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\\10.10.0.233\homes\finance\Narek\BYUGE 2025\VERABASHXUM-2025\AVAGANI\404-Ն 09.09.25թ.   4 պատվիրակված- դեպո\"/>
    </mc:Choice>
  </mc:AlternateContent>
  <xr:revisionPtr revIDLastSave="0" documentId="13_ncr:1_{1C56E1FD-394C-4DBD-B18D-B62DA03CADF6}" xr6:coauthVersionLast="47" xr6:coauthVersionMax="47" xr10:uidLastSave="{00000000-0000-0000-0000-000000000000}"/>
  <bookViews>
    <workbookView xWindow="-108" yWindow="-108" windowWidth="23256" windowHeight="12576" tabRatio="942" firstSheet="5" activeTab="5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 2" sheetId="218" r:id="rId6"/>
    <sheet name="havelvac3" sheetId="219" r:id="rId7"/>
    <sheet name="havelvac4" sheetId="220" r:id="rId8"/>
    <sheet name="havelvac5" sheetId="221" r:id="rId9"/>
    <sheet name="havelvac 6" sheetId="217" r:id="rId10"/>
    <sheet name="havelvac 7.1" sheetId="199" r:id="rId11"/>
    <sheet name="havelvac 7.2" sheetId="200" state="hidden" r:id="rId12"/>
    <sheet name="havelvac 7.3" sheetId="201" state="hidden" r:id="rId13"/>
    <sheet name="havelvac 7.4" sheetId="202" state="hidden" r:id="rId14"/>
    <sheet name="havelvac 7.5" sheetId="203" state="hidden" r:id="rId15"/>
    <sheet name="havelvac 7.6" sheetId="204" state="hidden" r:id="rId16"/>
    <sheet name="havelvac 7.7" sheetId="205" state="hidden" r:id="rId17"/>
    <sheet name="havelvac 7.8" sheetId="207" state="hidden" r:id="rId18"/>
    <sheet name="havelvac 7.9" sheetId="206" state="hidden" r:id="rId19"/>
    <sheet name="havelvac 7.10" sheetId="208" state="hidden" r:id="rId20"/>
    <sheet name="havelvac 7.11" sheetId="210" state="hidden" r:id="rId21"/>
    <sheet name="havelvac 7.12" sheetId="211" state="hidden" r:id="rId22"/>
    <sheet name="havelvac 7.13" sheetId="212" state="hidden" r:id="rId23"/>
  </sheets>
  <definedNames>
    <definedName name="_xlnm._FilterDatabase" localSheetId="3" hidden="1">'havelvac 6 varchakan'!$H$7:$M$7</definedName>
    <definedName name="_xlnm._FilterDatabase" localSheetId="10" hidden="1">'havelvac 7.1'!$H$12:$M$41</definedName>
    <definedName name="_xlnm._FilterDatabase" localSheetId="19" hidden="1">'havelvac 7.10'!$H$12:$M$41</definedName>
    <definedName name="_xlnm._FilterDatabase" localSheetId="20" hidden="1">'havelvac 7.11'!$H$12:$M$41</definedName>
    <definedName name="_xlnm._FilterDatabase" localSheetId="21" hidden="1">'havelvac 7.12'!$H$12:$M$41</definedName>
    <definedName name="_xlnm._FilterDatabase" localSheetId="22" hidden="1">'havelvac 7.13'!$H$12:$M$41</definedName>
    <definedName name="_xlnm._FilterDatabase" localSheetId="11" hidden="1">'havelvac 7.2'!$H$12:$M$41</definedName>
    <definedName name="_xlnm._FilterDatabase" localSheetId="12" hidden="1">'havelvac 7.3'!$H$12:$M$41</definedName>
    <definedName name="_xlnm._FilterDatabase" localSheetId="13" hidden="1">'havelvac 7.4'!$H$12:$M$41</definedName>
    <definedName name="_xlnm._FilterDatabase" localSheetId="14" hidden="1">'havelvac 7.5'!$H$12:$M$41</definedName>
    <definedName name="_xlnm._FilterDatabase" localSheetId="15" hidden="1">'havelvac 7.6'!$H$12:$M$41</definedName>
    <definedName name="_xlnm._FilterDatabase" localSheetId="16" hidden="1">'havelvac 7.7'!$H$12:$M$41</definedName>
    <definedName name="_xlnm._FilterDatabase" localSheetId="17" hidden="1">'havelvac 7.8'!$H$12:$M$41</definedName>
    <definedName name="_xlnm._FilterDatabase" localSheetId="18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5">'havelvac 2'!$A$1:$H$142</definedName>
    <definedName name="_xlnm.Print_Area" localSheetId="1">'havelvac 3'!$A$1:$M$130</definedName>
    <definedName name="_xlnm.Print_Area" localSheetId="9">'havelvac 6'!$H$1:$P$767</definedName>
    <definedName name="_xlnm.Print_Area" localSheetId="3">'havelvac 6 varchakan'!$H$1:$AB$623</definedName>
    <definedName name="_xlnm.Print_Area" localSheetId="10">'havelvac 7.1'!$H$1:$P$767</definedName>
    <definedName name="_xlnm.Print_Area" localSheetId="19">'havelvac 7.10'!$H$1:$P$762</definedName>
    <definedName name="_xlnm.Print_Area" localSheetId="20">'havelvac 7.11'!$F$1:$P$608</definedName>
    <definedName name="_xlnm.Print_Area" localSheetId="21">'havelvac 7.12'!$H$1:$P$756</definedName>
    <definedName name="_xlnm.Print_Area" localSheetId="22">'havelvac 7.13'!$H$1:$P$605</definedName>
    <definedName name="_xlnm.Print_Area" localSheetId="11">'havelvac 7.2'!$H$1:$P$762</definedName>
    <definedName name="_xlnm.Print_Area" localSheetId="12">'havelvac 7.3'!$H$1:$P$762</definedName>
    <definedName name="_xlnm.Print_Area" localSheetId="13">'havelvac 7.4'!$H$1:$P$762</definedName>
    <definedName name="_xlnm.Print_Area" localSheetId="14">'havelvac 7.5'!$H$1:$P$762</definedName>
    <definedName name="_xlnm.Print_Area" localSheetId="15">'havelvac 7.6'!$A$1:$P$760</definedName>
    <definedName name="_xlnm.Print_Area" localSheetId="16">'havelvac 7.7'!$H$1:$P$762</definedName>
    <definedName name="_xlnm.Print_Area" localSheetId="17">'havelvac 7.8'!$H$1:$P$762</definedName>
    <definedName name="_xlnm.Print_Area" localSheetId="18">'havelvac 7.9'!$H$1:$P$762</definedName>
    <definedName name="_xlnm.Print_Area" localSheetId="6">havelvac3!$A$1:$F$133</definedName>
    <definedName name="_xlnm.Print_Area" localSheetId="7">havelvac4!$A$1:$E$13</definedName>
    <definedName name="_xlnm.Print_Area" localSheetId="8">havelvac5!$A$1:$F$81</definedName>
    <definedName name="_xlnm.Print_Titles" localSheetId="4">'havelvac 1'!$9:$11</definedName>
    <definedName name="_xlnm.Print_Titles" localSheetId="5">'havelvac 2'!$9:$11</definedName>
    <definedName name="_xlnm.Print_Titles" localSheetId="1">'havelvac 3'!$9:$12</definedName>
    <definedName name="_xlnm.Print_Titles" localSheetId="9">'havelvac 6'!$10:$12</definedName>
    <definedName name="_xlnm.Print_Titles" localSheetId="3">'havelvac 6 varchakan'!$4:$7</definedName>
    <definedName name="_xlnm.Print_Titles" localSheetId="10">'havelvac 7.1'!$10:$12</definedName>
    <definedName name="_xlnm.Print_Titles" localSheetId="19">'havelvac 7.10'!$10:$12</definedName>
    <definedName name="_xlnm.Print_Titles" localSheetId="20">'havelvac 7.11'!$10:$12</definedName>
    <definedName name="_xlnm.Print_Titles" localSheetId="21">'havelvac 7.12'!$10:$12</definedName>
    <definedName name="_xlnm.Print_Titles" localSheetId="22">'havelvac 7.13'!$10:$12</definedName>
    <definedName name="_xlnm.Print_Titles" localSheetId="11">'havelvac 7.2'!$10:$12</definedName>
    <definedName name="_xlnm.Print_Titles" localSheetId="12">'havelvac 7.3'!$10:$12</definedName>
    <definedName name="_xlnm.Print_Titles" localSheetId="13">'havelvac 7.4'!$10:$12</definedName>
    <definedName name="_xlnm.Print_Titles" localSheetId="14">'havelvac 7.5'!$10:$12</definedName>
    <definedName name="_xlnm.Print_Titles" localSheetId="15">'havelvac 7.6'!$10:$12</definedName>
    <definedName name="_xlnm.Print_Titles" localSheetId="16">'havelvac 7.7'!$10:$12</definedName>
    <definedName name="_xlnm.Print_Titles" localSheetId="17">'havelvac 7.8'!$10:$12</definedName>
    <definedName name="_xlnm.Print_Titles" localSheetId="18">'havelvac 7.9'!$10:$12</definedName>
    <definedName name="_xlnm.Print_Titles" localSheetId="6">havelvac3!$9:$11</definedName>
    <definedName name="_xlnm.Print_Titles">#N/A</definedName>
    <definedName name="Ա29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767" i="199" l="1"/>
  <c r="E123" i="222"/>
  <c r="D125" i="222"/>
  <c r="D48" i="221"/>
  <c r="P423" i="217"/>
  <c r="P615" i="200"/>
  <c r="P615" i="201"/>
  <c r="P615" i="202"/>
  <c r="P615" i="203"/>
  <c r="P615" i="204"/>
  <c r="P615" i="205"/>
  <c r="P615" i="207"/>
  <c r="P615" i="206"/>
  <c r="P615" i="208"/>
  <c r="P615" i="210"/>
  <c r="P615" i="211"/>
  <c r="P615" i="212"/>
  <c r="P615" i="199"/>
  <c r="O615" i="200"/>
  <c r="N615" i="200" s="1"/>
  <c r="O615" i="201"/>
  <c r="N615" i="201" s="1"/>
  <c r="O615" i="202"/>
  <c r="O615" i="203"/>
  <c r="O615" i="204"/>
  <c r="N615" i="204" s="1"/>
  <c r="O615" i="205"/>
  <c r="N615" i="205" s="1"/>
  <c r="O615" i="207"/>
  <c r="O615" i="206"/>
  <c r="O615" i="208"/>
  <c r="N615" i="208" s="1"/>
  <c r="O615" i="210"/>
  <c r="N615" i="210" s="1"/>
  <c r="O615" i="211"/>
  <c r="O615" i="212"/>
  <c r="O615" i="199"/>
  <c r="S616" i="217"/>
  <c r="R616" i="217"/>
  <c r="P616" i="217"/>
  <c r="P615" i="217" s="1"/>
  <c r="O616" i="217"/>
  <c r="O615" i="217" s="1"/>
  <c r="A615" i="217"/>
  <c r="N616" i="200"/>
  <c r="A615" i="200"/>
  <c r="N616" i="201"/>
  <c r="A615" i="201"/>
  <c r="N616" i="202"/>
  <c r="N615" i="202"/>
  <c r="A615" i="202"/>
  <c r="N616" i="203"/>
  <c r="N615" i="203"/>
  <c r="A615" i="203"/>
  <c r="N616" i="204"/>
  <c r="A615" i="204"/>
  <c r="N616" i="205"/>
  <c r="A615" i="205"/>
  <c r="N616" i="207"/>
  <c r="N615" i="207"/>
  <c r="A615" i="207"/>
  <c r="N616" i="206"/>
  <c r="N615" i="206"/>
  <c r="A615" i="206"/>
  <c r="N616" i="208"/>
  <c r="A615" i="208"/>
  <c r="N616" i="210"/>
  <c r="A615" i="210"/>
  <c r="N616" i="211"/>
  <c r="A615" i="211"/>
  <c r="N616" i="212"/>
  <c r="N615" i="212"/>
  <c r="A615" i="212"/>
  <c r="N616" i="199"/>
  <c r="A615" i="199"/>
  <c r="P422" i="200"/>
  <c r="P422" i="201"/>
  <c r="P420" i="201" s="1"/>
  <c r="P422" i="202"/>
  <c r="P420" i="202" s="1"/>
  <c r="P422" i="203"/>
  <c r="P420" i="203" s="1"/>
  <c r="P422" i="204"/>
  <c r="P422" i="205"/>
  <c r="P420" i="205" s="1"/>
  <c r="P422" i="207"/>
  <c r="P420" i="207" s="1"/>
  <c r="P422" i="206"/>
  <c r="P420" i="206" s="1"/>
  <c r="P422" i="208"/>
  <c r="P420" i="208" s="1"/>
  <c r="P422" i="210"/>
  <c r="P420" i="210" s="1"/>
  <c r="P422" i="211"/>
  <c r="P420" i="211" s="1"/>
  <c r="P422" i="212"/>
  <c r="P420" i="212" s="1"/>
  <c r="P422" i="199"/>
  <c r="O422" i="200"/>
  <c r="O420" i="200" s="1"/>
  <c r="O418" i="200" s="1"/>
  <c r="O422" i="201"/>
  <c r="O420" i="201" s="1"/>
  <c r="O418" i="201" s="1"/>
  <c r="O422" i="202"/>
  <c r="O420" i="202" s="1"/>
  <c r="O418" i="202" s="1"/>
  <c r="O422" i="203"/>
  <c r="O420" i="203" s="1"/>
  <c r="O418" i="203" s="1"/>
  <c r="O422" i="204"/>
  <c r="O420" i="204" s="1"/>
  <c r="O418" i="204" s="1"/>
  <c r="O422" i="205"/>
  <c r="O420" i="205" s="1"/>
  <c r="O418" i="205" s="1"/>
  <c r="O422" i="207"/>
  <c r="O420" i="207" s="1"/>
  <c r="O418" i="207" s="1"/>
  <c r="O422" i="206"/>
  <c r="O420" i="206" s="1"/>
  <c r="O418" i="206" s="1"/>
  <c r="O422" i="208"/>
  <c r="O422" i="210"/>
  <c r="O420" i="210" s="1"/>
  <c r="O418" i="210" s="1"/>
  <c r="O422" i="211"/>
  <c r="O420" i="211" s="1"/>
  <c r="O418" i="211" s="1"/>
  <c r="O422" i="212"/>
  <c r="O420" i="212" s="1"/>
  <c r="O418" i="212" s="1"/>
  <c r="O422" i="199"/>
  <c r="O420" i="199" s="1"/>
  <c r="O418" i="199" s="1"/>
  <c r="S423" i="217"/>
  <c r="R423" i="217"/>
  <c r="O423" i="217"/>
  <c r="A423" i="217"/>
  <c r="N423" i="200"/>
  <c r="A423" i="200"/>
  <c r="N423" i="201"/>
  <c r="A423" i="201"/>
  <c r="N423" i="202"/>
  <c r="A423" i="202"/>
  <c r="N423" i="203"/>
  <c r="A423" i="203"/>
  <c r="N423" i="204"/>
  <c r="A423" i="204"/>
  <c r="N423" i="205"/>
  <c r="A423" i="205"/>
  <c r="N423" i="207"/>
  <c r="A423" i="207"/>
  <c r="N423" i="206"/>
  <c r="A423" i="206"/>
  <c r="N423" i="208"/>
  <c r="A423" i="208"/>
  <c r="N423" i="210"/>
  <c r="A423" i="210"/>
  <c r="N423" i="211"/>
  <c r="A423" i="211"/>
  <c r="N423" i="212"/>
  <c r="A423" i="212"/>
  <c r="N423" i="199"/>
  <c r="N423" i="217" s="1"/>
  <c r="A423" i="199"/>
  <c r="A422" i="217"/>
  <c r="S421" i="217"/>
  <c r="V421" i="217" s="1"/>
  <c r="R421" i="217"/>
  <c r="U421" i="217" s="1"/>
  <c r="Q421" i="217"/>
  <c r="T421" i="217" s="1"/>
  <c r="A421" i="217"/>
  <c r="A420" i="217"/>
  <c r="S419" i="217"/>
  <c r="V419" i="217" s="1"/>
  <c r="R419" i="217"/>
  <c r="U419" i="217" s="1"/>
  <c r="Q419" i="217"/>
  <c r="T419" i="217" s="1"/>
  <c r="A419" i="217"/>
  <c r="A418" i="217"/>
  <c r="A422" i="200"/>
  <c r="A421" i="200"/>
  <c r="A420" i="200"/>
  <c r="A419" i="200"/>
  <c r="A418" i="200"/>
  <c r="A422" i="201"/>
  <c r="A421" i="201"/>
  <c r="A420" i="201"/>
  <c r="A419" i="201"/>
  <c r="A418" i="201"/>
  <c r="A422" i="202"/>
  <c r="A421" i="202"/>
  <c r="A420" i="202"/>
  <c r="A419" i="202"/>
  <c r="A418" i="202"/>
  <c r="A422" i="203"/>
  <c r="A421" i="203"/>
  <c r="A420" i="203"/>
  <c r="A419" i="203"/>
  <c r="A418" i="203"/>
  <c r="A422" i="204"/>
  <c r="A421" i="204"/>
  <c r="A420" i="204"/>
  <c r="A419" i="204"/>
  <c r="A418" i="204"/>
  <c r="A422" i="205"/>
  <c r="A421" i="205"/>
  <c r="A420" i="205"/>
  <c r="A419" i="205"/>
  <c r="A418" i="205"/>
  <c r="A422" i="207"/>
  <c r="A421" i="207"/>
  <c r="A420" i="207"/>
  <c r="A419" i="207"/>
  <c r="A418" i="207"/>
  <c r="A422" i="206"/>
  <c r="A421" i="206"/>
  <c r="A420" i="206"/>
  <c r="A419" i="206"/>
  <c r="A418" i="206"/>
  <c r="A422" i="208"/>
  <c r="A421" i="208"/>
  <c r="A420" i="208"/>
  <c r="A419" i="208"/>
  <c r="A418" i="208"/>
  <c r="A422" i="210"/>
  <c r="A421" i="210"/>
  <c r="A420" i="210"/>
  <c r="A419" i="210"/>
  <c r="A418" i="210"/>
  <c r="A422" i="211"/>
  <c r="A421" i="211"/>
  <c r="A420" i="211"/>
  <c r="A419" i="211"/>
  <c r="A418" i="211"/>
  <c r="A422" i="212"/>
  <c r="A421" i="212"/>
  <c r="A420" i="212"/>
  <c r="A419" i="212"/>
  <c r="A418" i="212"/>
  <c r="A422" i="199"/>
  <c r="A421" i="199"/>
  <c r="A420" i="199"/>
  <c r="A419" i="199"/>
  <c r="A418" i="199"/>
  <c r="P667" i="200"/>
  <c r="P667" i="201"/>
  <c r="P667" i="202"/>
  <c r="P667" i="203"/>
  <c r="P667" i="204"/>
  <c r="P667" i="205"/>
  <c r="N667" i="205" s="1"/>
  <c r="P667" i="207"/>
  <c r="P667" i="206"/>
  <c r="P667" i="208"/>
  <c r="P667" i="210"/>
  <c r="P667" i="211"/>
  <c r="P667" i="212"/>
  <c r="P667" i="199"/>
  <c r="O667" i="200"/>
  <c r="O667" i="201"/>
  <c r="O667" i="202"/>
  <c r="O667" i="203"/>
  <c r="O667" i="204"/>
  <c r="O667" i="205"/>
  <c r="O667" i="207"/>
  <c r="O667" i="206"/>
  <c r="O667" i="208"/>
  <c r="O667" i="210"/>
  <c r="O667" i="211"/>
  <c r="O667" i="212"/>
  <c r="O667" i="199"/>
  <c r="S668" i="217"/>
  <c r="R668" i="217"/>
  <c r="P668" i="217"/>
  <c r="F79" i="219" s="1"/>
  <c r="O668" i="217"/>
  <c r="N668" i="200"/>
  <c r="N668" i="201"/>
  <c r="N668" i="202"/>
  <c r="N668" i="203"/>
  <c r="N668" i="204"/>
  <c r="N668" i="205"/>
  <c r="N668" i="207"/>
  <c r="N668" i="206"/>
  <c r="N668" i="208"/>
  <c r="N668" i="210"/>
  <c r="N668" i="211"/>
  <c r="N668" i="212"/>
  <c r="N668" i="199"/>
  <c r="N616" i="217" l="1"/>
  <c r="N422" i="205"/>
  <c r="V616" i="217"/>
  <c r="V423" i="217"/>
  <c r="N422" i="201"/>
  <c r="N615" i="199"/>
  <c r="Q615" i="217" s="1"/>
  <c r="E79" i="219"/>
  <c r="D79" i="219" s="1"/>
  <c r="R615" i="217"/>
  <c r="U615" i="217" s="1"/>
  <c r="N615" i="211"/>
  <c r="N422" i="210"/>
  <c r="S615" i="217"/>
  <c r="V615" i="217" s="1"/>
  <c r="N615" i="217"/>
  <c r="Q616" i="217"/>
  <c r="T616" i="217" s="1"/>
  <c r="U616" i="217"/>
  <c r="N667" i="199"/>
  <c r="N667" i="204"/>
  <c r="N667" i="210"/>
  <c r="N667" i="201"/>
  <c r="N422" i="212"/>
  <c r="N422" i="199"/>
  <c r="N422" i="204"/>
  <c r="N422" i="200"/>
  <c r="P420" i="200"/>
  <c r="N422" i="206"/>
  <c r="N422" i="203"/>
  <c r="P422" i="217"/>
  <c r="P420" i="217" s="1"/>
  <c r="H75" i="218" s="1"/>
  <c r="P420" i="199"/>
  <c r="P420" i="204"/>
  <c r="U423" i="217"/>
  <c r="N422" i="208"/>
  <c r="O420" i="208"/>
  <c r="O418" i="208" s="1"/>
  <c r="O422" i="217"/>
  <c r="N422" i="211"/>
  <c r="N422" i="207"/>
  <c r="N422" i="202"/>
  <c r="R422" i="217"/>
  <c r="S422" i="217"/>
  <c r="Q423" i="217"/>
  <c r="T423" i="217" s="1"/>
  <c r="S667" i="217"/>
  <c r="N667" i="208"/>
  <c r="N667" i="200"/>
  <c r="N667" i="211"/>
  <c r="N667" i="207"/>
  <c r="N667" i="202"/>
  <c r="N667" i="206"/>
  <c r="N667" i="203"/>
  <c r="P667" i="217"/>
  <c r="V667" i="217" s="1"/>
  <c r="U422" i="217"/>
  <c r="O667" i="217"/>
  <c r="N668" i="217"/>
  <c r="R667" i="217"/>
  <c r="V668" i="217"/>
  <c r="N667" i="212"/>
  <c r="Q668" i="217"/>
  <c r="U668" i="217"/>
  <c r="O237" i="217"/>
  <c r="Q422" i="217" l="1"/>
  <c r="T615" i="217"/>
  <c r="H73" i="218"/>
  <c r="Q667" i="217"/>
  <c r="V422" i="217"/>
  <c r="O420" i="217"/>
  <c r="N422" i="217"/>
  <c r="T422" i="217" s="1"/>
  <c r="U667" i="217"/>
  <c r="N667" i="217"/>
  <c r="T668" i="217"/>
  <c r="N766" i="199"/>
  <c r="N767" i="199"/>
  <c r="O418" i="217" l="1"/>
  <c r="G75" i="218"/>
  <c r="T667" i="217"/>
  <c r="O763" i="199"/>
  <c r="G73" i="218" l="1"/>
  <c r="F73" i="218" s="1"/>
  <c r="F75" i="218"/>
  <c r="A13" i="217"/>
  <c r="S16" i="205" l="1"/>
  <c r="O219" i="217" l="1"/>
  <c r="O218" i="217"/>
  <c r="Q15" i="217"/>
  <c r="T15" i="217" s="1"/>
  <c r="R15" i="217"/>
  <c r="U15" i="217" s="1"/>
  <c r="S15" i="217"/>
  <c r="V15" i="217" s="1"/>
  <c r="Q17" i="217"/>
  <c r="T17" i="217" s="1"/>
  <c r="R17" i="217"/>
  <c r="U17" i="217" s="1"/>
  <c r="S17" i="217"/>
  <c r="V17" i="217" s="1"/>
  <c r="Q19" i="217"/>
  <c r="T19" i="217" s="1"/>
  <c r="R19" i="217"/>
  <c r="U19" i="217" s="1"/>
  <c r="S19" i="217"/>
  <c r="V19" i="217" s="1"/>
  <c r="R21" i="217"/>
  <c r="S21" i="217"/>
  <c r="R22" i="217"/>
  <c r="S22" i="217"/>
  <c r="R23" i="217"/>
  <c r="S23" i="217"/>
  <c r="R24" i="217"/>
  <c r="S24" i="217"/>
  <c r="S25" i="217"/>
  <c r="R26" i="217"/>
  <c r="S26" i="217"/>
  <c r="R27" i="217"/>
  <c r="S27" i="217"/>
  <c r="R28" i="217"/>
  <c r="S28" i="217"/>
  <c r="R29" i="217"/>
  <c r="S29" i="217"/>
  <c r="R30" i="217"/>
  <c r="S30" i="217"/>
  <c r="R31" i="217"/>
  <c r="S31" i="217"/>
  <c r="R32" i="217"/>
  <c r="S32" i="217"/>
  <c r="R33" i="217"/>
  <c r="S33" i="217"/>
  <c r="R34" i="217"/>
  <c r="S34" i="217"/>
  <c r="R35" i="217"/>
  <c r="S35" i="217"/>
  <c r="R36" i="217"/>
  <c r="S36" i="217"/>
  <c r="S37" i="217"/>
  <c r="R38" i="217"/>
  <c r="S38" i="217"/>
  <c r="R39" i="217"/>
  <c r="S39" i="217"/>
  <c r="R40" i="217"/>
  <c r="S40" i="217"/>
  <c r="S41" i="217"/>
  <c r="S42" i="217"/>
  <c r="R43" i="217"/>
  <c r="S43" i="217"/>
  <c r="R44" i="217"/>
  <c r="S44" i="217"/>
  <c r="R45" i="217"/>
  <c r="S45" i="217"/>
  <c r="R46" i="217"/>
  <c r="S46" i="217"/>
  <c r="R47" i="217"/>
  <c r="S47" i="217"/>
  <c r="R48" i="217"/>
  <c r="S48" i="217"/>
  <c r="R49" i="217"/>
  <c r="S49" i="217"/>
  <c r="R50" i="217"/>
  <c r="S50" i="217"/>
  <c r="R51" i="217"/>
  <c r="R52" i="217"/>
  <c r="S52" i="217"/>
  <c r="R53" i="217"/>
  <c r="S53" i="217"/>
  <c r="R54" i="217"/>
  <c r="S54" i="217"/>
  <c r="R56" i="217"/>
  <c r="S56" i="217"/>
  <c r="R57" i="217"/>
  <c r="S57" i="217"/>
  <c r="R58" i="217"/>
  <c r="S58" i="217"/>
  <c r="R59" i="217"/>
  <c r="S59" i="217"/>
  <c r="R61" i="217"/>
  <c r="U61" i="217" s="1"/>
  <c r="S61" i="217"/>
  <c r="V61" i="217" s="1"/>
  <c r="R63" i="217"/>
  <c r="S63" i="217"/>
  <c r="R65" i="217"/>
  <c r="S65" i="217"/>
  <c r="Q67" i="217"/>
  <c r="T67" i="217" s="1"/>
  <c r="R67" i="217"/>
  <c r="U67" i="217" s="1"/>
  <c r="S67" i="217"/>
  <c r="V67" i="217" s="1"/>
  <c r="Q69" i="217"/>
  <c r="T69" i="217" s="1"/>
  <c r="R69" i="217"/>
  <c r="U69" i="217" s="1"/>
  <c r="S69" i="217"/>
  <c r="V69" i="217" s="1"/>
  <c r="R71" i="217"/>
  <c r="S71" i="217"/>
  <c r="R72" i="217"/>
  <c r="S72" i="217"/>
  <c r="R73" i="217"/>
  <c r="S73" i="217"/>
  <c r="R74" i="217"/>
  <c r="S74" i="217"/>
  <c r="R75" i="217"/>
  <c r="S75" i="217"/>
  <c r="R76" i="217"/>
  <c r="S76" i="217"/>
  <c r="R77" i="217"/>
  <c r="S77" i="217"/>
  <c r="R78" i="217"/>
  <c r="S78" i="217"/>
  <c r="R79" i="217"/>
  <c r="S79" i="217"/>
  <c r="R80" i="217"/>
  <c r="S80" i="217"/>
  <c r="R81" i="217"/>
  <c r="S81" i="217"/>
  <c r="R82" i="217"/>
  <c r="S82" i="217"/>
  <c r="R83" i="217"/>
  <c r="S83" i="217"/>
  <c r="Q85" i="217"/>
  <c r="T85" i="217" s="1"/>
  <c r="R85" i="217"/>
  <c r="U85" i="217" s="1"/>
  <c r="S85" i="217"/>
  <c r="V85" i="217" s="1"/>
  <c r="Q87" i="217"/>
  <c r="T87" i="217" s="1"/>
  <c r="R87" i="217"/>
  <c r="U87" i="217" s="1"/>
  <c r="S87" i="217"/>
  <c r="V87" i="217" s="1"/>
  <c r="R89" i="217"/>
  <c r="S89" i="217"/>
  <c r="R90" i="217"/>
  <c r="R92" i="217"/>
  <c r="S92" i="217"/>
  <c r="R94" i="217"/>
  <c r="S94" i="217"/>
  <c r="R96" i="217"/>
  <c r="S96" i="217"/>
  <c r="R98" i="217"/>
  <c r="S98" i="217"/>
  <c r="Q100" i="217"/>
  <c r="T100" i="217" s="1"/>
  <c r="R100" i="217"/>
  <c r="U100" i="217" s="1"/>
  <c r="S100" i="217"/>
  <c r="V100" i="217" s="1"/>
  <c r="Q102" i="217"/>
  <c r="T102" i="217" s="1"/>
  <c r="R102" i="217"/>
  <c r="U102" i="217" s="1"/>
  <c r="S102" i="217"/>
  <c r="V102" i="217" s="1"/>
  <c r="R104" i="217"/>
  <c r="S104" i="217"/>
  <c r="R105" i="217"/>
  <c r="S105" i="217"/>
  <c r="S107" i="217"/>
  <c r="R108" i="217"/>
  <c r="S108" i="217"/>
  <c r="Q110" i="217"/>
  <c r="T110" i="217" s="1"/>
  <c r="R110" i="217"/>
  <c r="U110" i="217" s="1"/>
  <c r="S110" i="217"/>
  <c r="V110" i="217" s="1"/>
  <c r="Q112" i="217"/>
  <c r="T112" i="217" s="1"/>
  <c r="R112" i="217"/>
  <c r="U112" i="217" s="1"/>
  <c r="S112" i="217"/>
  <c r="V112" i="217" s="1"/>
  <c r="Q114" i="217"/>
  <c r="T114" i="217" s="1"/>
  <c r="R114" i="217"/>
  <c r="U114" i="217" s="1"/>
  <c r="S114" i="217"/>
  <c r="V114" i="217" s="1"/>
  <c r="R116" i="217"/>
  <c r="S116" i="217"/>
  <c r="R117" i="217"/>
  <c r="S117" i="217"/>
  <c r="R118" i="217"/>
  <c r="S118" i="217"/>
  <c r="R119" i="217"/>
  <c r="S119" i="217"/>
  <c r="R120" i="217"/>
  <c r="S120" i="217"/>
  <c r="R121" i="217"/>
  <c r="S121" i="217"/>
  <c r="R122" i="217"/>
  <c r="S122" i="217"/>
  <c r="R123" i="217"/>
  <c r="S123" i="217"/>
  <c r="R124" i="217"/>
  <c r="S124" i="217"/>
  <c r="R125" i="217"/>
  <c r="S125" i="217"/>
  <c r="R126" i="217"/>
  <c r="S126" i="217"/>
  <c r="R127" i="217"/>
  <c r="S127" i="217"/>
  <c r="Q129" i="217"/>
  <c r="T129" i="217" s="1"/>
  <c r="R129" i="217"/>
  <c r="U129" i="217" s="1"/>
  <c r="S129" i="217"/>
  <c r="V129" i="217" s="1"/>
  <c r="Q131" i="217"/>
  <c r="T131" i="217" s="1"/>
  <c r="R131" i="217"/>
  <c r="U131" i="217" s="1"/>
  <c r="S131" i="217"/>
  <c r="V131" i="217" s="1"/>
  <c r="R133" i="217"/>
  <c r="S133" i="217"/>
  <c r="R134" i="217"/>
  <c r="S134" i="217"/>
  <c r="R135" i="217"/>
  <c r="S135" i="217"/>
  <c r="R136" i="217"/>
  <c r="S136" i="217"/>
  <c r="R137" i="217"/>
  <c r="S137" i="217"/>
  <c r="R139" i="217"/>
  <c r="S139" i="217"/>
  <c r="R140" i="217"/>
  <c r="S140" i="217"/>
  <c r="Q142" i="217"/>
  <c r="T142" i="217" s="1"/>
  <c r="R142" i="217"/>
  <c r="U142" i="217" s="1"/>
  <c r="S142" i="217"/>
  <c r="V142" i="217" s="1"/>
  <c r="Q144" i="217"/>
  <c r="T144" i="217" s="1"/>
  <c r="R144" i="217"/>
  <c r="U144" i="217" s="1"/>
  <c r="S144" i="217"/>
  <c r="V144" i="217" s="1"/>
  <c r="Q146" i="217"/>
  <c r="T146" i="217" s="1"/>
  <c r="R146" i="217"/>
  <c r="U146" i="217" s="1"/>
  <c r="S146" i="217"/>
  <c r="V146" i="217" s="1"/>
  <c r="R148" i="217"/>
  <c r="S148" i="217"/>
  <c r="R150" i="217"/>
  <c r="S150" i="217"/>
  <c r="R152" i="217"/>
  <c r="S152" i="217"/>
  <c r="R153" i="217"/>
  <c r="S153" i="217"/>
  <c r="R155" i="217"/>
  <c r="S155" i="217"/>
  <c r="R156" i="217"/>
  <c r="S156" i="217"/>
  <c r="R158" i="217"/>
  <c r="S158" i="217"/>
  <c r="R160" i="217"/>
  <c r="S160" i="217"/>
  <c r="R162" i="217"/>
  <c r="S162" i="217"/>
  <c r="R164" i="217"/>
  <c r="S164" i="217"/>
  <c r="Q166" i="217"/>
  <c r="T166" i="217" s="1"/>
  <c r="R166" i="217"/>
  <c r="U166" i="217" s="1"/>
  <c r="S166" i="217"/>
  <c r="V166" i="217" s="1"/>
  <c r="Q168" i="217"/>
  <c r="T168" i="217" s="1"/>
  <c r="R168" i="217"/>
  <c r="U168" i="217" s="1"/>
  <c r="S168" i="217"/>
  <c r="V168" i="217" s="1"/>
  <c r="R170" i="217"/>
  <c r="R171" i="217"/>
  <c r="S171" i="217"/>
  <c r="Q173" i="217"/>
  <c r="T173" i="217" s="1"/>
  <c r="R173" i="217"/>
  <c r="U173" i="217" s="1"/>
  <c r="S173" i="217"/>
  <c r="V173" i="217" s="1"/>
  <c r="Q175" i="217"/>
  <c r="T175" i="217" s="1"/>
  <c r="R175" i="217"/>
  <c r="U175" i="217" s="1"/>
  <c r="S175" i="217"/>
  <c r="V175" i="217" s="1"/>
  <c r="S177" i="217"/>
  <c r="R178" i="217"/>
  <c r="S178" i="217"/>
  <c r="R180" i="217"/>
  <c r="S180" i="217"/>
  <c r="R182" i="217"/>
  <c r="S182" i="217"/>
  <c r="R183" i="217"/>
  <c r="S183" i="217"/>
  <c r="R184" i="217"/>
  <c r="S184" i="217"/>
  <c r="R186" i="217"/>
  <c r="S186" i="217"/>
  <c r="R187" i="217"/>
  <c r="S187" i="217"/>
  <c r="R188" i="217"/>
  <c r="S188" i="217"/>
  <c r="R190" i="217"/>
  <c r="S190" i="217"/>
  <c r="R191" i="217"/>
  <c r="S191" i="217"/>
  <c r="R192" i="217"/>
  <c r="S192" i="217"/>
  <c r="R193" i="217"/>
  <c r="S193" i="217"/>
  <c r="R195" i="217"/>
  <c r="S195" i="217"/>
  <c r="R196" i="217"/>
  <c r="R197" i="217"/>
  <c r="S197" i="217"/>
  <c r="R199" i="217"/>
  <c r="S199" i="217"/>
  <c r="R201" i="217"/>
  <c r="S201" i="217"/>
  <c r="R202" i="217"/>
  <c r="S202" i="217"/>
  <c r="R203" i="217"/>
  <c r="R204" i="217"/>
  <c r="R205" i="217"/>
  <c r="S205" i="217"/>
  <c r="R207" i="217"/>
  <c r="S207" i="217"/>
  <c r="R208" i="217"/>
  <c r="S208" i="217"/>
  <c r="R209" i="217"/>
  <c r="S209" i="217"/>
  <c r="R210" i="217"/>
  <c r="S210" i="217"/>
  <c r="R211" i="217"/>
  <c r="S211" i="217"/>
  <c r="R212" i="217"/>
  <c r="S212" i="217"/>
  <c r="R214" i="217"/>
  <c r="S214" i="217"/>
  <c r="R215" i="217"/>
  <c r="S215" i="217"/>
  <c r="R216" i="217"/>
  <c r="S216" i="217"/>
  <c r="R218" i="217"/>
  <c r="S218" i="217"/>
  <c r="R219" i="217"/>
  <c r="U219" i="217" s="1"/>
  <c r="R221" i="217"/>
  <c r="S221" i="217"/>
  <c r="R222" i="217"/>
  <c r="S222" i="217"/>
  <c r="R223" i="217"/>
  <c r="S223" i="217"/>
  <c r="R225" i="217"/>
  <c r="S225" i="217"/>
  <c r="R226" i="217"/>
  <c r="S226" i="217"/>
  <c r="R227" i="217"/>
  <c r="S227" i="217"/>
  <c r="R228" i="217"/>
  <c r="S228" i="217"/>
  <c r="R229" i="217"/>
  <c r="R230" i="217"/>
  <c r="S230" i="217"/>
  <c r="R232" i="217"/>
  <c r="S232" i="217"/>
  <c r="R233" i="217"/>
  <c r="S233" i="217"/>
  <c r="R235" i="217"/>
  <c r="S235" i="217"/>
  <c r="S237" i="217"/>
  <c r="R239" i="217"/>
  <c r="S239" i="217"/>
  <c r="R240" i="217"/>
  <c r="S240" i="217"/>
  <c r="R241" i="217"/>
  <c r="R242" i="217"/>
  <c r="R243" i="217"/>
  <c r="S243" i="217"/>
  <c r="R245" i="217"/>
  <c r="S245" i="217"/>
  <c r="Q247" i="217"/>
  <c r="T247" i="217" s="1"/>
  <c r="R247" i="217"/>
  <c r="U247" i="217" s="1"/>
  <c r="S247" i="217"/>
  <c r="V247" i="217" s="1"/>
  <c r="R249" i="217"/>
  <c r="S249" i="217"/>
  <c r="R250" i="217"/>
  <c r="S250" i="217"/>
  <c r="R252" i="217"/>
  <c r="S252" i="217"/>
  <c r="R254" i="217"/>
  <c r="S254" i="217"/>
  <c r="R256" i="217"/>
  <c r="S256" i="217"/>
  <c r="R257" i="217"/>
  <c r="S257" i="217"/>
  <c r="R259" i="217"/>
  <c r="S259" i="217"/>
  <c r="Q261" i="217"/>
  <c r="T261" i="217" s="1"/>
  <c r="R261" i="217"/>
  <c r="U261" i="217" s="1"/>
  <c r="S261" i="217"/>
  <c r="V261" i="217" s="1"/>
  <c r="Q263" i="217"/>
  <c r="T263" i="217" s="1"/>
  <c r="R263" i="217"/>
  <c r="U263" i="217" s="1"/>
  <c r="S263" i="217"/>
  <c r="V263" i="217" s="1"/>
  <c r="R265" i="217"/>
  <c r="S265" i="217"/>
  <c r="R266" i="217"/>
  <c r="S266" i="217"/>
  <c r="R267" i="217"/>
  <c r="S267" i="217"/>
  <c r="R268" i="217"/>
  <c r="S268" i="217"/>
  <c r="R269" i="217"/>
  <c r="S269" i="217"/>
  <c r="R270" i="217"/>
  <c r="S270" i="217"/>
  <c r="R271" i="217"/>
  <c r="S271" i="217"/>
  <c r="Q273" i="217"/>
  <c r="T273" i="217" s="1"/>
  <c r="R273" i="217"/>
  <c r="U273" i="217" s="1"/>
  <c r="S273" i="217"/>
  <c r="V273" i="217" s="1"/>
  <c r="Q275" i="217"/>
  <c r="T275" i="217" s="1"/>
  <c r="R275" i="217"/>
  <c r="U275" i="217" s="1"/>
  <c r="S275" i="217"/>
  <c r="V275" i="217" s="1"/>
  <c r="R277" i="217"/>
  <c r="S277" i="217"/>
  <c r="R278" i="217"/>
  <c r="S278" i="217"/>
  <c r="R280" i="217"/>
  <c r="S280" i="217"/>
  <c r="R281" i="217"/>
  <c r="S281" i="217"/>
  <c r="R282" i="217"/>
  <c r="S282" i="217"/>
  <c r="R284" i="217"/>
  <c r="S284" i="217"/>
  <c r="R286" i="217"/>
  <c r="S286" i="217"/>
  <c r="R287" i="217"/>
  <c r="S287" i="217"/>
  <c r="R288" i="217"/>
  <c r="S288" i="217"/>
  <c r="R289" i="217"/>
  <c r="S289" i="217"/>
  <c r="R290" i="217"/>
  <c r="S290" i="217"/>
  <c r="R292" i="217"/>
  <c r="S292" i="217"/>
  <c r="R293" i="217"/>
  <c r="S293" i="217"/>
  <c r="R294" i="217"/>
  <c r="S294" i="217"/>
  <c r="R296" i="217"/>
  <c r="S296" i="217"/>
  <c r="R297" i="217"/>
  <c r="S297" i="217"/>
  <c r="R298" i="217"/>
  <c r="S298" i="217"/>
  <c r="R299" i="217"/>
  <c r="S299" i="217"/>
  <c r="R301" i="217"/>
  <c r="S301" i="217"/>
  <c r="R302" i="217"/>
  <c r="S302" i="217"/>
  <c r="R304" i="217"/>
  <c r="S304" i="217"/>
  <c r="R305" i="217"/>
  <c r="S305" i="217"/>
  <c r="R306" i="217"/>
  <c r="S306" i="217"/>
  <c r="R308" i="217"/>
  <c r="S308" i="217"/>
  <c r="R309" i="217"/>
  <c r="S309" i="217"/>
  <c r="R310" i="217"/>
  <c r="S310" i="217"/>
  <c r="R312" i="217"/>
  <c r="S312" i="217"/>
  <c r="R313" i="217"/>
  <c r="S313" i="217"/>
  <c r="R315" i="217"/>
  <c r="S315" i="217"/>
  <c r="R316" i="217"/>
  <c r="S316" i="217"/>
  <c r="R318" i="217"/>
  <c r="S318" i="217"/>
  <c r="Q320" i="217"/>
  <c r="T320" i="217" s="1"/>
  <c r="R320" i="217"/>
  <c r="U320" i="217" s="1"/>
  <c r="S320" i="217"/>
  <c r="V320" i="217" s="1"/>
  <c r="Q322" i="217"/>
  <c r="T322" i="217" s="1"/>
  <c r="R322" i="217"/>
  <c r="U322" i="217" s="1"/>
  <c r="S322" i="217"/>
  <c r="V322" i="217" s="1"/>
  <c r="Q324" i="217"/>
  <c r="T324" i="217" s="1"/>
  <c r="R324" i="217"/>
  <c r="U324" i="217" s="1"/>
  <c r="S324" i="217"/>
  <c r="V324" i="217" s="1"/>
  <c r="R326" i="217"/>
  <c r="S326" i="217"/>
  <c r="R327" i="217"/>
  <c r="S327" i="217"/>
  <c r="R328" i="217"/>
  <c r="S328" i="217"/>
  <c r="R329" i="217"/>
  <c r="S329" i="217"/>
  <c r="R330" i="217"/>
  <c r="S330" i="217"/>
  <c r="R331" i="217"/>
  <c r="S331" i="217"/>
  <c r="R332" i="217"/>
  <c r="S332" i="217"/>
  <c r="R333" i="217"/>
  <c r="S333" i="217"/>
  <c r="R334" i="217"/>
  <c r="S334" i="217"/>
  <c r="R336" i="217"/>
  <c r="S336" i="217"/>
  <c r="R338" i="217"/>
  <c r="S338" i="217"/>
  <c r="R339" i="217"/>
  <c r="S339" i="217"/>
  <c r="R340" i="217"/>
  <c r="S340" i="217"/>
  <c r="R341" i="217"/>
  <c r="S341" i="217"/>
  <c r="R342" i="217"/>
  <c r="S342" i="217"/>
  <c r="R343" i="217"/>
  <c r="S343" i="217"/>
  <c r="R344" i="217"/>
  <c r="S344" i="217"/>
  <c r="R345" i="217"/>
  <c r="S345" i="217"/>
  <c r="R346" i="217"/>
  <c r="S346" i="217"/>
  <c r="R347" i="217"/>
  <c r="S347" i="217"/>
  <c r="R348" i="217"/>
  <c r="S348" i="217"/>
  <c r="R349" i="217"/>
  <c r="S349" i="217"/>
  <c r="R350" i="217"/>
  <c r="S350" i="217"/>
  <c r="R351" i="217"/>
  <c r="S351" i="217"/>
  <c r="R352" i="217"/>
  <c r="S352" i="217"/>
  <c r="R353" i="217"/>
  <c r="S353" i="217"/>
  <c r="R354" i="217"/>
  <c r="S354" i="217"/>
  <c r="R355" i="217"/>
  <c r="S355" i="217"/>
  <c r="R356" i="217"/>
  <c r="S356" i="217"/>
  <c r="R357" i="217"/>
  <c r="S357" i="217"/>
  <c r="R358" i="217"/>
  <c r="S358" i="217"/>
  <c r="R359" i="217"/>
  <c r="S359" i="217"/>
  <c r="R361" i="217"/>
  <c r="S361" i="217"/>
  <c r="Q363" i="217"/>
  <c r="T363" i="217" s="1"/>
  <c r="R363" i="217"/>
  <c r="U363" i="217" s="1"/>
  <c r="S363" i="217"/>
  <c r="V363" i="217" s="1"/>
  <c r="Q365" i="217"/>
  <c r="T365" i="217" s="1"/>
  <c r="R365" i="217"/>
  <c r="U365" i="217" s="1"/>
  <c r="S365" i="217"/>
  <c r="V365" i="217" s="1"/>
  <c r="R367" i="217"/>
  <c r="S367" i="217"/>
  <c r="R368" i="217"/>
  <c r="R369" i="217"/>
  <c r="S369" i="217"/>
  <c r="Q371" i="217"/>
  <c r="T371" i="217" s="1"/>
  <c r="R371" i="217"/>
  <c r="U371" i="217" s="1"/>
  <c r="S371" i="217"/>
  <c r="V371" i="217" s="1"/>
  <c r="Q373" i="217"/>
  <c r="T373" i="217" s="1"/>
  <c r="R373" i="217"/>
  <c r="U373" i="217" s="1"/>
  <c r="S373" i="217"/>
  <c r="V373" i="217" s="1"/>
  <c r="R375" i="217"/>
  <c r="S375" i="217"/>
  <c r="R376" i="217"/>
  <c r="S376" i="217"/>
  <c r="Q378" i="217"/>
  <c r="T378" i="217" s="1"/>
  <c r="R378" i="217"/>
  <c r="U378" i="217" s="1"/>
  <c r="S378" i="217"/>
  <c r="V378" i="217" s="1"/>
  <c r="Q380" i="217"/>
  <c r="T380" i="217" s="1"/>
  <c r="R380" i="217"/>
  <c r="U380" i="217" s="1"/>
  <c r="S380" i="217"/>
  <c r="V380" i="217" s="1"/>
  <c r="R382" i="217"/>
  <c r="S382" i="217"/>
  <c r="R383" i="217"/>
  <c r="S383" i="217"/>
  <c r="R384" i="217"/>
  <c r="S384" i="217"/>
  <c r="R385" i="217"/>
  <c r="S385" i="217"/>
  <c r="R386" i="217"/>
  <c r="S386" i="217"/>
  <c r="R387" i="217"/>
  <c r="S387" i="217"/>
  <c r="R388" i="217"/>
  <c r="S388" i="217"/>
  <c r="R390" i="217"/>
  <c r="S390" i="217"/>
  <c r="R392" i="217"/>
  <c r="S392" i="217"/>
  <c r="R394" i="217"/>
  <c r="S394" i="217"/>
  <c r="R395" i="217"/>
  <c r="S395" i="217"/>
  <c r="R397" i="217"/>
  <c r="S397" i="217"/>
  <c r="R399" i="217"/>
  <c r="S399" i="217"/>
  <c r="R400" i="217"/>
  <c r="S400" i="217"/>
  <c r="R401" i="217"/>
  <c r="R403" i="217"/>
  <c r="S403" i="217"/>
  <c r="R405" i="217"/>
  <c r="S405" i="217"/>
  <c r="Q407" i="217"/>
  <c r="T407" i="217" s="1"/>
  <c r="R407" i="217"/>
  <c r="U407" i="217" s="1"/>
  <c r="S407" i="217"/>
  <c r="V407" i="217" s="1"/>
  <c r="Q409" i="217"/>
  <c r="T409" i="217" s="1"/>
  <c r="R409" i="217"/>
  <c r="U409" i="217" s="1"/>
  <c r="S409" i="217"/>
  <c r="V409" i="217" s="1"/>
  <c r="Q411" i="217"/>
  <c r="T411" i="217" s="1"/>
  <c r="R411" i="217"/>
  <c r="U411" i="217" s="1"/>
  <c r="S411" i="217"/>
  <c r="V411" i="217" s="1"/>
  <c r="R413" i="217"/>
  <c r="S413" i="217"/>
  <c r="R415" i="217"/>
  <c r="S415" i="217"/>
  <c r="R417" i="217"/>
  <c r="S417" i="217"/>
  <c r="Q425" i="217"/>
  <c r="T425" i="217" s="1"/>
  <c r="R425" i="217"/>
  <c r="U425" i="217" s="1"/>
  <c r="S425" i="217"/>
  <c r="V425" i="217" s="1"/>
  <c r="Q427" i="217"/>
  <c r="T427" i="217" s="1"/>
  <c r="R427" i="217"/>
  <c r="U427" i="217" s="1"/>
  <c r="S427" i="217"/>
  <c r="V427" i="217" s="1"/>
  <c r="R429" i="217"/>
  <c r="S429" i="217"/>
  <c r="R431" i="217"/>
  <c r="S431" i="217"/>
  <c r="R432" i="217"/>
  <c r="S432" i="217"/>
  <c r="R434" i="217"/>
  <c r="S434" i="217"/>
  <c r="R435" i="217"/>
  <c r="S435" i="217"/>
  <c r="R436" i="217"/>
  <c r="S436" i="217"/>
  <c r="R438" i="217"/>
  <c r="S438" i="217"/>
  <c r="R440" i="217"/>
  <c r="S440" i="217"/>
  <c r="Q442" i="217"/>
  <c r="T442" i="217" s="1"/>
  <c r="R442" i="217"/>
  <c r="U442" i="217" s="1"/>
  <c r="S442" i="217"/>
  <c r="V442" i="217" s="1"/>
  <c r="Q444" i="217"/>
  <c r="T444" i="217" s="1"/>
  <c r="R444" i="217"/>
  <c r="U444" i="217" s="1"/>
  <c r="S444" i="217"/>
  <c r="V444" i="217" s="1"/>
  <c r="R446" i="217"/>
  <c r="S446" i="217"/>
  <c r="R447" i="217"/>
  <c r="S447" i="217"/>
  <c r="R448" i="217"/>
  <c r="S448" i="217"/>
  <c r="R450" i="217"/>
  <c r="S450" i="217"/>
  <c r="R451" i="217"/>
  <c r="S451" i="217"/>
  <c r="R452" i="217"/>
  <c r="S452" i="217"/>
  <c r="R453" i="217"/>
  <c r="S453" i="217"/>
  <c r="R454" i="217"/>
  <c r="S454" i="217"/>
  <c r="R456" i="217"/>
  <c r="S456" i="217"/>
  <c r="S457" i="217"/>
  <c r="R458" i="217"/>
  <c r="S458" i="217"/>
  <c r="R459" i="217"/>
  <c r="S459" i="217"/>
  <c r="R460" i="217"/>
  <c r="S460" i="217"/>
  <c r="R461" i="217"/>
  <c r="S461" i="217"/>
  <c r="R462" i="217"/>
  <c r="R463" i="217"/>
  <c r="S463" i="217"/>
  <c r="R465" i="217"/>
  <c r="S465" i="217"/>
  <c r="S466" i="217"/>
  <c r="R467" i="217"/>
  <c r="S467" i="217"/>
  <c r="R468" i="217"/>
  <c r="S468" i="217"/>
  <c r="R469" i="217"/>
  <c r="S469" i="217"/>
  <c r="S470" i="217"/>
  <c r="R471" i="217"/>
  <c r="S471" i="217"/>
  <c r="R472" i="217"/>
  <c r="S472" i="217"/>
  <c r="R474" i="217"/>
  <c r="S474" i="217"/>
  <c r="R475" i="217"/>
  <c r="S475" i="217"/>
  <c r="Q477" i="217"/>
  <c r="T477" i="217" s="1"/>
  <c r="R477" i="217"/>
  <c r="U477" i="217" s="1"/>
  <c r="S477" i="217"/>
  <c r="V477" i="217" s="1"/>
  <c r="Q479" i="217"/>
  <c r="T479" i="217" s="1"/>
  <c r="R479" i="217"/>
  <c r="U479" i="217" s="1"/>
  <c r="S479" i="217"/>
  <c r="V479" i="217" s="1"/>
  <c r="Q481" i="217"/>
  <c r="T481" i="217" s="1"/>
  <c r="R481" i="217"/>
  <c r="U481" i="217" s="1"/>
  <c r="S481" i="217"/>
  <c r="V481" i="217" s="1"/>
  <c r="R483" i="217"/>
  <c r="S483" i="217"/>
  <c r="R484" i="217"/>
  <c r="S484" i="217"/>
  <c r="R486" i="217"/>
  <c r="S486" i="217"/>
  <c r="R488" i="217"/>
  <c r="Q490" i="217"/>
  <c r="T490" i="217" s="1"/>
  <c r="R490" i="217"/>
  <c r="U490" i="217" s="1"/>
  <c r="S490" i="217"/>
  <c r="V490" i="217" s="1"/>
  <c r="Q492" i="217"/>
  <c r="T492" i="217" s="1"/>
  <c r="R492" i="217"/>
  <c r="U492" i="217" s="1"/>
  <c r="S492" i="217"/>
  <c r="V492" i="217" s="1"/>
  <c r="Q494" i="217"/>
  <c r="T494" i="217" s="1"/>
  <c r="R494" i="217"/>
  <c r="U494" i="217" s="1"/>
  <c r="S494" i="217"/>
  <c r="V494" i="217" s="1"/>
  <c r="R496" i="217"/>
  <c r="S496" i="217"/>
  <c r="R497" i="217"/>
  <c r="S497" i="217"/>
  <c r="R498" i="217"/>
  <c r="S498" i="217"/>
  <c r="R499" i="217"/>
  <c r="S499" i="217"/>
  <c r="R501" i="217"/>
  <c r="S501" i="217"/>
  <c r="R502" i="217"/>
  <c r="S502" i="217"/>
  <c r="R503" i="217"/>
  <c r="S503" i="217"/>
  <c r="R504" i="217"/>
  <c r="S504" i="217"/>
  <c r="R505" i="217"/>
  <c r="S505" i="217"/>
  <c r="R506" i="217"/>
  <c r="S506" i="217"/>
  <c r="R507" i="217"/>
  <c r="R508" i="217"/>
  <c r="S508" i="217"/>
  <c r="R509" i="217"/>
  <c r="S509" i="217"/>
  <c r="R511" i="217"/>
  <c r="S511" i="217"/>
  <c r="R512" i="217"/>
  <c r="S512" i="217"/>
  <c r="R513" i="217"/>
  <c r="S513" i="217"/>
  <c r="R515" i="217"/>
  <c r="S515" i="217"/>
  <c r="Q517" i="217"/>
  <c r="T517" i="217" s="1"/>
  <c r="R517" i="217"/>
  <c r="U517" i="217" s="1"/>
  <c r="S517" i="217"/>
  <c r="V517" i="217" s="1"/>
  <c r="Q519" i="217"/>
  <c r="T519" i="217" s="1"/>
  <c r="R519" i="217"/>
  <c r="U519" i="217" s="1"/>
  <c r="S519" i="217"/>
  <c r="V519" i="217" s="1"/>
  <c r="R521" i="217"/>
  <c r="S521" i="217"/>
  <c r="R523" i="217"/>
  <c r="S523" i="217"/>
  <c r="Q525" i="217"/>
  <c r="T525" i="217" s="1"/>
  <c r="R525" i="217"/>
  <c r="U525" i="217" s="1"/>
  <c r="S525" i="217"/>
  <c r="V525" i="217" s="1"/>
  <c r="R527" i="217"/>
  <c r="S527" i="217"/>
  <c r="R528" i="217"/>
  <c r="S528" i="217"/>
  <c r="Q530" i="217"/>
  <c r="T530" i="217" s="1"/>
  <c r="R530" i="217"/>
  <c r="U530" i="217" s="1"/>
  <c r="S530" i="217"/>
  <c r="V530" i="217" s="1"/>
  <c r="R532" i="217"/>
  <c r="S532" i="217"/>
  <c r="Q534" i="217"/>
  <c r="T534" i="217" s="1"/>
  <c r="R534" i="217"/>
  <c r="U534" i="217" s="1"/>
  <c r="S534" i="217"/>
  <c r="V534" i="217" s="1"/>
  <c r="R536" i="217"/>
  <c r="S536" i="217"/>
  <c r="R537" i="217"/>
  <c r="S537" i="217"/>
  <c r="S538" i="217"/>
  <c r="R539" i="217"/>
  <c r="S539" i="217"/>
  <c r="R540" i="217"/>
  <c r="S540" i="217"/>
  <c r="R541" i="217"/>
  <c r="S541" i="217"/>
  <c r="R542" i="217"/>
  <c r="S542" i="217"/>
  <c r="R543" i="217"/>
  <c r="S543" i="217"/>
  <c r="R545" i="217"/>
  <c r="S545" i="217"/>
  <c r="R547" i="217"/>
  <c r="S547" i="217"/>
  <c r="R548" i="217"/>
  <c r="S548" i="217"/>
  <c r="Q550" i="217"/>
  <c r="T550" i="217" s="1"/>
  <c r="R550" i="217"/>
  <c r="U550" i="217" s="1"/>
  <c r="S550" i="217"/>
  <c r="V550" i="217" s="1"/>
  <c r="R552" i="217"/>
  <c r="S552" i="217"/>
  <c r="R554" i="217"/>
  <c r="S554" i="217"/>
  <c r="R556" i="217"/>
  <c r="R557" i="217"/>
  <c r="S557" i="217"/>
  <c r="Q559" i="217"/>
  <c r="T559" i="217" s="1"/>
  <c r="R559" i="217"/>
  <c r="U559" i="217" s="1"/>
  <c r="S559" i="217"/>
  <c r="V559" i="217" s="1"/>
  <c r="R561" i="217"/>
  <c r="S561" i="217"/>
  <c r="R562" i="217"/>
  <c r="S562" i="217"/>
  <c r="R563" i="217"/>
  <c r="S563" i="217"/>
  <c r="R564" i="217"/>
  <c r="Q566" i="217"/>
  <c r="T566" i="217" s="1"/>
  <c r="R566" i="217"/>
  <c r="U566" i="217" s="1"/>
  <c r="S566" i="217"/>
  <c r="V566" i="217" s="1"/>
  <c r="Q568" i="217"/>
  <c r="T568" i="217" s="1"/>
  <c r="R568" i="217"/>
  <c r="U568" i="217" s="1"/>
  <c r="S568" i="217"/>
  <c r="V568" i="217" s="1"/>
  <c r="R570" i="217"/>
  <c r="S570" i="217"/>
  <c r="R571" i="217"/>
  <c r="S571" i="217"/>
  <c r="Q573" i="217"/>
  <c r="T573" i="217" s="1"/>
  <c r="R573" i="217"/>
  <c r="U573" i="217" s="1"/>
  <c r="S573" i="217"/>
  <c r="V573" i="217" s="1"/>
  <c r="Q575" i="217"/>
  <c r="T575" i="217" s="1"/>
  <c r="R575" i="217"/>
  <c r="U575" i="217" s="1"/>
  <c r="S575" i="217"/>
  <c r="V575" i="217" s="1"/>
  <c r="Q577" i="217"/>
  <c r="T577" i="217" s="1"/>
  <c r="R577" i="217"/>
  <c r="U577" i="217" s="1"/>
  <c r="S577" i="217"/>
  <c r="V577" i="217" s="1"/>
  <c r="Q579" i="217"/>
  <c r="T579" i="217" s="1"/>
  <c r="R579" i="217"/>
  <c r="U579" i="217" s="1"/>
  <c r="S579" i="217"/>
  <c r="V579" i="217" s="1"/>
  <c r="R581" i="217"/>
  <c r="S581" i="217"/>
  <c r="R582" i="217"/>
  <c r="S582" i="217"/>
  <c r="R583" i="217"/>
  <c r="S583" i="217"/>
  <c r="R584" i="217"/>
  <c r="S584" i="217"/>
  <c r="R586" i="217"/>
  <c r="S586" i="217"/>
  <c r="R587" i="217"/>
  <c r="S587" i="217"/>
  <c r="R588" i="217"/>
  <c r="S588" i="217"/>
  <c r="R590" i="217"/>
  <c r="S590" i="217"/>
  <c r="R591" i="217"/>
  <c r="U591" i="217" s="1"/>
  <c r="S591" i="217"/>
  <c r="V591" i="217" s="1"/>
  <c r="R592" i="217"/>
  <c r="S592" i="217"/>
  <c r="R594" i="217"/>
  <c r="S594" i="217"/>
  <c r="R596" i="217"/>
  <c r="S596" i="217"/>
  <c r="R598" i="217"/>
  <c r="S598" i="217"/>
  <c r="R600" i="217"/>
  <c r="S600" i="217"/>
  <c r="Q602" i="217"/>
  <c r="T602" i="217" s="1"/>
  <c r="R602" i="217"/>
  <c r="U602" i="217" s="1"/>
  <c r="S602" i="217"/>
  <c r="V602" i="217" s="1"/>
  <c r="R604" i="217"/>
  <c r="S604" i="217"/>
  <c r="R605" i="217"/>
  <c r="S605" i="217"/>
  <c r="Q607" i="217"/>
  <c r="T607" i="217" s="1"/>
  <c r="R607" i="217"/>
  <c r="U607" i="217" s="1"/>
  <c r="S607" i="217"/>
  <c r="V607" i="217" s="1"/>
  <c r="Q609" i="217"/>
  <c r="T609" i="217" s="1"/>
  <c r="R609" i="217"/>
  <c r="U609" i="217" s="1"/>
  <c r="S609" i="217"/>
  <c r="V609" i="217" s="1"/>
  <c r="R611" i="217"/>
  <c r="S611" i="217"/>
  <c r="R612" i="217"/>
  <c r="S612" i="217"/>
  <c r="R614" i="217"/>
  <c r="S614" i="217"/>
  <c r="Q618" i="217"/>
  <c r="T618" i="217" s="1"/>
  <c r="R618" i="217"/>
  <c r="U618" i="217" s="1"/>
  <c r="S618" i="217"/>
  <c r="V618" i="217" s="1"/>
  <c r="R620" i="217"/>
  <c r="S620" i="217"/>
  <c r="R621" i="217"/>
  <c r="S621" i="217"/>
  <c r="Q623" i="217"/>
  <c r="T623" i="217" s="1"/>
  <c r="R623" i="217"/>
  <c r="U623" i="217" s="1"/>
  <c r="S623" i="217"/>
  <c r="V623" i="217" s="1"/>
  <c r="Q625" i="217"/>
  <c r="T625" i="217" s="1"/>
  <c r="R625" i="217"/>
  <c r="U625" i="217" s="1"/>
  <c r="S625" i="217"/>
  <c r="V625" i="217" s="1"/>
  <c r="R627" i="217"/>
  <c r="S627" i="217"/>
  <c r="R628" i="217"/>
  <c r="S628" i="217"/>
  <c r="R629" i="217"/>
  <c r="S629" i="217"/>
  <c r="R630" i="217"/>
  <c r="S630" i="217"/>
  <c r="R632" i="217"/>
  <c r="S632" i="217"/>
  <c r="R633" i="217"/>
  <c r="S633" i="217"/>
  <c r="R635" i="217"/>
  <c r="S635" i="217"/>
  <c r="R636" i="217"/>
  <c r="S636" i="217"/>
  <c r="R638" i="217"/>
  <c r="S638" i="217"/>
  <c r="R640" i="217"/>
  <c r="S640" i="217"/>
  <c r="R641" i="217"/>
  <c r="S641" i="217"/>
  <c r="R642" i="217"/>
  <c r="S642" i="217"/>
  <c r="R643" i="217"/>
  <c r="S643" i="217"/>
  <c r="R645" i="217"/>
  <c r="S645" i="217"/>
  <c r="R646" i="217"/>
  <c r="S646" i="217"/>
  <c r="Q648" i="217"/>
  <c r="T648" i="217" s="1"/>
  <c r="R648" i="217"/>
  <c r="U648" i="217" s="1"/>
  <c r="S648" i="217"/>
  <c r="V648" i="217" s="1"/>
  <c r="Q650" i="217"/>
  <c r="T650" i="217" s="1"/>
  <c r="R650" i="217"/>
  <c r="U650" i="217" s="1"/>
  <c r="S650" i="217"/>
  <c r="V650" i="217" s="1"/>
  <c r="R652" i="217"/>
  <c r="S652" i="217"/>
  <c r="R653" i="217"/>
  <c r="S653" i="217"/>
  <c r="R654" i="217"/>
  <c r="R655" i="217"/>
  <c r="R657" i="217"/>
  <c r="S657" i="217"/>
  <c r="R659" i="217"/>
  <c r="S659" i="217"/>
  <c r="R661" i="217"/>
  <c r="S661" i="217"/>
  <c r="R663" i="217"/>
  <c r="S663" i="217"/>
  <c r="R664" i="217"/>
  <c r="S664" i="217"/>
  <c r="R666" i="217"/>
  <c r="S666" i="217"/>
  <c r="Q670" i="217"/>
  <c r="T670" i="217" s="1"/>
  <c r="R670" i="217"/>
  <c r="U670" i="217" s="1"/>
  <c r="S670" i="217"/>
  <c r="V670" i="217" s="1"/>
  <c r="Q672" i="217"/>
  <c r="T672" i="217" s="1"/>
  <c r="R672" i="217"/>
  <c r="U672" i="217" s="1"/>
  <c r="S672" i="217"/>
  <c r="V672" i="217" s="1"/>
  <c r="Q674" i="217"/>
  <c r="T674" i="217" s="1"/>
  <c r="R674" i="217"/>
  <c r="U674" i="217" s="1"/>
  <c r="S674" i="217"/>
  <c r="V674" i="217" s="1"/>
  <c r="R676" i="217"/>
  <c r="S676" i="217"/>
  <c r="Q678" i="217"/>
  <c r="T678" i="217" s="1"/>
  <c r="R678" i="217"/>
  <c r="U678" i="217" s="1"/>
  <c r="S678" i="217"/>
  <c r="V678" i="217" s="1"/>
  <c r="Q680" i="217"/>
  <c r="T680" i="217" s="1"/>
  <c r="R680" i="217"/>
  <c r="U680" i="217" s="1"/>
  <c r="S680" i="217"/>
  <c r="V680" i="217" s="1"/>
  <c r="R682" i="217"/>
  <c r="S682" i="217"/>
  <c r="R683" i="217"/>
  <c r="S683" i="217"/>
  <c r="R684" i="217"/>
  <c r="S684" i="217"/>
  <c r="R685" i="217"/>
  <c r="S685" i="217"/>
  <c r="R686" i="217"/>
  <c r="S686" i="217"/>
  <c r="R687" i="217"/>
  <c r="S687" i="217"/>
  <c r="R688" i="217"/>
  <c r="S688" i="217"/>
  <c r="R690" i="217"/>
  <c r="S690" i="217"/>
  <c r="R691" i="217"/>
  <c r="S691" i="217"/>
  <c r="R693" i="217"/>
  <c r="S693" i="217"/>
  <c r="R694" i="217"/>
  <c r="S694" i="217"/>
  <c r="R696" i="217"/>
  <c r="S696" i="217"/>
  <c r="R697" i="217"/>
  <c r="S697" i="217"/>
  <c r="Q699" i="217"/>
  <c r="T699" i="217" s="1"/>
  <c r="R699" i="217"/>
  <c r="U699" i="217" s="1"/>
  <c r="S699" i="217"/>
  <c r="V699" i="217" s="1"/>
  <c r="Q701" i="217"/>
  <c r="T701" i="217" s="1"/>
  <c r="R701" i="217"/>
  <c r="U701" i="217" s="1"/>
  <c r="S701" i="217"/>
  <c r="V701" i="217" s="1"/>
  <c r="R703" i="217"/>
  <c r="S703" i="217"/>
  <c r="R704" i="217"/>
  <c r="S704" i="217"/>
  <c r="R705" i="217"/>
  <c r="S705" i="217"/>
  <c r="R706" i="217"/>
  <c r="S706" i="217"/>
  <c r="R707" i="217"/>
  <c r="S707" i="217"/>
  <c r="R708" i="217"/>
  <c r="S708" i="217"/>
  <c r="R709" i="217"/>
  <c r="S709" i="217"/>
  <c r="R711" i="217"/>
  <c r="S711" i="217"/>
  <c r="R712" i="217"/>
  <c r="S712" i="217"/>
  <c r="R713" i="217"/>
  <c r="S713" i="217"/>
  <c r="R714" i="217"/>
  <c r="S714" i="217"/>
  <c r="R715" i="217"/>
  <c r="S715" i="217"/>
  <c r="R717" i="217"/>
  <c r="S717" i="217"/>
  <c r="R719" i="217"/>
  <c r="S719" i="217"/>
  <c r="R720" i="217"/>
  <c r="S720" i="217"/>
  <c r="R721" i="217"/>
  <c r="S721" i="217"/>
  <c r="R722" i="217"/>
  <c r="S722" i="217"/>
  <c r="R723" i="217"/>
  <c r="S723" i="217"/>
  <c r="R725" i="217"/>
  <c r="S725" i="217"/>
  <c r="R726" i="217"/>
  <c r="S726" i="217"/>
  <c r="R727" i="217"/>
  <c r="S727" i="217"/>
  <c r="R728" i="217"/>
  <c r="S728" i="217"/>
  <c r="R729" i="217"/>
  <c r="S729" i="217"/>
  <c r="R730" i="217"/>
  <c r="S730" i="217"/>
  <c r="R732" i="217"/>
  <c r="S732" i="217"/>
  <c r="R733" i="217"/>
  <c r="S733" i="217"/>
  <c r="R734" i="217"/>
  <c r="S734" i="217"/>
  <c r="R736" i="217"/>
  <c r="S736" i="217"/>
  <c r="R737" i="217"/>
  <c r="S737" i="217"/>
  <c r="R738" i="217"/>
  <c r="S738" i="217"/>
  <c r="R739" i="217"/>
  <c r="S739" i="217"/>
  <c r="R740" i="217"/>
  <c r="S740" i="217"/>
  <c r="R741" i="217"/>
  <c r="S741" i="217"/>
  <c r="R742" i="217"/>
  <c r="S742" i="217"/>
  <c r="R744" i="217"/>
  <c r="S744" i="217"/>
  <c r="R745" i="217"/>
  <c r="S745" i="217"/>
  <c r="S746" i="217"/>
  <c r="R747" i="217"/>
  <c r="S747" i="217"/>
  <c r="R748" i="217"/>
  <c r="S748" i="217"/>
  <c r="R750" i="217"/>
  <c r="S750" i="217"/>
  <c r="Q752" i="217"/>
  <c r="T752" i="217" s="1"/>
  <c r="R752" i="217"/>
  <c r="U752" i="217" s="1"/>
  <c r="S752" i="217"/>
  <c r="V752" i="217" s="1"/>
  <c r="Q754" i="217"/>
  <c r="T754" i="217" s="1"/>
  <c r="R754" i="217"/>
  <c r="U754" i="217" s="1"/>
  <c r="S754" i="217"/>
  <c r="V754" i="217" s="1"/>
  <c r="R756" i="217"/>
  <c r="S756" i="217"/>
  <c r="R758" i="217"/>
  <c r="S758" i="217"/>
  <c r="Q760" i="217"/>
  <c r="T760" i="217" s="1"/>
  <c r="R760" i="217"/>
  <c r="U760" i="217" s="1"/>
  <c r="S760" i="217"/>
  <c r="V760" i="217" s="1"/>
  <c r="Q762" i="217"/>
  <c r="T762" i="217" s="1"/>
  <c r="R762" i="217"/>
  <c r="U762" i="217" s="1"/>
  <c r="S762" i="217"/>
  <c r="V762" i="217" s="1"/>
  <c r="Q764" i="217"/>
  <c r="T764" i="217" s="1"/>
  <c r="R764" i="217"/>
  <c r="U764" i="217" s="1"/>
  <c r="S764" i="217"/>
  <c r="V764" i="217" s="1"/>
  <c r="R765" i="217"/>
  <c r="S765" i="217"/>
  <c r="R766" i="217"/>
  <c r="S766" i="217"/>
  <c r="Q767" i="217"/>
  <c r="R767" i="217"/>
  <c r="S767" i="217"/>
  <c r="U218" i="217" l="1"/>
  <c r="N219" i="206" l="1"/>
  <c r="Q768" i="217"/>
  <c r="T768" i="217" s="1"/>
  <c r="R768" i="217"/>
  <c r="U768" i="217" s="1"/>
  <c r="S768" i="217"/>
  <c r="V768" i="217" s="1"/>
  <c r="Q769" i="217"/>
  <c r="T769" i="217" s="1"/>
  <c r="R769" i="217"/>
  <c r="U769" i="217" s="1"/>
  <c r="S769" i="217"/>
  <c r="V769" i="217" s="1"/>
  <c r="N233" i="199"/>
  <c r="P232" i="217"/>
  <c r="V232" i="217" s="1"/>
  <c r="O232" i="217"/>
  <c r="U232" i="217" s="1"/>
  <c r="O217" i="199"/>
  <c r="O180" i="217"/>
  <c r="U180" i="217" s="1"/>
  <c r="O178" i="217"/>
  <c r="U178" i="217" s="1"/>
  <c r="P178" i="217"/>
  <c r="V178" i="217" s="1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P244" i="199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O244" i="199"/>
  <c r="N244" i="199" s="1"/>
  <c r="R244" i="217" l="1"/>
  <c r="S244" i="217"/>
  <c r="O217" i="217"/>
  <c r="O213" i="199"/>
  <c r="O285" i="199"/>
  <c r="N684" i="199"/>
  <c r="N685" i="199"/>
  <c r="Q685" i="217" s="1"/>
  <c r="N686" i="199"/>
  <c r="N687" i="199"/>
  <c r="O337" i="199"/>
  <c r="O115" i="199"/>
  <c r="O55" i="199"/>
  <c r="P234" i="200"/>
  <c r="O745" i="217"/>
  <c r="U745" i="217" s="1"/>
  <c r="P745" i="217"/>
  <c r="V745" i="217" s="1"/>
  <c r="P746" i="217"/>
  <c r="V746" i="217" s="1"/>
  <c r="O747" i="217"/>
  <c r="U747" i="217" s="1"/>
  <c r="P747" i="217"/>
  <c r="V747" i="217" s="1"/>
  <c r="O726" i="217"/>
  <c r="U726" i="217" s="1"/>
  <c r="P726" i="217"/>
  <c r="V726" i="217" s="1"/>
  <c r="O727" i="217"/>
  <c r="U727" i="217" s="1"/>
  <c r="P727" i="217"/>
  <c r="V727" i="217" s="1"/>
  <c r="O728" i="217"/>
  <c r="U728" i="217" s="1"/>
  <c r="P728" i="217"/>
  <c r="V728" i="217" s="1"/>
  <c r="O729" i="217"/>
  <c r="U729" i="217" s="1"/>
  <c r="P729" i="217"/>
  <c r="V729" i="217" s="1"/>
  <c r="O730" i="217"/>
  <c r="U730" i="217" s="1"/>
  <c r="P730" i="217"/>
  <c r="V730" i="217" s="1"/>
  <c r="O712" i="217"/>
  <c r="U712" i="217" s="1"/>
  <c r="P712" i="217"/>
  <c r="V712" i="217" s="1"/>
  <c r="O713" i="217"/>
  <c r="U713" i="217" s="1"/>
  <c r="P713" i="217"/>
  <c r="V713" i="217" s="1"/>
  <c r="O714" i="217"/>
  <c r="U714" i="217" s="1"/>
  <c r="P714" i="217"/>
  <c r="V714" i="217" s="1"/>
  <c r="O715" i="217"/>
  <c r="U715" i="217" s="1"/>
  <c r="P715" i="217"/>
  <c r="V715" i="217" s="1"/>
  <c r="O704" i="217"/>
  <c r="U704" i="217" s="1"/>
  <c r="P704" i="217"/>
  <c r="V704" i="217" s="1"/>
  <c r="O705" i="217"/>
  <c r="U705" i="217" s="1"/>
  <c r="P705" i="217"/>
  <c r="V705" i="217" s="1"/>
  <c r="O706" i="217"/>
  <c r="U706" i="217" s="1"/>
  <c r="P706" i="217"/>
  <c r="V706" i="217" s="1"/>
  <c r="O707" i="217"/>
  <c r="U707" i="217" s="1"/>
  <c r="P707" i="217"/>
  <c r="V707" i="217" s="1"/>
  <c r="O708" i="217"/>
  <c r="U708" i="217" s="1"/>
  <c r="P708" i="217"/>
  <c r="V708" i="217" s="1"/>
  <c r="O709" i="217"/>
  <c r="U709" i="217" s="1"/>
  <c r="P709" i="217"/>
  <c r="V709" i="217" s="1"/>
  <c r="O683" i="217"/>
  <c r="U683" i="217" s="1"/>
  <c r="P683" i="217"/>
  <c r="V683" i="217" s="1"/>
  <c r="O684" i="217"/>
  <c r="U684" i="217" s="1"/>
  <c r="P684" i="217"/>
  <c r="V684" i="217" s="1"/>
  <c r="O685" i="217"/>
  <c r="U685" i="217" s="1"/>
  <c r="P685" i="217"/>
  <c r="V685" i="217" s="1"/>
  <c r="O686" i="217"/>
  <c r="U686" i="217" s="1"/>
  <c r="P686" i="217"/>
  <c r="V686" i="217" s="1"/>
  <c r="O687" i="217"/>
  <c r="U687" i="217" s="1"/>
  <c r="P687" i="217"/>
  <c r="V687" i="217" s="1"/>
  <c r="O688" i="217"/>
  <c r="U688" i="217" s="1"/>
  <c r="P688" i="217"/>
  <c r="V688" i="217" s="1"/>
  <c r="O653" i="217"/>
  <c r="U653" i="217" s="1"/>
  <c r="P653" i="217"/>
  <c r="V653" i="217" s="1"/>
  <c r="O654" i="217"/>
  <c r="U654" i="217" s="1"/>
  <c r="O655" i="217"/>
  <c r="U655" i="217" s="1"/>
  <c r="O587" i="217"/>
  <c r="U587" i="217" s="1"/>
  <c r="P587" i="217"/>
  <c r="V587" i="217" s="1"/>
  <c r="O588" i="217"/>
  <c r="U588" i="217" s="1"/>
  <c r="P588" i="217"/>
  <c r="V588" i="217" s="1"/>
  <c r="O582" i="217"/>
  <c r="U582" i="217" s="1"/>
  <c r="P582" i="217"/>
  <c r="V582" i="217" s="1"/>
  <c r="O583" i="217"/>
  <c r="U583" i="217" s="1"/>
  <c r="P583" i="217"/>
  <c r="V583" i="217" s="1"/>
  <c r="O584" i="217"/>
  <c r="U584" i="217" s="1"/>
  <c r="P584" i="217"/>
  <c r="V584" i="217" s="1"/>
  <c r="O562" i="217"/>
  <c r="U562" i="217" s="1"/>
  <c r="P562" i="217"/>
  <c r="V562" i="217" s="1"/>
  <c r="O563" i="217"/>
  <c r="U563" i="217" s="1"/>
  <c r="P563" i="217"/>
  <c r="V563" i="217" s="1"/>
  <c r="O564" i="217"/>
  <c r="U564" i="217" s="1"/>
  <c r="O548" i="217"/>
  <c r="U548" i="217" s="1"/>
  <c r="P548" i="217"/>
  <c r="V548" i="217" s="1"/>
  <c r="O537" i="217"/>
  <c r="U537" i="217" s="1"/>
  <c r="P537" i="217"/>
  <c r="V537" i="217" s="1"/>
  <c r="P538" i="217"/>
  <c r="V538" i="217" s="1"/>
  <c r="O539" i="217"/>
  <c r="U539" i="217" s="1"/>
  <c r="P539" i="217"/>
  <c r="V539" i="217" s="1"/>
  <c r="O540" i="217"/>
  <c r="U540" i="217" s="1"/>
  <c r="P540" i="217"/>
  <c r="V540" i="217" s="1"/>
  <c r="O541" i="217"/>
  <c r="U541" i="217" s="1"/>
  <c r="P541" i="217"/>
  <c r="V541" i="217" s="1"/>
  <c r="O542" i="217"/>
  <c r="U542" i="217" s="1"/>
  <c r="P542" i="217"/>
  <c r="V542" i="217" s="1"/>
  <c r="O543" i="217"/>
  <c r="U543" i="217" s="1"/>
  <c r="P543" i="217"/>
  <c r="V543" i="217" s="1"/>
  <c r="O502" i="217"/>
  <c r="U502" i="217" s="1"/>
  <c r="P502" i="217"/>
  <c r="V502" i="217" s="1"/>
  <c r="O503" i="217"/>
  <c r="U503" i="217" s="1"/>
  <c r="P503" i="217"/>
  <c r="V503" i="217" s="1"/>
  <c r="O504" i="217"/>
  <c r="U504" i="217" s="1"/>
  <c r="P504" i="217"/>
  <c r="V504" i="217" s="1"/>
  <c r="O505" i="217"/>
  <c r="U505" i="217" s="1"/>
  <c r="P505" i="217"/>
  <c r="V505" i="217" s="1"/>
  <c r="O506" i="217"/>
  <c r="U506" i="217" s="1"/>
  <c r="P506" i="217"/>
  <c r="V506" i="217" s="1"/>
  <c r="O507" i="217"/>
  <c r="U507" i="217" s="1"/>
  <c r="O508" i="217"/>
  <c r="U508" i="217" s="1"/>
  <c r="P508" i="217"/>
  <c r="V508" i="217" s="1"/>
  <c r="O509" i="217"/>
  <c r="U509" i="217" s="1"/>
  <c r="P509" i="217"/>
  <c r="V509" i="217" s="1"/>
  <c r="P466" i="217"/>
  <c r="V466" i="217" s="1"/>
  <c r="O467" i="217"/>
  <c r="U467" i="217" s="1"/>
  <c r="P467" i="217"/>
  <c r="V467" i="217" s="1"/>
  <c r="O468" i="217"/>
  <c r="U468" i="217" s="1"/>
  <c r="P468" i="217"/>
  <c r="V468" i="217" s="1"/>
  <c r="O469" i="217"/>
  <c r="U469" i="217" s="1"/>
  <c r="P469" i="217"/>
  <c r="V469" i="217" s="1"/>
  <c r="P470" i="217"/>
  <c r="V470" i="217" s="1"/>
  <c r="O471" i="217"/>
  <c r="U471" i="217" s="1"/>
  <c r="P471" i="217"/>
  <c r="V471" i="217" s="1"/>
  <c r="O472" i="217"/>
  <c r="U472" i="217" s="1"/>
  <c r="P472" i="217"/>
  <c r="V472" i="217" s="1"/>
  <c r="P457" i="217"/>
  <c r="V457" i="217" s="1"/>
  <c r="O458" i="217"/>
  <c r="U458" i="217" s="1"/>
  <c r="P458" i="217"/>
  <c r="V458" i="217" s="1"/>
  <c r="O459" i="217"/>
  <c r="U459" i="217" s="1"/>
  <c r="P459" i="217"/>
  <c r="V459" i="217" s="1"/>
  <c r="O460" i="217"/>
  <c r="U460" i="217" s="1"/>
  <c r="P460" i="217"/>
  <c r="V460" i="217" s="1"/>
  <c r="O461" i="217"/>
  <c r="U461" i="217" s="1"/>
  <c r="P461" i="217"/>
  <c r="V461" i="217" s="1"/>
  <c r="O462" i="217"/>
  <c r="U462" i="217" s="1"/>
  <c r="O463" i="217"/>
  <c r="U463" i="217" s="1"/>
  <c r="P463" i="217"/>
  <c r="V463" i="217" s="1"/>
  <c r="O395" i="217"/>
  <c r="U395" i="217" s="1"/>
  <c r="P395" i="217"/>
  <c r="V395" i="217" s="1"/>
  <c r="O339" i="217"/>
  <c r="U339" i="217" s="1"/>
  <c r="P339" i="217"/>
  <c r="V339" i="217" s="1"/>
  <c r="O340" i="217"/>
  <c r="U340" i="217" s="1"/>
  <c r="P340" i="217"/>
  <c r="V340" i="217" s="1"/>
  <c r="O341" i="217"/>
  <c r="U341" i="217" s="1"/>
  <c r="P341" i="217"/>
  <c r="V341" i="217" s="1"/>
  <c r="O342" i="217"/>
  <c r="U342" i="217" s="1"/>
  <c r="P342" i="217"/>
  <c r="V342" i="217" s="1"/>
  <c r="O343" i="217"/>
  <c r="U343" i="217" s="1"/>
  <c r="P343" i="217"/>
  <c r="V343" i="217" s="1"/>
  <c r="O344" i="217"/>
  <c r="U344" i="217" s="1"/>
  <c r="P344" i="217"/>
  <c r="V344" i="217" s="1"/>
  <c r="O345" i="217"/>
  <c r="U345" i="217" s="1"/>
  <c r="P345" i="217"/>
  <c r="V345" i="217" s="1"/>
  <c r="O346" i="217"/>
  <c r="U346" i="217" s="1"/>
  <c r="P346" i="217"/>
  <c r="V346" i="217" s="1"/>
  <c r="O347" i="217"/>
  <c r="U347" i="217" s="1"/>
  <c r="P347" i="217"/>
  <c r="V347" i="217" s="1"/>
  <c r="O348" i="217"/>
  <c r="U348" i="217" s="1"/>
  <c r="P348" i="217"/>
  <c r="V348" i="217" s="1"/>
  <c r="O349" i="217"/>
  <c r="U349" i="217" s="1"/>
  <c r="P349" i="217"/>
  <c r="V349" i="217" s="1"/>
  <c r="O350" i="217"/>
  <c r="U350" i="217" s="1"/>
  <c r="P350" i="217"/>
  <c r="V350" i="217" s="1"/>
  <c r="O351" i="217"/>
  <c r="U351" i="217" s="1"/>
  <c r="P351" i="217"/>
  <c r="V351" i="217" s="1"/>
  <c r="O352" i="217"/>
  <c r="U352" i="217" s="1"/>
  <c r="P352" i="217"/>
  <c r="V352" i="217" s="1"/>
  <c r="O353" i="217"/>
  <c r="U353" i="217" s="1"/>
  <c r="P353" i="217"/>
  <c r="V353" i="217" s="1"/>
  <c r="O354" i="217"/>
  <c r="U354" i="217" s="1"/>
  <c r="P354" i="217"/>
  <c r="V354" i="217" s="1"/>
  <c r="O355" i="217"/>
  <c r="U355" i="217" s="1"/>
  <c r="P355" i="217"/>
  <c r="V355" i="217" s="1"/>
  <c r="O356" i="217"/>
  <c r="U356" i="217" s="1"/>
  <c r="P356" i="217"/>
  <c r="V356" i="217" s="1"/>
  <c r="O357" i="217"/>
  <c r="U357" i="217" s="1"/>
  <c r="P357" i="217"/>
  <c r="V357" i="217" s="1"/>
  <c r="O358" i="217"/>
  <c r="U358" i="217" s="1"/>
  <c r="P358" i="217"/>
  <c r="V358" i="217" s="1"/>
  <c r="O359" i="217"/>
  <c r="U359" i="217" s="1"/>
  <c r="P359" i="217"/>
  <c r="V359" i="217" s="1"/>
  <c r="O318" i="217"/>
  <c r="U318" i="217" s="1"/>
  <c r="P318" i="217"/>
  <c r="V318" i="217" s="1"/>
  <c r="O287" i="217"/>
  <c r="U287" i="217" s="1"/>
  <c r="P287" i="217"/>
  <c r="V287" i="217" s="1"/>
  <c r="O288" i="217"/>
  <c r="U288" i="217" s="1"/>
  <c r="P288" i="217"/>
  <c r="V288" i="217" s="1"/>
  <c r="O289" i="217"/>
  <c r="U289" i="217" s="1"/>
  <c r="P289" i="217"/>
  <c r="V289" i="217" s="1"/>
  <c r="O290" i="217"/>
  <c r="U290" i="217" s="1"/>
  <c r="P290" i="217"/>
  <c r="V290" i="217" s="1"/>
  <c r="P245" i="217"/>
  <c r="O208" i="217"/>
  <c r="U208" i="217" s="1"/>
  <c r="P208" i="217"/>
  <c r="V208" i="217" s="1"/>
  <c r="O209" i="217"/>
  <c r="U209" i="217" s="1"/>
  <c r="P209" i="217"/>
  <c r="V209" i="217" s="1"/>
  <c r="O210" i="217"/>
  <c r="U210" i="217" s="1"/>
  <c r="P210" i="217"/>
  <c r="V210" i="217" s="1"/>
  <c r="O211" i="217"/>
  <c r="U211" i="217" s="1"/>
  <c r="P211" i="217"/>
  <c r="V211" i="217" s="1"/>
  <c r="O212" i="217"/>
  <c r="U212" i="217" s="1"/>
  <c r="P212" i="217"/>
  <c r="V212" i="217" s="1"/>
  <c r="P207" i="217"/>
  <c r="V207" i="217" s="1"/>
  <c r="O207" i="217"/>
  <c r="U207" i="217" s="1"/>
  <c r="O202" i="217"/>
  <c r="U202" i="217" s="1"/>
  <c r="P202" i="217"/>
  <c r="V202" i="217" s="1"/>
  <c r="O203" i="217"/>
  <c r="U203" i="217" s="1"/>
  <c r="O204" i="217"/>
  <c r="U204" i="217" s="1"/>
  <c r="O205" i="217"/>
  <c r="U205" i="217" s="1"/>
  <c r="P205" i="217"/>
  <c r="V205" i="217" s="1"/>
  <c r="O117" i="217"/>
  <c r="U117" i="217" s="1"/>
  <c r="P117" i="217"/>
  <c r="V117" i="217" s="1"/>
  <c r="O118" i="217"/>
  <c r="U118" i="217" s="1"/>
  <c r="P118" i="217"/>
  <c r="V118" i="217" s="1"/>
  <c r="O119" i="217"/>
  <c r="U119" i="217" s="1"/>
  <c r="P119" i="217"/>
  <c r="V119" i="217" s="1"/>
  <c r="O120" i="217"/>
  <c r="U120" i="217" s="1"/>
  <c r="P120" i="217"/>
  <c r="V120" i="217" s="1"/>
  <c r="O121" i="217"/>
  <c r="U121" i="217" s="1"/>
  <c r="P121" i="217"/>
  <c r="V121" i="217" s="1"/>
  <c r="O122" i="217"/>
  <c r="U122" i="217" s="1"/>
  <c r="P122" i="217"/>
  <c r="V122" i="217" s="1"/>
  <c r="O123" i="217"/>
  <c r="U123" i="217" s="1"/>
  <c r="P123" i="217"/>
  <c r="V123" i="217" s="1"/>
  <c r="O124" i="217"/>
  <c r="U124" i="217" s="1"/>
  <c r="P124" i="217"/>
  <c r="V124" i="217" s="1"/>
  <c r="O125" i="217"/>
  <c r="U125" i="217" s="1"/>
  <c r="P125" i="217"/>
  <c r="V125" i="217" s="1"/>
  <c r="O126" i="217"/>
  <c r="U126" i="217" s="1"/>
  <c r="P126" i="217"/>
  <c r="V126" i="217" s="1"/>
  <c r="O127" i="217"/>
  <c r="U127" i="217" s="1"/>
  <c r="P127" i="217"/>
  <c r="V127" i="217" s="1"/>
  <c r="O90" i="217"/>
  <c r="U90" i="217" s="1"/>
  <c r="O72" i="217"/>
  <c r="U72" i="217" s="1"/>
  <c r="P72" i="217"/>
  <c r="V72" i="217" s="1"/>
  <c r="O73" i="217"/>
  <c r="U73" i="217" s="1"/>
  <c r="P73" i="217"/>
  <c r="V73" i="217" s="1"/>
  <c r="O74" i="217"/>
  <c r="U74" i="217" s="1"/>
  <c r="P74" i="217"/>
  <c r="V74" i="217" s="1"/>
  <c r="O75" i="217"/>
  <c r="U75" i="217" s="1"/>
  <c r="P75" i="217"/>
  <c r="V75" i="217" s="1"/>
  <c r="O76" i="217"/>
  <c r="U76" i="217" s="1"/>
  <c r="P76" i="217"/>
  <c r="V76" i="217" s="1"/>
  <c r="O77" i="217"/>
  <c r="U77" i="217" s="1"/>
  <c r="P77" i="217"/>
  <c r="V77" i="217" s="1"/>
  <c r="O78" i="217"/>
  <c r="U78" i="217" s="1"/>
  <c r="P78" i="217"/>
  <c r="V78" i="217" s="1"/>
  <c r="O79" i="217"/>
  <c r="U79" i="217" s="1"/>
  <c r="P79" i="217"/>
  <c r="V79" i="217" s="1"/>
  <c r="O80" i="217"/>
  <c r="U80" i="217" s="1"/>
  <c r="P80" i="217"/>
  <c r="V80" i="217" s="1"/>
  <c r="O81" i="217"/>
  <c r="U81" i="217" s="1"/>
  <c r="P81" i="217"/>
  <c r="V81" i="217" s="1"/>
  <c r="O82" i="217"/>
  <c r="U82" i="217" s="1"/>
  <c r="P82" i="217"/>
  <c r="V82" i="217" s="1"/>
  <c r="O83" i="217"/>
  <c r="U83" i="217" s="1"/>
  <c r="P83" i="217"/>
  <c r="V83" i="217" s="1"/>
  <c r="O57" i="217"/>
  <c r="U57" i="217" s="1"/>
  <c r="P57" i="217"/>
  <c r="O58" i="217"/>
  <c r="U58" i="217" s="1"/>
  <c r="P58" i="217"/>
  <c r="O59" i="217"/>
  <c r="U59" i="217" s="1"/>
  <c r="P59" i="217"/>
  <c r="V59" i="217" s="1"/>
  <c r="O22" i="217"/>
  <c r="P22" i="217"/>
  <c r="V22" i="217" s="1"/>
  <c r="O23" i="217"/>
  <c r="P23" i="217"/>
  <c r="V23" i="217" s="1"/>
  <c r="O24" i="217"/>
  <c r="P24" i="217"/>
  <c r="V24" i="217" s="1"/>
  <c r="P25" i="217"/>
  <c r="V25" i="217" s="1"/>
  <c r="O26" i="217"/>
  <c r="P26" i="217"/>
  <c r="V26" i="217" s="1"/>
  <c r="O27" i="217"/>
  <c r="P27" i="217"/>
  <c r="V27" i="217" s="1"/>
  <c r="O28" i="217"/>
  <c r="P28" i="217"/>
  <c r="V28" i="217" s="1"/>
  <c r="O29" i="217"/>
  <c r="P29" i="217"/>
  <c r="V29" i="217" s="1"/>
  <c r="O30" i="217"/>
  <c r="P30" i="217"/>
  <c r="V30" i="217" s="1"/>
  <c r="O31" i="217"/>
  <c r="P31" i="217"/>
  <c r="V31" i="217" s="1"/>
  <c r="O32" i="217"/>
  <c r="P32" i="217"/>
  <c r="V32" i="217" s="1"/>
  <c r="O33" i="217"/>
  <c r="P33" i="217"/>
  <c r="V33" i="217" s="1"/>
  <c r="O34" i="217"/>
  <c r="P34" i="217"/>
  <c r="V34" i="217" s="1"/>
  <c r="O35" i="217"/>
  <c r="P35" i="217"/>
  <c r="V35" i="217" s="1"/>
  <c r="O36" i="217"/>
  <c r="P36" i="217"/>
  <c r="V36" i="217" s="1"/>
  <c r="P37" i="217"/>
  <c r="V37" i="217" s="1"/>
  <c r="O38" i="217"/>
  <c r="P38" i="217"/>
  <c r="V38" i="217" s="1"/>
  <c r="O39" i="217"/>
  <c r="P39" i="217"/>
  <c r="V39" i="217" s="1"/>
  <c r="O40" i="217"/>
  <c r="P40" i="217"/>
  <c r="V40" i="217" s="1"/>
  <c r="P41" i="217"/>
  <c r="V41" i="217" s="1"/>
  <c r="P42" i="217"/>
  <c r="V42" i="217" s="1"/>
  <c r="O43" i="217"/>
  <c r="P43" i="217"/>
  <c r="V43" i="217" s="1"/>
  <c r="O44" i="217"/>
  <c r="P44" i="217"/>
  <c r="V44" i="217" s="1"/>
  <c r="O45" i="217"/>
  <c r="P45" i="217"/>
  <c r="V45" i="217" s="1"/>
  <c r="O46" i="217"/>
  <c r="P46" i="217"/>
  <c r="V46" i="217" s="1"/>
  <c r="O47" i="217"/>
  <c r="P47" i="217"/>
  <c r="V47" i="217" s="1"/>
  <c r="O48" i="217"/>
  <c r="P48" i="217"/>
  <c r="V48" i="217" s="1"/>
  <c r="O49" i="217"/>
  <c r="P49" i="217"/>
  <c r="V49" i="217" s="1"/>
  <c r="O50" i="217"/>
  <c r="U50" i="217" s="1"/>
  <c r="P50" i="217"/>
  <c r="O51" i="217"/>
  <c r="U51" i="217" s="1"/>
  <c r="O52" i="217"/>
  <c r="U52" i="217" s="1"/>
  <c r="P52" i="217"/>
  <c r="O53" i="217"/>
  <c r="U53" i="217" s="1"/>
  <c r="P53" i="217"/>
  <c r="O54" i="217"/>
  <c r="U54" i="217" s="1"/>
  <c r="P54" i="217"/>
  <c r="O215" i="217"/>
  <c r="P215" i="217"/>
  <c r="V215" i="217" s="1"/>
  <c r="P239" i="217"/>
  <c r="V239" i="217" s="1"/>
  <c r="O239" i="217"/>
  <c r="U239" i="217" s="1"/>
  <c r="P655" i="217" l="1"/>
  <c r="S655" i="217"/>
  <c r="N685" i="217"/>
  <c r="T685" i="217" s="1"/>
  <c r="O234" i="200"/>
  <c r="N684" i="217"/>
  <c r="Q684" i="217"/>
  <c r="N687" i="217"/>
  <c r="Q687" i="217"/>
  <c r="N686" i="217"/>
  <c r="Q686" i="217"/>
  <c r="V50" i="217"/>
  <c r="U35" i="217"/>
  <c r="E43" i="219"/>
  <c r="U33" i="217"/>
  <c r="U31" i="217"/>
  <c r="E38" i="219"/>
  <c r="U29" i="217"/>
  <c r="E34" i="219"/>
  <c r="U27" i="217"/>
  <c r="V58" i="217"/>
  <c r="V54" i="217"/>
  <c r="V52" i="217"/>
  <c r="U48" i="217"/>
  <c r="U46" i="217"/>
  <c r="U44" i="217"/>
  <c r="U39" i="217"/>
  <c r="E54" i="219"/>
  <c r="U24" i="217"/>
  <c r="U22" i="217"/>
  <c r="E21" i="219"/>
  <c r="U36" i="217"/>
  <c r="U34" i="217"/>
  <c r="U32" i="217"/>
  <c r="E39" i="219"/>
  <c r="U30" i="217"/>
  <c r="E37" i="219"/>
  <c r="U28" i="217"/>
  <c r="E33" i="219"/>
  <c r="U26" i="217"/>
  <c r="V57" i="217"/>
  <c r="U215" i="217"/>
  <c r="E80" i="219"/>
  <c r="V53" i="217"/>
  <c r="U49" i="217"/>
  <c r="U47" i="217"/>
  <c r="U45" i="217"/>
  <c r="U43" i="217"/>
  <c r="U40" i="217"/>
  <c r="U38" i="217"/>
  <c r="E51" i="219"/>
  <c r="U23" i="217"/>
  <c r="P244" i="217"/>
  <c r="V244" i="217" s="1"/>
  <c r="V245" i="217"/>
  <c r="O206" i="217"/>
  <c r="P206" i="217"/>
  <c r="V655" i="217" l="1"/>
  <c r="T687" i="217"/>
  <c r="T686" i="217"/>
  <c r="T684" i="217"/>
  <c r="S196" i="217"/>
  <c r="P238" i="200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O238" i="210"/>
  <c r="N238" i="210" s="1"/>
  <c r="O238" i="211"/>
  <c r="N238" i="211" s="1"/>
  <c r="O238" i="212"/>
  <c r="N238" i="212" s="1"/>
  <c r="O238" i="199"/>
  <c r="N239" i="217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9" i="199"/>
  <c r="N238" i="206" l="1"/>
  <c r="N238" i="208"/>
  <c r="N238" i="203"/>
  <c r="O746" i="217"/>
  <c r="R746" i="217"/>
  <c r="O466" i="217"/>
  <c r="R466" i="217"/>
  <c r="O457" i="217"/>
  <c r="R457" i="217"/>
  <c r="N238" i="204"/>
  <c r="Q239" i="217"/>
  <c r="T239" i="217" s="1"/>
  <c r="R238" i="217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N215" i="199"/>
  <c r="Q215" i="217" s="1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P213" i="199"/>
  <c r="O213" i="200"/>
  <c r="O213" i="201"/>
  <c r="O213" i="202"/>
  <c r="O213" i="203"/>
  <c r="O213" i="204"/>
  <c r="O213" i="205"/>
  <c r="O213" i="207"/>
  <c r="O213" i="206"/>
  <c r="O213" i="208"/>
  <c r="O213" i="210"/>
  <c r="O213" i="211"/>
  <c r="O213" i="212"/>
  <c r="N213" i="200" l="1"/>
  <c r="N213" i="208"/>
  <c r="N213" i="205"/>
  <c r="N213" i="211"/>
  <c r="N213" i="202"/>
  <c r="N213" i="210"/>
  <c r="N213" i="201"/>
  <c r="N213" i="207"/>
  <c r="U457" i="217"/>
  <c r="N213" i="203"/>
  <c r="U466" i="217"/>
  <c r="U746" i="217"/>
  <c r="N213" i="212"/>
  <c r="N213" i="206"/>
  <c r="N213" i="204"/>
  <c r="S213" i="217"/>
  <c r="R213" i="217"/>
  <c r="N215" i="217"/>
  <c r="T215" i="217" s="1"/>
  <c r="N213" i="199"/>
  <c r="Q213" i="217" s="1"/>
  <c r="P564" i="217" l="1"/>
  <c r="S564" i="217"/>
  <c r="N257" i="199"/>
  <c r="V564" i="217" l="1"/>
  <c r="P317" i="217"/>
  <c r="P317" i="200"/>
  <c r="P317" i="201"/>
  <c r="P317" i="202"/>
  <c r="P317" i="203"/>
  <c r="P317" i="204"/>
  <c r="P317" i="205"/>
  <c r="P317" i="207"/>
  <c r="P317" i="206"/>
  <c r="P317" i="208"/>
  <c r="P317" i="210"/>
  <c r="P317" i="211"/>
  <c r="P317" i="212"/>
  <c r="P317" i="199"/>
  <c r="O317" i="217"/>
  <c r="O317" i="200"/>
  <c r="O317" i="201"/>
  <c r="O317" i="202"/>
  <c r="O317" i="203"/>
  <c r="O317" i="204"/>
  <c r="O317" i="205"/>
  <c r="O317" i="207"/>
  <c r="O317" i="206"/>
  <c r="O317" i="208"/>
  <c r="O317" i="210"/>
  <c r="O317" i="211"/>
  <c r="O317" i="212"/>
  <c r="O317" i="199"/>
  <c r="A318" i="217"/>
  <c r="A317" i="217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8" i="199"/>
  <c r="A318" i="199"/>
  <c r="A317" i="199"/>
  <c r="N317" i="212" l="1"/>
  <c r="N317" i="206"/>
  <c r="N317" i="203"/>
  <c r="Q318" i="217"/>
  <c r="N317" i="210"/>
  <c r="R317" i="217"/>
  <c r="U317" i="217" s="1"/>
  <c r="S317" i="217"/>
  <c r="V317" i="217" s="1"/>
  <c r="N317" i="201"/>
  <c r="N317" i="207"/>
  <c r="N317" i="204"/>
  <c r="N317" i="211"/>
  <c r="N317" i="199"/>
  <c r="N317" i="208"/>
  <c r="N317" i="205"/>
  <c r="N317" i="202"/>
  <c r="N317" i="200"/>
  <c r="N318" i="217"/>
  <c r="T318" i="217" l="1"/>
  <c r="Q317" i="217"/>
  <c r="N591" i="199"/>
  <c r="Q591" i="217" s="1"/>
  <c r="T591" i="217" s="1"/>
  <c r="N592" i="199"/>
  <c r="N756" i="199"/>
  <c r="N758" i="199"/>
  <c r="O651" i="199"/>
  <c r="O560" i="199"/>
  <c r="P560" i="199"/>
  <c r="P428" i="199"/>
  <c r="P337" i="199"/>
  <c r="O276" i="199"/>
  <c r="P55" i="199"/>
  <c r="O37" i="217" l="1"/>
  <c r="R37" i="217"/>
  <c r="O42" i="217"/>
  <c r="R42" i="217"/>
  <c r="O656" i="199"/>
  <c r="P644" i="199"/>
  <c r="P585" i="199"/>
  <c r="P546" i="199"/>
  <c r="P404" i="199"/>
  <c r="P393" i="199"/>
  <c r="O264" i="199"/>
  <c r="O231" i="199"/>
  <c r="O200" i="199"/>
  <c r="P176" i="199"/>
  <c r="P115" i="199"/>
  <c r="O482" i="199"/>
  <c r="O485" i="199"/>
  <c r="O487" i="199"/>
  <c r="P482" i="200"/>
  <c r="P482" i="201"/>
  <c r="P482" i="202"/>
  <c r="P482" i="203"/>
  <c r="P482" i="204"/>
  <c r="P482" i="205"/>
  <c r="P482" i="207"/>
  <c r="P482" i="206"/>
  <c r="P482" i="208"/>
  <c r="P482" i="210"/>
  <c r="P482" i="211"/>
  <c r="P482" i="212"/>
  <c r="P482" i="199"/>
  <c r="O482" i="200"/>
  <c r="O482" i="201"/>
  <c r="O482" i="202"/>
  <c r="O482" i="203"/>
  <c r="O482" i="204"/>
  <c r="O482" i="205"/>
  <c r="O482" i="207"/>
  <c r="O482" i="206"/>
  <c r="O482" i="208"/>
  <c r="O482" i="210"/>
  <c r="O482" i="211"/>
  <c r="O482" i="212"/>
  <c r="P535" i="199"/>
  <c r="P487" i="200"/>
  <c r="P487" i="201"/>
  <c r="P487" i="202"/>
  <c r="P487" i="203"/>
  <c r="P487" i="204"/>
  <c r="P487" i="205"/>
  <c r="P487" i="207"/>
  <c r="P487" i="206"/>
  <c r="P487" i="208"/>
  <c r="P487" i="210"/>
  <c r="P487" i="211"/>
  <c r="P487" i="212"/>
  <c r="O487" i="200"/>
  <c r="O487" i="201"/>
  <c r="O487" i="202"/>
  <c r="O487" i="203"/>
  <c r="O487" i="204"/>
  <c r="O487" i="205"/>
  <c r="O487" i="207"/>
  <c r="O487" i="206"/>
  <c r="O487" i="208"/>
  <c r="O487" i="210"/>
  <c r="O487" i="211"/>
  <c r="O487" i="212"/>
  <c r="O488" i="217"/>
  <c r="U488" i="217" s="1"/>
  <c r="U37" i="217" l="1"/>
  <c r="U42" i="217"/>
  <c r="P487" i="199"/>
  <c r="N487" i="199" s="1"/>
  <c r="S488" i="217"/>
  <c r="P488" i="217"/>
  <c r="R482" i="217"/>
  <c r="R487" i="217"/>
  <c r="S482" i="217"/>
  <c r="O480" i="199"/>
  <c r="S487" i="217" l="1"/>
  <c r="V488" i="217"/>
  <c r="P487" i="217"/>
  <c r="O307" i="199"/>
  <c r="R470" i="217"/>
  <c r="V487" i="217" l="1"/>
  <c r="P169" i="199"/>
  <c r="S170" i="217"/>
  <c r="P203" i="217"/>
  <c r="S203" i="217"/>
  <c r="O464" i="199"/>
  <c r="O470" i="217"/>
  <c r="U470" i="217" s="1"/>
  <c r="S229" i="217"/>
  <c r="S507" i="217"/>
  <c r="S242" i="217"/>
  <c r="S241" i="217"/>
  <c r="P194" i="199"/>
  <c r="P546" i="200"/>
  <c r="P546" i="201"/>
  <c r="P546" i="202"/>
  <c r="P546" i="203"/>
  <c r="P546" i="204"/>
  <c r="P546" i="205"/>
  <c r="P546" i="207"/>
  <c r="P546" i="206"/>
  <c r="P546" i="208"/>
  <c r="P546" i="210"/>
  <c r="P546" i="211"/>
  <c r="P546" i="212"/>
  <c r="O546" i="200"/>
  <c r="O546" i="201"/>
  <c r="O546" i="202"/>
  <c r="O546" i="203"/>
  <c r="O546" i="204"/>
  <c r="O546" i="205"/>
  <c r="O546" i="207"/>
  <c r="O546" i="206"/>
  <c r="O546" i="208"/>
  <c r="O546" i="210"/>
  <c r="O546" i="211"/>
  <c r="O546" i="212"/>
  <c r="O546" i="199"/>
  <c r="A548" i="217"/>
  <c r="N548" i="200"/>
  <c r="A548" i="200"/>
  <c r="N548" i="201"/>
  <c r="A548" i="201"/>
  <c r="N548" i="202"/>
  <c r="A548" i="202"/>
  <c r="N548" i="203"/>
  <c r="A548" i="203"/>
  <c r="N548" i="204"/>
  <c r="A548" i="204"/>
  <c r="N548" i="205"/>
  <c r="A548" i="205"/>
  <c r="N548" i="207"/>
  <c r="A548" i="207"/>
  <c r="N548" i="206"/>
  <c r="A548" i="206"/>
  <c r="N548" i="208"/>
  <c r="A548" i="208"/>
  <c r="N548" i="210"/>
  <c r="A548" i="210"/>
  <c r="N548" i="211"/>
  <c r="A548" i="211"/>
  <c r="N548" i="212"/>
  <c r="A548" i="212"/>
  <c r="N548" i="199"/>
  <c r="A548" i="199"/>
  <c r="Q548" i="217" l="1"/>
  <c r="P654" i="217"/>
  <c r="S654" i="217"/>
  <c r="P398" i="199"/>
  <c r="S401" i="217"/>
  <c r="P217" i="199"/>
  <c r="S219" i="217"/>
  <c r="P366" i="199"/>
  <c r="P364" i="199" s="1"/>
  <c r="S368" i="217"/>
  <c r="P555" i="199"/>
  <c r="S556" i="217"/>
  <c r="V203" i="217"/>
  <c r="O176" i="199"/>
  <c r="R177" i="217"/>
  <c r="S546" i="217"/>
  <c r="R546" i="217"/>
  <c r="P200" i="199"/>
  <c r="N200" i="199" s="1"/>
  <c r="P455" i="199"/>
  <c r="P500" i="199"/>
  <c r="P507" i="217"/>
  <c r="V507" i="217" s="1"/>
  <c r="N548" i="217"/>
  <c r="T548" i="217" s="1"/>
  <c r="P238" i="199"/>
  <c r="P651" i="199"/>
  <c r="V654" i="217" l="1"/>
  <c r="N651" i="199"/>
  <c r="N238" i="199"/>
  <c r="Q238" i="217" s="1"/>
  <c r="S238" i="217"/>
  <c r="O464" i="200"/>
  <c r="O464" i="201"/>
  <c r="O464" i="202"/>
  <c r="O464" i="203"/>
  <c r="O464" i="204"/>
  <c r="O464" i="205"/>
  <c r="O464" i="207"/>
  <c r="O464" i="206"/>
  <c r="O464" i="208"/>
  <c r="O464" i="210"/>
  <c r="O464" i="211"/>
  <c r="O464" i="212"/>
  <c r="A470" i="217"/>
  <c r="N470" i="200"/>
  <c r="A470" i="200"/>
  <c r="N470" i="201"/>
  <c r="A470" i="201"/>
  <c r="N470" i="202"/>
  <c r="A470" i="202"/>
  <c r="N470" i="203"/>
  <c r="A470" i="203"/>
  <c r="N470" i="204"/>
  <c r="A470" i="204"/>
  <c r="N470" i="205"/>
  <c r="A470" i="205"/>
  <c r="N470" i="207"/>
  <c r="A470" i="207"/>
  <c r="N470" i="206"/>
  <c r="A470" i="206"/>
  <c r="N470" i="208"/>
  <c r="A470" i="208"/>
  <c r="N470" i="210"/>
  <c r="A470" i="210"/>
  <c r="N470" i="211"/>
  <c r="A470" i="211"/>
  <c r="N470" i="212"/>
  <c r="A470" i="212"/>
  <c r="N470" i="199"/>
  <c r="A470" i="199"/>
  <c r="O245" i="217"/>
  <c r="U245" i="217" s="1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5" i="199"/>
  <c r="N244" i="200"/>
  <c r="Q244" i="217" s="1"/>
  <c r="N244" i="202"/>
  <c r="N244" i="204"/>
  <c r="N244" i="207"/>
  <c r="N244" i="208"/>
  <c r="N244" i="211"/>
  <c r="O487" i="217"/>
  <c r="U487" i="217" s="1"/>
  <c r="N487" i="200"/>
  <c r="Q487" i="217" s="1"/>
  <c r="N487" i="205"/>
  <c r="N487" i="208"/>
  <c r="N487" i="210"/>
  <c r="A488" i="217"/>
  <c r="N488" i="200"/>
  <c r="A488" i="200"/>
  <c r="N488" i="201"/>
  <c r="A488" i="201"/>
  <c r="N488" i="202"/>
  <c r="A488" i="202"/>
  <c r="N488" i="203"/>
  <c r="A488" i="203"/>
  <c r="N488" i="204"/>
  <c r="A488" i="204"/>
  <c r="N488" i="205"/>
  <c r="A488" i="205"/>
  <c r="N488" i="207"/>
  <c r="A488" i="207"/>
  <c r="N488" i="206"/>
  <c r="A488" i="206"/>
  <c r="N488" i="208"/>
  <c r="A488" i="208"/>
  <c r="N488" i="210"/>
  <c r="A488" i="210"/>
  <c r="N488" i="211"/>
  <c r="A488" i="211"/>
  <c r="N488" i="212"/>
  <c r="A488" i="212"/>
  <c r="N488" i="199"/>
  <c r="A488" i="199"/>
  <c r="A487" i="217"/>
  <c r="A487" i="200"/>
  <c r="A487" i="201"/>
  <c r="A487" i="202"/>
  <c r="A487" i="203"/>
  <c r="N487" i="204"/>
  <c r="A487" i="204"/>
  <c r="A487" i="205"/>
  <c r="A487" i="207"/>
  <c r="A487" i="206"/>
  <c r="A487" i="208"/>
  <c r="A487" i="210"/>
  <c r="A487" i="211"/>
  <c r="A487" i="212"/>
  <c r="A487" i="199"/>
  <c r="R107" i="217"/>
  <c r="Q245" i="217" l="1"/>
  <c r="Q470" i="217"/>
  <c r="P90" i="217"/>
  <c r="S90" i="217"/>
  <c r="Q488" i="217"/>
  <c r="R464" i="217"/>
  <c r="O244" i="217"/>
  <c r="U244" i="217" s="1"/>
  <c r="N470" i="217"/>
  <c r="P88" i="199"/>
  <c r="N487" i="201"/>
  <c r="N245" i="217"/>
  <c r="N244" i="212"/>
  <c r="N244" i="206"/>
  <c r="N244" i="203"/>
  <c r="N244" i="201"/>
  <c r="N244" i="210"/>
  <c r="N244" i="205"/>
  <c r="N488" i="217"/>
  <c r="T488" i="217" s="1"/>
  <c r="N487" i="212"/>
  <c r="N487" i="206"/>
  <c r="N487" i="203"/>
  <c r="N487" i="211"/>
  <c r="N487" i="202"/>
  <c r="N487" i="207"/>
  <c r="S51" i="217"/>
  <c r="R25" i="217"/>
  <c r="T470" i="217" l="1"/>
  <c r="V90" i="217"/>
  <c r="T245" i="217"/>
  <c r="N487" i="217"/>
  <c r="T487" i="217" s="1"/>
  <c r="P20" i="199"/>
  <c r="P51" i="217"/>
  <c r="O20" i="199"/>
  <c r="O25" i="217"/>
  <c r="R538" i="217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N393" i="207" s="1"/>
  <c r="O393" i="206"/>
  <c r="O393" i="208"/>
  <c r="N393" i="208" s="1"/>
  <c r="O393" i="210"/>
  <c r="N393" i="210" s="1"/>
  <c r="O393" i="211"/>
  <c r="N393" i="211" s="1"/>
  <c r="O393" i="212"/>
  <c r="O393" i="199"/>
  <c r="A395" i="217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5" i="199"/>
  <c r="A395" i="199"/>
  <c r="N393" i="206" l="1"/>
  <c r="N393" i="200"/>
  <c r="N393" i="202"/>
  <c r="Q395" i="217"/>
  <c r="S393" i="217"/>
  <c r="N20" i="199"/>
  <c r="V51" i="217"/>
  <c r="U25" i="217"/>
  <c r="R393" i="217"/>
  <c r="N393" i="201"/>
  <c r="O535" i="199"/>
  <c r="O538" i="217"/>
  <c r="U538" i="217" s="1"/>
  <c r="N395" i="217"/>
  <c r="N393" i="199"/>
  <c r="Q393" i="217" s="1"/>
  <c r="N393" i="212"/>
  <c r="T395" i="217" l="1"/>
  <c r="P560" i="200"/>
  <c r="P560" i="201"/>
  <c r="P560" i="202"/>
  <c r="P560" i="203"/>
  <c r="P560" i="204"/>
  <c r="P560" i="205"/>
  <c r="P560" i="207"/>
  <c r="P560" i="206"/>
  <c r="P560" i="208"/>
  <c r="P560" i="210"/>
  <c r="P560" i="211"/>
  <c r="P560" i="212"/>
  <c r="O560" i="200"/>
  <c r="O560" i="201"/>
  <c r="O560" i="202"/>
  <c r="O560" i="203"/>
  <c r="N560" i="203" s="1"/>
  <c r="O560" i="204"/>
  <c r="N560" i="204" s="1"/>
  <c r="O560" i="205"/>
  <c r="N560" i="205" s="1"/>
  <c r="O560" i="207"/>
  <c r="O560" i="206"/>
  <c r="N560" i="206" s="1"/>
  <c r="O560" i="208"/>
  <c r="O560" i="210"/>
  <c r="O560" i="211"/>
  <c r="O560" i="212"/>
  <c r="N560" i="212" s="1"/>
  <c r="N560" i="200"/>
  <c r="N560" i="201"/>
  <c r="N560" i="199"/>
  <c r="A564" i="217"/>
  <c r="N564" i="200"/>
  <c r="A564" i="200"/>
  <c r="N564" i="201"/>
  <c r="A564" i="201"/>
  <c r="N564" i="202"/>
  <c r="A564" i="202"/>
  <c r="N564" i="203"/>
  <c r="A564" i="203"/>
  <c r="N564" i="204"/>
  <c r="A564" i="204"/>
  <c r="N564" i="205"/>
  <c r="A564" i="205"/>
  <c r="N564" i="207"/>
  <c r="A564" i="207"/>
  <c r="N564" i="206"/>
  <c r="A564" i="206"/>
  <c r="N564" i="208"/>
  <c r="A564" i="208"/>
  <c r="N564" i="210"/>
  <c r="A564" i="210"/>
  <c r="N564" i="211"/>
  <c r="A564" i="211"/>
  <c r="N564" i="212"/>
  <c r="A564" i="212"/>
  <c r="N564" i="199"/>
  <c r="A564" i="199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O404" i="208"/>
  <c r="O404" i="210"/>
  <c r="N404" i="210" s="1"/>
  <c r="O404" i="211"/>
  <c r="N404" i="211" s="1"/>
  <c r="O404" i="212"/>
  <c r="N404" i="212" s="1"/>
  <c r="O404" i="199"/>
  <c r="N404" i="199" s="1"/>
  <c r="N404" i="201"/>
  <c r="P405" i="217"/>
  <c r="V405" i="217" s="1"/>
  <c r="O405" i="217"/>
  <c r="U405" i="217" s="1"/>
  <c r="A405" i="217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5" i="199"/>
  <c r="A405" i="199"/>
  <c r="N404" i="206" l="1"/>
  <c r="N560" i="210"/>
  <c r="Q560" i="217"/>
  <c r="N404" i="205"/>
  <c r="N404" i="200"/>
  <c r="Q404" i="217" s="1"/>
  <c r="Q405" i="217"/>
  <c r="Q564" i="217"/>
  <c r="N404" i="208"/>
  <c r="S404" i="217"/>
  <c r="R560" i="217"/>
  <c r="S560" i="217"/>
  <c r="R404" i="217"/>
  <c r="N405" i="217"/>
  <c r="N560" i="208"/>
  <c r="N560" i="202"/>
  <c r="N564" i="217"/>
  <c r="N560" i="211"/>
  <c r="N560" i="207"/>
  <c r="O404" i="217"/>
  <c r="P404" i="217"/>
  <c r="T405" i="217" l="1"/>
  <c r="T564" i="217"/>
  <c r="V404" i="217"/>
  <c r="U404" i="217"/>
  <c r="N404" i="217"/>
  <c r="T404" i="217" s="1"/>
  <c r="O41" i="217" l="1"/>
  <c r="R41" i="217"/>
  <c r="P204" i="217"/>
  <c r="S204" i="217"/>
  <c r="U41" i="217" l="1"/>
  <c r="V204" i="217"/>
  <c r="O176" i="203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P462" i="217" l="1"/>
  <c r="S462" i="217"/>
  <c r="N746" i="199"/>
  <c r="N747" i="199"/>
  <c r="N748" i="199"/>
  <c r="N746" i="200"/>
  <c r="N747" i="200"/>
  <c r="N748" i="200"/>
  <c r="N746" i="201"/>
  <c r="N747" i="201"/>
  <c r="N748" i="201"/>
  <c r="N746" i="202"/>
  <c r="N747" i="202"/>
  <c r="N748" i="202"/>
  <c r="N746" i="203"/>
  <c r="N747" i="203"/>
  <c r="N748" i="203"/>
  <c r="N746" i="204"/>
  <c r="N747" i="204"/>
  <c r="N748" i="204"/>
  <c r="N746" i="205"/>
  <c r="N747" i="205"/>
  <c r="N748" i="205"/>
  <c r="N746" i="206"/>
  <c r="N747" i="206"/>
  <c r="N748" i="206"/>
  <c r="N746" i="207"/>
  <c r="N747" i="207"/>
  <c r="N748" i="207"/>
  <c r="N746" i="208"/>
  <c r="N747" i="208"/>
  <c r="N748" i="208"/>
  <c r="N746" i="210"/>
  <c r="N747" i="210"/>
  <c r="N748" i="210"/>
  <c r="N746" i="211"/>
  <c r="N747" i="211"/>
  <c r="N748" i="211"/>
  <c r="N746" i="212"/>
  <c r="N747" i="212"/>
  <c r="N748" i="212"/>
  <c r="O748" i="217"/>
  <c r="U748" i="217" s="1"/>
  <c r="P748" i="217"/>
  <c r="V748" i="217" s="1"/>
  <c r="N745" i="199"/>
  <c r="N745" i="200"/>
  <c r="N745" i="201"/>
  <c r="N745" i="202"/>
  <c r="N745" i="203"/>
  <c r="N745" i="204"/>
  <c r="N745" i="205"/>
  <c r="N745" i="206"/>
  <c r="N745" i="207"/>
  <c r="N745" i="208"/>
  <c r="N745" i="210"/>
  <c r="N745" i="211"/>
  <c r="N745" i="212"/>
  <c r="P743" i="199"/>
  <c r="P743" i="200"/>
  <c r="P743" i="201"/>
  <c r="P743" i="202"/>
  <c r="P743" i="203"/>
  <c r="P743" i="204"/>
  <c r="P743" i="205"/>
  <c r="P743" i="206"/>
  <c r="P743" i="207"/>
  <c r="P743" i="208"/>
  <c r="P743" i="210"/>
  <c r="P743" i="211"/>
  <c r="P743" i="212"/>
  <c r="O743" i="199"/>
  <c r="O743" i="200"/>
  <c r="O743" i="201"/>
  <c r="O743" i="202"/>
  <c r="O743" i="203"/>
  <c r="O743" i="204"/>
  <c r="O743" i="205"/>
  <c r="O743" i="206"/>
  <c r="O743" i="207"/>
  <c r="O743" i="208"/>
  <c r="O743" i="210"/>
  <c r="O743" i="211"/>
  <c r="O743" i="212"/>
  <c r="N739" i="199"/>
  <c r="N739" i="200"/>
  <c r="N739" i="201"/>
  <c r="N739" i="202"/>
  <c r="N739" i="203"/>
  <c r="N739" i="204"/>
  <c r="N739" i="205"/>
  <c r="N739" i="206"/>
  <c r="N739" i="207"/>
  <c r="N739" i="208"/>
  <c r="N739" i="210"/>
  <c r="N739" i="211"/>
  <c r="N739" i="212"/>
  <c r="P739" i="217"/>
  <c r="V739" i="217" s="1"/>
  <c r="O739" i="217"/>
  <c r="U739" i="217" s="1"/>
  <c r="N728" i="199"/>
  <c r="N728" i="200"/>
  <c r="N728" i="201"/>
  <c r="N728" i="202"/>
  <c r="N728" i="203"/>
  <c r="N728" i="204"/>
  <c r="N728" i="205"/>
  <c r="N728" i="206"/>
  <c r="N728" i="207"/>
  <c r="N728" i="208"/>
  <c r="N728" i="210"/>
  <c r="N728" i="211"/>
  <c r="N728" i="212"/>
  <c r="N727" i="199"/>
  <c r="N727" i="200"/>
  <c r="N727" i="201"/>
  <c r="N727" i="202"/>
  <c r="N727" i="203"/>
  <c r="N727" i="204"/>
  <c r="N727" i="205"/>
  <c r="N727" i="206"/>
  <c r="N727" i="207"/>
  <c r="N727" i="208"/>
  <c r="N727" i="210"/>
  <c r="N727" i="211"/>
  <c r="N727" i="212"/>
  <c r="O718" i="199"/>
  <c r="O718" i="200"/>
  <c r="O718" i="201"/>
  <c r="O718" i="202"/>
  <c r="O718" i="203"/>
  <c r="O718" i="204"/>
  <c r="O718" i="205"/>
  <c r="O718" i="206"/>
  <c r="O718" i="207"/>
  <c r="O718" i="208"/>
  <c r="O718" i="210"/>
  <c r="O718" i="211"/>
  <c r="O718" i="212"/>
  <c r="N722" i="199"/>
  <c r="N722" i="200"/>
  <c r="N722" i="201"/>
  <c r="N722" i="202"/>
  <c r="N722" i="203"/>
  <c r="N722" i="204"/>
  <c r="N722" i="205"/>
  <c r="N722" i="206"/>
  <c r="N722" i="207"/>
  <c r="N722" i="208"/>
  <c r="N722" i="210"/>
  <c r="N722" i="211"/>
  <c r="N722" i="212"/>
  <c r="P722" i="217"/>
  <c r="V722" i="217" s="1"/>
  <c r="O722" i="217"/>
  <c r="U722" i="217" s="1"/>
  <c r="O710" i="199"/>
  <c r="O710" i="200"/>
  <c r="O710" i="201"/>
  <c r="O710" i="202"/>
  <c r="O710" i="203"/>
  <c r="O710" i="204"/>
  <c r="O710" i="205"/>
  <c r="O710" i="206"/>
  <c r="O710" i="207"/>
  <c r="O710" i="208"/>
  <c r="O710" i="210"/>
  <c r="O710" i="211"/>
  <c r="O710" i="212"/>
  <c r="N714" i="199"/>
  <c r="N714" i="200"/>
  <c r="N714" i="201"/>
  <c r="N714" i="202"/>
  <c r="N714" i="203"/>
  <c r="N714" i="204"/>
  <c r="N714" i="205"/>
  <c r="N714" i="206"/>
  <c r="N714" i="207"/>
  <c r="N714" i="208"/>
  <c r="N714" i="210"/>
  <c r="N714" i="211"/>
  <c r="N714" i="212"/>
  <c r="Q728" i="217" l="1"/>
  <c r="Q746" i="217"/>
  <c r="Q739" i="217"/>
  <c r="Q748" i="217"/>
  <c r="V462" i="217"/>
  <c r="R743" i="217"/>
  <c r="Q714" i="217"/>
  <c r="Q722" i="217"/>
  <c r="S743" i="217"/>
  <c r="R710" i="217"/>
  <c r="R718" i="217"/>
  <c r="Q745" i="217"/>
  <c r="Q747" i="217"/>
  <c r="Q727" i="217"/>
  <c r="N746" i="217"/>
  <c r="N727" i="217"/>
  <c r="N745" i="217"/>
  <c r="N714" i="217"/>
  <c r="N728" i="217"/>
  <c r="N747" i="217"/>
  <c r="N748" i="217"/>
  <c r="O569" i="199"/>
  <c r="P569" i="199"/>
  <c r="O569" i="200"/>
  <c r="P569" i="200"/>
  <c r="O569" i="201"/>
  <c r="P569" i="201"/>
  <c r="O569" i="202"/>
  <c r="P569" i="202"/>
  <c r="O569" i="203"/>
  <c r="P569" i="203"/>
  <c r="O569" i="204"/>
  <c r="P569" i="204"/>
  <c r="O569" i="205"/>
  <c r="P569" i="205"/>
  <c r="O569" i="206"/>
  <c r="P569" i="206"/>
  <c r="O569" i="207"/>
  <c r="P569" i="207"/>
  <c r="O569" i="208"/>
  <c r="P569" i="208"/>
  <c r="O569" i="210"/>
  <c r="P569" i="210"/>
  <c r="O569" i="211"/>
  <c r="P569" i="211"/>
  <c r="O569" i="212"/>
  <c r="P569" i="212"/>
  <c r="N571" i="199"/>
  <c r="A571" i="199"/>
  <c r="N571" i="200"/>
  <c r="A571" i="200"/>
  <c r="N571" i="201"/>
  <c r="A571" i="201"/>
  <c r="N571" i="202"/>
  <c r="A571" i="202"/>
  <c r="N571" i="203"/>
  <c r="A571" i="203"/>
  <c r="N571" i="204"/>
  <c r="A571" i="204"/>
  <c r="N571" i="205"/>
  <c r="A571" i="205"/>
  <c r="N571" i="206"/>
  <c r="A571" i="206"/>
  <c r="N571" i="207"/>
  <c r="A571" i="207"/>
  <c r="N571" i="208"/>
  <c r="A571" i="208"/>
  <c r="N571" i="210"/>
  <c r="A571" i="210"/>
  <c r="N571" i="211"/>
  <c r="A571" i="211"/>
  <c r="N571" i="212"/>
  <c r="A571" i="212"/>
  <c r="P571" i="217"/>
  <c r="V571" i="217" s="1"/>
  <c r="O571" i="217"/>
  <c r="U571" i="217" s="1"/>
  <c r="N571" i="217"/>
  <c r="A571" i="217"/>
  <c r="N547" i="199"/>
  <c r="A547" i="199"/>
  <c r="N547" i="200"/>
  <c r="A547" i="200"/>
  <c r="N547" i="201"/>
  <c r="A547" i="201"/>
  <c r="N547" i="202"/>
  <c r="A547" i="202"/>
  <c r="N547" i="203"/>
  <c r="A547" i="203"/>
  <c r="N547" i="204"/>
  <c r="A547" i="204"/>
  <c r="N547" i="205"/>
  <c r="A547" i="205"/>
  <c r="N547" i="206"/>
  <c r="A547" i="206"/>
  <c r="N547" i="207"/>
  <c r="A547" i="207"/>
  <c r="N547" i="208"/>
  <c r="A547" i="208"/>
  <c r="N547" i="210"/>
  <c r="A547" i="210"/>
  <c r="N547" i="211"/>
  <c r="A547" i="211"/>
  <c r="N547" i="212"/>
  <c r="A547" i="212"/>
  <c r="P547" i="217"/>
  <c r="V547" i="217" s="1"/>
  <c r="O547" i="217"/>
  <c r="U547" i="217" s="1"/>
  <c r="A547" i="217"/>
  <c r="N536" i="199"/>
  <c r="N537" i="199"/>
  <c r="N538" i="199"/>
  <c r="N539" i="199"/>
  <c r="N536" i="200"/>
  <c r="N537" i="200"/>
  <c r="N538" i="200"/>
  <c r="N539" i="200"/>
  <c r="N536" i="201"/>
  <c r="N537" i="201"/>
  <c r="N538" i="201"/>
  <c r="N539" i="201"/>
  <c r="N536" i="202"/>
  <c r="N537" i="202"/>
  <c r="N538" i="202"/>
  <c r="N539" i="202"/>
  <c r="N536" i="203"/>
  <c r="N537" i="203"/>
  <c r="N538" i="203"/>
  <c r="N539" i="203"/>
  <c r="N536" i="204"/>
  <c r="N537" i="204"/>
  <c r="N538" i="204"/>
  <c r="N539" i="204"/>
  <c r="N536" i="205"/>
  <c r="N537" i="205"/>
  <c r="N538" i="205"/>
  <c r="N539" i="205"/>
  <c r="N536" i="206"/>
  <c r="N537" i="206"/>
  <c r="N538" i="206"/>
  <c r="N539" i="206"/>
  <c r="N536" i="207"/>
  <c r="N537" i="207"/>
  <c r="N538" i="207"/>
  <c r="N539" i="207"/>
  <c r="N536" i="208"/>
  <c r="N537" i="208"/>
  <c r="N538" i="208"/>
  <c r="N539" i="208"/>
  <c r="N536" i="210"/>
  <c r="N537" i="210"/>
  <c r="N538" i="210"/>
  <c r="N539" i="210"/>
  <c r="N536" i="211"/>
  <c r="N537" i="211"/>
  <c r="N538" i="211"/>
  <c r="N539" i="211"/>
  <c r="N536" i="212"/>
  <c r="N537" i="212"/>
  <c r="N538" i="212"/>
  <c r="N539" i="212"/>
  <c r="O536" i="217"/>
  <c r="U536" i="217" s="1"/>
  <c r="P536" i="217"/>
  <c r="V536" i="217" s="1"/>
  <c r="O535" i="200"/>
  <c r="P535" i="200"/>
  <c r="O535" i="201"/>
  <c r="P535" i="201"/>
  <c r="O535" i="202"/>
  <c r="P535" i="202"/>
  <c r="O535" i="203"/>
  <c r="P535" i="203"/>
  <c r="O535" i="204"/>
  <c r="P535" i="204"/>
  <c r="O535" i="205"/>
  <c r="P535" i="205"/>
  <c r="O535" i="206"/>
  <c r="P535" i="206"/>
  <c r="O535" i="207"/>
  <c r="P535" i="207"/>
  <c r="O535" i="208"/>
  <c r="P535" i="208"/>
  <c r="O535" i="210"/>
  <c r="P535" i="210"/>
  <c r="O535" i="211"/>
  <c r="P535" i="211"/>
  <c r="O535" i="212"/>
  <c r="P535" i="212"/>
  <c r="N542" i="199"/>
  <c r="A542" i="199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6"/>
  <c r="A542" i="206"/>
  <c r="N542" i="207"/>
  <c r="A542" i="207"/>
  <c r="N542" i="208"/>
  <c r="A542" i="208"/>
  <c r="N542" i="210"/>
  <c r="A542" i="210"/>
  <c r="N542" i="211"/>
  <c r="A542" i="211"/>
  <c r="N542" i="212"/>
  <c r="A542" i="212"/>
  <c r="A542" i="217"/>
  <c r="N498" i="199"/>
  <c r="N499" i="199"/>
  <c r="N498" i="200"/>
  <c r="N499" i="200"/>
  <c r="N498" i="201"/>
  <c r="N499" i="201"/>
  <c r="N498" i="202"/>
  <c r="N499" i="202"/>
  <c r="N498" i="203"/>
  <c r="N499" i="203"/>
  <c r="N498" i="204"/>
  <c r="N499" i="204"/>
  <c r="N498" i="205"/>
  <c r="N499" i="205"/>
  <c r="N498" i="206"/>
  <c r="N499" i="206"/>
  <c r="N498" i="207"/>
  <c r="N499" i="207"/>
  <c r="N498" i="208"/>
  <c r="N499" i="208"/>
  <c r="N498" i="210"/>
  <c r="N499" i="210"/>
  <c r="N498" i="211"/>
  <c r="N499" i="211"/>
  <c r="N498" i="212"/>
  <c r="N499" i="212"/>
  <c r="O498" i="217"/>
  <c r="P498" i="217"/>
  <c r="V498" i="217" s="1"/>
  <c r="O499" i="217"/>
  <c r="U499" i="217" s="1"/>
  <c r="P499" i="217"/>
  <c r="V499" i="217" s="1"/>
  <c r="N515" i="199"/>
  <c r="A515" i="199"/>
  <c r="N515" i="200"/>
  <c r="A515" i="200"/>
  <c r="N515" i="201"/>
  <c r="A515" i="201"/>
  <c r="N515" i="202"/>
  <c r="A515" i="202"/>
  <c r="N515" i="203"/>
  <c r="A515" i="203"/>
  <c r="N515" i="204"/>
  <c r="A515" i="204"/>
  <c r="N515" i="205"/>
  <c r="A515" i="205"/>
  <c r="N515" i="206"/>
  <c r="A515" i="206"/>
  <c r="N515" i="207"/>
  <c r="A515" i="207"/>
  <c r="N515" i="208"/>
  <c r="A515" i="208"/>
  <c r="N515" i="210"/>
  <c r="A515" i="210"/>
  <c r="N515" i="211"/>
  <c r="A515" i="211"/>
  <c r="N515" i="212"/>
  <c r="A515" i="212"/>
  <c r="P515" i="217"/>
  <c r="V515" i="217" s="1"/>
  <c r="O515" i="217"/>
  <c r="U515" i="217" s="1"/>
  <c r="A515" i="217"/>
  <c r="O495" i="199"/>
  <c r="P495" i="199"/>
  <c r="O495" i="200"/>
  <c r="P495" i="200"/>
  <c r="O495" i="201"/>
  <c r="P495" i="201"/>
  <c r="O495" i="202"/>
  <c r="P495" i="202"/>
  <c r="O495" i="203"/>
  <c r="P495" i="203"/>
  <c r="O495" i="204"/>
  <c r="P495" i="204"/>
  <c r="O495" i="205"/>
  <c r="P495" i="205"/>
  <c r="O495" i="206"/>
  <c r="P495" i="206"/>
  <c r="O495" i="207"/>
  <c r="P495" i="207"/>
  <c r="O495" i="208"/>
  <c r="P495" i="208"/>
  <c r="O495" i="210"/>
  <c r="P495" i="210"/>
  <c r="O495" i="211"/>
  <c r="P495" i="211"/>
  <c r="O495" i="212"/>
  <c r="P495" i="212"/>
  <c r="A499" i="199"/>
  <c r="A499" i="200"/>
  <c r="A499" i="201"/>
  <c r="A499" i="202"/>
  <c r="A499" i="203"/>
  <c r="A499" i="204"/>
  <c r="A499" i="205"/>
  <c r="A499" i="206"/>
  <c r="A499" i="207"/>
  <c r="A499" i="208"/>
  <c r="A499" i="210"/>
  <c r="A499" i="211"/>
  <c r="A499" i="212"/>
  <c r="A499" i="217"/>
  <c r="N403" i="199"/>
  <c r="A403" i="199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403" i="217"/>
  <c r="V403" i="217" s="1"/>
  <c r="O403" i="217"/>
  <c r="U403" i="217" s="1"/>
  <c r="A403" i="217"/>
  <c r="P374" i="199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199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199"/>
  <c r="A376" i="199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P376" i="217"/>
  <c r="V376" i="217" s="1"/>
  <c r="O376" i="217"/>
  <c r="U376" i="217" s="1"/>
  <c r="A376" i="217"/>
  <c r="N375" i="199"/>
  <c r="A375" i="199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P375" i="217"/>
  <c r="V375" i="217" s="1"/>
  <c r="O375" i="217"/>
  <c r="U375" i="217" s="1"/>
  <c r="A375" i="217"/>
  <c r="O325" i="199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V327" i="217" s="1"/>
  <c r="O327" i="217"/>
  <c r="U327" i="217" s="1"/>
  <c r="A327" i="217"/>
  <c r="P314" i="199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199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199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O316" i="217"/>
  <c r="U316" i="217" s="1"/>
  <c r="P316" i="217"/>
  <c r="V316" i="217" s="1"/>
  <c r="N315" i="199"/>
  <c r="A315" i="199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P315" i="217"/>
  <c r="V315" i="217" s="1"/>
  <c r="O315" i="217"/>
  <c r="U315" i="217" s="1"/>
  <c r="A315" i="217"/>
  <c r="O311" i="199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V312" i="217" s="1"/>
  <c r="O312" i="217"/>
  <c r="U312" i="217" s="1"/>
  <c r="A312" i="217"/>
  <c r="N297" i="199"/>
  <c r="A297" i="199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P297" i="217"/>
  <c r="V297" i="217" s="1"/>
  <c r="O297" i="217"/>
  <c r="U297" i="217" s="1"/>
  <c r="A297" i="217"/>
  <c r="N298" i="199"/>
  <c r="A298" i="199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P298" i="217"/>
  <c r="V298" i="217" s="1"/>
  <c r="O298" i="217"/>
  <c r="U298" i="217" s="1"/>
  <c r="A298" i="217"/>
  <c r="A237" i="199"/>
  <c r="P236" i="199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37" i="217"/>
  <c r="V237" i="217" s="1"/>
  <c r="A237" i="217"/>
  <c r="P224" i="199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199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199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199"/>
  <c r="A232" i="199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32" i="217"/>
  <c r="A207" i="199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A207" i="217"/>
  <c r="N208" i="199"/>
  <c r="A208" i="199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A208" i="217"/>
  <c r="O163" i="199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T714" i="217" l="1"/>
  <c r="T746" i="217"/>
  <c r="T728" i="217"/>
  <c r="T748" i="217"/>
  <c r="Q542" i="217"/>
  <c r="Q208" i="217"/>
  <c r="Q498" i="217"/>
  <c r="T747" i="217"/>
  <c r="Q376" i="217"/>
  <c r="Q312" i="217"/>
  <c r="Q538" i="217"/>
  <c r="T745" i="217"/>
  <c r="Q571" i="217"/>
  <c r="T571" i="217" s="1"/>
  <c r="R231" i="217"/>
  <c r="S535" i="217"/>
  <c r="S314" i="217"/>
  <c r="R535" i="217"/>
  <c r="S495" i="217"/>
  <c r="S236" i="217"/>
  <c r="R495" i="217"/>
  <c r="S569" i="217"/>
  <c r="T727" i="217"/>
  <c r="Q515" i="217"/>
  <c r="Q539" i="217"/>
  <c r="Q547" i="217"/>
  <c r="R569" i="217"/>
  <c r="N536" i="217"/>
  <c r="Q536" i="217"/>
  <c r="Q499" i="217"/>
  <c r="N538" i="217"/>
  <c r="Q537" i="217"/>
  <c r="Q375" i="217"/>
  <c r="Q403" i="217"/>
  <c r="R374" i="217"/>
  <c r="Q327" i="217"/>
  <c r="Q298" i="217"/>
  <c r="Q315" i="217"/>
  <c r="R314" i="217"/>
  <c r="Q297" i="217"/>
  <c r="R163" i="217"/>
  <c r="S231" i="217"/>
  <c r="S224" i="217"/>
  <c r="R311" i="217"/>
  <c r="Q316" i="217"/>
  <c r="S374" i="217"/>
  <c r="R325" i="217"/>
  <c r="R224" i="217"/>
  <c r="Q232" i="217"/>
  <c r="N232" i="217"/>
  <c r="U498" i="217"/>
  <c r="E86" i="219"/>
  <c r="N237" i="217"/>
  <c r="O546" i="217"/>
  <c r="U546" i="217" s="1"/>
  <c r="P546" i="217"/>
  <c r="V546" i="217" s="1"/>
  <c r="N542" i="217"/>
  <c r="N539" i="217"/>
  <c r="O314" i="217"/>
  <c r="N537" i="217"/>
  <c r="N208" i="217"/>
  <c r="N547" i="217"/>
  <c r="N498" i="217"/>
  <c r="N515" i="217"/>
  <c r="N499" i="217"/>
  <c r="N403" i="217"/>
  <c r="N374" i="212"/>
  <c r="N374" i="203"/>
  <c r="N374" i="210"/>
  <c r="N374" i="205"/>
  <c r="N374" i="201"/>
  <c r="N374" i="207"/>
  <c r="N374" i="199"/>
  <c r="N374" i="208"/>
  <c r="N374" i="204"/>
  <c r="P374" i="217"/>
  <c r="N376" i="217"/>
  <c r="N374" i="200"/>
  <c r="O374" i="217"/>
  <c r="P314" i="217"/>
  <c r="N375" i="217"/>
  <c r="N374" i="211"/>
  <c r="N374" i="206"/>
  <c r="N374" i="202"/>
  <c r="N231" i="208"/>
  <c r="N231" i="204"/>
  <c r="N231" i="212"/>
  <c r="N315" i="217"/>
  <c r="N316" i="217"/>
  <c r="N231" i="203"/>
  <c r="N231" i="200"/>
  <c r="N231" i="207"/>
  <c r="N231" i="199"/>
  <c r="N207" i="199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P236" i="217"/>
  <c r="N231" i="211"/>
  <c r="N231" i="206"/>
  <c r="N231" i="202"/>
  <c r="N231" i="210"/>
  <c r="N231" i="205"/>
  <c r="N231" i="201"/>
  <c r="T316" i="217" l="1"/>
  <c r="T375" i="217"/>
  <c r="T498" i="217"/>
  <c r="T232" i="217"/>
  <c r="T376" i="217"/>
  <c r="T208" i="217"/>
  <c r="T315" i="217"/>
  <c r="T515" i="217"/>
  <c r="T537" i="217"/>
  <c r="T542" i="217"/>
  <c r="Q231" i="217"/>
  <c r="T539" i="217"/>
  <c r="T538" i="217"/>
  <c r="V314" i="217"/>
  <c r="V236" i="217"/>
  <c r="U374" i="217"/>
  <c r="V374" i="217"/>
  <c r="T547" i="217"/>
  <c r="T499" i="217"/>
  <c r="T536" i="217"/>
  <c r="Q374" i="217"/>
  <c r="T403" i="217"/>
  <c r="U314" i="217"/>
  <c r="Q207" i="217"/>
  <c r="N546" i="217"/>
  <c r="N207" i="217"/>
  <c r="N374" i="217"/>
  <c r="T207" i="217" l="1"/>
  <c r="T374" i="217"/>
  <c r="N164" i="199"/>
  <c r="A164" i="199"/>
  <c r="P163" i="199"/>
  <c r="A163" i="199"/>
  <c r="N164" i="200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P164" i="217"/>
  <c r="V164" i="217" s="1"/>
  <c r="O164" i="217"/>
  <c r="U164" i="217" s="1"/>
  <c r="A164" i="217"/>
  <c r="A163" i="217"/>
  <c r="N164" i="212"/>
  <c r="N164" i="217" s="1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199"/>
  <c r="N117" i="200"/>
  <c r="Q117" i="217" s="1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199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199"/>
  <c r="N47" i="199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R115" i="217" l="1"/>
  <c r="Q164" i="217"/>
  <c r="T164" i="217" s="1"/>
  <c r="R64" i="217"/>
  <c r="Q47" i="217"/>
  <c r="Q46" i="217"/>
  <c r="N163" i="199"/>
  <c r="Q163" i="217" s="1"/>
  <c r="S163" i="217"/>
  <c r="P163" i="217"/>
  <c r="O163" i="217"/>
  <c r="U163" i="217" s="1"/>
  <c r="N117" i="217"/>
  <c r="T117" i="217" s="1"/>
  <c r="N46" i="217"/>
  <c r="N47" i="217"/>
  <c r="T47" i="217" s="1"/>
  <c r="O147" i="199"/>
  <c r="T46" i="217" l="1"/>
  <c r="V163" i="217"/>
  <c r="N163" i="217"/>
  <c r="T163" i="217" s="1"/>
  <c r="P765" i="217"/>
  <c r="V765" i="217" s="1"/>
  <c r="O765" i="217"/>
  <c r="U765" i="217" s="1"/>
  <c r="N765" i="200"/>
  <c r="N765" i="201"/>
  <c r="N765" i="202"/>
  <c r="N765" i="203"/>
  <c r="N765" i="204"/>
  <c r="N765" i="205"/>
  <c r="N765" i="206"/>
  <c r="N765" i="207"/>
  <c r="N765" i="208"/>
  <c r="N765" i="210"/>
  <c r="N765" i="211"/>
  <c r="N765" i="212"/>
  <c r="N765" i="199"/>
  <c r="Q765" i="217" s="1"/>
  <c r="P763" i="200"/>
  <c r="P763" i="201"/>
  <c r="P763" i="202"/>
  <c r="P763" i="203"/>
  <c r="P763" i="204"/>
  <c r="P763" i="205"/>
  <c r="P763" i="206"/>
  <c r="P763" i="207"/>
  <c r="P763" i="208"/>
  <c r="P763" i="210"/>
  <c r="P763" i="211"/>
  <c r="P763" i="212"/>
  <c r="P763" i="199"/>
  <c r="O763" i="200"/>
  <c r="O763" i="201"/>
  <c r="O763" i="202"/>
  <c r="O763" i="203"/>
  <c r="O763" i="204"/>
  <c r="O763" i="205"/>
  <c r="O763" i="206"/>
  <c r="O763" i="207"/>
  <c r="O763" i="208"/>
  <c r="O763" i="210"/>
  <c r="O763" i="211"/>
  <c r="O763" i="212"/>
  <c r="R763" i="217" l="1"/>
  <c r="S763" i="217"/>
  <c r="N765" i="217"/>
  <c r="T765" i="217" s="1"/>
  <c r="N587" i="200"/>
  <c r="N587" i="201"/>
  <c r="N587" i="202"/>
  <c r="N587" i="203"/>
  <c r="N587" i="204"/>
  <c r="N587" i="205"/>
  <c r="N587" i="206"/>
  <c r="N587" i="207"/>
  <c r="N587" i="208"/>
  <c r="N587" i="210"/>
  <c r="N587" i="211"/>
  <c r="N587" i="212"/>
  <c r="N587" i="199"/>
  <c r="O251" i="199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P279" i="199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O279" i="199"/>
  <c r="P282" i="217"/>
  <c r="V282" i="217" s="1"/>
  <c r="O282" i="217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N282" i="199"/>
  <c r="Q282" i="217" s="1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R200" i="217" l="1"/>
  <c r="R279" i="217"/>
  <c r="Q587" i="217"/>
  <c r="S279" i="217"/>
  <c r="U282" i="217"/>
  <c r="E81" i="219"/>
  <c r="S200" i="217"/>
  <c r="N587" i="217"/>
  <c r="N205" i="199"/>
  <c r="Q205" i="217" s="1"/>
  <c r="N282" i="217"/>
  <c r="T282" i="217" s="1"/>
  <c r="T587" i="217" l="1"/>
  <c r="N205" i="217"/>
  <c r="T205" i="217" s="1"/>
  <c r="P644" i="200" l="1"/>
  <c r="P644" i="201"/>
  <c r="P644" i="202"/>
  <c r="P644" i="203"/>
  <c r="P644" i="204"/>
  <c r="P644" i="205"/>
  <c r="P644" i="206"/>
  <c r="P644" i="207"/>
  <c r="P644" i="208"/>
  <c r="P644" i="210"/>
  <c r="P644" i="211"/>
  <c r="P644" i="212"/>
  <c r="O644" i="199"/>
  <c r="O644" i="200"/>
  <c r="O644" i="201"/>
  <c r="O644" i="202"/>
  <c r="O644" i="203"/>
  <c r="O644" i="204"/>
  <c r="O644" i="205"/>
  <c r="O644" i="206"/>
  <c r="O644" i="207"/>
  <c r="O644" i="208"/>
  <c r="O644" i="210"/>
  <c r="O644" i="211"/>
  <c r="O644" i="212"/>
  <c r="N646" i="199"/>
  <c r="N646" i="200"/>
  <c r="N646" i="201"/>
  <c r="N646" i="202"/>
  <c r="N646" i="203"/>
  <c r="N646" i="204"/>
  <c r="N646" i="205"/>
  <c r="N646" i="206"/>
  <c r="N646" i="207"/>
  <c r="N646" i="208"/>
  <c r="N646" i="210"/>
  <c r="N646" i="211"/>
  <c r="N646" i="212"/>
  <c r="P646" i="217"/>
  <c r="V646" i="217" s="1"/>
  <c r="O646" i="217"/>
  <c r="U646" i="217" s="1"/>
  <c r="O241" i="217"/>
  <c r="U241" i="217" s="1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N241" i="199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P189" i="199"/>
  <c r="O189" i="200"/>
  <c r="O189" i="201"/>
  <c r="O189" i="202"/>
  <c r="O189" i="204"/>
  <c r="O189" i="205"/>
  <c r="O189" i="206"/>
  <c r="O189" i="207"/>
  <c r="O189" i="208"/>
  <c r="O189" i="210"/>
  <c r="O189" i="211"/>
  <c r="O189" i="212"/>
  <c r="O189" i="199"/>
  <c r="P193" i="217"/>
  <c r="O193" i="217"/>
  <c r="U193" i="217" s="1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N193" i="199"/>
  <c r="Q193" i="217" l="1"/>
  <c r="Q646" i="217"/>
  <c r="Q241" i="217"/>
  <c r="R644" i="217"/>
  <c r="S644" i="217"/>
  <c r="S189" i="217"/>
  <c r="R189" i="217"/>
  <c r="V193" i="217"/>
  <c r="N241" i="217"/>
  <c r="P241" i="217"/>
  <c r="V241" i="217" s="1"/>
  <c r="N646" i="217"/>
  <c r="N193" i="217"/>
  <c r="T193" i="217" s="1"/>
  <c r="T241" i="217" l="1"/>
  <c r="T646" i="217"/>
  <c r="P415" i="217"/>
  <c r="V415" i="217" s="1"/>
  <c r="O415" i="217"/>
  <c r="U415" i="217" l="1"/>
  <c r="P300" i="205"/>
  <c r="O300" i="205"/>
  <c r="N730" i="199"/>
  <c r="N730" i="200"/>
  <c r="N730" i="201"/>
  <c r="N730" i="202"/>
  <c r="N730" i="203"/>
  <c r="N730" i="204"/>
  <c r="N730" i="206"/>
  <c r="N730" i="207"/>
  <c r="N730" i="208"/>
  <c r="N730" i="210"/>
  <c r="N730" i="211"/>
  <c r="N730" i="212"/>
  <c r="N730" i="205"/>
  <c r="P731" i="205"/>
  <c r="Q730" i="217" l="1"/>
  <c r="N730" i="217"/>
  <c r="T730" i="217" l="1"/>
  <c r="N767" i="217"/>
  <c r="T767" i="217" s="1"/>
  <c r="O767" i="217"/>
  <c r="U767" i="217" s="1"/>
  <c r="P767" i="217"/>
  <c r="V767" i="217" s="1"/>
  <c r="P766" i="217"/>
  <c r="V766" i="217" s="1"/>
  <c r="O766" i="217"/>
  <c r="O763" i="217" s="1"/>
  <c r="P758" i="217"/>
  <c r="V758" i="217" s="1"/>
  <c r="O758" i="217"/>
  <c r="P756" i="217"/>
  <c r="V756" i="217" s="1"/>
  <c r="O756" i="217"/>
  <c r="U756" i="217" s="1"/>
  <c r="P750" i="217"/>
  <c r="V750" i="217" s="1"/>
  <c r="O750" i="217"/>
  <c r="U750" i="217" s="1"/>
  <c r="P744" i="217"/>
  <c r="V744" i="217" s="1"/>
  <c r="O744" i="217"/>
  <c r="U744" i="217" s="1"/>
  <c r="O737" i="217"/>
  <c r="U737" i="217" s="1"/>
  <c r="P737" i="217"/>
  <c r="V737" i="217" s="1"/>
  <c r="O738" i="217"/>
  <c r="U738" i="217" s="1"/>
  <c r="P738" i="217"/>
  <c r="V738" i="217" s="1"/>
  <c r="O740" i="217"/>
  <c r="U740" i="217" s="1"/>
  <c r="P740" i="217"/>
  <c r="V740" i="217" s="1"/>
  <c r="O741" i="217"/>
  <c r="U741" i="217" s="1"/>
  <c r="P741" i="217"/>
  <c r="V741" i="217" s="1"/>
  <c r="O742" i="217"/>
  <c r="U742" i="217" s="1"/>
  <c r="P742" i="217"/>
  <c r="V742" i="217" s="1"/>
  <c r="P736" i="217"/>
  <c r="V736" i="217" s="1"/>
  <c r="O736" i="217"/>
  <c r="U736" i="217" s="1"/>
  <c r="O733" i="217"/>
  <c r="P733" i="217"/>
  <c r="V733" i="217" s="1"/>
  <c r="O734" i="217"/>
  <c r="U734" i="217" s="1"/>
  <c r="P734" i="217"/>
  <c r="V734" i="217" s="1"/>
  <c r="P732" i="217"/>
  <c r="V732" i="217" s="1"/>
  <c r="O732" i="217"/>
  <c r="U732" i="217" s="1"/>
  <c r="P725" i="217"/>
  <c r="V725" i="217" s="1"/>
  <c r="O725" i="217"/>
  <c r="U725" i="217" s="1"/>
  <c r="O720" i="217"/>
  <c r="U720" i="217" s="1"/>
  <c r="P720" i="217"/>
  <c r="V720" i="217" s="1"/>
  <c r="O721" i="217"/>
  <c r="U721" i="217" s="1"/>
  <c r="P721" i="217"/>
  <c r="V721" i="217" s="1"/>
  <c r="O723" i="217"/>
  <c r="U723" i="217" s="1"/>
  <c r="P723" i="217"/>
  <c r="V723" i="217" s="1"/>
  <c r="P719" i="217"/>
  <c r="V719" i="217" s="1"/>
  <c r="O719" i="217"/>
  <c r="U719" i="217" s="1"/>
  <c r="P717" i="217"/>
  <c r="V717" i="217" s="1"/>
  <c r="O717" i="217"/>
  <c r="U717" i="217" s="1"/>
  <c r="P711" i="217"/>
  <c r="V711" i="217" s="1"/>
  <c r="O711" i="217"/>
  <c r="U711" i="217" s="1"/>
  <c r="P703" i="217"/>
  <c r="V703" i="217" s="1"/>
  <c r="O703" i="217"/>
  <c r="U703" i="217" s="1"/>
  <c r="O697" i="217"/>
  <c r="U697" i="217" s="1"/>
  <c r="P697" i="217"/>
  <c r="V697" i="217" s="1"/>
  <c r="P696" i="217"/>
  <c r="V696" i="217" s="1"/>
  <c r="O696" i="217"/>
  <c r="U696" i="217" s="1"/>
  <c r="O694" i="217"/>
  <c r="U694" i="217" s="1"/>
  <c r="P694" i="217"/>
  <c r="V694" i="217" s="1"/>
  <c r="P693" i="217"/>
  <c r="V693" i="217" s="1"/>
  <c r="O693" i="217"/>
  <c r="O691" i="217"/>
  <c r="U691" i="217" s="1"/>
  <c r="P691" i="217"/>
  <c r="V691" i="217" s="1"/>
  <c r="P690" i="217"/>
  <c r="V690" i="217" s="1"/>
  <c r="O690" i="217"/>
  <c r="U690" i="217" s="1"/>
  <c r="P682" i="217"/>
  <c r="V682" i="217" s="1"/>
  <c r="O682" i="217"/>
  <c r="U682" i="217" s="1"/>
  <c r="P676" i="217"/>
  <c r="V676" i="217" s="1"/>
  <c r="O676" i="217"/>
  <c r="U676" i="217" s="1"/>
  <c r="P666" i="217"/>
  <c r="V666" i="217" s="1"/>
  <c r="O666" i="217"/>
  <c r="U666" i="217" s="1"/>
  <c r="O664" i="217"/>
  <c r="U664" i="217" s="1"/>
  <c r="P664" i="217"/>
  <c r="V664" i="217" s="1"/>
  <c r="P663" i="217"/>
  <c r="V663" i="217" s="1"/>
  <c r="O663" i="217"/>
  <c r="U663" i="217" s="1"/>
  <c r="P661" i="217"/>
  <c r="V661" i="217" s="1"/>
  <c r="O661" i="217"/>
  <c r="U661" i="217" s="1"/>
  <c r="P659" i="217"/>
  <c r="V659" i="217" s="1"/>
  <c r="O659" i="217"/>
  <c r="U659" i="217" s="1"/>
  <c r="P657" i="217"/>
  <c r="V657" i="217" s="1"/>
  <c r="O657" i="217"/>
  <c r="U657" i="217" s="1"/>
  <c r="P652" i="217"/>
  <c r="V652" i="217" s="1"/>
  <c r="O652" i="217"/>
  <c r="U652" i="217" s="1"/>
  <c r="P645" i="217"/>
  <c r="V645" i="217" s="1"/>
  <c r="O645" i="217"/>
  <c r="U645" i="217" s="1"/>
  <c r="O641" i="217"/>
  <c r="U641" i="217" s="1"/>
  <c r="P641" i="217"/>
  <c r="V641" i="217" s="1"/>
  <c r="O642" i="217"/>
  <c r="U642" i="217" s="1"/>
  <c r="P642" i="217"/>
  <c r="V642" i="217" s="1"/>
  <c r="O643" i="217"/>
  <c r="U643" i="217" s="1"/>
  <c r="P643" i="217"/>
  <c r="V643" i="217" s="1"/>
  <c r="P640" i="217"/>
  <c r="V640" i="217" s="1"/>
  <c r="O640" i="217"/>
  <c r="U640" i="217" s="1"/>
  <c r="P638" i="217"/>
  <c r="V638" i="217" s="1"/>
  <c r="O638" i="217"/>
  <c r="U638" i="217" s="1"/>
  <c r="O636" i="217"/>
  <c r="U636" i="217" s="1"/>
  <c r="P636" i="217"/>
  <c r="V636" i="217" s="1"/>
  <c r="P635" i="217"/>
  <c r="V635" i="217" s="1"/>
  <c r="O635" i="217"/>
  <c r="U635" i="217" s="1"/>
  <c r="P633" i="217"/>
  <c r="V633" i="217" s="1"/>
  <c r="O633" i="217"/>
  <c r="U633" i="217" s="1"/>
  <c r="P632" i="217"/>
  <c r="V632" i="217" s="1"/>
  <c r="O632" i="217"/>
  <c r="U632" i="217" s="1"/>
  <c r="O628" i="217"/>
  <c r="U628" i="217" s="1"/>
  <c r="P628" i="217"/>
  <c r="V628" i="217" s="1"/>
  <c r="O629" i="217"/>
  <c r="U629" i="217" s="1"/>
  <c r="P629" i="217"/>
  <c r="V629" i="217" s="1"/>
  <c r="O630" i="217"/>
  <c r="U630" i="217" s="1"/>
  <c r="P630" i="217"/>
  <c r="V630" i="217" s="1"/>
  <c r="P627" i="217"/>
  <c r="V627" i="217" s="1"/>
  <c r="O627" i="217"/>
  <c r="U627" i="217" s="1"/>
  <c r="P621" i="217"/>
  <c r="V621" i="217" s="1"/>
  <c r="O621" i="217"/>
  <c r="U621" i="217" s="1"/>
  <c r="P620" i="217"/>
  <c r="V620" i="217" s="1"/>
  <c r="O620" i="217"/>
  <c r="U620" i="217" s="1"/>
  <c r="P614" i="217"/>
  <c r="V614" i="217" s="1"/>
  <c r="O614" i="217"/>
  <c r="U614" i="217" s="1"/>
  <c r="O612" i="217"/>
  <c r="U612" i="217" s="1"/>
  <c r="P612" i="217"/>
  <c r="V612" i="217" s="1"/>
  <c r="P611" i="217"/>
  <c r="V611" i="217" s="1"/>
  <c r="O611" i="217"/>
  <c r="U611" i="217" s="1"/>
  <c r="P605" i="217"/>
  <c r="V605" i="217" s="1"/>
  <c r="O605" i="217"/>
  <c r="U605" i="217" s="1"/>
  <c r="P604" i="217"/>
  <c r="V604" i="217" s="1"/>
  <c r="O604" i="217"/>
  <c r="U604" i="217" s="1"/>
  <c r="P600" i="217"/>
  <c r="V600" i="217" s="1"/>
  <c r="O600" i="217"/>
  <c r="U600" i="217" s="1"/>
  <c r="P598" i="217"/>
  <c r="V598" i="217" s="1"/>
  <c r="O598" i="217"/>
  <c r="U598" i="217" s="1"/>
  <c r="P596" i="217"/>
  <c r="V596" i="217" s="1"/>
  <c r="O596" i="217"/>
  <c r="U596" i="217" s="1"/>
  <c r="P594" i="217"/>
  <c r="V594" i="217" s="1"/>
  <c r="O594" i="217"/>
  <c r="U594" i="217" s="1"/>
  <c r="P592" i="217"/>
  <c r="V592" i="217" s="1"/>
  <c r="O592" i="217"/>
  <c r="U592" i="217" s="1"/>
  <c r="P590" i="217"/>
  <c r="V590" i="217" s="1"/>
  <c r="O590" i="217"/>
  <c r="U590" i="217" s="1"/>
  <c r="P586" i="217"/>
  <c r="V586" i="217" s="1"/>
  <c r="O586" i="217"/>
  <c r="U586" i="217" s="1"/>
  <c r="P581" i="217"/>
  <c r="V581" i="217" s="1"/>
  <c r="O581" i="217"/>
  <c r="U581" i="217" s="1"/>
  <c r="P65" i="217"/>
  <c r="V65" i="217" s="1"/>
  <c r="O65" i="217"/>
  <c r="P570" i="217"/>
  <c r="V570" i="217" s="1"/>
  <c r="O570" i="217"/>
  <c r="U570" i="217" s="1"/>
  <c r="P561" i="217"/>
  <c r="V561" i="217" s="1"/>
  <c r="O561" i="217"/>
  <c r="U561" i="217" s="1"/>
  <c r="O557" i="217"/>
  <c r="U557" i="217" s="1"/>
  <c r="P557" i="217"/>
  <c r="V557" i="217" s="1"/>
  <c r="P556" i="217"/>
  <c r="V556" i="217" s="1"/>
  <c r="O556" i="217"/>
  <c r="U556" i="217" s="1"/>
  <c r="P554" i="217"/>
  <c r="V554" i="217" s="1"/>
  <c r="O554" i="217"/>
  <c r="U554" i="217" s="1"/>
  <c r="P552" i="217"/>
  <c r="V552" i="217" s="1"/>
  <c r="O552" i="217"/>
  <c r="U552" i="217" s="1"/>
  <c r="P545" i="217"/>
  <c r="V545" i="217" s="1"/>
  <c r="O545" i="217"/>
  <c r="U545" i="217" s="1"/>
  <c r="P532" i="217"/>
  <c r="V532" i="217" s="1"/>
  <c r="O532" i="217"/>
  <c r="U532" i="217" s="1"/>
  <c r="P528" i="217"/>
  <c r="V528" i="217" s="1"/>
  <c r="O528" i="217"/>
  <c r="U528" i="217" s="1"/>
  <c r="P527" i="217"/>
  <c r="V527" i="217" s="1"/>
  <c r="O527" i="217"/>
  <c r="U527" i="217" s="1"/>
  <c r="P523" i="217"/>
  <c r="V523" i="217" s="1"/>
  <c r="O523" i="217"/>
  <c r="U523" i="217" s="1"/>
  <c r="P521" i="217"/>
  <c r="V521" i="217" s="1"/>
  <c r="O521" i="217"/>
  <c r="U521" i="217" s="1"/>
  <c r="O512" i="217"/>
  <c r="U512" i="217" s="1"/>
  <c r="P512" i="217"/>
  <c r="V512" i="217" s="1"/>
  <c r="O513" i="217"/>
  <c r="U513" i="217" s="1"/>
  <c r="P513" i="217"/>
  <c r="V513" i="217" s="1"/>
  <c r="P511" i="217"/>
  <c r="V511" i="217" s="1"/>
  <c r="O511" i="217"/>
  <c r="U511" i="217" s="1"/>
  <c r="P501" i="217"/>
  <c r="V501" i="217" s="1"/>
  <c r="O501" i="217"/>
  <c r="U501" i="217" s="1"/>
  <c r="O497" i="217"/>
  <c r="U497" i="217" s="1"/>
  <c r="P497" i="217"/>
  <c r="V497" i="217" s="1"/>
  <c r="P496" i="217"/>
  <c r="V496" i="217" s="1"/>
  <c r="O496" i="217"/>
  <c r="U496" i="217" s="1"/>
  <c r="P486" i="217"/>
  <c r="V486" i="217" s="1"/>
  <c r="O486" i="217"/>
  <c r="U486" i="217" s="1"/>
  <c r="O484" i="217"/>
  <c r="U484" i="217" s="1"/>
  <c r="P484" i="217"/>
  <c r="V484" i="217" s="1"/>
  <c r="P483" i="217"/>
  <c r="O483" i="217"/>
  <c r="U483" i="217" s="1"/>
  <c r="O475" i="217"/>
  <c r="U475" i="217" s="1"/>
  <c r="P475" i="217"/>
  <c r="V475" i="217" s="1"/>
  <c r="P474" i="217"/>
  <c r="V474" i="217" s="1"/>
  <c r="O474" i="217"/>
  <c r="U474" i="217" s="1"/>
  <c r="P465" i="217"/>
  <c r="V465" i="217" s="1"/>
  <c r="O465" i="217"/>
  <c r="U465" i="217" s="1"/>
  <c r="P456" i="217"/>
  <c r="V456" i="217" s="1"/>
  <c r="O456" i="217"/>
  <c r="U456" i="217" s="1"/>
  <c r="O451" i="217"/>
  <c r="U451" i="217" s="1"/>
  <c r="P451" i="217"/>
  <c r="V451" i="217" s="1"/>
  <c r="O452" i="217"/>
  <c r="U452" i="217" s="1"/>
  <c r="P452" i="217"/>
  <c r="V452" i="217" s="1"/>
  <c r="O453" i="217"/>
  <c r="U453" i="217" s="1"/>
  <c r="P453" i="217"/>
  <c r="V453" i="217" s="1"/>
  <c r="O454" i="217"/>
  <c r="U454" i="217" s="1"/>
  <c r="P454" i="217"/>
  <c r="V454" i="217" s="1"/>
  <c r="P450" i="217"/>
  <c r="V450" i="217" s="1"/>
  <c r="O450" i="217"/>
  <c r="U450" i="217" s="1"/>
  <c r="O447" i="217"/>
  <c r="U447" i="217" s="1"/>
  <c r="P447" i="217"/>
  <c r="V447" i="217" s="1"/>
  <c r="O448" i="217"/>
  <c r="P448" i="217"/>
  <c r="V448" i="217" s="1"/>
  <c r="P446" i="217"/>
  <c r="V446" i="217" s="1"/>
  <c r="O446" i="217"/>
  <c r="U446" i="217" s="1"/>
  <c r="P94" i="217"/>
  <c r="V94" i="217" s="1"/>
  <c r="O94" i="217"/>
  <c r="U94" i="217" s="1"/>
  <c r="P429" i="217"/>
  <c r="V429" i="217" s="1"/>
  <c r="O429" i="217"/>
  <c r="U429" i="217" s="1"/>
  <c r="P440" i="217"/>
  <c r="V440" i="217" s="1"/>
  <c r="O440" i="217"/>
  <c r="U440" i="217" s="1"/>
  <c r="P438" i="217"/>
  <c r="V438" i="217" s="1"/>
  <c r="O438" i="217"/>
  <c r="U438" i="217" s="1"/>
  <c r="O435" i="217"/>
  <c r="U435" i="217" s="1"/>
  <c r="P435" i="217"/>
  <c r="V435" i="217" s="1"/>
  <c r="O436" i="217"/>
  <c r="U436" i="217" s="1"/>
  <c r="P436" i="217"/>
  <c r="V436" i="217" s="1"/>
  <c r="P434" i="217"/>
  <c r="V434" i="217" s="1"/>
  <c r="O434" i="217"/>
  <c r="U434" i="217" s="1"/>
  <c r="P432" i="217"/>
  <c r="V432" i="217" s="1"/>
  <c r="O432" i="217"/>
  <c r="U432" i="217" s="1"/>
  <c r="P431" i="217"/>
  <c r="V431" i="217" s="1"/>
  <c r="O431" i="217"/>
  <c r="U431" i="217" s="1"/>
  <c r="P417" i="217"/>
  <c r="V417" i="217" s="1"/>
  <c r="O417" i="217"/>
  <c r="U417" i="217" s="1"/>
  <c r="P413" i="217"/>
  <c r="V413" i="217" s="1"/>
  <c r="O413" i="217"/>
  <c r="U413" i="217" s="1"/>
  <c r="O302" i="217"/>
  <c r="U302" i="217" s="1"/>
  <c r="P302" i="217"/>
  <c r="V302" i="217" s="1"/>
  <c r="P301" i="217"/>
  <c r="V301" i="217" s="1"/>
  <c r="O301" i="217"/>
  <c r="U301" i="217" s="1"/>
  <c r="O400" i="217"/>
  <c r="U400" i="217" s="1"/>
  <c r="P400" i="217"/>
  <c r="V400" i="217" s="1"/>
  <c r="O401" i="217"/>
  <c r="U401" i="217" s="1"/>
  <c r="P401" i="217"/>
  <c r="V401" i="217" s="1"/>
  <c r="P399" i="217"/>
  <c r="V399" i="217" s="1"/>
  <c r="O399" i="217"/>
  <c r="U399" i="217" s="1"/>
  <c r="P394" i="217"/>
  <c r="V394" i="217" s="1"/>
  <c r="O394" i="217"/>
  <c r="U394" i="217" s="1"/>
  <c r="P397" i="217"/>
  <c r="V397" i="217" s="1"/>
  <c r="O397" i="217"/>
  <c r="U397" i="217" s="1"/>
  <c r="P392" i="217"/>
  <c r="V392" i="217" s="1"/>
  <c r="O392" i="217"/>
  <c r="U392" i="217" s="1"/>
  <c r="P390" i="217"/>
  <c r="V390" i="217" s="1"/>
  <c r="O390" i="217"/>
  <c r="U390" i="217" s="1"/>
  <c r="O383" i="217"/>
  <c r="U383" i="217" s="1"/>
  <c r="P383" i="217"/>
  <c r="V383" i="217" s="1"/>
  <c r="O384" i="217"/>
  <c r="U384" i="217" s="1"/>
  <c r="P384" i="217"/>
  <c r="V384" i="217" s="1"/>
  <c r="O385" i="217"/>
  <c r="U385" i="217" s="1"/>
  <c r="P385" i="217"/>
  <c r="V385" i="217" s="1"/>
  <c r="O386" i="217"/>
  <c r="U386" i="217" s="1"/>
  <c r="P386" i="217"/>
  <c r="V386" i="217" s="1"/>
  <c r="O387" i="217"/>
  <c r="U387" i="217" s="1"/>
  <c r="P387" i="217"/>
  <c r="V387" i="217" s="1"/>
  <c r="O388" i="217"/>
  <c r="U388" i="217" s="1"/>
  <c r="P388" i="217"/>
  <c r="V388" i="217" s="1"/>
  <c r="P382" i="217"/>
  <c r="V382" i="217" s="1"/>
  <c r="O382" i="217"/>
  <c r="U382" i="217" s="1"/>
  <c r="O368" i="217"/>
  <c r="U368" i="217" s="1"/>
  <c r="P368" i="217"/>
  <c r="V368" i="217" s="1"/>
  <c r="O369" i="217"/>
  <c r="U369" i="217" s="1"/>
  <c r="P369" i="217"/>
  <c r="V369" i="217" s="1"/>
  <c r="P367" i="217"/>
  <c r="V367" i="217" s="1"/>
  <c r="O367" i="217"/>
  <c r="U367" i="217" s="1"/>
  <c r="P361" i="217"/>
  <c r="V361" i="217" s="1"/>
  <c r="O361" i="217"/>
  <c r="U361" i="217" s="1"/>
  <c r="P338" i="217"/>
  <c r="V338" i="217" s="1"/>
  <c r="O338" i="217"/>
  <c r="U338" i="217" s="1"/>
  <c r="P336" i="217"/>
  <c r="V336" i="217" s="1"/>
  <c r="O336" i="217"/>
  <c r="U336" i="217" s="1"/>
  <c r="O328" i="217"/>
  <c r="P328" i="217"/>
  <c r="V328" i="217" s="1"/>
  <c r="O329" i="217"/>
  <c r="U329" i="217" s="1"/>
  <c r="P329" i="217"/>
  <c r="V329" i="217" s="1"/>
  <c r="O330" i="217"/>
  <c r="U330" i="217" s="1"/>
  <c r="P330" i="217"/>
  <c r="V330" i="217" s="1"/>
  <c r="O331" i="217"/>
  <c r="U331" i="217" s="1"/>
  <c r="P331" i="217"/>
  <c r="V331" i="217" s="1"/>
  <c r="O332" i="217"/>
  <c r="U332" i="217" s="1"/>
  <c r="P332" i="217"/>
  <c r="V332" i="217" s="1"/>
  <c r="O333" i="217"/>
  <c r="U333" i="217" s="1"/>
  <c r="P333" i="217"/>
  <c r="V333" i="217" s="1"/>
  <c r="O334" i="217"/>
  <c r="U334" i="217" s="1"/>
  <c r="P334" i="217"/>
  <c r="V334" i="217" s="1"/>
  <c r="P326" i="217"/>
  <c r="V326" i="217" s="1"/>
  <c r="O326" i="217"/>
  <c r="O313" i="217"/>
  <c r="U313" i="217" s="1"/>
  <c r="P313" i="217"/>
  <c r="V313" i="217" s="1"/>
  <c r="O309" i="217"/>
  <c r="U309" i="217" s="1"/>
  <c r="P309" i="217"/>
  <c r="V309" i="217" s="1"/>
  <c r="O310" i="217"/>
  <c r="U310" i="217" s="1"/>
  <c r="P310" i="217"/>
  <c r="V310" i="217" s="1"/>
  <c r="P308" i="217"/>
  <c r="V308" i="217" s="1"/>
  <c r="O308" i="217"/>
  <c r="U308" i="217" s="1"/>
  <c r="O305" i="217"/>
  <c r="U305" i="217" s="1"/>
  <c r="P305" i="217"/>
  <c r="V305" i="217" s="1"/>
  <c r="O306" i="217"/>
  <c r="U306" i="217" s="1"/>
  <c r="P306" i="217"/>
  <c r="V306" i="217" s="1"/>
  <c r="P304" i="217"/>
  <c r="V304" i="217" s="1"/>
  <c r="O304" i="217"/>
  <c r="U304" i="217" s="1"/>
  <c r="P299" i="217"/>
  <c r="V299" i="217" s="1"/>
  <c r="O299" i="217"/>
  <c r="U299" i="217" s="1"/>
  <c r="P296" i="217"/>
  <c r="V296" i="217" s="1"/>
  <c r="O296" i="217"/>
  <c r="U296" i="217" s="1"/>
  <c r="P294" i="217"/>
  <c r="V294" i="217" s="1"/>
  <c r="O294" i="217"/>
  <c r="U294" i="217" s="1"/>
  <c r="P292" i="217"/>
  <c r="V292" i="217" s="1"/>
  <c r="O292" i="217"/>
  <c r="U292" i="217" s="1"/>
  <c r="P293" i="217"/>
  <c r="V293" i="217" s="1"/>
  <c r="O293" i="217"/>
  <c r="U293" i="217" s="1"/>
  <c r="P286" i="217"/>
  <c r="V286" i="217" s="1"/>
  <c r="O286" i="217"/>
  <c r="P284" i="217"/>
  <c r="V284" i="217" s="1"/>
  <c r="O284" i="217"/>
  <c r="U284" i="217" s="1"/>
  <c r="P281" i="217"/>
  <c r="V281" i="217" s="1"/>
  <c r="O281" i="217"/>
  <c r="P280" i="217"/>
  <c r="V280" i="217" s="1"/>
  <c r="O280" i="217"/>
  <c r="U280" i="217" s="1"/>
  <c r="O278" i="217"/>
  <c r="U278" i="217" s="1"/>
  <c r="P278" i="217"/>
  <c r="V278" i="217" s="1"/>
  <c r="P277" i="217"/>
  <c r="V277" i="217" s="1"/>
  <c r="O277" i="217"/>
  <c r="U277" i="217" s="1"/>
  <c r="O266" i="217"/>
  <c r="U266" i="217" s="1"/>
  <c r="P266" i="217"/>
  <c r="V266" i="217" s="1"/>
  <c r="O267" i="217"/>
  <c r="P267" i="217"/>
  <c r="V267" i="217" s="1"/>
  <c r="O268" i="217"/>
  <c r="U268" i="217" s="1"/>
  <c r="P268" i="217"/>
  <c r="V268" i="217" s="1"/>
  <c r="O269" i="217"/>
  <c r="U269" i="217" s="1"/>
  <c r="P269" i="217"/>
  <c r="V269" i="217" s="1"/>
  <c r="O270" i="217"/>
  <c r="U270" i="217" s="1"/>
  <c r="P270" i="217"/>
  <c r="V270" i="217" s="1"/>
  <c r="O271" i="217"/>
  <c r="U271" i="217" s="1"/>
  <c r="P271" i="217"/>
  <c r="V271" i="217" s="1"/>
  <c r="P265" i="217"/>
  <c r="V265" i="217" s="1"/>
  <c r="O265" i="217"/>
  <c r="P259" i="217"/>
  <c r="V259" i="217" s="1"/>
  <c r="O259" i="217"/>
  <c r="U259" i="217" s="1"/>
  <c r="P257" i="217"/>
  <c r="V257" i="217" s="1"/>
  <c r="O257" i="217"/>
  <c r="U257" i="217" s="1"/>
  <c r="P256" i="217"/>
  <c r="V256" i="217" s="1"/>
  <c r="O256" i="217"/>
  <c r="U256" i="217" s="1"/>
  <c r="P254" i="217"/>
  <c r="V254" i="217" s="1"/>
  <c r="O254" i="217"/>
  <c r="U254" i="217" s="1"/>
  <c r="P252" i="217"/>
  <c r="V252" i="217" s="1"/>
  <c r="O252" i="217"/>
  <c r="U252" i="217" s="1"/>
  <c r="O250" i="217"/>
  <c r="U250" i="217" s="1"/>
  <c r="P250" i="217"/>
  <c r="V250" i="217" s="1"/>
  <c r="P249" i="217"/>
  <c r="V249" i="217" s="1"/>
  <c r="O249" i="217"/>
  <c r="U249" i="217" s="1"/>
  <c r="O242" i="217"/>
  <c r="U242" i="217" s="1"/>
  <c r="P242" i="217"/>
  <c r="O243" i="217"/>
  <c r="U243" i="217" s="1"/>
  <c r="P243" i="217"/>
  <c r="V243" i="217" s="1"/>
  <c r="P240" i="217"/>
  <c r="V240" i="217" s="1"/>
  <c r="O240" i="217"/>
  <c r="P235" i="217"/>
  <c r="V235" i="217" s="1"/>
  <c r="O235" i="217"/>
  <c r="U235" i="217" s="1"/>
  <c r="P233" i="217"/>
  <c r="V233" i="217" s="1"/>
  <c r="O233" i="217"/>
  <c r="U233" i="217" s="1"/>
  <c r="O226" i="217"/>
  <c r="U226" i="217" s="1"/>
  <c r="P226" i="217"/>
  <c r="V226" i="217" s="1"/>
  <c r="O227" i="217"/>
  <c r="U227" i="217" s="1"/>
  <c r="P227" i="217"/>
  <c r="V227" i="217" s="1"/>
  <c r="O228" i="217"/>
  <c r="U228" i="217" s="1"/>
  <c r="P228" i="217"/>
  <c r="V228" i="217" s="1"/>
  <c r="O229" i="217"/>
  <c r="U229" i="217" s="1"/>
  <c r="P229" i="217"/>
  <c r="V229" i="217" s="1"/>
  <c r="O230" i="217"/>
  <c r="U230" i="217" s="1"/>
  <c r="P230" i="217"/>
  <c r="P225" i="217"/>
  <c r="V225" i="217" s="1"/>
  <c r="O225" i="217"/>
  <c r="O222" i="217"/>
  <c r="U222" i="217" s="1"/>
  <c r="P222" i="217"/>
  <c r="O223" i="217"/>
  <c r="U223" i="217" s="1"/>
  <c r="P223" i="217"/>
  <c r="P221" i="217"/>
  <c r="V221" i="217" s="1"/>
  <c r="O221" i="217"/>
  <c r="U221" i="217" s="1"/>
  <c r="P219" i="217"/>
  <c r="V219" i="217" s="1"/>
  <c r="P218" i="217"/>
  <c r="V218" i="217" s="1"/>
  <c r="O216" i="217"/>
  <c r="U216" i="217" s="1"/>
  <c r="P216" i="217"/>
  <c r="V216" i="217" s="1"/>
  <c r="P214" i="217"/>
  <c r="V214" i="217" s="1"/>
  <c r="O214" i="217"/>
  <c r="U214" i="217" s="1"/>
  <c r="P201" i="217"/>
  <c r="V201" i="217" s="1"/>
  <c r="O201" i="217"/>
  <c r="U201" i="217" s="1"/>
  <c r="P199" i="217"/>
  <c r="V199" i="217" s="1"/>
  <c r="O199" i="217"/>
  <c r="U199" i="217" s="1"/>
  <c r="O196" i="217"/>
  <c r="U196" i="217" s="1"/>
  <c r="P196" i="217"/>
  <c r="V196" i="217" s="1"/>
  <c r="O197" i="217"/>
  <c r="U197" i="217" s="1"/>
  <c r="P197" i="217"/>
  <c r="P195" i="217"/>
  <c r="V195" i="217" s="1"/>
  <c r="O195" i="217"/>
  <c r="U195" i="217" s="1"/>
  <c r="O191" i="217"/>
  <c r="U191" i="217" s="1"/>
  <c r="P191" i="217"/>
  <c r="V191" i="217" s="1"/>
  <c r="O192" i="217"/>
  <c r="U192" i="217" s="1"/>
  <c r="P192" i="217"/>
  <c r="V192" i="217" s="1"/>
  <c r="P190" i="217"/>
  <c r="V190" i="217" s="1"/>
  <c r="O190" i="217"/>
  <c r="U190" i="217" s="1"/>
  <c r="O187" i="217"/>
  <c r="U187" i="217" s="1"/>
  <c r="P187" i="217"/>
  <c r="V187" i="217" s="1"/>
  <c r="O188" i="217"/>
  <c r="U188" i="217" s="1"/>
  <c r="P188" i="217"/>
  <c r="V188" i="217" s="1"/>
  <c r="P186" i="217"/>
  <c r="V186" i="217" s="1"/>
  <c r="O186" i="217"/>
  <c r="U186" i="217" s="1"/>
  <c r="O183" i="217"/>
  <c r="U183" i="217" s="1"/>
  <c r="P183" i="217"/>
  <c r="V183" i="217" s="1"/>
  <c r="O184" i="217"/>
  <c r="U184" i="217" s="1"/>
  <c r="P184" i="217"/>
  <c r="V184" i="217" s="1"/>
  <c r="P182" i="217"/>
  <c r="V182" i="217" s="1"/>
  <c r="O182" i="217"/>
  <c r="U182" i="217" s="1"/>
  <c r="P180" i="217"/>
  <c r="V180" i="217" s="1"/>
  <c r="P177" i="217"/>
  <c r="V177" i="217" s="1"/>
  <c r="O177" i="217"/>
  <c r="U177" i="217" s="1"/>
  <c r="P162" i="217"/>
  <c r="V162" i="217" s="1"/>
  <c r="O162" i="217"/>
  <c r="U162" i="217" s="1"/>
  <c r="P160" i="217"/>
  <c r="V160" i="217" s="1"/>
  <c r="O160" i="217"/>
  <c r="U160" i="217" s="1"/>
  <c r="P158" i="217"/>
  <c r="V158" i="217" s="1"/>
  <c r="O158" i="217"/>
  <c r="U158" i="217" s="1"/>
  <c r="P156" i="217"/>
  <c r="V156" i="217" s="1"/>
  <c r="O156" i="217"/>
  <c r="U156" i="217" s="1"/>
  <c r="P155" i="217"/>
  <c r="V155" i="217" s="1"/>
  <c r="O155" i="217"/>
  <c r="U155" i="217" s="1"/>
  <c r="O153" i="217"/>
  <c r="U153" i="217" s="1"/>
  <c r="P153" i="217"/>
  <c r="P152" i="217"/>
  <c r="V152" i="217" s="1"/>
  <c r="O152" i="217"/>
  <c r="U152" i="217" s="1"/>
  <c r="P171" i="217"/>
  <c r="V171" i="217" s="1"/>
  <c r="O171" i="217"/>
  <c r="U171" i="217" s="1"/>
  <c r="P170" i="217"/>
  <c r="F112" i="219" s="1"/>
  <c r="O170" i="217"/>
  <c r="U170" i="217" s="1"/>
  <c r="P150" i="217"/>
  <c r="V150" i="217" s="1"/>
  <c r="O150" i="217"/>
  <c r="U150" i="217" s="1"/>
  <c r="P148" i="217"/>
  <c r="V148" i="217" s="1"/>
  <c r="O148" i="217"/>
  <c r="U148" i="217" s="1"/>
  <c r="O140" i="217"/>
  <c r="P140" i="217"/>
  <c r="V140" i="217" s="1"/>
  <c r="P139" i="217"/>
  <c r="V139" i="217" s="1"/>
  <c r="O139" i="217"/>
  <c r="O134" i="217"/>
  <c r="U134" i="217" s="1"/>
  <c r="P134" i="217"/>
  <c r="V134" i="217" s="1"/>
  <c r="O135" i="217"/>
  <c r="U135" i="217" s="1"/>
  <c r="P135" i="217"/>
  <c r="V135" i="217" s="1"/>
  <c r="O136" i="217"/>
  <c r="P136" i="217"/>
  <c r="V136" i="217" s="1"/>
  <c r="O137" i="217"/>
  <c r="P137" i="217"/>
  <c r="V137" i="217" s="1"/>
  <c r="P133" i="217"/>
  <c r="V133" i="217" s="1"/>
  <c r="O133" i="217"/>
  <c r="P116" i="217"/>
  <c r="V116" i="217" s="1"/>
  <c r="O116" i="217"/>
  <c r="P108" i="217"/>
  <c r="V108" i="217" s="1"/>
  <c r="O108" i="217"/>
  <c r="U108" i="217" s="1"/>
  <c r="P107" i="217"/>
  <c r="V107" i="217" s="1"/>
  <c r="O107" i="217"/>
  <c r="P105" i="217"/>
  <c r="V105" i="217" s="1"/>
  <c r="O105" i="217"/>
  <c r="P104" i="217"/>
  <c r="V104" i="217" s="1"/>
  <c r="O104" i="217"/>
  <c r="P98" i="217"/>
  <c r="V98" i="217" s="1"/>
  <c r="O98" i="217"/>
  <c r="U98" i="217" s="1"/>
  <c r="P96" i="217"/>
  <c r="V96" i="217" s="1"/>
  <c r="O96" i="217"/>
  <c r="U96" i="217" s="1"/>
  <c r="P92" i="217"/>
  <c r="O92" i="217"/>
  <c r="U92" i="217" s="1"/>
  <c r="P89" i="217"/>
  <c r="V89" i="217" s="1"/>
  <c r="O89" i="217"/>
  <c r="P71" i="217"/>
  <c r="V71" i="217" s="1"/>
  <c r="O71" i="217"/>
  <c r="U71" i="217" s="1"/>
  <c r="P63" i="217"/>
  <c r="V63" i="217" s="1"/>
  <c r="O63" i="217"/>
  <c r="P56" i="217"/>
  <c r="V56" i="217" s="1"/>
  <c r="O56" i="217"/>
  <c r="N766" i="202"/>
  <c r="O761" i="202"/>
  <c r="O759" i="202" s="1"/>
  <c r="P761" i="202"/>
  <c r="P759" i="202" s="1"/>
  <c r="N758" i="202"/>
  <c r="P757" i="202"/>
  <c r="O757" i="202"/>
  <c r="N756" i="202"/>
  <c r="P755" i="202"/>
  <c r="O755" i="202"/>
  <c r="N750" i="202"/>
  <c r="N749" i="202" s="1"/>
  <c r="P749" i="202"/>
  <c r="O749" i="202"/>
  <c r="N744" i="202"/>
  <c r="N743" i="202" s="1"/>
  <c r="N742" i="202"/>
  <c r="N741" i="202"/>
  <c r="N740" i="202"/>
  <c r="N738" i="202"/>
  <c r="N737" i="202"/>
  <c r="N736" i="202"/>
  <c r="P735" i="202"/>
  <c r="O735" i="202"/>
  <c r="N734" i="202"/>
  <c r="N733" i="202"/>
  <c r="N732" i="202"/>
  <c r="P731" i="202"/>
  <c r="O731" i="202"/>
  <c r="N729" i="202"/>
  <c r="N726" i="202"/>
  <c r="N725" i="202"/>
  <c r="P724" i="202"/>
  <c r="O724" i="202"/>
  <c r="N723" i="202"/>
  <c r="N721" i="202"/>
  <c r="N720" i="202"/>
  <c r="N719" i="202"/>
  <c r="P718" i="202"/>
  <c r="N717" i="202"/>
  <c r="P716" i="202"/>
  <c r="O716" i="202"/>
  <c r="N715" i="202"/>
  <c r="N713" i="202"/>
  <c r="N712" i="202"/>
  <c r="N711" i="202"/>
  <c r="P710" i="202"/>
  <c r="N709" i="202"/>
  <c r="N708" i="202"/>
  <c r="N707" i="202"/>
  <c r="N706" i="202"/>
  <c r="N705" i="202"/>
  <c r="N704" i="202"/>
  <c r="N703" i="202"/>
  <c r="P702" i="202"/>
  <c r="O702" i="202"/>
  <c r="N697" i="202"/>
  <c r="N696" i="202"/>
  <c r="P695" i="202"/>
  <c r="O695" i="202"/>
  <c r="N694" i="202"/>
  <c r="N693" i="202"/>
  <c r="P692" i="202"/>
  <c r="O692" i="202"/>
  <c r="N691" i="202"/>
  <c r="N690" i="202"/>
  <c r="P689" i="202"/>
  <c r="O689" i="202"/>
  <c r="N688" i="202"/>
  <c r="N683" i="202"/>
  <c r="N682" i="202"/>
  <c r="P681" i="202"/>
  <c r="O681" i="202"/>
  <c r="N676" i="202"/>
  <c r="P675" i="202"/>
  <c r="P673" i="202" s="1"/>
  <c r="P671" i="202" s="1"/>
  <c r="O675" i="202"/>
  <c r="O673" i="202" s="1"/>
  <c r="O671" i="202" s="1"/>
  <c r="N666" i="202"/>
  <c r="P665" i="202"/>
  <c r="O665" i="202"/>
  <c r="N664" i="202"/>
  <c r="N663" i="202"/>
  <c r="P662" i="202"/>
  <c r="O662" i="202"/>
  <c r="N661" i="202"/>
  <c r="P660" i="202"/>
  <c r="O660" i="202"/>
  <c r="N659" i="202"/>
  <c r="P658" i="202"/>
  <c r="O658" i="202"/>
  <c r="N657" i="202"/>
  <c r="P656" i="202"/>
  <c r="O656" i="202"/>
  <c r="N655" i="202"/>
  <c r="N654" i="202"/>
  <c r="N653" i="202"/>
  <c r="N652" i="202"/>
  <c r="P651" i="202"/>
  <c r="O651" i="202"/>
  <c r="N645" i="202"/>
  <c r="N644" i="202" s="1"/>
  <c r="N643" i="202"/>
  <c r="N642" i="202"/>
  <c r="N641" i="202"/>
  <c r="N640" i="202"/>
  <c r="P639" i="202"/>
  <c r="O639" i="202"/>
  <c r="N638" i="202"/>
  <c r="P637" i="202"/>
  <c r="O637" i="202"/>
  <c r="N636" i="202"/>
  <c r="N635" i="202"/>
  <c r="P634" i="202"/>
  <c r="O634" i="202"/>
  <c r="N633" i="202"/>
  <c r="N632" i="202"/>
  <c r="P631" i="202"/>
  <c r="O631" i="202"/>
  <c r="N630" i="202"/>
  <c r="N629" i="202"/>
  <c r="N628" i="202"/>
  <c r="N627" i="202"/>
  <c r="P626" i="202"/>
  <c r="O626" i="202"/>
  <c r="N621" i="202"/>
  <c r="N620" i="202"/>
  <c r="P619" i="202"/>
  <c r="P617" i="202" s="1"/>
  <c r="O619" i="202"/>
  <c r="O617" i="202" s="1"/>
  <c r="N614" i="202"/>
  <c r="P613" i="202"/>
  <c r="O613" i="202"/>
  <c r="A613" i="202"/>
  <c r="N612" i="202"/>
  <c r="N611" i="202"/>
  <c r="P610" i="202"/>
  <c r="O610" i="202"/>
  <c r="A610" i="202"/>
  <c r="A609" i="202"/>
  <c r="A608" i="202"/>
  <c r="A607" i="202"/>
  <c r="A606" i="202"/>
  <c r="N605" i="202"/>
  <c r="A605" i="202"/>
  <c r="N604" i="202"/>
  <c r="A604" i="202"/>
  <c r="P603" i="202"/>
  <c r="P601" i="202" s="1"/>
  <c r="O603" i="202"/>
  <c r="O601" i="202" s="1"/>
  <c r="A603" i="202"/>
  <c r="A602" i="202"/>
  <c r="A601" i="202"/>
  <c r="N600" i="202"/>
  <c r="N599" i="202" s="1"/>
  <c r="P599" i="202"/>
  <c r="O599" i="202"/>
  <c r="N598" i="202"/>
  <c r="P597" i="202"/>
  <c r="O597" i="202"/>
  <c r="N596" i="202"/>
  <c r="P595" i="202"/>
  <c r="O595" i="202"/>
  <c r="N594" i="202"/>
  <c r="P593" i="202"/>
  <c r="O593" i="202"/>
  <c r="N592" i="202"/>
  <c r="A592" i="202"/>
  <c r="N590" i="202"/>
  <c r="A590" i="202"/>
  <c r="P589" i="202"/>
  <c r="O589" i="202"/>
  <c r="A589" i="202"/>
  <c r="N588" i="202"/>
  <c r="A588" i="202"/>
  <c r="N586" i="202"/>
  <c r="A586" i="202"/>
  <c r="P585" i="202"/>
  <c r="O585" i="202"/>
  <c r="A585" i="202"/>
  <c r="N584" i="202"/>
  <c r="A584" i="202"/>
  <c r="N583" i="202"/>
  <c r="A583" i="202"/>
  <c r="N582" i="202"/>
  <c r="A582" i="202"/>
  <c r="N581" i="202"/>
  <c r="A581" i="202"/>
  <c r="P580" i="202"/>
  <c r="O580" i="202"/>
  <c r="A580" i="202"/>
  <c r="A579" i="202"/>
  <c r="A578" i="202"/>
  <c r="A577" i="202"/>
  <c r="A576" i="202"/>
  <c r="A575" i="202"/>
  <c r="A574" i="202"/>
  <c r="N65" i="202"/>
  <c r="N64" i="202" s="1"/>
  <c r="A65" i="202"/>
  <c r="P64" i="202"/>
  <c r="P572" i="202" s="1"/>
  <c r="A64" i="202"/>
  <c r="A573" i="202"/>
  <c r="A572" i="202"/>
  <c r="N570" i="202"/>
  <c r="N569" i="202" s="1"/>
  <c r="A570" i="202"/>
  <c r="P567" i="202"/>
  <c r="O567" i="202"/>
  <c r="A569" i="202"/>
  <c r="A568" i="202"/>
  <c r="A567" i="202"/>
  <c r="A566" i="202"/>
  <c r="A565" i="202"/>
  <c r="N563" i="202"/>
  <c r="A563" i="202"/>
  <c r="N562" i="202"/>
  <c r="A562" i="202"/>
  <c r="N561" i="202"/>
  <c r="A561" i="202"/>
  <c r="P558" i="202"/>
  <c r="O558" i="202"/>
  <c r="A560" i="202"/>
  <c r="A559" i="202"/>
  <c r="A558" i="202"/>
  <c r="N557" i="202"/>
  <c r="A557" i="202"/>
  <c r="N556" i="202"/>
  <c r="A556" i="202"/>
  <c r="P555" i="202"/>
  <c r="O555" i="202"/>
  <c r="A555" i="202"/>
  <c r="N554" i="202"/>
  <c r="A554" i="202"/>
  <c r="P553" i="202"/>
  <c r="O553" i="202"/>
  <c r="A553" i="202"/>
  <c r="N552" i="202"/>
  <c r="A552" i="202"/>
  <c r="P551" i="202"/>
  <c r="O551" i="202"/>
  <c r="A551" i="202"/>
  <c r="A550" i="202"/>
  <c r="A549" i="202"/>
  <c r="A546" i="202"/>
  <c r="N545" i="202"/>
  <c r="A545" i="202"/>
  <c r="P544" i="202"/>
  <c r="O544" i="202"/>
  <c r="A544" i="202"/>
  <c r="N543" i="202"/>
  <c r="A543" i="202"/>
  <c r="N541" i="202"/>
  <c r="A541" i="202"/>
  <c r="N540" i="202"/>
  <c r="A540" i="202"/>
  <c r="A539" i="202"/>
  <c r="A538" i="202"/>
  <c r="A537" i="202"/>
  <c r="A535" i="202"/>
  <c r="A534" i="202"/>
  <c r="A533" i="202"/>
  <c r="N532" i="202"/>
  <c r="A532" i="202"/>
  <c r="P531" i="202"/>
  <c r="O531" i="202"/>
  <c r="O529" i="202" s="1"/>
  <c r="N528" i="202"/>
  <c r="A528" i="202"/>
  <c r="N527" i="202"/>
  <c r="A527" i="202"/>
  <c r="P526" i="202"/>
  <c r="P524" i="202" s="1"/>
  <c r="O526" i="202"/>
  <c r="O524" i="202" s="1"/>
  <c r="A526" i="202"/>
  <c r="A525" i="202"/>
  <c r="A524" i="202"/>
  <c r="N523" i="202"/>
  <c r="A523" i="202"/>
  <c r="P522" i="202"/>
  <c r="O522" i="202"/>
  <c r="A522" i="202"/>
  <c r="N521" i="202"/>
  <c r="A521" i="202"/>
  <c r="P520" i="202"/>
  <c r="O520" i="202"/>
  <c r="A520" i="202"/>
  <c r="A519" i="202"/>
  <c r="A518" i="202"/>
  <c r="A517" i="202"/>
  <c r="A516" i="202"/>
  <c r="P514" i="202"/>
  <c r="O514" i="202"/>
  <c r="A514" i="202"/>
  <c r="N513" i="202"/>
  <c r="A513" i="202"/>
  <c r="N512" i="202"/>
  <c r="A512" i="202"/>
  <c r="N511" i="202"/>
  <c r="A511" i="202"/>
  <c r="P510" i="202"/>
  <c r="O510" i="202"/>
  <c r="A510" i="202"/>
  <c r="N509" i="202"/>
  <c r="A509" i="202"/>
  <c r="N508" i="202"/>
  <c r="A508" i="202"/>
  <c r="N507" i="202"/>
  <c r="A507" i="202"/>
  <c r="N506" i="202"/>
  <c r="A506" i="202"/>
  <c r="N505" i="202"/>
  <c r="A505" i="202"/>
  <c r="N504" i="202"/>
  <c r="A504" i="202"/>
  <c r="N503" i="202"/>
  <c r="A503" i="202"/>
  <c r="N502" i="202"/>
  <c r="A502" i="202"/>
  <c r="N501" i="202"/>
  <c r="A501" i="202"/>
  <c r="P500" i="202"/>
  <c r="O500" i="202"/>
  <c r="A500" i="202"/>
  <c r="N497" i="202"/>
  <c r="A497" i="202"/>
  <c r="N496" i="202"/>
  <c r="A496" i="202"/>
  <c r="A495" i="202"/>
  <c r="A494" i="202"/>
  <c r="A493" i="202"/>
  <c r="A492" i="202"/>
  <c r="A491" i="202"/>
  <c r="A490" i="202"/>
  <c r="A489" i="202"/>
  <c r="N486" i="202"/>
  <c r="A486" i="202"/>
  <c r="P485" i="202"/>
  <c r="P480" i="202" s="1"/>
  <c r="O485" i="202"/>
  <c r="A485" i="202"/>
  <c r="N484" i="202"/>
  <c r="A484" i="202"/>
  <c r="N483" i="202"/>
  <c r="A483" i="202"/>
  <c r="A482" i="202"/>
  <c r="A481" i="202"/>
  <c r="A480" i="202"/>
  <c r="A479" i="202"/>
  <c r="A478" i="202"/>
  <c r="A477" i="202"/>
  <c r="A476" i="202"/>
  <c r="N475" i="202"/>
  <c r="A475" i="202"/>
  <c r="N474" i="202"/>
  <c r="A474" i="202"/>
  <c r="P473" i="202"/>
  <c r="O473" i="202"/>
  <c r="A473" i="202"/>
  <c r="N472" i="202"/>
  <c r="N471" i="202"/>
  <c r="N469" i="202"/>
  <c r="A469" i="202"/>
  <c r="N468" i="202"/>
  <c r="A468" i="202"/>
  <c r="N467" i="202"/>
  <c r="A467" i="202"/>
  <c r="N466" i="202"/>
  <c r="A466" i="202"/>
  <c r="N465" i="202"/>
  <c r="A465" i="202"/>
  <c r="P464" i="202"/>
  <c r="A464" i="202"/>
  <c r="N463" i="202"/>
  <c r="A463" i="202"/>
  <c r="N462" i="202"/>
  <c r="A462" i="202"/>
  <c r="N461" i="202"/>
  <c r="A461" i="202"/>
  <c r="N460" i="202"/>
  <c r="A460" i="202"/>
  <c r="N459" i="202"/>
  <c r="A459" i="202"/>
  <c r="N458" i="202"/>
  <c r="A458" i="202"/>
  <c r="N457" i="202"/>
  <c r="A457" i="202"/>
  <c r="N456" i="202"/>
  <c r="A456" i="202"/>
  <c r="P455" i="202"/>
  <c r="O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P445" i="202"/>
  <c r="O445" i="202"/>
  <c r="A445" i="202"/>
  <c r="A444" i="202"/>
  <c r="A443" i="202"/>
  <c r="A442" i="202"/>
  <c r="A441" i="202"/>
  <c r="N94" i="202"/>
  <c r="A94" i="202"/>
  <c r="P93" i="202"/>
  <c r="O93" i="202"/>
  <c r="A93" i="202"/>
  <c r="N429" i="202"/>
  <c r="A429" i="202"/>
  <c r="P428" i="202"/>
  <c r="O428" i="202"/>
  <c r="A428" i="202"/>
  <c r="N440" i="202"/>
  <c r="A440" i="202"/>
  <c r="P439" i="202"/>
  <c r="O439" i="202"/>
  <c r="A439" i="202"/>
  <c r="N438" i="202"/>
  <c r="A438" i="202"/>
  <c r="P437" i="202"/>
  <c r="O437" i="202"/>
  <c r="A437" i="202"/>
  <c r="N436" i="202"/>
  <c r="A436" i="202"/>
  <c r="N435" i="202"/>
  <c r="A435" i="202"/>
  <c r="N434" i="202"/>
  <c r="A434" i="202"/>
  <c r="P433" i="202"/>
  <c r="O433" i="202"/>
  <c r="A433" i="202"/>
  <c r="N432" i="202"/>
  <c r="A432" i="202"/>
  <c r="N431" i="202"/>
  <c r="A431" i="202"/>
  <c r="P430" i="202"/>
  <c r="O430" i="202"/>
  <c r="A430" i="202"/>
  <c r="A427" i="202"/>
  <c r="A426" i="202"/>
  <c r="A425" i="202"/>
  <c r="A424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66" i="203"/>
  <c r="P761" i="203"/>
  <c r="P759" i="203" s="1"/>
  <c r="N758" i="203"/>
  <c r="P757" i="203"/>
  <c r="O757" i="203"/>
  <c r="N756" i="203"/>
  <c r="P755" i="203"/>
  <c r="O755" i="203"/>
  <c r="N750" i="203"/>
  <c r="N749" i="203" s="1"/>
  <c r="P749" i="203"/>
  <c r="O749" i="203"/>
  <c r="N744" i="203"/>
  <c r="N743" i="203" s="1"/>
  <c r="N742" i="203"/>
  <c r="N741" i="203"/>
  <c r="N740" i="203"/>
  <c r="N738" i="203"/>
  <c r="N737" i="203"/>
  <c r="N736" i="203"/>
  <c r="P735" i="203"/>
  <c r="O735" i="203"/>
  <c r="N734" i="203"/>
  <c r="N733" i="203"/>
  <c r="N732" i="203"/>
  <c r="P731" i="203"/>
  <c r="O731" i="203"/>
  <c r="N729" i="203"/>
  <c r="N726" i="203"/>
  <c r="N725" i="203"/>
  <c r="P724" i="203"/>
  <c r="O724" i="203"/>
  <c r="N723" i="203"/>
  <c r="N721" i="203"/>
  <c r="N720" i="203"/>
  <c r="N719" i="203"/>
  <c r="P718" i="203"/>
  <c r="N717" i="203"/>
  <c r="P716" i="203"/>
  <c r="O716" i="203"/>
  <c r="N715" i="203"/>
  <c r="N713" i="203"/>
  <c r="N712" i="203"/>
  <c r="N711" i="203"/>
  <c r="P710" i="203"/>
  <c r="N709" i="203"/>
  <c r="N708" i="203"/>
  <c r="N707" i="203"/>
  <c r="N706" i="203"/>
  <c r="N705" i="203"/>
  <c r="N704" i="203"/>
  <c r="N703" i="203"/>
  <c r="P702" i="203"/>
  <c r="O702" i="203"/>
  <c r="N697" i="203"/>
  <c r="N696" i="203"/>
  <c r="P695" i="203"/>
  <c r="O695" i="203"/>
  <c r="N694" i="203"/>
  <c r="N693" i="203"/>
  <c r="P692" i="203"/>
  <c r="O692" i="203"/>
  <c r="N691" i="203"/>
  <c r="N690" i="203"/>
  <c r="P689" i="203"/>
  <c r="O689" i="203"/>
  <c r="N688" i="203"/>
  <c r="N683" i="203"/>
  <c r="N682" i="203"/>
  <c r="P681" i="203"/>
  <c r="O681" i="203"/>
  <c r="N676" i="203"/>
  <c r="P675" i="203"/>
  <c r="P673" i="203" s="1"/>
  <c r="P671" i="203" s="1"/>
  <c r="O675" i="203"/>
  <c r="O673" i="203" s="1"/>
  <c r="O671" i="203" s="1"/>
  <c r="N666" i="203"/>
  <c r="P665" i="203"/>
  <c r="O665" i="203"/>
  <c r="N664" i="203"/>
  <c r="N663" i="203"/>
  <c r="P662" i="203"/>
  <c r="O662" i="203"/>
  <c r="N661" i="203"/>
  <c r="P660" i="203"/>
  <c r="O660" i="203"/>
  <c r="N659" i="203"/>
  <c r="P658" i="203"/>
  <c r="O658" i="203"/>
  <c r="N657" i="203"/>
  <c r="P656" i="203"/>
  <c r="O656" i="203"/>
  <c r="N655" i="203"/>
  <c r="N654" i="203"/>
  <c r="N653" i="203"/>
  <c r="N652" i="203"/>
  <c r="P651" i="203"/>
  <c r="O651" i="203"/>
  <c r="N645" i="203"/>
  <c r="N644" i="203" s="1"/>
  <c r="N643" i="203"/>
  <c r="N642" i="203"/>
  <c r="N641" i="203"/>
  <c r="N640" i="203"/>
  <c r="P639" i="203"/>
  <c r="O639" i="203"/>
  <c r="N638" i="203"/>
  <c r="P637" i="203"/>
  <c r="O637" i="203"/>
  <c r="N636" i="203"/>
  <c r="N635" i="203"/>
  <c r="P634" i="203"/>
  <c r="O634" i="203"/>
  <c r="N633" i="203"/>
  <c r="N632" i="203"/>
  <c r="P631" i="203"/>
  <c r="O631" i="203"/>
  <c r="N630" i="203"/>
  <c r="N629" i="203"/>
  <c r="N628" i="203"/>
  <c r="N627" i="203"/>
  <c r="P626" i="203"/>
  <c r="O626" i="203"/>
  <c r="N621" i="203"/>
  <c r="N620" i="203"/>
  <c r="P619" i="203"/>
  <c r="O619" i="203"/>
  <c r="O617" i="203" s="1"/>
  <c r="N614" i="203"/>
  <c r="P613" i="203"/>
  <c r="O613" i="203"/>
  <c r="A613" i="203"/>
  <c r="N612" i="203"/>
  <c r="N611" i="203"/>
  <c r="P610" i="203"/>
  <c r="O610" i="203"/>
  <c r="A610" i="203"/>
  <c r="A609" i="203"/>
  <c r="A608" i="203"/>
  <c r="A607" i="203"/>
  <c r="A606" i="203"/>
  <c r="N605" i="203"/>
  <c r="A605" i="203"/>
  <c r="N604" i="203"/>
  <c r="A604" i="203"/>
  <c r="P603" i="203"/>
  <c r="P601" i="203" s="1"/>
  <c r="O603" i="203"/>
  <c r="O601" i="203" s="1"/>
  <c r="A603" i="203"/>
  <c r="A602" i="203"/>
  <c r="A601" i="203"/>
  <c r="N600" i="203"/>
  <c r="N599" i="203" s="1"/>
  <c r="P599" i="203"/>
  <c r="O599" i="203"/>
  <c r="N598" i="203"/>
  <c r="P597" i="203"/>
  <c r="O597" i="203"/>
  <c r="N596" i="203"/>
  <c r="P595" i="203"/>
  <c r="O595" i="203"/>
  <c r="N594" i="203"/>
  <c r="P593" i="203"/>
  <c r="O593" i="203"/>
  <c r="N592" i="203"/>
  <c r="A592" i="203"/>
  <c r="N590" i="203"/>
  <c r="A590" i="203"/>
  <c r="P589" i="203"/>
  <c r="O589" i="203"/>
  <c r="A589" i="203"/>
  <c r="N588" i="203"/>
  <c r="A588" i="203"/>
  <c r="N586" i="203"/>
  <c r="A586" i="203"/>
  <c r="P585" i="203"/>
  <c r="O585" i="203"/>
  <c r="A585" i="203"/>
  <c r="N584" i="203"/>
  <c r="A584" i="203"/>
  <c r="N583" i="203"/>
  <c r="A583" i="203"/>
  <c r="N582" i="203"/>
  <c r="A582" i="203"/>
  <c r="N581" i="203"/>
  <c r="A581" i="203"/>
  <c r="P580" i="203"/>
  <c r="O580" i="203"/>
  <c r="A580" i="203"/>
  <c r="A579" i="203"/>
  <c r="A578" i="203"/>
  <c r="A577" i="203"/>
  <c r="A576" i="203"/>
  <c r="A575" i="203"/>
  <c r="A574" i="203"/>
  <c r="N65" i="203"/>
  <c r="N64" i="203" s="1"/>
  <c r="A65" i="203"/>
  <c r="P64" i="203"/>
  <c r="P572" i="203" s="1"/>
  <c r="O572" i="203"/>
  <c r="A64" i="203"/>
  <c r="A573" i="203"/>
  <c r="A572" i="203"/>
  <c r="N570" i="203"/>
  <c r="N569" i="203" s="1"/>
  <c r="A570" i="203"/>
  <c r="P567" i="203"/>
  <c r="A569" i="203"/>
  <c r="A568" i="203"/>
  <c r="A567" i="203"/>
  <c r="A566" i="203"/>
  <c r="A565" i="203"/>
  <c r="N563" i="203"/>
  <c r="A563" i="203"/>
  <c r="N562" i="203"/>
  <c r="A562" i="203"/>
  <c r="N561" i="203"/>
  <c r="A561" i="203"/>
  <c r="P558" i="203"/>
  <c r="O558" i="203"/>
  <c r="A560" i="203"/>
  <c r="A559" i="203"/>
  <c r="A558" i="203"/>
  <c r="N557" i="203"/>
  <c r="A557" i="203"/>
  <c r="N556" i="203"/>
  <c r="A556" i="203"/>
  <c r="P555" i="203"/>
  <c r="O555" i="203"/>
  <c r="A555" i="203"/>
  <c r="N554" i="203"/>
  <c r="A554" i="203"/>
  <c r="P553" i="203"/>
  <c r="O553" i="203"/>
  <c r="A553" i="203"/>
  <c r="N552" i="203"/>
  <c r="A552" i="203"/>
  <c r="P551" i="203"/>
  <c r="O551" i="203"/>
  <c r="A551" i="203"/>
  <c r="A550" i="203"/>
  <c r="A549" i="203"/>
  <c r="A546" i="203"/>
  <c r="N545" i="203"/>
  <c r="A545" i="203"/>
  <c r="P544" i="203"/>
  <c r="O544" i="203"/>
  <c r="A544" i="203"/>
  <c r="N543" i="203"/>
  <c r="A543" i="203"/>
  <c r="N541" i="203"/>
  <c r="A541" i="203"/>
  <c r="N540" i="203"/>
  <c r="A540" i="203"/>
  <c r="A539" i="203"/>
  <c r="A538" i="203"/>
  <c r="A537" i="203"/>
  <c r="A535" i="203"/>
  <c r="A534" i="203"/>
  <c r="A533" i="203"/>
  <c r="N532" i="203"/>
  <c r="A532" i="203"/>
  <c r="P531" i="203"/>
  <c r="P529" i="203" s="1"/>
  <c r="O531" i="203"/>
  <c r="N528" i="203"/>
  <c r="A528" i="203"/>
  <c r="N527" i="203"/>
  <c r="A527" i="203"/>
  <c r="P526" i="203"/>
  <c r="P524" i="203" s="1"/>
  <c r="O526" i="203"/>
  <c r="O524" i="203" s="1"/>
  <c r="A526" i="203"/>
  <c r="A525" i="203"/>
  <c r="A524" i="203"/>
  <c r="N523" i="203"/>
  <c r="A523" i="203"/>
  <c r="P522" i="203"/>
  <c r="O522" i="203"/>
  <c r="A522" i="203"/>
  <c r="N521" i="203"/>
  <c r="A521" i="203"/>
  <c r="P520" i="203"/>
  <c r="O520" i="203"/>
  <c r="A520" i="203"/>
  <c r="A519" i="203"/>
  <c r="A518" i="203"/>
  <c r="A517" i="203"/>
  <c r="A516" i="203"/>
  <c r="P514" i="203"/>
  <c r="O514" i="203"/>
  <c r="A514" i="203"/>
  <c r="N513" i="203"/>
  <c r="A513" i="203"/>
  <c r="N512" i="203"/>
  <c r="A512" i="203"/>
  <c r="N511" i="203"/>
  <c r="A511" i="203"/>
  <c r="P510" i="203"/>
  <c r="O510" i="203"/>
  <c r="A510" i="203"/>
  <c r="N509" i="203"/>
  <c r="A509" i="203"/>
  <c r="N508" i="203"/>
  <c r="A508" i="203"/>
  <c r="N507" i="203"/>
  <c r="A507" i="203"/>
  <c r="N506" i="203"/>
  <c r="A506" i="203"/>
  <c r="N505" i="203"/>
  <c r="A505" i="203"/>
  <c r="N504" i="203"/>
  <c r="A504" i="203"/>
  <c r="N503" i="203"/>
  <c r="A503" i="203"/>
  <c r="N502" i="203"/>
  <c r="A502" i="203"/>
  <c r="N501" i="203"/>
  <c r="A501" i="203"/>
  <c r="P500" i="203"/>
  <c r="O500" i="203"/>
  <c r="A500" i="203"/>
  <c r="N497" i="203"/>
  <c r="A497" i="203"/>
  <c r="N496" i="203"/>
  <c r="A496" i="203"/>
  <c r="A495" i="203"/>
  <c r="A494" i="203"/>
  <c r="A493" i="203"/>
  <c r="A492" i="203"/>
  <c r="A491" i="203"/>
  <c r="A490" i="203"/>
  <c r="A489" i="203"/>
  <c r="N486" i="203"/>
  <c r="A486" i="203"/>
  <c r="P485" i="203"/>
  <c r="O485" i="203"/>
  <c r="O480" i="203" s="1"/>
  <c r="A485" i="203"/>
  <c r="N484" i="203"/>
  <c r="A484" i="203"/>
  <c r="N483" i="203"/>
  <c r="A483" i="203"/>
  <c r="A482" i="203"/>
  <c r="A481" i="203"/>
  <c r="A480" i="203"/>
  <c r="A479" i="203"/>
  <c r="A478" i="203"/>
  <c r="A477" i="203"/>
  <c r="A476" i="203"/>
  <c r="N475" i="203"/>
  <c r="A475" i="203"/>
  <c r="N474" i="203"/>
  <c r="A474" i="203"/>
  <c r="P473" i="203"/>
  <c r="O473" i="203"/>
  <c r="A473" i="203"/>
  <c r="N472" i="203"/>
  <c r="N471" i="203"/>
  <c r="N469" i="203"/>
  <c r="A469" i="203"/>
  <c r="N468" i="203"/>
  <c r="A468" i="203"/>
  <c r="N467" i="203"/>
  <c r="A467" i="203"/>
  <c r="N466" i="203"/>
  <c r="A466" i="203"/>
  <c r="N465" i="203"/>
  <c r="A465" i="203"/>
  <c r="P464" i="203"/>
  <c r="A464" i="203"/>
  <c r="N463" i="203"/>
  <c r="A463" i="203"/>
  <c r="N462" i="203"/>
  <c r="A462" i="203"/>
  <c r="N461" i="203"/>
  <c r="A461" i="203"/>
  <c r="N460" i="203"/>
  <c r="A460" i="203"/>
  <c r="N459" i="203"/>
  <c r="A459" i="203"/>
  <c r="N458" i="203"/>
  <c r="A458" i="203"/>
  <c r="N457" i="203"/>
  <c r="A457" i="203"/>
  <c r="N456" i="203"/>
  <c r="A456" i="203"/>
  <c r="P455" i="203"/>
  <c r="O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P445" i="203"/>
  <c r="O445" i="203"/>
  <c r="A445" i="203"/>
  <c r="A444" i="203"/>
  <c r="A443" i="203"/>
  <c r="A442" i="203"/>
  <c r="A441" i="203"/>
  <c r="N94" i="203"/>
  <c r="A94" i="203"/>
  <c r="P93" i="203"/>
  <c r="O93" i="203"/>
  <c r="A93" i="203"/>
  <c r="N429" i="203"/>
  <c r="A429" i="203"/>
  <c r="P428" i="203"/>
  <c r="O428" i="203"/>
  <c r="A428" i="203"/>
  <c r="N440" i="203"/>
  <c r="A440" i="203"/>
  <c r="P439" i="203"/>
  <c r="O439" i="203"/>
  <c r="A439" i="203"/>
  <c r="N438" i="203"/>
  <c r="A438" i="203"/>
  <c r="P437" i="203"/>
  <c r="O437" i="203"/>
  <c r="A437" i="203"/>
  <c r="N436" i="203"/>
  <c r="A436" i="203"/>
  <c r="N435" i="203"/>
  <c r="A435" i="203"/>
  <c r="N434" i="203"/>
  <c r="A434" i="203"/>
  <c r="P433" i="203"/>
  <c r="O433" i="203"/>
  <c r="A433" i="203"/>
  <c r="N432" i="203"/>
  <c r="A432" i="203"/>
  <c r="N431" i="203"/>
  <c r="A431" i="203"/>
  <c r="P430" i="203"/>
  <c r="O430" i="203"/>
  <c r="A430" i="203"/>
  <c r="A427" i="203"/>
  <c r="A426" i="203"/>
  <c r="A425" i="203"/>
  <c r="A424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66" i="204"/>
  <c r="P761" i="204"/>
  <c r="P759" i="204" s="1"/>
  <c r="O761" i="204"/>
  <c r="O759" i="204" s="1"/>
  <c r="N758" i="204"/>
  <c r="P757" i="204"/>
  <c r="O757" i="204"/>
  <c r="N756" i="204"/>
  <c r="P755" i="204"/>
  <c r="O755" i="204"/>
  <c r="N750" i="204"/>
  <c r="N749" i="204" s="1"/>
  <c r="P749" i="204"/>
  <c r="O749" i="204"/>
  <c r="N744" i="204"/>
  <c r="N743" i="204" s="1"/>
  <c r="N742" i="204"/>
  <c r="N741" i="204"/>
  <c r="N740" i="204"/>
  <c r="N738" i="204"/>
  <c r="N737" i="204"/>
  <c r="N736" i="204"/>
  <c r="P735" i="204"/>
  <c r="O735" i="204"/>
  <c r="N734" i="204"/>
  <c r="N733" i="204"/>
  <c r="N732" i="204"/>
  <c r="P731" i="204"/>
  <c r="O731" i="204"/>
  <c r="N729" i="204"/>
  <c r="N726" i="204"/>
  <c r="N725" i="204"/>
  <c r="P724" i="204"/>
  <c r="O724" i="204"/>
  <c r="N723" i="204"/>
  <c r="N721" i="204"/>
  <c r="N720" i="204"/>
  <c r="N719" i="204"/>
  <c r="P718" i="204"/>
  <c r="N717" i="204"/>
  <c r="P716" i="204"/>
  <c r="O716" i="204"/>
  <c r="N715" i="204"/>
  <c r="N713" i="204"/>
  <c r="N712" i="204"/>
  <c r="N711" i="204"/>
  <c r="P710" i="204"/>
  <c r="N709" i="204"/>
  <c r="N708" i="204"/>
  <c r="N707" i="204"/>
  <c r="N706" i="204"/>
  <c r="N705" i="204"/>
  <c r="N704" i="204"/>
  <c r="N703" i="204"/>
  <c r="P702" i="204"/>
  <c r="O702" i="204"/>
  <c r="N697" i="204"/>
  <c r="N696" i="204"/>
  <c r="P695" i="204"/>
  <c r="O695" i="204"/>
  <c r="N694" i="204"/>
  <c r="N693" i="204"/>
  <c r="P692" i="204"/>
  <c r="O692" i="204"/>
  <c r="N691" i="204"/>
  <c r="N690" i="204"/>
  <c r="P689" i="204"/>
  <c r="O689" i="204"/>
  <c r="N688" i="204"/>
  <c r="N683" i="204"/>
  <c r="N682" i="204"/>
  <c r="P681" i="204"/>
  <c r="O681" i="204"/>
  <c r="N676" i="204"/>
  <c r="P675" i="204"/>
  <c r="P673" i="204" s="1"/>
  <c r="P671" i="204" s="1"/>
  <c r="O675" i="204"/>
  <c r="O673" i="204" s="1"/>
  <c r="O671" i="204" s="1"/>
  <c r="N666" i="204"/>
  <c r="P665" i="204"/>
  <c r="O665" i="204"/>
  <c r="N664" i="204"/>
  <c r="N663" i="204"/>
  <c r="P662" i="204"/>
  <c r="O662" i="204"/>
  <c r="N661" i="204"/>
  <c r="P660" i="204"/>
  <c r="O660" i="204"/>
  <c r="N659" i="204"/>
  <c r="P658" i="204"/>
  <c r="O658" i="204"/>
  <c r="N657" i="204"/>
  <c r="P656" i="204"/>
  <c r="O656" i="204"/>
  <c r="N655" i="204"/>
  <c r="N654" i="204"/>
  <c r="N653" i="204"/>
  <c r="N652" i="204"/>
  <c r="P651" i="204"/>
  <c r="O651" i="204"/>
  <c r="N645" i="204"/>
  <c r="N644" i="204" s="1"/>
  <c r="N643" i="204"/>
  <c r="N642" i="204"/>
  <c r="N641" i="204"/>
  <c r="N640" i="204"/>
  <c r="P639" i="204"/>
  <c r="O639" i="204"/>
  <c r="N638" i="204"/>
  <c r="P637" i="204"/>
  <c r="O637" i="204"/>
  <c r="N636" i="204"/>
  <c r="N635" i="204"/>
  <c r="P634" i="204"/>
  <c r="O634" i="204"/>
  <c r="N633" i="204"/>
  <c r="N632" i="204"/>
  <c r="P631" i="204"/>
  <c r="O631" i="204"/>
  <c r="N630" i="204"/>
  <c r="N629" i="204"/>
  <c r="N628" i="204"/>
  <c r="N627" i="204"/>
  <c r="P626" i="204"/>
  <c r="O626" i="204"/>
  <c r="N621" i="204"/>
  <c r="N620" i="204"/>
  <c r="P619" i="204"/>
  <c r="P617" i="204" s="1"/>
  <c r="O619" i="204"/>
  <c r="O617" i="204" s="1"/>
  <c r="N614" i="204"/>
  <c r="P613" i="204"/>
  <c r="O613" i="204"/>
  <c r="A613" i="204"/>
  <c r="N612" i="204"/>
  <c r="N611" i="204"/>
  <c r="P610" i="204"/>
  <c r="P608" i="204" s="1"/>
  <c r="O610" i="204"/>
  <c r="A610" i="204"/>
  <c r="A609" i="204"/>
  <c r="A608" i="204"/>
  <c r="A607" i="204"/>
  <c r="A606" i="204"/>
  <c r="N605" i="204"/>
  <c r="A605" i="204"/>
  <c r="N604" i="204"/>
  <c r="A604" i="204"/>
  <c r="P603" i="204"/>
  <c r="P601" i="204" s="1"/>
  <c r="O603" i="204"/>
  <c r="O601" i="204" s="1"/>
  <c r="A603" i="204"/>
  <c r="A602" i="204"/>
  <c r="A601" i="204"/>
  <c r="N600" i="204"/>
  <c r="N599" i="204" s="1"/>
  <c r="P599" i="204"/>
  <c r="O599" i="204"/>
  <c r="N598" i="204"/>
  <c r="P597" i="204"/>
  <c r="O597" i="204"/>
  <c r="N596" i="204"/>
  <c r="P595" i="204"/>
  <c r="O595" i="204"/>
  <c r="N594" i="204"/>
  <c r="P593" i="204"/>
  <c r="O593" i="204"/>
  <c r="N592" i="204"/>
  <c r="A592" i="204"/>
  <c r="N590" i="204"/>
  <c r="A590" i="204"/>
  <c r="P589" i="204"/>
  <c r="O589" i="204"/>
  <c r="A589" i="204"/>
  <c r="N588" i="204"/>
  <c r="A588" i="204"/>
  <c r="N586" i="204"/>
  <c r="A586" i="204"/>
  <c r="P585" i="204"/>
  <c r="O585" i="204"/>
  <c r="A585" i="204"/>
  <c r="N584" i="204"/>
  <c r="A584" i="204"/>
  <c r="N583" i="204"/>
  <c r="A583" i="204"/>
  <c r="N582" i="204"/>
  <c r="A582" i="204"/>
  <c r="N581" i="204"/>
  <c r="A581" i="204"/>
  <c r="P580" i="204"/>
  <c r="O580" i="204"/>
  <c r="A580" i="204"/>
  <c r="A579" i="204"/>
  <c r="A578" i="204"/>
  <c r="A577" i="204"/>
  <c r="A576" i="204"/>
  <c r="A575" i="204"/>
  <c r="A574" i="204"/>
  <c r="N65" i="204"/>
  <c r="N64" i="204" s="1"/>
  <c r="A65" i="204"/>
  <c r="P64" i="204"/>
  <c r="P572" i="204" s="1"/>
  <c r="O572" i="204"/>
  <c r="A64" i="204"/>
  <c r="A573" i="204"/>
  <c r="A572" i="204"/>
  <c r="N570" i="204"/>
  <c r="N569" i="204" s="1"/>
  <c r="A570" i="204"/>
  <c r="P567" i="204"/>
  <c r="A569" i="204"/>
  <c r="A568" i="204"/>
  <c r="A567" i="204"/>
  <c r="A566" i="204"/>
  <c r="A565" i="204"/>
  <c r="N563" i="204"/>
  <c r="A563" i="204"/>
  <c r="N562" i="204"/>
  <c r="A562" i="204"/>
  <c r="N561" i="204"/>
  <c r="A561" i="204"/>
  <c r="P558" i="204"/>
  <c r="O558" i="204"/>
  <c r="A560" i="204"/>
  <c r="A559" i="204"/>
  <c r="A558" i="204"/>
  <c r="N557" i="204"/>
  <c r="A557" i="204"/>
  <c r="N556" i="204"/>
  <c r="A556" i="204"/>
  <c r="P555" i="204"/>
  <c r="O555" i="204"/>
  <c r="A555" i="204"/>
  <c r="N554" i="204"/>
  <c r="A554" i="204"/>
  <c r="P553" i="204"/>
  <c r="O553" i="204"/>
  <c r="A553" i="204"/>
  <c r="N552" i="204"/>
  <c r="A552" i="204"/>
  <c r="P551" i="204"/>
  <c r="O551" i="204"/>
  <c r="A551" i="204"/>
  <c r="A550" i="204"/>
  <c r="A549" i="204"/>
  <c r="A546" i="204"/>
  <c r="N545" i="204"/>
  <c r="A545" i="204"/>
  <c r="P544" i="204"/>
  <c r="O544" i="204"/>
  <c r="A544" i="204"/>
  <c r="N543" i="204"/>
  <c r="A543" i="204"/>
  <c r="N541" i="204"/>
  <c r="A541" i="204"/>
  <c r="N540" i="204"/>
  <c r="A540" i="204"/>
  <c r="A539" i="204"/>
  <c r="A538" i="204"/>
  <c r="A537" i="204"/>
  <c r="A535" i="204"/>
  <c r="A534" i="204"/>
  <c r="A533" i="204"/>
  <c r="N532" i="204"/>
  <c r="A532" i="204"/>
  <c r="P531" i="204"/>
  <c r="P529" i="204" s="1"/>
  <c r="O531" i="204"/>
  <c r="O529" i="204" s="1"/>
  <c r="N528" i="204"/>
  <c r="A528" i="204"/>
  <c r="N527" i="204"/>
  <c r="A527" i="204"/>
  <c r="P526" i="204"/>
  <c r="P524" i="204" s="1"/>
  <c r="O526" i="204"/>
  <c r="O524" i="204" s="1"/>
  <c r="A526" i="204"/>
  <c r="A525" i="204"/>
  <c r="A524" i="204"/>
  <c r="N523" i="204"/>
  <c r="A523" i="204"/>
  <c r="P522" i="204"/>
  <c r="O522" i="204"/>
  <c r="A522" i="204"/>
  <c r="N521" i="204"/>
  <c r="A521" i="204"/>
  <c r="P520" i="204"/>
  <c r="O520" i="204"/>
  <c r="A520" i="204"/>
  <c r="A519" i="204"/>
  <c r="A518" i="204"/>
  <c r="A517" i="204"/>
  <c r="A516" i="204"/>
  <c r="P514" i="204"/>
  <c r="O514" i="204"/>
  <c r="A514" i="204"/>
  <c r="N513" i="204"/>
  <c r="A513" i="204"/>
  <c r="N512" i="204"/>
  <c r="A512" i="204"/>
  <c r="N511" i="204"/>
  <c r="A511" i="204"/>
  <c r="P510" i="204"/>
  <c r="O510" i="204"/>
  <c r="A510" i="204"/>
  <c r="N509" i="204"/>
  <c r="A509" i="204"/>
  <c r="N508" i="204"/>
  <c r="A508" i="204"/>
  <c r="N507" i="204"/>
  <c r="A507" i="204"/>
  <c r="N506" i="204"/>
  <c r="A506" i="204"/>
  <c r="N505" i="204"/>
  <c r="A505" i="204"/>
  <c r="N504" i="204"/>
  <c r="A504" i="204"/>
  <c r="N503" i="204"/>
  <c r="A503" i="204"/>
  <c r="N502" i="204"/>
  <c r="A502" i="204"/>
  <c r="N501" i="204"/>
  <c r="A501" i="204"/>
  <c r="P500" i="204"/>
  <c r="O500" i="204"/>
  <c r="A500" i="204"/>
  <c r="N497" i="204"/>
  <c r="A497" i="204"/>
  <c r="N496" i="204"/>
  <c r="A496" i="204"/>
  <c r="A495" i="204"/>
  <c r="A494" i="204"/>
  <c r="A493" i="204"/>
  <c r="A492" i="204"/>
  <c r="A491" i="204"/>
  <c r="A490" i="204"/>
  <c r="A489" i="204"/>
  <c r="N486" i="204"/>
  <c r="A486" i="204"/>
  <c r="P485" i="204"/>
  <c r="O485" i="204"/>
  <c r="O480" i="204" s="1"/>
  <c r="A485" i="204"/>
  <c r="N484" i="204"/>
  <c r="A484" i="204"/>
  <c r="N483" i="204"/>
  <c r="A483" i="204"/>
  <c r="A482" i="204"/>
  <c r="A481" i="204"/>
  <c r="A480" i="204"/>
  <c r="A479" i="204"/>
  <c r="A478" i="204"/>
  <c r="A477" i="204"/>
  <c r="A476" i="204"/>
  <c r="N475" i="204"/>
  <c r="A475" i="204"/>
  <c r="N474" i="204"/>
  <c r="A474" i="204"/>
  <c r="P473" i="204"/>
  <c r="O473" i="204"/>
  <c r="A473" i="204"/>
  <c r="N472" i="204"/>
  <c r="N471" i="204"/>
  <c r="N469" i="204"/>
  <c r="A469" i="204"/>
  <c r="N468" i="204"/>
  <c r="A468" i="204"/>
  <c r="N467" i="204"/>
  <c r="A467" i="204"/>
  <c r="N466" i="204"/>
  <c r="A466" i="204"/>
  <c r="N465" i="204"/>
  <c r="A465" i="204"/>
  <c r="P464" i="204"/>
  <c r="A464" i="204"/>
  <c r="N463" i="204"/>
  <c r="A463" i="204"/>
  <c r="N462" i="204"/>
  <c r="A462" i="204"/>
  <c r="N461" i="204"/>
  <c r="A461" i="204"/>
  <c r="N460" i="204"/>
  <c r="A460" i="204"/>
  <c r="N459" i="204"/>
  <c r="A459" i="204"/>
  <c r="N458" i="204"/>
  <c r="A458" i="204"/>
  <c r="N457" i="204"/>
  <c r="A457" i="204"/>
  <c r="N456" i="204"/>
  <c r="A456" i="204"/>
  <c r="P455" i="204"/>
  <c r="O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P445" i="204"/>
  <c r="O445" i="204"/>
  <c r="A445" i="204"/>
  <c r="A444" i="204"/>
  <c r="A443" i="204"/>
  <c r="A442" i="204"/>
  <c r="A441" i="204"/>
  <c r="N94" i="204"/>
  <c r="A94" i="204"/>
  <c r="P93" i="204"/>
  <c r="O93" i="204"/>
  <c r="A93" i="204"/>
  <c r="N429" i="204"/>
  <c r="A429" i="204"/>
  <c r="P428" i="204"/>
  <c r="O428" i="204"/>
  <c r="A428" i="204"/>
  <c r="N440" i="204"/>
  <c r="A440" i="204"/>
  <c r="P439" i="204"/>
  <c r="O439" i="204"/>
  <c r="A439" i="204"/>
  <c r="N438" i="204"/>
  <c r="A438" i="204"/>
  <c r="P437" i="204"/>
  <c r="O437" i="204"/>
  <c r="A437" i="204"/>
  <c r="N436" i="204"/>
  <c r="A436" i="204"/>
  <c r="N435" i="204"/>
  <c r="A435" i="204"/>
  <c r="N434" i="204"/>
  <c r="A434" i="204"/>
  <c r="P433" i="204"/>
  <c r="O433" i="204"/>
  <c r="A433" i="204"/>
  <c r="N432" i="204"/>
  <c r="A432" i="204"/>
  <c r="N431" i="204"/>
  <c r="A431" i="204"/>
  <c r="P430" i="204"/>
  <c r="O430" i="204"/>
  <c r="A430" i="204"/>
  <c r="A427" i="204"/>
  <c r="A426" i="204"/>
  <c r="A425" i="204"/>
  <c r="A424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66" i="205"/>
  <c r="P761" i="205"/>
  <c r="P759" i="205" s="1"/>
  <c r="N758" i="205"/>
  <c r="P757" i="205"/>
  <c r="O757" i="205"/>
  <c r="N756" i="205"/>
  <c r="P755" i="205"/>
  <c r="O755" i="205"/>
  <c r="N750" i="205"/>
  <c r="N749" i="205" s="1"/>
  <c r="P749" i="205"/>
  <c r="O749" i="205"/>
  <c r="N744" i="205"/>
  <c r="N743" i="205" s="1"/>
  <c r="N742" i="205"/>
  <c r="N741" i="205"/>
  <c r="N740" i="205"/>
  <c r="N738" i="205"/>
  <c r="N737" i="205"/>
  <c r="N736" i="205"/>
  <c r="P735" i="205"/>
  <c r="O735" i="205"/>
  <c r="N734" i="205"/>
  <c r="N733" i="205"/>
  <c r="N732" i="205"/>
  <c r="O731" i="205"/>
  <c r="N731" i="205" s="1"/>
  <c r="N729" i="205"/>
  <c r="N726" i="205"/>
  <c r="N725" i="205"/>
  <c r="P724" i="205"/>
  <c r="O724" i="205"/>
  <c r="N723" i="205"/>
  <c r="N721" i="205"/>
  <c r="N720" i="205"/>
  <c r="N719" i="205"/>
  <c r="P718" i="205"/>
  <c r="N717" i="205"/>
  <c r="P716" i="205"/>
  <c r="O716" i="205"/>
  <c r="N715" i="205"/>
  <c r="N713" i="205"/>
  <c r="N712" i="205"/>
  <c r="N711" i="205"/>
  <c r="P710" i="205"/>
  <c r="N709" i="205"/>
  <c r="N708" i="205"/>
  <c r="N707" i="205"/>
  <c r="N706" i="205"/>
  <c r="N705" i="205"/>
  <c r="N704" i="205"/>
  <c r="N703" i="205"/>
  <c r="P702" i="205"/>
  <c r="O702" i="205"/>
  <c r="N697" i="205"/>
  <c r="N696" i="205"/>
  <c r="P695" i="205"/>
  <c r="O695" i="205"/>
  <c r="N694" i="205"/>
  <c r="N693" i="205"/>
  <c r="P692" i="205"/>
  <c r="O692" i="205"/>
  <c r="N691" i="205"/>
  <c r="N690" i="205"/>
  <c r="P689" i="205"/>
  <c r="O689" i="205"/>
  <c r="N688" i="205"/>
  <c r="N683" i="205"/>
  <c r="N682" i="205"/>
  <c r="P681" i="205"/>
  <c r="O681" i="205"/>
  <c r="N676" i="205"/>
  <c r="P675" i="205"/>
  <c r="P673" i="205" s="1"/>
  <c r="P671" i="205" s="1"/>
  <c r="O675" i="205"/>
  <c r="N666" i="205"/>
  <c r="P665" i="205"/>
  <c r="O665" i="205"/>
  <c r="N664" i="205"/>
  <c r="N663" i="205"/>
  <c r="P662" i="205"/>
  <c r="O662" i="205"/>
  <c r="N661" i="205"/>
  <c r="P660" i="205"/>
  <c r="O660" i="205"/>
  <c r="N659" i="205"/>
  <c r="P658" i="205"/>
  <c r="O658" i="205"/>
  <c r="N657" i="205"/>
  <c r="P656" i="205"/>
  <c r="O656" i="205"/>
  <c r="N655" i="205"/>
  <c r="N654" i="205"/>
  <c r="N653" i="205"/>
  <c r="N652" i="205"/>
  <c r="P651" i="205"/>
  <c r="O651" i="205"/>
  <c r="N645" i="205"/>
  <c r="N644" i="205" s="1"/>
  <c r="N643" i="205"/>
  <c r="N642" i="205"/>
  <c r="N641" i="205"/>
  <c r="N640" i="205"/>
  <c r="P639" i="205"/>
  <c r="O639" i="205"/>
  <c r="N638" i="205"/>
  <c r="P637" i="205"/>
  <c r="O637" i="205"/>
  <c r="N636" i="205"/>
  <c r="N635" i="205"/>
  <c r="P634" i="205"/>
  <c r="O634" i="205"/>
  <c r="N633" i="205"/>
  <c r="N632" i="205"/>
  <c r="P631" i="205"/>
  <c r="O631" i="205"/>
  <c r="N630" i="205"/>
  <c r="N629" i="205"/>
  <c r="N628" i="205"/>
  <c r="N627" i="205"/>
  <c r="P626" i="205"/>
  <c r="O626" i="205"/>
  <c r="N621" i="205"/>
  <c r="N620" i="205"/>
  <c r="P619" i="205"/>
  <c r="P617" i="205" s="1"/>
  <c r="O619" i="205"/>
  <c r="N614" i="205"/>
  <c r="P613" i="205"/>
  <c r="O613" i="205"/>
  <c r="A613" i="205"/>
  <c r="N612" i="205"/>
  <c r="N611" i="205"/>
  <c r="P610" i="205"/>
  <c r="O610" i="205"/>
  <c r="A610" i="205"/>
  <c r="A609" i="205"/>
  <c r="A608" i="205"/>
  <c r="A607" i="205"/>
  <c r="A606" i="205"/>
  <c r="N605" i="205"/>
  <c r="A605" i="205"/>
  <c r="N604" i="205"/>
  <c r="A604" i="205"/>
  <c r="P603" i="205"/>
  <c r="P601" i="205" s="1"/>
  <c r="O603" i="205"/>
  <c r="O601" i="205" s="1"/>
  <c r="A603" i="205"/>
  <c r="A602" i="205"/>
  <c r="A601" i="205"/>
  <c r="N600" i="205"/>
  <c r="N599" i="205" s="1"/>
  <c r="P599" i="205"/>
  <c r="O599" i="205"/>
  <c r="N598" i="205"/>
  <c r="P597" i="205"/>
  <c r="O597" i="205"/>
  <c r="N596" i="205"/>
  <c r="P595" i="205"/>
  <c r="O595" i="205"/>
  <c r="N594" i="205"/>
  <c r="P593" i="205"/>
  <c r="O593" i="205"/>
  <c r="N592" i="205"/>
  <c r="A592" i="205"/>
  <c r="N590" i="205"/>
  <c r="A590" i="205"/>
  <c r="P589" i="205"/>
  <c r="O589" i="205"/>
  <c r="A589" i="205"/>
  <c r="N588" i="205"/>
  <c r="A588" i="205"/>
  <c r="N586" i="205"/>
  <c r="A586" i="205"/>
  <c r="P585" i="205"/>
  <c r="O585" i="205"/>
  <c r="A585" i="205"/>
  <c r="N584" i="205"/>
  <c r="A584" i="205"/>
  <c r="N583" i="205"/>
  <c r="A583" i="205"/>
  <c r="N582" i="205"/>
  <c r="A582" i="205"/>
  <c r="N581" i="205"/>
  <c r="A581" i="205"/>
  <c r="P580" i="205"/>
  <c r="O580" i="205"/>
  <c r="A580" i="205"/>
  <c r="A579" i="205"/>
  <c r="A578" i="205"/>
  <c r="A577" i="205"/>
  <c r="A576" i="205"/>
  <c r="A575" i="205"/>
  <c r="A574" i="205"/>
  <c r="N65" i="205"/>
  <c r="N64" i="205" s="1"/>
  <c r="A65" i="205"/>
  <c r="P64" i="205"/>
  <c r="P572" i="205" s="1"/>
  <c r="A64" i="205"/>
  <c r="A573" i="205"/>
  <c r="A572" i="205"/>
  <c r="N570" i="205"/>
  <c r="N569" i="205" s="1"/>
  <c r="A570" i="205"/>
  <c r="A569" i="205"/>
  <c r="A568" i="205"/>
  <c r="P567" i="205"/>
  <c r="A567" i="205"/>
  <c r="A566" i="205"/>
  <c r="A565" i="205"/>
  <c r="N563" i="205"/>
  <c r="A563" i="205"/>
  <c r="N562" i="205"/>
  <c r="A562" i="205"/>
  <c r="N561" i="205"/>
  <c r="A561" i="205"/>
  <c r="P558" i="205"/>
  <c r="O558" i="205"/>
  <c r="A560" i="205"/>
  <c r="A559" i="205"/>
  <c r="A558" i="205"/>
  <c r="N557" i="205"/>
  <c r="A557" i="205"/>
  <c r="N556" i="205"/>
  <c r="A556" i="205"/>
  <c r="P555" i="205"/>
  <c r="O555" i="205"/>
  <c r="A555" i="205"/>
  <c r="N554" i="205"/>
  <c r="A554" i="205"/>
  <c r="P553" i="205"/>
  <c r="O553" i="205"/>
  <c r="A553" i="205"/>
  <c r="N552" i="205"/>
  <c r="A552" i="205"/>
  <c r="P551" i="205"/>
  <c r="O551" i="205"/>
  <c r="A551" i="205"/>
  <c r="A550" i="205"/>
  <c r="A549" i="205"/>
  <c r="A546" i="205"/>
  <c r="N545" i="205"/>
  <c r="A545" i="205"/>
  <c r="P544" i="205"/>
  <c r="O544" i="205"/>
  <c r="A544" i="205"/>
  <c r="N543" i="205"/>
  <c r="A543" i="205"/>
  <c r="N541" i="205"/>
  <c r="A541" i="205"/>
  <c r="N540" i="205"/>
  <c r="A540" i="205"/>
  <c r="A539" i="205"/>
  <c r="A538" i="205"/>
  <c r="A537" i="205"/>
  <c r="A535" i="205"/>
  <c r="A534" i="205"/>
  <c r="A533" i="205"/>
  <c r="N532" i="205"/>
  <c r="A532" i="205"/>
  <c r="P531" i="205"/>
  <c r="P529" i="205" s="1"/>
  <c r="O531" i="205"/>
  <c r="N528" i="205"/>
  <c r="A528" i="205"/>
  <c r="N527" i="205"/>
  <c r="A527" i="205"/>
  <c r="P526" i="205"/>
  <c r="P524" i="205" s="1"/>
  <c r="O526" i="205"/>
  <c r="O524" i="205" s="1"/>
  <c r="A526" i="205"/>
  <c r="A525" i="205"/>
  <c r="A524" i="205"/>
  <c r="N523" i="205"/>
  <c r="A523" i="205"/>
  <c r="P522" i="205"/>
  <c r="O522" i="205"/>
  <c r="A522" i="205"/>
  <c r="N521" i="205"/>
  <c r="A521" i="205"/>
  <c r="P520" i="205"/>
  <c r="O520" i="205"/>
  <c r="A520" i="205"/>
  <c r="A519" i="205"/>
  <c r="A518" i="205"/>
  <c r="A517" i="205"/>
  <c r="A516" i="205"/>
  <c r="P514" i="205"/>
  <c r="O514" i="205"/>
  <c r="A514" i="205"/>
  <c r="N513" i="205"/>
  <c r="A513" i="205"/>
  <c r="N512" i="205"/>
  <c r="A512" i="205"/>
  <c r="N511" i="205"/>
  <c r="A511" i="205"/>
  <c r="P510" i="205"/>
  <c r="O510" i="205"/>
  <c r="A510" i="205"/>
  <c r="N509" i="205"/>
  <c r="A509" i="205"/>
  <c r="N508" i="205"/>
  <c r="A508" i="205"/>
  <c r="N507" i="205"/>
  <c r="A507" i="205"/>
  <c r="N506" i="205"/>
  <c r="A506" i="205"/>
  <c r="N505" i="205"/>
  <c r="A505" i="205"/>
  <c r="N504" i="205"/>
  <c r="A504" i="205"/>
  <c r="N503" i="205"/>
  <c r="A503" i="205"/>
  <c r="N502" i="205"/>
  <c r="A502" i="205"/>
  <c r="N501" i="205"/>
  <c r="A501" i="205"/>
  <c r="P500" i="205"/>
  <c r="O500" i="205"/>
  <c r="A500" i="205"/>
  <c r="N497" i="205"/>
  <c r="A497" i="205"/>
  <c r="N496" i="205"/>
  <c r="A496" i="205"/>
  <c r="A495" i="205"/>
  <c r="A494" i="205"/>
  <c r="A493" i="205"/>
  <c r="A492" i="205"/>
  <c r="A491" i="205"/>
  <c r="A490" i="205"/>
  <c r="A489" i="205"/>
  <c r="N486" i="205"/>
  <c r="A486" i="205"/>
  <c r="P485" i="205"/>
  <c r="O485" i="205"/>
  <c r="O480" i="205" s="1"/>
  <c r="A485" i="205"/>
  <c r="N484" i="205"/>
  <c r="A484" i="205"/>
  <c r="N483" i="205"/>
  <c r="A483" i="205"/>
  <c r="A482" i="205"/>
  <c r="A481" i="205"/>
  <c r="A480" i="205"/>
  <c r="A479" i="205"/>
  <c r="A478" i="205"/>
  <c r="A477" i="205"/>
  <c r="A476" i="205"/>
  <c r="N475" i="205"/>
  <c r="A475" i="205"/>
  <c r="N474" i="205"/>
  <c r="A474" i="205"/>
  <c r="P473" i="205"/>
  <c r="O473" i="205"/>
  <c r="A473" i="205"/>
  <c r="N472" i="205"/>
  <c r="N471" i="205"/>
  <c r="N469" i="205"/>
  <c r="A469" i="205"/>
  <c r="N468" i="205"/>
  <c r="A468" i="205"/>
  <c r="N467" i="205"/>
  <c r="A467" i="205"/>
  <c r="N466" i="205"/>
  <c r="A466" i="205"/>
  <c r="N465" i="205"/>
  <c r="A465" i="205"/>
  <c r="P464" i="205"/>
  <c r="A464" i="205"/>
  <c r="N463" i="205"/>
  <c r="A463" i="205"/>
  <c r="N462" i="205"/>
  <c r="A462" i="205"/>
  <c r="N461" i="205"/>
  <c r="A461" i="205"/>
  <c r="N460" i="205"/>
  <c r="A460" i="205"/>
  <c r="N459" i="205"/>
  <c r="A459" i="205"/>
  <c r="N458" i="205"/>
  <c r="A458" i="205"/>
  <c r="N457" i="205"/>
  <c r="A457" i="205"/>
  <c r="N456" i="205"/>
  <c r="A456" i="205"/>
  <c r="P455" i="205"/>
  <c r="O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P445" i="205"/>
  <c r="O445" i="205"/>
  <c r="A445" i="205"/>
  <c r="A444" i="205"/>
  <c r="A443" i="205"/>
  <c r="A442" i="205"/>
  <c r="A441" i="205"/>
  <c r="N94" i="205"/>
  <c r="A94" i="205"/>
  <c r="P93" i="205"/>
  <c r="O93" i="205"/>
  <c r="A93" i="205"/>
  <c r="N429" i="205"/>
  <c r="A429" i="205"/>
  <c r="P428" i="205"/>
  <c r="O428" i="205"/>
  <c r="A428" i="205"/>
  <c r="N440" i="205"/>
  <c r="A440" i="205"/>
  <c r="P439" i="205"/>
  <c r="O439" i="205"/>
  <c r="A439" i="205"/>
  <c r="N438" i="205"/>
  <c r="A438" i="205"/>
  <c r="P437" i="205"/>
  <c r="O437" i="205"/>
  <c r="A437" i="205"/>
  <c r="N436" i="205"/>
  <c r="A436" i="205"/>
  <c r="N435" i="205"/>
  <c r="A435" i="205"/>
  <c r="N434" i="205"/>
  <c r="A434" i="205"/>
  <c r="P433" i="205"/>
  <c r="O433" i="205"/>
  <c r="A433" i="205"/>
  <c r="N432" i="205"/>
  <c r="A432" i="205"/>
  <c r="N431" i="205"/>
  <c r="A431" i="205"/>
  <c r="P430" i="205"/>
  <c r="O430" i="205"/>
  <c r="A430" i="205"/>
  <c r="A427" i="205"/>
  <c r="A426" i="205"/>
  <c r="A425" i="205"/>
  <c r="A424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66" i="206"/>
  <c r="P761" i="206"/>
  <c r="P759" i="206" s="1"/>
  <c r="N758" i="206"/>
  <c r="P757" i="206"/>
  <c r="O757" i="206"/>
  <c r="N756" i="206"/>
  <c r="P755" i="206"/>
  <c r="O755" i="206"/>
  <c r="N750" i="206"/>
  <c r="N749" i="206" s="1"/>
  <c r="P749" i="206"/>
  <c r="O749" i="206"/>
  <c r="N744" i="206"/>
  <c r="N743" i="206" s="1"/>
  <c r="N742" i="206"/>
  <c r="N741" i="206"/>
  <c r="N740" i="206"/>
  <c r="N738" i="206"/>
  <c r="N737" i="206"/>
  <c r="N736" i="206"/>
  <c r="P735" i="206"/>
  <c r="O735" i="206"/>
  <c r="N734" i="206"/>
  <c r="N733" i="206"/>
  <c r="N732" i="206"/>
  <c r="P731" i="206"/>
  <c r="O731" i="206"/>
  <c r="N729" i="206"/>
  <c r="N726" i="206"/>
  <c r="N725" i="206"/>
  <c r="P724" i="206"/>
  <c r="O724" i="206"/>
  <c r="N723" i="206"/>
  <c r="N721" i="206"/>
  <c r="N720" i="206"/>
  <c r="N719" i="206"/>
  <c r="P718" i="206"/>
  <c r="N717" i="206"/>
  <c r="P716" i="206"/>
  <c r="O716" i="206"/>
  <c r="N715" i="206"/>
  <c r="N713" i="206"/>
  <c r="N712" i="206"/>
  <c r="N711" i="206"/>
  <c r="P710" i="206"/>
  <c r="N709" i="206"/>
  <c r="N708" i="206"/>
  <c r="N707" i="206"/>
  <c r="N706" i="206"/>
  <c r="N705" i="206"/>
  <c r="N704" i="206"/>
  <c r="N703" i="206"/>
  <c r="P702" i="206"/>
  <c r="O702" i="206"/>
  <c r="N697" i="206"/>
  <c r="N696" i="206"/>
  <c r="P695" i="206"/>
  <c r="O695" i="206"/>
  <c r="N694" i="206"/>
  <c r="N693" i="206"/>
  <c r="P692" i="206"/>
  <c r="O692" i="206"/>
  <c r="N691" i="206"/>
  <c r="N690" i="206"/>
  <c r="P689" i="206"/>
  <c r="O689" i="206"/>
  <c r="N688" i="206"/>
  <c r="N683" i="206"/>
  <c r="N682" i="206"/>
  <c r="P681" i="206"/>
  <c r="O681" i="206"/>
  <c r="N676" i="206"/>
  <c r="P675" i="206"/>
  <c r="O675" i="206"/>
  <c r="O673" i="206" s="1"/>
  <c r="O671" i="206" s="1"/>
  <c r="N666" i="206"/>
  <c r="P665" i="206"/>
  <c r="O665" i="206"/>
  <c r="N664" i="206"/>
  <c r="N663" i="206"/>
  <c r="P662" i="206"/>
  <c r="O662" i="206"/>
  <c r="N661" i="206"/>
  <c r="P660" i="206"/>
  <c r="O660" i="206"/>
  <c r="N659" i="206"/>
  <c r="P658" i="206"/>
  <c r="O658" i="206"/>
  <c r="N657" i="206"/>
  <c r="P656" i="206"/>
  <c r="O656" i="206"/>
  <c r="N655" i="206"/>
  <c r="N654" i="206"/>
  <c r="N653" i="206"/>
  <c r="N652" i="206"/>
  <c r="P651" i="206"/>
  <c r="O651" i="206"/>
  <c r="N645" i="206"/>
  <c r="N644" i="206" s="1"/>
  <c r="N643" i="206"/>
  <c r="N642" i="206"/>
  <c r="N641" i="206"/>
  <c r="N640" i="206"/>
  <c r="P639" i="206"/>
  <c r="O639" i="206"/>
  <c r="N638" i="206"/>
  <c r="P637" i="206"/>
  <c r="O637" i="206"/>
  <c r="N636" i="206"/>
  <c r="N635" i="206"/>
  <c r="P634" i="206"/>
  <c r="O634" i="206"/>
  <c r="N633" i="206"/>
  <c r="N632" i="206"/>
  <c r="P631" i="206"/>
  <c r="O631" i="206"/>
  <c r="N630" i="206"/>
  <c r="N629" i="206"/>
  <c r="N628" i="206"/>
  <c r="N627" i="206"/>
  <c r="P626" i="206"/>
  <c r="O626" i="206"/>
  <c r="N621" i="206"/>
  <c r="N620" i="206"/>
  <c r="P619" i="206"/>
  <c r="P617" i="206" s="1"/>
  <c r="O619" i="206"/>
  <c r="N614" i="206"/>
  <c r="P613" i="206"/>
  <c r="O613" i="206"/>
  <c r="A613" i="206"/>
  <c r="N612" i="206"/>
  <c r="N611" i="206"/>
  <c r="P610" i="206"/>
  <c r="O610" i="206"/>
  <c r="A610" i="206"/>
  <c r="A609" i="206"/>
  <c r="A608" i="206"/>
  <c r="A607" i="206"/>
  <c r="A606" i="206"/>
  <c r="N605" i="206"/>
  <c r="A605" i="206"/>
  <c r="N604" i="206"/>
  <c r="A604" i="206"/>
  <c r="P603" i="206"/>
  <c r="P601" i="206" s="1"/>
  <c r="O603" i="206"/>
  <c r="O601" i="206" s="1"/>
  <c r="A603" i="206"/>
  <c r="A602" i="206"/>
  <c r="A601" i="206"/>
  <c r="N600" i="206"/>
  <c r="N599" i="206" s="1"/>
  <c r="P599" i="206"/>
  <c r="O599" i="206"/>
  <c r="N598" i="206"/>
  <c r="P597" i="206"/>
  <c r="O597" i="206"/>
  <c r="N596" i="206"/>
  <c r="P595" i="206"/>
  <c r="O595" i="206"/>
  <c r="N594" i="206"/>
  <c r="P593" i="206"/>
  <c r="O593" i="206"/>
  <c r="N592" i="206"/>
  <c r="A592" i="206"/>
  <c r="N590" i="206"/>
  <c r="A590" i="206"/>
  <c r="P589" i="206"/>
  <c r="O589" i="206"/>
  <c r="A589" i="206"/>
  <c r="N588" i="206"/>
  <c r="A588" i="206"/>
  <c r="N586" i="206"/>
  <c r="A586" i="206"/>
  <c r="P585" i="206"/>
  <c r="O585" i="206"/>
  <c r="A585" i="206"/>
  <c r="N584" i="206"/>
  <c r="A584" i="206"/>
  <c r="N583" i="206"/>
  <c r="A583" i="206"/>
  <c r="N582" i="206"/>
  <c r="A582" i="206"/>
  <c r="N581" i="206"/>
  <c r="A581" i="206"/>
  <c r="P580" i="206"/>
  <c r="O580" i="206"/>
  <c r="A580" i="206"/>
  <c r="A579" i="206"/>
  <c r="A578" i="206"/>
  <c r="A577" i="206"/>
  <c r="A576" i="206"/>
  <c r="A575" i="206"/>
  <c r="A574" i="206"/>
  <c r="N65" i="206"/>
  <c r="N64" i="206" s="1"/>
  <c r="A65" i="206"/>
  <c r="P64" i="206"/>
  <c r="P572" i="206" s="1"/>
  <c r="A64" i="206"/>
  <c r="A573" i="206"/>
  <c r="A572" i="206"/>
  <c r="N570" i="206"/>
  <c r="N569" i="206" s="1"/>
  <c r="A570" i="206"/>
  <c r="A569" i="206"/>
  <c r="A568" i="206"/>
  <c r="P567" i="206"/>
  <c r="A567" i="206"/>
  <c r="A566" i="206"/>
  <c r="A565" i="206"/>
  <c r="N563" i="206"/>
  <c r="A563" i="206"/>
  <c r="N562" i="206"/>
  <c r="A562" i="206"/>
  <c r="N561" i="206"/>
  <c r="A561" i="206"/>
  <c r="P558" i="206"/>
  <c r="O558" i="206"/>
  <c r="A560" i="206"/>
  <c r="A559" i="206"/>
  <c r="A558" i="206"/>
  <c r="N557" i="206"/>
  <c r="A557" i="206"/>
  <c r="N556" i="206"/>
  <c r="A556" i="206"/>
  <c r="P555" i="206"/>
  <c r="O555" i="206"/>
  <c r="A555" i="206"/>
  <c r="N554" i="206"/>
  <c r="A554" i="206"/>
  <c r="P553" i="206"/>
  <c r="O553" i="206"/>
  <c r="A553" i="206"/>
  <c r="N552" i="206"/>
  <c r="A552" i="206"/>
  <c r="P551" i="206"/>
  <c r="O551" i="206"/>
  <c r="A551" i="206"/>
  <c r="A550" i="206"/>
  <c r="A549" i="206"/>
  <c r="A546" i="206"/>
  <c r="N545" i="206"/>
  <c r="A545" i="206"/>
  <c r="P544" i="206"/>
  <c r="O544" i="206"/>
  <c r="A544" i="206"/>
  <c r="N543" i="206"/>
  <c r="A543" i="206"/>
  <c r="N541" i="206"/>
  <c r="A541" i="206"/>
  <c r="N540" i="206"/>
  <c r="A540" i="206"/>
  <c r="A539" i="206"/>
  <c r="A538" i="206"/>
  <c r="A537" i="206"/>
  <c r="A535" i="206"/>
  <c r="A534" i="206"/>
  <c r="A533" i="206"/>
  <c r="N532" i="206"/>
  <c r="A532" i="206"/>
  <c r="P531" i="206"/>
  <c r="P529" i="206" s="1"/>
  <c r="O531" i="206"/>
  <c r="O529" i="206" s="1"/>
  <c r="N528" i="206"/>
  <c r="A528" i="206"/>
  <c r="N527" i="206"/>
  <c r="A527" i="206"/>
  <c r="P526" i="206"/>
  <c r="P524" i="206" s="1"/>
  <c r="O526" i="206"/>
  <c r="O524" i="206" s="1"/>
  <c r="A526" i="206"/>
  <c r="A525" i="206"/>
  <c r="A524" i="206"/>
  <c r="N523" i="206"/>
  <c r="A523" i="206"/>
  <c r="P522" i="206"/>
  <c r="O522" i="206"/>
  <c r="A522" i="206"/>
  <c r="N521" i="206"/>
  <c r="A521" i="206"/>
  <c r="P520" i="206"/>
  <c r="O520" i="206"/>
  <c r="A520" i="206"/>
  <c r="A519" i="206"/>
  <c r="A518" i="206"/>
  <c r="A517" i="206"/>
  <c r="A516" i="206"/>
  <c r="P514" i="206"/>
  <c r="O514" i="206"/>
  <c r="A514" i="206"/>
  <c r="N513" i="206"/>
  <c r="A513" i="206"/>
  <c r="N512" i="206"/>
  <c r="A512" i="206"/>
  <c r="N511" i="206"/>
  <c r="A511" i="206"/>
  <c r="P510" i="206"/>
  <c r="O510" i="206"/>
  <c r="A510" i="206"/>
  <c r="N509" i="206"/>
  <c r="A509" i="206"/>
  <c r="N508" i="206"/>
  <c r="A508" i="206"/>
  <c r="N507" i="206"/>
  <c r="A507" i="206"/>
  <c r="N506" i="206"/>
  <c r="A506" i="206"/>
  <c r="N505" i="206"/>
  <c r="A505" i="206"/>
  <c r="N504" i="206"/>
  <c r="A504" i="206"/>
  <c r="N503" i="206"/>
  <c r="A503" i="206"/>
  <c r="N502" i="206"/>
  <c r="A502" i="206"/>
  <c r="N501" i="206"/>
  <c r="A501" i="206"/>
  <c r="P500" i="206"/>
  <c r="O500" i="206"/>
  <c r="A500" i="206"/>
  <c r="N497" i="206"/>
  <c r="A497" i="206"/>
  <c r="N496" i="206"/>
  <c r="A496" i="206"/>
  <c r="A495" i="206"/>
  <c r="A494" i="206"/>
  <c r="A493" i="206"/>
  <c r="A492" i="206"/>
  <c r="A491" i="206"/>
  <c r="A490" i="206"/>
  <c r="A489" i="206"/>
  <c r="N486" i="206"/>
  <c r="A486" i="206"/>
  <c r="P485" i="206"/>
  <c r="O485" i="206"/>
  <c r="O480" i="206" s="1"/>
  <c r="A485" i="206"/>
  <c r="N484" i="206"/>
  <c r="A484" i="206"/>
  <c r="N483" i="206"/>
  <c r="A483" i="206"/>
  <c r="A482" i="206"/>
  <c r="A481" i="206"/>
  <c r="A480" i="206"/>
  <c r="A479" i="206"/>
  <c r="A478" i="206"/>
  <c r="A477" i="206"/>
  <c r="A476" i="206"/>
  <c r="N475" i="206"/>
  <c r="A475" i="206"/>
  <c r="N474" i="206"/>
  <c r="A474" i="206"/>
  <c r="P473" i="206"/>
  <c r="O473" i="206"/>
  <c r="A473" i="206"/>
  <c r="N472" i="206"/>
  <c r="N471" i="206"/>
  <c r="N469" i="206"/>
  <c r="A469" i="206"/>
  <c r="N468" i="206"/>
  <c r="A468" i="206"/>
  <c r="N467" i="206"/>
  <c r="A467" i="206"/>
  <c r="N466" i="206"/>
  <c r="A466" i="206"/>
  <c r="N465" i="206"/>
  <c r="A465" i="206"/>
  <c r="P464" i="206"/>
  <c r="A464" i="206"/>
  <c r="N463" i="206"/>
  <c r="A463" i="206"/>
  <c r="N462" i="206"/>
  <c r="A462" i="206"/>
  <c r="N461" i="206"/>
  <c r="A461" i="206"/>
  <c r="N460" i="206"/>
  <c r="A460" i="206"/>
  <c r="N459" i="206"/>
  <c r="A459" i="206"/>
  <c r="N458" i="206"/>
  <c r="A458" i="206"/>
  <c r="N457" i="206"/>
  <c r="A457" i="206"/>
  <c r="N456" i="206"/>
  <c r="A456" i="206"/>
  <c r="P455" i="206"/>
  <c r="O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P445" i="206"/>
  <c r="O445" i="206"/>
  <c r="A445" i="206"/>
  <c r="A444" i="206"/>
  <c r="A443" i="206"/>
  <c r="A442" i="206"/>
  <c r="A441" i="206"/>
  <c r="N94" i="206"/>
  <c r="A94" i="206"/>
  <c r="P93" i="206"/>
  <c r="O93" i="206"/>
  <c r="A93" i="206"/>
  <c r="N429" i="206"/>
  <c r="A429" i="206"/>
  <c r="P428" i="206"/>
  <c r="O428" i="206"/>
  <c r="A428" i="206"/>
  <c r="N440" i="206"/>
  <c r="A440" i="206"/>
  <c r="P439" i="206"/>
  <c r="O439" i="206"/>
  <c r="A439" i="206"/>
  <c r="N438" i="206"/>
  <c r="A438" i="206"/>
  <c r="P437" i="206"/>
  <c r="O437" i="206"/>
  <c r="A437" i="206"/>
  <c r="N436" i="206"/>
  <c r="A436" i="206"/>
  <c r="N435" i="206"/>
  <c r="A435" i="206"/>
  <c r="N434" i="206"/>
  <c r="A434" i="206"/>
  <c r="P433" i="206"/>
  <c r="O433" i="206"/>
  <c r="A433" i="206"/>
  <c r="N432" i="206"/>
  <c r="A432" i="206"/>
  <c r="N431" i="206"/>
  <c r="A431" i="206"/>
  <c r="P430" i="206"/>
  <c r="O430" i="206"/>
  <c r="A430" i="206"/>
  <c r="A427" i="206"/>
  <c r="A426" i="206"/>
  <c r="A425" i="206"/>
  <c r="A424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66" i="207"/>
  <c r="P761" i="207"/>
  <c r="P759" i="207" s="1"/>
  <c r="N758" i="207"/>
  <c r="P757" i="207"/>
  <c r="O757" i="207"/>
  <c r="N756" i="207"/>
  <c r="P755" i="207"/>
  <c r="O755" i="207"/>
  <c r="N750" i="207"/>
  <c r="N749" i="207" s="1"/>
  <c r="P749" i="207"/>
  <c r="O749" i="207"/>
  <c r="N744" i="207"/>
  <c r="N743" i="207" s="1"/>
  <c r="N742" i="207"/>
  <c r="N741" i="207"/>
  <c r="N740" i="207"/>
  <c r="N738" i="207"/>
  <c r="N737" i="207"/>
  <c r="N736" i="207"/>
  <c r="P735" i="207"/>
  <c r="O735" i="207"/>
  <c r="N734" i="207"/>
  <c r="N733" i="207"/>
  <c r="N732" i="207"/>
  <c r="P731" i="207"/>
  <c r="O731" i="207"/>
  <c r="N729" i="207"/>
  <c r="N726" i="207"/>
  <c r="N725" i="207"/>
  <c r="P724" i="207"/>
  <c r="O724" i="207"/>
  <c r="N723" i="207"/>
  <c r="N721" i="207"/>
  <c r="N720" i="207"/>
  <c r="N719" i="207"/>
  <c r="P718" i="207"/>
  <c r="N717" i="207"/>
  <c r="P716" i="207"/>
  <c r="O716" i="207"/>
  <c r="N715" i="207"/>
  <c r="N713" i="207"/>
  <c r="N712" i="207"/>
  <c r="N711" i="207"/>
  <c r="P710" i="207"/>
  <c r="N709" i="207"/>
  <c r="N708" i="207"/>
  <c r="N707" i="207"/>
  <c r="N706" i="207"/>
  <c r="N705" i="207"/>
  <c r="N704" i="207"/>
  <c r="N703" i="207"/>
  <c r="P702" i="207"/>
  <c r="O702" i="207"/>
  <c r="N697" i="207"/>
  <c r="N696" i="207"/>
  <c r="P695" i="207"/>
  <c r="O695" i="207"/>
  <c r="N694" i="207"/>
  <c r="N693" i="207"/>
  <c r="P692" i="207"/>
  <c r="O692" i="207"/>
  <c r="N691" i="207"/>
  <c r="N690" i="207"/>
  <c r="P689" i="207"/>
  <c r="O689" i="207"/>
  <c r="N688" i="207"/>
  <c r="N683" i="207"/>
  <c r="N682" i="207"/>
  <c r="P681" i="207"/>
  <c r="O681" i="207"/>
  <c r="N676" i="207"/>
  <c r="P675" i="207"/>
  <c r="P673" i="207" s="1"/>
  <c r="P671" i="207" s="1"/>
  <c r="O675" i="207"/>
  <c r="N666" i="207"/>
  <c r="P665" i="207"/>
  <c r="O665" i="207"/>
  <c r="N664" i="207"/>
  <c r="N663" i="207"/>
  <c r="P662" i="207"/>
  <c r="O662" i="207"/>
  <c r="N661" i="207"/>
  <c r="P660" i="207"/>
  <c r="O660" i="207"/>
  <c r="N659" i="207"/>
  <c r="P658" i="207"/>
  <c r="O658" i="207"/>
  <c r="N657" i="207"/>
  <c r="P656" i="207"/>
  <c r="O656" i="207"/>
  <c r="N655" i="207"/>
  <c r="N654" i="207"/>
  <c r="N653" i="207"/>
  <c r="N652" i="207"/>
  <c r="P651" i="207"/>
  <c r="O651" i="207"/>
  <c r="N645" i="207"/>
  <c r="N644" i="207" s="1"/>
  <c r="N643" i="207"/>
  <c r="N642" i="207"/>
  <c r="N641" i="207"/>
  <c r="N640" i="207"/>
  <c r="P639" i="207"/>
  <c r="O639" i="207"/>
  <c r="N638" i="207"/>
  <c r="P637" i="207"/>
  <c r="O637" i="207"/>
  <c r="N636" i="207"/>
  <c r="N635" i="207"/>
  <c r="P634" i="207"/>
  <c r="O634" i="207"/>
  <c r="N633" i="207"/>
  <c r="N632" i="207"/>
  <c r="P631" i="207"/>
  <c r="O631" i="207"/>
  <c r="N630" i="207"/>
  <c r="N629" i="207"/>
  <c r="N628" i="207"/>
  <c r="N627" i="207"/>
  <c r="P626" i="207"/>
  <c r="O626" i="207"/>
  <c r="N621" i="207"/>
  <c r="N620" i="207"/>
  <c r="P619" i="207"/>
  <c r="P617" i="207" s="1"/>
  <c r="O619" i="207"/>
  <c r="O617" i="207" s="1"/>
  <c r="N614" i="207"/>
  <c r="P613" i="207"/>
  <c r="O613" i="207"/>
  <c r="A613" i="207"/>
  <c r="N612" i="207"/>
  <c r="N611" i="207"/>
  <c r="P610" i="207"/>
  <c r="O610" i="207"/>
  <c r="A610" i="207"/>
  <c r="A609" i="207"/>
  <c r="A608" i="207"/>
  <c r="A607" i="207"/>
  <c r="A606" i="207"/>
  <c r="N605" i="207"/>
  <c r="A605" i="207"/>
  <c r="N604" i="207"/>
  <c r="A604" i="207"/>
  <c r="P603" i="207"/>
  <c r="P601" i="207" s="1"/>
  <c r="O603" i="207"/>
  <c r="O601" i="207" s="1"/>
  <c r="A603" i="207"/>
  <c r="A602" i="207"/>
  <c r="A601" i="207"/>
  <c r="N600" i="207"/>
  <c r="N599" i="207" s="1"/>
  <c r="P599" i="207"/>
  <c r="O599" i="207"/>
  <c r="N598" i="207"/>
  <c r="P597" i="207"/>
  <c r="O597" i="207"/>
  <c r="N596" i="207"/>
  <c r="P595" i="207"/>
  <c r="O595" i="207"/>
  <c r="N594" i="207"/>
  <c r="P593" i="207"/>
  <c r="O593" i="207"/>
  <c r="N592" i="207"/>
  <c r="A592" i="207"/>
  <c r="N590" i="207"/>
  <c r="A590" i="207"/>
  <c r="P589" i="207"/>
  <c r="O589" i="207"/>
  <c r="A589" i="207"/>
  <c r="N588" i="207"/>
  <c r="A588" i="207"/>
  <c r="N586" i="207"/>
  <c r="A586" i="207"/>
  <c r="P585" i="207"/>
  <c r="O585" i="207"/>
  <c r="A585" i="207"/>
  <c r="N584" i="207"/>
  <c r="A584" i="207"/>
  <c r="N583" i="207"/>
  <c r="A583" i="207"/>
  <c r="N582" i="207"/>
  <c r="A582" i="207"/>
  <c r="N581" i="207"/>
  <c r="A581" i="207"/>
  <c r="P580" i="207"/>
  <c r="O580" i="207"/>
  <c r="A580" i="207"/>
  <c r="A579" i="207"/>
  <c r="A578" i="207"/>
  <c r="A577" i="207"/>
  <c r="A576" i="207"/>
  <c r="A575" i="207"/>
  <c r="A574" i="207"/>
  <c r="N65" i="207"/>
  <c r="N64" i="207" s="1"/>
  <c r="A65" i="207"/>
  <c r="P64" i="207"/>
  <c r="P572" i="207" s="1"/>
  <c r="O572" i="207"/>
  <c r="A64" i="207"/>
  <c r="A573" i="207"/>
  <c r="A572" i="207"/>
  <c r="N570" i="207"/>
  <c r="N569" i="207" s="1"/>
  <c r="A570" i="207"/>
  <c r="P567" i="207"/>
  <c r="A569" i="207"/>
  <c r="A568" i="207"/>
  <c r="A567" i="207"/>
  <c r="A566" i="207"/>
  <c r="A565" i="207"/>
  <c r="N563" i="207"/>
  <c r="A563" i="207"/>
  <c r="N562" i="207"/>
  <c r="A562" i="207"/>
  <c r="N561" i="207"/>
  <c r="A561" i="207"/>
  <c r="P558" i="207"/>
  <c r="O558" i="207"/>
  <c r="A560" i="207"/>
  <c r="A559" i="207"/>
  <c r="A558" i="207"/>
  <c r="N557" i="207"/>
  <c r="A557" i="207"/>
  <c r="N556" i="207"/>
  <c r="A556" i="207"/>
  <c r="P555" i="207"/>
  <c r="O555" i="207"/>
  <c r="A555" i="207"/>
  <c r="N554" i="207"/>
  <c r="A554" i="207"/>
  <c r="P553" i="207"/>
  <c r="O553" i="207"/>
  <c r="A553" i="207"/>
  <c r="N552" i="207"/>
  <c r="A552" i="207"/>
  <c r="P551" i="207"/>
  <c r="O551" i="207"/>
  <c r="A551" i="207"/>
  <c r="A550" i="207"/>
  <c r="A549" i="207"/>
  <c r="A546" i="207"/>
  <c r="N545" i="207"/>
  <c r="A545" i="207"/>
  <c r="P544" i="207"/>
  <c r="O544" i="207"/>
  <c r="A544" i="207"/>
  <c r="N543" i="207"/>
  <c r="A543" i="207"/>
  <c r="N541" i="207"/>
  <c r="A541" i="207"/>
  <c r="N540" i="207"/>
  <c r="A540" i="207"/>
  <c r="A539" i="207"/>
  <c r="A538" i="207"/>
  <c r="A537" i="207"/>
  <c r="A535" i="207"/>
  <c r="A534" i="207"/>
  <c r="A533" i="207"/>
  <c r="N532" i="207"/>
  <c r="A532" i="207"/>
  <c r="P531" i="207"/>
  <c r="P529" i="207" s="1"/>
  <c r="O531" i="207"/>
  <c r="O529" i="207" s="1"/>
  <c r="N528" i="207"/>
  <c r="A528" i="207"/>
  <c r="N527" i="207"/>
  <c r="A527" i="207"/>
  <c r="P526" i="207"/>
  <c r="P524" i="207" s="1"/>
  <c r="O526" i="207"/>
  <c r="O524" i="207" s="1"/>
  <c r="A526" i="207"/>
  <c r="A525" i="207"/>
  <c r="A524" i="207"/>
  <c r="N523" i="207"/>
  <c r="A523" i="207"/>
  <c r="P522" i="207"/>
  <c r="O522" i="207"/>
  <c r="A522" i="207"/>
  <c r="N521" i="207"/>
  <c r="A521" i="207"/>
  <c r="P520" i="207"/>
  <c r="O520" i="207"/>
  <c r="A520" i="207"/>
  <c r="A519" i="207"/>
  <c r="A518" i="207"/>
  <c r="A517" i="207"/>
  <c r="A516" i="207"/>
  <c r="P514" i="207"/>
  <c r="O514" i="207"/>
  <c r="A514" i="207"/>
  <c r="N513" i="207"/>
  <c r="A513" i="207"/>
  <c r="N512" i="207"/>
  <c r="A512" i="207"/>
  <c r="N511" i="207"/>
  <c r="A511" i="207"/>
  <c r="P510" i="207"/>
  <c r="O510" i="207"/>
  <c r="A510" i="207"/>
  <c r="N509" i="207"/>
  <c r="A509" i="207"/>
  <c r="N508" i="207"/>
  <c r="A508" i="207"/>
  <c r="N507" i="207"/>
  <c r="A507" i="207"/>
  <c r="N506" i="207"/>
  <c r="A506" i="207"/>
  <c r="N505" i="207"/>
  <c r="A505" i="207"/>
  <c r="N504" i="207"/>
  <c r="A504" i="207"/>
  <c r="N503" i="207"/>
  <c r="A503" i="207"/>
  <c r="N502" i="207"/>
  <c r="A502" i="207"/>
  <c r="N501" i="207"/>
  <c r="A501" i="207"/>
  <c r="P500" i="207"/>
  <c r="O500" i="207"/>
  <c r="A500" i="207"/>
  <c r="N497" i="207"/>
  <c r="A497" i="207"/>
  <c r="N496" i="207"/>
  <c r="A496" i="207"/>
  <c r="A495" i="207"/>
  <c r="A494" i="207"/>
  <c r="A493" i="207"/>
  <c r="A492" i="207"/>
  <c r="A491" i="207"/>
  <c r="A490" i="207"/>
  <c r="A489" i="207"/>
  <c r="N486" i="207"/>
  <c r="A486" i="207"/>
  <c r="P485" i="207"/>
  <c r="O485" i="207"/>
  <c r="O480" i="207" s="1"/>
  <c r="A485" i="207"/>
  <c r="N484" i="207"/>
  <c r="A484" i="207"/>
  <c r="N483" i="207"/>
  <c r="A483" i="207"/>
  <c r="A482" i="207"/>
  <c r="A481" i="207"/>
  <c r="A480" i="207"/>
  <c r="A479" i="207"/>
  <c r="A478" i="207"/>
  <c r="A477" i="207"/>
  <c r="A476" i="207"/>
  <c r="N475" i="207"/>
  <c r="A475" i="207"/>
  <c r="N474" i="207"/>
  <c r="A474" i="207"/>
  <c r="P473" i="207"/>
  <c r="O473" i="207"/>
  <c r="A473" i="207"/>
  <c r="N472" i="207"/>
  <c r="N471" i="207"/>
  <c r="N469" i="207"/>
  <c r="A469" i="207"/>
  <c r="N468" i="207"/>
  <c r="A468" i="207"/>
  <c r="N467" i="207"/>
  <c r="A467" i="207"/>
  <c r="N466" i="207"/>
  <c r="A466" i="207"/>
  <c r="N465" i="207"/>
  <c r="A465" i="207"/>
  <c r="P464" i="207"/>
  <c r="A464" i="207"/>
  <c r="N463" i="207"/>
  <c r="A463" i="207"/>
  <c r="N462" i="207"/>
  <c r="A462" i="207"/>
  <c r="N461" i="207"/>
  <c r="A461" i="207"/>
  <c r="N460" i="207"/>
  <c r="A460" i="207"/>
  <c r="N459" i="207"/>
  <c r="A459" i="207"/>
  <c r="N458" i="207"/>
  <c r="A458" i="207"/>
  <c r="N457" i="207"/>
  <c r="A457" i="207"/>
  <c r="N456" i="207"/>
  <c r="A456" i="207"/>
  <c r="P455" i="207"/>
  <c r="O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P445" i="207"/>
  <c r="O445" i="207"/>
  <c r="A445" i="207"/>
  <c r="A444" i="207"/>
  <c r="A443" i="207"/>
  <c r="A442" i="207"/>
  <c r="A441" i="207"/>
  <c r="N94" i="207"/>
  <c r="A94" i="207"/>
  <c r="P93" i="207"/>
  <c r="O93" i="207"/>
  <c r="A93" i="207"/>
  <c r="N429" i="207"/>
  <c r="A429" i="207"/>
  <c r="P428" i="207"/>
  <c r="O428" i="207"/>
  <c r="A428" i="207"/>
  <c r="N440" i="207"/>
  <c r="A440" i="207"/>
  <c r="P439" i="207"/>
  <c r="O439" i="207"/>
  <c r="A439" i="207"/>
  <c r="N438" i="207"/>
  <c r="A438" i="207"/>
  <c r="P437" i="207"/>
  <c r="O437" i="207"/>
  <c r="A437" i="207"/>
  <c r="N436" i="207"/>
  <c r="A436" i="207"/>
  <c r="N435" i="207"/>
  <c r="A435" i="207"/>
  <c r="N434" i="207"/>
  <c r="A434" i="207"/>
  <c r="P433" i="207"/>
  <c r="O433" i="207"/>
  <c r="A433" i="207"/>
  <c r="N432" i="207"/>
  <c r="A432" i="207"/>
  <c r="N431" i="207"/>
  <c r="A431" i="207"/>
  <c r="P430" i="207"/>
  <c r="O430" i="207"/>
  <c r="A430" i="207"/>
  <c r="A427" i="207"/>
  <c r="A426" i="207"/>
  <c r="A425" i="207"/>
  <c r="A424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66" i="208"/>
  <c r="P761" i="208"/>
  <c r="P759" i="208" s="1"/>
  <c r="O761" i="208"/>
  <c r="O759" i="208" s="1"/>
  <c r="N758" i="208"/>
  <c r="P757" i="208"/>
  <c r="O757" i="208"/>
  <c r="N756" i="208"/>
  <c r="P755" i="208"/>
  <c r="O755" i="208"/>
  <c r="N750" i="208"/>
  <c r="N749" i="208" s="1"/>
  <c r="P749" i="208"/>
  <c r="O749" i="208"/>
  <c r="N744" i="208"/>
  <c r="N743" i="208" s="1"/>
  <c r="N742" i="208"/>
  <c r="N741" i="208"/>
  <c r="N740" i="208"/>
  <c r="N738" i="208"/>
  <c r="N737" i="208"/>
  <c r="N736" i="208"/>
  <c r="P735" i="208"/>
  <c r="O735" i="208"/>
  <c r="N734" i="208"/>
  <c r="N733" i="208"/>
  <c r="N732" i="208"/>
  <c r="P731" i="208"/>
  <c r="O731" i="208"/>
  <c r="N729" i="208"/>
  <c r="N726" i="208"/>
  <c r="N725" i="208"/>
  <c r="P724" i="208"/>
  <c r="O724" i="208"/>
  <c r="N723" i="208"/>
  <c r="N721" i="208"/>
  <c r="N720" i="208"/>
  <c r="N719" i="208"/>
  <c r="P718" i="208"/>
  <c r="N717" i="208"/>
  <c r="P716" i="208"/>
  <c r="O716" i="208"/>
  <c r="N715" i="208"/>
  <c r="N713" i="208"/>
  <c r="N712" i="208"/>
  <c r="N711" i="208"/>
  <c r="P710" i="208"/>
  <c r="N709" i="208"/>
  <c r="N708" i="208"/>
  <c r="N707" i="208"/>
  <c r="N706" i="208"/>
  <c r="N705" i="208"/>
  <c r="N704" i="208"/>
  <c r="N703" i="208"/>
  <c r="P702" i="208"/>
  <c r="O702" i="208"/>
  <c r="N697" i="208"/>
  <c r="N696" i="208"/>
  <c r="P695" i="208"/>
  <c r="O695" i="208"/>
  <c r="N694" i="208"/>
  <c r="N693" i="208"/>
  <c r="P692" i="208"/>
  <c r="O692" i="208"/>
  <c r="N691" i="208"/>
  <c r="N690" i="208"/>
  <c r="P689" i="208"/>
  <c r="O689" i="208"/>
  <c r="N688" i="208"/>
  <c r="N683" i="208"/>
  <c r="N682" i="208"/>
  <c r="P681" i="208"/>
  <c r="O681" i="208"/>
  <c r="N676" i="208"/>
  <c r="P675" i="208"/>
  <c r="O675" i="208"/>
  <c r="O673" i="208" s="1"/>
  <c r="O671" i="208" s="1"/>
  <c r="N666" i="208"/>
  <c r="P665" i="208"/>
  <c r="O665" i="208"/>
  <c r="N664" i="208"/>
  <c r="N663" i="208"/>
  <c r="P662" i="208"/>
  <c r="O662" i="208"/>
  <c r="N661" i="208"/>
  <c r="P660" i="208"/>
  <c r="O660" i="208"/>
  <c r="N659" i="208"/>
  <c r="P658" i="208"/>
  <c r="O658" i="208"/>
  <c r="N657" i="208"/>
  <c r="P656" i="208"/>
  <c r="O656" i="208"/>
  <c r="N655" i="208"/>
  <c r="N654" i="208"/>
  <c r="N653" i="208"/>
  <c r="N652" i="208"/>
  <c r="P651" i="208"/>
  <c r="O651" i="208"/>
  <c r="N645" i="208"/>
  <c r="N644" i="208" s="1"/>
  <c r="N643" i="208"/>
  <c r="N642" i="208"/>
  <c r="N641" i="208"/>
  <c r="N640" i="208"/>
  <c r="P639" i="208"/>
  <c r="O639" i="208"/>
  <c r="N638" i="208"/>
  <c r="P637" i="208"/>
  <c r="O637" i="208"/>
  <c r="N636" i="208"/>
  <c r="N635" i="208"/>
  <c r="P634" i="208"/>
  <c r="O634" i="208"/>
  <c r="N633" i="208"/>
  <c r="N632" i="208"/>
  <c r="P631" i="208"/>
  <c r="O631" i="208"/>
  <c r="N630" i="208"/>
  <c r="N629" i="208"/>
  <c r="N628" i="208"/>
  <c r="N627" i="208"/>
  <c r="P626" i="208"/>
  <c r="O626" i="208"/>
  <c r="N621" i="208"/>
  <c r="N620" i="208"/>
  <c r="P619" i="208"/>
  <c r="P617" i="208" s="1"/>
  <c r="O619" i="208"/>
  <c r="N614" i="208"/>
  <c r="P613" i="208"/>
  <c r="O613" i="208"/>
  <c r="A613" i="208"/>
  <c r="N612" i="208"/>
  <c r="N611" i="208"/>
  <c r="P610" i="208"/>
  <c r="O610" i="208"/>
  <c r="A610" i="208"/>
  <c r="A609" i="208"/>
  <c r="A608" i="208"/>
  <c r="A607" i="208"/>
  <c r="A606" i="208"/>
  <c r="N605" i="208"/>
  <c r="A605" i="208"/>
  <c r="N604" i="208"/>
  <c r="A604" i="208"/>
  <c r="P603" i="208"/>
  <c r="P601" i="208" s="1"/>
  <c r="O603" i="208"/>
  <c r="O601" i="208" s="1"/>
  <c r="A603" i="208"/>
  <c r="A602" i="208"/>
  <c r="A601" i="208"/>
  <c r="N600" i="208"/>
  <c r="N599" i="208" s="1"/>
  <c r="P599" i="208"/>
  <c r="O599" i="208"/>
  <c r="N598" i="208"/>
  <c r="P597" i="208"/>
  <c r="O597" i="208"/>
  <c r="N596" i="208"/>
  <c r="P595" i="208"/>
  <c r="O595" i="208"/>
  <c r="N594" i="208"/>
  <c r="P593" i="208"/>
  <c r="O593" i="208"/>
  <c r="N592" i="208"/>
  <c r="A592" i="208"/>
  <c r="N590" i="208"/>
  <c r="A590" i="208"/>
  <c r="P589" i="208"/>
  <c r="O589" i="208"/>
  <c r="A589" i="208"/>
  <c r="N588" i="208"/>
  <c r="A588" i="208"/>
  <c r="N586" i="208"/>
  <c r="A586" i="208"/>
  <c r="P585" i="208"/>
  <c r="O585" i="208"/>
  <c r="A585" i="208"/>
  <c r="N584" i="208"/>
  <c r="A584" i="208"/>
  <c r="N583" i="208"/>
  <c r="A583" i="208"/>
  <c r="N582" i="208"/>
  <c r="A582" i="208"/>
  <c r="N581" i="208"/>
  <c r="A581" i="208"/>
  <c r="P580" i="208"/>
  <c r="O580" i="208"/>
  <c r="A580" i="208"/>
  <c r="A579" i="208"/>
  <c r="A578" i="208"/>
  <c r="A577" i="208"/>
  <c r="A576" i="208"/>
  <c r="A575" i="208"/>
  <c r="A574" i="208"/>
  <c r="N65" i="208"/>
  <c r="N64" i="208" s="1"/>
  <c r="A65" i="208"/>
  <c r="P64" i="208"/>
  <c r="P572" i="208" s="1"/>
  <c r="A64" i="208"/>
  <c r="A573" i="208"/>
  <c r="A572" i="208"/>
  <c r="N570" i="208"/>
  <c r="N569" i="208" s="1"/>
  <c r="A570" i="208"/>
  <c r="O567" i="208"/>
  <c r="A569" i="208"/>
  <c r="A568" i="208"/>
  <c r="A567" i="208"/>
  <c r="A566" i="208"/>
  <c r="A565" i="208"/>
  <c r="N563" i="208"/>
  <c r="A563" i="208"/>
  <c r="N562" i="208"/>
  <c r="A562" i="208"/>
  <c r="N561" i="208"/>
  <c r="A561" i="208"/>
  <c r="P558" i="208"/>
  <c r="O558" i="208"/>
  <c r="A560" i="208"/>
  <c r="A559" i="208"/>
  <c r="A558" i="208"/>
  <c r="N557" i="208"/>
  <c r="A557" i="208"/>
  <c r="N556" i="208"/>
  <c r="A556" i="208"/>
  <c r="P555" i="208"/>
  <c r="O555" i="208"/>
  <c r="A555" i="208"/>
  <c r="N554" i="208"/>
  <c r="A554" i="208"/>
  <c r="P553" i="208"/>
  <c r="O553" i="208"/>
  <c r="A553" i="208"/>
  <c r="N552" i="208"/>
  <c r="A552" i="208"/>
  <c r="P551" i="208"/>
  <c r="O551" i="208"/>
  <c r="A551" i="208"/>
  <c r="A550" i="208"/>
  <c r="A549" i="208"/>
  <c r="A546" i="208"/>
  <c r="N545" i="208"/>
  <c r="A545" i="208"/>
  <c r="P544" i="208"/>
  <c r="O544" i="208"/>
  <c r="A544" i="208"/>
  <c r="N543" i="208"/>
  <c r="A543" i="208"/>
  <c r="N541" i="208"/>
  <c r="A541" i="208"/>
  <c r="N540" i="208"/>
  <c r="A540" i="208"/>
  <c r="A539" i="208"/>
  <c r="A538" i="208"/>
  <c r="A537" i="208"/>
  <c r="A535" i="208"/>
  <c r="A534" i="208"/>
  <c r="A533" i="208"/>
  <c r="N532" i="208"/>
  <c r="A532" i="208"/>
  <c r="P531" i="208"/>
  <c r="O531" i="208"/>
  <c r="O529" i="208" s="1"/>
  <c r="N528" i="208"/>
  <c r="A528" i="208"/>
  <c r="N527" i="208"/>
  <c r="A527" i="208"/>
  <c r="P526" i="208"/>
  <c r="P524" i="208" s="1"/>
  <c r="O526" i="208"/>
  <c r="O524" i="208" s="1"/>
  <c r="A526" i="208"/>
  <c r="A525" i="208"/>
  <c r="A524" i="208"/>
  <c r="N523" i="208"/>
  <c r="A523" i="208"/>
  <c r="P522" i="208"/>
  <c r="O522" i="208"/>
  <c r="A522" i="208"/>
  <c r="N521" i="208"/>
  <c r="A521" i="208"/>
  <c r="P520" i="208"/>
  <c r="O520" i="208"/>
  <c r="A520" i="208"/>
  <c r="A519" i="208"/>
  <c r="A518" i="208"/>
  <c r="A517" i="208"/>
  <c r="A516" i="208"/>
  <c r="P514" i="208"/>
  <c r="O514" i="208"/>
  <c r="A514" i="208"/>
  <c r="N513" i="208"/>
  <c r="A513" i="208"/>
  <c r="N512" i="208"/>
  <c r="A512" i="208"/>
  <c r="N511" i="208"/>
  <c r="A511" i="208"/>
  <c r="P510" i="208"/>
  <c r="O510" i="208"/>
  <c r="A510" i="208"/>
  <c r="N509" i="208"/>
  <c r="A509" i="208"/>
  <c r="N508" i="208"/>
  <c r="A508" i="208"/>
  <c r="N507" i="208"/>
  <c r="A507" i="208"/>
  <c r="N506" i="208"/>
  <c r="A506" i="208"/>
  <c r="N505" i="208"/>
  <c r="A505" i="208"/>
  <c r="N504" i="208"/>
  <c r="A504" i="208"/>
  <c r="N503" i="208"/>
  <c r="A503" i="208"/>
  <c r="N502" i="208"/>
  <c r="A502" i="208"/>
  <c r="N501" i="208"/>
  <c r="A501" i="208"/>
  <c r="P500" i="208"/>
  <c r="O500" i="208"/>
  <c r="A500" i="208"/>
  <c r="N497" i="208"/>
  <c r="A497" i="208"/>
  <c r="N496" i="208"/>
  <c r="A496" i="208"/>
  <c r="A495" i="208"/>
  <c r="A494" i="208"/>
  <c r="A493" i="208"/>
  <c r="A492" i="208"/>
  <c r="A491" i="208"/>
  <c r="A490" i="208"/>
  <c r="A489" i="208"/>
  <c r="N486" i="208"/>
  <c r="A486" i="208"/>
  <c r="P485" i="208"/>
  <c r="O485" i="208"/>
  <c r="O480" i="208" s="1"/>
  <c r="A485" i="208"/>
  <c r="N484" i="208"/>
  <c r="A484" i="208"/>
  <c r="N483" i="208"/>
  <c r="A483" i="208"/>
  <c r="A482" i="208"/>
  <c r="A481" i="208"/>
  <c r="A480" i="208"/>
  <c r="A479" i="208"/>
  <c r="A478" i="208"/>
  <c r="A477" i="208"/>
  <c r="A476" i="208"/>
  <c r="N475" i="208"/>
  <c r="A475" i="208"/>
  <c r="N474" i="208"/>
  <c r="A474" i="208"/>
  <c r="P473" i="208"/>
  <c r="O473" i="208"/>
  <c r="A473" i="208"/>
  <c r="N472" i="208"/>
  <c r="N471" i="208"/>
  <c r="N469" i="208"/>
  <c r="A469" i="208"/>
  <c r="N468" i="208"/>
  <c r="A468" i="208"/>
  <c r="N467" i="208"/>
  <c r="A467" i="208"/>
  <c r="N466" i="208"/>
  <c r="A466" i="208"/>
  <c r="N465" i="208"/>
  <c r="A465" i="208"/>
  <c r="P464" i="208"/>
  <c r="A464" i="208"/>
  <c r="N463" i="208"/>
  <c r="A463" i="208"/>
  <c r="N462" i="208"/>
  <c r="A462" i="208"/>
  <c r="N461" i="208"/>
  <c r="A461" i="208"/>
  <c r="N460" i="208"/>
  <c r="A460" i="208"/>
  <c r="N459" i="208"/>
  <c r="A459" i="208"/>
  <c r="N458" i="208"/>
  <c r="A458" i="208"/>
  <c r="N457" i="208"/>
  <c r="A457" i="208"/>
  <c r="N456" i="208"/>
  <c r="A456" i="208"/>
  <c r="P455" i="208"/>
  <c r="O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P445" i="208"/>
  <c r="O445" i="208"/>
  <c r="A445" i="208"/>
  <c r="A444" i="208"/>
  <c r="A443" i="208"/>
  <c r="A442" i="208"/>
  <c r="A441" i="208"/>
  <c r="N94" i="208"/>
  <c r="A94" i="208"/>
  <c r="P93" i="208"/>
  <c r="O93" i="208"/>
  <c r="A93" i="208"/>
  <c r="N429" i="208"/>
  <c r="A429" i="208"/>
  <c r="P428" i="208"/>
  <c r="O428" i="208"/>
  <c r="A428" i="208"/>
  <c r="N440" i="208"/>
  <c r="A440" i="208"/>
  <c r="P439" i="208"/>
  <c r="O439" i="208"/>
  <c r="A439" i="208"/>
  <c r="N438" i="208"/>
  <c r="A438" i="208"/>
  <c r="P437" i="208"/>
  <c r="O437" i="208"/>
  <c r="A437" i="208"/>
  <c r="N436" i="208"/>
  <c r="A436" i="208"/>
  <c r="N435" i="208"/>
  <c r="A435" i="208"/>
  <c r="N434" i="208"/>
  <c r="A434" i="208"/>
  <c r="P433" i="208"/>
  <c r="O433" i="208"/>
  <c r="A433" i="208"/>
  <c r="N432" i="208"/>
  <c r="A432" i="208"/>
  <c r="N431" i="208"/>
  <c r="A431" i="208"/>
  <c r="P430" i="208"/>
  <c r="O430" i="208"/>
  <c r="A430" i="208"/>
  <c r="A427" i="208"/>
  <c r="A426" i="208"/>
  <c r="A425" i="208"/>
  <c r="A424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66" i="210"/>
  <c r="P761" i="210"/>
  <c r="P759" i="210" s="1"/>
  <c r="N758" i="210"/>
  <c r="P757" i="210"/>
  <c r="O757" i="210"/>
  <c r="N756" i="210"/>
  <c r="P755" i="210"/>
  <c r="O755" i="210"/>
  <c r="N750" i="210"/>
  <c r="N749" i="210" s="1"/>
  <c r="P749" i="210"/>
  <c r="O749" i="210"/>
  <c r="N744" i="210"/>
  <c r="N743" i="210" s="1"/>
  <c r="N742" i="210"/>
  <c r="N741" i="210"/>
  <c r="N740" i="210"/>
  <c r="N738" i="210"/>
  <c r="N737" i="210"/>
  <c r="N736" i="210"/>
  <c r="P735" i="210"/>
  <c r="O735" i="210"/>
  <c r="N734" i="210"/>
  <c r="N733" i="210"/>
  <c r="N732" i="210"/>
  <c r="P731" i="210"/>
  <c r="O731" i="210"/>
  <c r="N729" i="210"/>
  <c r="N726" i="210"/>
  <c r="N725" i="210"/>
  <c r="P724" i="210"/>
  <c r="O724" i="210"/>
  <c r="N723" i="210"/>
  <c r="N721" i="210"/>
  <c r="N720" i="210"/>
  <c r="N719" i="210"/>
  <c r="P718" i="210"/>
  <c r="N717" i="210"/>
  <c r="P716" i="210"/>
  <c r="O716" i="210"/>
  <c r="N715" i="210"/>
  <c r="N713" i="210"/>
  <c r="N712" i="210"/>
  <c r="N711" i="210"/>
  <c r="P710" i="210"/>
  <c r="N709" i="210"/>
  <c r="N708" i="210"/>
  <c r="N707" i="210"/>
  <c r="N706" i="210"/>
  <c r="N705" i="210"/>
  <c r="N704" i="210"/>
  <c r="N703" i="210"/>
  <c r="P702" i="210"/>
  <c r="O702" i="210"/>
  <c r="N697" i="210"/>
  <c r="N696" i="210"/>
  <c r="P695" i="210"/>
  <c r="O695" i="210"/>
  <c r="N694" i="210"/>
  <c r="N693" i="210"/>
  <c r="P692" i="210"/>
  <c r="O692" i="210"/>
  <c r="N691" i="210"/>
  <c r="N690" i="210"/>
  <c r="P689" i="210"/>
  <c r="O689" i="210"/>
  <c r="N688" i="210"/>
  <c r="N683" i="210"/>
  <c r="N682" i="210"/>
  <c r="P681" i="210"/>
  <c r="O681" i="210"/>
  <c r="N676" i="210"/>
  <c r="P675" i="210"/>
  <c r="P673" i="210" s="1"/>
  <c r="P671" i="210" s="1"/>
  <c r="O675" i="210"/>
  <c r="O673" i="210" s="1"/>
  <c r="O671" i="210" s="1"/>
  <c r="N666" i="210"/>
  <c r="P665" i="210"/>
  <c r="O665" i="210"/>
  <c r="N664" i="210"/>
  <c r="N663" i="210"/>
  <c r="P662" i="210"/>
  <c r="O662" i="210"/>
  <c r="N661" i="210"/>
  <c r="P660" i="210"/>
  <c r="O660" i="210"/>
  <c r="N659" i="210"/>
  <c r="P658" i="210"/>
  <c r="O658" i="210"/>
  <c r="N657" i="210"/>
  <c r="P656" i="210"/>
  <c r="O656" i="210"/>
  <c r="N655" i="210"/>
  <c r="N654" i="210"/>
  <c r="N653" i="210"/>
  <c r="N652" i="210"/>
  <c r="P651" i="210"/>
  <c r="O651" i="210"/>
  <c r="N645" i="210"/>
  <c r="N644" i="210" s="1"/>
  <c r="N643" i="210"/>
  <c r="N642" i="210"/>
  <c r="N641" i="210"/>
  <c r="N640" i="210"/>
  <c r="P639" i="210"/>
  <c r="O639" i="210"/>
  <c r="N638" i="210"/>
  <c r="P637" i="210"/>
  <c r="O637" i="210"/>
  <c r="N636" i="210"/>
  <c r="N635" i="210"/>
  <c r="P634" i="210"/>
  <c r="O634" i="210"/>
  <c r="N633" i="210"/>
  <c r="N632" i="210"/>
  <c r="P631" i="210"/>
  <c r="O631" i="210"/>
  <c r="N630" i="210"/>
  <c r="N629" i="210"/>
  <c r="N628" i="210"/>
  <c r="N627" i="210"/>
  <c r="P626" i="210"/>
  <c r="O626" i="210"/>
  <c r="N621" i="210"/>
  <c r="N620" i="210"/>
  <c r="P619" i="210"/>
  <c r="P617" i="210" s="1"/>
  <c r="O619" i="210"/>
  <c r="N614" i="210"/>
  <c r="P613" i="210"/>
  <c r="O613" i="210"/>
  <c r="A613" i="210"/>
  <c r="N612" i="210"/>
  <c r="N611" i="210"/>
  <c r="P610" i="210"/>
  <c r="O610" i="210"/>
  <c r="O608" i="210" s="1"/>
  <c r="A610" i="210"/>
  <c r="A609" i="210"/>
  <c r="A608" i="210"/>
  <c r="A607" i="210"/>
  <c r="A606" i="210"/>
  <c r="N605" i="210"/>
  <c r="A605" i="210"/>
  <c r="N604" i="210"/>
  <c r="A604" i="210"/>
  <c r="P603" i="210"/>
  <c r="P601" i="210" s="1"/>
  <c r="O603" i="210"/>
  <c r="O601" i="210" s="1"/>
  <c r="A603" i="210"/>
  <c r="A602" i="210"/>
  <c r="A601" i="210"/>
  <c r="N600" i="210"/>
  <c r="N599" i="210" s="1"/>
  <c r="P599" i="210"/>
  <c r="O599" i="210"/>
  <c r="N598" i="210"/>
  <c r="P597" i="210"/>
  <c r="O597" i="210"/>
  <c r="N596" i="210"/>
  <c r="P595" i="210"/>
  <c r="O595" i="210"/>
  <c r="N594" i="210"/>
  <c r="P593" i="210"/>
  <c r="O593" i="210"/>
  <c r="N592" i="210"/>
  <c r="A592" i="210"/>
  <c r="N590" i="210"/>
  <c r="A590" i="210"/>
  <c r="P589" i="210"/>
  <c r="O589" i="210"/>
  <c r="A589" i="210"/>
  <c r="N588" i="210"/>
  <c r="A588" i="210"/>
  <c r="N586" i="210"/>
  <c r="A586" i="210"/>
  <c r="P585" i="210"/>
  <c r="O585" i="210"/>
  <c r="A585" i="210"/>
  <c r="N584" i="210"/>
  <c r="A584" i="210"/>
  <c r="N583" i="210"/>
  <c r="A583" i="210"/>
  <c r="N582" i="210"/>
  <c r="A582" i="210"/>
  <c r="N581" i="210"/>
  <c r="A581" i="210"/>
  <c r="P580" i="210"/>
  <c r="O580" i="210"/>
  <c r="A580" i="210"/>
  <c r="A579" i="210"/>
  <c r="A578" i="210"/>
  <c r="A577" i="210"/>
  <c r="A576" i="210"/>
  <c r="A575" i="210"/>
  <c r="A574" i="210"/>
  <c r="N65" i="210"/>
  <c r="N64" i="210" s="1"/>
  <c r="A65" i="210"/>
  <c r="P64" i="210"/>
  <c r="P572" i="210" s="1"/>
  <c r="A64" i="210"/>
  <c r="A573" i="210"/>
  <c r="A572" i="210"/>
  <c r="N570" i="210"/>
  <c r="N569" i="210" s="1"/>
  <c r="A570" i="210"/>
  <c r="A569" i="210"/>
  <c r="A568" i="210"/>
  <c r="P567" i="210"/>
  <c r="A567" i="210"/>
  <c r="A566" i="210"/>
  <c r="A565" i="210"/>
  <c r="N563" i="210"/>
  <c r="A563" i="210"/>
  <c r="N562" i="210"/>
  <c r="A562" i="210"/>
  <c r="N561" i="210"/>
  <c r="A561" i="210"/>
  <c r="P558" i="210"/>
  <c r="O558" i="210"/>
  <c r="A560" i="210"/>
  <c r="A559" i="210"/>
  <c r="A558" i="210"/>
  <c r="N557" i="210"/>
  <c r="A557" i="210"/>
  <c r="N556" i="210"/>
  <c r="A556" i="210"/>
  <c r="P555" i="210"/>
  <c r="O555" i="210"/>
  <c r="A555" i="210"/>
  <c r="N554" i="210"/>
  <c r="A554" i="210"/>
  <c r="P553" i="210"/>
  <c r="O553" i="210"/>
  <c r="A553" i="210"/>
  <c r="N552" i="210"/>
  <c r="A552" i="210"/>
  <c r="P551" i="210"/>
  <c r="O551" i="210"/>
  <c r="A551" i="210"/>
  <c r="A550" i="210"/>
  <c r="A549" i="210"/>
  <c r="A546" i="210"/>
  <c r="N545" i="210"/>
  <c r="A545" i="210"/>
  <c r="P544" i="210"/>
  <c r="O544" i="210"/>
  <c r="A544" i="210"/>
  <c r="N543" i="210"/>
  <c r="A543" i="210"/>
  <c r="N541" i="210"/>
  <c r="A541" i="210"/>
  <c r="N540" i="210"/>
  <c r="A540" i="210"/>
  <c r="A539" i="210"/>
  <c r="A538" i="210"/>
  <c r="A537" i="210"/>
  <c r="A535" i="210"/>
  <c r="A534" i="210"/>
  <c r="A533" i="210"/>
  <c r="N532" i="210"/>
  <c r="A532" i="210"/>
  <c r="P531" i="210"/>
  <c r="P529" i="210" s="1"/>
  <c r="O531" i="210"/>
  <c r="O529" i="210" s="1"/>
  <c r="N528" i="210"/>
  <c r="A528" i="210"/>
  <c r="N527" i="210"/>
  <c r="A527" i="210"/>
  <c r="P526" i="210"/>
  <c r="P524" i="210" s="1"/>
  <c r="O526" i="210"/>
  <c r="O524" i="210" s="1"/>
  <c r="A526" i="210"/>
  <c r="A525" i="210"/>
  <c r="A524" i="210"/>
  <c r="N523" i="210"/>
  <c r="A523" i="210"/>
  <c r="P522" i="210"/>
  <c r="O522" i="210"/>
  <c r="A522" i="210"/>
  <c r="N521" i="210"/>
  <c r="A521" i="210"/>
  <c r="P520" i="210"/>
  <c r="O520" i="210"/>
  <c r="A520" i="210"/>
  <c r="A519" i="210"/>
  <c r="A518" i="210"/>
  <c r="A517" i="210"/>
  <c r="A516" i="210"/>
  <c r="P514" i="210"/>
  <c r="O514" i="210"/>
  <c r="A514" i="210"/>
  <c r="N513" i="210"/>
  <c r="A513" i="210"/>
  <c r="N512" i="210"/>
  <c r="A512" i="210"/>
  <c r="N511" i="210"/>
  <c r="A511" i="210"/>
  <c r="P510" i="210"/>
  <c r="O510" i="210"/>
  <c r="A510" i="210"/>
  <c r="N509" i="210"/>
  <c r="A509" i="210"/>
  <c r="N508" i="210"/>
  <c r="A508" i="210"/>
  <c r="N507" i="210"/>
  <c r="A507" i="210"/>
  <c r="N506" i="210"/>
  <c r="A506" i="210"/>
  <c r="N505" i="210"/>
  <c r="A505" i="210"/>
  <c r="N504" i="210"/>
  <c r="A504" i="210"/>
  <c r="N503" i="210"/>
  <c r="A503" i="210"/>
  <c r="N502" i="210"/>
  <c r="A502" i="210"/>
  <c r="N501" i="210"/>
  <c r="A501" i="210"/>
  <c r="P500" i="210"/>
  <c r="O500" i="210"/>
  <c r="A500" i="210"/>
  <c r="N497" i="210"/>
  <c r="A497" i="210"/>
  <c r="N496" i="210"/>
  <c r="A496" i="210"/>
  <c r="A495" i="210"/>
  <c r="A494" i="210"/>
  <c r="A493" i="210"/>
  <c r="A492" i="210"/>
  <c r="A491" i="210"/>
  <c r="A490" i="210"/>
  <c r="A489" i="210"/>
  <c r="N486" i="210"/>
  <c r="A486" i="210"/>
  <c r="P485" i="210"/>
  <c r="O485" i="210"/>
  <c r="O480" i="210" s="1"/>
  <c r="A485" i="210"/>
  <c r="N484" i="210"/>
  <c r="A484" i="210"/>
  <c r="N483" i="210"/>
  <c r="A483" i="210"/>
  <c r="A482" i="210"/>
  <c r="A481" i="210"/>
  <c r="A480" i="210"/>
  <c r="A479" i="210"/>
  <c r="A478" i="210"/>
  <c r="A477" i="210"/>
  <c r="A476" i="210"/>
  <c r="N475" i="210"/>
  <c r="A475" i="210"/>
  <c r="N474" i="210"/>
  <c r="A474" i="210"/>
  <c r="P473" i="210"/>
  <c r="O473" i="210"/>
  <c r="A473" i="210"/>
  <c r="N472" i="210"/>
  <c r="N471" i="210"/>
  <c r="N469" i="210"/>
  <c r="A469" i="210"/>
  <c r="N468" i="210"/>
  <c r="A468" i="210"/>
  <c r="N467" i="210"/>
  <c r="A467" i="210"/>
  <c r="N466" i="210"/>
  <c r="A466" i="210"/>
  <c r="N465" i="210"/>
  <c r="A465" i="210"/>
  <c r="P464" i="210"/>
  <c r="A464" i="210"/>
  <c r="N463" i="210"/>
  <c r="A463" i="210"/>
  <c r="N462" i="210"/>
  <c r="A462" i="210"/>
  <c r="N461" i="210"/>
  <c r="A461" i="210"/>
  <c r="N460" i="210"/>
  <c r="A460" i="210"/>
  <c r="N459" i="210"/>
  <c r="A459" i="210"/>
  <c r="N458" i="210"/>
  <c r="A458" i="210"/>
  <c r="N457" i="210"/>
  <c r="A457" i="210"/>
  <c r="N456" i="210"/>
  <c r="A456" i="210"/>
  <c r="P455" i="210"/>
  <c r="O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P445" i="210"/>
  <c r="O445" i="210"/>
  <c r="A445" i="210"/>
  <c r="A444" i="210"/>
  <c r="A443" i="210"/>
  <c r="A442" i="210"/>
  <c r="A441" i="210"/>
  <c r="N94" i="210"/>
  <c r="A94" i="210"/>
  <c r="P93" i="210"/>
  <c r="O93" i="210"/>
  <c r="A93" i="210"/>
  <c r="N429" i="210"/>
  <c r="A429" i="210"/>
  <c r="P428" i="210"/>
  <c r="O428" i="210"/>
  <c r="A428" i="210"/>
  <c r="N440" i="210"/>
  <c r="A440" i="210"/>
  <c r="P439" i="210"/>
  <c r="O439" i="210"/>
  <c r="A439" i="210"/>
  <c r="N438" i="210"/>
  <c r="A438" i="210"/>
  <c r="P437" i="210"/>
  <c r="O437" i="210"/>
  <c r="A437" i="210"/>
  <c r="N436" i="210"/>
  <c r="A436" i="210"/>
  <c r="N435" i="210"/>
  <c r="A435" i="210"/>
  <c r="N434" i="210"/>
  <c r="A434" i="210"/>
  <c r="P433" i="210"/>
  <c r="O433" i="210"/>
  <c r="A433" i="210"/>
  <c r="N432" i="210"/>
  <c r="A432" i="210"/>
  <c r="N431" i="210"/>
  <c r="A431" i="210"/>
  <c r="P430" i="210"/>
  <c r="O430" i="210"/>
  <c r="A430" i="210"/>
  <c r="A427" i="210"/>
  <c r="A426" i="210"/>
  <c r="A425" i="210"/>
  <c r="A424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66" i="211"/>
  <c r="P761" i="211"/>
  <c r="P759" i="211" s="1"/>
  <c r="O761" i="211"/>
  <c r="O759" i="211" s="1"/>
  <c r="N758" i="211"/>
  <c r="P757" i="211"/>
  <c r="O757" i="211"/>
  <c r="N756" i="211"/>
  <c r="P755" i="211"/>
  <c r="O755" i="211"/>
  <c r="N750" i="211"/>
  <c r="N749" i="211" s="1"/>
  <c r="P749" i="211"/>
  <c r="O749" i="211"/>
  <c r="N744" i="211"/>
  <c r="N743" i="211" s="1"/>
  <c r="N742" i="211"/>
  <c r="N741" i="211"/>
  <c r="N740" i="211"/>
  <c r="N738" i="211"/>
  <c r="N737" i="211"/>
  <c r="N736" i="211"/>
  <c r="P735" i="211"/>
  <c r="O735" i="211"/>
  <c r="N734" i="211"/>
  <c r="N733" i="211"/>
  <c r="N732" i="211"/>
  <c r="P731" i="211"/>
  <c r="O731" i="211"/>
  <c r="N729" i="211"/>
  <c r="N726" i="211"/>
  <c r="N725" i="211"/>
  <c r="P724" i="211"/>
  <c r="O724" i="211"/>
  <c r="N723" i="211"/>
  <c r="N721" i="211"/>
  <c r="N720" i="211"/>
  <c r="N719" i="211"/>
  <c r="P718" i="211"/>
  <c r="N717" i="211"/>
  <c r="P716" i="211"/>
  <c r="O716" i="211"/>
  <c r="N715" i="211"/>
  <c r="N713" i="211"/>
  <c r="N712" i="211"/>
  <c r="N711" i="211"/>
  <c r="P710" i="211"/>
  <c r="N709" i="211"/>
  <c r="N708" i="211"/>
  <c r="N707" i="211"/>
  <c r="N706" i="211"/>
  <c r="N705" i="211"/>
  <c r="N704" i="211"/>
  <c r="N703" i="211"/>
  <c r="P702" i="211"/>
  <c r="O702" i="211"/>
  <c r="N697" i="211"/>
  <c r="N696" i="211"/>
  <c r="P695" i="211"/>
  <c r="O695" i="211"/>
  <c r="N694" i="211"/>
  <c r="N693" i="211"/>
  <c r="P692" i="211"/>
  <c r="O692" i="211"/>
  <c r="N691" i="211"/>
  <c r="N690" i="211"/>
  <c r="P689" i="211"/>
  <c r="O689" i="211"/>
  <c r="N688" i="211"/>
  <c r="N683" i="211"/>
  <c r="N682" i="211"/>
  <c r="P681" i="211"/>
  <c r="O681" i="211"/>
  <c r="N676" i="211"/>
  <c r="P675" i="211"/>
  <c r="P673" i="211" s="1"/>
  <c r="P671" i="211" s="1"/>
  <c r="O675" i="211"/>
  <c r="N666" i="211"/>
  <c r="P665" i="211"/>
  <c r="O665" i="211"/>
  <c r="N664" i="211"/>
  <c r="N663" i="211"/>
  <c r="P662" i="211"/>
  <c r="O662" i="211"/>
  <c r="N661" i="211"/>
  <c r="P660" i="211"/>
  <c r="O660" i="211"/>
  <c r="N659" i="211"/>
  <c r="P658" i="211"/>
  <c r="O658" i="211"/>
  <c r="N657" i="211"/>
  <c r="P656" i="211"/>
  <c r="O656" i="211"/>
  <c r="N655" i="211"/>
  <c r="N654" i="211"/>
  <c r="N653" i="211"/>
  <c r="N652" i="211"/>
  <c r="P651" i="211"/>
  <c r="O651" i="211"/>
  <c r="N645" i="211"/>
  <c r="N644" i="211" s="1"/>
  <c r="N643" i="211"/>
  <c r="N642" i="211"/>
  <c r="N641" i="211"/>
  <c r="N640" i="211"/>
  <c r="P639" i="211"/>
  <c r="O639" i="211"/>
  <c r="N638" i="211"/>
  <c r="P637" i="211"/>
  <c r="O637" i="211"/>
  <c r="N636" i="211"/>
  <c r="N635" i="211"/>
  <c r="P634" i="211"/>
  <c r="O634" i="211"/>
  <c r="N633" i="211"/>
  <c r="N632" i="211"/>
  <c r="P631" i="211"/>
  <c r="O631" i="211"/>
  <c r="N630" i="211"/>
  <c r="N629" i="211"/>
  <c r="N628" i="211"/>
  <c r="N627" i="211"/>
  <c r="P626" i="211"/>
  <c r="O626" i="211"/>
  <c r="N621" i="211"/>
  <c r="N620" i="211"/>
  <c r="P619" i="211"/>
  <c r="O619" i="211"/>
  <c r="O617" i="211" s="1"/>
  <c r="N614" i="211"/>
  <c r="P613" i="211"/>
  <c r="O613" i="211"/>
  <c r="A613" i="211"/>
  <c r="N612" i="211"/>
  <c r="N611" i="211"/>
  <c r="P610" i="211"/>
  <c r="O610" i="211"/>
  <c r="O608" i="211" s="1"/>
  <c r="A610" i="211"/>
  <c r="A609" i="211"/>
  <c r="A608" i="211"/>
  <c r="A607" i="211"/>
  <c r="A606" i="211"/>
  <c r="N605" i="211"/>
  <c r="A605" i="211"/>
  <c r="N604" i="211"/>
  <c r="A604" i="211"/>
  <c r="P603" i="211"/>
  <c r="P601" i="211" s="1"/>
  <c r="O603" i="211"/>
  <c r="O601" i="211" s="1"/>
  <c r="A603" i="211"/>
  <c r="A602" i="211"/>
  <c r="A601" i="211"/>
  <c r="N600" i="211"/>
  <c r="N599" i="211" s="1"/>
  <c r="P599" i="211"/>
  <c r="O599" i="211"/>
  <c r="N598" i="211"/>
  <c r="P597" i="211"/>
  <c r="O597" i="211"/>
  <c r="N596" i="211"/>
  <c r="P595" i="211"/>
  <c r="O595" i="211"/>
  <c r="N594" i="211"/>
  <c r="P593" i="211"/>
  <c r="O593" i="211"/>
  <c r="N592" i="211"/>
  <c r="A592" i="211"/>
  <c r="N590" i="211"/>
  <c r="A590" i="211"/>
  <c r="P589" i="211"/>
  <c r="O589" i="211"/>
  <c r="A589" i="211"/>
  <c r="N588" i="211"/>
  <c r="A588" i="211"/>
  <c r="N586" i="211"/>
  <c r="A586" i="211"/>
  <c r="P585" i="211"/>
  <c r="O585" i="211"/>
  <c r="A585" i="211"/>
  <c r="N584" i="211"/>
  <c r="A584" i="211"/>
  <c r="N583" i="211"/>
  <c r="A583" i="211"/>
  <c r="N582" i="211"/>
  <c r="A582" i="211"/>
  <c r="N581" i="211"/>
  <c r="A581" i="211"/>
  <c r="P580" i="211"/>
  <c r="O580" i="211"/>
  <c r="A580" i="211"/>
  <c r="A579" i="211"/>
  <c r="A578" i="211"/>
  <c r="A577" i="211"/>
  <c r="A576" i="211"/>
  <c r="A575" i="211"/>
  <c r="A574" i="211"/>
  <c r="N65" i="211"/>
  <c r="N64" i="211" s="1"/>
  <c r="A65" i="211"/>
  <c r="P64" i="211"/>
  <c r="P572" i="211" s="1"/>
  <c r="A64" i="211"/>
  <c r="A573" i="211"/>
  <c r="A572" i="211"/>
  <c r="N570" i="211"/>
  <c r="N569" i="211" s="1"/>
  <c r="A570" i="211"/>
  <c r="P567" i="211"/>
  <c r="O567" i="211"/>
  <c r="A569" i="211"/>
  <c r="A568" i="211"/>
  <c r="A567" i="211"/>
  <c r="A566" i="211"/>
  <c r="A565" i="211"/>
  <c r="N563" i="211"/>
  <c r="A563" i="211"/>
  <c r="N562" i="211"/>
  <c r="A562" i="211"/>
  <c r="N561" i="211"/>
  <c r="A561" i="211"/>
  <c r="P558" i="211"/>
  <c r="O558" i="211"/>
  <c r="A560" i="211"/>
  <c r="A559" i="211"/>
  <c r="A558" i="211"/>
  <c r="N557" i="211"/>
  <c r="A557" i="211"/>
  <c r="N556" i="211"/>
  <c r="A556" i="211"/>
  <c r="P555" i="211"/>
  <c r="O555" i="211"/>
  <c r="A555" i="211"/>
  <c r="N554" i="211"/>
  <c r="A554" i="211"/>
  <c r="P553" i="211"/>
  <c r="O553" i="211"/>
  <c r="A553" i="211"/>
  <c r="N552" i="211"/>
  <c r="A552" i="211"/>
  <c r="P551" i="211"/>
  <c r="O551" i="211"/>
  <c r="A551" i="211"/>
  <c r="A550" i="211"/>
  <c r="A549" i="211"/>
  <c r="A546" i="211"/>
  <c r="N545" i="211"/>
  <c r="A545" i="211"/>
  <c r="P544" i="211"/>
  <c r="O544" i="211"/>
  <c r="A544" i="211"/>
  <c r="N543" i="211"/>
  <c r="A543" i="211"/>
  <c r="N541" i="211"/>
  <c r="A541" i="211"/>
  <c r="N540" i="211"/>
  <c r="A540" i="211"/>
  <c r="A539" i="211"/>
  <c r="A538" i="211"/>
  <c r="A537" i="211"/>
  <c r="A535" i="211"/>
  <c r="A534" i="211"/>
  <c r="A533" i="211"/>
  <c r="N532" i="211"/>
  <c r="A532" i="211"/>
  <c r="P531" i="211"/>
  <c r="P529" i="211" s="1"/>
  <c r="O531" i="211"/>
  <c r="N528" i="211"/>
  <c r="A528" i="211"/>
  <c r="N527" i="211"/>
  <c r="A527" i="211"/>
  <c r="P526" i="211"/>
  <c r="P524" i="211" s="1"/>
  <c r="O526" i="211"/>
  <c r="O524" i="211" s="1"/>
  <c r="A526" i="211"/>
  <c r="A525" i="211"/>
  <c r="A524" i="211"/>
  <c r="N523" i="211"/>
  <c r="A523" i="211"/>
  <c r="P522" i="211"/>
  <c r="O522" i="211"/>
  <c r="A522" i="211"/>
  <c r="N521" i="211"/>
  <c r="A521" i="211"/>
  <c r="P520" i="211"/>
  <c r="O520" i="211"/>
  <c r="A520" i="211"/>
  <c r="A519" i="211"/>
  <c r="A518" i="211"/>
  <c r="A517" i="211"/>
  <c r="A516" i="211"/>
  <c r="P514" i="211"/>
  <c r="O514" i="211"/>
  <c r="A514" i="211"/>
  <c r="N513" i="211"/>
  <c r="A513" i="211"/>
  <c r="N512" i="211"/>
  <c r="A512" i="211"/>
  <c r="N511" i="211"/>
  <c r="A511" i="211"/>
  <c r="P510" i="211"/>
  <c r="O510" i="211"/>
  <c r="A510" i="211"/>
  <c r="N509" i="211"/>
  <c r="A509" i="211"/>
  <c r="N508" i="211"/>
  <c r="A508" i="211"/>
  <c r="N507" i="211"/>
  <c r="A507" i="211"/>
  <c r="N506" i="211"/>
  <c r="A506" i="211"/>
  <c r="N505" i="211"/>
  <c r="A505" i="211"/>
  <c r="N504" i="211"/>
  <c r="A504" i="211"/>
  <c r="N503" i="211"/>
  <c r="A503" i="211"/>
  <c r="N502" i="211"/>
  <c r="A502" i="211"/>
  <c r="N501" i="211"/>
  <c r="A501" i="211"/>
  <c r="P500" i="211"/>
  <c r="O500" i="211"/>
  <c r="A500" i="211"/>
  <c r="N497" i="211"/>
  <c r="A497" i="211"/>
  <c r="N496" i="211"/>
  <c r="A496" i="211"/>
  <c r="A495" i="211"/>
  <c r="A494" i="211"/>
  <c r="A493" i="211"/>
  <c r="A492" i="211"/>
  <c r="A491" i="211"/>
  <c r="A490" i="211"/>
  <c r="A489" i="211"/>
  <c r="N486" i="211"/>
  <c r="A486" i="211"/>
  <c r="P485" i="211"/>
  <c r="O485" i="211"/>
  <c r="O480" i="211" s="1"/>
  <c r="A485" i="211"/>
  <c r="N484" i="211"/>
  <c r="A484" i="211"/>
  <c r="N483" i="211"/>
  <c r="A483" i="211"/>
  <c r="A482" i="211"/>
  <c r="A481" i="211"/>
  <c r="A480" i="211"/>
  <c r="A479" i="211"/>
  <c r="A478" i="211"/>
  <c r="A477" i="211"/>
  <c r="A476" i="211"/>
  <c r="N475" i="211"/>
  <c r="A475" i="211"/>
  <c r="N474" i="211"/>
  <c r="A474" i="211"/>
  <c r="P473" i="211"/>
  <c r="O473" i="211"/>
  <c r="A473" i="211"/>
  <c r="N472" i="211"/>
  <c r="N471" i="211"/>
  <c r="N469" i="211"/>
  <c r="A469" i="211"/>
  <c r="N468" i="211"/>
  <c r="A468" i="211"/>
  <c r="N467" i="211"/>
  <c r="A467" i="211"/>
  <c r="N466" i="211"/>
  <c r="A466" i="211"/>
  <c r="N465" i="211"/>
  <c r="A465" i="211"/>
  <c r="P464" i="211"/>
  <c r="A464" i="211"/>
  <c r="N463" i="211"/>
  <c r="A463" i="211"/>
  <c r="N462" i="211"/>
  <c r="A462" i="211"/>
  <c r="N461" i="211"/>
  <c r="A461" i="211"/>
  <c r="N460" i="211"/>
  <c r="A460" i="211"/>
  <c r="N459" i="211"/>
  <c r="A459" i="211"/>
  <c r="N458" i="211"/>
  <c r="A458" i="211"/>
  <c r="N457" i="211"/>
  <c r="A457" i="211"/>
  <c r="N456" i="211"/>
  <c r="A456" i="211"/>
  <c r="P455" i="211"/>
  <c r="O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P445" i="211"/>
  <c r="O445" i="211"/>
  <c r="A445" i="211"/>
  <c r="A444" i="211"/>
  <c r="A443" i="211"/>
  <c r="A442" i="211"/>
  <c r="A441" i="211"/>
  <c r="N94" i="211"/>
  <c r="A94" i="211"/>
  <c r="P93" i="211"/>
  <c r="O93" i="211"/>
  <c r="A93" i="211"/>
  <c r="N429" i="211"/>
  <c r="A429" i="211"/>
  <c r="P428" i="211"/>
  <c r="O428" i="211"/>
  <c r="A428" i="211"/>
  <c r="N440" i="211"/>
  <c r="A440" i="211"/>
  <c r="P439" i="211"/>
  <c r="O439" i="211"/>
  <c r="A439" i="211"/>
  <c r="N438" i="211"/>
  <c r="A438" i="211"/>
  <c r="P437" i="211"/>
  <c r="O437" i="211"/>
  <c r="A437" i="211"/>
  <c r="N436" i="211"/>
  <c r="A436" i="211"/>
  <c r="N435" i="211"/>
  <c r="A435" i="211"/>
  <c r="N434" i="211"/>
  <c r="A434" i="211"/>
  <c r="P433" i="211"/>
  <c r="O433" i="211"/>
  <c r="A433" i="211"/>
  <c r="N432" i="211"/>
  <c r="A432" i="211"/>
  <c r="N431" i="211"/>
  <c r="A431" i="211"/>
  <c r="P430" i="211"/>
  <c r="O430" i="211"/>
  <c r="A430" i="211"/>
  <c r="A427" i="211"/>
  <c r="A426" i="211"/>
  <c r="A425" i="211"/>
  <c r="A424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66" i="212"/>
  <c r="P761" i="212"/>
  <c r="P759" i="212" s="1"/>
  <c r="O761" i="212"/>
  <c r="O759" i="212" s="1"/>
  <c r="N758" i="212"/>
  <c r="P757" i="212"/>
  <c r="O757" i="212"/>
  <c r="N756" i="212"/>
  <c r="P755" i="212"/>
  <c r="O755" i="212"/>
  <c r="N750" i="212"/>
  <c r="N749" i="212" s="1"/>
  <c r="P749" i="212"/>
  <c r="O749" i="212"/>
  <c r="N744" i="212"/>
  <c r="N743" i="212" s="1"/>
  <c r="N742" i="212"/>
  <c r="N741" i="212"/>
  <c r="N740" i="212"/>
  <c r="N738" i="212"/>
  <c r="N737" i="212"/>
  <c r="N736" i="212"/>
  <c r="P735" i="212"/>
  <c r="O735" i="212"/>
  <c r="N734" i="212"/>
  <c r="N733" i="212"/>
  <c r="N732" i="212"/>
  <c r="P731" i="212"/>
  <c r="O731" i="212"/>
  <c r="N729" i="212"/>
  <c r="N726" i="212"/>
  <c r="N725" i="212"/>
  <c r="P724" i="212"/>
  <c r="O724" i="212"/>
  <c r="N723" i="212"/>
  <c r="N721" i="212"/>
  <c r="N720" i="212"/>
  <c r="N719" i="212"/>
  <c r="P718" i="212"/>
  <c r="N717" i="212"/>
  <c r="P716" i="212"/>
  <c r="O716" i="212"/>
  <c r="N715" i="212"/>
  <c r="N713" i="212"/>
  <c r="N712" i="212"/>
  <c r="N711" i="212"/>
  <c r="P710" i="212"/>
  <c r="N709" i="212"/>
  <c r="N708" i="212"/>
  <c r="N707" i="212"/>
  <c r="N706" i="212"/>
  <c r="N705" i="212"/>
  <c r="N704" i="212"/>
  <c r="N703" i="212"/>
  <c r="P702" i="212"/>
  <c r="O702" i="212"/>
  <c r="N697" i="212"/>
  <c r="N696" i="212"/>
  <c r="P695" i="212"/>
  <c r="O695" i="212"/>
  <c r="N694" i="212"/>
  <c r="N693" i="212"/>
  <c r="P692" i="212"/>
  <c r="O692" i="212"/>
  <c r="N691" i="212"/>
  <c r="N690" i="212"/>
  <c r="P689" i="212"/>
  <c r="O689" i="212"/>
  <c r="N688" i="212"/>
  <c r="N683" i="212"/>
  <c r="N682" i="212"/>
  <c r="P681" i="212"/>
  <c r="O681" i="212"/>
  <c r="N676" i="212"/>
  <c r="P675" i="212"/>
  <c r="O675" i="212"/>
  <c r="O673" i="212" s="1"/>
  <c r="O671" i="212" s="1"/>
  <c r="N666" i="212"/>
  <c r="P665" i="212"/>
  <c r="O665" i="212"/>
  <c r="N664" i="212"/>
  <c r="N663" i="212"/>
  <c r="P662" i="212"/>
  <c r="O662" i="212"/>
  <c r="N661" i="212"/>
  <c r="P660" i="212"/>
  <c r="O660" i="212"/>
  <c r="N659" i="212"/>
  <c r="P658" i="212"/>
  <c r="O658" i="212"/>
  <c r="N657" i="212"/>
  <c r="P656" i="212"/>
  <c r="O656" i="212"/>
  <c r="N655" i="212"/>
  <c r="N654" i="212"/>
  <c r="N653" i="212"/>
  <c r="N652" i="212"/>
  <c r="P651" i="212"/>
  <c r="O651" i="212"/>
  <c r="N645" i="212"/>
  <c r="N644" i="212" s="1"/>
  <c r="N643" i="212"/>
  <c r="N642" i="212"/>
  <c r="N641" i="212"/>
  <c r="N640" i="212"/>
  <c r="P639" i="212"/>
  <c r="O639" i="212"/>
  <c r="N638" i="212"/>
  <c r="P637" i="212"/>
  <c r="O637" i="212"/>
  <c r="N636" i="212"/>
  <c r="N635" i="212"/>
  <c r="P634" i="212"/>
  <c r="O634" i="212"/>
  <c r="N633" i="212"/>
  <c r="N632" i="212"/>
  <c r="P631" i="212"/>
  <c r="O631" i="212"/>
  <c r="N630" i="212"/>
  <c r="N629" i="212"/>
  <c r="N628" i="212"/>
  <c r="N627" i="212"/>
  <c r="P626" i="212"/>
  <c r="O626" i="212"/>
  <c r="N621" i="212"/>
  <c r="N620" i="212"/>
  <c r="P619" i="212"/>
  <c r="P617" i="212" s="1"/>
  <c r="O619" i="212"/>
  <c r="O617" i="212" s="1"/>
  <c r="N614" i="212"/>
  <c r="P613" i="212"/>
  <c r="O613" i="212"/>
  <c r="A613" i="212"/>
  <c r="N612" i="212"/>
  <c r="N611" i="212"/>
  <c r="P610" i="212"/>
  <c r="O610" i="212"/>
  <c r="A610" i="212"/>
  <c r="A609" i="212"/>
  <c r="A608" i="212"/>
  <c r="A607" i="212"/>
  <c r="A606" i="212"/>
  <c r="N605" i="212"/>
  <c r="A605" i="212"/>
  <c r="N604" i="212"/>
  <c r="A604" i="212"/>
  <c r="P603" i="212"/>
  <c r="P601" i="212" s="1"/>
  <c r="O603" i="212"/>
  <c r="O601" i="212" s="1"/>
  <c r="A603" i="212"/>
  <c r="A602" i="212"/>
  <c r="A601" i="212"/>
  <c r="N600" i="212"/>
  <c r="N599" i="212" s="1"/>
  <c r="P599" i="212"/>
  <c r="O599" i="212"/>
  <c r="N598" i="212"/>
  <c r="P597" i="212"/>
  <c r="O597" i="212"/>
  <c r="N596" i="212"/>
  <c r="P595" i="212"/>
  <c r="O595" i="212"/>
  <c r="N594" i="212"/>
  <c r="P593" i="212"/>
  <c r="O593" i="212"/>
  <c r="N592" i="212"/>
  <c r="A592" i="212"/>
  <c r="N590" i="212"/>
  <c r="A590" i="212"/>
  <c r="P589" i="212"/>
  <c r="O589" i="212"/>
  <c r="A589" i="212"/>
  <c r="N588" i="212"/>
  <c r="A588" i="212"/>
  <c r="N586" i="212"/>
  <c r="A586" i="212"/>
  <c r="P585" i="212"/>
  <c r="O585" i="212"/>
  <c r="A585" i="212"/>
  <c r="N584" i="212"/>
  <c r="A584" i="212"/>
  <c r="N583" i="212"/>
  <c r="A583" i="212"/>
  <c r="N582" i="212"/>
  <c r="A582" i="212"/>
  <c r="N581" i="212"/>
  <c r="A581" i="212"/>
  <c r="P580" i="212"/>
  <c r="O580" i="212"/>
  <c r="A580" i="212"/>
  <c r="A579" i="212"/>
  <c r="A578" i="212"/>
  <c r="A577" i="212"/>
  <c r="A576" i="212"/>
  <c r="A575" i="212"/>
  <c r="A574" i="212"/>
  <c r="N65" i="212"/>
  <c r="N64" i="212" s="1"/>
  <c r="A65" i="212"/>
  <c r="P64" i="212"/>
  <c r="P572" i="212" s="1"/>
  <c r="A64" i="212"/>
  <c r="A573" i="212"/>
  <c r="A572" i="212"/>
  <c r="N570" i="212"/>
  <c r="N569" i="212" s="1"/>
  <c r="A570" i="212"/>
  <c r="P567" i="212"/>
  <c r="A569" i="212"/>
  <c r="A568" i="212"/>
  <c r="A567" i="212"/>
  <c r="A566" i="212"/>
  <c r="A565" i="212"/>
  <c r="N563" i="212"/>
  <c r="A563" i="212"/>
  <c r="N562" i="212"/>
  <c r="A562" i="212"/>
  <c r="N561" i="212"/>
  <c r="A561" i="212"/>
  <c r="P558" i="212"/>
  <c r="O558" i="212"/>
  <c r="A560" i="212"/>
  <c r="A559" i="212"/>
  <c r="A558" i="212"/>
  <c r="N557" i="212"/>
  <c r="A557" i="212"/>
  <c r="N556" i="212"/>
  <c r="A556" i="212"/>
  <c r="P555" i="212"/>
  <c r="O555" i="212"/>
  <c r="A555" i="212"/>
  <c r="N554" i="212"/>
  <c r="A554" i="212"/>
  <c r="P553" i="212"/>
  <c r="O553" i="212"/>
  <c r="A553" i="212"/>
  <c r="N552" i="212"/>
  <c r="A552" i="212"/>
  <c r="P551" i="212"/>
  <c r="O551" i="212"/>
  <c r="A551" i="212"/>
  <c r="A550" i="212"/>
  <c r="A549" i="212"/>
  <c r="A546" i="212"/>
  <c r="N545" i="212"/>
  <c r="A545" i="212"/>
  <c r="P544" i="212"/>
  <c r="O544" i="212"/>
  <c r="A544" i="212"/>
  <c r="N543" i="212"/>
  <c r="A543" i="212"/>
  <c r="N541" i="212"/>
  <c r="A541" i="212"/>
  <c r="N540" i="212"/>
  <c r="A540" i="212"/>
  <c r="A539" i="212"/>
  <c r="A538" i="212"/>
  <c r="A537" i="212"/>
  <c r="A535" i="212"/>
  <c r="A534" i="212"/>
  <c r="A533" i="212"/>
  <c r="N532" i="212"/>
  <c r="A532" i="212"/>
  <c r="P531" i="212"/>
  <c r="O531" i="212"/>
  <c r="O529" i="212" s="1"/>
  <c r="N528" i="212"/>
  <c r="A528" i="212"/>
  <c r="N527" i="212"/>
  <c r="A527" i="212"/>
  <c r="P526" i="212"/>
  <c r="P524" i="212" s="1"/>
  <c r="O526" i="212"/>
  <c r="O524" i="212" s="1"/>
  <c r="A526" i="212"/>
  <c r="A525" i="212"/>
  <c r="A524" i="212"/>
  <c r="N523" i="212"/>
  <c r="A523" i="212"/>
  <c r="P522" i="212"/>
  <c r="O522" i="212"/>
  <c r="A522" i="212"/>
  <c r="N521" i="212"/>
  <c r="A521" i="212"/>
  <c r="P520" i="212"/>
  <c r="O520" i="212"/>
  <c r="A520" i="212"/>
  <c r="A519" i="212"/>
  <c r="A518" i="212"/>
  <c r="A517" i="212"/>
  <c r="A516" i="212"/>
  <c r="P514" i="212"/>
  <c r="O514" i="212"/>
  <c r="A514" i="212"/>
  <c r="N513" i="212"/>
  <c r="A513" i="212"/>
  <c r="N512" i="212"/>
  <c r="A512" i="212"/>
  <c r="N511" i="212"/>
  <c r="A511" i="212"/>
  <c r="P510" i="212"/>
  <c r="O510" i="212"/>
  <c r="A510" i="212"/>
  <c r="N509" i="212"/>
  <c r="A509" i="212"/>
  <c r="N508" i="212"/>
  <c r="A508" i="212"/>
  <c r="N507" i="212"/>
  <c r="A507" i="212"/>
  <c r="N506" i="212"/>
  <c r="A506" i="212"/>
  <c r="N505" i="212"/>
  <c r="A505" i="212"/>
  <c r="N504" i="212"/>
  <c r="A504" i="212"/>
  <c r="N503" i="212"/>
  <c r="A503" i="212"/>
  <c r="N502" i="212"/>
  <c r="A502" i="212"/>
  <c r="N501" i="212"/>
  <c r="A501" i="212"/>
  <c r="P500" i="212"/>
  <c r="O500" i="212"/>
  <c r="A500" i="212"/>
  <c r="N497" i="212"/>
  <c r="A497" i="212"/>
  <c r="N496" i="212"/>
  <c r="A496" i="212"/>
  <c r="A495" i="212"/>
  <c r="A494" i="212"/>
  <c r="A493" i="212"/>
  <c r="A492" i="212"/>
  <c r="A491" i="212"/>
  <c r="A490" i="212"/>
  <c r="A489" i="212"/>
  <c r="N486" i="212"/>
  <c r="A486" i="212"/>
  <c r="P485" i="212"/>
  <c r="O485" i="212"/>
  <c r="O480" i="212" s="1"/>
  <c r="A485" i="212"/>
  <c r="N484" i="212"/>
  <c r="A484" i="212"/>
  <c r="N483" i="212"/>
  <c r="A483" i="212"/>
  <c r="A482" i="212"/>
  <c r="A481" i="212"/>
  <c r="A480" i="212"/>
  <c r="A479" i="212"/>
  <c r="A478" i="212"/>
  <c r="A477" i="212"/>
  <c r="A476" i="212"/>
  <c r="N475" i="212"/>
  <c r="A475" i="212"/>
  <c r="N474" i="212"/>
  <c r="A474" i="212"/>
  <c r="P473" i="212"/>
  <c r="O473" i="212"/>
  <c r="A473" i="212"/>
  <c r="N472" i="212"/>
  <c r="N471" i="212"/>
  <c r="N469" i="212"/>
  <c r="A469" i="212"/>
  <c r="N468" i="212"/>
  <c r="A468" i="212"/>
  <c r="N467" i="212"/>
  <c r="A467" i="212"/>
  <c r="N466" i="212"/>
  <c r="A466" i="212"/>
  <c r="N465" i="212"/>
  <c r="A465" i="212"/>
  <c r="P464" i="212"/>
  <c r="A464" i="212"/>
  <c r="N463" i="212"/>
  <c r="A463" i="212"/>
  <c r="N462" i="212"/>
  <c r="A462" i="212"/>
  <c r="N461" i="212"/>
  <c r="A461" i="212"/>
  <c r="N460" i="212"/>
  <c r="A460" i="212"/>
  <c r="N459" i="212"/>
  <c r="A459" i="212"/>
  <c r="N458" i="212"/>
  <c r="A458" i="212"/>
  <c r="N457" i="212"/>
  <c r="A457" i="212"/>
  <c r="N456" i="212"/>
  <c r="A456" i="212"/>
  <c r="P455" i="212"/>
  <c r="O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P445" i="212"/>
  <c r="O445" i="212"/>
  <c r="A445" i="212"/>
  <c r="A444" i="212"/>
  <c r="A443" i="212"/>
  <c r="A442" i="212"/>
  <c r="A441" i="212"/>
  <c r="N94" i="212"/>
  <c r="A94" i="212"/>
  <c r="P93" i="212"/>
  <c r="O93" i="212"/>
  <c r="A93" i="212"/>
  <c r="N429" i="212"/>
  <c r="A429" i="212"/>
  <c r="P428" i="212"/>
  <c r="O428" i="212"/>
  <c r="A428" i="212"/>
  <c r="N440" i="212"/>
  <c r="A440" i="212"/>
  <c r="P439" i="212"/>
  <c r="O439" i="212"/>
  <c r="A439" i="212"/>
  <c r="N438" i="212"/>
  <c r="A438" i="212"/>
  <c r="P437" i="212"/>
  <c r="O437" i="212"/>
  <c r="A437" i="212"/>
  <c r="N436" i="212"/>
  <c r="A436" i="212"/>
  <c r="N435" i="212"/>
  <c r="A435" i="212"/>
  <c r="N434" i="212"/>
  <c r="A434" i="212"/>
  <c r="P433" i="212"/>
  <c r="O433" i="212"/>
  <c r="A433" i="212"/>
  <c r="N432" i="212"/>
  <c r="A432" i="212"/>
  <c r="N431" i="212"/>
  <c r="A431" i="212"/>
  <c r="P430" i="212"/>
  <c r="O430" i="212"/>
  <c r="A430" i="212"/>
  <c r="A427" i="212"/>
  <c r="A426" i="212"/>
  <c r="A425" i="212"/>
  <c r="A424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66" i="201"/>
  <c r="O761" i="201"/>
  <c r="O759" i="201" s="1"/>
  <c r="N758" i="201"/>
  <c r="P757" i="201"/>
  <c r="O757" i="201"/>
  <c r="N756" i="201"/>
  <c r="P755" i="201"/>
  <c r="O755" i="201"/>
  <c r="N750" i="201"/>
  <c r="N749" i="201" s="1"/>
  <c r="P749" i="201"/>
  <c r="O749" i="201"/>
  <c r="N744" i="201"/>
  <c r="N743" i="201" s="1"/>
  <c r="N742" i="201"/>
  <c r="N741" i="201"/>
  <c r="N740" i="201"/>
  <c r="N738" i="201"/>
  <c r="N737" i="201"/>
  <c r="N736" i="201"/>
  <c r="P735" i="201"/>
  <c r="O735" i="201"/>
  <c r="N734" i="201"/>
  <c r="N733" i="201"/>
  <c r="N732" i="201"/>
  <c r="P731" i="201"/>
  <c r="O731" i="201"/>
  <c r="N729" i="201"/>
  <c r="N726" i="201"/>
  <c r="N725" i="201"/>
  <c r="P724" i="201"/>
  <c r="O724" i="201"/>
  <c r="N723" i="201"/>
  <c r="N721" i="201"/>
  <c r="N720" i="201"/>
  <c r="N719" i="201"/>
  <c r="P718" i="201"/>
  <c r="N717" i="201"/>
  <c r="P716" i="201"/>
  <c r="O716" i="201"/>
  <c r="N715" i="201"/>
  <c r="N713" i="201"/>
  <c r="N712" i="201"/>
  <c r="N711" i="201"/>
  <c r="P710" i="201"/>
  <c r="N709" i="201"/>
  <c r="N708" i="201"/>
  <c r="N707" i="201"/>
  <c r="N706" i="201"/>
  <c r="N705" i="201"/>
  <c r="N704" i="201"/>
  <c r="N703" i="201"/>
  <c r="P702" i="201"/>
  <c r="O702" i="201"/>
  <c r="N697" i="201"/>
  <c r="N696" i="201"/>
  <c r="P695" i="201"/>
  <c r="O695" i="201"/>
  <c r="N694" i="201"/>
  <c r="N693" i="201"/>
  <c r="P692" i="201"/>
  <c r="O692" i="201"/>
  <c r="N691" i="201"/>
  <c r="N690" i="201"/>
  <c r="P689" i="201"/>
  <c r="O689" i="201"/>
  <c r="N688" i="201"/>
  <c r="N683" i="201"/>
  <c r="N682" i="201"/>
  <c r="P681" i="201"/>
  <c r="O681" i="201"/>
  <c r="N676" i="201"/>
  <c r="P675" i="201"/>
  <c r="P673" i="201" s="1"/>
  <c r="P671" i="201" s="1"/>
  <c r="O675" i="201"/>
  <c r="O673" i="201" s="1"/>
  <c r="O671" i="201" s="1"/>
  <c r="N666" i="201"/>
  <c r="P665" i="201"/>
  <c r="O665" i="201"/>
  <c r="N664" i="201"/>
  <c r="N663" i="201"/>
  <c r="P662" i="201"/>
  <c r="O662" i="201"/>
  <c r="N661" i="201"/>
  <c r="P660" i="201"/>
  <c r="O660" i="201"/>
  <c r="N659" i="201"/>
  <c r="P658" i="201"/>
  <c r="O658" i="201"/>
  <c r="N657" i="201"/>
  <c r="P656" i="201"/>
  <c r="O656" i="201"/>
  <c r="N655" i="201"/>
  <c r="N654" i="201"/>
  <c r="N653" i="201"/>
  <c r="N652" i="201"/>
  <c r="P651" i="201"/>
  <c r="O651" i="201"/>
  <c r="N645" i="201"/>
  <c r="N644" i="201" s="1"/>
  <c r="N643" i="201"/>
  <c r="N642" i="201"/>
  <c r="N641" i="201"/>
  <c r="N640" i="201"/>
  <c r="P639" i="201"/>
  <c r="O639" i="201"/>
  <c r="N638" i="201"/>
  <c r="P637" i="201"/>
  <c r="O637" i="201"/>
  <c r="N636" i="201"/>
  <c r="N635" i="201"/>
  <c r="P634" i="201"/>
  <c r="O634" i="201"/>
  <c r="N633" i="201"/>
  <c r="N632" i="201"/>
  <c r="P631" i="201"/>
  <c r="O631" i="201"/>
  <c r="N630" i="201"/>
  <c r="N629" i="201"/>
  <c r="N628" i="201"/>
  <c r="N627" i="201"/>
  <c r="P626" i="201"/>
  <c r="O626" i="201"/>
  <c r="N621" i="201"/>
  <c r="N620" i="201"/>
  <c r="P619" i="201"/>
  <c r="O619" i="201"/>
  <c r="O617" i="201" s="1"/>
  <c r="N614" i="201"/>
  <c r="P613" i="201"/>
  <c r="O613" i="201"/>
  <c r="A613" i="201"/>
  <c r="N612" i="201"/>
  <c r="N611" i="201"/>
  <c r="P610" i="201"/>
  <c r="P608" i="201" s="1"/>
  <c r="O610" i="201"/>
  <c r="O608" i="201" s="1"/>
  <c r="A610" i="201"/>
  <c r="A609" i="201"/>
  <c r="A608" i="201"/>
  <c r="A607" i="201"/>
  <c r="A606" i="201"/>
  <c r="N605" i="201"/>
  <c r="A605" i="201"/>
  <c r="N604" i="201"/>
  <c r="A604" i="201"/>
  <c r="P603" i="201"/>
  <c r="P601" i="201" s="1"/>
  <c r="O603" i="201"/>
  <c r="O601" i="201" s="1"/>
  <c r="A603" i="201"/>
  <c r="A602" i="201"/>
  <c r="A601" i="201"/>
  <c r="N600" i="201"/>
  <c r="N599" i="201" s="1"/>
  <c r="P599" i="201"/>
  <c r="O599" i="201"/>
  <c r="N598" i="201"/>
  <c r="P597" i="201"/>
  <c r="O597" i="201"/>
  <c r="N596" i="201"/>
  <c r="P595" i="201"/>
  <c r="O595" i="201"/>
  <c r="N594" i="201"/>
  <c r="P593" i="201"/>
  <c r="O593" i="201"/>
  <c r="N592" i="201"/>
  <c r="A592" i="201"/>
  <c r="N590" i="201"/>
  <c r="A590" i="201"/>
  <c r="P589" i="201"/>
  <c r="O589" i="201"/>
  <c r="A589" i="201"/>
  <c r="N588" i="201"/>
  <c r="A588" i="201"/>
  <c r="N586" i="201"/>
  <c r="A586" i="201"/>
  <c r="P585" i="201"/>
  <c r="O585" i="201"/>
  <c r="A585" i="201"/>
  <c r="N584" i="201"/>
  <c r="A584" i="201"/>
  <c r="N583" i="201"/>
  <c r="A583" i="201"/>
  <c r="N582" i="201"/>
  <c r="A582" i="201"/>
  <c r="N581" i="201"/>
  <c r="A581" i="201"/>
  <c r="P580" i="201"/>
  <c r="O580" i="201"/>
  <c r="A580" i="201"/>
  <c r="A579" i="201"/>
  <c r="A578" i="201"/>
  <c r="A577" i="201"/>
  <c r="A576" i="201"/>
  <c r="A575" i="201"/>
  <c r="A574" i="201"/>
  <c r="N65" i="201"/>
  <c r="N64" i="201" s="1"/>
  <c r="A65" i="201"/>
  <c r="P64" i="201"/>
  <c r="P572" i="201" s="1"/>
  <c r="A64" i="201"/>
  <c r="A573" i="201"/>
  <c r="A572" i="201"/>
  <c r="N570" i="201"/>
  <c r="N569" i="201" s="1"/>
  <c r="A570" i="201"/>
  <c r="P567" i="201"/>
  <c r="O567" i="201"/>
  <c r="A569" i="201"/>
  <c r="A568" i="201"/>
  <c r="A567" i="201"/>
  <c r="A566" i="201"/>
  <c r="A565" i="201"/>
  <c r="N563" i="201"/>
  <c r="A563" i="201"/>
  <c r="N562" i="201"/>
  <c r="A562" i="201"/>
  <c r="N561" i="201"/>
  <c r="A561" i="201"/>
  <c r="P558" i="201"/>
  <c r="O558" i="201"/>
  <c r="A560" i="201"/>
  <c r="A559" i="201"/>
  <c r="A558" i="201"/>
  <c r="N557" i="201"/>
  <c r="A557" i="201"/>
  <c r="N556" i="201"/>
  <c r="A556" i="201"/>
  <c r="P555" i="201"/>
  <c r="O555" i="201"/>
  <c r="A555" i="201"/>
  <c r="N554" i="201"/>
  <c r="A554" i="201"/>
  <c r="P553" i="201"/>
  <c r="O553" i="201"/>
  <c r="A553" i="201"/>
  <c r="N552" i="201"/>
  <c r="A552" i="201"/>
  <c r="P551" i="201"/>
  <c r="O551" i="201"/>
  <c r="A551" i="201"/>
  <c r="A550" i="201"/>
  <c r="A549" i="201"/>
  <c r="A546" i="201"/>
  <c r="N545" i="201"/>
  <c r="A545" i="201"/>
  <c r="P544" i="201"/>
  <c r="O544" i="201"/>
  <c r="A544" i="201"/>
  <c r="N543" i="201"/>
  <c r="A543" i="201"/>
  <c r="N541" i="201"/>
  <c r="A541" i="201"/>
  <c r="N540" i="201"/>
  <c r="A540" i="201"/>
  <c r="A539" i="201"/>
  <c r="A538" i="201"/>
  <c r="A537" i="201"/>
  <c r="A535" i="201"/>
  <c r="A534" i="201"/>
  <c r="A533" i="201"/>
  <c r="N532" i="201"/>
  <c r="A532" i="201"/>
  <c r="P531" i="201"/>
  <c r="P529" i="201" s="1"/>
  <c r="O531" i="201"/>
  <c r="O529" i="201" s="1"/>
  <c r="N528" i="201"/>
  <c r="A528" i="201"/>
  <c r="N527" i="201"/>
  <c r="A527" i="201"/>
  <c r="P526" i="201"/>
  <c r="P524" i="201" s="1"/>
  <c r="O526" i="201"/>
  <c r="O524" i="201" s="1"/>
  <c r="A526" i="201"/>
  <c r="A525" i="201"/>
  <c r="A524" i="201"/>
  <c r="N523" i="201"/>
  <c r="A523" i="201"/>
  <c r="P522" i="201"/>
  <c r="O522" i="201"/>
  <c r="A522" i="201"/>
  <c r="N521" i="201"/>
  <c r="A521" i="201"/>
  <c r="P520" i="201"/>
  <c r="O520" i="201"/>
  <c r="A520" i="201"/>
  <c r="A519" i="201"/>
  <c r="A518" i="201"/>
  <c r="A517" i="201"/>
  <c r="A516" i="201"/>
  <c r="P514" i="201"/>
  <c r="O514" i="201"/>
  <c r="A514" i="201"/>
  <c r="N513" i="201"/>
  <c r="A513" i="201"/>
  <c r="N512" i="201"/>
  <c r="A512" i="201"/>
  <c r="N511" i="201"/>
  <c r="A511" i="201"/>
  <c r="P510" i="201"/>
  <c r="O510" i="201"/>
  <c r="A510" i="201"/>
  <c r="N509" i="201"/>
  <c r="A509" i="201"/>
  <c r="N508" i="201"/>
  <c r="A508" i="201"/>
  <c r="N507" i="201"/>
  <c r="A507" i="201"/>
  <c r="N506" i="201"/>
  <c r="A506" i="201"/>
  <c r="N505" i="201"/>
  <c r="A505" i="201"/>
  <c r="N504" i="201"/>
  <c r="A504" i="201"/>
  <c r="N503" i="201"/>
  <c r="A503" i="201"/>
  <c r="N502" i="201"/>
  <c r="A502" i="201"/>
  <c r="N501" i="201"/>
  <c r="A501" i="201"/>
  <c r="P500" i="201"/>
  <c r="O500" i="201"/>
  <c r="A500" i="201"/>
  <c r="N497" i="201"/>
  <c r="A497" i="201"/>
  <c r="N496" i="201"/>
  <c r="A496" i="201"/>
  <c r="A495" i="201"/>
  <c r="A494" i="201"/>
  <c r="A493" i="201"/>
  <c r="A492" i="201"/>
  <c r="A491" i="201"/>
  <c r="A490" i="201"/>
  <c r="A489" i="201"/>
  <c r="N486" i="201"/>
  <c r="A486" i="201"/>
  <c r="P485" i="201"/>
  <c r="P480" i="201" s="1"/>
  <c r="O485" i="201"/>
  <c r="O480" i="201" s="1"/>
  <c r="A485" i="201"/>
  <c r="N484" i="201"/>
  <c r="A484" i="201"/>
  <c r="N483" i="201"/>
  <c r="A483" i="201"/>
  <c r="A482" i="201"/>
  <c r="A481" i="201"/>
  <c r="A480" i="201"/>
  <c r="A479" i="201"/>
  <c r="A478" i="201"/>
  <c r="A477" i="201"/>
  <c r="A476" i="201"/>
  <c r="N475" i="201"/>
  <c r="A475" i="201"/>
  <c r="N474" i="201"/>
  <c r="A474" i="201"/>
  <c r="P473" i="201"/>
  <c r="O473" i="201"/>
  <c r="A473" i="201"/>
  <c r="N472" i="201"/>
  <c r="N471" i="201"/>
  <c r="N469" i="201"/>
  <c r="A469" i="201"/>
  <c r="N468" i="201"/>
  <c r="A468" i="201"/>
  <c r="N467" i="201"/>
  <c r="A467" i="201"/>
  <c r="N466" i="201"/>
  <c r="A466" i="201"/>
  <c r="N465" i="201"/>
  <c r="A465" i="201"/>
  <c r="P464" i="201"/>
  <c r="A464" i="201"/>
  <c r="N463" i="201"/>
  <c r="A463" i="201"/>
  <c r="N462" i="201"/>
  <c r="A462" i="201"/>
  <c r="N461" i="201"/>
  <c r="A461" i="201"/>
  <c r="N460" i="201"/>
  <c r="A460" i="201"/>
  <c r="N459" i="201"/>
  <c r="A459" i="201"/>
  <c r="N458" i="201"/>
  <c r="A458" i="201"/>
  <c r="N457" i="201"/>
  <c r="A457" i="201"/>
  <c r="N456" i="201"/>
  <c r="A456" i="201"/>
  <c r="P455" i="201"/>
  <c r="O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P445" i="201"/>
  <c r="O445" i="201"/>
  <c r="A445" i="201"/>
  <c r="A444" i="201"/>
  <c r="A443" i="201"/>
  <c r="A442" i="201"/>
  <c r="A441" i="201"/>
  <c r="N94" i="201"/>
  <c r="A94" i="201"/>
  <c r="P93" i="201"/>
  <c r="O93" i="201"/>
  <c r="A93" i="201"/>
  <c r="N429" i="201"/>
  <c r="A429" i="201"/>
  <c r="P428" i="201"/>
  <c r="O428" i="201"/>
  <c r="A428" i="201"/>
  <c r="N440" i="201"/>
  <c r="A440" i="201"/>
  <c r="P439" i="201"/>
  <c r="O439" i="201"/>
  <c r="A439" i="201"/>
  <c r="N438" i="201"/>
  <c r="A438" i="201"/>
  <c r="P437" i="201"/>
  <c r="O437" i="201"/>
  <c r="A437" i="201"/>
  <c r="N436" i="201"/>
  <c r="A436" i="201"/>
  <c r="N435" i="201"/>
  <c r="A435" i="201"/>
  <c r="N434" i="201"/>
  <c r="A434" i="201"/>
  <c r="P433" i="201"/>
  <c r="O433" i="201"/>
  <c r="A433" i="201"/>
  <c r="N432" i="201"/>
  <c r="A432" i="201"/>
  <c r="N431" i="201"/>
  <c r="A431" i="201"/>
  <c r="P430" i="201"/>
  <c r="O430" i="201"/>
  <c r="A430" i="201"/>
  <c r="A427" i="201"/>
  <c r="A426" i="201"/>
  <c r="A425" i="201"/>
  <c r="A424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66" i="200"/>
  <c r="P761" i="200"/>
  <c r="P759" i="200" s="1"/>
  <c r="O761" i="200"/>
  <c r="O759" i="200" s="1"/>
  <c r="N758" i="200"/>
  <c r="Q758" i="217" s="1"/>
  <c r="P757" i="200"/>
  <c r="O757" i="200"/>
  <c r="N756" i="200"/>
  <c r="Q756" i="217" s="1"/>
  <c r="P755" i="200"/>
  <c r="O755" i="200"/>
  <c r="N750" i="200"/>
  <c r="N749" i="200" s="1"/>
  <c r="P749" i="200"/>
  <c r="O749" i="200"/>
  <c r="N744" i="200"/>
  <c r="N743" i="200" s="1"/>
  <c r="N742" i="200"/>
  <c r="N741" i="200"/>
  <c r="N740" i="200"/>
  <c r="N738" i="200"/>
  <c r="N737" i="200"/>
  <c r="N736" i="200"/>
  <c r="P735" i="200"/>
  <c r="O735" i="200"/>
  <c r="N734" i="200"/>
  <c r="N733" i="200"/>
  <c r="N732" i="200"/>
  <c r="P731" i="200"/>
  <c r="O731" i="200"/>
  <c r="N729" i="200"/>
  <c r="N726" i="200"/>
  <c r="N725" i="200"/>
  <c r="P724" i="200"/>
  <c r="O724" i="200"/>
  <c r="N723" i="200"/>
  <c r="N721" i="200"/>
  <c r="N720" i="200"/>
  <c r="N719" i="200"/>
  <c r="P718" i="200"/>
  <c r="N717" i="200"/>
  <c r="P716" i="200"/>
  <c r="O716" i="200"/>
  <c r="N715" i="200"/>
  <c r="N713" i="200"/>
  <c r="N712" i="200"/>
  <c r="N711" i="200"/>
  <c r="P710" i="200"/>
  <c r="N709" i="200"/>
  <c r="N708" i="200"/>
  <c r="N707" i="200"/>
  <c r="N706" i="200"/>
  <c r="N705" i="200"/>
  <c r="N704" i="200"/>
  <c r="N703" i="200"/>
  <c r="P702" i="200"/>
  <c r="O702" i="200"/>
  <c r="N697" i="200"/>
  <c r="N696" i="200"/>
  <c r="P695" i="200"/>
  <c r="O695" i="200"/>
  <c r="N694" i="200"/>
  <c r="N693" i="200"/>
  <c r="P692" i="200"/>
  <c r="O692" i="200"/>
  <c r="N691" i="200"/>
  <c r="N690" i="200"/>
  <c r="P689" i="200"/>
  <c r="O689" i="200"/>
  <c r="N688" i="200"/>
  <c r="N683" i="200"/>
  <c r="N682" i="200"/>
  <c r="P681" i="200"/>
  <c r="O681" i="200"/>
  <c r="N676" i="200"/>
  <c r="P675" i="200"/>
  <c r="O675" i="200"/>
  <c r="O673" i="200" s="1"/>
  <c r="O671" i="200" s="1"/>
  <c r="N666" i="200"/>
  <c r="P665" i="200"/>
  <c r="O665" i="200"/>
  <c r="N664" i="200"/>
  <c r="N663" i="200"/>
  <c r="P662" i="200"/>
  <c r="O662" i="200"/>
  <c r="N661" i="200"/>
  <c r="P660" i="200"/>
  <c r="O660" i="200"/>
  <c r="N659" i="200"/>
  <c r="P658" i="200"/>
  <c r="O658" i="200"/>
  <c r="N657" i="200"/>
  <c r="P656" i="200"/>
  <c r="O656" i="200"/>
  <c r="N655" i="200"/>
  <c r="N654" i="200"/>
  <c r="N653" i="200"/>
  <c r="N652" i="200"/>
  <c r="P651" i="200"/>
  <c r="O651" i="200"/>
  <c r="N645" i="200"/>
  <c r="N644" i="200" s="1"/>
  <c r="N643" i="200"/>
  <c r="N642" i="200"/>
  <c r="N641" i="200"/>
  <c r="N640" i="200"/>
  <c r="P639" i="200"/>
  <c r="O639" i="200"/>
  <c r="N638" i="200"/>
  <c r="P637" i="200"/>
  <c r="O637" i="200"/>
  <c r="N636" i="200"/>
  <c r="N635" i="200"/>
  <c r="P634" i="200"/>
  <c r="O634" i="200"/>
  <c r="N633" i="200"/>
  <c r="N632" i="200"/>
  <c r="P631" i="200"/>
  <c r="O631" i="200"/>
  <c r="N630" i="200"/>
  <c r="N629" i="200"/>
  <c r="N628" i="200"/>
  <c r="N627" i="200"/>
  <c r="P626" i="200"/>
  <c r="O626" i="200"/>
  <c r="N621" i="200"/>
  <c r="N620" i="200"/>
  <c r="P619" i="200"/>
  <c r="P617" i="200" s="1"/>
  <c r="O619" i="200"/>
  <c r="O617" i="200" s="1"/>
  <c r="N614" i="200"/>
  <c r="P613" i="200"/>
  <c r="O613" i="200"/>
  <c r="A613" i="200"/>
  <c r="N612" i="200"/>
  <c r="N611" i="200"/>
  <c r="P610" i="200"/>
  <c r="O610" i="200"/>
  <c r="O608" i="200" s="1"/>
  <c r="A610" i="200"/>
  <c r="A609" i="200"/>
  <c r="A608" i="200"/>
  <c r="A607" i="200"/>
  <c r="A606" i="200"/>
  <c r="N605" i="200"/>
  <c r="A605" i="200"/>
  <c r="N604" i="200"/>
  <c r="A604" i="200"/>
  <c r="P603" i="200"/>
  <c r="P601" i="200" s="1"/>
  <c r="O603" i="200"/>
  <c r="O601" i="200" s="1"/>
  <c r="A603" i="200"/>
  <c r="A602" i="200"/>
  <c r="A601" i="200"/>
  <c r="N600" i="200"/>
  <c r="N599" i="200" s="1"/>
  <c r="P599" i="200"/>
  <c r="O599" i="200"/>
  <c r="N598" i="200"/>
  <c r="P597" i="200"/>
  <c r="O597" i="200"/>
  <c r="N596" i="200"/>
  <c r="P595" i="200"/>
  <c r="O595" i="200"/>
  <c r="N594" i="200"/>
  <c r="P593" i="200"/>
  <c r="O593" i="200"/>
  <c r="N592" i="200"/>
  <c r="Q592" i="217" s="1"/>
  <c r="A592" i="200"/>
  <c r="N590" i="200"/>
  <c r="A590" i="200"/>
  <c r="P589" i="200"/>
  <c r="O589" i="200"/>
  <c r="A589" i="200"/>
  <c r="N588" i="200"/>
  <c r="A588" i="200"/>
  <c r="N586" i="200"/>
  <c r="A586" i="200"/>
  <c r="P585" i="200"/>
  <c r="O585" i="200"/>
  <c r="A585" i="200"/>
  <c r="N584" i="200"/>
  <c r="A584" i="200"/>
  <c r="N583" i="200"/>
  <c r="A583" i="200"/>
  <c r="N582" i="200"/>
  <c r="A582" i="200"/>
  <c r="N581" i="200"/>
  <c r="A581" i="200"/>
  <c r="P580" i="200"/>
  <c r="O580" i="200"/>
  <c r="A580" i="200"/>
  <c r="A579" i="200"/>
  <c r="A578" i="200"/>
  <c r="A577" i="200"/>
  <c r="A576" i="200"/>
  <c r="A575" i="200"/>
  <c r="A574" i="200"/>
  <c r="N65" i="200"/>
  <c r="N64" i="200" s="1"/>
  <c r="A65" i="200"/>
  <c r="P64" i="200"/>
  <c r="P572" i="200" s="1"/>
  <c r="A64" i="200"/>
  <c r="A573" i="200"/>
  <c r="A572" i="200"/>
  <c r="N570" i="200"/>
  <c r="N569" i="200" s="1"/>
  <c r="A570" i="200"/>
  <c r="P567" i="200"/>
  <c r="O567" i="200"/>
  <c r="A569" i="200"/>
  <c r="A568" i="200"/>
  <c r="A567" i="200"/>
  <c r="A566" i="200"/>
  <c r="A565" i="200"/>
  <c r="N563" i="200"/>
  <c r="A563" i="200"/>
  <c r="N562" i="200"/>
  <c r="A562" i="200"/>
  <c r="N561" i="200"/>
  <c r="A561" i="200"/>
  <c r="P558" i="200"/>
  <c r="O558" i="200"/>
  <c r="A560" i="200"/>
  <c r="A559" i="200"/>
  <c r="A558" i="200"/>
  <c r="N557" i="200"/>
  <c r="A557" i="200"/>
  <c r="N556" i="200"/>
  <c r="A556" i="200"/>
  <c r="P555" i="200"/>
  <c r="O555" i="200"/>
  <c r="A555" i="200"/>
  <c r="N554" i="200"/>
  <c r="A554" i="200"/>
  <c r="P553" i="200"/>
  <c r="O553" i="200"/>
  <c r="A553" i="200"/>
  <c r="N552" i="200"/>
  <c r="A552" i="200"/>
  <c r="P551" i="200"/>
  <c r="O551" i="200"/>
  <c r="A551" i="200"/>
  <c r="A550" i="200"/>
  <c r="A549" i="200"/>
  <c r="A546" i="200"/>
  <c r="N545" i="200"/>
  <c r="A545" i="200"/>
  <c r="P544" i="200"/>
  <c r="O544" i="200"/>
  <c r="A544" i="200"/>
  <c r="N543" i="200"/>
  <c r="A543" i="200"/>
  <c r="N541" i="200"/>
  <c r="A541" i="200"/>
  <c r="N540" i="200"/>
  <c r="A540" i="200"/>
  <c r="A539" i="200"/>
  <c r="A538" i="200"/>
  <c r="A537" i="200"/>
  <c r="A535" i="200"/>
  <c r="A534" i="200"/>
  <c r="A533" i="200"/>
  <c r="N532" i="200"/>
  <c r="A532" i="200"/>
  <c r="P531" i="200"/>
  <c r="P529" i="200" s="1"/>
  <c r="O531" i="200"/>
  <c r="N528" i="200"/>
  <c r="A528" i="200"/>
  <c r="N527" i="200"/>
  <c r="A527" i="200"/>
  <c r="P526" i="200"/>
  <c r="P524" i="200" s="1"/>
  <c r="O526" i="200"/>
  <c r="O524" i="200" s="1"/>
  <c r="A526" i="200"/>
  <c r="A525" i="200"/>
  <c r="A524" i="200"/>
  <c r="N523" i="200"/>
  <c r="A523" i="200"/>
  <c r="P522" i="200"/>
  <c r="O522" i="200"/>
  <c r="A522" i="200"/>
  <c r="N521" i="200"/>
  <c r="A521" i="200"/>
  <c r="P520" i="200"/>
  <c r="O520" i="200"/>
  <c r="A520" i="200"/>
  <c r="A519" i="200"/>
  <c r="A518" i="200"/>
  <c r="A517" i="200"/>
  <c r="A516" i="200"/>
  <c r="P514" i="200"/>
  <c r="O514" i="200"/>
  <c r="A514" i="200"/>
  <c r="N513" i="200"/>
  <c r="A513" i="200"/>
  <c r="N512" i="200"/>
  <c r="A512" i="200"/>
  <c r="N511" i="200"/>
  <c r="A511" i="200"/>
  <c r="P510" i="200"/>
  <c r="O510" i="200"/>
  <c r="A510" i="200"/>
  <c r="E100" i="219" l="1"/>
  <c r="P608" i="212"/>
  <c r="P608" i="208"/>
  <c r="P608" i="207"/>
  <c r="P608" i="206"/>
  <c r="O608" i="204"/>
  <c r="P608" i="203"/>
  <c r="P608" i="202"/>
  <c r="V242" i="217"/>
  <c r="F113" i="219"/>
  <c r="P608" i="210"/>
  <c r="O608" i="205"/>
  <c r="P608" i="200"/>
  <c r="P606" i="200" s="1"/>
  <c r="O608" i="212"/>
  <c r="P608" i="211"/>
  <c r="O608" i="208"/>
  <c r="O608" i="207"/>
  <c r="O606" i="207" s="1"/>
  <c r="O608" i="206"/>
  <c r="P608" i="205"/>
  <c r="O608" i="203"/>
  <c r="O608" i="202"/>
  <c r="O606" i="202" s="1"/>
  <c r="P649" i="202"/>
  <c r="O649" i="200"/>
  <c r="O647" i="200" s="1"/>
  <c r="P649" i="201"/>
  <c r="O649" i="211"/>
  <c r="O647" i="211" s="1"/>
  <c r="P649" i="210"/>
  <c r="O649" i="205"/>
  <c r="P649" i="200"/>
  <c r="O649" i="212"/>
  <c r="O647" i="212" s="1"/>
  <c r="P649" i="211"/>
  <c r="P647" i="211" s="1"/>
  <c r="O649" i="208"/>
  <c r="O649" i="207"/>
  <c r="O649" i="206"/>
  <c r="P649" i="205"/>
  <c r="P647" i="205" s="1"/>
  <c r="O649" i="203"/>
  <c r="O647" i="203" s="1"/>
  <c r="P649" i="212"/>
  <c r="P649" i="208"/>
  <c r="P647" i="208" s="1"/>
  <c r="P649" i="207"/>
  <c r="P647" i="207" s="1"/>
  <c r="P649" i="206"/>
  <c r="O649" i="204"/>
  <c r="P649" i="203"/>
  <c r="P647" i="203" s="1"/>
  <c r="O649" i="201"/>
  <c r="O647" i="201" s="1"/>
  <c r="O649" i="210"/>
  <c r="P649" i="204"/>
  <c r="O649" i="202"/>
  <c r="O647" i="202" s="1"/>
  <c r="N402" i="207"/>
  <c r="N402" i="212"/>
  <c r="N402" i="211"/>
  <c r="P379" i="210"/>
  <c r="P377" i="210" s="1"/>
  <c r="E28" i="219"/>
  <c r="O518" i="206"/>
  <c r="R656" i="217"/>
  <c r="O379" i="203"/>
  <c r="O377" i="203" s="1"/>
  <c r="S585" i="217"/>
  <c r="O518" i="211"/>
  <c r="P379" i="207"/>
  <c r="P379" i="212"/>
  <c r="N402" i="210"/>
  <c r="P174" i="208"/>
  <c r="N402" i="203"/>
  <c r="P274" i="203"/>
  <c r="S555" i="217"/>
  <c r="R651" i="217"/>
  <c r="S651" i="217"/>
  <c r="U63" i="217"/>
  <c r="E44" i="219"/>
  <c r="U89" i="217"/>
  <c r="U104" i="217"/>
  <c r="E88" i="219"/>
  <c r="U107" i="217"/>
  <c r="E47" i="219"/>
  <c r="U139" i="217"/>
  <c r="E62" i="219"/>
  <c r="U267" i="217"/>
  <c r="E57" i="219"/>
  <c r="U448" i="217"/>
  <c r="E66" i="219"/>
  <c r="U137" i="217"/>
  <c r="E76" i="219"/>
  <c r="V170" i="217"/>
  <c r="V197" i="217"/>
  <c r="F118" i="219"/>
  <c r="V223" i="217"/>
  <c r="F121" i="219"/>
  <c r="U225" i="217"/>
  <c r="E26" i="219"/>
  <c r="U240" i="217"/>
  <c r="E96" i="219"/>
  <c r="U265" i="217"/>
  <c r="E40" i="219"/>
  <c r="U281" i="217"/>
  <c r="E74" i="219"/>
  <c r="U286" i="217"/>
  <c r="E75" i="219"/>
  <c r="U693" i="217"/>
  <c r="E41" i="219"/>
  <c r="U758" i="217"/>
  <c r="E29" i="219"/>
  <c r="U56" i="217"/>
  <c r="E50" i="219"/>
  <c r="U105" i="217"/>
  <c r="E97" i="219"/>
  <c r="U133" i="217"/>
  <c r="E30" i="219"/>
  <c r="V153" i="217"/>
  <c r="U328" i="217"/>
  <c r="E56" i="219"/>
  <c r="V483" i="217"/>
  <c r="F117" i="219"/>
  <c r="U733" i="217"/>
  <c r="E87" i="219"/>
  <c r="D87" i="219" s="1"/>
  <c r="V92" i="217"/>
  <c r="F123" i="219"/>
  <c r="U136" i="217"/>
  <c r="E55" i="219"/>
  <c r="U140" i="217"/>
  <c r="E63" i="219"/>
  <c r="V222" i="217"/>
  <c r="F116" i="219"/>
  <c r="V230" i="217"/>
  <c r="F126" i="219"/>
  <c r="U326" i="217"/>
  <c r="E27" i="219"/>
  <c r="U65" i="217"/>
  <c r="E93" i="219"/>
  <c r="D93" i="219" s="1"/>
  <c r="U766" i="217"/>
  <c r="E103" i="219"/>
  <c r="O115" i="217"/>
  <c r="U115" i="217" s="1"/>
  <c r="U116" i="217"/>
  <c r="O364" i="201"/>
  <c r="O224" i="217"/>
  <c r="U224" i="217" s="1"/>
  <c r="O231" i="217"/>
  <c r="U231" i="217" s="1"/>
  <c r="O176" i="217"/>
  <c r="O220" i="217"/>
  <c r="O464" i="217"/>
  <c r="U464" i="217" s="1"/>
  <c r="O710" i="217"/>
  <c r="U710" i="217" s="1"/>
  <c r="O743" i="217"/>
  <c r="U743" i="217" s="1"/>
  <c r="P174" i="211"/>
  <c r="O274" i="206"/>
  <c r="O272" i="206" s="1"/>
  <c r="P379" i="208"/>
  <c r="P174" i="206"/>
  <c r="P274" i="206"/>
  <c r="P272" i="206" s="1"/>
  <c r="P480" i="206"/>
  <c r="P478" i="206" s="1"/>
  <c r="P476" i="206" s="1"/>
  <c r="P480" i="205"/>
  <c r="P478" i="205" s="1"/>
  <c r="P476" i="205" s="1"/>
  <c r="P379" i="202"/>
  <c r="P377" i="202" s="1"/>
  <c r="O428" i="217"/>
  <c r="O430" i="217"/>
  <c r="O379" i="208"/>
  <c r="O377" i="208" s="1"/>
  <c r="O379" i="202"/>
  <c r="O377" i="202" s="1"/>
  <c r="O106" i="217"/>
  <c r="O379" i="201"/>
  <c r="P379" i="201"/>
  <c r="P377" i="201" s="1"/>
  <c r="O274" i="210"/>
  <c r="P174" i="204"/>
  <c r="P274" i="204"/>
  <c r="P272" i="204" s="1"/>
  <c r="P480" i="204"/>
  <c r="P478" i="204" s="1"/>
  <c r="P476" i="204" s="1"/>
  <c r="O755" i="217"/>
  <c r="P274" i="211"/>
  <c r="P272" i="211" s="1"/>
  <c r="O700" i="208"/>
  <c r="O698" i="208" s="1"/>
  <c r="P700" i="201"/>
  <c r="P174" i="210"/>
  <c r="P274" i="210"/>
  <c r="P272" i="210" s="1"/>
  <c r="P480" i="210"/>
  <c r="P478" i="210" s="1"/>
  <c r="P476" i="210" s="1"/>
  <c r="O443" i="208"/>
  <c r="O441" i="208" s="1"/>
  <c r="N402" i="206"/>
  <c r="O274" i="205"/>
  <c r="O272" i="205" s="1"/>
  <c r="P174" i="202"/>
  <c r="O274" i="202"/>
  <c r="O700" i="202"/>
  <c r="O698" i="202" s="1"/>
  <c r="P480" i="211"/>
  <c r="P478" i="211" s="1"/>
  <c r="P476" i="211" s="1"/>
  <c r="O379" i="212"/>
  <c r="O377" i="212" s="1"/>
  <c r="O274" i="208"/>
  <c r="O272" i="208" s="1"/>
  <c r="O379" i="207"/>
  <c r="O377" i="207" s="1"/>
  <c r="P174" i="205"/>
  <c r="P274" i="205"/>
  <c r="P272" i="205" s="1"/>
  <c r="N402" i="205"/>
  <c r="N402" i="204"/>
  <c r="P274" i="202"/>
  <c r="P272" i="202" s="1"/>
  <c r="O480" i="202"/>
  <c r="O478" i="202" s="1"/>
  <c r="O476" i="202" s="1"/>
  <c r="O264" i="217"/>
  <c r="O285" i="217"/>
  <c r="O724" i="217"/>
  <c r="O274" i="201"/>
  <c r="O272" i="201" s="1"/>
  <c r="P480" i="208"/>
  <c r="P478" i="208" s="1"/>
  <c r="P476" i="208" s="1"/>
  <c r="O379" i="211"/>
  <c r="O377" i="211" s="1"/>
  <c r="P379" i="203"/>
  <c r="P377" i="203" s="1"/>
  <c r="O234" i="217"/>
  <c r="O251" i="217"/>
  <c r="O716" i="217"/>
  <c r="P379" i="211"/>
  <c r="P377" i="211" s="1"/>
  <c r="N402" i="208"/>
  <c r="P606" i="208"/>
  <c r="P700" i="207"/>
  <c r="P698" i="207" s="1"/>
  <c r="P174" i="203"/>
  <c r="N402" i="202"/>
  <c r="O62" i="217"/>
  <c r="P274" i="208"/>
  <c r="P272" i="208" s="1"/>
  <c r="N402" i="201"/>
  <c r="O274" i="212"/>
  <c r="O272" i="212" s="1"/>
  <c r="P174" i="207"/>
  <c r="O274" i="207"/>
  <c r="O272" i="207" s="1"/>
  <c r="O379" i="206"/>
  <c r="O377" i="206" s="1"/>
  <c r="O700" i="205"/>
  <c r="O698" i="205" s="1"/>
  <c r="O443" i="203"/>
  <c r="P700" i="203"/>
  <c r="O103" i="217"/>
  <c r="O238" i="217"/>
  <c r="U238" i="217" s="1"/>
  <c r="O253" i="217"/>
  <c r="P274" i="201"/>
  <c r="P174" i="212"/>
  <c r="P274" i="212"/>
  <c r="P272" i="212" s="1"/>
  <c r="P480" i="212"/>
  <c r="P478" i="212" s="1"/>
  <c r="P476" i="212" s="1"/>
  <c r="P274" i="207"/>
  <c r="P272" i="207" s="1"/>
  <c r="P480" i="207"/>
  <c r="P478" i="207" s="1"/>
  <c r="P476" i="207" s="1"/>
  <c r="P379" i="206"/>
  <c r="P377" i="206" s="1"/>
  <c r="O379" i="205"/>
  <c r="O377" i="205" s="1"/>
  <c r="P700" i="205"/>
  <c r="O379" i="204"/>
  <c r="O377" i="204" s="1"/>
  <c r="O145" i="202"/>
  <c r="O143" i="202" s="1"/>
  <c r="P238" i="217"/>
  <c r="V238" i="217" s="1"/>
  <c r="O455" i="217"/>
  <c r="P174" i="201"/>
  <c r="O379" i="210"/>
  <c r="O377" i="210" s="1"/>
  <c r="P379" i="205"/>
  <c r="P377" i="205" s="1"/>
  <c r="P379" i="204"/>
  <c r="P480" i="203"/>
  <c r="P478" i="203" s="1"/>
  <c r="P476" i="203" s="1"/>
  <c r="O200" i="217"/>
  <c r="U200" i="217" s="1"/>
  <c r="P213" i="217"/>
  <c r="V213" i="217" s="1"/>
  <c r="O213" i="217"/>
  <c r="U213" i="217" s="1"/>
  <c r="O482" i="217"/>
  <c r="U482" i="217" s="1"/>
  <c r="P482" i="217"/>
  <c r="V482" i="217" s="1"/>
  <c r="O393" i="217"/>
  <c r="U393" i="217" s="1"/>
  <c r="P393" i="217"/>
  <c r="V393" i="217" s="1"/>
  <c r="O560" i="217"/>
  <c r="U560" i="217" s="1"/>
  <c r="P560" i="217"/>
  <c r="V560" i="217" s="1"/>
  <c r="P443" i="205"/>
  <c r="P441" i="205" s="1"/>
  <c r="O443" i="211"/>
  <c r="O441" i="211" s="1"/>
  <c r="O443" i="202"/>
  <c r="P478" i="201"/>
  <c r="P476" i="201" s="1"/>
  <c r="O700" i="200"/>
  <c r="O698" i="200" s="1"/>
  <c r="O443" i="201"/>
  <c r="O441" i="201" s="1"/>
  <c r="O443" i="212"/>
  <c r="O441" i="212" s="1"/>
  <c r="O700" i="212"/>
  <c r="O698" i="212" s="1"/>
  <c r="P443" i="211"/>
  <c r="P441" i="211" s="1"/>
  <c r="O700" i="211"/>
  <c r="O698" i="211" s="1"/>
  <c r="O443" i="210"/>
  <c r="O441" i="210" s="1"/>
  <c r="O700" i="210"/>
  <c r="O698" i="210" s="1"/>
  <c r="P443" i="208"/>
  <c r="P441" i="208" s="1"/>
  <c r="P700" i="208"/>
  <c r="P698" i="208" s="1"/>
  <c r="O443" i="207"/>
  <c r="O441" i="207" s="1"/>
  <c r="O443" i="204"/>
  <c r="P443" i="203"/>
  <c r="P443" i="202"/>
  <c r="P700" i="200"/>
  <c r="P698" i="200" s="1"/>
  <c r="P443" i="201"/>
  <c r="P441" i="201" s="1"/>
  <c r="O700" i="201"/>
  <c r="O698" i="201" s="1"/>
  <c r="P443" i="212"/>
  <c r="P700" i="212"/>
  <c r="P698" i="212" s="1"/>
  <c r="P700" i="211"/>
  <c r="P698" i="211" s="1"/>
  <c r="P443" i="210"/>
  <c r="P441" i="210" s="1"/>
  <c r="P700" i="210"/>
  <c r="P698" i="210" s="1"/>
  <c r="P443" i="207"/>
  <c r="P441" i="207" s="1"/>
  <c r="O443" i="206"/>
  <c r="O441" i="206" s="1"/>
  <c r="O700" i="206"/>
  <c r="O698" i="206" s="1"/>
  <c r="P443" i="204"/>
  <c r="O700" i="204"/>
  <c r="O698" i="204" s="1"/>
  <c r="O700" i="203"/>
  <c r="O698" i="203" s="1"/>
  <c r="O700" i="207"/>
  <c r="O698" i="207" s="1"/>
  <c r="P443" i="206"/>
  <c r="P441" i="206" s="1"/>
  <c r="P700" i="206"/>
  <c r="P698" i="206" s="1"/>
  <c r="O443" i="205"/>
  <c r="O441" i="205" s="1"/>
  <c r="P700" i="204"/>
  <c r="P698" i="204" s="1"/>
  <c r="P700" i="202"/>
  <c r="P698" i="202" s="1"/>
  <c r="O518" i="200"/>
  <c r="O518" i="203"/>
  <c r="O518" i="212"/>
  <c r="O518" i="210"/>
  <c r="P518" i="205"/>
  <c r="P743" i="217"/>
  <c r="V743" i="217" s="1"/>
  <c r="O718" i="217"/>
  <c r="U718" i="217" s="1"/>
  <c r="N535" i="207"/>
  <c r="N535" i="204"/>
  <c r="N535" i="205"/>
  <c r="O569" i="217"/>
  <c r="U569" i="217" s="1"/>
  <c r="P569" i="217"/>
  <c r="V569" i="217" s="1"/>
  <c r="N535" i="201"/>
  <c r="P518" i="207"/>
  <c r="O535" i="217"/>
  <c r="U535" i="217" s="1"/>
  <c r="N535" i="211"/>
  <c r="N535" i="206"/>
  <c r="N535" i="200"/>
  <c r="P493" i="201"/>
  <c r="P491" i="201" s="1"/>
  <c r="O518" i="201"/>
  <c r="N535" i="212"/>
  <c r="N535" i="210"/>
  <c r="P518" i="208"/>
  <c r="N535" i="208"/>
  <c r="O518" i="204"/>
  <c r="N535" i="203"/>
  <c r="P518" i="202"/>
  <c r="N535" i="202"/>
  <c r="P535" i="217"/>
  <c r="V535" i="217" s="1"/>
  <c r="P518" i="200"/>
  <c r="O493" i="211"/>
  <c r="O491" i="211" s="1"/>
  <c r="P518" i="210"/>
  <c r="O518" i="208"/>
  <c r="O493" i="206"/>
  <c r="O491" i="206" s="1"/>
  <c r="O518" i="205"/>
  <c r="P518" i="201"/>
  <c r="P518" i="212"/>
  <c r="P518" i="211"/>
  <c r="P493" i="207"/>
  <c r="P491" i="207" s="1"/>
  <c r="O518" i="207"/>
  <c r="P518" i="206"/>
  <c r="P518" i="204"/>
  <c r="P518" i="203"/>
  <c r="O518" i="202"/>
  <c r="N495" i="201"/>
  <c r="O493" i="201"/>
  <c r="O491" i="201" s="1"/>
  <c r="P493" i="212"/>
  <c r="P491" i="212" s="1"/>
  <c r="P493" i="210"/>
  <c r="P491" i="210" s="1"/>
  <c r="P493" i="208"/>
  <c r="P491" i="208" s="1"/>
  <c r="O493" i="207"/>
  <c r="O491" i="207" s="1"/>
  <c r="O493" i="205"/>
  <c r="O491" i="205" s="1"/>
  <c r="N495" i="204"/>
  <c r="O493" i="204"/>
  <c r="O491" i="204" s="1"/>
  <c r="P493" i="203"/>
  <c r="P491" i="203" s="1"/>
  <c r="P493" i="202"/>
  <c r="P491" i="202" s="1"/>
  <c r="P493" i="205"/>
  <c r="P491" i="205" s="1"/>
  <c r="P493" i="204"/>
  <c r="P491" i="204" s="1"/>
  <c r="O493" i="212"/>
  <c r="O491" i="212" s="1"/>
  <c r="P493" i="211"/>
  <c r="P491" i="211" s="1"/>
  <c r="O493" i="210"/>
  <c r="O491" i="210" s="1"/>
  <c r="O493" i="208"/>
  <c r="O491" i="208" s="1"/>
  <c r="P493" i="206"/>
  <c r="P491" i="206" s="1"/>
  <c r="O493" i="203"/>
  <c r="O491" i="203" s="1"/>
  <c r="O493" i="202"/>
  <c r="O491" i="202" s="1"/>
  <c r="N495" i="212"/>
  <c r="N495" i="210"/>
  <c r="N495" i="203"/>
  <c r="O495" i="217"/>
  <c r="U495" i="217" s="1"/>
  <c r="N495" i="207"/>
  <c r="N495" i="206"/>
  <c r="N495" i="205"/>
  <c r="P495" i="217"/>
  <c r="V495" i="217" s="1"/>
  <c r="N495" i="211"/>
  <c r="N495" i="208"/>
  <c r="N495" i="202"/>
  <c r="P426" i="212"/>
  <c r="P424" i="212" s="1"/>
  <c r="P418" i="212" s="1"/>
  <c r="O426" i="208"/>
  <c r="O424" i="208" s="1"/>
  <c r="P426" i="207"/>
  <c r="P424" i="207" s="1"/>
  <c r="P418" i="207" s="1"/>
  <c r="O426" i="206"/>
  <c r="O424" i="206" s="1"/>
  <c r="O426" i="204"/>
  <c r="O424" i="204" s="1"/>
  <c r="O426" i="210"/>
  <c r="O424" i="210" s="1"/>
  <c r="O426" i="212"/>
  <c r="O424" i="212" s="1"/>
  <c r="P426" i="205"/>
  <c r="P424" i="205" s="1"/>
  <c r="P418" i="205" s="1"/>
  <c r="O426" i="203"/>
  <c r="P426" i="202"/>
  <c r="P424" i="202" s="1"/>
  <c r="P418" i="202" s="1"/>
  <c r="O426" i="207"/>
  <c r="O424" i="207" s="1"/>
  <c r="P426" i="203"/>
  <c r="P424" i="203" s="1"/>
  <c r="P418" i="203" s="1"/>
  <c r="O426" i="211"/>
  <c r="P426" i="208"/>
  <c r="P424" i="208" s="1"/>
  <c r="P418" i="208" s="1"/>
  <c r="O426" i="201"/>
  <c r="O424" i="201" s="1"/>
  <c r="P426" i="201"/>
  <c r="P424" i="201" s="1"/>
  <c r="P418" i="201" s="1"/>
  <c r="P426" i="211"/>
  <c r="P424" i="211" s="1"/>
  <c r="P418" i="211" s="1"/>
  <c r="P426" i="210"/>
  <c r="P424" i="210" s="1"/>
  <c r="P418" i="210" s="1"/>
  <c r="P426" i="206"/>
  <c r="P424" i="206" s="1"/>
  <c r="P418" i="206" s="1"/>
  <c r="O426" i="205"/>
  <c r="O424" i="205" s="1"/>
  <c r="P426" i="204"/>
  <c r="P424" i="204" s="1"/>
  <c r="P418" i="204" s="1"/>
  <c r="O426" i="202"/>
  <c r="O424" i="202" s="1"/>
  <c r="P377" i="207"/>
  <c r="O323" i="203"/>
  <c r="O321" i="203" s="1"/>
  <c r="P323" i="212"/>
  <c r="P321" i="212" s="1"/>
  <c r="O323" i="208"/>
  <c r="O321" i="208" s="1"/>
  <c r="P323" i="201"/>
  <c r="P323" i="210"/>
  <c r="P321" i="210" s="1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1" i="206" s="1"/>
  <c r="O323" i="205"/>
  <c r="P323" i="204"/>
  <c r="P321" i="204" s="1"/>
  <c r="P323" i="203"/>
  <c r="P321" i="203" s="1"/>
  <c r="P246" i="212"/>
  <c r="O246" i="207"/>
  <c r="P246" i="205"/>
  <c r="O325" i="217"/>
  <c r="U325" i="217" s="1"/>
  <c r="P246" i="201"/>
  <c r="O311" i="217"/>
  <c r="U311" i="217" s="1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224" i="217"/>
  <c r="V224" i="217" s="1"/>
  <c r="P231" i="217"/>
  <c r="V231" i="217" s="1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65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65" i="202"/>
  <c r="P60" i="207"/>
  <c r="N396" i="207"/>
  <c r="P60" i="212"/>
  <c r="O64" i="217"/>
  <c r="U64" i="217" s="1"/>
  <c r="N692" i="202"/>
  <c r="P753" i="206"/>
  <c r="P751" i="206" s="1"/>
  <c r="P763" i="217"/>
  <c r="V763" i="217" s="1"/>
  <c r="U763" i="217"/>
  <c r="N681" i="202"/>
  <c r="N658" i="202"/>
  <c r="N660" i="202"/>
  <c r="P565" i="201"/>
  <c r="P565" i="212"/>
  <c r="P565" i="207"/>
  <c r="N718" i="202"/>
  <c r="P753" i="202"/>
  <c r="P751" i="202" s="1"/>
  <c r="O279" i="217"/>
  <c r="U279" i="217" s="1"/>
  <c r="N276" i="212"/>
  <c r="N389" i="212"/>
  <c r="P18" i="208"/>
  <c r="O18" i="206"/>
  <c r="O16" i="206" s="1"/>
  <c r="P565" i="205"/>
  <c r="P279" i="217"/>
  <c r="V279" i="217" s="1"/>
  <c r="O130" i="210"/>
  <c r="O128" i="210" s="1"/>
  <c r="N558" i="201"/>
  <c r="N597" i="201"/>
  <c r="P18" i="211"/>
  <c r="N428" i="203"/>
  <c r="N95" i="211"/>
  <c r="N716" i="202"/>
  <c r="N689" i="201"/>
  <c r="O101" i="206"/>
  <c r="O99" i="206" s="1"/>
  <c r="N689" i="205"/>
  <c r="N595" i="204"/>
  <c r="P200" i="217"/>
  <c r="V200" i="217" s="1"/>
  <c r="N613" i="200"/>
  <c r="N660" i="200"/>
  <c r="N695" i="200"/>
  <c r="O679" i="201"/>
  <c r="O677" i="201" s="1"/>
  <c r="P101" i="211"/>
  <c r="P99" i="211" s="1"/>
  <c r="N553" i="208"/>
  <c r="N510" i="210"/>
  <c r="N154" i="207"/>
  <c r="N161" i="205"/>
  <c r="N520" i="205"/>
  <c r="N551" i="205"/>
  <c r="N735" i="204"/>
  <c r="N194" i="201"/>
  <c r="N555" i="201"/>
  <c r="N449" i="211"/>
  <c r="N572" i="211"/>
  <c r="N665" i="211"/>
  <c r="N731" i="211"/>
  <c r="N757" i="211"/>
  <c r="N138" i="210"/>
  <c r="N147" i="210"/>
  <c r="N169" i="207"/>
  <c r="N167" i="207" s="1"/>
  <c r="N165" i="207" s="1"/>
  <c r="N439" i="206"/>
  <c r="N372" i="204"/>
  <c r="N531" i="203"/>
  <c r="N529" i="203" s="1"/>
  <c r="O644" i="217"/>
  <c r="U644" i="217" s="1"/>
  <c r="P644" i="217"/>
  <c r="V644" i="217" s="1"/>
  <c r="N414" i="211"/>
  <c r="N619" i="211"/>
  <c r="N617" i="211" s="1"/>
  <c r="N660" i="211"/>
  <c r="N735" i="211"/>
  <c r="P753" i="211"/>
  <c r="P75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53" i="208"/>
  <c r="O751" i="208" s="1"/>
  <c r="N757" i="208"/>
  <c r="P130" i="207"/>
  <c r="P128" i="207" s="1"/>
  <c r="P533" i="207"/>
  <c r="N580" i="207"/>
  <c r="N593" i="207"/>
  <c r="N181" i="205"/>
  <c r="N258" i="205"/>
  <c r="N20" i="204"/>
  <c r="N220" i="204"/>
  <c r="N485" i="202"/>
  <c r="N603" i="202"/>
  <c r="N601" i="202" s="1"/>
  <c r="N157" i="201"/>
  <c r="N161" i="201"/>
  <c r="N631" i="201"/>
  <c r="N637" i="201"/>
  <c r="N660" i="201"/>
  <c r="P753" i="201"/>
  <c r="P751" i="201" s="1"/>
  <c r="O18" i="212"/>
  <c r="N55" i="212"/>
  <c r="N555" i="204"/>
  <c r="O753" i="212"/>
  <c r="O751" i="212" s="1"/>
  <c r="N603" i="206"/>
  <c r="N601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9" i="212"/>
  <c r="N464" i="212"/>
  <c r="N589" i="212"/>
  <c r="N437" i="208"/>
  <c r="N526" i="208"/>
  <c r="N524" i="208" s="1"/>
  <c r="N603" i="208"/>
  <c r="N601" i="208" s="1"/>
  <c r="N485" i="205"/>
  <c r="N603" i="201"/>
  <c r="N601" i="201" s="1"/>
  <c r="N731" i="201"/>
  <c r="O753" i="201"/>
  <c r="O751" i="201" s="1"/>
  <c r="N97" i="212"/>
  <c r="O101" i="212"/>
  <c r="O99" i="212" s="1"/>
  <c r="P130" i="212"/>
  <c r="P128" i="212" s="1"/>
  <c r="N161" i="212"/>
  <c r="N500" i="212"/>
  <c r="O18" i="211"/>
  <c r="O16" i="211" s="1"/>
  <c r="N194" i="211"/>
  <c r="N716" i="211"/>
  <c r="N70" i="210"/>
  <c r="N68" i="210" s="1"/>
  <c r="N66" i="210" s="1"/>
  <c r="N95" i="210"/>
  <c r="N113" i="210"/>
  <c r="N111" i="210" s="1"/>
  <c r="N255" i="210"/>
  <c r="N307" i="210"/>
  <c r="N522" i="210"/>
  <c r="N589" i="210"/>
  <c r="N138" i="208"/>
  <c r="N433" i="208"/>
  <c r="N97" i="207"/>
  <c r="N106" i="207"/>
  <c r="N613" i="207"/>
  <c r="N675" i="207"/>
  <c r="N673" i="207" s="1"/>
  <c r="N671" i="207" s="1"/>
  <c r="N194" i="206"/>
  <c r="N255" i="206"/>
  <c r="N279" i="206"/>
  <c r="N285" i="206"/>
  <c r="N295" i="206"/>
  <c r="N412" i="206"/>
  <c r="N430" i="206"/>
  <c r="N224" i="205"/>
  <c r="N234" i="205"/>
  <c r="N88" i="204"/>
  <c r="N97" i="204"/>
  <c r="N437" i="204"/>
  <c r="N181" i="203"/>
  <c r="N220" i="203"/>
  <c r="N307" i="202"/>
  <c r="N314" i="202"/>
  <c r="P189" i="217"/>
  <c r="V189" i="217" s="1"/>
  <c r="N97" i="201"/>
  <c r="N234" i="204"/>
  <c r="N546" i="204"/>
  <c r="P578" i="202"/>
  <c r="N589" i="200"/>
  <c r="P578" i="200"/>
  <c r="P679" i="200"/>
  <c r="P67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82" i="210"/>
  <c r="N603" i="210"/>
  <c r="N601" i="210" s="1"/>
  <c r="N710" i="210"/>
  <c r="N731" i="210"/>
  <c r="N735" i="210"/>
  <c r="O753" i="210"/>
  <c r="O751" i="210" s="1"/>
  <c r="N757" i="210"/>
  <c r="N91" i="208"/>
  <c r="N176" i="208"/>
  <c r="N398" i="208"/>
  <c r="N412" i="208"/>
  <c r="N445" i="208"/>
  <c r="N473" i="208"/>
  <c r="N151" i="207"/>
  <c r="N91" i="206"/>
  <c r="N255" i="205"/>
  <c r="N553" i="205"/>
  <c r="N580" i="205"/>
  <c r="N593" i="205"/>
  <c r="N603" i="205"/>
  <c r="N601" i="205" s="1"/>
  <c r="O753" i="205"/>
  <c r="O751" i="205" s="1"/>
  <c r="N449" i="204"/>
  <c r="N464" i="204"/>
  <c r="N522" i="203"/>
  <c r="P533" i="203"/>
  <c r="N455" i="202"/>
  <c r="O189" i="217"/>
  <c r="U189" i="217" s="1"/>
  <c r="N716" i="200"/>
  <c r="N248" i="201"/>
  <c r="N372" i="201"/>
  <c r="N381" i="201"/>
  <c r="P533" i="201"/>
  <c r="N610" i="201"/>
  <c r="N62" i="212"/>
  <c r="N60" i="212" s="1"/>
  <c r="N138" i="212"/>
  <c r="N224" i="212"/>
  <c r="N234" i="212"/>
  <c r="N253" i="212"/>
  <c r="N258" i="212"/>
  <c r="N428" i="212"/>
  <c r="N567" i="212"/>
  <c r="N572" i="212"/>
  <c r="N637" i="212"/>
  <c r="N62" i="211"/>
  <c r="N60" i="211" s="1"/>
  <c r="N445" i="211"/>
  <c r="N522" i="211"/>
  <c r="N544" i="211"/>
  <c r="N279" i="210"/>
  <c r="N295" i="210"/>
  <c r="N553" i="210"/>
  <c r="N360" i="208"/>
  <c r="N381" i="208"/>
  <c r="N428" i="208"/>
  <c r="N613" i="208"/>
  <c r="N248" i="207"/>
  <c r="N251" i="207"/>
  <c r="N445" i="207"/>
  <c r="N544" i="207"/>
  <c r="N551" i="207"/>
  <c r="N637" i="207"/>
  <c r="N692" i="207"/>
  <c r="N695" i="207"/>
  <c r="N366" i="206"/>
  <c r="N364" i="206" s="1"/>
  <c r="N362" i="206" s="1"/>
  <c r="P549" i="206"/>
  <c r="N553" i="206"/>
  <c r="N580" i="206"/>
  <c r="N593" i="206"/>
  <c r="N613" i="206"/>
  <c r="N724" i="206"/>
  <c r="N169" i="205"/>
  <c r="N167" i="205" s="1"/>
  <c r="N165" i="205" s="1"/>
  <c r="N389" i="205"/>
  <c r="N396" i="205"/>
  <c r="N439" i="205"/>
  <c r="N651" i="205"/>
  <c r="N695" i="205"/>
  <c r="N735" i="205"/>
  <c r="N757" i="205"/>
  <c r="P130" i="204"/>
  <c r="P128" i="204" s="1"/>
  <c r="N151" i="204"/>
  <c r="N181" i="204"/>
  <c r="N200" i="204"/>
  <c r="N439" i="204"/>
  <c r="N558" i="204"/>
  <c r="N580" i="204"/>
  <c r="N702" i="204"/>
  <c r="N295" i="203"/>
  <c r="P753" i="203"/>
  <c r="P751" i="203" s="1"/>
  <c r="N531" i="200"/>
  <c r="N529" i="200" s="1"/>
  <c r="N585" i="200"/>
  <c r="N149" i="201"/>
  <c r="N264" i="212"/>
  <c r="N262" i="212" s="1"/>
  <c r="N260" i="212" s="1"/>
  <c r="N291" i="212"/>
  <c r="N360" i="212"/>
  <c r="N658" i="212"/>
  <c r="N132" i="211"/>
  <c r="N169" i="211"/>
  <c r="N167" i="211" s="1"/>
  <c r="N165" i="211" s="1"/>
  <c r="N157" i="211"/>
  <c r="N161" i="211"/>
  <c r="N248" i="211"/>
  <c r="N325" i="211"/>
  <c r="P533" i="211"/>
  <c r="P549" i="211"/>
  <c r="N656" i="210"/>
  <c r="P130" i="208"/>
  <c r="P128" i="208" s="1"/>
  <c r="N396" i="208"/>
  <c r="N637" i="208"/>
  <c r="N658" i="208"/>
  <c r="N660" i="208"/>
  <c r="N681" i="208"/>
  <c r="N20" i="207"/>
  <c r="N179" i="207"/>
  <c r="N546" i="207"/>
  <c r="N555" i="207"/>
  <c r="N55" i="206"/>
  <c r="N132" i="206"/>
  <c r="N176" i="206"/>
  <c r="N710" i="206"/>
  <c r="N757" i="206"/>
  <c r="N70" i="205"/>
  <c r="N68" i="205" s="1"/>
  <c r="N66" i="205" s="1"/>
  <c r="N285" i="205"/>
  <c r="N464" i="205"/>
  <c r="P549" i="205"/>
  <c r="N619" i="205"/>
  <c r="N617" i="205" s="1"/>
  <c r="N675" i="205"/>
  <c r="N673" i="205" s="1"/>
  <c r="N671" i="205" s="1"/>
  <c r="P753" i="205"/>
  <c r="P751" i="205" s="1"/>
  <c r="P101" i="204"/>
  <c r="P99" i="204" s="1"/>
  <c r="N154" i="204"/>
  <c r="N731" i="204"/>
  <c r="O753" i="204"/>
  <c r="O751" i="204" s="1"/>
  <c r="N757" i="204"/>
  <c r="N161" i="203"/>
  <c r="N430" i="203"/>
  <c r="N437" i="203"/>
  <c r="N514" i="203"/>
  <c r="N585" i="203"/>
  <c r="N626" i="203"/>
  <c r="P18" i="202"/>
  <c r="N217" i="202"/>
  <c r="N224" i="202"/>
  <c r="N234" i="202"/>
  <c r="N389" i="202"/>
  <c r="N520" i="202"/>
  <c r="N544" i="202"/>
  <c r="N551" i="202"/>
  <c r="N610" i="202"/>
  <c r="N603" i="200"/>
  <c r="N601" i="200" s="1"/>
  <c r="O753" i="200"/>
  <c r="O751" i="200" s="1"/>
  <c r="N55" i="201"/>
  <c r="N70" i="201"/>
  <c r="N68" i="201" s="1"/>
  <c r="N66" i="201" s="1"/>
  <c r="N551" i="201"/>
  <c r="P698" i="201"/>
  <c r="N132" i="212"/>
  <c r="N412" i="212"/>
  <c r="P533" i="212"/>
  <c r="N580" i="212"/>
  <c r="N603" i="212"/>
  <c r="N601" i="212" s="1"/>
  <c r="N613" i="212"/>
  <c r="N106" i="211"/>
  <c r="N220" i="211"/>
  <c r="N253" i="211"/>
  <c r="N291" i="211"/>
  <c r="N360" i="211"/>
  <c r="N391" i="211"/>
  <c r="N500" i="211"/>
  <c r="N558" i="211"/>
  <c r="P617" i="211"/>
  <c r="P606" i="211" s="1"/>
  <c r="N198" i="210"/>
  <c r="N291" i="210"/>
  <c r="N335" i="210"/>
  <c r="N544" i="210"/>
  <c r="N585" i="210"/>
  <c r="P578" i="210"/>
  <c r="P576" i="210" s="1"/>
  <c r="N595" i="210"/>
  <c r="N613" i="210"/>
  <c r="N665" i="210"/>
  <c r="P679" i="210"/>
  <c r="P677" i="210" s="1"/>
  <c r="N724" i="210"/>
  <c r="N763" i="210"/>
  <c r="N761" i="210" s="1"/>
  <c r="N759" i="210" s="1"/>
  <c r="N20" i="208"/>
  <c r="N88" i="208"/>
  <c r="N619" i="208"/>
  <c r="N617" i="208" s="1"/>
  <c r="N656" i="208"/>
  <c r="N283" i="207"/>
  <c r="N391" i="207"/>
  <c r="N398" i="207"/>
  <c r="N20" i="206"/>
  <c r="N97" i="206"/>
  <c r="N147" i="206"/>
  <c r="N185" i="206"/>
  <c r="N360" i="206"/>
  <c r="N381" i="206"/>
  <c r="O624" i="206"/>
  <c r="O622" i="206" s="1"/>
  <c r="N656" i="206"/>
  <c r="N681" i="206"/>
  <c r="N149" i="205"/>
  <c r="N381" i="205"/>
  <c r="N430" i="205"/>
  <c r="N437" i="205"/>
  <c r="N555" i="205"/>
  <c r="N665" i="205"/>
  <c r="N71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500" i="203"/>
  <c r="N603" i="203"/>
  <c r="N601" i="203" s="1"/>
  <c r="P698" i="203"/>
  <c r="N731" i="203"/>
  <c r="N757" i="203"/>
  <c r="N439" i="202"/>
  <c r="N526" i="202"/>
  <c r="N524" i="202" s="1"/>
  <c r="N546" i="202"/>
  <c r="N626" i="202"/>
  <c r="N755" i="200"/>
  <c r="N514" i="200"/>
  <c r="N526" i="200"/>
  <c r="N524" i="200" s="1"/>
  <c r="N544" i="200"/>
  <c r="N551" i="200"/>
  <c r="N567" i="200"/>
  <c r="N580" i="200"/>
  <c r="N593" i="200"/>
  <c r="N718" i="200"/>
  <c r="N763" i="200"/>
  <c r="N761" i="200" s="1"/>
  <c r="N759" i="200" s="1"/>
  <c r="N20" i="201"/>
  <c r="N106" i="201"/>
  <c r="N283" i="201"/>
  <c r="N295" i="201"/>
  <c r="N303" i="201"/>
  <c r="N464" i="201"/>
  <c r="N520" i="201"/>
  <c r="N710" i="201"/>
  <c r="N181" i="212"/>
  <c r="N716" i="212"/>
  <c r="N763" i="212"/>
  <c r="N761" i="212" s="1"/>
  <c r="N759" i="212" s="1"/>
  <c r="N626" i="210"/>
  <c r="O624" i="210"/>
  <c r="O622" i="210" s="1"/>
  <c r="N335" i="212"/>
  <c r="N264" i="206"/>
  <c r="N262" i="206" s="1"/>
  <c r="N260" i="206" s="1"/>
  <c r="O262" i="206"/>
  <c r="O260" i="206" s="1"/>
  <c r="P533" i="200"/>
  <c r="P101" i="201"/>
  <c r="P99" i="201" s="1"/>
  <c r="N154" i="201"/>
  <c r="N718" i="201"/>
  <c r="O364" i="212"/>
  <c r="O362" i="212" s="1"/>
  <c r="N553" i="212"/>
  <c r="N637" i="200"/>
  <c r="N692" i="200"/>
  <c r="N176" i="201"/>
  <c r="O370" i="201"/>
  <c r="N531" i="201"/>
  <c r="N529" i="201" s="1"/>
  <c r="N553" i="201"/>
  <c r="O578" i="201"/>
  <c r="O576" i="201" s="1"/>
  <c r="N585" i="201"/>
  <c r="N593" i="201"/>
  <c r="N619" i="201"/>
  <c r="N617" i="201" s="1"/>
  <c r="N656" i="201"/>
  <c r="N665" i="201"/>
  <c r="N681" i="201"/>
  <c r="N757" i="201"/>
  <c r="N70" i="212"/>
  <c r="N68" i="212" s="1"/>
  <c r="N66" i="212" s="1"/>
  <c r="N95" i="212"/>
  <c r="P101" i="212"/>
  <c r="P99" i="212" s="1"/>
  <c r="N154" i="212"/>
  <c r="N189" i="212"/>
  <c r="N198" i="212"/>
  <c r="N217" i="212"/>
  <c r="N430" i="212"/>
  <c r="N437" i="212"/>
  <c r="N514" i="211"/>
  <c r="N718" i="210"/>
  <c r="P578" i="208"/>
  <c r="P576" i="208" s="1"/>
  <c r="N157" i="207"/>
  <c r="N97" i="211"/>
  <c r="N634" i="211"/>
  <c r="N637" i="211"/>
  <c r="N656" i="211"/>
  <c r="N253" i="208"/>
  <c r="P533" i="208"/>
  <c r="N716" i="208"/>
  <c r="P18" i="207"/>
  <c r="N428" i="207"/>
  <c r="N522" i="207"/>
  <c r="N106" i="206"/>
  <c r="O533" i="206"/>
  <c r="N248" i="212"/>
  <c r="N307" i="212"/>
  <c r="N314" i="212"/>
  <c r="N662" i="212"/>
  <c r="N675" i="212"/>
  <c r="N673" i="212" s="1"/>
  <c r="N671" i="212" s="1"/>
  <c r="N91" i="211"/>
  <c r="P130" i="211"/>
  <c r="P128" i="211" s="1"/>
  <c r="N151" i="211"/>
  <c r="N176" i="211"/>
  <c r="N372" i="211"/>
  <c r="N398" i="211"/>
  <c r="N551" i="211"/>
  <c r="O578" i="211"/>
  <c r="O576" i="211" s="1"/>
  <c r="N589" i="211"/>
  <c r="N595" i="211"/>
  <c r="N613" i="211"/>
  <c r="N692" i="211"/>
  <c r="N224" i="210"/>
  <c r="N234" i="210"/>
  <c r="N391" i="210"/>
  <c r="N398" i="210"/>
  <c r="N439" i="210"/>
  <c r="N428" i="210"/>
  <c r="N445" i="210"/>
  <c r="N473" i="210"/>
  <c r="P647" i="210"/>
  <c r="N97" i="208"/>
  <c r="N234" i="208"/>
  <c r="N449" i="208"/>
  <c r="N464" i="208"/>
  <c r="N520" i="208"/>
  <c r="N567" i="208"/>
  <c r="N634" i="208"/>
  <c r="N639" i="208"/>
  <c r="N665" i="208"/>
  <c r="P101" i="207"/>
  <c r="P99" i="207" s="1"/>
  <c r="N291" i="207"/>
  <c r="N325" i="207"/>
  <c r="N360" i="207"/>
  <c r="P606" i="207"/>
  <c r="P101" i="206"/>
  <c r="P99" i="206" s="1"/>
  <c r="N372" i="212"/>
  <c r="N526" i="212"/>
  <c r="N524" i="212" s="1"/>
  <c r="O549" i="212"/>
  <c r="N585" i="212"/>
  <c r="N695" i="212"/>
  <c r="N718" i="212"/>
  <c r="N735" i="212"/>
  <c r="N755" i="212"/>
  <c r="N55" i="211"/>
  <c r="O101" i="211"/>
  <c r="O99" i="211" s="1"/>
  <c r="N283" i="211"/>
  <c r="N295" i="211"/>
  <c r="N303" i="211"/>
  <c r="N412" i="211"/>
  <c r="N437" i="211"/>
  <c r="N546" i="211"/>
  <c r="N603" i="211"/>
  <c r="N601" i="211" s="1"/>
  <c r="N200" i="210"/>
  <c r="N264" i="210"/>
  <c r="N262" i="210" s="1"/>
  <c r="N260" i="210" s="1"/>
  <c r="N276" i="210"/>
  <c r="N360" i="210"/>
  <c r="N372" i="210"/>
  <c r="P410" i="210"/>
  <c r="P408" i="210" s="1"/>
  <c r="N433" i="210"/>
  <c r="N464" i="210"/>
  <c r="N485" i="210"/>
  <c r="N555" i="210"/>
  <c r="N558" i="210"/>
  <c r="P606" i="210"/>
  <c r="N619" i="210"/>
  <c r="N617" i="210" s="1"/>
  <c r="N695" i="210"/>
  <c r="N103" i="208"/>
  <c r="N157" i="208"/>
  <c r="N251" i="208"/>
  <c r="N414" i="208"/>
  <c r="N510" i="208"/>
  <c r="N589" i="208"/>
  <c r="N597" i="208"/>
  <c r="N695" i="208"/>
  <c r="N194" i="207"/>
  <c r="N198" i="207"/>
  <c r="N224" i="207"/>
  <c r="N234" i="207"/>
  <c r="N285" i="207"/>
  <c r="N381" i="207"/>
  <c r="N439" i="207"/>
  <c r="N520" i="207"/>
  <c r="P549" i="207"/>
  <c r="N597" i="207"/>
  <c r="N619" i="207"/>
  <c r="N617" i="207" s="1"/>
  <c r="N702" i="207"/>
  <c r="N724" i="207"/>
  <c r="N113" i="206"/>
  <c r="N111" i="206" s="1"/>
  <c r="N154" i="206"/>
  <c r="N189" i="206"/>
  <c r="N220" i="206"/>
  <c r="N445" i="206"/>
  <c r="N335" i="206"/>
  <c r="N544" i="206"/>
  <c r="P578" i="206"/>
  <c r="P576" i="206" s="1"/>
  <c r="N157" i="205"/>
  <c r="N179" i="205"/>
  <c r="O533" i="205"/>
  <c r="N149" i="204"/>
  <c r="N157" i="204"/>
  <c r="N303" i="204"/>
  <c r="N307" i="204"/>
  <c r="N314" i="204"/>
  <c r="N510" i="204"/>
  <c r="N522" i="204"/>
  <c r="N551" i="204"/>
  <c r="N634" i="204"/>
  <c r="N159" i="203"/>
  <c r="N689" i="203"/>
  <c r="N72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8" i="202"/>
  <c r="P478" i="202"/>
  <c r="N567" i="202"/>
  <c r="N589" i="202"/>
  <c r="N597" i="202"/>
  <c r="P606" i="202"/>
  <c r="N619" i="202"/>
  <c r="N617" i="202" s="1"/>
  <c r="N695" i="202"/>
  <c r="N520" i="206"/>
  <c r="N631" i="206"/>
  <c r="N634" i="206"/>
  <c r="N637" i="206"/>
  <c r="N660" i="206"/>
  <c r="N675" i="206"/>
  <c r="N673" i="206" s="1"/>
  <c r="N671" i="206" s="1"/>
  <c r="N95" i="205"/>
  <c r="N248" i="205"/>
  <c r="N95" i="203"/>
  <c r="N595" i="203"/>
  <c r="N389" i="206"/>
  <c r="N396" i="206"/>
  <c r="P410" i="206"/>
  <c r="P408" i="206" s="1"/>
  <c r="N428" i="206"/>
  <c r="N473" i="206"/>
  <c r="N510" i="206"/>
  <c r="N589" i="206"/>
  <c r="N597" i="206"/>
  <c r="N695" i="206"/>
  <c r="N718" i="206"/>
  <c r="N20" i="205"/>
  <c r="N103" i="205"/>
  <c r="N264" i="205"/>
  <c r="N262" i="205" s="1"/>
  <c r="N260" i="205" s="1"/>
  <c r="N276" i="205"/>
  <c r="N279" i="205"/>
  <c r="N428" i="205"/>
  <c r="N445" i="205"/>
  <c r="N558" i="205"/>
  <c r="N613" i="205"/>
  <c r="N631" i="205"/>
  <c r="N634" i="205"/>
  <c r="N637" i="205"/>
  <c r="N662" i="205"/>
  <c r="N716" i="205"/>
  <c r="N75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85" i="204"/>
  <c r="N610" i="204"/>
  <c r="N626" i="204"/>
  <c r="O679" i="204"/>
  <c r="O677" i="204" s="1"/>
  <c r="N185" i="203"/>
  <c r="N248" i="203"/>
  <c r="N251" i="203"/>
  <c r="N314" i="203"/>
  <c r="N551" i="203"/>
  <c r="N103" i="202"/>
  <c r="N412" i="202"/>
  <c r="N558" i="202"/>
  <c r="N580" i="202"/>
  <c r="P679" i="202"/>
  <c r="P677" i="202" s="1"/>
  <c r="O753" i="202"/>
  <c r="O751" i="202" s="1"/>
  <c r="N662" i="200"/>
  <c r="N675" i="200"/>
  <c r="N673" i="200" s="1"/>
  <c r="N671" i="200" s="1"/>
  <c r="N735" i="200"/>
  <c r="O18" i="201"/>
  <c r="N132" i="201"/>
  <c r="N264" i="201"/>
  <c r="N262" i="201" s="1"/>
  <c r="N260" i="201" s="1"/>
  <c r="N285" i="201"/>
  <c r="N391" i="201"/>
  <c r="N396" i="201"/>
  <c r="N398" i="201"/>
  <c r="N433" i="201"/>
  <c r="N445" i="201"/>
  <c r="N473" i="201"/>
  <c r="N544" i="201"/>
  <c r="N572" i="201"/>
  <c r="P18" i="212"/>
  <c r="N279" i="212"/>
  <c r="N295" i="212"/>
  <c r="N303" i="212"/>
  <c r="N544" i="212"/>
  <c r="N558" i="212"/>
  <c r="N631" i="212"/>
  <c r="N660" i="212"/>
  <c r="N692" i="212"/>
  <c r="N71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33" i="211"/>
  <c r="N428" i="211"/>
  <c r="N526" i="211"/>
  <c r="N524" i="211" s="1"/>
  <c r="N597" i="211"/>
  <c r="N631" i="211"/>
  <c r="N681" i="211"/>
  <c r="N689" i="211"/>
  <c r="N520" i="200"/>
  <c r="N553" i="200"/>
  <c r="N631" i="200"/>
  <c r="N159" i="201"/>
  <c r="N337" i="201"/>
  <c r="N189" i="211"/>
  <c r="N658" i="200"/>
  <c r="N103" i="201"/>
  <c r="P130" i="201"/>
  <c r="P128" i="201" s="1"/>
  <c r="N179" i="201"/>
  <c r="N276" i="201"/>
  <c r="N412" i="201"/>
  <c r="N439" i="201"/>
  <c r="N455" i="201"/>
  <c r="N510" i="201"/>
  <c r="O549" i="201"/>
  <c r="O624" i="201"/>
  <c r="O622" i="201" s="1"/>
  <c r="N695" i="201"/>
  <c r="N755" i="201"/>
  <c r="N149" i="212"/>
  <c r="N159" i="212"/>
  <c r="N396" i="212"/>
  <c r="N514" i="212"/>
  <c r="N522" i="212"/>
  <c r="N531" i="212"/>
  <c r="N529" i="212" s="1"/>
  <c r="O567" i="212"/>
  <c r="N595" i="212"/>
  <c r="N639" i="212"/>
  <c r="P647" i="212"/>
  <c r="P679" i="212"/>
  <c r="P677" i="212" s="1"/>
  <c r="N179" i="211"/>
  <c r="N258" i="211"/>
  <c r="N276" i="211"/>
  <c r="N337" i="211"/>
  <c r="N389" i="211"/>
  <c r="N510" i="211"/>
  <c r="N520" i="211"/>
  <c r="N553" i="211"/>
  <c r="P565" i="211"/>
  <c r="O572" i="211"/>
  <c r="O565" i="211" s="1"/>
  <c r="N593" i="211"/>
  <c r="O624" i="211"/>
  <c r="O622" i="211" s="1"/>
  <c r="N724" i="211"/>
  <c r="O18" i="210"/>
  <c r="N597" i="200"/>
  <c r="N639" i="200"/>
  <c r="P647" i="200"/>
  <c r="N95" i="201"/>
  <c r="O101" i="201"/>
  <c r="O99" i="201" s="1"/>
  <c r="N185" i="201"/>
  <c r="N200" i="201"/>
  <c r="N291" i="201"/>
  <c r="N398" i="212"/>
  <c r="N185" i="211"/>
  <c r="N200" i="211"/>
  <c r="P578" i="211"/>
  <c r="P576" i="211" s="1"/>
  <c r="N154" i="210"/>
  <c r="N161" i="210"/>
  <c r="N258" i="210"/>
  <c r="N283" i="210"/>
  <c r="N366" i="210"/>
  <c r="N364" i="210" s="1"/>
  <c r="N362" i="210" s="1"/>
  <c r="N389" i="210"/>
  <c r="N430" i="210"/>
  <c r="N514" i="210"/>
  <c r="N526" i="210"/>
  <c r="N524" i="210" s="1"/>
  <c r="N531" i="210"/>
  <c r="N529" i="210" s="1"/>
  <c r="O533" i="210"/>
  <c r="P549" i="210"/>
  <c r="N62" i="208"/>
  <c r="N60" i="208" s="1"/>
  <c r="O68" i="208"/>
  <c r="O66" i="208" s="1"/>
  <c r="P101" i="208"/>
  <c r="P99" i="208" s="1"/>
  <c r="N151" i="208"/>
  <c r="N391" i="208"/>
  <c r="N544" i="208"/>
  <c r="O617" i="208"/>
  <c r="O647" i="208"/>
  <c r="N718" i="208"/>
  <c r="N735" i="208"/>
  <c r="N91" i="207"/>
  <c r="N103" i="207"/>
  <c r="N138" i="207"/>
  <c r="N147" i="207"/>
  <c r="N220" i="207"/>
  <c r="N430" i="207"/>
  <c r="N449" i="207"/>
  <c r="N510" i="207"/>
  <c r="N639" i="207"/>
  <c r="N656" i="207"/>
  <c r="N718" i="207"/>
  <c r="N757" i="207"/>
  <c r="N763" i="207"/>
  <c r="N761" i="207" s="1"/>
  <c r="N759" i="207" s="1"/>
  <c r="N62" i="206"/>
  <c r="N60" i="206" s="1"/>
  <c r="N157" i="206"/>
  <c r="N161" i="206"/>
  <c r="N200" i="206"/>
  <c r="N433" i="206"/>
  <c r="N132" i="210"/>
  <c r="N169" i="210"/>
  <c r="N167" i="210" s="1"/>
  <c r="N165" i="210" s="1"/>
  <c r="N220" i="210"/>
  <c r="N325" i="210"/>
  <c r="N337" i="210"/>
  <c r="N572" i="210"/>
  <c r="N580" i="210"/>
  <c r="N610" i="210"/>
  <c r="N634" i="210"/>
  <c r="N662" i="210"/>
  <c r="N681" i="210"/>
  <c r="N149" i="208"/>
  <c r="N276" i="208"/>
  <c r="N335" i="208"/>
  <c r="N482" i="208"/>
  <c r="N585" i="208"/>
  <c r="O101" i="207"/>
  <c r="O99" i="207" s="1"/>
  <c r="N276" i="207"/>
  <c r="N279" i="207"/>
  <c r="N303" i="207"/>
  <c r="N307" i="207"/>
  <c r="N585" i="207"/>
  <c r="N595" i="207"/>
  <c r="N248" i="206"/>
  <c r="N251" i="206"/>
  <c r="N291" i="206"/>
  <c r="N159" i="208"/>
  <c r="N220" i="208"/>
  <c r="N430" i="208"/>
  <c r="N580" i="208"/>
  <c r="N593" i="208"/>
  <c r="N662" i="208"/>
  <c r="N692" i="208"/>
  <c r="N62" i="207"/>
  <c r="N60" i="207" s="1"/>
  <c r="N412" i="207"/>
  <c r="N531" i="207"/>
  <c r="N529" i="207" s="1"/>
  <c r="N631" i="207"/>
  <c r="N660" i="207"/>
  <c r="N681" i="207"/>
  <c r="N755" i="207"/>
  <c r="N88" i="206"/>
  <c r="N95" i="206"/>
  <c r="O130" i="206"/>
  <c r="O128" i="206" s="1"/>
  <c r="N179" i="206"/>
  <c r="N391" i="206"/>
  <c r="N398" i="206"/>
  <c r="N91" i="210"/>
  <c r="N520" i="210"/>
  <c r="P565" i="210"/>
  <c r="N597" i="210"/>
  <c r="N651" i="210"/>
  <c r="N95" i="208"/>
  <c r="N147" i="208"/>
  <c r="N217" i="208"/>
  <c r="N285" i="208"/>
  <c r="N314" i="208"/>
  <c r="N325" i="208"/>
  <c r="N258" i="207"/>
  <c r="N335" i="207"/>
  <c r="O549" i="207"/>
  <c r="P578" i="207"/>
  <c r="P576" i="207" s="1"/>
  <c r="N103" i="206"/>
  <c r="N198" i="206"/>
  <c r="N224" i="206"/>
  <c r="N253" i="206"/>
  <c r="N258" i="206"/>
  <c r="N283" i="206"/>
  <c r="N314" i="206"/>
  <c r="N325" i="206"/>
  <c r="N337" i="206"/>
  <c r="N449" i="206"/>
  <c r="N482" i="206"/>
  <c r="N514" i="206"/>
  <c r="P565" i="206"/>
  <c r="P624" i="206"/>
  <c r="P622" i="206" s="1"/>
  <c r="N665" i="206"/>
  <c r="N689" i="206"/>
  <c r="N138" i="205"/>
  <c r="N189" i="205"/>
  <c r="N291" i="205"/>
  <c r="N335" i="205"/>
  <c r="N360" i="205"/>
  <c r="N572" i="205"/>
  <c r="O624" i="205"/>
  <c r="O622" i="205" s="1"/>
  <c r="P679" i="205"/>
  <c r="P677" i="205" s="1"/>
  <c r="N763" i="205"/>
  <c r="N761" i="205" s="1"/>
  <c r="N759" i="205" s="1"/>
  <c r="N138" i="204"/>
  <c r="N169" i="204"/>
  <c r="N167" i="204" s="1"/>
  <c r="N165" i="204" s="1"/>
  <c r="N151" i="203"/>
  <c r="N398" i="202"/>
  <c r="N430" i="202"/>
  <c r="N437" i="202"/>
  <c r="N449" i="202"/>
  <c r="N464" i="202"/>
  <c r="N514" i="202"/>
  <c r="N553" i="202"/>
  <c r="N585" i="202"/>
  <c r="N595" i="202"/>
  <c r="P624" i="202"/>
  <c r="P622" i="202" s="1"/>
  <c r="N757" i="202"/>
  <c r="N391" i="205"/>
  <c r="N398" i="205"/>
  <c r="N510" i="205"/>
  <c r="N514" i="205"/>
  <c r="N522" i="205"/>
  <c r="N544" i="205"/>
  <c r="N589" i="205"/>
  <c r="N597" i="205"/>
  <c r="N658" i="205"/>
  <c r="N702" i="205"/>
  <c r="N161" i="204"/>
  <c r="N185" i="204"/>
  <c r="N224" i="204"/>
  <c r="N253" i="204"/>
  <c r="N255" i="204"/>
  <c r="N264" i="204"/>
  <c r="N262" i="204" s="1"/>
  <c r="N260" i="204" s="1"/>
  <c r="N335" i="204"/>
  <c r="N389" i="204"/>
  <c r="N428" i="204"/>
  <c r="N514" i="204"/>
  <c r="O549" i="204"/>
  <c r="N593" i="204"/>
  <c r="N665" i="204"/>
  <c r="P679" i="204"/>
  <c r="P677" i="204" s="1"/>
  <c r="N689" i="204"/>
  <c r="N755" i="204"/>
  <c r="N253" i="203"/>
  <c r="N258" i="203"/>
  <c r="N439" i="203"/>
  <c r="O529" i="203"/>
  <c r="N546" i="203"/>
  <c r="O549" i="203"/>
  <c r="N553" i="203"/>
  <c r="N610" i="203"/>
  <c r="N631" i="203"/>
  <c r="N637" i="203"/>
  <c r="N681" i="203"/>
  <c r="N692" i="203"/>
  <c r="N695" i="203"/>
  <c r="N735" i="203"/>
  <c r="O753" i="203"/>
  <c r="O751" i="203" s="1"/>
  <c r="N55" i="202"/>
  <c r="N189" i="202"/>
  <c r="P533" i="206"/>
  <c r="N555" i="206"/>
  <c r="N572" i="206"/>
  <c r="N619" i="206"/>
  <c r="N617" i="206" s="1"/>
  <c r="N692" i="206"/>
  <c r="N731" i="206"/>
  <c r="N755" i="206"/>
  <c r="P101" i="205"/>
  <c r="P99" i="205" s="1"/>
  <c r="N194" i="205"/>
  <c r="N307" i="205"/>
  <c r="N95" i="204"/>
  <c r="N500" i="204"/>
  <c r="P549" i="204"/>
  <c r="N147" i="203"/>
  <c r="N181" i="202"/>
  <c r="N285" i="202"/>
  <c r="N295" i="202"/>
  <c r="N335" i="202"/>
  <c r="N656" i="202"/>
  <c r="N485" i="206"/>
  <c r="N531" i="206"/>
  <c r="N529" i="206" s="1"/>
  <c r="N88" i="205"/>
  <c r="N414" i="205"/>
  <c r="N531" i="205"/>
  <c r="N529" i="205" s="1"/>
  <c r="P578" i="205"/>
  <c r="P576" i="205" s="1"/>
  <c r="P18" i="204"/>
  <c r="N189" i="204"/>
  <c r="N198" i="204"/>
  <c r="N251" i="204"/>
  <c r="N279" i="204"/>
  <c r="N283" i="204"/>
  <c r="N295" i="204"/>
  <c r="N337" i="204"/>
  <c r="N381" i="204"/>
  <c r="N414" i="204"/>
  <c r="N430" i="204"/>
  <c r="P533" i="204"/>
  <c r="N597" i="204"/>
  <c r="N631" i="204"/>
  <c r="N658" i="204"/>
  <c r="N692" i="204"/>
  <c r="N695" i="204"/>
  <c r="N724" i="204"/>
  <c r="N372" i="203"/>
  <c r="N433" i="203"/>
  <c r="N544" i="203"/>
  <c r="N555" i="203"/>
  <c r="N580" i="203"/>
  <c r="N662" i="203"/>
  <c r="N665" i="203"/>
  <c r="N763" i="203"/>
  <c r="N761" i="203" s="1"/>
  <c r="N759" i="203" s="1"/>
  <c r="N91" i="202"/>
  <c r="N161" i="202"/>
  <c r="N253" i="202"/>
  <c r="N258" i="202"/>
  <c r="N337" i="202"/>
  <c r="O679" i="202"/>
  <c r="O677" i="202" s="1"/>
  <c r="N731" i="202"/>
  <c r="N555" i="200"/>
  <c r="N572" i="200"/>
  <c r="N595" i="200"/>
  <c r="N610" i="200"/>
  <c r="N634" i="200"/>
  <c r="N689" i="200"/>
  <c r="N702" i="200"/>
  <c r="N731" i="200"/>
  <c r="N757" i="200"/>
  <c r="N138" i="201"/>
  <c r="N169" i="201"/>
  <c r="N167" i="201" s="1"/>
  <c r="N165" i="201" s="1"/>
  <c r="N619" i="200"/>
  <c r="N617" i="200" s="1"/>
  <c r="N656" i="200"/>
  <c r="N681" i="200"/>
  <c r="N147" i="201"/>
  <c r="N151" i="201"/>
  <c r="N510" i="200"/>
  <c r="N522" i="200"/>
  <c r="O529" i="200"/>
  <c r="N546" i="200"/>
  <c r="P549" i="200"/>
  <c r="N558" i="200"/>
  <c r="O578" i="200"/>
  <c r="O576" i="200" s="1"/>
  <c r="N626" i="200"/>
  <c r="N665" i="200"/>
  <c r="N88" i="201"/>
  <c r="O679" i="200"/>
  <c r="O677" i="200" s="1"/>
  <c r="N189" i="201"/>
  <c r="N325" i="201"/>
  <c r="N389" i="201"/>
  <c r="N514" i="201"/>
  <c r="N522" i="201"/>
  <c r="N546" i="201"/>
  <c r="N589" i="201"/>
  <c r="N595" i="201"/>
  <c r="N613" i="201"/>
  <c r="P624" i="201"/>
  <c r="P622" i="201" s="1"/>
  <c r="N634" i="201"/>
  <c r="N639" i="201"/>
  <c r="N651" i="201"/>
  <c r="N662" i="201"/>
  <c r="N692" i="201"/>
  <c r="N716" i="201"/>
  <c r="N724" i="201"/>
  <c r="N735" i="201"/>
  <c r="N763" i="201"/>
  <c r="N761" i="201" s="1"/>
  <c r="N759" i="201" s="1"/>
  <c r="N157" i="212"/>
  <c r="N179" i="212"/>
  <c r="N220" i="212"/>
  <c r="N255" i="212"/>
  <c r="P441" i="212"/>
  <c r="N482" i="212"/>
  <c r="P549" i="212"/>
  <c r="P578" i="212"/>
  <c r="P576" i="212" s="1"/>
  <c r="P606" i="212"/>
  <c r="N619" i="212"/>
  <c r="N617" i="212" s="1"/>
  <c r="N656" i="212"/>
  <c r="N681" i="212"/>
  <c r="N482" i="211"/>
  <c r="O606" i="211"/>
  <c r="N610" i="211"/>
  <c r="P624" i="211"/>
  <c r="P622" i="211" s="1"/>
  <c r="P679" i="211"/>
  <c r="P677" i="211" s="1"/>
  <c r="N251" i="210"/>
  <c r="O262" i="210"/>
  <c r="O260" i="210" s="1"/>
  <c r="N303" i="210"/>
  <c r="P533" i="210"/>
  <c r="N631" i="210"/>
  <c r="N755" i="210"/>
  <c r="N106" i="208"/>
  <c r="N154" i="208"/>
  <c r="N161" i="208"/>
  <c r="N181" i="208"/>
  <c r="N200" i="208"/>
  <c r="N248" i="208"/>
  <c r="N258" i="208"/>
  <c r="N291" i="208"/>
  <c r="N389" i="208"/>
  <c r="N439" i="208"/>
  <c r="N551" i="208"/>
  <c r="N555" i="208"/>
  <c r="P567" i="208"/>
  <c r="P565" i="208" s="1"/>
  <c r="N595" i="208"/>
  <c r="P624" i="208"/>
  <c r="P622" i="208" s="1"/>
  <c r="N651" i="208"/>
  <c r="N314" i="207"/>
  <c r="N372" i="207"/>
  <c r="N437" i="207"/>
  <c r="N181" i="201"/>
  <c r="N198" i="201"/>
  <c r="N217" i="201"/>
  <c r="N224" i="201"/>
  <c r="N234" i="201"/>
  <c r="N255" i="201"/>
  <c r="N428" i="201"/>
  <c r="N485" i="201"/>
  <c r="N391" i="212"/>
  <c r="N433" i="212"/>
  <c r="N445" i="212"/>
  <c r="N473" i="212"/>
  <c r="N510" i="212"/>
  <c r="N520" i="212"/>
  <c r="N593" i="212"/>
  <c r="N626" i="212"/>
  <c r="N665" i="212"/>
  <c r="N159" i="211"/>
  <c r="N181" i="211"/>
  <c r="N198" i="211"/>
  <c r="N224" i="211"/>
  <c r="N234" i="211"/>
  <c r="N255" i="211"/>
  <c r="N396" i="211"/>
  <c r="N555" i="211"/>
  <c r="N626" i="211"/>
  <c r="N639" i="211"/>
  <c r="N658" i="211"/>
  <c r="N675" i="211"/>
  <c r="N673" i="211" s="1"/>
  <c r="N671" i="211" s="1"/>
  <c r="N695" i="211"/>
  <c r="N710" i="211"/>
  <c r="N763" i="211"/>
  <c r="N761" i="211" s="1"/>
  <c r="N759" i="211" s="1"/>
  <c r="P101" i="210"/>
  <c r="P99" i="210" s="1"/>
  <c r="P130" i="210"/>
  <c r="P128" i="210" s="1"/>
  <c r="N151" i="210"/>
  <c r="N179" i="210"/>
  <c r="N181" i="210"/>
  <c r="N194" i="210"/>
  <c r="N412" i="210"/>
  <c r="N437" i="210"/>
  <c r="N449" i="210"/>
  <c r="N675" i="210"/>
  <c r="N673" i="210" s="1"/>
  <c r="N671" i="210" s="1"/>
  <c r="N689" i="210"/>
  <c r="O410" i="208"/>
  <c r="O408" i="208" s="1"/>
  <c r="N485" i="208"/>
  <c r="N149" i="207"/>
  <c r="N161" i="207"/>
  <c r="N181" i="207"/>
  <c r="N200" i="207"/>
  <c r="N253" i="207"/>
  <c r="N255" i="207"/>
  <c r="N337" i="207"/>
  <c r="N473" i="207"/>
  <c r="N526" i="207"/>
  <c r="N524" i="207" s="1"/>
  <c r="N482" i="201"/>
  <c r="N500" i="201"/>
  <c r="P549" i="201"/>
  <c r="P578" i="201"/>
  <c r="P576" i="201" s="1"/>
  <c r="N658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79" i="212"/>
  <c r="O677" i="212" s="1"/>
  <c r="N154" i="211"/>
  <c r="N285" i="210"/>
  <c r="N314" i="210"/>
  <c r="N593" i="210"/>
  <c r="P624" i="210"/>
  <c r="P622" i="210" s="1"/>
  <c r="N639" i="210"/>
  <c r="O647" i="210"/>
  <c r="N660" i="210"/>
  <c r="N692" i="210"/>
  <c r="N702" i="210"/>
  <c r="N716" i="210"/>
  <c r="P753" i="210"/>
  <c r="P751" i="210" s="1"/>
  <c r="N132" i="208"/>
  <c r="N179" i="208"/>
  <c r="N189" i="208"/>
  <c r="N194" i="208"/>
  <c r="N279" i="208"/>
  <c r="N283" i="208"/>
  <c r="N295" i="208"/>
  <c r="O578" i="208"/>
  <c r="O576" i="208" s="1"/>
  <c r="N724" i="208"/>
  <c r="N264" i="207"/>
  <c r="N262" i="207" s="1"/>
  <c r="N260" i="207" s="1"/>
  <c r="N295" i="207"/>
  <c r="N366" i="207"/>
  <c r="N364" i="207" s="1"/>
  <c r="N362" i="207" s="1"/>
  <c r="N389" i="207"/>
  <c r="N414" i="207"/>
  <c r="N433" i="207"/>
  <c r="N464" i="207"/>
  <c r="N485" i="207"/>
  <c r="N553" i="207"/>
  <c r="N567" i="207"/>
  <c r="N251" i="201"/>
  <c r="N279" i="201"/>
  <c r="N307" i="201"/>
  <c r="N314" i="201"/>
  <c r="N335" i="201"/>
  <c r="N414" i="201"/>
  <c r="N430" i="201"/>
  <c r="N437" i="201"/>
  <c r="N449" i="201"/>
  <c r="N675" i="201"/>
  <c r="N673" i="201" s="1"/>
  <c r="N671" i="201" s="1"/>
  <c r="N147" i="212"/>
  <c r="N283" i="212"/>
  <c r="N439" i="212"/>
  <c r="N485" i="212"/>
  <c r="N546" i="212"/>
  <c r="N555" i="212"/>
  <c r="O578" i="212"/>
  <c r="O576" i="212" s="1"/>
  <c r="N597" i="212"/>
  <c r="N610" i="212"/>
  <c r="N634" i="212"/>
  <c r="N689" i="212"/>
  <c r="N702" i="212"/>
  <c r="N731" i="212"/>
  <c r="N757" i="212"/>
  <c r="N149" i="211"/>
  <c r="N251" i="211"/>
  <c r="N279" i="211"/>
  <c r="N307" i="211"/>
  <c r="N314" i="211"/>
  <c r="N335" i="211"/>
  <c r="N485" i="211"/>
  <c r="N531" i="211"/>
  <c r="N529" i="211" s="1"/>
  <c r="N585" i="211"/>
  <c r="N651" i="211"/>
  <c r="N662" i="211"/>
  <c r="N702" i="211"/>
  <c r="N718" i="211"/>
  <c r="N75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55" i="210"/>
  <c r="N546" i="210"/>
  <c r="N567" i="210"/>
  <c r="N637" i="210"/>
  <c r="N658" i="210"/>
  <c r="N372" i="208"/>
  <c r="N514" i="208"/>
  <c r="O679" i="208"/>
  <c r="O677" i="208" s="1"/>
  <c r="N763" i="208"/>
  <c r="N761" i="208" s="1"/>
  <c r="N759" i="208" s="1"/>
  <c r="N70" i="207"/>
  <c r="N68" i="207" s="1"/>
  <c r="N66" i="207" s="1"/>
  <c r="N482" i="207"/>
  <c r="N589" i="207"/>
  <c r="N610" i="207"/>
  <c r="N634" i="207"/>
  <c r="N658" i="207"/>
  <c r="N731" i="207"/>
  <c r="O761" i="207"/>
  <c r="O75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7" i="206"/>
  <c r="N551" i="206"/>
  <c r="N283" i="205"/>
  <c r="O529" i="205"/>
  <c r="N546" i="205"/>
  <c r="N585" i="205"/>
  <c r="N595" i="205"/>
  <c r="N626" i="205"/>
  <c r="O647" i="205"/>
  <c r="N660" i="205"/>
  <c r="O673" i="205"/>
  <c r="O671" i="205" s="1"/>
  <c r="N718" i="205"/>
  <c r="O68" i="204"/>
  <c r="O66" i="204" s="1"/>
  <c r="N91" i="204"/>
  <c r="N106" i="204"/>
  <c r="N147" i="204"/>
  <c r="N176" i="204"/>
  <c r="N412" i="204"/>
  <c r="N433" i="204"/>
  <c r="N531" i="204"/>
  <c r="N529" i="204" s="1"/>
  <c r="N544" i="204"/>
  <c r="O624" i="204"/>
  <c r="O622" i="204" s="1"/>
  <c r="N639" i="204"/>
  <c r="N763" i="204"/>
  <c r="N761" i="204" s="1"/>
  <c r="N759" i="204" s="1"/>
  <c r="N97" i="203"/>
  <c r="N106" i="203"/>
  <c r="N157" i="203"/>
  <c r="N179" i="203"/>
  <c r="N217" i="203"/>
  <c r="N303" i="203"/>
  <c r="N412" i="203"/>
  <c r="N473" i="203"/>
  <c r="N510" i="203"/>
  <c r="N597" i="203"/>
  <c r="N151" i="202"/>
  <c r="N194" i="202"/>
  <c r="N200" i="202"/>
  <c r="N291" i="202"/>
  <c r="O578" i="202"/>
  <c r="O576" i="202" s="1"/>
  <c r="P647" i="202"/>
  <c r="N735" i="202"/>
  <c r="N763" i="202"/>
  <c r="N761" i="202" s="1"/>
  <c r="N759" i="202" s="1"/>
  <c r="N603" i="207"/>
  <c r="N601" i="207" s="1"/>
  <c r="O478" i="206"/>
  <c r="N522" i="206"/>
  <c r="N546" i="206"/>
  <c r="N558" i="206"/>
  <c r="N585" i="206"/>
  <c r="N595" i="206"/>
  <c r="N626" i="206"/>
  <c r="N658" i="206"/>
  <c r="P673" i="206"/>
  <c r="P671" i="206" s="1"/>
  <c r="N702" i="206"/>
  <c r="N716" i="206"/>
  <c r="O753" i="206"/>
  <c r="O751" i="206" s="1"/>
  <c r="N132" i="205"/>
  <c r="O167" i="205"/>
  <c r="O165" i="205" s="1"/>
  <c r="N154" i="205"/>
  <c r="P624" i="205"/>
  <c r="P622" i="205" s="1"/>
  <c r="N103" i="204"/>
  <c r="N248" i="204"/>
  <c r="N258" i="204"/>
  <c r="N325" i="204"/>
  <c r="N414" i="203"/>
  <c r="N589" i="203"/>
  <c r="N396" i="202"/>
  <c r="N639" i="202"/>
  <c r="O624" i="207"/>
  <c r="O622" i="207" s="1"/>
  <c r="O647" i="207"/>
  <c r="N662" i="207"/>
  <c r="N689" i="207"/>
  <c r="N716" i="207"/>
  <c r="N73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33" i="205"/>
  <c r="N567" i="205"/>
  <c r="N610" i="205"/>
  <c r="N639" i="205"/>
  <c r="N656" i="205"/>
  <c r="N681" i="205"/>
  <c r="N692" i="205"/>
  <c r="N55" i="204"/>
  <c r="N291" i="204"/>
  <c r="O370" i="204"/>
  <c r="N398" i="204"/>
  <c r="N473" i="204"/>
  <c r="N526" i="204"/>
  <c r="N524" i="204" s="1"/>
  <c r="N585" i="204"/>
  <c r="N660" i="204"/>
  <c r="N675" i="204"/>
  <c r="N673" i="204" s="1"/>
  <c r="N671" i="204" s="1"/>
  <c r="P753" i="204"/>
  <c r="P751" i="204" s="1"/>
  <c r="P101" i="203"/>
  <c r="P99" i="203" s="1"/>
  <c r="N198" i="203"/>
  <c r="N234" i="203"/>
  <c r="N283" i="203"/>
  <c r="N325" i="203"/>
  <c r="N337" i="203"/>
  <c r="P549" i="203"/>
  <c r="P565" i="203"/>
  <c r="N572" i="203"/>
  <c r="N593" i="203"/>
  <c r="N613" i="203"/>
  <c r="O624" i="203"/>
  <c r="O622" i="203" s="1"/>
  <c r="N634" i="203"/>
  <c r="N660" i="203"/>
  <c r="N675" i="203"/>
  <c r="N673" i="203" s="1"/>
  <c r="N671" i="203" s="1"/>
  <c r="O679" i="203"/>
  <c r="O677" i="203" s="1"/>
  <c r="N702" i="203"/>
  <c r="N755" i="203"/>
  <c r="O761" i="203"/>
  <c r="O759" i="203" s="1"/>
  <c r="N106" i="202"/>
  <c r="N157" i="202"/>
  <c r="N179" i="202"/>
  <c r="N220" i="202"/>
  <c r="N255" i="202"/>
  <c r="N283" i="202"/>
  <c r="N360" i="202"/>
  <c r="N391" i="202"/>
  <c r="N433" i="202"/>
  <c r="N510" i="202"/>
  <c r="N637" i="202"/>
  <c r="N662" i="202"/>
  <c r="P679" i="207"/>
  <c r="P677" i="207" s="1"/>
  <c r="N526" i="206"/>
  <c r="N524" i="206" s="1"/>
  <c r="N567" i="206"/>
  <c r="N610" i="206"/>
  <c r="N639" i="206"/>
  <c r="N662" i="206"/>
  <c r="P679" i="206"/>
  <c r="P677" i="206" s="1"/>
  <c r="N763" i="206"/>
  <c r="N761" i="206" s="1"/>
  <c r="N759" i="206" s="1"/>
  <c r="O68" i="205"/>
  <c r="O66" i="205" s="1"/>
  <c r="N91" i="205"/>
  <c r="N106" i="205"/>
  <c r="N147" i="205"/>
  <c r="N295" i="205"/>
  <c r="N303" i="205"/>
  <c r="N360" i="204"/>
  <c r="N572" i="204"/>
  <c r="N603" i="204"/>
  <c r="N601" i="204" s="1"/>
  <c r="P624" i="204"/>
  <c r="P622" i="204" s="1"/>
  <c r="N132" i="203"/>
  <c r="N264" i="203"/>
  <c r="N262" i="203" s="1"/>
  <c r="N260" i="203" s="1"/>
  <c r="O364" i="203"/>
  <c r="O362" i="203" s="1"/>
  <c r="N445" i="202"/>
  <c r="N473" i="202"/>
  <c r="N555" i="202"/>
  <c r="N651" i="202"/>
  <c r="N522" i="202"/>
  <c r="N531" i="202"/>
  <c r="N529" i="202" s="1"/>
  <c r="P549" i="202"/>
  <c r="N572" i="202"/>
  <c r="N702" i="202"/>
  <c r="N755" i="202"/>
  <c r="P533" i="202"/>
  <c r="O549" i="202"/>
  <c r="N593" i="202"/>
  <c r="N613" i="202"/>
  <c r="N631" i="202"/>
  <c r="N634" i="202"/>
  <c r="N665" i="202"/>
  <c r="N675" i="202"/>
  <c r="N673" i="202" s="1"/>
  <c r="N671" i="202" s="1"/>
  <c r="N710" i="202"/>
  <c r="N88" i="212"/>
  <c r="N185" i="212"/>
  <c r="N455" i="212"/>
  <c r="N88" i="211"/>
  <c r="N464" i="211"/>
  <c r="N217" i="211"/>
  <c r="N20" i="211"/>
  <c r="P18" i="210"/>
  <c r="N88" i="210"/>
  <c r="N248" i="210"/>
  <c r="N500" i="210"/>
  <c r="N307" i="208"/>
  <c r="N224" i="208"/>
  <c r="N185" i="208"/>
  <c r="O165" i="208"/>
  <c r="N169" i="208"/>
  <c r="P167" i="208"/>
  <c r="N710" i="208"/>
  <c r="N455" i="208"/>
  <c r="O18" i="207"/>
  <c r="O16" i="207" s="1"/>
  <c r="N55" i="207"/>
  <c r="N189" i="207"/>
  <c r="N185" i="207"/>
  <c r="N217" i="207"/>
  <c r="N88" i="207"/>
  <c r="N514" i="207"/>
  <c r="N455" i="207"/>
  <c r="N500" i="207"/>
  <c r="N176" i="207"/>
  <c r="N735" i="206"/>
  <c r="N651" i="206"/>
  <c r="N500" i="206"/>
  <c r="N464" i="206"/>
  <c r="N455" i="206"/>
  <c r="N217" i="206"/>
  <c r="P18" i="206"/>
  <c r="N724" i="200"/>
  <c r="N724" i="202"/>
  <c r="N724" i="212"/>
  <c r="N724" i="205"/>
  <c r="P533" i="205"/>
  <c r="N473" i="205"/>
  <c r="N455" i="205"/>
  <c r="N449" i="205"/>
  <c r="N200" i="205"/>
  <c r="N185" i="205"/>
  <c r="N55" i="205"/>
  <c r="N455" i="204"/>
  <c r="P624" i="203"/>
  <c r="N200" i="203"/>
  <c r="N464" i="203"/>
  <c r="N455" i="203"/>
  <c r="P18" i="203"/>
  <c r="N307" i="203"/>
  <c r="N449" i="203"/>
  <c r="N500" i="202"/>
  <c r="P362" i="202"/>
  <c r="N366" i="202"/>
  <c r="N364" i="202" s="1"/>
  <c r="O364" i="202"/>
  <c r="N185" i="202"/>
  <c r="N71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72" i="201"/>
  <c r="O565" i="201" s="1"/>
  <c r="O606" i="201"/>
  <c r="P617" i="201"/>
  <c r="P606" i="201" s="1"/>
  <c r="N626" i="201"/>
  <c r="P679" i="201"/>
  <c r="P677" i="201" s="1"/>
  <c r="N702" i="201"/>
  <c r="P761" i="201"/>
  <c r="P759" i="201" s="1"/>
  <c r="O113" i="212"/>
  <c r="O111" i="212" s="1"/>
  <c r="O130" i="212"/>
  <c r="O128" i="212" s="1"/>
  <c r="O262" i="212"/>
  <c r="O260" i="212" s="1"/>
  <c r="P410" i="212"/>
  <c r="P408" i="212" s="1"/>
  <c r="P529" i="212"/>
  <c r="O533" i="212"/>
  <c r="O624" i="212"/>
  <c r="O622" i="212" s="1"/>
  <c r="N651" i="212"/>
  <c r="P673" i="212"/>
  <c r="P671" i="212" s="1"/>
  <c r="P753" i="212"/>
  <c r="P751" i="212" s="1"/>
  <c r="O68" i="211"/>
  <c r="O66" i="211" s="1"/>
  <c r="O167" i="211"/>
  <c r="O165" i="211" s="1"/>
  <c r="N366" i="211"/>
  <c r="N364" i="211" s="1"/>
  <c r="N362" i="211" s="1"/>
  <c r="O370" i="211"/>
  <c r="N439" i="211"/>
  <c r="N473" i="211"/>
  <c r="N366" i="201"/>
  <c r="N364" i="201" s="1"/>
  <c r="N362" i="201" s="1"/>
  <c r="N526" i="201"/>
  <c r="N524" i="201" s="1"/>
  <c r="N567" i="201"/>
  <c r="N580" i="201"/>
  <c r="P647" i="201"/>
  <c r="N20" i="212"/>
  <c r="N103" i="212"/>
  <c r="N176" i="212"/>
  <c r="N325" i="212"/>
  <c r="O370" i="212"/>
  <c r="N381" i="212"/>
  <c r="N551" i="212"/>
  <c r="P624" i="212"/>
  <c r="P622" i="212" s="1"/>
  <c r="O113" i="201"/>
  <c r="O111" i="201" s="1"/>
  <c r="O130" i="201"/>
  <c r="O128" i="201" s="1"/>
  <c r="O262" i="201"/>
  <c r="O260" i="201" s="1"/>
  <c r="P410" i="201"/>
  <c r="P408" i="201" s="1"/>
  <c r="P406" i="201" s="1"/>
  <c r="O533" i="201"/>
  <c r="O68" i="212"/>
  <c r="O66" i="212" s="1"/>
  <c r="O167" i="212"/>
  <c r="O165" i="212" s="1"/>
  <c r="O572" i="212"/>
  <c r="O606" i="212"/>
  <c r="O113" i="211"/>
  <c r="O111" i="211" s="1"/>
  <c r="O130" i="211"/>
  <c r="O128" i="211" s="1"/>
  <c r="O262" i="211"/>
  <c r="O260" i="211" s="1"/>
  <c r="N430" i="211"/>
  <c r="N455" i="211"/>
  <c r="N522" i="208"/>
  <c r="N531" i="208"/>
  <c r="N529" i="208" s="1"/>
  <c r="P529" i="208"/>
  <c r="N626" i="208"/>
  <c r="O624" i="208"/>
  <c r="O622" i="208" s="1"/>
  <c r="P679" i="208"/>
  <c r="P677" i="208" s="1"/>
  <c r="N689" i="208"/>
  <c r="O529" i="211"/>
  <c r="N567" i="211"/>
  <c r="N580" i="211"/>
  <c r="O673" i="211"/>
  <c r="O671" i="211" s="1"/>
  <c r="O753" i="211"/>
  <c r="O751" i="211" s="1"/>
  <c r="N20" i="210"/>
  <c r="N103" i="210"/>
  <c r="N176" i="210"/>
  <c r="O272" i="210"/>
  <c r="O370" i="210"/>
  <c r="N381" i="210"/>
  <c r="O549" i="210"/>
  <c r="N551" i="210"/>
  <c r="O617" i="210"/>
  <c r="O679" i="210"/>
  <c r="O677" i="210" s="1"/>
  <c r="O761" i="210"/>
  <c r="O759" i="210" s="1"/>
  <c r="N366" i="208"/>
  <c r="N364" i="208" s="1"/>
  <c r="N362" i="208" s="1"/>
  <c r="N755" i="208"/>
  <c r="P753" i="208"/>
  <c r="P751" i="208" s="1"/>
  <c r="N95" i="207"/>
  <c r="N113" i="207"/>
  <c r="N111" i="207" s="1"/>
  <c r="O113" i="207"/>
  <c r="O111" i="207" s="1"/>
  <c r="O478" i="211"/>
  <c r="O533" i="211"/>
  <c r="O68" i="210"/>
  <c r="O66" i="210" s="1"/>
  <c r="O167" i="210"/>
  <c r="O165" i="210" s="1"/>
  <c r="O572" i="210"/>
  <c r="O113" i="208"/>
  <c r="O111" i="208" s="1"/>
  <c r="O130" i="208"/>
  <c r="O128" i="208" s="1"/>
  <c r="O262" i="208"/>
  <c r="O260" i="208" s="1"/>
  <c r="P377" i="208"/>
  <c r="N546" i="208"/>
  <c r="O533" i="208"/>
  <c r="P549" i="208"/>
  <c r="N558" i="208"/>
  <c r="N572" i="208"/>
  <c r="O572" i="208"/>
  <c r="O565" i="208" s="1"/>
  <c r="N631" i="208"/>
  <c r="N675" i="208"/>
  <c r="N673" i="208" s="1"/>
  <c r="N671" i="208" s="1"/>
  <c r="P673" i="208"/>
  <c r="P671" i="208" s="1"/>
  <c r="N702" i="208"/>
  <c r="N300" i="207"/>
  <c r="O410" i="207"/>
  <c r="O408" i="207" s="1"/>
  <c r="O549" i="211"/>
  <c r="O679" i="211"/>
  <c r="O677" i="211" s="1"/>
  <c r="O364" i="210"/>
  <c r="O362" i="210" s="1"/>
  <c r="O410" i="210"/>
  <c r="O408" i="210" s="1"/>
  <c r="O567" i="210"/>
  <c r="O578" i="210"/>
  <c r="O576" i="210" s="1"/>
  <c r="O18" i="208"/>
  <c r="O101" i="208"/>
  <c r="O99" i="208" s="1"/>
  <c r="O370" i="208"/>
  <c r="N500" i="208"/>
  <c r="N610" i="208"/>
  <c r="N731" i="208"/>
  <c r="N132" i="207"/>
  <c r="O130" i="207"/>
  <c r="O128" i="207" s="1"/>
  <c r="P410" i="208"/>
  <c r="P408" i="208" s="1"/>
  <c r="O68" i="207"/>
  <c r="O66" i="207" s="1"/>
  <c r="O167" i="207"/>
  <c r="O165" i="207" s="1"/>
  <c r="P370" i="207"/>
  <c r="N558" i="207"/>
  <c r="N572" i="207"/>
  <c r="P624" i="207"/>
  <c r="P622" i="207" s="1"/>
  <c r="O549" i="208"/>
  <c r="N159" i="207"/>
  <c r="O364" i="207"/>
  <c r="O362" i="207" s="1"/>
  <c r="O567" i="207"/>
  <c r="O565" i="207" s="1"/>
  <c r="O578" i="207"/>
  <c r="O576" i="207" s="1"/>
  <c r="N626" i="207"/>
  <c r="N665" i="207"/>
  <c r="O673" i="207"/>
  <c r="O671" i="207" s="1"/>
  <c r="O679" i="207"/>
  <c r="O677" i="207" s="1"/>
  <c r="P753" i="207"/>
  <c r="P751" i="207" s="1"/>
  <c r="N138" i="206"/>
  <c r="N300" i="205"/>
  <c r="O410" i="205"/>
  <c r="O262" i="207"/>
  <c r="O260" i="207" s="1"/>
  <c r="P410" i="207"/>
  <c r="P408" i="207" s="1"/>
  <c r="P406" i="207" s="1"/>
  <c r="O533" i="207"/>
  <c r="N651" i="207"/>
  <c r="N710" i="207"/>
  <c r="O753" i="207"/>
  <c r="O751" i="207" s="1"/>
  <c r="N70" i="206"/>
  <c r="N68" i="206" s="1"/>
  <c r="N66" i="206" s="1"/>
  <c r="N149" i="206"/>
  <c r="N151" i="206"/>
  <c r="P606" i="206"/>
  <c r="O549" i="206"/>
  <c r="O617" i="206"/>
  <c r="O679" i="206"/>
  <c r="O677" i="206" s="1"/>
  <c r="O761" i="206"/>
  <c r="O759" i="206" s="1"/>
  <c r="N366" i="205"/>
  <c r="N364" i="205" s="1"/>
  <c r="N362" i="205" s="1"/>
  <c r="O68" i="206"/>
  <c r="O66" i="206" s="1"/>
  <c r="O167" i="206"/>
  <c r="O165" i="206" s="1"/>
  <c r="O572" i="206"/>
  <c r="O113" i="205"/>
  <c r="O111" i="205" s="1"/>
  <c r="O130" i="205"/>
  <c r="O128" i="205" s="1"/>
  <c r="N176" i="205"/>
  <c r="N217" i="205"/>
  <c r="N251" i="205"/>
  <c r="N314" i="205"/>
  <c r="N325" i="205"/>
  <c r="N500" i="205"/>
  <c r="N526" i="205"/>
  <c r="N524" i="205" s="1"/>
  <c r="O364" i="206"/>
  <c r="O362" i="206" s="1"/>
  <c r="O410" i="206"/>
  <c r="O408" i="206" s="1"/>
  <c r="O406" i="206" s="1"/>
  <c r="O567" i="206"/>
  <c r="O578" i="206"/>
  <c r="O576" i="206" s="1"/>
  <c r="O18" i="205"/>
  <c r="O16" i="205" s="1"/>
  <c r="O101" i="205"/>
  <c r="O99" i="205" s="1"/>
  <c r="N198" i="205"/>
  <c r="O321" i="205"/>
  <c r="N337" i="205"/>
  <c r="N372" i="205"/>
  <c r="P410" i="205"/>
  <c r="P606" i="205"/>
  <c r="O533" i="204"/>
  <c r="N651" i="204"/>
  <c r="O647" i="204"/>
  <c r="N138" i="203"/>
  <c r="O130" i="203"/>
  <c r="O128" i="203" s="1"/>
  <c r="O109" i="203" s="1"/>
  <c r="N520" i="203"/>
  <c r="O549" i="205"/>
  <c r="O617" i="205"/>
  <c r="O679" i="205"/>
  <c r="O677" i="205" s="1"/>
  <c r="O761" i="205"/>
  <c r="O759" i="205" s="1"/>
  <c r="O300" i="204"/>
  <c r="O274" i="204" s="1"/>
  <c r="P410" i="204"/>
  <c r="P408" i="204" s="1"/>
  <c r="P647" i="204"/>
  <c r="N710" i="204"/>
  <c r="N70" i="203"/>
  <c r="N68" i="203" s="1"/>
  <c r="N66" i="203" s="1"/>
  <c r="O68" i="203"/>
  <c r="O66" i="203" s="1"/>
  <c r="N149" i="203"/>
  <c r="N485" i="203"/>
  <c r="O572" i="205"/>
  <c r="O113" i="204"/>
  <c r="O111" i="204" s="1"/>
  <c r="O130" i="204"/>
  <c r="O128" i="204" s="1"/>
  <c r="O262" i="204"/>
  <c r="O260" i="204" s="1"/>
  <c r="P377" i="204"/>
  <c r="N445" i="204"/>
  <c r="N567" i="204"/>
  <c r="P578" i="204"/>
  <c r="P576" i="204" s="1"/>
  <c r="N637" i="204"/>
  <c r="N656" i="204"/>
  <c r="N718" i="204"/>
  <c r="N55" i="203"/>
  <c r="N103" i="203"/>
  <c r="N176" i="203"/>
  <c r="N360" i="203"/>
  <c r="N391" i="203"/>
  <c r="N445" i="203"/>
  <c r="O567" i="205"/>
  <c r="O578" i="205"/>
  <c r="O576" i="205" s="1"/>
  <c r="O18" i="204"/>
  <c r="O16" i="204" s="1"/>
  <c r="O101" i="204"/>
  <c r="O99" i="204" s="1"/>
  <c r="P364" i="204"/>
  <c r="P362" i="204" s="1"/>
  <c r="N366" i="204"/>
  <c r="N364" i="204" s="1"/>
  <c r="N362" i="204" s="1"/>
  <c r="N520" i="204"/>
  <c r="N553" i="204"/>
  <c r="P565" i="204"/>
  <c r="N589" i="204"/>
  <c r="P606" i="204"/>
  <c r="N613" i="204"/>
  <c r="O606" i="204"/>
  <c r="N619" i="204"/>
  <c r="N617" i="204" s="1"/>
  <c r="N662" i="204"/>
  <c r="N681" i="204"/>
  <c r="N71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51" i="203"/>
  <c r="P679" i="203"/>
  <c r="P677" i="203" s="1"/>
  <c r="N710" i="203"/>
  <c r="N154" i="202"/>
  <c r="O567" i="204"/>
  <c r="O565" i="204" s="1"/>
  <c r="O578" i="204"/>
  <c r="O576" i="204" s="1"/>
  <c r="O18" i="203"/>
  <c r="O101" i="203"/>
  <c r="O99" i="203" s="1"/>
  <c r="O370" i="203"/>
  <c r="N526" i="203"/>
  <c r="N524" i="203" s="1"/>
  <c r="O533" i="203"/>
  <c r="N567" i="203"/>
  <c r="P578" i="203"/>
  <c r="P576" i="203" s="1"/>
  <c r="N658" i="203"/>
  <c r="N718" i="203"/>
  <c r="N20" i="202"/>
  <c r="N62" i="202"/>
  <c r="N60" i="202" s="1"/>
  <c r="N88" i="202"/>
  <c r="P101" i="202"/>
  <c r="P99" i="202" s="1"/>
  <c r="O300" i="203"/>
  <c r="P410" i="203"/>
  <c r="P408" i="203" s="1"/>
  <c r="O424" i="203"/>
  <c r="N619" i="203"/>
  <c r="N617" i="203" s="1"/>
  <c r="P617" i="203"/>
  <c r="P606" i="203" s="1"/>
  <c r="N639" i="203"/>
  <c r="N656" i="203"/>
  <c r="N716" i="203"/>
  <c r="N97" i="202"/>
  <c r="N558" i="203"/>
  <c r="O606" i="203"/>
  <c r="O113" i="202"/>
  <c r="O111" i="202" s="1"/>
  <c r="N132" i="202"/>
  <c r="N147" i="202"/>
  <c r="N176" i="202"/>
  <c r="N198" i="202"/>
  <c r="N303" i="202"/>
  <c r="P370" i="202"/>
  <c r="O567" i="203"/>
  <c r="O565" i="203" s="1"/>
  <c r="O578" i="203"/>
  <c r="O576" i="203" s="1"/>
  <c r="O18" i="202"/>
  <c r="O101" i="202"/>
  <c r="O99" i="202" s="1"/>
  <c r="N169" i="202"/>
  <c r="N167" i="202" s="1"/>
  <c r="N165" i="202" s="1"/>
  <c r="O167" i="202"/>
  <c r="O165" i="202" s="1"/>
  <c r="N325" i="202"/>
  <c r="N381" i="202"/>
  <c r="N248" i="202"/>
  <c r="N300" i="202"/>
  <c r="O410" i="202"/>
  <c r="O408" i="202" s="1"/>
  <c r="O262" i="202"/>
  <c r="P410" i="202"/>
  <c r="P408" i="202" s="1"/>
  <c r="P529" i="202"/>
  <c r="O533" i="202"/>
  <c r="O624" i="202"/>
  <c r="O622" i="202" s="1"/>
  <c r="N689" i="202"/>
  <c r="O572" i="202"/>
  <c r="O565" i="202" s="1"/>
  <c r="O533" i="200"/>
  <c r="O624" i="200"/>
  <c r="O622" i="200" s="1"/>
  <c r="N651" i="200"/>
  <c r="P673" i="200"/>
  <c r="P671" i="200" s="1"/>
  <c r="P753" i="200"/>
  <c r="P751" i="200" s="1"/>
  <c r="O549" i="200"/>
  <c r="P624" i="200"/>
  <c r="P622" i="200" s="1"/>
  <c r="O572" i="200"/>
  <c r="O565" i="200" s="1"/>
  <c r="O606" i="200"/>
  <c r="P406" i="206" l="1"/>
  <c r="P406" i="211"/>
  <c r="P406" i="208"/>
  <c r="O406" i="210"/>
  <c r="O406" i="207"/>
  <c r="O406" i="208"/>
  <c r="P406" i="212"/>
  <c r="O406" i="212"/>
  <c r="P406" i="210"/>
  <c r="O406" i="201"/>
  <c r="N649" i="210"/>
  <c r="N649" i="203"/>
  <c r="N649" i="202"/>
  <c r="N647" i="202" s="1"/>
  <c r="N649" i="207"/>
  <c r="N649" i="212"/>
  <c r="N649" i="206"/>
  <c r="N649" i="201"/>
  <c r="N649" i="205"/>
  <c r="N647" i="205" s="1"/>
  <c r="N649" i="211"/>
  <c r="N647" i="211" s="1"/>
  <c r="N480" i="212"/>
  <c r="N649" i="208"/>
  <c r="Q651" i="217"/>
  <c r="N649" i="200"/>
  <c r="N647" i="200" s="1"/>
  <c r="N649" i="204"/>
  <c r="N518" i="211"/>
  <c r="E101" i="219"/>
  <c r="N379" i="212"/>
  <c r="N377" i="212" s="1"/>
  <c r="N518" i="210"/>
  <c r="N379" i="205"/>
  <c r="N377" i="205" s="1"/>
  <c r="N700" i="202"/>
  <c r="N698" i="202" s="1"/>
  <c r="P441" i="204"/>
  <c r="P406" i="204" s="1"/>
  <c r="O441" i="204"/>
  <c r="O272" i="202"/>
  <c r="O260" i="202"/>
  <c r="P576" i="200"/>
  <c r="O377" i="201"/>
  <c r="O362" i="201"/>
  <c r="P321" i="201"/>
  <c r="O143" i="201"/>
  <c r="P143" i="201"/>
  <c r="N238" i="217"/>
  <c r="T238" i="217" s="1"/>
  <c r="N213" i="217"/>
  <c r="T213" i="217" s="1"/>
  <c r="N274" i="207"/>
  <c r="N272" i="207" s="1"/>
  <c r="N480" i="211"/>
  <c r="N478" i="211" s="1"/>
  <c r="N476" i="211" s="1"/>
  <c r="O272" i="204"/>
  <c r="N274" i="205"/>
  <c r="N272" i="205" s="1"/>
  <c r="N274" i="202"/>
  <c r="N272" i="202" s="1"/>
  <c r="N379" i="204"/>
  <c r="N377" i="204" s="1"/>
  <c r="N274" i="208"/>
  <c r="N379" i="207"/>
  <c r="N377" i="207" s="1"/>
  <c r="N379" i="201"/>
  <c r="N377" i="201" s="1"/>
  <c r="N480" i="206"/>
  <c r="N478" i="206" s="1"/>
  <c r="N476" i="206" s="1"/>
  <c r="N379" i="211"/>
  <c r="N377" i="211" s="1"/>
  <c r="N274" i="210"/>
  <c r="N272" i="210" s="1"/>
  <c r="N379" i="202"/>
  <c r="N377" i="202" s="1"/>
  <c r="N379" i="203"/>
  <c r="N377" i="203" s="1"/>
  <c r="N379" i="210"/>
  <c r="N377" i="210" s="1"/>
  <c r="N700" i="211"/>
  <c r="N698" i="211" s="1"/>
  <c r="N700" i="200"/>
  <c r="N698" i="200" s="1"/>
  <c r="N379" i="206"/>
  <c r="N377" i="206" s="1"/>
  <c r="N379" i="208"/>
  <c r="N274" i="212"/>
  <c r="N272" i="212" s="1"/>
  <c r="O274" i="203"/>
  <c r="O272" i="203" s="1"/>
  <c r="N480" i="208"/>
  <c r="N478" i="208" s="1"/>
  <c r="N476" i="208" s="1"/>
  <c r="N443" i="204"/>
  <c r="N441" i="204" s="1"/>
  <c r="N274" i="206"/>
  <c r="N272" i="206" s="1"/>
  <c r="N700" i="206"/>
  <c r="N698" i="206" s="1"/>
  <c r="N274" i="201"/>
  <c r="N272" i="201" s="1"/>
  <c r="O274" i="211"/>
  <c r="O272" i="211" s="1"/>
  <c r="N480" i="210"/>
  <c r="N478" i="210" s="1"/>
  <c r="N476" i="210" s="1"/>
  <c r="N480" i="207"/>
  <c r="N478" i="207" s="1"/>
  <c r="N476" i="207" s="1"/>
  <c r="N480" i="201"/>
  <c r="N478" i="201" s="1"/>
  <c r="N476" i="201" s="1"/>
  <c r="N393" i="217"/>
  <c r="T393" i="217" s="1"/>
  <c r="N560" i="217"/>
  <c r="T560" i="217" s="1"/>
  <c r="N231" i="217"/>
  <c r="T231" i="217" s="1"/>
  <c r="N443" i="207"/>
  <c r="N441" i="207" s="1"/>
  <c r="N443" i="202"/>
  <c r="N700" i="205"/>
  <c r="N698" i="205" s="1"/>
  <c r="N443" i="201"/>
  <c r="N441" i="201" s="1"/>
  <c r="N443" i="208"/>
  <c r="N441" i="208" s="1"/>
  <c r="N700" i="208"/>
  <c r="N698" i="208" s="1"/>
  <c r="N700" i="201"/>
  <c r="N700" i="203"/>
  <c r="N698" i="203" s="1"/>
  <c r="N700" i="212"/>
  <c r="N700" i="210"/>
  <c r="N698" i="210" s="1"/>
  <c r="N443" i="210"/>
  <c r="N700" i="204"/>
  <c r="N698" i="204" s="1"/>
  <c r="N443" i="211"/>
  <c r="N441" i="211" s="1"/>
  <c r="N443" i="203"/>
  <c r="N518" i="203"/>
  <c r="N443" i="212"/>
  <c r="N441" i="212" s="1"/>
  <c r="N443" i="205"/>
  <c r="N441" i="205" s="1"/>
  <c r="N443" i="206"/>
  <c r="N441" i="206" s="1"/>
  <c r="N700" i="207"/>
  <c r="N698" i="207" s="1"/>
  <c r="N518" i="212"/>
  <c r="N518" i="204"/>
  <c r="N518" i="202"/>
  <c r="N518" i="207"/>
  <c r="N518" i="200"/>
  <c r="N518" i="206"/>
  <c r="N518" i="208"/>
  <c r="N518" i="201"/>
  <c r="N518" i="205"/>
  <c r="N493" i="208"/>
  <c r="N493" i="205"/>
  <c r="N491" i="205" s="1"/>
  <c r="N493" i="204"/>
  <c r="N491" i="204" s="1"/>
  <c r="N493" i="211"/>
  <c r="N491" i="211" s="1"/>
  <c r="N493" i="206"/>
  <c r="N491" i="206" s="1"/>
  <c r="N493" i="203"/>
  <c r="N491" i="203" s="1"/>
  <c r="N493" i="207"/>
  <c r="N491" i="207" s="1"/>
  <c r="N493" i="210"/>
  <c r="N491" i="210" s="1"/>
  <c r="N493" i="202"/>
  <c r="N491" i="202" s="1"/>
  <c r="N493" i="212"/>
  <c r="N491" i="212" s="1"/>
  <c r="N493" i="201"/>
  <c r="N491" i="201" s="1"/>
  <c r="O478" i="205"/>
  <c r="O476" i="205" s="1"/>
  <c r="O478" i="210"/>
  <c r="O476" i="210" s="1"/>
  <c r="O478" i="201"/>
  <c r="O478" i="207"/>
  <c r="O476" i="207" s="1"/>
  <c r="O478" i="212"/>
  <c r="O476" i="212" s="1"/>
  <c r="O478" i="208"/>
  <c r="O476" i="208" s="1"/>
  <c r="N478" i="212"/>
  <c r="N476" i="212" s="1"/>
  <c r="N426" i="211"/>
  <c r="N426" i="208"/>
  <c r="N424" i="208" s="1"/>
  <c r="N420" i="208" s="1"/>
  <c r="N418" i="208" s="1"/>
  <c r="N426" i="206"/>
  <c r="N424" i="206" s="1"/>
  <c r="N420" i="206" s="1"/>
  <c r="N418" i="206" s="1"/>
  <c r="N426" i="202"/>
  <c r="N424" i="202" s="1"/>
  <c r="N420" i="202" s="1"/>
  <c r="N418" i="202" s="1"/>
  <c r="N426" i="207"/>
  <c r="N424" i="207" s="1"/>
  <c r="N420" i="207" s="1"/>
  <c r="N418" i="207" s="1"/>
  <c r="N426" i="203"/>
  <c r="N424" i="203" s="1"/>
  <c r="N420" i="203" s="1"/>
  <c r="N418" i="203" s="1"/>
  <c r="N565" i="211"/>
  <c r="N426" i="201"/>
  <c r="N424" i="201" s="1"/>
  <c r="N420" i="201" s="1"/>
  <c r="N418" i="201" s="1"/>
  <c r="N426" i="204"/>
  <c r="N424" i="204" s="1"/>
  <c r="N420" i="204" s="1"/>
  <c r="N418" i="204" s="1"/>
  <c r="N426" i="210"/>
  <c r="N424" i="210" s="1"/>
  <c r="N420" i="210" s="1"/>
  <c r="N418" i="210" s="1"/>
  <c r="N426" i="212"/>
  <c r="N424" i="212" s="1"/>
  <c r="N420" i="212" s="1"/>
  <c r="N418" i="212" s="1"/>
  <c r="N426" i="205"/>
  <c r="N424" i="205" s="1"/>
  <c r="N420" i="205" s="1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P109" i="204"/>
  <c r="P16" i="207"/>
  <c r="P14" i="207" s="1"/>
  <c r="P16" i="211"/>
  <c r="P14" i="211" s="1"/>
  <c r="P16" i="212"/>
  <c r="P14" i="212" s="1"/>
  <c r="P109" i="201"/>
  <c r="N246" i="202"/>
  <c r="N246" i="210"/>
  <c r="N608" i="201"/>
  <c r="N606" i="201" s="1"/>
  <c r="N246" i="204"/>
  <c r="N246" i="208"/>
  <c r="N246" i="211"/>
  <c r="N246" i="206"/>
  <c r="N246" i="212"/>
  <c r="N246" i="201"/>
  <c r="N246" i="203"/>
  <c r="N246" i="207"/>
  <c r="N246" i="205"/>
  <c r="P574" i="208"/>
  <c r="P109" i="207"/>
  <c r="N145" i="204"/>
  <c r="N143" i="204" s="1"/>
  <c r="N753" i="200"/>
  <c r="N751" i="200" s="1"/>
  <c r="N145" i="203"/>
  <c r="N143" i="203" s="1"/>
  <c r="N753" i="205"/>
  <c r="N751" i="205" s="1"/>
  <c r="N679" i="200"/>
  <c r="N67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53" i="207"/>
  <c r="N75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53" i="201"/>
  <c r="N751" i="201" s="1"/>
  <c r="N86" i="201"/>
  <c r="N84" i="201" s="1"/>
  <c r="N86" i="211"/>
  <c r="N84" i="211" s="1"/>
  <c r="N86" i="203"/>
  <c r="N84" i="203" s="1"/>
  <c r="N565" i="206"/>
  <c r="O476" i="211"/>
  <c r="N86" i="207"/>
  <c r="N84" i="207" s="1"/>
  <c r="N86" i="212"/>
  <c r="N84" i="212" s="1"/>
  <c r="N86" i="208"/>
  <c r="N84" i="208" s="1"/>
  <c r="N86" i="202"/>
  <c r="N86" i="205"/>
  <c r="N84" i="205" s="1"/>
  <c r="N565" i="203"/>
  <c r="N86" i="206"/>
  <c r="N84" i="206" s="1"/>
  <c r="P16" i="201"/>
  <c r="P14" i="201" s="1"/>
  <c r="N86" i="204"/>
  <c r="N84" i="204" s="1"/>
  <c r="O606" i="208"/>
  <c r="O574" i="208" s="1"/>
  <c r="N608" i="206"/>
  <c r="N606" i="206" s="1"/>
  <c r="N753" i="211"/>
  <c r="N751" i="211" s="1"/>
  <c r="N608" i="200"/>
  <c r="N606" i="200" s="1"/>
  <c r="N565" i="204"/>
  <c r="N753" i="208"/>
  <c r="N751" i="208" s="1"/>
  <c r="N18" i="210"/>
  <c r="N16" i="210" s="1"/>
  <c r="N753" i="212"/>
  <c r="N751" i="212" s="1"/>
  <c r="N370" i="212"/>
  <c r="N549" i="205"/>
  <c r="P319" i="205"/>
  <c r="P669" i="203"/>
  <c r="N608" i="208"/>
  <c r="N606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8" i="202"/>
  <c r="N606" i="202" s="1"/>
  <c r="N130" i="206"/>
  <c r="N128" i="206" s="1"/>
  <c r="N109" i="206" s="1"/>
  <c r="P576" i="202"/>
  <c r="P574" i="202" s="1"/>
  <c r="N130" i="204"/>
  <c r="N128" i="204" s="1"/>
  <c r="N109" i="204" s="1"/>
  <c r="N608" i="211"/>
  <c r="N606" i="211" s="1"/>
  <c r="N18" i="204"/>
  <c r="N16" i="204" s="1"/>
  <c r="N370" i="210"/>
  <c r="N549" i="202"/>
  <c r="O109" i="210"/>
  <c r="N549" i="207"/>
  <c r="N565" i="205"/>
  <c r="N578" i="202"/>
  <c r="N576" i="202" s="1"/>
  <c r="P319" i="212"/>
  <c r="N410" i="207"/>
  <c r="N408" i="207" s="1"/>
  <c r="N533" i="206"/>
  <c r="N565" i="207"/>
  <c r="N410" i="210"/>
  <c r="N408" i="210" s="1"/>
  <c r="N624" i="203"/>
  <c r="N622" i="203" s="1"/>
  <c r="P172" i="211"/>
  <c r="P141" i="211" s="1"/>
  <c r="P516" i="210"/>
  <c r="P489" i="210" s="1"/>
  <c r="N608" i="207"/>
  <c r="N606" i="207" s="1"/>
  <c r="P516" i="207"/>
  <c r="P489" i="207" s="1"/>
  <c r="N753" i="210"/>
  <c r="N751" i="210" s="1"/>
  <c r="N549" i="203"/>
  <c r="P516" i="203"/>
  <c r="P489" i="203" s="1"/>
  <c r="N753" i="202"/>
  <c r="N751" i="202" s="1"/>
  <c r="N565" i="212"/>
  <c r="N370" i="204"/>
  <c r="O574" i="211"/>
  <c r="N578" i="205"/>
  <c r="N576" i="205" s="1"/>
  <c r="N624" i="207"/>
  <c r="N622" i="207" s="1"/>
  <c r="P172" i="212"/>
  <c r="P141" i="212" s="1"/>
  <c r="N565" i="200"/>
  <c r="N679" i="202"/>
  <c r="N677" i="202" s="1"/>
  <c r="N549" i="210"/>
  <c r="P516" i="204"/>
  <c r="P489" i="204" s="1"/>
  <c r="N549" i="200"/>
  <c r="N410" i="206"/>
  <c r="N408" i="206" s="1"/>
  <c r="P441" i="202"/>
  <c r="P406" i="202" s="1"/>
  <c r="P574" i="210"/>
  <c r="N624" i="210"/>
  <c r="N622" i="210" s="1"/>
  <c r="N549" i="204"/>
  <c r="N370" i="203"/>
  <c r="P172" i="206"/>
  <c r="P141" i="206" s="1"/>
  <c r="N565" i="210"/>
  <c r="N698" i="212"/>
  <c r="N578" i="212"/>
  <c r="N576" i="212" s="1"/>
  <c r="N679" i="210"/>
  <c r="N677" i="210" s="1"/>
  <c r="N647" i="201"/>
  <c r="P172" i="208"/>
  <c r="N549" i="211"/>
  <c r="P172" i="210"/>
  <c r="P141" i="210" s="1"/>
  <c r="N549" i="201"/>
  <c r="O669" i="200"/>
  <c r="P516" i="202"/>
  <c r="P489" i="202" s="1"/>
  <c r="N410" i="202"/>
  <c r="N408" i="202" s="1"/>
  <c r="P319" i="204"/>
  <c r="N130" i="207"/>
  <c r="N128" i="207" s="1"/>
  <c r="N109" i="207" s="1"/>
  <c r="O16" i="212"/>
  <c r="O14" i="212" s="1"/>
  <c r="P669" i="202"/>
  <c r="N608" i="205"/>
  <c r="N606" i="205" s="1"/>
  <c r="N624" i="200"/>
  <c r="N622" i="200" s="1"/>
  <c r="N608" i="210"/>
  <c r="N606" i="210" s="1"/>
  <c r="N565" i="208"/>
  <c r="N578" i="204"/>
  <c r="N576" i="204" s="1"/>
  <c r="O565" i="206"/>
  <c r="O109" i="206"/>
  <c r="N101" i="208"/>
  <c r="N99" i="208" s="1"/>
  <c r="P516" i="206"/>
  <c r="P489" i="206" s="1"/>
  <c r="N753" i="204"/>
  <c r="N751" i="204" s="1"/>
  <c r="P669" i="210"/>
  <c r="O16" i="201"/>
  <c r="O14" i="201" s="1"/>
  <c r="N533" i="202"/>
  <c r="O669" i="208"/>
  <c r="N647" i="210"/>
  <c r="P669" i="211"/>
  <c r="O669" i="212"/>
  <c r="N410" i="208"/>
  <c r="N408" i="208" s="1"/>
  <c r="O669" i="201"/>
  <c r="O669" i="203"/>
  <c r="N101" i="203"/>
  <c r="N99" i="203" s="1"/>
  <c r="N533" i="208"/>
  <c r="P172" i="205"/>
  <c r="P141" i="205" s="1"/>
  <c r="N578" i="206"/>
  <c r="N576" i="206" s="1"/>
  <c r="N533" i="210"/>
  <c r="N753" i="206"/>
  <c r="N751" i="206" s="1"/>
  <c r="N679" i="201"/>
  <c r="N677" i="201" s="1"/>
  <c r="N679" i="211"/>
  <c r="N677" i="211" s="1"/>
  <c r="N679" i="212"/>
  <c r="N677" i="212" s="1"/>
  <c r="N533" i="201"/>
  <c r="N101" i="202"/>
  <c r="N99" i="202" s="1"/>
  <c r="N18" i="205"/>
  <c r="N16" i="205" s="1"/>
  <c r="P172" i="204"/>
  <c r="P141" i="204" s="1"/>
  <c r="N18" i="206"/>
  <c r="N16" i="206" s="1"/>
  <c r="O669" i="204"/>
  <c r="N549" i="206"/>
  <c r="N679" i="207"/>
  <c r="N677" i="207" s="1"/>
  <c r="N533" i="207"/>
  <c r="N533" i="211"/>
  <c r="N370" i="201"/>
  <c r="N101" i="210"/>
  <c r="N99" i="210" s="1"/>
  <c r="O565" i="212"/>
  <c r="N565" i="201"/>
  <c r="N647" i="206"/>
  <c r="P669" i="206"/>
  <c r="N377" i="208"/>
  <c r="N130" i="201"/>
  <c r="N128" i="201" s="1"/>
  <c r="N109" i="201" s="1"/>
  <c r="N578" i="207"/>
  <c r="N576" i="207" s="1"/>
  <c r="N101" i="207"/>
  <c r="N99" i="207" s="1"/>
  <c r="P172" i="201"/>
  <c r="N679" i="206"/>
  <c r="N677" i="206" s="1"/>
  <c r="N578" i="210"/>
  <c r="N576" i="210" s="1"/>
  <c r="N578" i="203"/>
  <c r="N576" i="203" s="1"/>
  <c r="N441" i="210"/>
  <c r="O16" i="208"/>
  <c r="O14" i="208" s="1"/>
  <c r="N608" i="204"/>
  <c r="N606" i="204" s="1"/>
  <c r="P574" i="207"/>
  <c r="N578" i="211"/>
  <c r="N576" i="211" s="1"/>
  <c r="P574" i="212"/>
  <c r="P669" i="201"/>
  <c r="N533" i="205"/>
  <c r="N753" i="203"/>
  <c r="N751" i="203" s="1"/>
  <c r="P669" i="204"/>
  <c r="P476" i="202"/>
  <c r="N608" i="212"/>
  <c r="N606" i="212" s="1"/>
  <c r="N130" i="208"/>
  <c r="N128" i="208" s="1"/>
  <c r="N109" i="208" s="1"/>
  <c r="N370" i="211"/>
  <c r="N482" i="202"/>
  <c r="N480" i="202" s="1"/>
  <c r="N18" i="201"/>
  <c r="N16" i="201" s="1"/>
  <c r="N698" i="201"/>
  <c r="O669" i="202"/>
  <c r="N679" i="204"/>
  <c r="N677" i="204" s="1"/>
  <c r="N624" i="204"/>
  <c r="N622" i="204" s="1"/>
  <c r="N130" i="203"/>
  <c r="N128" i="203" s="1"/>
  <c r="N109" i="203" s="1"/>
  <c r="N533" i="204"/>
  <c r="P574" i="205"/>
  <c r="O319" i="207"/>
  <c r="P319" i="208"/>
  <c r="P516" i="211"/>
  <c r="P489" i="211" s="1"/>
  <c r="N549" i="212"/>
  <c r="P516" i="212"/>
  <c r="P489" i="212" s="1"/>
  <c r="N410" i="212"/>
  <c r="N408" i="212" s="1"/>
  <c r="N18" i="211"/>
  <c r="N16" i="211" s="1"/>
  <c r="N565" i="202"/>
  <c r="N578" i="208"/>
  <c r="N576" i="208" s="1"/>
  <c r="N533" i="200"/>
  <c r="N578" i="200"/>
  <c r="N482" i="205"/>
  <c r="N480" i="205" s="1"/>
  <c r="N101" i="211"/>
  <c r="N99" i="211" s="1"/>
  <c r="O669" i="206"/>
  <c r="N101" i="212"/>
  <c r="N99" i="212" s="1"/>
  <c r="N578" i="201"/>
  <c r="N576" i="201" s="1"/>
  <c r="P574" i="211"/>
  <c r="N410" i="201"/>
  <c r="N408" i="201" s="1"/>
  <c r="P172" i="207"/>
  <c r="P141" i="207" s="1"/>
  <c r="O476" i="206"/>
  <c r="O669" i="205"/>
  <c r="P669" i="207"/>
  <c r="O669" i="210"/>
  <c r="O16" i="210"/>
  <c r="O14" i="210" s="1"/>
  <c r="N679" i="208"/>
  <c r="N677" i="208" s="1"/>
  <c r="N624" i="201"/>
  <c r="N622" i="201" s="1"/>
  <c r="N18" i="207"/>
  <c r="N16" i="207" s="1"/>
  <c r="N608" i="203"/>
  <c r="N606" i="203" s="1"/>
  <c r="N647" i="208"/>
  <c r="N101" i="201"/>
  <c r="N99" i="201" s="1"/>
  <c r="P574" i="200"/>
  <c r="O516" i="202"/>
  <c r="O489" i="202" s="1"/>
  <c r="O319" i="204"/>
  <c r="O14" i="204"/>
  <c r="N679" i="203"/>
  <c r="N677" i="203" s="1"/>
  <c r="O14" i="207"/>
  <c r="N624" i="202"/>
  <c r="N622" i="202" s="1"/>
  <c r="N679" i="205"/>
  <c r="N677" i="205" s="1"/>
  <c r="N624" i="211"/>
  <c r="N622" i="211" s="1"/>
  <c r="O14" i="205"/>
  <c r="N370" i="205"/>
  <c r="O516" i="206"/>
  <c r="O574" i="207"/>
  <c r="O606" i="210"/>
  <c r="O574" i="210" s="1"/>
  <c r="O574" i="212"/>
  <c r="P516" i="201"/>
  <c r="P489" i="201" s="1"/>
  <c r="O14" i="211"/>
  <c r="N647" i="212"/>
  <c r="N101" i="204"/>
  <c r="N99" i="204" s="1"/>
  <c r="O574" i="202"/>
  <c r="O109" i="202"/>
  <c r="O516" i="210"/>
  <c r="O565" i="205"/>
  <c r="P574" i="204"/>
  <c r="O109" i="204"/>
  <c r="N370" i="206"/>
  <c r="N533" i="212"/>
  <c r="N647" i="204"/>
  <c r="O574" i="200"/>
  <c r="O574" i="203"/>
  <c r="O14" i="206"/>
  <c r="O109" i="211"/>
  <c r="O516" i="201"/>
  <c r="O489" i="201" s="1"/>
  <c r="P574" i="201"/>
  <c r="N370" i="208"/>
  <c r="N549" i="208"/>
  <c r="P319" i="210"/>
  <c r="O565" i="210"/>
  <c r="O516" i="208"/>
  <c r="O489" i="208" s="1"/>
  <c r="O109" i="201"/>
  <c r="O319" i="211"/>
  <c r="N624" i="212"/>
  <c r="N622" i="212" s="1"/>
  <c r="P516" i="200"/>
  <c r="O319" i="205"/>
  <c r="O516" i="205"/>
  <c r="N624" i="206"/>
  <c r="N622" i="206" s="1"/>
  <c r="N624" i="205"/>
  <c r="N622" i="205" s="1"/>
  <c r="O424" i="211"/>
  <c r="N167" i="208"/>
  <c r="N165" i="208" s="1"/>
  <c r="P165" i="208"/>
  <c r="O647" i="206"/>
  <c r="P647" i="206"/>
  <c r="P574" i="206" s="1"/>
  <c r="P408" i="205"/>
  <c r="P406" i="205" s="1"/>
  <c r="O408" i="205"/>
  <c r="O406" i="205" s="1"/>
  <c r="N410" i="205"/>
  <c r="P669" i="212"/>
  <c r="P698" i="205"/>
  <c r="P516" i="205"/>
  <c r="P622" i="203"/>
  <c r="P574" i="203" s="1"/>
  <c r="N533" i="203"/>
  <c r="P172" i="203"/>
  <c r="P16" i="203"/>
  <c r="P272" i="203"/>
  <c r="P441" i="203"/>
  <c r="P406" i="203" s="1"/>
  <c r="O441" i="203"/>
  <c r="O441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47" i="207"/>
  <c r="P319" i="207"/>
  <c r="O319" i="212"/>
  <c r="O516" i="212"/>
  <c r="O109" i="212"/>
  <c r="N647" i="203"/>
  <c r="N300" i="204"/>
  <c r="N410" i="204" s="1"/>
  <c r="N408" i="204" s="1"/>
  <c r="O410" i="204"/>
  <c r="O408" i="204" s="1"/>
  <c r="O406" i="204" s="1"/>
  <c r="O606" i="205"/>
  <c r="O574" i="205" s="1"/>
  <c r="P319" i="202"/>
  <c r="O16" i="203"/>
  <c r="O516" i="204"/>
  <c r="O489" i="204" s="1"/>
  <c r="O516" i="203"/>
  <c r="O606" i="206"/>
  <c r="O319" i="208"/>
  <c r="P669" i="208"/>
  <c r="O109" i="208"/>
  <c r="O516" i="211"/>
  <c r="O489" i="211" s="1"/>
  <c r="P516" i="208"/>
  <c r="P489" i="208" s="1"/>
  <c r="N491" i="208"/>
  <c r="O574" i="201"/>
  <c r="N482" i="203"/>
  <c r="N480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74" i="204"/>
  <c r="N482" i="204"/>
  <c r="N480" i="204" s="1"/>
  <c r="O516" i="207"/>
  <c r="O489" i="207" s="1"/>
  <c r="O669" i="207"/>
  <c r="O109" i="207"/>
  <c r="O319" i="210"/>
  <c r="O669" i="211"/>
  <c r="N624" i="208"/>
  <c r="N622" i="208" s="1"/>
  <c r="P669" i="200"/>
  <c r="O516" i="200"/>
  <c r="O406" i="211" l="1"/>
  <c r="O406" i="203"/>
  <c r="O319" i="201"/>
  <c r="N406" i="210"/>
  <c r="N406" i="212"/>
  <c r="P141" i="208"/>
  <c r="P13" i="208" s="1"/>
  <c r="P13" i="207"/>
  <c r="N576" i="200"/>
  <c r="N574" i="200" s="1"/>
  <c r="O476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8" i="204"/>
  <c r="O476" i="204" s="1"/>
  <c r="O478" i="203"/>
  <c r="O476" i="203" s="1"/>
  <c r="N478" i="205"/>
  <c r="N476" i="205" s="1"/>
  <c r="N478" i="203"/>
  <c r="N476" i="203" s="1"/>
  <c r="N669" i="200"/>
  <c r="N516" i="211"/>
  <c r="N489" i="211" s="1"/>
  <c r="N14" i="210"/>
  <c r="O489" i="205"/>
  <c r="O489" i="206"/>
  <c r="N574" i="210"/>
  <c r="N14" i="201"/>
  <c r="N319" i="212"/>
  <c r="N516" i="205"/>
  <c r="N489" i="205" s="1"/>
  <c r="N574" i="202"/>
  <c r="N516" i="206"/>
  <c r="N489" i="206" s="1"/>
  <c r="N319" i="204"/>
  <c r="N516" i="204"/>
  <c r="N489" i="204" s="1"/>
  <c r="N14" i="212"/>
  <c r="N516" i="208"/>
  <c r="N489" i="208" s="1"/>
  <c r="N516" i="210"/>
  <c r="N489" i="210" s="1"/>
  <c r="N516" i="207"/>
  <c r="N489" i="207" s="1"/>
  <c r="N516" i="202"/>
  <c r="N489" i="202" s="1"/>
  <c r="N516" i="201"/>
  <c r="N489" i="201" s="1"/>
  <c r="N574" i="208"/>
  <c r="N669" i="207"/>
  <c r="P13" i="211"/>
  <c r="N319" i="211"/>
  <c r="N14" i="204"/>
  <c r="N516" i="203"/>
  <c r="N489" i="203" s="1"/>
  <c r="N319" i="206"/>
  <c r="N669" i="201"/>
  <c r="N319" i="210"/>
  <c r="N14" i="207"/>
  <c r="P13" i="212"/>
  <c r="N574" i="205"/>
  <c r="P13" i="210"/>
  <c r="N516" i="212"/>
  <c r="N489" i="212" s="1"/>
  <c r="N669" i="208"/>
  <c r="N669" i="202"/>
  <c r="N319" i="207"/>
  <c r="N319" i="201"/>
  <c r="N14" i="206"/>
  <c r="N669" i="211"/>
  <c r="N14" i="208"/>
  <c r="N441" i="202"/>
  <c r="N406" i="202" s="1"/>
  <c r="N574" i="201"/>
  <c r="O489" i="212"/>
  <c r="N669" i="210"/>
  <c r="N319" i="208"/>
  <c r="N319" i="205"/>
  <c r="N669" i="212"/>
  <c r="N574" i="207"/>
  <c r="N574" i="204"/>
  <c r="N574" i="203"/>
  <c r="N669" i="204"/>
  <c r="N14" i="211"/>
  <c r="N574" i="212"/>
  <c r="N516" i="200"/>
  <c r="N669" i="206"/>
  <c r="N669" i="203"/>
  <c r="P13" i="206"/>
  <c r="O574" i="206"/>
  <c r="N574" i="211"/>
  <c r="O489" i="210"/>
  <c r="N574" i="206"/>
  <c r="N319" i="203"/>
  <c r="N424" i="211"/>
  <c r="N408" i="205"/>
  <c r="N406" i="205" s="1"/>
  <c r="P669" i="205"/>
  <c r="N669" i="205"/>
  <c r="P489" i="205"/>
  <c r="N14" i="205"/>
  <c r="O489" i="203"/>
  <c r="P14" i="203"/>
  <c r="N16" i="203"/>
  <c r="O14" i="203"/>
  <c r="N441" i="203"/>
  <c r="N406" i="203" s="1"/>
  <c r="O319" i="202"/>
  <c r="P14" i="202"/>
  <c r="P13" i="202" s="1"/>
  <c r="N84" i="202"/>
  <c r="O14" i="202"/>
  <c r="N16" i="202"/>
  <c r="N319" i="202"/>
  <c r="N406" i="211" l="1"/>
  <c r="N420" i="211"/>
  <c r="N418" i="211" s="1"/>
  <c r="P13" i="205"/>
  <c r="P13" i="203"/>
  <c r="P13" i="204"/>
  <c r="P13" i="201"/>
  <c r="N478" i="204"/>
  <c r="N476" i="204" s="1"/>
  <c r="N478" i="202"/>
  <c r="N476" i="202" s="1"/>
  <c r="N14" i="203"/>
  <c r="N14" i="202"/>
  <c r="O749" i="199" l="1"/>
  <c r="R749" i="217" s="1"/>
  <c r="P749" i="199"/>
  <c r="S749" i="217" s="1"/>
  <c r="N750" i="199"/>
  <c r="Q750" i="217" s="1"/>
  <c r="P749" i="217"/>
  <c r="O749" i="217"/>
  <c r="O695" i="199"/>
  <c r="R695" i="217" s="1"/>
  <c r="P695" i="199"/>
  <c r="S695" i="217" s="1"/>
  <c r="O692" i="199"/>
  <c r="R692" i="217" s="1"/>
  <c r="P692" i="199"/>
  <c r="S692" i="217" s="1"/>
  <c r="N697" i="199"/>
  <c r="Q697" i="217" s="1"/>
  <c r="N696" i="199"/>
  <c r="Q696" i="217" s="1"/>
  <c r="N694" i="199"/>
  <c r="Q694" i="217" s="1"/>
  <c r="N693" i="199"/>
  <c r="Q693" i="217" s="1"/>
  <c r="O599" i="199"/>
  <c r="R599" i="217" s="1"/>
  <c r="P599" i="199"/>
  <c r="S599" i="217" s="1"/>
  <c r="N600" i="199"/>
  <c r="Q600" i="217" s="1"/>
  <c r="P599" i="217"/>
  <c r="O599" i="217"/>
  <c r="O416" i="199"/>
  <c r="P416" i="199"/>
  <c r="O416" i="200"/>
  <c r="P416" i="200"/>
  <c r="N417" i="199"/>
  <c r="N417" i="200"/>
  <c r="P416" i="217"/>
  <c r="O416" i="217"/>
  <c r="P300" i="199"/>
  <c r="P300" i="200"/>
  <c r="O300" i="200" s="1"/>
  <c r="S416" i="217" l="1"/>
  <c r="V416" i="217" s="1"/>
  <c r="R416" i="217"/>
  <c r="U416" i="217" s="1"/>
  <c r="U749" i="217"/>
  <c r="N416" i="200"/>
  <c r="Q417" i="217"/>
  <c r="S300" i="217"/>
  <c r="V749" i="217"/>
  <c r="U599" i="217"/>
  <c r="V599" i="217"/>
  <c r="O300" i="199"/>
  <c r="R300" i="217" s="1"/>
  <c r="N416" i="199"/>
  <c r="N417" i="217"/>
  <c r="T417" i="217" s="1"/>
  <c r="N697" i="217"/>
  <c r="T697" i="217" s="1"/>
  <c r="N750" i="217"/>
  <c r="T750" i="217" s="1"/>
  <c r="N749" i="199"/>
  <c r="Q749" i="217" s="1"/>
  <c r="N695" i="199"/>
  <c r="Q695" i="217" s="1"/>
  <c r="N696" i="217"/>
  <c r="T696" i="217" s="1"/>
  <c r="N693" i="217"/>
  <c r="T693" i="217" s="1"/>
  <c r="N599" i="199"/>
  <c r="Q599" i="217" s="1"/>
  <c r="N600" i="217"/>
  <c r="T600" i="217" s="1"/>
  <c r="N692" i="199"/>
  <c r="Q692" i="217" s="1"/>
  <c r="N694" i="217"/>
  <c r="T694" i="217" s="1"/>
  <c r="Q416" i="217" l="1"/>
  <c r="N749" i="217"/>
  <c r="T749" i="217" s="1"/>
  <c r="N416" i="217"/>
  <c r="O194" i="199"/>
  <c r="N197" i="199"/>
  <c r="Q197" i="217" s="1"/>
  <c r="T416" i="217" l="1"/>
  <c r="N197" i="217"/>
  <c r="T197" i="217" s="1"/>
  <c r="N353" i="199" l="1"/>
  <c r="N354" i="199"/>
  <c r="N353" i="200"/>
  <c r="N354" i="200"/>
  <c r="Q353" i="217" l="1"/>
  <c r="Q354" i="217"/>
  <c r="N354" i="217"/>
  <c r="N353" i="217"/>
  <c r="P613" i="217"/>
  <c r="P613" i="199"/>
  <c r="S613" i="217" s="1"/>
  <c r="O613" i="199"/>
  <c r="R613" i="217" s="1"/>
  <c r="N614" i="199"/>
  <c r="Q614" i="217" s="1"/>
  <c r="A613" i="199"/>
  <c r="A613" i="217"/>
  <c r="T354" i="217" l="1"/>
  <c r="T353" i="217"/>
  <c r="V613" i="217"/>
  <c r="N614" i="217"/>
  <c r="T614" i="217" s="1"/>
  <c r="O613" i="217"/>
  <c r="U613" i="217" s="1"/>
  <c r="N613" i="217" l="1"/>
  <c r="O597" i="217"/>
  <c r="N598" i="199"/>
  <c r="Q598" i="217" s="1"/>
  <c r="P597" i="199"/>
  <c r="S597" i="217" s="1"/>
  <c r="O597" i="199"/>
  <c r="R597" i="217" s="1"/>
  <c r="U597" i="217" l="1"/>
  <c r="N598" i="217"/>
  <c r="T598" i="217" s="1"/>
  <c r="P597" i="217"/>
  <c r="V597" i="217" s="1"/>
  <c r="N597" i="199"/>
  <c r="Q597" i="217" s="1"/>
  <c r="N89" i="200" l="1"/>
  <c r="N89" i="199"/>
  <c r="O88" i="200"/>
  <c r="O88" i="199"/>
  <c r="N88" i="199" s="1"/>
  <c r="P258" i="199"/>
  <c r="S258" i="217" s="1"/>
  <c r="V258" i="217" s="1"/>
  <c r="Q89" i="217" l="1"/>
  <c r="R88" i="217"/>
  <c r="N89" i="217"/>
  <c r="N594" i="199"/>
  <c r="Q594" i="217" s="1"/>
  <c r="P593" i="199"/>
  <c r="S593" i="217" s="1"/>
  <c r="O593" i="199"/>
  <c r="R593" i="217" s="1"/>
  <c r="T89" i="217" l="1"/>
  <c r="N594" i="217"/>
  <c r="T594" i="217" s="1"/>
  <c r="P593" i="217"/>
  <c r="V593" i="217" s="1"/>
  <c r="N593" i="199"/>
  <c r="Q593" i="217" s="1"/>
  <c r="O593" i="217"/>
  <c r="U593" i="217" s="1"/>
  <c r="N155" i="200"/>
  <c r="N155" i="199"/>
  <c r="Q155" i="217" l="1"/>
  <c r="N155" i="217"/>
  <c r="N593" i="217"/>
  <c r="T593" i="217" s="1"/>
  <c r="T155" i="217" l="1"/>
  <c r="O88" i="217"/>
  <c r="U88" i="217" s="1"/>
  <c r="P88" i="217"/>
  <c r="F84" i="219"/>
  <c r="A563" i="217" l="1"/>
  <c r="N563" i="199"/>
  <c r="Q563" i="217" s="1"/>
  <c r="A563" i="199"/>
  <c r="N563" i="217" l="1"/>
  <c r="T563" i="217" s="1"/>
  <c r="D86" i="219" l="1"/>
  <c r="P402" i="200"/>
  <c r="P402" i="199"/>
  <c r="O402" i="200"/>
  <c r="O402" i="199"/>
  <c r="N402" i="200" l="1"/>
  <c r="S402" i="217"/>
  <c r="N402" i="199"/>
  <c r="R402" i="217"/>
  <c r="N280" i="200"/>
  <c r="N280" i="199"/>
  <c r="N242" i="200"/>
  <c r="N242" i="199"/>
  <c r="Q402" i="217" l="1"/>
  <c r="Q242" i="217"/>
  <c r="Q280" i="217"/>
  <c r="N280" i="217"/>
  <c r="N242" i="217"/>
  <c r="T280" i="217" l="1"/>
  <c r="T242" i="217"/>
  <c r="P398" i="200"/>
  <c r="S398" i="217" s="1"/>
  <c r="O398" i="200"/>
  <c r="O398" i="199"/>
  <c r="A399" i="217"/>
  <c r="N399" i="200"/>
  <c r="A399" i="200"/>
  <c r="N399" i="199"/>
  <c r="A399" i="199"/>
  <c r="Q399" i="217" l="1"/>
  <c r="R398" i="217"/>
  <c r="N399" i="217"/>
  <c r="N738" i="199"/>
  <c r="Q738" i="217" s="1"/>
  <c r="T399" i="217" l="1"/>
  <c r="N738" i="217"/>
  <c r="T738" i="217" s="1"/>
  <c r="N712" i="199"/>
  <c r="Q712" i="217" s="1"/>
  <c r="N712" i="217" l="1"/>
  <c r="T712" i="217" s="1"/>
  <c r="A546" i="199"/>
  <c r="A546" i="217"/>
  <c r="N361" i="199"/>
  <c r="A361" i="199"/>
  <c r="P360" i="199"/>
  <c r="O360" i="199"/>
  <c r="A360" i="199"/>
  <c r="N361" i="200"/>
  <c r="A361" i="200"/>
  <c r="P360" i="200"/>
  <c r="O360" i="200"/>
  <c r="A360" i="200"/>
  <c r="A361" i="217"/>
  <c r="A360" i="217"/>
  <c r="N359" i="199"/>
  <c r="A359" i="199"/>
  <c r="N358" i="199"/>
  <c r="A358" i="199"/>
  <c r="N357" i="199"/>
  <c r="A357" i="199"/>
  <c r="N356" i="199"/>
  <c r="A356" i="199"/>
  <c r="N355" i="199"/>
  <c r="A355" i="199"/>
  <c r="A354" i="199"/>
  <c r="N352" i="199"/>
  <c r="A352" i="199"/>
  <c r="N351" i="199"/>
  <c r="A351" i="199"/>
  <c r="N350" i="199"/>
  <c r="A350" i="199"/>
  <c r="N349" i="199"/>
  <c r="A349" i="199"/>
  <c r="N348" i="199"/>
  <c r="A348" i="199"/>
  <c r="N347" i="199"/>
  <c r="A347" i="199"/>
  <c r="N346" i="199"/>
  <c r="A346" i="199"/>
  <c r="N345" i="199"/>
  <c r="A345" i="199"/>
  <c r="N344" i="199"/>
  <c r="A344" i="199"/>
  <c r="N343" i="199"/>
  <c r="A343" i="199"/>
  <c r="N342" i="199"/>
  <c r="A342" i="199"/>
  <c r="N341" i="199"/>
  <c r="A341" i="199"/>
  <c r="N340" i="199"/>
  <c r="A340" i="199"/>
  <c r="N339" i="199"/>
  <c r="A339" i="199"/>
  <c r="N338" i="199"/>
  <c r="A338" i="199"/>
  <c r="A337" i="199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S337" i="217" s="1"/>
  <c r="O337" i="200"/>
  <c r="R337" i="217" s="1"/>
  <c r="A337" i="200"/>
  <c r="A359" i="217"/>
  <c r="A358" i="217"/>
  <c r="A357" i="217"/>
  <c r="A355" i="217"/>
  <c r="A354" i="217"/>
  <c r="A352" i="217"/>
  <c r="A351" i="217"/>
  <c r="A350" i="217"/>
  <c r="A349" i="217"/>
  <c r="A348" i="217"/>
  <c r="A347" i="217"/>
  <c r="A346" i="217"/>
  <c r="A345" i="217"/>
  <c r="A344" i="217"/>
  <c r="A343" i="217"/>
  <c r="A342" i="217"/>
  <c r="A341" i="217"/>
  <c r="A340" i="217"/>
  <c r="A339" i="217"/>
  <c r="A338" i="217"/>
  <c r="A337" i="217"/>
  <c r="Q338" i="217" l="1"/>
  <c r="Q344" i="217"/>
  <c r="Q350" i="217"/>
  <c r="Q339" i="217"/>
  <c r="Q345" i="217"/>
  <c r="Q351" i="217"/>
  <c r="Q352" i="217"/>
  <c r="Q358" i="217"/>
  <c r="Q356" i="217"/>
  <c r="S360" i="217"/>
  <c r="Q342" i="217"/>
  <c r="Q348" i="217"/>
  <c r="Q361" i="217"/>
  <c r="Q343" i="217"/>
  <c r="Q349" i="217"/>
  <c r="Q355" i="217"/>
  <c r="Q357" i="217"/>
  <c r="Q359" i="217"/>
  <c r="Q340" i="217"/>
  <c r="Q346" i="217"/>
  <c r="R360" i="217"/>
  <c r="Q341" i="217"/>
  <c r="Q347" i="217"/>
  <c r="N341" i="217"/>
  <c r="N345" i="217"/>
  <c r="T345" i="217" s="1"/>
  <c r="N347" i="217"/>
  <c r="N351" i="217"/>
  <c r="N355" i="217"/>
  <c r="T355" i="217" s="1"/>
  <c r="N357" i="217"/>
  <c r="T357" i="217" s="1"/>
  <c r="N359" i="217"/>
  <c r="T359" i="217" s="1"/>
  <c r="N361" i="217"/>
  <c r="N349" i="217"/>
  <c r="N338" i="217"/>
  <c r="T338" i="217" s="1"/>
  <c r="N340" i="217"/>
  <c r="N342" i="217"/>
  <c r="T342" i="217" s="1"/>
  <c r="N344" i="217"/>
  <c r="N346" i="217"/>
  <c r="N348" i="217"/>
  <c r="N339" i="217"/>
  <c r="N356" i="217"/>
  <c r="N358" i="217"/>
  <c r="N343" i="217"/>
  <c r="T343" i="217" s="1"/>
  <c r="N352" i="217"/>
  <c r="T352" i="217" s="1"/>
  <c r="N350" i="217"/>
  <c r="T350" i="217" s="1"/>
  <c r="N337" i="200"/>
  <c r="P360" i="217"/>
  <c r="V360" i="217" s="1"/>
  <c r="N546" i="199"/>
  <c r="Q546" i="217" s="1"/>
  <c r="T546" i="217" s="1"/>
  <c r="N360" i="199"/>
  <c r="N337" i="199"/>
  <c r="N360" i="200"/>
  <c r="O360" i="217"/>
  <c r="T358" i="217" l="1"/>
  <c r="T356" i="217"/>
  <c r="T339" i="217"/>
  <c r="T361" i="217"/>
  <c r="T344" i="217"/>
  <c r="T351" i="217"/>
  <c r="Q360" i="217"/>
  <c r="T341" i="217"/>
  <c r="T349" i="217"/>
  <c r="T348" i="217"/>
  <c r="U360" i="217"/>
  <c r="T346" i="217"/>
  <c r="Q337" i="217"/>
  <c r="T340" i="217"/>
  <c r="T347" i="217"/>
  <c r="N360" i="217"/>
  <c r="T360" i="217" l="1"/>
  <c r="D76" i="22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P595" i="199" l="1"/>
  <c r="S595" i="217" s="1"/>
  <c r="O595" i="199"/>
  <c r="R595" i="217" s="1"/>
  <c r="N596" i="199"/>
  <c r="Q596" i="217" s="1"/>
  <c r="N596" i="217" l="1"/>
  <c r="T596" i="217" s="1"/>
  <c r="E77" i="219"/>
  <c r="P595" i="217"/>
  <c r="V595" i="217" s="1"/>
  <c r="O595" i="217"/>
  <c r="U595" i="217" s="1"/>
  <c r="N595" i="199"/>
  <c r="Q595" i="217" s="1"/>
  <c r="N595" i="217" l="1"/>
  <c r="T595" i="217" s="1"/>
  <c r="N744" i="199"/>
  <c r="O433" i="199"/>
  <c r="O433" i="200"/>
  <c r="O234" i="199"/>
  <c r="R234" i="217" s="1"/>
  <c r="U234" i="217" s="1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8" i="199"/>
  <c r="N39" i="199"/>
  <c r="N40" i="199"/>
  <c r="N41" i="199"/>
  <c r="N42" i="199"/>
  <c r="N43" i="199"/>
  <c r="N44" i="199"/>
  <c r="N45" i="199"/>
  <c r="N48" i="199"/>
  <c r="N49" i="199"/>
  <c r="N50" i="199"/>
  <c r="N51" i="199"/>
  <c r="N52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199"/>
  <c r="N59" i="199"/>
  <c r="N58" i="200"/>
  <c r="N59" i="200"/>
  <c r="N90" i="199"/>
  <c r="N90" i="200"/>
  <c r="N170" i="199"/>
  <c r="N171" i="199"/>
  <c r="N170" i="200"/>
  <c r="N171" i="200"/>
  <c r="N160" i="200"/>
  <c r="Q171" i="217" l="1"/>
  <c r="Q40" i="217"/>
  <c r="Q36" i="217"/>
  <c r="Q32" i="217"/>
  <c r="Q58" i="217"/>
  <c r="Q33" i="217"/>
  <c r="Q38" i="217"/>
  <c r="Q170" i="217"/>
  <c r="Q39" i="217"/>
  <c r="Q35" i="217"/>
  <c r="Q52" i="217"/>
  <c r="Q26" i="217"/>
  <c r="Q41" i="217"/>
  <c r="Q37" i="217"/>
  <c r="Q25" i="217"/>
  <c r="Q27" i="217"/>
  <c r="Q51" i="217"/>
  <c r="Q90" i="217"/>
  <c r="Q31" i="217"/>
  <c r="Q45" i="217"/>
  <c r="Q42" i="217"/>
  <c r="R433" i="217"/>
  <c r="Q59" i="217"/>
  <c r="Q49" i="217"/>
  <c r="Q43" i="217"/>
  <c r="Q48" i="217"/>
  <c r="Q50" i="217"/>
  <c r="Q44" i="217"/>
  <c r="Q34" i="217"/>
  <c r="Q30" i="217"/>
  <c r="Q29" i="217"/>
  <c r="Q28" i="217"/>
  <c r="N743" i="199"/>
  <c r="Q743" i="217" s="1"/>
  <c r="Q744" i="217"/>
  <c r="N51" i="217"/>
  <c r="N170" i="217"/>
  <c r="T170" i="217" s="1"/>
  <c r="N50" i="217"/>
  <c r="N45" i="217"/>
  <c r="N41" i="217"/>
  <c r="N37" i="217"/>
  <c r="N33" i="217"/>
  <c r="N29" i="217"/>
  <c r="N25" i="217"/>
  <c r="T25" i="217" s="1"/>
  <c r="N58" i="217"/>
  <c r="T58" i="217" s="1"/>
  <c r="N171" i="217"/>
  <c r="T171" i="217" s="1"/>
  <c r="N42" i="217"/>
  <c r="N38" i="217"/>
  <c r="T38" i="217" s="1"/>
  <c r="N34" i="217"/>
  <c r="N30" i="217"/>
  <c r="N26" i="217"/>
  <c r="N744" i="217"/>
  <c r="N59" i="217"/>
  <c r="N49" i="217"/>
  <c r="N44" i="217"/>
  <c r="N40" i="217"/>
  <c r="T40" i="217" s="1"/>
  <c r="N36" i="217"/>
  <c r="T36" i="217" s="1"/>
  <c r="N32" i="217"/>
  <c r="N28" i="217"/>
  <c r="N90" i="217"/>
  <c r="N52" i="217"/>
  <c r="T52" i="217" s="1"/>
  <c r="N48" i="217"/>
  <c r="N43" i="217"/>
  <c r="T43" i="217" s="1"/>
  <c r="N39" i="217"/>
  <c r="T39" i="217" s="1"/>
  <c r="N35" i="217"/>
  <c r="T35" i="217" s="1"/>
  <c r="N31" i="217"/>
  <c r="N27" i="217"/>
  <c r="D41" i="219"/>
  <c r="D97" i="219"/>
  <c r="F94" i="219"/>
  <c r="E104" i="219"/>
  <c r="T33" i="217" l="1"/>
  <c r="T32" i="217"/>
  <c r="T31" i="217"/>
  <c r="T37" i="217"/>
  <c r="T48" i="217"/>
  <c r="T90" i="217"/>
  <c r="D104" i="219"/>
  <c r="T41" i="217"/>
  <c r="T51" i="217"/>
  <c r="T27" i="217"/>
  <c r="T44" i="217"/>
  <c r="T26" i="217"/>
  <c r="T42" i="217"/>
  <c r="T49" i="217"/>
  <c r="T59" i="217"/>
  <c r="T744" i="217"/>
  <c r="T45" i="217"/>
  <c r="T30" i="217"/>
  <c r="T34" i="217"/>
  <c r="T50" i="217"/>
  <c r="T28" i="217"/>
  <c r="T29" i="217"/>
  <c r="N743" i="217"/>
  <c r="T743" i="217" s="1"/>
  <c r="F123" i="222"/>
  <c r="P639" i="199"/>
  <c r="S639" i="217" s="1"/>
  <c r="O639" i="199"/>
  <c r="R639" i="217" s="1"/>
  <c r="N643" i="199"/>
  <c r="Q643" i="217" s="1"/>
  <c r="N240" i="200"/>
  <c r="N240" i="199"/>
  <c r="P372" i="200"/>
  <c r="P372" i="199"/>
  <c r="O372" i="200"/>
  <c r="O372" i="199"/>
  <c r="P55" i="200"/>
  <c r="S55" i="217" s="1"/>
  <c r="O55" i="200"/>
  <c r="R55" i="217" s="1"/>
  <c r="O18" i="199"/>
  <c r="N243" i="200"/>
  <c r="N243" i="199"/>
  <c r="Q240" i="217" l="1"/>
  <c r="Q243" i="217"/>
  <c r="R372" i="217"/>
  <c r="S372" i="217"/>
  <c r="N240" i="217"/>
  <c r="T240" i="217" s="1"/>
  <c r="N243" i="217"/>
  <c r="T243" i="217" s="1"/>
  <c r="N643" i="217"/>
  <c r="T643" i="217" s="1"/>
  <c r="N372" i="200"/>
  <c r="P372" i="217"/>
  <c r="O372" i="217"/>
  <c r="D96" i="219"/>
  <c r="N372" i="199"/>
  <c r="Q372" i="217" s="1"/>
  <c r="U372" i="217" l="1"/>
  <c r="V372" i="217"/>
  <c r="N372" i="217"/>
  <c r="T372" i="217" s="1"/>
  <c r="E94" i="219"/>
  <c r="O402" i="217" l="1"/>
  <c r="U402" i="217" s="1"/>
  <c r="P402" i="217"/>
  <c r="V402" i="217" s="1"/>
  <c r="D82" i="222"/>
  <c r="P553" i="199"/>
  <c r="S553" i="217" s="1"/>
  <c r="O553" i="199"/>
  <c r="R553" i="217" s="1"/>
  <c r="N402" i="217" l="1"/>
  <c r="T402" i="217" s="1"/>
  <c r="O558" i="199"/>
  <c r="R558" i="217" s="1"/>
  <c r="P558" i="199"/>
  <c r="S558" i="217" s="1"/>
  <c r="N553" i="199"/>
  <c r="Q553" i="217" s="1"/>
  <c r="P414" i="200"/>
  <c r="P414" i="199"/>
  <c r="O414" i="200"/>
  <c r="O414" i="199"/>
  <c r="N415" i="199"/>
  <c r="Q415" i="217" s="1"/>
  <c r="P665" i="199"/>
  <c r="S665" i="217" s="1"/>
  <c r="O665" i="199"/>
  <c r="R665" i="217" s="1"/>
  <c r="N666" i="199"/>
  <c r="Q666" i="217" s="1"/>
  <c r="H100" i="218"/>
  <c r="F17" i="222"/>
  <c r="E17" i="222"/>
  <c r="D21" i="222"/>
  <c r="O681" i="199"/>
  <c r="R681" i="217" s="1"/>
  <c r="P485" i="200"/>
  <c r="P485" i="199"/>
  <c r="O485" i="200"/>
  <c r="N484" i="199"/>
  <c r="N486" i="199"/>
  <c r="N484" i="200"/>
  <c r="N486" i="200"/>
  <c r="N483" i="199"/>
  <c r="N483" i="200"/>
  <c r="D57" i="219"/>
  <c r="O21" i="217"/>
  <c r="P21" i="217"/>
  <c r="V21" i="217" s="1"/>
  <c r="Q486" i="217" l="1"/>
  <c r="R414" i="217"/>
  <c r="S414" i="217"/>
  <c r="O480" i="200"/>
  <c r="R480" i="217" s="1"/>
  <c r="R485" i="217"/>
  <c r="P480" i="200"/>
  <c r="S485" i="217"/>
  <c r="Q484" i="217"/>
  <c r="N483" i="217"/>
  <c r="Q483" i="217"/>
  <c r="U21" i="217"/>
  <c r="E20" i="219"/>
  <c r="D20" i="219" s="1"/>
  <c r="O20" i="217"/>
  <c r="P480" i="199"/>
  <c r="S480" i="217" s="1"/>
  <c r="N485" i="199"/>
  <c r="N415" i="217"/>
  <c r="T415" i="217" s="1"/>
  <c r="N486" i="217"/>
  <c r="T486" i="217" s="1"/>
  <c r="N484" i="217"/>
  <c r="N666" i="217"/>
  <c r="T666" i="217" s="1"/>
  <c r="P300" i="217"/>
  <c r="V300" i="217" s="1"/>
  <c r="O300" i="217"/>
  <c r="U300" i="217" s="1"/>
  <c r="O194" i="217"/>
  <c r="P194" i="217"/>
  <c r="F131" i="219"/>
  <c r="D62" i="219"/>
  <c r="D76" i="219"/>
  <c r="D44" i="219"/>
  <c r="D40" i="219"/>
  <c r="D29" i="219"/>
  <c r="D47" i="219"/>
  <c r="P398" i="217"/>
  <c r="V398" i="217" s="1"/>
  <c r="O398" i="217"/>
  <c r="U398" i="217" s="1"/>
  <c r="D30" i="219"/>
  <c r="N665" i="199"/>
  <c r="Q665" i="217" s="1"/>
  <c r="F103" i="219"/>
  <c r="D103" i="219" s="1"/>
  <c r="N414" i="199"/>
  <c r="F111" i="219"/>
  <c r="D116" i="219"/>
  <c r="D117" i="219"/>
  <c r="P639" i="217"/>
  <c r="V639" i="217" s="1"/>
  <c r="O639" i="217"/>
  <c r="U639" i="217" s="1"/>
  <c r="N485" i="200"/>
  <c r="N414" i="200"/>
  <c r="P55" i="217"/>
  <c r="V55" i="217" s="1"/>
  <c r="O55" i="217"/>
  <c r="U55" i="217" s="1"/>
  <c r="P485" i="217"/>
  <c r="O522" i="217"/>
  <c r="O553" i="217"/>
  <c r="U553" i="217" s="1"/>
  <c r="P64" i="217"/>
  <c r="P544" i="217"/>
  <c r="P526" i="217"/>
  <c r="P520" i="217"/>
  <c r="O637" i="217"/>
  <c r="P755" i="217"/>
  <c r="P689" i="217"/>
  <c r="P660" i="217"/>
  <c r="O520" i="217"/>
  <c r="O551" i="217"/>
  <c r="P551" i="217"/>
  <c r="P522" i="217"/>
  <c r="O660" i="217"/>
  <c r="P757" i="217"/>
  <c r="P637" i="217"/>
  <c r="P414" i="217"/>
  <c r="V414" i="217" s="1"/>
  <c r="O500" i="217"/>
  <c r="O514" i="217"/>
  <c r="O526" i="217"/>
  <c r="O544" i="217"/>
  <c r="P553" i="217"/>
  <c r="V553" i="217" s="1"/>
  <c r="O626" i="217"/>
  <c r="O658" i="217"/>
  <c r="O675" i="217"/>
  <c r="O702" i="217"/>
  <c r="O757" i="217"/>
  <c r="P656" i="217"/>
  <c r="P589" i="217"/>
  <c r="P665" i="217"/>
  <c r="V665" i="217" s="1"/>
  <c r="O414" i="217"/>
  <c r="O485" i="217"/>
  <c r="P514" i="217"/>
  <c r="O603" i="217"/>
  <c r="O656" i="217"/>
  <c r="U656" i="217" s="1"/>
  <c r="P716" i="217"/>
  <c r="P675" i="217"/>
  <c r="P658" i="217"/>
  <c r="O665" i="217"/>
  <c r="U665" i="217" s="1"/>
  <c r="O731" i="217"/>
  <c r="O510" i="217"/>
  <c r="P585" i="217"/>
  <c r="V585" i="217" s="1"/>
  <c r="P510" i="217"/>
  <c r="O689" i="217"/>
  <c r="O555" i="217"/>
  <c r="P731" i="217"/>
  <c r="P718" i="217"/>
  <c r="P710" i="217"/>
  <c r="P662" i="217"/>
  <c r="O580" i="217"/>
  <c r="O651" i="217"/>
  <c r="P555" i="217"/>
  <c r="V555" i="217" s="1"/>
  <c r="O585" i="217"/>
  <c r="O662" i="217"/>
  <c r="O735" i="217"/>
  <c r="P634" i="217"/>
  <c r="P724" i="217"/>
  <c r="P702" i="217"/>
  <c r="P651" i="217"/>
  <c r="P626" i="217"/>
  <c r="P603" i="217"/>
  <c r="P580" i="217"/>
  <c r="O589" i="217"/>
  <c r="O634" i="217"/>
  <c r="P735" i="217"/>
  <c r="P631" i="217"/>
  <c r="P610" i="217"/>
  <c r="P608" i="217" s="1"/>
  <c r="P500" i="217"/>
  <c r="O631" i="217"/>
  <c r="N482" i="200"/>
  <c r="P176" i="217"/>
  <c r="N63" i="200"/>
  <c r="N63" i="199"/>
  <c r="Q63" i="217" s="1"/>
  <c r="V651" i="217" l="1"/>
  <c r="P649" i="217"/>
  <c r="U651" i="217"/>
  <c r="O649" i="217"/>
  <c r="Q485" i="217"/>
  <c r="U414" i="217"/>
  <c r="Q414" i="217"/>
  <c r="U485" i="217"/>
  <c r="V485" i="217"/>
  <c r="T484" i="217"/>
  <c r="T483" i="217"/>
  <c r="N482" i="217"/>
  <c r="O524" i="217"/>
  <c r="P524" i="217"/>
  <c r="N485" i="217"/>
  <c r="P480" i="217"/>
  <c r="V480" i="217" s="1"/>
  <c r="N480" i="200"/>
  <c r="N478" i="200" s="1"/>
  <c r="O700" i="217"/>
  <c r="P700" i="217"/>
  <c r="O558" i="217"/>
  <c r="U558" i="217" s="1"/>
  <c r="P558" i="217"/>
  <c r="V558" i="217" s="1"/>
  <c r="P493" i="217"/>
  <c r="O518" i="217"/>
  <c r="P518" i="217"/>
  <c r="O493" i="217"/>
  <c r="N63" i="217"/>
  <c r="T63" i="217" s="1"/>
  <c r="P578" i="217"/>
  <c r="O578" i="217"/>
  <c r="N482" i="199"/>
  <c r="P533" i="217"/>
  <c r="O533" i="217"/>
  <c r="N61" i="199"/>
  <c r="Q61" i="217" s="1"/>
  <c r="N414" i="217"/>
  <c r="O480" i="217"/>
  <c r="U480" i="217" s="1"/>
  <c r="O761" i="217"/>
  <c r="N763" i="217"/>
  <c r="O753" i="217"/>
  <c r="P673" i="217"/>
  <c r="O567" i="217"/>
  <c r="O572" i="217"/>
  <c r="O549" i="217"/>
  <c r="P601" i="217"/>
  <c r="N665" i="217"/>
  <c r="T665" i="217" s="1"/>
  <c r="H142" i="218"/>
  <c r="H140" i="218" s="1"/>
  <c r="H138" i="218" s="1"/>
  <c r="O601" i="217"/>
  <c r="P567" i="217"/>
  <c r="O673" i="217"/>
  <c r="P572" i="217"/>
  <c r="P549" i="217"/>
  <c r="P753" i="217"/>
  <c r="G142" i="218"/>
  <c r="P624" i="217"/>
  <c r="O624" i="217"/>
  <c r="N176" i="217"/>
  <c r="T485" i="217" l="1"/>
  <c r="T414" i="217"/>
  <c r="N480" i="199"/>
  <c r="Q480" i="217" s="1"/>
  <c r="Q482" i="217"/>
  <c r="T482" i="217" s="1"/>
  <c r="F142" i="218"/>
  <c r="G95" i="218"/>
  <c r="H122" i="218"/>
  <c r="H120" i="218" s="1"/>
  <c r="H99" i="218"/>
  <c r="N480" i="217"/>
  <c r="H94" i="218"/>
  <c r="N61" i="217"/>
  <c r="T61" i="217" s="1"/>
  <c r="H95" i="218"/>
  <c r="N761" i="217"/>
  <c r="O478" i="217"/>
  <c r="P478" i="217"/>
  <c r="G133" i="218"/>
  <c r="G99" i="218"/>
  <c r="G137" i="218"/>
  <c r="O759" i="217"/>
  <c r="O751" i="217"/>
  <c r="G94" i="218"/>
  <c r="P647" i="217"/>
  <c r="H115" i="218"/>
  <c r="P622" i="217"/>
  <c r="H98" i="218"/>
  <c r="H106" i="218"/>
  <c r="O671" i="217"/>
  <c r="G127" i="218"/>
  <c r="G112" i="218"/>
  <c r="H112" i="218"/>
  <c r="G98" i="218"/>
  <c r="G106" i="218"/>
  <c r="P671" i="217"/>
  <c r="H127" i="218"/>
  <c r="H125" i="218" s="1"/>
  <c r="P698" i="217"/>
  <c r="O698" i="217"/>
  <c r="H97" i="218"/>
  <c r="H111" i="218"/>
  <c r="H105" i="218"/>
  <c r="P565" i="217"/>
  <c r="G105" i="218"/>
  <c r="O565" i="217"/>
  <c r="G97" i="218"/>
  <c r="P751" i="217"/>
  <c r="H137" i="218"/>
  <c r="H134" i="218" s="1"/>
  <c r="P576" i="217"/>
  <c r="H119" i="218"/>
  <c r="H117" i="218" s="1"/>
  <c r="G111" i="218"/>
  <c r="O576" i="217"/>
  <c r="H133" i="218"/>
  <c r="H131" i="218" s="1"/>
  <c r="G122" i="218"/>
  <c r="O647" i="217"/>
  <c r="G119" i="218"/>
  <c r="O622" i="217"/>
  <c r="T480" i="217" l="1"/>
  <c r="N478" i="199"/>
  <c r="Q478" i="217" s="1"/>
  <c r="N478" i="217"/>
  <c r="P476" i="217"/>
  <c r="O476" i="217"/>
  <c r="H86" i="218"/>
  <c r="H84" i="218" s="1"/>
  <c r="H82" i="218" s="1"/>
  <c r="G86" i="218"/>
  <c r="G84" i="218" s="1"/>
  <c r="G82" i="218" s="1"/>
  <c r="F105" i="218"/>
  <c r="G103" i="218"/>
  <c r="G125" i="218"/>
  <c r="F125" i="218" s="1"/>
  <c r="F127" i="218"/>
  <c r="H103" i="218"/>
  <c r="H109" i="218"/>
  <c r="T478" i="217" l="1"/>
  <c r="F82" i="218"/>
  <c r="P20" i="217"/>
  <c r="P62" i="217"/>
  <c r="P70" i="217"/>
  <c r="P91" i="217"/>
  <c r="P95" i="217"/>
  <c r="P97" i="217"/>
  <c r="P103" i="217"/>
  <c r="P106" i="217"/>
  <c r="P115" i="217"/>
  <c r="P132" i="217"/>
  <c r="P138" i="217"/>
  <c r="P147" i="217"/>
  <c r="P149" i="217"/>
  <c r="P169" i="217"/>
  <c r="P151" i="217"/>
  <c r="P154" i="217"/>
  <c r="P157" i="217"/>
  <c r="P159" i="217"/>
  <c r="P161" i="217"/>
  <c r="P179" i="217"/>
  <c r="P181" i="217"/>
  <c r="P185" i="217"/>
  <c r="P198" i="217"/>
  <c r="P217" i="217"/>
  <c r="P220" i="217"/>
  <c r="P234" i="217"/>
  <c r="P248" i="217"/>
  <c r="P251" i="217"/>
  <c r="P253" i="217"/>
  <c r="P255" i="217"/>
  <c r="P264" i="217"/>
  <c r="P276" i="217"/>
  <c r="P283" i="217"/>
  <c r="P285" i="217"/>
  <c r="P291" i="217"/>
  <c r="P295" i="217"/>
  <c r="P303" i="217"/>
  <c r="P307" i="217"/>
  <c r="P311" i="217"/>
  <c r="P325" i="217"/>
  <c r="P335" i="217"/>
  <c r="P366" i="217"/>
  <c r="P381" i="217"/>
  <c r="P389" i="217"/>
  <c r="P391" i="217"/>
  <c r="P396" i="217"/>
  <c r="P412" i="217"/>
  <c r="P430" i="217"/>
  <c r="P433" i="217"/>
  <c r="P437" i="217"/>
  <c r="P439" i="217"/>
  <c r="P428" i="217"/>
  <c r="P445" i="217"/>
  <c r="P449" i="217"/>
  <c r="P455" i="217"/>
  <c r="P464" i="217"/>
  <c r="P473" i="217"/>
  <c r="P20" i="200"/>
  <c r="S20" i="217" s="1"/>
  <c r="P62" i="200"/>
  <c r="P60" i="200" s="1"/>
  <c r="P70" i="200"/>
  <c r="P88" i="200"/>
  <c r="S88" i="217" s="1"/>
  <c r="V88" i="217" s="1"/>
  <c r="P91" i="200"/>
  <c r="P95" i="200"/>
  <c r="P97" i="200"/>
  <c r="V20" i="217" l="1"/>
  <c r="N115" i="217"/>
  <c r="P60" i="217"/>
  <c r="P410" i="217"/>
  <c r="N311" i="217"/>
  <c r="P174" i="217"/>
  <c r="P274" i="217"/>
  <c r="P379" i="217"/>
  <c r="P443" i="217"/>
  <c r="P426" i="217"/>
  <c r="P246" i="217"/>
  <c r="P145" i="217"/>
  <c r="P18" i="200"/>
  <c r="P68" i="200"/>
  <c r="P364" i="217"/>
  <c r="P262" i="217"/>
  <c r="P113" i="217"/>
  <c r="P167" i="217"/>
  <c r="P68" i="217"/>
  <c r="P130" i="217"/>
  <c r="P761" i="217"/>
  <c r="P101" i="217"/>
  <c r="P18" i="217"/>
  <c r="P103" i="200"/>
  <c r="P106" i="200"/>
  <c r="H46" i="218" l="1"/>
  <c r="P143" i="217"/>
  <c r="H64" i="218"/>
  <c r="H62" i="218" s="1"/>
  <c r="H61" i="218"/>
  <c r="H59" i="218" s="1"/>
  <c r="P260" i="217"/>
  <c r="H50" i="218"/>
  <c r="H48" i="218" s="1"/>
  <c r="P165" i="217"/>
  <c r="P101" i="200"/>
  <c r="P99" i="200" s="1"/>
  <c r="P16" i="200"/>
  <c r="P66" i="200"/>
  <c r="P362" i="217"/>
  <c r="P370" i="217"/>
  <c r="H43" i="218"/>
  <c r="H41" i="218" s="1"/>
  <c r="P759" i="217"/>
  <c r="H40" i="218"/>
  <c r="H38" i="218" s="1"/>
  <c r="H18" i="218"/>
  <c r="P66" i="217"/>
  <c r="P111" i="217"/>
  <c r="H21" i="218"/>
  <c r="H19" i="218" s="1"/>
  <c r="H32" i="218"/>
  <c r="H30" i="218" s="1"/>
  <c r="H47" i="218"/>
  <c r="P424" i="217"/>
  <c r="H78" i="218"/>
  <c r="H76" i="218" s="1"/>
  <c r="P272" i="217"/>
  <c r="H53" i="218"/>
  <c r="H51" i="218" s="1"/>
  <c r="P16" i="217"/>
  <c r="H17" i="218"/>
  <c r="P408" i="217"/>
  <c r="H72" i="218"/>
  <c r="H70" i="218" s="1"/>
  <c r="P99" i="217"/>
  <c r="H27" i="218"/>
  <c r="H25" i="218" s="1"/>
  <c r="H35" i="218"/>
  <c r="H33" i="218" s="1"/>
  <c r="P128" i="217"/>
  <c r="P115" i="200"/>
  <c r="P418" i="217" l="1"/>
  <c r="N115" i="200"/>
  <c r="S115" i="217"/>
  <c r="V115" i="217" s="1"/>
  <c r="P172" i="217"/>
  <c r="P109" i="217"/>
  <c r="P113" i="200"/>
  <c r="P111" i="200" s="1"/>
  <c r="H44" i="218"/>
  <c r="H36" i="218" s="1"/>
  <c r="H28" i="218"/>
  <c r="H15" i="218"/>
  <c r="P132" i="200"/>
  <c r="P138" i="200"/>
  <c r="P147" i="200"/>
  <c r="P149" i="200"/>
  <c r="P169" i="200"/>
  <c r="P151" i="200"/>
  <c r="P154" i="200"/>
  <c r="P157" i="200"/>
  <c r="P159" i="200"/>
  <c r="P161" i="200"/>
  <c r="P176" i="200"/>
  <c r="S176" i="217" s="1"/>
  <c r="V176" i="217" s="1"/>
  <c r="P179" i="200"/>
  <c r="P181" i="200"/>
  <c r="P185" i="200"/>
  <c r="P194" i="200"/>
  <c r="S194" i="217" s="1"/>
  <c r="V194" i="217" s="1"/>
  <c r="P198" i="200"/>
  <c r="P206" i="200"/>
  <c r="P217" i="200"/>
  <c r="S217" i="217" s="1"/>
  <c r="V217" i="217" s="1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S366" i="217" s="1"/>
  <c r="V366" i="217" s="1"/>
  <c r="P381" i="200"/>
  <c r="P389" i="200"/>
  <c r="P391" i="200"/>
  <c r="P396" i="200"/>
  <c r="P412" i="200"/>
  <c r="P430" i="200"/>
  <c r="P433" i="200"/>
  <c r="P437" i="200"/>
  <c r="P439" i="200"/>
  <c r="P428" i="200"/>
  <c r="S428" i="217" s="1"/>
  <c r="V428" i="217" s="1"/>
  <c r="P93" i="200"/>
  <c r="P445" i="200"/>
  <c r="P449" i="200"/>
  <c r="P455" i="200"/>
  <c r="S455" i="217" s="1"/>
  <c r="V455" i="217" s="1"/>
  <c r="P464" i="200"/>
  <c r="P473" i="200"/>
  <c r="P500" i="200"/>
  <c r="P167" i="200" l="1"/>
  <c r="P165" i="200" s="1"/>
  <c r="S169" i="217"/>
  <c r="V169" i="217" s="1"/>
  <c r="P493" i="200"/>
  <c r="S500" i="217"/>
  <c r="V500" i="217" s="1"/>
  <c r="P141" i="217"/>
  <c r="P379" i="200"/>
  <c r="P174" i="200"/>
  <c r="P274" i="200"/>
  <c r="P443" i="200"/>
  <c r="P478" i="200"/>
  <c r="P476" i="200" s="1"/>
  <c r="P426" i="200"/>
  <c r="P424" i="200" s="1"/>
  <c r="P418" i="200" s="1"/>
  <c r="P323" i="200"/>
  <c r="P246" i="200"/>
  <c r="P145" i="200"/>
  <c r="P86" i="200"/>
  <c r="P130" i="200"/>
  <c r="P128" i="200" s="1"/>
  <c r="P410" i="200"/>
  <c r="P364" i="200"/>
  <c r="S364" i="217" s="1"/>
  <c r="V364" i="217" s="1"/>
  <c r="P262" i="200"/>
  <c r="P84" i="200" l="1"/>
  <c r="P491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9" i="200"/>
  <c r="P14" i="200"/>
  <c r="P319" i="200"/>
  <c r="P441" i="200" l="1"/>
  <c r="P406" i="200" l="1"/>
  <c r="P13" i="200" s="1"/>
  <c r="P681" i="217"/>
  <c r="P62" i="199" l="1"/>
  <c r="S62" i="217" s="1"/>
  <c r="V62" i="217" s="1"/>
  <c r="P70" i="199"/>
  <c r="S70" i="217" s="1"/>
  <c r="V70" i="217" s="1"/>
  <c r="P91" i="199"/>
  <c r="S91" i="217" s="1"/>
  <c r="V91" i="217" s="1"/>
  <c r="P95" i="199"/>
  <c r="S95" i="217" s="1"/>
  <c r="V95" i="217" s="1"/>
  <c r="P97" i="199"/>
  <c r="S97" i="217" s="1"/>
  <c r="V97" i="217" s="1"/>
  <c r="P695" i="217" l="1"/>
  <c r="V695" i="217" s="1"/>
  <c r="P68" i="199"/>
  <c r="S68" i="217" s="1"/>
  <c r="V68" i="217" s="1"/>
  <c r="P18" i="199"/>
  <c r="S18" i="217" s="1"/>
  <c r="V18" i="217" s="1"/>
  <c r="P103" i="199"/>
  <c r="S103" i="217" s="1"/>
  <c r="V103" i="217" s="1"/>
  <c r="P106" i="199"/>
  <c r="S106" i="217" s="1"/>
  <c r="V106" i="217" s="1"/>
  <c r="P132" i="199"/>
  <c r="S132" i="217" s="1"/>
  <c r="V132" i="217" s="1"/>
  <c r="P138" i="199"/>
  <c r="S138" i="217" s="1"/>
  <c r="V138" i="217" s="1"/>
  <c r="P147" i="199"/>
  <c r="S147" i="217" s="1"/>
  <c r="V147" i="217" s="1"/>
  <c r="P149" i="199"/>
  <c r="S149" i="217" s="1"/>
  <c r="V149" i="217" s="1"/>
  <c r="P151" i="199"/>
  <c r="S151" i="217" s="1"/>
  <c r="V151" i="217" s="1"/>
  <c r="P154" i="199"/>
  <c r="S154" i="217" s="1"/>
  <c r="V154" i="217" s="1"/>
  <c r="P157" i="199"/>
  <c r="S157" i="217" s="1"/>
  <c r="V157" i="217" s="1"/>
  <c r="P159" i="199"/>
  <c r="S159" i="217" s="1"/>
  <c r="V159" i="217" s="1"/>
  <c r="P161" i="199"/>
  <c r="S161" i="217" s="1"/>
  <c r="V161" i="217" s="1"/>
  <c r="P179" i="199"/>
  <c r="S179" i="217" s="1"/>
  <c r="V179" i="217" s="1"/>
  <c r="P181" i="199"/>
  <c r="S181" i="217" s="1"/>
  <c r="V181" i="217" s="1"/>
  <c r="P185" i="199"/>
  <c r="S185" i="217" s="1"/>
  <c r="V185" i="217" s="1"/>
  <c r="P198" i="199"/>
  <c r="S198" i="217" s="1"/>
  <c r="V198" i="217" s="1"/>
  <c r="P206" i="199"/>
  <c r="S206" i="217" s="1"/>
  <c r="V206" i="217" s="1"/>
  <c r="P220" i="199"/>
  <c r="S220" i="217" s="1"/>
  <c r="V220" i="217" s="1"/>
  <c r="P234" i="199"/>
  <c r="S234" i="217" s="1"/>
  <c r="V234" i="217" s="1"/>
  <c r="P248" i="199"/>
  <c r="S248" i="217" s="1"/>
  <c r="V248" i="217" s="1"/>
  <c r="P251" i="199"/>
  <c r="S251" i="217" s="1"/>
  <c r="V251" i="217" s="1"/>
  <c r="P253" i="199"/>
  <c r="S253" i="217" s="1"/>
  <c r="V253" i="217" s="1"/>
  <c r="P255" i="199"/>
  <c r="S255" i="217" s="1"/>
  <c r="V255" i="217" s="1"/>
  <c r="P264" i="199"/>
  <c r="S264" i="217" s="1"/>
  <c r="V264" i="217" s="1"/>
  <c r="P276" i="199"/>
  <c r="S276" i="217" s="1"/>
  <c r="V276" i="217" s="1"/>
  <c r="P283" i="199"/>
  <c r="S283" i="217" s="1"/>
  <c r="V283" i="217" s="1"/>
  <c r="P285" i="199"/>
  <c r="S285" i="217" s="1"/>
  <c r="V285" i="217" s="1"/>
  <c r="P291" i="199"/>
  <c r="S291" i="217" s="1"/>
  <c r="V291" i="217" s="1"/>
  <c r="P295" i="199"/>
  <c r="S295" i="217" s="1"/>
  <c r="V295" i="217" s="1"/>
  <c r="P303" i="199"/>
  <c r="S303" i="217" s="1"/>
  <c r="V303" i="217" s="1"/>
  <c r="P307" i="199"/>
  <c r="S307" i="217" s="1"/>
  <c r="V307" i="217" s="1"/>
  <c r="P311" i="199"/>
  <c r="S311" i="217" s="1"/>
  <c r="V311" i="217" s="1"/>
  <c r="P325" i="199"/>
  <c r="S325" i="217" s="1"/>
  <c r="V325" i="217" s="1"/>
  <c r="P335" i="199"/>
  <c r="S335" i="217" s="1"/>
  <c r="V335" i="217" s="1"/>
  <c r="P381" i="199"/>
  <c r="S381" i="217" s="1"/>
  <c r="V381" i="217" s="1"/>
  <c r="P389" i="199"/>
  <c r="S389" i="217" s="1"/>
  <c r="V389" i="217" s="1"/>
  <c r="P391" i="199"/>
  <c r="S391" i="217" s="1"/>
  <c r="V391" i="217" s="1"/>
  <c r="P396" i="199"/>
  <c r="S396" i="217" s="1"/>
  <c r="V396" i="217" s="1"/>
  <c r="P412" i="199"/>
  <c r="S412" i="217" s="1"/>
  <c r="V412" i="217" s="1"/>
  <c r="P430" i="199"/>
  <c r="S430" i="217" s="1"/>
  <c r="V430" i="217" s="1"/>
  <c r="P433" i="199"/>
  <c r="S433" i="217" s="1"/>
  <c r="V433" i="217" s="1"/>
  <c r="P437" i="199"/>
  <c r="S437" i="217" s="1"/>
  <c r="V437" i="217" s="1"/>
  <c r="P439" i="199"/>
  <c r="S439" i="217" s="1"/>
  <c r="V439" i="217" s="1"/>
  <c r="P93" i="199"/>
  <c r="S93" i="217" s="1"/>
  <c r="P445" i="199"/>
  <c r="S445" i="217" s="1"/>
  <c r="V445" i="217" s="1"/>
  <c r="P449" i="199"/>
  <c r="S449" i="217" s="1"/>
  <c r="V449" i="217" s="1"/>
  <c r="P464" i="199"/>
  <c r="S464" i="217" s="1"/>
  <c r="V464" i="217" s="1"/>
  <c r="P473" i="199"/>
  <c r="S473" i="217" s="1"/>
  <c r="V473" i="217" s="1"/>
  <c r="P510" i="199"/>
  <c r="S510" i="217" s="1"/>
  <c r="V510" i="217" s="1"/>
  <c r="P514" i="199"/>
  <c r="S514" i="217" s="1"/>
  <c r="V514" i="217" s="1"/>
  <c r="P520" i="199"/>
  <c r="S520" i="217" s="1"/>
  <c r="V520" i="217" s="1"/>
  <c r="P522" i="199"/>
  <c r="S522" i="217" s="1"/>
  <c r="V522" i="217" s="1"/>
  <c r="P526" i="199"/>
  <c r="S526" i="217" s="1"/>
  <c r="V526" i="217" s="1"/>
  <c r="P531" i="199"/>
  <c r="S531" i="217" s="1"/>
  <c r="P544" i="199"/>
  <c r="S544" i="217" s="1"/>
  <c r="V544" i="217" s="1"/>
  <c r="P551" i="199"/>
  <c r="S551" i="217" s="1"/>
  <c r="V551" i="217" s="1"/>
  <c r="P64" i="199"/>
  <c r="S64" i="217" s="1"/>
  <c r="V64" i="217" s="1"/>
  <c r="P580" i="199"/>
  <c r="S580" i="217" s="1"/>
  <c r="V580" i="217" s="1"/>
  <c r="P589" i="199"/>
  <c r="S589" i="217" s="1"/>
  <c r="V589" i="217" s="1"/>
  <c r="P603" i="199"/>
  <c r="S603" i="217" s="1"/>
  <c r="V603" i="217" s="1"/>
  <c r="P610" i="199"/>
  <c r="P619" i="199"/>
  <c r="S619" i="217" s="1"/>
  <c r="P626" i="199"/>
  <c r="S626" i="217" s="1"/>
  <c r="V626" i="217" s="1"/>
  <c r="P631" i="199"/>
  <c r="S631" i="217" s="1"/>
  <c r="V631" i="217" s="1"/>
  <c r="P634" i="199"/>
  <c r="S634" i="217" s="1"/>
  <c r="V634" i="217" s="1"/>
  <c r="P637" i="199"/>
  <c r="S637" i="217" s="1"/>
  <c r="V637" i="217" s="1"/>
  <c r="P656" i="199"/>
  <c r="P658" i="199"/>
  <c r="S658" i="217" s="1"/>
  <c r="V658" i="217" s="1"/>
  <c r="P660" i="199"/>
  <c r="S660" i="217" s="1"/>
  <c r="V660" i="217" s="1"/>
  <c r="P662" i="199"/>
  <c r="S662" i="217" s="1"/>
  <c r="V662" i="217" s="1"/>
  <c r="P675" i="199"/>
  <c r="S675" i="217" s="1"/>
  <c r="V675" i="217" s="1"/>
  <c r="P681" i="199"/>
  <c r="S681" i="217" s="1"/>
  <c r="V681" i="217" s="1"/>
  <c r="P689" i="199"/>
  <c r="S689" i="217" s="1"/>
  <c r="V689" i="217" s="1"/>
  <c r="P702" i="199"/>
  <c r="S702" i="217" s="1"/>
  <c r="V702" i="217" s="1"/>
  <c r="P710" i="199"/>
  <c r="S710" i="217" s="1"/>
  <c r="V710" i="217" s="1"/>
  <c r="P716" i="199"/>
  <c r="S716" i="217" s="1"/>
  <c r="V716" i="217" s="1"/>
  <c r="P718" i="199"/>
  <c r="S718" i="217" s="1"/>
  <c r="V718" i="217" s="1"/>
  <c r="P724" i="199"/>
  <c r="S724" i="217" s="1"/>
  <c r="V724" i="217" s="1"/>
  <c r="P731" i="199"/>
  <c r="S731" i="217" s="1"/>
  <c r="V731" i="217" s="1"/>
  <c r="P735" i="199"/>
  <c r="S735" i="217" s="1"/>
  <c r="V735" i="217" s="1"/>
  <c r="P755" i="199"/>
  <c r="S755" i="217" s="1"/>
  <c r="V755" i="217" s="1"/>
  <c r="P757" i="199"/>
  <c r="S757" i="217" s="1"/>
  <c r="V757" i="217" s="1"/>
  <c r="S610" i="217" l="1"/>
  <c r="V610" i="217" s="1"/>
  <c r="P608" i="199"/>
  <c r="S656" i="217"/>
  <c r="V656" i="217" s="1"/>
  <c r="P649" i="199"/>
  <c r="S649" i="217" s="1"/>
  <c r="V649" i="217" s="1"/>
  <c r="P274" i="199"/>
  <c r="S274" i="217" s="1"/>
  <c r="V274" i="217" s="1"/>
  <c r="P410" i="199"/>
  <c r="S410" i="217" s="1"/>
  <c r="V410" i="217" s="1"/>
  <c r="P323" i="199"/>
  <c r="S323" i="217" s="1"/>
  <c r="P86" i="199"/>
  <c r="S86" i="217" s="1"/>
  <c r="P379" i="199"/>
  <c r="S379" i="217" s="1"/>
  <c r="V379" i="217" s="1"/>
  <c r="P700" i="199"/>
  <c r="S700" i="217" s="1"/>
  <c r="V700" i="217" s="1"/>
  <c r="P443" i="199"/>
  <c r="S443" i="217" s="1"/>
  <c r="V443" i="217" s="1"/>
  <c r="P524" i="199"/>
  <c r="S524" i="217" s="1"/>
  <c r="V524" i="217" s="1"/>
  <c r="P518" i="199"/>
  <c r="S518" i="217" s="1"/>
  <c r="V518" i="217" s="1"/>
  <c r="P493" i="199"/>
  <c r="S493" i="217" s="1"/>
  <c r="V493" i="217" s="1"/>
  <c r="P478" i="199"/>
  <c r="S478" i="217" s="1"/>
  <c r="V478" i="217" s="1"/>
  <c r="P426" i="199"/>
  <c r="S426" i="217" s="1"/>
  <c r="V426" i="217" s="1"/>
  <c r="N311" i="199"/>
  <c r="Q311" i="217" s="1"/>
  <c r="T311" i="217" s="1"/>
  <c r="P246" i="199"/>
  <c r="S246" i="217" s="1"/>
  <c r="V246" i="217" s="1"/>
  <c r="P145" i="199"/>
  <c r="S145" i="217" s="1"/>
  <c r="V145" i="217" s="1"/>
  <c r="N115" i="199"/>
  <c r="Q115" i="217" s="1"/>
  <c r="T115" i="217" s="1"/>
  <c r="P60" i="199"/>
  <c r="S60" i="217" s="1"/>
  <c r="V60" i="217" s="1"/>
  <c r="P679" i="199"/>
  <c r="S679" i="217" s="1"/>
  <c r="P692" i="217"/>
  <c r="V692" i="217" s="1"/>
  <c r="P578" i="199"/>
  <c r="S578" i="217" s="1"/>
  <c r="V578" i="217" s="1"/>
  <c r="P93" i="217"/>
  <c r="V93" i="217" s="1"/>
  <c r="P533" i="199"/>
  <c r="S533" i="217" s="1"/>
  <c r="V533" i="217" s="1"/>
  <c r="P601" i="199"/>
  <c r="S601" i="217" s="1"/>
  <c r="V601" i="217" s="1"/>
  <c r="P572" i="199"/>
  <c r="S572" i="217" s="1"/>
  <c r="V572" i="217" s="1"/>
  <c r="P753" i="199"/>
  <c r="S753" i="217" s="1"/>
  <c r="V753" i="217" s="1"/>
  <c r="P673" i="199"/>
  <c r="S673" i="217" s="1"/>
  <c r="V673" i="217" s="1"/>
  <c r="S608" i="217"/>
  <c r="V608" i="217" s="1"/>
  <c r="P617" i="199"/>
  <c r="S617" i="217" s="1"/>
  <c r="P529" i="199"/>
  <c r="S529" i="217" s="1"/>
  <c r="P567" i="199"/>
  <c r="S567" i="217" s="1"/>
  <c r="V567" i="217" s="1"/>
  <c r="P761" i="199"/>
  <c r="S761" i="217" s="1"/>
  <c r="V761" i="217" s="1"/>
  <c r="N763" i="199"/>
  <c r="Q763" i="217" s="1"/>
  <c r="T763" i="217" s="1"/>
  <c r="P262" i="199"/>
  <c r="S262" i="217" s="1"/>
  <c r="V262" i="217" s="1"/>
  <c r="P113" i="199"/>
  <c r="S113" i="217" s="1"/>
  <c r="V113" i="217" s="1"/>
  <c r="P101" i="199"/>
  <c r="S101" i="217" s="1"/>
  <c r="V101" i="217" s="1"/>
  <c r="P66" i="199"/>
  <c r="S66" i="217" s="1"/>
  <c r="V66" i="217" s="1"/>
  <c r="P167" i="199"/>
  <c r="S167" i="217" s="1"/>
  <c r="V167" i="217" s="1"/>
  <c r="P130" i="199"/>
  <c r="S130" i="217" s="1"/>
  <c r="V130" i="217" s="1"/>
  <c r="P624" i="199"/>
  <c r="S624" i="217" s="1"/>
  <c r="V624" i="217" s="1"/>
  <c r="P16" i="199" l="1"/>
  <c r="S16" i="217" s="1"/>
  <c r="V16" i="217" s="1"/>
  <c r="P476" i="199"/>
  <c r="S476" i="217" s="1"/>
  <c r="V476" i="217" s="1"/>
  <c r="P84" i="199"/>
  <c r="S84" i="217" s="1"/>
  <c r="P86" i="217"/>
  <c r="V86" i="217" s="1"/>
  <c r="P679" i="217"/>
  <c r="V679" i="217" s="1"/>
  <c r="P111" i="199"/>
  <c r="S111" i="217" s="1"/>
  <c r="V111" i="217" s="1"/>
  <c r="P99" i="199"/>
  <c r="S99" i="217" s="1"/>
  <c r="V99" i="217" s="1"/>
  <c r="P606" i="199"/>
  <c r="S606" i="217" s="1"/>
  <c r="P576" i="199"/>
  <c r="S576" i="217" s="1"/>
  <c r="V576" i="217" s="1"/>
  <c r="P565" i="199"/>
  <c r="S565" i="217" s="1"/>
  <c r="V565" i="217" s="1"/>
  <c r="P671" i="199"/>
  <c r="S671" i="217" s="1"/>
  <c r="V671" i="217" s="1"/>
  <c r="P698" i="199"/>
  <c r="S698" i="217" s="1"/>
  <c r="V698" i="217" s="1"/>
  <c r="P677" i="199"/>
  <c r="S677" i="217" s="1"/>
  <c r="P751" i="199"/>
  <c r="S751" i="217" s="1"/>
  <c r="V751" i="217" s="1"/>
  <c r="P622" i="199"/>
  <c r="S622" i="217" s="1"/>
  <c r="V622" i="217" s="1"/>
  <c r="P759" i="199"/>
  <c r="S759" i="217" s="1"/>
  <c r="V759" i="217" s="1"/>
  <c r="N761" i="199"/>
  <c r="Q761" i="217" s="1"/>
  <c r="T761" i="217" s="1"/>
  <c r="P408" i="199"/>
  <c r="P377" i="199"/>
  <c r="S377" i="217" s="1"/>
  <c r="P370" i="199"/>
  <c r="S370" i="217" s="1"/>
  <c r="V370" i="217" s="1"/>
  <c r="P362" i="199"/>
  <c r="S362" i="217" s="1"/>
  <c r="V362" i="217" s="1"/>
  <c r="P272" i="199"/>
  <c r="S272" i="217" s="1"/>
  <c r="V272" i="217" s="1"/>
  <c r="P260" i="199"/>
  <c r="S260" i="217" s="1"/>
  <c r="V260" i="217" s="1"/>
  <c r="P143" i="199"/>
  <c r="S143" i="217" s="1"/>
  <c r="V143" i="217" s="1"/>
  <c r="P128" i="199"/>
  <c r="S128" i="217" s="1"/>
  <c r="V128" i="217" s="1"/>
  <c r="P441" i="199"/>
  <c r="S441" i="217" s="1"/>
  <c r="P321" i="199"/>
  <c r="S321" i="217" s="1"/>
  <c r="P491" i="199"/>
  <c r="S491" i="217" s="1"/>
  <c r="P647" i="199"/>
  <c r="S647" i="217" s="1"/>
  <c r="V647" i="217" s="1"/>
  <c r="P165" i="199"/>
  <c r="S165" i="217" s="1"/>
  <c r="V165" i="217" s="1"/>
  <c r="P424" i="199"/>
  <c r="S408" i="217" l="1"/>
  <c r="V408" i="217" s="1"/>
  <c r="S424" i="217"/>
  <c r="V424" i="217" s="1"/>
  <c r="H130" i="218"/>
  <c r="H128" i="218" s="1"/>
  <c r="H123" i="218" s="1"/>
  <c r="P574" i="199"/>
  <c r="S574" i="217" s="1"/>
  <c r="P14" i="199"/>
  <c r="S14" i="217" s="1"/>
  <c r="P174" i="199"/>
  <c r="S174" i="217" s="1"/>
  <c r="V174" i="217" s="1"/>
  <c r="P319" i="199"/>
  <c r="S319" i="217" s="1"/>
  <c r="P84" i="217"/>
  <c r="V84" i="217" s="1"/>
  <c r="H24" i="218"/>
  <c r="H22" i="218" s="1"/>
  <c r="H13" i="218" s="1"/>
  <c r="P677" i="217"/>
  <c r="V677" i="217" s="1"/>
  <c r="D113" i="219"/>
  <c r="P109" i="199"/>
  <c r="S109" i="217" s="1"/>
  <c r="V109" i="217" s="1"/>
  <c r="P669" i="199"/>
  <c r="S669" i="217" s="1"/>
  <c r="N759" i="199"/>
  <c r="Q759" i="217" s="1"/>
  <c r="H91" i="218"/>
  <c r="H89" i="218" s="1"/>
  <c r="P491" i="217"/>
  <c r="V491" i="217" s="1"/>
  <c r="S420" i="217" l="1"/>
  <c r="V420" i="217" s="1"/>
  <c r="P418" i="199"/>
  <c r="P172" i="199"/>
  <c r="S172" i="217" s="1"/>
  <c r="V172" i="217" s="1"/>
  <c r="P14" i="217"/>
  <c r="P669" i="217"/>
  <c r="V669" i="217" s="1"/>
  <c r="P619" i="217"/>
  <c r="V619" i="217" s="1"/>
  <c r="S418" i="217" l="1"/>
  <c r="V418" i="217" s="1"/>
  <c r="P406" i="199"/>
  <c r="S406" i="217" s="1"/>
  <c r="V14" i="217"/>
  <c r="P141" i="199"/>
  <c r="S141" i="217" s="1"/>
  <c r="V141" i="217" s="1"/>
  <c r="P617" i="217"/>
  <c r="V617" i="217" s="1"/>
  <c r="H81" i="218"/>
  <c r="H79" i="218" s="1"/>
  <c r="H68" i="218" s="1"/>
  <c r="P337" i="217"/>
  <c r="V337" i="217" s="1"/>
  <c r="P441" i="217"/>
  <c r="V441" i="217" l="1"/>
  <c r="P406" i="217"/>
  <c r="V406" i="217" s="1"/>
  <c r="P323" i="217"/>
  <c r="V323" i="217" s="1"/>
  <c r="H116" i="218"/>
  <c r="H113" i="218" s="1"/>
  <c r="H107" i="218" s="1"/>
  <c r="P606" i="217"/>
  <c r="V606" i="217" s="1"/>
  <c r="H67" i="218"/>
  <c r="H65" i="218" s="1"/>
  <c r="P377" i="217"/>
  <c r="V377" i="217" s="1"/>
  <c r="P574" i="217" l="1"/>
  <c r="V574" i="217" s="1"/>
  <c r="H58" i="218"/>
  <c r="H56" i="218" s="1"/>
  <c r="H54" i="218" s="1"/>
  <c r="P321" i="217"/>
  <c r="V321" i="217" s="1"/>
  <c r="P319" i="217" l="1"/>
  <c r="O761" i="199"/>
  <c r="R761" i="217" s="1"/>
  <c r="U761" i="217" s="1"/>
  <c r="O478" i="199"/>
  <c r="O757" i="199"/>
  <c r="R757" i="217" s="1"/>
  <c r="U757" i="217" s="1"/>
  <c r="O755" i="199"/>
  <c r="R755" i="217" s="1"/>
  <c r="U755" i="217" s="1"/>
  <c r="O735" i="199"/>
  <c r="R735" i="217" s="1"/>
  <c r="U735" i="217" s="1"/>
  <c r="O731" i="199"/>
  <c r="R731" i="217" s="1"/>
  <c r="U731" i="217" s="1"/>
  <c r="O724" i="199"/>
  <c r="R724" i="217" s="1"/>
  <c r="U724" i="217" s="1"/>
  <c r="O716" i="199"/>
  <c r="R716" i="217" s="1"/>
  <c r="U716" i="217" s="1"/>
  <c r="O695" i="217"/>
  <c r="U695" i="217" s="1"/>
  <c r="O702" i="199"/>
  <c r="R702" i="217" s="1"/>
  <c r="U702" i="217" s="1"/>
  <c r="O689" i="199"/>
  <c r="R689" i="217" s="1"/>
  <c r="U689" i="217" s="1"/>
  <c r="O675" i="199"/>
  <c r="R675" i="217" s="1"/>
  <c r="U675" i="217" s="1"/>
  <c r="O662" i="199"/>
  <c r="R662" i="217" s="1"/>
  <c r="U662" i="217" s="1"/>
  <c r="O660" i="199"/>
  <c r="R660" i="217" s="1"/>
  <c r="U660" i="217" s="1"/>
  <c r="O658" i="199"/>
  <c r="O637" i="199"/>
  <c r="R637" i="217" s="1"/>
  <c r="U637" i="217" s="1"/>
  <c r="O634" i="199"/>
  <c r="R634" i="217" s="1"/>
  <c r="U634" i="217" s="1"/>
  <c r="O631" i="199"/>
  <c r="R631" i="217" s="1"/>
  <c r="U631" i="217" s="1"/>
  <c r="O626" i="199"/>
  <c r="R626" i="217" s="1"/>
  <c r="U626" i="217" s="1"/>
  <c r="O619" i="199"/>
  <c r="R619" i="217" s="1"/>
  <c r="O610" i="199"/>
  <c r="O603" i="199"/>
  <c r="R603" i="217" s="1"/>
  <c r="U603" i="217" s="1"/>
  <c r="O589" i="199"/>
  <c r="R589" i="217" s="1"/>
  <c r="U589" i="217" s="1"/>
  <c r="O585" i="199"/>
  <c r="R585" i="217" s="1"/>
  <c r="U585" i="217" s="1"/>
  <c r="O580" i="199"/>
  <c r="R580" i="217" s="1"/>
  <c r="U580" i="217" s="1"/>
  <c r="O555" i="199"/>
  <c r="R555" i="217" s="1"/>
  <c r="U555" i="217" s="1"/>
  <c r="O551" i="199"/>
  <c r="R551" i="217" s="1"/>
  <c r="U551" i="217" s="1"/>
  <c r="O544" i="199"/>
  <c r="R544" i="217" s="1"/>
  <c r="U544" i="217" s="1"/>
  <c r="O531" i="199"/>
  <c r="R531" i="217" s="1"/>
  <c r="O526" i="199"/>
  <c r="R526" i="217" s="1"/>
  <c r="U526" i="217" s="1"/>
  <c r="O522" i="199"/>
  <c r="R522" i="217" s="1"/>
  <c r="U522" i="217" s="1"/>
  <c r="O520" i="199"/>
  <c r="R520" i="217" s="1"/>
  <c r="U520" i="217" s="1"/>
  <c r="O514" i="199"/>
  <c r="R514" i="217" s="1"/>
  <c r="U514" i="217" s="1"/>
  <c r="O510" i="199"/>
  <c r="R510" i="217" s="1"/>
  <c r="U510" i="217" s="1"/>
  <c r="O500" i="200"/>
  <c r="O493" i="200" s="1"/>
  <c r="O500" i="199"/>
  <c r="O473" i="217"/>
  <c r="O473" i="200"/>
  <c r="O473" i="199"/>
  <c r="O455" i="200"/>
  <c r="O455" i="199"/>
  <c r="O449" i="200"/>
  <c r="O449" i="199"/>
  <c r="O445" i="217"/>
  <c r="O445" i="200"/>
  <c r="O445" i="199"/>
  <c r="O93" i="217"/>
  <c r="O93" i="200"/>
  <c r="N93" i="200" s="1"/>
  <c r="O93" i="199"/>
  <c r="O428" i="200"/>
  <c r="O428" i="199"/>
  <c r="O439" i="217"/>
  <c r="O439" i="200"/>
  <c r="O439" i="199"/>
  <c r="O437" i="217"/>
  <c r="O437" i="200"/>
  <c r="O437" i="199"/>
  <c r="O430" i="200"/>
  <c r="O430" i="199"/>
  <c r="O412" i="217"/>
  <c r="O412" i="200"/>
  <c r="O412" i="199"/>
  <c r="O410" i="199" s="1"/>
  <c r="N398" i="200"/>
  <c r="O396" i="200"/>
  <c r="O396" i="199"/>
  <c r="O391" i="217"/>
  <c r="O391" i="200"/>
  <c r="O391" i="199"/>
  <c r="O389" i="217"/>
  <c r="O389" i="200"/>
  <c r="O389" i="199"/>
  <c r="O381" i="200"/>
  <c r="O381" i="199"/>
  <c r="O366" i="200"/>
  <c r="O366" i="199"/>
  <c r="O335" i="200"/>
  <c r="O323" i="200" s="1"/>
  <c r="O335" i="199"/>
  <c r="O307" i="200"/>
  <c r="R307" i="217" s="1"/>
  <c r="O303" i="200"/>
  <c r="O303" i="199"/>
  <c r="O295" i="200"/>
  <c r="O295" i="199"/>
  <c r="O291" i="200"/>
  <c r="O291" i="199"/>
  <c r="O285" i="200"/>
  <c r="R285" i="217" s="1"/>
  <c r="U285" i="217" s="1"/>
  <c r="O283" i="200"/>
  <c r="O283" i="199"/>
  <c r="O276" i="200"/>
  <c r="O264" i="200"/>
  <c r="R264" i="217" s="1"/>
  <c r="U264" i="217" s="1"/>
  <c r="O258" i="200"/>
  <c r="O258" i="199"/>
  <c r="O255" i="200"/>
  <c r="O255" i="199"/>
  <c r="O253" i="200"/>
  <c r="O253" i="199"/>
  <c r="O251" i="200"/>
  <c r="R251" i="217" s="1"/>
  <c r="U251" i="217" s="1"/>
  <c r="O248" i="200"/>
  <c r="O248" i="199"/>
  <c r="O220" i="200"/>
  <c r="O220" i="199"/>
  <c r="O217" i="200"/>
  <c r="R217" i="217" s="1"/>
  <c r="U217" i="217" s="1"/>
  <c r="O206" i="200"/>
  <c r="N206" i="200" s="1"/>
  <c r="O206" i="199"/>
  <c r="O198" i="200"/>
  <c r="O198" i="199"/>
  <c r="O194" i="200"/>
  <c r="R194" i="217" s="1"/>
  <c r="U194" i="217" s="1"/>
  <c r="O185" i="217"/>
  <c r="O185" i="200"/>
  <c r="O185" i="199"/>
  <c r="O181" i="200"/>
  <c r="O181" i="199"/>
  <c r="O179" i="200"/>
  <c r="O179" i="199"/>
  <c r="O176" i="200"/>
  <c r="R176" i="217" s="1"/>
  <c r="U176" i="217" s="1"/>
  <c r="O161" i="200"/>
  <c r="O161" i="199"/>
  <c r="O159" i="200"/>
  <c r="N158" i="200"/>
  <c r="N158" i="199"/>
  <c r="O157" i="200"/>
  <c r="O157" i="199"/>
  <c r="O154" i="200"/>
  <c r="O154" i="199"/>
  <c r="O151" i="200"/>
  <c r="O151" i="199"/>
  <c r="O169" i="200"/>
  <c r="O169" i="199"/>
  <c r="N169" i="199" s="1"/>
  <c r="O149" i="200"/>
  <c r="O149" i="199"/>
  <c r="O147" i="200"/>
  <c r="R147" i="217" s="1"/>
  <c r="O138" i="200"/>
  <c r="O138" i="199"/>
  <c r="O132" i="200"/>
  <c r="O132" i="199"/>
  <c r="O106" i="200"/>
  <c r="O106" i="199"/>
  <c r="O103" i="200"/>
  <c r="O103" i="199"/>
  <c r="O97" i="217"/>
  <c r="O97" i="200"/>
  <c r="O97" i="199"/>
  <c r="O95" i="217"/>
  <c r="O95" i="200"/>
  <c r="O95" i="199"/>
  <c r="O91" i="217"/>
  <c r="O91" i="200"/>
  <c r="O91" i="199"/>
  <c r="O70" i="217"/>
  <c r="O70" i="200"/>
  <c r="O70" i="199"/>
  <c r="O60" i="217"/>
  <c r="O62" i="200"/>
  <c r="O60" i="200" s="1"/>
  <c r="O62" i="199"/>
  <c r="O20" i="200"/>
  <c r="R20" i="217" s="1"/>
  <c r="U20" i="217" s="1"/>
  <c r="N234" i="200"/>
  <c r="Q766" i="217"/>
  <c r="N737" i="199"/>
  <c r="Q737" i="217" s="1"/>
  <c r="N740" i="199"/>
  <c r="Q740" i="217" s="1"/>
  <c r="N741" i="199"/>
  <c r="Q741" i="217" s="1"/>
  <c r="N742" i="199"/>
  <c r="Q742" i="217" s="1"/>
  <c r="N736" i="199"/>
  <c r="Q736" i="217" s="1"/>
  <c r="N733" i="199"/>
  <c r="Q733" i="217" s="1"/>
  <c r="N734" i="199"/>
  <c r="Q734" i="217" s="1"/>
  <c r="N732" i="199"/>
  <c r="Q732" i="217" s="1"/>
  <c r="N726" i="199"/>
  <c r="N729" i="199"/>
  <c r="Q729" i="217" s="1"/>
  <c r="N725" i="199"/>
  <c r="Q725" i="217" s="1"/>
  <c r="N723" i="199"/>
  <c r="Q723" i="217" s="1"/>
  <c r="N721" i="199"/>
  <c r="Q721" i="217" s="1"/>
  <c r="N720" i="199"/>
  <c r="Q720" i="217" s="1"/>
  <c r="N719" i="199"/>
  <c r="Q719" i="217" s="1"/>
  <c r="N717" i="199"/>
  <c r="Q717" i="217" s="1"/>
  <c r="N713" i="199"/>
  <c r="N715" i="199"/>
  <c r="Q715" i="217" s="1"/>
  <c r="N711" i="199"/>
  <c r="Q711" i="217" s="1"/>
  <c r="N704" i="199"/>
  <c r="Q704" i="217" s="1"/>
  <c r="N705" i="199"/>
  <c r="Q705" i="217" s="1"/>
  <c r="N706" i="199"/>
  <c r="Q706" i="217" s="1"/>
  <c r="N707" i="199"/>
  <c r="Q707" i="217" s="1"/>
  <c r="N708" i="199"/>
  <c r="Q708" i="217" s="1"/>
  <c r="N709" i="199"/>
  <c r="Q709" i="217" s="1"/>
  <c r="N703" i="199"/>
  <c r="Q703" i="217" s="1"/>
  <c r="N691" i="199"/>
  <c r="Q691" i="217" s="1"/>
  <c r="N690" i="199"/>
  <c r="Q690" i="217" s="1"/>
  <c r="N688" i="199"/>
  <c r="Q688" i="217" s="1"/>
  <c r="N683" i="199"/>
  <c r="Q683" i="217" s="1"/>
  <c r="N682" i="199"/>
  <c r="Q682" i="217" s="1"/>
  <c r="N676" i="199"/>
  <c r="Q676" i="217" s="1"/>
  <c r="N664" i="199"/>
  <c r="Q664" i="217" s="1"/>
  <c r="N663" i="199"/>
  <c r="Q663" i="217" s="1"/>
  <c r="N661" i="199"/>
  <c r="Q661" i="217" s="1"/>
  <c r="N659" i="199"/>
  <c r="Q659" i="217" s="1"/>
  <c r="N657" i="199"/>
  <c r="Q657" i="217" s="1"/>
  <c r="N653" i="199"/>
  <c r="Q653" i="217" s="1"/>
  <c r="N654" i="199"/>
  <c r="Q654" i="217" s="1"/>
  <c r="N655" i="199"/>
  <c r="Q655" i="217" s="1"/>
  <c r="N652" i="199"/>
  <c r="Q652" i="217" s="1"/>
  <c r="N645" i="199"/>
  <c r="Q645" i="217" s="1"/>
  <c r="N641" i="199"/>
  <c r="Q641" i="217" s="1"/>
  <c r="N642" i="199"/>
  <c r="Q642" i="217" s="1"/>
  <c r="N640" i="199"/>
  <c r="Q640" i="217" s="1"/>
  <c r="N638" i="199"/>
  <c r="Q638" i="217" s="1"/>
  <c r="N636" i="199"/>
  <c r="Q636" i="217" s="1"/>
  <c r="N635" i="199"/>
  <c r="Q635" i="217" s="1"/>
  <c r="N633" i="199"/>
  <c r="Q633" i="217" s="1"/>
  <c r="N632" i="199"/>
  <c r="Q632" i="217" s="1"/>
  <c r="N628" i="199"/>
  <c r="Q628" i="217" s="1"/>
  <c r="N629" i="199"/>
  <c r="Q629" i="217" s="1"/>
  <c r="N630" i="199"/>
  <c r="Q630" i="217" s="1"/>
  <c r="N627" i="199"/>
  <c r="Q627" i="217" s="1"/>
  <c r="N621" i="199"/>
  <c r="Q621" i="217" s="1"/>
  <c r="N620" i="199"/>
  <c r="Q620" i="217" s="1"/>
  <c r="N612" i="199"/>
  <c r="Q612" i="217" s="1"/>
  <c r="N611" i="199"/>
  <c r="Q611" i="217" s="1"/>
  <c r="N604" i="199"/>
  <c r="Q604" i="217" s="1"/>
  <c r="N605" i="199"/>
  <c r="Q605" i="217" s="1"/>
  <c r="N590" i="199"/>
  <c r="Q590" i="217" s="1"/>
  <c r="N588" i="199"/>
  <c r="Q588" i="217" s="1"/>
  <c r="N586" i="199"/>
  <c r="Q586" i="217" s="1"/>
  <c r="N582" i="199"/>
  <c r="Q582" i="217" s="1"/>
  <c r="N583" i="199"/>
  <c r="Q583" i="217" s="1"/>
  <c r="N584" i="199"/>
  <c r="Q584" i="217" s="1"/>
  <c r="N581" i="199"/>
  <c r="Q581" i="217" s="1"/>
  <c r="N65" i="199"/>
  <c r="Q65" i="217" s="1"/>
  <c r="N570" i="199"/>
  <c r="Q570" i="217" s="1"/>
  <c r="N562" i="199"/>
  <c r="Q562" i="217" s="1"/>
  <c r="N561" i="199"/>
  <c r="Q561" i="217" s="1"/>
  <c r="N557" i="199"/>
  <c r="Q557" i="217" s="1"/>
  <c r="N556" i="199"/>
  <c r="Q556" i="217" s="1"/>
  <c r="N554" i="199"/>
  <c r="Q554" i="217" s="1"/>
  <c r="N552" i="199"/>
  <c r="Q552" i="217" s="1"/>
  <c r="N545" i="199"/>
  <c r="Q545" i="217" s="1"/>
  <c r="N540" i="199"/>
  <c r="N541" i="199"/>
  <c r="Q541" i="217" s="1"/>
  <c r="N543" i="199"/>
  <c r="N532" i="199"/>
  <c r="Q532" i="217" s="1"/>
  <c r="N528" i="199"/>
  <c r="Q528" i="217" s="1"/>
  <c r="N527" i="199"/>
  <c r="Q527" i="217" s="1"/>
  <c r="N523" i="199"/>
  <c r="Q523" i="217" s="1"/>
  <c r="N521" i="199"/>
  <c r="Q521" i="217" s="1"/>
  <c r="N512" i="199"/>
  <c r="Q512" i="217" s="1"/>
  <c r="N513" i="199"/>
  <c r="Q513" i="217" s="1"/>
  <c r="N511" i="199"/>
  <c r="Q511" i="217" s="1"/>
  <c r="N502" i="200"/>
  <c r="N503" i="200"/>
  <c r="N504" i="200"/>
  <c r="N505" i="200"/>
  <c r="N506" i="200"/>
  <c r="N507" i="200"/>
  <c r="N508" i="200"/>
  <c r="N509" i="200"/>
  <c r="N502" i="199"/>
  <c r="N503" i="199"/>
  <c r="N504" i="199"/>
  <c r="N505" i="199"/>
  <c r="N506" i="199"/>
  <c r="Q506" i="217" s="1"/>
  <c r="N507" i="199"/>
  <c r="N508" i="199"/>
  <c r="N509" i="199"/>
  <c r="N501" i="200"/>
  <c r="N501" i="199"/>
  <c r="N497" i="200"/>
  <c r="N497" i="199"/>
  <c r="N496" i="200"/>
  <c r="N496" i="199"/>
  <c r="N475" i="200"/>
  <c r="N475" i="199"/>
  <c r="N474" i="200"/>
  <c r="N474" i="199"/>
  <c r="N466" i="200"/>
  <c r="N467" i="200"/>
  <c r="N468" i="200"/>
  <c r="N469" i="200"/>
  <c r="N471" i="200"/>
  <c r="N472" i="200"/>
  <c r="N466" i="199"/>
  <c r="N467" i="199"/>
  <c r="N468" i="199"/>
  <c r="Q468" i="217" s="1"/>
  <c r="N469" i="199"/>
  <c r="N471" i="199"/>
  <c r="N472" i="199"/>
  <c r="N465" i="200"/>
  <c r="N465" i="199"/>
  <c r="N463" i="200"/>
  <c r="N463" i="199"/>
  <c r="N457" i="200"/>
  <c r="N458" i="200"/>
  <c r="N459" i="200"/>
  <c r="N460" i="200"/>
  <c r="N461" i="200"/>
  <c r="N462" i="200"/>
  <c r="N457" i="199"/>
  <c r="N458" i="199"/>
  <c r="N459" i="199"/>
  <c r="Q459" i="217" s="1"/>
  <c r="N460" i="199"/>
  <c r="N461" i="199"/>
  <c r="N462" i="199"/>
  <c r="N456" i="200"/>
  <c r="N456" i="199"/>
  <c r="N451" i="200"/>
  <c r="N452" i="200"/>
  <c r="N453" i="200"/>
  <c r="N454" i="200"/>
  <c r="N451" i="199"/>
  <c r="N452" i="199"/>
  <c r="Q452" i="217" s="1"/>
  <c r="N453" i="199"/>
  <c r="Q453" i="217" s="1"/>
  <c r="N454" i="199"/>
  <c r="Q454" i="217" s="1"/>
  <c r="N450" i="200"/>
  <c r="N450" i="199"/>
  <c r="N447" i="200"/>
  <c r="N448" i="200"/>
  <c r="N447" i="199"/>
  <c r="N448" i="199"/>
  <c r="N446" i="200"/>
  <c r="N446" i="199"/>
  <c r="N94" i="200"/>
  <c r="N94" i="199"/>
  <c r="N429" i="200"/>
  <c r="N429" i="199"/>
  <c r="N440" i="200"/>
  <c r="N440" i="199"/>
  <c r="N438" i="200"/>
  <c r="N438" i="199"/>
  <c r="N435" i="200"/>
  <c r="N436" i="200"/>
  <c r="N435" i="199"/>
  <c r="N436" i="199"/>
  <c r="N434" i="200"/>
  <c r="N434" i="199"/>
  <c r="N432" i="200"/>
  <c r="N432" i="199"/>
  <c r="N431" i="200"/>
  <c r="N431" i="199"/>
  <c r="N301" i="200"/>
  <c r="N301" i="199"/>
  <c r="N413" i="200"/>
  <c r="N413" i="199"/>
  <c r="N302" i="200"/>
  <c r="N302" i="199"/>
  <c r="N401" i="200"/>
  <c r="N401" i="199"/>
  <c r="N400" i="200"/>
  <c r="N400" i="199"/>
  <c r="N394" i="200"/>
  <c r="N394" i="199"/>
  <c r="N397" i="200"/>
  <c r="N397" i="199"/>
  <c r="N392" i="200"/>
  <c r="N392" i="199"/>
  <c r="N390" i="200"/>
  <c r="N390" i="199"/>
  <c r="N383" i="200"/>
  <c r="N384" i="200"/>
  <c r="N385" i="200"/>
  <c r="N386" i="200"/>
  <c r="N387" i="200"/>
  <c r="N388" i="200"/>
  <c r="N383" i="199"/>
  <c r="Q383" i="217" s="1"/>
  <c r="N384" i="199"/>
  <c r="N385" i="199"/>
  <c r="N386" i="199"/>
  <c r="N387" i="199"/>
  <c r="N388" i="199"/>
  <c r="N382" i="200"/>
  <c r="N382" i="199"/>
  <c r="N368" i="200"/>
  <c r="N369" i="200"/>
  <c r="N368" i="199"/>
  <c r="N369" i="199"/>
  <c r="N367" i="200"/>
  <c r="N367" i="199"/>
  <c r="N336" i="200"/>
  <c r="N336" i="199"/>
  <c r="Q336" i="217" s="1"/>
  <c r="N328" i="200"/>
  <c r="N329" i="200"/>
  <c r="N330" i="200"/>
  <c r="N331" i="200"/>
  <c r="N332" i="200"/>
  <c r="N333" i="200"/>
  <c r="N334" i="200"/>
  <c r="N328" i="199"/>
  <c r="N329" i="199"/>
  <c r="N330" i="199"/>
  <c r="Q330" i="217" s="1"/>
  <c r="N331" i="199"/>
  <c r="N332" i="199"/>
  <c r="N333" i="199"/>
  <c r="N334" i="199"/>
  <c r="Q334" i="217" s="1"/>
  <c r="N326" i="200"/>
  <c r="N326" i="199"/>
  <c r="Q326" i="217" s="1"/>
  <c r="N313" i="200"/>
  <c r="N313" i="199"/>
  <c r="N309" i="200"/>
  <c r="N310" i="200"/>
  <c r="N309" i="199"/>
  <c r="Q309" i="217" s="1"/>
  <c r="N310" i="199"/>
  <c r="N308" i="200"/>
  <c r="N308" i="199"/>
  <c r="Q308" i="217" s="1"/>
  <c r="N305" i="200"/>
  <c r="N306" i="200"/>
  <c r="N305" i="199"/>
  <c r="N306" i="199"/>
  <c r="N304" i="200"/>
  <c r="N304" i="199"/>
  <c r="N299" i="200"/>
  <c r="N299" i="199"/>
  <c r="Q299" i="217" s="1"/>
  <c r="N296" i="200"/>
  <c r="N296" i="199"/>
  <c r="N293" i="200"/>
  <c r="N294" i="200"/>
  <c r="N293" i="199"/>
  <c r="N294" i="199"/>
  <c r="N292" i="200"/>
  <c r="N292" i="199"/>
  <c r="Q292" i="217" s="1"/>
  <c r="N287" i="200"/>
  <c r="N288" i="200"/>
  <c r="N289" i="200"/>
  <c r="N290" i="200"/>
  <c r="N287" i="199"/>
  <c r="N287" i="217" s="1"/>
  <c r="N288" i="199"/>
  <c r="Q288" i="217" s="1"/>
  <c r="N289" i="199"/>
  <c r="Q289" i="217" s="1"/>
  <c r="N290" i="199"/>
  <c r="N286" i="200"/>
  <c r="N286" i="199"/>
  <c r="N284" i="200"/>
  <c r="N284" i="199"/>
  <c r="Q284" i="217" s="1"/>
  <c r="N281" i="200"/>
  <c r="N281" i="199"/>
  <c r="N278" i="200"/>
  <c r="N278" i="199"/>
  <c r="Q278" i="217" s="1"/>
  <c r="N277" i="200"/>
  <c r="N277" i="199"/>
  <c r="N266" i="200"/>
  <c r="N267" i="200"/>
  <c r="N268" i="200"/>
  <c r="N269" i="200"/>
  <c r="N270" i="200"/>
  <c r="N271" i="200"/>
  <c r="N266" i="199"/>
  <c r="N267" i="199"/>
  <c r="N268" i="199"/>
  <c r="N269" i="199"/>
  <c r="N270" i="199"/>
  <c r="Q270" i="217" s="1"/>
  <c r="N271" i="199"/>
  <c r="N265" i="200"/>
  <c r="N265" i="199"/>
  <c r="Q265" i="217" s="1"/>
  <c r="N259" i="200"/>
  <c r="N259" i="199"/>
  <c r="N257" i="200"/>
  <c r="Q257" i="217" s="1"/>
  <c r="N256" i="200"/>
  <c r="N256" i="199"/>
  <c r="N254" i="200"/>
  <c r="N254" i="199"/>
  <c r="N252" i="200"/>
  <c r="N252" i="199"/>
  <c r="N250" i="200"/>
  <c r="N250" i="199"/>
  <c r="N249" i="200"/>
  <c r="N249" i="199"/>
  <c r="N235" i="200"/>
  <c r="N235" i="199"/>
  <c r="N233" i="200"/>
  <c r="Q233" i="217" s="1"/>
  <c r="N226" i="200"/>
  <c r="N227" i="200"/>
  <c r="N228" i="200"/>
  <c r="N229" i="200"/>
  <c r="N230" i="200"/>
  <c r="N226" i="199"/>
  <c r="N227" i="199"/>
  <c r="N228" i="199"/>
  <c r="Q228" i="217" s="1"/>
  <c r="N229" i="199"/>
  <c r="N230" i="199"/>
  <c r="N225" i="200"/>
  <c r="N225" i="199"/>
  <c r="N223" i="200"/>
  <c r="N223" i="199"/>
  <c r="N222" i="200"/>
  <c r="N222" i="199"/>
  <c r="Q222" i="217" s="1"/>
  <c r="N221" i="200"/>
  <c r="N221" i="199"/>
  <c r="N219" i="200"/>
  <c r="N219" i="199"/>
  <c r="N218" i="200"/>
  <c r="N218" i="199"/>
  <c r="N216" i="200"/>
  <c r="N216" i="199"/>
  <c r="Q216" i="217" s="1"/>
  <c r="N214" i="200"/>
  <c r="N214" i="199"/>
  <c r="N210" i="200"/>
  <c r="N211" i="200"/>
  <c r="N212" i="200"/>
  <c r="N210" i="199"/>
  <c r="N211" i="199"/>
  <c r="N212" i="199"/>
  <c r="N209" i="200"/>
  <c r="N209" i="199"/>
  <c r="N202" i="200"/>
  <c r="N203" i="200"/>
  <c r="N204" i="200"/>
  <c r="N202" i="199"/>
  <c r="Q202" i="217" s="1"/>
  <c r="N203" i="199"/>
  <c r="N204" i="199"/>
  <c r="N201" i="200"/>
  <c r="N201" i="199"/>
  <c r="N199" i="200"/>
  <c r="N199" i="199"/>
  <c r="Q199" i="217" s="1"/>
  <c r="N196" i="200"/>
  <c r="N196" i="199"/>
  <c r="N195" i="200"/>
  <c r="N195" i="199"/>
  <c r="Q195" i="217" s="1"/>
  <c r="N191" i="200"/>
  <c r="N192" i="200"/>
  <c r="N191" i="199"/>
  <c r="N192" i="199"/>
  <c r="N190" i="200"/>
  <c r="N190" i="199"/>
  <c r="N187" i="200"/>
  <c r="N188" i="200"/>
  <c r="N187" i="199"/>
  <c r="N188" i="199"/>
  <c r="N186" i="200"/>
  <c r="N186" i="199"/>
  <c r="Q186" i="217" s="1"/>
  <c r="N184" i="200"/>
  <c r="N184" i="199"/>
  <c r="N183" i="200"/>
  <c r="N183" i="199"/>
  <c r="Q183" i="217" s="1"/>
  <c r="N182" i="200"/>
  <c r="N182" i="199"/>
  <c r="N180" i="200"/>
  <c r="N180" i="199"/>
  <c r="N178" i="200"/>
  <c r="N178" i="199"/>
  <c r="N177" i="200"/>
  <c r="N177" i="199"/>
  <c r="N162" i="200"/>
  <c r="N162" i="199"/>
  <c r="N156" i="200"/>
  <c r="N156" i="199"/>
  <c r="Q156" i="217" s="1"/>
  <c r="N153" i="200"/>
  <c r="N153" i="199"/>
  <c r="N152" i="200"/>
  <c r="N152" i="199"/>
  <c r="N150" i="200"/>
  <c r="N150" i="199"/>
  <c r="N148" i="200"/>
  <c r="N148" i="199"/>
  <c r="Q148" i="217" s="1"/>
  <c r="N140" i="200"/>
  <c r="N140" i="199"/>
  <c r="N139" i="200"/>
  <c r="N139" i="199"/>
  <c r="Q139" i="217" s="1"/>
  <c r="N134" i="200"/>
  <c r="N135" i="200"/>
  <c r="N136" i="200"/>
  <c r="N137" i="200"/>
  <c r="N134" i="199"/>
  <c r="N135" i="199"/>
  <c r="N136" i="199"/>
  <c r="N137" i="199"/>
  <c r="N133" i="200"/>
  <c r="N133" i="199"/>
  <c r="N118" i="200"/>
  <c r="N119" i="200"/>
  <c r="N120" i="200"/>
  <c r="N121" i="200"/>
  <c r="N122" i="200"/>
  <c r="N123" i="200"/>
  <c r="N124" i="200"/>
  <c r="N125" i="200"/>
  <c r="N126" i="200"/>
  <c r="N127" i="200"/>
  <c r="N118" i="199"/>
  <c r="Q118" i="217" s="1"/>
  <c r="N119" i="199"/>
  <c r="N120" i="199"/>
  <c r="N121" i="199"/>
  <c r="N122" i="199"/>
  <c r="Q122" i="217" s="1"/>
  <c r="N123" i="199"/>
  <c r="N124" i="199"/>
  <c r="N125" i="199"/>
  <c r="N126" i="199"/>
  <c r="Q126" i="217" s="1"/>
  <c r="N127" i="199"/>
  <c r="N116" i="200"/>
  <c r="N116" i="199"/>
  <c r="Q116" i="217" s="1"/>
  <c r="N108" i="200"/>
  <c r="N108" i="199"/>
  <c r="N107" i="200"/>
  <c r="N107" i="199"/>
  <c r="N104" i="200"/>
  <c r="N104" i="199"/>
  <c r="N105" i="200"/>
  <c r="N105" i="199"/>
  <c r="Q105" i="217" s="1"/>
  <c r="N98" i="200"/>
  <c r="N98" i="199"/>
  <c r="N96" i="200"/>
  <c r="N96" i="199"/>
  <c r="Q96" i="217" s="1"/>
  <c r="N92" i="200"/>
  <c r="N92" i="199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2" i="199"/>
  <c r="Q72" i="217" s="1"/>
  <c r="N73" i="199"/>
  <c r="N74" i="199"/>
  <c r="Q74" i="217" s="1"/>
  <c r="N75" i="199"/>
  <c r="Q75" i="217" s="1"/>
  <c r="N76" i="199"/>
  <c r="Q76" i="217" s="1"/>
  <c r="N77" i="199"/>
  <c r="Q77" i="217" s="1"/>
  <c r="N78" i="199"/>
  <c r="Q78" i="217" s="1"/>
  <c r="N79" i="199"/>
  <c r="Q79" i="217" s="1"/>
  <c r="N80" i="199"/>
  <c r="Q80" i="217" s="1"/>
  <c r="N81" i="199"/>
  <c r="Q81" i="217" s="1"/>
  <c r="N82" i="199"/>
  <c r="Q82" i="217" s="1"/>
  <c r="N83" i="199"/>
  <c r="N71" i="200"/>
  <c r="N71" i="199"/>
  <c r="Q71" i="217" s="1"/>
  <c r="N57" i="200"/>
  <c r="N57" i="199"/>
  <c r="N56" i="200"/>
  <c r="N56" i="199"/>
  <c r="N22" i="200"/>
  <c r="N23" i="200"/>
  <c r="N24" i="200"/>
  <c r="N53" i="200"/>
  <c r="N54" i="200"/>
  <c r="N22" i="199"/>
  <c r="N23" i="199"/>
  <c r="N24" i="199"/>
  <c r="N53" i="199"/>
  <c r="N54" i="199"/>
  <c r="N21" i="200"/>
  <c r="N21" i="199"/>
  <c r="Q368" i="217" l="1"/>
  <c r="R610" i="217"/>
  <c r="O608" i="199"/>
  <c r="Q250" i="217"/>
  <c r="Q120" i="217"/>
  <c r="R658" i="217"/>
  <c r="U658" i="217" s="1"/>
  <c r="O649" i="199"/>
  <c r="Q203" i="217"/>
  <c r="Q382" i="217"/>
  <c r="Q392" i="217"/>
  <c r="Q394" i="217"/>
  <c r="Q94" i="217"/>
  <c r="Q463" i="217"/>
  <c r="Q474" i="217"/>
  <c r="Q501" i="217"/>
  <c r="R97" i="217"/>
  <c r="U97" i="217" s="1"/>
  <c r="R149" i="217"/>
  <c r="R151" i="217"/>
  <c r="R157" i="217"/>
  <c r="R185" i="217"/>
  <c r="U185" i="217" s="1"/>
  <c r="R198" i="217"/>
  <c r="R255" i="217"/>
  <c r="R455" i="217"/>
  <c r="U455" i="217" s="1"/>
  <c r="Q254" i="217"/>
  <c r="Q23" i="217"/>
  <c r="R161" i="217"/>
  <c r="R248" i="217"/>
  <c r="Q229" i="217"/>
  <c r="Q328" i="217"/>
  <c r="Q462" i="217"/>
  <c r="Q54" i="217"/>
  <c r="Q57" i="217"/>
  <c r="Q98" i="217"/>
  <c r="Q104" i="217"/>
  <c r="Q108" i="217"/>
  <c r="Q123" i="217"/>
  <c r="Q133" i="217"/>
  <c r="Q140" i="217"/>
  <c r="Q150" i="217"/>
  <c r="Q153" i="217"/>
  <c r="Q182" i="217"/>
  <c r="Q184" i="217"/>
  <c r="Q190" i="217"/>
  <c r="Q214" i="217"/>
  <c r="Q218" i="217"/>
  <c r="Q221" i="217"/>
  <c r="Q223" i="217"/>
  <c r="Q226" i="217"/>
  <c r="Q259" i="217"/>
  <c r="Q271" i="217"/>
  <c r="Q267" i="217"/>
  <c r="Q281" i="217"/>
  <c r="Q286" i="217"/>
  <c r="Q296" i="217"/>
  <c r="Q304" i="217"/>
  <c r="Q313" i="217"/>
  <c r="Q384" i="217"/>
  <c r="Q390" i="217"/>
  <c r="Q397" i="217"/>
  <c r="Q302" i="217"/>
  <c r="Q301" i="217"/>
  <c r="Q432" i="217"/>
  <c r="Q446" i="217"/>
  <c r="Q465" i="217"/>
  <c r="Q475" i="217"/>
  <c r="Q497" i="217"/>
  <c r="R154" i="217"/>
  <c r="Q158" i="217"/>
  <c r="R181" i="217"/>
  <c r="R206" i="217"/>
  <c r="U206" i="217" s="1"/>
  <c r="R258" i="217"/>
  <c r="R283" i="217"/>
  <c r="R389" i="217"/>
  <c r="U389" i="217" s="1"/>
  <c r="R430" i="217"/>
  <c r="U430" i="217" s="1"/>
  <c r="R449" i="217"/>
  <c r="R473" i="217"/>
  <c r="U473" i="217" s="1"/>
  <c r="Q256" i="217"/>
  <c r="R70" i="217"/>
  <c r="U70" i="217" s="1"/>
  <c r="R295" i="217"/>
  <c r="R445" i="217"/>
  <c r="U445" i="217" s="1"/>
  <c r="Q435" i="217"/>
  <c r="Q56" i="217"/>
  <c r="Q507" i="217"/>
  <c r="R412" i="217"/>
  <c r="U412" i="217" s="1"/>
  <c r="Q290" i="217"/>
  <c r="Q127" i="217"/>
  <c r="Q124" i="217"/>
  <c r="Q438" i="217"/>
  <c r="Q252" i="217"/>
  <c r="Q310" i="217"/>
  <c r="Q107" i="217"/>
  <c r="Q440" i="217"/>
  <c r="R437" i="217"/>
  <c r="U437" i="217" s="1"/>
  <c r="Q201" i="217"/>
  <c r="Q277" i="217"/>
  <c r="Q192" i="217"/>
  <c r="Q162" i="217"/>
  <c r="R169" i="217"/>
  <c r="Q73" i="217"/>
  <c r="Q83" i="217"/>
  <c r="Q204" i="217"/>
  <c r="Q429" i="217"/>
  <c r="Q137" i="217"/>
  <c r="Q119" i="217"/>
  <c r="Q509" i="217"/>
  <c r="N507" i="217"/>
  <c r="Q24" i="217"/>
  <c r="Q136" i="217"/>
  <c r="Q177" i="217"/>
  <c r="Q401" i="217"/>
  <c r="Q451" i="217"/>
  <c r="R179" i="217"/>
  <c r="Q92" i="217"/>
  <c r="Q287" i="217"/>
  <c r="T287" i="217" s="1"/>
  <c r="Q400" i="217"/>
  <c r="Q508" i="217"/>
  <c r="Q125" i="217"/>
  <c r="Q230" i="217"/>
  <c r="Q294" i="217"/>
  <c r="Q388" i="217"/>
  <c r="Q436" i="217"/>
  <c r="Q135" i="217"/>
  <c r="Q188" i="217"/>
  <c r="Q134" i="217"/>
  <c r="Q178" i="217"/>
  <c r="Q187" i="217"/>
  <c r="Q196" i="217"/>
  <c r="Q249" i="217"/>
  <c r="Q293" i="217"/>
  <c r="Q387" i="217"/>
  <c r="Q504" i="217"/>
  <c r="R91" i="217"/>
  <c r="U91" i="217" s="1"/>
  <c r="R428" i="217"/>
  <c r="U428" i="217" s="1"/>
  <c r="R253" i="217"/>
  <c r="U253" i="217" s="1"/>
  <c r="Q332" i="217"/>
  <c r="N503" i="217"/>
  <c r="Q180" i="217"/>
  <c r="Q211" i="217"/>
  <c r="Q219" i="217"/>
  <c r="Q266" i="217"/>
  <c r="Q385" i="217"/>
  <c r="Q413" i="217"/>
  <c r="Q496" i="217"/>
  <c r="Q502" i="217"/>
  <c r="Q467" i="217"/>
  <c r="R500" i="217"/>
  <c r="U500" i="217" s="1"/>
  <c r="Q456" i="217"/>
  <c r="Q448" i="217"/>
  <c r="Q450" i="217"/>
  <c r="Q447" i="217"/>
  <c r="Q431" i="217"/>
  <c r="Q434" i="217"/>
  <c r="N439" i="200"/>
  <c r="R439" i="217"/>
  <c r="U439" i="217" s="1"/>
  <c r="R381" i="217"/>
  <c r="R396" i="217"/>
  <c r="Q369" i="217"/>
  <c r="Q386" i="217"/>
  <c r="R391" i="217"/>
  <c r="U391" i="217" s="1"/>
  <c r="Q333" i="217"/>
  <c r="Q329" i="217"/>
  <c r="Q331" i="217"/>
  <c r="R103" i="217"/>
  <c r="U103" i="217" s="1"/>
  <c r="R132" i="217"/>
  <c r="Q121" i="217"/>
  <c r="Q152" i="217"/>
  <c r="Q225" i="217"/>
  <c r="Q269" i="217"/>
  <c r="Q306" i="217"/>
  <c r="Q191" i="217"/>
  <c r="Q227" i="217"/>
  <c r="Q235" i="217"/>
  <c r="Q268" i="217"/>
  <c r="Q305" i="217"/>
  <c r="R95" i="217"/>
  <c r="U95" i="217" s="1"/>
  <c r="R106" i="217"/>
  <c r="U106" i="217" s="1"/>
  <c r="R138" i="217"/>
  <c r="R220" i="217"/>
  <c r="U220" i="217" s="1"/>
  <c r="O274" i="200"/>
  <c r="R276" i="217"/>
  <c r="R291" i="217"/>
  <c r="R303" i="217"/>
  <c r="R62" i="217"/>
  <c r="U62" i="217" s="1"/>
  <c r="Q53" i="217"/>
  <c r="Q22" i="217"/>
  <c r="Q21" i="217"/>
  <c r="N726" i="217"/>
  <c r="Q726" i="217"/>
  <c r="N713" i="217"/>
  <c r="Q713" i="217"/>
  <c r="N543" i="217"/>
  <c r="Q543" i="217"/>
  <c r="N540" i="217"/>
  <c r="Q540" i="217"/>
  <c r="N505" i="217"/>
  <c r="Q505" i="217"/>
  <c r="Q503" i="217"/>
  <c r="N472" i="217"/>
  <c r="Q472" i="217"/>
  <c r="N471" i="217"/>
  <c r="Q471" i="217"/>
  <c r="N469" i="217"/>
  <c r="Q469" i="217"/>
  <c r="N466" i="217"/>
  <c r="Q466" i="217"/>
  <c r="N460" i="217"/>
  <c r="Q460" i="217"/>
  <c r="N458" i="217"/>
  <c r="Q458" i="217"/>
  <c r="N461" i="217"/>
  <c r="Q461" i="217"/>
  <c r="N457" i="217"/>
  <c r="Q457" i="217"/>
  <c r="Q367" i="217"/>
  <c r="R366" i="217"/>
  <c r="O323" i="199"/>
  <c r="R335" i="217"/>
  <c r="N209" i="217"/>
  <c r="Q209" i="217"/>
  <c r="N210" i="217"/>
  <c r="Q210" i="217"/>
  <c r="N212" i="217"/>
  <c r="Q212" i="217"/>
  <c r="N93" i="199"/>
  <c r="Q93" i="217" s="1"/>
  <c r="R93" i="217"/>
  <c r="U93" i="217" s="1"/>
  <c r="V319" i="217"/>
  <c r="N93" i="217"/>
  <c r="O410" i="217"/>
  <c r="N708" i="217"/>
  <c r="T708" i="217" s="1"/>
  <c r="N509" i="217"/>
  <c r="O274" i="199"/>
  <c r="N459" i="217"/>
  <c r="T459" i="217" s="1"/>
  <c r="N508" i="217"/>
  <c r="N706" i="217"/>
  <c r="T706" i="217" s="1"/>
  <c r="N729" i="217"/>
  <c r="T729" i="217" s="1"/>
  <c r="O246" i="199"/>
  <c r="N562" i="217"/>
  <c r="T562" i="217" s="1"/>
  <c r="N707" i="217"/>
  <c r="T707" i="217" s="1"/>
  <c r="N541" i="217"/>
  <c r="T541" i="217" s="1"/>
  <c r="N705" i="217"/>
  <c r="T705" i="217" s="1"/>
  <c r="N506" i="217"/>
  <c r="T506" i="217" s="1"/>
  <c r="O379" i="200"/>
  <c r="O426" i="199"/>
  <c r="N468" i="217"/>
  <c r="T468" i="217" s="1"/>
  <c r="N504" i="217"/>
  <c r="N583" i="217"/>
  <c r="T583" i="217" s="1"/>
  <c r="N683" i="217"/>
  <c r="T683" i="217" s="1"/>
  <c r="N715" i="217"/>
  <c r="T715" i="217" s="1"/>
  <c r="N211" i="217"/>
  <c r="N290" i="217"/>
  <c r="N467" i="217"/>
  <c r="N582" i="217"/>
  <c r="T582" i="217" s="1"/>
  <c r="N688" i="217"/>
  <c r="T688" i="217" s="1"/>
  <c r="N655" i="217"/>
  <c r="T655" i="217" s="1"/>
  <c r="N704" i="217"/>
  <c r="T704" i="217" s="1"/>
  <c r="N584" i="217"/>
  <c r="T584" i="217" s="1"/>
  <c r="N289" i="217"/>
  <c r="T289" i="217" s="1"/>
  <c r="N502" i="217"/>
  <c r="N288" i="217"/>
  <c r="T288" i="217" s="1"/>
  <c r="N588" i="217"/>
  <c r="T588" i="217" s="1"/>
  <c r="N654" i="217"/>
  <c r="T654" i="217" s="1"/>
  <c r="N653" i="217"/>
  <c r="T653" i="217" s="1"/>
  <c r="N462" i="217"/>
  <c r="T462" i="217" s="1"/>
  <c r="N463" i="217"/>
  <c r="N709" i="217"/>
  <c r="T709" i="217" s="1"/>
  <c r="O533" i="199"/>
  <c r="R533" i="217" s="1"/>
  <c r="U533" i="217" s="1"/>
  <c r="O379" i="199"/>
  <c r="O443" i="199"/>
  <c r="O700" i="199"/>
  <c r="R700" i="217" s="1"/>
  <c r="U700" i="217" s="1"/>
  <c r="O443" i="200"/>
  <c r="N739" i="217"/>
  <c r="T739" i="217" s="1"/>
  <c r="N722" i="217"/>
  <c r="T722" i="217" s="1"/>
  <c r="N569" i="199"/>
  <c r="Q569" i="217" s="1"/>
  <c r="O524" i="199"/>
  <c r="R524" i="217" s="1"/>
  <c r="U524" i="217" s="1"/>
  <c r="N535" i="199"/>
  <c r="Q535" i="217" s="1"/>
  <c r="O518" i="199"/>
  <c r="R518" i="217" s="1"/>
  <c r="U518" i="217" s="1"/>
  <c r="N495" i="200"/>
  <c r="O493" i="199"/>
  <c r="R493" i="217" s="1"/>
  <c r="U493" i="217" s="1"/>
  <c r="O478" i="200"/>
  <c r="O476" i="200" s="1"/>
  <c r="N495" i="199"/>
  <c r="O426" i="200"/>
  <c r="N327" i="217"/>
  <c r="T327" i="217" s="1"/>
  <c r="N312" i="217"/>
  <c r="T312" i="217" s="1"/>
  <c r="O246" i="200"/>
  <c r="R246" i="217" s="1"/>
  <c r="N297" i="217"/>
  <c r="T297" i="217" s="1"/>
  <c r="N298" i="217"/>
  <c r="T298" i="217" s="1"/>
  <c r="N206" i="199"/>
  <c r="Q206" i="217" s="1"/>
  <c r="O145" i="200"/>
  <c r="O143" i="200" s="1"/>
  <c r="O86" i="200"/>
  <c r="O86" i="199"/>
  <c r="O86" i="217"/>
  <c r="N64" i="199"/>
  <c r="Q64" i="217" s="1"/>
  <c r="O60" i="199"/>
  <c r="N644" i="199"/>
  <c r="Q644" i="217" s="1"/>
  <c r="N24" i="217"/>
  <c r="N56" i="217"/>
  <c r="N81" i="217"/>
  <c r="T81" i="217" s="1"/>
  <c r="N73" i="217"/>
  <c r="N105" i="217"/>
  <c r="T105" i="217" s="1"/>
  <c r="N107" i="217"/>
  <c r="N116" i="217"/>
  <c r="T116" i="217" s="1"/>
  <c r="N125" i="217"/>
  <c r="N148" i="217"/>
  <c r="T148" i="217" s="1"/>
  <c r="N156" i="217"/>
  <c r="T156" i="217" s="1"/>
  <c r="N182" i="217"/>
  <c r="N188" i="217"/>
  <c r="N202" i="217"/>
  <c r="T202" i="217" s="1"/>
  <c r="N256" i="217"/>
  <c r="N294" i="217"/>
  <c r="N308" i="217"/>
  <c r="T308" i="217" s="1"/>
  <c r="N334" i="217"/>
  <c r="T334" i="217" s="1"/>
  <c r="N330" i="217"/>
  <c r="T330" i="217" s="1"/>
  <c r="N369" i="217"/>
  <c r="N401" i="217"/>
  <c r="T401" i="217" s="1"/>
  <c r="N432" i="217"/>
  <c r="T432" i="217" s="1"/>
  <c r="N436" i="217"/>
  <c r="N429" i="217"/>
  <c r="N456" i="217"/>
  <c r="N556" i="217"/>
  <c r="T556" i="217" s="1"/>
  <c r="N590" i="217"/>
  <c r="T590" i="217" s="1"/>
  <c r="N632" i="217"/>
  <c r="T632" i="217" s="1"/>
  <c r="N703" i="217"/>
  <c r="T703" i="217" s="1"/>
  <c r="N733" i="217"/>
  <c r="T733" i="217" s="1"/>
  <c r="N23" i="217"/>
  <c r="N80" i="217"/>
  <c r="T80" i="217" s="1"/>
  <c r="N76" i="217"/>
  <c r="T76" i="217" s="1"/>
  <c r="N72" i="217"/>
  <c r="T72" i="217" s="1"/>
  <c r="N124" i="217"/>
  <c r="N120" i="217"/>
  <c r="T120" i="217" s="1"/>
  <c r="N136" i="217"/>
  <c r="N187" i="217"/>
  <c r="T187" i="217" s="1"/>
  <c r="N227" i="217"/>
  <c r="N270" i="217"/>
  <c r="T270" i="217" s="1"/>
  <c r="N293" i="217"/>
  <c r="N305" i="217"/>
  <c r="N333" i="217"/>
  <c r="N329" i="217"/>
  <c r="T329" i="217" s="1"/>
  <c r="N368" i="217"/>
  <c r="T368" i="217" s="1"/>
  <c r="N387" i="217"/>
  <c r="T387" i="217" s="1"/>
  <c r="N383" i="217"/>
  <c r="T383" i="217" s="1"/>
  <c r="N435" i="217"/>
  <c r="N453" i="217"/>
  <c r="T453" i="217" s="1"/>
  <c r="N497" i="217"/>
  <c r="T497" i="217" s="1"/>
  <c r="N511" i="217"/>
  <c r="T511" i="217" s="1"/>
  <c r="N521" i="217"/>
  <c r="T521" i="217" s="1"/>
  <c r="N528" i="217"/>
  <c r="T528" i="217" s="1"/>
  <c r="N545" i="217"/>
  <c r="T545" i="217" s="1"/>
  <c r="N557" i="217"/>
  <c r="T557" i="217" s="1"/>
  <c r="N65" i="217"/>
  <c r="T65" i="217" s="1"/>
  <c r="N592" i="217"/>
  <c r="T592" i="217" s="1"/>
  <c r="N612" i="217"/>
  <c r="T612" i="217" s="1"/>
  <c r="N630" i="217"/>
  <c r="T630" i="217" s="1"/>
  <c r="N633" i="217"/>
  <c r="T633" i="217" s="1"/>
  <c r="N640" i="217"/>
  <c r="T640" i="217" s="1"/>
  <c r="N652" i="217"/>
  <c r="T652" i="217" s="1"/>
  <c r="N657" i="217"/>
  <c r="T657" i="217" s="1"/>
  <c r="N664" i="217"/>
  <c r="T664" i="217" s="1"/>
  <c r="N721" i="217"/>
  <c r="T721" i="217" s="1"/>
  <c r="N736" i="217"/>
  <c r="T736" i="217" s="1"/>
  <c r="N737" i="217"/>
  <c r="T737" i="217" s="1"/>
  <c r="N96" i="217"/>
  <c r="T96" i="217" s="1"/>
  <c r="N121" i="217"/>
  <c r="N139" i="217"/>
  <c r="T139" i="217" s="1"/>
  <c r="N152" i="217"/>
  <c r="N178" i="217"/>
  <c r="N184" i="217"/>
  <c r="T184" i="217" s="1"/>
  <c r="N190" i="217"/>
  <c r="N196" i="217"/>
  <c r="N201" i="217"/>
  <c r="N219" i="217"/>
  <c r="N225" i="217"/>
  <c r="N233" i="217"/>
  <c r="T233" i="217" s="1"/>
  <c r="N259" i="217"/>
  <c r="N267" i="217"/>
  <c r="N281" i="217"/>
  <c r="N296" i="217"/>
  <c r="N313" i="217"/>
  <c r="T313" i="217" s="1"/>
  <c r="N388" i="217"/>
  <c r="N446" i="217"/>
  <c r="N465" i="217"/>
  <c r="N475" i="217"/>
  <c r="N527" i="217"/>
  <c r="T527" i="217" s="1"/>
  <c r="N570" i="217"/>
  <c r="T570" i="217" s="1"/>
  <c r="N611" i="217"/>
  <c r="T611" i="217" s="1"/>
  <c r="N627" i="217"/>
  <c r="T627" i="217" s="1"/>
  <c r="N645" i="217"/>
  <c r="T645" i="217" s="1"/>
  <c r="N663" i="217"/>
  <c r="T663" i="217" s="1"/>
  <c r="N720" i="217"/>
  <c r="T720" i="217" s="1"/>
  <c r="N740" i="217"/>
  <c r="T740" i="217" s="1"/>
  <c r="N766" i="217"/>
  <c r="T766" i="217" s="1"/>
  <c r="N83" i="217"/>
  <c r="N75" i="217"/>
  <c r="T75" i="217" s="1"/>
  <c r="N92" i="217"/>
  <c r="N98" i="217"/>
  <c r="N104" i="217"/>
  <c r="T104" i="217" s="1"/>
  <c r="N108" i="217"/>
  <c r="N127" i="217"/>
  <c r="N123" i="217"/>
  <c r="N119" i="217"/>
  <c r="N133" i="217"/>
  <c r="N135" i="217"/>
  <c r="N140" i="217"/>
  <c r="T140" i="217" s="1"/>
  <c r="N150" i="217"/>
  <c r="N153" i="217"/>
  <c r="N162" i="217"/>
  <c r="N177" i="217"/>
  <c r="N180" i="217"/>
  <c r="N183" i="217"/>
  <c r="T183" i="217" s="1"/>
  <c r="N186" i="217"/>
  <c r="T186" i="217" s="1"/>
  <c r="N192" i="217"/>
  <c r="N195" i="217"/>
  <c r="T195" i="217" s="1"/>
  <c r="N199" i="217"/>
  <c r="T199" i="217" s="1"/>
  <c r="N204" i="217"/>
  <c r="N216" i="217"/>
  <c r="T216" i="217" s="1"/>
  <c r="N218" i="217"/>
  <c r="N221" i="217"/>
  <c r="N223" i="217"/>
  <c r="N230" i="217"/>
  <c r="T230" i="217" s="1"/>
  <c r="N226" i="217"/>
  <c r="N235" i="217"/>
  <c r="N250" i="217"/>
  <c r="T250" i="217" s="1"/>
  <c r="N254" i="217"/>
  <c r="T254" i="217" s="1"/>
  <c r="N257" i="217"/>
  <c r="T257" i="217" s="1"/>
  <c r="N265" i="217"/>
  <c r="T265" i="217" s="1"/>
  <c r="N269" i="217"/>
  <c r="T269" i="217" s="1"/>
  <c r="N278" i="217"/>
  <c r="T278" i="217" s="1"/>
  <c r="N284" i="217"/>
  <c r="T284" i="217" s="1"/>
  <c r="N292" i="217"/>
  <c r="T292" i="217" s="1"/>
  <c r="N299" i="217"/>
  <c r="T299" i="217" s="1"/>
  <c r="N304" i="217"/>
  <c r="N310" i="217"/>
  <c r="T310" i="217" s="1"/>
  <c r="N326" i="217"/>
  <c r="T326" i="217" s="1"/>
  <c r="N332" i="217"/>
  <c r="N328" i="217"/>
  <c r="N336" i="217"/>
  <c r="T336" i="217" s="1"/>
  <c r="N367" i="217"/>
  <c r="N382" i="217"/>
  <c r="N386" i="217"/>
  <c r="N392" i="217"/>
  <c r="T392" i="217" s="1"/>
  <c r="N397" i="217"/>
  <c r="N394" i="217"/>
  <c r="T394" i="217" s="1"/>
  <c r="N400" i="217"/>
  <c r="N302" i="217"/>
  <c r="N431" i="217"/>
  <c r="N434" i="217"/>
  <c r="N440" i="217"/>
  <c r="N94" i="217"/>
  <c r="N448" i="217"/>
  <c r="N450" i="217"/>
  <c r="T450" i="217" s="1"/>
  <c r="N452" i="217"/>
  <c r="T452" i="217" s="1"/>
  <c r="N474" i="217"/>
  <c r="T474" i="217" s="1"/>
  <c r="N513" i="217"/>
  <c r="T513" i="217" s="1"/>
  <c r="N523" i="217"/>
  <c r="T523" i="217" s="1"/>
  <c r="N532" i="217"/>
  <c r="T532" i="217" s="1"/>
  <c r="N552" i="217"/>
  <c r="T552" i="217" s="1"/>
  <c r="N581" i="217"/>
  <c r="T581" i="217" s="1"/>
  <c r="N586" i="217"/>
  <c r="T586" i="217" s="1"/>
  <c r="N605" i="217"/>
  <c r="T605" i="217" s="1"/>
  <c r="N620" i="217"/>
  <c r="T620" i="217" s="1"/>
  <c r="N629" i="217"/>
  <c r="T629" i="217" s="1"/>
  <c r="N635" i="217"/>
  <c r="T635" i="217" s="1"/>
  <c r="N642" i="217"/>
  <c r="T642" i="217" s="1"/>
  <c r="N659" i="217"/>
  <c r="T659" i="217" s="1"/>
  <c r="N676" i="217"/>
  <c r="T676" i="217" s="1"/>
  <c r="N690" i="217"/>
  <c r="T690" i="217" s="1"/>
  <c r="N717" i="217"/>
  <c r="T717" i="217" s="1"/>
  <c r="N723" i="217"/>
  <c r="T723" i="217" s="1"/>
  <c r="N732" i="217"/>
  <c r="T732" i="217" s="1"/>
  <c r="N742" i="217"/>
  <c r="T742" i="217" s="1"/>
  <c r="N758" i="217"/>
  <c r="T758" i="217" s="1"/>
  <c r="O578" i="199"/>
  <c r="R578" i="217" s="1"/>
  <c r="U578" i="217" s="1"/>
  <c r="N71" i="217"/>
  <c r="T71" i="217" s="1"/>
  <c r="N77" i="217"/>
  <c r="T77" i="217" s="1"/>
  <c r="N137" i="217"/>
  <c r="N214" i="217"/>
  <c r="N222" i="217"/>
  <c r="T222" i="217" s="1"/>
  <c r="N228" i="217"/>
  <c r="T228" i="217" s="1"/>
  <c r="N249" i="217"/>
  <c r="N252" i="217"/>
  <c r="N271" i="217"/>
  <c r="N277" i="217"/>
  <c r="N286" i="217"/>
  <c r="N306" i="217"/>
  <c r="N384" i="217"/>
  <c r="N390" i="217"/>
  <c r="N413" i="217"/>
  <c r="T413" i="217" s="1"/>
  <c r="N301" i="217"/>
  <c r="N438" i="217"/>
  <c r="N454" i="217"/>
  <c r="T454" i="217" s="1"/>
  <c r="N638" i="217"/>
  <c r="T638" i="217" s="1"/>
  <c r="N54" i="217"/>
  <c r="N22" i="217"/>
  <c r="N57" i="217"/>
  <c r="T57" i="217" s="1"/>
  <c r="N79" i="217"/>
  <c r="T79" i="217" s="1"/>
  <c r="N53" i="217"/>
  <c r="N82" i="217"/>
  <c r="T82" i="217" s="1"/>
  <c r="N78" i="217"/>
  <c r="T78" i="217" s="1"/>
  <c r="N74" i="217"/>
  <c r="T74" i="217" s="1"/>
  <c r="N126" i="217"/>
  <c r="T126" i="217" s="1"/>
  <c r="N122" i="217"/>
  <c r="T122" i="217" s="1"/>
  <c r="N118" i="217"/>
  <c r="T118" i="217" s="1"/>
  <c r="N134" i="217"/>
  <c r="N191" i="217"/>
  <c r="N203" i="217"/>
  <c r="N229" i="217"/>
  <c r="N268" i="217"/>
  <c r="N309" i="217"/>
  <c r="T309" i="217" s="1"/>
  <c r="N331" i="217"/>
  <c r="N385" i="217"/>
  <c r="N447" i="217"/>
  <c r="N451" i="217"/>
  <c r="N496" i="217"/>
  <c r="N501" i="217"/>
  <c r="T501" i="217" s="1"/>
  <c r="N512" i="217"/>
  <c r="T512" i="217" s="1"/>
  <c r="N554" i="217"/>
  <c r="T554" i="217" s="1"/>
  <c r="N604" i="217"/>
  <c r="T604" i="217" s="1"/>
  <c r="N621" i="217"/>
  <c r="T621" i="217" s="1"/>
  <c r="N628" i="217"/>
  <c r="T628" i="217" s="1"/>
  <c r="N636" i="217"/>
  <c r="T636" i="217" s="1"/>
  <c r="N641" i="217"/>
  <c r="T641" i="217" s="1"/>
  <c r="N661" i="217"/>
  <c r="T661" i="217" s="1"/>
  <c r="N682" i="217"/>
  <c r="T682" i="217" s="1"/>
  <c r="N691" i="217"/>
  <c r="T691" i="217" s="1"/>
  <c r="N711" i="217"/>
  <c r="T711" i="217" s="1"/>
  <c r="N719" i="217"/>
  <c r="T719" i="217" s="1"/>
  <c r="N725" i="217"/>
  <c r="T725" i="217" s="1"/>
  <c r="N734" i="217"/>
  <c r="T734" i="217" s="1"/>
  <c r="N741" i="217"/>
  <c r="T741" i="217" s="1"/>
  <c r="N756" i="217"/>
  <c r="T756" i="217" s="1"/>
  <c r="N158" i="217"/>
  <c r="N561" i="217"/>
  <c r="T561" i="217" s="1"/>
  <c r="N266" i="217"/>
  <c r="O679" i="199"/>
  <c r="R679" i="217" s="1"/>
  <c r="N599" i="217"/>
  <c r="T599" i="217" s="1"/>
  <c r="N603" i="199"/>
  <c r="Q603" i="217" s="1"/>
  <c r="R608" i="217"/>
  <c r="O130" i="200"/>
  <c r="N396" i="199"/>
  <c r="Q396" i="217" s="1"/>
  <c r="N389" i="199"/>
  <c r="N391" i="199"/>
  <c r="O364" i="199"/>
  <c r="N258" i="199"/>
  <c r="O262" i="199"/>
  <c r="N62" i="199"/>
  <c r="O113" i="199"/>
  <c r="O68" i="199"/>
  <c r="O101" i="199"/>
  <c r="N70" i="199"/>
  <c r="O673" i="199"/>
  <c r="R673" i="217" s="1"/>
  <c r="U673" i="217" s="1"/>
  <c r="O567" i="199"/>
  <c r="R567" i="217" s="1"/>
  <c r="U567" i="217" s="1"/>
  <c r="O572" i="199"/>
  <c r="R572" i="217" s="1"/>
  <c r="U572" i="217" s="1"/>
  <c r="O529" i="199"/>
  <c r="R529" i="217" s="1"/>
  <c r="N258" i="200"/>
  <c r="O759" i="199"/>
  <c r="R759" i="217" s="1"/>
  <c r="U759" i="217" s="1"/>
  <c r="O617" i="199"/>
  <c r="R617" i="217" s="1"/>
  <c r="O601" i="199"/>
  <c r="R601" i="217" s="1"/>
  <c r="U601" i="217" s="1"/>
  <c r="O167" i="199"/>
  <c r="O624" i="199"/>
  <c r="R624" i="217" s="1"/>
  <c r="U624" i="217" s="1"/>
  <c r="O410" i="200"/>
  <c r="R410" i="217" s="1"/>
  <c r="O262" i="200"/>
  <c r="O364" i="200"/>
  <c r="O167" i="200"/>
  <c r="O113" i="200"/>
  <c r="O101" i="200"/>
  <c r="N62" i="200"/>
  <c r="N60" i="200" s="1"/>
  <c r="N21" i="217"/>
  <c r="O18" i="200"/>
  <c r="R18" i="217" s="1"/>
  <c r="O68" i="200"/>
  <c r="R649" i="217"/>
  <c r="U649" i="217" s="1"/>
  <c r="O753" i="199"/>
  <c r="R753" i="217" s="1"/>
  <c r="U753" i="217" s="1"/>
  <c r="O68" i="217"/>
  <c r="N62" i="217"/>
  <c r="O101" i="217"/>
  <c r="O18" i="217"/>
  <c r="N20" i="217"/>
  <c r="N70" i="217"/>
  <c r="N91" i="217"/>
  <c r="N95" i="217"/>
  <c r="N97" i="217"/>
  <c r="N103" i="217"/>
  <c r="N106" i="217"/>
  <c r="O138" i="217"/>
  <c r="O147" i="217"/>
  <c r="U147" i="217" s="1"/>
  <c r="O149" i="217"/>
  <c r="O169" i="217"/>
  <c r="O154" i="217"/>
  <c r="O157" i="217"/>
  <c r="O161" i="217"/>
  <c r="U161" i="217" s="1"/>
  <c r="O179" i="217"/>
  <c r="O181" i="217"/>
  <c r="N185" i="217"/>
  <c r="O198" i="217"/>
  <c r="N217" i="217"/>
  <c r="O248" i="217"/>
  <c r="U248" i="217" s="1"/>
  <c r="O255" i="217"/>
  <c r="U255" i="217" s="1"/>
  <c r="O258" i="217"/>
  <c r="O276" i="217"/>
  <c r="O283" i="217"/>
  <c r="O291" i="217"/>
  <c r="O295" i="217"/>
  <c r="O303" i="217"/>
  <c r="O307" i="217"/>
  <c r="U307" i="217" s="1"/>
  <c r="N314" i="217"/>
  <c r="O335" i="217"/>
  <c r="T229" i="217" l="1"/>
  <c r="T467" i="217"/>
  <c r="U198" i="217"/>
  <c r="U149" i="217"/>
  <c r="T384" i="217"/>
  <c r="T367" i="217"/>
  <c r="T133" i="217"/>
  <c r="T23" i="217"/>
  <c r="T256" i="217"/>
  <c r="T463" i="217"/>
  <c r="T203" i="217"/>
  <c r="U157" i="217"/>
  <c r="T451" i="217"/>
  <c r="T54" i="217"/>
  <c r="T306" i="217"/>
  <c r="T94" i="217"/>
  <c r="T150" i="217"/>
  <c r="T446" i="217"/>
  <c r="T225" i="217"/>
  <c r="T190" i="217"/>
  <c r="R379" i="217"/>
  <c r="T218" i="217"/>
  <c r="T180" i="217"/>
  <c r="T301" i="217"/>
  <c r="T21" i="217"/>
  <c r="T286" i="217"/>
  <c r="T328" i="217"/>
  <c r="T98" i="217"/>
  <c r="T293" i="217"/>
  <c r="T125" i="217"/>
  <c r="T509" i="217"/>
  <c r="U181" i="217"/>
  <c r="T385" i="217"/>
  <c r="T382" i="217"/>
  <c r="T92" i="217"/>
  <c r="T475" i="217"/>
  <c r="T259" i="217"/>
  <c r="T178" i="217"/>
  <c r="T435" i="217"/>
  <c r="T369" i="217"/>
  <c r="T182" i="217"/>
  <c r="T438" i="217"/>
  <c r="T235" i="217"/>
  <c r="T153" i="217"/>
  <c r="T465" i="217"/>
  <c r="T333" i="217"/>
  <c r="T210" i="217"/>
  <c r="T726" i="217"/>
  <c r="T53" i="217"/>
  <c r="T214" i="217"/>
  <c r="T302" i="217"/>
  <c r="T226" i="217"/>
  <c r="T83" i="217"/>
  <c r="T281" i="217"/>
  <c r="U283" i="217"/>
  <c r="R167" i="217"/>
  <c r="T158" i="217"/>
  <c r="T134" i="217"/>
  <c r="T249" i="217"/>
  <c r="T440" i="217"/>
  <c r="T192" i="217"/>
  <c r="T123" i="217"/>
  <c r="T137" i="217"/>
  <c r="T400" i="217"/>
  <c r="T219" i="217"/>
  <c r="T507" i="217"/>
  <c r="T390" i="217"/>
  <c r="T277" i="217"/>
  <c r="T332" i="217"/>
  <c r="T223" i="217"/>
  <c r="T135" i="217"/>
  <c r="T127" i="217"/>
  <c r="T201" i="217"/>
  <c r="T429" i="217"/>
  <c r="T211" i="217"/>
  <c r="U154" i="217"/>
  <c r="T304" i="217"/>
  <c r="T267" i="217"/>
  <c r="T188" i="217"/>
  <c r="T73" i="217"/>
  <c r="U295" i="217"/>
  <c r="U258" i="217"/>
  <c r="T271" i="217"/>
  <c r="T448" i="217"/>
  <c r="T397" i="217"/>
  <c r="T221" i="217"/>
  <c r="T108" i="217"/>
  <c r="T296" i="217"/>
  <c r="T196" i="217"/>
  <c r="T152" i="217"/>
  <c r="T227" i="217"/>
  <c r="T124" i="217"/>
  <c r="T107" i="217"/>
  <c r="T56" i="217"/>
  <c r="T93" i="217"/>
  <c r="Q258" i="217"/>
  <c r="T460" i="217"/>
  <c r="T469" i="217"/>
  <c r="T503" i="217"/>
  <c r="T290" i="217"/>
  <c r="R262" i="217"/>
  <c r="T252" i="217"/>
  <c r="T204" i="217"/>
  <c r="U179" i="217"/>
  <c r="T119" i="217"/>
  <c r="R86" i="217"/>
  <c r="U86" i="217" s="1"/>
  <c r="T22" i="217"/>
  <c r="T431" i="217"/>
  <c r="T434" i="217"/>
  <c r="T209" i="217"/>
  <c r="T191" i="217"/>
  <c r="T305" i="217"/>
  <c r="T472" i="217"/>
  <c r="T162" i="217"/>
  <c r="T294" i="217"/>
  <c r="T540" i="217"/>
  <c r="T496" i="217"/>
  <c r="R101" i="217"/>
  <c r="U101" i="217" s="1"/>
  <c r="T24" i="217"/>
  <c r="T447" i="217"/>
  <c r="T386" i="217"/>
  <c r="T388" i="217"/>
  <c r="T136" i="217"/>
  <c r="T456" i="217"/>
  <c r="T502" i="217"/>
  <c r="T461" i="217"/>
  <c r="T177" i="217"/>
  <c r="U169" i="217"/>
  <c r="T504" i="217"/>
  <c r="T508" i="217"/>
  <c r="T212" i="217"/>
  <c r="T266" i="217"/>
  <c r="T331" i="217"/>
  <c r="T436" i="217"/>
  <c r="Q495" i="217"/>
  <c r="U303" i="217"/>
  <c r="U276" i="217"/>
  <c r="U291" i="217"/>
  <c r="U335" i="217"/>
  <c r="T713" i="217"/>
  <c r="T466" i="217"/>
  <c r="T471" i="217"/>
  <c r="T543" i="217"/>
  <c r="R478" i="217"/>
  <c r="U478" i="217" s="1"/>
  <c r="T457" i="217"/>
  <c r="T458" i="217"/>
  <c r="R443" i="217"/>
  <c r="R426" i="217"/>
  <c r="U138" i="217"/>
  <c r="T268" i="217"/>
  <c r="T121" i="217"/>
  <c r="R113" i="217"/>
  <c r="U410" i="217"/>
  <c r="Q62" i="217"/>
  <c r="T62" i="217" s="1"/>
  <c r="R68" i="217"/>
  <c r="U68" i="217" s="1"/>
  <c r="U18" i="217"/>
  <c r="T505" i="217"/>
  <c r="R364" i="217"/>
  <c r="O321" i="199"/>
  <c r="R323" i="217"/>
  <c r="O16" i="199"/>
  <c r="R60" i="217"/>
  <c r="U60" i="217" s="1"/>
  <c r="O272" i="199"/>
  <c r="R274" i="217"/>
  <c r="N535" i="217"/>
  <c r="T535" i="217" s="1"/>
  <c r="N569" i="217"/>
  <c r="T569" i="217" s="1"/>
  <c r="N495" i="217"/>
  <c r="O476" i="199"/>
  <c r="R476" i="217" s="1"/>
  <c r="U476" i="217" s="1"/>
  <c r="N60" i="199"/>
  <c r="Q60" i="217" s="1"/>
  <c r="O246" i="217"/>
  <c r="U246" i="217" s="1"/>
  <c r="N206" i="217"/>
  <c r="T206" i="217" s="1"/>
  <c r="N64" i="217"/>
  <c r="N644" i="217"/>
  <c r="T644" i="217" s="1"/>
  <c r="O692" i="217"/>
  <c r="U692" i="217" s="1"/>
  <c r="N603" i="217"/>
  <c r="T603" i="217" s="1"/>
  <c r="N613" i="199"/>
  <c r="Q613" i="217" s="1"/>
  <c r="T613" i="217" s="1"/>
  <c r="N514" i="217"/>
  <c r="N634" i="217"/>
  <c r="N755" i="217"/>
  <c r="N439" i="217"/>
  <c r="N637" i="217"/>
  <c r="O370" i="199"/>
  <c r="N437" i="217"/>
  <c r="N589" i="217"/>
  <c r="O424" i="199"/>
  <c r="O362" i="199"/>
  <c r="O260" i="199"/>
  <c r="N445" i="217"/>
  <c r="N68" i="199"/>
  <c r="O66" i="199"/>
  <c r="O111" i="199"/>
  <c r="O84" i="199"/>
  <c r="O377" i="199"/>
  <c r="N553" i="217"/>
  <c r="T553" i="217" s="1"/>
  <c r="N464" i="217"/>
  <c r="O698" i="199"/>
  <c r="R698" i="217" s="1"/>
  <c r="U698" i="217" s="1"/>
  <c r="O671" i="199"/>
  <c r="R671" i="217" s="1"/>
  <c r="U671" i="217" s="1"/>
  <c r="O408" i="199"/>
  <c r="O565" i="199"/>
  <c r="R565" i="217" s="1"/>
  <c r="U565" i="217" s="1"/>
  <c r="O677" i="199"/>
  <c r="R677" i="217" s="1"/>
  <c r="N522" i="217"/>
  <c r="N716" i="217"/>
  <c r="N656" i="217"/>
  <c r="N675" i="217"/>
  <c r="N658" i="217"/>
  <c r="N544" i="217"/>
  <c r="N660" i="217"/>
  <c r="N551" i="217"/>
  <c r="N520" i="217"/>
  <c r="O622" i="199"/>
  <c r="R622" i="217" s="1"/>
  <c r="U622" i="217" s="1"/>
  <c r="O606" i="199"/>
  <c r="R606" i="217" s="1"/>
  <c r="O576" i="199"/>
  <c r="R576" i="217" s="1"/>
  <c r="U576" i="217" s="1"/>
  <c r="N558" i="217"/>
  <c r="O441" i="199"/>
  <c r="N433" i="217"/>
  <c r="O165" i="199"/>
  <c r="G21" i="218"/>
  <c r="P531" i="217"/>
  <c r="V531" i="217" s="1"/>
  <c r="N639" i="217"/>
  <c r="N300" i="217"/>
  <c r="N526" i="217"/>
  <c r="N631" i="217"/>
  <c r="N585" i="217"/>
  <c r="N710" i="217"/>
  <c r="N626" i="217"/>
  <c r="N580" i="217"/>
  <c r="N735" i="217"/>
  <c r="N731" i="217"/>
  <c r="N724" i="217"/>
  <c r="N718" i="217"/>
  <c r="N702" i="217"/>
  <c r="N689" i="217"/>
  <c r="N662" i="217"/>
  <c r="N555" i="217"/>
  <c r="N510" i="217"/>
  <c r="N412" i="217"/>
  <c r="O408" i="200"/>
  <c r="O424" i="200"/>
  <c r="N430" i="217"/>
  <c r="O321" i="200"/>
  <c r="O370" i="200"/>
  <c r="O272" i="200"/>
  <c r="O260" i="200"/>
  <c r="O362" i="200"/>
  <c r="O377" i="200"/>
  <c r="O165" i="200"/>
  <c r="O84" i="200"/>
  <c r="O16" i="200"/>
  <c r="O66" i="200"/>
  <c r="O647" i="199"/>
  <c r="R647" i="217" s="1"/>
  <c r="U647" i="217" s="1"/>
  <c r="N757" i="217"/>
  <c r="N473" i="217"/>
  <c r="O66" i="217"/>
  <c r="N500" i="217"/>
  <c r="N651" i="217"/>
  <c r="N428" i="217"/>
  <c r="O751" i="199"/>
  <c r="R751" i="217" s="1"/>
  <c r="U751" i="217" s="1"/>
  <c r="N303" i="217"/>
  <c r="N283" i="217"/>
  <c r="N258" i="217"/>
  <c r="N234" i="217"/>
  <c r="N198" i="217"/>
  <c r="N181" i="217"/>
  <c r="N157" i="217"/>
  <c r="G17" i="218"/>
  <c r="N449" i="217"/>
  <c r="N291" i="217"/>
  <c r="N200" i="217"/>
  <c r="N455" i="217"/>
  <c r="N335" i="217"/>
  <c r="N255" i="217"/>
  <c r="N251" i="217"/>
  <c r="N224" i="217"/>
  <c r="N189" i="217"/>
  <c r="O167" i="217"/>
  <c r="N307" i="217"/>
  <c r="N253" i="217"/>
  <c r="N295" i="217"/>
  <c r="N279" i="217"/>
  <c r="N194" i="217"/>
  <c r="N138" i="217"/>
  <c r="N68" i="217"/>
  <c r="G18" i="218"/>
  <c r="N161" i="217"/>
  <c r="N179" i="217"/>
  <c r="O99" i="217"/>
  <c r="G27" i="218"/>
  <c r="O408" i="217"/>
  <c r="G72" i="218"/>
  <c r="O16" i="217"/>
  <c r="N325" i="217"/>
  <c r="N264" i="217"/>
  <c r="O262" i="217"/>
  <c r="N248" i="217"/>
  <c r="N276" i="217"/>
  <c r="O113" i="217"/>
  <c r="N101" i="217"/>
  <c r="N220" i="217"/>
  <c r="N154" i="217"/>
  <c r="N169" i="217"/>
  <c r="N149" i="217"/>
  <c r="N147" i="217"/>
  <c r="O132" i="217"/>
  <c r="U132" i="217" s="1"/>
  <c r="N88" i="217"/>
  <c r="O151" i="217"/>
  <c r="U151" i="217" s="1"/>
  <c r="O381" i="217"/>
  <c r="U381" i="217" s="1"/>
  <c r="N389" i="217"/>
  <c r="N391" i="217"/>
  <c r="O396" i="217"/>
  <c r="U396" i="217" s="1"/>
  <c r="O433" i="217"/>
  <c r="U433" i="217" s="1"/>
  <c r="O449" i="217"/>
  <c r="U449" i="217" s="1"/>
  <c r="O406" i="199" l="1"/>
  <c r="R418" i="217"/>
  <c r="R420" i="217"/>
  <c r="U167" i="217"/>
  <c r="T651" i="217"/>
  <c r="N649" i="217"/>
  <c r="T258" i="217"/>
  <c r="R165" i="217"/>
  <c r="U262" i="217"/>
  <c r="T495" i="217"/>
  <c r="R66" i="217"/>
  <c r="U66" i="217" s="1"/>
  <c r="R84" i="217"/>
  <c r="U113" i="217"/>
  <c r="R424" i="217"/>
  <c r="R370" i="217"/>
  <c r="R377" i="217"/>
  <c r="R321" i="217"/>
  <c r="R260" i="217"/>
  <c r="R272" i="217"/>
  <c r="R408" i="217"/>
  <c r="U408" i="217" s="1"/>
  <c r="R16" i="217"/>
  <c r="U16" i="217" s="1"/>
  <c r="R362" i="217"/>
  <c r="D88" i="219"/>
  <c r="E84" i="219"/>
  <c r="N60" i="217"/>
  <c r="T60" i="217" s="1"/>
  <c r="T64" i="217"/>
  <c r="N86" i="217"/>
  <c r="N410" i="217"/>
  <c r="N524" i="217"/>
  <c r="O165" i="217"/>
  <c r="O426" i="217"/>
  <c r="U426" i="217" s="1"/>
  <c r="O274" i="217"/>
  <c r="U274" i="217" s="1"/>
  <c r="O319" i="199"/>
  <c r="O574" i="199"/>
  <c r="R574" i="217" s="1"/>
  <c r="N244" i="217"/>
  <c r="T244" i="217" s="1"/>
  <c r="O379" i="217"/>
  <c r="U379" i="217" s="1"/>
  <c r="O443" i="217"/>
  <c r="U443" i="217" s="1"/>
  <c r="N700" i="217"/>
  <c r="N443" i="217"/>
  <c r="N518" i="217"/>
  <c r="N493" i="217"/>
  <c r="N426" i="217"/>
  <c r="N246" i="217"/>
  <c r="O681" i="217"/>
  <c r="U681" i="217" s="1"/>
  <c r="O619" i="217"/>
  <c r="U619" i="217" s="1"/>
  <c r="O531" i="217"/>
  <c r="U531" i="217" s="1"/>
  <c r="N753" i="217"/>
  <c r="N601" i="217"/>
  <c r="N533" i="217"/>
  <c r="N66" i="199"/>
  <c r="N572" i="217"/>
  <c r="N673" i="217"/>
  <c r="N549" i="217"/>
  <c r="N567" i="217"/>
  <c r="P529" i="217"/>
  <c r="V529" i="217" s="1"/>
  <c r="O84" i="217"/>
  <c r="G24" i="218"/>
  <c r="O319" i="200"/>
  <c r="G43" i="218"/>
  <c r="N624" i="217"/>
  <c r="O669" i="199"/>
  <c r="R669" i="217" s="1"/>
  <c r="N262" i="217"/>
  <c r="N113" i="217"/>
  <c r="N66" i="217"/>
  <c r="N398" i="217"/>
  <c r="N396" i="217"/>
  <c r="T396" i="217" s="1"/>
  <c r="N285" i="217"/>
  <c r="N167" i="217"/>
  <c r="N99" i="217"/>
  <c r="G47" i="218"/>
  <c r="O260" i="217"/>
  <c r="G50" i="218"/>
  <c r="N132" i="217"/>
  <c r="O130" i="217"/>
  <c r="O111" i="217"/>
  <c r="G32" i="218"/>
  <c r="N381" i="217"/>
  <c r="N151" i="217"/>
  <c r="N759" i="217"/>
  <c r="T759" i="217" s="1"/>
  <c r="O366" i="217"/>
  <c r="U366" i="217" s="1"/>
  <c r="U165" i="217" l="1"/>
  <c r="U84" i="217"/>
  <c r="U260" i="217"/>
  <c r="R319" i="217"/>
  <c r="O14" i="217"/>
  <c r="N379" i="217"/>
  <c r="O679" i="217"/>
  <c r="U679" i="217" s="1"/>
  <c r="N597" i="217"/>
  <c r="T597" i="217" s="1"/>
  <c r="O617" i="217"/>
  <c r="U617" i="217" s="1"/>
  <c r="N619" i="217"/>
  <c r="N751" i="217"/>
  <c r="O529" i="217"/>
  <c r="U529" i="217" s="1"/>
  <c r="N531" i="217"/>
  <c r="N647" i="217"/>
  <c r="N408" i="217"/>
  <c r="N622" i="217"/>
  <c r="N698" i="217"/>
  <c r="N565" i="217"/>
  <c r="N671" i="217"/>
  <c r="P516" i="217"/>
  <c r="H96" i="218"/>
  <c r="H92" i="218" s="1"/>
  <c r="H87" i="218" s="1"/>
  <c r="H12" i="218" s="1"/>
  <c r="N424" i="217"/>
  <c r="N420" i="217" s="1"/>
  <c r="N84" i="217"/>
  <c r="N260" i="217"/>
  <c r="N130" i="217"/>
  <c r="N165" i="217"/>
  <c r="N111" i="217"/>
  <c r="G35" i="218"/>
  <c r="O128" i="217"/>
  <c r="O272" i="217"/>
  <c r="U272" i="217" s="1"/>
  <c r="G53" i="218"/>
  <c r="O370" i="217"/>
  <c r="U370" i="217" s="1"/>
  <c r="G64" i="218"/>
  <c r="O424" i="217"/>
  <c r="G78" i="218"/>
  <c r="N366" i="217"/>
  <c r="O364" i="217"/>
  <c r="U364" i="217" s="1"/>
  <c r="U424" i="217" l="1"/>
  <c r="N418" i="217"/>
  <c r="O109" i="217"/>
  <c r="N578" i="217"/>
  <c r="P489" i="217"/>
  <c r="G130" i="218"/>
  <c r="O677" i="217"/>
  <c r="U677" i="217" s="1"/>
  <c r="N617" i="217"/>
  <c r="O441" i="200"/>
  <c r="G116" i="218"/>
  <c r="N610" i="217"/>
  <c r="N608" i="217" s="1"/>
  <c r="N529" i="217"/>
  <c r="G96" i="218"/>
  <c r="O516" i="217"/>
  <c r="N370" i="217"/>
  <c r="N364" i="217"/>
  <c r="N128" i="217"/>
  <c r="O362" i="217"/>
  <c r="U362" i="217" s="1"/>
  <c r="G61" i="218"/>
  <c r="N606" i="217" l="1"/>
  <c r="R441" i="217"/>
  <c r="O406" i="200"/>
  <c r="U420" i="217"/>
  <c r="U418" i="217"/>
  <c r="P13" i="217"/>
  <c r="R406" i="217"/>
  <c r="N109" i="217"/>
  <c r="O669" i="217"/>
  <c r="U669" i="217" s="1"/>
  <c r="G128" i="218"/>
  <c r="F128" i="218" s="1"/>
  <c r="F130" i="218"/>
  <c r="N516" i="217"/>
  <c r="N576" i="217"/>
  <c r="N574" i="217" s="1"/>
  <c r="O377" i="217"/>
  <c r="U377" i="217" s="1"/>
  <c r="G67" i="218"/>
  <c r="N362" i="217"/>
  <c r="O610" i="217" l="1"/>
  <c r="N377" i="217"/>
  <c r="U610" i="217" l="1"/>
  <c r="O608" i="217"/>
  <c r="U608" i="217"/>
  <c r="O606" i="217" l="1"/>
  <c r="U606" i="217" s="1"/>
  <c r="G115" i="218"/>
  <c r="O574" i="217" l="1"/>
  <c r="U574" i="217" s="1"/>
  <c r="O337" i="217"/>
  <c r="U337" i="217" s="1"/>
  <c r="O323" i="217" l="1"/>
  <c r="U323" i="217" s="1"/>
  <c r="N337" i="217"/>
  <c r="T337" i="217" s="1"/>
  <c r="N323" i="217" l="1"/>
  <c r="O321" i="217"/>
  <c r="U321" i="217" s="1"/>
  <c r="G58" i="218"/>
  <c r="O441" i="217"/>
  <c r="G81" i="218"/>
  <c r="N695" i="217"/>
  <c r="T695" i="217" s="1"/>
  <c r="U441" i="217" l="1"/>
  <c r="O406" i="217"/>
  <c r="U406" i="217" s="1"/>
  <c r="O319" i="217"/>
  <c r="U319" i="217" s="1"/>
  <c r="N441" i="217"/>
  <c r="N406" i="217" s="1"/>
  <c r="N321" i="217"/>
  <c r="N319" i="217" l="1"/>
  <c r="N317" i="217" l="1"/>
  <c r="T317" i="217" s="1"/>
  <c r="N70" i="200"/>
  <c r="Q70" i="217" s="1"/>
  <c r="T70" i="217" s="1"/>
  <c r="N274" i="217" l="1"/>
  <c r="N68" i="200"/>
  <c r="Q68" i="217" s="1"/>
  <c r="T68" i="217" s="1"/>
  <c r="O128" i="200"/>
  <c r="O111" i="200"/>
  <c r="R111" i="217" s="1"/>
  <c r="U111" i="217" s="1"/>
  <c r="O99" i="200"/>
  <c r="O14" i="200" s="1"/>
  <c r="N132" i="200"/>
  <c r="N103" i="200"/>
  <c r="N138" i="200"/>
  <c r="N106" i="200"/>
  <c r="N97" i="200"/>
  <c r="N95" i="200"/>
  <c r="N91" i="200"/>
  <c r="N88" i="200"/>
  <c r="Q88" i="217" s="1"/>
  <c r="T88" i="217" s="1"/>
  <c r="N147" i="200"/>
  <c r="N149" i="200"/>
  <c r="N272" i="217" l="1"/>
  <c r="N86" i="200"/>
  <c r="N130" i="200"/>
  <c r="N128" i="200" s="1"/>
  <c r="N101" i="200"/>
  <c r="N113" i="200"/>
  <c r="N66" i="200"/>
  <c r="Q66" i="217" s="1"/>
  <c r="T66" i="217" s="1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Q200" i="217" s="1"/>
  <c r="T200" i="217" s="1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Q389" i="217" s="1"/>
  <c r="T389" i="217" s="1"/>
  <c r="N412" i="200"/>
  <c r="N391" i="200"/>
  <c r="Q391" i="217" s="1"/>
  <c r="T391" i="217" s="1"/>
  <c r="N381" i="200"/>
  <c r="N169" i="200"/>
  <c r="Q169" i="217" s="1"/>
  <c r="T169" i="217" s="1"/>
  <c r="N366" i="200"/>
  <c r="N428" i="200"/>
  <c r="N379" i="200" l="1"/>
  <c r="N274" i="200"/>
  <c r="N272" i="200" s="1"/>
  <c r="N410" i="200"/>
  <c r="N364" i="200"/>
  <c r="N167" i="200"/>
  <c r="N473" i="200"/>
  <c r="N449" i="200"/>
  <c r="N430" i="200"/>
  <c r="N433" i="200"/>
  <c r="N437" i="200"/>
  <c r="N476" i="200"/>
  <c r="N464" i="200"/>
  <c r="N455" i="200"/>
  <c r="N445" i="200"/>
  <c r="N443" i="200" l="1"/>
  <c r="N426" i="200"/>
  <c r="N424" i="200" s="1"/>
  <c r="N420" i="200" s="1"/>
  <c r="N418" i="200" s="1"/>
  <c r="N408" i="200"/>
  <c r="N362" i="200"/>
  <c r="N321" i="200"/>
  <c r="N377" i="200"/>
  <c r="N165" i="200"/>
  <c r="N500" i="200"/>
  <c r="N493" i="200" l="1"/>
  <c r="N441" i="200"/>
  <c r="N406" i="200" s="1"/>
  <c r="N370" i="200"/>
  <c r="N319" i="200" l="1"/>
  <c r="N681" i="217" l="1"/>
  <c r="N692" i="217" l="1"/>
  <c r="T692" i="217" s="1"/>
  <c r="O99" i="199"/>
  <c r="R99" i="217" s="1"/>
  <c r="U99" i="217" s="1"/>
  <c r="N103" i="199"/>
  <c r="Q103" i="217" s="1"/>
  <c r="T103" i="217" s="1"/>
  <c r="N106" i="199"/>
  <c r="Q106" i="217" s="1"/>
  <c r="T106" i="217" s="1"/>
  <c r="N97" i="199"/>
  <c r="Q97" i="217" s="1"/>
  <c r="T97" i="217" s="1"/>
  <c r="N95" i="199"/>
  <c r="Q95" i="217" s="1"/>
  <c r="T95" i="217" s="1"/>
  <c r="N91" i="199"/>
  <c r="Q91" i="217" s="1"/>
  <c r="T91" i="217" s="1"/>
  <c r="O14" i="199" l="1"/>
  <c r="R14" i="217" s="1"/>
  <c r="U14" i="217" s="1"/>
  <c r="N86" i="199"/>
  <c r="Q86" i="217" s="1"/>
  <c r="T86" i="217" s="1"/>
  <c r="N679" i="217"/>
  <c r="N101" i="199"/>
  <c r="Q101" i="217" s="1"/>
  <c r="T101" i="217" s="1"/>
  <c r="N677" i="217" l="1"/>
  <c r="N84" i="199"/>
  <c r="Q84" i="217" s="1"/>
  <c r="T84" i="217" s="1"/>
  <c r="N99" i="199"/>
  <c r="Q99" i="217" s="1"/>
  <c r="T99" i="217" s="1"/>
  <c r="N113" i="199"/>
  <c r="Q113" i="217" s="1"/>
  <c r="T113" i="217" s="1"/>
  <c r="N132" i="199"/>
  <c r="Q132" i="217" s="1"/>
  <c r="T132" i="217" s="1"/>
  <c r="N138" i="199"/>
  <c r="Q138" i="217" s="1"/>
  <c r="T138" i="217" s="1"/>
  <c r="O130" i="199"/>
  <c r="R130" i="217" s="1"/>
  <c r="U130" i="217" s="1"/>
  <c r="N149" i="199"/>
  <c r="Q149" i="217" s="1"/>
  <c r="T149" i="217" s="1"/>
  <c r="N669" i="217" l="1"/>
  <c r="N111" i="199"/>
  <c r="Q111" i="217" s="1"/>
  <c r="T111" i="217" s="1"/>
  <c r="O128" i="199"/>
  <c r="R128" i="217" s="1"/>
  <c r="U128" i="217" s="1"/>
  <c r="N130" i="199"/>
  <c r="Q130" i="217" s="1"/>
  <c r="T130" i="217" s="1"/>
  <c r="N147" i="199"/>
  <c r="Q147" i="217" s="1"/>
  <c r="T147" i="217" s="1"/>
  <c r="O109" i="199" l="1"/>
  <c r="R109" i="217" s="1"/>
  <c r="U109" i="217" s="1"/>
  <c r="N128" i="199"/>
  <c r="Q128" i="217" s="1"/>
  <c r="T128" i="217" s="1"/>
  <c r="N151" i="199"/>
  <c r="Q151" i="217" s="1"/>
  <c r="T151" i="217" s="1"/>
  <c r="N154" i="199"/>
  <c r="Q154" i="217" s="1"/>
  <c r="T154" i="217" s="1"/>
  <c r="N157" i="199"/>
  <c r="Q157" i="217" s="1"/>
  <c r="T157" i="217" s="1"/>
  <c r="N109" i="199" l="1"/>
  <c r="Q109" i="217" s="1"/>
  <c r="T109" i="217" s="1"/>
  <c r="N224" i="199"/>
  <c r="Q224" i="217" s="1"/>
  <c r="T224" i="217" s="1"/>
  <c r="N194" i="199"/>
  <c r="Q194" i="217" s="1"/>
  <c r="T194" i="217" s="1"/>
  <c r="N217" i="199"/>
  <c r="Q217" i="217" s="1"/>
  <c r="T217" i="217" s="1"/>
  <c r="N198" i="199"/>
  <c r="Q198" i="217" s="1"/>
  <c r="T198" i="217" s="1"/>
  <c r="N176" i="199"/>
  <c r="Q176" i="217" s="1"/>
  <c r="T176" i="217" s="1"/>
  <c r="N234" i="199"/>
  <c r="Q234" i="217" s="1"/>
  <c r="T234" i="217" s="1"/>
  <c r="N220" i="199"/>
  <c r="Q220" i="217" s="1"/>
  <c r="T220" i="217" s="1"/>
  <c r="N189" i="199"/>
  <c r="Q189" i="217" s="1"/>
  <c r="T189" i="217" s="1"/>
  <c r="N185" i="199"/>
  <c r="Q185" i="217" s="1"/>
  <c r="T185" i="217" s="1"/>
  <c r="N181" i="199"/>
  <c r="Q181" i="217" s="1"/>
  <c r="T181" i="217" s="1"/>
  <c r="N179" i="199"/>
  <c r="Q179" i="217" s="1"/>
  <c r="T179" i="217" s="1"/>
  <c r="N264" i="199" l="1"/>
  <c r="Q264" i="217" s="1"/>
  <c r="T264" i="217" s="1"/>
  <c r="N248" i="199"/>
  <c r="Q248" i="217" s="1"/>
  <c r="T248" i="217" s="1"/>
  <c r="N295" i="199"/>
  <c r="Q295" i="217" s="1"/>
  <c r="T295" i="217" s="1"/>
  <c r="N276" i="199"/>
  <c r="Q276" i="217" s="1"/>
  <c r="T276" i="217" s="1"/>
  <c r="N251" i="199"/>
  <c r="Q251" i="217" s="1"/>
  <c r="T251" i="217" s="1"/>
  <c r="N279" i="199"/>
  <c r="Q279" i="217" s="1"/>
  <c r="T279" i="217" s="1"/>
  <c r="N303" i="199"/>
  <c r="Q303" i="217" s="1"/>
  <c r="T303" i="217" s="1"/>
  <c r="N283" i="199"/>
  <c r="Q283" i="217" s="1"/>
  <c r="T283" i="217" s="1"/>
  <c r="N307" i="199"/>
  <c r="Q307" i="217" s="1"/>
  <c r="T307" i="217" s="1"/>
  <c r="N285" i="199"/>
  <c r="Q285" i="217" s="1"/>
  <c r="T285" i="217" s="1"/>
  <c r="N253" i="199"/>
  <c r="Q253" i="217" s="1"/>
  <c r="T253" i="217" s="1"/>
  <c r="N314" i="199"/>
  <c r="Q314" i="217" s="1"/>
  <c r="T314" i="217" s="1"/>
  <c r="N291" i="199"/>
  <c r="Q291" i="217" s="1"/>
  <c r="T291" i="217" s="1"/>
  <c r="N255" i="199"/>
  <c r="Q255" i="217" s="1"/>
  <c r="T255" i="217" s="1"/>
  <c r="N246" i="199" l="1"/>
  <c r="Q246" i="217" s="1"/>
  <c r="T246" i="217" s="1"/>
  <c r="N262" i="199"/>
  <c r="Q262" i="217" s="1"/>
  <c r="T262" i="217" s="1"/>
  <c r="N325" i="199"/>
  <c r="Q325" i="217" s="1"/>
  <c r="T325" i="217" s="1"/>
  <c r="N335" i="199"/>
  <c r="Q335" i="217" s="1"/>
  <c r="T335" i="217" s="1"/>
  <c r="N323" i="199" l="1"/>
  <c r="Q323" i="217" s="1"/>
  <c r="T323" i="217" s="1"/>
  <c r="N260" i="199"/>
  <c r="Q260" i="217" s="1"/>
  <c r="T260" i="217" s="1"/>
  <c r="N161" i="199"/>
  <c r="Q161" i="217" s="1"/>
  <c r="T161" i="217" s="1"/>
  <c r="N366" i="199"/>
  <c r="Q366" i="217" s="1"/>
  <c r="T366" i="217" s="1"/>
  <c r="N364" i="199" l="1"/>
  <c r="Q364" i="217" s="1"/>
  <c r="T364" i="217" s="1"/>
  <c r="N381" i="199"/>
  <c r="Q381" i="217" s="1"/>
  <c r="T381" i="217" s="1"/>
  <c r="N398" i="199"/>
  <c r="Q398" i="217" s="1"/>
  <c r="T398" i="217" s="1"/>
  <c r="N362" i="199" l="1"/>
  <c r="Q362" i="217" s="1"/>
  <c r="T362" i="217" s="1"/>
  <c r="N321" i="199"/>
  <c r="Q321" i="217" s="1"/>
  <c r="T321" i="217" s="1"/>
  <c r="N167" i="199"/>
  <c r="Q167" i="217" s="1"/>
  <c r="T167" i="217" s="1"/>
  <c r="N300" i="199"/>
  <c r="Q300" i="217" s="1"/>
  <c r="T300" i="217" s="1"/>
  <c r="N412" i="199"/>
  <c r="Q412" i="217" s="1"/>
  <c r="T412" i="217" s="1"/>
  <c r="N410" i="199" l="1"/>
  <c r="Q410" i="217" s="1"/>
  <c r="T410" i="217" s="1"/>
  <c r="N274" i="199"/>
  <c r="Q274" i="217" s="1"/>
  <c r="T274" i="217" s="1"/>
  <c r="N379" i="199"/>
  <c r="Q379" i="217" s="1"/>
  <c r="T379" i="217" s="1"/>
  <c r="N165" i="199"/>
  <c r="Q165" i="217" s="1"/>
  <c r="T165" i="217" s="1"/>
  <c r="N428" i="199"/>
  <c r="Q428" i="217" s="1"/>
  <c r="T428" i="217" s="1"/>
  <c r="N272" i="199" l="1"/>
  <c r="Q272" i="217" s="1"/>
  <c r="T272" i="217" s="1"/>
  <c r="N408" i="199"/>
  <c r="N377" i="199"/>
  <c r="Q377" i="217" s="1"/>
  <c r="T377" i="217" s="1"/>
  <c r="N430" i="199"/>
  <c r="Q430" i="217" s="1"/>
  <c r="T430" i="217" s="1"/>
  <c r="N433" i="199"/>
  <c r="Q433" i="217" s="1"/>
  <c r="T433" i="217" s="1"/>
  <c r="N473" i="199"/>
  <c r="Q473" i="217" s="1"/>
  <c r="T473" i="217" s="1"/>
  <c r="N449" i="199"/>
  <c r="Q449" i="217" s="1"/>
  <c r="T449" i="217" s="1"/>
  <c r="N437" i="199"/>
  <c r="Q437" i="217" s="1"/>
  <c r="T437" i="217" s="1"/>
  <c r="N464" i="199"/>
  <c r="Q464" i="217" s="1"/>
  <c r="T464" i="217" s="1"/>
  <c r="N455" i="199"/>
  <c r="Q455" i="217" s="1"/>
  <c r="T455" i="217" s="1"/>
  <c r="N445" i="199"/>
  <c r="Q445" i="217" s="1"/>
  <c r="T445" i="217" s="1"/>
  <c r="N439" i="199"/>
  <c r="Q439" i="217" s="1"/>
  <c r="T439" i="217" s="1"/>
  <c r="Q408" i="217" l="1"/>
  <c r="T408" i="217" s="1"/>
  <c r="N443" i="199"/>
  <c r="Q443" i="217" s="1"/>
  <c r="T443" i="217" s="1"/>
  <c r="N426" i="199"/>
  <c r="Q426" i="217" s="1"/>
  <c r="T426" i="217" s="1"/>
  <c r="N370" i="199"/>
  <c r="Q370" i="217" s="1"/>
  <c r="T370" i="217" s="1"/>
  <c r="N500" i="199"/>
  <c r="Q500" i="217" s="1"/>
  <c r="T500" i="217" s="1"/>
  <c r="N476" i="199" l="1"/>
  <c r="Q476" i="217" s="1"/>
  <c r="N319" i="199"/>
  <c r="Q319" i="217" s="1"/>
  <c r="T319" i="217" s="1"/>
  <c r="N441" i="199"/>
  <c r="Q441" i="217" s="1"/>
  <c r="T441" i="217" s="1"/>
  <c r="N424" i="199"/>
  <c r="Q424" i="217" l="1"/>
  <c r="T424" i="217" s="1"/>
  <c r="N420" i="199"/>
  <c r="N551" i="199"/>
  <c r="Q551" i="217" s="1"/>
  <c r="T551" i="217" s="1"/>
  <c r="N526" i="199"/>
  <c r="Q526" i="217" s="1"/>
  <c r="T526" i="217" s="1"/>
  <c r="Q420" i="217" l="1"/>
  <c r="T420" i="217" s="1"/>
  <c r="N418" i="199"/>
  <c r="N558" i="199"/>
  <c r="Q558" i="217" s="1"/>
  <c r="T558" i="217" s="1"/>
  <c r="N524" i="199"/>
  <c r="Q524" i="217" s="1"/>
  <c r="T524" i="217" s="1"/>
  <c r="N491" i="217"/>
  <c r="Q418" i="217" l="1"/>
  <c r="T418" i="217" s="1"/>
  <c r="N406" i="199"/>
  <c r="Q406" i="217" s="1"/>
  <c r="T406" i="217" s="1"/>
  <c r="N489" i="217"/>
  <c r="N601" i="199"/>
  <c r="Q601" i="217" s="1"/>
  <c r="T601" i="217" s="1"/>
  <c r="N567" i="199"/>
  <c r="Q567" i="217" s="1"/>
  <c r="T567" i="217" s="1"/>
  <c r="N626" i="199"/>
  <c r="Q626" i="217" s="1"/>
  <c r="T626" i="217" s="1"/>
  <c r="N656" i="199"/>
  <c r="N631" i="199"/>
  <c r="Q631" i="217" s="1"/>
  <c r="T631" i="217" s="1"/>
  <c r="N658" i="199"/>
  <c r="Q658" i="217" s="1"/>
  <c r="T658" i="217" s="1"/>
  <c r="N634" i="199"/>
  <c r="Q634" i="217" s="1"/>
  <c r="T634" i="217" s="1"/>
  <c r="N660" i="199"/>
  <c r="Q660" i="217" s="1"/>
  <c r="T660" i="217" s="1"/>
  <c r="N637" i="199"/>
  <c r="Q637" i="217" s="1"/>
  <c r="T637" i="217" s="1"/>
  <c r="N662" i="199"/>
  <c r="Q662" i="217" s="1"/>
  <c r="T662" i="217" s="1"/>
  <c r="N639" i="199"/>
  <c r="Q639" i="217" s="1"/>
  <c r="T639" i="217" s="1"/>
  <c r="N689" i="199"/>
  <c r="Q689" i="217" s="1"/>
  <c r="T689" i="217" s="1"/>
  <c r="Q656" i="217" l="1"/>
  <c r="T656" i="217" s="1"/>
  <c r="N649" i="199"/>
  <c r="Q649" i="217" s="1"/>
  <c r="T649" i="217" s="1"/>
  <c r="N624" i="199"/>
  <c r="Q624" i="217" s="1"/>
  <c r="T624" i="217" s="1"/>
  <c r="N580" i="199"/>
  <c r="Q580" i="217" s="1"/>
  <c r="T580" i="217" s="1"/>
  <c r="N585" i="199"/>
  <c r="Q585" i="217" s="1"/>
  <c r="T585" i="217" s="1"/>
  <c r="N589" i="199"/>
  <c r="Q589" i="217" s="1"/>
  <c r="T589" i="217" s="1"/>
  <c r="N610" i="199"/>
  <c r="N619" i="199"/>
  <c r="Q619" i="217" s="1"/>
  <c r="T619" i="217" s="1"/>
  <c r="N675" i="199"/>
  <c r="Q675" i="217" s="1"/>
  <c r="T675" i="217" s="1"/>
  <c r="N702" i="199"/>
  <c r="Q702" i="217" s="1"/>
  <c r="T702" i="217" s="1"/>
  <c r="N681" i="199"/>
  <c r="Q681" i="217" s="1"/>
  <c r="T681" i="217" s="1"/>
  <c r="Q610" i="217" l="1"/>
  <c r="T610" i="217" s="1"/>
  <c r="N608" i="199"/>
  <c r="N679" i="199"/>
  <c r="Q679" i="217" s="1"/>
  <c r="T679" i="217" s="1"/>
  <c r="N578" i="199"/>
  <c r="Q578" i="217" s="1"/>
  <c r="T578" i="217" s="1"/>
  <c r="N673" i="199"/>
  <c r="Q673" i="217" s="1"/>
  <c r="T673" i="217" s="1"/>
  <c r="N622" i="199"/>
  <c r="Q622" i="217" s="1"/>
  <c r="T622" i="217" s="1"/>
  <c r="N617" i="199"/>
  <c r="Q617" i="217" s="1"/>
  <c r="T617" i="217" s="1"/>
  <c r="N647" i="199"/>
  <c r="Q647" i="217" s="1"/>
  <c r="T647" i="217" s="1"/>
  <c r="N710" i="199"/>
  <c r="Q710" i="217" s="1"/>
  <c r="T710" i="217" s="1"/>
  <c r="N716" i="199"/>
  <c r="Q716" i="217" s="1"/>
  <c r="T716" i="217" s="1"/>
  <c r="N718" i="199"/>
  <c r="Q718" i="217" s="1"/>
  <c r="T718" i="217" s="1"/>
  <c r="N606" i="199" l="1"/>
  <c r="Q608" i="217"/>
  <c r="T608" i="217" s="1"/>
  <c r="N476" i="217"/>
  <c r="T476" i="217" s="1"/>
  <c r="N677" i="199"/>
  <c r="Q677" i="217" s="1"/>
  <c r="T677" i="217" s="1"/>
  <c r="N671" i="199"/>
  <c r="Q671" i="217" s="1"/>
  <c r="T671" i="217" s="1"/>
  <c r="Q606" i="217"/>
  <c r="T606" i="217" s="1"/>
  <c r="N576" i="199"/>
  <c r="Q576" i="217" s="1"/>
  <c r="T576" i="217" s="1"/>
  <c r="N724" i="199"/>
  <c r="Q724" i="217" s="1"/>
  <c r="T724" i="217" s="1"/>
  <c r="N731" i="199"/>
  <c r="Q731" i="217" s="1"/>
  <c r="T731" i="217" s="1"/>
  <c r="N735" i="199"/>
  <c r="Q735" i="217" s="1"/>
  <c r="T735" i="217" s="1"/>
  <c r="N757" i="199"/>
  <c r="Q757" i="217" s="1"/>
  <c r="T757" i="217" s="1"/>
  <c r="N700" i="199" l="1"/>
  <c r="Q700" i="217" s="1"/>
  <c r="T700" i="217" s="1"/>
  <c r="N574" i="199"/>
  <c r="Q574" i="217" s="1"/>
  <c r="T574" i="217" s="1"/>
  <c r="N755" i="199"/>
  <c r="Q755" i="217" s="1"/>
  <c r="T755" i="217" s="1"/>
  <c r="N698" i="199" l="1"/>
  <c r="Q698" i="217" s="1"/>
  <c r="T698" i="217" s="1"/>
  <c r="N753" i="199"/>
  <c r="Q753" i="217" s="1"/>
  <c r="T753" i="217" s="1"/>
  <c r="N572" i="199" l="1"/>
  <c r="Q572" i="217" s="1"/>
  <c r="T572" i="217" s="1"/>
  <c r="N751" i="199"/>
  <c r="Q751" i="217" s="1"/>
  <c r="T751" i="217" s="1"/>
  <c r="N555" i="199"/>
  <c r="Q555" i="217" s="1"/>
  <c r="T555" i="217" s="1"/>
  <c r="N565" i="199" l="1"/>
  <c r="Q565" i="217" s="1"/>
  <c r="T565" i="217" s="1"/>
  <c r="N669" i="199"/>
  <c r="Q669" i="217" s="1"/>
  <c r="T669" i="217" s="1"/>
  <c r="N520" i="199"/>
  <c r="Q520" i="217" s="1"/>
  <c r="T520" i="217" s="1"/>
  <c r="N522" i="199"/>
  <c r="Q522" i="217" s="1"/>
  <c r="T522" i="217" s="1"/>
  <c r="N531" i="199"/>
  <c r="Q531" i="217" s="1"/>
  <c r="T531" i="217" s="1"/>
  <c r="N544" i="199"/>
  <c r="Q544" i="217" s="1"/>
  <c r="T544" i="217" s="1"/>
  <c r="N533" i="199" l="1"/>
  <c r="Q533" i="217" s="1"/>
  <c r="T533" i="217" s="1"/>
  <c r="N518" i="199"/>
  <c r="Q518" i="217" s="1"/>
  <c r="T518" i="217" s="1"/>
  <c r="N529" i="199"/>
  <c r="Q529" i="217" s="1"/>
  <c r="T529" i="217" s="1"/>
  <c r="N510" i="199"/>
  <c r="Q510" i="217" s="1"/>
  <c r="T510" i="217" s="1"/>
  <c r="N514" i="199"/>
  <c r="Q514" i="217" s="1"/>
  <c r="T514" i="217" s="1"/>
  <c r="N493" i="199" l="1"/>
  <c r="Q493" i="217" s="1"/>
  <c r="T493" i="217" s="1"/>
  <c r="D126" i="222"/>
  <c r="D124" i="222"/>
  <c r="D123" i="222" s="1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G59" i="218" l="1"/>
  <c r="F59" i="218" s="1"/>
  <c r="F61" i="218"/>
  <c r="D42" i="219" l="1"/>
  <c r="A937" i="207" l="1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A1265" i="207"/>
  <c r="A1266" i="207"/>
  <c r="A1267" i="207"/>
  <c r="A1268" i="207"/>
  <c r="A1269" i="207"/>
  <c r="A1270" i="207"/>
  <c r="A1271" i="207"/>
  <c r="A127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24" i="200"/>
  <c r="A425" i="200"/>
  <c r="A426" i="200"/>
  <c r="A427" i="200"/>
  <c r="A430" i="200"/>
  <c r="A431" i="200"/>
  <c r="A432" i="200"/>
  <c r="A433" i="200"/>
  <c r="A434" i="200"/>
  <c r="A435" i="200"/>
  <c r="A436" i="200"/>
  <c r="A438" i="200"/>
  <c r="A439" i="200"/>
  <c r="A440" i="200"/>
  <c r="A428" i="200"/>
  <c r="A429" i="200"/>
  <c r="A93" i="200"/>
  <c r="A94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4" i="200"/>
  <c r="A465" i="200"/>
  <c r="A466" i="200"/>
  <c r="A467" i="200"/>
  <c r="A468" i="200"/>
  <c r="A469" i="200"/>
  <c r="A473" i="200"/>
  <c r="A474" i="200"/>
  <c r="A475" i="200"/>
  <c r="A476" i="200"/>
  <c r="A477" i="200"/>
  <c r="A478" i="200"/>
  <c r="A479" i="200"/>
  <c r="A480" i="200"/>
  <c r="A481" i="200"/>
  <c r="A482" i="200"/>
  <c r="A483" i="200"/>
  <c r="A484" i="200"/>
  <c r="A485" i="200"/>
  <c r="A486" i="200"/>
  <c r="A489" i="200"/>
  <c r="A490" i="200"/>
  <c r="A491" i="200"/>
  <c r="A492" i="200"/>
  <c r="A493" i="200"/>
  <c r="A494" i="200"/>
  <c r="A495" i="200"/>
  <c r="A496" i="200"/>
  <c r="A497" i="200"/>
  <c r="A500" i="200"/>
  <c r="A501" i="200"/>
  <c r="A502" i="200"/>
  <c r="A503" i="200"/>
  <c r="A504" i="200"/>
  <c r="A505" i="200"/>
  <c r="A506" i="200"/>
  <c r="A507" i="200"/>
  <c r="A508" i="200"/>
  <c r="A509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8" i="199"/>
  <c r="A39" i="199"/>
  <c r="A40" i="199"/>
  <c r="A41" i="199"/>
  <c r="A42" i="199"/>
  <c r="A43" i="199"/>
  <c r="A45" i="199"/>
  <c r="A46" i="199"/>
  <c r="A48" i="199"/>
  <c r="A49" i="199"/>
  <c r="A50" i="199"/>
  <c r="A51" i="199"/>
  <c r="A52" i="199"/>
  <c r="A53" i="199"/>
  <c r="A54" i="199"/>
  <c r="A55" i="199"/>
  <c r="A56" i="199"/>
  <c r="A57" i="199"/>
  <c r="A58" i="199"/>
  <c r="A60" i="199"/>
  <c r="A61" i="199"/>
  <c r="A62" i="199"/>
  <c r="A63" i="199"/>
  <c r="A66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85" i="199"/>
  <c r="A86" i="199"/>
  <c r="A87" i="199"/>
  <c r="A88" i="199"/>
  <c r="A90" i="199"/>
  <c r="A91" i="199"/>
  <c r="A92" i="199"/>
  <c r="A95" i="199"/>
  <c r="A96" i="199"/>
  <c r="A97" i="199"/>
  <c r="A98" i="199"/>
  <c r="A99" i="199"/>
  <c r="A100" i="199"/>
  <c r="A101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8" i="199"/>
  <c r="A119" i="199"/>
  <c r="A120" i="199"/>
  <c r="A121" i="199"/>
  <c r="A122" i="199"/>
  <c r="A123" i="199"/>
  <c r="A124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4" i="199"/>
  <c r="A145" i="199"/>
  <c r="A146" i="199"/>
  <c r="A147" i="199"/>
  <c r="A148" i="199"/>
  <c r="A149" i="199"/>
  <c r="A150" i="199"/>
  <c r="A165" i="199"/>
  <c r="A166" i="199"/>
  <c r="A167" i="199"/>
  <c r="A168" i="199"/>
  <c r="A169" i="199"/>
  <c r="A170" i="199"/>
  <c r="A171" i="199"/>
  <c r="A152" i="199"/>
  <c r="A154" i="199"/>
  <c r="A155" i="199"/>
  <c r="A156" i="199"/>
  <c r="A157" i="199"/>
  <c r="A158" i="199"/>
  <c r="A159" i="199"/>
  <c r="A160" i="199"/>
  <c r="A161" i="199"/>
  <c r="A162" i="199"/>
  <c r="A172" i="199"/>
  <c r="A173" i="199"/>
  <c r="A174" i="199"/>
  <c r="A175" i="199"/>
  <c r="A176" i="199"/>
  <c r="A177" i="199"/>
  <c r="A178" i="199"/>
  <c r="A179" i="199"/>
  <c r="A180" i="199"/>
  <c r="A181" i="199"/>
  <c r="A182" i="199"/>
  <c r="A183" i="199"/>
  <c r="A184" i="199"/>
  <c r="A185" i="199"/>
  <c r="A186" i="199"/>
  <c r="A187" i="199"/>
  <c r="A188" i="199"/>
  <c r="A189" i="199"/>
  <c r="A190" i="199"/>
  <c r="A191" i="199"/>
  <c r="A192" i="199"/>
  <c r="A194" i="199"/>
  <c r="A195" i="199"/>
  <c r="A196" i="199"/>
  <c r="A198" i="199"/>
  <c r="A199" i="199"/>
  <c r="A200" i="199"/>
  <c r="A201" i="199"/>
  <c r="A202" i="199"/>
  <c r="A203" i="199"/>
  <c r="A204" i="199"/>
  <c r="A206" i="199"/>
  <c r="A209" i="199"/>
  <c r="A210" i="199"/>
  <c r="A211" i="199"/>
  <c r="A212" i="199"/>
  <c r="A213" i="199"/>
  <c r="A214" i="199"/>
  <c r="A216" i="199"/>
  <c r="A217" i="199"/>
  <c r="A218" i="199"/>
  <c r="A219" i="199"/>
  <c r="A220" i="199"/>
  <c r="A221" i="199"/>
  <c r="A222" i="199"/>
  <c r="A223" i="199"/>
  <c r="A224" i="199"/>
  <c r="A225" i="199"/>
  <c r="A226" i="199"/>
  <c r="A227" i="199"/>
  <c r="A228" i="199"/>
  <c r="A229" i="199"/>
  <c r="A230" i="199"/>
  <c r="A231" i="199"/>
  <c r="A233" i="199"/>
  <c r="A234" i="199"/>
  <c r="A235" i="199"/>
  <c r="A246" i="199"/>
  <c r="A253" i="199"/>
  <c r="A254" i="199"/>
  <c r="A255" i="199"/>
  <c r="A256" i="199"/>
  <c r="A257" i="199"/>
  <c r="A258" i="199"/>
  <c r="A259" i="199"/>
  <c r="A260" i="199"/>
  <c r="A261" i="199"/>
  <c r="A262" i="199"/>
  <c r="A263" i="199"/>
  <c r="A264" i="199"/>
  <c r="A265" i="199"/>
  <c r="A266" i="199"/>
  <c r="A267" i="199"/>
  <c r="A295" i="199"/>
  <c r="A296" i="199"/>
  <c r="A299" i="199"/>
  <c r="A303" i="199"/>
  <c r="A304" i="199"/>
  <c r="A305" i="199"/>
  <c r="A306" i="199"/>
  <c r="A307" i="199"/>
  <c r="A308" i="199"/>
  <c r="A309" i="199"/>
  <c r="A310" i="199"/>
  <c r="A311" i="199"/>
  <c r="A313" i="199"/>
  <c r="A314" i="199"/>
  <c r="A319" i="199"/>
  <c r="A320" i="199"/>
  <c r="A321" i="199"/>
  <c r="A322" i="199"/>
  <c r="A323" i="199"/>
  <c r="A324" i="199"/>
  <c r="A325" i="199"/>
  <c r="A326" i="199"/>
  <c r="A328" i="199"/>
  <c r="A329" i="199"/>
  <c r="A330" i="199"/>
  <c r="A332" i="199"/>
  <c r="A333" i="199"/>
  <c r="A334" i="199"/>
  <c r="A335" i="199"/>
  <c r="A336" i="199"/>
  <c r="A362" i="199"/>
  <c r="A363" i="199"/>
  <c r="A364" i="199"/>
  <c r="A365" i="199"/>
  <c r="A366" i="199"/>
  <c r="A369" i="199"/>
  <c r="A370" i="199"/>
  <c r="A371" i="199"/>
  <c r="A372" i="199"/>
  <c r="A373" i="199"/>
  <c r="A377" i="199"/>
  <c r="A378" i="199"/>
  <c r="A379" i="199"/>
  <c r="A380" i="199"/>
  <c r="A381" i="199"/>
  <c r="A382" i="199"/>
  <c r="A383" i="199"/>
  <c r="A384" i="199"/>
  <c r="A385" i="199"/>
  <c r="A386" i="199"/>
  <c r="A387" i="199"/>
  <c r="A388" i="199"/>
  <c r="A389" i="199"/>
  <c r="A390" i="199"/>
  <c r="A391" i="199"/>
  <c r="A392" i="199"/>
  <c r="A396" i="199"/>
  <c r="A397" i="199"/>
  <c r="A393" i="199"/>
  <c r="A394" i="199"/>
  <c r="A398" i="199"/>
  <c r="A400" i="199"/>
  <c r="A401" i="199"/>
  <c r="A407" i="199"/>
  <c r="A408" i="199"/>
  <c r="A409" i="199"/>
  <c r="A410" i="199"/>
  <c r="A411" i="199"/>
  <c r="A300" i="199"/>
  <c r="A301" i="199"/>
  <c r="A302" i="199"/>
  <c r="A412" i="199"/>
  <c r="A413" i="199"/>
  <c r="A424" i="199"/>
  <c r="A425" i="199"/>
  <c r="A426" i="199"/>
  <c r="A427" i="199"/>
  <c r="A430" i="199"/>
  <c r="A431" i="199"/>
  <c r="A432" i="199"/>
  <c r="A433" i="199"/>
  <c r="A434" i="199"/>
  <c r="A435" i="199"/>
  <c r="A436" i="199"/>
  <c r="A437" i="199"/>
  <c r="A438" i="199"/>
  <c r="A439" i="199"/>
  <c r="A440" i="199"/>
  <c r="A428" i="199"/>
  <c r="A429" i="199"/>
  <c r="A93" i="199"/>
  <c r="A94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455" i="199"/>
  <c r="A456" i="199"/>
  <c r="A457" i="199"/>
  <c r="A458" i="199"/>
  <c r="A459" i="199"/>
  <c r="A460" i="199"/>
  <c r="A461" i="199"/>
  <c r="A462" i="199"/>
  <c r="A463" i="199"/>
  <c r="A464" i="199"/>
  <c r="A465" i="199"/>
  <c r="A466" i="199"/>
  <c r="A467" i="199"/>
  <c r="A468" i="199"/>
  <c r="A469" i="199"/>
  <c r="A473" i="199"/>
  <c r="A474" i="199"/>
  <c r="A475" i="199"/>
  <c r="A476" i="199"/>
  <c r="A477" i="199"/>
  <c r="A478" i="199"/>
  <c r="A479" i="199"/>
  <c r="A480" i="199"/>
  <c r="A481" i="199"/>
  <c r="A482" i="199"/>
  <c r="A483" i="199"/>
  <c r="A484" i="199"/>
  <c r="A485" i="199"/>
  <c r="A486" i="199"/>
  <c r="A489" i="199"/>
  <c r="A490" i="199"/>
  <c r="A491" i="199"/>
  <c r="A492" i="199"/>
  <c r="A493" i="199"/>
  <c r="A494" i="199"/>
  <c r="A495" i="199"/>
  <c r="A496" i="199"/>
  <c r="A497" i="199"/>
  <c r="A500" i="199"/>
  <c r="A501" i="199"/>
  <c r="A502" i="199"/>
  <c r="A503" i="199"/>
  <c r="A504" i="199"/>
  <c r="A505" i="199"/>
  <c r="A506" i="199"/>
  <c r="A507" i="199"/>
  <c r="A508" i="199"/>
  <c r="A509" i="199"/>
  <c r="A510" i="199"/>
  <c r="A511" i="199"/>
  <c r="A512" i="199"/>
  <c r="A513" i="199"/>
  <c r="A514" i="199"/>
  <c r="A516" i="199"/>
  <c r="A517" i="199"/>
  <c r="A518" i="199"/>
  <c r="A519" i="199"/>
  <c r="A520" i="199"/>
  <c r="A521" i="199"/>
  <c r="A522" i="199"/>
  <c r="A523" i="199"/>
  <c r="A524" i="199"/>
  <c r="A525" i="199"/>
  <c r="A526" i="199"/>
  <c r="A527" i="199"/>
  <c r="A528" i="199"/>
  <c r="A532" i="199"/>
  <c r="A533" i="199"/>
  <c r="A534" i="199"/>
  <c r="A535" i="199"/>
  <c r="A537" i="199"/>
  <c r="A538" i="199"/>
  <c r="A539" i="199"/>
  <c r="A540" i="199"/>
  <c r="A541" i="199"/>
  <c r="A543" i="199"/>
  <c r="A544" i="199"/>
  <c r="A545" i="199"/>
  <c r="A549" i="199"/>
  <c r="A550" i="199"/>
  <c r="A551" i="199"/>
  <c r="A552" i="199"/>
  <c r="A553" i="199"/>
  <c r="A554" i="199"/>
  <c r="A555" i="199"/>
  <c r="A556" i="199"/>
  <c r="A557" i="199"/>
  <c r="A558" i="199"/>
  <c r="A559" i="199"/>
  <c r="A560" i="199"/>
  <c r="A561" i="199"/>
  <c r="A562" i="199"/>
  <c r="A565" i="199"/>
  <c r="A566" i="199"/>
  <c r="A567" i="199"/>
  <c r="A568" i="199"/>
  <c r="A569" i="199"/>
  <c r="A570" i="199"/>
  <c r="A572" i="199"/>
  <c r="A573" i="199"/>
  <c r="A64" i="199"/>
  <c r="A65" i="199"/>
  <c r="A574" i="199"/>
  <c r="A575" i="199"/>
  <c r="A576" i="199"/>
  <c r="A577" i="199"/>
  <c r="A578" i="199"/>
  <c r="A579" i="199"/>
  <c r="A580" i="199"/>
  <c r="A581" i="199"/>
  <c r="A582" i="199"/>
  <c r="A583" i="199"/>
  <c r="A584" i="199"/>
  <c r="A585" i="199"/>
  <c r="A586" i="199"/>
  <c r="A588" i="199"/>
  <c r="A589" i="199"/>
  <c r="A590" i="199"/>
  <c r="A592" i="199"/>
  <c r="A601" i="199"/>
  <c r="A602" i="199"/>
  <c r="A603" i="199"/>
  <c r="A604" i="199"/>
  <c r="A605" i="199"/>
  <c r="A606" i="199"/>
  <c r="A607" i="199"/>
  <c r="A608" i="199"/>
  <c r="A609" i="199"/>
  <c r="A610" i="199"/>
  <c r="A14" i="217"/>
  <c r="A15" i="217"/>
  <c r="A16" i="217"/>
  <c r="A17" i="217"/>
  <c r="A18" i="217"/>
  <c r="A19" i="217"/>
  <c r="A20" i="217"/>
  <c r="A21" i="217"/>
  <c r="A22" i="217"/>
  <c r="F21" i="219"/>
  <c r="A23" i="217"/>
  <c r="A24" i="217"/>
  <c r="A25" i="217"/>
  <c r="A26" i="217"/>
  <c r="A27" i="217"/>
  <c r="A28" i="217"/>
  <c r="F34" i="219"/>
  <c r="A29" i="217"/>
  <c r="A30" i="217"/>
  <c r="A31" i="217"/>
  <c r="A32" i="217"/>
  <c r="A33" i="217"/>
  <c r="A35" i="217"/>
  <c r="A36" i="217"/>
  <c r="A37" i="217"/>
  <c r="A38" i="217"/>
  <c r="A39" i="217"/>
  <c r="A40" i="217"/>
  <c r="A41" i="217"/>
  <c r="A42" i="217"/>
  <c r="A43" i="217"/>
  <c r="A44" i="217"/>
  <c r="A45" i="217"/>
  <c r="A46" i="217"/>
  <c r="A48" i="217"/>
  <c r="A49" i="217"/>
  <c r="A50" i="217"/>
  <c r="A51" i="217"/>
  <c r="A52" i="217"/>
  <c r="A53" i="217"/>
  <c r="A54" i="217"/>
  <c r="A55" i="217"/>
  <c r="A56" i="217"/>
  <c r="A62" i="217"/>
  <c r="A63" i="217"/>
  <c r="A66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85" i="217"/>
  <c r="A86" i="217"/>
  <c r="A87" i="217"/>
  <c r="A88" i="217"/>
  <c r="A90" i="217"/>
  <c r="A91" i="217"/>
  <c r="A92" i="217"/>
  <c r="A95" i="217"/>
  <c r="A96" i="217"/>
  <c r="A97" i="217"/>
  <c r="A98" i="217"/>
  <c r="A99" i="217"/>
  <c r="A100" i="217"/>
  <c r="A101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8" i="217"/>
  <c r="A119" i="217"/>
  <c r="A120" i="217"/>
  <c r="A121" i="217"/>
  <c r="A122" i="217"/>
  <c r="A123" i="217"/>
  <c r="A124" i="217"/>
  <c r="A125" i="217"/>
  <c r="A128" i="217"/>
  <c r="A129" i="217"/>
  <c r="A130" i="217"/>
  <c r="A131" i="217"/>
  <c r="A132" i="217"/>
  <c r="A133" i="217"/>
  <c r="A134" i="217"/>
  <c r="A135" i="217"/>
  <c r="A136" i="217"/>
  <c r="A137" i="217"/>
  <c r="A138" i="217"/>
  <c r="A139" i="217"/>
  <c r="A140" i="217"/>
  <c r="A141" i="217"/>
  <c r="A142" i="217"/>
  <c r="A144" i="217"/>
  <c r="A145" i="217"/>
  <c r="A146" i="217"/>
  <c r="A147" i="217"/>
  <c r="A148" i="217"/>
  <c r="A149" i="217"/>
  <c r="A150" i="217"/>
  <c r="A165" i="217"/>
  <c r="A166" i="217"/>
  <c r="A167" i="217"/>
  <c r="A168" i="217"/>
  <c r="A169" i="217"/>
  <c r="A170" i="217"/>
  <c r="A171" i="217"/>
  <c r="A152" i="217"/>
  <c r="A154" i="217"/>
  <c r="A155" i="217"/>
  <c r="A156" i="217"/>
  <c r="A157" i="217"/>
  <c r="A158" i="217"/>
  <c r="A159" i="217"/>
  <c r="A160" i="217"/>
  <c r="A161" i="217"/>
  <c r="A162" i="217"/>
  <c r="A172" i="217"/>
  <c r="A173" i="217"/>
  <c r="A174" i="217"/>
  <c r="A175" i="217"/>
  <c r="A176" i="217"/>
  <c r="A177" i="217"/>
  <c r="A178" i="217"/>
  <c r="A179" i="217"/>
  <c r="A180" i="217"/>
  <c r="A181" i="217"/>
  <c r="A182" i="217"/>
  <c r="A183" i="217"/>
  <c r="A184" i="217"/>
  <c r="A185" i="217"/>
  <c r="A186" i="217"/>
  <c r="A187" i="217"/>
  <c r="A188" i="217"/>
  <c r="A189" i="217"/>
  <c r="A190" i="217"/>
  <c r="A191" i="217"/>
  <c r="A192" i="217"/>
  <c r="A194" i="217"/>
  <c r="A195" i="217"/>
  <c r="A196" i="217"/>
  <c r="A198" i="217"/>
  <c r="A199" i="217"/>
  <c r="A200" i="217"/>
  <c r="A201" i="217"/>
  <c r="A202" i="217"/>
  <c r="A203" i="217"/>
  <c r="A204" i="217"/>
  <c r="A206" i="217"/>
  <c r="A209" i="217"/>
  <c r="A210" i="217"/>
  <c r="A211" i="217"/>
  <c r="A212" i="217"/>
  <c r="A213" i="217"/>
  <c r="A214" i="217"/>
  <c r="A216" i="217"/>
  <c r="A217" i="217"/>
  <c r="A218" i="217"/>
  <c r="A219" i="217"/>
  <c r="A220" i="217"/>
  <c r="A221" i="217"/>
  <c r="A222" i="217"/>
  <c r="A223" i="217"/>
  <c r="A224" i="217"/>
  <c r="A225" i="217"/>
  <c r="F129" i="219"/>
  <c r="A226" i="217"/>
  <c r="F134" i="219"/>
  <c r="F132" i="219" s="1"/>
  <c r="A227" i="217"/>
  <c r="A228" i="217"/>
  <c r="A230" i="217"/>
  <c r="A231" i="217"/>
  <c r="A233" i="217"/>
  <c r="A234" i="217"/>
  <c r="A235" i="217"/>
  <c r="A246" i="217"/>
  <c r="A253" i="217"/>
  <c r="A254" i="217"/>
  <c r="A255" i="217"/>
  <c r="A256" i="217"/>
  <c r="A257" i="217"/>
  <c r="A258" i="217"/>
  <c r="A259" i="217"/>
  <c r="A295" i="217"/>
  <c r="A296" i="217"/>
  <c r="A299" i="217"/>
  <c r="A303" i="217"/>
  <c r="A304" i="217"/>
  <c r="A305" i="217"/>
  <c r="A306" i="217"/>
  <c r="A307" i="217"/>
  <c r="A308" i="217"/>
  <c r="A309" i="217"/>
  <c r="A310" i="217"/>
  <c r="A311" i="217"/>
  <c r="A313" i="217"/>
  <c r="A314" i="217"/>
  <c r="A319" i="217"/>
  <c r="A320" i="217"/>
  <c r="A321" i="217"/>
  <c r="A322" i="217"/>
  <c r="A323" i="217"/>
  <c r="A324" i="217"/>
  <c r="A325" i="217"/>
  <c r="A326" i="217"/>
  <c r="A328" i="217"/>
  <c r="A329" i="217"/>
  <c r="A330" i="217"/>
  <c r="A332" i="217"/>
  <c r="A333" i="217"/>
  <c r="A334" i="217"/>
  <c r="A335" i="217"/>
  <c r="A336" i="217"/>
  <c r="A362" i="217"/>
  <c r="A363" i="217"/>
  <c r="A364" i="217"/>
  <c r="A365" i="217"/>
  <c r="A366" i="217"/>
  <c r="A371" i="217"/>
  <c r="A372" i="217"/>
  <c r="A373" i="217"/>
  <c r="A377" i="217"/>
  <c r="A378" i="217"/>
  <c r="A379" i="217"/>
  <c r="A380" i="217"/>
  <c r="A381" i="217"/>
  <c r="A382" i="217"/>
  <c r="A383" i="217"/>
  <c r="A384" i="217"/>
  <c r="A385" i="217"/>
  <c r="A386" i="217"/>
  <c r="A387" i="217"/>
  <c r="A388" i="217"/>
  <c r="A389" i="217"/>
  <c r="A390" i="217"/>
  <c r="A391" i="217"/>
  <c r="A392" i="217"/>
  <c r="A396" i="217"/>
  <c r="A397" i="217"/>
  <c r="A393" i="217"/>
  <c r="A394" i="217"/>
  <c r="A398" i="217"/>
  <c r="A400" i="217"/>
  <c r="A401" i="217"/>
  <c r="A407" i="217"/>
  <c r="A408" i="217"/>
  <c r="A409" i="217"/>
  <c r="A410" i="217"/>
  <c r="A411" i="217"/>
  <c r="A300" i="217"/>
  <c r="A301" i="217"/>
  <c r="A302" i="217"/>
  <c r="A412" i="217"/>
  <c r="A413" i="217"/>
  <c r="A424" i="217"/>
  <c r="A425" i="217"/>
  <c r="A426" i="217"/>
  <c r="A427" i="217"/>
  <c r="A430" i="217"/>
  <c r="A431" i="217"/>
  <c r="A432" i="217"/>
  <c r="A433" i="217"/>
  <c r="A434" i="217"/>
  <c r="A435" i="217"/>
  <c r="A436" i="217"/>
  <c r="A438" i="217"/>
  <c r="A439" i="217"/>
  <c r="A440" i="217"/>
  <c r="A428" i="217"/>
  <c r="A429" i="217"/>
  <c r="A93" i="217"/>
  <c r="A94" i="217"/>
  <c r="A441" i="217"/>
  <c r="A442" i="217"/>
  <c r="A443" i="217"/>
  <c r="A444" i="217"/>
  <c r="A445" i="217"/>
  <c r="A446" i="217"/>
  <c r="A447" i="217"/>
  <c r="A448" i="217"/>
  <c r="A449" i="217"/>
  <c r="A450" i="217"/>
  <c r="A451" i="217"/>
  <c r="A452" i="217"/>
  <c r="A453" i="217"/>
  <c r="A454" i="217"/>
  <c r="A455" i="217"/>
  <c r="A456" i="217"/>
  <c r="A457" i="217"/>
  <c r="A458" i="217"/>
  <c r="A459" i="217"/>
  <c r="A460" i="217"/>
  <c r="A461" i="217"/>
  <c r="A462" i="217"/>
  <c r="A463" i="217"/>
  <c r="A464" i="217"/>
  <c r="A465" i="217"/>
  <c r="A466" i="217"/>
  <c r="A467" i="217"/>
  <c r="A468" i="217"/>
  <c r="A469" i="217"/>
  <c r="A473" i="217"/>
  <c r="A474" i="217"/>
  <c r="A475" i="217"/>
  <c r="F45" i="219"/>
  <c r="A476" i="217"/>
  <c r="A477" i="217"/>
  <c r="A478" i="217"/>
  <c r="A479" i="217"/>
  <c r="A480" i="217"/>
  <c r="A481" i="217"/>
  <c r="A482" i="217"/>
  <c r="A483" i="217"/>
  <c r="A484" i="217"/>
  <c r="A485" i="217"/>
  <c r="A486" i="217"/>
  <c r="A489" i="217"/>
  <c r="A490" i="217"/>
  <c r="A491" i="217"/>
  <c r="A492" i="217"/>
  <c r="A493" i="217"/>
  <c r="A494" i="217"/>
  <c r="A495" i="217"/>
  <c r="A496" i="217"/>
  <c r="A497" i="217"/>
  <c r="A500" i="217"/>
  <c r="A501" i="217"/>
  <c r="A502" i="217"/>
  <c r="A503" i="217"/>
  <c r="A504" i="217"/>
  <c r="A505" i="217"/>
  <c r="A506" i="217"/>
  <c r="A507" i="217"/>
  <c r="A508" i="217"/>
  <c r="A509" i="217"/>
  <c r="A510" i="217"/>
  <c r="A511" i="217"/>
  <c r="A512" i="217"/>
  <c r="A513" i="217"/>
  <c r="A514" i="217"/>
  <c r="A516" i="217"/>
  <c r="A517" i="217"/>
  <c r="A518" i="217"/>
  <c r="A519" i="217"/>
  <c r="A520" i="217"/>
  <c r="A521" i="217"/>
  <c r="A522" i="217"/>
  <c r="A523" i="217"/>
  <c r="A524" i="217"/>
  <c r="A525" i="217"/>
  <c r="A526" i="217"/>
  <c r="A527" i="217"/>
  <c r="A528" i="217"/>
  <c r="A532" i="217"/>
  <c r="A533" i="217"/>
  <c r="A534" i="217"/>
  <c r="A535" i="217"/>
  <c r="A537" i="217"/>
  <c r="A538" i="217"/>
  <c r="A539" i="217"/>
  <c r="A540" i="217"/>
  <c r="A541" i="217"/>
  <c r="A543" i="217"/>
  <c r="A544" i="217"/>
  <c r="A545" i="217"/>
  <c r="A549" i="217"/>
  <c r="A550" i="217"/>
  <c r="A551" i="217"/>
  <c r="A552" i="217"/>
  <c r="F74" i="219"/>
  <c r="A553" i="217"/>
  <c r="A554" i="217"/>
  <c r="A555" i="217"/>
  <c r="A556" i="217"/>
  <c r="A557" i="217"/>
  <c r="A558" i="217"/>
  <c r="A559" i="217"/>
  <c r="A560" i="217"/>
  <c r="A561" i="217"/>
  <c r="A562" i="217"/>
  <c r="A565" i="217"/>
  <c r="A566" i="217"/>
  <c r="A567" i="217"/>
  <c r="A568" i="217"/>
  <c r="A569" i="217"/>
  <c r="A570" i="217"/>
  <c r="A572" i="217"/>
  <c r="A573" i="217"/>
  <c r="A64" i="217"/>
  <c r="A65" i="217"/>
  <c r="A574" i="217"/>
  <c r="A575" i="217"/>
  <c r="A576" i="217"/>
  <c r="A577" i="217"/>
  <c r="A578" i="217"/>
  <c r="A579" i="217"/>
  <c r="A580" i="217"/>
  <c r="A581" i="217"/>
  <c r="A582" i="217"/>
  <c r="A583" i="217"/>
  <c r="A584" i="217"/>
  <c r="A585" i="217"/>
  <c r="A586" i="217"/>
  <c r="F51" i="219"/>
  <c r="A588" i="217"/>
  <c r="A589" i="217"/>
  <c r="F55" i="219"/>
  <c r="A590" i="217"/>
  <c r="F56" i="219"/>
  <c r="A592" i="217"/>
  <c r="A601" i="217"/>
  <c r="A602" i="217"/>
  <c r="A603" i="217"/>
  <c r="A604" i="217"/>
  <c r="A605" i="217"/>
  <c r="A606" i="217"/>
  <c r="A607" i="217"/>
  <c r="G140" i="218"/>
  <c r="G138" i="218" s="1"/>
  <c r="A608" i="217"/>
  <c r="A609" i="217"/>
  <c r="A610" i="217"/>
  <c r="F104" i="219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D101" i="219" s="1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F140" i="218"/>
  <c r="F138" i="218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S182" i="19"/>
  <c r="AB182" i="19"/>
  <c r="U182" i="19"/>
  <c r="Z182" i="19"/>
  <c r="X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F114" i="219"/>
  <c r="N156" i="19"/>
  <c r="G120" i="218"/>
  <c r="F120" i="218" s="1"/>
  <c r="G131" i="218"/>
  <c r="F136" i="218"/>
  <c r="F137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67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48" i="218"/>
  <c r="F48" i="218" s="1"/>
  <c r="F50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2" i="218"/>
  <c r="F22" i="218" s="1"/>
  <c r="F24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4" i="218"/>
  <c r="F134" i="218" s="1"/>
  <c r="R116" i="19"/>
  <c r="F122" i="218"/>
  <c r="P116" i="19"/>
  <c r="F133" i="218"/>
  <c r="D114" i="219"/>
  <c r="F107" i="219"/>
  <c r="R230" i="19"/>
  <c r="N114" i="19"/>
  <c r="T230" i="19"/>
  <c r="G65" i="218"/>
  <c r="F65" i="218" s="1"/>
  <c r="Y114" i="19"/>
  <c r="AA114" i="19"/>
  <c r="W114" i="19"/>
  <c r="F131" i="218"/>
  <c r="G123" i="218" l="1"/>
  <c r="F123" i="218" s="1"/>
  <c r="R114" i="19"/>
  <c r="T114" i="19"/>
  <c r="G117" i="218"/>
  <c r="F117" i="218" s="1"/>
  <c r="F119" i="218"/>
  <c r="F105" i="219"/>
  <c r="D107" i="219"/>
  <c r="F58" i="218" l="1"/>
  <c r="G56" i="218"/>
  <c r="F56" i="218" s="1"/>
  <c r="F116" i="218"/>
  <c r="D105" i="219"/>
  <c r="F53" i="218"/>
  <c r="G51" i="218"/>
  <c r="F112" i="218" l="1"/>
  <c r="F115" i="218"/>
  <c r="G113" i="218"/>
  <c r="F113" i="218" s="1"/>
  <c r="F51" i="218"/>
  <c r="C6" i="43" l="1"/>
  <c r="F99" i="218"/>
  <c r="F98" i="218" l="1"/>
  <c r="F47" i="218"/>
  <c r="F96" i="218"/>
  <c r="F103" i="218"/>
  <c r="F106" i="218"/>
  <c r="G100" i="218"/>
  <c r="F100" i="218" s="1"/>
  <c r="F102" i="218"/>
  <c r="C19" i="43"/>
  <c r="E6" i="43"/>
  <c r="F111" i="218" l="1"/>
  <c r="G109" i="218"/>
  <c r="F97" i="218"/>
  <c r="F94" i="218"/>
  <c r="F95" i="218"/>
  <c r="G107" i="218" l="1"/>
  <c r="F107" i="218" s="1"/>
  <c r="F109" i="218"/>
  <c r="G92" i="218"/>
  <c r="F92" i="218" s="1"/>
  <c r="F86" i="218" l="1"/>
  <c r="F84" i="218"/>
  <c r="G70" i="218" l="1"/>
  <c r="F72" i="218"/>
  <c r="F70" i="218" l="1"/>
  <c r="G62" i="218"/>
  <c r="F64" i="218"/>
  <c r="F62" i="218" l="1"/>
  <c r="G54" i="218"/>
  <c r="F54" i="218" l="1"/>
  <c r="F43" i="218" l="1"/>
  <c r="G41" i="218"/>
  <c r="F41" i="218" l="1"/>
  <c r="F32" i="218"/>
  <c r="G30" i="218"/>
  <c r="G33" i="218"/>
  <c r="F33" i="218" s="1"/>
  <c r="F35" i="218"/>
  <c r="F27" i="218" l="1"/>
  <c r="G25" i="218"/>
  <c r="F25" i="218" s="1"/>
  <c r="G28" i="218"/>
  <c r="F28" i="218" s="1"/>
  <c r="F30" i="218"/>
  <c r="F21" i="218" l="1"/>
  <c r="G19" i="218"/>
  <c r="F19" i="218" s="1"/>
  <c r="G15" i="218" l="1"/>
  <c r="F18" i="218"/>
  <c r="G13" i="218" l="1"/>
  <c r="F15" i="218"/>
  <c r="F13" i="218" l="1"/>
  <c r="G79" i="218" l="1"/>
  <c r="G76" i="218"/>
  <c r="G68" i="218" s="1"/>
  <c r="D75" i="219"/>
  <c r="F81" i="218" l="1"/>
  <c r="F76" i="218"/>
  <c r="F79" i="218"/>
  <c r="F78" i="218"/>
  <c r="F68" i="218" l="1"/>
  <c r="N20" i="200"/>
  <c r="Q20" i="217" s="1"/>
  <c r="T20" i="217" s="1"/>
  <c r="O16" i="19" l="1"/>
  <c r="R16" i="19" s="1"/>
  <c r="T16" i="19" l="1"/>
  <c r="P16" i="19"/>
  <c r="N16" i="19" l="1"/>
  <c r="O48" i="19" l="1"/>
  <c r="R48" i="19" s="1"/>
  <c r="P48" i="19" l="1"/>
  <c r="T48" i="19"/>
  <c r="N55" i="199" l="1"/>
  <c r="N18" i="199" l="1"/>
  <c r="N55" i="200"/>
  <c r="Q55" i="217" s="1"/>
  <c r="N18" i="200" l="1"/>
  <c r="Q18" i="217" s="1"/>
  <c r="N16" i="199"/>
  <c r="N16" i="200" l="1"/>
  <c r="N14" i="200" s="1"/>
  <c r="N14" i="199"/>
  <c r="Q14" i="217" l="1"/>
  <c r="Q16" i="217"/>
  <c r="O12" i="19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5" i="217"/>
  <c r="T55" i="217" s="1"/>
  <c r="O334" i="19"/>
  <c r="R334" i="19" s="1"/>
  <c r="N12" i="19" l="1"/>
  <c r="N18" i="217"/>
  <c r="T18" i="217" s="1"/>
  <c r="P334" i="19"/>
  <c r="T334" i="19"/>
  <c r="O368" i="19"/>
  <c r="P368" i="19" s="1"/>
  <c r="N10" i="19" l="1"/>
  <c r="N16" i="217"/>
  <c r="T16" i="217" s="1"/>
  <c r="R368" i="19"/>
  <c r="T368" i="19"/>
  <c r="N14" i="217" l="1"/>
  <c r="T14" i="217" s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F72" i="219" l="1"/>
  <c r="F67" i="219" s="1"/>
  <c r="F14" i="219" s="1"/>
  <c r="F12" i="219" s="1"/>
  <c r="E72" i="219" l="1"/>
  <c r="D72" i="219" l="1"/>
  <c r="E67" i="219"/>
  <c r="D67" i="219" l="1"/>
  <c r="O561" i="19" l="1"/>
  <c r="P561" i="19" s="1"/>
  <c r="O563" i="19"/>
  <c r="R563" i="19" s="1"/>
  <c r="V563" i="19"/>
  <c r="V561" i="19"/>
  <c r="P549" i="199"/>
  <c r="S549" i="217" s="1"/>
  <c r="V549" i="217" s="1"/>
  <c r="O559" i="19"/>
  <c r="N563" i="19"/>
  <c r="N561" i="19"/>
  <c r="N549" i="199"/>
  <c r="Q549" i="217" s="1"/>
  <c r="T549" i="217" s="1"/>
  <c r="O549" i="199"/>
  <c r="R549" i="217" s="1"/>
  <c r="U549" i="217" s="1"/>
  <c r="O516" i="199" l="1"/>
  <c r="R516" i="217" s="1"/>
  <c r="U516" i="217" s="1"/>
  <c r="N516" i="199"/>
  <c r="Q516" i="217" s="1"/>
  <c r="T516" i="217" s="1"/>
  <c r="P516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489" i="199" l="1"/>
  <c r="S489" i="217" s="1"/>
  <c r="V489" i="217" s="1"/>
  <c r="S516" i="217"/>
  <c r="V516" i="217" s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P13" i="199" l="1"/>
  <c r="S13" i="217" s="1"/>
  <c r="V13" i="217" s="1"/>
  <c r="V490" i="19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0" i="199"/>
  <c r="Q160" i="217" s="1"/>
  <c r="O159" i="199"/>
  <c r="O145" i="199" l="1"/>
  <c r="R145" i="217" s="1"/>
  <c r="R159" i="217"/>
  <c r="N160" i="217"/>
  <c r="T160" i="217" s="1"/>
  <c r="E98" i="219"/>
  <c r="O159" i="217"/>
  <c r="N159" i="199"/>
  <c r="Q159" i="217" s="1"/>
  <c r="O145" i="217" l="1"/>
  <c r="U145" i="217" s="1"/>
  <c r="U159" i="217"/>
  <c r="N145" i="199"/>
  <c r="Q145" i="217" s="1"/>
  <c r="O143" i="199"/>
  <c r="R143" i="217" s="1"/>
  <c r="D100" i="219"/>
  <c r="E89" i="219"/>
  <c r="D98" i="219"/>
  <c r="N159" i="217"/>
  <c r="T159" i="217" s="1"/>
  <c r="O143" i="217" l="1"/>
  <c r="U143" i="217" s="1"/>
  <c r="N143" i="199"/>
  <c r="Q143" i="217" s="1"/>
  <c r="N145" i="217"/>
  <c r="G40" i="218"/>
  <c r="D89" i="219"/>
  <c r="E14" i="219"/>
  <c r="D14" i="219" s="1"/>
  <c r="N143" i="217" l="1"/>
  <c r="T143" i="217" s="1"/>
  <c r="T145" i="217"/>
  <c r="F40" i="218"/>
  <c r="G38" i="218"/>
  <c r="F38" i="218" s="1"/>
  <c r="E12" i="219"/>
  <c r="D12" i="219" s="1"/>
  <c r="O498" i="19" l="1"/>
  <c r="P498" i="19" s="1"/>
  <c r="O491" i="217"/>
  <c r="O491" i="199"/>
  <c r="O489" i="199" l="1"/>
  <c r="O489" i="217"/>
  <c r="O491" i="200"/>
  <c r="O489" i="200" s="1"/>
  <c r="N494" i="19"/>
  <c r="T498" i="19"/>
  <c r="G91" i="218"/>
  <c r="G89" i="218" s="1"/>
  <c r="F89" i="218" s="1"/>
  <c r="N498" i="19"/>
  <c r="N491" i="200"/>
  <c r="N496" i="19"/>
  <c r="R498" i="19"/>
  <c r="O496" i="19"/>
  <c r="O494" i="19"/>
  <c r="R491" i="217" l="1"/>
  <c r="U491" i="217" s="1"/>
  <c r="R489" i="217"/>
  <c r="U489" i="217" s="1"/>
  <c r="N489" i="200"/>
  <c r="O492" i="19"/>
  <c r="T492" i="19" s="1"/>
  <c r="F91" i="218"/>
  <c r="G87" i="218"/>
  <c r="T494" i="19"/>
  <c r="R494" i="19"/>
  <c r="P494" i="19"/>
  <c r="R496" i="19"/>
  <c r="T496" i="19"/>
  <c r="P496" i="19"/>
  <c r="N491" i="199"/>
  <c r="Q491" i="217" s="1"/>
  <c r="T491" i="217" s="1"/>
  <c r="P492" i="19" l="1"/>
  <c r="R492" i="19"/>
  <c r="N492" i="19"/>
  <c r="O490" i="19"/>
  <c r="F87" i="218"/>
  <c r="N489" i="199"/>
  <c r="Q489" i="217" s="1"/>
  <c r="T489" i="217" s="1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237" i="199"/>
  <c r="O236" i="199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O174" i="199"/>
  <c r="O172" i="199" s="1"/>
  <c r="O141" i="199" s="1"/>
  <c r="O13" i="199" s="1"/>
  <c r="N174" i="205"/>
  <c r="N172" i="205" s="1"/>
  <c r="N141" i="205" s="1"/>
  <c r="N236" i="199"/>
  <c r="N13" i="199" l="1"/>
  <c r="N174" i="199"/>
  <c r="N172" i="199" l="1"/>
  <c r="N141" i="199" l="1"/>
  <c r="O236" i="217" l="1"/>
  <c r="N236" i="217" l="1"/>
  <c r="O174" i="217"/>
  <c r="N174" i="217" l="1"/>
  <c r="G46" i="218"/>
  <c r="O172" i="217"/>
  <c r="O141" i="217" l="1"/>
  <c r="O13" i="217" s="1"/>
  <c r="G44" i="218"/>
  <c r="F46" i="218"/>
  <c r="N172" i="217"/>
  <c r="N13" i="217" l="1"/>
  <c r="D12" i="220"/>
  <c r="G36" i="218"/>
  <c r="F44" i="218"/>
  <c r="N141" i="217"/>
  <c r="F36" i="218" l="1"/>
  <c r="F12" i="218" s="1"/>
  <c r="G12" i="218"/>
  <c r="D14" i="220" l="1"/>
  <c r="C12" i="220"/>
  <c r="C14" i="220" s="1"/>
  <c r="G12" i="219"/>
  <c r="N237" i="201"/>
  <c r="O236" i="201"/>
  <c r="N236" i="201" s="1"/>
  <c r="N174" i="201" s="1"/>
  <c r="N172" i="201" s="1"/>
  <c r="N141" i="201" s="1"/>
  <c r="N237" i="200"/>
  <c r="Q237" i="217" s="1"/>
  <c r="T237" i="217" s="1"/>
  <c r="O236" i="200"/>
  <c r="O174" i="201" l="1"/>
  <c r="O172" i="201" s="1"/>
  <c r="O141" i="201" s="1"/>
  <c r="O13" i="201" s="1"/>
  <c r="N13" i="201" s="1"/>
  <c r="O174" i="200"/>
  <c r="N236" i="200"/>
  <c r="Q236" i="217" l="1"/>
  <c r="T236" i="217" s="1"/>
  <c r="N174" i="200"/>
  <c r="O172" i="200"/>
  <c r="O141" i="200" l="1"/>
  <c r="Q174" i="217"/>
  <c r="T174" i="217" s="1"/>
  <c r="N172" i="200"/>
  <c r="O13" i="200" l="1"/>
  <c r="Q172" i="217"/>
  <c r="T172" i="217" s="1"/>
  <c r="N141" i="200"/>
  <c r="N13" i="200" l="1"/>
  <c r="Q141" i="217"/>
  <c r="T141" i="217" s="1"/>
  <c r="Q13" i="217" l="1"/>
  <c r="T13" i="217" s="1"/>
  <c r="N237" i="202"/>
  <c r="R237" i="217"/>
  <c r="U237" i="217" s="1"/>
  <c r="O236" i="202"/>
  <c r="R236" i="217" s="1"/>
  <c r="U236" i="217" s="1"/>
  <c r="O174" i="202" l="1"/>
  <c r="R174" i="217" s="1"/>
  <c r="U174" i="217" s="1"/>
  <c r="N236" i="202"/>
  <c r="N174" i="202" s="1"/>
  <c r="N161" i="19" s="1"/>
  <c r="O161" i="19" l="1"/>
  <c r="R161" i="19" s="1"/>
  <c r="O172" i="202"/>
  <c r="O159" i="19" s="1"/>
  <c r="T159" i="19" s="1"/>
  <c r="N172" i="202"/>
  <c r="N141" i="202" s="1"/>
  <c r="N127" i="19" s="1"/>
  <c r="R172" i="217"/>
  <c r="U172" i="217" s="1"/>
  <c r="O141" i="202"/>
  <c r="O127" i="19" s="1"/>
  <c r="R127" i="19" s="1"/>
  <c r="R159" i="19"/>
  <c r="N159" i="19" l="1"/>
  <c r="P161" i="19"/>
  <c r="P159" i="19"/>
  <c r="T161" i="19"/>
  <c r="T127" i="19"/>
  <c r="P127" i="19"/>
  <c r="O13" i="202"/>
  <c r="N13" i="202" s="1"/>
  <c r="R141" i="217"/>
  <c r="U141" i="217" s="1"/>
  <c r="R13" i="217" l="1"/>
  <c r="U13" i="217" s="1"/>
  <c r="N8" i="19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<sst xmlns="http://schemas.openxmlformats.org/spreadsheetml/2006/main" count="59553" uniqueCount="945">
  <si>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</si>
  <si>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</si>
  <si>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</si>
  <si>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</si>
  <si>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</si>
  <si>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</si>
  <si>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</si>
  <si>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</si>
  <si>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</si>
  <si>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</si>
  <si>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</si>
  <si>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</si>
  <si>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</si>
  <si>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</si>
  <si>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</si>
  <si>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</si>
  <si>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</si>
  <si>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</si>
  <si>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</si>
  <si>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</si>
  <si>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</si>
  <si>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</si>
  <si>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</si>
  <si>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</si>
  <si>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</si>
  <si>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</si>
  <si>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</si>
  <si>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</si>
  <si>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</si>
  <si>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</si>
  <si>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</si>
  <si>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</si>
  <si>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</si>
  <si>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</si>
  <si>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</si>
  <si>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</si>
  <si>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</si>
  <si>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</si>
  <si>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</si>
  <si>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</si>
  <si>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</si>
  <si>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</si>
  <si>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</si>
  <si>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</si>
  <si>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</si>
  <si>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</si>
  <si>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</si>
  <si>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</si>
  <si>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</si>
  <si>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</si>
  <si>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</si>
  <si>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</si>
  <si>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</si>
  <si>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</si>
  <si>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</si>
  <si>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</si>
  <si>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</si>
  <si>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</si>
  <si>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</si>
  <si>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</si>
  <si>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</si>
  <si>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</si>
  <si>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</si>
  <si>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</si>
  <si>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</si>
  <si>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</si>
  <si>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</si>
  <si>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</si>
  <si>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</si>
  <si>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</si>
  <si>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</si>
  <si>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</si>
  <si>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</si>
  <si>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</si>
  <si>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</si>
  <si>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</si>
  <si>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</si>
  <si>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</si>
  <si>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</si>
  <si>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</si>
  <si>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</si>
  <si>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</si>
  <si>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</si>
  <si>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</si>
  <si>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</si>
  <si>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</si>
  <si>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</si>
  <si>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</si>
  <si>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</si>
  <si>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</si>
  <si>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</si>
  <si>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</si>
  <si>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</si>
  <si>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</si>
  <si>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</si>
  <si>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</si>
  <si>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</si>
  <si>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</si>
  <si>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</si>
  <si>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</si>
  <si>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</si>
  <si>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</si>
  <si>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</si>
  <si>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</si>
  <si>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</si>
  <si>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</si>
  <si>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</si>
  <si>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</si>
  <si>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</si>
  <si>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</si>
  <si>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</si>
  <si>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</si>
  <si>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</si>
  <si>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</si>
  <si>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</si>
  <si>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</si>
  <si>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</si>
  <si>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</si>
  <si>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</si>
  <si>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</si>
  <si>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</si>
  <si>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</si>
  <si>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</si>
  <si>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</si>
  <si>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</si>
  <si>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</si>
  <si>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</si>
  <si>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</si>
  <si>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</si>
  <si>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</si>
  <si>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</si>
  <si>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</si>
  <si>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</si>
  <si>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</si>
  <si>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</si>
  <si>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</si>
  <si>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</si>
  <si>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</si>
  <si>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</si>
  <si>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</si>
  <si>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</si>
  <si>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</si>
  <si>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</si>
  <si>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</si>
  <si>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</si>
  <si>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</si>
  <si>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</si>
  <si>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</si>
  <si>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</si>
  <si>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</si>
  <si>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</si>
  <si>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</si>
  <si>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</si>
  <si>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</si>
  <si>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</si>
  <si>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</si>
  <si>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</si>
  <si>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</si>
  <si>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</si>
  <si>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</si>
  <si>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</si>
  <si>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</si>
  <si>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</si>
  <si>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</si>
  <si>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</si>
  <si>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</si>
  <si>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</si>
  <si>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</si>
  <si>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</si>
  <si>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</si>
  <si>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</si>
  <si>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</si>
  <si>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</si>
  <si>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</si>
  <si>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</si>
  <si>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</si>
  <si>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</si>
  <si>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</si>
  <si>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</si>
  <si>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</si>
  <si>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</si>
  <si>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</si>
  <si>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</si>
  <si>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</si>
  <si>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</si>
  <si>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</si>
  <si>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</si>
  <si>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</si>
  <si>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</si>
  <si>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</si>
  <si>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</si>
  <si>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</si>
  <si>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</si>
  <si>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</si>
  <si>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</si>
  <si>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</si>
  <si>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</si>
  <si>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</si>
  <si>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</si>
  <si>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</si>
  <si>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</si>
  <si>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</si>
  <si>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</si>
  <si>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</si>
  <si>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</si>
  <si>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</si>
  <si>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</si>
  <si>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</si>
  <si>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</si>
  <si>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</si>
  <si>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</si>
  <si>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</si>
  <si>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</si>
  <si>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</si>
  <si>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</si>
  <si>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</si>
  <si>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</si>
  <si>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</si>
  <si>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</si>
  <si>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</si>
  <si>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</si>
  <si>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</si>
  <si>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</si>
  <si>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</si>
  <si>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</si>
  <si>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</si>
  <si>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</si>
  <si>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</si>
  <si>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</si>
  <si>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</si>
  <si>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</si>
  <si>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</si>
  <si>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</si>
  <si>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</si>
  <si>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</si>
  <si>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</si>
  <si>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</si>
  <si>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</si>
  <si>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</si>
  <si>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</si>
  <si>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</si>
  <si>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</si>
  <si>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</si>
  <si>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</si>
  <si>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</si>
  <si>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</si>
  <si>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</si>
  <si>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</si>
  <si>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</si>
  <si>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</si>
  <si>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</si>
  <si>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</si>
  <si>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</si>
  <si>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</si>
  <si>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</si>
  <si>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</si>
  <si>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</si>
  <si>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</si>
  <si>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</si>
  <si>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</si>
  <si>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</si>
  <si>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</si>
  <si>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</si>
  <si>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</si>
  <si>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</si>
  <si>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</si>
  <si>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</si>
  <si>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</si>
  <si>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</si>
  <si>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</si>
  <si>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</si>
  <si>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</si>
  <si>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</si>
  <si>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</si>
  <si>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</si>
  <si>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</si>
  <si>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</si>
  <si>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</si>
  <si>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</si>
  <si>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</si>
  <si>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</si>
  <si>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</si>
  <si>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</si>
  <si>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</si>
  <si>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</si>
  <si>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</si>
  <si>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</si>
  <si>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</si>
  <si>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</si>
  <si>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</si>
  <si>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</si>
  <si>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</si>
  <si>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</si>
  <si>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</si>
  <si>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</si>
  <si>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</si>
  <si>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</si>
  <si>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</si>
  <si>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</si>
  <si>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</si>
  <si>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</si>
  <si>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</si>
  <si>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</si>
  <si>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</si>
  <si>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</si>
  <si>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</si>
  <si>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</si>
  <si>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</si>
  <si>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</si>
  <si>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</si>
  <si>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</si>
  <si>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</si>
  <si>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</si>
  <si>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</si>
  <si>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</si>
  <si>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</si>
  <si>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</si>
  <si>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</si>
  <si>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</si>
  <si>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</si>
  <si>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</si>
  <si>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</si>
  <si>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</si>
  <si>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</si>
  <si>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</si>
  <si>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</si>
  <si>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</si>
  <si>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</si>
  <si>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</si>
  <si>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</si>
  <si>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</si>
  <si>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</si>
  <si>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</si>
  <si>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</si>
  <si>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</si>
  <si>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</si>
  <si>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</si>
  <si>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</si>
  <si>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</si>
  <si>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</si>
  <si>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</si>
  <si>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</si>
  <si>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</si>
  <si>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</si>
  <si>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</si>
  <si>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</si>
  <si>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</si>
  <si>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</si>
  <si>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</si>
  <si>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</si>
  <si>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</si>
  <si>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</si>
  <si>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</si>
  <si>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</si>
  <si>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</si>
  <si>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</si>
  <si>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</si>
  <si>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</si>
  <si>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</si>
  <si>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</si>
  <si>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</si>
  <si>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</si>
  <si>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</si>
  <si>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</si>
  <si>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</si>
  <si>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</si>
  <si>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</si>
  <si>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</si>
  <si>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</si>
  <si>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</si>
  <si>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</si>
  <si>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</si>
  <si>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</si>
  <si>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</si>
  <si>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</si>
  <si>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</si>
  <si>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</si>
  <si>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</si>
  <si>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</si>
  <si>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</si>
  <si>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</si>
  <si>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</si>
  <si>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</si>
  <si>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</si>
  <si>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</si>
  <si>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</si>
  <si>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</si>
  <si>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</si>
  <si>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</si>
  <si>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</si>
  <si>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</si>
  <si>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</si>
  <si>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</si>
  <si>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</si>
  <si>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</si>
  <si>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</si>
  <si>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</si>
  <si>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</si>
  <si>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</si>
  <si>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</si>
  <si>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</si>
  <si>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</si>
  <si>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</si>
  <si>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</si>
  <si>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</si>
  <si>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</si>
  <si>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</si>
  <si>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</si>
  <si>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</si>
  <si>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</si>
  <si>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</si>
  <si>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</si>
  <si>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</si>
  <si>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</si>
  <si>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</si>
  <si>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</si>
  <si>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</si>
  <si>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</si>
  <si>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</si>
  <si>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</si>
  <si>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</si>
  <si>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</si>
  <si>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</si>
  <si>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</si>
  <si>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</si>
  <si>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</si>
  <si>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</si>
  <si>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</si>
  <si>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</si>
  <si>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</si>
  <si>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</si>
  <si>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</si>
  <si>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</si>
  <si>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</si>
  <si>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</si>
  <si>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</si>
  <si>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</si>
  <si>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</si>
  <si>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</si>
  <si>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</si>
  <si>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</si>
  <si>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</si>
  <si>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</si>
  <si>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</si>
  <si>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</si>
  <si>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</si>
  <si>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</si>
  <si>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</si>
  <si>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</si>
  <si>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</si>
  <si>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</si>
  <si>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</si>
  <si>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</si>
  <si>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</si>
  <si>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</si>
  <si>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</si>
  <si>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</si>
  <si>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</si>
  <si>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</si>
  <si>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</si>
  <si>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</si>
  <si>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</si>
  <si>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</si>
  <si>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</si>
  <si>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</si>
  <si>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</si>
  <si>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</si>
  <si>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</si>
  <si>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</si>
  <si>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</si>
  <si>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</si>
  <si>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</si>
  <si>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</si>
  <si>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</si>
  <si>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</si>
  <si>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</si>
  <si>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</si>
  <si>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</si>
  <si>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</si>
  <si>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</si>
  <si>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</si>
  <si>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</si>
  <si>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</si>
  <si>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</si>
  <si>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</si>
  <si>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</si>
  <si>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</si>
  <si>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</si>
  <si>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</si>
  <si>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</si>
  <si>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</si>
  <si>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</si>
  <si>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</si>
  <si>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</si>
  <si>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</si>
  <si>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</si>
  <si>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</si>
  <si>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</si>
  <si>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</si>
  <si>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</si>
  <si>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</si>
  <si>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</si>
  <si>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</si>
  <si>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</si>
  <si>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</si>
  <si>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</si>
  <si>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</si>
  <si>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</si>
  <si>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</si>
  <si>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</si>
  <si>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</si>
  <si>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</si>
  <si>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</si>
  <si>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</si>
  <si>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</si>
  <si>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</si>
  <si>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</si>
  <si>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</si>
  <si>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</si>
  <si>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</si>
  <si>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</si>
  <si>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</si>
  <si>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</si>
  <si>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</si>
  <si>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</si>
  <si>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</si>
  <si>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</si>
  <si>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</si>
  <si>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</si>
  <si>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</si>
  <si>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</si>
  <si>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</si>
  <si>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</si>
  <si>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</si>
  <si>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</si>
  <si>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</si>
  <si>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</si>
  <si>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</si>
  <si>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</si>
  <si>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</si>
  <si>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</si>
  <si>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</si>
  <si>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</si>
  <si>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</si>
  <si>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</si>
  <si>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</si>
  <si>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</si>
  <si>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</si>
  <si>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</si>
  <si>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</si>
  <si>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</si>
  <si>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</si>
  <si>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</si>
  <si>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</si>
  <si>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</si>
  <si>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</si>
  <si>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</si>
  <si>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</si>
  <si>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</si>
  <si>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</si>
  <si>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</si>
  <si>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</si>
  <si>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</si>
  <si>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</si>
  <si>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</si>
  <si>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</si>
  <si>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</si>
  <si>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</si>
  <si>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</si>
  <si>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</si>
  <si>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</si>
  <si>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</si>
  <si>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</si>
  <si>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</si>
  <si>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</si>
  <si>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</si>
  <si>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</si>
  <si>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</si>
  <si>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</si>
  <si>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</si>
  <si>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</si>
  <si>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</si>
  <si>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</si>
  <si>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</si>
  <si>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</si>
  <si>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</si>
  <si>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</si>
  <si>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</si>
  <si>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</si>
  <si>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</si>
  <si>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</si>
  <si>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</si>
  <si>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</si>
  <si>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</si>
  <si>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</si>
  <si>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</si>
  <si>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</si>
  <si>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</si>
  <si>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</si>
  <si>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Հավելված N  3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</si>
  <si>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</si>
  <si>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</si>
  <si>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</si>
  <si>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</si>
  <si>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</si>
  <si>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</si>
  <si>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</si>
  <si>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</si>
  <si>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</si>
  <si>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</si>
  <si>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</si>
  <si>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</si>
  <si>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</si>
  <si>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</si>
  <si>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</si>
  <si>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</si>
  <si>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</si>
  <si>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</si>
  <si>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</si>
  <si>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</si>
  <si>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</si>
  <si>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8</t>
  </si>
  <si>
    <t>Երևան քաղաքի ավագանու</t>
  </si>
  <si>
    <t>Հավելված N  2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</si>
  <si>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</si>
  <si>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</si>
  <si>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</si>
  <si>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</si>
  <si>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</si>
  <si>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</si>
  <si>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</si>
  <si>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</si>
  <si>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</si>
  <si>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</si>
  <si>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</si>
  <si>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</si>
  <si>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</si>
  <si>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</si>
  <si>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</si>
  <si>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</si>
  <si>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</si>
  <si>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</si>
  <si>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</si>
  <si>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</si>
  <si>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</si>
  <si>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</si>
  <si>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</si>
  <si>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</si>
  <si>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</si>
  <si>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</si>
  <si>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</si>
  <si>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</si>
  <si>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</si>
  <si>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</si>
  <si>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</si>
  <si>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</si>
  <si>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</si>
  <si>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</si>
  <si>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</si>
  <si>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</si>
  <si>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</si>
  <si>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</si>
  <si>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</si>
  <si>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</si>
  <si>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</si>
  <si>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</si>
  <si>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</si>
  <si>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</si>
  <si>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</si>
  <si>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</si>
  <si>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</si>
  <si>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</si>
  <si>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</si>
  <si>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</si>
  <si>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</si>
  <si>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</si>
  <si>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</si>
  <si>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</si>
  <si>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</si>
  <si>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</si>
  <si>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</si>
  <si>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</si>
  <si>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</si>
  <si>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</si>
  <si>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</si>
  <si>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</si>
  <si>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</si>
  <si>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</si>
  <si>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</si>
  <si>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</si>
  <si>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</si>
  <si>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</si>
  <si>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</si>
  <si>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</si>
  <si>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</si>
  <si>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</si>
  <si>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</si>
  <si>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</si>
  <si>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</si>
  <si>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</si>
  <si>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</si>
  <si>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</si>
  <si>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</si>
  <si>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</si>
  <si>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</si>
  <si>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</si>
  <si>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</si>
  <si>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</si>
  <si>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</si>
  <si>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</si>
  <si>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</si>
  <si>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</si>
  <si>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</si>
  <si>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</si>
  <si>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</si>
  <si>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</si>
  <si>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</si>
  <si>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</si>
  <si>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</si>
  <si>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</si>
  <si>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</si>
  <si>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</si>
  <si>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</si>
  <si>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</si>
  <si>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</si>
  <si>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</si>
  <si>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</si>
  <si>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</si>
  <si>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</si>
  <si>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</si>
  <si>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</si>
  <si>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</si>
  <si>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</si>
  <si>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</si>
  <si>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</si>
  <si>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</si>
  <si>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</si>
  <si>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</si>
  <si>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</si>
  <si>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</si>
  <si>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</si>
  <si>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</si>
  <si>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</si>
  <si>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</si>
  <si>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</si>
  <si>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</si>
  <si>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</si>
  <si>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</si>
  <si>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</si>
  <si>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</si>
  <si>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</si>
  <si>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</si>
  <si>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</si>
  <si>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</si>
  <si>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</si>
  <si>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</si>
  <si>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</si>
  <si>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</si>
  <si>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</si>
  <si>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</si>
  <si>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</si>
  <si>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</si>
  <si>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</si>
  <si>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</si>
  <si>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</si>
  <si>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</si>
  <si>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</si>
  <si>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</si>
  <si>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</si>
  <si>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</si>
  <si>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</si>
  <si>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</si>
  <si>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</si>
  <si>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</si>
  <si>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</si>
  <si>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</si>
  <si>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</si>
  <si>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</si>
  <si>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</si>
  <si>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</si>
  <si>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</si>
  <si>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</si>
  <si>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</si>
  <si>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</si>
  <si>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</si>
  <si>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</si>
  <si>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</si>
  <si>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</si>
  <si>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</si>
  <si>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</si>
  <si>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</si>
  <si>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</si>
  <si>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</si>
  <si>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</si>
  <si>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</si>
  <si>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</si>
  <si>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</si>
  <si>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</si>
  <si>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</si>
  <si>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</si>
  <si>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</si>
  <si>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</si>
  <si>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</si>
  <si>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</si>
  <si>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</si>
  <si>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</si>
  <si>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</si>
  <si>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</si>
  <si>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</si>
  <si>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</si>
  <si>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</si>
  <si>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</si>
  <si>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</si>
  <si>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</si>
  <si>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</si>
  <si>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</si>
  <si>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</si>
  <si>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</si>
  <si>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</si>
  <si>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</si>
  <si>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</si>
  <si>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</si>
  <si>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</si>
  <si>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</si>
  <si>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</si>
  <si>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</si>
  <si>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</si>
  <si>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</si>
  <si>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</si>
  <si>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</si>
  <si>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</si>
  <si>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</si>
  <si>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</si>
  <si>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</si>
  <si>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</si>
  <si>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</si>
  <si>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</si>
  <si>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</si>
  <si>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</si>
  <si>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</si>
  <si>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</si>
  <si>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</si>
  <si>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</si>
  <si>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</si>
  <si>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</si>
  <si>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</si>
  <si>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</si>
  <si>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</si>
  <si>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</si>
  <si>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</si>
  <si>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</si>
  <si>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</si>
  <si>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</si>
  <si>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Հավելված N  6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</si>
  <si>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</si>
  <si>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</si>
  <si>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</si>
  <si>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</si>
  <si>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</si>
  <si>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</si>
  <si>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</si>
  <si>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</si>
  <si>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</si>
  <si>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</si>
  <si>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</si>
  <si>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</si>
  <si>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</si>
  <si>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</si>
  <si>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</si>
  <si>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</si>
  <si>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</si>
  <si>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</si>
  <si>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</si>
  <si>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</si>
  <si>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</si>
  <si>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</si>
  <si>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</si>
  <si>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</si>
  <si>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</si>
  <si>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</si>
  <si>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</si>
  <si>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</si>
  <si>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</si>
  <si>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</si>
  <si>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</si>
  <si>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</si>
  <si>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</si>
  <si>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</si>
  <si>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</si>
  <si>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</si>
  <si>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</si>
  <si>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</si>
  <si>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</si>
  <si>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</si>
  <si>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</si>
  <si>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</si>
  <si>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</si>
  <si>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</si>
  <si>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</si>
  <si>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</si>
  <si>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</si>
  <si>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</si>
  <si>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</si>
  <si>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</si>
  <si>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</si>
  <si>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</si>
  <si>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</si>
  <si>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</si>
  <si>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</si>
  <si>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</si>
  <si>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</si>
  <si>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</si>
  <si>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</si>
  <si>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</si>
  <si>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</si>
  <si>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2 ՀԱՎԵԼՎԱԾՈՒՄ ԿԱՏԱՐՎՈՂ ՓՈՓՈԽՈՒԹՅՈՒՆՆԵՐԸ</t>
  </si>
  <si>
    <t>ԵՐԵՎԱՆ ՔԱՂԱՔԻ ԱՎԱԳԱՆՈՒ 2024 ԹՎԱԿԱՆԻ ԴԵԿՏԵՄԲԵՐԻ 24-Ի N 268-Ն ՈՐՈՇՄԱՆ N 3 ՀԱՎԵԼՎԱԾՈՒՄ ԿԱՏԱՐՎՈՂ ՓՈՓՈԽՈՒԹՅՈՒՆՆԵՐԸ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</si>
  <si>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</si>
  <si>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</si>
  <si>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N 6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</si>
  <si>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</si>
  <si>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</si>
  <si>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</si>
  <si>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</si>
  <si>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</si>
  <si>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</si>
  <si>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</si>
  <si>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</si>
  <si>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</si>
  <si>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</si>
  <si>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</si>
  <si>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N 7 ՀԱՎԵԼՎԱԾԻ N1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</si>
  <si>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</si>
  <si>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</si>
  <si>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2025 թվականի  _____________-ի</t>
  </si>
  <si>
    <t xml:space="preserve"> N ____-Ն որոշման</t>
  </si>
  <si>
    <t xml:space="preserve"> N ___-Ն որոշման</t>
  </si>
  <si>
    <t xml:space="preserve"> 2025 թվականի _______________-ի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</si>
  <si>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</si>
  <si>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</si>
  <si>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</si>
  <si>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>1. Պետական աջակցությամբ իրականացվող ջրամատակարարման և ջրահեռացման համակարգի հիմնանորոգում</t>
  </si>
  <si>
    <t>3. Հանրակրթական դպրոցների, մանկապարտեզների և կրթահամալիրների գույքով և տեխնիկայով ապահովում (պատվիրակված լիազորություններ)</t>
  </si>
  <si>
    <t xml:space="preserve"> 2025 թվականի սեպտեմբերի 09-ի</t>
  </si>
  <si>
    <t xml:space="preserve"> N 404-Ն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</si>
</sst>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  <numFmt numFmtId="172" formatCode="_(* ##,#0&quot; &quot;0_);_(* \(##,#0&quot; &quot;0\);_(* &quot;-&quot;?_);_(@_)"/>
  </numFmts>
  <fonts count="96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1"/>
      <color indexed="10"/>
      <name val="Times Armenian Unicode"/>
      <family val="1"/>
    </font>
    <font>
      <b/>
      <i/>
      <sz val="8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name val="Times Armenian Unicode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567">
    <xf numFmtId="0" fontId="0" fillId="0" borderId="0" xfId="0"/>
    <xf numFmtId="0" fontId="24" fillId="0" borderId="0" xfId="0" applyFont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63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4" fillId="24" borderId="0" xfId="0" applyFont="1" applyFill="1"/>
    <xf numFmtId="0" fontId="75" fillId="24" borderId="0" xfId="0" applyFont="1" applyFill="1" applyAlignment="1">
      <alignment horizontal="center"/>
    </xf>
    <xf numFmtId="0" fontId="74" fillId="24" borderId="0" xfId="0" applyFont="1" applyFill="1" applyAlignment="1">
      <alignment horizontal="center"/>
    </xf>
    <xf numFmtId="0" fontId="75" fillId="24" borderId="0" xfId="0" applyFont="1" applyFill="1"/>
    <xf numFmtId="170" fontId="74" fillId="24" borderId="0" xfId="0" applyNumberFormat="1" applyFont="1" applyFill="1" applyAlignment="1">
      <alignment wrapText="1"/>
    </xf>
    <xf numFmtId="0" fontId="74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0" fontId="34" fillId="0" borderId="0" xfId="63" applyFont="1"/>
    <xf numFmtId="165" fontId="36" fillId="0" borderId="0" xfId="63" applyNumberFormat="1" applyFont="1" applyAlignment="1">
      <alignment horizontal="center" vertical="top"/>
    </xf>
    <xf numFmtId="0" fontId="49" fillId="0" borderId="0" xfId="63" applyFont="1" applyAlignment="1">
      <alignment horizontal="center" vertical="top"/>
    </xf>
    <xf numFmtId="0" fontId="36" fillId="0" borderId="0" xfId="63" applyFont="1" applyAlignment="1">
      <alignment horizontal="center" vertical="top"/>
    </xf>
    <xf numFmtId="0" fontId="40" fillId="0" borderId="0" xfId="63" applyFont="1" applyAlignment="1">
      <alignment horizontal="left" vertical="top" wrapText="1"/>
    </xf>
    <xf numFmtId="0" fontId="24" fillId="0" borderId="0" xfId="63" applyFont="1"/>
    <xf numFmtId="165" fontId="35" fillId="0" borderId="0" xfId="63" applyNumberFormat="1" applyFont="1" applyAlignment="1">
      <alignment horizontal="center" vertical="top"/>
    </xf>
    <xf numFmtId="0" fontId="35" fillId="0" borderId="0" xfId="63" applyFont="1" applyAlignment="1">
      <alignment horizontal="center" vertical="top"/>
    </xf>
    <xf numFmtId="0" fontId="35" fillId="0" borderId="0" xfId="63" applyFont="1" applyAlignment="1">
      <alignment horizontal="left" vertical="top" wrapText="1"/>
    </xf>
    <xf numFmtId="0" fontId="24" fillId="0" borderId="0" xfId="63" applyFont="1" applyAlignment="1">
      <alignment vertical="center"/>
    </xf>
    <xf numFmtId="0" fontId="35" fillId="0" borderId="0" xfId="63" applyFont="1" applyAlignment="1">
      <alignment vertical="center" wrapText="1"/>
    </xf>
    <xf numFmtId="0" fontId="69" fillId="25" borderId="10" xfId="63" applyFont="1" applyFill="1" applyBorder="1" applyAlignment="1">
      <alignment horizontal="center" vertical="center"/>
    </xf>
    <xf numFmtId="49" fontId="56" fillId="25" borderId="10" xfId="63" applyNumberFormat="1" applyFont="1" applyFill="1" applyBorder="1" applyAlignment="1">
      <alignment horizontal="center" vertical="center" wrapText="1"/>
    </xf>
    <xf numFmtId="0" fontId="56" fillId="25" borderId="10" xfId="63" applyFont="1" applyFill="1" applyBorder="1" applyAlignment="1">
      <alignment horizontal="center" vertical="center" wrapText="1"/>
    </xf>
    <xf numFmtId="0" fontId="39" fillId="25" borderId="10" xfId="63" applyFont="1" applyFill="1" applyBorder="1" applyAlignment="1">
      <alignment horizontal="center" vertical="center" wrapText="1" readingOrder="1"/>
    </xf>
    <xf numFmtId="169" fontId="39" fillId="25" borderId="10" xfId="77" applyNumberFormat="1" applyFont="1" applyFill="1" applyBorder="1" applyAlignment="1">
      <alignment horizontal="left" vertical="center" wrapText="1"/>
    </xf>
    <xf numFmtId="49" fontId="32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/>
    </xf>
    <xf numFmtId="0" fontId="39" fillId="30" borderId="10" xfId="63" applyFont="1" applyFill="1" applyBorder="1" applyAlignment="1">
      <alignment horizontal="center" vertical="center" wrapText="1" readingOrder="1"/>
    </xf>
    <xf numFmtId="169" fontId="39" fillId="33" borderId="10" xfId="77" applyNumberFormat="1" applyFont="1" applyFill="1" applyBorder="1" applyAlignment="1">
      <alignment horizontal="left" vertical="center"/>
    </xf>
    <xf numFmtId="0" fontId="24" fillId="0" borderId="0" xfId="63" applyFont="1" applyAlignment="1">
      <alignment horizontal="center" vertical="center"/>
    </xf>
    <xf numFmtId="0" fontId="33" fillId="0" borderId="10" xfId="63" applyFont="1" applyBorder="1" applyAlignment="1">
      <alignment vertical="center"/>
    </xf>
    <xf numFmtId="49" fontId="32" fillId="0" borderId="10" xfId="63" applyNumberFormat="1" applyFont="1" applyBorder="1" applyAlignment="1">
      <alignment horizontal="center" vertical="center"/>
    </xf>
    <xf numFmtId="0" fontId="32" fillId="0" borderId="10" xfId="63" applyFont="1" applyBorder="1" applyAlignment="1">
      <alignment horizontal="center" vertical="center"/>
    </xf>
    <xf numFmtId="0" fontId="33" fillId="0" borderId="10" xfId="63" applyFont="1" applyBorder="1" applyAlignment="1">
      <alignment horizontal="left" vertical="center" wrapText="1" readingOrder="1"/>
    </xf>
    <xf numFmtId="0" fontId="33" fillId="26" borderId="10" xfId="63" applyFont="1" applyFill="1" applyBorder="1" applyAlignment="1">
      <alignment vertical="center"/>
    </xf>
    <xf numFmtId="49" fontId="32" fillId="26" borderId="10" xfId="63" applyNumberFormat="1" applyFont="1" applyFill="1" applyBorder="1" applyAlignment="1">
      <alignment horizontal="center" vertical="center"/>
    </xf>
    <xf numFmtId="0" fontId="32" fillId="26" borderId="10" xfId="63" applyFont="1" applyFill="1" applyBorder="1" applyAlignment="1">
      <alignment horizontal="center" vertical="center"/>
    </xf>
    <xf numFmtId="0" fontId="41" fillId="26" borderId="10" xfId="63" applyFont="1" applyFill="1" applyBorder="1" applyAlignment="1">
      <alignment horizontal="left" vertical="center" wrapText="1" readingOrder="1"/>
    </xf>
    <xf numFmtId="0" fontId="38" fillId="0" borderId="0" xfId="63" applyFont="1"/>
    <xf numFmtId="169" fontId="41" fillId="0" borderId="10" xfId="77" applyNumberFormat="1" applyFont="1" applyFill="1" applyBorder="1" applyAlignment="1">
      <alignment horizontal="left" vertical="center"/>
    </xf>
    <xf numFmtId="0" fontId="33" fillId="29" borderId="10" xfId="63" applyFont="1" applyFill="1" applyBorder="1" applyAlignment="1">
      <alignment vertical="center"/>
    </xf>
    <xf numFmtId="169" fontId="32" fillId="26" borderId="10" xfId="77" applyNumberFormat="1" applyFont="1" applyFill="1" applyBorder="1" applyAlignment="1">
      <alignment horizontal="left" vertical="center" wrapText="1" readingOrder="1"/>
    </xf>
    <xf numFmtId="168" fontId="32" fillId="26" borderId="10" xfId="63" applyNumberFormat="1" applyFont="1" applyFill="1" applyBorder="1" applyAlignment="1">
      <alignment horizontal="left" vertical="center" wrapText="1" readingOrder="1"/>
    </xf>
    <xf numFmtId="168" fontId="32" fillId="26" borderId="10" xfId="77" applyNumberFormat="1" applyFont="1" applyFill="1" applyBorder="1" applyAlignment="1">
      <alignment horizontal="left" vertical="center" wrapText="1" readingOrder="1"/>
    </xf>
    <xf numFmtId="168" fontId="42" fillId="0" borderId="10" xfId="63" applyNumberFormat="1" applyFont="1" applyBorder="1" applyAlignment="1">
      <alignment horizontal="left" vertical="center" wrapText="1" readingOrder="1"/>
    </xf>
    <xf numFmtId="168" fontId="41" fillId="0" borderId="10" xfId="77" applyNumberFormat="1" applyFont="1" applyFill="1" applyBorder="1" applyAlignment="1">
      <alignment horizontal="left" vertical="center"/>
    </xf>
    <xf numFmtId="168" fontId="33" fillId="29" borderId="10" xfId="63" applyNumberFormat="1" applyFont="1" applyFill="1" applyBorder="1" applyAlignment="1">
      <alignment horizontal="left" vertical="center" wrapText="1"/>
    </xf>
    <xf numFmtId="168" fontId="33" fillId="29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 wrapText="1" indent="1" readingOrder="1"/>
    </xf>
    <xf numFmtId="169" fontId="41" fillId="34" borderId="10" xfId="77" applyNumberFormat="1" applyFont="1" applyFill="1" applyBorder="1" applyAlignment="1">
      <alignment horizontal="left" vertical="center"/>
    </xf>
    <xf numFmtId="0" fontId="42" fillId="0" borderId="10" xfId="63" applyFont="1" applyBorder="1" applyAlignment="1">
      <alignment horizontal="center" vertical="center" wrapText="1" readingOrder="1"/>
    </xf>
    <xf numFmtId="0" fontId="39" fillId="30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left" vertical="center"/>
    </xf>
    <xf numFmtId="0" fontId="41" fillId="26" borderId="10" xfId="63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top"/>
    </xf>
    <xf numFmtId="166" fontId="70" fillId="0" borderId="0" xfId="63" applyNumberFormat="1" applyFont="1" applyAlignment="1">
      <alignment horizontal="center" vertical="top"/>
    </xf>
    <xf numFmtId="166" fontId="34" fillId="0" borderId="0" xfId="63" applyNumberFormat="1" applyFont="1" applyAlignment="1">
      <alignment horizontal="center" vertical="top"/>
    </xf>
    <xf numFmtId="165" fontId="34" fillId="0" borderId="0" xfId="63" applyNumberFormat="1" applyFont="1" applyAlignment="1">
      <alignment horizontal="center" vertical="top"/>
    </xf>
    <xf numFmtId="0" fontId="70" fillId="0" borderId="0" xfId="63" applyFont="1" applyAlignment="1">
      <alignment horizontal="center" vertical="top"/>
    </xf>
    <xf numFmtId="0" fontId="34" fillId="0" borderId="0" xfId="63" applyFont="1" applyAlignment="1">
      <alignment horizontal="center" vertical="top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10" xfId="0" applyFont="1" applyBorder="1" applyAlignment="1">
      <alignment horizontal="center"/>
    </xf>
    <xf numFmtId="0" fontId="33" fillId="25" borderId="1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/>
    </xf>
    <xf numFmtId="169" fontId="39" fillId="25" borderId="10" xfId="77" applyNumberFormat="1" applyFont="1" applyFill="1" applyBorder="1" applyAlignment="1">
      <alignment horizontal="center" vertical="center"/>
    </xf>
    <xf numFmtId="0" fontId="32" fillId="0" borderId="10" xfId="0" applyFont="1" applyBorder="1"/>
    <xf numFmtId="169" fontId="32" fillId="0" borderId="10" xfId="77" applyNumberFormat="1" applyFont="1" applyFill="1" applyBorder="1"/>
    <xf numFmtId="0" fontId="40" fillId="26" borderId="10" xfId="0" applyFont="1" applyFill="1" applyBorder="1" applyAlignment="1">
      <alignment horizontal="right"/>
    </xf>
    <xf numFmtId="0" fontId="39" fillId="26" borderId="10" xfId="0" applyFont="1" applyFill="1" applyBorder="1" applyAlignment="1">
      <alignment horizontal="center" vertical="center" wrapText="1"/>
    </xf>
    <xf numFmtId="0" fontId="40" fillId="26" borderId="10" xfId="0" applyFont="1" applyFill="1" applyBorder="1" applyAlignment="1">
      <alignment horizontal="center"/>
    </xf>
    <xf numFmtId="169" fontId="40" fillId="26" borderId="10" xfId="77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left" vertical="center"/>
    </xf>
    <xf numFmtId="169" fontId="33" fillId="0" borderId="10" xfId="77" applyNumberFormat="1" applyFont="1" applyFill="1" applyBorder="1"/>
    <xf numFmtId="0" fontId="25" fillId="0" borderId="0" xfId="0" applyFont="1"/>
    <xf numFmtId="169" fontId="50" fillId="0" borderId="10" xfId="77" applyNumberFormat="1" applyFont="1" applyFill="1" applyBorder="1"/>
    <xf numFmtId="169" fontId="50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vertical="center" wrapText="1"/>
    </xf>
    <xf numFmtId="0" fontId="33" fillId="27" borderId="10" xfId="0" applyFont="1" applyFill="1" applyBorder="1" applyAlignment="1">
      <alignment horizontal="center"/>
    </xf>
    <xf numFmtId="169" fontId="33" fillId="27" borderId="10" xfId="77" applyNumberFormat="1" applyFont="1" applyFill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169" fontId="33" fillId="0" borderId="10" xfId="77" applyNumberFormat="1" applyFont="1" applyFill="1" applyBorder="1" applyAlignment="1">
      <alignment vertical="center"/>
    </xf>
    <xf numFmtId="169" fontId="33" fillId="0" borderId="10" xfId="77" applyNumberFormat="1" applyFont="1" applyFill="1" applyBorder="1" applyAlignment="1">
      <alignment horizontal="center" vertical="center" wrapText="1"/>
    </xf>
    <xf numFmtId="0" fontId="33" fillId="27" borderId="10" xfId="0" applyFont="1" applyFill="1" applyBorder="1"/>
    <xf numFmtId="169" fontId="32" fillId="27" borderId="10" xfId="77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33" fillId="27" borderId="10" xfId="0" applyFont="1" applyFill="1" applyBorder="1" applyAlignment="1">
      <alignment wrapText="1"/>
    </xf>
    <xf numFmtId="169" fontId="33" fillId="27" borderId="10" xfId="77" applyNumberFormat="1" applyFont="1" applyFill="1" applyBorder="1"/>
    <xf numFmtId="0" fontId="42" fillId="0" borderId="10" xfId="0" applyFont="1" applyBorder="1" applyAlignment="1">
      <alignment wrapText="1"/>
    </xf>
    <xf numFmtId="0" fontId="33" fillId="27" borderId="10" xfId="0" applyFont="1" applyFill="1" applyBorder="1" applyAlignment="1">
      <alignment horizontal="center" vertical="center" wrapText="1"/>
    </xf>
    <xf numFmtId="169" fontId="33" fillId="27" borderId="10" xfId="77" applyNumberFormat="1" applyFont="1" applyFill="1" applyBorder="1" applyAlignment="1">
      <alignment horizontal="center" vertical="center" wrapText="1"/>
    </xf>
    <xf numFmtId="169" fontId="33" fillId="0" borderId="10" xfId="77" applyNumberFormat="1" applyFont="1" applyFill="1" applyBorder="1" applyAlignment="1">
      <alignment vertical="center" wrapText="1"/>
    </xf>
    <xf numFmtId="169" fontId="33" fillId="35" borderId="10" xfId="77" applyNumberFormat="1" applyFont="1" applyFill="1" applyBorder="1" applyAlignment="1">
      <alignment horizontal="left" vertical="center"/>
    </xf>
    <xf numFmtId="0" fontId="32" fillId="27" borderId="10" xfId="0" applyFont="1" applyFill="1" applyBorder="1" applyAlignment="1">
      <alignment horizontal="center" vertical="center"/>
    </xf>
    <xf numFmtId="40" fontId="33" fillId="0" borderId="0" xfId="0" applyNumberFormat="1" applyFont="1" applyAlignment="1">
      <alignment vertical="center"/>
    </xf>
    <xf numFmtId="1" fontId="33" fillId="0" borderId="10" xfId="52" applyNumberFormat="1" applyFont="1" applyFill="1" applyBorder="1" applyAlignment="1">
      <alignment horizontal="center" vertical="center"/>
    </xf>
    <xf numFmtId="1" fontId="33" fillId="0" borderId="10" xfId="52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169" fontId="76" fillId="35" borderId="0" xfId="0" applyNumberFormat="1" applyFont="1" applyFill="1"/>
    <xf numFmtId="169" fontId="33" fillId="0" borderId="0" xfId="63" applyNumberFormat="1" applyFont="1"/>
    <xf numFmtId="169" fontId="73" fillId="29" borderId="10" xfId="77" applyNumberFormat="1" applyFont="1" applyFill="1" applyBorder="1" applyAlignment="1">
      <alignment horizontal="left" vertical="center"/>
    </xf>
    <xf numFmtId="0" fontId="77" fillId="36" borderId="24" xfId="0" applyFont="1" applyFill="1" applyBorder="1" applyAlignment="1">
      <alignment horizontal="center" vertical="top" wrapText="1"/>
    </xf>
    <xf numFmtId="0" fontId="78" fillId="36" borderId="25" xfId="0" applyFont="1" applyFill="1" applyBorder="1" applyAlignment="1">
      <alignment vertical="top" wrapText="1"/>
    </xf>
    <xf numFmtId="0" fontId="80" fillId="36" borderId="26" xfId="0" applyFont="1" applyFill="1" applyBorder="1" applyAlignment="1">
      <alignment vertical="top" wrapText="1"/>
    </xf>
    <xf numFmtId="169" fontId="39" fillId="36" borderId="12" xfId="77" applyNumberFormat="1" applyFont="1" applyFill="1" applyBorder="1" applyAlignment="1">
      <alignment horizontal="center" vertical="center" wrapText="1"/>
    </xf>
    <xf numFmtId="0" fontId="81" fillId="34" borderId="27" xfId="0" applyFont="1" applyFill="1" applyBorder="1" applyAlignment="1">
      <alignment horizontal="center" vertical="top" wrapText="1"/>
    </xf>
    <xf numFmtId="0" fontId="77" fillId="33" borderId="25" xfId="0" applyFont="1" applyFill="1" applyBorder="1" applyAlignment="1">
      <alignment horizontal="center" vertical="top" wrapText="1"/>
    </xf>
    <xf numFmtId="0" fontId="77" fillId="33" borderId="25" xfId="0" applyFont="1" applyFill="1" applyBorder="1" applyAlignment="1">
      <alignment vertical="top" wrapText="1"/>
    </xf>
    <xf numFmtId="0" fontId="77" fillId="33" borderId="29" xfId="0" applyFont="1" applyFill="1" applyBorder="1" applyAlignment="1">
      <alignment horizontal="center" vertical="top" wrapText="1"/>
    </xf>
    <xf numFmtId="169" fontId="32" fillId="33" borderId="12" xfId="77" applyNumberFormat="1" applyFont="1" applyFill="1" applyBorder="1" applyAlignment="1">
      <alignment horizontal="center" vertical="center" wrapText="1"/>
    </xf>
    <xf numFmtId="0" fontId="77" fillId="34" borderId="25" xfId="0" applyFont="1" applyFill="1" applyBorder="1" applyAlignment="1">
      <alignment horizontal="center" vertical="top" wrapText="1"/>
    </xf>
    <xf numFmtId="0" fontId="82" fillId="34" borderId="25" xfId="0" applyFont="1" applyFill="1" applyBorder="1" applyAlignment="1">
      <alignment vertical="top" wrapText="1"/>
    </xf>
    <xf numFmtId="0" fontId="77" fillId="34" borderId="29" xfId="0" applyFont="1" applyFill="1" applyBorder="1" applyAlignment="1">
      <alignment horizontal="center" vertical="top" wrapText="1"/>
    </xf>
    <xf numFmtId="169" fontId="42" fillId="34" borderId="12" xfId="77" applyNumberFormat="1" applyFont="1" applyFill="1" applyBorder="1" applyAlignment="1">
      <alignment horizontal="center" vertical="center" wrapText="1"/>
    </xf>
    <xf numFmtId="0" fontId="77" fillId="35" borderId="25" xfId="0" applyFont="1" applyFill="1" applyBorder="1" applyAlignment="1">
      <alignment horizontal="center" vertical="top" wrapText="1"/>
    </xf>
    <xf numFmtId="0" fontId="77" fillId="35" borderId="25" xfId="0" applyFont="1" applyFill="1" applyBorder="1" applyAlignment="1">
      <alignment vertical="top" wrapText="1"/>
    </xf>
    <xf numFmtId="0" fontId="77" fillId="35" borderId="29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0" fontId="83" fillId="37" borderId="30" xfId="0" applyFont="1" applyFill="1" applyBorder="1" applyAlignment="1">
      <alignment vertical="top" wrapText="1"/>
    </xf>
    <xf numFmtId="0" fontId="84" fillId="37" borderId="30" xfId="0" applyFont="1" applyFill="1" applyBorder="1" applyAlignment="1">
      <alignment vertical="top" wrapText="1"/>
    </xf>
    <xf numFmtId="0" fontId="83" fillId="37" borderId="31" xfId="0" applyFont="1" applyFill="1" applyBorder="1" applyAlignment="1">
      <alignment vertical="top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32" fillId="0" borderId="10" xfId="0" applyFont="1" applyBorder="1" applyAlignment="1">
      <alignment vertical="center"/>
    </xf>
    <xf numFmtId="0" fontId="84" fillId="37" borderId="30" xfId="0" applyFont="1" applyFill="1" applyBorder="1" applyAlignment="1">
      <alignment horizontal="center" vertical="top" wrapText="1"/>
    </xf>
    <xf numFmtId="169" fontId="33" fillId="0" borderId="10" xfId="77" applyNumberFormat="1" applyFont="1" applyFill="1" applyBorder="1" applyAlignment="1">
      <alignment horizontal="left" vertical="center" wrapText="1"/>
    </xf>
    <xf numFmtId="0" fontId="77" fillId="35" borderId="30" xfId="0" applyFont="1" applyFill="1" applyBorder="1" applyAlignment="1">
      <alignment horizontal="center" vertical="top" wrapText="1"/>
    </xf>
    <xf numFmtId="0" fontId="77" fillId="35" borderId="30" xfId="0" applyFont="1" applyFill="1" applyBorder="1" applyAlignment="1">
      <alignment vertical="top" wrapText="1"/>
    </xf>
    <xf numFmtId="0" fontId="77" fillId="35" borderId="31" xfId="0" applyFont="1" applyFill="1" applyBorder="1" applyAlignment="1">
      <alignment horizontal="center" vertical="top" wrapText="1"/>
    </xf>
    <xf numFmtId="169" fontId="32" fillId="35" borderId="10" xfId="77" applyNumberFormat="1" applyFont="1" applyFill="1" applyBorder="1" applyAlignment="1">
      <alignment horizontal="left" vertical="center" wrapText="1"/>
    </xf>
    <xf numFmtId="169" fontId="32" fillId="35" borderId="12" xfId="77" applyNumberFormat="1" applyFont="1" applyFill="1" applyBorder="1" applyAlignment="1">
      <alignment horizontal="center" vertical="center" wrapText="1"/>
    </xf>
    <xf numFmtId="0" fontId="84" fillId="37" borderId="25" xfId="0" applyFont="1" applyFill="1" applyBorder="1" applyAlignment="1">
      <alignment horizontal="center" vertical="top" wrapText="1"/>
    </xf>
    <xf numFmtId="0" fontId="84" fillId="37" borderId="25" xfId="0" applyFont="1" applyFill="1" applyBorder="1" applyAlignment="1">
      <alignment vertical="top" wrapText="1"/>
    </xf>
    <xf numFmtId="0" fontId="83" fillId="37" borderId="29" xfId="0" applyFont="1" applyFill="1" applyBorder="1" applyAlignment="1">
      <alignment vertical="top" wrapText="1"/>
    </xf>
    <xf numFmtId="169" fontId="32" fillId="35" borderId="10" xfId="77" applyNumberFormat="1" applyFont="1" applyFill="1" applyBorder="1" applyAlignment="1">
      <alignment horizontal="left" vertical="center"/>
    </xf>
    <xf numFmtId="0" fontId="77" fillId="35" borderId="32" xfId="0" applyFont="1" applyFill="1" applyBorder="1" applyAlignment="1">
      <alignment horizontal="center" vertical="top" wrapText="1"/>
    </xf>
    <xf numFmtId="0" fontId="84" fillId="38" borderId="25" xfId="0" applyFont="1" applyFill="1" applyBorder="1" applyAlignment="1">
      <alignment horizontal="center" vertical="top" wrapText="1"/>
    </xf>
    <xf numFmtId="0" fontId="84" fillId="38" borderId="25" xfId="0" applyFont="1" applyFill="1" applyBorder="1" applyAlignment="1">
      <alignment vertical="top" wrapText="1"/>
    </xf>
    <xf numFmtId="0" fontId="83" fillId="38" borderId="29" xfId="0" applyFont="1" applyFill="1" applyBorder="1" applyAlignment="1">
      <alignment vertical="top" wrapText="1"/>
    </xf>
    <xf numFmtId="0" fontId="77" fillId="33" borderId="12" xfId="0" applyFont="1" applyFill="1" applyBorder="1" applyAlignment="1">
      <alignment vertical="top" wrapText="1"/>
    </xf>
    <xf numFmtId="0" fontId="77" fillId="35" borderId="33" xfId="0" applyFont="1" applyFill="1" applyBorder="1" applyAlignment="1">
      <alignment vertical="top" wrapText="1"/>
    </xf>
    <xf numFmtId="0" fontId="77" fillId="35" borderId="34" xfId="0" applyFont="1" applyFill="1" applyBorder="1" applyAlignment="1">
      <alignment horizontal="center" vertical="top" wrapText="1"/>
    </xf>
    <xf numFmtId="0" fontId="33" fillId="35" borderId="10" xfId="0" applyFont="1" applyFill="1" applyBorder="1" applyAlignment="1">
      <alignment vertical="center"/>
    </xf>
    <xf numFmtId="0" fontId="79" fillId="35" borderId="25" xfId="0" applyFont="1" applyFill="1" applyBorder="1" applyAlignment="1">
      <alignment vertical="top" wrapText="1"/>
    </xf>
    <xf numFmtId="0" fontId="79" fillId="35" borderId="27" xfId="0" applyFont="1" applyFill="1" applyBorder="1" applyAlignment="1">
      <alignment vertical="top" wrapText="1"/>
    </xf>
    <xf numFmtId="0" fontId="79" fillId="35" borderId="33" xfId="0" applyFont="1" applyFill="1" applyBorder="1" applyAlignment="1">
      <alignment vertical="top" wrapText="1"/>
    </xf>
    <xf numFmtId="0" fontId="84" fillId="38" borderId="33" xfId="0" applyFont="1" applyFill="1" applyBorder="1" applyAlignment="1">
      <alignment vertical="top" wrapText="1"/>
    </xf>
    <xf numFmtId="0" fontId="79" fillId="33" borderId="25" xfId="0" applyFont="1" applyFill="1" applyBorder="1" applyAlignment="1">
      <alignment vertical="top" wrapText="1"/>
    </xf>
    <xf numFmtId="169" fontId="32" fillId="33" borderId="12" xfId="77" applyNumberFormat="1" applyFont="1" applyFill="1" applyBorder="1" applyAlignment="1">
      <alignment horizontal="center" vertical="center"/>
    </xf>
    <xf numFmtId="0" fontId="79" fillId="35" borderId="25" xfId="0" applyFont="1" applyFill="1" applyBorder="1" applyAlignment="1">
      <alignment horizontal="center" vertical="top" wrapText="1"/>
    </xf>
    <xf numFmtId="0" fontId="79" fillId="35" borderId="29" xfId="0" applyFont="1" applyFill="1" applyBorder="1" applyAlignment="1">
      <alignment horizontal="center" vertical="top" wrapText="1"/>
    </xf>
    <xf numFmtId="169" fontId="32" fillId="38" borderId="12" xfId="77" applyNumberFormat="1" applyFont="1" applyFill="1" applyBorder="1" applyAlignment="1">
      <alignment horizontal="center" vertical="center"/>
    </xf>
    <xf numFmtId="169" fontId="33" fillId="38" borderId="12" xfId="77" applyNumberFormat="1" applyFont="1" applyFill="1" applyBorder="1" applyAlignment="1">
      <alignment horizontal="center" vertical="center"/>
    </xf>
    <xf numFmtId="0" fontId="81" fillId="34" borderId="27" xfId="0" applyFont="1" applyFill="1" applyBorder="1" applyAlignment="1">
      <alignment vertical="top" wrapText="1"/>
    </xf>
    <xf numFmtId="0" fontId="87" fillId="34" borderId="28" xfId="0" applyFont="1" applyFill="1" applyBorder="1" applyAlignment="1">
      <alignment vertical="top" wrapText="1"/>
    </xf>
    <xf numFmtId="169" fontId="88" fillId="34" borderId="11" xfId="77" applyNumberFormat="1" applyFont="1" applyFill="1" applyBorder="1" applyAlignment="1">
      <alignment horizontal="center" vertical="center" wrapText="1"/>
    </xf>
    <xf numFmtId="0" fontId="77" fillId="33" borderId="10" xfId="0" applyFont="1" applyFill="1" applyBorder="1" applyAlignment="1">
      <alignment horizontal="center" vertical="top" wrapText="1"/>
    </xf>
    <xf numFmtId="0" fontId="77" fillId="33" borderId="32" xfId="0" applyFont="1" applyFill="1" applyBorder="1" applyAlignment="1">
      <alignment horizontal="center" vertical="top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89" fillId="34" borderId="10" xfId="49" applyNumberFormat="1" applyFont="1" applyFill="1" applyBorder="1" applyAlignment="1">
      <alignment horizontal="left" vertical="center"/>
    </xf>
    <xf numFmtId="169" fontId="89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89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89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90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89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38" fillId="25" borderId="0" xfId="0" applyNumberFormat="1" applyFont="1" applyFill="1"/>
    <xf numFmtId="49" fontId="91" fillId="0" borderId="10" xfId="0" applyNumberFormat="1" applyFont="1" applyBorder="1" applyAlignment="1">
      <alignment horizontal="left" vertical="center" wrapText="1"/>
    </xf>
    <xf numFmtId="49" fontId="91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0" fontId="33" fillId="39" borderId="10" xfId="0" applyFont="1" applyFill="1" applyBorder="1" applyAlignment="1">
      <alignment horizontal="center" vertical="center"/>
    </xf>
    <xf numFmtId="0" fontId="42" fillId="39" borderId="10" xfId="0" applyFont="1" applyFill="1" applyBorder="1" applyAlignment="1">
      <alignment vertical="center" wrapText="1"/>
    </xf>
    <xf numFmtId="169" fontId="33" fillId="39" borderId="10" xfId="77" applyNumberFormat="1" applyFont="1" applyFill="1" applyBorder="1" applyAlignment="1">
      <alignment vertical="center" wrapText="1"/>
    </xf>
    <xf numFmtId="169" fontId="33" fillId="39" borderId="10" xfId="77" applyNumberFormat="1" applyFont="1" applyFill="1" applyBorder="1" applyAlignment="1">
      <alignment horizontal="center" vertical="center" wrapText="1"/>
    </xf>
    <xf numFmtId="0" fontId="24" fillId="39" borderId="0" xfId="0" applyFont="1" applyFill="1"/>
    <xf numFmtId="169" fontId="33" fillId="34" borderId="10" xfId="77" applyNumberFormat="1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vertical="top" wrapText="1"/>
    </xf>
    <xf numFmtId="0" fontId="19" fillId="0" borderId="30" xfId="0" applyFont="1" applyBorder="1" applyAlignment="1">
      <alignment horizontal="right" vertical="top" wrapText="1"/>
    </xf>
    <xf numFmtId="0" fontId="19" fillId="0" borderId="30" xfId="0" applyFont="1" applyBorder="1" applyAlignment="1">
      <alignment horizontal="center" vertical="top" wrapText="1"/>
    </xf>
    <xf numFmtId="0" fontId="92" fillId="0" borderId="30" xfId="0" applyFont="1" applyBorder="1" applyAlignment="1">
      <alignment vertical="top" wrapText="1"/>
    </xf>
    <xf numFmtId="49" fontId="94" fillId="28" borderId="10" xfId="0" applyNumberFormat="1" applyFont="1" applyFill="1" applyBorder="1" applyAlignment="1">
      <alignment horizontal="left" vertical="center" wrapText="1" readingOrder="1"/>
    </xf>
    <xf numFmtId="169" fontId="33" fillId="36" borderId="10" xfId="0" applyNumberFormat="1" applyFont="1" applyFill="1" applyBorder="1" applyAlignment="1">
      <alignment horizontal="center" vertical="center" wrapText="1"/>
    </xf>
    <xf numFmtId="49" fontId="43" fillId="40" borderId="10" xfId="0" applyNumberFormat="1" applyFont="1" applyFill="1" applyBorder="1" applyAlignment="1">
      <alignment horizontal="left" vertical="center" wrapText="1" readingOrder="1"/>
    </xf>
    <xf numFmtId="49" fontId="94" fillId="40" borderId="10" xfId="0" applyNumberFormat="1" applyFont="1" applyFill="1" applyBorder="1" applyAlignment="1">
      <alignment horizontal="left" vertical="center" wrapText="1" readingOrder="1"/>
    </xf>
    <xf numFmtId="0" fontId="41" fillId="40" borderId="10" xfId="0" applyFont="1" applyFill="1" applyBorder="1" applyAlignment="1">
      <alignment horizontal="center" vertical="center" wrapText="1" readingOrder="1"/>
    </xf>
    <xf numFmtId="49" fontId="95" fillId="0" borderId="10" xfId="0" applyNumberFormat="1" applyFont="1" applyBorder="1" applyAlignment="1">
      <alignment horizontal="left" vertical="center" wrapText="1" readingOrder="1"/>
    </xf>
    <xf numFmtId="49" fontId="95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89" fillId="34" borderId="10" xfId="49" applyNumberFormat="1" applyFont="1" applyFill="1" applyBorder="1" applyAlignment="1">
      <alignment horizontal="right" vertical="center"/>
    </xf>
    <xf numFmtId="49" fontId="95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0" fontId="29" fillId="34" borderId="0" xfId="0" applyFont="1" applyFill="1" applyAlignment="1">
      <alignment vertical="center"/>
    </xf>
    <xf numFmtId="49" fontId="25" fillId="34" borderId="0" xfId="0" applyNumberFormat="1" applyFont="1" applyFill="1" applyAlignment="1">
      <alignment vertical="center" wrapText="1"/>
    </xf>
    <xf numFmtId="49" fontId="26" fillId="34" borderId="0" xfId="0" applyNumberFormat="1" applyFont="1" applyFill="1" applyAlignment="1">
      <alignment vertical="center"/>
    </xf>
    <xf numFmtId="49" fontId="27" fillId="34" borderId="0" xfId="0" applyNumberFormat="1" applyFont="1" applyFill="1" applyAlignment="1">
      <alignment vertical="center"/>
    </xf>
    <xf numFmtId="49" fontId="28" fillId="34" borderId="0" xfId="0" applyNumberFormat="1" applyFont="1" applyFill="1" applyAlignment="1">
      <alignment vertical="center"/>
    </xf>
    <xf numFmtId="49" fontId="29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 wrapText="1"/>
    </xf>
    <xf numFmtId="0" fontId="38" fillId="34" borderId="0" xfId="0" applyFont="1" applyFill="1"/>
    <xf numFmtId="169" fontId="38" fillId="34" borderId="0" xfId="0" applyNumberFormat="1" applyFont="1" applyFill="1"/>
    <xf numFmtId="0" fontId="24" fillId="34" borderId="0" xfId="0" applyFont="1" applyFill="1"/>
    <xf numFmtId="168" fontId="38" fillId="25" borderId="0" xfId="0" applyNumberFormat="1" applyFont="1" applyFill="1"/>
    <xf numFmtId="43" fontId="24" fillId="0" borderId="0" xfId="0" applyNumberFormat="1" applyFont="1" applyAlignment="1">
      <alignment vertical="center"/>
    </xf>
    <xf numFmtId="172" fontId="33" fillId="27" borderId="10" xfId="0" applyNumberFormat="1" applyFont="1" applyFill="1" applyBorder="1" applyAlignment="1">
      <alignment horizontal="center" vertical="center" wrapText="1"/>
    </xf>
    <xf numFmtId="43" fontId="0" fillId="0" borderId="0" xfId="0" applyNumberFormat="1"/>
    <xf numFmtId="0" fontId="24" fillId="0" borderId="0" xfId="0" applyFont="1" applyBorder="1"/>
    <xf numFmtId="43" fontId="24" fillId="0" borderId="0" xfId="0" applyNumberFormat="1" applyFont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169" fontId="39" fillId="25" borderId="0" xfId="0" applyNumberFormat="1" applyFont="1" applyFill="1" applyBorder="1" applyAlignment="1">
      <alignment horizontal="center" vertical="center" wrapText="1"/>
    </xf>
    <xf numFmtId="43" fontId="38" fillId="25" borderId="0" xfId="0" applyNumberFormat="1" applyFont="1" applyFill="1" applyBorder="1"/>
    <xf numFmtId="0" fontId="38" fillId="25" borderId="0" xfId="0" applyFont="1" applyFill="1" applyBorder="1"/>
    <xf numFmtId="169" fontId="32" fillId="35" borderId="12" xfId="77" applyNumberFormat="1" applyFont="1" applyFill="1" applyBorder="1" applyAlignment="1">
      <alignment horizontal="center" vertical="center"/>
    </xf>
    <xf numFmtId="169" fontId="32" fillId="0" borderId="10" xfId="77" applyNumberFormat="1" applyFont="1" applyFill="1" applyBorder="1" applyAlignment="1">
      <alignment horizontal="center" vertical="center" wrapText="1"/>
    </xf>
    <xf numFmtId="169" fontId="0" fillId="0" borderId="10" xfId="0" applyNumberFormat="1" applyBorder="1" applyAlignment="1">
      <alignment horizontal="center" vertical="center" wrapText="1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0" borderId="20" xfId="0" applyFont="1" applyBorder="1" applyAlignment="1">
      <alignment horizontal="right"/>
    </xf>
    <xf numFmtId="169" fontId="32" fillId="0" borderId="12" xfId="52" applyNumberFormat="1" applyFont="1" applyFill="1" applyBorder="1" applyAlignment="1">
      <alignment horizontal="center" vertical="center" textRotation="90" wrapText="1"/>
    </xf>
    <xf numFmtId="169" fontId="32" fillId="0" borderId="11" xfId="52" applyNumberFormat="1" applyFont="1" applyFill="1" applyBorder="1" applyAlignment="1">
      <alignment horizontal="center" vertical="center" textRotation="90" wrapText="1"/>
    </xf>
    <xf numFmtId="169" fontId="32" fillId="0" borderId="12" xfId="52" applyNumberFormat="1" applyFont="1" applyFill="1" applyBorder="1" applyAlignment="1">
      <alignment horizontal="center" vertical="center" wrapText="1"/>
    </xf>
    <xf numFmtId="169" fontId="32" fillId="0" borderId="11" xfId="52" applyNumberFormat="1" applyFont="1" applyFill="1" applyBorder="1" applyAlignment="1">
      <alignment horizontal="center" vertical="center" wrapText="1"/>
    </xf>
    <xf numFmtId="169" fontId="32" fillId="0" borderId="10" xfId="52" applyNumberFormat="1" applyFont="1" applyFill="1" applyBorder="1" applyAlignment="1">
      <alignment horizontal="center" vertical="center" wrapText="1"/>
    </xf>
    <xf numFmtId="0" fontId="42" fillId="0" borderId="10" xfId="63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77" fillId="35" borderId="25" xfId="0" applyFont="1" applyFill="1" applyBorder="1" applyAlignment="1">
      <alignment horizontal="center" vertical="top" wrapText="1"/>
    </xf>
    <xf numFmtId="0" fontId="77" fillId="35" borderId="27" xfId="0" applyFont="1" applyFill="1" applyBorder="1" applyAlignment="1">
      <alignment horizontal="center" vertical="top" wrapText="1"/>
    </xf>
    <xf numFmtId="0" fontId="77" fillId="35" borderId="33" xfId="0" applyFont="1" applyFill="1" applyBorder="1" applyAlignment="1">
      <alignment horizontal="center" vertical="top" wrapText="1"/>
    </xf>
    <xf numFmtId="0" fontId="77" fillId="35" borderId="29" xfId="0" applyFont="1" applyFill="1" applyBorder="1" applyAlignment="1">
      <alignment horizontal="center" vertical="top" wrapText="1"/>
    </xf>
    <xf numFmtId="0" fontId="77" fillId="35" borderId="28" xfId="0" applyFont="1" applyFill="1" applyBorder="1" applyAlignment="1">
      <alignment horizontal="center" vertical="top" wrapText="1"/>
    </xf>
    <xf numFmtId="0" fontId="77" fillId="35" borderId="34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169" fontId="32" fillId="35" borderId="11" xfId="77" applyNumberFormat="1" applyFont="1" applyFill="1" applyBorder="1" applyAlignment="1">
      <alignment horizontal="center" vertical="center"/>
    </xf>
    <xf numFmtId="169" fontId="32" fillId="35" borderId="16" xfId="77" applyNumberFormat="1" applyFont="1" applyFill="1" applyBorder="1" applyAlignment="1">
      <alignment horizontal="center" vertical="center"/>
    </xf>
    <xf numFmtId="0" fontId="84" fillId="38" borderId="25" xfId="0" applyFont="1" applyFill="1" applyBorder="1" applyAlignment="1">
      <alignment horizontal="center" vertical="top" wrapText="1"/>
    </xf>
    <xf numFmtId="0" fontId="84" fillId="38" borderId="33" xfId="0" applyFont="1" applyFill="1" applyBorder="1" applyAlignment="1">
      <alignment horizontal="center" vertical="top" wrapText="1"/>
    </xf>
    <xf numFmtId="0" fontId="86" fillId="38" borderId="29" xfId="0" applyFont="1" applyFill="1" applyBorder="1" applyAlignment="1">
      <alignment vertical="top" wrapText="1"/>
    </xf>
    <xf numFmtId="0" fontId="86" fillId="38" borderId="34" xfId="0" applyFont="1" applyFill="1" applyBorder="1" applyAlignment="1">
      <alignment vertical="top" wrapText="1"/>
    </xf>
    <xf numFmtId="169" fontId="33" fillId="38" borderId="12" xfId="77" applyNumberFormat="1" applyFont="1" applyFill="1" applyBorder="1" applyAlignment="1">
      <alignment horizontal="center" vertical="center" wrapText="1"/>
    </xf>
    <xf numFmtId="169" fontId="33" fillId="38" borderId="16" xfId="77" applyNumberFormat="1" applyFont="1" applyFill="1" applyBorder="1" applyAlignment="1">
      <alignment horizontal="center" vertical="center" wrapText="1"/>
    </xf>
    <xf numFmtId="0" fontId="37" fillId="0" borderId="0" xfId="63" applyFont="1" applyAlignment="1">
      <alignment horizontal="right"/>
    </xf>
    <xf numFmtId="0" fontId="35" fillId="0" borderId="0" xfId="63" applyFont="1" applyAlignment="1">
      <alignment horizontal="center" vertical="center" wrapText="1"/>
    </xf>
    <xf numFmtId="0" fontId="32" fillId="0" borderId="10" xfId="63" applyFont="1" applyBorder="1" applyAlignment="1">
      <alignment horizontal="center" vertical="center" textRotation="90" wrapText="1"/>
    </xf>
    <xf numFmtId="166" fontId="32" fillId="0" borderId="10" xfId="63" applyNumberFormat="1" applyFont="1" applyBorder="1" applyAlignment="1">
      <alignment horizontal="center" vertical="center" textRotation="90" wrapText="1"/>
    </xf>
    <xf numFmtId="0" fontId="32" fillId="0" borderId="10" xfId="63" applyFont="1" applyBorder="1" applyAlignment="1">
      <alignment horizontal="center" vertical="center" wrapText="1" readingOrder="1"/>
    </xf>
    <xf numFmtId="0" fontId="35" fillId="0" borderId="10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3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40" fontId="32" fillId="0" borderId="0" xfId="0" applyNumberFormat="1" applyFont="1" applyAlignment="1">
      <alignment horizontal="center" vertical="center"/>
    </xf>
    <xf numFmtId="0" fontId="32" fillId="0" borderId="10" xfId="0" applyFont="1" applyBorder="1" applyAlignment="1">
      <alignment horizontal="center" vertical="center" textRotation="90" wrapText="1"/>
    </xf>
    <xf numFmtId="166" fontId="32" fillId="0" borderId="10" xfId="0" applyNumberFormat="1" applyFont="1" applyBorder="1" applyAlignment="1">
      <alignment horizontal="center" vertical="center" textRotation="90" wrapText="1"/>
    </xf>
    <xf numFmtId="0" fontId="32" fillId="0" borderId="10" xfId="0" applyFont="1" applyBorder="1" applyAlignment="1">
      <alignment horizontal="center" vertical="center" wrapText="1" readingOrder="1"/>
    </xf>
    <xf numFmtId="40" fontId="41" fillId="0" borderId="0" xfId="0" applyNumberFormat="1" applyFont="1" applyAlignment="1">
      <alignment horizontal="center" vertical="center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121920</xdr:colOff>
          <xdr:row>4</xdr:row>
          <xdr:rowOff>38100</xdr:rowOff>
        </xdr:from>
        <xdr:to>
          <xdr:col>4</xdr:col>
          <xdr:colOff>571500</xdr:colOff>
          <xdr:row>6</xdr:row>
          <xdr:rowOff>60960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213360</xdr:colOff>
          <xdr:row>1</xdr:row>
          <xdr:rowOff>99060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09375" defaultRowHeight="13.5" customHeight="1"/>
  <cols>
    <col min="1" max="4" width="9.109375" style="217"/>
    <col min="5" max="5" width="13.88671875" style="217" bestFit="1" customWidth="1"/>
    <col min="6" max="6" width="11.6640625" style="217" customWidth="1"/>
    <col min="7" max="7" width="14.33203125" style="217" customWidth="1"/>
    <col min="8" max="8" width="48.88671875" style="217" customWidth="1"/>
    <col min="9" max="9" width="52" style="217" customWidth="1"/>
    <col min="10" max="16384" width="9.109375" style="217"/>
  </cols>
  <sheetData>
    <row r="1" spans="1:7" ht="13.5" customHeight="1">
      <c r="A1" s="217">
        <v>71</v>
      </c>
      <c r="B1" s="217" t="s">
        <v>450</v>
      </c>
      <c r="C1" s="217" t="s">
        <v>463</v>
      </c>
      <c r="E1" s="217" t="s">
        <v>80</v>
      </c>
    </row>
    <row r="2" spans="1:7" ht="15" customHeight="1">
      <c r="A2" s="217">
        <v>72</v>
      </c>
      <c r="B2" s="217" t="s">
        <v>451</v>
      </c>
      <c r="C2" s="217" t="s">
        <v>464</v>
      </c>
      <c r="F2" s="218" t="s">
        <v>90</v>
      </c>
      <c r="G2" s="218" t="s">
        <v>91</v>
      </c>
    </row>
    <row r="3" spans="1:7" ht="12.75" customHeight="1">
      <c r="A3" s="217">
        <v>73</v>
      </c>
      <c r="B3" s="217" t="s">
        <v>452</v>
      </c>
      <c r="C3" s="217" t="s">
        <v>464</v>
      </c>
      <c r="E3" s="217" t="s">
        <v>92</v>
      </c>
      <c r="F3" s="219">
        <v>19</v>
      </c>
      <c r="G3" s="219">
        <v>23</v>
      </c>
    </row>
    <row r="4" spans="1:7" ht="13.5" customHeight="1">
      <c r="A4" s="217">
        <v>74</v>
      </c>
      <c r="B4" s="217" t="s">
        <v>453</v>
      </c>
      <c r="C4" s="217" t="s">
        <v>463</v>
      </c>
      <c r="E4" s="217" t="s">
        <v>93</v>
      </c>
      <c r="F4" s="219" t="s">
        <v>51</v>
      </c>
      <c r="G4" s="219" t="s">
        <v>71</v>
      </c>
    </row>
    <row r="5" spans="1:7" ht="13.5" customHeight="1">
      <c r="A5" s="217">
        <v>75</v>
      </c>
      <c r="B5" s="217" t="s">
        <v>454</v>
      </c>
      <c r="C5" s="217" t="s">
        <v>464</v>
      </c>
      <c r="F5" s="219" t="s">
        <v>52</v>
      </c>
      <c r="G5" s="219" t="s">
        <v>72</v>
      </c>
    </row>
    <row r="6" spans="1:7" ht="13.5" customHeight="1">
      <c r="A6" s="217">
        <v>76</v>
      </c>
      <c r="B6" s="217" t="s">
        <v>455</v>
      </c>
      <c r="C6" s="217" t="s">
        <v>464</v>
      </c>
      <c r="F6" s="219" t="s">
        <v>53</v>
      </c>
      <c r="G6" s="219" t="s">
        <v>73</v>
      </c>
    </row>
    <row r="7" spans="1:7" ht="13.5" customHeight="1">
      <c r="A7" s="217">
        <v>77</v>
      </c>
      <c r="B7" s="217" t="s">
        <v>456</v>
      </c>
      <c r="C7" s="217" t="s">
        <v>464</v>
      </c>
      <c r="F7" s="219" t="s">
        <v>54</v>
      </c>
      <c r="G7" s="219" t="s">
        <v>74</v>
      </c>
    </row>
    <row r="8" spans="1:7" ht="13.5" customHeight="1">
      <c r="A8" s="217">
        <v>78</v>
      </c>
      <c r="B8" s="217" t="s">
        <v>457</v>
      </c>
      <c r="C8" s="217" t="s">
        <v>464</v>
      </c>
      <c r="E8" s="220" t="s">
        <v>94</v>
      </c>
      <c r="F8" s="219" t="s">
        <v>55</v>
      </c>
      <c r="G8" s="219" t="s">
        <v>75</v>
      </c>
    </row>
    <row r="9" spans="1:7" ht="13.5" customHeight="1">
      <c r="A9" s="217">
        <v>79</v>
      </c>
      <c r="B9" s="217" t="s">
        <v>458</v>
      </c>
      <c r="C9" s="217" t="s">
        <v>464</v>
      </c>
      <c r="E9" s="218" t="s">
        <v>95</v>
      </c>
      <c r="F9" s="219" t="s">
        <v>56</v>
      </c>
      <c r="G9" s="219" t="s">
        <v>76</v>
      </c>
    </row>
    <row r="10" spans="1:7" ht="13.5" customHeight="1">
      <c r="A10" s="217">
        <v>80</v>
      </c>
      <c r="B10" s="217" t="s">
        <v>459</v>
      </c>
      <c r="C10" s="217" t="s">
        <v>464</v>
      </c>
      <c r="E10" s="218" t="s">
        <v>485</v>
      </c>
      <c r="F10" s="219" t="s">
        <v>57</v>
      </c>
      <c r="G10" s="219" t="s">
        <v>77</v>
      </c>
    </row>
    <row r="11" spans="1:7" ht="13.5" customHeight="1">
      <c r="A11" s="217">
        <v>81</v>
      </c>
      <c r="B11" s="217" t="s">
        <v>460</v>
      </c>
      <c r="C11" s="217" t="s">
        <v>464</v>
      </c>
      <c r="E11" s="218" t="s">
        <v>486</v>
      </c>
      <c r="F11" s="219" t="s">
        <v>58</v>
      </c>
      <c r="G11" s="219" t="s">
        <v>78</v>
      </c>
    </row>
    <row r="12" spans="1:7" ht="13.5" customHeight="1">
      <c r="A12" s="217">
        <v>82</v>
      </c>
      <c r="B12" s="217" t="s">
        <v>461</v>
      </c>
      <c r="C12" s="217" t="s">
        <v>464</v>
      </c>
      <c r="F12" s="219" t="s">
        <v>491</v>
      </c>
      <c r="G12" s="219" t="s">
        <v>68</v>
      </c>
    </row>
    <row r="13" spans="1:7" ht="13.5" customHeight="1">
      <c r="A13" s="217">
        <v>83</v>
      </c>
      <c r="B13" s="217" t="s">
        <v>462</v>
      </c>
      <c r="C13" s="217" t="s">
        <v>464</v>
      </c>
      <c r="F13" s="219" t="s">
        <v>69</v>
      </c>
      <c r="G13" s="219" t="s">
        <v>70</v>
      </c>
    </row>
    <row r="14" spans="1:7" ht="13.5" customHeight="1">
      <c r="F14" s="219" t="s">
        <v>50</v>
      </c>
      <c r="G14" s="219" t="s">
        <v>79</v>
      </c>
    </row>
    <row r="15" spans="1:7" ht="13.5" customHeight="1">
      <c r="F15" s="219" t="s">
        <v>66</v>
      </c>
      <c r="G15" s="219" t="s">
        <v>67</v>
      </c>
    </row>
    <row r="16" spans="1:7" ht="13.5" customHeight="1">
      <c r="F16" s="219" t="s">
        <v>65</v>
      </c>
      <c r="G16" s="219" t="s">
        <v>64</v>
      </c>
    </row>
    <row r="20" spans="7:9" ht="13.5" customHeight="1">
      <c r="H20" s="221"/>
      <c r="I20" s="221"/>
    </row>
    <row r="21" spans="7:9" ht="13.5" customHeight="1">
      <c r="H21" s="221"/>
      <c r="I21" s="221"/>
    </row>
    <row r="22" spans="7:9" ht="13.5" customHeight="1">
      <c r="H22" s="221"/>
      <c r="I22" s="221"/>
    </row>
    <row r="23" spans="7:9" ht="13.5" customHeight="1">
      <c r="H23" s="221"/>
      <c r="I23" s="221"/>
    </row>
    <row r="24" spans="7:9" ht="13.5" customHeight="1">
      <c r="H24" s="221"/>
      <c r="I24" s="221"/>
    </row>
    <row r="25" spans="7:9" ht="13.5" customHeight="1">
      <c r="H25" s="221"/>
      <c r="I25" s="221"/>
    </row>
    <row r="26" spans="7:9" ht="13.5" customHeight="1">
      <c r="H26" s="221"/>
      <c r="I26" s="221"/>
    </row>
    <row r="27" spans="7:9" ht="13.5" customHeight="1">
      <c r="H27" s="221"/>
      <c r="I27" s="221"/>
    </row>
    <row r="28" spans="7:9" ht="13.5" customHeight="1">
      <c r="G28" s="222"/>
      <c r="H28" s="221"/>
      <c r="I28" s="221"/>
    </row>
    <row r="29" spans="7:9" ht="13.5" customHeight="1">
      <c r="H29" s="221"/>
      <c r="I29" s="221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121920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theme="4" tint="0.39997558519241921"/>
    <pageSetUpPr fitToPage="1"/>
  </sheetPr>
  <dimension ref="A1:ID1276"/>
  <sheetViews>
    <sheetView view="pageBreakPreview" topLeftCell="H1" zoomScaleNormal="100" zoomScaleSheetLayoutView="100" workbookViewId="0">
      <selection activeCell="E36" activeCellId="1" sqref="N3:P4 E36"/>
    </sheetView>
  </sheetViews>
  <sheetFormatPr defaultColWidth="9.109375" defaultRowHeight="15.6"/>
  <cols>
    <col min="1" max="1" width="17.33203125" style="122" hidden="1" customWidth="1"/>
    <col min="2" max="2" width="3.33203125" style="116" hidden="1" customWidth="1"/>
    <col min="3" max="3" width="4.44140625" style="117" hidden="1" customWidth="1"/>
    <col min="4" max="4" width="3.33203125" style="118" hidden="1" customWidth="1"/>
    <col min="5" max="5" width="3.33203125" style="119" hidden="1" customWidth="1"/>
    <col min="6" max="6" width="5.109375" style="120" hidden="1" customWidth="1"/>
    <col min="7" max="7" width="5.5546875" style="121" hidden="1" customWidth="1"/>
    <col min="8" max="8" width="5.109375" style="6" customWidth="1"/>
    <col min="9" max="9" width="3.109375" style="40" customWidth="1"/>
    <col min="10" max="10" width="2.44140625" style="41" customWidth="1"/>
    <col min="11" max="11" width="2.109375" style="42" customWidth="1"/>
    <col min="12" max="12" width="51.5546875" style="38" customWidth="1"/>
    <col min="13" max="13" width="5.33203125" style="210" customWidth="1"/>
    <col min="14" max="14" width="16.6640625" style="39" customWidth="1"/>
    <col min="15" max="15" width="16.44140625" style="39" customWidth="1"/>
    <col min="16" max="16" width="15.33203125" style="5" customWidth="1"/>
    <col min="17" max="17" width="18" style="5" customWidth="1"/>
    <col min="18" max="18" width="16.109375" style="5" customWidth="1"/>
    <col min="19" max="19" width="14.6640625" style="5" customWidth="1"/>
    <col min="20" max="20" width="15.5546875" style="5" customWidth="1"/>
    <col min="21" max="21" width="16.44140625" style="5" customWidth="1"/>
    <col min="22" max="22" width="12.33203125" style="5" customWidth="1"/>
    <col min="23" max="16384" width="9.109375" style="5"/>
  </cols>
  <sheetData>
    <row r="1" spans="1:22">
      <c r="A1" s="5"/>
      <c r="B1" s="236"/>
      <c r="C1" s="5"/>
      <c r="D1" s="237"/>
      <c r="E1" s="237"/>
      <c r="F1" s="237"/>
      <c r="G1" s="237"/>
      <c r="H1" s="237"/>
      <c r="I1" s="5"/>
      <c r="J1" s="5"/>
      <c r="K1" s="562"/>
      <c r="L1" s="562"/>
      <c r="M1" s="562"/>
      <c r="N1" s="493" t="s">
        <v>607</v>
      </c>
      <c r="O1" s="493"/>
      <c r="P1" s="493"/>
    </row>
    <row r="2" spans="1:22">
      <c r="A2" s="5"/>
      <c r="B2" s="236"/>
      <c r="C2" s="5"/>
      <c r="D2" s="237"/>
      <c r="E2" s="237"/>
      <c r="F2" s="237"/>
      <c r="G2" s="237"/>
      <c r="H2" s="237"/>
      <c r="I2" s="5"/>
      <c r="J2" s="5"/>
      <c r="K2" s="562"/>
      <c r="L2" s="562"/>
      <c r="M2" s="562"/>
      <c r="N2" s="493" t="s">
        <v>622</v>
      </c>
      <c r="O2" s="493"/>
      <c r="P2" s="493"/>
    </row>
    <row r="3" spans="1:22">
      <c r="A3" s="5"/>
      <c r="B3" s="236"/>
      <c r="C3" s="5"/>
      <c r="D3" s="237"/>
      <c r="E3" s="237"/>
      <c r="F3" s="237" t="s">
        <v>784</v>
      </c>
      <c r="G3" s="237"/>
      <c r="H3" s="237"/>
      <c r="I3" s="5"/>
      <c r="J3" s="5"/>
      <c r="K3" s="562"/>
      <c r="L3" s="562"/>
      <c r="M3" s="562"/>
      <c r="N3" s="493" t="s">
        <v>943</v>
      </c>
      <c r="O3" s="493"/>
      <c r="P3" s="493"/>
    </row>
    <row r="4" spans="1:22">
      <c r="A4" s="5"/>
      <c r="B4" s="236"/>
      <c r="C4" s="5"/>
      <c r="D4" s="237"/>
      <c r="E4" s="237"/>
      <c r="F4" s="237"/>
      <c r="G4" s="237"/>
      <c r="H4" s="237"/>
      <c r="I4" s="5"/>
      <c r="J4" s="5"/>
      <c r="K4" s="562"/>
      <c r="L4" s="562"/>
      <c r="M4" s="562"/>
      <c r="N4" s="493" t="s">
        <v>944</v>
      </c>
      <c r="O4" s="493"/>
      <c r="P4" s="493"/>
    </row>
    <row r="5" spans="1:22">
      <c r="A5" s="5"/>
      <c r="B5" s="236"/>
      <c r="C5" s="5"/>
      <c r="D5" s="237"/>
      <c r="E5" s="237"/>
      <c r="F5" s="237"/>
      <c r="G5" s="237"/>
      <c r="H5" s="237"/>
      <c r="I5" s="5"/>
      <c r="J5" s="5"/>
      <c r="K5" s="562"/>
      <c r="L5" s="562"/>
      <c r="M5" s="562"/>
      <c r="N5" s="5"/>
      <c r="O5" s="5"/>
    </row>
    <row r="6" spans="1:22">
      <c r="A6" s="236" t="s">
        <v>745</v>
      </c>
      <c r="B6" s="236"/>
      <c r="C6" s="5"/>
      <c r="D6" s="237"/>
      <c r="E6" s="237"/>
      <c r="F6" s="237"/>
      <c r="G6" s="237"/>
      <c r="H6" s="237"/>
      <c r="I6" s="5"/>
      <c r="J6" s="5"/>
      <c r="K6" s="5"/>
      <c r="L6" s="238"/>
      <c r="M6" s="238"/>
      <c r="N6" s="5"/>
      <c r="O6" s="5"/>
    </row>
    <row r="7" spans="1:22" ht="39.75" customHeight="1">
      <c r="A7" s="122" t="s">
        <v>490</v>
      </c>
      <c r="H7" s="535" t="s">
        <v>919</v>
      </c>
      <c r="I7" s="535"/>
      <c r="J7" s="535"/>
      <c r="K7" s="535"/>
      <c r="L7" s="535"/>
      <c r="M7" s="535"/>
      <c r="N7" s="535"/>
      <c r="O7" s="535"/>
      <c r="P7" s="535"/>
    </row>
    <row r="8" spans="1:22">
      <c r="H8" s="235"/>
      <c r="I8" s="235"/>
      <c r="J8" s="235"/>
      <c r="K8" s="235"/>
      <c r="L8" s="235"/>
      <c r="M8" s="235"/>
      <c r="N8" s="235"/>
      <c r="O8" s="235"/>
      <c r="P8" s="235"/>
    </row>
    <row r="9" spans="1:22">
      <c r="A9" s="123"/>
      <c r="I9" s="7"/>
      <c r="J9" s="43"/>
      <c r="K9" s="43"/>
      <c r="L9" s="8"/>
      <c r="M9" s="209"/>
      <c r="N9" s="234"/>
      <c r="O9" s="561" t="s">
        <v>97</v>
      </c>
      <c r="P9" s="561"/>
    </row>
    <row r="10" spans="1:22" ht="43.5" customHeight="1">
      <c r="A10" s="123"/>
      <c r="H10" s="563" t="s">
        <v>98</v>
      </c>
      <c r="I10" s="563" t="s">
        <v>99</v>
      </c>
      <c r="J10" s="564" t="s">
        <v>100</v>
      </c>
      <c r="K10" s="564" t="s">
        <v>101</v>
      </c>
      <c r="L10" s="565" t="s">
        <v>102</v>
      </c>
      <c r="M10" s="563" t="s">
        <v>103</v>
      </c>
      <c r="N10" s="498" t="s">
        <v>374</v>
      </c>
      <c r="O10" s="534" t="s">
        <v>375</v>
      </c>
      <c r="P10" s="534"/>
    </row>
    <row r="11" spans="1:22" s="10" customFormat="1" ht="32.25" customHeight="1">
      <c r="A11" s="123"/>
      <c r="B11" s="116"/>
      <c r="C11" s="117"/>
      <c r="D11" s="118"/>
      <c r="E11" s="119"/>
      <c r="F11" s="120"/>
      <c r="G11" s="121"/>
      <c r="H11" s="563"/>
      <c r="I11" s="563"/>
      <c r="J11" s="564"/>
      <c r="K11" s="564"/>
      <c r="L11" s="565"/>
      <c r="M11" s="563"/>
      <c r="N11" s="498"/>
      <c r="O11" s="490" t="s">
        <v>376</v>
      </c>
      <c r="P11" s="490" t="s">
        <v>377</v>
      </c>
      <c r="Q11" s="480"/>
    </row>
    <row r="12" spans="1:22" s="15" customFormat="1">
      <c r="A12" s="123"/>
      <c r="B12" s="124"/>
      <c r="C12" s="125"/>
      <c r="D12" s="126"/>
      <c r="E12" s="127"/>
      <c r="F12" s="128"/>
      <c r="G12" s="129"/>
      <c r="H12" s="12">
        <v>1</v>
      </c>
      <c r="I12" s="12">
        <v>2</v>
      </c>
      <c r="J12" s="12">
        <v>3</v>
      </c>
      <c r="K12" s="12">
        <v>4</v>
      </c>
      <c r="L12" s="12">
        <v>5</v>
      </c>
      <c r="M12" s="13">
        <v>6</v>
      </c>
      <c r="N12" s="12">
        <v>7</v>
      </c>
      <c r="O12" s="12">
        <v>8</v>
      </c>
      <c r="P12" s="12" t="s">
        <v>624</v>
      </c>
    </row>
    <row r="13" spans="1:22" s="161" customFormat="1" ht="16.5" customHeight="1">
      <c r="A13" s="122" t="str">
        <f t="shared" ref="A13:A86" si="0">CONCATENATE(B13,C13,D13,E13,F13,G13)</f>
        <v>71000000000000</v>
      </c>
      <c r="B13" s="124" t="s">
        <v>439</v>
      </c>
      <c r="C13" s="125" t="s">
        <v>441</v>
      </c>
      <c r="D13" s="126" t="s">
        <v>441</v>
      </c>
      <c r="E13" s="127" t="s">
        <v>441</v>
      </c>
      <c r="F13" s="128" t="s">
        <v>441</v>
      </c>
      <c r="G13" s="129" t="s">
        <v>440</v>
      </c>
      <c r="H13" s="397"/>
      <c r="I13" s="157"/>
      <c r="J13" s="158"/>
      <c r="K13" s="158"/>
      <c r="L13" s="159" t="s">
        <v>105</v>
      </c>
      <c r="M13" s="172"/>
      <c r="N13" s="160">
        <f>O13+P13-O767</f>
        <v>250000</v>
      </c>
      <c r="O13" s="160">
        <f>+O14+O109+O141+O319+O406+O476+O489+O574+O669+O759</f>
        <v>0</v>
      </c>
      <c r="P13" s="160">
        <f>+P14+P109+P141+P319+P406+P476+P489+P574+P669+P759</f>
        <v>250000</v>
      </c>
      <c r="Q13" s="161">
        <f>'havelvac 7.1'!N13+'havelvac 7.2'!N13</f>
        <v>250000</v>
      </c>
      <c r="R13" s="161">
        <f>+'havelvac 7.1'!O13+'havelvac 7.2'!O13+'havelvac 7.3'!O13+'havelvac 7.4'!O13+'havelvac 7.5'!O13+'havelvac 7.6'!O13+'havelvac 7.7'!O13+'havelvac 7.9'!O13+'havelvac 7.8'!O13+'havelvac 7.10'!O13+'havelvac 7.11'!O13+'havelvac 7.12'!O13+'havelvac 7.13'!O13</f>
        <v>0</v>
      </c>
      <c r="S13" s="161">
        <f>+'havelvac 7.1'!P13+'havelvac 7.2'!P13+'havelvac 7.3'!P13+'havelvac 7.4'!P13+'havelvac 7.5'!P13+'havelvac 7.6'!P13+'havelvac 7.7'!P13+'havelvac 7.9'!P13+'havelvac 7.8'!P13+'havelvac 7.10'!P13+'havelvac 7.11'!P13+'havelvac 7.12'!P13+'havelvac 7.13'!P13</f>
        <v>250000</v>
      </c>
      <c r="T13" s="438">
        <f t="shared" ref="T13" si="1">N13-Q13</f>
        <v>0</v>
      </c>
      <c r="U13" s="438">
        <f>O13-R13</f>
        <v>0</v>
      </c>
      <c r="V13" s="438">
        <f>P13-S13</f>
        <v>0</v>
      </c>
    </row>
    <row r="14" spans="1:22" s="164" customFormat="1" ht="27.6" hidden="1">
      <c r="A14" s="122" t="str">
        <f t="shared" si="0"/>
        <v>71010000000000</v>
      </c>
      <c r="B14" s="124" t="s">
        <v>439</v>
      </c>
      <c r="C14" s="117" t="s">
        <v>106</v>
      </c>
      <c r="D14" s="118" t="s">
        <v>441</v>
      </c>
      <c r="E14" s="127" t="s">
        <v>441</v>
      </c>
      <c r="F14" s="128" t="s">
        <v>441</v>
      </c>
      <c r="G14" s="129" t="s">
        <v>440</v>
      </c>
      <c r="H14" s="180">
        <v>2100</v>
      </c>
      <c r="I14" s="212" t="s">
        <v>106</v>
      </c>
      <c r="J14" s="213">
        <v>0</v>
      </c>
      <c r="K14" s="213">
        <v>0</v>
      </c>
      <c r="L14" s="162" t="s">
        <v>107</v>
      </c>
      <c r="M14" s="174"/>
      <c r="N14" s="163">
        <f>+N16+N66+N84+N99</f>
        <v>0</v>
      </c>
      <c r="O14" s="163">
        <f>+O16+O66+O84+O99</f>
        <v>0</v>
      </c>
      <c r="P14" s="163">
        <f>+P16+P66+P84+P99</f>
        <v>0</v>
      </c>
      <c r="Q14" s="161">
        <f>'havelvac 7.1'!N14+'havelvac 7.2'!N14</f>
        <v>0</v>
      </c>
      <c r="R14" s="161">
        <f>+'havelvac 7.1'!O14+'havelvac 7.2'!O14+'havelvac 7.3'!O14+'havelvac 7.4'!O14+'havelvac 7.5'!O14+'havelvac 7.6'!O14+'havelvac 7.7'!O14+'havelvac 7.9'!O14+'havelvac 7.8'!O14+'havelvac 7.10'!O14+'havelvac 7.11'!O14+'havelvac 7.12'!O14+'havelvac 7.13'!O14</f>
        <v>0</v>
      </c>
      <c r="S14" s="161">
        <f>+'havelvac 7.1'!P14+'havelvac 7.2'!P14+'havelvac 7.3'!P14+'havelvac 7.4'!P14+'havelvac 7.5'!P14+'havelvac 7.6'!P14+'havelvac 7.7'!P14+'havelvac 7.9'!P14+'havelvac 7.8'!P14+'havelvac 7.10'!P14+'havelvac 7.11'!P14+'havelvac 7.12'!P14+'havelvac 7.13'!P14</f>
        <v>0</v>
      </c>
      <c r="T14" s="438">
        <f t="shared" ref="T14:T77" si="2">N14-Q14</f>
        <v>0</v>
      </c>
      <c r="U14" s="438">
        <f t="shared" ref="U14:U77" si="3">O14-R14</f>
        <v>0</v>
      </c>
      <c r="V14" s="438">
        <f t="shared" ref="V14:V77" si="4">P14-S14</f>
        <v>0</v>
      </c>
    </row>
    <row r="15" spans="1:22" s="207" customFormat="1" ht="16.2" hidden="1">
      <c r="A15" s="184" t="str">
        <f t="shared" si="0"/>
        <v>71010000000001</v>
      </c>
      <c r="B15" s="185" t="s">
        <v>439</v>
      </c>
      <c r="C15" s="134" t="s">
        <v>106</v>
      </c>
      <c r="D15" s="133" t="s">
        <v>441</v>
      </c>
      <c r="E15" s="205" t="s">
        <v>441</v>
      </c>
      <c r="F15" s="206" t="s">
        <v>441</v>
      </c>
      <c r="G15" s="187" t="s">
        <v>96</v>
      </c>
      <c r="H15" s="17"/>
      <c r="I15" s="18"/>
      <c r="J15" s="19"/>
      <c r="K15" s="19"/>
      <c r="L15" s="20" t="s">
        <v>108</v>
      </c>
      <c r="M15" s="44"/>
      <c r="N15" s="190"/>
      <c r="O15" s="190"/>
      <c r="P15" s="190"/>
      <c r="Q15" s="161">
        <f>'havelvac 7.1'!N15+'havelvac 7.2'!N15</f>
        <v>0</v>
      </c>
      <c r="R15" s="161">
        <f>+'havelvac 7.1'!O15+'havelvac 7.2'!O15+'havelvac 7.3'!O15+'havelvac 7.4'!O15+'havelvac 7.5'!O15+'havelvac 7.6'!O15+'havelvac 7.7'!O15+'havelvac 7.9'!O15+'havelvac 7.8'!O15+'havelvac 7.10'!O15+'havelvac 7.11'!O15+'havelvac 7.12'!O15+'havelvac 7.13'!O15</f>
        <v>0</v>
      </c>
      <c r="S15" s="161">
        <f>+'havelvac 7.1'!P15+'havelvac 7.2'!P15+'havelvac 7.3'!P15+'havelvac 7.4'!P15+'havelvac 7.5'!P15+'havelvac 7.6'!P15+'havelvac 7.7'!P15+'havelvac 7.9'!P15+'havelvac 7.8'!P15+'havelvac 7.10'!P15+'havelvac 7.11'!P15+'havelvac 7.12'!P15+'havelvac 7.13'!P15</f>
        <v>0</v>
      </c>
      <c r="T15" s="438">
        <f t="shared" si="2"/>
        <v>0</v>
      </c>
      <c r="U15" s="438">
        <f t="shared" si="3"/>
        <v>0</v>
      </c>
      <c r="V15" s="438">
        <f t="shared" si="4"/>
        <v>0</v>
      </c>
    </row>
    <row r="16" spans="1:22" s="208" customFormat="1" ht="41.4" hidden="1">
      <c r="A16" s="184" t="str">
        <f t="shared" si="0"/>
        <v>71010100000000</v>
      </c>
      <c r="B16" s="185" t="s">
        <v>439</v>
      </c>
      <c r="C16" s="134" t="s">
        <v>106</v>
      </c>
      <c r="D16" s="133" t="s">
        <v>106</v>
      </c>
      <c r="E16" s="205" t="s">
        <v>441</v>
      </c>
      <c r="F16" s="206" t="s">
        <v>441</v>
      </c>
      <c r="G16" s="187" t="s">
        <v>440</v>
      </c>
      <c r="H16" s="165">
        <v>2110</v>
      </c>
      <c r="I16" s="166" t="s">
        <v>106</v>
      </c>
      <c r="J16" s="167">
        <v>1</v>
      </c>
      <c r="K16" s="167">
        <v>0</v>
      </c>
      <c r="L16" s="168" t="s">
        <v>109</v>
      </c>
      <c r="M16" s="176"/>
      <c r="N16" s="188">
        <f>+N18+N60</f>
        <v>0</v>
      </c>
      <c r="O16" s="188">
        <f>+O18+O60</f>
        <v>0</v>
      </c>
      <c r="P16" s="188">
        <f>+P18+P60</f>
        <v>0</v>
      </c>
      <c r="Q16" s="161">
        <f>'havelvac 7.1'!N16+'havelvac 7.2'!N16</f>
        <v>0</v>
      </c>
      <c r="R16" s="161">
        <f>+'havelvac 7.1'!O16+'havelvac 7.2'!O16+'havelvac 7.3'!O16+'havelvac 7.4'!O16+'havelvac 7.5'!O16+'havelvac 7.6'!O16+'havelvac 7.7'!O16+'havelvac 7.9'!O16+'havelvac 7.8'!O16+'havelvac 7.10'!O16+'havelvac 7.11'!O16+'havelvac 7.12'!O16+'havelvac 7.13'!O16</f>
        <v>0</v>
      </c>
      <c r="S16" s="161">
        <f>+'havelvac 7.1'!P16+'havelvac 7.2'!P16+'havelvac 7.3'!P16+'havelvac 7.4'!P16+'havelvac 7.5'!P16+'havelvac 7.6'!P16+'havelvac 7.7'!P16+'havelvac 7.9'!P16+'havelvac 7.8'!P16+'havelvac 7.10'!P16+'havelvac 7.11'!P16+'havelvac 7.12'!P16+'havelvac 7.13'!P16</f>
        <v>0</v>
      </c>
      <c r="T16" s="438">
        <f t="shared" si="2"/>
        <v>0</v>
      </c>
      <c r="U16" s="438">
        <f t="shared" si="3"/>
        <v>0</v>
      </c>
      <c r="V16" s="438">
        <f t="shared" si="4"/>
        <v>0</v>
      </c>
    </row>
    <row r="17" spans="1:22" s="207" customFormat="1" ht="16.2" hidden="1">
      <c r="A17" s="184" t="str">
        <f t="shared" si="0"/>
        <v>71010100000001</v>
      </c>
      <c r="B17" s="185" t="s">
        <v>439</v>
      </c>
      <c r="C17" s="134" t="s">
        <v>106</v>
      </c>
      <c r="D17" s="133" t="s">
        <v>106</v>
      </c>
      <c r="E17" s="205" t="s">
        <v>441</v>
      </c>
      <c r="F17" s="206" t="s">
        <v>441</v>
      </c>
      <c r="G17" s="187" t="s">
        <v>96</v>
      </c>
      <c r="H17" s="17"/>
      <c r="I17" s="18"/>
      <c r="J17" s="19"/>
      <c r="K17" s="19"/>
      <c r="L17" s="20" t="s">
        <v>110</v>
      </c>
      <c r="M17" s="35"/>
      <c r="N17" s="190"/>
      <c r="O17" s="190"/>
      <c r="P17" s="190"/>
      <c r="Q17" s="161">
        <f>'havelvac 7.1'!N17+'havelvac 7.2'!N17</f>
        <v>0</v>
      </c>
      <c r="R17" s="161">
        <f>+'havelvac 7.1'!O17+'havelvac 7.2'!O17+'havelvac 7.3'!O17+'havelvac 7.4'!O17+'havelvac 7.5'!O17+'havelvac 7.6'!O17+'havelvac 7.7'!O17+'havelvac 7.9'!O17+'havelvac 7.8'!O17+'havelvac 7.10'!O17+'havelvac 7.11'!O17+'havelvac 7.12'!O17+'havelvac 7.13'!O17</f>
        <v>0</v>
      </c>
      <c r="S17" s="161">
        <f>+'havelvac 7.1'!P17+'havelvac 7.2'!P17+'havelvac 7.3'!P17+'havelvac 7.4'!P17+'havelvac 7.5'!P17+'havelvac 7.6'!P17+'havelvac 7.7'!P17+'havelvac 7.9'!P17+'havelvac 7.8'!P17+'havelvac 7.10'!P17+'havelvac 7.11'!P17+'havelvac 7.12'!P17+'havelvac 7.13'!P17</f>
        <v>0</v>
      </c>
      <c r="T17" s="438">
        <f t="shared" si="2"/>
        <v>0</v>
      </c>
      <c r="U17" s="438">
        <f t="shared" si="3"/>
        <v>0</v>
      </c>
      <c r="V17" s="438">
        <f t="shared" si="4"/>
        <v>0</v>
      </c>
    </row>
    <row r="18" spans="1:22" s="193" customFormat="1" ht="26.4" hidden="1">
      <c r="A18" s="184" t="str">
        <f t="shared" si="0"/>
        <v>71010101000000</v>
      </c>
      <c r="B18" s="185" t="s">
        <v>439</v>
      </c>
      <c r="C18" s="134" t="s">
        <v>106</v>
      </c>
      <c r="D18" s="133" t="s">
        <v>106</v>
      </c>
      <c r="E18" s="132" t="s">
        <v>106</v>
      </c>
      <c r="F18" s="206" t="s">
        <v>441</v>
      </c>
      <c r="G18" s="187" t="s">
        <v>440</v>
      </c>
      <c r="H18" s="151">
        <v>2111</v>
      </c>
      <c r="I18" s="152" t="s">
        <v>106</v>
      </c>
      <c r="J18" s="153">
        <v>1</v>
      </c>
      <c r="K18" s="153">
        <v>1</v>
      </c>
      <c r="L18" s="154" t="s">
        <v>363</v>
      </c>
      <c r="M18" s="155"/>
      <c r="N18" s="192">
        <f>+N20+N55</f>
        <v>0</v>
      </c>
      <c r="O18" s="192">
        <f>+O20+O55</f>
        <v>0</v>
      </c>
      <c r="P18" s="192">
        <f>+P20+P55</f>
        <v>0</v>
      </c>
      <c r="Q18" s="161">
        <f>'havelvac 7.1'!N18+'havelvac 7.2'!N18</f>
        <v>0</v>
      </c>
      <c r="R18" s="161">
        <f>+'havelvac 7.1'!O18+'havelvac 7.2'!O18+'havelvac 7.3'!O18+'havelvac 7.4'!O18+'havelvac 7.5'!O18+'havelvac 7.6'!O18+'havelvac 7.7'!O18+'havelvac 7.9'!O18+'havelvac 7.8'!O18+'havelvac 7.10'!O18+'havelvac 7.11'!O18+'havelvac 7.12'!O18+'havelvac 7.13'!O18</f>
        <v>0</v>
      </c>
      <c r="S18" s="161">
        <f>+'havelvac 7.1'!P18+'havelvac 7.2'!P18+'havelvac 7.3'!P18+'havelvac 7.4'!P18+'havelvac 7.5'!P18+'havelvac 7.6'!P18+'havelvac 7.7'!P18+'havelvac 7.9'!P18+'havelvac 7.8'!P18+'havelvac 7.10'!P18+'havelvac 7.11'!P18+'havelvac 7.12'!P18+'havelvac 7.13'!P18</f>
        <v>0</v>
      </c>
      <c r="T18" s="438">
        <f t="shared" si="2"/>
        <v>0</v>
      </c>
      <c r="U18" s="438">
        <f t="shared" si="3"/>
        <v>0</v>
      </c>
      <c r="V18" s="438">
        <f t="shared" si="4"/>
        <v>0</v>
      </c>
    </row>
    <row r="19" spans="1:22" s="137" customFormat="1" ht="16.2" hidden="1">
      <c r="A19" s="184" t="str">
        <f t="shared" si="0"/>
        <v>71010101000001</v>
      </c>
      <c r="B19" s="185" t="s">
        <v>439</v>
      </c>
      <c r="C19" s="134" t="s">
        <v>106</v>
      </c>
      <c r="D19" s="133" t="s">
        <v>106</v>
      </c>
      <c r="E19" s="132" t="s">
        <v>106</v>
      </c>
      <c r="F19" s="206" t="s">
        <v>441</v>
      </c>
      <c r="G19" s="187" t="s">
        <v>96</v>
      </c>
      <c r="H19" s="17"/>
      <c r="I19" s="25"/>
      <c r="J19" s="26"/>
      <c r="K19" s="26"/>
      <c r="L19" s="20" t="s">
        <v>108</v>
      </c>
      <c r="M19" s="44"/>
      <c r="N19" s="190"/>
      <c r="O19" s="190"/>
      <c r="P19" s="190"/>
      <c r="Q19" s="161">
        <f>'havelvac 7.1'!N19+'havelvac 7.2'!N19</f>
        <v>0</v>
      </c>
      <c r="R19" s="161">
        <f>+'havelvac 7.1'!O19+'havelvac 7.2'!O19+'havelvac 7.3'!O19+'havelvac 7.4'!O19+'havelvac 7.5'!O19+'havelvac 7.6'!O19+'havelvac 7.7'!O19+'havelvac 7.9'!O19+'havelvac 7.8'!O19+'havelvac 7.10'!O19+'havelvac 7.11'!O19+'havelvac 7.12'!O19+'havelvac 7.13'!O19</f>
        <v>0</v>
      </c>
      <c r="S19" s="161">
        <f>+'havelvac 7.1'!P19+'havelvac 7.2'!P19+'havelvac 7.3'!P19+'havelvac 7.4'!P19+'havelvac 7.5'!P19+'havelvac 7.6'!P19+'havelvac 7.7'!P19+'havelvac 7.9'!P19+'havelvac 7.8'!P19+'havelvac 7.10'!P19+'havelvac 7.11'!P19+'havelvac 7.12'!P19+'havelvac 7.13'!P19</f>
        <v>0</v>
      </c>
      <c r="T19" s="438">
        <f t="shared" si="2"/>
        <v>0</v>
      </c>
      <c r="U19" s="438">
        <f t="shared" si="3"/>
        <v>0</v>
      </c>
      <c r="V19" s="438">
        <f t="shared" si="4"/>
        <v>0</v>
      </c>
    </row>
    <row r="20" spans="1:22" s="198" customFormat="1" ht="16.5" hidden="1" customHeight="1">
      <c r="A20" s="184" t="str">
        <f t="shared" si="0"/>
        <v>71010101010000</v>
      </c>
      <c r="B20" s="185" t="s">
        <v>439</v>
      </c>
      <c r="C20" s="134" t="s">
        <v>106</v>
      </c>
      <c r="D20" s="133" t="s">
        <v>106</v>
      </c>
      <c r="E20" s="132" t="s">
        <v>106</v>
      </c>
      <c r="F20" s="206" t="s">
        <v>106</v>
      </c>
      <c r="G20" s="187" t="s">
        <v>440</v>
      </c>
      <c r="H20" s="45"/>
      <c r="I20" s="147"/>
      <c r="J20" s="148"/>
      <c r="K20" s="148"/>
      <c r="L20" s="27" t="s">
        <v>111</v>
      </c>
      <c r="M20" s="28"/>
      <c r="N20" s="197">
        <f>O20+P20</f>
        <v>0</v>
      </c>
      <c r="O20" s="197">
        <f>SUM(O21:O54)</f>
        <v>0</v>
      </c>
      <c r="P20" s="197">
        <f>SUM(P21:P54)</f>
        <v>0</v>
      </c>
      <c r="Q20" s="161">
        <f>'havelvac 7.1'!N20+'havelvac 7.2'!N20</f>
        <v>0</v>
      </c>
      <c r="R20" s="161">
        <f>+'havelvac 7.1'!O20+'havelvac 7.2'!O20+'havelvac 7.3'!O20+'havelvac 7.4'!O20+'havelvac 7.5'!O20+'havelvac 7.6'!O20+'havelvac 7.7'!O20+'havelvac 7.9'!O20+'havelvac 7.8'!O20+'havelvac 7.10'!O20+'havelvac 7.11'!O20+'havelvac 7.12'!O20+'havelvac 7.13'!O20</f>
        <v>0</v>
      </c>
      <c r="S20" s="161">
        <f>+'havelvac 7.1'!P20+'havelvac 7.2'!P20+'havelvac 7.3'!P20+'havelvac 7.4'!P20+'havelvac 7.5'!P20+'havelvac 7.6'!P20+'havelvac 7.7'!P20+'havelvac 7.9'!P20+'havelvac 7.8'!P20+'havelvac 7.10'!P20+'havelvac 7.11'!P20+'havelvac 7.12'!P20+'havelvac 7.13'!P20</f>
        <v>0</v>
      </c>
      <c r="T20" s="438">
        <f t="shared" si="2"/>
        <v>0</v>
      </c>
      <c r="U20" s="438">
        <f t="shared" si="3"/>
        <v>0</v>
      </c>
      <c r="V20" s="438">
        <f t="shared" si="4"/>
        <v>0</v>
      </c>
    </row>
    <row r="21" spans="1:22" s="207" customFormat="1" ht="16.2" hidden="1">
      <c r="A21" s="184" t="str">
        <f t="shared" si="0"/>
        <v>71010101014111</v>
      </c>
      <c r="B21" s="185" t="s">
        <v>439</v>
      </c>
      <c r="C21" s="134" t="s">
        <v>106</v>
      </c>
      <c r="D21" s="133" t="s">
        <v>106</v>
      </c>
      <c r="E21" s="132" t="s">
        <v>106</v>
      </c>
      <c r="F21" s="206" t="s">
        <v>106</v>
      </c>
      <c r="G21" s="187">
        <v>4111</v>
      </c>
      <c r="H21" s="25"/>
      <c r="I21" s="25"/>
      <c r="J21" s="26"/>
      <c r="K21" s="26"/>
      <c r="L21" s="36" t="s">
        <v>112</v>
      </c>
      <c r="M21" s="12">
        <v>4111</v>
      </c>
      <c r="N21" s="183">
        <f>+'havelvac 7.1'!N21+'havelvac 7.2'!N21+'havelvac 7.3'!N21+'havelvac 7.4'!N21+'havelvac 7.5'!N21+'havelvac 7.6'!N21+'havelvac 7.7'!N21+'havelvac 7.9'!N21+'havelvac 7.8'!N21+'havelvac 7.10'!N21+'havelvac 7.11'!N21+'havelvac 7.12'!N21+'havelvac 7.13'!N21</f>
        <v>0</v>
      </c>
      <c r="O21" s="183">
        <f>+'havelvac 7.1'!O21+'havelvac 7.2'!O21+'havelvac 7.3'!O21+'havelvac 7.4'!O21+'havelvac 7.5'!O21+'havelvac 7.6'!O21+'havelvac 7.7'!O21+'havelvac 7.9'!O21+'havelvac 7.8'!O21+'havelvac 7.10'!O21+'havelvac 7.11'!O21+'havelvac 7.12'!O21+'havelvac 7.13'!O21</f>
        <v>0</v>
      </c>
      <c r="P21" s="183">
        <f>+'havelvac 7.1'!P21+'havelvac 7.2'!P21+'havelvac 7.3'!P21+'havelvac 7.4'!P21+'havelvac 7.5'!P21+'havelvac 7.6'!P21+'havelvac 7.7'!P21+'havelvac 7.9'!P21+'havelvac 7.8'!P21+'havelvac 7.10'!P21+'havelvac 7.11'!P21+'havelvac 7.12'!P21+'havelvac 7.13'!P21</f>
        <v>0</v>
      </c>
      <c r="Q21" s="161">
        <f>'havelvac 7.1'!N21+'havelvac 7.2'!N21</f>
        <v>0</v>
      </c>
      <c r="R21" s="161">
        <f>+'havelvac 7.1'!O21+'havelvac 7.2'!O21+'havelvac 7.3'!O21+'havelvac 7.4'!O21+'havelvac 7.5'!O21+'havelvac 7.6'!O21+'havelvac 7.7'!O21+'havelvac 7.9'!O21+'havelvac 7.8'!O21+'havelvac 7.10'!O21+'havelvac 7.11'!O21+'havelvac 7.12'!O21+'havelvac 7.13'!O21</f>
        <v>0</v>
      </c>
      <c r="S21" s="161">
        <f>+'havelvac 7.1'!P21+'havelvac 7.2'!P21+'havelvac 7.3'!P21+'havelvac 7.4'!P21+'havelvac 7.5'!P21+'havelvac 7.6'!P21+'havelvac 7.7'!P21+'havelvac 7.9'!P21+'havelvac 7.8'!P21+'havelvac 7.10'!P21+'havelvac 7.11'!P21+'havelvac 7.12'!P21+'havelvac 7.13'!P21</f>
        <v>0</v>
      </c>
      <c r="T21" s="438">
        <f t="shared" si="2"/>
        <v>0</v>
      </c>
      <c r="U21" s="438">
        <f t="shared" si="3"/>
        <v>0</v>
      </c>
      <c r="V21" s="438">
        <f t="shared" si="4"/>
        <v>0</v>
      </c>
    </row>
    <row r="22" spans="1:22" s="137" customFormat="1" ht="26.4" hidden="1">
      <c r="A22" s="184" t="str">
        <f t="shared" si="0"/>
        <v>71010101014112</v>
      </c>
      <c r="B22" s="185" t="s">
        <v>439</v>
      </c>
      <c r="C22" s="134" t="s">
        <v>106</v>
      </c>
      <c r="D22" s="133" t="s">
        <v>106</v>
      </c>
      <c r="E22" s="132" t="s">
        <v>106</v>
      </c>
      <c r="F22" s="206" t="s">
        <v>106</v>
      </c>
      <c r="G22" s="187">
        <v>4112</v>
      </c>
      <c r="H22" s="25"/>
      <c r="I22" s="25"/>
      <c r="J22" s="26"/>
      <c r="K22" s="26"/>
      <c r="L22" s="36" t="s">
        <v>113</v>
      </c>
      <c r="M22" s="12">
        <v>4112</v>
      </c>
      <c r="N22" s="183">
        <f>+'havelvac 7.1'!N22+'havelvac 7.2'!N22+'havelvac 7.3'!N22+'havelvac 7.4'!N22+'havelvac 7.5'!N22+'havelvac 7.6'!N22+'havelvac 7.7'!N22+'havelvac 7.9'!N22+'havelvac 7.8'!N22+'havelvac 7.10'!N22+'havelvac 7.11'!N22+'havelvac 7.12'!N22+'havelvac 7.13'!N22</f>
        <v>0</v>
      </c>
      <c r="O22" s="183">
        <f>+'havelvac 7.1'!O22+'havelvac 7.2'!O22+'havelvac 7.3'!O22+'havelvac 7.4'!O22+'havelvac 7.5'!O22+'havelvac 7.6'!O22+'havelvac 7.7'!O22+'havelvac 7.9'!O22+'havelvac 7.8'!O22+'havelvac 7.10'!O22+'havelvac 7.11'!O22+'havelvac 7.12'!O22+'havelvac 7.13'!O22</f>
        <v>0</v>
      </c>
      <c r="P22" s="183">
        <f>+'havelvac 7.1'!P22+'havelvac 7.2'!P22+'havelvac 7.3'!P22+'havelvac 7.4'!P22+'havelvac 7.5'!P22+'havelvac 7.6'!P22+'havelvac 7.7'!P22+'havelvac 7.9'!P22+'havelvac 7.8'!P22+'havelvac 7.10'!P22+'havelvac 7.11'!P22+'havelvac 7.12'!P22+'havelvac 7.13'!P22</f>
        <v>0</v>
      </c>
      <c r="Q22" s="161">
        <f>'havelvac 7.1'!N22+'havelvac 7.2'!N22</f>
        <v>0</v>
      </c>
      <c r="R22" s="161">
        <f>+'havelvac 7.1'!O22+'havelvac 7.2'!O22+'havelvac 7.3'!O22+'havelvac 7.4'!O22+'havelvac 7.5'!O22+'havelvac 7.6'!O22+'havelvac 7.7'!O22+'havelvac 7.9'!O22+'havelvac 7.8'!O22+'havelvac 7.10'!O22+'havelvac 7.11'!O22+'havelvac 7.12'!O22+'havelvac 7.13'!O22</f>
        <v>0</v>
      </c>
      <c r="S22" s="161">
        <f>+'havelvac 7.1'!P22+'havelvac 7.2'!P22+'havelvac 7.3'!P22+'havelvac 7.4'!P22+'havelvac 7.5'!P22+'havelvac 7.6'!P22+'havelvac 7.7'!P22+'havelvac 7.9'!P22+'havelvac 7.8'!P22+'havelvac 7.10'!P22+'havelvac 7.11'!P22+'havelvac 7.12'!P22+'havelvac 7.13'!P22</f>
        <v>0</v>
      </c>
      <c r="T22" s="438">
        <f t="shared" si="2"/>
        <v>0</v>
      </c>
      <c r="U22" s="438">
        <f t="shared" si="3"/>
        <v>0</v>
      </c>
      <c r="V22" s="438">
        <f t="shared" si="4"/>
        <v>0</v>
      </c>
    </row>
    <row r="23" spans="1:22" s="207" customFormat="1" ht="16.2" hidden="1">
      <c r="A23" s="184" t="str">
        <f t="shared" si="0"/>
        <v>71010101014212</v>
      </c>
      <c r="B23" s="185" t="s">
        <v>439</v>
      </c>
      <c r="C23" s="134" t="s">
        <v>106</v>
      </c>
      <c r="D23" s="133" t="s">
        <v>106</v>
      </c>
      <c r="E23" s="132" t="s">
        <v>106</v>
      </c>
      <c r="F23" s="186" t="s">
        <v>106</v>
      </c>
      <c r="G23" s="131">
        <v>4212</v>
      </c>
      <c r="H23" s="25"/>
      <c r="I23" s="25"/>
      <c r="J23" s="26"/>
      <c r="K23" s="26"/>
      <c r="L23" s="29" t="s">
        <v>114</v>
      </c>
      <c r="M23" s="12">
        <v>4212</v>
      </c>
      <c r="N23" s="183">
        <f>+'havelvac 7.1'!N23+'havelvac 7.2'!N23+'havelvac 7.3'!N23+'havelvac 7.4'!N23+'havelvac 7.5'!N23+'havelvac 7.6'!N23+'havelvac 7.7'!N23+'havelvac 7.9'!N23+'havelvac 7.8'!N23+'havelvac 7.10'!N23+'havelvac 7.11'!N23+'havelvac 7.12'!N23+'havelvac 7.13'!N23</f>
        <v>0</v>
      </c>
      <c r="O23" s="183">
        <f>+'havelvac 7.1'!O23+'havelvac 7.2'!O23+'havelvac 7.3'!O23+'havelvac 7.4'!O23+'havelvac 7.5'!O23+'havelvac 7.6'!O23+'havelvac 7.7'!O23+'havelvac 7.9'!O23+'havelvac 7.8'!O23+'havelvac 7.10'!O23+'havelvac 7.11'!O23+'havelvac 7.12'!O23+'havelvac 7.13'!O23</f>
        <v>0</v>
      </c>
      <c r="P23" s="183">
        <f>+'havelvac 7.1'!P23+'havelvac 7.2'!P23+'havelvac 7.3'!P23+'havelvac 7.4'!P23+'havelvac 7.5'!P23+'havelvac 7.6'!P23+'havelvac 7.7'!P23+'havelvac 7.9'!P23+'havelvac 7.8'!P23+'havelvac 7.10'!P23+'havelvac 7.11'!P23+'havelvac 7.12'!P23+'havelvac 7.13'!P23</f>
        <v>0</v>
      </c>
      <c r="Q23" s="161">
        <f>'havelvac 7.1'!N23+'havelvac 7.2'!N23</f>
        <v>0</v>
      </c>
      <c r="R23" s="161">
        <f>+'havelvac 7.1'!O23+'havelvac 7.2'!O23+'havelvac 7.3'!O23+'havelvac 7.4'!O23+'havelvac 7.5'!O23+'havelvac 7.6'!O23+'havelvac 7.7'!O23+'havelvac 7.9'!O23+'havelvac 7.8'!O23+'havelvac 7.10'!O23+'havelvac 7.11'!O23+'havelvac 7.12'!O23+'havelvac 7.13'!O23</f>
        <v>0</v>
      </c>
      <c r="S23" s="161">
        <f>+'havelvac 7.1'!P23+'havelvac 7.2'!P23+'havelvac 7.3'!P23+'havelvac 7.4'!P23+'havelvac 7.5'!P23+'havelvac 7.6'!P23+'havelvac 7.7'!P23+'havelvac 7.9'!P23+'havelvac 7.8'!P23+'havelvac 7.10'!P23+'havelvac 7.11'!P23+'havelvac 7.12'!P23+'havelvac 7.13'!P23</f>
        <v>0</v>
      </c>
      <c r="T23" s="438">
        <f t="shared" si="2"/>
        <v>0</v>
      </c>
      <c r="U23" s="438">
        <f t="shared" si="3"/>
        <v>0</v>
      </c>
      <c r="V23" s="438">
        <f t="shared" si="4"/>
        <v>0</v>
      </c>
    </row>
    <row r="24" spans="1:22" s="137" customFormat="1" ht="16.2" hidden="1">
      <c r="A24" s="184" t="str">
        <f t="shared" si="0"/>
        <v>71010101014213</v>
      </c>
      <c r="B24" s="185" t="s">
        <v>439</v>
      </c>
      <c r="C24" s="134" t="s">
        <v>106</v>
      </c>
      <c r="D24" s="133" t="s">
        <v>106</v>
      </c>
      <c r="E24" s="132" t="s">
        <v>106</v>
      </c>
      <c r="F24" s="186" t="s">
        <v>106</v>
      </c>
      <c r="G24" s="131">
        <v>4213</v>
      </c>
      <c r="H24" s="25"/>
      <c r="I24" s="25"/>
      <c r="J24" s="26"/>
      <c r="K24" s="26"/>
      <c r="L24" s="30" t="s">
        <v>115</v>
      </c>
      <c r="M24" s="31">
        <v>4213</v>
      </c>
      <c r="N24" s="183">
        <f>+'havelvac 7.1'!N24+'havelvac 7.2'!N24+'havelvac 7.3'!N24+'havelvac 7.4'!N24+'havelvac 7.5'!N24+'havelvac 7.6'!N24+'havelvac 7.7'!N24+'havelvac 7.9'!N24+'havelvac 7.8'!N24+'havelvac 7.10'!N24+'havelvac 7.11'!N24+'havelvac 7.12'!N24+'havelvac 7.13'!N24</f>
        <v>0</v>
      </c>
      <c r="O24" s="183">
        <f>+'havelvac 7.1'!O24+'havelvac 7.2'!O24+'havelvac 7.3'!O24+'havelvac 7.4'!O24+'havelvac 7.5'!O24+'havelvac 7.6'!O24+'havelvac 7.7'!O24+'havelvac 7.9'!O24+'havelvac 7.8'!O24+'havelvac 7.10'!O24+'havelvac 7.11'!O24+'havelvac 7.12'!O24+'havelvac 7.13'!O24</f>
        <v>0</v>
      </c>
      <c r="P24" s="183">
        <f>+'havelvac 7.1'!P24+'havelvac 7.2'!P24+'havelvac 7.3'!P24+'havelvac 7.4'!P24+'havelvac 7.5'!P24+'havelvac 7.6'!P24+'havelvac 7.7'!P24+'havelvac 7.9'!P24+'havelvac 7.8'!P24+'havelvac 7.10'!P24+'havelvac 7.11'!P24+'havelvac 7.12'!P24+'havelvac 7.13'!P24</f>
        <v>0</v>
      </c>
      <c r="Q24" s="161">
        <f>'havelvac 7.1'!N24+'havelvac 7.2'!N24</f>
        <v>0</v>
      </c>
      <c r="R24" s="161">
        <f>+'havelvac 7.1'!O24+'havelvac 7.2'!O24+'havelvac 7.3'!O24+'havelvac 7.4'!O24+'havelvac 7.5'!O24+'havelvac 7.6'!O24+'havelvac 7.7'!O24+'havelvac 7.9'!O24+'havelvac 7.8'!O24+'havelvac 7.10'!O24+'havelvac 7.11'!O24+'havelvac 7.12'!O24+'havelvac 7.13'!O24</f>
        <v>0</v>
      </c>
      <c r="S24" s="161">
        <f>+'havelvac 7.1'!P24+'havelvac 7.2'!P24+'havelvac 7.3'!P24+'havelvac 7.4'!P24+'havelvac 7.5'!P24+'havelvac 7.6'!P24+'havelvac 7.7'!P24+'havelvac 7.9'!P24+'havelvac 7.8'!P24+'havelvac 7.10'!P24+'havelvac 7.11'!P24+'havelvac 7.12'!P24+'havelvac 7.13'!P24</f>
        <v>0</v>
      </c>
      <c r="T24" s="438">
        <f t="shared" si="2"/>
        <v>0</v>
      </c>
      <c r="U24" s="438">
        <f t="shared" si="3"/>
        <v>0</v>
      </c>
      <c r="V24" s="438">
        <f t="shared" si="4"/>
        <v>0</v>
      </c>
    </row>
    <row r="25" spans="1:22" s="207" customFormat="1" ht="16.2" hidden="1">
      <c r="A25" s="184" t="str">
        <f t="shared" si="0"/>
        <v>71010101014214</v>
      </c>
      <c r="B25" s="185" t="s">
        <v>439</v>
      </c>
      <c r="C25" s="134" t="s">
        <v>106</v>
      </c>
      <c r="D25" s="133" t="s">
        <v>106</v>
      </c>
      <c r="E25" s="132" t="s">
        <v>106</v>
      </c>
      <c r="F25" s="186" t="s">
        <v>106</v>
      </c>
      <c r="G25" s="131">
        <v>4214</v>
      </c>
      <c r="H25" s="25"/>
      <c r="I25" s="25"/>
      <c r="J25" s="26"/>
      <c r="K25" s="26"/>
      <c r="L25" s="30" t="s">
        <v>116</v>
      </c>
      <c r="M25" s="31">
        <v>4214</v>
      </c>
      <c r="N25" s="183">
        <f>+'havelvac 7.1'!N25+'havelvac 7.2'!N25+'havelvac 7.3'!N25+'havelvac 7.4'!N25+'havelvac 7.5'!N25+'havelvac 7.6'!N25+'havelvac 7.7'!N25+'havelvac 7.9'!N25+'havelvac 7.8'!N25+'havelvac 7.10'!N25+'havelvac 7.11'!N25+'havelvac 7.12'!N25+'havelvac 7.13'!N25</f>
        <v>0</v>
      </c>
      <c r="O25" s="183">
        <f>+'havelvac 7.1'!O25+'havelvac 7.2'!O25+'havelvac 7.3'!O25+'havelvac 7.4'!O25+'havelvac 7.5'!O25+'havelvac 7.6'!O25+'havelvac 7.7'!O25+'havelvac 7.9'!O25+'havelvac 7.8'!O25+'havelvac 7.10'!O25+'havelvac 7.11'!O25+'havelvac 7.12'!O25+'havelvac 7.13'!O25</f>
        <v>0</v>
      </c>
      <c r="P25" s="183">
        <f>+'havelvac 7.1'!P25+'havelvac 7.2'!P25+'havelvac 7.3'!P25+'havelvac 7.4'!P25+'havelvac 7.5'!P25+'havelvac 7.6'!P25+'havelvac 7.7'!P25+'havelvac 7.9'!P25+'havelvac 7.8'!P25+'havelvac 7.10'!P25+'havelvac 7.11'!P25+'havelvac 7.12'!P25+'havelvac 7.13'!P25</f>
        <v>0</v>
      </c>
      <c r="Q25" s="161">
        <f>'havelvac 7.1'!N25+'havelvac 7.2'!N25</f>
        <v>0</v>
      </c>
      <c r="R25" s="161">
        <f>+'havelvac 7.1'!O25+'havelvac 7.2'!O25+'havelvac 7.3'!O25+'havelvac 7.4'!O25+'havelvac 7.5'!O25+'havelvac 7.6'!O25+'havelvac 7.7'!O25+'havelvac 7.9'!O25+'havelvac 7.8'!O25+'havelvac 7.10'!O25+'havelvac 7.11'!O25+'havelvac 7.12'!O25+'havelvac 7.13'!O25</f>
        <v>0</v>
      </c>
      <c r="S25" s="161">
        <f>+'havelvac 7.1'!P25+'havelvac 7.2'!P25+'havelvac 7.3'!P25+'havelvac 7.4'!P25+'havelvac 7.5'!P25+'havelvac 7.6'!P25+'havelvac 7.7'!P25+'havelvac 7.9'!P25+'havelvac 7.8'!P25+'havelvac 7.10'!P25+'havelvac 7.11'!P25+'havelvac 7.12'!P25+'havelvac 7.13'!P25</f>
        <v>0</v>
      </c>
      <c r="T25" s="438">
        <f t="shared" si="2"/>
        <v>0</v>
      </c>
      <c r="U25" s="438">
        <f t="shared" si="3"/>
        <v>0</v>
      </c>
      <c r="V25" s="438">
        <f t="shared" si="4"/>
        <v>0</v>
      </c>
    </row>
    <row r="26" spans="1:22" s="137" customFormat="1" ht="16.2" hidden="1">
      <c r="A26" s="184" t="str">
        <f t="shared" si="0"/>
        <v>71010101014215</v>
      </c>
      <c r="B26" s="185" t="s">
        <v>439</v>
      </c>
      <c r="C26" s="134" t="s">
        <v>106</v>
      </c>
      <c r="D26" s="133" t="s">
        <v>106</v>
      </c>
      <c r="E26" s="132" t="s">
        <v>106</v>
      </c>
      <c r="F26" s="186" t="s">
        <v>106</v>
      </c>
      <c r="G26" s="131">
        <v>4215</v>
      </c>
      <c r="H26" s="25"/>
      <c r="I26" s="25"/>
      <c r="J26" s="26"/>
      <c r="K26" s="26"/>
      <c r="L26" s="29" t="s">
        <v>117</v>
      </c>
      <c r="M26" s="12">
        <v>4215</v>
      </c>
      <c r="N26" s="183">
        <f>+'havelvac 7.1'!N26+'havelvac 7.2'!N26+'havelvac 7.3'!N26+'havelvac 7.4'!N26+'havelvac 7.5'!N26+'havelvac 7.6'!N26+'havelvac 7.7'!N26+'havelvac 7.9'!N26+'havelvac 7.8'!N26+'havelvac 7.10'!N26+'havelvac 7.11'!N26+'havelvac 7.12'!N26+'havelvac 7.13'!N26</f>
        <v>0</v>
      </c>
      <c r="O26" s="183">
        <f>+'havelvac 7.1'!O26+'havelvac 7.2'!O26+'havelvac 7.3'!O26+'havelvac 7.4'!O26+'havelvac 7.5'!O26+'havelvac 7.6'!O26+'havelvac 7.7'!O26+'havelvac 7.9'!O26+'havelvac 7.8'!O26+'havelvac 7.10'!O26+'havelvac 7.11'!O26+'havelvac 7.12'!O26+'havelvac 7.13'!O26</f>
        <v>0</v>
      </c>
      <c r="P26" s="183">
        <f>+'havelvac 7.1'!P26+'havelvac 7.2'!P26+'havelvac 7.3'!P26+'havelvac 7.4'!P26+'havelvac 7.5'!P26+'havelvac 7.6'!P26+'havelvac 7.7'!P26+'havelvac 7.9'!P26+'havelvac 7.8'!P26+'havelvac 7.10'!P26+'havelvac 7.11'!P26+'havelvac 7.12'!P26+'havelvac 7.13'!P26</f>
        <v>0</v>
      </c>
      <c r="Q26" s="161">
        <f>'havelvac 7.1'!N26+'havelvac 7.2'!N26</f>
        <v>0</v>
      </c>
      <c r="R26" s="161">
        <f>+'havelvac 7.1'!O26+'havelvac 7.2'!O26+'havelvac 7.3'!O26+'havelvac 7.4'!O26+'havelvac 7.5'!O26+'havelvac 7.6'!O26+'havelvac 7.7'!O26+'havelvac 7.9'!O26+'havelvac 7.8'!O26+'havelvac 7.10'!O26+'havelvac 7.11'!O26+'havelvac 7.12'!O26+'havelvac 7.13'!O26</f>
        <v>0</v>
      </c>
      <c r="S26" s="161">
        <f>+'havelvac 7.1'!P26+'havelvac 7.2'!P26+'havelvac 7.3'!P26+'havelvac 7.4'!P26+'havelvac 7.5'!P26+'havelvac 7.6'!P26+'havelvac 7.7'!P26+'havelvac 7.9'!P26+'havelvac 7.8'!P26+'havelvac 7.10'!P26+'havelvac 7.11'!P26+'havelvac 7.12'!P26+'havelvac 7.13'!P26</f>
        <v>0</v>
      </c>
      <c r="T26" s="438">
        <f t="shared" si="2"/>
        <v>0</v>
      </c>
      <c r="U26" s="438">
        <f t="shared" si="3"/>
        <v>0</v>
      </c>
      <c r="V26" s="438">
        <f t="shared" si="4"/>
        <v>0</v>
      </c>
    </row>
    <row r="27" spans="1:22" s="137" customFormat="1" ht="16.2" hidden="1">
      <c r="A27" s="184" t="str">
        <f t="shared" si="0"/>
        <v>71010101014216</v>
      </c>
      <c r="B27" s="185" t="s">
        <v>439</v>
      </c>
      <c r="C27" s="134" t="s">
        <v>106</v>
      </c>
      <c r="D27" s="133" t="s">
        <v>106</v>
      </c>
      <c r="E27" s="132" t="s">
        <v>106</v>
      </c>
      <c r="F27" s="186" t="s">
        <v>106</v>
      </c>
      <c r="G27" s="131">
        <v>4216</v>
      </c>
      <c r="H27" s="25"/>
      <c r="I27" s="25"/>
      <c r="J27" s="26"/>
      <c r="K27" s="26"/>
      <c r="L27" s="29" t="s">
        <v>447</v>
      </c>
      <c r="M27" s="12">
        <v>4216</v>
      </c>
      <c r="N27" s="183">
        <f>+'havelvac 7.1'!N27+'havelvac 7.2'!N27+'havelvac 7.3'!N27+'havelvac 7.4'!N27+'havelvac 7.5'!N27+'havelvac 7.6'!N27+'havelvac 7.7'!N27+'havelvac 7.9'!N27+'havelvac 7.8'!N27+'havelvac 7.10'!N27+'havelvac 7.11'!N27+'havelvac 7.12'!N27+'havelvac 7.13'!N27</f>
        <v>0</v>
      </c>
      <c r="O27" s="183">
        <f>+'havelvac 7.1'!O27+'havelvac 7.2'!O27+'havelvac 7.3'!O27+'havelvac 7.4'!O27+'havelvac 7.5'!O27+'havelvac 7.6'!O27+'havelvac 7.7'!O27+'havelvac 7.9'!O27+'havelvac 7.8'!O27+'havelvac 7.10'!O27+'havelvac 7.11'!O27+'havelvac 7.12'!O27+'havelvac 7.13'!O27</f>
        <v>0</v>
      </c>
      <c r="P27" s="183">
        <f>+'havelvac 7.1'!P27+'havelvac 7.2'!P27+'havelvac 7.3'!P27+'havelvac 7.4'!P27+'havelvac 7.5'!P27+'havelvac 7.6'!P27+'havelvac 7.7'!P27+'havelvac 7.9'!P27+'havelvac 7.8'!P27+'havelvac 7.10'!P27+'havelvac 7.11'!P27+'havelvac 7.12'!P27+'havelvac 7.13'!P27</f>
        <v>0</v>
      </c>
      <c r="Q27" s="161">
        <f>'havelvac 7.1'!N27+'havelvac 7.2'!N27</f>
        <v>0</v>
      </c>
      <c r="R27" s="161">
        <f>+'havelvac 7.1'!O27+'havelvac 7.2'!O27+'havelvac 7.3'!O27+'havelvac 7.4'!O27+'havelvac 7.5'!O27+'havelvac 7.6'!O27+'havelvac 7.7'!O27+'havelvac 7.9'!O27+'havelvac 7.8'!O27+'havelvac 7.10'!O27+'havelvac 7.11'!O27+'havelvac 7.12'!O27+'havelvac 7.13'!O27</f>
        <v>0</v>
      </c>
      <c r="S27" s="161">
        <f>+'havelvac 7.1'!P27+'havelvac 7.2'!P27+'havelvac 7.3'!P27+'havelvac 7.4'!P27+'havelvac 7.5'!P27+'havelvac 7.6'!P27+'havelvac 7.7'!P27+'havelvac 7.9'!P27+'havelvac 7.8'!P27+'havelvac 7.10'!P27+'havelvac 7.11'!P27+'havelvac 7.12'!P27+'havelvac 7.13'!P27</f>
        <v>0</v>
      </c>
      <c r="T27" s="438">
        <f t="shared" si="2"/>
        <v>0</v>
      </c>
      <c r="U27" s="438">
        <f t="shared" si="3"/>
        <v>0</v>
      </c>
      <c r="V27" s="438">
        <f t="shared" si="4"/>
        <v>0</v>
      </c>
    </row>
    <row r="28" spans="1:22" s="137" customFormat="1" ht="16.2" hidden="1">
      <c r="A28" s="184" t="str">
        <f t="shared" si="0"/>
        <v>71010101014222</v>
      </c>
      <c r="B28" s="185" t="s">
        <v>439</v>
      </c>
      <c r="C28" s="134" t="s">
        <v>106</v>
      </c>
      <c r="D28" s="133" t="s">
        <v>106</v>
      </c>
      <c r="E28" s="132" t="s">
        <v>106</v>
      </c>
      <c r="F28" s="186" t="s">
        <v>106</v>
      </c>
      <c r="G28" s="131">
        <v>4222</v>
      </c>
      <c r="H28" s="25"/>
      <c r="I28" s="25"/>
      <c r="J28" s="26"/>
      <c r="K28" s="26"/>
      <c r="L28" s="29" t="s">
        <v>392</v>
      </c>
      <c r="M28" s="12" t="s">
        <v>746</v>
      </c>
      <c r="N28" s="183">
        <f>+'havelvac 7.1'!N28+'havelvac 7.2'!N28+'havelvac 7.3'!N28+'havelvac 7.4'!N28+'havelvac 7.5'!N28+'havelvac 7.6'!N28+'havelvac 7.7'!N28+'havelvac 7.9'!N28+'havelvac 7.8'!N28+'havelvac 7.10'!N28+'havelvac 7.11'!N28+'havelvac 7.12'!N28+'havelvac 7.13'!N28</f>
        <v>0</v>
      </c>
      <c r="O28" s="183">
        <f>+'havelvac 7.1'!O28+'havelvac 7.2'!O28+'havelvac 7.3'!O28+'havelvac 7.4'!O28+'havelvac 7.5'!O28+'havelvac 7.6'!O28+'havelvac 7.7'!O28+'havelvac 7.9'!O28+'havelvac 7.8'!O28+'havelvac 7.10'!O28+'havelvac 7.11'!O28+'havelvac 7.12'!O28+'havelvac 7.13'!O28</f>
        <v>0</v>
      </c>
      <c r="P28" s="183">
        <f>+'havelvac 7.1'!P28+'havelvac 7.2'!P28+'havelvac 7.3'!P28+'havelvac 7.4'!P28+'havelvac 7.5'!P28+'havelvac 7.6'!P28+'havelvac 7.7'!P28+'havelvac 7.9'!P28+'havelvac 7.8'!P28+'havelvac 7.10'!P28+'havelvac 7.11'!P28+'havelvac 7.12'!P28+'havelvac 7.13'!P28</f>
        <v>0</v>
      </c>
      <c r="Q28" s="161">
        <f>'havelvac 7.1'!N28+'havelvac 7.2'!N28</f>
        <v>0</v>
      </c>
      <c r="R28" s="161">
        <f>+'havelvac 7.1'!O28+'havelvac 7.2'!O28+'havelvac 7.3'!O28+'havelvac 7.4'!O28+'havelvac 7.5'!O28+'havelvac 7.6'!O28+'havelvac 7.7'!O28+'havelvac 7.9'!O28+'havelvac 7.8'!O28+'havelvac 7.10'!O28+'havelvac 7.11'!O28+'havelvac 7.12'!O28+'havelvac 7.13'!O28</f>
        <v>0</v>
      </c>
      <c r="S28" s="161">
        <f>+'havelvac 7.1'!P28+'havelvac 7.2'!P28+'havelvac 7.3'!P28+'havelvac 7.4'!P28+'havelvac 7.5'!P28+'havelvac 7.6'!P28+'havelvac 7.7'!P28+'havelvac 7.9'!P28+'havelvac 7.8'!P28+'havelvac 7.10'!P28+'havelvac 7.11'!P28+'havelvac 7.12'!P28+'havelvac 7.13'!P28</f>
        <v>0</v>
      </c>
      <c r="T28" s="438">
        <f t="shared" si="2"/>
        <v>0</v>
      </c>
      <c r="U28" s="438">
        <f t="shared" si="3"/>
        <v>0</v>
      </c>
      <c r="V28" s="438">
        <f t="shared" si="4"/>
        <v>0</v>
      </c>
    </row>
    <row r="29" spans="1:22" s="137" customFormat="1" ht="16.2" hidden="1">
      <c r="A29" s="184" t="str">
        <f t="shared" si="0"/>
        <v>71010101014231</v>
      </c>
      <c r="B29" s="185" t="s">
        <v>439</v>
      </c>
      <c r="C29" s="134" t="s">
        <v>106</v>
      </c>
      <c r="D29" s="133" t="s">
        <v>106</v>
      </c>
      <c r="E29" s="132" t="s">
        <v>106</v>
      </c>
      <c r="F29" s="186" t="s">
        <v>106</v>
      </c>
      <c r="G29" s="131">
        <v>4231</v>
      </c>
      <c r="H29" s="25"/>
      <c r="I29" s="25"/>
      <c r="J29" s="26"/>
      <c r="K29" s="26"/>
      <c r="L29" s="29" t="s">
        <v>119</v>
      </c>
      <c r="M29" s="12">
        <v>4222</v>
      </c>
      <c r="N29" s="183">
        <f>+'havelvac 7.1'!N29+'havelvac 7.2'!N29+'havelvac 7.3'!N29+'havelvac 7.4'!N29+'havelvac 7.5'!N29+'havelvac 7.6'!N29+'havelvac 7.7'!N29+'havelvac 7.9'!N29+'havelvac 7.8'!N29+'havelvac 7.10'!N29+'havelvac 7.11'!N29+'havelvac 7.12'!N29+'havelvac 7.13'!N29</f>
        <v>0</v>
      </c>
      <c r="O29" s="183">
        <f>+'havelvac 7.1'!O29+'havelvac 7.2'!O29+'havelvac 7.3'!O29+'havelvac 7.4'!O29+'havelvac 7.5'!O29+'havelvac 7.6'!O29+'havelvac 7.7'!O29+'havelvac 7.9'!O29+'havelvac 7.8'!O29+'havelvac 7.10'!O29+'havelvac 7.11'!O29+'havelvac 7.12'!O29+'havelvac 7.13'!O29</f>
        <v>0</v>
      </c>
      <c r="P29" s="183">
        <f>+'havelvac 7.1'!P29+'havelvac 7.2'!P29+'havelvac 7.3'!P29+'havelvac 7.4'!P29+'havelvac 7.5'!P29+'havelvac 7.6'!P29+'havelvac 7.7'!P29+'havelvac 7.9'!P29+'havelvac 7.8'!P29+'havelvac 7.10'!P29+'havelvac 7.11'!P29+'havelvac 7.12'!P29+'havelvac 7.13'!P29</f>
        <v>0</v>
      </c>
      <c r="Q29" s="161">
        <f>'havelvac 7.1'!N29+'havelvac 7.2'!N29</f>
        <v>0</v>
      </c>
      <c r="R29" s="161">
        <f>+'havelvac 7.1'!O29+'havelvac 7.2'!O29+'havelvac 7.3'!O29+'havelvac 7.4'!O29+'havelvac 7.5'!O29+'havelvac 7.6'!O29+'havelvac 7.7'!O29+'havelvac 7.9'!O29+'havelvac 7.8'!O29+'havelvac 7.10'!O29+'havelvac 7.11'!O29+'havelvac 7.12'!O29+'havelvac 7.13'!O29</f>
        <v>0</v>
      </c>
      <c r="S29" s="161">
        <f>+'havelvac 7.1'!P29+'havelvac 7.2'!P29+'havelvac 7.3'!P29+'havelvac 7.4'!P29+'havelvac 7.5'!P29+'havelvac 7.6'!P29+'havelvac 7.7'!P29+'havelvac 7.9'!P29+'havelvac 7.8'!P29+'havelvac 7.10'!P29+'havelvac 7.11'!P29+'havelvac 7.12'!P29+'havelvac 7.13'!P29</f>
        <v>0</v>
      </c>
      <c r="T29" s="438">
        <f t="shared" si="2"/>
        <v>0</v>
      </c>
      <c r="U29" s="438">
        <f t="shared" si="3"/>
        <v>0</v>
      </c>
      <c r="V29" s="438">
        <f t="shared" si="4"/>
        <v>0</v>
      </c>
    </row>
    <row r="30" spans="1:22" s="137" customFormat="1" ht="16.2" hidden="1">
      <c r="A30" s="184" t="str">
        <f t="shared" si="0"/>
        <v>71010101014232</v>
      </c>
      <c r="B30" s="185" t="s">
        <v>439</v>
      </c>
      <c r="C30" s="134" t="s">
        <v>106</v>
      </c>
      <c r="D30" s="133" t="s">
        <v>106</v>
      </c>
      <c r="E30" s="132" t="s">
        <v>106</v>
      </c>
      <c r="F30" s="186" t="s">
        <v>106</v>
      </c>
      <c r="G30" s="131">
        <v>4232</v>
      </c>
      <c r="H30" s="25"/>
      <c r="I30" s="25"/>
      <c r="J30" s="26"/>
      <c r="K30" s="26"/>
      <c r="L30" s="29" t="s">
        <v>448</v>
      </c>
      <c r="M30" s="12">
        <v>4231</v>
      </c>
      <c r="N30" s="183">
        <f>+'havelvac 7.1'!N30+'havelvac 7.2'!N30+'havelvac 7.3'!N30+'havelvac 7.4'!N30+'havelvac 7.5'!N30+'havelvac 7.6'!N30+'havelvac 7.7'!N30+'havelvac 7.9'!N30+'havelvac 7.8'!N30+'havelvac 7.10'!N30+'havelvac 7.11'!N30+'havelvac 7.12'!N30+'havelvac 7.13'!N30</f>
        <v>0</v>
      </c>
      <c r="O30" s="183">
        <f>+'havelvac 7.1'!O30+'havelvac 7.2'!O30+'havelvac 7.3'!O30+'havelvac 7.4'!O30+'havelvac 7.5'!O30+'havelvac 7.6'!O30+'havelvac 7.7'!O30+'havelvac 7.9'!O30+'havelvac 7.8'!O30+'havelvac 7.10'!O30+'havelvac 7.11'!O30+'havelvac 7.12'!O30+'havelvac 7.13'!O30</f>
        <v>0</v>
      </c>
      <c r="P30" s="183">
        <f>+'havelvac 7.1'!P30+'havelvac 7.2'!P30+'havelvac 7.3'!P30+'havelvac 7.4'!P30+'havelvac 7.5'!P30+'havelvac 7.6'!P30+'havelvac 7.7'!P30+'havelvac 7.9'!P30+'havelvac 7.8'!P30+'havelvac 7.10'!P30+'havelvac 7.11'!P30+'havelvac 7.12'!P30+'havelvac 7.13'!P30</f>
        <v>0</v>
      </c>
      <c r="Q30" s="161">
        <f>'havelvac 7.1'!N30+'havelvac 7.2'!N30</f>
        <v>0</v>
      </c>
      <c r="R30" s="161">
        <f>+'havelvac 7.1'!O30+'havelvac 7.2'!O30+'havelvac 7.3'!O30+'havelvac 7.4'!O30+'havelvac 7.5'!O30+'havelvac 7.6'!O30+'havelvac 7.7'!O30+'havelvac 7.9'!O30+'havelvac 7.8'!O30+'havelvac 7.10'!O30+'havelvac 7.11'!O30+'havelvac 7.12'!O30+'havelvac 7.13'!O30</f>
        <v>0</v>
      </c>
      <c r="S30" s="161">
        <f>+'havelvac 7.1'!P30+'havelvac 7.2'!P30+'havelvac 7.3'!P30+'havelvac 7.4'!P30+'havelvac 7.5'!P30+'havelvac 7.6'!P30+'havelvac 7.7'!P30+'havelvac 7.9'!P30+'havelvac 7.8'!P30+'havelvac 7.10'!P30+'havelvac 7.11'!P30+'havelvac 7.12'!P30+'havelvac 7.13'!P30</f>
        <v>0</v>
      </c>
      <c r="T30" s="438">
        <f t="shared" si="2"/>
        <v>0</v>
      </c>
      <c r="U30" s="438">
        <f t="shared" si="3"/>
        <v>0</v>
      </c>
      <c r="V30" s="438">
        <f t="shared" si="4"/>
        <v>0</v>
      </c>
    </row>
    <row r="31" spans="1:22" s="137" customFormat="1" ht="16.2" hidden="1">
      <c r="A31" s="184" t="str">
        <f t="shared" si="0"/>
        <v>71010101014233</v>
      </c>
      <c r="B31" s="185" t="s">
        <v>439</v>
      </c>
      <c r="C31" s="134" t="s">
        <v>106</v>
      </c>
      <c r="D31" s="133" t="s">
        <v>106</v>
      </c>
      <c r="E31" s="132" t="s">
        <v>106</v>
      </c>
      <c r="F31" s="186" t="s">
        <v>106</v>
      </c>
      <c r="G31" s="131">
        <v>4233</v>
      </c>
      <c r="H31" s="25"/>
      <c r="I31" s="25"/>
      <c r="J31" s="26"/>
      <c r="K31" s="26"/>
      <c r="L31" s="29" t="s">
        <v>121</v>
      </c>
      <c r="M31" s="12">
        <v>4232</v>
      </c>
      <c r="N31" s="183">
        <f>+'havelvac 7.1'!N31+'havelvac 7.2'!N31+'havelvac 7.3'!N31+'havelvac 7.4'!N31+'havelvac 7.5'!N31+'havelvac 7.6'!N31+'havelvac 7.7'!N31+'havelvac 7.9'!N31+'havelvac 7.8'!N31+'havelvac 7.10'!N31+'havelvac 7.11'!N31+'havelvac 7.12'!N31+'havelvac 7.13'!N31</f>
        <v>0</v>
      </c>
      <c r="O31" s="183">
        <f>+'havelvac 7.1'!O31+'havelvac 7.2'!O31+'havelvac 7.3'!O31+'havelvac 7.4'!O31+'havelvac 7.5'!O31+'havelvac 7.6'!O31+'havelvac 7.7'!O31+'havelvac 7.9'!O31+'havelvac 7.8'!O31+'havelvac 7.10'!O31+'havelvac 7.11'!O31+'havelvac 7.12'!O31+'havelvac 7.13'!O31</f>
        <v>0</v>
      </c>
      <c r="P31" s="183">
        <f>+'havelvac 7.1'!P31+'havelvac 7.2'!P31+'havelvac 7.3'!P31+'havelvac 7.4'!P31+'havelvac 7.5'!P31+'havelvac 7.6'!P31+'havelvac 7.7'!P31+'havelvac 7.9'!P31+'havelvac 7.8'!P31+'havelvac 7.10'!P31+'havelvac 7.11'!P31+'havelvac 7.12'!P31+'havelvac 7.13'!P31</f>
        <v>0</v>
      </c>
      <c r="Q31" s="161">
        <f>'havelvac 7.1'!N31+'havelvac 7.2'!N31</f>
        <v>0</v>
      </c>
      <c r="R31" s="161">
        <f>+'havelvac 7.1'!O31+'havelvac 7.2'!O31+'havelvac 7.3'!O31+'havelvac 7.4'!O31+'havelvac 7.5'!O31+'havelvac 7.6'!O31+'havelvac 7.7'!O31+'havelvac 7.9'!O31+'havelvac 7.8'!O31+'havelvac 7.10'!O31+'havelvac 7.11'!O31+'havelvac 7.12'!O31+'havelvac 7.13'!O31</f>
        <v>0</v>
      </c>
      <c r="S31" s="161">
        <f>+'havelvac 7.1'!P31+'havelvac 7.2'!P31+'havelvac 7.3'!P31+'havelvac 7.4'!P31+'havelvac 7.5'!P31+'havelvac 7.6'!P31+'havelvac 7.7'!P31+'havelvac 7.9'!P31+'havelvac 7.8'!P31+'havelvac 7.10'!P31+'havelvac 7.11'!P31+'havelvac 7.12'!P31+'havelvac 7.13'!P31</f>
        <v>0</v>
      </c>
      <c r="T31" s="438">
        <f t="shared" si="2"/>
        <v>0</v>
      </c>
      <c r="U31" s="438">
        <f t="shared" si="3"/>
        <v>0</v>
      </c>
      <c r="V31" s="438">
        <f t="shared" si="4"/>
        <v>0</v>
      </c>
    </row>
    <row r="32" spans="1:22" s="137" customFormat="1" ht="26.4" hidden="1">
      <c r="A32" s="184" t="str">
        <f t="shared" si="0"/>
        <v>71010101014234</v>
      </c>
      <c r="B32" s="185" t="s">
        <v>439</v>
      </c>
      <c r="C32" s="134" t="s">
        <v>106</v>
      </c>
      <c r="D32" s="133" t="s">
        <v>106</v>
      </c>
      <c r="E32" s="132" t="s">
        <v>106</v>
      </c>
      <c r="F32" s="186" t="s">
        <v>106</v>
      </c>
      <c r="G32" s="131">
        <v>4234</v>
      </c>
      <c r="H32" s="25"/>
      <c r="I32" s="25"/>
      <c r="J32" s="26"/>
      <c r="K32" s="26"/>
      <c r="L32" s="29" t="s">
        <v>449</v>
      </c>
      <c r="M32" s="12">
        <v>4233</v>
      </c>
      <c r="N32" s="183">
        <f>+'havelvac 7.1'!N32+'havelvac 7.2'!N32+'havelvac 7.3'!N32+'havelvac 7.4'!N32+'havelvac 7.5'!N32+'havelvac 7.6'!N32+'havelvac 7.7'!N32+'havelvac 7.9'!N32+'havelvac 7.8'!N32+'havelvac 7.10'!N32+'havelvac 7.11'!N32+'havelvac 7.12'!N32+'havelvac 7.13'!N32</f>
        <v>0</v>
      </c>
      <c r="O32" s="183">
        <f>+'havelvac 7.1'!O32+'havelvac 7.2'!O32+'havelvac 7.3'!O32+'havelvac 7.4'!O32+'havelvac 7.5'!O32+'havelvac 7.6'!O32+'havelvac 7.7'!O32+'havelvac 7.9'!O32+'havelvac 7.8'!O32+'havelvac 7.10'!O32+'havelvac 7.11'!O32+'havelvac 7.12'!O32+'havelvac 7.13'!O32</f>
        <v>0</v>
      </c>
      <c r="P32" s="183">
        <f>+'havelvac 7.1'!P32+'havelvac 7.2'!P32+'havelvac 7.3'!P32+'havelvac 7.4'!P32+'havelvac 7.5'!P32+'havelvac 7.6'!P32+'havelvac 7.7'!P32+'havelvac 7.9'!P32+'havelvac 7.8'!P32+'havelvac 7.10'!P32+'havelvac 7.11'!P32+'havelvac 7.12'!P32+'havelvac 7.13'!P32</f>
        <v>0</v>
      </c>
      <c r="Q32" s="161">
        <f>'havelvac 7.1'!N32+'havelvac 7.2'!N32</f>
        <v>0</v>
      </c>
      <c r="R32" s="161">
        <f>+'havelvac 7.1'!O32+'havelvac 7.2'!O32+'havelvac 7.3'!O32+'havelvac 7.4'!O32+'havelvac 7.5'!O32+'havelvac 7.6'!O32+'havelvac 7.7'!O32+'havelvac 7.9'!O32+'havelvac 7.8'!O32+'havelvac 7.10'!O32+'havelvac 7.11'!O32+'havelvac 7.12'!O32+'havelvac 7.13'!O32</f>
        <v>0</v>
      </c>
      <c r="S32" s="161">
        <f>+'havelvac 7.1'!P32+'havelvac 7.2'!P32+'havelvac 7.3'!P32+'havelvac 7.4'!P32+'havelvac 7.5'!P32+'havelvac 7.6'!P32+'havelvac 7.7'!P32+'havelvac 7.9'!P32+'havelvac 7.8'!P32+'havelvac 7.10'!P32+'havelvac 7.11'!P32+'havelvac 7.12'!P32+'havelvac 7.13'!P32</f>
        <v>0</v>
      </c>
      <c r="T32" s="438">
        <f t="shared" si="2"/>
        <v>0</v>
      </c>
      <c r="U32" s="438">
        <f t="shared" si="3"/>
        <v>0</v>
      </c>
      <c r="V32" s="438">
        <f t="shared" si="4"/>
        <v>0</v>
      </c>
    </row>
    <row r="33" spans="1:22" s="137" customFormat="1" ht="16.2" hidden="1">
      <c r="A33" s="184" t="str">
        <f t="shared" si="0"/>
        <v>71010101014235</v>
      </c>
      <c r="B33" s="185" t="s">
        <v>439</v>
      </c>
      <c r="C33" s="134" t="s">
        <v>106</v>
      </c>
      <c r="D33" s="133" t="s">
        <v>106</v>
      </c>
      <c r="E33" s="132" t="s">
        <v>106</v>
      </c>
      <c r="F33" s="186" t="s">
        <v>106</v>
      </c>
      <c r="G33" s="131">
        <v>4235</v>
      </c>
      <c r="H33" s="25"/>
      <c r="I33" s="25"/>
      <c r="J33" s="26"/>
      <c r="K33" s="26"/>
      <c r="L33" s="29" t="s">
        <v>122</v>
      </c>
      <c r="M33" s="12">
        <v>4234</v>
      </c>
      <c r="N33" s="183">
        <f>+'havelvac 7.1'!N33+'havelvac 7.2'!N33+'havelvac 7.3'!N33+'havelvac 7.4'!N33+'havelvac 7.5'!N33+'havelvac 7.6'!N33+'havelvac 7.7'!N33+'havelvac 7.9'!N33+'havelvac 7.8'!N33+'havelvac 7.10'!N33+'havelvac 7.11'!N33+'havelvac 7.12'!N33+'havelvac 7.13'!N33</f>
        <v>0</v>
      </c>
      <c r="O33" s="183">
        <f>+'havelvac 7.1'!O33+'havelvac 7.2'!O33+'havelvac 7.3'!O33+'havelvac 7.4'!O33+'havelvac 7.5'!O33+'havelvac 7.6'!O33+'havelvac 7.7'!O33+'havelvac 7.9'!O33+'havelvac 7.8'!O33+'havelvac 7.10'!O33+'havelvac 7.11'!O33+'havelvac 7.12'!O33+'havelvac 7.13'!O33</f>
        <v>0</v>
      </c>
      <c r="P33" s="183">
        <f>+'havelvac 7.1'!P33+'havelvac 7.2'!P33+'havelvac 7.3'!P33+'havelvac 7.4'!P33+'havelvac 7.5'!P33+'havelvac 7.6'!P33+'havelvac 7.7'!P33+'havelvac 7.9'!P33+'havelvac 7.8'!P33+'havelvac 7.10'!P33+'havelvac 7.11'!P33+'havelvac 7.12'!P33+'havelvac 7.13'!P33</f>
        <v>0</v>
      </c>
      <c r="Q33" s="161">
        <f>'havelvac 7.1'!N33+'havelvac 7.2'!N33</f>
        <v>0</v>
      </c>
      <c r="R33" s="161">
        <f>+'havelvac 7.1'!O33+'havelvac 7.2'!O33+'havelvac 7.3'!O33+'havelvac 7.4'!O33+'havelvac 7.5'!O33+'havelvac 7.6'!O33+'havelvac 7.7'!O33+'havelvac 7.9'!O33+'havelvac 7.8'!O33+'havelvac 7.10'!O33+'havelvac 7.11'!O33+'havelvac 7.12'!O33+'havelvac 7.13'!O33</f>
        <v>0</v>
      </c>
      <c r="S33" s="161">
        <f>+'havelvac 7.1'!P33+'havelvac 7.2'!P33+'havelvac 7.3'!P33+'havelvac 7.4'!P33+'havelvac 7.5'!P33+'havelvac 7.6'!P33+'havelvac 7.7'!P33+'havelvac 7.9'!P33+'havelvac 7.8'!P33+'havelvac 7.10'!P33+'havelvac 7.11'!P33+'havelvac 7.12'!P33+'havelvac 7.13'!P33</f>
        <v>0</v>
      </c>
      <c r="T33" s="438">
        <f t="shared" si="2"/>
        <v>0</v>
      </c>
      <c r="U33" s="438">
        <f t="shared" si="3"/>
        <v>0</v>
      </c>
      <c r="V33" s="438">
        <f t="shared" si="4"/>
        <v>0</v>
      </c>
    </row>
    <row r="34" spans="1:22" s="137" customFormat="1" ht="16.2" hidden="1">
      <c r="A34" s="184"/>
      <c r="B34" s="185"/>
      <c r="C34" s="134"/>
      <c r="D34" s="133"/>
      <c r="E34" s="132"/>
      <c r="F34" s="186"/>
      <c r="G34" s="131"/>
      <c r="H34" s="25"/>
      <c r="I34" s="25"/>
      <c r="J34" s="26"/>
      <c r="K34" s="26"/>
      <c r="L34" s="29" t="s">
        <v>123</v>
      </c>
      <c r="M34" s="12">
        <v>4235</v>
      </c>
      <c r="N34" s="183">
        <f>+'havelvac 7.1'!N34+'havelvac 7.2'!N34+'havelvac 7.3'!N34+'havelvac 7.4'!N34+'havelvac 7.5'!N34+'havelvac 7.6'!N34+'havelvac 7.7'!N34+'havelvac 7.9'!N34+'havelvac 7.8'!N34+'havelvac 7.10'!N34+'havelvac 7.11'!N34+'havelvac 7.12'!N34+'havelvac 7.13'!N34</f>
        <v>0</v>
      </c>
      <c r="O34" s="183">
        <f>+'havelvac 7.1'!O34+'havelvac 7.2'!O34+'havelvac 7.3'!O34+'havelvac 7.4'!O34+'havelvac 7.5'!O34+'havelvac 7.6'!O34+'havelvac 7.7'!O34+'havelvac 7.9'!O34+'havelvac 7.8'!O34+'havelvac 7.10'!O34+'havelvac 7.11'!O34+'havelvac 7.12'!O34+'havelvac 7.13'!O34</f>
        <v>0</v>
      </c>
      <c r="P34" s="183">
        <f>+'havelvac 7.1'!P34+'havelvac 7.2'!P34+'havelvac 7.3'!P34+'havelvac 7.4'!P34+'havelvac 7.5'!P34+'havelvac 7.6'!P34+'havelvac 7.7'!P34+'havelvac 7.9'!P34+'havelvac 7.8'!P34+'havelvac 7.10'!P34+'havelvac 7.11'!P34+'havelvac 7.12'!P34+'havelvac 7.13'!P34</f>
        <v>0</v>
      </c>
      <c r="Q34" s="161">
        <f>'havelvac 7.1'!N34+'havelvac 7.2'!N34</f>
        <v>0</v>
      </c>
      <c r="R34" s="161">
        <f>+'havelvac 7.1'!O34+'havelvac 7.2'!O34+'havelvac 7.3'!O34+'havelvac 7.4'!O34+'havelvac 7.5'!O34+'havelvac 7.6'!O34+'havelvac 7.7'!O34+'havelvac 7.9'!O34+'havelvac 7.8'!O34+'havelvac 7.10'!O34+'havelvac 7.11'!O34+'havelvac 7.12'!O34+'havelvac 7.13'!O34</f>
        <v>0</v>
      </c>
      <c r="S34" s="161">
        <f>+'havelvac 7.1'!P34+'havelvac 7.2'!P34+'havelvac 7.3'!P34+'havelvac 7.4'!P34+'havelvac 7.5'!P34+'havelvac 7.6'!P34+'havelvac 7.7'!P34+'havelvac 7.9'!P34+'havelvac 7.8'!P34+'havelvac 7.10'!P34+'havelvac 7.11'!P34+'havelvac 7.12'!P34+'havelvac 7.13'!P34</f>
        <v>0</v>
      </c>
      <c r="T34" s="438">
        <f t="shared" si="2"/>
        <v>0</v>
      </c>
      <c r="U34" s="438">
        <f t="shared" si="3"/>
        <v>0</v>
      </c>
      <c r="V34" s="438">
        <f t="shared" si="4"/>
        <v>0</v>
      </c>
    </row>
    <row r="35" spans="1:22" s="137" customFormat="1" ht="16.2" hidden="1">
      <c r="A35" s="184" t="str">
        <f t="shared" si="0"/>
        <v>71010101014237</v>
      </c>
      <c r="B35" s="185" t="s">
        <v>439</v>
      </c>
      <c r="C35" s="134" t="s">
        <v>106</v>
      </c>
      <c r="D35" s="133" t="s">
        <v>106</v>
      </c>
      <c r="E35" s="132" t="s">
        <v>106</v>
      </c>
      <c r="F35" s="186" t="s">
        <v>106</v>
      </c>
      <c r="G35" s="131">
        <v>4237</v>
      </c>
      <c r="H35" s="25"/>
      <c r="I35" s="25"/>
      <c r="J35" s="26"/>
      <c r="K35" s="26"/>
      <c r="L35" s="29" t="s">
        <v>124</v>
      </c>
      <c r="M35" s="12">
        <v>4237</v>
      </c>
      <c r="N35" s="183">
        <f>+'havelvac 7.1'!N35+'havelvac 7.2'!N35+'havelvac 7.3'!N35+'havelvac 7.4'!N35+'havelvac 7.5'!N35+'havelvac 7.6'!N35+'havelvac 7.7'!N35+'havelvac 7.9'!N35+'havelvac 7.8'!N35+'havelvac 7.10'!N35+'havelvac 7.11'!N35+'havelvac 7.12'!N35+'havelvac 7.13'!N35</f>
        <v>0</v>
      </c>
      <c r="O35" s="183">
        <f>+'havelvac 7.1'!O35+'havelvac 7.2'!O35+'havelvac 7.3'!O35+'havelvac 7.4'!O35+'havelvac 7.5'!O35+'havelvac 7.6'!O35+'havelvac 7.7'!O35+'havelvac 7.9'!O35+'havelvac 7.8'!O35+'havelvac 7.10'!O35+'havelvac 7.11'!O35+'havelvac 7.12'!O35+'havelvac 7.13'!O35</f>
        <v>0</v>
      </c>
      <c r="P35" s="183">
        <f>+'havelvac 7.1'!P35+'havelvac 7.2'!P35+'havelvac 7.3'!P35+'havelvac 7.4'!P35+'havelvac 7.5'!P35+'havelvac 7.6'!P35+'havelvac 7.7'!P35+'havelvac 7.9'!P35+'havelvac 7.8'!P35+'havelvac 7.10'!P35+'havelvac 7.11'!P35+'havelvac 7.12'!P35+'havelvac 7.13'!P35</f>
        <v>0</v>
      </c>
      <c r="Q35" s="161">
        <f>'havelvac 7.1'!N35+'havelvac 7.2'!N35</f>
        <v>0</v>
      </c>
      <c r="R35" s="161">
        <f>+'havelvac 7.1'!O35+'havelvac 7.2'!O35+'havelvac 7.3'!O35+'havelvac 7.4'!O35+'havelvac 7.5'!O35+'havelvac 7.6'!O35+'havelvac 7.7'!O35+'havelvac 7.9'!O35+'havelvac 7.8'!O35+'havelvac 7.10'!O35+'havelvac 7.11'!O35+'havelvac 7.12'!O35+'havelvac 7.13'!O35</f>
        <v>0</v>
      </c>
      <c r="S35" s="161">
        <f>+'havelvac 7.1'!P35+'havelvac 7.2'!P35+'havelvac 7.3'!P35+'havelvac 7.4'!P35+'havelvac 7.5'!P35+'havelvac 7.6'!P35+'havelvac 7.7'!P35+'havelvac 7.9'!P35+'havelvac 7.8'!P35+'havelvac 7.10'!P35+'havelvac 7.11'!P35+'havelvac 7.12'!P35+'havelvac 7.13'!P35</f>
        <v>0</v>
      </c>
      <c r="T35" s="438">
        <f t="shared" si="2"/>
        <v>0</v>
      </c>
      <c r="U35" s="438">
        <f t="shared" si="3"/>
        <v>0</v>
      </c>
      <c r="V35" s="438">
        <f t="shared" si="4"/>
        <v>0</v>
      </c>
    </row>
    <row r="36" spans="1:22" s="137" customFormat="1" ht="16.2" hidden="1">
      <c r="A36" s="184" t="str">
        <f t="shared" si="0"/>
        <v>71010101014239</v>
      </c>
      <c r="B36" s="185" t="s">
        <v>439</v>
      </c>
      <c r="C36" s="134" t="s">
        <v>106</v>
      </c>
      <c r="D36" s="133" t="s">
        <v>106</v>
      </c>
      <c r="E36" s="132" t="s">
        <v>106</v>
      </c>
      <c r="F36" s="186" t="s">
        <v>106</v>
      </c>
      <c r="G36" s="131">
        <v>4239</v>
      </c>
      <c r="H36" s="25"/>
      <c r="I36" s="25"/>
      <c r="J36" s="26"/>
      <c r="K36" s="26"/>
      <c r="L36" s="29" t="s">
        <v>125</v>
      </c>
      <c r="M36" s="12">
        <v>4239</v>
      </c>
      <c r="N36" s="183">
        <f>+'havelvac 7.1'!N36+'havelvac 7.2'!N36+'havelvac 7.3'!N36+'havelvac 7.4'!N36+'havelvac 7.5'!N36+'havelvac 7.6'!N36+'havelvac 7.7'!N36+'havelvac 7.9'!N36+'havelvac 7.8'!N36+'havelvac 7.10'!N36+'havelvac 7.11'!N36+'havelvac 7.12'!N36+'havelvac 7.13'!N36</f>
        <v>0</v>
      </c>
      <c r="O36" s="183">
        <f>+'havelvac 7.1'!O36+'havelvac 7.2'!O36+'havelvac 7.3'!O36+'havelvac 7.4'!O36+'havelvac 7.5'!O36+'havelvac 7.6'!O36+'havelvac 7.7'!O36+'havelvac 7.9'!O36+'havelvac 7.8'!O36+'havelvac 7.10'!O36+'havelvac 7.11'!O36+'havelvac 7.12'!O36+'havelvac 7.13'!O36</f>
        <v>0</v>
      </c>
      <c r="P36" s="183">
        <f>+'havelvac 7.1'!P36+'havelvac 7.2'!P36+'havelvac 7.3'!P36+'havelvac 7.4'!P36+'havelvac 7.5'!P36+'havelvac 7.6'!P36+'havelvac 7.7'!P36+'havelvac 7.9'!P36+'havelvac 7.8'!P36+'havelvac 7.10'!P36+'havelvac 7.11'!P36+'havelvac 7.12'!P36+'havelvac 7.13'!P36</f>
        <v>0</v>
      </c>
      <c r="Q36" s="161">
        <f>'havelvac 7.1'!N36+'havelvac 7.2'!N36</f>
        <v>0</v>
      </c>
      <c r="R36" s="161">
        <f>+'havelvac 7.1'!O36+'havelvac 7.2'!O36+'havelvac 7.3'!O36+'havelvac 7.4'!O36+'havelvac 7.5'!O36+'havelvac 7.6'!O36+'havelvac 7.7'!O36+'havelvac 7.9'!O36+'havelvac 7.8'!O36+'havelvac 7.10'!O36+'havelvac 7.11'!O36+'havelvac 7.12'!O36+'havelvac 7.13'!O36</f>
        <v>0</v>
      </c>
      <c r="S36" s="161">
        <f>+'havelvac 7.1'!P36+'havelvac 7.2'!P36+'havelvac 7.3'!P36+'havelvac 7.4'!P36+'havelvac 7.5'!P36+'havelvac 7.6'!P36+'havelvac 7.7'!P36+'havelvac 7.9'!P36+'havelvac 7.8'!P36+'havelvac 7.10'!P36+'havelvac 7.11'!P36+'havelvac 7.12'!P36+'havelvac 7.13'!P36</f>
        <v>0</v>
      </c>
      <c r="T36" s="438">
        <f t="shared" si="2"/>
        <v>0</v>
      </c>
      <c r="U36" s="438">
        <f t="shared" si="3"/>
        <v>0</v>
      </c>
      <c r="V36" s="438">
        <f t="shared" si="4"/>
        <v>0</v>
      </c>
    </row>
    <row r="37" spans="1:22" s="137" customFormat="1" ht="16.2" hidden="1">
      <c r="A37" s="184" t="str">
        <f t="shared" si="0"/>
        <v>71010101014241</v>
      </c>
      <c r="B37" s="185" t="s">
        <v>439</v>
      </c>
      <c r="C37" s="134" t="s">
        <v>106</v>
      </c>
      <c r="D37" s="133" t="s">
        <v>106</v>
      </c>
      <c r="E37" s="132" t="s">
        <v>106</v>
      </c>
      <c r="F37" s="186" t="s">
        <v>106</v>
      </c>
      <c r="G37" s="131">
        <v>4241</v>
      </c>
      <c r="H37" s="25"/>
      <c r="I37" s="25"/>
      <c r="J37" s="26"/>
      <c r="K37" s="26"/>
      <c r="L37" s="29" t="s">
        <v>126</v>
      </c>
      <c r="M37" s="12">
        <v>4241</v>
      </c>
      <c r="N37" s="183">
        <f>+'havelvac 7.1'!N37+'havelvac 7.2'!N37+'havelvac 7.3'!N37+'havelvac 7.4'!N37+'havelvac 7.5'!N37+'havelvac 7.6'!N37+'havelvac 7.7'!N37+'havelvac 7.9'!N37+'havelvac 7.8'!N37+'havelvac 7.10'!N37+'havelvac 7.11'!N37+'havelvac 7.12'!N37+'havelvac 7.13'!N37</f>
        <v>0</v>
      </c>
      <c r="O37" s="183">
        <f>+'havelvac 7.1'!O37+'havelvac 7.2'!O37+'havelvac 7.3'!O37+'havelvac 7.4'!O37+'havelvac 7.5'!O37+'havelvac 7.6'!O37+'havelvac 7.7'!O37+'havelvac 7.9'!O37+'havelvac 7.8'!O37+'havelvac 7.10'!O37+'havelvac 7.11'!O37+'havelvac 7.12'!O37+'havelvac 7.13'!O37</f>
        <v>0</v>
      </c>
      <c r="P37" s="183">
        <f>+'havelvac 7.1'!P37+'havelvac 7.2'!P37+'havelvac 7.3'!P37+'havelvac 7.4'!P37+'havelvac 7.5'!P37+'havelvac 7.6'!P37+'havelvac 7.7'!P37+'havelvac 7.9'!P37+'havelvac 7.8'!P37+'havelvac 7.10'!P37+'havelvac 7.11'!P37+'havelvac 7.12'!P37+'havelvac 7.13'!P37</f>
        <v>0</v>
      </c>
      <c r="Q37" s="161">
        <f>'havelvac 7.1'!N37+'havelvac 7.2'!N37</f>
        <v>0</v>
      </c>
      <c r="R37" s="161">
        <f>+'havelvac 7.1'!O37+'havelvac 7.2'!O37+'havelvac 7.3'!O37+'havelvac 7.4'!O37+'havelvac 7.5'!O37+'havelvac 7.6'!O37+'havelvac 7.7'!O37+'havelvac 7.9'!O37+'havelvac 7.8'!O37+'havelvac 7.10'!O37+'havelvac 7.11'!O37+'havelvac 7.12'!O37+'havelvac 7.13'!O37</f>
        <v>0</v>
      </c>
      <c r="S37" s="161">
        <f>+'havelvac 7.1'!P37+'havelvac 7.2'!P37+'havelvac 7.3'!P37+'havelvac 7.4'!P37+'havelvac 7.5'!P37+'havelvac 7.6'!P37+'havelvac 7.7'!P37+'havelvac 7.9'!P37+'havelvac 7.8'!P37+'havelvac 7.10'!P37+'havelvac 7.11'!P37+'havelvac 7.12'!P37+'havelvac 7.13'!P37</f>
        <v>0</v>
      </c>
      <c r="T37" s="438">
        <f t="shared" si="2"/>
        <v>0</v>
      </c>
      <c r="U37" s="438">
        <f t="shared" si="3"/>
        <v>0</v>
      </c>
      <c r="V37" s="438">
        <f t="shared" si="4"/>
        <v>0</v>
      </c>
    </row>
    <row r="38" spans="1:22" s="137" customFormat="1" ht="26.4" hidden="1">
      <c r="A38" s="184" t="str">
        <f t="shared" si="0"/>
        <v>71010101014252</v>
      </c>
      <c r="B38" s="185" t="s">
        <v>439</v>
      </c>
      <c r="C38" s="134" t="s">
        <v>106</v>
      </c>
      <c r="D38" s="133" t="s">
        <v>106</v>
      </c>
      <c r="E38" s="132" t="s">
        <v>106</v>
      </c>
      <c r="F38" s="186" t="s">
        <v>106</v>
      </c>
      <c r="G38" s="131">
        <v>4252</v>
      </c>
      <c r="H38" s="25"/>
      <c r="I38" s="25"/>
      <c r="J38" s="26"/>
      <c r="K38" s="26"/>
      <c r="L38" s="29" t="s">
        <v>127</v>
      </c>
      <c r="M38" s="12">
        <v>4252</v>
      </c>
      <c r="N38" s="183">
        <f>+'havelvac 7.1'!N38+'havelvac 7.2'!N38+'havelvac 7.3'!N38+'havelvac 7.4'!N38+'havelvac 7.5'!N38+'havelvac 7.6'!N38+'havelvac 7.7'!N38+'havelvac 7.9'!N38+'havelvac 7.8'!N38+'havelvac 7.10'!N38+'havelvac 7.11'!N38+'havelvac 7.12'!N38+'havelvac 7.13'!N38</f>
        <v>0</v>
      </c>
      <c r="O38" s="183">
        <f>+'havelvac 7.1'!O38+'havelvac 7.2'!O38+'havelvac 7.3'!O38+'havelvac 7.4'!O38+'havelvac 7.5'!O38+'havelvac 7.6'!O38+'havelvac 7.7'!O38+'havelvac 7.9'!O38+'havelvac 7.8'!O38+'havelvac 7.10'!O38+'havelvac 7.11'!O38+'havelvac 7.12'!O38+'havelvac 7.13'!O38</f>
        <v>0</v>
      </c>
      <c r="P38" s="183">
        <f>+'havelvac 7.1'!P38+'havelvac 7.2'!P38+'havelvac 7.3'!P38+'havelvac 7.4'!P38+'havelvac 7.5'!P38+'havelvac 7.6'!P38+'havelvac 7.7'!P38+'havelvac 7.9'!P38+'havelvac 7.8'!P38+'havelvac 7.10'!P38+'havelvac 7.11'!P38+'havelvac 7.12'!P38+'havelvac 7.13'!P38</f>
        <v>0</v>
      </c>
      <c r="Q38" s="161">
        <f>'havelvac 7.1'!N38+'havelvac 7.2'!N38</f>
        <v>0</v>
      </c>
      <c r="R38" s="161">
        <f>+'havelvac 7.1'!O38+'havelvac 7.2'!O38+'havelvac 7.3'!O38+'havelvac 7.4'!O38+'havelvac 7.5'!O38+'havelvac 7.6'!O38+'havelvac 7.7'!O38+'havelvac 7.9'!O38+'havelvac 7.8'!O38+'havelvac 7.10'!O38+'havelvac 7.11'!O38+'havelvac 7.12'!O38+'havelvac 7.13'!O38</f>
        <v>0</v>
      </c>
      <c r="S38" s="161">
        <f>+'havelvac 7.1'!P38+'havelvac 7.2'!P38+'havelvac 7.3'!P38+'havelvac 7.4'!P38+'havelvac 7.5'!P38+'havelvac 7.6'!P38+'havelvac 7.7'!P38+'havelvac 7.9'!P38+'havelvac 7.8'!P38+'havelvac 7.10'!P38+'havelvac 7.11'!P38+'havelvac 7.12'!P38+'havelvac 7.13'!P38</f>
        <v>0</v>
      </c>
      <c r="T38" s="438">
        <f t="shared" si="2"/>
        <v>0</v>
      </c>
      <c r="U38" s="438">
        <f t="shared" si="3"/>
        <v>0</v>
      </c>
      <c r="V38" s="438">
        <f t="shared" si="4"/>
        <v>0</v>
      </c>
    </row>
    <row r="39" spans="1:22" s="137" customFormat="1" ht="16.2" hidden="1">
      <c r="A39" s="184" t="str">
        <f t="shared" si="0"/>
        <v>71010101014261</v>
      </c>
      <c r="B39" s="185" t="s">
        <v>439</v>
      </c>
      <c r="C39" s="134" t="s">
        <v>106</v>
      </c>
      <c r="D39" s="133" t="s">
        <v>106</v>
      </c>
      <c r="E39" s="132" t="s">
        <v>106</v>
      </c>
      <c r="F39" s="186" t="s">
        <v>106</v>
      </c>
      <c r="G39" s="131">
        <v>4261</v>
      </c>
      <c r="H39" s="25"/>
      <c r="I39" s="25"/>
      <c r="J39" s="26"/>
      <c r="K39" s="26"/>
      <c r="L39" s="30" t="s">
        <v>128</v>
      </c>
      <c r="M39" s="31">
        <v>4261</v>
      </c>
      <c r="N39" s="183">
        <f>+'havelvac 7.1'!N39+'havelvac 7.2'!N39+'havelvac 7.3'!N39+'havelvac 7.4'!N39+'havelvac 7.5'!N39+'havelvac 7.6'!N39+'havelvac 7.7'!N39+'havelvac 7.9'!N39+'havelvac 7.8'!N39+'havelvac 7.10'!N39+'havelvac 7.11'!N39+'havelvac 7.12'!N39+'havelvac 7.13'!N39</f>
        <v>0</v>
      </c>
      <c r="O39" s="183">
        <f>+'havelvac 7.1'!O39+'havelvac 7.2'!O39+'havelvac 7.3'!O39+'havelvac 7.4'!O39+'havelvac 7.5'!O39+'havelvac 7.6'!O39+'havelvac 7.7'!O39+'havelvac 7.9'!O39+'havelvac 7.8'!O39+'havelvac 7.10'!O39+'havelvac 7.11'!O39+'havelvac 7.12'!O39+'havelvac 7.13'!O39</f>
        <v>0</v>
      </c>
      <c r="P39" s="183">
        <f>+'havelvac 7.1'!P39+'havelvac 7.2'!P39+'havelvac 7.3'!P39+'havelvac 7.4'!P39+'havelvac 7.5'!P39+'havelvac 7.6'!P39+'havelvac 7.7'!P39+'havelvac 7.9'!P39+'havelvac 7.8'!P39+'havelvac 7.10'!P39+'havelvac 7.11'!P39+'havelvac 7.12'!P39+'havelvac 7.13'!P39</f>
        <v>0</v>
      </c>
      <c r="Q39" s="161">
        <f>'havelvac 7.1'!N39+'havelvac 7.2'!N39</f>
        <v>0</v>
      </c>
      <c r="R39" s="161">
        <f>+'havelvac 7.1'!O39+'havelvac 7.2'!O39+'havelvac 7.3'!O39+'havelvac 7.4'!O39+'havelvac 7.5'!O39+'havelvac 7.6'!O39+'havelvac 7.7'!O39+'havelvac 7.9'!O39+'havelvac 7.8'!O39+'havelvac 7.10'!O39+'havelvac 7.11'!O39+'havelvac 7.12'!O39+'havelvac 7.13'!O39</f>
        <v>0</v>
      </c>
      <c r="S39" s="161">
        <f>+'havelvac 7.1'!P39+'havelvac 7.2'!P39+'havelvac 7.3'!P39+'havelvac 7.4'!P39+'havelvac 7.5'!P39+'havelvac 7.6'!P39+'havelvac 7.7'!P39+'havelvac 7.9'!P39+'havelvac 7.8'!P39+'havelvac 7.10'!P39+'havelvac 7.11'!P39+'havelvac 7.12'!P39+'havelvac 7.13'!P39</f>
        <v>0</v>
      </c>
      <c r="T39" s="438">
        <f t="shared" si="2"/>
        <v>0</v>
      </c>
      <c r="U39" s="438">
        <f t="shared" si="3"/>
        <v>0</v>
      </c>
      <c r="V39" s="438">
        <f t="shared" si="4"/>
        <v>0</v>
      </c>
    </row>
    <row r="40" spans="1:22" s="137" customFormat="1" ht="16.2" hidden="1">
      <c r="A40" s="184" t="str">
        <f t="shared" si="0"/>
        <v>71010101014264</v>
      </c>
      <c r="B40" s="185" t="s">
        <v>439</v>
      </c>
      <c r="C40" s="134" t="s">
        <v>106</v>
      </c>
      <c r="D40" s="133" t="s">
        <v>106</v>
      </c>
      <c r="E40" s="132" t="s">
        <v>106</v>
      </c>
      <c r="F40" s="186" t="s">
        <v>106</v>
      </c>
      <c r="G40" s="131">
        <v>4264</v>
      </c>
      <c r="H40" s="25"/>
      <c r="I40" s="25"/>
      <c r="J40" s="26"/>
      <c r="K40" s="26"/>
      <c r="L40" s="32" t="s">
        <v>129</v>
      </c>
      <c r="M40" s="48">
        <v>4264</v>
      </c>
      <c r="N40" s="183">
        <f>+'havelvac 7.1'!N40+'havelvac 7.2'!N40+'havelvac 7.3'!N40+'havelvac 7.4'!N40+'havelvac 7.5'!N40+'havelvac 7.6'!N40+'havelvac 7.7'!N40+'havelvac 7.9'!N40+'havelvac 7.8'!N40+'havelvac 7.10'!N40+'havelvac 7.11'!N40+'havelvac 7.12'!N40+'havelvac 7.13'!N40</f>
        <v>0</v>
      </c>
      <c r="O40" s="183">
        <f>+'havelvac 7.1'!O40+'havelvac 7.2'!O40+'havelvac 7.3'!O40+'havelvac 7.4'!O40+'havelvac 7.5'!O40+'havelvac 7.6'!O40+'havelvac 7.7'!O40+'havelvac 7.9'!O40+'havelvac 7.8'!O40+'havelvac 7.10'!O40+'havelvac 7.11'!O40+'havelvac 7.12'!O40+'havelvac 7.13'!O40</f>
        <v>0</v>
      </c>
      <c r="P40" s="183">
        <f>+'havelvac 7.1'!P40+'havelvac 7.2'!P40+'havelvac 7.3'!P40+'havelvac 7.4'!P40+'havelvac 7.5'!P40+'havelvac 7.6'!P40+'havelvac 7.7'!P40+'havelvac 7.9'!P40+'havelvac 7.8'!P40+'havelvac 7.10'!P40+'havelvac 7.11'!P40+'havelvac 7.12'!P40+'havelvac 7.13'!P40</f>
        <v>0</v>
      </c>
      <c r="Q40" s="161">
        <f>'havelvac 7.1'!N40+'havelvac 7.2'!N40</f>
        <v>0</v>
      </c>
      <c r="R40" s="161">
        <f>+'havelvac 7.1'!O40+'havelvac 7.2'!O40+'havelvac 7.3'!O40+'havelvac 7.4'!O40+'havelvac 7.5'!O40+'havelvac 7.6'!O40+'havelvac 7.7'!O40+'havelvac 7.9'!O40+'havelvac 7.8'!O40+'havelvac 7.10'!O40+'havelvac 7.11'!O40+'havelvac 7.12'!O40+'havelvac 7.13'!O40</f>
        <v>0</v>
      </c>
      <c r="S40" s="161">
        <f>+'havelvac 7.1'!P40+'havelvac 7.2'!P40+'havelvac 7.3'!P40+'havelvac 7.4'!P40+'havelvac 7.5'!P40+'havelvac 7.6'!P40+'havelvac 7.7'!P40+'havelvac 7.9'!P40+'havelvac 7.8'!P40+'havelvac 7.10'!P40+'havelvac 7.11'!P40+'havelvac 7.12'!P40+'havelvac 7.13'!P40</f>
        <v>0</v>
      </c>
      <c r="T40" s="438">
        <f t="shared" si="2"/>
        <v>0</v>
      </c>
      <c r="U40" s="438">
        <f t="shared" si="3"/>
        <v>0</v>
      </c>
      <c r="V40" s="438">
        <f t="shared" si="4"/>
        <v>0</v>
      </c>
    </row>
    <row r="41" spans="1:22" s="137" customFormat="1" ht="16.2" hidden="1">
      <c r="A41" s="184" t="str">
        <f t="shared" si="0"/>
        <v>71010101014267</v>
      </c>
      <c r="B41" s="185" t="s">
        <v>439</v>
      </c>
      <c r="C41" s="134" t="s">
        <v>106</v>
      </c>
      <c r="D41" s="133" t="s">
        <v>106</v>
      </c>
      <c r="E41" s="132" t="s">
        <v>106</v>
      </c>
      <c r="F41" s="186" t="s">
        <v>106</v>
      </c>
      <c r="G41" s="131">
        <v>4267</v>
      </c>
      <c r="H41" s="25"/>
      <c r="I41" s="25"/>
      <c r="J41" s="26"/>
      <c r="K41" s="26"/>
      <c r="L41" s="32" t="s">
        <v>130</v>
      </c>
      <c r="M41" s="48">
        <v>4267</v>
      </c>
      <c r="N41" s="183">
        <f>+'havelvac 7.1'!N41+'havelvac 7.2'!N41+'havelvac 7.3'!N41+'havelvac 7.4'!N41+'havelvac 7.5'!N41+'havelvac 7.6'!N41+'havelvac 7.7'!N41+'havelvac 7.9'!N41+'havelvac 7.8'!N41+'havelvac 7.10'!N41+'havelvac 7.11'!N41+'havelvac 7.12'!N41+'havelvac 7.13'!N41</f>
        <v>0</v>
      </c>
      <c r="O41" s="183">
        <f>+'havelvac 7.1'!O41+'havelvac 7.2'!O41+'havelvac 7.3'!O41+'havelvac 7.4'!O41+'havelvac 7.5'!O41+'havelvac 7.6'!O41+'havelvac 7.7'!O41+'havelvac 7.9'!O41+'havelvac 7.8'!O41+'havelvac 7.10'!O41+'havelvac 7.11'!O41+'havelvac 7.12'!O41+'havelvac 7.13'!O41</f>
        <v>0</v>
      </c>
      <c r="P41" s="183">
        <f>+'havelvac 7.1'!P41+'havelvac 7.2'!P41+'havelvac 7.3'!P41+'havelvac 7.4'!P41+'havelvac 7.5'!P41+'havelvac 7.6'!P41+'havelvac 7.7'!P41+'havelvac 7.9'!P41+'havelvac 7.8'!P41+'havelvac 7.10'!P41+'havelvac 7.11'!P41+'havelvac 7.12'!P41+'havelvac 7.13'!P41</f>
        <v>0</v>
      </c>
      <c r="Q41" s="161">
        <f>'havelvac 7.1'!N41+'havelvac 7.2'!N41</f>
        <v>0</v>
      </c>
      <c r="R41" s="161">
        <f>+'havelvac 7.1'!O41+'havelvac 7.2'!O41+'havelvac 7.3'!O41+'havelvac 7.4'!O41+'havelvac 7.5'!O41+'havelvac 7.6'!O41+'havelvac 7.7'!O41+'havelvac 7.9'!O41+'havelvac 7.8'!O41+'havelvac 7.10'!O41+'havelvac 7.11'!O41+'havelvac 7.12'!O41+'havelvac 7.13'!O41</f>
        <v>0</v>
      </c>
      <c r="S41" s="161">
        <f>+'havelvac 7.1'!P41+'havelvac 7.2'!P41+'havelvac 7.3'!P41+'havelvac 7.4'!P41+'havelvac 7.5'!P41+'havelvac 7.6'!P41+'havelvac 7.7'!P41+'havelvac 7.9'!P41+'havelvac 7.8'!P41+'havelvac 7.10'!P41+'havelvac 7.11'!P41+'havelvac 7.12'!P41+'havelvac 7.13'!P41</f>
        <v>0</v>
      </c>
      <c r="T41" s="438">
        <f t="shared" si="2"/>
        <v>0</v>
      </c>
      <c r="U41" s="438">
        <f t="shared" si="3"/>
        <v>0</v>
      </c>
      <c r="V41" s="438">
        <f t="shared" si="4"/>
        <v>0</v>
      </c>
    </row>
    <row r="42" spans="1:22" s="137" customFormat="1" ht="16.2" hidden="1">
      <c r="A42" s="184" t="str">
        <f t="shared" si="0"/>
        <v>71010101014269</v>
      </c>
      <c r="B42" s="185" t="s">
        <v>439</v>
      </c>
      <c r="C42" s="134" t="s">
        <v>106</v>
      </c>
      <c r="D42" s="133" t="s">
        <v>106</v>
      </c>
      <c r="E42" s="132" t="s">
        <v>106</v>
      </c>
      <c r="F42" s="186" t="s">
        <v>106</v>
      </c>
      <c r="G42" s="131">
        <v>4269</v>
      </c>
      <c r="H42" s="25"/>
      <c r="I42" s="25"/>
      <c r="J42" s="26"/>
      <c r="K42" s="26"/>
      <c r="L42" s="32" t="s">
        <v>364</v>
      </c>
      <c r="M42" s="48">
        <v>4269</v>
      </c>
      <c r="N42" s="183">
        <f>+'havelvac 7.1'!N42+'havelvac 7.2'!N42+'havelvac 7.3'!N42+'havelvac 7.4'!N42+'havelvac 7.5'!N42+'havelvac 7.6'!N42+'havelvac 7.7'!N42+'havelvac 7.9'!N42+'havelvac 7.8'!N42+'havelvac 7.10'!N42+'havelvac 7.11'!N42+'havelvac 7.12'!N42+'havelvac 7.13'!N42</f>
        <v>0</v>
      </c>
      <c r="O42" s="183">
        <f>+'havelvac 7.1'!O42+'havelvac 7.2'!O42+'havelvac 7.3'!O42+'havelvac 7.4'!O42+'havelvac 7.5'!O42+'havelvac 7.6'!O42+'havelvac 7.7'!O42+'havelvac 7.9'!O42+'havelvac 7.8'!O42+'havelvac 7.10'!O42+'havelvac 7.11'!O42+'havelvac 7.12'!O42+'havelvac 7.13'!O42</f>
        <v>0</v>
      </c>
      <c r="P42" s="183">
        <f>+'havelvac 7.1'!P42+'havelvac 7.2'!P42+'havelvac 7.3'!P42+'havelvac 7.4'!P42+'havelvac 7.5'!P42+'havelvac 7.6'!P42+'havelvac 7.7'!P42+'havelvac 7.9'!P42+'havelvac 7.8'!P42+'havelvac 7.10'!P42+'havelvac 7.11'!P42+'havelvac 7.12'!P42+'havelvac 7.13'!P42</f>
        <v>0</v>
      </c>
      <c r="Q42" s="161">
        <f>'havelvac 7.1'!N42+'havelvac 7.2'!N42</f>
        <v>0</v>
      </c>
      <c r="R42" s="161">
        <f>+'havelvac 7.1'!O42+'havelvac 7.2'!O42+'havelvac 7.3'!O42+'havelvac 7.4'!O42+'havelvac 7.5'!O42+'havelvac 7.6'!O42+'havelvac 7.7'!O42+'havelvac 7.9'!O42+'havelvac 7.8'!O42+'havelvac 7.10'!O42+'havelvac 7.11'!O42+'havelvac 7.12'!O42+'havelvac 7.13'!O42</f>
        <v>0</v>
      </c>
      <c r="S42" s="161">
        <f>+'havelvac 7.1'!P42+'havelvac 7.2'!P42+'havelvac 7.3'!P42+'havelvac 7.4'!P42+'havelvac 7.5'!P42+'havelvac 7.6'!P42+'havelvac 7.7'!P42+'havelvac 7.9'!P42+'havelvac 7.8'!P42+'havelvac 7.10'!P42+'havelvac 7.11'!P42+'havelvac 7.12'!P42+'havelvac 7.13'!P42</f>
        <v>0</v>
      </c>
      <c r="T42" s="438">
        <f t="shared" si="2"/>
        <v>0</v>
      </c>
      <c r="U42" s="438">
        <f t="shared" si="3"/>
        <v>0</v>
      </c>
      <c r="V42" s="438">
        <f t="shared" si="4"/>
        <v>0</v>
      </c>
    </row>
    <row r="43" spans="1:22" s="137" customFormat="1" ht="26.4" hidden="1">
      <c r="A43" s="184" t="str">
        <f t="shared" si="0"/>
        <v>71010101014511</v>
      </c>
      <c r="B43" s="185" t="s">
        <v>439</v>
      </c>
      <c r="C43" s="134" t="s">
        <v>106</v>
      </c>
      <c r="D43" s="133" t="s">
        <v>106</v>
      </c>
      <c r="E43" s="132" t="s">
        <v>106</v>
      </c>
      <c r="F43" s="206" t="s">
        <v>106</v>
      </c>
      <c r="G43" s="187">
        <v>4511</v>
      </c>
      <c r="H43" s="25"/>
      <c r="I43" s="25"/>
      <c r="J43" s="26"/>
      <c r="K43" s="26"/>
      <c r="L43" s="29" t="s">
        <v>131</v>
      </c>
      <c r="M43" s="12">
        <v>4511</v>
      </c>
      <c r="N43" s="183">
        <f>+'havelvac 7.1'!N43+'havelvac 7.2'!N43+'havelvac 7.3'!N43+'havelvac 7.4'!N43+'havelvac 7.5'!N43+'havelvac 7.6'!N43+'havelvac 7.7'!N43+'havelvac 7.9'!N43+'havelvac 7.8'!N43+'havelvac 7.10'!N43+'havelvac 7.11'!N43+'havelvac 7.12'!N43+'havelvac 7.13'!N43</f>
        <v>0</v>
      </c>
      <c r="O43" s="183">
        <f>+'havelvac 7.1'!O43+'havelvac 7.2'!O43+'havelvac 7.3'!O43+'havelvac 7.4'!O43+'havelvac 7.5'!O43+'havelvac 7.6'!O43+'havelvac 7.7'!O43+'havelvac 7.9'!O43+'havelvac 7.8'!O43+'havelvac 7.10'!O43+'havelvac 7.11'!O43+'havelvac 7.12'!O43+'havelvac 7.13'!O43</f>
        <v>0</v>
      </c>
      <c r="P43" s="183">
        <f>+'havelvac 7.1'!P43+'havelvac 7.2'!P43+'havelvac 7.3'!P43+'havelvac 7.4'!P43+'havelvac 7.5'!P43+'havelvac 7.6'!P43+'havelvac 7.7'!P43+'havelvac 7.9'!P43+'havelvac 7.8'!P43+'havelvac 7.10'!P43+'havelvac 7.11'!P43+'havelvac 7.12'!P43+'havelvac 7.13'!P43</f>
        <v>0</v>
      </c>
      <c r="Q43" s="161">
        <f>'havelvac 7.1'!N43+'havelvac 7.2'!N43</f>
        <v>0</v>
      </c>
      <c r="R43" s="161">
        <f>+'havelvac 7.1'!O43+'havelvac 7.2'!O43+'havelvac 7.3'!O43+'havelvac 7.4'!O43+'havelvac 7.5'!O43+'havelvac 7.6'!O43+'havelvac 7.7'!O43+'havelvac 7.9'!O43+'havelvac 7.8'!O43+'havelvac 7.10'!O43+'havelvac 7.11'!O43+'havelvac 7.12'!O43+'havelvac 7.13'!O43</f>
        <v>0</v>
      </c>
      <c r="S43" s="161">
        <f>+'havelvac 7.1'!P43+'havelvac 7.2'!P43+'havelvac 7.3'!P43+'havelvac 7.4'!P43+'havelvac 7.5'!P43+'havelvac 7.6'!P43+'havelvac 7.7'!P43+'havelvac 7.9'!P43+'havelvac 7.8'!P43+'havelvac 7.10'!P43+'havelvac 7.11'!P43+'havelvac 7.12'!P43+'havelvac 7.13'!P43</f>
        <v>0</v>
      </c>
      <c r="T43" s="438">
        <f t="shared" si="2"/>
        <v>0</v>
      </c>
      <c r="U43" s="438">
        <f t="shared" si="3"/>
        <v>0</v>
      </c>
      <c r="V43" s="438">
        <f t="shared" si="4"/>
        <v>0</v>
      </c>
    </row>
    <row r="44" spans="1:22" s="137" customFormat="1" ht="26.4" hidden="1">
      <c r="A44" s="184" t="str">
        <f>CONCATENATE(B44,C44,D44,E44,F44,G44)</f>
        <v/>
      </c>
      <c r="B44" s="185"/>
      <c r="C44" s="134"/>
      <c r="D44" s="133"/>
      <c r="E44" s="132"/>
      <c r="F44" s="206"/>
      <c r="G44" s="187"/>
      <c r="H44" s="25"/>
      <c r="I44" s="25"/>
      <c r="J44" s="26"/>
      <c r="K44" s="26"/>
      <c r="L44" s="32" t="s">
        <v>747</v>
      </c>
      <c r="M44" s="33">
        <v>4638</v>
      </c>
      <c r="N44" s="183">
        <f>+'havelvac 7.1'!N44+'havelvac 7.2'!N44+'havelvac 7.3'!N44+'havelvac 7.4'!N44+'havelvac 7.5'!N44+'havelvac 7.6'!N44+'havelvac 7.7'!N44+'havelvac 7.9'!N44+'havelvac 7.8'!N44+'havelvac 7.10'!N44+'havelvac 7.11'!N44+'havelvac 7.12'!N44+'havelvac 7.13'!N44</f>
        <v>0</v>
      </c>
      <c r="O44" s="183">
        <f>+'havelvac 7.1'!O44+'havelvac 7.2'!O44+'havelvac 7.3'!O44+'havelvac 7.4'!O44+'havelvac 7.5'!O44+'havelvac 7.6'!O44+'havelvac 7.7'!O44+'havelvac 7.9'!O44+'havelvac 7.8'!O44+'havelvac 7.10'!O44+'havelvac 7.11'!O44+'havelvac 7.12'!O44+'havelvac 7.13'!O44</f>
        <v>0</v>
      </c>
      <c r="P44" s="183">
        <f>+'havelvac 7.1'!P44+'havelvac 7.2'!P44+'havelvac 7.3'!P44+'havelvac 7.4'!P44+'havelvac 7.5'!P44+'havelvac 7.6'!P44+'havelvac 7.7'!P44+'havelvac 7.9'!P44+'havelvac 7.8'!P44+'havelvac 7.10'!P44+'havelvac 7.11'!P44+'havelvac 7.12'!P44+'havelvac 7.13'!P44</f>
        <v>0</v>
      </c>
      <c r="Q44" s="161">
        <f>'havelvac 7.1'!N44+'havelvac 7.2'!N44</f>
        <v>0</v>
      </c>
      <c r="R44" s="161">
        <f>+'havelvac 7.1'!O44+'havelvac 7.2'!O44+'havelvac 7.3'!O44+'havelvac 7.4'!O44+'havelvac 7.5'!O44+'havelvac 7.6'!O44+'havelvac 7.7'!O44+'havelvac 7.9'!O44+'havelvac 7.8'!O44+'havelvac 7.10'!O44+'havelvac 7.11'!O44+'havelvac 7.12'!O44+'havelvac 7.13'!O44</f>
        <v>0</v>
      </c>
      <c r="S44" s="161">
        <f>+'havelvac 7.1'!P44+'havelvac 7.2'!P44+'havelvac 7.3'!P44+'havelvac 7.4'!P44+'havelvac 7.5'!P44+'havelvac 7.6'!P44+'havelvac 7.7'!P44+'havelvac 7.9'!P44+'havelvac 7.8'!P44+'havelvac 7.10'!P44+'havelvac 7.11'!P44+'havelvac 7.12'!P44+'havelvac 7.13'!P44</f>
        <v>0</v>
      </c>
      <c r="T44" s="438">
        <f t="shared" si="2"/>
        <v>0</v>
      </c>
      <c r="U44" s="438">
        <f t="shared" si="3"/>
        <v>0</v>
      </c>
      <c r="V44" s="438">
        <f t="shared" si="4"/>
        <v>0</v>
      </c>
    </row>
    <row r="45" spans="1:22" s="137" customFormat="1" ht="16.2" hidden="1">
      <c r="A45" s="184" t="str">
        <f t="shared" si="0"/>
        <v>71010101014729</v>
      </c>
      <c r="B45" s="185" t="s">
        <v>439</v>
      </c>
      <c r="C45" s="134" t="s">
        <v>106</v>
      </c>
      <c r="D45" s="133" t="s">
        <v>106</v>
      </c>
      <c r="E45" s="132" t="s">
        <v>106</v>
      </c>
      <c r="F45" s="186" t="s">
        <v>106</v>
      </c>
      <c r="G45" s="131">
        <v>4729</v>
      </c>
      <c r="H45" s="25"/>
      <c r="I45" s="25"/>
      <c r="J45" s="26"/>
      <c r="K45" s="26"/>
      <c r="L45" s="32" t="s">
        <v>167</v>
      </c>
      <c r="M45" s="33">
        <v>4639</v>
      </c>
      <c r="N45" s="183">
        <f>+'havelvac 7.1'!N45+'havelvac 7.2'!N45+'havelvac 7.3'!N45+'havelvac 7.4'!N45+'havelvac 7.5'!N45+'havelvac 7.6'!N45+'havelvac 7.7'!N45+'havelvac 7.9'!N45+'havelvac 7.8'!N45+'havelvac 7.10'!N45+'havelvac 7.11'!N45+'havelvac 7.12'!N45+'havelvac 7.13'!N45</f>
        <v>0</v>
      </c>
      <c r="O45" s="183">
        <f>+'havelvac 7.1'!O45+'havelvac 7.2'!O45+'havelvac 7.3'!O45+'havelvac 7.4'!O45+'havelvac 7.5'!O45+'havelvac 7.6'!O45+'havelvac 7.7'!O45+'havelvac 7.9'!O45+'havelvac 7.8'!O45+'havelvac 7.10'!O45+'havelvac 7.11'!O45+'havelvac 7.12'!O45+'havelvac 7.13'!O45</f>
        <v>0</v>
      </c>
      <c r="P45" s="183">
        <f>+'havelvac 7.1'!P45+'havelvac 7.2'!P45+'havelvac 7.3'!P45+'havelvac 7.4'!P45+'havelvac 7.5'!P45+'havelvac 7.6'!P45+'havelvac 7.7'!P45+'havelvac 7.9'!P45+'havelvac 7.8'!P45+'havelvac 7.10'!P45+'havelvac 7.11'!P45+'havelvac 7.12'!P45+'havelvac 7.13'!P45</f>
        <v>0</v>
      </c>
      <c r="Q45" s="161">
        <f>'havelvac 7.1'!N45+'havelvac 7.2'!N45</f>
        <v>0</v>
      </c>
      <c r="R45" s="161">
        <f>+'havelvac 7.1'!O45+'havelvac 7.2'!O45+'havelvac 7.3'!O45+'havelvac 7.4'!O45+'havelvac 7.5'!O45+'havelvac 7.6'!O45+'havelvac 7.7'!O45+'havelvac 7.9'!O45+'havelvac 7.8'!O45+'havelvac 7.10'!O45+'havelvac 7.11'!O45+'havelvac 7.12'!O45+'havelvac 7.13'!O45</f>
        <v>0</v>
      </c>
      <c r="S45" s="161">
        <f>+'havelvac 7.1'!P45+'havelvac 7.2'!P45+'havelvac 7.3'!P45+'havelvac 7.4'!P45+'havelvac 7.5'!P45+'havelvac 7.6'!P45+'havelvac 7.7'!P45+'havelvac 7.9'!P45+'havelvac 7.8'!P45+'havelvac 7.10'!P45+'havelvac 7.11'!P45+'havelvac 7.12'!P45+'havelvac 7.13'!P45</f>
        <v>0</v>
      </c>
      <c r="T45" s="438">
        <f t="shared" si="2"/>
        <v>0</v>
      </c>
      <c r="U45" s="438">
        <f t="shared" si="3"/>
        <v>0</v>
      </c>
      <c r="V45" s="438">
        <f t="shared" si="4"/>
        <v>0</v>
      </c>
    </row>
    <row r="46" spans="1:22" s="137" customFormat="1" ht="16.2" hidden="1">
      <c r="A46" s="184" t="str">
        <f t="shared" si="0"/>
        <v>71010101014823</v>
      </c>
      <c r="B46" s="185" t="s">
        <v>439</v>
      </c>
      <c r="C46" s="134" t="s">
        <v>106</v>
      </c>
      <c r="D46" s="133" t="s">
        <v>106</v>
      </c>
      <c r="E46" s="132" t="s">
        <v>106</v>
      </c>
      <c r="F46" s="186" t="s">
        <v>106</v>
      </c>
      <c r="G46" s="131">
        <v>4823</v>
      </c>
      <c r="H46" s="25"/>
      <c r="I46" s="25"/>
      <c r="J46" s="26"/>
      <c r="K46" s="26"/>
      <c r="L46" s="29" t="s">
        <v>132</v>
      </c>
      <c r="M46" s="12">
        <v>4729</v>
      </c>
      <c r="N46" s="183">
        <f>+'havelvac 7.1'!N46+'havelvac 7.2'!N46+'havelvac 7.3'!N46+'havelvac 7.4'!N46+'havelvac 7.5'!N46+'havelvac 7.6'!N46+'havelvac 7.7'!N46+'havelvac 7.9'!N46+'havelvac 7.8'!N46+'havelvac 7.10'!N46+'havelvac 7.11'!N46+'havelvac 7.12'!N46+'havelvac 7.13'!N46</f>
        <v>0</v>
      </c>
      <c r="O46" s="183">
        <f>+'havelvac 7.1'!O46+'havelvac 7.2'!O46+'havelvac 7.3'!O46+'havelvac 7.4'!O46+'havelvac 7.5'!O46+'havelvac 7.6'!O46+'havelvac 7.7'!O46+'havelvac 7.9'!O46+'havelvac 7.8'!O46+'havelvac 7.10'!O46+'havelvac 7.11'!O46+'havelvac 7.12'!O46+'havelvac 7.13'!O46</f>
        <v>0</v>
      </c>
      <c r="P46" s="183">
        <f>+'havelvac 7.1'!P46+'havelvac 7.2'!P46+'havelvac 7.3'!P46+'havelvac 7.4'!P46+'havelvac 7.5'!P46+'havelvac 7.6'!P46+'havelvac 7.7'!P46+'havelvac 7.9'!P46+'havelvac 7.8'!P46+'havelvac 7.10'!P46+'havelvac 7.11'!P46+'havelvac 7.12'!P46+'havelvac 7.13'!P46</f>
        <v>0</v>
      </c>
      <c r="Q46" s="161">
        <f>'havelvac 7.1'!N46+'havelvac 7.2'!N46</f>
        <v>0</v>
      </c>
      <c r="R46" s="161">
        <f>+'havelvac 7.1'!O46+'havelvac 7.2'!O46+'havelvac 7.3'!O46+'havelvac 7.4'!O46+'havelvac 7.5'!O46+'havelvac 7.6'!O46+'havelvac 7.7'!O46+'havelvac 7.9'!O46+'havelvac 7.8'!O46+'havelvac 7.10'!O46+'havelvac 7.11'!O46+'havelvac 7.12'!O46+'havelvac 7.13'!O46</f>
        <v>0</v>
      </c>
      <c r="S46" s="161">
        <f>+'havelvac 7.1'!P46+'havelvac 7.2'!P46+'havelvac 7.3'!P46+'havelvac 7.4'!P46+'havelvac 7.5'!P46+'havelvac 7.6'!P46+'havelvac 7.7'!P46+'havelvac 7.9'!P46+'havelvac 7.8'!P46+'havelvac 7.10'!P46+'havelvac 7.11'!P46+'havelvac 7.12'!P46+'havelvac 7.13'!P46</f>
        <v>0</v>
      </c>
      <c r="T46" s="438">
        <f t="shared" si="2"/>
        <v>0</v>
      </c>
      <c r="U46" s="438">
        <f t="shared" si="3"/>
        <v>0</v>
      </c>
      <c r="V46" s="438">
        <f t="shared" si="4"/>
        <v>0</v>
      </c>
    </row>
    <row r="47" spans="1:22" s="137" customFormat="1" ht="26.4" hidden="1">
      <c r="A47" s="184"/>
      <c r="B47" s="185"/>
      <c r="C47" s="134"/>
      <c r="D47" s="133"/>
      <c r="E47" s="132"/>
      <c r="F47" s="186"/>
      <c r="G47" s="131"/>
      <c r="H47" s="25"/>
      <c r="I47" s="25"/>
      <c r="J47" s="26"/>
      <c r="K47" s="26"/>
      <c r="L47" s="29" t="s">
        <v>858</v>
      </c>
      <c r="M47" s="12" t="s">
        <v>88</v>
      </c>
      <c r="N47" s="183">
        <f>+'havelvac 7.1'!N47+'havelvac 7.2'!N47+'havelvac 7.3'!N47+'havelvac 7.4'!N47+'havelvac 7.5'!N47+'havelvac 7.6'!N47+'havelvac 7.7'!N47+'havelvac 7.9'!N47+'havelvac 7.8'!N47+'havelvac 7.10'!N47+'havelvac 7.11'!N47+'havelvac 7.12'!N47+'havelvac 7.13'!N47</f>
        <v>0</v>
      </c>
      <c r="O47" s="183">
        <f>+'havelvac 7.1'!O47+'havelvac 7.2'!O47+'havelvac 7.3'!O47+'havelvac 7.4'!O47+'havelvac 7.5'!O47+'havelvac 7.6'!O47+'havelvac 7.7'!O47+'havelvac 7.9'!O47+'havelvac 7.8'!O47+'havelvac 7.10'!O47+'havelvac 7.11'!O47+'havelvac 7.12'!O47+'havelvac 7.13'!O47</f>
        <v>0</v>
      </c>
      <c r="P47" s="183">
        <f>+'havelvac 7.1'!P47+'havelvac 7.2'!P47+'havelvac 7.3'!P47+'havelvac 7.4'!P47+'havelvac 7.5'!P47+'havelvac 7.6'!P47+'havelvac 7.7'!P47+'havelvac 7.9'!P47+'havelvac 7.8'!P47+'havelvac 7.10'!P47+'havelvac 7.11'!P47+'havelvac 7.12'!P47+'havelvac 7.13'!P47</f>
        <v>0</v>
      </c>
      <c r="Q47" s="161">
        <f>'havelvac 7.1'!N47+'havelvac 7.2'!N47</f>
        <v>0</v>
      </c>
      <c r="R47" s="161">
        <f>+'havelvac 7.1'!O47+'havelvac 7.2'!O47+'havelvac 7.3'!O47+'havelvac 7.4'!O47+'havelvac 7.5'!O47+'havelvac 7.6'!O47+'havelvac 7.7'!O47+'havelvac 7.9'!O47+'havelvac 7.8'!O47+'havelvac 7.10'!O47+'havelvac 7.11'!O47+'havelvac 7.12'!O47+'havelvac 7.13'!O47</f>
        <v>0</v>
      </c>
      <c r="S47" s="161">
        <f>+'havelvac 7.1'!P47+'havelvac 7.2'!P47+'havelvac 7.3'!P47+'havelvac 7.4'!P47+'havelvac 7.5'!P47+'havelvac 7.6'!P47+'havelvac 7.7'!P47+'havelvac 7.9'!P47+'havelvac 7.8'!P47+'havelvac 7.10'!P47+'havelvac 7.11'!P47+'havelvac 7.12'!P47+'havelvac 7.13'!P47</f>
        <v>0</v>
      </c>
      <c r="T47" s="438">
        <f t="shared" si="2"/>
        <v>0</v>
      </c>
      <c r="U47" s="438">
        <f t="shared" si="3"/>
        <v>0</v>
      </c>
      <c r="V47" s="438">
        <f t="shared" si="4"/>
        <v>0</v>
      </c>
    </row>
    <row r="48" spans="1:22" s="137" customFormat="1" ht="16.2" hidden="1">
      <c r="A48" s="184" t="str">
        <f t="shared" si="0"/>
        <v>71010101014861</v>
      </c>
      <c r="B48" s="185" t="s">
        <v>439</v>
      </c>
      <c r="C48" s="134" t="s">
        <v>106</v>
      </c>
      <c r="D48" s="133" t="s">
        <v>106</v>
      </c>
      <c r="E48" s="132" t="s">
        <v>106</v>
      </c>
      <c r="F48" s="186" t="s">
        <v>106</v>
      </c>
      <c r="G48" s="131">
        <v>4861</v>
      </c>
      <c r="H48" s="25"/>
      <c r="I48" s="25"/>
      <c r="J48" s="26"/>
      <c r="K48" s="26"/>
      <c r="L48" s="29" t="s">
        <v>133</v>
      </c>
      <c r="M48" s="12">
        <v>4823</v>
      </c>
      <c r="N48" s="183">
        <f>+'havelvac 7.1'!N48+'havelvac 7.2'!N48+'havelvac 7.3'!N48+'havelvac 7.4'!N48+'havelvac 7.5'!N48+'havelvac 7.6'!N48+'havelvac 7.7'!N48+'havelvac 7.9'!N48+'havelvac 7.8'!N48+'havelvac 7.10'!N48+'havelvac 7.11'!N48+'havelvac 7.12'!N48+'havelvac 7.13'!N48</f>
        <v>0</v>
      </c>
      <c r="O48" s="183">
        <f>+'havelvac 7.1'!O48+'havelvac 7.2'!O48+'havelvac 7.3'!O48+'havelvac 7.4'!O48+'havelvac 7.5'!O48+'havelvac 7.6'!O48+'havelvac 7.7'!O48+'havelvac 7.9'!O48+'havelvac 7.8'!O48+'havelvac 7.10'!O48+'havelvac 7.11'!O48+'havelvac 7.12'!O48+'havelvac 7.13'!O48</f>
        <v>0</v>
      </c>
      <c r="P48" s="183">
        <f>+'havelvac 7.1'!P48+'havelvac 7.2'!P48+'havelvac 7.3'!P48+'havelvac 7.4'!P48+'havelvac 7.5'!P48+'havelvac 7.6'!P48+'havelvac 7.7'!P48+'havelvac 7.9'!P48+'havelvac 7.8'!P48+'havelvac 7.10'!P48+'havelvac 7.11'!P48+'havelvac 7.12'!P48+'havelvac 7.13'!P48</f>
        <v>0</v>
      </c>
      <c r="Q48" s="161">
        <f>'havelvac 7.1'!N48+'havelvac 7.2'!N48</f>
        <v>0</v>
      </c>
      <c r="R48" s="161">
        <f>+'havelvac 7.1'!O48+'havelvac 7.2'!O48+'havelvac 7.3'!O48+'havelvac 7.4'!O48+'havelvac 7.5'!O48+'havelvac 7.6'!O48+'havelvac 7.7'!O48+'havelvac 7.9'!O48+'havelvac 7.8'!O48+'havelvac 7.10'!O48+'havelvac 7.11'!O48+'havelvac 7.12'!O48+'havelvac 7.13'!O48</f>
        <v>0</v>
      </c>
      <c r="S48" s="161">
        <f>+'havelvac 7.1'!P48+'havelvac 7.2'!P48+'havelvac 7.3'!P48+'havelvac 7.4'!P48+'havelvac 7.5'!P48+'havelvac 7.6'!P48+'havelvac 7.7'!P48+'havelvac 7.9'!P48+'havelvac 7.8'!P48+'havelvac 7.10'!P48+'havelvac 7.11'!P48+'havelvac 7.12'!P48+'havelvac 7.13'!P48</f>
        <v>0</v>
      </c>
      <c r="T48" s="438">
        <f t="shared" si="2"/>
        <v>0</v>
      </c>
      <c r="U48" s="438">
        <f t="shared" si="3"/>
        <v>0</v>
      </c>
      <c r="V48" s="438">
        <f t="shared" si="4"/>
        <v>0</v>
      </c>
    </row>
    <row r="49" spans="1:22" s="137" customFormat="1" ht="16.2" hidden="1">
      <c r="A49" s="184" t="str">
        <f t="shared" si="0"/>
        <v>71010101015121</v>
      </c>
      <c r="B49" s="185" t="s">
        <v>439</v>
      </c>
      <c r="C49" s="134" t="s">
        <v>106</v>
      </c>
      <c r="D49" s="133" t="s">
        <v>106</v>
      </c>
      <c r="E49" s="132" t="s">
        <v>106</v>
      </c>
      <c r="F49" s="186" t="s">
        <v>106</v>
      </c>
      <c r="G49" s="131">
        <v>5121</v>
      </c>
      <c r="H49" s="25"/>
      <c r="I49" s="25"/>
      <c r="J49" s="26"/>
      <c r="K49" s="26"/>
      <c r="L49" s="32" t="s">
        <v>134</v>
      </c>
      <c r="M49" s="48">
        <v>4861</v>
      </c>
      <c r="N49" s="183">
        <f>+'havelvac 7.1'!N49+'havelvac 7.2'!N49+'havelvac 7.3'!N49+'havelvac 7.4'!N49+'havelvac 7.5'!N49+'havelvac 7.6'!N49+'havelvac 7.7'!N49+'havelvac 7.9'!N49+'havelvac 7.8'!N49+'havelvac 7.10'!N49+'havelvac 7.11'!N49+'havelvac 7.12'!N49+'havelvac 7.13'!N49</f>
        <v>0</v>
      </c>
      <c r="O49" s="183">
        <f>+'havelvac 7.1'!O49+'havelvac 7.2'!O49+'havelvac 7.3'!O49+'havelvac 7.4'!O49+'havelvac 7.5'!O49+'havelvac 7.6'!O49+'havelvac 7.7'!O49+'havelvac 7.9'!O49+'havelvac 7.8'!O49+'havelvac 7.10'!O49+'havelvac 7.11'!O49+'havelvac 7.12'!O49+'havelvac 7.13'!O49</f>
        <v>0</v>
      </c>
      <c r="P49" s="183">
        <f>+'havelvac 7.1'!P49+'havelvac 7.2'!P49+'havelvac 7.3'!P49+'havelvac 7.4'!P49+'havelvac 7.5'!P49+'havelvac 7.6'!P49+'havelvac 7.7'!P49+'havelvac 7.9'!P49+'havelvac 7.8'!P49+'havelvac 7.10'!P49+'havelvac 7.11'!P49+'havelvac 7.12'!P49+'havelvac 7.13'!P49</f>
        <v>0</v>
      </c>
      <c r="Q49" s="161">
        <f>'havelvac 7.1'!N49+'havelvac 7.2'!N49</f>
        <v>0</v>
      </c>
      <c r="R49" s="161">
        <f>+'havelvac 7.1'!O49+'havelvac 7.2'!O49+'havelvac 7.3'!O49+'havelvac 7.4'!O49+'havelvac 7.5'!O49+'havelvac 7.6'!O49+'havelvac 7.7'!O49+'havelvac 7.9'!O49+'havelvac 7.8'!O49+'havelvac 7.10'!O49+'havelvac 7.11'!O49+'havelvac 7.12'!O49+'havelvac 7.13'!O49</f>
        <v>0</v>
      </c>
      <c r="S49" s="161">
        <f>+'havelvac 7.1'!P49+'havelvac 7.2'!P49+'havelvac 7.3'!P49+'havelvac 7.4'!P49+'havelvac 7.5'!P49+'havelvac 7.6'!P49+'havelvac 7.7'!P49+'havelvac 7.9'!P49+'havelvac 7.8'!P49+'havelvac 7.10'!P49+'havelvac 7.11'!P49+'havelvac 7.12'!P49+'havelvac 7.13'!P49</f>
        <v>0</v>
      </c>
      <c r="T49" s="438">
        <f t="shared" si="2"/>
        <v>0</v>
      </c>
      <c r="U49" s="438">
        <f t="shared" si="3"/>
        <v>0</v>
      </c>
      <c r="V49" s="438">
        <f t="shared" si="4"/>
        <v>0</v>
      </c>
    </row>
    <row r="50" spans="1:22" s="137" customFormat="1" ht="16.2" hidden="1">
      <c r="A50" s="184" t="str">
        <f t="shared" si="0"/>
        <v>71010101015122</v>
      </c>
      <c r="B50" s="185" t="s">
        <v>439</v>
      </c>
      <c r="C50" s="134" t="s">
        <v>106</v>
      </c>
      <c r="D50" s="133" t="s">
        <v>106</v>
      </c>
      <c r="E50" s="132" t="s">
        <v>106</v>
      </c>
      <c r="F50" s="186" t="s">
        <v>106</v>
      </c>
      <c r="G50" s="131">
        <v>5122</v>
      </c>
      <c r="H50" s="25"/>
      <c r="I50" s="25"/>
      <c r="J50" s="26"/>
      <c r="K50" s="26"/>
      <c r="L50" s="29" t="s">
        <v>135</v>
      </c>
      <c r="M50" s="12">
        <v>5121</v>
      </c>
      <c r="N50" s="183">
        <f>+'havelvac 7.1'!N50+'havelvac 7.2'!N50+'havelvac 7.3'!N50+'havelvac 7.4'!N50+'havelvac 7.5'!N50+'havelvac 7.6'!N50+'havelvac 7.7'!N50+'havelvac 7.9'!N50+'havelvac 7.8'!N50+'havelvac 7.10'!N50+'havelvac 7.11'!N50+'havelvac 7.12'!N50+'havelvac 7.13'!N50</f>
        <v>0</v>
      </c>
      <c r="O50" s="183">
        <f>+'havelvac 7.1'!O50+'havelvac 7.2'!O50+'havelvac 7.3'!O50+'havelvac 7.4'!O50+'havelvac 7.5'!O50+'havelvac 7.6'!O50+'havelvac 7.7'!O50+'havelvac 7.9'!O50+'havelvac 7.8'!O50+'havelvac 7.10'!O50+'havelvac 7.11'!O50+'havelvac 7.12'!O50+'havelvac 7.13'!O50</f>
        <v>0</v>
      </c>
      <c r="P50" s="183">
        <f>+'havelvac 7.1'!P50+'havelvac 7.2'!P50+'havelvac 7.3'!P50+'havelvac 7.4'!P50+'havelvac 7.5'!P50+'havelvac 7.6'!P50+'havelvac 7.7'!P50+'havelvac 7.9'!P50+'havelvac 7.8'!P50+'havelvac 7.10'!P50+'havelvac 7.11'!P50+'havelvac 7.12'!P50+'havelvac 7.13'!P50</f>
        <v>0</v>
      </c>
      <c r="Q50" s="161">
        <f>'havelvac 7.1'!N50+'havelvac 7.2'!N50</f>
        <v>0</v>
      </c>
      <c r="R50" s="161">
        <f>+'havelvac 7.1'!O50+'havelvac 7.2'!O50+'havelvac 7.3'!O50+'havelvac 7.4'!O50+'havelvac 7.5'!O50+'havelvac 7.6'!O50+'havelvac 7.7'!O50+'havelvac 7.9'!O50+'havelvac 7.8'!O50+'havelvac 7.10'!O50+'havelvac 7.11'!O50+'havelvac 7.12'!O50+'havelvac 7.13'!O50</f>
        <v>0</v>
      </c>
      <c r="S50" s="161">
        <f>+'havelvac 7.1'!P50+'havelvac 7.2'!P50+'havelvac 7.3'!P50+'havelvac 7.4'!P50+'havelvac 7.5'!P50+'havelvac 7.6'!P50+'havelvac 7.7'!P50+'havelvac 7.9'!P50+'havelvac 7.8'!P50+'havelvac 7.10'!P50+'havelvac 7.11'!P50+'havelvac 7.12'!P50+'havelvac 7.13'!P50</f>
        <v>0</v>
      </c>
      <c r="T50" s="438">
        <f t="shared" si="2"/>
        <v>0</v>
      </c>
      <c r="U50" s="438">
        <f t="shared" si="3"/>
        <v>0</v>
      </c>
      <c r="V50" s="438">
        <f t="shared" si="4"/>
        <v>0</v>
      </c>
    </row>
    <row r="51" spans="1:22" s="137" customFormat="1" ht="16.2" hidden="1">
      <c r="A51" s="184" t="str">
        <f t="shared" si="0"/>
        <v>71010101015129</v>
      </c>
      <c r="B51" s="185" t="s">
        <v>439</v>
      </c>
      <c r="C51" s="134" t="s">
        <v>106</v>
      </c>
      <c r="D51" s="133" t="s">
        <v>106</v>
      </c>
      <c r="E51" s="132" t="s">
        <v>106</v>
      </c>
      <c r="F51" s="186" t="s">
        <v>106</v>
      </c>
      <c r="G51" s="131">
        <v>5129</v>
      </c>
      <c r="H51" s="25"/>
      <c r="I51" s="25"/>
      <c r="J51" s="26"/>
      <c r="K51" s="26"/>
      <c r="L51" s="29" t="s">
        <v>136</v>
      </c>
      <c r="M51" s="12">
        <v>5122</v>
      </c>
      <c r="N51" s="183">
        <f>+'havelvac 7.1'!N51+'havelvac 7.2'!N51+'havelvac 7.3'!N51+'havelvac 7.4'!N51+'havelvac 7.5'!N51+'havelvac 7.6'!N51+'havelvac 7.7'!N51+'havelvac 7.9'!N51+'havelvac 7.8'!N51+'havelvac 7.10'!N51+'havelvac 7.11'!N51+'havelvac 7.12'!N51+'havelvac 7.13'!N51</f>
        <v>0</v>
      </c>
      <c r="O51" s="183">
        <f>+'havelvac 7.1'!O51+'havelvac 7.2'!O51+'havelvac 7.3'!O51+'havelvac 7.4'!O51+'havelvac 7.5'!O51+'havelvac 7.6'!O51+'havelvac 7.7'!O51+'havelvac 7.9'!O51+'havelvac 7.8'!O51+'havelvac 7.10'!O51+'havelvac 7.11'!O51+'havelvac 7.12'!O51+'havelvac 7.13'!O51</f>
        <v>0</v>
      </c>
      <c r="P51" s="183">
        <f>+'havelvac 7.1'!P51+'havelvac 7.2'!P51+'havelvac 7.3'!P51+'havelvac 7.4'!P51+'havelvac 7.5'!P51+'havelvac 7.6'!P51+'havelvac 7.7'!P51+'havelvac 7.9'!P51+'havelvac 7.8'!P51+'havelvac 7.10'!P51+'havelvac 7.11'!P51+'havelvac 7.12'!P51+'havelvac 7.13'!P51</f>
        <v>0</v>
      </c>
      <c r="Q51" s="161">
        <f>'havelvac 7.1'!N51+'havelvac 7.2'!N51</f>
        <v>0</v>
      </c>
      <c r="R51" s="161">
        <f>+'havelvac 7.1'!O51+'havelvac 7.2'!O51+'havelvac 7.3'!O51+'havelvac 7.4'!O51+'havelvac 7.5'!O51+'havelvac 7.6'!O51+'havelvac 7.7'!O51+'havelvac 7.9'!O51+'havelvac 7.8'!O51+'havelvac 7.10'!O51+'havelvac 7.11'!O51+'havelvac 7.12'!O51+'havelvac 7.13'!O51</f>
        <v>0</v>
      </c>
      <c r="S51" s="161">
        <f>+'havelvac 7.1'!P51+'havelvac 7.2'!P51+'havelvac 7.3'!P51+'havelvac 7.4'!P51+'havelvac 7.5'!P51+'havelvac 7.6'!P51+'havelvac 7.7'!P51+'havelvac 7.9'!P51+'havelvac 7.8'!P51+'havelvac 7.10'!P51+'havelvac 7.11'!P51+'havelvac 7.12'!P51+'havelvac 7.13'!P51</f>
        <v>0</v>
      </c>
      <c r="T51" s="438">
        <f t="shared" si="2"/>
        <v>0</v>
      </c>
      <c r="U51" s="438">
        <f t="shared" si="3"/>
        <v>0</v>
      </c>
      <c r="V51" s="438">
        <f t="shared" si="4"/>
        <v>0</v>
      </c>
    </row>
    <row r="52" spans="1:22" s="137" customFormat="1" ht="16.2" hidden="1">
      <c r="A52" s="184" t="str">
        <f t="shared" si="0"/>
        <v>71010101015132</v>
      </c>
      <c r="B52" s="185" t="s">
        <v>439</v>
      </c>
      <c r="C52" s="134" t="s">
        <v>106</v>
      </c>
      <c r="D52" s="133" t="s">
        <v>106</v>
      </c>
      <c r="E52" s="132" t="s">
        <v>106</v>
      </c>
      <c r="F52" s="186" t="s">
        <v>106</v>
      </c>
      <c r="G52" s="131">
        <v>5132</v>
      </c>
      <c r="H52" s="25"/>
      <c r="I52" s="25"/>
      <c r="J52" s="26"/>
      <c r="K52" s="26"/>
      <c r="L52" s="29" t="s">
        <v>137</v>
      </c>
      <c r="M52" s="12">
        <v>5129</v>
      </c>
      <c r="N52" s="183">
        <f>+'havelvac 7.1'!N52+'havelvac 7.2'!N52+'havelvac 7.3'!N52+'havelvac 7.4'!N52+'havelvac 7.5'!N52+'havelvac 7.6'!N52+'havelvac 7.7'!N52+'havelvac 7.9'!N52+'havelvac 7.8'!N52+'havelvac 7.10'!N52+'havelvac 7.11'!N52+'havelvac 7.12'!N52+'havelvac 7.13'!N52</f>
        <v>0</v>
      </c>
      <c r="O52" s="183">
        <f>+'havelvac 7.1'!O52+'havelvac 7.2'!O52+'havelvac 7.3'!O52+'havelvac 7.4'!O52+'havelvac 7.5'!O52+'havelvac 7.6'!O52+'havelvac 7.7'!O52+'havelvac 7.9'!O52+'havelvac 7.8'!O52+'havelvac 7.10'!O52+'havelvac 7.11'!O52+'havelvac 7.12'!O52+'havelvac 7.13'!O52</f>
        <v>0</v>
      </c>
      <c r="P52" s="183">
        <f>+'havelvac 7.1'!P52+'havelvac 7.2'!P52+'havelvac 7.3'!P52+'havelvac 7.4'!P52+'havelvac 7.5'!P52+'havelvac 7.6'!P52+'havelvac 7.7'!P52+'havelvac 7.9'!P52+'havelvac 7.8'!P52+'havelvac 7.10'!P52+'havelvac 7.11'!P52+'havelvac 7.12'!P52+'havelvac 7.13'!P52</f>
        <v>0</v>
      </c>
      <c r="Q52" s="161">
        <f>'havelvac 7.1'!N52+'havelvac 7.2'!N52</f>
        <v>0</v>
      </c>
      <c r="R52" s="161">
        <f>+'havelvac 7.1'!O52+'havelvac 7.2'!O52+'havelvac 7.3'!O52+'havelvac 7.4'!O52+'havelvac 7.5'!O52+'havelvac 7.6'!O52+'havelvac 7.7'!O52+'havelvac 7.9'!O52+'havelvac 7.8'!O52+'havelvac 7.10'!O52+'havelvac 7.11'!O52+'havelvac 7.12'!O52+'havelvac 7.13'!O52</f>
        <v>0</v>
      </c>
      <c r="S52" s="161">
        <f>+'havelvac 7.1'!P52+'havelvac 7.2'!P52+'havelvac 7.3'!P52+'havelvac 7.4'!P52+'havelvac 7.5'!P52+'havelvac 7.6'!P52+'havelvac 7.7'!P52+'havelvac 7.9'!P52+'havelvac 7.8'!P52+'havelvac 7.10'!P52+'havelvac 7.11'!P52+'havelvac 7.12'!P52+'havelvac 7.13'!P52</f>
        <v>0</v>
      </c>
      <c r="T52" s="438">
        <f t="shared" si="2"/>
        <v>0</v>
      </c>
      <c r="U52" s="438">
        <f t="shared" si="3"/>
        <v>0</v>
      </c>
      <c r="V52" s="438">
        <f t="shared" si="4"/>
        <v>0</v>
      </c>
    </row>
    <row r="53" spans="1:22" s="137" customFormat="1" ht="16.2" hidden="1">
      <c r="A53" s="184" t="str">
        <f t="shared" si="0"/>
        <v>71010101015134</v>
      </c>
      <c r="B53" s="185" t="s">
        <v>439</v>
      </c>
      <c r="C53" s="134" t="s">
        <v>106</v>
      </c>
      <c r="D53" s="133" t="s">
        <v>106</v>
      </c>
      <c r="E53" s="132" t="s">
        <v>106</v>
      </c>
      <c r="F53" s="206" t="s">
        <v>106</v>
      </c>
      <c r="G53" s="187">
        <v>5134</v>
      </c>
      <c r="H53" s="25"/>
      <c r="I53" s="25"/>
      <c r="J53" s="26"/>
      <c r="K53" s="26"/>
      <c r="L53" s="29" t="s">
        <v>138</v>
      </c>
      <c r="M53" s="12">
        <v>5132</v>
      </c>
      <c r="N53" s="183">
        <f>+'havelvac 7.1'!N53+'havelvac 7.2'!N53+'havelvac 7.3'!N53+'havelvac 7.4'!N53+'havelvac 7.5'!N53+'havelvac 7.6'!N53+'havelvac 7.7'!N53+'havelvac 7.9'!N53+'havelvac 7.8'!N53+'havelvac 7.10'!N53+'havelvac 7.11'!N53+'havelvac 7.12'!N53+'havelvac 7.13'!N53</f>
        <v>0</v>
      </c>
      <c r="O53" s="183">
        <f>+'havelvac 7.1'!O53+'havelvac 7.2'!O53+'havelvac 7.3'!O53+'havelvac 7.4'!O53+'havelvac 7.5'!O53+'havelvac 7.6'!O53+'havelvac 7.7'!O53+'havelvac 7.9'!O53+'havelvac 7.8'!O53+'havelvac 7.10'!O53+'havelvac 7.11'!O53+'havelvac 7.12'!O53+'havelvac 7.13'!O53</f>
        <v>0</v>
      </c>
      <c r="P53" s="183">
        <f>+'havelvac 7.1'!P53+'havelvac 7.2'!P53+'havelvac 7.3'!P53+'havelvac 7.4'!P53+'havelvac 7.5'!P53+'havelvac 7.6'!P53+'havelvac 7.7'!P53+'havelvac 7.9'!P53+'havelvac 7.8'!P53+'havelvac 7.10'!P53+'havelvac 7.11'!P53+'havelvac 7.12'!P53+'havelvac 7.13'!P53</f>
        <v>0</v>
      </c>
      <c r="Q53" s="161">
        <f>'havelvac 7.1'!N53+'havelvac 7.2'!N53</f>
        <v>0</v>
      </c>
      <c r="R53" s="161">
        <f>+'havelvac 7.1'!O53+'havelvac 7.2'!O53+'havelvac 7.3'!O53+'havelvac 7.4'!O53+'havelvac 7.5'!O53+'havelvac 7.6'!O53+'havelvac 7.7'!O53+'havelvac 7.9'!O53+'havelvac 7.8'!O53+'havelvac 7.10'!O53+'havelvac 7.11'!O53+'havelvac 7.12'!O53+'havelvac 7.13'!O53</f>
        <v>0</v>
      </c>
      <c r="S53" s="161">
        <f>+'havelvac 7.1'!P53+'havelvac 7.2'!P53+'havelvac 7.3'!P53+'havelvac 7.4'!P53+'havelvac 7.5'!P53+'havelvac 7.6'!P53+'havelvac 7.7'!P53+'havelvac 7.9'!P53+'havelvac 7.8'!P53+'havelvac 7.10'!P53+'havelvac 7.11'!P53+'havelvac 7.12'!P53+'havelvac 7.13'!P53</f>
        <v>0</v>
      </c>
      <c r="T53" s="438">
        <f t="shared" si="2"/>
        <v>0</v>
      </c>
      <c r="U53" s="438">
        <f t="shared" si="3"/>
        <v>0</v>
      </c>
      <c r="V53" s="438">
        <f t="shared" si="4"/>
        <v>0</v>
      </c>
    </row>
    <row r="54" spans="1:22" s="198" customFormat="1" ht="16.2" hidden="1">
      <c r="A54" s="184" t="str">
        <f t="shared" si="0"/>
        <v>71010101020000</v>
      </c>
      <c r="B54" s="185" t="s">
        <v>439</v>
      </c>
      <c r="C54" s="134" t="s">
        <v>106</v>
      </c>
      <c r="D54" s="133" t="s">
        <v>106</v>
      </c>
      <c r="E54" s="132" t="s">
        <v>106</v>
      </c>
      <c r="F54" s="206" t="s">
        <v>140</v>
      </c>
      <c r="G54" s="187" t="s">
        <v>440</v>
      </c>
      <c r="H54" s="25"/>
      <c r="I54" s="25"/>
      <c r="J54" s="26"/>
      <c r="K54" s="26"/>
      <c r="L54" s="29" t="s">
        <v>139</v>
      </c>
      <c r="M54" s="12">
        <v>5134</v>
      </c>
      <c r="N54" s="183">
        <f>+'havelvac 7.1'!N54+'havelvac 7.2'!N54+'havelvac 7.3'!N54+'havelvac 7.4'!N54+'havelvac 7.5'!N54+'havelvac 7.6'!N54+'havelvac 7.7'!N54+'havelvac 7.9'!N54+'havelvac 7.8'!N54+'havelvac 7.10'!N54+'havelvac 7.11'!N54+'havelvac 7.12'!N54+'havelvac 7.13'!N54</f>
        <v>0</v>
      </c>
      <c r="O54" s="183">
        <f>+'havelvac 7.1'!O54+'havelvac 7.2'!O54+'havelvac 7.3'!O54+'havelvac 7.4'!O54+'havelvac 7.5'!O54+'havelvac 7.6'!O54+'havelvac 7.7'!O54+'havelvac 7.9'!O54+'havelvac 7.8'!O54+'havelvac 7.10'!O54+'havelvac 7.11'!O54+'havelvac 7.12'!O54+'havelvac 7.13'!O54</f>
        <v>0</v>
      </c>
      <c r="P54" s="183">
        <f>+'havelvac 7.1'!P54+'havelvac 7.2'!P54+'havelvac 7.3'!P54+'havelvac 7.4'!P54+'havelvac 7.5'!P54+'havelvac 7.6'!P54+'havelvac 7.7'!P54+'havelvac 7.9'!P54+'havelvac 7.8'!P54+'havelvac 7.10'!P54+'havelvac 7.11'!P54+'havelvac 7.12'!P54+'havelvac 7.13'!P54</f>
        <v>0</v>
      </c>
      <c r="Q54" s="161">
        <f>'havelvac 7.1'!N54+'havelvac 7.2'!N54</f>
        <v>0</v>
      </c>
      <c r="R54" s="161">
        <f>+'havelvac 7.1'!O54+'havelvac 7.2'!O54+'havelvac 7.3'!O54+'havelvac 7.4'!O54+'havelvac 7.5'!O54+'havelvac 7.6'!O54+'havelvac 7.7'!O54+'havelvac 7.9'!O54+'havelvac 7.8'!O54+'havelvac 7.10'!O54+'havelvac 7.11'!O54+'havelvac 7.12'!O54+'havelvac 7.13'!O54</f>
        <v>0</v>
      </c>
      <c r="S54" s="161">
        <f>+'havelvac 7.1'!P54+'havelvac 7.2'!P54+'havelvac 7.3'!P54+'havelvac 7.4'!P54+'havelvac 7.5'!P54+'havelvac 7.6'!P54+'havelvac 7.7'!P54+'havelvac 7.9'!P54+'havelvac 7.8'!P54+'havelvac 7.10'!P54+'havelvac 7.11'!P54+'havelvac 7.12'!P54+'havelvac 7.13'!P54</f>
        <v>0</v>
      </c>
      <c r="T54" s="438">
        <f t="shared" si="2"/>
        <v>0</v>
      </c>
      <c r="U54" s="438">
        <f t="shared" si="3"/>
        <v>0</v>
      </c>
      <c r="V54" s="438">
        <f t="shared" si="4"/>
        <v>0</v>
      </c>
    </row>
    <row r="55" spans="1:22" s="137" customFormat="1" ht="15.75" hidden="1" customHeight="1">
      <c r="A55" s="184" t="str">
        <f t="shared" si="0"/>
        <v>71010101024251</v>
      </c>
      <c r="B55" s="185" t="s">
        <v>439</v>
      </c>
      <c r="C55" s="134" t="s">
        <v>106</v>
      </c>
      <c r="D55" s="133" t="s">
        <v>106</v>
      </c>
      <c r="E55" s="132" t="s">
        <v>106</v>
      </c>
      <c r="F55" s="186" t="s">
        <v>140</v>
      </c>
      <c r="G55" s="131">
        <v>4251</v>
      </c>
      <c r="H55" s="45"/>
      <c r="I55" s="147"/>
      <c r="J55" s="148"/>
      <c r="K55" s="148"/>
      <c r="L55" s="27" t="s">
        <v>787</v>
      </c>
      <c r="M55" s="28"/>
      <c r="N55" s="197">
        <f>O55+P55</f>
        <v>0</v>
      </c>
      <c r="O55" s="197">
        <f>SUM(O56:O59)</f>
        <v>0</v>
      </c>
      <c r="P55" s="197">
        <f>SUM(P56:P59)</f>
        <v>0</v>
      </c>
      <c r="Q55" s="161">
        <f>'havelvac 7.1'!N55+'havelvac 7.2'!N55</f>
        <v>0</v>
      </c>
      <c r="R55" s="161">
        <f>+'havelvac 7.1'!O55+'havelvac 7.2'!O55+'havelvac 7.3'!O55+'havelvac 7.4'!O55+'havelvac 7.5'!O55+'havelvac 7.6'!O55+'havelvac 7.7'!O55+'havelvac 7.9'!O55+'havelvac 7.8'!O55+'havelvac 7.10'!O55+'havelvac 7.11'!O55+'havelvac 7.12'!O55+'havelvac 7.13'!O55</f>
        <v>0</v>
      </c>
      <c r="S55" s="161">
        <f>+'havelvac 7.1'!P55+'havelvac 7.2'!P55+'havelvac 7.3'!P55+'havelvac 7.4'!P55+'havelvac 7.5'!P55+'havelvac 7.6'!P55+'havelvac 7.7'!P55+'havelvac 7.9'!P55+'havelvac 7.8'!P55+'havelvac 7.10'!P55+'havelvac 7.11'!P55+'havelvac 7.12'!P55+'havelvac 7.13'!P55</f>
        <v>0</v>
      </c>
      <c r="T55" s="438">
        <f t="shared" si="2"/>
        <v>0</v>
      </c>
      <c r="U55" s="438">
        <f t="shared" si="3"/>
        <v>0</v>
      </c>
      <c r="V55" s="438">
        <f t="shared" si="4"/>
        <v>0</v>
      </c>
    </row>
    <row r="56" spans="1:22" s="137" customFormat="1" ht="26.4" hidden="1">
      <c r="A56" s="184" t="str">
        <f t="shared" si="0"/>
        <v>71010101025113</v>
      </c>
      <c r="B56" s="185" t="s">
        <v>439</v>
      </c>
      <c r="C56" s="134" t="s">
        <v>106</v>
      </c>
      <c r="D56" s="133" t="s">
        <v>106</v>
      </c>
      <c r="E56" s="132" t="s">
        <v>106</v>
      </c>
      <c r="F56" s="186" t="s">
        <v>140</v>
      </c>
      <c r="G56" s="131">
        <v>5113</v>
      </c>
      <c r="H56" s="17"/>
      <c r="I56" s="25"/>
      <c r="J56" s="26"/>
      <c r="K56" s="26"/>
      <c r="L56" s="30" t="s">
        <v>142</v>
      </c>
      <c r="M56" s="13">
        <v>4251</v>
      </c>
      <c r="N56" s="183">
        <f>+'havelvac 7.1'!N56+'havelvac 7.2'!N56+'havelvac 7.3'!N56+'havelvac 7.4'!N56+'havelvac 7.5'!N56+'havelvac 7.6'!N56+'havelvac 7.7'!N56+'havelvac 7.9'!N56+'havelvac 7.8'!N56+'havelvac 7.10'!N56+'havelvac 7.11'!N56+'havelvac 7.12'!N56+'havelvac 7.13'!N56</f>
        <v>0</v>
      </c>
      <c r="O56" s="183">
        <f>+'havelvac 7.1'!O56+'havelvac 7.2'!O56+'havelvac 7.3'!O56+'havelvac 7.4'!O56+'havelvac 7.5'!O56+'havelvac 7.6'!O56+'havelvac 7.7'!O56+'havelvac 7.9'!O56+'havelvac 7.8'!O56+'havelvac 7.10'!O56+'havelvac 7.11'!O56+'havelvac 7.12'!O56+'havelvac 7.13'!O56</f>
        <v>0</v>
      </c>
      <c r="P56" s="183">
        <f>+'havelvac 7.1'!P56+'havelvac 7.2'!P56+'havelvac 7.3'!P56+'havelvac 7.4'!P56+'havelvac 7.5'!P56+'havelvac 7.6'!P56+'havelvac 7.7'!P56+'havelvac 7.9'!P56+'havelvac 7.8'!P56+'havelvac 7.10'!P56+'havelvac 7.11'!P56+'havelvac 7.12'!P56+'havelvac 7.13'!P56</f>
        <v>0</v>
      </c>
      <c r="Q56" s="161">
        <f>'havelvac 7.1'!N56+'havelvac 7.2'!N56</f>
        <v>0</v>
      </c>
      <c r="R56" s="161">
        <f>+'havelvac 7.1'!O56+'havelvac 7.2'!O56+'havelvac 7.3'!O56+'havelvac 7.4'!O56+'havelvac 7.5'!O56+'havelvac 7.6'!O56+'havelvac 7.7'!O56+'havelvac 7.9'!O56+'havelvac 7.8'!O56+'havelvac 7.10'!O56+'havelvac 7.11'!O56+'havelvac 7.12'!O56+'havelvac 7.13'!O56</f>
        <v>0</v>
      </c>
      <c r="S56" s="161">
        <f>+'havelvac 7.1'!P56+'havelvac 7.2'!P56+'havelvac 7.3'!P56+'havelvac 7.4'!P56+'havelvac 7.5'!P56+'havelvac 7.6'!P56+'havelvac 7.7'!P56+'havelvac 7.9'!P56+'havelvac 7.8'!P56+'havelvac 7.10'!P56+'havelvac 7.11'!P56+'havelvac 7.12'!P56+'havelvac 7.13'!P56</f>
        <v>0</v>
      </c>
      <c r="T56" s="438">
        <f t="shared" si="2"/>
        <v>0</v>
      </c>
      <c r="U56" s="438">
        <f t="shared" si="3"/>
        <v>0</v>
      </c>
      <c r="V56" s="438">
        <f t="shared" si="4"/>
        <v>0</v>
      </c>
    </row>
    <row r="57" spans="1:22" s="193" customFormat="1" ht="16.2" hidden="1">
      <c r="A57" s="184">
        <v>71010103000000</v>
      </c>
      <c r="B57" s="185" t="s">
        <v>439</v>
      </c>
      <c r="C57" s="134" t="s">
        <v>106</v>
      </c>
      <c r="D57" s="133" t="s">
        <v>106</v>
      </c>
      <c r="E57" s="132" t="s">
        <v>442</v>
      </c>
      <c r="F57" s="206" t="s">
        <v>441</v>
      </c>
      <c r="G57" s="187" t="s">
        <v>440</v>
      </c>
      <c r="H57" s="17"/>
      <c r="I57" s="25"/>
      <c r="J57" s="26"/>
      <c r="K57" s="26"/>
      <c r="L57" s="30" t="s">
        <v>173</v>
      </c>
      <c r="M57" s="31">
        <v>5112</v>
      </c>
      <c r="N57" s="183">
        <f>+'havelvac 7.1'!N57+'havelvac 7.2'!N57+'havelvac 7.3'!N57+'havelvac 7.4'!N57+'havelvac 7.5'!N57+'havelvac 7.6'!N57+'havelvac 7.7'!N57+'havelvac 7.9'!N57+'havelvac 7.8'!N57+'havelvac 7.10'!N57+'havelvac 7.11'!N57+'havelvac 7.12'!N57+'havelvac 7.13'!N57</f>
        <v>0</v>
      </c>
      <c r="O57" s="183">
        <f>+'havelvac 7.1'!O57+'havelvac 7.2'!O57+'havelvac 7.3'!O57+'havelvac 7.4'!O57+'havelvac 7.5'!O57+'havelvac 7.6'!O57+'havelvac 7.7'!O57+'havelvac 7.9'!O57+'havelvac 7.8'!O57+'havelvac 7.10'!O57+'havelvac 7.11'!O57+'havelvac 7.12'!O57+'havelvac 7.13'!O57</f>
        <v>0</v>
      </c>
      <c r="P57" s="183">
        <f>+'havelvac 7.1'!P57+'havelvac 7.2'!P57+'havelvac 7.3'!P57+'havelvac 7.4'!P57+'havelvac 7.5'!P57+'havelvac 7.6'!P57+'havelvac 7.7'!P57+'havelvac 7.9'!P57+'havelvac 7.8'!P57+'havelvac 7.10'!P57+'havelvac 7.11'!P57+'havelvac 7.12'!P57+'havelvac 7.13'!P57</f>
        <v>0</v>
      </c>
      <c r="Q57" s="161">
        <f>'havelvac 7.1'!N57+'havelvac 7.2'!N57</f>
        <v>0</v>
      </c>
      <c r="R57" s="161">
        <f>+'havelvac 7.1'!O57+'havelvac 7.2'!O57+'havelvac 7.3'!O57+'havelvac 7.4'!O57+'havelvac 7.5'!O57+'havelvac 7.6'!O57+'havelvac 7.7'!O57+'havelvac 7.9'!O57+'havelvac 7.8'!O57+'havelvac 7.10'!O57+'havelvac 7.11'!O57+'havelvac 7.12'!O57+'havelvac 7.13'!O57</f>
        <v>0</v>
      </c>
      <c r="S57" s="161">
        <f>+'havelvac 7.1'!P57+'havelvac 7.2'!P57+'havelvac 7.3'!P57+'havelvac 7.4'!P57+'havelvac 7.5'!P57+'havelvac 7.6'!P57+'havelvac 7.7'!P57+'havelvac 7.9'!P57+'havelvac 7.8'!P57+'havelvac 7.10'!P57+'havelvac 7.11'!P57+'havelvac 7.12'!P57+'havelvac 7.13'!P57</f>
        <v>0</v>
      </c>
      <c r="T57" s="438">
        <f t="shared" si="2"/>
        <v>0</v>
      </c>
      <c r="U57" s="438">
        <f t="shared" si="3"/>
        <v>0</v>
      </c>
      <c r="V57" s="438">
        <f t="shared" si="4"/>
        <v>0</v>
      </c>
    </row>
    <row r="58" spans="1:22" s="137" customFormat="1" ht="16.2" hidden="1">
      <c r="A58" s="184">
        <v>71010103000001</v>
      </c>
      <c r="B58" s="185" t="s">
        <v>439</v>
      </c>
      <c r="C58" s="134" t="s">
        <v>106</v>
      </c>
      <c r="D58" s="133" t="s">
        <v>106</v>
      </c>
      <c r="E58" s="132" t="s">
        <v>442</v>
      </c>
      <c r="F58" s="206" t="s">
        <v>441</v>
      </c>
      <c r="G58" s="187" t="s">
        <v>96</v>
      </c>
      <c r="H58" s="25"/>
      <c r="I58" s="25"/>
      <c r="J58" s="26"/>
      <c r="K58" s="26"/>
      <c r="L58" s="30" t="s">
        <v>174</v>
      </c>
      <c r="M58" s="13">
        <v>5113</v>
      </c>
      <c r="N58" s="183">
        <f>+'havelvac 7.1'!N58+'havelvac 7.2'!N58+'havelvac 7.3'!N58+'havelvac 7.4'!N58+'havelvac 7.5'!N58+'havelvac 7.6'!N58+'havelvac 7.7'!N58+'havelvac 7.9'!N58+'havelvac 7.8'!N58+'havelvac 7.10'!N58+'havelvac 7.11'!N58+'havelvac 7.12'!N58+'havelvac 7.13'!N58</f>
        <v>0</v>
      </c>
      <c r="O58" s="183">
        <f>+'havelvac 7.1'!O58+'havelvac 7.2'!O58+'havelvac 7.3'!O58+'havelvac 7.4'!O58+'havelvac 7.5'!O58+'havelvac 7.6'!O58+'havelvac 7.7'!O58+'havelvac 7.9'!O58+'havelvac 7.8'!O58+'havelvac 7.10'!O58+'havelvac 7.11'!O58+'havelvac 7.12'!O58+'havelvac 7.13'!O58</f>
        <v>0</v>
      </c>
      <c r="P58" s="183">
        <f>+'havelvac 7.1'!P58+'havelvac 7.2'!P58+'havelvac 7.3'!P58+'havelvac 7.4'!P58+'havelvac 7.5'!P58+'havelvac 7.6'!P58+'havelvac 7.7'!P58+'havelvac 7.9'!P58+'havelvac 7.8'!P58+'havelvac 7.10'!P58+'havelvac 7.11'!P58+'havelvac 7.12'!P58+'havelvac 7.13'!P58</f>
        <v>0</v>
      </c>
      <c r="Q58" s="161">
        <f>'havelvac 7.1'!N58+'havelvac 7.2'!N58</f>
        <v>0</v>
      </c>
      <c r="R58" s="161">
        <f>+'havelvac 7.1'!O58+'havelvac 7.2'!O58+'havelvac 7.3'!O58+'havelvac 7.4'!O58+'havelvac 7.5'!O58+'havelvac 7.6'!O58+'havelvac 7.7'!O58+'havelvac 7.9'!O58+'havelvac 7.8'!O58+'havelvac 7.10'!O58+'havelvac 7.11'!O58+'havelvac 7.12'!O58+'havelvac 7.13'!O58</f>
        <v>0</v>
      </c>
      <c r="S58" s="161">
        <f>+'havelvac 7.1'!P58+'havelvac 7.2'!P58+'havelvac 7.3'!P58+'havelvac 7.4'!P58+'havelvac 7.5'!P58+'havelvac 7.6'!P58+'havelvac 7.7'!P58+'havelvac 7.9'!P58+'havelvac 7.8'!P58+'havelvac 7.10'!P58+'havelvac 7.11'!P58+'havelvac 7.12'!P58+'havelvac 7.13'!P58</f>
        <v>0</v>
      </c>
      <c r="T58" s="438">
        <f t="shared" si="2"/>
        <v>0</v>
      </c>
      <c r="U58" s="438">
        <f t="shared" si="3"/>
        <v>0</v>
      </c>
      <c r="V58" s="438">
        <f t="shared" si="4"/>
        <v>0</v>
      </c>
    </row>
    <row r="59" spans="1:22" s="137" customFormat="1" ht="16.2" hidden="1">
      <c r="A59" s="184"/>
      <c r="B59" s="185"/>
      <c r="C59" s="134"/>
      <c r="D59" s="133"/>
      <c r="E59" s="132"/>
      <c r="F59" s="206"/>
      <c r="G59" s="187"/>
      <c r="H59" s="25"/>
      <c r="I59" s="25"/>
      <c r="J59" s="26"/>
      <c r="K59" s="26"/>
      <c r="L59" s="29" t="s">
        <v>137</v>
      </c>
      <c r="M59" s="12">
        <v>5129</v>
      </c>
      <c r="N59" s="183">
        <f>+'havelvac 7.1'!N59+'havelvac 7.2'!N59+'havelvac 7.3'!N59+'havelvac 7.4'!N59+'havelvac 7.5'!N59+'havelvac 7.6'!N59+'havelvac 7.7'!N59+'havelvac 7.9'!N59+'havelvac 7.8'!N59+'havelvac 7.10'!N59+'havelvac 7.11'!N59+'havelvac 7.12'!N59+'havelvac 7.13'!N59</f>
        <v>0</v>
      </c>
      <c r="O59" s="183">
        <f>+'havelvac 7.1'!O59+'havelvac 7.2'!O59+'havelvac 7.3'!O59+'havelvac 7.4'!O59+'havelvac 7.5'!O59+'havelvac 7.6'!O59+'havelvac 7.7'!O59+'havelvac 7.9'!O59+'havelvac 7.8'!O59+'havelvac 7.10'!O59+'havelvac 7.11'!O59+'havelvac 7.12'!O59+'havelvac 7.13'!O59</f>
        <v>0</v>
      </c>
      <c r="P59" s="183">
        <f>+'havelvac 7.1'!P59+'havelvac 7.2'!P59+'havelvac 7.3'!P59+'havelvac 7.4'!P59+'havelvac 7.5'!P59+'havelvac 7.6'!P59+'havelvac 7.7'!P59+'havelvac 7.9'!P59+'havelvac 7.8'!P59+'havelvac 7.10'!P59+'havelvac 7.11'!P59+'havelvac 7.12'!P59+'havelvac 7.13'!P59</f>
        <v>0</v>
      </c>
      <c r="Q59" s="161">
        <f>'havelvac 7.1'!N59+'havelvac 7.2'!N59</f>
        <v>0</v>
      </c>
      <c r="R59" s="161">
        <f>+'havelvac 7.1'!O59+'havelvac 7.2'!O59+'havelvac 7.3'!O59+'havelvac 7.4'!O59+'havelvac 7.5'!O59+'havelvac 7.6'!O59+'havelvac 7.7'!O59+'havelvac 7.9'!O59+'havelvac 7.8'!O59+'havelvac 7.10'!O59+'havelvac 7.11'!O59+'havelvac 7.12'!O59+'havelvac 7.13'!O59</f>
        <v>0</v>
      </c>
      <c r="S59" s="161">
        <f>+'havelvac 7.1'!P59+'havelvac 7.2'!P59+'havelvac 7.3'!P59+'havelvac 7.4'!P59+'havelvac 7.5'!P59+'havelvac 7.6'!P59+'havelvac 7.7'!P59+'havelvac 7.9'!P59+'havelvac 7.8'!P59+'havelvac 7.10'!P59+'havelvac 7.11'!P59+'havelvac 7.12'!P59+'havelvac 7.13'!P59</f>
        <v>0</v>
      </c>
      <c r="T59" s="438">
        <f t="shared" si="2"/>
        <v>0</v>
      </c>
      <c r="U59" s="438">
        <f t="shared" si="3"/>
        <v>0</v>
      </c>
      <c r="V59" s="438">
        <f t="shared" si="4"/>
        <v>0</v>
      </c>
    </row>
    <row r="60" spans="1:22" s="198" customFormat="1" ht="16.2" hidden="1">
      <c r="A60" s="184">
        <v>71010103010000</v>
      </c>
      <c r="B60" s="185" t="s">
        <v>439</v>
      </c>
      <c r="C60" s="134" t="s">
        <v>106</v>
      </c>
      <c r="D60" s="133" t="s">
        <v>106</v>
      </c>
      <c r="E60" s="132" t="s">
        <v>442</v>
      </c>
      <c r="F60" s="206" t="s">
        <v>106</v>
      </c>
      <c r="G60" s="187" t="s">
        <v>440</v>
      </c>
      <c r="H60" s="151">
        <v>2113</v>
      </c>
      <c r="I60" s="152" t="s">
        <v>106</v>
      </c>
      <c r="J60" s="153">
        <v>1</v>
      </c>
      <c r="K60" s="153">
        <v>3</v>
      </c>
      <c r="L60" s="154" t="s">
        <v>581</v>
      </c>
      <c r="M60" s="155"/>
      <c r="N60" s="192">
        <f>+N62+N64</f>
        <v>0</v>
      </c>
      <c r="O60" s="192">
        <f t="shared" ref="O60:P60" si="5">+O62+O64</f>
        <v>0</v>
      </c>
      <c r="P60" s="192">
        <f t="shared" si="5"/>
        <v>0</v>
      </c>
      <c r="Q60" s="161">
        <f>'havelvac 7.1'!N60+'havelvac 7.2'!N60</f>
        <v>0</v>
      </c>
      <c r="R60" s="161">
        <f>+'havelvac 7.1'!O60+'havelvac 7.2'!O60+'havelvac 7.3'!O60+'havelvac 7.4'!O60+'havelvac 7.5'!O60+'havelvac 7.6'!O60+'havelvac 7.7'!O60+'havelvac 7.9'!O60+'havelvac 7.8'!O60+'havelvac 7.10'!O60+'havelvac 7.11'!O60+'havelvac 7.12'!O60+'havelvac 7.13'!O60</f>
        <v>0</v>
      </c>
      <c r="S60" s="161">
        <f>+'havelvac 7.1'!P60+'havelvac 7.2'!P60+'havelvac 7.3'!P60+'havelvac 7.4'!P60+'havelvac 7.5'!P60+'havelvac 7.6'!P60+'havelvac 7.7'!P60+'havelvac 7.9'!P60+'havelvac 7.8'!P60+'havelvac 7.10'!P60+'havelvac 7.11'!P60+'havelvac 7.12'!P60+'havelvac 7.13'!P60</f>
        <v>0</v>
      </c>
      <c r="T60" s="438">
        <f t="shared" si="2"/>
        <v>0</v>
      </c>
      <c r="U60" s="438">
        <f t="shared" si="3"/>
        <v>0</v>
      </c>
      <c r="V60" s="438">
        <f t="shared" si="4"/>
        <v>0</v>
      </c>
    </row>
    <row r="61" spans="1:22" s="137" customFormat="1" ht="16.2" hidden="1">
      <c r="A61" s="184">
        <v>71010103014239</v>
      </c>
      <c r="B61" s="185" t="s">
        <v>439</v>
      </c>
      <c r="C61" s="134" t="s">
        <v>106</v>
      </c>
      <c r="D61" s="133" t="s">
        <v>106</v>
      </c>
      <c r="E61" s="132" t="s">
        <v>442</v>
      </c>
      <c r="F61" s="186" t="s">
        <v>106</v>
      </c>
      <c r="G61" s="131">
        <v>4239</v>
      </c>
      <c r="H61" s="17"/>
      <c r="I61" s="25"/>
      <c r="J61" s="26"/>
      <c r="K61" s="26"/>
      <c r="L61" s="20" t="s">
        <v>108</v>
      </c>
      <c r="M61" s="44"/>
      <c r="N61" s="437">
        <f>+N63</f>
        <v>0</v>
      </c>
      <c r="O61" s="190"/>
      <c r="P61" s="190"/>
      <c r="Q61" s="161">
        <f>'havelvac 7.1'!N61+'havelvac 7.2'!N61</f>
        <v>0</v>
      </c>
      <c r="R61" s="161">
        <f>+'havelvac 7.1'!O61+'havelvac 7.2'!O61+'havelvac 7.3'!O61+'havelvac 7.4'!O61+'havelvac 7.5'!O61+'havelvac 7.6'!O61+'havelvac 7.7'!O61+'havelvac 7.9'!O61+'havelvac 7.8'!O61+'havelvac 7.10'!O61+'havelvac 7.11'!O61+'havelvac 7.12'!O61+'havelvac 7.13'!O61</f>
        <v>0</v>
      </c>
      <c r="S61" s="161">
        <f>+'havelvac 7.1'!P61+'havelvac 7.2'!P61+'havelvac 7.3'!P61+'havelvac 7.4'!P61+'havelvac 7.5'!P61+'havelvac 7.6'!P61+'havelvac 7.7'!P61+'havelvac 7.9'!P61+'havelvac 7.8'!P61+'havelvac 7.10'!P61+'havelvac 7.11'!P61+'havelvac 7.12'!P61+'havelvac 7.13'!P61</f>
        <v>0</v>
      </c>
      <c r="T61" s="438">
        <f t="shared" si="2"/>
        <v>0</v>
      </c>
      <c r="U61" s="438">
        <f t="shared" si="3"/>
        <v>0</v>
      </c>
      <c r="V61" s="438">
        <f t="shared" si="4"/>
        <v>0</v>
      </c>
    </row>
    <row r="62" spans="1:22" s="208" customFormat="1" ht="27.6" hidden="1">
      <c r="A62" s="184" t="str">
        <f t="shared" si="0"/>
        <v>71010300000000</v>
      </c>
      <c r="B62" s="185" t="s">
        <v>439</v>
      </c>
      <c r="C62" s="134" t="s">
        <v>106</v>
      </c>
      <c r="D62" s="133" t="s">
        <v>442</v>
      </c>
      <c r="E62" s="205" t="s">
        <v>441</v>
      </c>
      <c r="F62" s="206" t="s">
        <v>441</v>
      </c>
      <c r="G62" s="187" t="s">
        <v>440</v>
      </c>
      <c r="H62" s="45"/>
      <c r="I62" s="147"/>
      <c r="J62" s="148"/>
      <c r="K62" s="148"/>
      <c r="L62" s="27" t="s">
        <v>583</v>
      </c>
      <c r="M62" s="28"/>
      <c r="N62" s="197">
        <f>O62+P62</f>
        <v>0</v>
      </c>
      <c r="O62" s="197">
        <f>SUM(O63)</f>
        <v>0</v>
      </c>
      <c r="P62" s="197">
        <f>SUM(P63)</f>
        <v>0</v>
      </c>
      <c r="Q62" s="161">
        <f>'havelvac 7.1'!N62+'havelvac 7.2'!N62</f>
        <v>0</v>
      </c>
      <c r="R62" s="161">
        <f>+'havelvac 7.1'!O62+'havelvac 7.2'!O62+'havelvac 7.3'!O62+'havelvac 7.4'!O62+'havelvac 7.5'!O62+'havelvac 7.6'!O62+'havelvac 7.7'!O62+'havelvac 7.9'!O62+'havelvac 7.8'!O62+'havelvac 7.10'!O62+'havelvac 7.11'!O62+'havelvac 7.12'!O62+'havelvac 7.13'!O62</f>
        <v>0</v>
      </c>
      <c r="S62" s="161">
        <f>+'havelvac 7.1'!P62+'havelvac 7.2'!P62+'havelvac 7.3'!P62+'havelvac 7.4'!P62+'havelvac 7.5'!P62+'havelvac 7.6'!P62+'havelvac 7.7'!P62+'havelvac 7.9'!P62+'havelvac 7.8'!P62+'havelvac 7.10'!P62+'havelvac 7.11'!P62+'havelvac 7.12'!P62+'havelvac 7.13'!P62</f>
        <v>0</v>
      </c>
      <c r="T62" s="438">
        <f t="shared" si="2"/>
        <v>0</v>
      </c>
      <c r="U62" s="438">
        <f t="shared" si="3"/>
        <v>0</v>
      </c>
      <c r="V62" s="438">
        <f t="shared" si="4"/>
        <v>0</v>
      </c>
    </row>
    <row r="63" spans="1:22" s="137" customFormat="1" ht="16.2" hidden="1">
      <c r="A63" s="184" t="str">
        <f t="shared" si="0"/>
        <v>71010300000001</v>
      </c>
      <c r="B63" s="185" t="s">
        <v>439</v>
      </c>
      <c r="C63" s="134" t="s">
        <v>106</v>
      </c>
      <c r="D63" s="133" t="s">
        <v>442</v>
      </c>
      <c r="E63" s="132" t="s">
        <v>441</v>
      </c>
      <c r="F63" s="206" t="s">
        <v>441</v>
      </c>
      <c r="G63" s="187" t="s">
        <v>96</v>
      </c>
      <c r="H63" s="25"/>
      <c r="I63" s="25"/>
      <c r="J63" s="26"/>
      <c r="K63" s="26"/>
      <c r="L63" s="29" t="s">
        <v>125</v>
      </c>
      <c r="M63" s="12">
        <v>4239</v>
      </c>
      <c r="N63" s="183">
        <f>+'havelvac 7.1'!N63+'havelvac 7.2'!N63+'havelvac 7.3'!N63+'havelvac 7.4'!N63+'havelvac 7.5'!N63+'havelvac 7.6'!N63+'havelvac 7.7'!N63+'havelvac 7.9'!N63+'havelvac 7.8'!N63+'havelvac 7.10'!N63+'havelvac 7.11'!N63+'havelvac 7.12'!N63+'havelvac 7.13'!N63</f>
        <v>0</v>
      </c>
      <c r="O63" s="183">
        <f>+'havelvac 7.1'!O63+'havelvac 7.2'!O63+'havelvac 7.3'!O63+'havelvac 7.4'!O63+'havelvac 7.5'!O63+'havelvac 7.6'!O63+'havelvac 7.7'!O63+'havelvac 7.9'!O63+'havelvac 7.8'!O63+'havelvac 7.10'!O63+'havelvac 7.11'!O63+'havelvac 7.12'!O63+'havelvac 7.13'!O63</f>
        <v>0</v>
      </c>
      <c r="P63" s="183">
        <f>+'havelvac 7.1'!P63+'havelvac 7.2'!P63+'havelvac 7.3'!P63+'havelvac 7.4'!P63+'havelvac 7.5'!P63+'havelvac 7.6'!P63+'havelvac 7.7'!P63+'havelvac 7.9'!P63+'havelvac 7.8'!P63+'havelvac 7.10'!P63+'havelvac 7.11'!P63+'havelvac 7.12'!P63+'havelvac 7.13'!P63</f>
        <v>0</v>
      </c>
      <c r="Q63" s="161">
        <f>'havelvac 7.1'!N63+'havelvac 7.2'!N63</f>
        <v>0</v>
      </c>
      <c r="R63" s="161">
        <f>+'havelvac 7.1'!O63+'havelvac 7.2'!O63+'havelvac 7.3'!O63+'havelvac 7.4'!O63+'havelvac 7.5'!O63+'havelvac 7.6'!O63+'havelvac 7.7'!O63+'havelvac 7.9'!O63+'havelvac 7.8'!O63+'havelvac 7.10'!O63+'havelvac 7.11'!O63+'havelvac 7.12'!O63+'havelvac 7.13'!O63</f>
        <v>0</v>
      </c>
      <c r="S63" s="161">
        <f>+'havelvac 7.1'!P63+'havelvac 7.2'!P63+'havelvac 7.3'!P63+'havelvac 7.4'!P63+'havelvac 7.5'!P63+'havelvac 7.6'!P63+'havelvac 7.7'!P63+'havelvac 7.9'!P63+'havelvac 7.8'!P63+'havelvac 7.10'!P63+'havelvac 7.11'!P63+'havelvac 7.12'!P63+'havelvac 7.13'!P63</f>
        <v>0</v>
      </c>
      <c r="T63" s="438">
        <f t="shared" si="2"/>
        <v>0</v>
      </c>
      <c r="U63" s="438">
        <f t="shared" si="3"/>
        <v>0</v>
      </c>
      <c r="V63" s="438">
        <f t="shared" si="4"/>
        <v>0</v>
      </c>
    </row>
    <row r="64" spans="1:22" s="137" customFormat="1" ht="16.2" hidden="1">
      <c r="A64" s="184" t="str">
        <f>CONCATENATE(B64,C64,D64,E64,F64,G64)</f>
        <v>71100701044819</v>
      </c>
      <c r="B64" s="185" t="s">
        <v>439</v>
      </c>
      <c r="C64" s="134" t="s">
        <v>189</v>
      </c>
      <c r="D64" s="133" t="s">
        <v>183</v>
      </c>
      <c r="E64" s="132" t="s">
        <v>106</v>
      </c>
      <c r="F64" s="186" t="s">
        <v>155</v>
      </c>
      <c r="G64" s="131">
        <v>4819</v>
      </c>
      <c r="H64" s="45"/>
      <c r="I64" s="147"/>
      <c r="J64" s="148"/>
      <c r="K64" s="148"/>
      <c r="L64" s="27" t="s">
        <v>859</v>
      </c>
      <c r="M64" s="28"/>
      <c r="N64" s="197">
        <f>SUM(N65)</f>
        <v>0</v>
      </c>
      <c r="O64" s="197">
        <f>SUM(O65)</f>
        <v>0</v>
      </c>
      <c r="P64" s="197">
        <f>SUM(P65)</f>
        <v>0</v>
      </c>
      <c r="Q64" s="161">
        <f>'havelvac 7.1'!N64+'havelvac 7.2'!N64</f>
        <v>0</v>
      </c>
      <c r="R64" s="161">
        <f>+'havelvac 7.1'!O64+'havelvac 7.2'!O64+'havelvac 7.3'!O64+'havelvac 7.4'!O64+'havelvac 7.5'!O64+'havelvac 7.6'!O64+'havelvac 7.7'!O64+'havelvac 7.9'!O64+'havelvac 7.8'!O64+'havelvac 7.10'!O64+'havelvac 7.11'!O64+'havelvac 7.12'!O64+'havelvac 7.13'!O64</f>
        <v>0</v>
      </c>
      <c r="S64" s="161">
        <f>+'havelvac 7.1'!P64+'havelvac 7.2'!P64+'havelvac 7.3'!P64+'havelvac 7.4'!P64+'havelvac 7.5'!P64+'havelvac 7.6'!P64+'havelvac 7.7'!P64+'havelvac 7.9'!P64+'havelvac 7.8'!P64+'havelvac 7.10'!P64+'havelvac 7.11'!P64+'havelvac 7.12'!P64+'havelvac 7.13'!P64</f>
        <v>0</v>
      </c>
      <c r="T64" s="438">
        <f t="shared" si="2"/>
        <v>0</v>
      </c>
      <c r="U64" s="438">
        <f t="shared" si="3"/>
        <v>0</v>
      </c>
      <c r="V64" s="438">
        <f t="shared" si="4"/>
        <v>0</v>
      </c>
    </row>
    <row r="65" spans="1:22" s="198" customFormat="1" ht="26.4" hidden="1">
      <c r="A65" s="184" t="str">
        <f>CONCATENATE(B65,C65,D65,E65,F65,G65)</f>
        <v>71100701050000</v>
      </c>
      <c r="B65" s="185" t="s">
        <v>439</v>
      </c>
      <c r="C65" s="134" t="s">
        <v>189</v>
      </c>
      <c r="D65" s="133" t="s">
        <v>183</v>
      </c>
      <c r="E65" s="132" t="s">
        <v>106</v>
      </c>
      <c r="F65" s="186" t="s">
        <v>149</v>
      </c>
      <c r="G65" s="187" t="s">
        <v>440</v>
      </c>
      <c r="H65" s="25"/>
      <c r="I65" s="25"/>
      <c r="J65" s="26"/>
      <c r="K65" s="26"/>
      <c r="L65" s="30" t="s">
        <v>219</v>
      </c>
      <c r="M65" s="31">
        <v>4819</v>
      </c>
      <c r="N65" s="183">
        <f>+'havelvac 7.1'!N65+'havelvac 7.2'!N65+'havelvac 7.3'!N65+'havelvac 7.4'!N65+'havelvac 7.5'!N65+'havelvac 7.6'!N65+'havelvac 7.7'!N65+'havelvac 7.9'!N65+'havelvac 7.8'!N65+'havelvac 7.10'!N65+'havelvac 7.11'!N65+'havelvac 7.12'!N65+'havelvac 7.13'!N65</f>
        <v>0</v>
      </c>
      <c r="O65" s="183">
        <f>+'havelvac 7.1'!O65+'havelvac 7.2'!O65+'havelvac 7.3'!O65+'havelvac 7.4'!O65+'havelvac 7.5'!O65+'havelvac 7.6'!O65+'havelvac 7.7'!O65+'havelvac 7.9'!O65+'havelvac 7.8'!O65+'havelvac 7.10'!O65+'havelvac 7.11'!O65+'havelvac 7.12'!O65+'havelvac 7.13'!O65</f>
        <v>0</v>
      </c>
      <c r="P65" s="183">
        <f>+'havelvac 7.1'!P65+'havelvac 7.2'!P65+'havelvac 7.3'!P65+'havelvac 7.4'!P65+'havelvac 7.5'!P65+'havelvac 7.6'!P65+'havelvac 7.7'!P65+'havelvac 7.9'!P65+'havelvac 7.8'!P65+'havelvac 7.10'!P65+'havelvac 7.11'!P65+'havelvac 7.12'!P65+'havelvac 7.13'!P65</f>
        <v>0</v>
      </c>
      <c r="Q65" s="161">
        <f>'havelvac 7.1'!N65+'havelvac 7.2'!N65</f>
        <v>0</v>
      </c>
      <c r="R65" s="161">
        <f>+'havelvac 7.1'!O65+'havelvac 7.2'!O65+'havelvac 7.3'!O65+'havelvac 7.4'!O65+'havelvac 7.5'!O65+'havelvac 7.6'!O65+'havelvac 7.7'!O65+'havelvac 7.9'!O65+'havelvac 7.8'!O65+'havelvac 7.10'!O65+'havelvac 7.11'!O65+'havelvac 7.12'!O65+'havelvac 7.13'!O65</f>
        <v>0</v>
      </c>
      <c r="S65" s="161">
        <f>+'havelvac 7.1'!P65+'havelvac 7.2'!P65+'havelvac 7.3'!P65+'havelvac 7.4'!P65+'havelvac 7.5'!P65+'havelvac 7.6'!P65+'havelvac 7.7'!P65+'havelvac 7.9'!P65+'havelvac 7.8'!P65+'havelvac 7.10'!P65+'havelvac 7.11'!P65+'havelvac 7.12'!P65+'havelvac 7.13'!P65</f>
        <v>0</v>
      </c>
      <c r="T65" s="438">
        <f t="shared" si="2"/>
        <v>0</v>
      </c>
      <c r="U65" s="438">
        <f t="shared" si="3"/>
        <v>0</v>
      </c>
      <c r="V65" s="438">
        <f t="shared" si="4"/>
        <v>0</v>
      </c>
    </row>
    <row r="66" spans="1:22" s="193" customFormat="1" ht="16.2" hidden="1">
      <c r="A66" s="184" t="str">
        <f t="shared" si="0"/>
        <v>71010301000000</v>
      </c>
      <c r="B66" s="185" t="s">
        <v>439</v>
      </c>
      <c r="C66" s="134" t="s">
        <v>106</v>
      </c>
      <c r="D66" s="133" t="s">
        <v>442</v>
      </c>
      <c r="E66" s="132" t="s">
        <v>106</v>
      </c>
      <c r="F66" s="206" t="s">
        <v>441</v>
      </c>
      <c r="G66" s="187" t="s">
        <v>440</v>
      </c>
      <c r="H66" s="165">
        <v>2130</v>
      </c>
      <c r="I66" s="166" t="s">
        <v>106</v>
      </c>
      <c r="J66" s="167">
        <v>3</v>
      </c>
      <c r="K66" s="167">
        <v>0</v>
      </c>
      <c r="L66" s="168" t="s">
        <v>144</v>
      </c>
      <c r="M66" s="176"/>
      <c r="N66" s="188">
        <f>+N68</f>
        <v>0</v>
      </c>
      <c r="O66" s="188">
        <f>+O68</f>
        <v>0</v>
      </c>
      <c r="P66" s="188">
        <f>+P68</f>
        <v>0</v>
      </c>
      <c r="Q66" s="161">
        <f>'havelvac 7.1'!N66+'havelvac 7.2'!N66</f>
        <v>0</v>
      </c>
      <c r="R66" s="161">
        <f>+'havelvac 7.1'!O66+'havelvac 7.2'!O66+'havelvac 7.3'!O66+'havelvac 7.4'!O66+'havelvac 7.5'!O66+'havelvac 7.6'!O66+'havelvac 7.7'!O66+'havelvac 7.9'!O66+'havelvac 7.8'!O66+'havelvac 7.10'!O66+'havelvac 7.11'!O66+'havelvac 7.12'!O66+'havelvac 7.13'!O66</f>
        <v>0</v>
      </c>
      <c r="S66" s="161">
        <f>+'havelvac 7.1'!P66+'havelvac 7.2'!P66+'havelvac 7.3'!P66+'havelvac 7.4'!P66+'havelvac 7.5'!P66+'havelvac 7.6'!P66+'havelvac 7.7'!P66+'havelvac 7.9'!P66+'havelvac 7.8'!P66+'havelvac 7.10'!P66+'havelvac 7.11'!P66+'havelvac 7.12'!P66+'havelvac 7.13'!P66</f>
        <v>0</v>
      </c>
      <c r="T66" s="438">
        <f t="shared" si="2"/>
        <v>0</v>
      </c>
      <c r="U66" s="438">
        <f t="shared" si="3"/>
        <v>0</v>
      </c>
      <c r="V66" s="438">
        <f t="shared" si="4"/>
        <v>0</v>
      </c>
    </row>
    <row r="67" spans="1:22" s="137" customFormat="1" ht="16.2" hidden="1">
      <c r="A67" s="184" t="str">
        <f t="shared" si="0"/>
        <v>71010301000001</v>
      </c>
      <c r="B67" s="185" t="s">
        <v>439</v>
      </c>
      <c r="C67" s="134" t="s">
        <v>106</v>
      </c>
      <c r="D67" s="133" t="s">
        <v>442</v>
      </c>
      <c r="E67" s="132" t="s">
        <v>106</v>
      </c>
      <c r="F67" s="206" t="s">
        <v>441</v>
      </c>
      <c r="G67" s="187" t="s">
        <v>96</v>
      </c>
      <c r="H67" s="17"/>
      <c r="I67" s="18"/>
      <c r="J67" s="19"/>
      <c r="K67" s="19"/>
      <c r="L67" s="30" t="s">
        <v>110</v>
      </c>
      <c r="M67" s="49"/>
      <c r="N67" s="190"/>
      <c r="O67" s="190"/>
      <c r="P67" s="190"/>
      <c r="Q67" s="161">
        <f>'havelvac 7.1'!N67+'havelvac 7.2'!N67</f>
        <v>0</v>
      </c>
      <c r="R67" s="161">
        <f>+'havelvac 7.1'!O67+'havelvac 7.2'!O67+'havelvac 7.3'!O67+'havelvac 7.4'!O67+'havelvac 7.5'!O67+'havelvac 7.6'!O67+'havelvac 7.7'!O67+'havelvac 7.9'!O67+'havelvac 7.8'!O67+'havelvac 7.10'!O67+'havelvac 7.11'!O67+'havelvac 7.12'!O67+'havelvac 7.13'!O67</f>
        <v>0</v>
      </c>
      <c r="S67" s="161">
        <f>+'havelvac 7.1'!P67+'havelvac 7.2'!P67+'havelvac 7.3'!P67+'havelvac 7.4'!P67+'havelvac 7.5'!P67+'havelvac 7.6'!P67+'havelvac 7.7'!P67+'havelvac 7.9'!P67+'havelvac 7.8'!P67+'havelvac 7.10'!P67+'havelvac 7.11'!P67+'havelvac 7.12'!P67+'havelvac 7.13'!P67</f>
        <v>0</v>
      </c>
      <c r="T67" s="438">
        <f t="shared" si="2"/>
        <v>0</v>
      </c>
      <c r="U67" s="438">
        <f t="shared" si="3"/>
        <v>0</v>
      </c>
      <c r="V67" s="438">
        <f t="shared" si="4"/>
        <v>0</v>
      </c>
    </row>
    <row r="68" spans="1:22" s="198" customFormat="1" ht="26.4" hidden="1">
      <c r="A68" s="184" t="str">
        <f t="shared" si="0"/>
        <v>71010301010000</v>
      </c>
      <c r="B68" s="185" t="s">
        <v>439</v>
      </c>
      <c r="C68" s="134" t="s">
        <v>106</v>
      </c>
      <c r="D68" s="133" t="s">
        <v>442</v>
      </c>
      <c r="E68" s="132" t="s">
        <v>106</v>
      </c>
      <c r="F68" s="206" t="s">
        <v>106</v>
      </c>
      <c r="G68" s="187" t="s">
        <v>440</v>
      </c>
      <c r="H68" s="151">
        <v>2133</v>
      </c>
      <c r="I68" s="152" t="s">
        <v>106</v>
      </c>
      <c r="J68" s="153">
        <v>3</v>
      </c>
      <c r="K68" s="153">
        <v>1</v>
      </c>
      <c r="L68" s="154" t="s">
        <v>145</v>
      </c>
      <c r="M68" s="155"/>
      <c r="N68" s="192">
        <f>+N70</f>
        <v>0</v>
      </c>
      <c r="O68" s="192">
        <f>+O70</f>
        <v>0</v>
      </c>
      <c r="P68" s="192">
        <f>+P70</f>
        <v>0</v>
      </c>
      <c r="Q68" s="161">
        <f>'havelvac 7.1'!N68+'havelvac 7.2'!N68</f>
        <v>0</v>
      </c>
      <c r="R68" s="161">
        <f>+'havelvac 7.1'!O68+'havelvac 7.2'!O68+'havelvac 7.3'!O68+'havelvac 7.4'!O68+'havelvac 7.5'!O68+'havelvac 7.6'!O68+'havelvac 7.7'!O68+'havelvac 7.9'!O68+'havelvac 7.8'!O68+'havelvac 7.10'!O68+'havelvac 7.11'!O68+'havelvac 7.12'!O68+'havelvac 7.13'!O68</f>
        <v>0</v>
      </c>
      <c r="S68" s="161">
        <f>+'havelvac 7.1'!P68+'havelvac 7.2'!P68+'havelvac 7.3'!P68+'havelvac 7.4'!P68+'havelvac 7.5'!P68+'havelvac 7.6'!P68+'havelvac 7.7'!P68+'havelvac 7.9'!P68+'havelvac 7.8'!P68+'havelvac 7.10'!P68+'havelvac 7.11'!P68+'havelvac 7.12'!P68+'havelvac 7.13'!P68</f>
        <v>0</v>
      </c>
      <c r="T68" s="438">
        <f t="shared" si="2"/>
        <v>0</v>
      </c>
      <c r="U68" s="438">
        <f t="shared" si="3"/>
        <v>0</v>
      </c>
      <c r="V68" s="438">
        <f t="shared" si="4"/>
        <v>0</v>
      </c>
    </row>
    <row r="69" spans="1:22" s="137" customFormat="1" ht="16.2" hidden="1">
      <c r="A69" s="184" t="str">
        <f t="shared" si="0"/>
        <v>71010301014111</v>
      </c>
      <c r="B69" s="185" t="s">
        <v>439</v>
      </c>
      <c r="C69" s="134" t="s">
        <v>106</v>
      </c>
      <c r="D69" s="133" t="s">
        <v>442</v>
      </c>
      <c r="E69" s="132" t="s">
        <v>106</v>
      </c>
      <c r="F69" s="186" t="s">
        <v>106</v>
      </c>
      <c r="G69" s="131">
        <v>4111</v>
      </c>
      <c r="H69" s="17"/>
      <c r="I69" s="25"/>
      <c r="J69" s="26"/>
      <c r="K69" s="26"/>
      <c r="L69" s="20" t="s">
        <v>108</v>
      </c>
      <c r="M69" s="44"/>
      <c r="N69" s="190"/>
      <c r="O69" s="190"/>
      <c r="P69" s="190"/>
      <c r="Q69" s="161">
        <f>'havelvac 7.1'!N69+'havelvac 7.2'!N69</f>
        <v>0</v>
      </c>
      <c r="R69" s="161">
        <f>+'havelvac 7.1'!O69+'havelvac 7.2'!O69+'havelvac 7.3'!O69+'havelvac 7.4'!O69+'havelvac 7.5'!O69+'havelvac 7.6'!O69+'havelvac 7.7'!O69+'havelvac 7.9'!O69+'havelvac 7.8'!O69+'havelvac 7.10'!O69+'havelvac 7.11'!O69+'havelvac 7.12'!O69+'havelvac 7.13'!O69</f>
        <v>0</v>
      </c>
      <c r="S69" s="161">
        <f>+'havelvac 7.1'!P69+'havelvac 7.2'!P69+'havelvac 7.3'!P69+'havelvac 7.4'!P69+'havelvac 7.5'!P69+'havelvac 7.6'!P69+'havelvac 7.7'!P69+'havelvac 7.9'!P69+'havelvac 7.8'!P69+'havelvac 7.10'!P69+'havelvac 7.11'!P69+'havelvac 7.12'!P69+'havelvac 7.13'!P69</f>
        <v>0</v>
      </c>
      <c r="T69" s="438">
        <f t="shared" si="2"/>
        <v>0</v>
      </c>
      <c r="U69" s="438">
        <f t="shared" si="3"/>
        <v>0</v>
      </c>
      <c r="V69" s="438">
        <f t="shared" si="4"/>
        <v>0</v>
      </c>
    </row>
    <row r="70" spans="1:22" s="137" customFormat="1" ht="41.4" hidden="1">
      <c r="A70" s="184" t="str">
        <f t="shared" si="0"/>
        <v>71010301014212</v>
      </c>
      <c r="B70" s="185" t="s">
        <v>439</v>
      </c>
      <c r="C70" s="134" t="s">
        <v>106</v>
      </c>
      <c r="D70" s="133" t="s">
        <v>442</v>
      </c>
      <c r="E70" s="132" t="s">
        <v>106</v>
      </c>
      <c r="F70" s="186" t="s">
        <v>106</v>
      </c>
      <c r="G70" s="131">
        <v>4212</v>
      </c>
      <c r="H70" s="45"/>
      <c r="I70" s="147"/>
      <c r="J70" s="148"/>
      <c r="K70" s="148"/>
      <c r="L70" s="27" t="s">
        <v>146</v>
      </c>
      <c r="M70" s="28"/>
      <c r="N70" s="197">
        <f>O70+P70</f>
        <v>0</v>
      </c>
      <c r="O70" s="197">
        <f>SUM(O71:O83)</f>
        <v>0</v>
      </c>
      <c r="P70" s="197">
        <f>SUM(P71:P83)</f>
        <v>0</v>
      </c>
      <c r="Q70" s="161">
        <f>'havelvac 7.1'!N70+'havelvac 7.2'!N70</f>
        <v>0</v>
      </c>
      <c r="R70" s="161">
        <f>+'havelvac 7.1'!O70+'havelvac 7.2'!O70+'havelvac 7.3'!O70+'havelvac 7.4'!O70+'havelvac 7.5'!O70+'havelvac 7.6'!O70+'havelvac 7.7'!O70+'havelvac 7.9'!O70+'havelvac 7.8'!O70+'havelvac 7.10'!O70+'havelvac 7.11'!O70+'havelvac 7.12'!O70+'havelvac 7.13'!O70</f>
        <v>0</v>
      </c>
      <c r="S70" s="161">
        <f>+'havelvac 7.1'!P70+'havelvac 7.2'!P70+'havelvac 7.3'!P70+'havelvac 7.4'!P70+'havelvac 7.5'!P70+'havelvac 7.6'!P70+'havelvac 7.7'!P70+'havelvac 7.9'!P70+'havelvac 7.8'!P70+'havelvac 7.10'!P70+'havelvac 7.11'!P70+'havelvac 7.12'!P70+'havelvac 7.13'!P70</f>
        <v>0</v>
      </c>
      <c r="T70" s="438">
        <f t="shared" si="2"/>
        <v>0</v>
      </c>
      <c r="U70" s="438">
        <f t="shared" si="3"/>
        <v>0</v>
      </c>
      <c r="V70" s="438">
        <f t="shared" si="4"/>
        <v>0</v>
      </c>
    </row>
    <row r="71" spans="1:22" s="137" customFormat="1" ht="16.2" hidden="1">
      <c r="A71" s="184" t="str">
        <f t="shared" si="0"/>
        <v>71010301014213</v>
      </c>
      <c r="B71" s="185" t="s">
        <v>439</v>
      </c>
      <c r="C71" s="134" t="s">
        <v>106</v>
      </c>
      <c r="D71" s="133" t="s">
        <v>442</v>
      </c>
      <c r="E71" s="132" t="s">
        <v>106</v>
      </c>
      <c r="F71" s="186" t="s">
        <v>106</v>
      </c>
      <c r="G71" s="131">
        <v>4213</v>
      </c>
      <c r="H71" s="17"/>
      <c r="I71" s="25"/>
      <c r="J71" s="26"/>
      <c r="K71" s="26"/>
      <c r="L71" s="29" t="s">
        <v>112</v>
      </c>
      <c r="M71" s="13">
        <v>4111</v>
      </c>
      <c r="N71" s="183">
        <f>+'havelvac 7.1'!N71+'havelvac 7.2'!N71+'havelvac 7.3'!N71+'havelvac 7.4'!N71+'havelvac 7.5'!N71+'havelvac 7.6'!N71+'havelvac 7.7'!N71+'havelvac 7.9'!N71+'havelvac 7.8'!N71+'havelvac 7.10'!N71+'havelvac 7.11'!N71+'havelvac 7.12'!N71+'havelvac 7.13'!N71</f>
        <v>0</v>
      </c>
      <c r="O71" s="183">
        <f>+'havelvac 7.1'!O71+'havelvac 7.2'!O71+'havelvac 7.3'!O71+'havelvac 7.4'!O71+'havelvac 7.5'!O71+'havelvac 7.6'!O71+'havelvac 7.7'!O71+'havelvac 7.9'!O71+'havelvac 7.8'!O71+'havelvac 7.10'!O71+'havelvac 7.11'!O71+'havelvac 7.12'!O71+'havelvac 7.13'!O71</f>
        <v>0</v>
      </c>
      <c r="P71" s="183">
        <f>+'havelvac 7.1'!P71+'havelvac 7.2'!P71+'havelvac 7.3'!P71+'havelvac 7.4'!P71+'havelvac 7.5'!P71+'havelvac 7.6'!P71+'havelvac 7.7'!P71+'havelvac 7.9'!P71+'havelvac 7.8'!P71+'havelvac 7.10'!P71+'havelvac 7.11'!P71+'havelvac 7.12'!P71+'havelvac 7.13'!P71</f>
        <v>0</v>
      </c>
      <c r="Q71" s="161">
        <f>'havelvac 7.1'!N71+'havelvac 7.2'!N71</f>
        <v>0</v>
      </c>
      <c r="R71" s="161">
        <f>+'havelvac 7.1'!O71+'havelvac 7.2'!O71+'havelvac 7.3'!O71+'havelvac 7.4'!O71+'havelvac 7.5'!O71+'havelvac 7.6'!O71+'havelvac 7.7'!O71+'havelvac 7.9'!O71+'havelvac 7.8'!O71+'havelvac 7.10'!O71+'havelvac 7.11'!O71+'havelvac 7.12'!O71+'havelvac 7.13'!O71</f>
        <v>0</v>
      </c>
      <c r="S71" s="161">
        <f>+'havelvac 7.1'!P71+'havelvac 7.2'!P71+'havelvac 7.3'!P71+'havelvac 7.4'!P71+'havelvac 7.5'!P71+'havelvac 7.6'!P71+'havelvac 7.7'!P71+'havelvac 7.9'!P71+'havelvac 7.8'!P71+'havelvac 7.10'!P71+'havelvac 7.11'!P71+'havelvac 7.12'!P71+'havelvac 7.13'!P71</f>
        <v>0</v>
      </c>
      <c r="T71" s="438">
        <f t="shared" si="2"/>
        <v>0</v>
      </c>
      <c r="U71" s="438">
        <f t="shared" si="3"/>
        <v>0</v>
      </c>
      <c r="V71" s="438">
        <f t="shared" si="4"/>
        <v>0</v>
      </c>
    </row>
    <row r="72" spans="1:22" s="137" customFormat="1" ht="16.2" hidden="1">
      <c r="A72" s="184" t="str">
        <f t="shared" si="0"/>
        <v>71010301014214</v>
      </c>
      <c r="B72" s="185" t="s">
        <v>439</v>
      </c>
      <c r="C72" s="134" t="s">
        <v>106</v>
      </c>
      <c r="D72" s="133" t="s">
        <v>442</v>
      </c>
      <c r="E72" s="132" t="s">
        <v>106</v>
      </c>
      <c r="F72" s="186" t="s">
        <v>106</v>
      </c>
      <c r="G72" s="131">
        <v>4214</v>
      </c>
      <c r="H72" s="17"/>
      <c r="I72" s="25"/>
      <c r="J72" s="26"/>
      <c r="K72" s="26"/>
      <c r="L72" s="29" t="s">
        <v>114</v>
      </c>
      <c r="M72" s="33">
        <v>4212</v>
      </c>
      <c r="N72" s="183">
        <f>+'havelvac 7.1'!N72+'havelvac 7.2'!N72+'havelvac 7.3'!N72+'havelvac 7.4'!N72+'havelvac 7.5'!N72+'havelvac 7.6'!N72+'havelvac 7.7'!N72+'havelvac 7.9'!N72+'havelvac 7.8'!N72+'havelvac 7.10'!N72+'havelvac 7.11'!N72+'havelvac 7.12'!N72+'havelvac 7.13'!N72</f>
        <v>0</v>
      </c>
      <c r="O72" s="183">
        <f>+'havelvac 7.1'!O72+'havelvac 7.2'!O72+'havelvac 7.3'!O72+'havelvac 7.4'!O72+'havelvac 7.5'!O72+'havelvac 7.6'!O72+'havelvac 7.7'!O72+'havelvac 7.9'!O72+'havelvac 7.8'!O72+'havelvac 7.10'!O72+'havelvac 7.11'!O72+'havelvac 7.12'!O72+'havelvac 7.13'!O72</f>
        <v>0</v>
      </c>
      <c r="P72" s="183">
        <f>+'havelvac 7.1'!P72+'havelvac 7.2'!P72+'havelvac 7.3'!P72+'havelvac 7.4'!P72+'havelvac 7.5'!P72+'havelvac 7.6'!P72+'havelvac 7.7'!P72+'havelvac 7.9'!P72+'havelvac 7.8'!P72+'havelvac 7.10'!P72+'havelvac 7.11'!P72+'havelvac 7.12'!P72+'havelvac 7.13'!P72</f>
        <v>0</v>
      </c>
      <c r="Q72" s="161">
        <f>'havelvac 7.1'!N72+'havelvac 7.2'!N72</f>
        <v>0</v>
      </c>
      <c r="R72" s="161">
        <f>+'havelvac 7.1'!O72+'havelvac 7.2'!O72+'havelvac 7.3'!O72+'havelvac 7.4'!O72+'havelvac 7.5'!O72+'havelvac 7.6'!O72+'havelvac 7.7'!O72+'havelvac 7.9'!O72+'havelvac 7.8'!O72+'havelvac 7.10'!O72+'havelvac 7.11'!O72+'havelvac 7.12'!O72+'havelvac 7.13'!O72</f>
        <v>0</v>
      </c>
      <c r="S72" s="161">
        <f>+'havelvac 7.1'!P72+'havelvac 7.2'!P72+'havelvac 7.3'!P72+'havelvac 7.4'!P72+'havelvac 7.5'!P72+'havelvac 7.6'!P72+'havelvac 7.7'!P72+'havelvac 7.9'!P72+'havelvac 7.8'!P72+'havelvac 7.10'!P72+'havelvac 7.11'!P72+'havelvac 7.12'!P72+'havelvac 7.13'!P72</f>
        <v>0</v>
      </c>
      <c r="T72" s="438">
        <f t="shared" si="2"/>
        <v>0</v>
      </c>
      <c r="U72" s="438">
        <f t="shared" si="3"/>
        <v>0</v>
      </c>
      <c r="V72" s="438">
        <f t="shared" si="4"/>
        <v>0</v>
      </c>
    </row>
    <row r="73" spans="1:22" s="137" customFormat="1" ht="16.2" hidden="1">
      <c r="A73" s="184" t="str">
        <f t="shared" si="0"/>
        <v>71010301014216</v>
      </c>
      <c r="B73" s="185" t="s">
        <v>439</v>
      </c>
      <c r="C73" s="134" t="s">
        <v>106</v>
      </c>
      <c r="D73" s="133" t="s">
        <v>442</v>
      </c>
      <c r="E73" s="132" t="s">
        <v>106</v>
      </c>
      <c r="F73" s="186" t="s">
        <v>106</v>
      </c>
      <c r="G73" s="131">
        <v>4216</v>
      </c>
      <c r="H73" s="17"/>
      <c r="I73" s="25"/>
      <c r="J73" s="26"/>
      <c r="K73" s="26"/>
      <c r="L73" s="29" t="s">
        <v>115</v>
      </c>
      <c r="M73" s="33">
        <v>4213</v>
      </c>
      <c r="N73" s="183">
        <f>+'havelvac 7.1'!N73+'havelvac 7.2'!N73+'havelvac 7.3'!N73+'havelvac 7.4'!N73+'havelvac 7.5'!N73+'havelvac 7.6'!N73+'havelvac 7.7'!N73+'havelvac 7.9'!N73+'havelvac 7.8'!N73+'havelvac 7.10'!N73+'havelvac 7.11'!N73+'havelvac 7.12'!N73+'havelvac 7.13'!N73</f>
        <v>0</v>
      </c>
      <c r="O73" s="183">
        <f>+'havelvac 7.1'!O73+'havelvac 7.2'!O73+'havelvac 7.3'!O73+'havelvac 7.4'!O73+'havelvac 7.5'!O73+'havelvac 7.6'!O73+'havelvac 7.7'!O73+'havelvac 7.9'!O73+'havelvac 7.8'!O73+'havelvac 7.10'!O73+'havelvac 7.11'!O73+'havelvac 7.12'!O73+'havelvac 7.13'!O73</f>
        <v>0</v>
      </c>
      <c r="P73" s="183">
        <f>+'havelvac 7.1'!P73+'havelvac 7.2'!P73+'havelvac 7.3'!P73+'havelvac 7.4'!P73+'havelvac 7.5'!P73+'havelvac 7.6'!P73+'havelvac 7.7'!P73+'havelvac 7.9'!P73+'havelvac 7.8'!P73+'havelvac 7.10'!P73+'havelvac 7.11'!P73+'havelvac 7.12'!P73+'havelvac 7.13'!P73</f>
        <v>0</v>
      </c>
      <c r="Q73" s="161">
        <f>'havelvac 7.1'!N73+'havelvac 7.2'!N73</f>
        <v>0</v>
      </c>
      <c r="R73" s="161">
        <f>+'havelvac 7.1'!O73+'havelvac 7.2'!O73+'havelvac 7.3'!O73+'havelvac 7.4'!O73+'havelvac 7.5'!O73+'havelvac 7.6'!O73+'havelvac 7.7'!O73+'havelvac 7.9'!O73+'havelvac 7.8'!O73+'havelvac 7.10'!O73+'havelvac 7.11'!O73+'havelvac 7.12'!O73+'havelvac 7.13'!O73</f>
        <v>0</v>
      </c>
      <c r="S73" s="161">
        <f>+'havelvac 7.1'!P73+'havelvac 7.2'!P73+'havelvac 7.3'!P73+'havelvac 7.4'!P73+'havelvac 7.5'!P73+'havelvac 7.6'!P73+'havelvac 7.7'!P73+'havelvac 7.9'!P73+'havelvac 7.8'!P73+'havelvac 7.10'!P73+'havelvac 7.11'!P73+'havelvac 7.12'!P73+'havelvac 7.13'!P73</f>
        <v>0</v>
      </c>
      <c r="T73" s="438">
        <f t="shared" si="2"/>
        <v>0</v>
      </c>
      <c r="U73" s="438">
        <f t="shared" si="3"/>
        <v>0</v>
      </c>
      <c r="V73" s="438">
        <f t="shared" si="4"/>
        <v>0</v>
      </c>
    </row>
    <row r="74" spans="1:22" s="137" customFormat="1" ht="16.2" hidden="1">
      <c r="A74" s="184" t="str">
        <f t="shared" si="0"/>
        <v>71010301014231</v>
      </c>
      <c r="B74" s="185" t="s">
        <v>439</v>
      </c>
      <c r="C74" s="134" t="s">
        <v>106</v>
      </c>
      <c r="D74" s="133" t="s">
        <v>442</v>
      </c>
      <c r="E74" s="132" t="s">
        <v>106</v>
      </c>
      <c r="F74" s="186" t="s">
        <v>106</v>
      </c>
      <c r="G74" s="131">
        <v>4231</v>
      </c>
      <c r="H74" s="17"/>
      <c r="I74" s="25"/>
      <c r="J74" s="26"/>
      <c r="K74" s="26"/>
      <c r="L74" s="29" t="s">
        <v>116</v>
      </c>
      <c r="M74" s="33">
        <v>4214</v>
      </c>
      <c r="N74" s="183">
        <f>+'havelvac 7.1'!N74+'havelvac 7.2'!N74+'havelvac 7.3'!N74+'havelvac 7.4'!N74+'havelvac 7.5'!N74+'havelvac 7.6'!N74+'havelvac 7.7'!N74+'havelvac 7.9'!N74+'havelvac 7.8'!N74+'havelvac 7.10'!N74+'havelvac 7.11'!N74+'havelvac 7.12'!N74+'havelvac 7.13'!N74</f>
        <v>0</v>
      </c>
      <c r="O74" s="183">
        <f>+'havelvac 7.1'!O74+'havelvac 7.2'!O74+'havelvac 7.3'!O74+'havelvac 7.4'!O74+'havelvac 7.5'!O74+'havelvac 7.6'!O74+'havelvac 7.7'!O74+'havelvac 7.9'!O74+'havelvac 7.8'!O74+'havelvac 7.10'!O74+'havelvac 7.11'!O74+'havelvac 7.12'!O74+'havelvac 7.13'!O74</f>
        <v>0</v>
      </c>
      <c r="P74" s="183">
        <f>+'havelvac 7.1'!P74+'havelvac 7.2'!P74+'havelvac 7.3'!P74+'havelvac 7.4'!P74+'havelvac 7.5'!P74+'havelvac 7.6'!P74+'havelvac 7.7'!P74+'havelvac 7.9'!P74+'havelvac 7.8'!P74+'havelvac 7.10'!P74+'havelvac 7.11'!P74+'havelvac 7.12'!P74+'havelvac 7.13'!P74</f>
        <v>0</v>
      </c>
      <c r="Q74" s="161">
        <f>'havelvac 7.1'!N74+'havelvac 7.2'!N74</f>
        <v>0</v>
      </c>
      <c r="R74" s="161">
        <f>+'havelvac 7.1'!O74+'havelvac 7.2'!O74+'havelvac 7.3'!O74+'havelvac 7.4'!O74+'havelvac 7.5'!O74+'havelvac 7.6'!O74+'havelvac 7.7'!O74+'havelvac 7.9'!O74+'havelvac 7.8'!O74+'havelvac 7.10'!O74+'havelvac 7.11'!O74+'havelvac 7.12'!O74+'havelvac 7.13'!O74</f>
        <v>0</v>
      </c>
      <c r="S74" s="161">
        <f>+'havelvac 7.1'!P74+'havelvac 7.2'!P74+'havelvac 7.3'!P74+'havelvac 7.4'!P74+'havelvac 7.5'!P74+'havelvac 7.6'!P74+'havelvac 7.7'!P74+'havelvac 7.9'!P74+'havelvac 7.8'!P74+'havelvac 7.10'!P74+'havelvac 7.11'!P74+'havelvac 7.12'!P74+'havelvac 7.13'!P74</f>
        <v>0</v>
      </c>
      <c r="T74" s="438">
        <f t="shared" si="2"/>
        <v>0</v>
      </c>
      <c r="U74" s="438">
        <f t="shared" si="3"/>
        <v>0</v>
      </c>
      <c r="V74" s="438">
        <f t="shared" si="4"/>
        <v>0</v>
      </c>
    </row>
    <row r="75" spans="1:22" s="137" customFormat="1" ht="16.2" hidden="1">
      <c r="A75" s="184" t="str">
        <f t="shared" si="0"/>
        <v>71010301014252</v>
      </c>
      <c r="B75" s="185" t="s">
        <v>439</v>
      </c>
      <c r="C75" s="134" t="s">
        <v>106</v>
      </c>
      <c r="D75" s="133" t="s">
        <v>442</v>
      </c>
      <c r="E75" s="132" t="s">
        <v>106</v>
      </c>
      <c r="F75" s="186" t="s">
        <v>106</v>
      </c>
      <c r="G75" s="131">
        <v>4252</v>
      </c>
      <c r="H75" s="17"/>
      <c r="I75" s="25"/>
      <c r="J75" s="26"/>
      <c r="K75" s="26"/>
      <c r="L75" s="29" t="s">
        <v>147</v>
      </c>
      <c r="M75" s="33">
        <v>4216</v>
      </c>
      <c r="N75" s="183">
        <f>+'havelvac 7.1'!N75+'havelvac 7.2'!N75+'havelvac 7.3'!N75+'havelvac 7.4'!N75+'havelvac 7.5'!N75+'havelvac 7.6'!N75+'havelvac 7.7'!N75+'havelvac 7.9'!N75+'havelvac 7.8'!N75+'havelvac 7.10'!N75+'havelvac 7.11'!N75+'havelvac 7.12'!N75+'havelvac 7.13'!N75</f>
        <v>0</v>
      </c>
      <c r="O75" s="183">
        <f>+'havelvac 7.1'!O75+'havelvac 7.2'!O75+'havelvac 7.3'!O75+'havelvac 7.4'!O75+'havelvac 7.5'!O75+'havelvac 7.6'!O75+'havelvac 7.7'!O75+'havelvac 7.9'!O75+'havelvac 7.8'!O75+'havelvac 7.10'!O75+'havelvac 7.11'!O75+'havelvac 7.12'!O75+'havelvac 7.13'!O75</f>
        <v>0</v>
      </c>
      <c r="P75" s="183">
        <f>+'havelvac 7.1'!P75+'havelvac 7.2'!P75+'havelvac 7.3'!P75+'havelvac 7.4'!P75+'havelvac 7.5'!P75+'havelvac 7.6'!P75+'havelvac 7.7'!P75+'havelvac 7.9'!P75+'havelvac 7.8'!P75+'havelvac 7.10'!P75+'havelvac 7.11'!P75+'havelvac 7.12'!P75+'havelvac 7.13'!P75</f>
        <v>0</v>
      </c>
      <c r="Q75" s="161">
        <f>'havelvac 7.1'!N75+'havelvac 7.2'!N75</f>
        <v>0</v>
      </c>
      <c r="R75" s="161">
        <f>+'havelvac 7.1'!O75+'havelvac 7.2'!O75+'havelvac 7.3'!O75+'havelvac 7.4'!O75+'havelvac 7.5'!O75+'havelvac 7.6'!O75+'havelvac 7.7'!O75+'havelvac 7.9'!O75+'havelvac 7.8'!O75+'havelvac 7.10'!O75+'havelvac 7.11'!O75+'havelvac 7.12'!O75+'havelvac 7.13'!O75</f>
        <v>0</v>
      </c>
      <c r="S75" s="161">
        <f>+'havelvac 7.1'!P75+'havelvac 7.2'!P75+'havelvac 7.3'!P75+'havelvac 7.4'!P75+'havelvac 7.5'!P75+'havelvac 7.6'!P75+'havelvac 7.7'!P75+'havelvac 7.9'!P75+'havelvac 7.8'!P75+'havelvac 7.10'!P75+'havelvac 7.11'!P75+'havelvac 7.12'!P75+'havelvac 7.13'!P75</f>
        <v>0</v>
      </c>
      <c r="T75" s="438">
        <f t="shared" si="2"/>
        <v>0</v>
      </c>
      <c r="U75" s="438">
        <f t="shared" si="3"/>
        <v>0</v>
      </c>
      <c r="V75" s="438">
        <f t="shared" si="4"/>
        <v>0</v>
      </c>
    </row>
    <row r="76" spans="1:22" s="137" customFormat="1" ht="16.2" hidden="1">
      <c r="A76" s="184" t="str">
        <f t="shared" si="0"/>
        <v>71010301014261</v>
      </c>
      <c r="B76" s="185" t="s">
        <v>439</v>
      </c>
      <c r="C76" s="134" t="s">
        <v>106</v>
      </c>
      <c r="D76" s="133" t="s">
        <v>442</v>
      </c>
      <c r="E76" s="132" t="s">
        <v>106</v>
      </c>
      <c r="F76" s="186" t="s">
        <v>106</v>
      </c>
      <c r="G76" s="131">
        <v>4261</v>
      </c>
      <c r="H76" s="17"/>
      <c r="I76" s="25"/>
      <c r="J76" s="26"/>
      <c r="K76" s="26"/>
      <c r="L76" s="29" t="s">
        <v>148</v>
      </c>
      <c r="M76" s="33">
        <v>4231</v>
      </c>
      <c r="N76" s="183">
        <f>+'havelvac 7.1'!N76+'havelvac 7.2'!N76+'havelvac 7.3'!N76+'havelvac 7.4'!N76+'havelvac 7.5'!N76+'havelvac 7.6'!N76+'havelvac 7.7'!N76+'havelvac 7.9'!N76+'havelvac 7.8'!N76+'havelvac 7.10'!N76+'havelvac 7.11'!N76+'havelvac 7.12'!N76+'havelvac 7.13'!N76</f>
        <v>0</v>
      </c>
      <c r="O76" s="183">
        <f>+'havelvac 7.1'!O76+'havelvac 7.2'!O76+'havelvac 7.3'!O76+'havelvac 7.4'!O76+'havelvac 7.5'!O76+'havelvac 7.6'!O76+'havelvac 7.7'!O76+'havelvac 7.9'!O76+'havelvac 7.8'!O76+'havelvac 7.10'!O76+'havelvac 7.11'!O76+'havelvac 7.12'!O76+'havelvac 7.13'!O76</f>
        <v>0</v>
      </c>
      <c r="P76" s="183">
        <f>+'havelvac 7.1'!P76+'havelvac 7.2'!P76+'havelvac 7.3'!P76+'havelvac 7.4'!P76+'havelvac 7.5'!P76+'havelvac 7.6'!P76+'havelvac 7.7'!P76+'havelvac 7.9'!P76+'havelvac 7.8'!P76+'havelvac 7.10'!P76+'havelvac 7.11'!P76+'havelvac 7.12'!P76+'havelvac 7.13'!P76</f>
        <v>0</v>
      </c>
      <c r="Q76" s="161">
        <f>'havelvac 7.1'!N76+'havelvac 7.2'!N76</f>
        <v>0</v>
      </c>
      <c r="R76" s="161">
        <f>+'havelvac 7.1'!O76+'havelvac 7.2'!O76+'havelvac 7.3'!O76+'havelvac 7.4'!O76+'havelvac 7.5'!O76+'havelvac 7.6'!O76+'havelvac 7.7'!O76+'havelvac 7.9'!O76+'havelvac 7.8'!O76+'havelvac 7.10'!O76+'havelvac 7.11'!O76+'havelvac 7.12'!O76+'havelvac 7.13'!O76</f>
        <v>0</v>
      </c>
      <c r="S76" s="161">
        <f>+'havelvac 7.1'!P76+'havelvac 7.2'!P76+'havelvac 7.3'!P76+'havelvac 7.4'!P76+'havelvac 7.5'!P76+'havelvac 7.6'!P76+'havelvac 7.7'!P76+'havelvac 7.9'!P76+'havelvac 7.8'!P76+'havelvac 7.10'!P76+'havelvac 7.11'!P76+'havelvac 7.12'!P76+'havelvac 7.13'!P76</f>
        <v>0</v>
      </c>
      <c r="T76" s="438">
        <f t="shared" si="2"/>
        <v>0</v>
      </c>
      <c r="U76" s="438">
        <f t="shared" si="3"/>
        <v>0</v>
      </c>
      <c r="V76" s="438">
        <f t="shared" si="4"/>
        <v>0</v>
      </c>
    </row>
    <row r="77" spans="1:22" s="137" customFormat="1" ht="16.2" hidden="1">
      <c r="A77" s="184" t="str">
        <f t="shared" si="0"/>
        <v>71010301014267</v>
      </c>
      <c r="B77" s="185" t="s">
        <v>439</v>
      </c>
      <c r="C77" s="134" t="s">
        <v>106</v>
      </c>
      <c r="D77" s="133" t="s">
        <v>442</v>
      </c>
      <c r="E77" s="132" t="s">
        <v>106</v>
      </c>
      <c r="F77" s="186" t="s">
        <v>106</v>
      </c>
      <c r="G77" s="131">
        <v>4267</v>
      </c>
      <c r="H77" s="17"/>
      <c r="I77" s="25"/>
      <c r="J77" s="26"/>
      <c r="K77" s="26"/>
      <c r="L77" s="29" t="s">
        <v>126</v>
      </c>
      <c r="M77" s="12">
        <v>4241</v>
      </c>
      <c r="N77" s="183">
        <f>+'havelvac 7.1'!N77+'havelvac 7.2'!N77+'havelvac 7.3'!N77+'havelvac 7.4'!N77+'havelvac 7.5'!N77+'havelvac 7.6'!N77+'havelvac 7.7'!N77+'havelvac 7.9'!N77+'havelvac 7.8'!N77+'havelvac 7.10'!N77+'havelvac 7.11'!N77+'havelvac 7.12'!N77+'havelvac 7.13'!N77</f>
        <v>0</v>
      </c>
      <c r="O77" s="183">
        <f>+'havelvac 7.1'!O77+'havelvac 7.2'!O77+'havelvac 7.3'!O77+'havelvac 7.4'!O77+'havelvac 7.5'!O77+'havelvac 7.6'!O77+'havelvac 7.7'!O77+'havelvac 7.9'!O77+'havelvac 7.8'!O77+'havelvac 7.10'!O77+'havelvac 7.11'!O77+'havelvac 7.12'!O77+'havelvac 7.13'!O77</f>
        <v>0</v>
      </c>
      <c r="P77" s="183">
        <f>+'havelvac 7.1'!P77+'havelvac 7.2'!P77+'havelvac 7.3'!P77+'havelvac 7.4'!P77+'havelvac 7.5'!P77+'havelvac 7.6'!P77+'havelvac 7.7'!P77+'havelvac 7.9'!P77+'havelvac 7.8'!P77+'havelvac 7.10'!P77+'havelvac 7.11'!P77+'havelvac 7.12'!P77+'havelvac 7.13'!P77</f>
        <v>0</v>
      </c>
      <c r="Q77" s="161">
        <f>'havelvac 7.1'!N77+'havelvac 7.2'!N77</f>
        <v>0</v>
      </c>
      <c r="R77" s="161">
        <f>+'havelvac 7.1'!O77+'havelvac 7.2'!O77+'havelvac 7.3'!O77+'havelvac 7.4'!O77+'havelvac 7.5'!O77+'havelvac 7.6'!O77+'havelvac 7.7'!O77+'havelvac 7.9'!O77+'havelvac 7.8'!O77+'havelvac 7.10'!O77+'havelvac 7.11'!O77+'havelvac 7.12'!O77+'havelvac 7.13'!O77</f>
        <v>0</v>
      </c>
      <c r="S77" s="161">
        <f>+'havelvac 7.1'!P77+'havelvac 7.2'!P77+'havelvac 7.3'!P77+'havelvac 7.4'!P77+'havelvac 7.5'!P77+'havelvac 7.6'!P77+'havelvac 7.7'!P77+'havelvac 7.9'!P77+'havelvac 7.8'!P77+'havelvac 7.10'!P77+'havelvac 7.11'!P77+'havelvac 7.12'!P77+'havelvac 7.13'!P77</f>
        <v>0</v>
      </c>
      <c r="T77" s="438">
        <f t="shared" si="2"/>
        <v>0</v>
      </c>
      <c r="U77" s="438">
        <f t="shared" si="3"/>
        <v>0</v>
      </c>
      <c r="V77" s="438">
        <f t="shared" si="4"/>
        <v>0</v>
      </c>
    </row>
    <row r="78" spans="1:22" s="137" customFormat="1" ht="26.4" hidden="1">
      <c r="A78" s="184" t="str">
        <f t="shared" si="0"/>
        <v>71010301014823</v>
      </c>
      <c r="B78" s="185" t="s">
        <v>439</v>
      </c>
      <c r="C78" s="134" t="s">
        <v>106</v>
      </c>
      <c r="D78" s="133" t="s">
        <v>442</v>
      </c>
      <c r="E78" s="132" t="s">
        <v>106</v>
      </c>
      <c r="F78" s="186" t="s">
        <v>106</v>
      </c>
      <c r="G78" s="131">
        <v>4823</v>
      </c>
      <c r="H78" s="17"/>
      <c r="I78" s="25"/>
      <c r="J78" s="26"/>
      <c r="K78" s="26"/>
      <c r="L78" s="29" t="s">
        <v>127</v>
      </c>
      <c r="M78" s="33">
        <v>4252</v>
      </c>
      <c r="N78" s="183">
        <f>+'havelvac 7.1'!N78+'havelvac 7.2'!N78+'havelvac 7.3'!N78+'havelvac 7.4'!N78+'havelvac 7.5'!N78+'havelvac 7.6'!N78+'havelvac 7.7'!N78+'havelvac 7.9'!N78+'havelvac 7.8'!N78+'havelvac 7.10'!N78+'havelvac 7.11'!N78+'havelvac 7.12'!N78+'havelvac 7.13'!N78</f>
        <v>0</v>
      </c>
      <c r="O78" s="183">
        <f>+'havelvac 7.1'!O78+'havelvac 7.2'!O78+'havelvac 7.3'!O78+'havelvac 7.4'!O78+'havelvac 7.5'!O78+'havelvac 7.6'!O78+'havelvac 7.7'!O78+'havelvac 7.9'!O78+'havelvac 7.8'!O78+'havelvac 7.10'!O78+'havelvac 7.11'!O78+'havelvac 7.12'!O78+'havelvac 7.13'!O78</f>
        <v>0</v>
      </c>
      <c r="P78" s="183">
        <f>+'havelvac 7.1'!P78+'havelvac 7.2'!P78+'havelvac 7.3'!P78+'havelvac 7.4'!P78+'havelvac 7.5'!P78+'havelvac 7.6'!P78+'havelvac 7.7'!P78+'havelvac 7.9'!P78+'havelvac 7.8'!P78+'havelvac 7.10'!P78+'havelvac 7.11'!P78+'havelvac 7.12'!P78+'havelvac 7.13'!P78</f>
        <v>0</v>
      </c>
      <c r="Q78" s="161">
        <f>'havelvac 7.1'!N78+'havelvac 7.2'!N78</f>
        <v>0</v>
      </c>
      <c r="R78" s="161">
        <f>+'havelvac 7.1'!O78+'havelvac 7.2'!O78+'havelvac 7.3'!O78+'havelvac 7.4'!O78+'havelvac 7.5'!O78+'havelvac 7.6'!O78+'havelvac 7.7'!O78+'havelvac 7.9'!O78+'havelvac 7.8'!O78+'havelvac 7.10'!O78+'havelvac 7.11'!O78+'havelvac 7.12'!O78+'havelvac 7.13'!O78</f>
        <v>0</v>
      </c>
      <c r="S78" s="161">
        <f>+'havelvac 7.1'!P78+'havelvac 7.2'!P78+'havelvac 7.3'!P78+'havelvac 7.4'!P78+'havelvac 7.5'!P78+'havelvac 7.6'!P78+'havelvac 7.7'!P78+'havelvac 7.9'!P78+'havelvac 7.8'!P78+'havelvac 7.10'!P78+'havelvac 7.11'!P78+'havelvac 7.12'!P78+'havelvac 7.13'!P78</f>
        <v>0</v>
      </c>
      <c r="T78" s="438">
        <f t="shared" ref="T78:T141" si="6">N78-Q78</f>
        <v>0</v>
      </c>
      <c r="U78" s="438">
        <f t="shared" ref="U78:U141" si="7">O78-R78</f>
        <v>0</v>
      </c>
      <c r="V78" s="438">
        <f t="shared" ref="V78:V141" si="8">P78-S78</f>
        <v>0</v>
      </c>
    </row>
    <row r="79" spans="1:22" s="137" customFormat="1" ht="16.2" hidden="1">
      <c r="A79" s="184" t="str">
        <f t="shared" si="0"/>
        <v>71010301015122</v>
      </c>
      <c r="B79" s="185" t="s">
        <v>439</v>
      </c>
      <c r="C79" s="134" t="s">
        <v>106</v>
      </c>
      <c r="D79" s="133" t="s">
        <v>442</v>
      </c>
      <c r="E79" s="132" t="s">
        <v>106</v>
      </c>
      <c r="F79" s="186" t="s">
        <v>106</v>
      </c>
      <c r="G79" s="131">
        <v>5122</v>
      </c>
      <c r="H79" s="17"/>
      <c r="I79" s="25"/>
      <c r="J79" s="26"/>
      <c r="K79" s="26"/>
      <c r="L79" s="29" t="s">
        <v>128</v>
      </c>
      <c r="M79" s="33">
        <v>4261</v>
      </c>
      <c r="N79" s="183">
        <f>+'havelvac 7.1'!N79+'havelvac 7.2'!N79+'havelvac 7.3'!N79+'havelvac 7.4'!N79+'havelvac 7.5'!N79+'havelvac 7.6'!N79+'havelvac 7.7'!N79+'havelvac 7.9'!N79+'havelvac 7.8'!N79+'havelvac 7.10'!N79+'havelvac 7.11'!N79+'havelvac 7.12'!N79+'havelvac 7.13'!N79</f>
        <v>0</v>
      </c>
      <c r="O79" s="183">
        <f>+'havelvac 7.1'!O79+'havelvac 7.2'!O79+'havelvac 7.3'!O79+'havelvac 7.4'!O79+'havelvac 7.5'!O79+'havelvac 7.6'!O79+'havelvac 7.7'!O79+'havelvac 7.9'!O79+'havelvac 7.8'!O79+'havelvac 7.10'!O79+'havelvac 7.11'!O79+'havelvac 7.12'!O79+'havelvac 7.13'!O79</f>
        <v>0</v>
      </c>
      <c r="P79" s="183">
        <f>+'havelvac 7.1'!P79+'havelvac 7.2'!P79+'havelvac 7.3'!P79+'havelvac 7.4'!P79+'havelvac 7.5'!P79+'havelvac 7.6'!P79+'havelvac 7.7'!P79+'havelvac 7.9'!P79+'havelvac 7.8'!P79+'havelvac 7.10'!P79+'havelvac 7.11'!P79+'havelvac 7.12'!P79+'havelvac 7.13'!P79</f>
        <v>0</v>
      </c>
      <c r="Q79" s="161">
        <f>'havelvac 7.1'!N79+'havelvac 7.2'!N79</f>
        <v>0</v>
      </c>
      <c r="R79" s="161">
        <f>+'havelvac 7.1'!O79+'havelvac 7.2'!O79+'havelvac 7.3'!O79+'havelvac 7.4'!O79+'havelvac 7.5'!O79+'havelvac 7.6'!O79+'havelvac 7.7'!O79+'havelvac 7.9'!O79+'havelvac 7.8'!O79+'havelvac 7.10'!O79+'havelvac 7.11'!O79+'havelvac 7.12'!O79+'havelvac 7.13'!O79</f>
        <v>0</v>
      </c>
      <c r="S79" s="161">
        <f>+'havelvac 7.1'!P79+'havelvac 7.2'!P79+'havelvac 7.3'!P79+'havelvac 7.4'!P79+'havelvac 7.5'!P79+'havelvac 7.6'!P79+'havelvac 7.7'!P79+'havelvac 7.9'!P79+'havelvac 7.8'!P79+'havelvac 7.10'!P79+'havelvac 7.11'!P79+'havelvac 7.12'!P79+'havelvac 7.13'!P79</f>
        <v>0</v>
      </c>
      <c r="T79" s="438">
        <f t="shared" si="6"/>
        <v>0</v>
      </c>
      <c r="U79" s="438">
        <f t="shared" si="7"/>
        <v>0</v>
      </c>
      <c r="V79" s="438">
        <f t="shared" si="8"/>
        <v>0</v>
      </c>
    </row>
    <row r="80" spans="1:22" s="189" customFormat="1" ht="16.2" hidden="1">
      <c r="A80" s="184" t="str">
        <f t="shared" si="0"/>
        <v>71010500000000</v>
      </c>
      <c r="B80" s="185" t="s">
        <v>439</v>
      </c>
      <c r="C80" s="134" t="s">
        <v>106</v>
      </c>
      <c r="D80" s="133" t="s">
        <v>149</v>
      </c>
      <c r="E80" s="132" t="s">
        <v>441</v>
      </c>
      <c r="F80" s="206" t="s">
        <v>441</v>
      </c>
      <c r="G80" s="187" t="s">
        <v>440</v>
      </c>
      <c r="H80" s="17"/>
      <c r="I80" s="25"/>
      <c r="J80" s="26"/>
      <c r="K80" s="26"/>
      <c r="L80" s="29" t="s">
        <v>130</v>
      </c>
      <c r="M80" s="33">
        <v>4267</v>
      </c>
      <c r="N80" s="183">
        <f>+'havelvac 7.1'!N80+'havelvac 7.2'!N80+'havelvac 7.3'!N80+'havelvac 7.4'!N80+'havelvac 7.5'!N80+'havelvac 7.6'!N80+'havelvac 7.7'!N80+'havelvac 7.9'!N80+'havelvac 7.8'!N80+'havelvac 7.10'!N80+'havelvac 7.11'!N80+'havelvac 7.12'!N80+'havelvac 7.13'!N80</f>
        <v>0</v>
      </c>
      <c r="O80" s="183">
        <f>+'havelvac 7.1'!O80+'havelvac 7.2'!O80+'havelvac 7.3'!O80+'havelvac 7.4'!O80+'havelvac 7.5'!O80+'havelvac 7.6'!O80+'havelvac 7.7'!O80+'havelvac 7.9'!O80+'havelvac 7.8'!O80+'havelvac 7.10'!O80+'havelvac 7.11'!O80+'havelvac 7.12'!O80+'havelvac 7.13'!O80</f>
        <v>0</v>
      </c>
      <c r="P80" s="183">
        <f>+'havelvac 7.1'!P80+'havelvac 7.2'!P80+'havelvac 7.3'!P80+'havelvac 7.4'!P80+'havelvac 7.5'!P80+'havelvac 7.6'!P80+'havelvac 7.7'!P80+'havelvac 7.9'!P80+'havelvac 7.8'!P80+'havelvac 7.10'!P80+'havelvac 7.11'!P80+'havelvac 7.12'!P80+'havelvac 7.13'!P80</f>
        <v>0</v>
      </c>
      <c r="Q80" s="161">
        <f>'havelvac 7.1'!N80+'havelvac 7.2'!N80</f>
        <v>0</v>
      </c>
      <c r="R80" s="161">
        <f>+'havelvac 7.1'!O80+'havelvac 7.2'!O80+'havelvac 7.3'!O80+'havelvac 7.4'!O80+'havelvac 7.5'!O80+'havelvac 7.6'!O80+'havelvac 7.7'!O80+'havelvac 7.9'!O80+'havelvac 7.8'!O80+'havelvac 7.10'!O80+'havelvac 7.11'!O80+'havelvac 7.12'!O80+'havelvac 7.13'!O80</f>
        <v>0</v>
      </c>
      <c r="S80" s="161">
        <f>+'havelvac 7.1'!P80+'havelvac 7.2'!P80+'havelvac 7.3'!P80+'havelvac 7.4'!P80+'havelvac 7.5'!P80+'havelvac 7.6'!P80+'havelvac 7.7'!P80+'havelvac 7.9'!P80+'havelvac 7.8'!P80+'havelvac 7.10'!P80+'havelvac 7.11'!P80+'havelvac 7.12'!P80+'havelvac 7.13'!P80</f>
        <v>0</v>
      </c>
      <c r="T80" s="438">
        <f t="shared" si="6"/>
        <v>0</v>
      </c>
      <c r="U80" s="438">
        <f t="shared" si="7"/>
        <v>0</v>
      </c>
      <c r="V80" s="438">
        <f t="shared" si="8"/>
        <v>0</v>
      </c>
    </row>
    <row r="81" spans="1:22" s="137" customFormat="1" ht="16.2" hidden="1">
      <c r="A81" s="184" t="str">
        <f t="shared" si="0"/>
        <v>71010500000001</v>
      </c>
      <c r="B81" s="185" t="s">
        <v>439</v>
      </c>
      <c r="C81" s="134" t="s">
        <v>106</v>
      </c>
      <c r="D81" s="133" t="s">
        <v>149</v>
      </c>
      <c r="E81" s="132" t="s">
        <v>441</v>
      </c>
      <c r="F81" s="206" t="s">
        <v>441</v>
      </c>
      <c r="G81" s="187" t="s">
        <v>96</v>
      </c>
      <c r="H81" s="17"/>
      <c r="I81" s="25"/>
      <c r="J81" s="26"/>
      <c r="K81" s="26"/>
      <c r="L81" s="32" t="s">
        <v>133</v>
      </c>
      <c r="M81" s="33">
        <v>4823</v>
      </c>
      <c r="N81" s="183">
        <f>+'havelvac 7.1'!N81+'havelvac 7.2'!N81+'havelvac 7.3'!N81+'havelvac 7.4'!N81+'havelvac 7.5'!N81+'havelvac 7.6'!N81+'havelvac 7.7'!N81+'havelvac 7.9'!N81+'havelvac 7.8'!N81+'havelvac 7.10'!N81+'havelvac 7.11'!N81+'havelvac 7.12'!N81+'havelvac 7.13'!N81</f>
        <v>0</v>
      </c>
      <c r="O81" s="183">
        <f>+'havelvac 7.1'!O81+'havelvac 7.2'!O81+'havelvac 7.3'!O81+'havelvac 7.4'!O81+'havelvac 7.5'!O81+'havelvac 7.6'!O81+'havelvac 7.7'!O81+'havelvac 7.9'!O81+'havelvac 7.8'!O81+'havelvac 7.10'!O81+'havelvac 7.11'!O81+'havelvac 7.12'!O81+'havelvac 7.13'!O81</f>
        <v>0</v>
      </c>
      <c r="P81" s="183">
        <f>+'havelvac 7.1'!P81+'havelvac 7.2'!P81+'havelvac 7.3'!P81+'havelvac 7.4'!P81+'havelvac 7.5'!P81+'havelvac 7.6'!P81+'havelvac 7.7'!P81+'havelvac 7.9'!P81+'havelvac 7.8'!P81+'havelvac 7.10'!P81+'havelvac 7.11'!P81+'havelvac 7.12'!P81+'havelvac 7.13'!P81</f>
        <v>0</v>
      </c>
      <c r="Q81" s="161">
        <f>'havelvac 7.1'!N81+'havelvac 7.2'!N81</f>
        <v>0</v>
      </c>
      <c r="R81" s="161">
        <f>+'havelvac 7.1'!O81+'havelvac 7.2'!O81+'havelvac 7.3'!O81+'havelvac 7.4'!O81+'havelvac 7.5'!O81+'havelvac 7.6'!O81+'havelvac 7.7'!O81+'havelvac 7.9'!O81+'havelvac 7.8'!O81+'havelvac 7.10'!O81+'havelvac 7.11'!O81+'havelvac 7.12'!O81+'havelvac 7.13'!O81</f>
        <v>0</v>
      </c>
      <c r="S81" s="161">
        <f>+'havelvac 7.1'!P81+'havelvac 7.2'!P81+'havelvac 7.3'!P81+'havelvac 7.4'!P81+'havelvac 7.5'!P81+'havelvac 7.6'!P81+'havelvac 7.7'!P81+'havelvac 7.9'!P81+'havelvac 7.8'!P81+'havelvac 7.10'!P81+'havelvac 7.11'!P81+'havelvac 7.12'!P81+'havelvac 7.13'!P81</f>
        <v>0</v>
      </c>
      <c r="T81" s="438">
        <f t="shared" si="6"/>
        <v>0</v>
      </c>
      <c r="U81" s="438">
        <f t="shared" si="7"/>
        <v>0</v>
      </c>
      <c r="V81" s="438">
        <f t="shared" si="8"/>
        <v>0</v>
      </c>
    </row>
    <row r="82" spans="1:22" s="193" customFormat="1" ht="16.2" hidden="1">
      <c r="A82" s="184" t="str">
        <f t="shared" si="0"/>
        <v>71010501000000</v>
      </c>
      <c r="B82" s="185" t="s">
        <v>439</v>
      </c>
      <c r="C82" s="134" t="s">
        <v>106</v>
      </c>
      <c r="D82" s="133" t="s">
        <v>149</v>
      </c>
      <c r="E82" s="132" t="s">
        <v>106</v>
      </c>
      <c r="F82" s="206" t="s">
        <v>441</v>
      </c>
      <c r="G82" s="187" t="s">
        <v>440</v>
      </c>
      <c r="H82" s="17"/>
      <c r="I82" s="25"/>
      <c r="J82" s="26"/>
      <c r="K82" s="26"/>
      <c r="L82" s="32" t="s">
        <v>134</v>
      </c>
      <c r="M82" s="48">
        <v>4861</v>
      </c>
      <c r="N82" s="183">
        <f>+'havelvac 7.1'!N82+'havelvac 7.2'!N82+'havelvac 7.3'!N82+'havelvac 7.4'!N82+'havelvac 7.5'!N82+'havelvac 7.6'!N82+'havelvac 7.7'!N82+'havelvac 7.9'!N82+'havelvac 7.8'!N82+'havelvac 7.10'!N82+'havelvac 7.11'!N82+'havelvac 7.12'!N82+'havelvac 7.13'!N82</f>
        <v>0</v>
      </c>
      <c r="O82" s="183">
        <f>+'havelvac 7.1'!O82+'havelvac 7.2'!O82+'havelvac 7.3'!O82+'havelvac 7.4'!O82+'havelvac 7.5'!O82+'havelvac 7.6'!O82+'havelvac 7.7'!O82+'havelvac 7.9'!O82+'havelvac 7.8'!O82+'havelvac 7.10'!O82+'havelvac 7.11'!O82+'havelvac 7.12'!O82+'havelvac 7.13'!O82</f>
        <v>0</v>
      </c>
      <c r="P82" s="183">
        <f>+'havelvac 7.1'!P82+'havelvac 7.2'!P82+'havelvac 7.3'!P82+'havelvac 7.4'!P82+'havelvac 7.5'!P82+'havelvac 7.6'!P82+'havelvac 7.7'!P82+'havelvac 7.9'!P82+'havelvac 7.8'!P82+'havelvac 7.10'!P82+'havelvac 7.11'!P82+'havelvac 7.12'!P82+'havelvac 7.13'!P82</f>
        <v>0</v>
      </c>
      <c r="Q82" s="161">
        <f>'havelvac 7.1'!N82+'havelvac 7.2'!N82</f>
        <v>0</v>
      </c>
      <c r="R82" s="161">
        <f>+'havelvac 7.1'!O82+'havelvac 7.2'!O82+'havelvac 7.3'!O82+'havelvac 7.4'!O82+'havelvac 7.5'!O82+'havelvac 7.6'!O82+'havelvac 7.7'!O82+'havelvac 7.9'!O82+'havelvac 7.8'!O82+'havelvac 7.10'!O82+'havelvac 7.11'!O82+'havelvac 7.12'!O82+'havelvac 7.13'!O82</f>
        <v>0</v>
      </c>
      <c r="S82" s="161">
        <f>+'havelvac 7.1'!P82+'havelvac 7.2'!P82+'havelvac 7.3'!P82+'havelvac 7.4'!P82+'havelvac 7.5'!P82+'havelvac 7.6'!P82+'havelvac 7.7'!P82+'havelvac 7.9'!P82+'havelvac 7.8'!P82+'havelvac 7.10'!P82+'havelvac 7.11'!P82+'havelvac 7.12'!P82+'havelvac 7.13'!P82</f>
        <v>0</v>
      </c>
      <c r="T82" s="438">
        <f t="shared" si="6"/>
        <v>0</v>
      </c>
      <c r="U82" s="438">
        <f t="shared" si="7"/>
        <v>0</v>
      </c>
      <c r="V82" s="438">
        <f t="shared" si="8"/>
        <v>0</v>
      </c>
    </row>
    <row r="83" spans="1:22" s="137" customFormat="1" ht="16.2" hidden="1">
      <c r="A83" s="184" t="str">
        <f t="shared" si="0"/>
        <v>71010501000001</v>
      </c>
      <c r="B83" s="185" t="s">
        <v>439</v>
      </c>
      <c r="C83" s="134" t="s">
        <v>106</v>
      </c>
      <c r="D83" s="133" t="s">
        <v>149</v>
      </c>
      <c r="E83" s="132" t="s">
        <v>106</v>
      </c>
      <c r="F83" s="206" t="s">
        <v>441</v>
      </c>
      <c r="G83" s="187" t="s">
        <v>96</v>
      </c>
      <c r="H83" s="17"/>
      <c r="I83" s="25"/>
      <c r="J83" s="26"/>
      <c r="K83" s="26"/>
      <c r="L83" s="29" t="s">
        <v>136</v>
      </c>
      <c r="M83" s="12">
        <v>5122</v>
      </c>
      <c r="N83" s="183">
        <f>+'havelvac 7.1'!N83+'havelvac 7.2'!N83+'havelvac 7.3'!N83+'havelvac 7.4'!N83+'havelvac 7.5'!N83+'havelvac 7.6'!N83+'havelvac 7.7'!N83+'havelvac 7.9'!N83+'havelvac 7.8'!N83+'havelvac 7.10'!N83+'havelvac 7.11'!N83+'havelvac 7.12'!N83+'havelvac 7.13'!N83</f>
        <v>0</v>
      </c>
      <c r="O83" s="183">
        <f>+'havelvac 7.1'!O83+'havelvac 7.2'!O83+'havelvac 7.3'!O83+'havelvac 7.4'!O83+'havelvac 7.5'!O83+'havelvac 7.6'!O83+'havelvac 7.7'!O83+'havelvac 7.9'!O83+'havelvac 7.8'!O83+'havelvac 7.10'!O83+'havelvac 7.11'!O83+'havelvac 7.12'!O83+'havelvac 7.13'!O83</f>
        <v>0</v>
      </c>
      <c r="P83" s="183">
        <f>+'havelvac 7.1'!P83+'havelvac 7.2'!P83+'havelvac 7.3'!P83+'havelvac 7.4'!P83+'havelvac 7.5'!P83+'havelvac 7.6'!P83+'havelvac 7.7'!P83+'havelvac 7.9'!P83+'havelvac 7.8'!P83+'havelvac 7.10'!P83+'havelvac 7.11'!P83+'havelvac 7.12'!P83+'havelvac 7.13'!P83</f>
        <v>0</v>
      </c>
      <c r="Q83" s="161">
        <f>'havelvac 7.1'!N83+'havelvac 7.2'!N83</f>
        <v>0</v>
      </c>
      <c r="R83" s="161">
        <f>+'havelvac 7.1'!O83+'havelvac 7.2'!O83+'havelvac 7.3'!O83+'havelvac 7.4'!O83+'havelvac 7.5'!O83+'havelvac 7.6'!O83+'havelvac 7.7'!O83+'havelvac 7.9'!O83+'havelvac 7.8'!O83+'havelvac 7.10'!O83+'havelvac 7.11'!O83+'havelvac 7.12'!O83+'havelvac 7.13'!O83</f>
        <v>0</v>
      </c>
      <c r="S83" s="161">
        <f>+'havelvac 7.1'!P83+'havelvac 7.2'!P83+'havelvac 7.3'!P83+'havelvac 7.4'!P83+'havelvac 7.5'!P83+'havelvac 7.6'!P83+'havelvac 7.7'!P83+'havelvac 7.9'!P83+'havelvac 7.8'!P83+'havelvac 7.10'!P83+'havelvac 7.11'!P83+'havelvac 7.12'!P83+'havelvac 7.13'!P83</f>
        <v>0</v>
      </c>
      <c r="T83" s="438">
        <f t="shared" si="6"/>
        <v>0</v>
      </c>
      <c r="U83" s="438">
        <f t="shared" si="7"/>
        <v>0</v>
      </c>
      <c r="V83" s="438">
        <f t="shared" si="8"/>
        <v>0</v>
      </c>
    </row>
    <row r="84" spans="1:22" s="198" customFormat="1" ht="27.6" hidden="1">
      <c r="A84" s="184" t="str">
        <f t="shared" si="0"/>
        <v>71010501010000</v>
      </c>
      <c r="B84" s="185" t="s">
        <v>439</v>
      </c>
      <c r="C84" s="134" t="s">
        <v>106</v>
      </c>
      <c r="D84" s="133" t="s">
        <v>149</v>
      </c>
      <c r="E84" s="132" t="s">
        <v>106</v>
      </c>
      <c r="F84" s="206" t="s">
        <v>106</v>
      </c>
      <c r="G84" s="187" t="s">
        <v>440</v>
      </c>
      <c r="H84" s="165">
        <v>2150</v>
      </c>
      <c r="I84" s="166" t="s">
        <v>106</v>
      </c>
      <c r="J84" s="167">
        <v>5</v>
      </c>
      <c r="K84" s="167">
        <v>0</v>
      </c>
      <c r="L84" s="168" t="s">
        <v>150</v>
      </c>
      <c r="M84" s="176"/>
      <c r="N84" s="188">
        <f>+N86</f>
        <v>0</v>
      </c>
      <c r="O84" s="188">
        <f>+O86</f>
        <v>0</v>
      </c>
      <c r="P84" s="188">
        <f>+P86</f>
        <v>0</v>
      </c>
      <c r="Q84" s="161">
        <f>'havelvac 7.1'!N84+'havelvac 7.2'!N84</f>
        <v>0</v>
      </c>
      <c r="R84" s="161">
        <f>+'havelvac 7.1'!O84+'havelvac 7.2'!O84+'havelvac 7.3'!O84+'havelvac 7.4'!O84+'havelvac 7.5'!O84+'havelvac 7.6'!O84+'havelvac 7.7'!O84+'havelvac 7.9'!O84+'havelvac 7.8'!O84+'havelvac 7.10'!O84+'havelvac 7.11'!O84+'havelvac 7.12'!O84+'havelvac 7.13'!O84</f>
        <v>0</v>
      </c>
      <c r="S84" s="161">
        <f>+'havelvac 7.1'!P84+'havelvac 7.2'!P84+'havelvac 7.3'!P84+'havelvac 7.4'!P84+'havelvac 7.5'!P84+'havelvac 7.6'!P84+'havelvac 7.7'!P84+'havelvac 7.9'!P84+'havelvac 7.8'!P84+'havelvac 7.10'!P84+'havelvac 7.11'!P84+'havelvac 7.12'!P84+'havelvac 7.13'!P84</f>
        <v>0</v>
      </c>
      <c r="T84" s="438">
        <f t="shared" si="6"/>
        <v>0</v>
      </c>
      <c r="U84" s="438">
        <f t="shared" si="7"/>
        <v>0</v>
      </c>
      <c r="V84" s="438">
        <f t="shared" si="8"/>
        <v>0</v>
      </c>
    </row>
    <row r="85" spans="1:22" s="137" customFormat="1" ht="16.2" hidden="1">
      <c r="A85" s="184" t="str">
        <f t="shared" si="0"/>
        <v>71010501015134</v>
      </c>
      <c r="B85" s="185" t="s">
        <v>439</v>
      </c>
      <c r="C85" s="134" t="s">
        <v>106</v>
      </c>
      <c r="D85" s="133" t="s">
        <v>149</v>
      </c>
      <c r="E85" s="132" t="s">
        <v>106</v>
      </c>
      <c r="F85" s="186" t="s">
        <v>106</v>
      </c>
      <c r="G85" s="131">
        <v>5134</v>
      </c>
      <c r="H85" s="25"/>
      <c r="I85" s="18"/>
      <c r="J85" s="19"/>
      <c r="K85" s="19"/>
      <c r="L85" s="30" t="s">
        <v>110</v>
      </c>
      <c r="M85" s="31"/>
      <c r="N85" s="190"/>
      <c r="O85" s="190"/>
      <c r="P85" s="190"/>
      <c r="Q85" s="161">
        <f>'havelvac 7.1'!N85+'havelvac 7.2'!N85</f>
        <v>0</v>
      </c>
      <c r="R85" s="161">
        <f>+'havelvac 7.1'!O85+'havelvac 7.2'!O85+'havelvac 7.3'!O85+'havelvac 7.4'!O85+'havelvac 7.5'!O85+'havelvac 7.6'!O85+'havelvac 7.7'!O85+'havelvac 7.9'!O85+'havelvac 7.8'!O85+'havelvac 7.10'!O85+'havelvac 7.11'!O85+'havelvac 7.12'!O85+'havelvac 7.13'!O85</f>
        <v>0</v>
      </c>
      <c r="S85" s="161">
        <f>+'havelvac 7.1'!P85+'havelvac 7.2'!P85+'havelvac 7.3'!P85+'havelvac 7.4'!P85+'havelvac 7.5'!P85+'havelvac 7.6'!P85+'havelvac 7.7'!P85+'havelvac 7.9'!P85+'havelvac 7.8'!P85+'havelvac 7.10'!P85+'havelvac 7.11'!P85+'havelvac 7.12'!P85+'havelvac 7.13'!P85</f>
        <v>0</v>
      </c>
      <c r="T85" s="438">
        <f t="shared" si="6"/>
        <v>0</v>
      </c>
      <c r="U85" s="438">
        <f t="shared" si="7"/>
        <v>0</v>
      </c>
      <c r="V85" s="438">
        <f t="shared" si="8"/>
        <v>0</v>
      </c>
    </row>
    <row r="86" spans="1:22" s="198" customFormat="1" ht="26.4" hidden="1">
      <c r="A86" s="184" t="str">
        <f t="shared" si="0"/>
        <v>71010501020000</v>
      </c>
      <c r="B86" s="185" t="s">
        <v>439</v>
      </c>
      <c r="C86" s="134" t="s">
        <v>106</v>
      </c>
      <c r="D86" s="133" t="s">
        <v>149</v>
      </c>
      <c r="E86" s="132" t="s">
        <v>106</v>
      </c>
      <c r="F86" s="206" t="s">
        <v>140</v>
      </c>
      <c r="G86" s="187" t="s">
        <v>440</v>
      </c>
      <c r="H86" s="151">
        <v>2151</v>
      </c>
      <c r="I86" s="152" t="s">
        <v>106</v>
      </c>
      <c r="J86" s="153" t="s">
        <v>151</v>
      </c>
      <c r="K86" s="153">
        <v>1</v>
      </c>
      <c r="L86" s="154" t="s">
        <v>150</v>
      </c>
      <c r="M86" s="155"/>
      <c r="N86" s="192">
        <f>+N88+N91+N93+N95+N97</f>
        <v>0</v>
      </c>
      <c r="O86" s="192">
        <f t="shared" ref="O86:P86" si="9">+O88+O91+O93+O95+O97</f>
        <v>0</v>
      </c>
      <c r="P86" s="192">
        <f t="shared" si="9"/>
        <v>0</v>
      </c>
      <c r="Q86" s="161">
        <f>'havelvac 7.1'!N86+'havelvac 7.2'!N86</f>
        <v>0</v>
      </c>
      <c r="R86" s="161">
        <f>+'havelvac 7.1'!O86+'havelvac 7.2'!O86+'havelvac 7.3'!O86+'havelvac 7.4'!O86+'havelvac 7.5'!O86+'havelvac 7.6'!O86+'havelvac 7.7'!O86+'havelvac 7.9'!O86+'havelvac 7.8'!O86+'havelvac 7.10'!O86+'havelvac 7.11'!O86+'havelvac 7.12'!O86+'havelvac 7.13'!O86</f>
        <v>0</v>
      </c>
      <c r="S86" s="161">
        <f>+'havelvac 7.1'!P86+'havelvac 7.2'!P86+'havelvac 7.3'!P86+'havelvac 7.4'!P86+'havelvac 7.5'!P86+'havelvac 7.6'!P86+'havelvac 7.7'!P86+'havelvac 7.9'!P86+'havelvac 7.8'!P86+'havelvac 7.10'!P86+'havelvac 7.11'!P86+'havelvac 7.12'!P86+'havelvac 7.13'!P86</f>
        <v>0</v>
      </c>
      <c r="T86" s="438">
        <f t="shared" si="6"/>
        <v>0</v>
      </c>
      <c r="U86" s="438">
        <f t="shared" si="7"/>
        <v>0</v>
      </c>
      <c r="V86" s="438">
        <f t="shared" si="8"/>
        <v>0</v>
      </c>
    </row>
    <row r="87" spans="1:22" s="137" customFormat="1" ht="16.2" hidden="1">
      <c r="A87" s="184" t="str">
        <f t="shared" ref="A87:A171" si="10">CONCATENATE(B87,C87,D87,E87,F87,G87)</f>
        <v>71010501025134</v>
      </c>
      <c r="B87" s="185" t="s">
        <v>439</v>
      </c>
      <c r="C87" s="134" t="s">
        <v>106</v>
      </c>
      <c r="D87" s="133" t="s">
        <v>149</v>
      </c>
      <c r="E87" s="132" t="s">
        <v>106</v>
      </c>
      <c r="F87" s="186" t="s">
        <v>140</v>
      </c>
      <c r="G87" s="131">
        <v>5134</v>
      </c>
      <c r="H87" s="25"/>
      <c r="I87" s="25"/>
      <c r="J87" s="26"/>
      <c r="K87" s="26"/>
      <c r="L87" s="30" t="s">
        <v>108</v>
      </c>
      <c r="M87" s="31"/>
      <c r="N87" s="190"/>
      <c r="O87" s="190"/>
      <c r="P87" s="190"/>
      <c r="Q87" s="161">
        <f>'havelvac 7.1'!N87+'havelvac 7.2'!N87</f>
        <v>0</v>
      </c>
      <c r="R87" s="161">
        <f>+'havelvac 7.1'!O87+'havelvac 7.2'!O87+'havelvac 7.3'!O87+'havelvac 7.4'!O87+'havelvac 7.5'!O87+'havelvac 7.6'!O87+'havelvac 7.7'!O87+'havelvac 7.9'!O87+'havelvac 7.8'!O87+'havelvac 7.10'!O87+'havelvac 7.11'!O87+'havelvac 7.12'!O87+'havelvac 7.13'!O87</f>
        <v>0</v>
      </c>
      <c r="S87" s="161">
        <f>+'havelvac 7.1'!P87+'havelvac 7.2'!P87+'havelvac 7.3'!P87+'havelvac 7.4'!P87+'havelvac 7.5'!P87+'havelvac 7.6'!P87+'havelvac 7.7'!P87+'havelvac 7.9'!P87+'havelvac 7.8'!P87+'havelvac 7.10'!P87+'havelvac 7.11'!P87+'havelvac 7.12'!P87+'havelvac 7.13'!P87</f>
        <v>0</v>
      </c>
      <c r="T87" s="438">
        <f t="shared" si="6"/>
        <v>0</v>
      </c>
      <c r="U87" s="438">
        <f t="shared" si="7"/>
        <v>0</v>
      </c>
      <c r="V87" s="438">
        <f t="shared" si="8"/>
        <v>0</v>
      </c>
    </row>
    <row r="88" spans="1:22" s="198" customFormat="1" ht="16.2" hidden="1">
      <c r="A88" s="184" t="str">
        <f t="shared" si="10"/>
        <v>71010501030000</v>
      </c>
      <c r="B88" s="185" t="s">
        <v>439</v>
      </c>
      <c r="C88" s="134" t="s">
        <v>106</v>
      </c>
      <c r="D88" s="133" t="s">
        <v>149</v>
      </c>
      <c r="E88" s="132" t="s">
        <v>106</v>
      </c>
      <c r="F88" s="206" t="s">
        <v>442</v>
      </c>
      <c r="G88" s="187" t="s">
        <v>440</v>
      </c>
      <c r="H88" s="45"/>
      <c r="I88" s="147"/>
      <c r="J88" s="148"/>
      <c r="K88" s="148"/>
      <c r="L88" s="27" t="s">
        <v>152</v>
      </c>
      <c r="M88" s="28"/>
      <c r="N88" s="197">
        <f>O88+P88</f>
        <v>0</v>
      </c>
      <c r="O88" s="197">
        <f>SUM(O89:O90)</f>
        <v>0</v>
      </c>
      <c r="P88" s="197">
        <f>SUM(P89:P90)</f>
        <v>0</v>
      </c>
      <c r="Q88" s="161">
        <f>'havelvac 7.1'!N88+'havelvac 7.2'!N88</f>
        <v>0</v>
      </c>
      <c r="R88" s="161">
        <f>+'havelvac 7.1'!O88+'havelvac 7.2'!O88+'havelvac 7.3'!O88+'havelvac 7.4'!O88+'havelvac 7.5'!O88+'havelvac 7.6'!O88+'havelvac 7.7'!O88+'havelvac 7.9'!O88+'havelvac 7.8'!O88+'havelvac 7.10'!O88+'havelvac 7.11'!O88+'havelvac 7.12'!O88+'havelvac 7.13'!O88</f>
        <v>0</v>
      </c>
      <c r="S88" s="161">
        <f>+'havelvac 7.1'!P88+'havelvac 7.2'!P88+'havelvac 7.3'!P88+'havelvac 7.4'!P88+'havelvac 7.5'!P88+'havelvac 7.6'!P88+'havelvac 7.7'!P88+'havelvac 7.9'!P88+'havelvac 7.8'!P88+'havelvac 7.10'!P88+'havelvac 7.11'!P88+'havelvac 7.12'!P88+'havelvac 7.13'!P88</f>
        <v>0</v>
      </c>
      <c r="T88" s="438">
        <f t="shared" si="6"/>
        <v>0</v>
      </c>
      <c r="U88" s="438">
        <f t="shared" si="7"/>
        <v>0</v>
      </c>
      <c r="V88" s="438">
        <f t="shared" si="8"/>
        <v>0</v>
      </c>
    </row>
    <row r="89" spans="1:22" s="137" customFormat="1" ht="16.2" hidden="1">
      <c r="A89" s="184"/>
      <c r="B89" s="185"/>
      <c r="C89" s="134"/>
      <c r="D89" s="133"/>
      <c r="E89" s="132"/>
      <c r="F89" s="186"/>
      <c r="G89" s="131"/>
      <c r="H89" s="25"/>
      <c r="I89" s="25"/>
      <c r="J89" s="26"/>
      <c r="K89" s="26"/>
      <c r="L89" s="32" t="s">
        <v>134</v>
      </c>
      <c r="M89" s="48">
        <v>4861</v>
      </c>
      <c r="N89" s="183">
        <f>+'havelvac 7.1'!N89+'havelvac 7.2'!N89+'havelvac 7.3'!N89+'havelvac 7.4'!N89+'havelvac 7.5'!N89+'havelvac 7.6'!N89+'havelvac 7.7'!N89+'havelvac 7.9'!N89+'havelvac 7.8'!N89+'havelvac 7.10'!N89+'havelvac 7.11'!N89+'havelvac 7.12'!N89+'havelvac 7.13'!N89</f>
        <v>0</v>
      </c>
      <c r="O89" s="183">
        <f>+'havelvac 7.1'!O89+'havelvac 7.2'!O89+'havelvac 7.3'!O89+'havelvac 7.4'!O89+'havelvac 7.5'!O89+'havelvac 7.6'!O89+'havelvac 7.7'!O89+'havelvac 7.9'!O89+'havelvac 7.8'!O89+'havelvac 7.10'!O89+'havelvac 7.11'!O89+'havelvac 7.12'!O89+'havelvac 7.13'!O89</f>
        <v>0</v>
      </c>
      <c r="P89" s="183">
        <f>+'havelvac 7.1'!P89+'havelvac 7.2'!P89+'havelvac 7.3'!P89+'havelvac 7.4'!P89+'havelvac 7.5'!P89+'havelvac 7.6'!P89+'havelvac 7.7'!P89+'havelvac 7.9'!P89+'havelvac 7.8'!P89+'havelvac 7.10'!P89+'havelvac 7.11'!P89+'havelvac 7.12'!P89+'havelvac 7.13'!P89</f>
        <v>0</v>
      </c>
      <c r="Q89" s="161">
        <f>'havelvac 7.1'!N89+'havelvac 7.2'!N89</f>
        <v>0</v>
      </c>
      <c r="R89" s="161">
        <f>+'havelvac 7.1'!O89+'havelvac 7.2'!O89+'havelvac 7.3'!O89+'havelvac 7.4'!O89+'havelvac 7.5'!O89+'havelvac 7.6'!O89+'havelvac 7.7'!O89+'havelvac 7.9'!O89+'havelvac 7.8'!O89+'havelvac 7.10'!O89+'havelvac 7.11'!O89+'havelvac 7.12'!O89+'havelvac 7.13'!O89</f>
        <v>0</v>
      </c>
      <c r="S89" s="161">
        <f>+'havelvac 7.1'!P89+'havelvac 7.2'!P89+'havelvac 7.3'!P89+'havelvac 7.4'!P89+'havelvac 7.5'!P89+'havelvac 7.6'!P89+'havelvac 7.7'!P89+'havelvac 7.9'!P89+'havelvac 7.8'!P89+'havelvac 7.10'!P89+'havelvac 7.11'!P89+'havelvac 7.12'!P89+'havelvac 7.13'!P89</f>
        <v>0</v>
      </c>
      <c r="T89" s="438">
        <f t="shared" si="6"/>
        <v>0</v>
      </c>
      <c r="U89" s="438">
        <f t="shared" si="7"/>
        <v>0</v>
      </c>
      <c r="V89" s="438">
        <f t="shared" si="8"/>
        <v>0</v>
      </c>
    </row>
    <row r="90" spans="1:22" s="137" customFormat="1" ht="16.2" hidden="1">
      <c r="A90" s="184" t="str">
        <f t="shared" si="10"/>
        <v>71010501035134</v>
      </c>
      <c r="B90" s="185" t="s">
        <v>439</v>
      </c>
      <c r="C90" s="134" t="s">
        <v>106</v>
      </c>
      <c r="D90" s="133" t="s">
        <v>149</v>
      </c>
      <c r="E90" s="132" t="s">
        <v>106</v>
      </c>
      <c r="F90" s="186" t="s">
        <v>442</v>
      </c>
      <c r="G90" s="131">
        <v>5134</v>
      </c>
      <c r="H90" s="25"/>
      <c r="I90" s="25"/>
      <c r="J90" s="26"/>
      <c r="K90" s="26"/>
      <c r="L90" s="32" t="s">
        <v>139</v>
      </c>
      <c r="M90" s="48">
        <v>5134</v>
      </c>
      <c r="N90" s="183">
        <f>+'havelvac 7.1'!N90+'havelvac 7.2'!N90+'havelvac 7.3'!N90+'havelvac 7.4'!N90+'havelvac 7.5'!N90+'havelvac 7.6'!N90+'havelvac 7.7'!N90+'havelvac 7.9'!N90+'havelvac 7.8'!N90+'havelvac 7.10'!N90+'havelvac 7.11'!N90+'havelvac 7.12'!N90+'havelvac 7.13'!N90</f>
        <v>0</v>
      </c>
      <c r="O90" s="183">
        <f>+'havelvac 7.1'!O90+'havelvac 7.2'!O90+'havelvac 7.3'!O90+'havelvac 7.4'!O90+'havelvac 7.5'!O90+'havelvac 7.6'!O90+'havelvac 7.7'!O90+'havelvac 7.9'!O90+'havelvac 7.8'!O90+'havelvac 7.10'!O90+'havelvac 7.11'!O90+'havelvac 7.12'!O90+'havelvac 7.13'!O90</f>
        <v>0</v>
      </c>
      <c r="P90" s="183">
        <f>+'havelvac 7.1'!P90+'havelvac 7.2'!P90+'havelvac 7.3'!P90+'havelvac 7.4'!P90+'havelvac 7.5'!P90+'havelvac 7.6'!P90+'havelvac 7.7'!P90+'havelvac 7.9'!P90+'havelvac 7.8'!P90+'havelvac 7.10'!P90+'havelvac 7.11'!P90+'havelvac 7.12'!P90+'havelvac 7.13'!P90</f>
        <v>0</v>
      </c>
      <c r="Q90" s="161">
        <f>'havelvac 7.1'!N90+'havelvac 7.2'!N90</f>
        <v>0</v>
      </c>
      <c r="R90" s="161">
        <f>+'havelvac 7.1'!O90+'havelvac 7.2'!O90+'havelvac 7.3'!O90+'havelvac 7.4'!O90+'havelvac 7.5'!O90+'havelvac 7.6'!O90+'havelvac 7.7'!O90+'havelvac 7.9'!O90+'havelvac 7.8'!O90+'havelvac 7.10'!O90+'havelvac 7.11'!O90+'havelvac 7.12'!O90+'havelvac 7.13'!O90</f>
        <v>0</v>
      </c>
      <c r="S90" s="161">
        <f>+'havelvac 7.1'!P90+'havelvac 7.2'!P90+'havelvac 7.3'!P90+'havelvac 7.4'!P90+'havelvac 7.5'!P90+'havelvac 7.6'!P90+'havelvac 7.7'!P90+'havelvac 7.9'!P90+'havelvac 7.8'!P90+'havelvac 7.10'!P90+'havelvac 7.11'!P90+'havelvac 7.12'!P90+'havelvac 7.13'!P90</f>
        <v>0</v>
      </c>
      <c r="T90" s="438">
        <f t="shared" si="6"/>
        <v>0</v>
      </c>
      <c r="U90" s="438">
        <f t="shared" si="7"/>
        <v>0</v>
      </c>
      <c r="V90" s="438">
        <f t="shared" si="8"/>
        <v>0</v>
      </c>
    </row>
    <row r="91" spans="1:22" s="198" customFormat="1" ht="25.5" hidden="1" customHeight="1">
      <c r="A91" s="184" t="str">
        <f t="shared" si="10"/>
        <v>71010501040000</v>
      </c>
      <c r="B91" s="185" t="s">
        <v>439</v>
      </c>
      <c r="C91" s="134" t="s">
        <v>106</v>
      </c>
      <c r="D91" s="133" t="s">
        <v>149</v>
      </c>
      <c r="E91" s="132" t="s">
        <v>106</v>
      </c>
      <c r="F91" s="206" t="s">
        <v>155</v>
      </c>
      <c r="G91" s="187" t="s">
        <v>440</v>
      </c>
      <c r="H91" s="45"/>
      <c r="I91" s="147"/>
      <c r="J91" s="148"/>
      <c r="K91" s="148"/>
      <c r="L91" s="27" t="s">
        <v>153</v>
      </c>
      <c r="M91" s="28"/>
      <c r="N91" s="197">
        <f>O91+P91</f>
        <v>0</v>
      </c>
      <c r="O91" s="197">
        <f>SUM(O92)</f>
        <v>0</v>
      </c>
      <c r="P91" s="197">
        <f>SUM(P92)</f>
        <v>0</v>
      </c>
      <c r="Q91" s="161">
        <f>'havelvac 7.1'!N91+'havelvac 7.2'!N91</f>
        <v>0</v>
      </c>
      <c r="R91" s="161">
        <f>+'havelvac 7.1'!O91+'havelvac 7.2'!O91+'havelvac 7.3'!O91+'havelvac 7.4'!O91+'havelvac 7.5'!O91+'havelvac 7.6'!O91+'havelvac 7.7'!O91+'havelvac 7.9'!O91+'havelvac 7.8'!O91+'havelvac 7.10'!O91+'havelvac 7.11'!O91+'havelvac 7.12'!O91+'havelvac 7.13'!O91</f>
        <v>0</v>
      </c>
      <c r="S91" s="161">
        <f>+'havelvac 7.1'!P91+'havelvac 7.2'!P91+'havelvac 7.3'!P91+'havelvac 7.4'!P91+'havelvac 7.5'!P91+'havelvac 7.6'!P91+'havelvac 7.7'!P91+'havelvac 7.9'!P91+'havelvac 7.8'!P91+'havelvac 7.10'!P91+'havelvac 7.11'!P91+'havelvac 7.12'!P91+'havelvac 7.13'!P91</f>
        <v>0</v>
      </c>
      <c r="T91" s="438">
        <f t="shared" si="6"/>
        <v>0</v>
      </c>
      <c r="U91" s="438">
        <f t="shared" si="7"/>
        <v>0</v>
      </c>
      <c r="V91" s="438">
        <f t="shared" si="8"/>
        <v>0</v>
      </c>
    </row>
    <row r="92" spans="1:22" s="137" customFormat="1" ht="15.75" hidden="1" customHeight="1">
      <c r="A92" s="184" t="str">
        <f t="shared" si="10"/>
        <v>71010501045134</v>
      </c>
      <c r="B92" s="185" t="s">
        <v>439</v>
      </c>
      <c r="C92" s="134" t="s">
        <v>106</v>
      </c>
      <c r="D92" s="133" t="s">
        <v>149</v>
      </c>
      <c r="E92" s="132" t="s">
        <v>106</v>
      </c>
      <c r="F92" s="186" t="s">
        <v>155</v>
      </c>
      <c r="G92" s="131">
        <v>5134</v>
      </c>
      <c r="H92" s="25"/>
      <c r="I92" s="25"/>
      <c r="J92" s="26"/>
      <c r="K92" s="26"/>
      <c r="L92" s="32" t="s">
        <v>139</v>
      </c>
      <c r="M92" s="48">
        <v>5134</v>
      </c>
      <c r="N92" s="183">
        <f>+'havelvac 7.1'!N92+'havelvac 7.2'!N92+'havelvac 7.3'!N92+'havelvac 7.4'!N92+'havelvac 7.5'!N92+'havelvac 7.6'!N92+'havelvac 7.7'!N92+'havelvac 7.9'!N92+'havelvac 7.8'!N92+'havelvac 7.10'!N92+'havelvac 7.11'!N92+'havelvac 7.12'!N92+'havelvac 7.13'!N92</f>
        <v>0</v>
      </c>
      <c r="O92" s="183">
        <f>+'havelvac 7.1'!O92+'havelvac 7.2'!O92+'havelvac 7.3'!O92+'havelvac 7.4'!O92+'havelvac 7.5'!O92+'havelvac 7.6'!O92+'havelvac 7.7'!O92+'havelvac 7.9'!O92+'havelvac 7.8'!O92+'havelvac 7.10'!O92+'havelvac 7.11'!O92+'havelvac 7.12'!O92+'havelvac 7.13'!O92</f>
        <v>0</v>
      </c>
      <c r="P92" s="183">
        <f>+'havelvac 7.1'!P92+'havelvac 7.2'!P92+'havelvac 7.3'!P92+'havelvac 7.4'!P92+'havelvac 7.5'!P92+'havelvac 7.6'!P92+'havelvac 7.7'!P92+'havelvac 7.9'!P92+'havelvac 7.8'!P92+'havelvac 7.10'!P92+'havelvac 7.11'!P92+'havelvac 7.12'!P92+'havelvac 7.13'!P92</f>
        <v>0</v>
      </c>
      <c r="Q92" s="161">
        <f>'havelvac 7.1'!N92+'havelvac 7.2'!N92</f>
        <v>0</v>
      </c>
      <c r="R92" s="161">
        <f>+'havelvac 7.1'!O92+'havelvac 7.2'!O92+'havelvac 7.3'!O92+'havelvac 7.4'!O92+'havelvac 7.5'!O92+'havelvac 7.6'!O92+'havelvac 7.7'!O92+'havelvac 7.9'!O92+'havelvac 7.8'!O92+'havelvac 7.10'!O92+'havelvac 7.11'!O92+'havelvac 7.12'!O92+'havelvac 7.13'!O92</f>
        <v>0</v>
      </c>
      <c r="S92" s="161">
        <f>+'havelvac 7.1'!P92+'havelvac 7.2'!P92+'havelvac 7.3'!P92+'havelvac 7.4'!P92+'havelvac 7.5'!P92+'havelvac 7.6'!P92+'havelvac 7.7'!P92+'havelvac 7.9'!P92+'havelvac 7.8'!P92+'havelvac 7.10'!P92+'havelvac 7.11'!P92+'havelvac 7.12'!P92+'havelvac 7.13'!P92</f>
        <v>0</v>
      </c>
      <c r="T92" s="438">
        <f t="shared" si="6"/>
        <v>0</v>
      </c>
      <c r="U92" s="438">
        <f t="shared" si="7"/>
        <v>0</v>
      </c>
      <c r="V92" s="438">
        <f t="shared" si="8"/>
        <v>0</v>
      </c>
    </row>
    <row r="93" spans="1:22" s="137" customFormat="1" ht="27.6" hidden="1">
      <c r="A93" s="184" t="str">
        <f>CONCATENATE(B93,C93,D93,E93,F93,G93)</f>
        <v>71080202000001</v>
      </c>
      <c r="B93" s="185" t="s">
        <v>439</v>
      </c>
      <c r="C93" s="134" t="s">
        <v>185</v>
      </c>
      <c r="D93" s="133" t="s">
        <v>140</v>
      </c>
      <c r="E93" s="132" t="s">
        <v>140</v>
      </c>
      <c r="F93" s="186" t="s">
        <v>441</v>
      </c>
      <c r="G93" s="187" t="s">
        <v>96</v>
      </c>
      <c r="H93" s="45"/>
      <c r="I93" s="147"/>
      <c r="J93" s="148"/>
      <c r="K93" s="148"/>
      <c r="L93" s="27" t="s">
        <v>860</v>
      </c>
      <c r="M93" s="28"/>
      <c r="N93" s="197">
        <f>O93+P93</f>
        <v>0</v>
      </c>
      <c r="O93" s="197">
        <f>SUM(O94)</f>
        <v>0</v>
      </c>
      <c r="P93" s="197">
        <f>+'havelvac 7.1'!P93+'havelvac 7.2'!P93+'havelvac 7.3'!P93+'havelvac 7.4'!P93+'havelvac 7.5'!P93+'havelvac 7.6'!P93+'havelvac 7.7'!P93+'havelvac 7.9'!P93+'havelvac 7.8'!P93+'havelvac 7.10'!P93+'havelvac 7.11'!P93+'havelvac 7.12'!P93+'havelvac 7.13'!P93</f>
        <v>0</v>
      </c>
      <c r="Q93" s="161">
        <f>'havelvac 7.1'!N93+'havelvac 7.2'!N93</f>
        <v>0</v>
      </c>
      <c r="R93" s="161">
        <f>+'havelvac 7.1'!O93+'havelvac 7.2'!O93+'havelvac 7.3'!O93+'havelvac 7.4'!O93+'havelvac 7.5'!O93+'havelvac 7.6'!O93+'havelvac 7.7'!O93+'havelvac 7.9'!O93+'havelvac 7.8'!O93+'havelvac 7.10'!O93+'havelvac 7.11'!O93+'havelvac 7.12'!O93+'havelvac 7.13'!O93</f>
        <v>0</v>
      </c>
      <c r="S93" s="161">
        <f>+'havelvac 7.1'!P93+'havelvac 7.2'!P93+'havelvac 7.3'!P93+'havelvac 7.4'!P93+'havelvac 7.5'!P93+'havelvac 7.6'!P93+'havelvac 7.7'!P93+'havelvac 7.9'!P93+'havelvac 7.8'!P93+'havelvac 7.10'!P93+'havelvac 7.11'!P93+'havelvac 7.12'!P93+'havelvac 7.13'!P93</f>
        <v>0</v>
      </c>
      <c r="T93" s="438">
        <f t="shared" si="6"/>
        <v>0</v>
      </c>
      <c r="U93" s="438">
        <f t="shared" si="7"/>
        <v>0</v>
      </c>
      <c r="V93" s="438">
        <f t="shared" si="8"/>
        <v>0</v>
      </c>
    </row>
    <row r="94" spans="1:22" s="198" customFormat="1" ht="16.2" hidden="1">
      <c r="A94" s="184" t="str">
        <f>CONCATENATE(B94,C94,D94,E94,F94,G94)</f>
        <v>71080202010000</v>
      </c>
      <c r="B94" s="185" t="s">
        <v>439</v>
      </c>
      <c r="C94" s="134" t="s">
        <v>185</v>
      </c>
      <c r="D94" s="133" t="s">
        <v>140</v>
      </c>
      <c r="E94" s="132" t="s">
        <v>140</v>
      </c>
      <c r="F94" s="186" t="s">
        <v>106</v>
      </c>
      <c r="G94" s="187" t="s">
        <v>440</v>
      </c>
      <c r="H94" s="25"/>
      <c r="I94" s="25"/>
      <c r="J94" s="26"/>
      <c r="K94" s="26"/>
      <c r="L94" s="32" t="s">
        <v>139</v>
      </c>
      <c r="M94" s="48">
        <v>5134</v>
      </c>
      <c r="N94" s="183">
        <f>+'havelvac 7.1'!N94+'havelvac 7.2'!N94+'havelvac 7.3'!N94+'havelvac 7.4'!N94+'havelvac 7.5'!N94+'havelvac 7.6'!N94+'havelvac 7.7'!N94+'havelvac 7.9'!N94+'havelvac 7.8'!N94+'havelvac 7.10'!N94+'havelvac 7.11'!N94+'havelvac 7.12'!N94+'havelvac 7.13'!N94</f>
        <v>0</v>
      </c>
      <c r="O94" s="183">
        <f>+'havelvac 7.1'!O94+'havelvac 7.2'!O94+'havelvac 7.3'!O94+'havelvac 7.4'!O94+'havelvac 7.5'!O94+'havelvac 7.6'!O94+'havelvac 7.7'!O94+'havelvac 7.9'!O94+'havelvac 7.8'!O94+'havelvac 7.10'!O94+'havelvac 7.11'!O94+'havelvac 7.12'!O94+'havelvac 7.13'!O94</f>
        <v>0</v>
      </c>
      <c r="P94" s="183">
        <f>+'havelvac 7.1'!P94+'havelvac 7.2'!P94+'havelvac 7.3'!P94+'havelvac 7.4'!P94+'havelvac 7.5'!P94+'havelvac 7.6'!P94+'havelvac 7.7'!P94+'havelvac 7.9'!P94+'havelvac 7.8'!P94+'havelvac 7.10'!P94+'havelvac 7.11'!P94+'havelvac 7.12'!P94+'havelvac 7.13'!P94</f>
        <v>0</v>
      </c>
      <c r="Q94" s="161">
        <f>'havelvac 7.1'!N94+'havelvac 7.2'!N94</f>
        <v>0</v>
      </c>
      <c r="R94" s="161">
        <f>+'havelvac 7.1'!O94+'havelvac 7.2'!O94+'havelvac 7.3'!O94+'havelvac 7.4'!O94+'havelvac 7.5'!O94+'havelvac 7.6'!O94+'havelvac 7.7'!O94+'havelvac 7.9'!O94+'havelvac 7.8'!O94+'havelvac 7.10'!O94+'havelvac 7.11'!O94+'havelvac 7.12'!O94+'havelvac 7.13'!O94</f>
        <v>0</v>
      </c>
      <c r="S94" s="161">
        <f>+'havelvac 7.1'!P94+'havelvac 7.2'!P94+'havelvac 7.3'!P94+'havelvac 7.4'!P94+'havelvac 7.5'!P94+'havelvac 7.6'!P94+'havelvac 7.7'!P94+'havelvac 7.9'!P94+'havelvac 7.8'!P94+'havelvac 7.10'!P94+'havelvac 7.11'!P94+'havelvac 7.12'!P94+'havelvac 7.13'!P94</f>
        <v>0</v>
      </c>
      <c r="T94" s="438">
        <f t="shared" si="6"/>
        <v>0</v>
      </c>
      <c r="U94" s="438">
        <f t="shared" si="7"/>
        <v>0</v>
      </c>
      <c r="V94" s="438">
        <f t="shared" si="8"/>
        <v>0</v>
      </c>
    </row>
    <row r="95" spans="1:22" s="189" customFormat="1" ht="25.5" hidden="1" customHeight="1">
      <c r="A95" s="184" t="str">
        <f t="shared" si="10"/>
        <v>71010600000000</v>
      </c>
      <c r="B95" s="185" t="s">
        <v>439</v>
      </c>
      <c r="C95" s="134" t="s">
        <v>106</v>
      </c>
      <c r="D95" s="133" t="s">
        <v>157</v>
      </c>
      <c r="E95" s="132" t="s">
        <v>441</v>
      </c>
      <c r="F95" s="206" t="s">
        <v>441</v>
      </c>
      <c r="G95" s="187" t="s">
        <v>440</v>
      </c>
      <c r="H95" s="45"/>
      <c r="I95" s="147"/>
      <c r="J95" s="148"/>
      <c r="K95" s="148"/>
      <c r="L95" s="27" t="s">
        <v>154</v>
      </c>
      <c r="M95" s="28"/>
      <c r="N95" s="197">
        <f>O95+P95</f>
        <v>0</v>
      </c>
      <c r="O95" s="197">
        <f>SUM(O96)</f>
        <v>0</v>
      </c>
      <c r="P95" s="197">
        <f>SUM(P96)</f>
        <v>0</v>
      </c>
      <c r="Q95" s="161">
        <f>'havelvac 7.1'!N95+'havelvac 7.2'!N95</f>
        <v>0</v>
      </c>
      <c r="R95" s="161">
        <f>+'havelvac 7.1'!O95+'havelvac 7.2'!O95+'havelvac 7.3'!O95+'havelvac 7.4'!O95+'havelvac 7.5'!O95+'havelvac 7.6'!O95+'havelvac 7.7'!O95+'havelvac 7.9'!O95+'havelvac 7.8'!O95+'havelvac 7.10'!O95+'havelvac 7.11'!O95+'havelvac 7.12'!O95+'havelvac 7.13'!O95</f>
        <v>0</v>
      </c>
      <c r="S95" s="161">
        <f>+'havelvac 7.1'!P95+'havelvac 7.2'!P95+'havelvac 7.3'!P95+'havelvac 7.4'!P95+'havelvac 7.5'!P95+'havelvac 7.6'!P95+'havelvac 7.7'!P95+'havelvac 7.9'!P95+'havelvac 7.8'!P95+'havelvac 7.10'!P95+'havelvac 7.11'!P95+'havelvac 7.12'!P95+'havelvac 7.13'!P95</f>
        <v>0</v>
      </c>
      <c r="T95" s="438">
        <f t="shared" si="6"/>
        <v>0</v>
      </c>
      <c r="U95" s="438">
        <f t="shared" si="7"/>
        <v>0</v>
      </c>
      <c r="V95" s="438">
        <f t="shared" si="8"/>
        <v>0</v>
      </c>
    </row>
    <row r="96" spans="1:22" s="137" customFormat="1" ht="15.75" hidden="1" customHeight="1">
      <c r="A96" s="184" t="str">
        <f t="shared" si="10"/>
        <v>71010600000001</v>
      </c>
      <c r="B96" s="185" t="s">
        <v>439</v>
      </c>
      <c r="C96" s="134" t="s">
        <v>106</v>
      </c>
      <c r="D96" s="133" t="s">
        <v>157</v>
      </c>
      <c r="E96" s="132" t="s">
        <v>441</v>
      </c>
      <c r="F96" s="206" t="s">
        <v>441</v>
      </c>
      <c r="G96" s="187" t="s">
        <v>96</v>
      </c>
      <c r="H96" s="25"/>
      <c r="I96" s="25"/>
      <c r="J96" s="26"/>
      <c r="K96" s="26"/>
      <c r="L96" s="32" t="s">
        <v>139</v>
      </c>
      <c r="M96" s="48">
        <v>5134</v>
      </c>
      <c r="N96" s="183">
        <f>+'havelvac 7.1'!N96+'havelvac 7.2'!N96+'havelvac 7.3'!N96+'havelvac 7.4'!N96+'havelvac 7.5'!N96+'havelvac 7.6'!N96+'havelvac 7.7'!N96+'havelvac 7.9'!N96+'havelvac 7.8'!N96+'havelvac 7.10'!N96+'havelvac 7.11'!N96+'havelvac 7.12'!N96+'havelvac 7.13'!N96</f>
        <v>0</v>
      </c>
      <c r="O96" s="183">
        <f>+'havelvac 7.1'!O96+'havelvac 7.2'!O96+'havelvac 7.3'!O96+'havelvac 7.4'!O96+'havelvac 7.5'!O96+'havelvac 7.6'!O96+'havelvac 7.7'!O96+'havelvac 7.9'!O96+'havelvac 7.8'!O96+'havelvac 7.10'!O96+'havelvac 7.11'!O96+'havelvac 7.12'!O96+'havelvac 7.13'!O96</f>
        <v>0</v>
      </c>
      <c r="P96" s="183">
        <f>+'havelvac 7.1'!P96+'havelvac 7.2'!P96+'havelvac 7.3'!P96+'havelvac 7.4'!P96+'havelvac 7.5'!P96+'havelvac 7.6'!P96+'havelvac 7.7'!P96+'havelvac 7.9'!P96+'havelvac 7.8'!P96+'havelvac 7.10'!P96+'havelvac 7.11'!P96+'havelvac 7.12'!P96+'havelvac 7.13'!P96</f>
        <v>0</v>
      </c>
      <c r="Q96" s="161">
        <f>'havelvac 7.1'!N96+'havelvac 7.2'!N96</f>
        <v>0</v>
      </c>
      <c r="R96" s="161">
        <f>+'havelvac 7.1'!O96+'havelvac 7.2'!O96+'havelvac 7.3'!O96+'havelvac 7.4'!O96+'havelvac 7.5'!O96+'havelvac 7.6'!O96+'havelvac 7.7'!O96+'havelvac 7.9'!O96+'havelvac 7.8'!O96+'havelvac 7.10'!O96+'havelvac 7.11'!O96+'havelvac 7.12'!O96+'havelvac 7.13'!O96</f>
        <v>0</v>
      </c>
      <c r="S96" s="161">
        <f>+'havelvac 7.1'!P96+'havelvac 7.2'!P96+'havelvac 7.3'!P96+'havelvac 7.4'!P96+'havelvac 7.5'!P96+'havelvac 7.6'!P96+'havelvac 7.7'!P96+'havelvac 7.9'!P96+'havelvac 7.8'!P96+'havelvac 7.10'!P96+'havelvac 7.11'!P96+'havelvac 7.12'!P96+'havelvac 7.13'!P96</f>
        <v>0</v>
      </c>
      <c r="T96" s="438">
        <f t="shared" si="6"/>
        <v>0</v>
      </c>
      <c r="U96" s="438">
        <f t="shared" si="7"/>
        <v>0</v>
      </c>
      <c r="V96" s="438">
        <f t="shared" si="8"/>
        <v>0</v>
      </c>
    </row>
    <row r="97" spans="1:22" s="193" customFormat="1" ht="25.5" hidden="1" customHeight="1">
      <c r="A97" s="184" t="str">
        <f t="shared" si="10"/>
        <v>71010601000000</v>
      </c>
      <c r="B97" s="185" t="s">
        <v>439</v>
      </c>
      <c r="C97" s="134" t="s">
        <v>106</v>
      </c>
      <c r="D97" s="133" t="s">
        <v>157</v>
      </c>
      <c r="E97" s="132" t="s">
        <v>106</v>
      </c>
      <c r="F97" s="206" t="s">
        <v>441</v>
      </c>
      <c r="G97" s="187" t="s">
        <v>440</v>
      </c>
      <c r="H97" s="45"/>
      <c r="I97" s="147"/>
      <c r="J97" s="148"/>
      <c r="K97" s="148"/>
      <c r="L97" s="27" t="s">
        <v>830</v>
      </c>
      <c r="M97" s="28"/>
      <c r="N97" s="197">
        <f>O97+P97</f>
        <v>0</v>
      </c>
      <c r="O97" s="197">
        <f>SUM(O98)</f>
        <v>0</v>
      </c>
      <c r="P97" s="197">
        <f>SUM(P98)</f>
        <v>0</v>
      </c>
      <c r="Q97" s="161">
        <f>'havelvac 7.1'!N97+'havelvac 7.2'!N97</f>
        <v>0</v>
      </c>
      <c r="R97" s="161">
        <f>+'havelvac 7.1'!O97+'havelvac 7.2'!O97+'havelvac 7.3'!O97+'havelvac 7.4'!O97+'havelvac 7.5'!O97+'havelvac 7.6'!O97+'havelvac 7.7'!O97+'havelvac 7.9'!O97+'havelvac 7.8'!O97+'havelvac 7.10'!O97+'havelvac 7.11'!O97+'havelvac 7.12'!O97+'havelvac 7.13'!O97</f>
        <v>0</v>
      </c>
      <c r="S97" s="161">
        <f>+'havelvac 7.1'!P97+'havelvac 7.2'!P97+'havelvac 7.3'!P97+'havelvac 7.4'!P97+'havelvac 7.5'!P97+'havelvac 7.6'!P97+'havelvac 7.7'!P97+'havelvac 7.9'!P97+'havelvac 7.8'!P97+'havelvac 7.10'!P97+'havelvac 7.11'!P97+'havelvac 7.12'!P97+'havelvac 7.13'!P97</f>
        <v>0</v>
      </c>
      <c r="T97" s="438">
        <f t="shared" si="6"/>
        <v>0</v>
      </c>
      <c r="U97" s="438">
        <f t="shared" si="7"/>
        <v>0</v>
      </c>
      <c r="V97" s="438">
        <f t="shared" si="8"/>
        <v>0</v>
      </c>
    </row>
    <row r="98" spans="1:22" s="137" customFormat="1" ht="15.75" hidden="1" customHeight="1">
      <c r="A98" s="184" t="str">
        <f t="shared" si="10"/>
        <v>71010601000001</v>
      </c>
      <c r="B98" s="185" t="s">
        <v>439</v>
      </c>
      <c r="C98" s="134" t="s">
        <v>106</v>
      </c>
      <c r="D98" s="133" t="s">
        <v>157</v>
      </c>
      <c r="E98" s="132" t="s">
        <v>106</v>
      </c>
      <c r="F98" s="206" t="s">
        <v>441</v>
      </c>
      <c r="G98" s="187" t="s">
        <v>96</v>
      </c>
      <c r="H98" s="25"/>
      <c r="I98" s="25"/>
      <c r="J98" s="26"/>
      <c r="K98" s="26"/>
      <c r="L98" s="32" t="s">
        <v>139</v>
      </c>
      <c r="M98" s="48">
        <v>5134</v>
      </c>
      <c r="N98" s="183">
        <f>+'havelvac 7.1'!N98+'havelvac 7.2'!N98+'havelvac 7.3'!N98+'havelvac 7.4'!N98+'havelvac 7.5'!N98+'havelvac 7.6'!N98+'havelvac 7.7'!N98+'havelvac 7.9'!N98+'havelvac 7.8'!N98+'havelvac 7.10'!N98+'havelvac 7.11'!N98+'havelvac 7.12'!N98+'havelvac 7.13'!N98</f>
        <v>0</v>
      </c>
      <c r="O98" s="183">
        <f>+'havelvac 7.1'!O98+'havelvac 7.2'!O98+'havelvac 7.3'!O98+'havelvac 7.4'!O98+'havelvac 7.5'!O98+'havelvac 7.6'!O98+'havelvac 7.7'!O98+'havelvac 7.9'!O98+'havelvac 7.8'!O98+'havelvac 7.10'!O98+'havelvac 7.11'!O98+'havelvac 7.12'!O98+'havelvac 7.13'!O98</f>
        <v>0</v>
      </c>
      <c r="P98" s="183">
        <f>+'havelvac 7.1'!P98+'havelvac 7.2'!P98+'havelvac 7.3'!P98+'havelvac 7.4'!P98+'havelvac 7.5'!P98+'havelvac 7.6'!P98+'havelvac 7.7'!P98+'havelvac 7.9'!P98+'havelvac 7.8'!P98+'havelvac 7.10'!P98+'havelvac 7.11'!P98+'havelvac 7.12'!P98+'havelvac 7.13'!P98</f>
        <v>0</v>
      </c>
      <c r="Q98" s="161">
        <f>'havelvac 7.1'!N98+'havelvac 7.2'!N98</f>
        <v>0</v>
      </c>
      <c r="R98" s="161">
        <f>+'havelvac 7.1'!O98+'havelvac 7.2'!O98+'havelvac 7.3'!O98+'havelvac 7.4'!O98+'havelvac 7.5'!O98+'havelvac 7.6'!O98+'havelvac 7.7'!O98+'havelvac 7.9'!O98+'havelvac 7.8'!O98+'havelvac 7.10'!O98+'havelvac 7.11'!O98+'havelvac 7.12'!O98+'havelvac 7.13'!O98</f>
        <v>0</v>
      </c>
      <c r="S98" s="161">
        <f>+'havelvac 7.1'!P98+'havelvac 7.2'!P98+'havelvac 7.3'!P98+'havelvac 7.4'!P98+'havelvac 7.5'!P98+'havelvac 7.6'!P98+'havelvac 7.7'!P98+'havelvac 7.9'!P98+'havelvac 7.8'!P98+'havelvac 7.10'!P98+'havelvac 7.11'!P98+'havelvac 7.12'!P98+'havelvac 7.13'!P98</f>
        <v>0</v>
      </c>
      <c r="T98" s="438">
        <f t="shared" si="6"/>
        <v>0</v>
      </c>
      <c r="U98" s="438">
        <f t="shared" si="7"/>
        <v>0</v>
      </c>
      <c r="V98" s="438">
        <f t="shared" si="8"/>
        <v>0</v>
      </c>
    </row>
    <row r="99" spans="1:22" s="198" customFormat="1" ht="25.5" hidden="1" customHeight="1">
      <c r="A99" s="184" t="str">
        <f t="shared" si="10"/>
        <v>71010601010000</v>
      </c>
      <c r="B99" s="185" t="s">
        <v>439</v>
      </c>
      <c r="C99" s="134" t="s">
        <v>106</v>
      </c>
      <c r="D99" s="133" t="s">
        <v>157</v>
      </c>
      <c r="E99" s="132" t="s">
        <v>106</v>
      </c>
      <c r="F99" s="206" t="s">
        <v>106</v>
      </c>
      <c r="G99" s="187" t="s">
        <v>440</v>
      </c>
      <c r="H99" s="165">
        <v>2160</v>
      </c>
      <c r="I99" s="166" t="s">
        <v>106</v>
      </c>
      <c r="J99" s="167">
        <v>6</v>
      </c>
      <c r="K99" s="167">
        <v>0</v>
      </c>
      <c r="L99" s="168" t="s">
        <v>158</v>
      </c>
      <c r="M99" s="176"/>
      <c r="N99" s="188">
        <f>+N101</f>
        <v>0</v>
      </c>
      <c r="O99" s="188">
        <f>+O101</f>
        <v>0</v>
      </c>
      <c r="P99" s="188">
        <f>+P101</f>
        <v>0</v>
      </c>
      <c r="Q99" s="161">
        <f>'havelvac 7.1'!N99+'havelvac 7.2'!N99</f>
        <v>0</v>
      </c>
      <c r="R99" s="161">
        <f>+'havelvac 7.1'!O99+'havelvac 7.2'!O99+'havelvac 7.3'!O99+'havelvac 7.4'!O99+'havelvac 7.5'!O99+'havelvac 7.6'!O99+'havelvac 7.7'!O99+'havelvac 7.9'!O99+'havelvac 7.8'!O99+'havelvac 7.10'!O99+'havelvac 7.11'!O99+'havelvac 7.12'!O99+'havelvac 7.13'!O99</f>
        <v>0</v>
      </c>
      <c r="S99" s="161">
        <f>+'havelvac 7.1'!P99+'havelvac 7.2'!P99+'havelvac 7.3'!P99+'havelvac 7.4'!P99+'havelvac 7.5'!P99+'havelvac 7.6'!P99+'havelvac 7.7'!P99+'havelvac 7.9'!P99+'havelvac 7.8'!P99+'havelvac 7.10'!P99+'havelvac 7.11'!P99+'havelvac 7.12'!P99+'havelvac 7.13'!P99</f>
        <v>0</v>
      </c>
      <c r="T99" s="438">
        <f t="shared" si="6"/>
        <v>0</v>
      </c>
      <c r="U99" s="438">
        <f t="shared" si="7"/>
        <v>0</v>
      </c>
      <c r="V99" s="438">
        <f t="shared" si="8"/>
        <v>0</v>
      </c>
    </row>
    <row r="100" spans="1:22" s="137" customFormat="1" ht="15.75" hidden="1" customHeight="1">
      <c r="A100" s="184" t="str">
        <f t="shared" si="10"/>
        <v>71010601014729</v>
      </c>
      <c r="B100" s="185" t="s">
        <v>439</v>
      </c>
      <c r="C100" s="134" t="s">
        <v>106</v>
      </c>
      <c r="D100" s="133" t="s">
        <v>157</v>
      </c>
      <c r="E100" s="132" t="s">
        <v>106</v>
      </c>
      <c r="F100" s="186" t="s">
        <v>106</v>
      </c>
      <c r="G100" s="131">
        <v>4729</v>
      </c>
      <c r="H100" s="25"/>
      <c r="I100" s="18"/>
      <c r="J100" s="19"/>
      <c r="K100" s="19"/>
      <c r="L100" s="30" t="s">
        <v>110</v>
      </c>
      <c r="M100" s="31"/>
      <c r="N100" s="190"/>
      <c r="O100" s="190"/>
      <c r="P100" s="190"/>
      <c r="Q100" s="161">
        <f>'havelvac 7.1'!N100+'havelvac 7.2'!N100</f>
        <v>0</v>
      </c>
      <c r="R100" s="161">
        <f>+'havelvac 7.1'!O100+'havelvac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S100" s="161">
        <f>+'havelvac 7.1'!P100+'havelvac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T100" s="438">
        <f t="shared" si="6"/>
        <v>0</v>
      </c>
      <c r="U100" s="438">
        <f t="shared" si="7"/>
        <v>0</v>
      </c>
      <c r="V100" s="438">
        <f t="shared" si="8"/>
        <v>0</v>
      </c>
    </row>
    <row r="101" spans="1:22" s="137" customFormat="1" ht="25.5" hidden="1" customHeight="1">
      <c r="A101" s="184" t="str">
        <f t="shared" si="10"/>
        <v>71010601014823</v>
      </c>
      <c r="B101" s="185" t="s">
        <v>439</v>
      </c>
      <c r="C101" s="134" t="s">
        <v>106</v>
      </c>
      <c r="D101" s="133" t="s">
        <v>157</v>
      </c>
      <c r="E101" s="132" t="s">
        <v>106</v>
      </c>
      <c r="F101" s="186" t="s">
        <v>106</v>
      </c>
      <c r="G101" s="131">
        <v>4823</v>
      </c>
      <c r="H101" s="151">
        <v>2161</v>
      </c>
      <c r="I101" s="152" t="s">
        <v>106</v>
      </c>
      <c r="J101" s="153">
        <v>6</v>
      </c>
      <c r="K101" s="153">
        <v>1</v>
      </c>
      <c r="L101" s="154" t="s">
        <v>159</v>
      </c>
      <c r="M101" s="155"/>
      <c r="N101" s="192">
        <f>+N103+N106</f>
        <v>0</v>
      </c>
      <c r="O101" s="192">
        <f>+O103+O106</f>
        <v>0</v>
      </c>
      <c r="P101" s="192">
        <f>+P103+P106</f>
        <v>0</v>
      </c>
      <c r="Q101" s="161">
        <f>'havelvac 7.1'!N101+'havelvac 7.2'!N101</f>
        <v>0</v>
      </c>
      <c r="R101" s="161">
        <f>+'havelvac 7.1'!O101+'havelvac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S101" s="161">
        <f>+'havelvac 7.1'!P101+'havelvac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T101" s="438">
        <f t="shared" si="6"/>
        <v>0</v>
      </c>
      <c r="U101" s="438">
        <f t="shared" si="7"/>
        <v>0</v>
      </c>
      <c r="V101" s="438">
        <f t="shared" si="8"/>
        <v>0</v>
      </c>
    </row>
    <row r="102" spans="1:22" s="198" customFormat="1" ht="15.75" hidden="1" customHeight="1">
      <c r="A102" s="184" t="str">
        <f t="shared" si="10"/>
        <v>71010601020000</v>
      </c>
      <c r="B102" s="185" t="s">
        <v>439</v>
      </c>
      <c r="C102" s="134" t="s">
        <v>106</v>
      </c>
      <c r="D102" s="133" t="s">
        <v>157</v>
      </c>
      <c r="E102" s="132" t="s">
        <v>106</v>
      </c>
      <c r="F102" s="206" t="s">
        <v>140</v>
      </c>
      <c r="G102" s="187" t="s">
        <v>440</v>
      </c>
      <c r="H102" s="25"/>
      <c r="I102" s="25"/>
      <c r="J102" s="26"/>
      <c r="K102" s="26"/>
      <c r="L102" s="30" t="s">
        <v>108</v>
      </c>
      <c r="M102" s="31"/>
      <c r="N102" s="190"/>
      <c r="O102" s="183"/>
      <c r="P102" s="183"/>
      <c r="Q102" s="161">
        <f>'havelvac 7.1'!N102+'havelvac 7.2'!N102</f>
        <v>0</v>
      </c>
      <c r="R102" s="161">
        <f>+'havelvac 7.1'!O102+'havelvac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S102" s="161">
        <f>+'havelvac 7.1'!P102+'havelvac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T102" s="438">
        <f t="shared" si="6"/>
        <v>0</v>
      </c>
      <c r="U102" s="438">
        <f t="shared" si="7"/>
        <v>0</v>
      </c>
      <c r="V102" s="438">
        <f t="shared" si="8"/>
        <v>0</v>
      </c>
    </row>
    <row r="103" spans="1:22" s="137" customFormat="1" ht="51" hidden="1" customHeight="1">
      <c r="A103" s="184" t="str">
        <f t="shared" si="10"/>
        <v>71010601024241</v>
      </c>
      <c r="B103" s="185" t="s">
        <v>439</v>
      </c>
      <c r="C103" s="134" t="s">
        <v>106</v>
      </c>
      <c r="D103" s="133" t="s">
        <v>157</v>
      </c>
      <c r="E103" s="132" t="s">
        <v>106</v>
      </c>
      <c r="F103" s="186" t="s">
        <v>140</v>
      </c>
      <c r="G103" s="131">
        <v>4241</v>
      </c>
      <c r="H103" s="45"/>
      <c r="I103" s="147"/>
      <c r="J103" s="148"/>
      <c r="K103" s="148"/>
      <c r="L103" s="27" t="s">
        <v>160</v>
      </c>
      <c r="M103" s="28"/>
      <c r="N103" s="197">
        <f>O103+P103</f>
        <v>0</v>
      </c>
      <c r="O103" s="197">
        <f>SUM(O104:O105)</f>
        <v>0</v>
      </c>
      <c r="P103" s="197">
        <f>SUM(P104:P105)</f>
        <v>0</v>
      </c>
      <c r="Q103" s="161">
        <f>'havelvac 7.1'!N103+'havelvac 7.2'!N103</f>
        <v>0</v>
      </c>
      <c r="R103" s="161">
        <f>+'havelvac 7.1'!O103+'havelvac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S103" s="161">
        <f>+'havelvac 7.1'!P103+'havelvac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T103" s="438">
        <f t="shared" si="6"/>
        <v>0</v>
      </c>
      <c r="U103" s="438">
        <f t="shared" si="7"/>
        <v>0</v>
      </c>
      <c r="V103" s="438">
        <f t="shared" si="8"/>
        <v>0</v>
      </c>
    </row>
    <row r="104" spans="1:22" s="137" customFormat="1" ht="15.75" hidden="1" customHeight="1">
      <c r="A104" s="184" t="str">
        <f t="shared" si="10"/>
        <v>71010601024823</v>
      </c>
      <c r="B104" s="185" t="s">
        <v>439</v>
      </c>
      <c r="C104" s="134" t="s">
        <v>106</v>
      </c>
      <c r="D104" s="133" t="s">
        <v>157</v>
      </c>
      <c r="E104" s="132" t="s">
        <v>106</v>
      </c>
      <c r="F104" s="186" t="s">
        <v>140</v>
      </c>
      <c r="G104" s="131">
        <v>4823</v>
      </c>
      <c r="H104" s="25"/>
      <c r="I104" s="25"/>
      <c r="J104" s="26"/>
      <c r="K104" s="26"/>
      <c r="L104" s="29" t="s">
        <v>161</v>
      </c>
      <c r="M104" s="12">
        <v>4729</v>
      </c>
      <c r="N104" s="183">
        <f>+'havelvac 7.1'!N104+'havelvac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104" s="183">
        <f>+'havelvac 7.1'!O104+'havelvac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104" s="183">
        <f>+'havelvac 7.1'!P104+'havelvac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Q104" s="161">
        <f>'havelvac 7.1'!N104+'havelvac 7.2'!N104</f>
        <v>0</v>
      </c>
      <c r="R104" s="161">
        <f>+'havelvac 7.1'!O104+'havelvac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S104" s="161">
        <f>+'havelvac 7.1'!P104+'havelvac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T104" s="438">
        <f t="shared" si="6"/>
        <v>0</v>
      </c>
      <c r="U104" s="438">
        <f t="shared" si="7"/>
        <v>0</v>
      </c>
      <c r="V104" s="438">
        <f t="shared" si="8"/>
        <v>0</v>
      </c>
    </row>
    <row r="105" spans="1:22" s="164" customFormat="1" ht="15.75" hidden="1" customHeight="1">
      <c r="A105" s="122" t="str">
        <f t="shared" si="10"/>
        <v>71020000000000</v>
      </c>
      <c r="B105" s="124" t="s">
        <v>439</v>
      </c>
      <c r="C105" s="117" t="s">
        <v>140</v>
      </c>
      <c r="D105" s="118" t="s">
        <v>441</v>
      </c>
      <c r="E105" s="127" t="s">
        <v>441</v>
      </c>
      <c r="F105" s="128" t="s">
        <v>441</v>
      </c>
      <c r="G105" s="129" t="s">
        <v>440</v>
      </c>
      <c r="H105" s="25"/>
      <c r="I105" s="25"/>
      <c r="J105" s="26"/>
      <c r="K105" s="26"/>
      <c r="L105" s="29" t="s">
        <v>133</v>
      </c>
      <c r="M105" s="12">
        <v>4823</v>
      </c>
      <c r="N105" s="183">
        <f>+'havelvac 7.1'!N105+'havelvac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105" s="183">
        <f>+'havelvac 7.1'!O105+'havelvac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105" s="183">
        <f>+'havelvac 7.1'!P105+'havelvac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Q105" s="161">
        <f>'havelvac 7.1'!N105+'havelvac 7.2'!N105</f>
        <v>0</v>
      </c>
      <c r="R105" s="161">
        <f>+'havelvac 7.1'!O105+'havelvac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S105" s="161">
        <f>+'havelvac 7.1'!P105+'havelvac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T105" s="438">
        <f t="shared" si="6"/>
        <v>0</v>
      </c>
      <c r="U105" s="438">
        <f t="shared" si="7"/>
        <v>0</v>
      </c>
      <c r="V105" s="438">
        <f t="shared" si="8"/>
        <v>0</v>
      </c>
    </row>
    <row r="106" spans="1:22" s="137" customFormat="1" ht="38.25" hidden="1" customHeight="1">
      <c r="A106" s="184" t="str">
        <f t="shared" si="10"/>
        <v>71020000000001</v>
      </c>
      <c r="B106" s="185" t="s">
        <v>439</v>
      </c>
      <c r="C106" s="134" t="s">
        <v>140</v>
      </c>
      <c r="D106" s="133" t="s">
        <v>441</v>
      </c>
      <c r="E106" s="132" t="s">
        <v>441</v>
      </c>
      <c r="F106" s="186" t="s">
        <v>441</v>
      </c>
      <c r="G106" s="187" t="s">
        <v>96</v>
      </c>
      <c r="H106" s="45"/>
      <c r="I106" s="147"/>
      <c r="J106" s="148"/>
      <c r="K106" s="148"/>
      <c r="L106" s="27" t="s">
        <v>162</v>
      </c>
      <c r="M106" s="28"/>
      <c r="N106" s="197">
        <f>O106+P106</f>
        <v>0</v>
      </c>
      <c r="O106" s="197">
        <f>SUM(O107:O108)</f>
        <v>0</v>
      </c>
      <c r="P106" s="197">
        <f>SUM(P107:P108)</f>
        <v>0</v>
      </c>
      <c r="Q106" s="161">
        <f>'havelvac 7.1'!N106+'havelvac 7.2'!N106</f>
        <v>0</v>
      </c>
      <c r="R106" s="161">
        <f>+'havelvac 7.1'!O106+'havelvac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S106" s="161">
        <f>+'havelvac 7.1'!P106+'havelvac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T106" s="438">
        <f t="shared" si="6"/>
        <v>0</v>
      </c>
      <c r="U106" s="438">
        <f t="shared" si="7"/>
        <v>0</v>
      </c>
      <c r="V106" s="438">
        <f t="shared" si="8"/>
        <v>0</v>
      </c>
    </row>
    <row r="107" spans="1:22" s="189" customFormat="1" ht="15.75" hidden="1" customHeight="1">
      <c r="A107" s="184" t="str">
        <f t="shared" si="10"/>
        <v>71020200000000</v>
      </c>
      <c r="B107" s="185" t="s">
        <v>439</v>
      </c>
      <c r="C107" s="134" t="s">
        <v>140</v>
      </c>
      <c r="D107" s="133" t="s">
        <v>140</v>
      </c>
      <c r="E107" s="132" t="s">
        <v>441</v>
      </c>
      <c r="F107" s="186" t="s">
        <v>441</v>
      </c>
      <c r="G107" s="187" t="s">
        <v>440</v>
      </c>
      <c r="H107" s="25"/>
      <c r="I107" s="25"/>
      <c r="J107" s="26"/>
      <c r="K107" s="26"/>
      <c r="L107" s="29" t="s">
        <v>126</v>
      </c>
      <c r="M107" s="12">
        <v>4241</v>
      </c>
      <c r="N107" s="183">
        <f>+'havelvac 7.1'!N107+'havelvac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107" s="183">
        <f>+'havelvac 7.1'!O107+'havelvac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107" s="183">
        <f>+'havelvac 7.1'!P107+'havelvac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Q107" s="161">
        <f>'havelvac 7.1'!N107+'havelvac 7.2'!N107</f>
        <v>0</v>
      </c>
      <c r="R107" s="161">
        <f>+'havelvac 7.1'!O107+'havelvac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S107" s="161">
        <f>+'havelvac 7.1'!P107+'havelvac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T107" s="438">
        <f t="shared" si="6"/>
        <v>0</v>
      </c>
      <c r="U107" s="438">
        <f t="shared" si="7"/>
        <v>0</v>
      </c>
      <c r="V107" s="438">
        <f t="shared" si="8"/>
        <v>0</v>
      </c>
    </row>
    <row r="108" spans="1:22" s="137" customFormat="1" ht="15.75" hidden="1" customHeight="1">
      <c r="A108" s="184" t="str">
        <f t="shared" si="10"/>
        <v>71020200000001</v>
      </c>
      <c r="B108" s="185" t="s">
        <v>439</v>
      </c>
      <c r="C108" s="134" t="s">
        <v>140</v>
      </c>
      <c r="D108" s="133" t="s">
        <v>140</v>
      </c>
      <c r="E108" s="132" t="s">
        <v>441</v>
      </c>
      <c r="F108" s="186" t="s">
        <v>441</v>
      </c>
      <c r="G108" s="187" t="s">
        <v>96</v>
      </c>
      <c r="H108" s="25"/>
      <c r="I108" s="25"/>
      <c r="J108" s="26"/>
      <c r="K108" s="26"/>
      <c r="L108" s="29" t="s">
        <v>133</v>
      </c>
      <c r="M108" s="12">
        <v>4823</v>
      </c>
      <c r="N108" s="183">
        <f>+'havelvac 7.1'!N108+'havelvac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108" s="183">
        <f>+'havelvac 7.1'!O108+'havelvac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108" s="183">
        <f>+'havelvac 7.1'!P108+'havelvac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Q108" s="161">
        <f>'havelvac 7.1'!N108+'havelvac 7.2'!N108</f>
        <v>0</v>
      </c>
      <c r="R108" s="161">
        <f>+'havelvac 7.1'!O108+'havelvac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S108" s="161">
        <f>+'havelvac 7.1'!P108+'havelvac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T108" s="438">
        <f t="shared" si="6"/>
        <v>0</v>
      </c>
      <c r="U108" s="438">
        <f t="shared" si="7"/>
        <v>0</v>
      </c>
      <c r="V108" s="438">
        <f t="shared" si="8"/>
        <v>0</v>
      </c>
    </row>
    <row r="109" spans="1:22" s="193" customFormat="1" ht="15.75" hidden="1" customHeight="1">
      <c r="A109" s="184" t="str">
        <f t="shared" si="10"/>
        <v>71020201000000</v>
      </c>
      <c r="B109" s="185" t="s">
        <v>439</v>
      </c>
      <c r="C109" s="134" t="s">
        <v>140</v>
      </c>
      <c r="D109" s="133" t="s">
        <v>140</v>
      </c>
      <c r="E109" s="132" t="s">
        <v>106</v>
      </c>
      <c r="F109" s="186" t="s">
        <v>441</v>
      </c>
      <c r="G109" s="187" t="s">
        <v>440</v>
      </c>
      <c r="H109" s="180">
        <v>2200</v>
      </c>
      <c r="I109" s="212" t="s">
        <v>140</v>
      </c>
      <c r="J109" s="213">
        <v>0</v>
      </c>
      <c r="K109" s="213">
        <v>0</v>
      </c>
      <c r="L109" s="162" t="s">
        <v>163</v>
      </c>
      <c r="M109" s="174"/>
      <c r="N109" s="163">
        <f>+N111+N128</f>
        <v>0</v>
      </c>
      <c r="O109" s="163">
        <f>+O111+O128</f>
        <v>0</v>
      </c>
      <c r="P109" s="163">
        <f>+P111+P128</f>
        <v>0</v>
      </c>
      <c r="Q109" s="161">
        <f>'havelvac 7.1'!N109+'havelvac 7.2'!N109</f>
        <v>0</v>
      </c>
      <c r="R109" s="161">
        <f>+'havelvac 7.1'!O109+'havelvac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S109" s="161">
        <f>+'havelvac 7.1'!P109+'havelvac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T109" s="438">
        <f t="shared" si="6"/>
        <v>0</v>
      </c>
      <c r="U109" s="438">
        <f t="shared" si="7"/>
        <v>0</v>
      </c>
      <c r="V109" s="438">
        <f t="shared" si="8"/>
        <v>0</v>
      </c>
    </row>
    <row r="110" spans="1:22" s="137" customFormat="1" ht="15.75" hidden="1" customHeight="1">
      <c r="A110" s="184" t="str">
        <f t="shared" si="10"/>
        <v>71020201000001</v>
      </c>
      <c r="B110" s="185" t="s">
        <v>439</v>
      </c>
      <c r="C110" s="134" t="s">
        <v>140</v>
      </c>
      <c r="D110" s="133" t="s">
        <v>140</v>
      </c>
      <c r="E110" s="132" t="s">
        <v>106</v>
      </c>
      <c r="F110" s="186" t="s">
        <v>441</v>
      </c>
      <c r="G110" s="187" t="s">
        <v>96</v>
      </c>
      <c r="H110" s="25"/>
      <c r="I110" s="18"/>
      <c r="J110" s="19"/>
      <c r="K110" s="19"/>
      <c r="L110" s="30" t="s">
        <v>108</v>
      </c>
      <c r="M110" s="31"/>
      <c r="N110" s="190"/>
      <c r="O110" s="190"/>
      <c r="P110" s="190"/>
      <c r="Q110" s="161">
        <f>'havelvac 7.1'!N110+'havelvac 7.2'!N110</f>
        <v>0</v>
      </c>
      <c r="R110" s="161">
        <f>+'havelvac 7.1'!O110+'havelvac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S110" s="161">
        <f>+'havelvac 7.1'!P110+'havelvac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T110" s="438">
        <f t="shared" si="6"/>
        <v>0</v>
      </c>
      <c r="U110" s="438">
        <f t="shared" si="7"/>
        <v>0</v>
      </c>
      <c r="V110" s="438">
        <f t="shared" si="8"/>
        <v>0</v>
      </c>
    </row>
    <row r="111" spans="1:22" s="198" customFormat="1" ht="15.75" hidden="1" customHeight="1">
      <c r="A111" s="184" t="str">
        <f t="shared" si="10"/>
        <v>71020201010000</v>
      </c>
      <c r="B111" s="185" t="s">
        <v>439</v>
      </c>
      <c r="C111" s="134" t="s">
        <v>140</v>
      </c>
      <c r="D111" s="133" t="s">
        <v>140</v>
      </c>
      <c r="E111" s="132" t="s">
        <v>106</v>
      </c>
      <c r="F111" s="186" t="s">
        <v>106</v>
      </c>
      <c r="G111" s="187" t="s">
        <v>440</v>
      </c>
      <c r="H111" s="165">
        <v>2220</v>
      </c>
      <c r="I111" s="166" t="s">
        <v>140</v>
      </c>
      <c r="J111" s="167">
        <v>2</v>
      </c>
      <c r="K111" s="167">
        <v>0</v>
      </c>
      <c r="L111" s="168" t="s">
        <v>164</v>
      </c>
      <c r="M111" s="176"/>
      <c r="N111" s="188">
        <f>+N113</f>
        <v>0</v>
      </c>
      <c r="O111" s="188">
        <f>+O113</f>
        <v>0</v>
      </c>
      <c r="P111" s="188">
        <f>+P113</f>
        <v>0</v>
      </c>
      <c r="Q111" s="161">
        <f>'havelvac 7.1'!N111+'havelvac 7.2'!N111</f>
        <v>0</v>
      </c>
      <c r="R111" s="161">
        <f>+'havelvac 7.1'!O111+'havelvac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S111" s="161">
        <f>+'havelvac 7.1'!P111+'havelvac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T111" s="438">
        <f t="shared" si="6"/>
        <v>0</v>
      </c>
      <c r="U111" s="438">
        <f t="shared" si="7"/>
        <v>0</v>
      </c>
      <c r="V111" s="438">
        <f t="shared" si="8"/>
        <v>0</v>
      </c>
    </row>
    <row r="112" spans="1:22" s="137" customFormat="1" ht="15.75" hidden="1" customHeight="1">
      <c r="A112" s="184" t="str">
        <f t="shared" si="10"/>
        <v>71020201014239</v>
      </c>
      <c r="B112" s="185" t="s">
        <v>439</v>
      </c>
      <c r="C112" s="134" t="s">
        <v>140</v>
      </c>
      <c r="D112" s="133" t="s">
        <v>140</v>
      </c>
      <c r="E112" s="132" t="s">
        <v>106</v>
      </c>
      <c r="F112" s="186" t="s">
        <v>106</v>
      </c>
      <c r="G112" s="131">
        <v>4239</v>
      </c>
      <c r="H112" s="25"/>
      <c r="I112" s="18"/>
      <c r="J112" s="19"/>
      <c r="K112" s="19"/>
      <c r="L112" s="30" t="s">
        <v>110</v>
      </c>
      <c r="M112" s="31"/>
      <c r="N112" s="190"/>
      <c r="O112" s="190"/>
      <c r="P112" s="190"/>
      <c r="Q112" s="161">
        <f>'havelvac 7.1'!N112+'havelvac 7.2'!N112</f>
        <v>0</v>
      </c>
      <c r="R112" s="161">
        <f>+'havelvac 7.1'!O112+'havelvac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S112" s="161">
        <f>+'havelvac 7.1'!P112+'havelvac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T112" s="438">
        <f t="shared" si="6"/>
        <v>0</v>
      </c>
      <c r="U112" s="438">
        <f t="shared" si="7"/>
        <v>0</v>
      </c>
      <c r="V112" s="438">
        <f t="shared" si="8"/>
        <v>0</v>
      </c>
    </row>
    <row r="113" spans="1:22" s="137" customFormat="1" ht="15.75" hidden="1" customHeight="1">
      <c r="A113" s="184" t="str">
        <f t="shared" si="10"/>
        <v>71020201014261</v>
      </c>
      <c r="B113" s="185" t="s">
        <v>439</v>
      </c>
      <c r="C113" s="134" t="s">
        <v>140</v>
      </c>
      <c r="D113" s="133" t="s">
        <v>140</v>
      </c>
      <c r="E113" s="132" t="s">
        <v>106</v>
      </c>
      <c r="F113" s="186" t="s">
        <v>106</v>
      </c>
      <c r="G113" s="131">
        <v>4261</v>
      </c>
      <c r="H113" s="151">
        <v>2221</v>
      </c>
      <c r="I113" s="152" t="s">
        <v>140</v>
      </c>
      <c r="J113" s="153">
        <v>2</v>
      </c>
      <c r="K113" s="153">
        <v>1</v>
      </c>
      <c r="L113" s="154" t="s">
        <v>165</v>
      </c>
      <c r="M113" s="155"/>
      <c r="N113" s="192">
        <f>+N115</f>
        <v>0</v>
      </c>
      <c r="O113" s="192">
        <f>+O115</f>
        <v>0</v>
      </c>
      <c r="P113" s="192">
        <f>+P115</f>
        <v>0</v>
      </c>
      <c r="Q113" s="161">
        <f>'havelvac 7.1'!N113+'havelvac 7.2'!N113</f>
        <v>0</v>
      </c>
      <c r="R113" s="161">
        <f>+'havelvac 7.1'!O113+'havelvac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S113" s="161">
        <f>+'havelvac 7.1'!P113+'havelvac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T113" s="438">
        <f t="shared" si="6"/>
        <v>0</v>
      </c>
      <c r="U113" s="438">
        <f t="shared" si="7"/>
        <v>0</v>
      </c>
      <c r="V113" s="438">
        <f t="shared" si="8"/>
        <v>0</v>
      </c>
    </row>
    <row r="114" spans="1:22" s="137" customFormat="1" ht="15.75" hidden="1" customHeight="1">
      <c r="A114" s="184" t="str">
        <f t="shared" si="10"/>
        <v>71020201014264</v>
      </c>
      <c r="B114" s="200" t="s">
        <v>439</v>
      </c>
      <c r="C114" s="134" t="s">
        <v>140</v>
      </c>
      <c r="D114" s="133" t="s">
        <v>140</v>
      </c>
      <c r="E114" s="132" t="s">
        <v>106</v>
      </c>
      <c r="F114" s="186" t="s">
        <v>106</v>
      </c>
      <c r="G114" s="131">
        <v>4264</v>
      </c>
      <c r="H114" s="25"/>
      <c r="I114" s="25"/>
      <c r="J114" s="26"/>
      <c r="K114" s="26"/>
      <c r="L114" s="30" t="s">
        <v>108</v>
      </c>
      <c r="M114" s="31"/>
      <c r="N114" s="190"/>
      <c r="O114" s="190"/>
      <c r="P114" s="190"/>
      <c r="Q114" s="161">
        <f>'havelvac 7.1'!N114+'havelvac 7.2'!N114</f>
        <v>0</v>
      </c>
      <c r="R114" s="161">
        <f>+'havelvac 7.1'!O114+'havelvac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S114" s="161">
        <f>+'havelvac 7.1'!P114+'havelvac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T114" s="438">
        <f t="shared" si="6"/>
        <v>0</v>
      </c>
      <c r="U114" s="438">
        <f t="shared" si="7"/>
        <v>0</v>
      </c>
      <c r="V114" s="438">
        <f t="shared" si="8"/>
        <v>0</v>
      </c>
    </row>
    <row r="115" spans="1:22" s="137" customFormat="1" ht="25.5" hidden="1" customHeight="1">
      <c r="A115" s="184" t="str">
        <f t="shared" si="10"/>
        <v>71020201014639</v>
      </c>
      <c r="B115" s="185" t="s">
        <v>439</v>
      </c>
      <c r="C115" s="134" t="s">
        <v>140</v>
      </c>
      <c r="D115" s="133" t="s">
        <v>140</v>
      </c>
      <c r="E115" s="132" t="s">
        <v>106</v>
      </c>
      <c r="F115" s="186" t="s">
        <v>106</v>
      </c>
      <c r="G115" s="131">
        <v>4639</v>
      </c>
      <c r="H115" s="45"/>
      <c r="I115" s="147"/>
      <c r="J115" s="148"/>
      <c r="K115" s="148"/>
      <c r="L115" s="27" t="s">
        <v>166</v>
      </c>
      <c r="M115" s="28"/>
      <c r="N115" s="197">
        <f>O115+P115</f>
        <v>0</v>
      </c>
      <c r="O115" s="197">
        <f>SUM(O116:O127)</f>
        <v>0</v>
      </c>
      <c r="P115" s="197">
        <f>SUM(P116:P127)</f>
        <v>0</v>
      </c>
      <c r="Q115" s="161">
        <f>'havelvac 7.1'!N115+'havelvac 7.2'!N115</f>
        <v>0</v>
      </c>
      <c r="R115" s="161">
        <f>+'havelvac 7.1'!O115+'havelvac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S115" s="161">
        <f>+'havelvac 7.1'!P115+'havelvac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T115" s="438">
        <f t="shared" si="6"/>
        <v>0</v>
      </c>
      <c r="U115" s="438">
        <f t="shared" si="7"/>
        <v>0</v>
      </c>
      <c r="V115" s="438">
        <f t="shared" si="8"/>
        <v>0</v>
      </c>
    </row>
    <row r="116" spans="1:22" s="189" customFormat="1" ht="15.75" hidden="1" customHeight="1">
      <c r="A116" s="184" t="str">
        <f t="shared" si="10"/>
        <v>71020500000000</v>
      </c>
      <c r="B116" s="185" t="s">
        <v>439</v>
      </c>
      <c r="C116" s="134" t="s">
        <v>140</v>
      </c>
      <c r="D116" s="133" t="s">
        <v>149</v>
      </c>
      <c r="E116" s="132" t="s">
        <v>441</v>
      </c>
      <c r="F116" s="186" t="s">
        <v>441</v>
      </c>
      <c r="G116" s="187" t="s">
        <v>440</v>
      </c>
      <c r="H116" s="17"/>
      <c r="I116" s="25"/>
      <c r="J116" s="26"/>
      <c r="K116" s="26"/>
      <c r="L116" s="30" t="s">
        <v>116</v>
      </c>
      <c r="M116" s="13">
        <v>4214</v>
      </c>
      <c r="N116" s="183">
        <f>+'havelvac 7.1'!N116+'havelvac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16" s="183">
        <f>+'havelvac 7.1'!O116+'havelvac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16" s="183">
        <f>+'havelvac 7.1'!P116+'havelvac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Q116" s="161">
        <f>'havelvac 7.1'!N116+'havelvac 7.2'!N116</f>
        <v>0</v>
      </c>
      <c r="R116" s="161">
        <f>+'havelvac 7.1'!O116+'havelvac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S116" s="161">
        <f>+'havelvac 7.1'!P116+'havelvac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T116" s="438">
        <f t="shared" si="6"/>
        <v>0</v>
      </c>
      <c r="U116" s="438">
        <f t="shared" si="7"/>
        <v>0</v>
      </c>
      <c r="V116" s="438">
        <f t="shared" si="8"/>
        <v>0</v>
      </c>
    </row>
    <row r="117" spans="1:22" s="189" customFormat="1" ht="15.75" hidden="1" customHeight="1">
      <c r="A117" s="184"/>
      <c r="B117" s="185"/>
      <c r="C117" s="134"/>
      <c r="D117" s="133"/>
      <c r="E117" s="132"/>
      <c r="F117" s="186"/>
      <c r="G117" s="187"/>
      <c r="H117" s="17"/>
      <c r="I117" s="25"/>
      <c r="J117" s="26"/>
      <c r="K117" s="26"/>
      <c r="L117" s="433" t="s">
        <v>862</v>
      </c>
      <c r="M117" s="13">
        <v>4234</v>
      </c>
      <c r="N117" s="183">
        <f>+'havelvac 7.1'!N117+'havelvac 7.2'!N117+'havelvac 7.3'!N117+'havelvac 7.4'!N117+'havelvac 7.5'!N117+'havelvac 7.6'!N117+'havelvac 7.7'!N117+'havelvac 7.9'!N117+'havelvac 7.8'!N117+'havelvac 7.10'!N117+'havelvac 7.11'!N117+'havelvac 7.12'!N117+'havelvac 7.13'!N117</f>
        <v>0</v>
      </c>
      <c r="O117" s="183">
        <f>+'havelvac 7.1'!O117+'havelvac 7.2'!O117+'havelvac 7.3'!O117+'havelvac 7.4'!O117+'havelvac 7.5'!O117+'havelvac 7.6'!O117+'havelvac 7.7'!O117+'havelvac 7.9'!O117+'havelvac 7.8'!O117+'havelvac 7.10'!O117+'havelvac 7.11'!O117+'havelvac 7.12'!O117+'havelvac 7.13'!O117</f>
        <v>0</v>
      </c>
      <c r="P117" s="183">
        <f>+'havelvac 7.1'!P117+'havelvac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  <c r="Q117" s="161">
        <f>'havelvac 7.1'!N117+'havelvac 7.2'!N117</f>
        <v>0</v>
      </c>
      <c r="R117" s="161">
        <f>+'havelvac 7.1'!O117+'havelvac 7.2'!O117+'havelvac 7.3'!O117+'havelvac 7.4'!O117+'havelvac 7.5'!O117+'havelvac 7.6'!O117+'havelvac 7.7'!O117+'havelvac 7.9'!O117+'havelvac 7.8'!O117+'havelvac 7.10'!O117+'havelvac 7.11'!O117+'havelvac 7.12'!O117+'havelvac 7.13'!O117</f>
        <v>0</v>
      </c>
      <c r="S117" s="161">
        <f>+'havelvac 7.1'!P117+'havelvac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  <c r="T117" s="438">
        <f t="shared" si="6"/>
        <v>0</v>
      </c>
      <c r="U117" s="438">
        <f t="shared" si="7"/>
        <v>0</v>
      </c>
      <c r="V117" s="438">
        <f t="shared" si="8"/>
        <v>0</v>
      </c>
    </row>
    <row r="118" spans="1:22" s="137" customFormat="1" ht="15.75" hidden="1" customHeight="1">
      <c r="A118" s="184" t="str">
        <f t="shared" si="10"/>
        <v>71020500000001</v>
      </c>
      <c r="B118" s="185" t="s">
        <v>439</v>
      </c>
      <c r="C118" s="134" t="s">
        <v>140</v>
      </c>
      <c r="D118" s="133" t="s">
        <v>149</v>
      </c>
      <c r="E118" s="132" t="s">
        <v>441</v>
      </c>
      <c r="F118" s="186" t="s">
        <v>441</v>
      </c>
      <c r="G118" s="187" t="s">
        <v>96</v>
      </c>
      <c r="H118" s="17"/>
      <c r="I118" s="25"/>
      <c r="J118" s="26"/>
      <c r="K118" s="26"/>
      <c r="L118" s="32" t="s">
        <v>125</v>
      </c>
      <c r="M118" s="33">
        <v>4239</v>
      </c>
      <c r="N118" s="183">
        <f>+'havelvac 7.1'!N118+'havelvac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18" s="183">
        <f>+'havelvac 7.1'!O118+'havelvac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18" s="183">
        <f>+'havelvac 7.1'!P118+'havelvac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Q118" s="161">
        <f>'havelvac 7.1'!N118+'havelvac 7.2'!N118</f>
        <v>0</v>
      </c>
      <c r="R118" s="161">
        <f>+'havelvac 7.1'!O118+'havelvac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S118" s="161">
        <f>+'havelvac 7.1'!P118+'havelvac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T118" s="438">
        <f t="shared" si="6"/>
        <v>0</v>
      </c>
      <c r="U118" s="438">
        <f t="shared" si="7"/>
        <v>0</v>
      </c>
      <c r="V118" s="438">
        <f t="shared" si="8"/>
        <v>0</v>
      </c>
    </row>
    <row r="119" spans="1:22" s="193" customFormat="1" ht="15.75" hidden="1" customHeight="1">
      <c r="A119" s="184" t="str">
        <f t="shared" si="10"/>
        <v>71020501000000</v>
      </c>
      <c r="B119" s="185" t="s">
        <v>439</v>
      </c>
      <c r="C119" s="134" t="s">
        <v>140</v>
      </c>
      <c r="D119" s="133" t="s">
        <v>149</v>
      </c>
      <c r="E119" s="132" t="s">
        <v>106</v>
      </c>
      <c r="F119" s="186" t="s">
        <v>441</v>
      </c>
      <c r="G119" s="187" t="s">
        <v>440</v>
      </c>
      <c r="H119" s="17"/>
      <c r="I119" s="25"/>
      <c r="J119" s="26"/>
      <c r="K119" s="26"/>
      <c r="L119" s="29" t="s">
        <v>126</v>
      </c>
      <c r="M119" s="12">
        <v>4241</v>
      </c>
      <c r="N119" s="183">
        <f>+'havelvac 7.1'!N119+'havelvac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19" s="183">
        <f>+'havelvac 7.1'!O119+'havelvac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19" s="183">
        <f>+'havelvac 7.1'!P119+'havelvac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Q119" s="161">
        <f>'havelvac 7.1'!N119+'havelvac 7.2'!N119</f>
        <v>0</v>
      </c>
      <c r="R119" s="161">
        <f>+'havelvac 7.1'!O119+'havelvac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S119" s="161">
        <f>+'havelvac 7.1'!P119+'havelvac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T119" s="438">
        <f t="shared" si="6"/>
        <v>0</v>
      </c>
      <c r="U119" s="438">
        <f t="shared" si="7"/>
        <v>0</v>
      </c>
      <c r="V119" s="438">
        <f t="shared" si="8"/>
        <v>0</v>
      </c>
    </row>
    <row r="120" spans="1:22" s="137" customFormat="1" ht="25.5" hidden="1" customHeight="1">
      <c r="A120" s="184" t="str">
        <f t="shared" si="10"/>
        <v>71020501000001</v>
      </c>
      <c r="B120" s="185" t="s">
        <v>439</v>
      </c>
      <c r="C120" s="134" t="s">
        <v>140</v>
      </c>
      <c r="D120" s="133" t="s">
        <v>149</v>
      </c>
      <c r="E120" s="132" t="s">
        <v>106</v>
      </c>
      <c r="F120" s="186" t="s">
        <v>441</v>
      </c>
      <c r="G120" s="187" t="s">
        <v>96</v>
      </c>
      <c r="H120" s="17"/>
      <c r="I120" s="25"/>
      <c r="J120" s="26"/>
      <c r="K120" s="26"/>
      <c r="L120" s="29" t="s">
        <v>127</v>
      </c>
      <c r="M120" s="33">
        <v>4252</v>
      </c>
      <c r="N120" s="183">
        <f>+'havelvac 7.1'!N120+'havelvac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20" s="183">
        <f>+'havelvac 7.1'!O120+'havelvac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20" s="183">
        <f>+'havelvac 7.1'!P120+'havelvac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Q120" s="161">
        <f>'havelvac 7.1'!N120+'havelvac 7.2'!N120</f>
        <v>0</v>
      </c>
      <c r="R120" s="161">
        <f>+'havelvac 7.1'!O120+'havelvac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S120" s="161">
        <f>+'havelvac 7.1'!P120+'havelvac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T120" s="438">
        <f t="shared" si="6"/>
        <v>0</v>
      </c>
      <c r="U120" s="438">
        <f t="shared" si="7"/>
        <v>0</v>
      </c>
      <c r="V120" s="438">
        <f t="shared" si="8"/>
        <v>0</v>
      </c>
    </row>
    <row r="121" spans="1:22" s="198" customFormat="1" ht="15.75" hidden="1" customHeight="1">
      <c r="A121" s="184" t="str">
        <f t="shared" si="10"/>
        <v>71020501010000</v>
      </c>
      <c r="B121" s="185" t="s">
        <v>439</v>
      </c>
      <c r="C121" s="134" t="s">
        <v>140</v>
      </c>
      <c r="D121" s="133" t="s">
        <v>149</v>
      </c>
      <c r="E121" s="132" t="s">
        <v>106</v>
      </c>
      <c r="F121" s="186" t="s">
        <v>106</v>
      </c>
      <c r="G121" s="187" t="s">
        <v>440</v>
      </c>
      <c r="H121" s="17"/>
      <c r="I121" s="25"/>
      <c r="J121" s="26"/>
      <c r="K121" s="26"/>
      <c r="L121" s="29" t="s">
        <v>128</v>
      </c>
      <c r="M121" s="33">
        <v>4261</v>
      </c>
      <c r="N121" s="183">
        <f>+'havelvac 7.1'!N121+'havelvac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21" s="183">
        <f>+'havelvac 7.1'!O121+'havelvac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21" s="183">
        <f>+'havelvac 7.1'!P121+'havelvac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Q121" s="161">
        <f>'havelvac 7.1'!N121+'havelvac 7.2'!N121</f>
        <v>0</v>
      </c>
      <c r="R121" s="161">
        <f>+'havelvac 7.1'!O121+'havelvac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S121" s="161">
        <f>+'havelvac 7.1'!P121+'havelvac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T121" s="438">
        <f t="shared" si="6"/>
        <v>0</v>
      </c>
      <c r="U121" s="438">
        <f t="shared" si="7"/>
        <v>0</v>
      </c>
      <c r="V121" s="438">
        <f t="shared" si="8"/>
        <v>0</v>
      </c>
    </row>
    <row r="122" spans="1:22" s="137" customFormat="1" ht="15.75" hidden="1" customHeight="1">
      <c r="A122" s="184" t="str">
        <f t="shared" si="10"/>
        <v>71020501014216</v>
      </c>
      <c r="B122" s="185" t="s">
        <v>439</v>
      </c>
      <c r="C122" s="134" t="s">
        <v>140</v>
      </c>
      <c r="D122" s="133" t="s">
        <v>149</v>
      </c>
      <c r="E122" s="132" t="s">
        <v>106</v>
      </c>
      <c r="F122" s="186" t="s">
        <v>106</v>
      </c>
      <c r="G122" s="131">
        <v>4216</v>
      </c>
      <c r="H122" s="177"/>
      <c r="I122" s="194"/>
      <c r="J122" s="201"/>
      <c r="K122" s="202"/>
      <c r="L122" s="203" t="s">
        <v>129</v>
      </c>
      <c r="M122" s="13">
        <v>4264</v>
      </c>
      <c r="N122" s="183">
        <f>+'havelvac 7.1'!N122+'havelvac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22" s="183">
        <f>+'havelvac 7.1'!O122+'havelvac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22" s="183">
        <f>+'havelvac 7.1'!P122+'havelvac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Q122" s="161">
        <f>'havelvac 7.1'!N122+'havelvac 7.2'!N122</f>
        <v>0</v>
      </c>
      <c r="R122" s="161">
        <f>+'havelvac 7.1'!O122+'havelvac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S122" s="161">
        <f>+'havelvac 7.1'!P122+'havelvac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T122" s="438">
        <f t="shared" si="6"/>
        <v>0</v>
      </c>
      <c r="U122" s="438">
        <f t="shared" si="7"/>
        <v>0</v>
      </c>
      <c r="V122" s="438">
        <f t="shared" si="8"/>
        <v>0</v>
      </c>
    </row>
    <row r="123" spans="1:22" s="137" customFormat="1" ht="15.75" hidden="1" customHeight="1">
      <c r="A123" s="184" t="str">
        <f t="shared" si="10"/>
        <v>71020501014239</v>
      </c>
      <c r="B123" s="185" t="s">
        <v>439</v>
      </c>
      <c r="C123" s="134" t="s">
        <v>140</v>
      </c>
      <c r="D123" s="133" t="s">
        <v>149</v>
      </c>
      <c r="E123" s="132" t="s">
        <v>106</v>
      </c>
      <c r="F123" s="186" t="s">
        <v>106</v>
      </c>
      <c r="G123" s="131">
        <v>4239</v>
      </c>
      <c r="H123" s="17"/>
      <c r="I123" s="25"/>
      <c r="J123" s="26"/>
      <c r="K123" s="26"/>
      <c r="L123" s="32" t="s">
        <v>364</v>
      </c>
      <c r="M123" s="48">
        <v>4269</v>
      </c>
      <c r="N123" s="183">
        <f>+'havelvac 7.1'!N123+'havelvac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23" s="183">
        <f>+'havelvac 7.1'!O123+'havelvac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23" s="183">
        <f>+'havelvac 7.1'!P123+'havelvac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Q123" s="161">
        <f>'havelvac 7.1'!N123+'havelvac 7.2'!N123</f>
        <v>0</v>
      </c>
      <c r="R123" s="161">
        <f>+'havelvac 7.1'!O123+'havelvac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S123" s="161">
        <f>+'havelvac 7.1'!P123+'havelvac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T123" s="438">
        <f t="shared" si="6"/>
        <v>0</v>
      </c>
      <c r="U123" s="438">
        <f t="shared" si="7"/>
        <v>0</v>
      </c>
      <c r="V123" s="438">
        <f t="shared" si="8"/>
        <v>0</v>
      </c>
    </row>
    <row r="124" spans="1:22" s="137" customFormat="1" ht="15.75" hidden="1" customHeight="1">
      <c r="A124" s="184" t="str">
        <f t="shared" si="10"/>
        <v>71020501014264</v>
      </c>
      <c r="B124" s="185" t="s">
        <v>439</v>
      </c>
      <c r="C124" s="134" t="s">
        <v>140</v>
      </c>
      <c r="D124" s="133" t="s">
        <v>149</v>
      </c>
      <c r="E124" s="132" t="s">
        <v>106</v>
      </c>
      <c r="F124" s="186" t="s">
        <v>106</v>
      </c>
      <c r="G124" s="131">
        <v>4264</v>
      </c>
      <c r="H124" s="17"/>
      <c r="I124" s="25"/>
      <c r="J124" s="26"/>
      <c r="K124" s="26"/>
      <c r="L124" s="30" t="s">
        <v>173</v>
      </c>
      <c r="M124" s="31">
        <v>5112</v>
      </c>
      <c r="N124" s="183">
        <f>+'havelvac 7.1'!N124+'havelvac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24" s="183">
        <f>+'havelvac 7.1'!O124+'havelvac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24" s="183">
        <f>+'havelvac 7.1'!P124+'havelvac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Q124" s="161">
        <f>'havelvac 7.1'!N124+'havelvac 7.2'!N124</f>
        <v>0</v>
      </c>
      <c r="R124" s="161">
        <f>+'havelvac 7.1'!O124+'havelvac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S124" s="161">
        <f>+'havelvac 7.1'!P124+'havelvac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T124" s="438">
        <f t="shared" si="6"/>
        <v>0</v>
      </c>
      <c r="U124" s="438">
        <f t="shared" si="7"/>
        <v>0</v>
      </c>
      <c r="V124" s="438">
        <f t="shared" si="8"/>
        <v>0</v>
      </c>
    </row>
    <row r="125" spans="1:22" s="137" customFormat="1" ht="15.75" hidden="1" customHeight="1">
      <c r="A125" s="184" t="str">
        <f t="shared" si="10"/>
        <v>71020501014639</v>
      </c>
      <c r="B125" s="185" t="s">
        <v>439</v>
      </c>
      <c r="C125" s="134" t="s">
        <v>140</v>
      </c>
      <c r="D125" s="133" t="s">
        <v>149</v>
      </c>
      <c r="E125" s="132" t="s">
        <v>106</v>
      </c>
      <c r="F125" s="186" t="s">
        <v>106</v>
      </c>
      <c r="G125" s="131">
        <v>4639</v>
      </c>
      <c r="H125" s="17"/>
      <c r="I125" s="25"/>
      <c r="J125" s="26"/>
      <c r="K125" s="26"/>
      <c r="L125" s="30" t="s">
        <v>174</v>
      </c>
      <c r="M125" s="13">
        <v>5113</v>
      </c>
      <c r="N125" s="183">
        <f>+'havelvac 7.1'!N125+'havelvac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25" s="183">
        <f>+'havelvac 7.1'!O125+'havelvac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25" s="183">
        <f>+'havelvac 7.1'!P125+'havelvac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Q125" s="161">
        <f>'havelvac 7.1'!N125+'havelvac 7.2'!N125</f>
        <v>0</v>
      </c>
      <c r="R125" s="161">
        <f>+'havelvac 7.1'!O125+'havelvac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S125" s="161">
        <f>+'havelvac 7.1'!P125+'havelvac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T125" s="438">
        <f t="shared" si="6"/>
        <v>0</v>
      </c>
      <c r="U125" s="438">
        <f t="shared" si="7"/>
        <v>0</v>
      </c>
      <c r="V125" s="438">
        <f t="shared" si="8"/>
        <v>0</v>
      </c>
    </row>
    <row r="126" spans="1:22" s="115" customFormat="1" ht="15.75" hidden="1" customHeight="1">
      <c r="A126" s="215" t="s">
        <v>44</v>
      </c>
      <c r="B126" s="124" t="s">
        <v>439</v>
      </c>
      <c r="C126" s="117" t="s">
        <v>140</v>
      </c>
      <c r="D126" s="118" t="s">
        <v>149</v>
      </c>
      <c r="E126" s="119" t="s">
        <v>106</v>
      </c>
      <c r="F126" s="216" t="s">
        <v>140</v>
      </c>
      <c r="G126" s="129" t="s">
        <v>440</v>
      </c>
      <c r="H126" s="17"/>
      <c r="I126" s="25"/>
      <c r="J126" s="26"/>
      <c r="K126" s="26"/>
      <c r="L126" s="29" t="s">
        <v>136</v>
      </c>
      <c r="M126" s="12">
        <v>5122</v>
      </c>
      <c r="N126" s="183">
        <f>+'havelvac 7.1'!N126+'havelvac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26" s="183">
        <f>+'havelvac 7.1'!O126+'havelvac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26" s="183">
        <f>+'havelvac 7.1'!P126+'havelvac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Q126" s="161">
        <f>'havelvac 7.1'!N126+'havelvac 7.2'!N126</f>
        <v>0</v>
      </c>
      <c r="R126" s="161">
        <f>+'havelvac 7.1'!O126+'havelvac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S126" s="161">
        <f>+'havelvac 7.1'!P126+'havelvac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T126" s="438">
        <f t="shared" si="6"/>
        <v>0</v>
      </c>
      <c r="U126" s="438">
        <f t="shared" si="7"/>
        <v>0</v>
      </c>
      <c r="V126" s="438">
        <f t="shared" si="8"/>
        <v>0</v>
      </c>
    </row>
    <row r="127" spans="1:22" ht="15.75" hidden="1" customHeight="1">
      <c r="A127" s="215" t="s">
        <v>45</v>
      </c>
      <c r="B127" s="124" t="s">
        <v>439</v>
      </c>
      <c r="C127" s="117" t="s">
        <v>140</v>
      </c>
      <c r="D127" s="118" t="s">
        <v>149</v>
      </c>
      <c r="E127" s="119" t="s">
        <v>106</v>
      </c>
      <c r="F127" s="216" t="s">
        <v>140</v>
      </c>
      <c r="G127" s="121" t="s">
        <v>229</v>
      </c>
      <c r="H127" s="17"/>
      <c r="I127" s="25"/>
      <c r="J127" s="26"/>
      <c r="K127" s="26"/>
      <c r="L127" s="29" t="s">
        <v>137</v>
      </c>
      <c r="M127" s="12">
        <v>5129</v>
      </c>
      <c r="N127" s="183">
        <f>+'havelvac 7.1'!N127+'havelvac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27" s="183">
        <f>+'havelvac 7.1'!O127+'havelvac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27" s="183">
        <f>+'havelvac 7.1'!P127+'havelvac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Q127" s="161">
        <f>'havelvac 7.1'!N127+'havelvac 7.2'!N127</f>
        <v>0</v>
      </c>
      <c r="R127" s="161">
        <f>+'havelvac 7.1'!O127+'havelvac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S127" s="161">
        <f>+'havelvac 7.1'!P127+'havelvac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T127" s="438">
        <f t="shared" si="6"/>
        <v>0</v>
      </c>
      <c r="U127" s="438">
        <f t="shared" si="7"/>
        <v>0</v>
      </c>
      <c r="V127" s="438">
        <f t="shared" si="8"/>
        <v>0</v>
      </c>
    </row>
    <row r="128" spans="1:22" s="164" customFormat="1" ht="15.75" hidden="1" customHeight="1">
      <c r="A128" s="122" t="str">
        <f t="shared" si="10"/>
        <v>71040000000000</v>
      </c>
      <c r="B128" s="124" t="s">
        <v>439</v>
      </c>
      <c r="C128" s="117" t="s">
        <v>155</v>
      </c>
      <c r="D128" s="118" t="s">
        <v>441</v>
      </c>
      <c r="E128" s="127" t="s">
        <v>441</v>
      </c>
      <c r="F128" s="128" t="s">
        <v>441</v>
      </c>
      <c r="G128" s="129" t="s">
        <v>440</v>
      </c>
      <c r="H128" s="165">
        <v>2250</v>
      </c>
      <c r="I128" s="166" t="s">
        <v>140</v>
      </c>
      <c r="J128" s="167">
        <v>5</v>
      </c>
      <c r="K128" s="167">
        <v>0</v>
      </c>
      <c r="L128" s="168" t="s">
        <v>168</v>
      </c>
      <c r="M128" s="176"/>
      <c r="N128" s="188">
        <f>+N130</f>
        <v>0</v>
      </c>
      <c r="O128" s="188">
        <f>+O130</f>
        <v>0</v>
      </c>
      <c r="P128" s="188">
        <f>+P130</f>
        <v>0</v>
      </c>
      <c r="Q128" s="161">
        <f>'havelvac 7.1'!N128+'havelvac 7.2'!N128</f>
        <v>0</v>
      </c>
      <c r="R128" s="161">
        <f>+'havelvac 7.1'!O128+'havelvac 7.2'!O128+'havelvac 7.3'!O128+'havelvac 7.4'!O128+'havelvac 7.5'!O128+'havelvac 7.6'!O128+'havelvac 7.7'!O128+'havelvac 7.9'!O128+'havelvac 7.8'!O128+'havelvac 7.10'!O128+'havelvac 7.11'!O128+'havelvac 7.12'!O128+'havelvac 7.13'!O128</f>
        <v>0</v>
      </c>
      <c r="S128" s="161">
        <f>+'havelvac 7.1'!P128+'havelvac 7.2'!P128+'havelvac 7.3'!P128+'havelvac 7.4'!P128+'havelvac 7.5'!P128+'havelvac 7.6'!P128+'havelvac 7.7'!P128+'havelvac 7.9'!P128+'havelvac 7.8'!P128+'havelvac 7.10'!P128+'havelvac 7.11'!P128+'havelvac 7.12'!P128+'havelvac 7.13'!P128</f>
        <v>0</v>
      </c>
      <c r="T128" s="438">
        <f t="shared" si="6"/>
        <v>0</v>
      </c>
      <c r="U128" s="438">
        <f t="shared" si="7"/>
        <v>0</v>
      </c>
      <c r="V128" s="438">
        <f t="shared" si="8"/>
        <v>0</v>
      </c>
    </row>
    <row r="129" spans="1:22" s="137" customFormat="1" ht="15.75" hidden="1" customHeight="1">
      <c r="A129" s="184" t="str">
        <f t="shared" si="10"/>
        <v>71040000000001</v>
      </c>
      <c r="B129" s="185" t="s">
        <v>439</v>
      </c>
      <c r="C129" s="134" t="s">
        <v>155</v>
      </c>
      <c r="D129" s="133" t="s">
        <v>441</v>
      </c>
      <c r="E129" s="132" t="s">
        <v>441</v>
      </c>
      <c r="F129" s="186" t="s">
        <v>441</v>
      </c>
      <c r="G129" s="187" t="s">
        <v>96</v>
      </c>
      <c r="H129" s="25"/>
      <c r="I129" s="18"/>
      <c r="J129" s="19"/>
      <c r="K129" s="19"/>
      <c r="L129" s="30" t="s">
        <v>110</v>
      </c>
      <c r="M129" s="31"/>
      <c r="N129" s="190"/>
      <c r="O129" s="190"/>
      <c r="P129" s="190"/>
      <c r="Q129" s="161">
        <f>'havelvac 7.1'!N129+'havelvac 7.2'!N129</f>
        <v>0</v>
      </c>
      <c r="R129" s="161">
        <f>+'havelvac 7.1'!O129+'havelvac 7.2'!O129+'havelvac 7.3'!O129+'havelvac 7.4'!O129+'havelvac 7.5'!O129+'havelvac 7.6'!O129+'havelvac 7.7'!O129+'havelvac 7.9'!O129+'havelvac 7.8'!O129+'havelvac 7.10'!O129+'havelvac 7.11'!O129+'havelvac 7.12'!O129+'havelvac 7.13'!O129</f>
        <v>0</v>
      </c>
      <c r="S129" s="161">
        <f>+'havelvac 7.1'!P129+'havelvac 7.2'!P129+'havelvac 7.3'!P129+'havelvac 7.4'!P129+'havelvac 7.5'!P129+'havelvac 7.6'!P129+'havelvac 7.7'!P129+'havelvac 7.9'!P129+'havelvac 7.8'!P129+'havelvac 7.10'!P129+'havelvac 7.11'!P129+'havelvac 7.12'!P129+'havelvac 7.13'!P129</f>
        <v>0</v>
      </c>
      <c r="T129" s="438">
        <f t="shared" si="6"/>
        <v>0</v>
      </c>
      <c r="U129" s="438">
        <f t="shared" si="7"/>
        <v>0</v>
      </c>
      <c r="V129" s="438">
        <f t="shared" si="8"/>
        <v>0</v>
      </c>
    </row>
    <row r="130" spans="1:22" s="189" customFormat="1" ht="15.75" hidden="1" customHeight="1">
      <c r="A130" s="184" t="str">
        <f t="shared" si="10"/>
        <v>71040200000000</v>
      </c>
      <c r="B130" s="185" t="s">
        <v>439</v>
      </c>
      <c r="C130" s="134" t="s">
        <v>155</v>
      </c>
      <c r="D130" s="133" t="s">
        <v>140</v>
      </c>
      <c r="E130" s="132" t="s">
        <v>441</v>
      </c>
      <c r="F130" s="186" t="s">
        <v>441</v>
      </c>
      <c r="G130" s="187" t="s">
        <v>440</v>
      </c>
      <c r="H130" s="151">
        <v>2251</v>
      </c>
      <c r="I130" s="152" t="s">
        <v>140</v>
      </c>
      <c r="J130" s="153">
        <v>5</v>
      </c>
      <c r="K130" s="153">
        <v>1</v>
      </c>
      <c r="L130" s="154" t="s">
        <v>168</v>
      </c>
      <c r="M130" s="155"/>
      <c r="N130" s="192">
        <f>+N132+N138</f>
        <v>0</v>
      </c>
      <c r="O130" s="192">
        <f>+O132+O138</f>
        <v>0</v>
      </c>
      <c r="P130" s="192">
        <f>+P132+P138</f>
        <v>0</v>
      </c>
      <c r="Q130" s="161">
        <f>'havelvac 7.1'!N130+'havelvac 7.2'!N130</f>
        <v>0</v>
      </c>
      <c r="R130" s="161">
        <f>+'havelvac 7.1'!O130+'havelvac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S130" s="161">
        <f>+'havelvac 7.1'!P130+'havelvac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T130" s="438">
        <f t="shared" si="6"/>
        <v>0</v>
      </c>
      <c r="U130" s="438">
        <f t="shared" si="7"/>
        <v>0</v>
      </c>
      <c r="V130" s="438">
        <f t="shared" si="8"/>
        <v>0</v>
      </c>
    </row>
    <row r="131" spans="1:22" s="137" customFormat="1" ht="15.75" hidden="1" customHeight="1">
      <c r="A131" s="184" t="str">
        <f t="shared" si="10"/>
        <v>71040200000001</v>
      </c>
      <c r="B131" s="185" t="s">
        <v>439</v>
      </c>
      <c r="C131" s="134" t="s">
        <v>155</v>
      </c>
      <c r="D131" s="133" t="s">
        <v>140</v>
      </c>
      <c r="E131" s="132" t="s">
        <v>441</v>
      </c>
      <c r="F131" s="186" t="s">
        <v>441</v>
      </c>
      <c r="G131" s="187" t="s">
        <v>96</v>
      </c>
      <c r="H131" s="25"/>
      <c r="I131" s="25"/>
      <c r="J131" s="26"/>
      <c r="K131" s="26"/>
      <c r="L131" s="30" t="s">
        <v>108</v>
      </c>
      <c r="M131" s="31"/>
      <c r="N131" s="190"/>
      <c r="O131" s="190"/>
      <c r="P131" s="190"/>
      <c r="Q131" s="161">
        <f>'havelvac 7.1'!N131+'havelvac 7.2'!N131</f>
        <v>0</v>
      </c>
      <c r="R131" s="161">
        <f>+'havelvac 7.1'!O131+'havelvac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S131" s="161">
        <f>+'havelvac 7.1'!P131+'havelvac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T131" s="438">
        <f t="shared" si="6"/>
        <v>0</v>
      </c>
      <c r="U131" s="438">
        <f t="shared" si="7"/>
        <v>0</v>
      </c>
      <c r="V131" s="438">
        <f t="shared" si="8"/>
        <v>0</v>
      </c>
    </row>
    <row r="132" spans="1:22" s="193" customFormat="1" ht="28.95" hidden="1" customHeight="1">
      <c r="A132" s="184" t="str">
        <f t="shared" si="10"/>
        <v>71040204000000</v>
      </c>
      <c r="B132" s="185" t="s">
        <v>439</v>
      </c>
      <c r="C132" s="134" t="s">
        <v>155</v>
      </c>
      <c r="D132" s="133" t="s">
        <v>140</v>
      </c>
      <c r="E132" s="132" t="s">
        <v>155</v>
      </c>
      <c r="F132" s="186" t="s">
        <v>441</v>
      </c>
      <c r="G132" s="187" t="s">
        <v>440</v>
      </c>
      <c r="H132" s="45"/>
      <c r="I132" s="147"/>
      <c r="J132" s="148"/>
      <c r="K132" s="148"/>
      <c r="L132" s="27" t="s">
        <v>576</v>
      </c>
      <c r="M132" s="28"/>
      <c r="N132" s="197">
        <f>O132+P132</f>
        <v>0</v>
      </c>
      <c r="O132" s="197">
        <f>SUM(O133:O137)</f>
        <v>0</v>
      </c>
      <c r="P132" s="197">
        <f>SUM(P133:P137)</f>
        <v>0</v>
      </c>
      <c r="Q132" s="161">
        <f>'havelvac 7.1'!N132+'havelvac 7.2'!N132</f>
        <v>0</v>
      </c>
      <c r="R132" s="161">
        <f>+'havelvac 7.1'!O132+'havelvac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S132" s="161">
        <f>+'havelvac 7.1'!P132+'havelvac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T132" s="438">
        <f t="shared" si="6"/>
        <v>0</v>
      </c>
      <c r="U132" s="438">
        <f t="shared" si="7"/>
        <v>0</v>
      </c>
      <c r="V132" s="438">
        <f t="shared" si="8"/>
        <v>0</v>
      </c>
    </row>
    <row r="133" spans="1:22" s="137" customFormat="1" ht="15.75" hidden="1" customHeight="1">
      <c r="A133" s="184" t="str">
        <f t="shared" si="10"/>
        <v>71040204000001</v>
      </c>
      <c r="B133" s="185" t="s">
        <v>439</v>
      </c>
      <c r="C133" s="134" t="s">
        <v>155</v>
      </c>
      <c r="D133" s="133" t="s">
        <v>140</v>
      </c>
      <c r="E133" s="132" t="s">
        <v>155</v>
      </c>
      <c r="F133" s="186" t="s">
        <v>441</v>
      </c>
      <c r="G133" s="187" t="s">
        <v>96</v>
      </c>
      <c r="H133" s="17"/>
      <c r="I133" s="25"/>
      <c r="J133" s="26"/>
      <c r="K133" s="26"/>
      <c r="L133" s="32" t="s">
        <v>118</v>
      </c>
      <c r="M133" s="33">
        <v>4216</v>
      </c>
      <c r="N133" s="183">
        <f>+'havelvac 7.1'!N133+'havelvac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33" s="183">
        <f>+'havelvac 7.1'!O133+'havelvac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33" s="183">
        <f>+'havelvac 7.1'!P133+'havelvac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Q133" s="161">
        <f>'havelvac 7.1'!N133+'havelvac 7.2'!N133</f>
        <v>0</v>
      </c>
      <c r="R133" s="161">
        <f>+'havelvac 7.1'!O133+'havelvac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S133" s="161">
        <f>+'havelvac 7.1'!P133+'havelvac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T133" s="438">
        <f t="shared" si="6"/>
        <v>0</v>
      </c>
      <c r="U133" s="438">
        <f t="shared" si="7"/>
        <v>0</v>
      </c>
      <c r="V133" s="438">
        <f t="shared" si="8"/>
        <v>0</v>
      </c>
    </row>
    <row r="134" spans="1:22" s="198" customFormat="1" ht="15.75" hidden="1" customHeight="1">
      <c r="A134" s="184" t="str">
        <f t="shared" si="10"/>
        <v>71040204010000</v>
      </c>
      <c r="B134" s="185" t="s">
        <v>439</v>
      </c>
      <c r="C134" s="134" t="s">
        <v>155</v>
      </c>
      <c r="D134" s="133" t="s">
        <v>140</v>
      </c>
      <c r="E134" s="132" t="s">
        <v>155</v>
      </c>
      <c r="F134" s="186" t="s">
        <v>106</v>
      </c>
      <c r="G134" s="187" t="s">
        <v>440</v>
      </c>
      <c r="H134" s="17"/>
      <c r="I134" s="25"/>
      <c r="J134" s="26"/>
      <c r="K134" s="26"/>
      <c r="L134" s="32" t="s">
        <v>125</v>
      </c>
      <c r="M134" s="33">
        <v>4239</v>
      </c>
      <c r="N134" s="183">
        <f>+'havelvac 7.1'!N134+'havelvac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34" s="183">
        <f>+'havelvac 7.1'!O134+'havelvac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34" s="183">
        <f>+'havelvac 7.1'!P134+'havelvac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Q134" s="161">
        <f>'havelvac 7.1'!N134+'havelvac 7.2'!N134</f>
        <v>0</v>
      </c>
      <c r="R134" s="161">
        <f>+'havelvac 7.1'!O134+'havelvac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S134" s="161">
        <f>+'havelvac 7.1'!P134+'havelvac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T134" s="438">
        <f t="shared" si="6"/>
        <v>0</v>
      </c>
      <c r="U134" s="438">
        <f t="shared" si="7"/>
        <v>0</v>
      </c>
      <c r="V134" s="438">
        <f t="shared" si="8"/>
        <v>0</v>
      </c>
    </row>
    <row r="135" spans="1:22" s="137" customFormat="1" ht="15.75" hidden="1" customHeight="1">
      <c r="A135" s="184" t="str">
        <f t="shared" si="10"/>
        <v>71040204015112</v>
      </c>
      <c r="B135" s="185" t="s">
        <v>439</v>
      </c>
      <c r="C135" s="134" t="s">
        <v>155</v>
      </c>
      <c r="D135" s="133" t="s">
        <v>140</v>
      </c>
      <c r="E135" s="132" t="s">
        <v>155</v>
      </c>
      <c r="F135" s="186" t="s">
        <v>106</v>
      </c>
      <c r="G135" s="131">
        <v>5112</v>
      </c>
      <c r="H135" s="17"/>
      <c r="I135" s="25"/>
      <c r="J135" s="26"/>
      <c r="K135" s="26"/>
      <c r="L135" s="30" t="s">
        <v>142</v>
      </c>
      <c r="M135" s="13">
        <v>4251</v>
      </c>
      <c r="N135" s="183">
        <f>+'havelvac 7.1'!N135+'havelvac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35" s="183">
        <f>+'havelvac 7.1'!O135+'havelvac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35" s="183">
        <f>+'havelvac 7.1'!P135+'havelvac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Q135" s="161">
        <f>'havelvac 7.1'!N135+'havelvac 7.2'!N135</f>
        <v>0</v>
      </c>
      <c r="R135" s="161">
        <f>+'havelvac 7.1'!O135+'havelvac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S135" s="161">
        <f>+'havelvac 7.1'!P135+'havelvac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T135" s="438">
        <f t="shared" si="6"/>
        <v>0</v>
      </c>
      <c r="U135" s="438">
        <f t="shared" si="7"/>
        <v>0</v>
      </c>
      <c r="V135" s="438">
        <f t="shared" si="8"/>
        <v>0</v>
      </c>
    </row>
    <row r="136" spans="1:22" s="137" customFormat="1" ht="15.75" hidden="1" customHeight="1">
      <c r="A136" s="184" t="str">
        <f t="shared" si="10"/>
        <v>71040204015113</v>
      </c>
      <c r="B136" s="185" t="s">
        <v>439</v>
      </c>
      <c r="C136" s="134" t="s">
        <v>155</v>
      </c>
      <c r="D136" s="133" t="s">
        <v>140</v>
      </c>
      <c r="E136" s="132" t="s">
        <v>155</v>
      </c>
      <c r="F136" s="186" t="s">
        <v>106</v>
      </c>
      <c r="G136" s="131">
        <v>5113</v>
      </c>
      <c r="H136" s="17"/>
      <c r="I136" s="25"/>
      <c r="J136" s="26"/>
      <c r="K136" s="26"/>
      <c r="L136" s="32" t="s">
        <v>129</v>
      </c>
      <c r="M136" s="33">
        <v>4264</v>
      </c>
      <c r="N136" s="183">
        <f>+'havelvac 7.1'!N136+'havelvac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36" s="183">
        <f>+'havelvac 7.1'!O136+'havelvac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36" s="183">
        <f>+'havelvac 7.1'!P136+'havelvac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Q136" s="161">
        <f>'havelvac 7.1'!N136+'havelvac 7.2'!N136</f>
        <v>0</v>
      </c>
      <c r="R136" s="161">
        <f>+'havelvac 7.1'!O136+'havelvac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S136" s="161">
        <f>+'havelvac 7.1'!P136+'havelvac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T136" s="438">
        <f t="shared" si="6"/>
        <v>0</v>
      </c>
      <c r="U136" s="438">
        <f t="shared" si="7"/>
        <v>0</v>
      </c>
      <c r="V136" s="438">
        <f t="shared" si="8"/>
        <v>0</v>
      </c>
    </row>
    <row r="137" spans="1:22" s="189" customFormat="1" ht="15.75" hidden="1" customHeight="1">
      <c r="A137" s="184" t="str">
        <f t="shared" si="10"/>
        <v>71040500000000</v>
      </c>
      <c r="B137" s="185" t="s">
        <v>439</v>
      </c>
      <c r="C137" s="134" t="s">
        <v>155</v>
      </c>
      <c r="D137" s="133" t="s">
        <v>149</v>
      </c>
      <c r="E137" s="132" t="s">
        <v>441</v>
      </c>
      <c r="F137" s="186" t="s">
        <v>441</v>
      </c>
      <c r="G137" s="187" t="s">
        <v>440</v>
      </c>
      <c r="H137" s="17"/>
      <c r="I137" s="25"/>
      <c r="J137" s="26"/>
      <c r="K137" s="26"/>
      <c r="L137" s="32" t="s">
        <v>167</v>
      </c>
      <c r="M137" s="33">
        <v>4639</v>
      </c>
      <c r="N137" s="183">
        <f>+'havelvac 7.1'!N137+'havelvac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37" s="183">
        <f>+'havelvac 7.1'!O137+'havelvac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37" s="183">
        <f>+'havelvac 7.1'!P137+'havelvac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Q137" s="161">
        <f>'havelvac 7.1'!N137+'havelvac 7.2'!N137</f>
        <v>0</v>
      </c>
      <c r="R137" s="161">
        <f>+'havelvac 7.1'!O137+'havelvac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S137" s="161">
        <f>+'havelvac 7.1'!P137+'havelvac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T137" s="438">
        <f t="shared" si="6"/>
        <v>0</v>
      </c>
      <c r="U137" s="438">
        <f t="shared" si="7"/>
        <v>0</v>
      </c>
      <c r="V137" s="438">
        <f t="shared" si="8"/>
        <v>0</v>
      </c>
    </row>
    <row r="138" spans="1:22" s="137" customFormat="1" ht="37.200000000000003" hidden="1" customHeight="1">
      <c r="A138" s="184" t="str">
        <f t="shared" si="10"/>
        <v>71040500000001</v>
      </c>
      <c r="B138" s="185" t="s">
        <v>439</v>
      </c>
      <c r="C138" s="134" t="s">
        <v>155</v>
      </c>
      <c r="D138" s="133" t="s">
        <v>149</v>
      </c>
      <c r="E138" s="132" t="s">
        <v>441</v>
      </c>
      <c r="F138" s="186" t="s">
        <v>441</v>
      </c>
      <c r="G138" s="187" t="s">
        <v>96</v>
      </c>
      <c r="H138" s="45"/>
      <c r="I138" s="147"/>
      <c r="J138" s="148"/>
      <c r="K138" s="148"/>
      <c r="L138" s="27" t="s">
        <v>748</v>
      </c>
      <c r="M138" s="28"/>
      <c r="N138" s="197">
        <f>O138+P138</f>
        <v>0</v>
      </c>
      <c r="O138" s="197">
        <f>SUM(O139:O140)</f>
        <v>0</v>
      </c>
      <c r="P138" s="197">
        <f>SUM(P139:P140)</f>
        <v>0</v>
      </c>
      <c r="Q138" s="161">
        <f>'havelvac 7.1'!N138+'havelvac 7.2'!N138</f>
        <v>0</v>
      </c>
      <c r="R138" s="161">
        <f>+'havelvac 7.1'!O138+'havelvac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S138" s="161">
        <f>+'havelvac 7.1'!P138+'havelvac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T138" s="438">
        <f t="shared" si="6"/>
        <v>0</v>
      </c>
      <c r="U138" s="438">
        <f t="shared" si="7"/>
        <v>0</v>
      </c>
      <c r="V138" s="438">
        <f t="shared" si="8"/>
        <v>0</v>
      </c>
    </row>
    <row r="139" spans="1:22" s="193" customFormat="1" ht="25.5" hidden="1" customHeight="1">
      <c r="A139" s="184" t="str">
        <f t="shared" si="10"/>
        <v>71040501000000</v>
      </c>
      <c r="B139" s="185" t="s">
        <v>439</v>
      </c>
      <c r="C139" s="134" t="s">
        <v>155</v>
      </c>
      <c r="D139" s="133" t="s">
        <v>149</v>
      </c>
      <c r="E139" s="132" t="s">
        <v>106</v>
      </c>
      <c r="F139" s="186" t="s">
        <v>441</v>
      </c>
      <c r="G139" s="187" t="s">
        <v>440</v>
      </c>
      <c r="H139" s="17"/>
      <c r="I139" s="25"/>
      <c r="J139" s="26"/>
      <c r="K139" s="26"/>
      <c r="L139" s="29" t="s">
        <v>839</v>
      </c>
      <c r="M139" s="12" t="s">
        <v>83</v>
      </c>
      <c r="N139" s="183">
        <f>+'havelvac 7.1'!N139+'havelvac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39" s="183">
        <f>+'havelvac 7.1'!O139+'havelvac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39" s="183">
        <f>+'havelvac 7.1'!P139+'havelvac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Q139" s="161">
        <f>'havelvac 7.1'!N139+'havelvac 7.2'!N139</f>
        <v>0</v>
      </c>
      <c r="R139" s="161">
        <f>+'havelvac 7.1'!O139+'havelvac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S139" s="161">
        <f>+'havelvac 7.1'!P139+'havelvac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T139" s="438">
        <f t="shared" si="6"/>
        <v>0</v>
      </c>
      <c r="U139" s="438">
        <f t="shared" si="7"/>
        <v>0</v>
      </c>
      <c r="V139" s="438">
        <f t="shared" si="8"/>
        <v>0</v>
      </c>
    </row>
    <row r="140" spans="1:22" s="137" customFormat="1" ht="25.5" hidden="1" customHeight="1">
      <c r="A140" s="184" t="str">
        <f t="shared" si="10"/>
        <v>71040501000001</v>
      </c>
      <c r="B140" s="185" t="s">
        <v>439</v>
      </c>
      <c r="C140" s="134" t="s">
        <v>155</v>
      </c>
      <c r="D140" s="133" t="s">
        <v>149</v>
      </c>
      <c r="E140" s="132" t="s">
        <v>106</v>
      </c>
      <c r="F140" s="186" t="s">
        <v>441</v>
      </c>
      <c r="G140" s="187" t="s">
        <v>96</v>
      </c>
      <c r="H140" s="17"/>
      <c r="I140" s="25"/>
      <c r="J140" s="26"/>
      <c r="K140" s="26"/>
      <c r="L140" s="29" t="s">
        <v>230</v>
      </c>
      <c r="M140" s="12" t="s">
        <v>229</v>
      </c>
      <c r="N140" s="183">
        <f>+'havelvac 7.1'!N140+'havelvac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40" s="183">
        <f>+'havelvac 7.1'!O140+'havelvac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40" s="183">
        <f>+'havelvac 7.1'!P140+'havelvac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Q140" s="161">
        <f>'havelvac 7.1'!N140+'havelvac 7.2'!N140</f>
        <v>0</v>
      </c>
      <c r="R140" s="161">
        <f>+'havelvac 7.1'!O140+'havelvac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S140" s="161">
        <f>+'havelvac 7.1'!P140+'havelvac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T140" s="438">
        <f t="shared" si="6"/>
        <v>0</v>
      </c>
      <c r="U140" s="438">
        <f t="shared" si="7"/>
        <v>0</v>
      </c>
      <c r="V140" s="438">
        <f t="shared" si="8"/>
        <v>0</v>
      </c>
    </row>
    <row r="141" spans="1:22" s="198" customFormat="1" ht="16.2">
      <c r="A141" s="184" t="str">
        <f t="shared" si="10"/>
        <v>71040501010000</v>
      </c>
      <c r="B141" s="185" t="s">
        <v>439</v>
      </c>
      <c r="C141" s="134" t="s">
        <v>155</v>
      </c>
      <c r="D141" s="133" t="s">
        <v>149</v>
      </c>
      <c r="E141" s="132" t="s">
        <v>106</v>
      </c>
      <c r="F141" s="186" t="s">
        <v>106</v>
      </c>
      <c r="G141" s="187" t="s">
        <v>440</v>
      </c>
      <c r="H141" s="180">
        <v>2400</v>
      </c>
      <c r="I141" s="212" t="s">
        <v>155</v>
      </c>
      <c r="J141" s="213">
        <v>0</v>
      </c>
      <c r="K141" s="213">
        <v>0</v>
      </c>
      <c r="L141" s="162" t="s">
        <v>169</v>
      </c>
      <c r="M141" s="174"/>
      <c r="N141" s="163">
        <f>+N143+N165+N172+N260+N272</f>
        <v>250000</v>
      </c>
      <c r="O141" s="163">
        <f>+O143+O165+O172+O260+O272</f>
        <v>0</v>
      </c>
      <c r="P141" s="163">
        <f t="shared" ref="P141" si="11">+P143+P165+P172+P260+P272</f>
        <v>250000</v>
      </c>
      <c r="Q141" s="161">
        <f>'havelvac 7.1'!N141+'havelvac 7.2'!N141</f>
        <v>250000</v>
      </c>
      <c r="R141" s="161">
        <f>+'havelvac 7.1'!O141+'havelvac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S141" s="161">
        <f>+'havelvac 7.1'!P141+'havelvac 7.2'!P141+'havelvac 7.3'!P141+'havelvac 7.4'!P141+'havelvac 7.5'!P141+'havelvac 7.6'!P141+'havelvac 7.7'!P141+'havelvac 7.9'!P141+'havelvac 7.8'!P141+'havelvac 7.10'!P141+'havelvac 7.11'!P141+'havelvac 7.12'!P141+'havelvac 7.13'!P141</f>
        <v>250000</v>
      </c>
      <c r="T141" s="438">
        <f t="shared" si="6"/>
        <v>0</v>
      </c>
      <c r="U141" s="438">
        <f t="shared" si="7"/>
        <v>0</v>
      </c>
      <c r="V141" s="438">
        <f t="shared" si="8"/>
        <v>0</v>
      </c>
    </row>
    <row r="142" spans="1:22" s="137" customFormat="1" ht="16.2">
      <c r="A142" s="184" t="str">
        <f t="shared" si="10"/>
        <v>71040501014251</v>
      </c>
      <c r="B142" s="185" t="s">
        <v>439</v>
      </c>
      <c r="C142" s="134" t="s">
        <v>155</v>
      </c>
      <c r="D142" s="133" t="s">
        <v>149</v>
      </c>
      <c r="E142" s="132" t="s">
        <v>106</v>
      </c>
      <c r="F142" s="186" t="s">
        <v>106</v>
      </c>
      <c r="G142" s="131">
        <v>4251</v>
      </c>
      <c r="H142" s="25"/>
      <c r="I142" s="18"/>
      <c r="J142" s="19"/>
      <c r="K142" s="19"/>
      <c r="L142" s="30" t="s">
        <v>108</v>
      </c>
      <c r="M142" s="31"/>
      <c r="N142" s="190"/>
      <c r="O142" s="190"/>
      <c r="P142" s="190"/>
      <c r="Q142" s="161">
        <f>'havelvac 7.1'!N142+'havelvac 7.2'!N142</f>
        <v>0</v>
      </c>
      <c r="R142" s="161">
        <f>+'havelvac 7.1'!O142+'havelvac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S142" s="161">
        <f>+'havelvac 7.1'!P142+'havelvac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T142" s="438">
        <f t="shared" ref="T142:T205" si="12">N142-Q142</f>
        <v>0</v>
      </c>
      <c r="U142" s="438">
        <f t="shared" ref="U142:U205" si="13">O142-R142</f>
        <v>0</v>
      </c>
      <c r="V142" s="438">
        <f t="shared" ref="V142:V205" si="14">P142-S142</f>
        <v>0</v>
      </c>
    </row>
    <row r="143" spans="1:22" s="137" customFormat="1" ht="27.6" hidden="1">
      <c r="A143" s="184"/>
      <c r="B143" s="185"/>
      <c r="C143" s="134"/>
      <c r="D143" s="133"/>
      <c r="E143" s="132"/>
      <c r="F143" s="186"/>
      <c r="G143" s="131"/>
      <c r="H143" s="165">
        <v>2410</v>
      </c>
      <c r="I143" s="166" t="s">
        <v>155</v>
      </c>
      <c r="J143" s="167">
        <v>1</v>
      </c>
      <c r="K143" s="167">
        <v>0</v>
      </c>
      <c r="L143" s="168" t="s">
        <v>749</v>
      </c>
      <c r="M143" s="176"/>
      <c r="N143" s="188">
        <f>N145</f>
        <v>0</v>
      </c>
      <c r="O143" s="188">
        <f>O145</f>
        <v>0</v>
      </c>
      <c r="P143" s="188">
        <f>P145</f>
        <v>0</v>
      </c>
      <c r="Q143" s="161">
        <f>'havelvac 7.1'!N143+'havelvac 7.2'!N143</f>
        <v>0</v>
      </c>
      <c r="R143" s="161">
        <f>+'havelvac 7.1'!O143+'havelvac 7.2'!O143+'havelvac 7.3'!O143+'havelvac 7.4'!O143+'havelvac 7.5'!O143+'havelvac 7.6'!O143+'havelvac 7.7'!O143+'havelvac 7.9'!O143+'havelvac 7.8'!O143+'havelvac 7.10'!O143+'havelvac 7.11'!O143+'havelvac 7.12'!O143+'havelvac 7.13'!O143</f>
        <v>0</v>
      </c>
      <c r="S143" s="161">
        <f>+'havelvac 7.1'!P143+'havelvac 7.2'!P143+'havelvac 7.3'!P143+'havelvac 7.4'!P143+'havelvac 7.5'!P143+'havelvac 7.6'!P143+'havelvac 7.7'!P143+'havelvac 7.9'!P143+'havelvac 7.8'!P143+'havelvac 7.10'!P143+'havelvac 7.11'!P143+'havelvac 7.12'!P143+'havelvac 7.13'!P143</f>
        <v>0</v>
      </c>
      <c r="T143" s="438">
        <f t="shared" si="12"/>
        <v>0</v>
      </c>
      <c r="U143" s="438">
        <f t="shared" si="13"/>
        <v>0</v>
      </c>
      <c r="V143" s="438">
        <f t="shared" si="14"/>
        <v>0</v>
      </c>
    </row>
    <row r="144" spans="1:22" s="198" customFormat="1" ht="16.2" hidden="1">
      <c r="A144" s="184" t="str">
        <f t="shared" si="10"/>
        <v>71040501020000</v>
      </c>
      <c r="B144" s="185" t="s">
        <v>439</v>
      </c>
      <c r="C144" s="134" t="s">
        <v>155</v>
      </c>
      <c r="D144" s="133" t="s">
        <v>149</v>
      </c>
      <c r="E144" s="132" t="s">
        <v>106</v>
      </c>
      <c r="F144" s="186" t="s">
        <v>140</v>
      </c>
      <c r="G144" s="187" t="s">
        <v>440</v>
      </c>
      <c r="H144" s="25"/>
      <c r="I144" s="18"/>
      <c r="J144" s="19"/>
      <c r="K144" s="19"/>
      <c r="L144" s="30" t="s">
        <v>750</v>
      </c>
      <c r="M144" s="31"/>
      <c r="N144" s="190"/>
      <c r="O144" s="190"/>
      <c r="P144" s="190"/>
      <c r="Q144" s="161">
        <f>'havelvac 7.1'!N144+'havelvac 7.2'!N144</f>
        <v>0</v>
      </c>
      <c r="R144" s="161">
        <f>+'havelvac 7.1'!O144+'havelvac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S144" s="161">
        <f>+'havelvac 7.1'!P144+'havelvac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T144" s="438">
        <f t="shared" si="12"/>
        <v>0</v>
      </c>
      <c r="U144" s="438">
        <f t="shared" si="13"/>
        <v>0</v>
      </c>
      <c r="V144" s="438">
        <f t="shared" si="14"/>
        <v>0</v>
      </c>
    </row>
    <row r="145" spans="1:22" s="137" customFormat="1" ht="26.4" hidden="1">
      <c r="A145" s="184" t="str">
        <f t="shared" si="10"/>
        <v>71040501025113</v>
      </c>
      <c r="B145" s="185" t="s">
        <v>439</v>
      </c>
      <c r="C145" s="134" t="s">
        <v>155</v>
      </c>
      <c r="D145" s="133" t="s">
        <v>149</v>
      </c>
      <c r="E145" s="132" t="s">
        <v>106</v>
      </c>
      <c r="F145" s="186" t="s">
        <v>140</v>
      </c>
      <c r="G145" s="131">
        <v>5113</v>
      </c>
      <c r="H145" s="151">
        <v>2411</v>
      </c>
      <c r="I145" s="152" t="s">
        <v>155</v>
      </c>
      <c r="J145" s="153">
        <v>1</v>
      </c>
      <c r="K145" s="153">
        <v>1</v>
      </c>
      <c r="L145" s="154" t="s">
        <v>751</v>
      </c>
      <c r="M145" s="155"/>
      <c r="N145" s="192">
        <f>+N147+N149+N151+N154+N157+N159+N161+N163</f>
        <v>0</v>
      </c>
      <c r="O145" s="192">
        <f>+O147+O149+O151+O154+O157+O159+O161+O163</f>
        <v>0</v>
      </c>
      <c r="P145" s="192">
        <f t="shared" ref="P145" si="15">+P147+P149+P151+P154+P157+P159+P161+P163</f>
        <v>0</v>
      </c>
      <c r="Q145" s="161">
        <f>'havelvac 7.1'!N145+'havelvac 7.2'!N145</f>
        <v>0</v>
      </c>
      <c r="R145" s="161">
        <f>+'havelvac 7.1'!O145+'havelvac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S145" s="161">
        <f>+'havelvac 7.1'!P145+'havelvac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T145" s="438">
        <f t="shared" si="12"/>
        <v>0</v>
      </c>
      <c r="U145" s="438">
        <f t="shared" si="13"/>
        <v>0</v>
      </c>
      <c r="V145" s="438">
        <f t="shared" si="14"/>
        <v>0</v>
      </c>
    </row>
    <row r="146" spans="1:22" s="198" customFormat="1" ht="16.2" hidden="1">
      <c r="A146" s="184" t="str">
        <f t="shared" si="10"/>
        <v>71040501030000</v>
      </c>
      <c r="B146" s="185" t="s">
        <v>439</v>
      </c>
      <c r="C146" s="134" t="s">
        <v>155</v>
      </c>
      <c r="D146" s="133" t="s">
        <v>149</v>
      </c>
      <c r="E146" s="132" t="s">
        <v>106</v>
      </c>
      <c r="F146" s="186" t="s">
        <v>442</v>
      </c>
      <c r="G146" s="187" t="s">
        <v>440</v>
      </c>
      <c r="H146" s="25"/>
      <c r="I146" s="18"/>
      <c r="J146" s="19"/>
      <c r="K146" s="19"/>
      <c r="L146" s="30" t="s">
        <v>108</v>
      </c>
      <c r="M146" s="31"/>
      <c r="N146" s="190"/>
      <c r="O146" s="190"/>
      <c r="P146" s="190"/>
      <c r="Q146" s="161">
        <f>'havelvac 7.1'!N146+'havelvac 7.2'!N146</f>
        <v>0</v>
      </c>
      <c r="R146" s="161">
        <f>+'havelvac 7.1'!O146+'havelvac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S146" s="161">
        <f>+'havelvac 7.1'!P146+'havelvac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T146" s="438">
        <f t="shared" si="12"/>
        <v>0</v>
      </c>
      <c r="U146" s="438">
        <f t="shared" si="13"/>
        <v>0</v>
      </c>
      <c r="V146" s="438">
        <f t="shared" si="14"/>
        <v>0</v>
      </c>
    </row>
    <row r="147" spans="1:22" s="137" customFormat="1" ht="47.4" hidden="1" customHeight="1">
      <c r="A147" s="184" t="str">
        <f t="shared" si="10"/>
        <v>71040501034251</v>
      </c>
      <c r="B147" s="185" t="s">
        <v>439</v>
      </c>
      <c r="C147" s="134" t="s">
        <v>155</v>
      </c>
      <c r="D147" s="133" t="s">
        <v>149</v>
      </c>
      <c r="E147" s="132" t="s">
        <v>106</v>
      </c>
      <c r="F147" s="186" t="s">
        <v>442</v>
      </c>
      <c r="G147" s="131">
        <v>4251</v>
      </c>
      <c r="H147" s="45"/>
      <c r="I147" s="147"/>
      <c r="J147" s="148"/>
      <c r="K147" s="148"/>
      <c r="L147" s="27" t="s">
        <v>752</v>
      </c>
      <c r="M147" s="28"/>
      <c r="N147" s="197">
        <f>O147+P147</f>
        <v>0</v>
      </c>
      <c r="O147" s="197">
        <f>SUM(O148)</f>
        <v>0</v>
      </c>
      <c r="P147" s="197">
        <f>SUM(P148)</f>
        <v>0</v>
      </c>
      <c r="Q147" s="161">
        <f>'havelvac 7.1'!N147+'havelvac 7.2'!N147</f>
        <v>0</v>
      </c>
      <c r="R147" s="161">
        <f>+'havelvac 7.1'!O147+'havelvac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S147" s="161">
        <f>+'havelvac 7.1'!P147+'havelvac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T147" s="438">
        <f t="shared" si="12"/>
        <v>0</v>
      </c>
      <c r="U147" s="438">
        <f t="shared" si="13"/>
        <v>0</v>
      </c>
      <c r="V147" s="438">
        <f t="shared" si="14"/>
        <v>0</v>
      </c>
    </row>
    <row r="148" spans="1:22" s="137" customFormat="1" ht="16.2" hidden="1">
      <c r="A148" s="184" t="str">
        <f t="shared" si="10"/>
        <v>71040501035113</v>
      </c>
      <c r="B148" s="185" t="s">
        <v>439</v>
      </c>
      <c r="C148" s="134" t="s">
        <v>155</v>
      </c>
      <c r="D148" s="133" t="s">
        <v>149</v>
      </c>
      <c r="E148" s="132" t="s">
        <v>106</v>
      </c>
      <c r="F148" s="186" t="s">
        <v>442</v>
      </c>
      <c r="G148" s="131">
        <v>5113</v>
      </c>
      <c r="H148" s="25"/>
      <c r="I148" s="18"/>
      <c r="J148" s="19"/>
      <c r="K148" s="19"/>
      <c r="L148" s="32" t="s">
        <v>125</v>
      </c>
      <c r="M148" s="33">
        <v>4239</v>
      </c>
      <c r="N148" s="183">
        <f>+'havelvac 7.1'!N148+'havelvac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48" s="183">
        <f>+'havelvac 7.1'!O148+'havelvac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48" s="183">
        <f>+'havelvac 7.1'!P148+'havelvac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Q148" s="161">
        <f>'havelvac 7.1'!N148+'havelvac 7.2'!N148</f>
        <v>0</v>
      </c>
      <c r="R148" s="161">
        <f>+'havelvac 7.1'!O148+'havelvac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S148" s="161">
        <f>+'havelvac 7.1'!P148+'havelvac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T148" s="438">
        <f t="shared" si="12"/>
        <v>0</v>
      </c>
      <c r="U148" s="438">
        <f t="shared" si="13"/>
        <v>0</v>
      </c>
      <c r="V148" s="438">
        <f t="shared" si="14"/>
        <v>0</v>
      </c>
    </row>
    <row r="149" spans="1:22" s="198" customFormat="1" ht="43.95" hidden="1" customHeight="1">
      <c r="A149" s="184" t="str">
        <f t="shared" si="10"/>
        <v>71040501040000</v>
      </c>
      <c r="B149" s="185" t="s">
        <v>439</v>
      </c>
      <c r="C149" s="134" t="s">
        <v>155</v>
      </c>
      <c r="D149" s="133" t="s">
        <v>149</v>
      </c>
      <c r="E149" s="132" t="s">
        <v>106</v>
      </c>
      <c r="F149" s="186" t="s">
        <v>155</v>
      </c>
      <c r="G149" s="187" t="s">
        <v>440</v>
      </c>
      <c r="H149" s="45"/>
      <c r="I149" s="147"/>
      <c r="J149" s="148"/>
      <c r="K149" s="148"/>
      <c r="L149" s="27" t="s">
        <v>753</v>
      </c>
      <c r="M149" s="28"/>
      <c r="N149" s="197">
        <f>O149+P149</f>
        <v>0</v>
      </c>
      <c r="O149" s="197">
        <f>SUM(O150)</f>
        <v>0</v>
      </c>
      <c r="P149" s="197">
        <f>SUM(P150)</f>
        <v>0</v>
      </c>
      <c r="Q149" s="161">
        <f>'havelvac 7.1'!N149+'havelvac 7.2'!N149</f>
        <v>0</v>
      </c>
      <c r="R149" s="161">
        <f>+'havelvac 7.1'!O149+'havelvac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S149" s="161">
        <f>+'havelvac 7.1'!P149+'havelvac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T149" s="438">
        <f t="shared" si="12"/>
        <v>0</v>
      </c>
      <c r="U149" s="438">
        <f t="shared" si="13"/>
        <v>0</v>
      </c>
      <c r="V149" s="438">
        <f t="shared" si="14"/>
        <v>0</v>
      </c>
    </row>
    <row r="150" spans="1:22" s="137" customFormat="1" ht="16.2" hidden="1">
      <c r="A150" s="184" t="str">
        <f t="shared" si="10"/>
        <v>71040501044251</v>
      </c>
      <c r="B150" s="185" t="s">
        <v>439</v>
      </c>
      <c r="C150" s="134" t="s">
        <v>155</v>
      </c>
      <c r="D150" s="133" t="s">
        <v>149</v>
      </c>
      <c r="E150" s="132" t="s">
        <v>106</v>
      </c>
      <c r="F150" s="186" t="s">
        <v>155</v>
      </c>
      <c r="G150" s="131">
        <v>4251</v>
      </c>
      <c r="H150" s="25"/>
      <c r="I150" s="18"/>
      <c r="J150" s="19"/>
      <c r="K150" s="19"/>
      <c r="L150" s="32" t="s">
        <v>125</v>
      </c>
      <c r="M150" s="33">
        <v>4239</v>
      </c>
      <c r="N150" s="183">
        <f>+'havelvac 7.1'!N150+'havelvac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50" s="183">
        <f>+'havelvac 7.1'!O150+'havelvac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50" s="183">
        <f>+'havelvac 7.1'!P150+'havelvac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Q150" s="161">
        <f>'havelvac 7.1'!N150+'havelvac 7.2'!N150</f>
        <v>0</v>
      </c>
      <c r="R150" s="161">
        <f>+'havelvac 7.1'!O150+'havelvac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S150" s="161">
        <f>+'havelvac 7.1'!P150+'havelvac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T150" s="438">
        <f t="shared" si="12"/>
        <v>0</v>
      </c>
      <c r="U150" s="438">
        <f t="shared" si="13"/>
        <v>0</v>
      </c>
      <c r="V150" s="438">
        <f t="shared" si="14"/>
        <v>0</v>
      </c>
    </row>
    <row r="151" spans="1:22" s="137" customFormat="1" ht="37.200000000000003" hidden="1" customHeight="1">
      <c r="A151" s="184"/>
      <c r="B151" s="185"/>
      <c r="C151" s="134"/>
      <c r="D151" s="133"/>
      <c r="E151" s="132"/>
      <c r="F151" s="186"/>
      <c r="G151" s="131"/>
      <c r="H151" s="45"/>
      <c r="I151" s="147"/>
      <c r="J151" s="148"/>
      <c r="K151" s="148"/>
      <c r="L151" s="27" t="s">
        <v>863</v>
      </c>
      <c r="M151" s="28"/>
      <c r="N151" s="197">
        <f>O151+P151</f>
        <v>0</v>
      </c>
      <c r="O151" s="197">
        <f>SUM(O152:O153)</f>
        <v>0</v>
      </c>
      <c r="P151" s="197">
        <f>SUM(P152:P153)</f>
        <v>0</v>
      </c>
      <c r="Q151" s="161">
        <f>'havelvac 7.1'!N151+'havelvac 7.2'!N151</f>
        <v>0</v>
      </c>
      <c r="R151" s="161">
        <f>+'havelvac 7.1'!O151+'havelvac 7.2'!O151+'havelvac 7.3'!O151+'havelvac 7.4'!O151+'havelvac 7.5'!O151+'havelvac 7.6'!O151+'havelvac 7.7'!O151+'havelvac 7.9'!O151+'havelvac 7.8'!O151+'havelvac 7.10'!O151+'havelvac 7.11'!O151+'havelvac 7.12'!O151+'havelvac 7.13'!O151</f>
        <v>0</v>
      </c>
      <c r="S151" s="161">
        <f>+'havelvac 7.1'!P151+'havelvac 7.2'!P151+'havelvac 7.3'!P151+'havelvac 7.4'!P151+'havelvac 7.5'!P151+'havelvac 7.6'!P151+'havelvac 7.7'!P151+'havelvac 7.9'!P151+'havelvac 7.8'!P151+'havelvac 7.10'!P151+'havelvac 7.11'!P151+'havelvac 7.12'!P151+'havelvac 7.13'!P151</f>
        <v>0</v>
      </c>
      <c r="T151" s="438">
        <f t="shared" si="12"/>
        <v>0</v>
      </c>
      <c r="U151" s="438">
        <f t="shared" si="13"/>
        <v>0</v>
      </c>
      <c r="V151" s="438">
        <f t="shared" si="14"/>
        <v>0</v>
      </c>
    </row>
    <row r="152" spans="1:22" s="198" customFormat="1" ht="16.2" hidden="1">
      <c r="A152" s="184" t="str">
        <f>CONCATENATE(B152,C152,D152,E152,F152,G152)</f>
        <v>71040501080000</v>
      </c>
      <c r="B152" s="185" t="s">
        <v>439</v>
      </c>
      <c r="C152" s="134" t="s">
        <v>155</v>
      </c>
      <c r="D152" s="133" t="s">
        <v>149</v>
      </c>
      <c r="E152" s="132" t="s">
        <v>106</v>
      </c>
      <c r="F152" s="186" t="s">
        <v>185</v>
      </c>
      <c r="G152" s="187" t="s">
        <v>440</v>
      </c>
      <c r="H152" s="17"/>
      <c r="I152" s="25"/>
      <c r="J152" s="26"/>
      <c r="K152" s="26"/>
      <c r="L152" s="30" t="s">
        <v>754</v>
      </c>
      <c r="M152" s="31">
        <v>4422</v>
      </c>
      <c r="N152" s="183">
        <f>+'havelvac 7.1'!N152+'havelvac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52" s="183">
        <f>+'havelvac 7.1'!O152+'havelvac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52" s="183">
        <f>+'havelvac 7.1'!P152+'havelvac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Q152" s="161">
        <f>'havelvac 7.1'!N152+'havelvac 7.2'!N152</f>
        <v>0</v>
      </c>
      <c r="R152" s="161">
        <f>+'havelvac 7.1'!O152+'havelvac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S152" s="161">
        <f>+'havelvac 7.1'!P152+'havelvac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T152" s="438">
        <f t="shared" si="12"/>
        <v>0</v>
      </c>
      <c r="U152" s="438">
        <f t="shared" si="13"/>
        <v>0</v>
      </c>
      <c r="V152" s="438">
        <f t="shared" si="14"/>
        <v>0</v>
      </c>
    </row>
    <row r="153" spans="1:22" s="198" customFormat="1" ht="16.2" hidden="1">
      <c r="A153" s="184"/>
      <c r="B153" s="185"/>
      <c r="C153" s="134"/>
      <c r="D153" s="133"/>
      <c r="E153" s="132"/>
      <c r="F153" s="186"/>
      <c r="G153" s="187"/>
      <c r="H153" s="17"/>
      <c r="I153" s="25"/>
      <c r="J153" s="26"/>
      <c r="K153" s="26"/>
      <c r="L153" s="30" t="s">
        <v>174</v>
      </c>
      <c r="M153" s="13">
        <v>5113</v>
      </c>
      <c r="N153" s="183">
        <f>+'havelvac 7.1'!N153+'havelvac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53" s="183">
        <f>+'havelvac 7.1'!O153+'havelvac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53" s="183">
        <f>+'havelvac 7.1'!P153+'havelvac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  <c r="Q153" s="161">
        <f>'havelvac 7.1'!N153+'havelvac 7.2'!N153</f>
        <v>0</v>
      </c>
      <c r="R153" s="161">
        <f>+'havelvac 7.1'!O153+'havelvac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S153" s="161">
        <f>+'havelvac 7.1'!P153+'havelvac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  <c r="T153" s="438">
        <f t="shared" si="12"/>
        <v>0</v>
      </c>
      <c r="U153" s="438">
        <f t="shared" si="13"/>
        <v>0</v>
      </c>
      <c r="V153" s="438">
        <f t="shared" si="14"/>
        <v>0</v>
      </c>
    </row>
    <row r="154" spans="1:22" s="137" customFormat="1" ht="60.6" hidden="1" customHeight="1">
      <c r="A154" s="184" t="str">
        <f t="shared" ref="A154:A164" si="16">CONCATENATE(B154,C154,D154,E154,F154,G154)</f>
        <v>71040501085113</v>
      </c>
      <c r="B154" s="185" t="s">
        <v>439</v>
      </c>
      <c r="C154" s="134" t="s">
        <v>155</v>
      </c>
      <c r="D154" s="133" t="s">
        <v>149</v>
      </c>
      <c r="E154" s="132" t="s">
        <v>106</v>
      </c>
      <c r="F154" s="186" t="s">
        <v>185</v>
      </c>
      <c r="G154" s="131">
        <v>5113</v>
      </c>
      <c r="H154" s="45"/>
      <c r="I154" s="147"/>
      <c r="J154" s="148"/>
      <c r="K154" s="148"/>
      <c r="L154" s="27" t="s">
        <v>867</v>
      </c>
      <c r="M154" s="28"/>
      <c r="N154" s="197">
        <f>O154+P154</f>
        <v>0</v>
      </c>
      <c r="O154" s="197">
        <f>SUM(O155:O156)</f>
        <v>0</v>
      </c>
      <c r="P154" s="197">
        <f>SUM(P155:P156)</f>
        <v>0</v>
      </c>
      <c r="Q154" s="161">
        <f>'havelvac 7.1'!N154+'havelvac 7.2'!N154</f>
        <v>0</v>
      </c>
      <c r="R154" s="161">
        <f>+'havelvac 7.1'!O154+'havelvac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S154" s="161">
        <f>+'havelvac 7.1'!P154+'havelvac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T154" s="438">
        <f t="shared" si="12"/>
        <v>0</v>
      </c>
      <c r="U154" s="438">
        <f t="shared" si="13"/>
        <v>0</v>
      </c>
      <c r="V154" s="438">
        <f t="shared" si="14"/>
        <v>0</v>
      </c>
    </row>
    <row r="155" spans="1:22" s="198" customFormat="1" ht="16.2" hidden="1">
      <c r="A155" s="184" t="str">
        <f t="shared" si="16"/>
        <v>71040501090000</v>
      </c>
      <c r="B155" s="185" t="s">
        <v>439</v>
      </c>
      <c r="C155" s="134" t="s">
        <v>155</v>
      </c>
      <c r="D155" s="133" t="s">
        <v>149</v>
      </c>
      <c r="E155" s="132" t="s">
        <v>106</v>
      </c>
      <c r="F155" s="186" t="s">
        <v>187</v>
      </c>
      <c r="G155" s="187" t="s">
        <v>440</v>
      </c>
      <c r="H155" s="17"/>
      <c r="I155" s="25"/>
      <c r="J155" s="26"/>
      <c r="K155" s="26"/>
      <c r="L155" s="32" t="s">
        <v>134</v>
      </c>
      <c r="M155" s="48">
        <v>4861</v>
      </c>
      <c r="N155" s="183">
        <f>+'havelvac 7.1'!N155+'havelvac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55" s="183">
        <f>+'havelvac 7.1'!O155+'havelvac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55" s="183">
        <f>+'havelvac 7.1'!P155+'havelvac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Q155" s="161">
        <f>'havelvac 7.1'!N155+'havelvac 7.2'!N155</f>
        <v>0</v>
      </c>
      <c r="R155" s="161">
        <f>+'havelvac 7.1'!O155+'havelvac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S155" s="161">
        <f>+'havelvac 7.1'!P155+'havelvac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T155" s="438">
        <f t="shared" si="12"/>
        <v>0</v>
      </c>
      <c r="U155" s="438">
        <f t="shared" si="13"/>
        <v>0</v>
      </c>
      <c r="V155" s="438">
        <f t="shared" si="14"/>
        <v>0</v>
      </c>
    </row>
    <row r="156" spans="1:22" s="137" customFormat="1" ht="16.2" hidden="1">
      <c r="A156" s="184" t="str">
        <f t="shared" si="16"/>
        <v>71040501094251</v>
      </c>
      <c r="B156" s="185" t="s">
        <v>439</v>
      </c>
      <c r="C156" s="134" t="s">
        <v>155</v>
      </c>
      <c r="D156" s="133" t="s">
        <v>149</v>
      </c>
      <c r="E156" s="132" t="s">
        <v>106</v>
      </c>
      <c r="F156" s="186" t="s">
        <v>187</v>
      </c>
      <c r="G156" s="131">
        <v>4251</v>
      </c>
      <c r="H156" s="17"/>
      <c r="I156" s="25"/>
      <c r="J156" s="26"/>
      <c r="K156" s="26"/>
      <c r="L156" s="30" t="s">
        <v>174</v>
      </c>
      <c r="M156" s="13">
        <v>5113</v>
      </c>
      <c r="N156" s="183">
        <f>+'havelvac 7.1'!N156+'havelvac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6" s="183">
        <f>+'havelvac 7.1'!O156+'havelvac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6" s="183">
        <f>+'havelvac 7.1'!P156+'havelvac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Q156" s="161">
        <f>'havelvac 7.1'!N156+'havelvac 7.2'!N156</f>
        <v>0</v>
      </c>
      <c r="R156" s="161">
        <f>+'havelvac 7.1'!O156+'havelvac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S156" s="161">
        <f>+'havelvac 7.1'!P156+'havelvac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T156" s="438">
        <f t="shared" si="12"/>
        <v>0</v>
      </c>
      <c r="U156" s="438">
        <f t="shared" si="13"/>
        <v>0</v>
      </c>
      <c r="V156" s="438">
        <f t="shared" si="14"/>
        <v>0</v>
      </c>
    </row>
    <row r="157" spans="1:22" s="137" customFormat="1" ht="37.950000000000003" hidden="1" customHeight="1">
      <c r="A157" s="184" t="str">
        <f t="shared" si="16"/>
        <v>71040501094639</v>
      </c>
      <c r="B157" s="185" t="s">
        <v>439</v>
      </c>
      <c r="C157" s="134" t="s">
        <v>155</v>
      </c>
      <c r="D157" s="133" t="s">
        <v>149</v>
      </c>
      <c r="E157" s="132" t="s">
        <v>106</v>
      </c>
      <c r="F157" s="186" t="s">
        <v>187</v>
      </c>
      <c r="G157" s="131">
        <v>4639</v>
      </c>
      <c r="H157" s="45"/>
      <c r="I157" s="147"/>
      <c r="J157" s="148"/>
      <c r="K157" s="148"/>
      <c r="L157" s="27" t="s">
        <v>864</v>
      </c>
      <c r="M157" s="28"/>
      <c r="N157" s="197">
        <f>O157+P157</f>
        <v>0</v>
      </c>
      <c r="O157" s="197">
        <f>SUM(O158)</f>
        <v>0</v>
      </c>
      <c r="P157" s="197">
        <f>SUM(P158)</f>
        <v>0</v>
      </c>
      <c r="Q157" s="161">
        <f>'havelvac 7.1'!N157+'havelvac 7.2'!N157</f>
        <v>0</v>
      </c>
      <c r="R157" s="161">
        <f>+'havelvac 7.1'!O157+'havelvac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S157" s="161">
        <f>+'havelvac 7.1'!P157+'havelvac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T157" s="438">
        <f t="shared" si="12"/>
        <v>0</v>
      </c>
      <c r="U157" s="438">
        <f t="shared" si="13"/>
        <v>0</v>
      </c>
      <c r="V157" s="438">
        <f t="shared" si="14"/>
        <v>0</v>
      </c>
    </row>
    <row r="158" spans="1:22" s="198" customFormat="1" ht="16.2" hidden="1">
      <c r="A158" s="184" t="str">
        <f t="shared" si="16"/>
        <v>71040501100000</v>
      </c>
      <c r="B158" s="185" t="s">
        <v>439</v>
      </c>
      <c r="C158" s="134" t="s">
        <v>155</v>
      </c>
      <c r="D158" s="133" t="s">
        <v>149</v>
      </c>
      <c r="E158" s="132" t="s">
        <v>106</v>
      </c>
      <c r="F158" s="186" t="s">
        <v>189</v>
      </c>
      <c r="G158" s="187" t="s">
        <v>440</v>
      </c>
      <c r="H158" s="17"/>
      <c r="I158" s="25"/>
      <c r="J158" s="26"/>
      <c r="K158" s="26"/>
      <c r="L158" s="30" t="s">
        <v>174</v>
      </c>
      <c r="M158" s="13">
        <v>5113</v>
      </c>
      <c r="N158" s="183">
        <f>+'havelvac 7.1'!N158+'havelvac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8" s="183">
        <f>+'havelvac 7.1'!O158+'havelvac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8" s="183">
        <f>+'havelvac 7.1'!P158+'havelvac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Q158" s="161">
        <f>'havelvac 7.1'!N158+'havelvac 7.2'!N158</f>
        <v>0</v>
      </c>
      <c r="R158" s="161">
        <f>+'havelvac 7.1'!O158+'havelvac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S158" s="161">
        <f>+'havelvac 7.1'!P158+'havelvac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T158" s="438">
        <f t="shared" si="12"/>
        <v>0</v>
      </c>
      <c r="U158" s="438">
        <f t="shared" si="13"/>
        <v>0</v>
      </c>
      <c r="V158" s="438">
        <f t="shared" si="14"/>
        <v>0</v>
      </c>
    </row>
    <row r="159" spans="1:22" s="137" customFormat="1" ht="73.95" hidden="1" customHeight="1">
      <c r="A159" s="184" t="str">
        <f t="shared" si="16"/>
        <v>71040501104861</v>
      </c>
      <c r="B159" s="185" t="s">
        <v>439</v>
      </c>
      <c r="C159" s="134" t="s">
        <v>155</v>
      </c>
      <c r="D159" s="133" t="s">
        <v>149</v>
      </c>
      <c r="E159" s="132" t="s">
        <v>106</v>
      </c>
      <c r="F159" s="186" t="s">
        <v>189</v>
      </c>
      <c r="G159" s="131">
        <v>4861</v>
      </c>
      <c r="H159" s="45"/>
      <c r="I159" s="147"/>
      <c r="J159" s="148"/>
      <c r="K159" s="148"/>
      <c r="L159" s="27" t="s">
        <v>868</v>
      </c>
      <c r="M159" s="28"/>
      <c r="N159" s="197">
        <f>O159+P159</f>
        <v>0</v>
      </c>
      <c r="O159" s="197">
        <f>SUM(O160:O160)</f>
        <v>0</v>
      </c>
      <c r="P159" s="197">
        <f>SUM(P160:P160)</f>
        <v>0</v>
      </c>
      <c r="Q159" s="161">
        <f>'havelvac 7.1'!N159+'havelvac 7.2'!N159</f>
        <v>0</v>
      </c>
      <c r="R159" s="161">
        <f>+'havelvac 7.1'!O159+'havelvac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S159" s="161">
        <f>+'havelvac 7.1'!P159+'havelvac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T159" s="438">
        <f t="shared" si="12"/>
        <v>0</v>
      </c>
      <c r="U159" s="438">
        <f t="shared" si="13"/>
        <v>0</v>
      </c>
      <c r="V159" s="438">
        <f t="shared" si="14"/>
        <v>0</v>
      </c>
    </row>
    <row r="160" spans="1:22" s="198" customFormat="1" ht="16.2" hidden="1">
      <c r="A160" s="184" t="str">
        <f t="shared" si="16"/>
        <v>71040501110000</v>
      </c>
      <c r="B160" s="185" t="s">
        <v>439</v>
      </c>
      <c r="C160" s="134" t="s">
        <v>155</v>
      </c>
      <c r="D160" s="133" t="s">
        <v>149</v>
      </c>
      <c r="E160" s="132" t="s">
        <v>106</v>
      </c>
      <c r="F160" s="186" t="s">
        <v>104</v>
      </c>
      <c r="G160" s="187" t="s">
        <v>440</v>
      </c>
      <c r="H160" s="17"/>
      <c r="I160" s="25"/>
      <c r="J160" s="26"/>
      <c r="K160" s="26"/>
      <c r="L160" s="32" t="s">
        <v>134</v>
      </c>
      <c r="M160" s="48">
        <v>4861</v>
      </c>
      <c r="N160" s="183">
        <f>+'havelvac 7.1'!N160+'havelvac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60" s="183">
        <f>+'havelvac 7.1'!O160+'havelvac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60" s="183">
        <f>+'havelvac 7.1'!P160+'havelvac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Q160" s="161">
        <f>'havelvac 7.1'!N160+'havelvac 7.2'!N160</f>
        <v>0</v>
      </c>
      <c r="R160" s="161">
        <f>+'havelvac 7.1'!O160+'havelvac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S160" s="161">
        <f>+'havelvac 7.1'!P160+'havelvac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T160" s="438">
        <f t="shared" si="12"/>
        <v>0</v>
      </c>
      <c r="U160" s="438">
        <f t="shared" si="13"/>
        <v>0</v>
      </c>
      <c r="V160" s="438">
        <f t="shared" si="14"/>
        <v>0</v>
      </c>
    </row>
    <row r="161" spans="1:22" s="198" customFormat="1" ht="84.6" hidden="1" customHeight="1">
      <c r="A161" s="184" t="str">
        <f t="shared" si="16"/>
        <v>71040501120000</v>
      </c>
      <c r="B161" s="185" t="s">
        <v>439</v>
      </c>
      <c r="C161" s="134" t="s">
        <v>155</v>
      </c>
      <c r="D161" s="133" t="s">
        <v>149</v>
      </c>
      <c r="E161" s="132" t="s">
        <v>106</v>
      </c>
      <c r="F161" s="186" t="s">
        <v>443</v>
      </c>
      <c r="G161" s="187" t="s">
        <v>440</v>
      </c>
      <c r="H161" s="45"/>
      <c r="I161" s="147"/>
      <c r="J161" s="148"/>
      <c r="K161" s="148"/>
      <c r="L161" s="457" t="s">
        <v>869</v>
      </c>
      <c r="M161" s="28"/>
      <c r="N161" s="197">
        <f>O161+P161</f>
        <v>0</v>
      </c>
      <c r="O161" s="197">
        <f>SUM(O162:O162)</f>
        <v>0</v>
      </c>
      <c r="P161" s="197">
        <f>SUM(P162:P162)</f>
        <v>0</v>
      </c>
      <c r="Q161" s="161">
        <f>'havelvac 7.1'!N161+'havelvac 7.2'!N161</f>
        <v>0</v>
      </c>
      <c r="R161" s="161">
        <f>+'havelvac 7.1'!O161+'havelvac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S161" s="161">
        <f>+'havelvac 7.1'!P161+'havelvac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T161" s="438">
        <f t="shared" si="12"/>
        <v>0</v>
      </c>
      <c r="U161" s="438">
        <f t="shared" si="13"/>
        <v>0</v>
      </c>
      <c r="V161" s="438">
        <f t="shared" si="14"/>
        <v>0</v>
      </c>
    </row>
    <row r="162" spans="1:22" s="137" customFormat="1" ht="16.2" hidden="1">
      <c r="A162" s="184" t="str">
        <f t="shared" si="16"/>
        <v>71040501125129</v>
      </c>
      <c r="B162" s="185" t="s">
        <v>439</v>
      </c>
      <c r="C162" s="134" t="s">
        <v>155</v>
      </c>
      <c r="D162" s="133" t="s">
        <v>149</v>
      </c>
      <c r="E162" s="132" t="s">
        <v>106</v>
      </c>
      <c r="F162" s="186" t="s">
        <v>443</v>
      </c>
      <c r="G162" s="131">
        <v>5129</v>
      </c>
      <c r="H162" s="17"/>
      <c r="I162" s="25"/>
      <c r="J162" s="26"/>
      <c r="K162" s="26"/>
      <c r="L162" s="32" t="s">
        <v>134</v>
      </c>
      <c r="M162" s="48">
        <v>4861</v>
      </c>
      <c r="N162" s="183">
        <f>+'havelvac 7.1'!N162+'havelvac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62" s="183">
        <f>+'havelvac 7.1'!O162+'havelvac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62" s="183">
        <f>+'havelvac 7.1'!P162+'havelvac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Q162" s="161">
        <f>'havelvac 7.1'!N162+'havelvac 7.2'!N162</f>
        <v>0</v>
      </c>
      <c r="R162" s="161">
        <f>+'havelvac 7.1'!O162+'havelvac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S162" s="161">
        <f>+'havelvac 7.1'!P162+'havelvac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T162" s="438">
        <f t="shared" si="12"/>
        <v>0</v>
      </c>
      <c r="U162" s="438">
        <f t="shared" si="13"/>
        <v>0</v>
      </c>
      <c r="V162" s="438">
        <f t="shared" si="14"/>
        <v>0</v>
      </c>
    </row>
    <row r="163" spans="1:22" s="137" customFormat="1" ht="42.6" hidden="1" customHeight="1">
      <c r="A163" s="184" t="str">
        <f t="shared" si="16"/>
        <v>71040501094639</v>
      </c>
      <c r="B163" s="185" t="s">
        <v>439</v>
      </c>
      <c r="C163" s="134" t="s">
        <v>155</v>
      </c>
      <c r="D163" s="133" t="s">
        <v>149</v>
      </c>
      <c r="E163" s="132" t="s">
        <v>106</v>
      </c>
      <c r="F163" s="186" t="s">
        <v>187</v>
      </c>
      <c r="G163" s="131">
        <v>4639</v>
      </c>
      <c r="H163" s="45"/>
      <c r="I163" s="147"/>
      <c r="J163" s="148"/>
      <c r="K163" s="148"/>
      <c r="L163" s="27" t="s">
        <v>865</v>
      </c>
      <c r="M163" s="28"/>
      <c r="N163" s="197">
        <f>O163+P163</f>
        <v>0</v>
      </c>
      <c r="O163" s="197">
        <f>SUM(O164)</f>
        <v>0</v>
      </c>
      <c r="P163" s="197">
        <f>SUM(P164)</f>
        <v>0</v>
      </c>
      <c r="Q163" s="161">
        <f>'havelvac 7.1'!N163+'havelvac 7.2'!N163</f>
        <v>0</v>
      </c>
      <c r="R163" s="161">
        <f>+'havelvac 7.1'!O163+'havelvac 7.2'!O163+'havelvac 7.3'!O163+'havelvac 7.4'!O163+'havelvac 7.5'!O163+'havelvac 7.6'!O163+'havelvac 7.7'!O163+'havelvac 7.9'!O163+'havelvac 7.8'!O163+'havelvac 7.10'!O163+'havelvac 7.11'!O163+'havelvac 7.12'!O163+'havelvac 7.13'!O163</f>
        <v>0</v>
      </c>
      <c r="S163" s="161">
        <f>+'havelvac 7.1'!P163+'havelvac 7.2'!P163+'havelvac 7.3'!P163+'havelvac 7.4'!P163+'havelvac 7.5'!P163+'havelvac 7.6'!P163+'havelvac 7.7'!P163+'havelvac 7.9'!P163+'havelvac 7.8'!P163+'havelvac 7.10'!P163+'havelvac 7.11'!P163+'havelvac 7.12'!P163+'havelvac 7.13'!P163</f>
        <v>0</v>
      </c>
      <c r="T163" s="438">
        <f t="shared" si="12"/>
        <v>0</v>
      </c>
      <c r="U163" s="438">
        <f t="shared" si="13"/>
        <v>0</v>
      </c>
      <c r="V163" s="438">
        <f t="shared" si="14"/>
        <v>0</v>
      </c>
    </row>
    <row r="164" spans="1:22" s="198" customFormat="1" ht="26.4" hidden="1">
      <c r="A164" s="184" t="str">
        <f t="shared" si="16"/>
        <v>71040501100000</v>
      </c>
      <c r="B164" s="185" t="s">
        <v>439</v>
      </c>
      <c r="C164" s="134" t="s">
        <v>155</v>
      </c>
      <c r="D164" s="133" t="s">
        <v>149</v>
      </c>
      <c r="E164" s="132" t="s">
        <v>106</v>
      </c>
      <c r="F164" s="186" t="s">
        <v>189</v>
      </c>
      <c r="G164" s="187" t="s">
        <v>440</v>
      </c>
      <c r="H164" s="17"/>
      <c r="I164" s="25"/>
      <c r="J164" s="26"/>
      <c r="K164" s="26"/>
      <c r="L164" s="30" t="s">
        <v>866</v>
      </c>
      <c r="M164" s="13">
        <v>5511</v>
      </c>
      <c r="N164" s="183">
        <f>+'havelvac 7.1'!N166+'havelvac 7.2'!N166+'havelvac 7.3'!N166+'havelvac 7.4'!N166+'havelvac 7.5'!N166+'havelvac 7.6'!N166+'havelvac 7.7'!N166+'havelvac 7.9'!N166+'havelvac 7.8'!N166+'havelvac 7.10'!N166+'havelvac 7.11'!N166+'havelvac 7.12'!N166+'havelvac 7.13'!N164</f>
        <v>0</v>
      </c>
      <c r="O164" s="183">
        <f>+'havelvac 7.1'!O166+'havelvac 7.2'!O166+'havelvac 7.3'!O166+'havelvac 7.4'!O166+'havelvac 7.5'!O166+'havelvac 7.6'!O166+'havelvac 7.7'!O166+'havelvac 7.9'!O166+'havelvac 7.8'!O166+'havelvac 7.10'!O166+'havelvac 7.11'!O166+'havelvac 7.12'!O166+'havelvac 7.13'!O164</f>
        <v>0</v>
      </c>
      <c r="P164" s="183">
        <f>+'havelvac 7.1'!P166+'havelvac 7.2'!P166+'havelvac 7.3'!P166+'havelvac 7.4'!P166+'havelvac 7.5'!P166+'havelvac 7.6'!P166+'havelvac 7.7'!P166+'havelvac 7.9'!P166+'havelvac 7.8'!P166+'havelvac 7.10'!P166+'havelvac 7.11'!P166+'havelvac 7.12'!P166+'havelvac 7.13'!P164</f>
        <v>0</v>
      </c>
      <c r="Q164" s="161">
        <f>'havelvac 7.1'!N164+'havelvac 7.2'!N164</f>
        <v>0</v>
      </c>
      <c r="R164" s="161">
        <f>+'havelvac 7.1'!O164+'havelvac 7.2'!O164+'havelvac 7.3'!O164+'havelvac 7.4'!O164+'havelvac 7.5'!O164+'havelvac 7.6'!O164+'havelvac 7.7'!O164+'havelvac 7.9'!O164+'havelvac 7.8'!O164+'havelvac 7.10'!O164+'havelvac 7.11'!O164+'havelvac 7.12'!O164+'havelvac 7.13'!O164</f>
        <v>0</v>
      </c>
      <c r="S164" s="161">
        <f>+'havelvac 7.1'!P164+'havelvac 7.2'!P164+'havelvac 7.3'!P164+'havelvac 7.4'!P164+'havelvac 7.5'!P164+'havelvac 7.6'!P164+'havelvac 7.7'!P164+'havelvac 7.9'!P164+'havelvac 7.8'!P164+'havelvac 7.10'!P164+'havelvac 7.11'!P164+'havelvac 7.12'!P164+'havelvac 7.13'!P164</f>
        <v>0</v>
      </c>
      <c r="T164" s="438">
        <f t="shared" si="12"/>
        <v>0</v>
      </c>
      <c r="U164" s="438">
        <f t="shared" si="13"/>
        <v>0</v>
      </c>
      <c r="V164" s="438">
        <f t="shared" si="14"/>
        <v>0</v>
      </c>
    </row>
    <row r="165" spans="1:22" s="137" customFormat="1" ht="27.6" hidden="1">
      <c r="A165" s="184" t="str">
        <f t="shared" si="10"/>
        <v>71040501045112</v>
      </c>
      <c r="B165" s="185" t="s">
        <v>439</v>
      </c>
      <c r="C165" s="134" t="s">
        <v>155</v>
      </c>
      <c r="D165" s="133" t="s">
        <v>149</v>
      </c>
      <c r="E165" s="132" t="s">
        <v>106</v>
      </c>
      <c r="F165" s="186" t="s">
        <v>155</v>
      </c>
      <c r="G165" s="131">
        <v>5112</v>
      </c>
      <c r="H165" s="165">
        <v>2420</v>
      </c>
      <c r="I165" s="166" t="s">
        <v>155</v>
      </c>
      <c r="J165" s="167">
        <v>2</v>
      </c>
      <c r="K165" s="167">
        <v>0</v>
      </c>
      <c r="L165" s="168" t="s">
        <v>170</v>
      </c>
      <c r="M165" s="176"/>
      <c r="N165" s="188">
        <f>+N167</f>
        <v>0</v>
      </c>
      <c r="O165" s="188">
        <f>+O167</f>
        <v>0</v>
      </c>
      <c r="P165" s="188">
        <f>+P167</f>
        <v>0</v>
      </c>
      <c r="Q165" s="161">
        <f>'havelvac 7.1'!N165+'havelvac 7.2'!N165</f>
        <v>0</v>
      </c>
      <c r="R165" s="161">
        <f>+'havelvac 7.1'!O165+'havelvac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S165" s="161">
        <f>+'havelvac 7.1'!P165+'havelvac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T165" s="438">
        <f t="shared" si="12"/>
        <v>0</v>
      </c>
      <c r="U165" s="438">
        <f t="shared" si="13"/>
        <v>0</v>
      </c>
      <c r="V165" s="438">
        <f t="shared" si="14"/>
        <v>0</v>
      </c>
    </row>
    <row r="166" spans="1:22" s="137" customFormat="1" ht="16.2" hidden="1">
      <c r="A166" s="184" t="str">
        <f t="shared" si="10"/>
        <v>71040501045113</v>
      </c>
      <c r="B166" s="185" t="s">
        <v>439</v>
      </c>
      <c r="C166" s="134" t="s">
        <v>155</v>
      </c>
      <c r="D166" s="133" t="s">
        <v>149</v>
      </c>
      <c r="E166" s="132" t="s">
        <v>106</v>
      </c>
      <c r="F166" s="186" t="s">
        <v>155</v>
      </c>
      <c r="G166" s="131">
        <v>5113</v>
      </c>
      <c r="H166" s="25"/>
      <c r="I166" s="18"/>
      <c r="J166" s="19"/>
      <c r="K166" s="19"/>
      <c r="L166" s="30" t="s">
        <v>110</v>
      </c>
      <c r="M166" s="31"/>
      <c r="N166" s="190"/>
      <c r="O166" s="190"/>
      <c r="P166" s="190"/>
      <c r="Q166" s="161">
        <f>'havelvac 7.1'!N166+'havelvac 7.2'!N166</f>
        <v>0</v>
      </c>
      <c r="R166" s="161">
        <f>+'havelvac 7.1'!O166+'havelvac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S166" s="161">
        <f>+'havelvac 7.1'!P166+'havelvac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T166" s="438">
        <f t="shared" si="12"/>
        <v>0</v>
      </c>
      <c r="U166" s="438">
        <f t="shared" si="13"/>
        <v>0</v>
      </c>
      <c r="V166" s="438">
        <f t="shared" si="14"/>
        <v>0</v>
      </c>
    </row>
    <row r="167" spans="1:22" s="198" customFormat="1" ht="16.2" hidden="1">
      <c r="A167" s="184" t="str">
        <f t="shared" si="10"/>
        <v>71040501050000</v>
      </c>
      <c r="B167" s="185" t="s">
        <v>439</v>
      </c>
      <c r="C167" s="134" t="s">
        <v>155</v>
      </c>
      <c r="D167" s="133" t="s">
        <v>149</v>
      </c>
      <c r="E167" s="132" t="s">
        <v>106</v>
      </c>
      <c r="F167" s="186" t="s">
        <v>149</v>
      </c>
      <c r="G167" s="187" t="s">
        <v>440</v>
      </c>
      <c r="H167" s="151">
        <v>2424</v>
      </c>
      <c r="I167" s="152" t="s">
        <v>155</v>
      </c>
      <c r="J167" s="153">
        <v>2</v>
      </c>
      <c r="K167" s="153">
        <v>4</v>
      </c>
      <c r="L167" s="154" t="s">
        <v>171</v>
      </c>
      <c r="M167" s="155"/>
      <c r="N167" s="192">
        <f>+N169</f>
        <v>0</v>
      </c>
      <c r="O167" s="192">
        <f>+O169</f>
        <v>0</v>
      </c>
      <c r="P167" s="192">
        <f>+P169</f>
        <v>0</v>
      </c>
      <c r="Q167" s="161">
        <f>'havelvac 7.1'!N167+'havelvac 7.2'!N167</f>
        <v>0</v>
      </c>
      <c r="R167" s="161">
        <f>+'havelvac 7.1'!O167+'havelvac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S167" s="161">
        <f>+'havelvac 7.1'!P167+'havelvac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T167" s="438">
        <f t="shared" si="12"/>
        <v>0</v>
      </c>
      <c r="U167" s="438">
        <f t="shared" si="13"/>
        <v>0</v>
      </c>
      <c r="V167" s="438">
        <f t="shared" si="14"/>
        <v>0</v>
      </c>
    </row>
    <row r="168" spans="1:22" s="137" customFormat="1" ht="16.2" hidden="1">
      <c r="A168" s="184" t="str">
        <f t="shared" si="10"/>
        <v>71040501054251</v>
      </c>
      <c r="B168" s="185" t="s">
        <v>439</v>
      </c>
      <c r="C168" s="134" t="s">
        <v>155</v>
      </c>
      <c r="D168" s="133" t="s">
        <v>149</v>
      </c>
      <c r="E168" s="132" t="s">
        <v>106</v>
      </c>
      <c r="F168" s="186" t="s">
        <v>149</v>
      </c>
      <c r="G168" s="131">
        <v>4251</v>
      </c>
      <c r="H168" s="25"/>
      <c r="I168" s="25"/>
      <c r="J168" s="26"/>
      <c r="K168" s="26"/>
      <c r="L168" s="30" t="s">
        <v>108</v>
      </c>
      <c r="M168" s="31"/>
      <c r="N168" s="190"/>
      <c r="O168" s="190"/>
      <c r="P168" s="190"/>
      <c r="Q168" s="161">
        <f>'havelvac 7.1'!N168+'havelvac 7.2'!N168</f>
        <v>0</v>
      </c>
      <c r="R168" s="161">
        <f>+'havelvac 7.1'!O168+'havelvac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S168" s="161">
        <f>+'havelvac 7.1'!P168+'havelvac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T168" s="438">
        <f t="shared" si="12"/>
        <v>0</v>
      </c>
      <c r="U168" s="438">
        <f t="shared" si="13"/>
        <v>0</v>
      </c>
      <c r="V168" s="438">
        <f t="shared" si="14"/>
        <v>0</v>
      </c>
    </row>
    <row r="169" spans="1:22" s="137" customFormat="1" ht="16.2" hidden="1">
      <c r="A169" s="184" t="str">
        <f t="shared" si="10"/>
        <v>71040501055112</v>
      </c>
      <c r="B169" s="185" t="s">
        <v>439</v>
      </c>
      <c r="C169" s="134" t="s">
        <v>155</v>
      </c>
      <c r="D169" s="133" t="s">
        <v>149</v>
      </c>
      <c r="E169" s="132" t="s">
        <v>106</v>
      </c>
      <c r="F169" s="186" t="s">
        <v>149</v>
      </c>
      <c r="G169" s="131">
        <v>5112</v>
      </c>
      <c r="H169" s="45"/>
      <c r="I169" s="147"/>
      <c r="J169" s="148"/>
      <c r="K169" s="148"/>
      <c r="L169" s="27" t="s">
        <v>172</v>
      </c>
      <c r="M169" s="28"/>
      <c r="N169" s="197">
        <f>O169+P169</f>
        <v>0</v>
      </c>
      <c r="O169" s="197">
        <f>SUM(O170:O171)</f>
        <v>0</v>
      </c>
      <c r="P169" s="197">
        <f>SUM(P170:P171)</f>
        <v>0</v>
      </c>
      <c r="Q169" s="161">
        <f>'havelvac 7.1'!N169+'havelvac 7.2'!N169</f>
        <v>0</v>
      </c>
      <c r="R169" s="161">
        <f>+'havelvac 7.1'!O169+'havelvac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S169" s="161">
        <f>+'havelvac 7.1'!P169+'havelvac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T169" s="438">
        <f t="shared" si="12"/>
        <v>0</v>
      </c>
      <c r="U169" s="438">
        <f t="shared" si="13"/>
        <v>0</v>
      </c>
      <c r="V169" s="438">
        <f t="shared" si="14"/>
        <v>0</v>
      </c>
    </row>
    <row r="170" spans="1:22" s="137" customFormat="1" ht="16.2" hidden="1">
      <c r="A170" s="184" t="str">
        <f t="shared" si="10"/>
        <v>71040501055113</v>
      </c>
      <c r="B170" s="185" t="s">
        <v>439</v>
      </c>
      <c r="C170" s="134" t="s">
        <v>155</v>
      </c>
      <c r="D170" s="133" t="s">
        <v>149</v>
      </c>
      <c r="E170" s="132" t="s">
        <v>106</v>
      </c>
      <c r="F170" s="186" t="s">
        <v>149</v>
      </c>
      <c r="G170" s="131">
        <v>5113</v>
      </c>
      <c r="H170" s="25"/>
      <c r="I170" s="18"/>
      <c r="J170" s="19"/>
      <c r="K170" s="19"/>
      <c r="L170" s="30" t="s">
        <v>173</v>
      </c>
      <c r="M170" s="31">
        <v>5112</v>
      </c>
      <c r="N170" s="183">
        <f>+'havelvac 7.1'!N170+'havelvac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70" s="183">
        <f>+'havelvac 7.1'!O170+'havelvac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70" s="183">
        <f>+'havelvac 7.1'!P170+'havelvac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Q170" s="161">
        <f>'havelvac 7.1'!N170+'havelvac 7.2'!N170</f>
        <v>0</v>
      </c>
      <c r="R170" s="161">
        <f>+'havelvac 7.1'!O170+'havelvac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S170" s="161">
        <f>+'havelvac 7.1'!P170+'havelvac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T170" s="438">
        <f t="shared" si="12"/>
        <v>0</v>
      </c>
      <c r="U170" s="438">
        <f t="shared" si="13"/>
        <v>0</v>
      </c>
      <c r="V170" s="438">
        <f t="shared" si="14"/>
        <v>0</v>
      </c>
    </row>
    <row r="171" spans="1:22" s="198" customFormat="1" ht="16.2" hidden="1">
      <c r="A171" s="184" t="str">
        <f t="shared" si="10"/>
        <v>71040501060000</v>
      </c>
      <c r="B171" s="185" t="s">
        <v>439</v>
      </c>
      <c r="C171" s="134" t="s">
        <v>155</v>
      </c>
      <c r="D171" s="133" t="s">
        <v>149</v>
      </c>
      <c r="E171" s="132" t="s">
        <v>106</v>
      </c>
      <c r="F171" s="186" t="s">
        <v>157</v>
      </c>
      <c r="G171" s="187" t="s">
        <v>440</v>
      </c>
      <c r="H171" s="17"/>
      <c r="I171" s="25"/>
      <c r="J171" s="26"/>
      <c r="K171" s="26"/>
      <c r="L171" s="30" t="s">
        <v>174</v>
      </c>
      <c r="M171" s="13">
        <v>5113</v>
      </c>
      <c r="N171" s="183">
        <f>+'havelvac 7.1'!N171+'havelvac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71" s="183">
        <f>+'havelvac 7.1'!O171+'havelvac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71" s="183">
        <f>+'havelvac 7.1'!P171+'havelvac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Q171" s="161">
        <f>'havelvac 7.1'!N171+'havelvac 7.2'!N171</f>
        <v>0</v>
      </c>
      <c r="R171" s="161">
        <f>+'havelvac 7.1'!O171+'havelvac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S171" s="161">
        <f>+'havelvac 7.1'!P171+'havelvac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T171" s="438">
        <f t="shared" si="12"/>
        <v>0</v>
      </c>
      <c r="U171" s="438">
        <f t="shared" si="13"/>
        <v>0</v>
      </c>
      <c r="V171" s="438">
        <f t="shared" si="14"/>
        <v>0</v>
      </c>
    </row>
    <row r="172" spans="1:22" s="137" customFormat="1" ht="16.2">
      <c r="A172" s="184" t="str">
        <f t="shared" ref="A172:A226" si="17">CONCATENATE(B172,C172,D172,E172,F172,G172)</f>
        <v>71040501134251</v>
      </c>
      <c r="B172" s="185" t="s">
        <v>439</v>
      </c>
      <c r="C172" s="134" t="s">
        <v>155</v>
      </c>
      <c r="D172" s="133" t="s">
        <v>149</v>
      </c>
      <c r="E172" s="132" t="s">
        <v>106</v>
      </c>
      <c r="F172" s="186" t="s">
        <v>444</v>
      </c>
      <c r="G172" s="131">
        <v>4251</v>
      </c>
      <c r="H172" s="165">
        <v>2450</v>
      </c>
      <c r="I172" s="166" t="s">
        <v>155</v>
      </c>
      <c r="J172" s="167">
        <v>5</v>
      </c>
      <c r="K172" s="167">
        <v>0</v>
      </c>
      <c r="L172" s="168" t="s">
        <v>175</v>
      </c>
      <c r="M172" s="176"/>
      <c r="N172" s="188">
        <f>+N174+N246</f>
        <v>250000</v>
      </c>
      <c r="O172" s="188">
        <f>+O174+O246</f>
        <v>0</v>
      </c>
      <c r="P172" s="188">
        <f>+P174+P246</f>
        <v>250000</v>
      </c>
      <c r="Q172" s="161">
        <f>'havelvac 7.1'!N172+'havelvac 7.2'!N172</f>
        <v>250000</v>
      </c>
      <c r="R172" s="161">
        <f>+'havelvac 7.1'!O172+'havelvac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S172" s="161">
        <f>+'havelvac 7.1'!P172+'havelvac 7.2'!P172+'havelvac 7.3'!P172+'havelvac 7.4'!P172+'havelvac 7.5'!P172+'havelvac 7.6'!P172+'havelvac 7.7'!P172+'havelvac 7.9'!P172+'havelvac 7.8'!P172+'havelvac 7.10'!P172+'havelvac 7.11'!P172+'havelvac 7.12'!P172+'havelvac 7.13'!P172</f>
        <v>250000</v>
      </c>
      <c r="T172" s="438">
        <f t="shared" si="12"/>
        <v>0</v>
      </c>
      <c r="U172" s="438">
        <f t="shared" si="13"/>
        <v>0</v>
      </c>
      <c r="V172" s="438">
        <f t="shared" si="14"/>
        <v>0</v>
      </c>
    </row>
    <row r="173" spans="1:22" s="137" customFormat="1" ht="16.2">
      <c r="A173" s="184" t="str">
        <f t="shared" si="17"/>
        <v>71040501135129</v>
      </c>
      <c r="B173" s="185" t="s">
        <v>439</v>
      </c>
      <c r="C173" s="134" t="s">
        <v>155</v>
      </c>
      <c r="D173" s="133" t="s">
        <v>149</v>
      </c>
      <c r="E173" s="132" t="s">
        <v>106</v>
      </c>
      <c r="F173" s="186" t="s">
        <v>444</v>
      </c>
      <c r="G173" s="131">
        <v>5129</v>
      </c>
      <c r="H173" s="25"/>
      <c r="I173" s="18"/>
      <c r="J173" s="19"/>
      <c r="K173" s="19"/>
      <c r="L173" s="30" t="s">
        <v>110</v>
      </c>
      <c r="M173" s="31"/>
      <c r="N173" s="190"/>
      <c r="O173" s="190"/>
      <c r="P173" s="190"/>
      <c r="Q173" s="161">
        <f>'havelvac 7.1'!N173+'havelvac 7.2'!N173</f>
        <v>0</v>
      </c>
      <c r="R173" s="161">
        <f>+'havelvac 7.1'!O173+'havelvac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S173" s="161">
        <f>+'havelvac 7.1'!P173+'havelvac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T173" s="438">
        <f t="shared" si="12"/>
        <v>0</v>
      </c>
      <c r="U173" s="438">
        <f t="shared" si="13"/>
        <v>0</v>
      </c>
      <c r="V173" s="438">
        <f t="shared" si="14"/>
        <v>0</v>
      </c>
    </row>
    <row r="174" spans="1:22" s="137" customFormat="1" ht="16.2">
      <c r="A174" s="184" t="str">
        <f t="shared" si="17"/>
        <v>71040501135221</v>
      </c>
      <c r="B174" s="185" t="s">
        <v>439</v>
      </c>
      <c r="C174" s="134" t="s">
        <v>155</v>
      </c>
      <c r="D174" s="133" t="s">
        <v>149</v>
      </c>
      <c r="E174" s="132" t="s">
        <v>106</v>
      </c>
      <c r="F174" s="186" t="s">
        <v>444</v>
      </c>
      <c r="G174" s="131">
        <v>5221</v>
      </c>
      <c r="H174" s="151">
        <v>2451</v>
      </c>
      <c r="I174" s="152" t="s">
        <v>155</v>
      </c>
      <c r="J174" s="153">
        <v>5</v>
      </c>
      <c r="K174" s="153">
        <v>1</v>
      </c>
      <c r="L174" s="154" t="s">
        <v>176</v>
      </c>
      <c r="M174" s="155"/>
      <c r="N174" s="192">
        <f>O174+P174</f>
        <v>250000</v>
      </c>
      <c r="O174" s="192">
        <f>O176+O179+O181+O185+O189+O194+O198+O200+O206+O213+O217+O220+O224+O231+O234+O238+O244+O236</f>
        <v>0</v>
      </c>
      <c r="P174" s="481">
        <f>+P176+P179+P181+P185+P189+P194+P198+P200+P206+P213+P217+P220+P224+P231+P234+P236+P238+P244</f>
        <v>250000</v>
      </c>
      <c r="Q174" s="161">
        <f>'havelvac 7.1'!N174+'havelvac 7.2'!N174</f>
        <v>250000</v>
      </c>
      <c r="R174" s="161">
        <f>+'havelvac 7.1'!O174+'havelvac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S174" s="161">
        <f>+'havelvac 7.1'!P174+'havelvac 7.2'!P174+'havelvac 7.3'!P174+'havelvac 7.4'!P174+'havelvac 7.5'!P174+'havelvac 7.6'!P174+'havelvac 7.7'!P174+'havelvac 7.9'!P174+'havelvac 7.8'!P174+'havelvac 7.10'!P174+'havelvac 7.11'!P174+'havelvac 7.12'!P174+'havelvac 7.13'!P174</f>
        <v>250000</v>
      </c>
      <c r="T174" s="438">
        <f t="shared" si="12"/>
        <v>0</v>
      </c>
      <c r="U174" s="438">
        <f t="shared" si="13"/>
        <v>0</v>
      </c>
      <c r="V174" s="438">
        <f t="shared" si="14"/>
        <v>0</v>
      </c>
    </row>
    <row r="175" spans="1:22" s="198" customFormat="1" ht="16.2">
      <c r="A175" s="184" t="str">
        <f t="shared" si="17"/>
        <v>71040501140000</v>
      </c>
      <c r="B175" s="185" t="s">
        <v>439</v>
      </c>
      <c r="C175" s="134" t="s">
        <v>155</v>
      </c>
      <c r="D175" s="133" t="s">
        <v>149</v>
      </c>
      <c r="E175" s="132" t="s">
        <v>106</v>
      </c>
      <c r="F175" s="186" t="s">
        <v>445</v>
      </c>
      <c r="G175" s="187" t="s">
        <v>440</v>
      </c>
      <c r="H175" s="25"/>
      <c r="I175" s="25"/>
      <c r="J175" s="26"/>
      <c r="K175" s="26"/>
      <c r="L175" s="30" t="s">
        <v>108</v>
      </c>
      <c r="M175" s="31"/>
      <c r="N175" s="190"/>
      <c r="O175" s="190"/>
      <c r="P175" s="190"/>
      <c r="Q175" s="161">
        <f>'havelvac 7.1'!N175+'havelvac 7.2'!N175</f>
        <v>0</v>
      </c>
      <c r="R175" s="161">
        <f>+'havelvac 7.1'!O175+'havelvac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S175" s="161">
        <f>+'havelvac 7.1'!P175+'havelvac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T175" s="438">
        <f t="shared" si="12"/>
        <v>0</v>
      </c>
      <c r="U175" s="438">
        <f t="shared" si="13"/>
        <v>0</v>
      </c>
      <c r="V175" s="438">
        <f t="shared" si="14"/>
        <v>0</v>
      </c>
    </row>
    <row r="176" spans="1:22" s="137" customFormat="1" ht="28.5" hidden="1" customHeight="1">
      <c r="A176" s="184" t="str">
        <f t="shared" si="17"/>
        <v>71040501144729</v>
      </c>
      <c r="B176" s="185" t="s">
        <v>439</v>
      </c>
      <c r="C176" s="134" t="s">
        <v>155</v>
      </c>
      <c r="D176" s="133" t="s">
        <v>149</v>
      </c>
      <c r="E176" s="132" t="s">
        <v>106</v>
      </c>
      <c r="F176" s="186" t="s">
        <v>445</v>
      </c>
      <c r="G176" s="131">
        <v>4729</v>
      </c>
      <c r="H176" s="45"/>
      <c r="I176" s="147"/>
      <c r="J176" s="148"/>
      <c r="K176" s="148"/>
      <c r="L176" s="27" t="s">
        <v>177</v>
      </c>
      <c r="M176" s="28"/>
      <c r="N176" s="197">
        <f>O176+P176</f>
        <v>0</v>
      </c>
      <c r="O176" s="197">
        <f>SUM(O177:O178)</f>
        <v>0</v>
      </c>
      <c r="P176" s="197">
        <f>SUM(P177:P178)</f>
        <v>0</v>
      </c>
      <c r="Q176" s="161">
        <f>'havelvac 7.1'!N176+'havelvac 7.2'!N176</f>
        <v>0</v>
      </c>
      <c r="R176" s="161">
        <f>+'havelvac 7.1'!O176+'havelvac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S176" s="161">
        <f>+'havelvac 7.1'!P176+'havelvac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T176" s="438">
        <f t="shared" si="12"/>
        <v>0</v>
      </c>
      <c r="U176" s="438">
        <f t="shared" si="13"/>
        <v>0</v>
      </c>
      <c r="V176" s="438">
        <f t="shared" si="14"/>
        <v>0</v>
      </c>
    </row>
    <row r="177" spans="1:22" s="198" customFormat="1" ht="27" hidden="1" customHeight="1">
      <c r="A177" s="184" t="str">
        <f t="shared" si="17"/>
        <v>71040501150000</v>
      </c>
      <c r="B177" s="185" t="s">
        <v>439</v>
      </c>
      <c r="C177" s="134" t="s">
        <v>155</v>
      </c>
      <c r="D177" s="133" t="s">
        <v>149</v>
      </c>
      <c r="E177" s="132" t="s">
        <v>106</v>
      </c>
      <c r="F177" s="186" t="s">
        <v>446</v>
      </c>
      <c r="G177" s="187" t="s">
        <v>440</v>
      </c>
      <c r="H177" s="25"/>
      <c r="I177" s="25"/>
      <c r="J177" s="26"/>
      <c r="K177" s="26"/>
      <c r="L177" s="29" t="s">
        <v>142</v>
      </c>
      <c r="M177" s="12">
        <v>4251</v>
      </c>
      <c r="N177" s="183">
        <f>+'havelvac 7.1'!N177+'havelvac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77" s="183">
        <f>+'havelvac 7.1'!O177+'havelvac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77" s="183">
        <f>+'havelvac 7.1'!P177+'havelvac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Q177" s="161">
        <f>'havelvac 7.1'!N177+'havelvac 7.2'!N177</f>
        <v>0</v>
      </c>
      <c r="R177" s="161">
        <f>+'havelvac 7.1'!O177+'havelvac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S177" s="161">
        <f>+'havelvac 7.1'!P177+'havelvac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T177" s="438">
        <f t="shared" si="12"/>
        <v>0</v>
      </c>
      <c r="U177" s="438">
        <f t="shared" si="13"/>
        <v>0</v>
      </c>
      <c r="V177" s="438">
        <f t="shared" si="14"/>
        <v>0</v>
      </c>
    </row>
    <row r="178" spans="1:22" s="137" customFormat="1" ht="21" hidden="1" customHeight="1">
      <c r="A178" s="184" t="str">
        <f t="shared" si="17"/>
        <v>71040501155112</v>
      </c>
      <c r="B178" s="185" t="s">
        <v>439</v>
      </c>
      <c r="C178" s="134" t="s">
        <v>155</v>
      </c>
      <c r="D178" s="133" t="s">
        <v>149</v>
      </c>
      <c r="E178" s="132" t="s">
        <v>106</v>
      </c>
      <c r="F178" s="186" t="s">
        <v>446</v>
      </c>
      <c r="G178" s="131">
        <v>5112</v>
      </c>
      <c r="H178" s="25"/>
      <c r="I178" s="25"/>
      <c r="J178" s="26"/>
      <c r="K178" s="26"/>
      <c r="L178" s="32" t="s">
        <v>174</v>
      </c>
      <c r="M178" s="48">
        <v>5113</v>
      </c>
      <c r="N178" s="183">
        <f>+'havelvac 7.1'!N178+'havelvac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78" s="183">
        <f>+'havelvac 7.1'!O178+'havelvac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78" s="183">
        <f>+'havelvac 7.1'!P178+'havelvac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Q178" s="161">
        <f>'havelvac 7.1'!N178+'havelvac 7.2'!N178</f>
        <v>0</v>
      </c>
      <c r="R178" s="161">
        <f>+'havelvac 7.1'!O178+'havelvac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S178" s="161">
        <f>+'havelvac 7.1'!P178+'havelvac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T178" s="438">
        <f t="shared" si="12"/>
        <v>0</v>
      </c>
      <c r="U178" s="438">
        <f t="shared" si="13"/>
        <v>0</v>
      </c>
      <c r="V178" s="438">
        <f t="shared" si="14"/>
        <v>0</v>
      </c>
    </row>
    <row r="179" spans="1:22" s="137" customFormat="1" ht="44.4" hidden="1" customHeight="1">
      <c r="A179" s="184" t="str">
        <f t="shared" si="17"/>
        <v>71040501155133</v>
      </c>
      <c r="B179" s="185" t="s">
        <v>439</v>
      </c>
      <c r="C179" s="134" t="s">
        <v>155</v>
      </c>
      <c r="D179" s="133" t="s">
        <v>149</v>
      </c>
      <c r="E179" s="132" t="s">
        <v>106</v>
      </c>
      <c r="F179" s="186" t="s">
        <v>446</v>
      </c>
      <c r="G179" s="131">
        <v>5133</v>
      </c>
      <c r="H179" s="45"/>
      <c r="I179" s="147"/>
      <c r="J179" s="148"/>
      <c r="K179" s="148"/>
      <c r="L179" s="459" t="s">
        <v>856</v>
      </c>
      <c r="M179" s="28"/>
      <c r="N179" s="197">
        <f>O179+P179</f>
        <v>0</v>
      </c>
      <c r="O179" s="197">
        <f>SUM(O180)</f>
        <v>0</v>
      </c>
      <c r="P179" s="197">
        <f>SUM(P180)</f>
        <v>0</v>
      </c>
      <c r="Q179" s="161">
        <f>'havelvac 7.1'!N179+'havelvac 7.2'!N179</f>
        <v>0</v>
      </c>
      <c r="R179" s="161">
        <f>+'havelvac 7.1'!O179+'havelvac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S179" s="161">
        <f>+'havelvac 7.1'!P179+'havelvac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T179" s="438">
        <f t="shared" si="12"/>
        <v>0</v>
      </c>
      <c r="U179" s="438">
        <f t="shared" si="13"/>
        <v>0</v>
      </c>
      <c r="V179" s="438">
        <f t="shared" si="14"/>
        <v>0</v>
      </c>
    </row>
    <row r="180" spans="1:22" s="137" customFormat="1" ht="16.2" hidden="1">
      <c r="A180" s="184" t="str">
        <f t="shared" si="17"/>
        <v>71040501155134</v>
      </c>
      <c r="B180" s="185" t="s">
        <v>439</v>
      </c>
      <c r="C180" s="134" t="s">
        <v>155</v>
      </c>
      <c r="D180" s="133" t="s">
        <v>149</v>
      </c>
      <c r="E180" s="132" t="s">
        <v>106</v>
      </c>
      <c r="F180" s="186" t="s">
        <v>446</v>
      </c>
      <c r="G180" s="131">
        <v>5134</v>
      </c>
      <c r="H180" s="25"/>
      <c r="I180" s="25"/>
      <c r="J180" s="26"/>
      <c r="K180" s="26"/>
      <c r="L180" s="441" t="s">
        <v>134</v>
      </c>
      <c r="M180" s="422">
        <v>4861</v>
      </c>
      <c r="N180" s="183">
        <f>+'havelvac 7.1'!N180+'havelvac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80" s="183">
        <f>+'havelvac 7.1'!O180+'havelvac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80" s="183">
        <f>+'havelvac 7.1'!P180+'havelvac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Q180" s="161">
        <f>'havelvac 7.1'!N180+'havelvac 7.2'!N180</f>
        <v>0</v>
      </c>
      <c r="R180" s="161">
        <f>+'havelvac 7.1'!O180+'havelvac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S180" s="161">
        <f>+'havelvac 7.1'!P180+'havelvac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T180" s="438">
        <f t="shared" si="12"/>
        <v>0</v>
      </c>
      <c r="U180" s="438">
        <f t="shared" si="13"/>
        <v>0</v>
      </c>
      <c r="V180" s="438">
        <f t="shared" si="14"/>
        <v>0</v>
      </c>
    </row>
    <row r="181" spans="1:22" s="193" customFormat="1" ht="16.2" hidden="1">
      <c r="A181" s="184" t="str">
        <f t="shared" si="17"/>
        <v>71040505000000</v>
      </c>
      <c r="B181" s="185" t="s">
        <v>439</v>
      </c>
      <c r="C181" s="134" t="s">
        <v>155</v>
      </c>
      <c r="D181" s="133" t="s">
        <v>149</v>
      </c>
      <c r="E181" s="132" t="s">
        <v>149</v>
      </c>
      <c r="F181" s="186" t="s">
        <v>441</v>
      </c>
      <c r="G181" s="187" t="s">
        <v>440</v>
      </c>
      <c r="H181" s="45"/>
      <c r="I181" s="147"/>
      <c r="J181" s="148"/>
      <c r="K181" s="148"/>
      <c r="L181" s="27" t="s">
        <v>179</v>
      </c>
      <c r="M181" s="28"/>
      <c r="N181" s="197">
        <f>O181+P181</f>
        <v>0</v>
      </c>
      <c r="O181" s="197">
        <f>SUM(O182:O184)</f>
        <v>0</v>
      </c>
      <c r="P181" s="197">
        <f>SUM(P182:P184)</f>
        <v>0</v>
      </c>
      <c r="Q181" s="161">
        <f>'havelvac 7.1'!N181+'havelvac 7.2'!N181</f>
        <v>0</v>
      </c>
      <c r="R181" s="161">
        <f>+'havelvac 7.1'!O181+'havelvac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S181" s="161">
        <f>+'havelvac 7.1'!P181+'havelvac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T181" s="438">
        <f t="shared" si="12"/>
        <v>0</v>
      </c>
      <c r="U181" s="438">
        <f t="shared" si="13"/>
        <v>0</v>
      </c>
      <c r="V181" s="438">
        <f t="shared" si="14"/>
        <v>0</v>
      </c>
    </row>
    <row r="182" spans="1:22" s="137" customFormat="1" ht="26.4" hidden="1">
      <c r="A182" s="184" t="str">
        <f t="shared" si="17"/>
        <v>71040505000001</v>
      </c>
      <c r="B182" s="185" t="s">
        <v>439</v>
      </c>
      <c r="C182" s="134" t="s">
        <v>155</v>
      </c>
      <c r="D182" s="133" t="s">
        <v>149</v>
      </c>
      <c r="E182" s="132" t="s">
        <v>149</v>
      </c>
      <c r="F182" s="186" t="s">
        <v>441</v>
      </c>
      <c r="G182" s="187" t="s">
        <v>96</v>
      </c>
      <c r="H182" s="17"/>
      <c r="I182" s="25"/>
      <c r="J182" s="26"/>
      <c r="K182" s="26"/>
      <c r="L182" s="30" t="s">
        <v>142</v>
      </c>
      <c r="M182" s="13">
        <v>4251</v>
      </c>
      <c r="N182" s="183">
        <f>+'havelvac 7.1'!N182+'havelvac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82" s="183">
        <f>+'havelvac 7.1'!O182+'havelvac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82" s="183">
        <f>+'havelvac 7.1'!P182+'havelvac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Q182" s="161">
        <f>'havelvac 7.1'!N182+'havelvac 7.2'!N182</f>
        <v>0</v>
      </c>
      <c r="R182" s="161">
        <f>+'havelvac 7.1'!O182+'havelvac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S182" s="161">
        <f>+'havelvac 7.1'!P182+'havelvac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T182" s="438">
        <f t="shared" si="12"/>
        <v>0</v>
      </c>
      <c r="U182" s="438">
        <f t="shared" si="13"/>
        <v>0</v>
      </c>
      <c r="V182" s="438">
        <f t="shared" si="14"/>
        <v>0</v>
      </c>
    </row>
    <row r="183" spans="1:22" s="198" customFormat="1" ht="16.2" hidden="1">
      <c r="A183" s="184" t="str">
        <f t="shared" si="17"/>
        <v>71040505010000</v>
      </c>
      <c r="B183" s="185" t="s">
        <v>439</v>
      </c>
      <c r="C183" s="134" t="s">
        <v>155</v>
      </c>
      <c r="D183" s="133" t="s">
        <v>149</v>
      </c>
      <c r="E183" s="132" t="s">
        <v>149</v>
      </c>
      <c r="F183" s="186" t="s">
        <v>106</v>
      </c>
      <c r="G183" s="187" t="s">
        <v>440</v>
      </c>
      <c r="H183" s="17"/>
      <c r="I183" s="25"/>
      <c r="J183" s="26"/>
      <c r="K183" s="26"/>
      <c r="L183" s="30" t="s">
        <v>173</v>
      </c>
      <c r="M183" s="394">
        <v>5112</v>
      </c>
      <c r="N183" s="183">
        <f>+'havelvac 7.1'!N183+'havelvac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83" s="183">
        <f>+'havelvac 7.1'!O183+'havelvac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83" s="183">
        <f>+'havelvac 7.1'!P183+'havelvac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Q183" s="161">
        <f>'havelvac 7.1'!N183+'havelvac 7.2'!N183</f>
        <v>0</v>
      </c>
      <c r="R183" s="161">
        <f>+'havelvac 7.1'!O183+'havelvac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S183" s="161">
        <f>+'havelvac 7.1'!P183+'havelvac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T183" s="438">
        <f t="shared" si="12"/>
        <v>0</v>
      </c>
      <c r="U183" s="438">
        <f t="shared" si="13"/>
        <v>0</v>
      </c>
      <c r="V183" s="438">
        <f t="shared" si="14"/>
        <v>0</v>
      </c>
    </row>
    <row r="184" spans="1:22" s="137" customFormat="1" ht="16.2" hidden="1">
      <c r="A184" s="184" t="str">
        <f t="shared" si="17"/>
        <v>71040505015129</v>
      </c>
      <c r="B184" s="185" t="s">
        <v>439</v>
      </c>
      <c r="C184" s="134" t="s">
        <v>155</v>
      </c>
      <c r="D184" s="133" t="s">
        <v>149</v>
      </c>
      <c r="E184" s="132" t="s">
        <v>149</v>
      </c>
      <c r="F184" s="186" t="s">
        <v>106</v>
      </c>
      <c r="G184" s="131">
        <v>5129</v>
      </c>
      <c r="H184" s="25"/>
      <c r="I184" s="25"/>
      <c r="J184" s="26"/>
      <c r="K184" s="26"/>
      <c r="L184" s="32" t="s">
        <v>174</v>
      </c>
      <c r="M184" s="48">
        <v>5113</v>
      </c>
      <c r="N184" s="183">
        <f>+'havelvac 7.1'!N184+'havelvac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84" s="183">
        <f>+'havelvac 7.1'!O184+'havelvac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84" s="183">
        <f>+'havelvac 7.1'!P184+'havelvac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Q184" s="161">
        <f>'havelvac 7.1'!N184+'havelvac 7.2'!N184</f>
        <v>0</v>
      </c>
      <c r="R184" s="161">
        <f>+'havelvac 7.1'!O184+'havelvac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S184" s="161">
        <f>+'havelvac 7.1'!P184+'havelvac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T184" s="438">
        <f t="shared" si="12"/>
        <v>0</v>
      </c>
      <c r="U184" s="438">
        <f t="shared" si="13"/>
        <v>0</v>
      </c>
      <c r="V184" s="438">
        <f t="shared" si="14"/>
        <v>0</v>
      </c>
    </row>
    <row r="185" spans="1:22" s="198" customFormat="1" ht="16.2" hidden="1">
      <c r="A185" s="184" t="str">
        <f t="shared" si="17"/>
        <v>71040505020000</v>
      </c>
      <c r="B185" s="185" t="s">
        <v>439</v>
      </c>
      <c r="C185" s="134" t="s">
        <v>155</v>
      </c>
      <c r="D185" s="133" t="s">
        <v>149</v>
      </c>
      <c r="E185" s="132" t="s">
        <v>149</v>
      </c>
      <c r="F185" s="186" t="s">
        <v>140</v>
      </c>
      <c r="G185" s="187" t="s">
        <v>440</v>
      </c>
      <c r="H185" s="45"/>
      <c r="I185" s="147"/>
      <c r="J185" s="148"/>
      <c r="K185" s="148"/>
      <c r="L185" s="27" t="s">
        <v>180</v>
      </c>
      <c r="M185" s="28"/>
      <c r="N185" s="197">
        <f>O185+P185</f>
        <v>0</v>
      </c>
      <c r="O185" s="197">
        <f>SUM(O186:O188)</f>
        <v>0</v>
      </c>
      <c r="P185" s="197">
        <f>SUM(P186:P188)</f>
        <v>0</v>
      </c>
      <c r="Q185" s="161">
        <f>'havelvac 7.1'!N185+'havelvac 7.2'!N185</f>
        <v>0</v>
      </c>
      <c r="R185" s="161">
        <f>+'havelvac 7.1'!O185+'havelvac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S185" s="161">
        <f>+'havelvac 7.1'!P185+'havelvac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T185" s="438">
        <f t="shared" si="12"/>
        <v>0</v>
      </c>
      <c r="U185" s="438">
        <f t="shared" si="13"/>
        <v>0</v>
      </c>
      <c r="V185" s="438">
        <f t="shared" si="14"/>
        <v>0</v>
      </c>
    </row>
    <row r="186" spans="1:22" s="137" customFormat="1" ht="26.4" hidden="1">
      <c r="A186" s="184" t="str">
        <f t="shared" si="17"/>
        <v>71040505024511</v>
      </c>
      <c r="B186" s="185" t="s">
        <v>439</v>
      </c>
      <c r="C186" s="134" t="s">
        <v>155</v>
      </c>
      <c r="D186" s="133" t="s">
        <v>149</v>
      </c>
      <c r="E186" s="132" t="s">
        <v>149</v>
      </c>
      <c r="F186" s="186" t="s">
        <v>140</v>
      </c>
      <c r="G186" s="131">
        <v>4511</v>
      </c>
      <c r="H186" s="25"/>
      <c r="I186" s="25"/>
      <c r="J186" s="26"/>
      <c r="K186" s="26"/>
      <c r="L186" s="30" t="s">
        <v>142</v>
      </c>
      <c r="M186" s="13">
        <v>4251</v>
      </c>
      <c r="N186" s="183">
        <f>+'havelvac 7.1'!N186+'havelvac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86" s="183">
        <f>+'havelvac 7.1'!O186+'havelvac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86" s="183">
        <f>+'havelvac 7.1'!P186+'havelvac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Q186" s="161">
        <f>'havelvac 7.1'!N186+'havelvac 7.2'!N186</f>
        <v>0</v>
      </c>
      <c r="R186" s="161">
        <f>+'havelvac 7.1'!O186+'havelvac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S186" s="161">
        <f>+'havelvac 7.1'!P186+'havelvac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T186" s="438">
        <f t="shared" si="12"/>
        <v>0</v>
      </c>
      <c r="U186" s="438">
        <f t="shared" si="13"/>
        <v>0</v>
      </c>
      <c r="V186" s="438">
        <f t="shared" si="14"/>
        <v>0</v>
      </c>
    </row>
    <row r="187" spans="1:22" s="198" customFormat="1" ht="16.2" hidden="1">
      <c r="A187" s="184" t="str">
        <f t="shared" si="17"/>
        <v>71040505030000</v>
      </c>
      <c r="B187" s="185" t="s">
        <v>439</v>
      </c>
      <c r="C187" s="134" t="s">
        <v>155</v>
      </c>
      <c r="D187" s="133" t="s">
        <v>149</v>
      </c>
      <c r="E187" s="132" t="s">
        <v>149</v>
      </c>
      <c r="F187" s="186" t="s">
        <v>442</v>
      </c>
      <c r="G187" s="187" t="s">
        <v>440</v>
      </c>
      <c r="H187" s="25"/>
      <c r="I187" s="25"/>
      <c r="J187" s="26"/>
      <c r="K187" s="26"/>
      <c r="L187" s="30" t="s">
        <v>173</v>
      </c>
      <c r="M187" s="31">
        <v>5112</v>
      </c>
      <c r="N187" s="183">
        <f>+'havelvac 7.1'!N187+'havelvac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87" s="183">
        <f>+'havelvac 7.1'!O187+'havelvac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87" s="183">
        <f>+'havelvac 7.1'!P187+'havelvac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Q187" s="161">
        <f>'havelvac 7.1'!N187+'havelvac 7.2'!N187</f>
        <v>0</v>
      </c>
      <c r="R187" s="161">
        <f>+'havelvac 7.1'!O187+'havelvac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S187" s="161">
        <f>+'havelvac 7.1'!P187+'havelvac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T187" s="438">
        <f t="shared" si="12"/>
        <v>0</v>
      </c>
      <c r="U187" s="438">
        <f t="shared" si="13"/>
        <v>0</v>
      </c>
      <c r="V187" s="438">
        <f t="shared" si="14"/>
        <v>0</v>
      </c>
    </row>
    <row r="188" spans="1:22" s="137" customFormat="1" ht="16.2" hidden="1">
      <c r="A188" s="184" t="str">
        <f t="shared" si="17"/>
        <v>71040505034511</v>
      </c>
      <c r="B188" s="185" t="s">
        <v>439</v>
      </c>
      <c r="C188" s="134" t="s">
        <v>155</v>
      </c>
      <c r="D188" s="133" t="s">
        <v>149</v>
      </c>
      <c r="E188" s="132" t="s">
        <v>149</v>
      </c>
      <c r="F188" s="186" t="s">
        <v>442</v>
      </c>
      <c r="G188" s="131">
        <v>4511</v>
      </c>
      <c r="H188" s="25"/>
      <c r="I188" s="25"/>
      <c r="J188" s="26"/>
      <c r="K188" s="26"/>
      <c r="L188" s="32" t="s">
        <v>174</v>
      </c>
      <c r="M188" s="48">
        <v>5113</v>
      </c>
      <c r="N188" s="183">
        <f>+'havelvac 7.1'!N188+'havelvac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88" s="183">
        <f>+'havelvac 7.1'!O188+'havelvac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88" s="183">
        <f>+'havelvac 7.1'!P188+'havelvac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Q188" s="161">
        <f>'havelvac 7.1'!N188+'havelvac 7.2'!N188</f>
        <v>0</v>
      </c>
      <c r="R188" s="161">
        <f>+'havelvac 7.1'!O188+'havelvac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S188" s="161">
        <f>+'havelvac 7.1'!P188+'havelvac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T188" s="438">
        <f t="shared" si="12"/>
        <v>0</v>
      </c>
      <c r="U188" s="438">
        <f t="shared" si="13"/>
        <v>0</v>
      </c>
      <c r="V188" s="438">
        <f t="shared" si="14"/>
        <v>0</v>
      </c>
    </row>
    <row r="189" spans="1:22" s="198" customFormat="1" ht="16.2" hidden="1">
      <c r="A189" s="184" t="str">
        <f t="shared" si="17"/>
        <v>71040505040000</v>
      </c>
      <c r="B189" s="185" t="s">
        <v>439</v>
      </c>
      <c r="C189" s="134" t="s">
        <v>155</v>
      </c>
      <c r="D189" s="133" t="s">
        <v>149</v>
      </c>
      <c r="E189" s="132" t="s">
        <v>149</v>
      </c>
      <c r="F189" s="186" t="s">
        <v>155</v>
      </c>
      <c r="G189" s="187" t="s">
        <v>440</v>
      </c>
      <c r="H189" s="45"/>
      <c r="I189" s="147"/>
      <c r="J189" s="148"/>
      <c r="K189" s="148"/>
      <c r="L189" s="27" t="s">
        <v>181</v>
      </c>
      <c r="M189" s="28"/>
      <c r="N189" s="197">
        <f>O189+P189</f>
        <v>0</v>
      </c>
      <c r="O189" s="197">
        <f>SUM(O190:O193)</f>
        <v>0</v>
      </c>
      <c r="P189" s="197">
        <f>SUM(P190:P193)</f>
        <v>0</v>
      </c>
      <c r="Q189" s="161">
        <f>'havelvac 7.1'!N189+'havelvac 7.2'!N189</f>
        <v>0</v>
      </c>
      <c r="R189" s="161">
        <f>+'havelvac 7.1'!O189+'havelvac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S189" s="161">
        <f>+'havelvac 7.1'!P189+'havelvac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T189" s="438">
        <f t="shared" si="12"/>
        <v>0</v>
      </c>
      <c r="U189" s="438">
        <f t="shared" si="13"/>
        <v>0</v>
      </c>
      <c r="V189" s="438">
        <f t="shared" si="14"/>
        <v>0</v>
      </c>
    </row>
    <row r="190" spans="1:22" s="137" customFormat="1" ht="26.4" hidden="1">
      <c r="A190" s="184" t="str">
        <f t="shared" si="17"/>
        <v>71040505044861</v>
      </c>
      <c r="B190" s="185" t="s">
        <v>439</v>
      </c>
      <c r="C190" s="134" t="s">
        <v>155</v>
      </c>
      <c r="D190" s="133" t="s">
        <v>149</v>
      </c>
      <c r="E190" s="132" t="s">
        <v>149</v>
      </c>
      <c r="F190" s="186" t="s">
        <v>155</v>
      </c>
      <c r="G190" s="131">
        <v>4861</v>
      </c>
      <c r="H190" s="25"/>
      <c r="I190" s="25"/>
      <c r="J190" s="26"/>
      <c r="K190" s="26"/>
      <c r="L190" s="29" t="s">
        <v>142</v>
      </c>
      <c r="M190" s="12">
        <v>4251</v>
      </c>
      <c r="N190" s="183">
        <f>+'havelvac 7.1'!N190+'havelvac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90" s="183">
        <f>+'havelvac 7.1'!O190+'havelvac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90" s="183">
        <f>+'havelvac 7.1'!P190+'havelvac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Q190" s="161">
        <f>'havelvac 7.1'!N190+'havelvac 7.2'!N190</f>
        <v>0</v>
      </c>
      <c r="R190" s="161">
        <f>+'havelvac 7.1'!O190+'havelvac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S190" s="161">
        <f>+'havelvac 7.1'!P190+'havelvac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T190" s="438">
        <f t="shared" si="12"/>
        <v>0</v>
      </c>
      <c r="U190" s="438">
        <f t="shared" si="13"/>
        <v>0</v>
      </c>
      <c r="V190" s="438">
        <f t="shared" si="14"/>
        <v>0</v>
      </c>
    </row>
    <row r="191" spans="1:22" s="198" customFormat="1" ht="21.6" hidden="1" customHeight="1">
      <c r="A191" s="184" t="str">
        <f t="shared" si="17"/>
        <v>71040505050000</v>
      </c>
      <c r="B191" s="185" t="s">
        <v>439</v>
      </c>
      <c r="C191" s="134" t="s">
        <v>155</v>
      </c>
      <c r="D191" s="133" t="s">
        <v>149</v>
      </c>
      <c r="E191" s="132" t="s">
        <v>149</v>
      </c>
      <c r="F191" s="186" t="s">
        <v>149</v>
      </c>
      <c r="G191" s="187" t="s">
        <v>440</v>
      </c>
      <c r="H191" s="25"/>
      <c r="I191" s="25"/>
      <c r="J191" s="26"/>
      <c r="K191" s="26"/>
      <c r="L191" s="30" t="s">
        <v>173</v>
      </c>
      <c r="M191" s="31">
        <v>5112</v>
      </c>
      <c r="N191" s="183">
        <f>+'havelvac 7.1'!N191+'havelvac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91" s="183">
        <f>+'havelvac 7.1'!O191+'havelvac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91" s="183">
        <f>+'havelvac 7.1'!P191+'havelvac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Q191" s="161">
        <f>'havelvac 7.1'!N191+'havelvac 7.2'!N191</f>
        <v>0</v>
      </c>
      <c r="R191" s="161">
        <f>+'havelvac 7.1'!O191+'havelvac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S191" s="161">
        <f>+'havelvac 7.1'!P191+'havelvac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T191" s="438">
        <f t="shared" si="12"/>
        <v>0</v>
      </c>
      <c r="U191" s="438">
        <f t="shared" si="13"/>
        <v>0</v>
      </c>
      <c r="V191" s="438">
        <f t="shared" si="14"/>
        <v>0</v>
      </c>
    </row>
    <row r="192" spans="1:22" s="137" customFormat="1" ht="16.2" hidden="1">
      <c r="A192" s="184" t="str">
        <f t="shared" si="17"/>
        <v>71040505054861</v>
      </c>
      <c r="B192" s="185" t="s">
        <v>439</v>
      </c>
      <c r="C192" s="134" t="s">
        <v>155</v>
      </c>
      <c r="D192" s="133" t="s">
        <v>149</v>
      </c>
      <c r="E192" s="132" t="s">
        <v>149</v>
      </c>
      <c r="F192" s="186" t="s">
        <v>149</v>
      </c>
      <c r="G192" s="131">
        <v>4861</v>
      </c>
      <c r="H192" s="25"/>
      <c r="I192" s="25"/>
      <c r="J192" s="26"/>
      <c r="K192" s="26"/>
      <c r="L192" s="30" t="s">
        <v>174</v>
      </c>
      <c r="M192" s="31">
        <v>5113</v>
      </c>
      <c r="N192" s="183">
        <f>+'havelvac 7.1'!N192+'havelvac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92" s="183">
        <f>+'havelvac 7.1'!O192+'havelvac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92" s="183">
        <f>+'havelvac 7.1'!P192+'havelvac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Q192" s="161">
        <f>'havelvac 7.1'!N192+'havelvac 7.2'!N192</f>
        <v>0</v>
      </c>
      <c r="R192" s="161">
        <f>+'havelvac 7.1'!O192+'havelvac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S192" s="161">
        <f>+'havelvac 7.1'!P192+'havelvac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T192" s="438">
        <f t="shared" si="12"/>
        <v>0</v>
      </c>
      <c r="U192" s="438">
        <f t="shared" si="13"/>
        <v>0</v>
      </c>
      <c r="V192" s="438">
        <f t="shared" si="14"/>
        <v>0</v>
      </c>
    </row>
    <row r="193" spans="1:22" s="137" customFormat="1" ht="16.2" hidden="1">
      <c r="A193" s="184"/>
      <c r="B193" s="185"/>
      <c r="C193" s="134"/>
      <c r="D193" s="133"/>
      <c r="E193" s="132"/>
      <c r="F193" s="186"/>
      <c r="G193" s="131"/>
      <c r="H193" s="25"/>
      <c r="I193" s="25"/>
      <c r="J193" s="26"/>
      <c r="K193" s="26"/>
      <c r="L193" s="30" t="s">
        <v>268</v>
      </c>
      <c r="M193" s="44">
        <v>5129</v>
      </c>
      <c r="N193" s="183">
        <f>+'havelvac 7.1'!N193+'havelvac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93" s="183">
        <f>+'havelvac 7.1'!O193+'havelvac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93" s="183">
        <f>+'havelvac 7.1'!P193+'havelvac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  <c r="Q193" s="161">
        <f>'havelvac 7.1'!N193+'havelvac 7.2'!N193</f>
        <v>0</v>
      </c>
      <c r="R193" s="161">
        <f>+'havelvac 7.1'!O193+'havelvac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S193" s="161">
        <f>+'havelvac 7.1'!P193+'havelvac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  <c r="T193" s="438">
        <f t="shared" si="12"/>
        <v>0</v>
      </c>
      <c r="U193" s="438">
        <f t="shared" si="13"/>
        <v>0</v>
      </c>
      <c r="V193" s="438">
        <f t="shared" si="14"/>
        <v>0</v>
      </c>
    </row>
    <row r="194" spans="1:22" s="198" customFormat="1" ht="35.4" hidden="1" customHeight="1">
      <c r="A194" s="184" t="str">
        <f t="shared" si="17"/>
        <v>71040505060000</v>
      </c>
      <c r="B194" s="185" t="s">
        <v>439</v>
      </c>
      <c r="C194" s="134" t="s">
        <v>155</v>
      </c>
      <c r="D194" s="133" t="s">
        <v>149</v>
      </c>
      <c r="E194" s="132" t="s">
        <v>149</v>
      </c>
      <c r="F194" s="186" t="s">
        <v>157</v>
      </c>
      <c r="G194" s="187" t="s">
        <v>440</v>
      </c>
      <c r="H194" s="45"/>
      <c r="I194" s="147"/>
      <c r="J194" s="148"/>
      <c r="K194" s="148"/>
      <c r="L194" s="27" t="s">
        <v>182</v>
      </c>
      <c r="M194" s="28"/>
      <c r="N194" s="197">
        <f>O194+P194</f>
        <v>0</v>
      </c>
      <c r="O194" s="197">
        <f>SUM(O195:O197)</f>
        <v>0</v>
      </c>
      <c r="P194" s="197">
        <f>SUM(P195:P197)</f>
        <v>0</v>
      </c>
      <c r="Q194" s="161">
        <f>'havelvac 7.1'!N194+'havelvac 7.2'!N194</f>
        <v>0</v>
      </c>
      <c r="R194" s="161">
        <f>+'havelvac 7.1'!O194+'havelvac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S194" s="161">
        <f>+'havelvac 7.1'!P194+'havelvac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T194" s="438">
        <f t="shared" si="12"/>
        <v>0</v>
      </c>
      <c r="U194" s="438">
        <f t="shared" si="13"/>
        <v>0</v>
      </c>
      <c r="V194" s="438">
        <f t="shared" si="14"/>
        <v>0</v>
      </c>
    </row>
    <row r="195" spans="1:22" s="137" customFormat="1" ht="16.2" hidden="1">
      <c r="A195" s="184" t="str">
        <f t="shared" si="17"/>
        <v>71040505064861</v>
      </c>
      <c r="B195" s="185" t="s">
        <v>439</v>
      </c>
      <c r="C195" s="134" t="s">
        <v>155</v>
      </c>
      <c r="D195" s="133" t="s">
        <v>149</v>
      </c>
      <c r="E195" s="132" t="s">
        <v>149</v>
      </c>
      <c r="F195" s="186" t="s">
        <v>157</v>
      </c>
      <c r="G195" s="131">
        <v>4861</v>
      </c>
      <c r="H195" s="25"/>
      <c r="I195" s="25"/>
      <c r="J195" s="26"/>
      <c r="K195" s="26"/>
      <c r="L195" s="32" t="s">
        <v>134</v>
      </c>
      <c r="M195" s="48">
        <v>4861</v>
      </c>
      <c r="N195" s="183">
        <f>+'havelvac 7.1'!N195+'havelvac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95" s="183">
        <f>+'havelvac 7.1'!O195+'havelvac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95" s="183">
        <f>+'havelvac 7.1'!P195+'havelvac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Q195" s="161">
        <f>'havelvac 7.1'!N195+'havelvac 7.2'!N195</f>
        <v>0</v>
      </c>
      <c r="R195" s="161">
        <f>+'havelvac 7.1'!O195+'havelvac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S195" s="161">
        <f>+'havelvac 7.1'!P195+'havelvac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T195" s="438">
        <f t="shared" si="12"/>
        <v>0</v>
      </c>
      <c r="U195" s="438">
        <f t="shared" si="13"/>
        <v>0</v>
      </c>
      <c r="V195" s="438">
        <f t="shared" si="14"/>
        <v>0</v>
      </c>
    </row>
    <row r="196" spans="1:22" s="115" customFormat="1" ht="16.2" hidden="1">
      <c r="A196" s="122" t="str">
        <f t="shared" ref="A196:A200" si="18">CONCATENATE(B196,C196,D196,E196,F196,G196)</f>
        <v>71040505070000</v>
      </c>
      <c r="B196" s="124" t="s">
        <v>439</v>
      </c>
      <c r="C196" s="117" t="s">
        <v>155</v>
      </c>
      <c r="D196" s="118" t="s">
        <v>149</v>
      </c>
      <c r="E196" s="119" t="s">
        <v>149</v>
      </c>
      <c r="F196" s="120" t="s">
        <v>183</v>
      </c>
      <c r="G196" s="129" t="s">
        <v>440</v>
      </c>
      <c r="H196" s="25"/>
      <c r="I196" s="25"/>
      <c r="J196" s="26"/>
      <c r="K196" s="26"/>
      <c r="L196" s="32" t="s">
        <v>174</v>
      </c>
      <c r="M196" s="48">
        <v>5113</v>
      </c>
      <c r="N196" s="183">
        <f>+'havelvac 7.1'!N196+'havelvac 7.2'!N196+'havelvac 7.3'!N196+'havelvac 7.4'!N196+'havelvac 7.5'!N196+'havelvac 7.6'!N196+'havelvac 7.7'!N196+'havelvac 7.9'!N196+'havelvac 7.8'!N196+'havelvac 7.10'!N196+'havelvac 7.11'!N196+'havelvac 7.12'!N196+'havelvac 7.13'!N196</f>
        <v>0</v>
      </c>
      <c r="O196" s="183">
        <f>+'havelvac 7.1'!O196+'havelvac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96" s="183">
        <f>+'havelvac 7.1'!P196+'havelvac 7.2'!P196+'havelvac 7.3'!P196+'havelvac 7.4'!P196+'havelvac 7.5'!P196+'havelvac 7.6'!P196+'havelvac 7.7'!P196+'havelvac 7.9'!P196+'havelvac 7.8'!P196+'havelvac 7.10'!P196+'havelvac 7.11'!P196+'havelvac 7.12'!P196+'havelvac 7.13'!P196</f>
        <v>0</v>
      </c>
      <c r="Q196" s="161">
        <f>'havelvac 7.1'!N196+'havelvac 7.2'!N196</f>
        <v>0</v>
      </c>
      <c r="R196" s="161">
        <f>+'havelvac 7.1'!O196+'havelvac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S196" s="161">
        <f>+'havelvac 7.1'!P196+'havelvac 7.2'!P196+'havelvac 7.3'!P196+'havelvac 7.4'!P196+'havelvac 7.5'!P196+'havelvac 7.6'!P196+'havelvac 7.7'!P196+'havelvac 7.9'!P196+'havelvac 7.8'!P196+'havelvac 7.10'!P196+'havelvac 7.11'!P196+'havelvac 7.12'!P196+'havelvac 7.13'!P196</f>
        <v>0</v>
      </c>
      <c r="T196" s="438">
        <f t="shared" si="12"/>
        <v>0</v>
      </c>
      <c r="U196" s="438">
        <f t="shared" si="13"/>
        <v>0</v>
      </c>
      <c r="V196" s="438">
        <f t="shared" si="14"/>
        <v>0</v>
      </c>
    </row>
    <row r="197" spans="1:22" s="115" customFormat="1" ht="16.2" hidden="1">
      <c r="A197" s="122"/>
      <c r="B197" s="124"/>
      <c r="C197" s="117"/>
      <c r="D197" s="118"/>
      <c r="E197" s="119"/>
      <c r="F197" s="120"/>
      <c r="G197" s="129"/>
      <c r="H197" s="25"/>
      <c r="I197" s="25"/>
      <c r="J197" s="26"/>
      <c r="K197" s="26"/>
      <c r="L197" s="30" t="s">
        <v>268</v>
      </c>
      <c r="M197" s="44">
        <v>5129</v>
      </c>
      <c r="N197" s="183">
        <f>+'havelvac 7.1'!N197+'havelvac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97" s="183">
        <f>+'havelvac 7.1'!O197+'havelvac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97" s="183">
        <f>+'havelvac 7.1'!P197+'havelvac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  <c r="Q197" s="161">
        <f>'havelvac 7.1'!N197+'havelvac 7.2'!N197</f>
        <v>0</v>
      </c>
      <c r="R197" s="161">
        <f>+'havelvac 7.1'!O197+'havelvac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S197" s="161">
        <f>+'havelvac 7.1'!P197+'havelvac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  <c r="T197" s="438">
        <f t="shared" si="12"/>
        <v>0</v>
      </c>
      <c r="U197" s="438">
        <f t="shared" si="13"/>
        <v>0</v>
      </c>
      <c r="V197" s="438">
        <f t="shared" si="14"/>
        <v>0</v>
      </c>
    </row>
    <row r="198" spans="1:22" ht="49.2" hidden="1" customHeight="1">
      <c r="A198" s="122" t="str">
        <f t="shared" si="18"/>
        <v>71040505074861</v>
      </c>
      <c r="B198" s="124" t="s">
        <v>439</v>
      </c>
      <c r="C198" s="117" t="s">
        <v>155</v>
      </c>
      <c r="D198" s="118" t="s">
        <v>149</v>
      </c>
      <c r="E198" s="119" t="s">
        <v>149</v>
      </c>
      <c r="F198" s="120" t="s">
        <v>183</v>
      </c>
      <c r="G198" s="121">
        <v>4861</v>
      </c>
      <c r="H198" s="45"/>
      <c r="I198" s="147"/>
      <c r="J198" s="148"/>
      <c r="K198" s="148"/>
      <c r="L198" s="27" t="s">
        <v>870</v>
      </c>
      <c r="M198" s="28"/>
      <c r="N198" s="197">
        <f>O198+P198</f>
        <v>0</v>
      </c>
      <c r="O198" s="197">
        <f>SUM(O199:O199)</f>
        <v>0</v>
      </c>
      <c r="P198" s="197">
        <f>SUM(P199:P199)</f>
        <v>0</v>
      </c>
      <c r="Q198" s="161">
        <f>'havelvac 7.1'!N198+'havelvac 7.2'!N198</f>
        <v>0</v>
      </c>
      <c r="R198" s="161">
        <f>+'havelvac 7.1'!O198+'havelvac 7.2'!O198+'havelvac 7.3'!O198+'havelvac 7.4'!O198+'havelvac 7.5'!O198+'havelvac 7.6'!O198+'havelvac 7.7'!O198+'havelvac 7.9'!O198+'havelvac 7.8'!O198+'havelvac 7.10'!O198+'havelvac 7.11'!O198+'havelvac 7.12'!O198+'havelvac 7.13'!O198</f>
        <v>0</v>
      </c>
      <c r="S198" s="161">
        <f>+'havelvac 7.1'!P198+'havelvac 7.2'!P198+'havelvac 7.3'!P198+'havelvac 7.4'!P198+'havelvac 7.5'!P198+'havelvac 7.6'!P198+'havelvac 7.7'!P198+'havelvac 7.9'!P198+'havelvac 7.8'!P198+'havelvac 7.10'!P198+'havelvac 7.11'!P198+'havelvac 7.12'!P198+'havelvac 7.13'!P198</f>
        <v>0</v>
      </c>
      <c r="T198" s="438">
        <f t="shared" si="12"/>
        <v>0</v>
      </c>
      <c r="U198" s="438">
        <f t="shared" si="13"/>
        <v>0</v>
      </c>
      <c r="V198" s="438">
        <f t="shared" si="14"/>
        <v>0</v>
      </c>
    </row>
    <row r="199" spans="1:22" s="115" customFormat="1" ht="30" hidden="1" customHeight="1">
      <c r="A199" s="122" t="str">
        <f t="shared" si="18"/>
        <v>71040505080000</v>
      </c>
      <c r="B199" s="124" t="s">
        <v>439</v>
      </c>
      <c r="C199" s="117" t="s">
        <v>155</v>
      </c>
      <c r="D199" s="118" t="s">
        <v>149</v>
      </c>
      <c r="E199" s="119" t="s">
        <v>149</v>
      </c>
      <c r="F199" s="120" t="s">
        <v>185</v>
      </c>
      <c r="G199" s="129" t="s">
        <v>440</v>
      </c>
      <c r="H199" s="17"/>
      <c r="I199" s="25"/>
      <c r="J199" s="26"/>
      <c r="K199" s="26"/>
      <c r="L199" s="30" t="s">
        <v>348</v>
      </c>
      <c r="M199" s="13">
        <v>4729</v>
      </c>
      <c r="N199" s="183">
        <f>+'havelvac 7.1'!N199+'havelvac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99" s="183">
        <f>+'havelvac 7.1'!O199+'havelvac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99" s="183">
        <f>+'havelvac 7.1'!P199+'havelvac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Q199" s="161">
        <f>'havelvac 7.1'!N199+'havelvac 7.2'!N199</f>
        <v>0</v>
      </c>
      <c r="R199" s="161">
        <f>+'havelvac 7.1'!O199+'havelvac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S199" s="161">
        <f>+'havelvac 7.1'!P199+'havelvac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T199" s="438">
        <f t="shared" si="12"/>
        <v>0</v>
      </c>
      <c r="U199" s="438">
        <f t="shared" si="13"/>
        <v>0</v>
      </c>
      <c r="V199" s="438">
        <f t="shared" si="14"/>
        <v>0</v>
      </c>
    </row>
    <row r="200" spans="1:22" ht="27.6" hidden="1">
      <c r="A200" s="122" t="str">
        <f t="shared" si="18"/>
        <v>71040505094861</v>
      </c>
      <c r="B200" s="124" t="s">
        <v>439</v>
      </c>
      <c r="C200" s="117" t="s">
        <v>155</v>
      </c>
      <c r="D200" s="118" t="s">
        <v>149</v>
      </c>
      <c r="E200" s="119" t="s">
        <v>149</v>
      </c>
      <c r="F200" s="120" t="s">
        <v>187</v>
      </c>
      <c r="G200" s="121">
        <v>4861</v>
      </c>
      <c r="H200" s="45"/>
      <c r="I200" s="147"/>
      <c r="J200" s="148"/>
      <c r="K200" s="148"/>
      <c r="L200" s="27" t="s">
        <v>186</v>
      </c>
      <c r="M200" s="28"/>
      <c r="N200" s="197">
        <f>O200+P200</f>
        <v>0</v>
      </c>
      <c r="O200" s="197">
        <f>SUM(O201:O205)</f>
        <v>0</v>
      </c>
      <c r="P200" s="197">
        <f>SUM(P201:P205)</f>
        <v>0</v>
      </c>
      <c r="Q200" s="161">
        <f>'havelvac 7.1'!N200+'havelvac 7.2'!N200</f>
        <v>0</v>
      </c>
      <c r="R200" s="161">
        <f>+'havelvac 7.1'!O200+'havelvac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S200" s="161">
        <f>+'havelvac 7.1'!P200+'havelvac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T200" s="438">
        <f t="shared" si="12"/>
        <v>0</v>
      </c>
      <c r="U200" s="438">
        <f t="shared" si="13"/>
        <v>0</v>
      </c>
      <c r="V200" s="438">
        <f t="shared" si="14"/>
        <v>0</v>
      </c>
    </row>
    <row r="201" spans="1:22" s="189" customFormat="1" ht="27" hidden="1" customHeight="1">
      <c r="A201" s="184" t="str">
        <f t="shared" si="17"/>
        <v>71040700000000</v>
      </c>
      <c r="B201" s="185" t="s">
        <v>439</v>
      </c>
      <c r="C201" s="134" t="s">
        <v>155</v>
      </c>
      <c r="D201" s="133" t="s">
        <v>183</v>
      </c>
      <c r="E201" s="132" t="s">
        <v>441</v>
      </c>
      <c r="F201" s="186" t="s">
        <v>441</v>
      </c>
      <c r="G201" s="187" t="s">
        <v>440</v>
      </c>
      <c r="H201" s="25"/>
      <c r="I201" s="25"/>
      <c r="J201" s="26"/>
      <c r="K201" s="26"/>
      <c r="L201" s="30" t="s">
        <v>142</v>
      </c>
      <c r="M201" s="13">
        <v>4251</v>
      </c>
      <c r="N201" s="183">
        <f>+'havelvac 7.1'!N201+'havelvac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201" s="183">
        <f>+'havelvac 7.1'!O201+'havelvac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201" s="183">
        <f>+'havelvac 7.1'!P201+'havelvac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Q201" s="161">
        <f>'havelvac 7.1'!N201+'havelvac 7.2'!N201</f>
        <v>0</v>
      </c>
      <c r="R201" s="161">
        <f>+'havelvac 7.1'!O201+'havelvac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S201" s="161">
        <f>+'havelvac 7.1'!P201+'havelvac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T201" s="438">
        <f t="shared" si="12"/>
        <v>0</v>
      </c>
      <c r="U201" s="438">
        <f t="shared" si="13"/>
        <v>0</v>
      </c>
      <c r="V201" s="438">
        <f t="shared" si="14"/>
        <v>0</v>
      </c>
    </row>
    <row r="202" spans="1:22" s="137" customFormat="1" ht="16.2" hidden="1">
      <c r="A202" s="184" t="str">
        <f t="shared" si="17"/>
        <v>71040700000001</v>
      </c>
      <c r="B202" s="185" t="s">
        <v>439</v>
      </c>
      <c r="C202" s="134" t="s">
        <v>155</v>
      </c>
      <c r="D202" s="133" t="s">
        <v>183</v>
      </c>
      <c r="E202" s="132" t="s">
        <v>441</v>
      </c>
      <c r="F202" s="186" t="s">
        <v>441</v>
      </c>
      <c r="G202" s="187" t="s">
        <v>96</v>
      </c>
      <c r="H202" s="25"/>
      <c r="I202" s="25"/>
      <c r="J202" s="26"/>
      <c r="K202" s="26"/>
      <c r="L202" s="30" t="s">
        <v>348</v>
      </c>
      <c r="M202" s="13">
        <v>4729</v>
      </c>
      <c r="N202" s="183">
        <f>+'havelvac 7.1'!N202+'havelvac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202" s="183">
        <f>+'havelvac 7.1'!O202+'havelvac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202" s="183">
        <f>+'havelvac 7.1'!P202+'havelvac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Q202" s="161">
        <f>'havelvac 7.1'!N202+'havelvac 7.2'!N202</f>
        <v>0</v>
      </c>
      <c r="R202" s="161">
        <f>+'havelvac 7.1'!O202+'havelvac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S202" s="161">
        <f>+'havelvac 7.1'!P202+'havelvac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T202" s="438">
        <f t="shared" si="12"/>
        <v>0</v>
      </c>
      <c r="U202" s="438">
        <f t="shared" si="13"/>
        <v>0</v>
      </c>
      <c r="V202" s="438">
        <f t="shared" si="14"/>
        <v>0</v>
      </c>
    </row>
    <row r="203" spans="1:22" s="193" customFormat="1" ht="16.2" hidden="1">
      <c r="A203" s="184" t="str">
        <f t="shared" si="17"/>
        <v>71040703000000</v>
      </c>
      <c r="B203" s="185" t="s">
        <v>439</v>
      </c>
      <c r="C203" s="134" t="s">
        <v>155</v>
      </c>
      <c r="D203" s="133" t="s">
        <v>183</v>
      </c>
      <c r="E203" s="132" t="s">
        <v>442</v>
      </c>
      <c r="F203" s="186" t="s">
        <v>441</v>
      </c>
      <c r="G203" s="187" t="s">
        <v>440</v>
      </c>
      <c r="H203" s="25"/>
      <c r="I203" s="25"/>
      <c r="J203" s="26"/>
      <c r="K203" s="26"/>
      <c r="L203" s="30" t="s">
        <v>173</v>
      </c>
      <c r="M203" s="31">
        <v>5112</v>
      </c>
      <c r="N203" s="183">
        <f>+'havelvac 7.1'!N203+'havelvac 7.2'!N203+'havelvac 7.3'!N203+'havelvac 7.4'!N203+'havelvac 7.5'!N203+'havelvac 7.6'!N203+'havelvac 7.7'!N203+'havelvac 7.9'!N203+'havelvac 7.8'!N203+'havelvac 7.10'!N203+'havelvac 7.11'!N203+'havelvac 7.12'!N203+'havelvac 7.13'!N203</f>
        <v>0</v>
      </c>
      <c r="O203" s="183">
        <f>+'havelvac 7.1'!O203+'havelvac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203" s="183">
        <f>+'havelvac 7.1'!P203+'havelvac 7.2'!P203+'havelvac 7.3'!P203+'havelvac 7.4'!P203+'havelvac 7.5'!P203+'havelvac 7.6'!P203+'havelvac 7.7'!P203+'havelvac 7.9'!P203+'havelvac 7.8'!P203+'havelvac 7.10'!P203+'havelvac 7.11'!P203+'havelvac 7.12'!P203+'havelvac 7.13'!P203</f>
        <v>0</v>
      </c>
      <c r="Q203" s="161">
        <f>'havelvac 7.1'!N203+'havelvac 7.2'!N203</f>
        <v>0</v>
      </c>
      <c r="R203" s="161">
        <f>+'havelvac 7.1'!O203+'havelvac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S203" s="161">
        <f>+'havelvac 7.1'!P203+'havelvac 7.2'!P203+'havelvac 7.3'!P203+'havelvac 7.4'!P203+'havelvac 7.5'!P203+'havelvac 7.6'!P203+'havelvac 7.7'!P203+'havelvac 7.9'!P203+'havelvac 7.8'!P203+'havelvac 7.10'!P203+'havelvac 7.11'!P203+'havelvac 7.12'!P203+'havelvac 7.13'!P203</f>
        <v>0</v>
      </c>
      <c r="T203" s="438">
        <f t="shared" si="12"/>
        <v>0</v>
      </c>
      <c r="U203" s="438">
        <f t="shared" si="13"/>
        <v>0</v>
      </c>
      <c r="V203" s="438">
        <f t="shared" si="14"/>
        <v>0</v>
      </c>
    </row>
    <row r="204" spans="1:22" s="137" customFormat="1" ht="16.2" hidden="1">
      <c r="A204" s="184" t="str">
        <f t="shared" si="17"/>
        <v>71040703000001</v>
      </c>
      <c r="B204" s="185" t="s">
        <v>439</v>
      </c>
      <c r="C204" s="134" t="s">
        <v>155</v>
      </c>
      <c r="D204" s="133" t="s">
        <v>183</v>
      </c>
      <c r="E204" s="132" t="s">
        <v>442</v>
      </c>
      <c r="F204" s="186" t="s">
        <v>441</v>
      </c>
      <c r="G204" s="187" t="s">
        <v>96</v>
      </c>
      <c r="H204" s="25"/>
      <c r="I204" s="25"/>
      <c r="J204" s="26"/>
      <c r="K204" s="26"/>
      <c r="L204" s="32" t="s">
        <v>174</v>
      </c>
      <c r="M204" s="48">
        <v>5113</v>
      </c>
      <c r="N204" s="183">
        <f>+'havelvac 7.1'!N204+'havelvac 7.2'!N204+'havelvac 7.3'!N204+'havelvac 7.4'!N204+'havelvac 7.5'!N204+'havelvac 7.6'!N204+'havelvac 7.7'!N204+'havelvac 7.9'!N204+'havelvac 7.8'!N204+'havelvac 7.10'!N204+'havelvac 7.11'!N204+'havelvac 7.12'!N204+'havelvac 7.13'!N204</f>
        <v>0</v>
      </c>
      <c r="O204" s="183">
        <f>+'havelvac 7.1'!O204+'havelvac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204" s="183">
        <f>+'havelvac 7.1'!P204+'havelvac 7.2'!P204+'havelvac 7.3'!P204+'havelvac 7.4'!P204+'havelvac 7.5'!P204+'havelvac 7.6'!P204+'havelvac 7.7'!P204+'havelvac 7.9'!P204+'havelvac 7.8'!P204+'havelvac 7.10'!P204+'havelvac 7.11'!P204+'havelvac 7.12'!P204+'havelvac 7.13'!P204</f>
        <v>0</v>
      </c>
      <c r="Q204" s="161">
        <f>'havelvac 7.1'!N204+'havelvac 7.2'!N204</f>
        <v>0</v>
      </c>
      <c r="R204" s="161">
        <f>+'havelvac 7.1'!O204+'havelvac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S204" s="161">
        <f>+'havelvac 7.1'!P204+'havelvac 7.2'!P204+'havelvac 7.3'!P204+'havelvac 7.4'!P204+'havelvac 7.5'!P204+'havelvac 7.6'!P204+'havelvac 7.7'!P204+'havelvac 7.9'!P204+'havelvac 7.8'!P204+'havelvac 7.10'!P204+'havelvac 7.11'!P204+'havelvac 7.12'!P204+'havelvac 7.13'!P204</f>
        <v>0</v>
      </c>
      <c r="T204" s="438">
        <f t="shared" si="12"/>
        <v>0</v>
      </c>
      <c r="U204" s="438">
        <f t="shared" si="13"/>
        <v>0</v>
      </c>
      <c r="V204" s="438">
        <f t="shared" si="14"/>
        <v>0</v>
      </c>
    </row>
    <row r="205" spans="1:22" s="137" customFormat="1" ht="16.2" hidden="1">
      <c r="A205" s="184"/>
      <c r="B205" s="185"/>
      <c r="C205" s="134"/>
      <c r="D205" s="133"/>
      <c r="E205" s="132"/>
      <c r="F205" s="186"/>
      <c r="G205" s="187"/>
      <c r="H205" s="25"/>
      <c r="I205" s="25"/>
      <c r="J205" s="26"/>
      <c r="K205" s="26"/>
      <c r="L205" s="30" t="s">
        <v>268</v>
      </c>
      <c r="M205" s="44">
        <v>5129</v>
      </c>
      <c r="N205" s="183">
        <f>+'havelvac 7.1'!N205+'havelvac 7.2'!N205+'havelvac 7.3'!N205+'havelvac 7.4'!N205+'havelvac 7.5'!N205+'havelvac 7.6'!N205+'havelvac 7.7'!N205+'havelvac 7.9'!N205+'havelvac 7.8'!N205+'havelvac 7.10'!N205+'havelvac 7.11'!N205+'havelvac 7.12'!N205+'havelvac 7.13'!N205</f>
        <v>0</v>
      </c>
      <c r="O205" s="183">
        <f>+'havelvac 7.1'!O205+'havelvac 7.2'!O205+'havelvac 7.3'!O205+'havelvac 7.4'!O205+'havelvac 7.5'!O205+'havelvac 7.6'!O205+'havelvac 7.7'!O205+'havelvac 7.9'!O205+'havelvac 7.8'!O205+'havelvac 7.10'!O205+'havelvac 7.11'!O205+'havelvac 7.12'!O205+'havelvac 7.13'!O205</f>
        <v>0</v>
      </c>
      <c r="P205" s="183">
        <f>+'havelvac 7.1'!P205+'havelvac 7.2'!P205+'havelvac 7.3'!P205+'havelvac 7.4'!P205+'havelvac 7.5'!P205+'havelvac 7.6'!P205+'havelvac 7.7'!P205+'havelvac 7.9'!P205+'havelvac 7.8'!P205+'havelvac 7.10'!P205+'havelvac 7.11'!P205+'havelvac 7.12'!P205+'havelvac 7.13'!P205</f>
        <v>0</v>
      </c>
      <c r="Q205" s="161">
        <f>'havelvac 7.1'!N205+'havelvac 7.2'!N205</f>
        <v>0</v>
      </c>
      <c r="R205" s="161">
        <f>+'havelvac 7.1'!O205+'havelvac 7.2'!O205+'havelvac 7.3'!O205+'havelvac 7.4'!O205+'havelvac 7.5'!O205+'havelvac 7.6'!O205+'havelvac 7.7'!O205+'havelvac 7.9'!O205+'havelvac 7.8'!O205+'havelvac 7.10'!O205+'havelvac 7.11'!O205+'havelvac 7.12'!O205+'havelvac 7.13'!O205</f>
        <v>0</v>
      </c>
      <c r="S205" s="161">
        <f>+'havelvac 7.1'!P205+'havelvac 7.2'!P205+'havelvac 7.3'!P205+'havelvac 7.4'!P205+'havelvac 7.5'!P205+'havelvac 7.6'!P205+'havelvac 7.7'!P205+'havelvac 7.9'!P205+'havelvac 7.8'!P205+'havelvac 7.10'!P205+'havelvac 7.11'!P205+'havelvac 7.12'!P205+'havelvac 7.13'!P205</f>
        <v>0</v>
      </c>
      <c r="T205" s="438">
        <f t="shared" si="12"/>
        <v>0</v>
      </c>
      <c r="U205" s="438">
        <f t="shared" si="13"/>
        <v>0</v>
      </c>
      <c r="V205" s="438">
        <f t="shared" si="14"/>
        <v>0</v>
      </c>
    </row>
    <row r="206" spans="1:22" s="198" customFormat="1" ht="16.5" hidden="1" customHeight="1">
      <c r="A206" s="184" t="str">
        <f t="shared" si="17"/>
        <v>71040703010000</v>
      </c>
      <c r="B206" s="185" t="s">
        <v>439</v>
      </c>
      <c r="C206" s="134" t="s">
        <v>155</v>
      </c>
      <c r="D206" s="133" t="s">
        <v>183</v>
      </c>
      <c r="E206" s="132" t="s">
        <v>442</v>
      </c>
      <c r="F206" s="186" t="s">
        <v>106</v>
      </c>
      <c r="G206" s="187" t="s">
        <v>440</v>
      </c>
      <c r="H206" s="45"/>
      <c r="I206" s="147"/>
      <c r="J206" s="148"/>
      <c r="K206" s="148"/>
      <c r="L206" s="27" t="s">
        <v>188</v>
      </c>
      <c r="M206" s="28"/>
      <c r="N206" s="197">
        <f>O206+P206</f>
        <v>0</v>
      </c>
      <c r="O206" s="197">
        <f>SUM(O207:O212)</f>
        <v>0</v>
      </c>
      <c r="P206" s="197">
        <f>SUM(P207:P212)</f>
        <v>0</v>
      </c>
      <c r="Q206" s="161">
        <f>'havelvac 7.1'!N206+'havelvac 7.2'!N206</f>
        <v>0</v>
      </c>
      <c r="R206" s="161">
        <f>+'havelvac 7.1'!O206+'havelvac 7.2'!O206+'havelvac 7.3'!O206+'havelvac 7.4'!O206+'havelvac 7.5'!O206+'havelvac 7.6'!O206+'havelvac 7.7'!O206+'havelvac 7.9'!O206+'havelvac 7.8'!O206+'havelvac 7.10'!O206+'havelvac 7.11'!O206+'havelvac 7.12'!O206+'havelvac 7.13'!O206</f>
        <v>0</v>
      </c>
      <c r="S206" s="161">
        <f>+'havelvac 7.1'!P206+'havelvac 7.2'!P206+'havelvac 7.3'!P206+'havelvac 7.4'!P206+'havelvac 7.5'!P206+'havelvac 7.6'!P206+'havelvac 7.7'!P206+'havelvac 7.9'!P206+'havelvac 7.8'!P206+'havelvac 7.10'!P206+'havelvac 7.11'!P206+'havelvac 7.12'!P206+'havelvac 7.13'!P206</f>
        <v>0</v>
      </c>
      <c r="T206" s="438">
        <f t="shared" ref="T206:T269" si="19">N206-Q206</f>
        <v>0</v>
      </c>
      <c r="U206" s="438">
        <f t="shared" ref="U206:U269" si="20">O206-R206</f>
        <v>0</v>
      </c>
      <c r="V206" s="438">
        <f t="shared" ref="V206:V269" si="21">P206-S206</f>
        <v>0</v>
      </c>
    </row>
    <row r="207" spans="1:22" s="189" customFormat="1" ht="15.75" hidden="1" customHeight="1">
      <c r="A207" s="184" t="str">
        <f t="shared" ref="A207" si="22">CONCATENATE(B207,C207,D207,E207,F207,G207)</f>
        <v>71020500000000</v>
      </c>
      <c r="B207" s="185" t="s">
        <v>439</v>
      </c>
      <c r="C207" s="134" t="s">
        <v>140</v>
      </c>
      <c r="D207" s="133" t="s">
        <v>149</v>
      </c>
      <c r="E207" s="132" t="s">
        <v>441</v>
      </c>
      <c r="F207" s="186" t="s">
        <v>441</v>
      </c>
      <c r="G207" s="187" t="s">
        <v>440</v>
      </c>
      <c r="H207" s="17"/>
      <c r="I207" s="25"/>
      <c r="J207" s="26"/>
      <c r="K207" s="26"/>
      <c r="L207" s="30" t="s">
        <v>871</v>
      </c>
      <c r="M207" s="13">
        <v>4212</v>
      </c>
      <c r="N207" s="183">
        <f>+'havelvac 7.1'!N207+'havelvac 7.2'!N207+'havelvac 7.3'!N207+'havelvac 7.4'!N207+'havelvac 7.5'!N207+'havelvac 7.6'!N207+'havelvac 7.7'!N207+'havelvac 7.9'!N207+'havelvac 7.8'!N207+'havelvac 7.10'!N207+'havelvac 7.11'!N207+'havelvac 7.12'!N207+'havelvac 7.13'!N207</f>
        <v>0</v>
      </c>
      <c r="O207" s="183">
        <f>+'havelvac 7.1'!O207+'havelvac 7.2'!O207+'havelvac 7.3'!O207+'havelvac 7.4'!O207+'havelvac 7.5'!O207+'havelvac 7.6'!O207+'havelvac 7.7'!O207+'havelvac 7.9'!O207+'havelvac 7.8'!O207+'havelvac 7.10'!O207+'havelvac 7.11'!O207+'havelvac 7.12'!O207+'havelvac 7.13'!O207</f>
        <v>0</v>
      </c>
      <c r="P207" s="183">
        <f>+'havelvac 7.1'!P207+'havelvac 7.2'!P207+'havelvac 7.3'!P207+'havelvac 7.4'!P207+'havelvac 7.5'!P207+'havelvac 7.6'!P207+'havelvac 7.7'!P207+'havelvac 7.9'!P207+'havelvac 7.8'!P207+'havelvac 7.10'!P207+'havelvac 7.11'!P207+'havelvac 7.12'!P207+'havelvac 7.13'!P207</f>
        <v>0</v>
      </c>
      <c r="Q207" s="161">
        <f>'havelvac 7.1'!N207+'havelvac 7.2'!N207</f>
        <v>0</v>
      </c>
      <c r="R207" s="161">
        <f>+'havelvac 7.1'!O207+'havelvac 7.2'!O207+'havelvac 7.3'!O207+'havelvac 7.4'!O207+'havelvac 7.5'!O207+'havelvac 7.6'!O207+'havelvac 7.7'!O207+'havelvac 7.9'!O207+'havelvac 7.8'!O207+'havelvac 7.10'!O207+'havelvac 7.11'!O207+'havelvac 7.12'!O207+'havelvac 7.13'!O207</f>
        <v>0</v>
      </c>
      <c r="S207" s="161">
        <f>+'havelvac 7.1'!P207+'havelvac 7.2'!P207+'havelvac 7.3'!P207+'havelvac 7.4'!P207+'havelvac 7.5'!P207+'havelvac 7.6'!P207+'havelvac 7.7'!P207+'havelvac 7.9'!P207+'havelvac 7.8'!P207+'havelvac 7.10'!P207+'havelvac 7.11'!P207+'havelvac 7.12'!P207+'havelvac 7.13'!P207</f>
        <v>0</v>
      </c>
      <c r="T207" s="438">
        <f t="shared" si="19"/>
        <v>0</v>
      </c>
      <c r="U207" s="438">
        <f t="shared" si="20"/>
        <v>0</v>
      </c>
      <c r="V207" s="438">
        <f t="shared" si="21"/>
        <v>0</v>
      </c>
    </row>
    <row r="208" spans="1:22" s="189" customFormat="1" ht="15.75" hidden="1" customHeight="1">
      <c r="A208" s="184" t="str">
        <f t="shared" si="17"/>
        <v>71020500000000</v>
      </c>
      <c r="B208" s="185" t="s">
        <v>439</v>
      </c>
      <c r="C208" s="134" t="s">
        <v>140</v>
      </c>
      <c r="D208" s="133" t="s">
        <v>149</v>
      </c>
      <c r="E208" s="132" t="s">
        <v>441</v>
      </c>
      <c r="F208" s="186" t="s">
        <v>441</v>
      </c>
      <c r="G208" s="187" t="s">
        <v>440</v>
      </c>
      <c r="H208" s="17"/>
      <c r="I208" s="25"/>
      <c r="J208" s="26"/>
      <c r="K208" s="26"/>
      <c r="L208" s="30" t="s">
        <v>116</v>
      </c>
      <c r="M208" s="13">
        <v>4214</v>
      </c>
      <c r="N208" s="183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8" s="183">
        <f>+'havelvac 7.1'!O208+'havelvac 7.2'!O208+'havelvac 7.3'!O208+'havelvac 7.4'!O208+'havelvac 7.5'!O208+'havelvac 7.6'!O208+'havelvac 7.7'!O208+'havelvac 7.9'!O208+'havelvac 7.8'!O208+'havelvac 7.10'!O208+'havelvac 7.11'!O208+'havelvac 7.12'!O208+'havelvac 7.13'!O208</f>
        <v>0</v>
      </c>
      <c r="P208" s="183">
        <f>+'havelvac 7.1'!P208+'havelvac 7.2'!P208+'havelvac 7.3'!P208+'havelvac 7.4'!P208+'havelvac 7.5'!P208+'havelvac 7.6'!P208+'havelvac 7.7'!P208+'havelvac 7.9'!P208+'havelvac 7.8'!P208+'havelvac 7.10'!P208+'havelvac 7.11'!P208+'havelvac 7.12'!P208+'havelvac 7.13'!P208</f>
        <v>0</v>
      </c>
      <c r="Q208" s="161">
        <f>'havelvac 7.1'!N208+'havelvac 7.2'!N208</f>
        <v>0</v>
      </c>
      <c r="R208" s="161">
        <f>+'havelvac 7.1'!O208+'havelvac 7.2'!O208+'havelvac 7.3'!O208+'havelvac 7.4'!O208+'havelvac 7.5'!O208+'havelvac 7.6'!O208+'havelvac 7.7'!O208+'havelvac 7.9'!O208+'havelvac 7.8'!O208+'havelvac 7.10'!O208+'havelvac 7.11'!O208+'havelvac 7.12'!O208+'havelvac 7.13'!O208</f>
        <v>0</v>
      </c>
      <c r="S208" s="161">
        <f>+'havelvac 7.1'!P208+'havelvac 7.2'!P208+'havelvac 7.3'!P208+'havelvac 7.4'!P208+'havelvac 7.5'!P208+'havelvac 7.6'!P208+'havelvac 7.7'!P208+'havelvac 7.9'!P208+'havelvac 7.8'!P208+'havelvac 7.10'!P208+'havelvac 7.11'!P208+'havelvac 7.12'!P208+'havelvac 7.13'!P208</f>
        <v>0</v>
      </c>
      <c r="T208" s="438">
        <f t="shared" si="19"/>
        <v>0</v>
      </c>
      <c r="U208" s="438">
        <f t="shared" si="20"/>
        <v>0</v>
      </c>
      <c r="V208" s="438">
        <f t="shared" si="21"/>
        <v>0</v>
      </c>
    </row>
    <row r="209" spans="1:22" s="137" customFormat="1" ht="16.2" hidden="1">
      <c r="A209" s="184" t="str">
        <f t="shared" si="17"/>
        <v>71040703014639</v>
      </c>
      <c r="B209" s="185" t="s">
        <v>439</v>
      </c>
      <c r="C209" s="134" t="s">
        <v>155</v>
      </c>
      <c r="D209" s="133" t="s">
        <v>183</v>
      </c>
      <c r="E209" s="132" t="s">
        <v>442</v>
      </c>
      <c r="F209" s="186" t="s">
        <v>106</v>
      </c>
      <c r="G209" s="131">
        <v>4639</v>
      </c>
      <c r="H209" s="25"/>
      <c r="I209" s="25"/>
      <c r="J209" s="26"/>
      <c r="K209" s="26"/>
      <c r="L209" s="32" t="s">
        <v>125</v>
      </c>
      <c r="M209" s="33">
        <v>4239</v>
      </c>
      <c r="N209" s="183">
        <f>+'havelvac 7.1'!N209+'havelvac 7.2'!N209+'havelvac 7.3'!N209+'havelvac 7.4'!N209+'havelvac 7.5'!N209+'havelvac 7.6'!N209+'havelvac 7.7'!N209+'havelvac 7.9'!N209+'havelvac 7.8'!N209+'havelvac 7.10'!N209+'havelvac 7.11'!N209+'havelvac 7.12'!N209+'havelvac 7.13'!N209</f>
        <v>0</v>
      </c>
      <c r="O209" s="183">
        <f>+'havelvac 7.1'!O209+'havelvac 7.2'!O209+'havelvac 7.3'!O209+'havelvac 7.4'!O209+'havelvac 7.5'!O209+'havelvac 7.6'!O209+'havelvac 7.7'!O209+'havelvac 7.9'!O209+'havelvac 7.8'!O209+'havelvac 7.10'!O209+'havelvac 7.11'!O209+'havelvac 7.12'!O209+'havelvac 7.13'!O209</f>
        <v>0</v>
      </c>
      <c r="P209" s="183">
        <f>+'havelvac 7.1'!P209+'havelvac 7.2'!P209+'havelvac 7.3'!P209+'havelvac 7.4'!P209+'havelvac 7.5'!P209+'havelvac 7.6'!P209+'havelvac 7.7'!P209+'havelvac 7.9'!P209+'havelvac 7.8'!P209+'havelvac 7.10'!P209+'havelvac 7.11'!P209+'havelvac 7.12'!P209+'havelvac 7.13'!P209</f>
        <v>0</v>
      </c>
      <c r="Q209" s="161">
        <f>'havelvac 7.1'!N209+'havelvac 7.2'!N209</f>
        <v>0</v>
      </c>
      <c r="R209" s="161">
        <f>+'havelvac 7.1'!O209+'havelvac 7.2'!O209+'havelvac 7.3'!O209+'havelvac 7.4'!O209+'havelvac 7.5'!O209+'havelvac 7.6'!O209+'havelvac 7.7'!O209+'havelvac 7.9'!O209+'havelvac 7.8'!O209+'havelvac 7.10'!O209+'havelvac 7.11'!O209+'havelvac 7.12'!O209+'havelvac 7.13'!O209</f>
        <v>0</v>
      </c>
      <c r="S209" s="161">
        <f>+'havelvac 7.1'!P209+'havelvac 7.2'!P209+'havelvac 7.3'!P209+'havelvac 7.4'!P209+'havelvac 7.5'!P209+'havelvac 7.6'!P209+'havelvac 7.7'!P209+'havelvac 7.9'!P209+'havelvac 7.8'!P209+'havelvac 7.10'!P209+'havelvac 7.11'!P209+'havelvac 7.12'!P209+'havelvac 7.13'!P209</f>
        <v>0</v>
      </c>
      <c r="T209" s="438">
        <f t="shared" si="19"/>
        <v>0</v>
      </c>
      <c r="U209" s="438">
        <f t="shared" si="20"/>
        <v>0</v>
      </c>
      <c r="V209" s="438">
        <f t="shared" si="21"/>
        <v>0</v>
      </c>
    </row>
    <row r="210" spans="1:22" s="189" customFormat="1" ht="26.4" hidden="1">
      <c r="A210" s="184" t="str">
        <f t="shared" si="17"/>
        <v>71040900000000</v>
      </c>
      <c r="B210" s="185" t="s">
        <v>439</v>
      </c>
      <c r="C210" s="134" t="s">
        <v>155</v>
      </c>
      <c r="D210" s="133" t="s">
        <v>187</v>
      </c>
      <c r="E210" s="132" t="s">
        <v>441</v>
      </c>
      <c r="F210" s="186" t="s">
        <v>441</v>
      </c>
      <c r="G210" s="187" t="s">
        <v>440</v>
      </c>
      <c r="H210" s="25"/>
      <c r="I210" s="25"/>
      <c r="J210" s="26"/>
      <c r="K210" s="26"/>
      <c r="L210" s="29" t="s">
        <v>142</v>
      </c>
      <c r="M210" s="12">
        <v>4251</v>
      </c>
      <c r="N210" s="183">
        <f>+'havelvac 7.1'!N210+'havelvac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210" s="183">
        <f>+'havelvac 7.1'!O210+'havelvac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210" s="183">
        <f>+'havelvac 7.1'!P210+'havelvac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Q210" s="161">
        <f>'havelvac 7.1'!N210+'havelvac 7.2'!N210</f>
        <v>0</v>
      </c>
      <c r="R210" s="161">
        <f>+'havelvac 7.1'!O210+'havelvac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S210" s="161">
        <f>+'havelvac 7.1'!P210+'havelvac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T210" s="438">
        <f t="shared" si="19"/>
        <v>0</v>
      </c>
      <c r="U210" s="438">
        <f t="shared" si="20"/>
        <v>0</v>
      </c>
      <c r="V210" s="438">
        <f t="shared" si="21"/>
        <v>0</v>
      </c>
    </row>
    <row r="211" spans="1:22" s="137" customFormat="1" ht="16.2" hidden="1">
      <c r="A211" s="184" t="str">
        <f t="shared" si="17"/>
        <v>71040900000001</v>
      </c>
      <c r="B211" s="185" t="s">
        <v>439</v>
      </c>
      <c r="C211" s="134" t="s">
        <v>155</v>
      </c>
      <c r="D211" s="133" t="s">
        <v>187</v>
      </c>
      <c r="E211" s="132" t="s">
        <v>441</v>
      </c>
      <c r="F211" s="186" t="s">
        <v>441</v>
      </c>
      <c r="G211" s="187" t="s">
        <v>96</v>
      </c>
      <c r="H211" s="25"/>
      <c r="I211" s="25"/>
      <c r="J211" s="26"/>
      <c r="K211" s="26"/>
      <c r="L211" s="30" t="s">
        <v>167</v>
      </c>
      <c r="M211" s="31">
        <v>4639</v>
      </c>
      <c r="N211" s="183">
        <f>+'havelvac 7.1'!N211+'havelvac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211" s="183">
        <f>+'havelvac 7.1'!O211+'havelvac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211" s="183">
        <f>+'havelvac 7.1'!P211+'havelvac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Q211" s="161">
        <f>'havelvac 7.1'!N211+'havelvac 7.2'!N211</f>
        <v>0</v>
      </c>
      <c r="R211" s="161">
        <f>+'havelvac 7.1'!O211+'havelvac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S211" s="161">
        <f>+'havelvac 7.1'!P211+'havelvac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T211" s="438">
        <f t="shared" si="19"/>
        <v>0</v>
      </c>
      <c r="U211" s="438">
        <f t="shared" si="20"/>
        <v>0</v>
      </c>
      <c r="V211" s="438">
        <f t="shared" si="21"/>
        <v>0</v>
      </c>
    </row>
    <row r="212" spans="1:22" s="193" customFormat="1" ht="16.2" hidden="1">
      <c r="A212" s="184" t="str">
        <f t="shared" si="17"/>
        <v>71040901000000</v>
      </c>
      <c r="B212" s="185" t="s">
        <v>439</v>
      </c>
      <c r="C212" s="134" t="s">
        <v>155</v>
      </c>
      <c r="D212" s="133" t="s">
        <v>187</v>
      </c>
      <c r="E212" s="132" t="s">
        <v>106</v>
      </c>
      <c r="F212" s="186" t="s">
        <v>441</v>
      </c>
      <c r="G212" s="187" t="s">
        <v>440</v>
      </c>
      <c r="H212" s="25"/>
      <c r="I212" s="25"/>
      <c r="J212" s="26"/>
      <c r="K212" s="26"/>
      <c r="L212" s="32" t="s">
        <v>174</v>
      </c>
      <c r="M212" s="48">
        <v>5113</v>
      </c>
      <c r="N212" s="183">
        <f>+'havelvac 7.1'!N212+'havelvac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212" s="183">
        <f>+'havelvac 7.1'!O212+'havelvac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212" s="183">
        <f>+'havelvac 7.1'!P212+'havelvac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Q212" s="161">
        <f>'havelvac 7.1'!N212+'havelvac 7.2'!N212</f>
        <v>0</v>
      </c>
      <c r="R212" s="161">
        <f>+'havelvac 7.1'!O212+'havelvac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S212" s="161">
        <f>+'havelvac 7.1'!P212+'havelvac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T212" s="438">
        <f t="shared" si="19"/>
        <v>0</v>
      </c>
      <c r="U212" s="438">
        <f t="shared" si="20"/>
        <v>0</v>
      </c>
      <c r="V212" s="438">
        <f t="shared" si="21"/>
        <v>0</v>
      </c>
    </row>
    <row r="213" spans="1:22" s="137" customFormat="1" ht="16.2" hidden="1">
      <c r="A213" s="184" t="str">
        <f t="shared" si="17"/>
        <v>71040901000001</v>
      </c>
      <c r="B213" s="185" t="s">
        <v>439</v>
      </c>
      <c r="C213" s="134" t="s">
        <v>155</v>
      </c>
      <c r="D213" s="133" t="s">
        <v>187</v>
      </c>
      <c r="E213" s="132" t="s">
        <v>106</v>
      </c>
      <c r="F213" s="186" t="s">
        <v>441</v>
      </c>
      <c r="G213" s="187" t="s">
        <v>96</v>
      </c>
      <c r="H213" s="45"/>
      <c r="I213" s="147"/>
      <c r="J213" s="148"/>
      <c r="K213" s="148"/>
      <c r="L213" s="27" t="s">
        <v>190</v>
      </c>
      <c r="M213" s="28"/>
      <c r="N213" s="197">
        <f>O213+P213</f>
        <v>0</v>
      </c>
      <c r="O213" s="197">
        <f>SUM(O214:O216)</f>
        <v>0</v>
      </c>
      <c r="P213" s="197">
        <f>SUM(P214:P216)</f>
        <v>0</v>
      </c>
      <c r="Q213" s="161">
        <f>'havelvac 7.1'!N213+'havelvac 7.2'!N213</f>
        <v>0</v>
      </c>
      <c r="R213" s="161">
        <f>+'havelvac 7.1'!O213+'havelvac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S213" s="161">
        <f>+'havelvac 7.1'!P213+'havelvac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T213" s="438">
        <f t="shared" si="19"/>
        <v>0</v>
      </c>
      <c r="U213" s="438">
        <f t="shared" si="20"/>
        <v>0</v>
      </c>
      <c r="V213" s="438">
        <f t="shared" si="21"/>
        <v>0</v>
      </c>
    </row>
    <row r="214" spans="1:22" s="198" customFormat="1" ht="27" hidden="1" customHeight="1">
      <c r="A214" s="184" t="str">
        <f t="shared" si="17"/>
        <v>71040901010000</v>
      </c>
      <c r="B214" s="185" t="s">
        <v>439</v>
      </c>
      <c r="C214" s="134" t="s">
        <v>155</v>
      </c>
      <c r="D214" s="133" t="s">
        <v>187</v>
      </c>
      <c r="E214" s="132" t="s">
        <v>106</v>
      </c>
      <c r="F214" s="186" t="s">
        <v>106</v>
      </c>
      <c r="G214" s="187" t="s">
        <v>440</v>
      </c>
      <c r="H214" s="17"/>
      <c r="I214" s="400"/>
      <c r="J214" s="401"/>
      <c r="K214" s="401"/>
      <c r="L214" s="30" t="s">
        <v>873</v>
      </c>
      <c r="M214" s="48">
        <v>4511</v>
      </c>
      <c r="N214" s="183">
        <f>+'havelvac 7.1'!N214+'havelvac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214" s="183">
        <f>+'havelvac 7.1'!O214+'havelvac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214" s="183">
        <f>+'havelvac 7.1'!P214+'havelvac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Q214" s="161">
        <f>'havelvac 7.1'!N214+'havelvac 7.2'!N214</f>
        <v>0</v>
      </c>
      <c r="R214" s="161">
        <f>+'havelvac 7.1'!O214+'havelvac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S214" s="161">
        <f>+'havelvac 7.1'!P214+'havelvac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T214" s="438">
        <f t="shared" si="19"/>
        <v>0</v>
      </c>
      <c r="U214" s="438">
        <f t="shared" si="20"/>
        <v>0</v>
      </c>
      <c r="V214" s="438">
        <f t="shared" si="21"/>
        <v>0</v>
      </c>
    </row>
    <row r="215" spans="1:22" s="198" customFormat="1" ht="27" hidden="1" customHeight="1">
      <c r="A215" s="184"/>
      <c r="B215" s="185"/>
      <c r="C215" s="134"/>
      <c r="D215" s="133"/>
      <c r="E215" s="132"/>
      <c r="F215" s="186"/>
      <c r="G215" s="187"/>
      <c r="H215" s="17"/>
      <c r="I215" s="400"/>
      <c r="J215" s="401"/>
      <c r="K215" s="401"/>
      <c r="L215" s="30" t="s">
        <v>911</v>
      </c>
      <c r="M215" s="48" t="s">
        <v>912</v>
      </c>
      <c r="N215" s="183">
        <f>+'havelvac 7.1'!N215+'havelvac 7.2'!N215+'havelvac 7.3'!N215+'havelvac 7.4'!N215+'havelvac 7.5'!N215+'havelvac 7.6'!N215+'havelvac 7.7'!N215+'havelvac 7.9'!N215+'havelvac 7.8'!N215+'havelvac 7.10'!N215+'havelvac 7.11'!N215+'havelvac 7.12'!N215+'havelvac 7.13'!N215</f>
        <v>0</v>
      </c>
      <c r="O215" s="183">
        <f>+'havelvac 7.1'!O215+'havelvac 7.2'!O215+'havelvac 7.3'!O215+'havelvac 7.4'!O215+'havelvac 7.5'!O215+'havelvac 7.6'!O215+'havelvac 7.7'!O215+'havelvac 7.9'!O215+'havelvac 7.8'!O215+'havelvac 7.10'!O215+'havelvac 7.11'!O215+'havelvac 7.12'!O215+'havelvac 7.13'!O215</f>
        <v>0</v>
      </c>
      <c r="P215" s="183">
        <f>+'havelvac 7.1'!P215+'havelvac 7.2'!P215+'havelvac 7.3'!P215+'havelvac 7.4'!P215+'havelvac 7.5'!P215+'havelvac 7.6'!P215+'havelvac 7.7'!P215+'havelvac 7.9'!P215+'havelvac 7.8'!P215+'havelvac 7.10'!P215+'havelvac 7.11'!P215+'havelvac 7.12'!P215+'havelvac 7.13'!P215</f>
        <v>0</v>
      </c>
      <c r="Q215" s="161">
        <f>'havelvac 7.1'!N215+'havelvac 7.2'!N215</f>
        <v>0</v>
      </c>
      <c r="R215" s="161">
        <f>+'havelvac 7.1'!O215+'havelvac 7.2'!O215+'havelvac 7.3'!O215+'havelvac 7.4'!O215+'havelvac 7.5'!O215+'havelvac 7.6'!O215+'havelvac 7.7'!O215+'havelvac 7.9'!O215+'havelvac 7.8'!O215+'havelvac 7.10'!O215+'havelvac 7.11'!O215+'havelvac 7.12'!O215+'havelvac 7.13'!O215</f>
        <v>0</v>
      </c>
      <c r="S215" s="161">
        <f>+'havelvac 7.1'!P215+'havelvac 7.2'!P215+'havelvac 7.3'!P215+'havelvac 7.4'!P215+'havelvac 7.5'!P215+'havelvac 7.6'!P215+'havelvac 7.7'!P215+'havelvac 7.9'!P215+'havelvac 7.8'!P215+'havelvac 7.10'!P215+'havelvac 7.11'!P215+'havelvac 7.12'!P215+'havelvac 7.13'!P215</f>
        <v>0</v>
      </c>
      <c r="T215" s="438">
        <f t="shared" si="19"/>
        <v>0</v>
      </c>
      <c r="U215" s="438">
        <f t="shared" si="20"/>
        <v>0</v>
      </c>
      <c r="V215" s="438">
        <f t="shared" si="21"/>
        <v>0</v>
      </c>
    </row>
    <row r="216" spans="1:22" s="137" customFormat="1" ht="16.2" hidden="1">
      <c r="A216" s="184" t="str">
        <f t="shared" si="17"/>
        <v>71040901015221</v>
      </c>
      <c r="B216" s="185" t="s">
        <v>439</v>
      </c>
      <c r="C216" s="134" t="s">
        <v>155</v>
      </c>
      <c r="D216" s="133" t="s">
        <v>187</v>
      </c>
      <c r="E216" s="132" t="s">
        <v>106</v>
      </c>
      <c r="F216" s="186" t="s">
        <v>106</v>
      </c>
      <c r="G216" s="131">
        <v>5221</v>
      </c>
      <c r="H216" s="25"/>
      <c r="I216" s="25"/>
      <c r="J216" s="26"/>
      <c r="K216" s="26"/>
      <c r="L216" s="32" t="s">
        <v>134</v>
      </c>
      <c r="M216" s="48">
        <v>4861</v>
      </c>
      <c r="N216" s="183">
        <f>+'havelvac 7.1'!N216+'havelvac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16" s="183">
        <f>+'havelvac 7.1'!O216+'havelvac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16" s="183">
        <f>+'havelvac 7.1'!P216+'havelvac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Q216" s="161">
        <f>'havelvac 7.1'!N216+'havelvac 7.2'!N216</f>
        <v>0</v>
      </c>
      <c r="R216" s="161">
        <f>+'havelvac 7.1'!O216+'havelvac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S216" s="161">
        <f>+'havelvac 7.1'!P216+'havelvac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T216" s="438">
        <f t="shared" si="19"/>
        <v>0</v>
      </c>
      <c r="U216" s="438">
        <f t="shared" si="20"/>
        <v>0</v>
      </c>
      <c r="V216" s="438">
        <f t="shared" si="21"/>
        <v>0</v>
      </c>
    </row>
    <row r="217" spans="1:22" s="198" customFormat="1" ht="16.2" hidden="1">
      <c r="A217" s="184" t="str">
        <f t="shared" si="17"/>
        <v>71040901020000</v>
      </c>
      <c r="B217" s="185" t="s">
        <v>439</v>
      </c>
      <c r="C217" s="134" t="s">
        <v>155</v>
      </c>
      <c r="D217" s="133" t="s">
        <v>187</v>
      </c>
      <c r="E217" s="132" t="s">
        <v>106</v>
      </c>
      <c r="F217" s="186" t="s">
        <v>140</v>
      </c>
      <c r="G217" s="187" t="s">
        <v>440</v>
      </c>
      <c r="H217" s="45"/>
      <c r="I217" s="147"/>
      <c r="J217" s="148"/>
      <c r="K217" s="148"/>
      <c r="L217" s="27" t="s">
        <v>191</v>
      </c>
      <c r="M217" s="28"/>
      <c r="N217" s="197">
        <f>O217+P217</f>
        <v>0</v>
      </c>
      <c r="O217" s="197">
        <f>SUM(O218:O219)</f>
        <v>0</v>
      </c>
      <c r="P217" s="197">
        <f>SUM(P218:P219)</f>
        <v>0</v>
      </c>
      <c r="Q217" s="161">
        <f>'havelvac 7.1'!N217+'havelvac 7.2'!N217</f>
        <v>0</v>
      </c>
      <c r="R217" s="161">
        <f>+'havelvac 7.1'!O217+'havelvac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S217" s="161">
        <f>+'havelvac 7.1'!P217+'havelvac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T217" s="438">
        <f t="shared" si="19"/>
        <v>0</v>
      </c>
      <c r="U217" s="438">
        <f t="shared" si="20"/>
        <v>0</v>
      </c>
      <c r="V217" s="438">
        <f t="shared" si="21"/>
        <v>0</v>
      </c>
    </row>
    <row r="218" spans="1:22" s="137" customFormat="1" ht="26.4" hidden="1">
      <c r="A218" s="184" t="str">
        <f t="shared" si="17"/>
        <v>71040901024637</v>
      </c>
      <c r="B218" s="185" t="s">
        <v>439</v>
      </c>
      <c r="C218" s="134" t="s">
        <v>155</v>
      </c>
      <c r="D218" s="133" t="s">
        <v>187</v>
      </c>
      <c r="E218" s="132" t="s">
        <v>106</v>
      </c>
      <c r="F218" s="186" t="s">
        <v>140</v>
      </c>
      <c r="G218" s="131">
        <v>4637</v>
      </c>
      <c r="H218" s="25"/>
      <c r="I218" s="25"/>
      <c r="J218" s="26"/>
      <c r="K218" s="26"/>
      <c r="L218" s="30" t="s">
        <v>142</v>
      </c>
      <c r="M218" s="13">
        <v>4251</v>
      </c>
      <c r="N218" s="183">
        <f>+'havelvac 7.1'!N218+'havelvac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18" s="183">
        <f>+'havelvac 7.1'!O218+'havelvac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18" s="183">
        <f>+'havelvac 7.1'!P218+'havelvac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Q218" s="161">
        <f>'havelvac 7.1'!N218+'havelvac 7.2'!N218</f>
        <v>0</v>
      </c>
      <c r="R218" s="161">
        <f>+'havelvac 7.1'!O218+'havelvac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S218" s="161">
        <f>+'havelvac 7.1'!P218+'havelvac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T218" s="438">
        <f t="shared" si="19"/>
        <v>0</v>
      </c>
      <c r="U218" s="438">
        <f t="shared" si="20"/>
        <v>0</v>
      </c>
      <c r="V218" s="438">
        <f t="shared" si="21"/>
        <v>0</v>
      </c>
    </row>
    <row r="219" spans="1:22" s="198" customFormat="1" ht="16.2" hidden="1">
      <c r="A219" s="184" t="str">
        <f t="shared" si="17"/>
        <v>71040901030000</v>
      </c>
      <c r="B219" s="185" t="s">
        <v>439</v>
      </c>
      <c r="C219" s="134" t="s">
        <v>155</v>
      </c>
      <c r="D219" s="133" t="s">
        <v>187</v>
      </c>
      <c r="E219" s="132" t="s">
        <v>106</v>
      </c>
      <c r="F219" s="186" t="s">
        <v>442</v>
      </c>
      <c r="G219" s="187" t="s">
        <v>440</v>
      </c>
      <c r="H219" s="25"/>
      <c r="I219" s="25"/>
      <c r="J219" s="26"/>
      <c r="K219" s="26"/>
      <c r="L219" s="30" t="s">
        <v>173</v>
      </c>
      <c r="M219" s="31">
        <v>5112</v>
      </c>
      <c r="N219" s="183">
        <f>+'havelvac 7.1'!N219+'havelvac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19" s="183">
        <f>+'havelvac 7.1'!O219+'havelvac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19" s="183">
        <f>+'havelvac 7.1'!P219+'havelvac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Q219" s="161">
        <f>'havelvac 7.1'!N219+'havelvac 7.2'!N219</f>
        <v>0</v>
      </c>
      <c r="R219" s="161">
        <f>+'havelvac 7.1'!O219+'havelvac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S219" s="161">
        <f>+'havelvac 7.1'!P219+'havelvac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T219" s="438">
        <f t="shared" si="19"/>
        <v>0</v>
      </c>
      <c r="U219" s="438">
        <f t="shared" si="20"/>
        <v>0</v>
      </c>
      <c r="V219" s="438">
        <f t="shared" si="21"/>
        <v>0</v>
      </c>
    </row>
    <row r="220" spans="1:22" s="137" customFormat="1" ht="54" hidden="1" customHeight="1">
      <c r="A220" s="184" t="str">
        <f t="shared" si="17"/>
        <v>71040901034511</v>
      </c>
      <c r="B220" s="185" t="s">
        <v>439</v>
      </c>
      <c r="C220" s="134" t="s">
        <v>155</v>
      </c>
      <c r="D220" s="133" t="s">
        <v>187</v>
      </c>
      <c r="E220" s="132" t="s">
        <v>106</v>
      </c>
      <c r="F220" s="186" t="s">
        <v>442</v>
      </c>
      <c r="G220" s="131">
        <v>4511</v>
      </c>
      <c r="H220" s="45"/>
      <c r="I220" s="147"/>
      <c r="J220" s="148"/>
      <c r="K220" s="148"/>
      <c r="L220" s="457" t="s">
        <v>874</v>
      </c>
      <c r="M220" s="28"/>
      <c r="N220" s="197">
        <f>O220+P220</f>
        <v>0</v>
      </c>
      <c r="O220" s="197">
        <f>SUM(O221:O223)</f>
        <v>0</v>
      </c>
      <c r="P220" s="197">
        <f>SUM(P221:P223)</f>
        <v>0</v>
      </c>
      <c r="Q220" s="161">
        <f>'havelvac 7.1'!N220+'havelvac 7.2'!N220</f>
        <v>0</v>
      </c>
      <c r="R220" s="161">
        <f>+'havelvac 7.1'!O220+'havelvac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S220" s="161">
        <f>+'havelvac 7.1'!P220+'havelvac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T220" s="438">
        <f t="shared" si="19"/>
        <v>0</v>
      </c>
      <c r="U220" s="438">
        <f t="shared" si="20"/>
        <v>0</v>
      </c>
      <c r="V220" s="438">
        <f t="shared" si="21"/>
        <v>0</v>
      </c>
    </row>
    <row r="221" spans="1:22" s="198" customFormat="1" ht="16.2" hidden="1">
      <c r="A221" s="184" t="str">
        <f t="shared" si="17"/>
        <v>71040901040000</v>
      </c>
      <c r="B221" s="185" t="s">
        <v>439</v>
      </c>
      <c r="C221" s="134" t="s">
        <v>155</v>
      </c>
      <c r="D221" s="133" t="s">
        <v>187</v>
      </c>
      <c r="E221" s="132" t="s">
        <v>106</v>
      </c>
      <c r="F221" s="186" t="s">
        <v>155</v>
      </c>
      <c r="G221" s="187" t="s">
        <v>440</v>
      </c>
      <c r="H221" s="25"/>
      <c r="I221" s="25"/>
      <c r="J221" s="26"/>
      <c r="K221" s="26"/>
      <c r="L221" s="32" t="s">
        <v>134</v>
      </c>
      <c r="M221" s="48">
        <v>4861</v>
      </c>
      <c r="N221" s="183">
        <f>+'havelvac 7.1'!N221+'havelvac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21" s="183">
        <f>+'havelvac 7.1'!O221+'havelvac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21" s="183">
        <f>+'havelvac 7.1'!P221+'havelvac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Q221" s="161">
        <f>'havelvac 7.1'!N221+'havelvac 7.2'!N221</f>
        <v>0</v>
      </c>
      <c r="R221" s="161">
        <f>+'havelvac 7.1'!O221+'havelvac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S221" s="161">
        <f>+'havelvac 7.1'!P221+'havelvac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T221" s="438">
        <f t="shared" si="19"/>
        <v>0</v>
      </c>
      <c r="U221" s="438">
        <f t="shared" si="20"/>
        <v>0</v>
      </c>
      <c r="V221" s="438">
        <f t="shared" si="21"/>
        <v>0</v>
      </c>
    </row>
    <row r="222" spans="1:22" s="137" customFormat="1" ht="16.2" hidden="1">
      <c r="A222" s="184" t="str">
        <f t="shared" si="17"/>
        <v>71040901044639</v>
      </c>
      <c r="B222" s="185" t="s">
        <v>439</v>
      </c>
      <c r="C222" s="134" t="s">
        <v>155</v>
      </c>
      <c r="D222" s="133" t="s">
        <v>187</v>
      </c>
      <c r="E222" s="132" t="s">
        <v>106</v>
      </c>
      <c r="F222" s="186" t="s">
        <v>155</v>
      </c>
      <c r="G222" s="131">
        <v>4639</v>
      </c>
      <c r="H222" s="25"/>
      <c r="I222" s="25"/>
      <c r="J222" s="26"/>
      <c r="K222" s="26"/>
      <c r="L222" s="29" t="s">
        <v>755</v>
      </c>
      <c r="M222" s="12" t="s">
        <v>580</v>
      </c>
      <c r="N222" s="183">
        <f>+'havelvac 7.1'!N222+'havelvac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22" s="183">
        <f>+'havelvac 7.1'!O222+'havelvac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22" s="183">
        <f>+'havelvac 7.1'!P222+'havelvac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Q222" s="161">
        <f>'havelvac 7.1'!N222+'havelvac 7.2'!N222</f>
        <v>0</v>
      </c>
      <c r="R222" s="161">
        <f>+'havelvac 7.1'!O222+'havelvac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S222" s="161">
        <f>+'havelvac 7.1'!P222+'havelvac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T222" s="438">
        <f t="shared" si="19"/>
        <v>0</v>
      </c>
      <c r="U222" s="438">
        <f t="shared" si="20"/>
        <v>0</v>
      </c>
      <c r="V222" s="438">
        <f t="shared" si="21"/>
        <v>0</v>
      </c>
    </row>
    <row r="223" spans="1:22" s="137" customFormat="1" ht="16.2" hidden="1">
      <c r="A223" s="184" t="str">
        <f t="shared" si="17"/>
        <v>71040901044819</v>
      </c>
      <c r="B223" s="185" t="s">
        <v>439</v>
      </c>
      <c r="C223" s="134" t="s">
        <v>155</v>
      </c>
      <c r="D223" s="133" t="s">
        <v>187</v>
      </c>
      <c r="E223" s="132" t="s">
        <v>106</v>
      </c>
      <c r="F223" s="186" t="s">
        <v>155</v>
      </c>
      <c r="G223" s="131">
        <v>4819</v>
      </c>
      <c r="H223" s="25"/>
      <c r="I223" s="25"/>
      <c r="J223" s="26"/>
      <c r="K223" s="26"/>
      <c r="L223" s="29" t="s">
        <v>138</v>
      </c>
      <c r="M223" s="12" t="s">
        <v>756</v>
      </c>
      <c r="N223" s="183">
        <f>+'havelvac 7.1'!N223+'havelvac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23" s="183">
        <f>+'havelvac 7.1'!O223+'havelvac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23" s="183">
        <f>+'havelvac 7.1'!P223+'havelvac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Q223" s="161">
        <f>'havelvac 7.1'!N223+'havelvac 7.2'!N223</f>
        <v>0</v>
      </c>
      <c r="R223" s="161">
        <f>+'havelvac 7.1'!O223+'havelvac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S223" s="161">
        <f>+'havelvac 7.1'!P223+'havelvac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T223" s="438">
        <f t="shared" si="19"/>
        <v>0</v>
      </c>
      <c r="U223" s="438">
        <f t="shared" si="20"/>
        <v>0</v>
      </c>
      <c r="V223" s="438">
        <f t="shared" si="21"/>
        <v>0</v>
      </c>
    </row>
    <row r="224" spans="1:22" s="198" customFormat="1" ht="30.75" hidden="1" customHeight="1">
      <c r="A224" s="184" t="str">
        <f t="shared" si="17"/>
        <v>71040901050000</v>
      </c>
      <c r="B224" s="185" t="s">
        <v>439</v>
      </c>
      <c r="C224" s="134" t="s">
        <v>155</v>
      </c>
      <c r="D224" s="133" t="s">
        <v>187</v>
      </c>
      <c r="E224" s="132" t="s">
        <v>106</v>
      </c>
      <c r="F224" s="186" t="s">
        <v>149</v>
      </c>
      <c r="G224" s="187" t="s">
        <v>440</v>
      </c>
      <c r="H224" s="45"/>
      <c r="I224" s="147"/>
      <c r="J224" s="148"/>
      <c r="K224" s="148"/>
      <c r="L224" s="27" t="s">
        <v>193</v>
      </c>
      <c r="M224" s="28"/>
      <c r="N224" s="197">
        <f>O224+P224</f>
        <v>0</v>
      </c>
      <c r="O224" s="197">
        <f>SUM(O225:O230)</f>
        <v>0</v>
      </c>
      <c r="P224" s="197">
        <f>SUM(P225:P230)</f>
        <v>0</v>
      </c>
      <c r="Q224" s="161">
        <f>'havelvac 7.1'!N224+'havelvac 7.2'!N224</f>
        <v>0</v>
      </c>
      <c r="R224" s="161">
        <f>+'havelvac 7.1'!O224+'havelvac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S224" s="161">
        <f>+'havelvac 7.1'!P224+'havelvac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T224" s="438">
        <f t="shared" si="19"/>
        <v>0</v>
      </c>
      <c r="U224" s="438">
        <f t="shared" si="20"/>
        <v>0</v>
      </c>
      <c r="V224" s="438">
        <f t="shared" si="21"/>
        <v>0</v>
      </c>
    </row>
    <row r="225" spans="1:22" s="137" customFormat="1" ht="16.2" hidden="1">
      <c r="A225" s="184" t="str">
        <f t="shared" si="17"/>
        <v>71040901058111</v>
      </c>
      <c r="B225" s="185" t="s">
        <v>439</v>
      </c>
      <c r="C225" s="134" t="s">
        <v>155</v>
      </c>
      <c r="D225" s="133" t="s">
        <v>187</v>
      </c>
      <c r="E225" s="132" t="s">
        <v>106</v>
      </c>
      <c r="F225" s="186" t="s">
        <v>149</v>
      </c>
      <c r="G225" s="131">
        <v>8111</v>
      </c>
      <c r="H225" s="25"/>
      <c r="I225" s="25"/>
      <c r="J225" s="26"/>
      <c r="K225" s="26"/>
      <c r="L225" s="29" t="s">
        <v>114</v>
      </c>
      <c r="M225" s="33">
        <v>4212</v>
      </c>
      <c r="N225" s="183">
        <f>+'havelvac 7.1'!N225+'havelvac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25" s="183">
        <f>+'havelvac 7.1'!O225+'havelvac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25" s="183">
        <f>+'havelvac 7.1'!P225+'havelvac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Q225" s="161">
        <f>'havelvac 7.1'!N225+'havelvac 7.2'!N225</f>
        <v>0</v>
      </c>
      <c r="R225" s="161">
        <f>+'havelvac 7.1'!O225+'havelvac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S225" s="161">
        <f>+'havelvac 7.1'!P225+'havelvac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T225" s="438">
        <f t="shared" si="19"/>
        <v>0</v>
      </c>
      <c r="U225" s="438">
        <f t="shared" si="20"/>
        <v>0</v>
      </c>
      <c r="V225" s="438">
        <f t="shared" si="21"/>
        <v>0</v>
      </c>
    </row>
    <row r="226" spans="1:22" s="137" customFormat="1" ht="16.2" hidden="1">
      <c r="A226" s="184" t="str">
        <f t="shared" si="17"/>
        <v>71040901058411</v>
      </c>
      <c r="B226" s="185" t="s">
        <v>439</v>
      </c>
      <c r="C226" s="134" t="s">
        <v>155</v>
      </c>
      <c r="D226" s="133" t="s">
        <v>187</v>
      </c>
      <c r="E226" s="132" t="s">
        <v>106</v>
      </c>
      <c r="F226" s="186" t="s">
        <v>149</v>
      </c>
      <c r="G226" s="131">
        <v>8411</v>
      </c>
      <c r="H226" s="25"/>
      <c r="I226" s="25"/>
      <c r="J226" s="26"/>
      <c r="K226" s="26"/>
      <c r="L226" s="32" t="s">
        <v>125</v>
      </c>
      <c r="M226" s="33">
        <v>4239</v>
      </c>
      <c r="N226" s="183">
        <f>+'havelvac 7.1'!N226+'havelvac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26" s="183">
        <f>+'havelvac 7.1'!O226+'havelvac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26" s="183">
        <f>+'havelvac 7.1'!P226+'havelvac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Q226" s="161">
        <f>'havelvac 7.1'!N226+'havelvac 7.2'!N226</f>
        <v>0</v>
      </c>
      <c r="R226" s="161">
        <f>+'havelvac 7.1'!O226+'havelvac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S226" s="161">
        <f>+'havelvac 7.1'!P226+'havelvac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T226" s="438">
        <f t="shared" si="19"/>
        <v>0</v>
      </c>
      <c r="U226" s="438">
        <f t="shared" si="20"/>
        <v>0</v>
      </c>
      <c r="V226" s="438">
        <f t="shared" si="21"/>
        <v>0</v>
      </c>
    </row>
    <row r="227" spans="1:22" s="198" customFormat="1" ht="26.4" hidden="1">
      <c r="A227" s="184" t="str">
        <f t="shared" ref="A227:A329" si="23">CONCATENATE(B227,C227,D227,E227,F227,G227)</f>
        <v>71040901060000</v>
      </c>
      <c r="B227" s="185" t="s">
        <v>439</v>
      </c>
      <c r="C227" s="134" t="s">
        <v>155</v>
      </c>
      <c r="D227" s="133" t="s">
        <v>187</v>
      </c>
      <c r="E227" s="132" t="s">
        <v>106</v>
      </c>
      <c r="F227" s="186" t="s">
        <v>157</v>
      </c>
      <c r="G227" s="187" t="s">
        <v>440</v>
      </c>
      <c r="H227" s="25"/>
      <c r="I227" s="25"/>
      <c r="J227" s="26"/>
      <c r="K227" s="26"/>
      <c r="L227" s="29" t="s">
        <v>142</v>
      </c>
      <c r="M227" s="12">
        <v>4251</v>
      </c>
      <c r="N227" s="183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7" s="183">
        <f>+'havelvac 7.1'!O227+'havelvac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27" s="183">
        <f>+'havelvac 7.1'!P227+'havelvac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Q227" s="161">
        <f>'havelvac 7.1'!N227+'havelvac 7.2'!N227</f>
        <v>0</v>
      </c>
      <c r="R227" s="161">
        <f>+'havelvac 7.1'!O227+'havelvac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S227" s="161">
        <f>+'havelvac 7.1'!P227+'havelvac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T227" s="438">
        <f t="shared" si="19"/>
        <v>0</v>
      </c>
      <c r="U227" s="438">
        <f t="shared" si="20"/>
        <v>0</v>
      </c>
      <c r="V227" s="438">
        <f t="shared" si="21"/>
        <v>0</v>
      </c>
    </row>
    <row r="228" spans="1:22" s="137" customFormat="1" ht="16.2" hidden="1">
      <c r="A228" s="184" t="str">
        <f t="shared" si="23"/>
        <v>71040901064819</v>
      </c>
      <c r="B228" s="185" t="s">
        <v>439</v>
      </c>
      <c r="C228" s="134" t="s">
        <v>155</v>
      </c>
      <c r="D228" s="133" t="s">
        <v>187</v>
      </c>
      <c r="E228" s="132" t="s">
        <v>106</v>
      </c>
      <c r="F228" s="186" t="s">
        <v>157</v>
      </c>
      <c r="G228" s="131">
        <v>4819</v>
      </c>
      <c r="H228" s="25"/>
      <c r="I228" s="25"/>
      <c r="J228" s="26"/>
      <c r="K228" s="26"/>
      <c r="L228" s="32" t="s">
        <v>134</v>
      </c>
      <c r="M228" s="48">
        <v>4861</v>
      </c>
      <c r="N228" s="183">
        <f>+'havelvac 7.1'!N228+'havelvac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28" s="183">
        <f>+'havelvac 7.1'!O228+'havelvac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28" s="183">
        <f>+'havelvac 7.1'!P228+'havelvac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Q228" s="161">
        <f>'havelvac 7.1'!N228+'havelvac 7.2'!N228</f>
        <v>0</v>
      </c>
      <c r="R228" s="161">
        <f>+'havelvac 7.1'!O228+'havelvac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S228" s="161">
        <f>+'havelvac 7.1'!P228+'havelvac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T228" s="438">
        <f t="shared" si="19"/>
        <v>0</v>
      </c>
      <c r="U228" s="438">
        <f t="shared" si="20"/>
        <v>0</v>
      </c>
      <c r="V228" s="438">
        <f t="shared" si="21"/>
        <v>0</v>
      </c>
    </row>
    <row r="229" spans="1:22" s="137" customFormat="1" ht="16.2" hidden="1">
      <c r="A229" s="184">
        <v>71040901064861</v>
      </c>
      <c r="B229" s="185" t="s">
        <v>439</v>
      </c>
      <c r="C229" s="134" t="s">
        <v>155</v>
      </c>
      <c r="D229" s="133" t="s">
        <v>187</v>
      </c>
      <c r="E229" s="132" t="s">
        <v>106</v>
      </c>
      <c r="F229" s="186" t="s">
        <v>157</v>
      </c>
      <c r="G229" s="131">
        <v>4861</v>
      </c>
      <c r="H229" s="25"/>
      <c r="I229" s="25"/>
      <c r="J229" s="26"/>
      <c r="K229" s="26"/>
      <c r="L229" s="29" t="s">
        <v>137</v>
      </c>
      <c r="M229" s="12">
        <v>5129</v>
      </c>
      <c r="N229" s="183">
        <f>+'havelvac 7.1'!N229+'havelvac 7.2'!N229+'havelvac 7.3'!N229+'havelvac 7.4'!N229+'havelvac 7.5'!N229+'havelvac 7.6'!N229+'havelvac 7.7'!N229+'havelvac 7.9'!N229+'havelvac 7.8'!N229+'havelvac 7.10'!N229+'havelvac 7.11'!N229+'havelvac 7.12'!N229+'havelvac 7.13'!N229</f>
        <v>0</v>
      </c>
      <c r="O229" s="183">
        <f>+'havelvac 7.1'!O229+'havelvac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229" s="183">
        <f>+'havelvac 7.1'!P229+'havelvac 7.2'!P229+'havelvac 7.3'!P229+'havelvac 7.4'!P229+'havelvac 7.5'!P229+'havelvac 7.6'!P229+'havelvac 7.7'!P229+'havelvac 7.9'!P229+'havelvac 7.8'!P229+'havelvac 7.10'!P229+'havelvac 7.11'!P229+'havelvac 7.12'!P229+'havelvac 7.13'!P229</f>
        <v>0</v>
      </c>
      <c r="Q229" s="161">
        <f>'havelvac 7.1'!N229+'havelvac 7.2'!N229</f>
        <v>0</v>
      </c>
      <c r="R229" s="161">
        <f>+'havelvac 7.1'!O229+'havelvac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S229" s="161">
        <f>+'havelvac 7.1'!P229+'havelvac 7.2'!P229+'havelvac 7.3'!P229+'havelvac 7.4'!P229+'havelvac 7.5'!P229+'havelvac 7.6'!P229+'havelvac 7.7'!P229+'havelvac 7.9'!P229+'havelvac 7.8'!P229+'havelvac 7.10'!P229+'havelvac 7.11'!P229+'havelvac 7.12'!P229+'havelvac 7.13'!P229</f>
        <v>0</v>
      </c>
      <c r="T229" s="438">
        <f t="shared" si="19"/>
        <v>0</v>
      </c>
      <c r="U229" s="438">
        <f t="shared" si="20"/>
        <v>0</v>
      </c>
      <c r="V229" s="438">
        <f t="shared" si="21"/>
        <v>0</v>
      </c>
    </row>
    <row r="230" spans="1:22" s="198" customFormat="1" ht="16.2" hidden="1">
      <c r="A230" s="184" t="str">
        <f t="shared" si="23"/>
        <v>71040901070000</v>
      </c>
      <c r="B230" s="185" t="s">
        <v>439</v>
      </c>
      <c r="C230" s="134" t="s">
        <v>155</v>
      </c>
      <c r="D230" s="133" t="s">
        <v>187</v>
      </c>
      <c r="E230" s="132" t="s">
        <v>106</v>
      </c>
      <c r="F230" s="186" t="s">
        <v>183</v>
      </c>
      <c r="G230" s="187" t="s">
        <v>440</v>
      </c>
      <c r="H230" s="25"/>
      <c r="I230" s="25"/>
      <c r="J230" s="26"/>
      <c r="K230" s="26"/>
      <c r="L230" s="32" t="s">
        <v>194</v>
      </c>
      <c r="M230" s="48">
        <v>5221</v>
      </c>
      <c r="N230" s="183">
        <f>+'havelvac 7.1'!N230+'havelvac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30" s="183">
        <f>+'havelvac 7.1'!O230+'havelvac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30" s="183">
        <f>+'havelvac 7.1'!P230+'havelvac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Q230" s="161">
        <f>'havelvac 7.1'!N230+'havelvac 7.2'!N230</f>
        <v>0</v>
      </c>
      <c r="R230" s="161">
        <f>+'havelvac 7.1'!O230+'havelvac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S230" s="161">
        <f>+'havelvac 7.1'!P230+'havelvac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T230" s="438">
        <f t="shared" si="19"/>
        <v>0</v>
      </c>
      <c r="U230" s="438">
        <f t="shared" si="20"/>
        <v>0</v>
      </c>
      <c r="V230" s="438">
        <f t="shared" si="21"/>
        <v>0</v>
      </c>
    </row>
    <row r="231" spans="1:22" s="137" customFormat="1" ht="55.2" hidden="1">
      <c r="A231" s="184" t="str">
        <f t="shared" si="23"/>
        <v>71040901074239</v>
      </c>
      <c r="B231" s="185" t="s">
        <v>439</v>
      </c>
      <c r="C231" s="134" t="s">
        <v>155</v>
      </c>
      <c r="D231" s="133" t="s">
        <v>187</v>
      </c>
      <c r="E231" s="132" t="s">
        <v>106</v>
      </c>
      <c r="F231" s="186" t="s">
        <v>183</v>
      </c>
      <c r="G231" s="131">
        <v>4239</v>
      </c>
      <c r="H231" s="45"/>
      <c r="I231" s="147"/>
      <c r="J231" s="148"/>
      <c r="K231" s="148"/>
      <c r="L231" s="27" t="s">
        <v>757</v>
      </c>
      <c r="M231" s="28"/>
      <c r="N231" s="197">
        <f>O231+P231</f>
        <v>0</v>
      </c>
      <c r="O231" s="197">
        <f>SUM(O232:O233)</f>
        <v>0</v>
      </c>
      <c r="P231" s="197">
        <f>SUM(P232:P233)</f>
        <v>0</v>
      </c>
      <c r="Q231" s="161">
        <f>'havelvac 7.1'!N231+'havelvac 7.2'!N231</f>
        <v>0</v>
      </c>
      <c r="R231" s="161">
        <f>+'havelvac 7.1'!O231+'havelvac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S231" s="161">
        <f>+'havelvac 7.1'!P231+'havelvac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T231" s="438">
        <f t="shared" si="19"/>
        <v>0</v>
      </c>
      <c r="U231" s="438">
        <f t="shared" si="20"/>
        <v>0</v>
      </c>
      <c r="V231" s="438">
        <f t="shared" si="21"/>
        <v>0</v>
      </c>
    </row>
    <row r="232" spans="1:22" s="137" customFormat="1" ht="16.2" hidden="1">
      <c r="A232" s="184" t="str">
        <f t="shared" si="23"/>
        <v>71040901058111</v>
      </c>
      <c r="B232" s="185" t="s">
        <v>439</v>
      </c>
      <c r="C232" s="134" t="s">
        <v>155</v>
      </c>
      <c r="D232" s="133" t="s">
        <v>187</v>
      </c>
      <c r="E232" s="132" t="s">
        <v>106</v>
      </c>
      <c r="F232" s="186" t="s">
        <v>149</v>
      </c>
      <c r="G232" s="131">
        <v>8111</v>
      </c>
      <c r="H232" s="25"/>
      <c r="I232" s="25"/>
      <c r="J232" s="26"/>
      <c r="K232" s="26"/>
      <c r="L232" s="29" t="s">
        <v>114</v>
      </c>
      <c r="M232" s="33">
        <v>4212</v>
      </c>
      <c r="N232" s="183">
        <f>+'havelvac 7.1'!N232+'havelvac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232" s="183">
        <f>+'havelvac 7.1'!O232+'havelvac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232" s="183">
        <f>+'havelvac 7.1'!P232+'havelvac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  <c r="Q232" s="161">
        <f>'havelvac 7.1'!N232+'havelvac 7.2'!N232</f>
        <v>0</v>
      </c>
      <c r="R232" s="161">
        <f>+'havelvac 7.1'!O232+'havelvac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S232" s="161">
        <f>+'havelvac 7.1'!P232+'havelvac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  <c r="T232" s="438">
        <f t="shared" si="19"/>
        <v>0</v>
      </c>
      <c r="U232" s="438">
        <f t="shared" si="20"/>
        <v>0</v>
      </c>
      <c r="V232" s="438">
        <f t="shared" si="21"/>
        <v>0</v>
      </c>
    </row>
    <row r="233" spans="1:22" s="198" customFormat="1" ht="16.2" hidden="1">
      <c r="A233" s="184" t="str">
        <f t="shared" si="23"/>
        <v>71040901080000</v>
      </c>
      <c r="B233" s="185" t="s">
        <v>439</v>
      </c>
      <c r="C233" s="134" t="s">
        <v>155</v>
      </c>
      <c r="D233" s="133" t="s">
        <v>187</v>
      </c>
      <c r="E233" s="132" t="s">
        <v>106</v>
      </c>
      <c r="F233" s="186" t="s">
        <v>185</v>
      </c>
      <c r="G233" s="187" t="s">
        <v>440</v>
      </c>
      <c r="H233" s="25"/>
      <c r="I233" s="25"/>
      <c r="J233" s="26"/>
      <c r="K233" s="26"/>
      <c r="L233" s="32" t="s">
        <v>134</v>
      </c>
      <c r="M233" s="12">
        <v>4861</v>
      </c>
      <c r="N233" s="183">
        <f>+'havelvac 7.1'!N233+'havelvac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33" s="183">
        <f>+'havelvac 7.1'!O233+'havelvac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33" s="183">
        <f>+'havelvac 7.1'!P233+'havelvac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Q233" s="161">
        <f>'havelvac 7.1'!N233+'havelvac 7.2'!N233</f>
        <v>0</v>
      </c>
      <c r="R233" s="161">
        <f>+'havelvac 7.1'!O233+'havelvac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S233" s="161">
        <f>+'havelvac 7.1'!P233+'havelvac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T233" s="438">
        <f t="shared" si="19"/>
        <v>0</v>
      </c>
      <c r="U233" s="438">
        <f t="shared" si="20"/>
        <v>0</v>
      </c>
      <c r="V233" s="438">
        <f t="shared" si="21"/>
        <v>0</v>
      </c>
    </row>
    <row r="234" spans="1:22" s="137" customFormat="1" ht="27.6" hidden="1">
      <c r="A234" s="184" t="str">
        <f t="shared" si="23"/>
        <v>71040901084234</v>
      </c>
      <c r="B234" s="185" t="s">
        <v>439</v>
      </c>
      <c r="C234" s="134" t="s">
        <v>155</v>
      </c>
      <c r="D234" s="133" t="s">
        <v>187</v>
      </c>
      <c r="E234" s="132" t="s">
        <v>106</v>
      </c>
      <c r="F234" s="186" t="s">
        <v>185</v>
      </c>
      <c r="G234" s="131">
        <v>4234</v>
      </c>
      <c r="H234" s="146"/>
      <c r="I234" s="147"/>
      <c r="J234" s="148"/>
      <c r="K234" s="148"/>
      <c r="L234" s="460" t="s">
        <v>875</v>
      </c>
      <c r="M234" s="28"/>
      <c r="N234" s="197">
        <f>O234+P234</f>
        <v>0</v>
      </c>
      <c r="O234" s="197">
        <f>SUM(O235)</f>
        <v>0</v>
      </c>
      <c r="P234" s="197">
        <f>SUM(P235)</f>
        <v>0</v>
      </c>
      <c r="Q234" s="161">
        <f>'havelvac 7.1'!N234+'havelvac 7.2'!N234</f>
        <v>0</v>
      </c>
      <c r="R234" s="161">
        <f>+'havelvac 7.1'!O234+'havelvac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S234" s="161">
        <f>+'havelvac 7.1'!P234+'havelvac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T234" s="438">
        <f t="shared" si="19"/>
        <v>0</v>
      </c>
      <c r="U234" s="438">
        <f t="shared" si="20"/>
        <v>0</v>
      </c>
      <c r="V234" s="438">
        <f t="shared" si="21"/>
        <v>0</v>
      </c>
    </row>
    <row r="235" spans="1:22" s="137" customFormat="1" ht="26.4" hidden="1">
      <c r="A235" s="184" t="str">
        <f t="shared" si="23"/>
        <v>71040901084511</v>
      </c>
      <c r="B235" s="185" t="s">
        <v>439</v>
      </c>
      <c r="C235" s="134" t="s">
        <v>155</v>
      </c>
      <c r="D235" s="133" t="s">
        <v>187</v>
      </c>
      <c r="E235" s="132" t="s">
        <v>106</v>
      </c>
      <c r="F235" s="186" t="s">
        <v>185</v>
      </c>
      <c r="G235" s="131">
        <v>4511</v>
      </c>
      <c r="H235" s="25"/>
      <c r="I235" s="25"/>
      <c r="J235" s="26"/>
      <c r="K235" s="26"/>
      <c r="L235" s="32" t="s">
        <v>131</v>
      </c>
      <c r="M235" s="48">
        <v>4511</v>
      </c>
      <c r="N235" s="183">
        <f>+'havelvac 7.1'!N235+'havelvac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35" s="183">
        <f>+'havelvac 7.1'!O235+'havelvac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35" s="183">
        <f>+'havelvac 7.1'!P235+'havelvac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Q235" s="161">
        <f>'havelvac 7.1'!N235+'havelvac 7.2'!N235</f>
        <v>0</v>
      </c>
      <c r="R235" s="161">
        <f>+'havelvac 7.1'!O235+'havelvac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S235" s="161">
        <f>+'havelvac 7.1'!P235+'havelvac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T235" s="438">
        <f t="shared" si="19"/>
        <v>0</v>
      </c>
      <c r="U235" s="438">
        <f t="shared" si="20"/>
        <v>0</v>
      </c>
      <c r="V235" s="438">
        <f t="shared" si="21"/>
        <v>0</v>
      </c>
    </row>
    <row r="236" spans="1:22" s="137" customFormat="1" ht="27.6" hidden="1">
      <c r="A236" s="184"/>
      <c r="B236" s="185"/>
      <c r="C236" s="134"/>
      <c r="D236" s="133"/>
      <c r="E236" s="132"/>
      <c r="F236" s="186"/>
      <c r="G236" s="131"/>
      <c r="H236" s="45"/>
      <c r="I236" s="147"/>
      <c r="J236" s="148"/>
      <c r="K236" s="148"/>
      <c r="L236" s="27" t="s">
        <v>876</v>
      </c>
      <c r="M236" s="28"/>
      <c r="N236" s="197">
        <f>O236+P236</f>
        <v>0</v>
      </c>
      <c r="O236" s="197">
        <f>SUM(O237)</f>
        <v>0</v>
      </c>
      <c r="P236" s="197">
        <f>SUM(P237)</f>
        <v>0</v>
      </c>
      <c r="Q236" s="161">
        <f>'havelvac 7.1'!N236+'havelvac 7.2'!N236</f>
        <v>0</v>
      </c>
      <c r="R236" s="161">
        <f>+'havelvac 7.1'!O236+'havelvac 7.2'!O236+'havelvac 7.3'!O236+'havelvac 7.4'!O236+'havelvac 7.5'!O236+'havelvac 7.6'!O236+'havelvac 7.7'!O236+'havelvac 7.9'!O236+'havelvac 7.8'!O236+'havelvac 7.10'!O236+'havelvac 7.11'!O236+'havelvac 7.12'!O236+'havelvac 7.13'!O236</f>
        <v>0</v>
      </c>
      <c r="S236" s="161">
        <f>+'havelvac 7.1'!P236+'havelvac 7.2'!P236+'havelvac 7.3'!P236+'havelvac 7.4'!P236+'havelvac 7.5'!P236+'havelvac 7.6'!P236+'havelvac 7.7'!P236+'havelvac 7.9'!P236+'havelvac 7.8'!P236+'havelvac 7.10'!P236+'havelvac 7.11'!P236+'havelvac 7.12'!P236+'havelvac 7.13'!P236</f>
        <v>0</v>
      </c>
      <c r="T236" s="438">
        <f t="shared" si="19"/>
        <v>0</v>
      </c>
      <c r="U236" s="438">
        <f t="shared" si="20"/>
        <v>0</v>
      </c>
      <c r="V236" s="438">
        <f t="shared" si="21"/>
        <v>0</v>
      </c>
    </row>
    <row r="237" spans="1:22" s="164" customFormat="1" ht="26.4" hidden="1">
      <c r="A237" s="122" t="str">
        <f t="shared" ref="A237" si="24">CONCATENATE(B237,C237,D237,E237,F237,G237)</f>
        <v>71050000000000</v>
      </c>
      <c r="B237" s="124" t="s">
        <v>439</v>
      </c>
      <c r="C237" s="117" t="s">
        <v>149</v>
      </c>
      <c r="D237" s="118" t="s">
        <v>441</v>
      </c>
      <c r="E237" s="127" t="s">
        <v>441</v>
      </c>
      <c r="F237" s="128" t="s">
        <v>441</v>
      </c>
      <c r="G237" s="129" t="s">
        <v>440</v>
      </c>
      <c r="H237" s="25"/>
      <c r="I237" s="25"/>
      <c r="J237" s="26"/>
      <c r="K237" s="26"/>
      <c r="L237" s="29" t="s">
        <v>131</v>
      </c>
      <c r="M237" s="12">
        <v>4511</v>
      </c>
      <c r="N237" s="183">
        <f>O237+P237</f>
        <v>0</v>
      </c>
      <c r="O237" s="183">
        <f>+'havelvac 7.1'!O237+'havelvac 7.2'!O237+'havelvac 7.3'!O237+'havelvac 7.4'!O237+'havelvac 7.5'!O237+'havelvac 7.6'!O237+'havelvac 7.7'!O237+'havelvac 7.9'!O237+'havelvac 7.8'!O237+'havelvac 7.10'!O237+'havelvac 7.11'!O237+'havelvac 7.12'!O237+'havelvac 7.13'!O237</f>
        <v>0</v>
      </c>
      <c r="P237" s="183">
        <f>+'havelvac 7.1'!P237+'havelvac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  <c r="Q237" s="161">
        <f>'havelvac 7.1'!N237+'havelvac 7.2'!N237</f>
        <v>0</v>
      </c>
      <c r="R237" s="161">
        <f>+'havelvac 7.1'!O237+'havelvac 7.2'!O237+'havelvac 7.3'!O237+'havelvac 7.4'!O237+'havelvac 7.5'!O237+'havelvac 7.6'!O237+'havelvac 7.7'!O237+'havelvac 7.9'!O237+'havelvac 7.8'!O237+'havelvac 7.10'!O237+'havelvac 7.11'!O237+'havelvac 7.12'!O237+'havelvac 7.13'!O237</f>
        <v>0</v>
      </c>
      <c r="S237" s="161">
        <f>+'havelvac 7.1'!P237+'havelvac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  <c r="T237" s="438">
        <f t="shared" si="19"/>
        <v>0</v>
      </c>
      <c r="U237" s="438">
        <f t="shared" si="20"/>
        <v>0</v>
      </c>
      <c r="V237" s="438">
        <f t="shared" si="21"/>
        <v>0</v>
      </c>
    </row>
    <row r="238" spans="1:22" s="137" customFormat="1" ht="24.75" customHeight="1">
      <c r="A238" s="184"/>
      <c r="B238" s="185"/>
      <c r="C238" s="134"/>
      <c r="D238" s="133"/>
      <c r="E238" s="132"/>
      <c r="F238" s="186"/>
      <c r="G238" s="131"/>
      <c r="H238" s="146"/>
      <c r="I238" s="147"/>
      <c r="J238" s="148"/>
      <c r="K238" s="148"/>
      <c r="L238" s="440" t="s">
        <v>877</v>
      </c>
      <c r="M238" s="28"/>
      <c r="N238" s="197">
        <f>O238+P238</f>
        <v>250000</v>
      </c>
      <c r="O238" s="197">
        <f>SUM(O239:O243)</f>
        <v>0</v>
      </c>
      <c r="P238" s="197">
        <f>SUM(P239:P243)</f>
        <v>250000</v>
      </c>
      <c r="Q238" s="161">
        <f>'havelvac 7.1'!N238+'havelvac 7.2'!N238</f>
        <v>250000</v>
      </c>
      <c r="R238" s="161">
        <f>+'havelvac 7.1'!O238+'havelvac 7.2'!O238+'havelvac 7.3'!O238+'havelvac 7.4'!O238+'havelvac 7.5'!O238+'havelvac 7.6'!O238+'havelvac 7.7'!O238+'havelvac 7.9'!O238+'havelvac 7.8'!O238+'havelvac 7.10'!O238+'havelvac 7.11'!O238+'havelvac 7.12'!O238+'havelvac 7.13'!O238</f>
        <v>0</v>
      </c>
      <c r="S238" s="161">
        <f>+'havelvac 7.1'!P238+'havelvac 7.2'!P238+'havelvac 7.3'!P238+'havelvac 7.4'!P238+'havelvac 7.5'!P238+'havelvac 7.6'!P238+'havelvac 7.7'!P238+'havelvac 7.9'!P238+'havelvac 7.8'!P238+'havelvac 7.10'!P238+'havelvac 7.11'!P238+'havelvac 7.12'!P238+'havelvac 7.13'!P238</f>
        <v>250000</v>
      </c>
      <c r="T238" s="438">
        <f t="shared" si="19"/>
        <v>0</v>
      </c>
      <c r="U238" s="438">
        <f t="shared" si="20"/>
        <v>0</v>
      </c>
      <c r="V238" s="438">
        <f t="shared" si="21"/>
        <v>0</v>
      </c>
    </row>
    <row r="239" spans="1:22" s="137" customFormat="1" ht="26.4" hidden="1">
      <c r="A239" s="184"/>
      <c r="B239" s="185"/>
      <c r="C239" s="134"/>
      <c r="D239" s="133"/>
      <c r="E239" s="132"/>
      <c r="F239" s="186"/>
      <c r="G239" s="187"/>
      <c r="H239" s="25"/>
      <c r="I239" s="25"/>
      <c r="J239" s="26"/>
      <c r="K239" s="26"/>
      <c r="L239" s="30" t="s">
        <v>911</v>
      </c>
      <c r="M239" s="48" t="s">
        <v>912</v>
      </c>
      <c r="N239" s="183">
        <f>O239+P239</f>
        <v>0</v>
      </c>
      <c r="O239" s="183">
        <f>+'havelvac 7.1'!O239+'havelvac 7.2'!O239+'havelvac 7.3'!O239+'havelvac 7.4'!O239+'havelvac 7.5'!O239+'havelvac 7.6'!O239+'havelvac 7.7'!O239+'havelvac 7.9'!O239+'havelvac 7.8'!O239+'havelvac 7.10'!O239+'havelvac 7.11'!O239+'havelvac 7.12'!O239+'havelvac 7.13'!O239</f>
        <v>0</v>
      </c>
      <c r="P239" s="183">
        <f>+'havelvac 7.1'!P239+'havelvac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  <c r="Q239" s="161">
        <f>'havelvac 7.1'!N239+'havelvac 7.2'!N239</f>
        <v>0</v>
      </c>
      <c r="R239" s="161">
        <f>+'havelvac 7.1'!O239+'havelvac 7.2'!O239+'havelvac 7.3'!O239+'havelvac 7.4'!O239+'havelvac 7.5'!O239+'havelvac 7.6'!O239+'havelvac 7.7'!O239+'havelvac 7.9'!O239+'havelvac 7.8'!O239+'havelvac 7.10'!O239+'havelvac 7.11'!O239+'havelvac 7.12'!O239+'havelvac 7.13'!O239</f>
        <v>0</v>
      </c>
      <c r="S239" s="161">
        <f>+'havelvac 7.1'!P239+'havelvac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  <c r="T239" s="438">
        <f t="shared" si="19"/>
        <v>0</v>
      </c>
      <c r="U239" s="438">
        <f t="shared" si="20"/>
        <v>0</v>
      </c>
      <c r="V239" s="438">
        <f t="shared" si="21"/>
        <v>0</v>
      </c>
    </row>
    <row r="240" spans="1:22" s="137" customFormat="1" ht="16.2" hidden="1">
      <c r="A240" s="184"/>
      <c r="B240" s="185"/>
      <c r="C240" s="134"/>
      <c r="D240" s="133"/>
      <c r="E240" s="132"/>
      <c r="F240" s="186"/>
      <c r="G240" s="131"/>
      <c r="H240" s="25"/>
      <c r="I240" s="25"/>
      <c r="J240" s="26"/>
      <c r="K240" s="26"/>
      <c r="L240" s="29" t="s">
        <v>788</v>
      </c>
      <c r="M240" s="12" t="s">
        <v>789</v>
      </c>
      <c r="N240" s="183">
        <f>+'havelvac 7.1'!N240+'havelvac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40" s="183">
        <f>+'havelvac 7.1'!O240+'havelvac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40" s="183">
        <f>+'havelvac 7.1'!P240+'havelvac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  <c r="Q240" s="161">
        <f>'havelvac 7.1'!N240+'havelvac 7.2'!N240</f>
        <v>0</v>
      </c>
      <c r="R240" s="161">
        <f>+'havelvac 7.1'!O240+'havelvac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S240" s="161">
        <f>+'havelvac 7.1'!P240+'havelvac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  <c r="T240" s="438">
        <f t="shared" si="19"/>
        <v>0</v>
      </c>
      <c r="U240" s="438">
        <f t="shared" si="20"/>
        <v>0</v>
      </c>
      <c r="V240" s="438">
        <f t="shared" si="21"/>
        <v>0</v>
      </c>
    </row>
    <row r="241" spans="1:22" s="137" customFormat="1" ht="16.2" hidden="1">
      <c r="A241" s="184"/>
      <c r="B241" s="185"/>
      <c r="C241" s="134"/>
      <c r="D241" s="133"/>
      <c r="E241" s="132"/>
      <c r="F241" s="186"/>
      <c r="G241" s="131"/>
      <c r="H241" s="25"/>
      <c r="I241" s="25"/>
      <c r="J241" s="26"/>
      <c r="K241" s="26"/>
      <c r="L241" s="30" t="s">
        <v>173</v>
      </c>
      <c r="M241" s="31">
        <v>5112</v>
      </c>
      <c r="N241" s="183">
        <f>+'havelvac 7.1'!N241+'havelvac 7.2'!N241+'havelvac 7.3'!N241+'havelvac 7.4'!N241+'havelvac 7.5'!N241+'havelvac 7.6'!N241+'havelvac 7.7'!N241+'havelvac 7.9'!N241+'havelvac 7.8'!N241+'havelvac 7.10'!N241+'havelvac 7.11'!N241+'havelvac 7.12'!N241+'havelvac 7.13'!N241</f>
        <v>0</v>
      </c>
      <c r="O241" s="183">
        <f>+'havelvac 7.1'!O241+'havelvac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41" s="183">
        <f>+'havelvac 7.1'!P241+'havelvac 7.2'!P241+'havelvac 7.3'!P241+'havelvac 7.4'!P241+'havelvac 7.5'!P241+'havelvac 7.6'!P241+'havelvac 7.7'!P241+'havelvac 7.9'!P241+'havelvac 7.8'!P241+'havelvac 7.10'!P241+'havelvac 7.11'!P241+'havelvac 7.12'!P241+'havelvac 7.13'!P241</f>
        <v>0</v>
      </c>
      <c r="Q241" s="161">
        <f>'havelvac 7.1'!N241+'havelvac 7.2'!N241</f>
        <v>0</v>
      </c>
      <c r="R241" s="161">
        <f>+'havelvac 7.1'!O241+'havelvac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S241" s="161">
        <f>+'havelvac 7.1'!P241+'havelvac 7.2'!P241+'havelvac 7.3'!P241+'havelvac 7.4'!P241+'havelvac 7.5'!P241+'havelvac 7.6'!P241+'havelvac 7.7'!P241+'havelvac 7.9'!P241+'havelvac 7.8'!P241+'havelvac 7.10'!P241+'havelvac 7.11'!P241+'havelvac 7.12'!P241+'havelvac 7.13'!P241</f>
        <v>0</v>
      </c>
      <c r="T241" s="438">
        <f t="shared" si="19"/>
        <v>0</v>
      </c>
      <c r="U241" s="438">
        <f t="shared" si="20"/>
        <v>0</v>
      </c>
      <c r="V241" s="438">
        <f t="shared" si="21"/>
        <v>0</v>
      </c>
    </row>
    <row r="242" spans="1:22" s="137" customFormat="1" ht="27" customHeight="1">
      <c r="A242" s="184"/>
      <c r="B242" s="185"/>
      <c r="C242" s="134"/>
      <c r="D242" s="133"/>
      <c r="E242" s="132"/>
      <c r="F242" s="186"/>
      <c r="G242" s="131"/>
      <c r="H242" s="25"/>
      <c r="I242" s="25"/>
      <c r="J242" s="26"/>
      <c r="K242" s="26"/>
      <c r="L242" s="29" t="s">
        <v>174</v>
      </c>
      <c r="M242" s="12">
        <v>5113</v>
      </c>
      <c r="N242" s="183">
        <f>+'havelvac 7.1'!N242+'havelvac 7.2'!N242+'havelvac 7.3'!N242+'havelvac 7.4'!N242+'havelvac 7.5'!N242+'havelvac 7.6'!N242+'havelvac 7.7'!N242+'havelvac 7.9'!N242+'havelvac 7.8'!N242+'havelvac 7.10'!N242+'havelvac 7.11'!N242+'havelvac 7.12'!N242+'havelvac 7.13'!N242</f>
        <v>250000</v>
      </c>
      <c r="O242" s="183">
        <f>+'havelvac 7.1'!O242+'havelvac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42" s="183">
        <f>+'havelvac 7.1'!P242+'havelvac 7.2'!P242+'havelvac 7.3'!P242+'havelvac 7.4'!P242+'havelvac 7.5'!P242+'havelvac 7.6'!P242+'havelvac 7.7'!P242+'havelvac 7.9'!P242+'havelvac 7.8'!P242+'havelvac 7.10'!P242+'havelvac 7.11'!P242+'havelvac 7.12'!P242+'havelvac 7.13'!P242</f>
        <v>250000</v>
      </c>
      <c r="Q242" s="161">
        <f>'havelvac 7.1'!N242+'havelvac 7.2'!N242</f>
        <v>250000</v>
      </c>
      <c r="R242" s="161">
        <f>+'havelvac 7.1'!O242+'havelvac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S242" s="161">
        <f>+'havelvac 7.1'!P242+'havelvac 7.2'!P242+'havelvac 7.3'!P242+'havelvac 7.4'!P242+'havelvac 7.5'!P242+'havelvac 7.6'!P242+'havelvac 7.7'!P242+'havelvac 7.9'!P242+'havelvac 7.8'!P242+'havelvac 7.10'!P242+'havelvac 7.11'!P242+'havelvac 7.12'!P242+'havelvac 7.13'!P242</f>
        <v>250000</v>
      </c>
      <c r="T242" s="438">
        <f t="shared" si="19"/>
        <v>0</v>
      </c>
      <c r="U242" s="438">
        <f t="shared" si="20"/>
        <v>0</v>
      </c>
      <c r="V242" s="438">
        <f t="shared" si="21"/>
        <v>0</v>
      </c>
    </row>
    <row r="243" spans="1:22" s="137" customFormat="1" ht="21.75" hidden="1" customHeight="1">
      <c r="A243" s="184"/>
      <c r="B243" s="185"/>
      <c r="C243" s="134"/>
      <c r="D243" s="133"/>
      <c r="E243" s="132"/>
      <c r="F243" s="186"/>
      <c r="G243" s="131"/>
      <c r="H243" s="25"/>
      <c r="I243" s="25"/>
      <c r="J243" s="26"/>
      <c r="K243" s="26"/>
      <c r="L243" s="29" t="s">
        <v>135</v>
      </c>
      <c r="M243" s="12">
        <v>5121</v>
      </c>
      <c r="N243" s="183">
        <f>+'havelvac 7.1'!N243+'havelvac 7.2'!N243+'havelvac 7.3'!N243+'havelvac 7.4'!N243+'havelvac 7.5'!N243+'havelvac 7.6'!N243+'havelvac 7.7'!N243+'havelvac 7.9'!N243+'havelvac 7.8'!N243+'havelvac 7.10'!N243+'havelvac 7.11'!N243+'havelvac 7.12'!N243+'havelvac 7.13'!N243</f>
        <v>0</v>
      </c>
      <c r="O243" s="183">
        <f>+'havelvac 7.1'!O243+'havelvac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43" s="183">
        <f>+'havelvac 7.1'!P243+'havelvac 7.2'!P243+'havelvac 7.3'!P243+'havelvac 7.4'!P243+'havelvac 7.5'!P243+'havelvac 7.6'!P243+'havelvac 7.7'!P243+'havelvac 7.9'!P243+'havelvac 7.8'!P243+'havelvac 7.10'!P243+'havelvac 7.11'!P243+'havelvac 7.12'!P243+'havelvac 7.13'!P243</f>
        <v>0</v>
      </c>
      <c r="Q243" s="161">
        <f>'havelvac 7.1'!N243+'havelvac 7.2'!N243</f>
        <v>0</v>
      </c>
      <c r="R243" s="161">
        <f>+'havelvac 7.1'!O243+'havelvac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S243" s="161">
        <f>+'havelvac 7.1'!P243+'havelvac 7.2'!P243+'havelvac 7.3'!P243+'havelvac 7.4'!P243+'havelvac 7.5'!P243+'havelvac 7.6'!P243+'havelvac 7.7'!P243+'havelvac 7.9'!P243+'havelvac 7.8'!P243+'havelvac 7.10'!P243+'havelvac 7.11'!P243+'havelvac 7.12'!P243+'havelvac 7.13'!P243</f>
        <v>0</v>
      </c>
      <c r="T243" s="438">
        <f t="shared" si="19"/>
        <v>0</v>
      </c>
      <c r="U243" s="438">
        <f t="shared" si="20"/>
        <v>0</v>
      </c>
      <c r="V243" s="438">
        <f t="shared" si="21"/>
        <v>0</v>
      </c>
    </row>
    <row r="244" spans="1:22" s="137" customFormat="1" ht="20.399999999999999" hidden="1" customHeight="1">
      <c r="A244" s="184"/>
      <c r="B244" s="185"/>
      <c r="C244" s="134"/>
      <c r="D244" s="133"/>
      <c r="E244" s="132"/>
      <c r="F244" s="186"/>
      <c r="G244" s="131"/>
      <c r="H244" s="146"/>
      <c r="I244" s="147"/>
      <c r="J244" s="148"/>
      <c r="K244" s="148"/>
      <c r="L244" s="440" t="s">
        <v>909</v>
      </c>
      <c r="M244" s="28"/>
      <c r="N244" s="197">
        <f>O244+P244</f>
        <v>0</v>
      </c>
      <c r="O244" s="197">
        <f>SUM(O245)</f>
        <v>0</v>
      </c>
      <c r="P244" s="197">
        <f>SUM(P245)</f>
        <v>0</v>
      </c>
      <c r="Q244" s="161">
        <f>'havelvac 7.1'!N244+'havelvac 7.2'!N244</f>
        <v>0</v>
      </c>
      <c r="R244" s="161">
        <f>+'havelvac 7.1'!O244+'havelvac 7.2'!O244+'havelvac 7.3'!O244+'havelvac 7.4'!O244+'havelvac 7.5'!O244+'havelvac 7.6'!O244+'havelvac 7.7'!O244+'havelvac 7.9'!O244+'havelvac 7.8'!O244+'havelvac 7.10'!O244+'havelvac 7.11'!O244+'havelvac 7.12'!O244+'havelvac 7.13'!O244</f>
        <v>0</v>
      </c>
      <c r="S244" s="161">
        <f>+'havelvac 7.1'!P244+'havelvac 7.2'!P244+'havelvac 7.3'!P244+'havelvac 7.4'!P244+'havelvac 7.5'!P244+'havelvac 7.6'!P244+'havelvac 7.7'!P244+'havelvac 7.9'!P244+'havelvac 7.8'!P244+'havelvac 7.10'!P244+'havelvac 7.11'!P244+'havelvac 7.12'!P244+'havelvac 7.13'!P244</f>
        <v>0</v>
      </c>
      <c r="T244" s="438">
        <f t="shared" si="19"/>
        <v>0</v>
      </c>
      <c r="U244" s="438">
        <f t="shared" si="20"/>
        <v>0</v>
      </c>
      <c r="V244" s="438">
        <f t="shared" si="21"/>
        <v>0</v>
      </c>
    </row>
    <row r="245" spans="1:22" s="137" customFormat="1" ht="16.2" hidden="1">
      <c r="A245" s="184"/>
      <c r="B245" s="185"/>
      <c r="C245" s="134"/>
      <c r="D245" s="133"/>
      <c r="E245" s="132"/>
      <c r="F245" s="186"/>
      <c r="G245" s="131"/>
      <c r="H245" s="25"/>
      <c r="I245" s="25"/>
      <c r="J245" s="26"/>
      <c r="K245" s="26"/>
      <c r="L245" s="30" t="s">
        <v>173</v>
      </c>
      <c r="M245" s="31">
        <v>5112</v>
      </c>
      <c r="N245" s="183">
        <f>+'havelvac 7.1'!N245+'havelvac 7.2'!N245+'havelvac 7.3'!N245+'havelvac 7.4'!N245+'havelvac 7.5'!N245+'havelvac 7.6'!N245+'havelvac 7.7'!N245+'havelvac 7.9'!N245+'havelvac 7.8'!N245+'havelvac 7.10'!N245+'havelvac 7.11'!N245+'havelvac 7.12'!N245+'havelvac 7.13'!N245</f>
        <v>0</v>
      </c>
      <c r="O245" s="183">
        <f>+'havelvac 7.1'!O245+'havelvac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45" s="183">
        <f>+'havelvac 7.1'!P245+'havelvac 7.2'!P245+'havelvac 7.3'!P245+'havelvac 7.4'!P245+'havelvac 7.5'!P245+'havelvac 7.6'!P245+'havelvac 7.7'!P245+'havelvac 7.9'!P245+'havelvac 7.8'!P245+'havelvac 7.10'!P245+'havelvac 7.11'!P245+'havelvac 7.12'!P245+'havelvac 7.13'!P245</f>
        <v>0</v>
      </c>
      <c r="Q245" s="161">
        <f>'havelvac 7.1'!N245+'havelvac 7.2'!N245</f>
        <v>0</v>
      </c>
      <c r="R245" s="161">
        <f>+'havelvac 7.1'!O245+'havelvac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S245" s="161">
        <f>+'havelvac 7.1'!P245+'havelvac 7.2'!P245+'havelvac 7.3'!P245+'havelvac 7.4'!P245+'havelvac 7.5'!P245+'havelvac 7.6'!P245+'havelvac 7.7'!P245+'havelvac 7.9'!P245+'havelvac 7.8'!P245+'havelvac 7.10'!P245+'havelvac 7.11'!P245+'havelvac 7.12'!P245+'havelvac 7.13'!P245</f>
        <v>0</v>
      </c>
      <c r="T245" s="438">
        <f t="shared" si="19"/>
        <v>0</v>
      </c>
      <c r="U245" s="438">
        <f t="shared" si="20"/>
        <v>0</v>
      </c>
      <c r="V245" s="438">
        <f t="shared" si="21"/>
        <v>0</v>
      </c>
    </row>
    <row r="246" spans="1:22" s="137" customFormat="1" ht="16.2" hidden="1">
      <c r="A246" s="184" t="str">
        <f t="shared" si="23"/>
        <v>71040901114512</v>
      </c>
      <c r="B246" s="185" t="s">
        <v>439</v>
      </c>
      <c r="C246" s="134" t="s">
        <v>155</v>
      </c>
      <c r="D246" s="133" t="s">
        <v>187</v>
      </c>
      <c r="E246" s="132" t="s">
        <v>106</v>
      </c>
      <c r="F246" s="186" t="s">
        <v>104</v>
      </c>
      <c r="G246" s="131" t="s">
        <v>229</v>
      </c>
      <c r="H246" s="151">
        <v>2455</v>
      </c>
      <c r="I246" s="152" t="s">
        <v>155</v>
      </c>
      <c r="J246" s="153">
        <v>5</v>
      </c>
      <c r="K246" s="153">
        <v>5</v>
      </c>
      <c r="L246" s="154" t="s">
        <v>199</v>
      </c>
      <c r="M246" s="155"/>
      <c r="N246" s="192">
        <f>+N248+N251+N253+N255+N258</f>
        <v>0</v>
      </c>
      <c r="O246" s="192">
        <f t="shared" ref="O246:P246" si="25">+O248+O251+O253+O255+O258</f>
        <v>0</v>
      </c>
      <c r="P246" s="192">
        <f t="shared" si="25"/>
        <v>0</v>
      </c>
      <c r="Q246" s="161">
        <f>'havelvac 7.1'!N246+'havelvac 7.2'!N246</f>
        <v>0</v>
      </c>
      <c r="R246" s="161">
        <f>+'havelvac 7.1'!O246+'havelvac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S246" s="161">
        <f>+'havelvac 7.1'!P246+'havelvac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T246" s="438">
        <f t="shared" si="19"/>
        <v>0</v>
      </c>
      <c r="U246" s="438">
        <f t="shared" si="20"/>
        <v>0</v>
      </c>
      <c r="V246" s="438">
        <f t="shared" si="21"/>
        <v>0</v>
      </c>
    </row>
    <row r="247" spans="1:22" s="137" customFormat="1" ht="16.2" hidden="1">
      <c r="A247" s="184"/>
      <c r="B247" s="185"/>
      <c r="C247" s="134"/>
      <c r="D247" s="133"/>
      <c r="E247" s="132"/>
      <c r="F247" s="186"/>
      <c r="G247" s="131"/>
      <c r="H247" s="25"/>
      <c r="I247" s="25"/>
      <c r="J247" s="26"/>
      <c r="K247" s="26"/>
      <c r="L247" s="30" t="s">
        <v>108</v>
      </c>
      <c r="M247" s="31"/>
      <c r="N247" s="190"/>
      <c r="O247" s="190"/>
      <c r="P247" s="190"/>
      <c r="Q247" s="161">
        <f>'havelvac 7.1'!N247+'havelvac 7.2'!N247</f>
        <v>0</v>
      </c>
      <c r="R247" s="161">
        <f>+'havelvac 7.1'!O247+'havelvac 7.2'!O247+'havelvac 7.3'!O247+'havelvac 7.4'!O247+'havelvac 7.5'!O247+'havelvac 7.6'!O247+'havelvac 7.7'!O247+'havelvac 7.9'!O247+'havelvac 7.8'!O247+'havelvac 7.10'!O247+'havelvac 7.11'!O247+'havelvac 7.12'!O247+'havelvac 7.13'!O247</f>
        <v>0</v>
      </c>
      <c r="S247" s="161">
        <f>+'havelvac 7.1'!P247+'havelvac 7.2'!P247+'havelvac 7.3'!P247+'havelvac 7.4'!P247+'havelvac 7.5'!P247+'havelvac 7.6'!P247+'havelvac 7.7'!P247+'havelvac 7.9'!P247+'havelvac 7.8'!P247+'havelvac 7.10'!P247+'havelvac 7.11'!P247+'havelvac 7.12'!P247+'havelvac 7.13'!P247</f>
        <v>0</v>
      </c>
      <c r="T247" s="438">
        <f t="shared" si="19"/>
        <v>0</v>
      </c>
      <c r="U247" s="438">
        <f t="shared" si="20"/>
        <v>0</v>
      </c>
      <c r="V247" s="438">
        <f t="shared" si="21"/>
        <v>0</v>
      </c>
    </row>
    <row r="248" spans="1:22" s="137" customFormat="1" ht="16.2" hidden="1">
      <c r="A248" s="184"/>
      <c r="B248" s="185"/>
      <c r="C248" s="134"/>
      <c r="D248" s="133"/>
      <c r="E248" s="132"/>
      <c r="F248" s="186"/>
      <c r="G248" s="131"/>
      <c r="H248" s="45"/>
      <c r="I248" s="147"/>
      <c r="J248" s="148"/>
      <c r="K248" s="148"/>
      <c r="L248" s="27" t="s">
        <v>200</v>
      </c>
      <c r="M248" s="28"/>
      <c r="N248" s="197">
        <f>O248+P248</f>
        <v>0</v>
      </c>
      <c r="O248" s="197">
        <f>SUM(O249:O250)</f>
        <v>0</v>
      </c>
      <c r="P248" s="197">
        <f>SUM(P249:P250)</f>
        <v>0</v>
      </c>
      <c r="Q248" s="161">
        <f>'havelvac 7.1'!N248+'havelvac 7.2'!N248</f>
        <v>0</v>
      </c>
      <c r="R248" s="161">
        <f>+'havelvac 7.1'!O248+'havelvac 7.2'!O248+'havelvac 7.3'!O248+'havelvac 7.4'!O248+'havelvac 7.5'!O248+'havelvac 7.6'!O248+'havelvac 7.7'!O248+'havelvac 7.9'!O248+'havelvac 7.8'!O248+'havelvac 7.10'!O248+'havelvac 7.11'!O248+'havelvac 7.12'!O248+'havelvac 7.13'!O248</f>
        <v>0</v>
      </c>
      <c r="S248" s="161">
        <f>+'havelvac 7.1'!P248+'havelvac 7.2'!P248+'havelvac 7.3'!P248+'havelvac 7.4'!P248+'havelvac 7.5'!P248+'havelvac 7.6'!P248+'havelvac 7.7'!P248+'havelvac 7.9'!P248+'havelvac 7.8'!P248+'havelvac 7.10'!P248+'havelvac 7.11'!P248+'havelvac 7.12'!P248+'havelvac 7.13'!P248</f>
        <v>0</v>
      </c>
      <c r="T248" s="438">
        <f t="shared" si="19"/>
        <v>0</v>
      </c>
      <c r="U248" s="438">
        <f t="shared" si="20"/>
        <v>0</v>
      </c>
      <c r="V248" s="438">
        <f t="shared" si="21"/>
        <v>0</v>
      </c>
    </row>
    <row r="249" spans="1:22" s="137" customFormat="1" ht="16.2" hidden="1">
      <c r="A249" s="184"/>
      <c r="B249" s="185"/>
      <c r="C249" s="134"/>
      <c r="D249" s="133"/>
      <c r="E249" s="132"/>
      <c r="F249" s="186"/>
      <c r="G249" s="131"/>
      <c r="H249" s="17"/>
      <c r="I249" s="25"/>
      <c r="J249" s="26"/>
      <c r="K249" s="26"/>
      <c r="L249" s="29" t="s">
        <v>126</v>
      </c>
      <c r="M249" s="12">
        <v>4241</v>
      </c>
      <c r="N249" s="183">
        <f>+'havelvac 7.1'!N249+'havelvac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49" s="183">
        <f>+'havelvac 7.1'!O249+'havelvac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49" s="183">
        <f>+'havelvac 7.1'!P249+'havelvac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  <c r="Q249" s="161">
        <f>'havelvac 7.1'!N249+'havelvac 7.2'!N249</f>
        <v>0</v>
      </c>
      <c r="R249" s="161">
        <f>+'havelvac 7.1'!O249+'havelvac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S249" s="161">
        <f>+'havelvac 7.1'!P249+'havelvac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  <c r="T249" s="438">
        <f t="shared" si="19"/>
        <v>0</v>
      </c>
      <c r="U249" s="438">
        <f t="shared" si="20"/>
        <v>0</v>
      </c>
      <c r="V249" s="438">
        <f t="shared" si="21"/>
        <v>0</v>
      </c>
    </row>
    <row r="250" spans="1:22" s="137" customFormat="1" ht="16.2" hidden="1">
      <c r="A250" s="184"/>
      <c r="B250" s="185"/>
      <c r="C250" s="134"/>
      <c r="D250" s="133"/>
      <c r="E250" s="132"/>
      <c r="F250" s="186"/>
      <c r="G250" s="131"/>
      <c r="H250" s="17"/>
      <c r="I250" s="25"/>
      <c r="J250" s="26"/>
      <c r="K250" s="26"/>
      <c r="L250" s="30" t="s">
        <v>137</v>
      </c>
      <c r="M250" s="13">
        <v>5129</v>
      </c>
      <c r="N250" s="183">
        <f>+'havelvac 7.1'!N250+'havelvac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50" s="183">
        <f>+'havelvac 7.1'!O250+'havelvac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50" s="183">
        <f>+'havelvac 7.1'!P250+'havelvac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  <c r="Q250" s="161">
        <f>'havelvac 7.1'!N250+'havelvac 7.2'!N250</f>
        <v>0</v>
      </c>
      <c r="R250" s="161">
        <f>+'havelvac 7.1'!O250+'havelvac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S250" s="161">
        <f>+'havelvac 7.1'!P250+'havelvac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  <c r="T250" s="438">
        <f t="shared" si="19"/>
        <v>0</v>
      </c>
      <c r="U250" s="438">
        <f t="shared" si="20"/>
        <v>0</v>
      </c>
      <c r="V250" s="438">
        <f t="shared" si="21"/>
        <v>0</v>
      </c>
    </row>
    <row r="251" spans="1:22" s="137" customFormat="1" ht="27.6" hidden="1">
      <c r="A251" s="184"/>
      <c r="B251" s="185"/>
      <c r="C251" s="134"/>
      <c r="D251" s="133"/>
      <c r="E251" s="132"/>
      <c r="F251" s="186"/>
      <c r="G251" s="131"/>
      <c r="H251" s="45"/>
      <c r="I251" s="147"/>
      <c r="J251" s="148"/>
      <c r="K251" s="148"/>
      <c r="L251" s="27" t="s">
        <v>201</v>
      </c>
      <c r="M251" s="28"/>
      <c r="N251" s="197">
        <f>O251+P251</f>
        <v>0</v>
      </c>
      <c r="O251" s="197">
        <f>SUM(O252)</f>
        <v>0</v>
      </c>
      <c r="P251" s="197">
        <f>SUM(P252)</f>
        <v>0</v>
      </c>
      <c r="Q251" s="161">
        <f>'havelvac 7.1'!N251+'havelvac 7.2'!N251</f>
        <v>0</v>
      </c>
      <c r="R251" s="161">
        <f>+'havelvac 7.1'!O251+'havelvac 7.2'!O251+'havelvac 7.3'!O251+'havelvac 7.4'!O251+'havelvac 7.5'!O251+'havelvac 7.6'!O251+'havelvac 7.7'!O251+'havelvac 7.9'!O251+'havelvac 7.8'!O251+'havelvac 7.10'!O251+'havelvac 7.11'!O251+'havelvac 7.12'!O251+'havelvac 7.13'!O251</f>
        <v>0</v>
      </c>
      <c r="S251" s="161">
        <f>+'havelvac 7.1'!P251+'havelvac 7.2'!P251+'havelvac 7.3'!P251+'havelvac 7.4'!P251+'havelvac 7.5'!P251+'havelvac 7.6'!P251+'havelvac 7.7'!P251+'havelvac 7.9'!P251+'havelvac 7.8'!P251+'havelvac 7.10'!P251+'havelvac 7.11'!P251+'havelvac 7.12'!P251+'havelvac 7.13'!P251</f>
        <v>0</v>
      </c>
      <c r="T251" s="438">
        <f t="shared" si="19"/>
        <v>0</v>
      </c>
      <c r="U251" s="438">
        <f t="shared" si="20"/>
        <v>0</v>
      </c>
      <c r="V251" s="438">
        <f t="shared" si="21"/>
        <v>0</v>
      </c>
    </row>
    <row r="252" spans="1:22" s="137" customFormat="1" ht="26.4" hidden="1">
      <c r="A252" s="184"/>
      <c r="B252" s="185"/>
      <c r="C252" s="134"/>
      <c r="D252" s="133"/>
      <c r="E252" s="132"/>
      <c r="F252" s="186"/>
      <c r="G252" s="131"/>
      <c r="H252" s="25"/>
      <c r="I252" s="25"/>
      <c r="J252" s="26"/>
      <c r="K252" s="26"/>
      <c r="L252" s="29" t="s">
        <v>131</v>
      </c>
      <c r="M252" s="12">
        <v>4511</v>
      </c>
      <c r="N252" s="183">
        <f>+'havelvac 7.1'!N252+'havelvac 7.2'!N252+'havelvac 7.3'!N252+'havelvac 7.4'!N252+'havelvac 7.5'!N252+'havelvac 7.6'!N252+'havelvac 7.7'!N252+'havelvac 7.9'!N252+'havelvac 7.8'!N252+'havelvac 7.10'!N252+'havelvac 7.11'!N252+'havelvac 7.12'!N252+'havelvac 7.13'!N252</f>
        <v>0</v>
      </c>
      <c r="O252" s="183">
        <f>+'havelvac 7.1'!O252+'havelvac 7.2'!O252+'havelvac 7.3'!O252+'havelvac 7.4'!O252+'havelvac 7.5'!O252+'havelvac 7.6'!O252+'havelvac 7.7'!O252+'havelvac 7.9'!O252+'havelvac 7.8'!O252+'havelvac 7.10'!O252+'havelvac 7.11'!O252+'havelvac 7.12'!O252+'havelvac 7.13'!O252</f>
        <v>0</v>
      </c>
      <c r="P252" s="183">
        <f>+'havelvac 7.1'!P252+'havelvac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  <c r="Q252" s="161">
        <f>'havelvac 7.1'!N252+'havelvac 7.2'!N252</f>
        <v>0</v>
      </c>
      <c r="R252" s="161">
        <f>+'havelvac 7.1'!O252+'havelvac 7.2'!O252+'havelvac 7.3'!O252+'havelvac 7.4'!O252+'havelvac 7.5'!O252+'havelvac 7.6'!O252+'havelvac 7.7'!O252+'havelvac 7.9'!O252+'havelvac 7.8'!O252+'havelvac 7.10'!O252+'havelvac 7.11'!O252+'havelvac 7.12'!O252+'havelvac 7.13'!O252</f>
        <v>0</v>
      </c>
      <c r="S252" s="161">
        <f>+'havelvac 7.1'!P252+'havelvac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  <c r="T252" s="438">
        <f t="shared" si="19"/>
        <v>0</v>
      </c>
      <c r="U252" s="438">
        <f t="shared" si="20"/>
        <v>0</v>
      </c>
      <c r="V252" s="438">
        <f t="shared" si="21"/>
        <v>0</v>
      </c>
    </row>
    <row r="253" spans="1:22" s="137" customFormat="1" ht="49.2" hidden="1" customHeight="1">
      <c r="A253" s="184" t="str">
        <f t="shared" si="23"/>
        <v>71050100000001</v>
      </c>
      <c r="B253" s="185" t="s">
        <v>439</v>
      </c>
      <c r="C253" s="134" t="s">
        <v>149</v>
      </c>
      <c r="D253" s="133" t="s">
        <v>106</v>
      </c>
      <c r="E253" s="132" t="s">
        <v>441</v>
      </c>
      <c r="F253" s="186" t="s">
        <v>441</v>
      </c>
      <c r="G253" s="187" t="s">
        <v>96</v>
      </c>
      <c r="H253" s="45"/>
      <c r="I253" s="147"/>
      <c r="J253" s="148"/>
      <c r="K253" s="148"/>
      <c r="L253" s="27" t="s">
        <v>878</v>
      </c>
      <c r="M253" s="28"/>
      <c r="N253" s="197">
        <f>O253+P253</f>
        <v>0</v>
      </c>
      <c r="O253" s="197">
        <f>SUM(O254)</f>
        <v>0</v>
      </c>
      <c r="P253" s="197">
        <f>SUM(P254)</f>
        <v>0</v>
      </c>
      <c r="Q253" s="161">
        <f>'havelvac 7.1'!N253+'havelvac 7.2'!N253</f>
        <v>0</v>
      </c>
      <c r="R253" s="161">
        <f>+'havelvac 7.1'!O253+'havelvac 7.2'!O253+'havelvac 7.3'!O253+'havelvac 7.4'!O253+'havelvac 7.5'!O253+'havelvac 7.6'!O253+'havelvac 7.7'!O253+'havelvac 7.9'!O253+'havelvac 7.8'!O253+'havelvac 7.10'!O253+'havelvac 7.11'!O253+'havelvac 7.12'!O253+'havelvac 7.13'!O253</f>
        <v>0</v>
      </c>
      <c r="S253" s="161">
        <f>+'havelvac 7.1'!P253+'havelvac 7.2'!P253+'havelvac 7.3'!P253+'havelvac 7.4'!P253+'havelvac 7.5'!P253+'havelvac 7.6'!P253+'havelvac 7.7'!P253+'havelvac 7.9'!P253+'havelvac 7.8'!P253+'havelvac 7.10'!P253+'havelvac 7.11'!P253+'havelvac 7.12'!P253+'havelvac 7.13'!P253</f>
        <v>0</v>
      </c>
      <c r="T253" s="438">
        <f t="shared" si="19"/>
        <v>0</v>
      </c>
      <c r="U253" s="438">
        <f t="shared" si="20"/>
        <v>0</v>
      </c>
      <c r="V253" s="438">
        <f t="shared" si="21"/>
        <v>0</v>
      </c>
    </row>
    <row r="254" spans="1:22" s="193" customFormat="1" ht="24" hidden="1" customHeight="1">
      <c r="A254" s="184" t="str">
        <f t="shared" si="23"/>
        <v>71050101000000</v>
      </c>
      <c r="B254" s="185" t="s">
        <v>439</v>
      </c>
      <c r="C254" s="134" t="s">
        <v>149</v>
      </c>
      <c r="D254" s="133" t="s">
        <v>106</v>
      </c>
      <c r="E254" s="132" t="s">
        <v>106</v>
      </c>
      <c r="F254" s="186" t="s">
        <v>441</v>
      </c>
      <c r="G254" s="187" t="s">
        <v>440</v>
      </c>
      <c r="H254" s="25"/>
      <c r="I254" s="25"/>
      <c r="J254" s="26"/>
      <c r="K254" s="26"/>
      <c r="L254" s="32" t="s">
        <v>134</v>
      </c>
      <c r="M254" s="48">
        <v>4861</v>
      </c>
      <c r="N254" s="183">
        <f>+'havelvac 7.1'!N254+'havelvac 7.2'!N254+'havelvac 7.3'!N254+'havelvac 7.4'!N254+'havelvac 7.5'!N254+'havelvac 7.6'!N254+'havelvac 7.7'!N254+'havelvac 7.9'!N254+'havelvac 7.8'!N254+'havelvac 7.10'!N254+'havelvac 7.11'!N254+'havelvac 7.12'!N254+'havelvac 7.13'!N254</f>
        <v>0</v>
      </c>
      <c r="O254" s="183">
        <f>+'havelvac 7.1'!O254+'havelvac 7.2'!O254+'havelvac 7.3'!O254+'havelvac 7.4'!O254+'havelvac 7.5'!O254+'havelvac 7.6'!O254+'havelvac 7.7'!O254+'havelvac 7.9'!O254+'havelvac 7.8'!O254+'havelvac 7.10'!O254+'havelvac 7.11'!O254+'havelvac 7.12'!O254+'havelvac 7.13'!O254</f>
        <v>0</v>
      </c>
      <c r="P254" s="183">
        <f>+'havelvac 7.1'!P254+'havelvac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  <c r="Q254" s="161">
        <f>'havelvac 7.1'!N254+'havelvac 7.2'!N254</f>
        <v>0</v>
      </c>
      <c r="R254" s="161">
        <f>+'havelvac 7.1'!O254+'havelvac 7.2'!O254+'havelvac 7.3'!O254+'havelvac 7.4'!O254+'havelvac 7.5'!O254+'havelvac 7.6'!O254+'havelvac 7.7'!O254+'havelvac 7.9'!O254+'havelvac 7.8'!O254+'havelvac 7.10'!O254+'havelvac 7.11'!O254+'havelvac 7.12'!O254+'havelvac 7.13'!O254</f>
        <v>0</v>
      </c>
      <c r="S254" s="161">
        <f>+'havelvac 7.1'!P254+'havelvac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  <c r="T254" s="438">
        <f t="shared" si="19"/>
        <v>0</v>
      </c>
      <c r="U254" s="438">
        <f t="shared" si="20"/>
        <v>0</v>
      </c>
      <c r="V254" s="438">
        <f t="shared" si="21"/>
        <v>0</v>
      </c>
    </row>
    <row r="255" spans="1:22" s="137" customFormat="1" ht="27.6" hidden="1">
      <c r="A255" s="184" t="str">
        <f t="shared" si="23"/>
        <v>71050101000001</v>
      </c>
      <c r="B255" s="185" t="s">
        <v>439</v>
      </c>
      <c r="C255" s="134" t="s">
        <v>149</v>
      </c>
      <c r="D255" s="133" t="s">
        <v>106</v>
      </c>
      <c r="E255" s="132" t="s">
        <v>106</v>
      </c>
      <c r="F255" s="186" t="s">
        <v>441</v>
      </c>
      <c r="G255" s="187" t="s">
        <v>96</v>
      </c>
      <c r="H255" s="407"/>
      <c r="I255" s="408"/>
      <c r="J255" s="409"/>
      <c r="K255" s="409"/>
      <c r="L255" s="459" t="s">
        <v>879</v>
      </c>
      <c r="M255" s="410"/>
      <c r="N255" s="197">
        <f>O255+P255</f>
        <v>0</v>
      </c>
      <c r="O255" s="411">
        <f>SUM(O256:O257)</f>
        <v>0</v>
      </c>
      <c r="P255" s="411">
        <f>SUM(P256:P257)</f>
        <v>0</v>
      </c>
      <c r="Q255" s="161">
        <f>'havelvac 7.1'!N255+'havelvac 7.2'!N255</f>
        <v>0</v>
      </c>
      <c r="R255" s="161">
        <f>+'havelvac 7.1'!O255+'havelvac 7.2'!O255+'havelvac 7.3'!O255+'havelvac 7.4'!O255+'havelvac 7.5'!O255+'havelvac 7.6'!O255+'havelvac 7.7'!O255+'havelvac 7.9'!O255+'havelvac 7.8'!O255+'havelvac 7.10'!O255+'havelvac 7.11'!O255+'havelvac 7.12'!O255+'havelvac 7.13'!O255</f>
        <v>0</v>
      </c>
      <c r="S255" s="161">
        <f>+'havelvac 7.1'!P255+'havelvac 7.2'!P255+'havelvac 7.3'!P255+'havelvac 7.4'!P255+'havelvac 7.5'!P255+'havelvac 7.6'!P255+'havelvac 7.7'!P255+'havelvac 7.9'!P255+'havelvac 7.8'!P255+'havelvac 7.10'!P255+'havelvac 7.11'!P255+'havelvac 7.12'!P255+'havelvac 7.13'!P255</f>
        <v>0</v>
      </c>
      <c r="T255" s="438">
        <f t="shared" si="19"/>
        <v>0</v>
      </c>
      <c r="U255" s="438">
        <f t="shared" si="20"/>
        <v>0</v>
      </c>
      <c r="V255" s="438">
        <f t="shared" si="21"/>
        <v>0</v>
      </c>
    </row>
    <row r="256" spans="1:22" s="198" customFormat="1" ht="16.2" hidden="1">
      <c r="A256" s="184" t="str">
        <f t="shared" si="23"/>
        <v>71050101010000</v>
      </c>
      <c r="B256" s="185" t="s">
        <v>439</v>
      </c>
      <c r="C256" s="134" t="s">
        <v>149</v>
      </c>
      <c r="D256" s="133" t="s">
        <v>106</v>
      </c>
      <c r="E256" s="132" t="s">
        <v>106</v>
      </c>
      <c r="F256" s="186" t="s">
        <v>106</v>
      </c>
      <c r="G256" s="187" t="s">
        <v>440</v>
      </c>
      <c r="H256" s="177"/>
      <c r="I256" s="412"/>
      <c r="J256" s="413"/>
      <c r="K256" s="414"/>
      <c r="L256" s="32" t="s">
        <v>134</v>
      </c>
      <c r="M256" s="48">
        <v>4861</v>
      </c>
      <c r="N256" s="183">
        <f>+'havelvac 7.1'!N256+'havelvac 7.2'!N256+'havelvac 7.3'!N256+'havelvac 7.4'!N256+'havelvac 7.5'!N256+'havelvac 7.6'!N256+'havelvac 7.7'!N256+'havelvac 7.9'!N256+'havelvac 7.8'!N256+'havelvac 7.10'!N256+'havelvac 7.11'!N256+'havelvac 7.12'!N256+'havelvac 7.13'!N256</f>
        <v>0</v>
      </c>
      <c r="O256" s="183">
        <f>+'havelvac 7.1'!O256+'havelvac 7.2'!O256+'havelvac 7.3'!O256+'havelvac 7.4'!O256+'havelvac 7.5'!O256+'havelvac 7.6'!O256+'havelvac 7.7'!O256+'havelvac 7.9'!O256+'havelvac 7.8'!O256+'havelvac 7.10'!O256+'havelvac 7.11'!O256+'havelvac 7.12'!O256+'havelvac 7.13'!O256</f>
        <v>0</v>
      </c>
      <c r="P256" s="183">
        <f>+'havelvac 7.1'!P256+'havelvac 7.2'!P256+'havelvac 7.3'!P256+'havelvac 7.4'!P256+'havelvac 7.5'!P256+'havelvac 7.6'!P256+'havelvac 7.7'!P256+'havelvac 7.9'!P256+'havelvac 7.8'!P256+'havelvac 7.10'!P256+'havelvac 7.11'!P256+'havelvac 7.12'!P256+'havelvac 7.13'!P256</f>
        <v>0</v>
      </c>
      <c r="Q256" s="161">
        <f>'havelvac 7.1'!N256+'havelvac 7.2'!N256</f>
        <v>0</v>
      </c>
      <c r="R256" s="161">
        <f>+'havelvac 7.1'!O256+'havelvac 7.2'!O256+'havelvac 7.3'!O256+'havelvac 7.4'!O256+'havelvac 7.5'!O256+'havelvac 7.6'!O256+'havelvac 7.7'!O256+'havelvac 7.9'!O256+'havelvac 7.8'!O256+'havelvac 7.10'!O256+'havelvac 7.11'!O256+'havelvac 7.12'!O256+'havelvac 7.13'!O256</f>
        <v>0</v>
      </c>
      <c r="S256" s="161">
        <f>+'havelvac 7.1'!P256+'havelvac 7.2'!P256+'havelvac 7.3'!P256+'havelvac 7.4'!P256+'havelvac 7.5'!P256+'havelvac 7.6'!P256+'havelvac 7.7'!P256+'havelvac 7.9'!P256+'havelvac 7.8'!P256+'havelvac 7.10'!P256+'havelvac 7.11'!P256+'havelvac 7.12'!P256+'havelvac 7.13'!P256</f>
        <v>0</v>
      </c>
      <c r="T256" s="438">
        <f t="shared" si="19"/>
        <v>0</v>
      </c>
      <c r="U256" s="438">
        <f t="shared" si="20"/>
        <v>0</v>
      </c>
      <c r="V256" s="438">
        <f t="shared" si="21"/>
        <v>0</v>
      </c>
    </row>
    <row r="257" spans="1:22" s="137" customFormat="1" ht="16.2" hidden="1">
      <c r="A257" s="184" t="str">
        <f t="shared" si="23"/>
        <v>71050101014213</v>
      </c>
      <c r="B257" s="185" t="s">
        <v>439</v>
      </c>
      <c r="C257" s="134" t="s">
        <v>149</v>
      </c>
      <c r="D257" s="133" t="s">
        <v>106</v>
      </c>
      <c r="E257" s="132" t="s">
        <v>106</v>
      </c>
      <c r="F257" s="186" t="s">
        <v>106</v>
      </c>
      <c r="G257" s="131">
        <v>4213</v>
      </c>
      <c r="H257" s="415"/>
      <c r="I257" s="415"/>
      <c r="J257" s="416"/>
      <c r="K257" s="416"/>
      <c r="L257" s="417" t="s">
        <v>174</v>
      </c>
      <c r="M257" s="418">
        <v>5113</v>
      </c>
      <c r="N257" s="183">
        <f>+'havelvac 7.1'!N257+'havelvac 7.2'!N257+'havelvac 7.3'!N257+'havelvac 7.4'!N257+'havelvac 7.5'!N257+'havelvac 7.6'!N257+'havelvac 7.7'!N257+'havelvac 7.9'!N257+'havelvac 7.8'!N257+'havelvac 7.10'!N257+'havelvac 7.11'!N257+'havelvac 7.12'!N257+'havelvac 7.13'!N257</f>
        <v>0</v>
      </c>
      <c r="O257" s="183">
        <f>+'havelvac 7.1'!O257+'havelvac 7.2'!O257+'havelvac 7.3'!O257+'havelvac 7.4'!O257+'havelvac 7.5'!O257+'havelvac 7.6'!O257+'havelvac 7.7'!O257+'havelvac 7.9'!O257+'havelvac 7.8'!O257+'havelvac 7.10'!O257+'havelvac 7.11'!O257+'havelvac 7.12'!O257+'havelvac 7.13'!O257</f>
        <v>0</v>
      </c>
      <c r="P257" s="183">
        <f>+'havelvac 7.1'!P257+'havelvac 7.2'!P257+'havelvac 7.3'!P257+'havelvac 7.4'!P257+'havelvac 7.5'!P257+'havelvac 7.6'!P257+'havelvac 7.7'!P257+'havelvac 7.9'!P257+'havelvac 7.8'!P257+'havelvac 7.10'!P257+'havelvac 7.11'!P257+'havelvac 7.12'!P257+'havelvac 7.13'!P257</f>
        <v>0</v>
      </c>
      <c r="Q257" s="161">
        <f>'havelvac 7.1'!N257+'havelvac 7.2'!N257</f>
        <v>0</v>
      </c>
      <c r="R257" s="161">
        <f>+'havelvac 7.1'!O257+'havelvac 7.2'!O257+'havelvac 7.3'!O257+'havelvac 7.4'!O257+'havelvac 7.5'!O257+'havelvac 7.6'!O257+'havelvac 7.7'!O257+'havelvac 7.9'!O257+'havelvac 7.8'!O257+'havelvac 7.10'!O257+'havelvac 7.11'!O257+'havelvac 7.12'!O257+'havelvac 7.13'!O257</f>
        <v>0</v>
      </c>
      <c r="S257" s="161">
        <f>+'havelvac 7.1'!P257+'havelvac 7.2'!P257+'havelvac 7.3'!P257+'havelvac 7.4'!P257+'havelvac 7.5'!P257+'havelvac 7.6'!P257+'havelvac 7.7'!P257+'havelvac 7.9'!P257+'havelvac 7.8'!P257+'havelvac 7.10'!P257+'havelvac 7.11'!P257+'havelvac 7.12'!P257+'havelvac 7.13'!P257</f>
        <v>0</v>
      </c>
      <c r="T257" s="438">
        <f t="shared" si="19"/>
        <v>0</v>
      </c>
      <c r="U257" s="438">
        <f t="shared" si="20"/>
        <v>0</v>
      </c>
      <c r="V257" s="438">
        <f t="shared" si="21"/>
        <v>0</v>
      </c>
    </row>
    <row r="258" spans="1:22" s="137" customFormat="1" ht="30.75" hidden="1" customHeight="1">
      <c r="A258" s="184" t="str">
        <f t="shared" si="23"/>
        <v>71050101030000</v>
      </c>
      <c r="B258" s="185" t="s">
        <v>439</v>
      </c>
      <c r="C258" s="134" t="s">
        <v>149</v>
      </c>
      <c r="D258" s="133" t="s">
        <v>106</v>
      </c>
      <c r="E258" s="132" t="s">
        <v>106</v>
      </c>
      <c r="F258" s="186" t="s">
        <v>442</v>
      </c>
      <c r="G258" s="187" t="s">
        <v>440</v>
      </c>
      <c r="H258" s="45"/>
      <c r="I258" s="147"/>
      <c r="J258" s="148"/>
      <c r="K258" s="148"/>
      <c r="L258" s="27" t="s">
        <v>880</v>
      </c>
      <c r="M258" s="28"/>
      <c r="N258" s="197">
        <f>O258+P258</f>
        <v>0</v>
      </c>
      <c r="O258" s="197">
        <f>SUM(O259)</f>
        <v>0</v>
      </c>
      <c r="P258" s="197"/>
      <c r="Q258" s="161">
        <f>'havelvac 7.1'!N258+'havelvac 7.2'!N258</f>
        <v>0</v>
      </c>
      <c r="R258" s="161">
        <f>+'havelvac 7.1'!O258+'havelvac 7.2'!O258+'havelvac 7.3'!O258+'havelvac 7.4'!O258+'havelvac 7.5'!O258+'havelvac 7.6'!O258+'havelvac 7.7'!O258+'havelvac 7.9'!O258+'havelvac 7.8'!O258+'havelvac 7.10'!O258+'havelvac 7.11'!O258+'havelvac 7.12'!O258+'havelvac 7.13'!O258</f>
        <v>0</v>
      </c>
      <c r="S258" s="161">
        <f>+'havelvac 7.1'!P258+'havelvac 7.2'!P258+'havelvac 7.3'!P258+'havelvac 7.4'!P258+'havelvac 7.5'!P258+'havelvac 7.6'!P258+'havelvac 7.7'!P258+'havelvac 7.9'!P258+'havelvac 7.8'!P258+'havelvac 7.10'!P258+'havelvac 7.11'!P258+'havelvac 7.12'!P258+'havelvac 7.13'!P258</f>
        <v>0</v>
      </c>
      <c r="T258" s="438">
        <f t="shared" si="19"/>
        <v>0</v>
      </c>
      <c r="U258" s="438">
        <f t="shared" si="20"/>
        <v>0</v>
      </c>
      <c r="V258" s="438">
        <f t="shared" si="21"/>
        <v>0</v>
      </c>
    </row>
    <row r="259" spans="1:22" s="137" customFormat="1" ht="16.2" hidden="1">
      <c r="A259" s="184" t="str">
        <f t="shared" si="23"/>
        <v>71050101034861</v>
      </c>
      <c r="B259" s="185" t="s">
        <v>439</v>
      </c>
      <c r="C259" s="134" t="s">
        <v>149</v>
      </c>
      <c r="D259" s="133" t="s">
        <v>106</v>
      </c>
      <c r="E259" s="132" t="s">
        <v>106</v>
      </c>
      <c r="F259" s="186" t="s">
        <v>442</v>
      </c>
      <c r="G259" s="187" t="s">
        <v>84</v>
      </c>
      <c r="H259" s="25"/>
      <c r="I259" s="25"/>
      <c r="J259" s="26"/>
      <c r="K259" s="26"/>
      <c r="L259" s="32" t="s">
        <v>134</v>
      </c>
      <c r="M259" s="395">
        <v>4861</v>
      </c>
      <c r="N259" s="183">
        <f>+'havelvac 7.1'!N259+'havelvac 7.2'!N259+'havelvac 7.3'!N259+'havelvac 7.4'!N259+'havelvac 7.5'!N259+'havelvac 7.6'!N259+'havelvac 7.7'!N259+'havelvac 7.9'!N259+'havelvac 7.8'!N259+'havelvac 7.10'!N259+'havelvac 7.11'!N259+'havelvac 7.12'!N259+'havelvac 7.13'!N259</f>
        <v>0</v>
      </c>
      <c r="O259" s="183">
        <f>+'havelvac 7.1'!O259+'havelvac 7.2'!O259+'havelvac 7.3'!O259+'havelvac 7.4'!O259+'havelvac 7.5'!O259+'havelvac 7.6'!O259+'havelvac 7.7'!O259+'havelvac 7.9'!O259+'havelvac 7.8'!O259+'havelvac 7.10'!O259+'havelvac 7.11'!O259+'havelvac 7.12'!O259+'havelvac 7.13'!O259</f>
        <v>0</v>
      </c>
      <c r="P259" s="183">
        <f>+'havelvac 7.1'!P259+'havelvac 7.2'!P259+'havelvac 7.3'!P259+'havelvac 7.4'!P259+'havelvac 7.5'!P259+'havelvac 7.6'!P259+'havelvac 7.7'!P259+'havelvac 7.9'!P259+'havelvac 7.8'!P259+'havelvac 7.10'!P259+'havelvac 7.11'!P259+'havelvac 7.12'!P259+'havelvac 7.13'!P259</f>
        <v>0</v>
      </c>
      <c r="Q259" s="161">
        <f>'havelvac 7.1'!N259+'havelvac 7.2'!N259</f>
        <v>0</v>
      </c>
      <c r="R259" s="161">
        <f>+'havelvac 7.1'!O259+'havelvac 7.2'!O259+'havelvac 7.3'!O259+'havelvac 7.4'!O259+'havelvac 7.5'!O259+'havelvac 7.6'!O259+'havelvac 7.7'!O259+'havelvac 7.9'!O259+'havelvac 7.8'!O259+'havelvac 7.10'!O259+'havelvac 7.11'!O259+'havelvac 7.12'!O259+'havelvac 7.13'!O259</f>
        <v>0</v>
      </c>
      <c r="S259" s="161">
        <f>+'havelvac 7.1'!P259+'havelvac 7.2'!P259+'havelvac 7.3'!P259+'havelvac 7.4'!P259+'havelvac 7.5'!P259+'havelvac 7.6'!P259+'havelvac 7.7'!P259+'havelvac 7.9'!P259+'havelvac 7.8'!P259+'havelvac 7.10'!P259+'havelvac 7.11'!P259+'havelvac 7.12'!P259+'havelvac 7.13'!P259</f>
        <v>0</v>
      </c>
      <c r="T259" s="438">
        <f t="shared" si="19"/>
        <v>0</v>
      </c>
      <c r="U259" s="438">
        <f t="shared" si="20"/>
        <v>0</v>
      </c>
      <c r="V259" s="438">
        <f t="shared" si="21"/>
        <v>0</v>
      </c>
    </row>
    <row r="260" spans="1:22" s="137" customFormat="1" ht="16.2" hidden="1">
      <c r="A260" s="184">
        <v>71050101040000</v>
      </c>
      <c r="B260" s="185" t="s">
        <v>439</v>
      </c>
      <c r="C260" s="134" t="s">
        <v>149</v>
      </c>
      <c r="D260" s="133" t="s">
        <v>106</v>
      </c>
      <c r="E260" s="132" t="s">
        <v>106</v>
      </c>
      <c r="F260" s="186" t="s">
        <v>155</v>
      </c>
      <c r="G260" s="187" t="s">
        <v>440</v>
      </c>
      <c r="H260" s="165" t="s">
        <v>206</v>
      </c>
      <c r="I260" s="166" t="s">
        <v>155</v>
      </c>
      <c r="J260" s="167">
        <v>7</v>
      </c>
      <c r="K260" s="167">
        <v>0</v>
      </c>
      <c r="L260" s="168" t="s">
        <v>207</v>
      </c>
      <c r="M260" s="176"/>
      <c r="N260" s="188">
        <f>+N262</f>
        <v>0</v>
      </c>
      <c r="O260" s="188">
        <f>+O262</f>
        <v>0</v>
      </c>
      <c r="P260" s="188">
        <f>+P262</f>
        <v>0</v>
      </c>
      <c r="Q260" s="161">
        <f>'havelvac 7.1'!N260+'havelvac 7.2'!N260</f>
        <v>0</v>
      </c>
      <c r="R260" s="161">
        <f>+'havelvac 7.1'!O260+'havelvac 7.2'!O260+'havelvac 7.3'!O260+'havelvac 7.4'!O260+'havelvac 7.5'!O260+'havelvac 7.6'!O260+'havelvac 7.7'!O260+'havelvac 7.9'!O260+'havelvac 7.8'!O260+'havelvac 7.10'!O260+'havelvac 7.11'!O260+'havelvac 7.12'!O260+'havelvac 7.13'!O260</f>
        <v>0</v>
      </c>
      <c r="S260" s="161">
        <f>+'havelvac 7.1'!P260+'havelvac 7.2'!P260+'havelvac 7.3'!P260+'havelvac 7.4'!P260+'havelvac 7.5'!P260+'havelvac 7.6'!P260+'havelvac 7.7'!P260+'havelvac 7.9'!P260+'havelvac 7.8'!P260+'havelvac 7.10'!P260+'havelvac 7.11'!P260+'havelvac 7.12'!P260+'havelvac 7.13'!P260</f>
        <v>0</v>
      </c>
      <c r="T260" s="438">
        <f t="shared" si="19"/>
        <v>0</v>
      </c>
      <c r="U260" s="438">
        <f t="shared" si="20"/>
        <v>0</v>
      </c>
      <c r="V260" s="438">
        <f t="shared" si="21"/>
        <v>0</v>
      </c>
    </row>
    <row r="261" spans="1:22" s="137" customFormat="1" ht="16.2" hidden="1">
      <c r="A261" s="184">
        <v>71050101044861</v>
      </c>
      <c r="B261" s="185" t="s">
        <v>439</v>
      </c>
      <c r="C261" s="134" t="s">
        <v>149</v>
      </c>
      <c r="D261" s="133" t="s">
        <v>106</v>
      </c>
      <c r="E261" s="132" t="s">
        <v>106</v>
      </c>
      <c r="F261" s="186" t="s">
        <v>155</v>
      </c>
      <c r="G261" s="187">
        <v>4861</v>
      </c>
      <c r="H261" s="25"/>
      <c r="I261" s="18"/>
      <c r="J261" s="19"/>
      <c r="K261" s="19"/>
      <c r="L261" s="30" t="s">
        <v>110</v>
      </c>
      <c r="M261" s="31"/>
      <c r="N261" s="190"/>
      <c r="O261" s="190"/>
      <c r="P261" s="190"/>
      <c r="Q261" s="161">
        <f>'havelvac 7.1'!N261+'havelvac 7.2'!N261</f>
        <v>0</v>
      </c>
      <c r="R261" s="161">
        <f>+'havelvac 7.1'!O261+'havelvac 7.2'!O261+'havelvac 7.3'!O261+'havelvac 7.4'!O261+'havelvac 7.5'!O261+'havelvac 7.6'!O261+'havelvac 7.7'!O261+'havelvac 7.9'!O261+'havelvac 7.8'!O261+'havelvac 7.10'!O261+'havelvac 7.11'!O261+'havelvac 7.12'!O261+'havelvac 7.13'!O261</f>
        <v>0</v>
      </c>
      <c r="S261" s="161">
        <f>+'havelvac 7.1'!P261+'havelvac 7.2'!P261+'havelvac 7.3'!P261+'havelvac 7.4'!P261+'havelvac 7.5'!P261+'havelvac 7.6'!P261+'havelvac 7.7'!P261+'havelvac 7.9'!P261+'havelvac 7.8'!P261+'havelvac 7.10'!P261+'havelvac 7.11'!P261+'havelvac 7.12'!P261+'havelvac 7.13'!P261</f>
        <v>0</v>
      </c>
      <c r="T261" s="438">
        <f t="shared" si="19"/>
        <v>0</v>
      </c>
      <c r="U261" s="438">
        <f t="shared" si="20"/>
        <v>0</v>
      </c>
      <c r="V261" s="438">
        <f t="shared" si="21"/>
        <v>0</v>
      </c>
    </row>
    <row r="262" spans="1:22" s="137" customFormat="1" ht="16.2" hidden="1">
      <c r="A262" s="184">
        <v>71050101050000</v>
      </c>
      <c r="B262" s="185" t="s">
        <v>439</v>
      </c>
      <c r="C262" s="134" t="s">
        <v>149</v>
      </c>
      <c r="D262" s="133" t="s">
        <v>106</v>
      </c>
      <c r="E262" s="132" t="s">
        <v>106</v>
      </c>
      <c r="F262" s="186" t="s">
        <v>149</v>
      </c>
      <c r="G262" s="187" t="s">
        <v>440</v>
      </c>
      <c r="H262" s="151" t="s">
        <v>208</v>
      </c>
      <c r="I262" s="152" t="s">
        <v>155</v>
      </c>
      <c r="J262" s="153">
        <v>7</v>
      </c>
      <c r="K262" s="153">
        <v>3</v>
      </c>
      <c r="L262" s="154" t="s">
        <v>209</v>
      </c>
      <c r="M262" s="155"/>
      <c r="N262" s="192">
        <f>+N264</f>
        <v>0</v>
      </c>
      <c r="O262" s="192">
        <f>+O264</f>
        <v>0</v>
      </c>
      <c r="P262" s="192">
        <f>+P264</f>
        <v>0</v>
      </c>
      <c r="Q262" s="161">
        <f>'havelvac 7.1'!N262+'havelvac 7.2'!N262</f>
        <v>0</v>
      </c>
      <c r="R262" s="161">
        <f>+'havelvac 7.1'!O262+'havelvac 7.2'!O262+'havelvac 7.3'!O262+'havelvac 7.4'!O262+'havelvac 7.5'!O262+'havelvac 7.6'!O262+'havelvac 7.7'!O262+'havelvac 7.9'!O262+'havelvac 7.8'!O262+'havelvac 7.10'!O262+'havelvac 7.11'!O262+'havelvac 7.12'!O262+'havelvac 7.13'!O262</f>
        <v>0</v>
      </c>
      <c r="S262" s="161">
        <f>+'havelvac 7.1'!P262+'havelvac 7.2'!P262+'havelvac 7.3'!P262+'havelvac 7.4'!P262+'havelvac 7.5'!P262+'havelvac 7.6'!P262+'havelvac 7.7'!P262+'havelvac 7.9'!P262+'havelvac 7.8'!P262+'havelvac 7.10'!P262+'havelvac 7.11'!P262+'havelvac 7.12'!P262+'havelvac 7.13'!P262</f>
        <v>0</v>
      </c>
      <c r="T262" s="438">
        <f t="shared" si="19"/>
        <v>0</v>
      </c>
      <c r="U262" s="438">
        <f t="shared" si="20"/>
        <v>0</v>
      </c>
      <c r="V262" s="438">
        <f t="shared" si="21"/>
        <v>0</v>
      </c>
    </row>
    <row r="263" spans="1:22" s="137" customFormat="1" ht="16.2" hidden="1">
      <c r="A263" s="184">
        <v>71050101054861</v>
      </c>
      <c r="B263" s="185" t="s">
        <v>439</v>
      </c>
      <c r="C263" s="134" t="s">
        <v>149</v>
      </c>
      <c r="D263" s="133" t="s">
        <v>106</v>
      </c>
      <c r="E263" s="132" t="s">
        <v>106</v>
      </c>
      <c r="F263" s="186" t="s">
        <v>149</v>
      </c>
      <c r="G263" s="187">
        <v>4861</v>
      </c>
      <c r="H263" s="25"/>
      <c r="I263" s="25"/>
      <c r="J263" s="26"/>
      <c r="K263" s="26"/>
      <c r="L263" s="30" t="s">
        <v>108</v>
      </c>
      <c r="M263" s="31"/>
      <c r="N263" s="190"/>
      <c r="O263" s="190"/>
      <c r="P263" s="190"/>
      <c r="Q263" s="161">
        <f>'havelvac 7.1'!N263+'havelvac 7.2'!N263</f>
        <v>0</v>
      </c>
      <c r="R263" s="161">
        <f>+'havelvac 7.1'!O263+'havelvac 7.2'!O263+'havelvac 7.3'!O263+'havelvac 7.4'!O263+'havelvac 7.5'!O263+'havelvac 7.6'!O263+'havelvac 7.7'!O263+'havelvac 7.9'!O263+'havelvac 7.8'!O263+'havelvac 7.10'!O263+'havelvac 7.11'!O263+'havelvac 7.12'!O263+'havelvac 7.13'!O263</f>
        <v>0</v>
      </c>
      <c r="S263" s="161">
        <f>+'havelvac 7.1'!P263+'havelvac 7.2'!P263+'havelvac 7.3'!P263+'havelvac 7.4'!P263+'havelvac 7.5'!P263+'havelvac 7.6'!P263+'havelvac 7.7'!P263+'havelvac 7.9'!P263+'havelvac 7.8'!P263+'havelvac 7.10'!P263+'havelvac 7.11'!P263+'havelvac 7.12'!P263+'havelvac 7.13'!P263</f>
        <v>0</v>
      </c>
      <c r="T263" s="438">
        <f t="shared" si="19"/>
        <v>0</v>
      </c>
      <c r="U263" s="438">
        <f t="shared" si="20"/>
        <v>0</v>
      </c>
      <c r="V263" s="438">
        <f t="shared" si="21"/>
        <v>0</v>
      </c>
    </row>
    <row r="264" spans="1:22" s="137" customFormat="1" ht="16.2" hidden="1">
      <c r="A264" s="184">
        <v>71050101060000</v>
      </c>
      <c r="B264" s="185" t="s">
        <v>439</v>
      </c>
      <c r="C264" s="134" t="s">
        <v>149</v>
      </c>
      <c r="D264" s="133" t="s">
        <v>106</v>
      </c>
      <c r="E264" s="132" t="s">
        <v>106</v>
      </c>
      <c r="F264" s="186" t="s">
        <v>157</v>
      </c>
      <c r="G264" s="187" t="s">
        <v>440</v>
      </c>
      <c r="H264" s="45"/>
      <c r="I264" s="147"/>
      <c r="J264" s="148"/>
      <c r="K264" s="148"/>
      <c r="L264" s="27" t="s">
        <v>210</v>
      </c>
      <c r="M264" s="28"/>
      <c r="N264" s="197">
        <f>O264+P264</f>
        <v>0</v>
      </c>
      <c r="O264" s="197">
        <f>SUM(O265:O271)</f>
        <v>0</v>
      </c>
      <c r="P264" s="197">
        <f>SUM(P265:P271)</f>
        <v>0</v>
      </c>
      <c r="Q264" s="161">
        <f>'havelvac 7.1'!N264+'havelvac 7.2'!N264</f>
        <v>0</v>
      </c>
      <c r="R264" s="161">
        <f>+'havelvac 7.1'!O264+'havelvac 7.2'!O264+'havelvac 7.3'!O264+'havelvac 7.4'!O264+'havelvac 7.5'!O264+'havelvac 7.6'!O264+'havelvac 7.7'!O264+'havelvac 7.9'!O264+'havelvac 7.8'!O264+'havelvac 7.10'!O264+'havelvac 7.11'!O264+'havelvac 7.12'!O264+'havelvac 7.13'!O264</f>
        <v>0</v>
      </c>
      <c r="S264" s="161">
        <f>+'havelvac 7.1'!P264+'havelvac 7.2'!P264+'havelvac 7.3'!P264+'havelvac 7.4'!P264+'havelvac 7.5'!P264+'havelvac 7.6'!P264+'havelvac 7.7'!P264+'havelvac 7.9'!P264+'havelvac 7.8'!P264+'havelvac 7.10'!P264+'havelvac 7.11'!P264+'havelvac 7.12'!P264+'havelvac 7.13'!P264</f>
        <v>0</v>
      </c>
      <c r="T264" s="438">
        <f t="shared" si="19"/>
        <v>0</v>
      </c>
      <c r="U264" s="438">
        <f t="shared" si="20"/>
        <v>0</v>
      </c>
      <c r="V264" s="438">
        <f t="shared" si="21"/>
        <v>0</v>
      </c>
    </row>
    <row r="265" spans="1:22" s="137" customFormat="1" ht="16.2" hidden="1">
      <c r="A265" s="184">
        <v>71050101064861</v>
      </c>
      <c r="B265" s="185" t="s">
        <v>439</v>
      </c>
      <c r="C265" s="134" t="s">
        <v>149</v>
      </c>
      <c r="D265" s="133" t="s">
        <v>106</v>
      </c>
      <c r="E265" s="132" t="s">
        <v>106</v>
      </c>
      <c r="F265" s="186" t="s">
        <v>157</v>
      </c>
      <c r="G265" s="187">
        <v>4861</v>
      </c>
      <c r="H265" s="25"/>
      <c r="I265" s="25"/>
      <c r="J265" s="26"/>
      <c r="K265" s="26"/>
      <c r="L265" s="32" t="s">
        <v>122</v>
      </c>
      <c r="M265" s="48">
        <v>4234</v>
      </c>
      <c r="N265" s="183">
        <f>+'havelvac 7.1'!N265+'havelvac 7.2'!N265+'havelvac 7.3'!N265+'havelvac 7.4'!N265+'havelvac 7.5'!N265+'havelvac 7.6'!N265+'havelvac 7.7'!N265+'havelvac 7.9'!N265+'havelvac 7.8'!N265+'havelvac 7.10'!N265+'havelvac 7.11'!N265+'havelvac 7.12'!N265+'havelvac 7.13'!N265</f>
        <v>0</v>
      </c>
      <c r="O265" s="183">
        <f>+'havelvac 7.1'!O265+'havelvac 7.2'!O265+'havelvac 7.3'!O265+'havelvac 7.4'!O265+'havelvac 7.5'!O265+'havelvac 7.6'!O265+'havelvac 7.7'!O265+'havelvac 7.9'!O265+'havelvac 7.8'!O265+'havelvac 7.10'!O265+'havelvac 7.11'!O265+'havelvac 7.12'!O265+'havelvac 7.13'!O265</f>
        <v>0</v>
      </c>
      <c r="P265" s="183">
        <f>+'havelvac 7.1'!P265+'havelvac 7.2'!P265+'havelvac 7.3'!P265+'havelvac 7.4'!P265+'havelvac 7.5'!P265+'havelvac 7.6'!P265+'havelvac 7.7'!P265+'havelvac 7.9'!P265+'havelvac 7.8'!P265+'havelvac 7.10'!P265+'havelvac 7.11'!P265+'havelvac 7.12'!P265+'havelvac 7.13'!P265</f>
        <v>0</v>
      </c>
      <c r="Q265" s="161">
        <f>'havelvac 7.1'!N265+'havelvac 7.2'!N265</f>
        <v>0</v>
      </c>
      <c r="R265" s="161">
        <f>+'havelvac 7.1'!O265+'havelvac 7.2'!O265+'havelvac 7.3'!O265+'havelvac 7.4'!O265+'havelvac 7.5'!O265+'havelvac 7.6'!O265+'havelvac 7.7'!O265+'havelvac 7.9'!O265+'havelvac 7.8'!O265+'havelvac 7.10'!O265+'havelvac 7.11'!O265+'havelvac 7.12'!O265+'havelvac 7.13'!O265</f>
        <v>0</v>
      </c>
      <c r="S265" s="161">
        <f>+'havelvac 7.1'!P265+'havelvac 7.2'!P265+'havelvac 7.3'!P265+'havelvac 7.4'!P265+'havelvac 7.5'!P265+'havelvac 7.6'!P265+'havelvac 7.7'!P265+'havelvac 7.9'!P265+'havelvac 7.8'!P265+'havelvac 7.10'!P265+'havelvac 7.11'!P265+'havelvac 7.12'!P265+'havelvac 7.13'!P265</f>
        <v>0</v>
      </c>
      <c r="T265" s="438">
        <f t="shared" si="19"/>
        <v>0</v>
      </c>
      <c r="U265" s="438">
        <f t="shared" si="20"/>
        <v>0</v>
      </c>
      <c r="V265" s="438">
        <f t="shared" si="21"/>
        <v>0</v>
      </c>
    </row>
    <row r="266" spans="1:22" s="137" customFormat="1" ht="16.2" hidden="1">
      <c r="A266" s="184">
        <v>71050101070000</v>
      </c>
      <c r="B266" s="185" t="s">
        <v>439</v>
      </c>
      <c r="C266" s="134" t="s">
        <v>149</v>
      </c>
      <c r="D266" s="133" t="s">
        <v>106</v>
      </c>
      <c r="E266" s="132" t="s">
        <v>106</v>
      </c>
      <c r="F266" s="186" t="s">
        <v>183</v>
      </c>
      <c r="G266" s="187" t="s">
        <v>440</v>
      </c>
      <c r="H266" s="25"/>
      <c r="I266" s="25"/>
      <c r="J266" s="26"/>
      <c r="K266" s="26"/>
      <c r="L266" s="32" t="s">
        <v>125</v>
      </c>
      <c r="M266" s="33">
        <v>4239</v>
      </c>
      <c r="N266" s="183">
        <f>+'havelvac 7.1'!N266+'havelvac 7.2'!N266+'havelvac 7.3'!N266+'havelvac 7.4'!N266+'havelvac 7.5'!N266+'havelvac 7.6'!N266+'havelvac 7.7'!N266+'havelvac 7.9'!N266+'havelvac 7.8'!N266+'havelvac 7.10'!N266+'havelvac 7.11'!N266+'havelvac 7.12'!N266+'havelvac 7.13'!N266</f>
        <v>0</v>
      </c>
      <c r="O266" s="183">
        <f>+'havelvac 7.1'!O266+'havelvac 7.2'!O266+'havelvac 7.3'!O266+'havelvac 7.4'!O266+'havelvac 7.5'!O266+'havelvac 7.6'!O266+'havelvac 7.7'!O266+'havelvac 7.9'!O266+'havelvac 7.8'!O266+'havelvac 7.10'!O266+'havelvac 7.11'!O266+'havelvac 7.12'!O266+'havelvac 7.13'!O266</f>
        <v>0</v>
      </c>
      <c r="P266" s="183">
        <f>+'havelvac 7.1'!P266+'havelvac 7.2'!P266+'havelvac 7.3'!P266+'havelvac 7.4'!P266+'havelvac 7.5'!P266+'havelvac 7.6'!P266+'havelvac 7.7'!P266+'havelvac 7.9'!P266+'havelvac 7.8'!P266+'havelvac 7.10'!P266+'havelvac 7.11'!P266+'havelvac 7.12'!P266+'havelvac 7.13'!P266</f>
        <v>0</v>
      </c>
      <c r="Q266" s="161">
        <f>'havelvac 7.1'!N266+'havelvac 7.2'!N266</f>
        <v>0</v>
      </c>
      <c r="R266" s="161">
        <f>+'havelvac 7.1'!O266+'havelvac 7.2'!O266+'havelvac 7.3'!O266+'havelvac 7.4'!O266+'havelvac 7.5'!O266+'havelvac 7.6'!O266+'havelvac 7.7'!O266+'havelvac 7.9'!O266+'havelvac 7.8'!O266+'havelvac 7.10'!O266+'havelvac 7.11'!O266+'havelvac 7.12'!O266+'havelvac 7.13'!O266</f>
        <v>0</v>
      </c>
      <c r="S266" s="161">
        <f>+'havelvac 7.1'!P266+'havelvac 7.2'!P266+'havelvac 7.3'!P266+'havelvac 7.4'!P266+'havelvac 7.5'!P266+'havelvac 7.6'!P266+'havelvac 7.7'!P266+'havelvac 7.9'!P266+'havelvac 7.8'!P266+'havelvac 7.10'!P266+'havelvac 7.11'!P266+'havelvac 7.12'!P266+'havelvac 7.13'!P266</f>
        <v>0</v>
      </c>
      <c r="T266" s="438">
        <f t="shared" si="19"/>
        <v>0</v>
      </c>
      <c r="U266" s="438">
        <f t="shared" si="20"/>
        <v>0</v>
      </c>
      <c r="V266" s="438">
        <f t="shared" si="21"/>
        <v>0</v>
      </c>
    </row>
    <row r="267" spans="1:22" s="137" customFormat="1" ht="16.2" hidden="1">
      <c r="A267" s="184">
        <v>71050101074861</v>
      </c>
      <c r="B267" s="185" t="s">
        <v>439</v>
      </c>
      <c r="C267" s="134" t="s">
        <v>149</v>
      </c>
      <c r="D267" s="133" t="s">
        <v>106</v>
      </c>
      <c r="E267" s="132" t="s">
        <v>106</v>
      </c>
      <c r="F267" s="186" t="s">
        <v>183</v>
      </c>
      <c r="G267" s="187">
        <v>4861</v>
      </c>
      <c r="H267" s="25"/>
      <c r="I267" s="25"/>
      <c r="J267" s="26"/>
      <c r="K267" s="26"/>
      <c r="L267" s="32" t="s">
        <v>364</v>
      </c>
      <c r="M267" s="48">
        <v>4269</v>
      </c>
      <c r="N267" s="183">
        <f>+'havelvac 7.1'!N267+'havelvac 7.2'!N267+'havelvac 7.3'!N267+'havelvac 7.4'!N267+'havelvac 7.5'!N267+'havelvac 7.6'!N267+'havelvac 7.7'!N267+'havelvac 7.9'!N267+'havelvac 7.8'!N267+'havelvac 7.10'!N267+'havelvac 7.11'!N267+'havelvac 7.12'!N267+'havelvac 7.13'!N267</f>
        <v>0</v>
      </c>
      <c r="O267" s="183">
        <f>+'havelvac 7.1'!O267+'havelvac 7.2'!O267+'havelvac 7.3'!O267+'havelvac 7.4'!O267+'havelvac 7.5'!O267+'havelvac 7.6'!O267+'havelvac 7.7'!O267+'havelvac 7.9'!O267+'havelvac 7.8'!O267+'havelvac 7.10'!O267+'havelvac 7.11'!O267+'havelvac 7.12'!O267+'havelvac 7.13'!O267</f>
        <v>0</v>
      </c>
      <c r="P267" s="183">
        <f>+'havelvac 7.1'!P267+'havelvac 7.2'!P267+'havelvac 7.3'!P267+'havelvac 7.4'!P267+'havelvac 7.5'!P267+'havelvac 7.6'!P267+'havelvac 7.7'!P267+'havelvac 7.9'!P267+'havelvac 7.8'!P267+'havelvac 7.10'!P267+'havelvac 7.11'!P267+'havelvac 7.12'!P267+'havelvac 7.13'!P267</f>
        <v>0</v>
      </c>
      <c r="Q267" s="161">
        <f>'havelvac 7.1'!N267+'havelvac 7.2'!N267</f>
        <v>0</v>
      </c>
      <c r="R267" s="161">
        <f>+'havelvac 7.1'!O267+'havelvac 7.2'!O267+'havelvac 7.3'!O267+'havelvac 7.4'!O267+'havelvac 7.5'!O267+'havelvac 7.6'!O267+'havelvac 7.7'!O267+'havelvac 7.9'!O267+'havelvac 7.8'!O267+'havelvac 7.10'!O267+'havelvac 7.11'!O267+'havelvac 7.12'!O267+'havelvac 7.13'!O267</f>
        <v>0</v>
      </c>
      <c r="S267" s="161">
        <f>+'havelvac 7.1'!P267+'havelvac 7.2'!P267+'havelvac 7.3'!P267+'havelvac 7.4'!P267+'havelvac 7.5'!P267+'havelvac 7.6'!P267+'havelvac 7.7'!P267+'havelvac 7.9'!P267+'havelvac 7.8'!P267+'havelvac 7.10'!P267+'havelvac 7.11'!P267+'havelvac 7.12'!P267+'havelvac 7.13'!P267</f>
        <v>0</v>
      </c>
      <c r="T267" s="438">
        <f t="shared" si="19"/>
        <v>0</v>
      </c>
      <c r="U267" s="438">
        <f t="shared" si="20"/>
        <v>0</v>
      </c>
      <c r="V267" s="438">
        <f t="shared" si="21"/>
        <v>0</v>
      </c>
    </row>
    <row r="268" spans="1:22" s="137" customFormat="1" ht="16.2" hidden="1">
      <c r="A268" s="184"/>
      <c r="B268" s="185"/>
      <c r="C268" s="134"/>
      <c r="D268" s="133"/>
      <c r="E268" s="132"/>
      <c r="F268" s="186"/>
      <c r="G268" s="187"/>
      <c r="H268" s="25"/>
      <c r="I268" s="25"/>
      <c r="J268" s="26"/>
      <c r="K268" s="26"/>
      <c r="L268" s="32" t="s">
        <v>211</v>
      </c>
      <c r="M268" s="48">
        <v>4639</v>
      </c>
      <c r="N268" s="183">
        <f>+'havelvac 7.1'!N268+'havelvac 7.2'!N268+'havelvac 7.3'!N268+'havelvac 7.4'!N268+'havelvac 7.5'!N268+'havelvac 7.6'!N268+'havelvac 7.7'!N268+'havelvac 7.9'!N268+'havelvac 7.8'!N268+'havelvac 7.10'!N268+'havelvac 7.11'!N268+'havelvac 7.12'!N268+'havelvac 7.13'!N268</f>
        <v>0</v>
      </c>
      <c r="O268" s="183">
        <f>+'havelvac 7.1'!O268+'havelvac 7.2'!O268+'havelvac 7.3'!O268+'havelvac 7.4'!O268+'havelvac 7.5'!O268+'havelvac 7.6'!O268+'havelvac 7.7'!O268+'havelvac 7.9'!O268+'havelvac 7.8'!O268+'havelvac 7.10'!O268+'havelvac 7.11'!O268+'havelvac 7.12'!O268+'havelvac 7.13'!O268</f>
        <v>0</v>
      </c>
      <c r="P268" s="183">
        <f>+'havelvac 7.1'!P268+'havelvac 7.2'!P268+'havelvac 7.3'!P268+'havelvac 7.4'!P268+'havelvac 7.5'!P268+'havelvac 7.6'!P268+'havelvac 7.7'!P268+'havelvac 7.9'!P268+'havelvac 7.8'!P268+'havelvac 7.10'!P268+'havelvac 7.11'!P268+'havelvac 7.12'!P268+'havelvac 7.13'!P268</f>
        <v>0</v>
      </c>
      <c r="Q268" s="161">
        <f>'havelvac 7.1'!N268+'havelvac 7.2'!N268</f>
        <v>0</v>
      </c>
      <c r="R268" s="161">
        <f>+'havelvac 7.1'!O268+'havelvac 7.2'!O268+'havelvac 7.3'!O268+'havelvac 7.4'!O268+'havelvac 7.5'!O268+'havelvac 7.6'!O268+'havelvac 7.7'!O268+'havelvac 7.9'!O268+'havelvac 7.8'!O268+'havelvac 7.10'!O268+'havelvac 7.11'!O268+'havelvac 7.12'!O268+'havelvac 7.13'!O268</f>
        <v>0</v>
      </c>
      <c r="S268" s="161">
        <f>+'havelvac 7.1'!P268+'havelvac 7.2'!P268+'havelvac 7.3'!P268+'havelvac 7.4'!P268+'havelvac 7.5'!P268+'havelvac 7.6'!P268+'havelvac 7.7'!P268+'havelvac 7.9'!P268+'havelvac 7.8'!P268+'havelvac 7.10'!P268+'havelvac 7.11'!P268+'havelvac 7.12'!P268+'havelvac 7.13'!P268</f>
        <v>0</v>
      </c>
      <c r="T268" s="438">
        <f t="shared" si="19"/>
        <v>0</v>
      </c>
      <c r="U268" s="438">
        <f t="shared" si="20"/>
        <v>0</v>
      </c>
      <c r="V268" s="438">
        <f t="shared" si="21"/>
        <v>0</v>
      </c>
    </row>
    <row r="269" spans="1:22" s="137" customFormat="1" ht="16.2" hidden="1">
      <c r="A269" s="184"/>
      <c r="B269" s="185"/>
      <c r="C269" s="134"/>
      <c r="D269" s="133"/>
      <c r="E269" s="132"/>
      <c r="F269" s="186"/>
      <c r="G269" s="187"/>
      <c r="H269" s="25"/>
      <c r="I269" s="25"/>
      <c r="J269" s="26"/>
      <c r="K269" s="26"/>
      <c r="L269" s="32" t="s">
        <v>134</v>
      </c>
      <c r="M269" s="48">
        <v>4861</v>
      </c>
      <c r="N269" s="183">
        <f>+'havelvac 7.1'!N269+'havelvac 7.2'!N269+'havelvac 7.3'!N269+'havelvac 7.4'!N269+'havelvac 7.5'!N269+'havelvac 7.6'!N269+'havelvac 7.7'!N269+'havelvac 7.9'!N269+'havelvac 7.8'!N269+'havelvac 7.10'!N269+'havelvac 7.11'!N269+'havelvac 7.12'!N269+'havelvac 7.13'!N269</f>
        <v>0</v>
      </c>
      <c r="O269" s="183">
        <f>+'havelvac 7.1'!O269+'havelvac 7.2'!O269+'havelvac 7.3'!O269+'havelvac 7.4'!O269+'havelvac 7.5'!O269+'havelvac 7.6'!O269+'havelvac 7.7'!O269+'havelvac 7.9'!O269+'havelvac 7.8'!O269+'havelvac 7.10'!O269+'havelvac 7.11'!O269+'havelvac 7.12'!O269+'havelvac 7.13'!O269</f>
        <v>0</v>
      </c>
      <c r="P269" s="183">
        <f>+'havelvac 7.1'!P269+'havelvac 7.2'!P269+'havelvac 7.3'!P269+'havelvac 7.4'!P269+'havelvac 7.5'!P269+'havelvac 7.6'!P269+'havelvac 7.7'!P269+'havelvac 7.9'!P269+'havelvac 7.8'!P269+'havelvac 7.10'!P269+'havelvac 7.11'!P269+'havelvac 7.12'!P269+'havelvac 7.13'!P269</f>
        <v>0</v>
      </c>
      <c r="Q269" s="161">
        <f>'havelvac 7.1'!N269+'havelvac 7.2'!N269</f>
        <v>0</v>
      </c>
      <c r="R269" s="161">
        <f>+'havelvac 7.1'!O269+'havelvac 7.2'!O269+'havelvac 7.3'!O269+'havelvac 7.4'!O269+'havelvac 7.5'!O269+'havelvac 7.6'!O269+'havelvac 7.7'!O269+'havelvac 7.9'!O269+'havelvac 7.8'!O269+'havelvac 7.10'!O269+'havelvac 7.11'!O269+'havelvac 7.12'!O269+'havelvac 7.13'!O269</f>
        <v>0</v>
      </c>
      <c r="S269" s="161">
        <f>+'havelvac 7.1'!P269+'havelvac 7.2'!P269+'havelvac 7.3'!P269+'havelvac 7.4'!P269+'havelvac 7.5'!P269+'havelvac 7.6'!P269+'havelvac 7.7'!P269+'havelvac 7.9'!P269+'havelvac 7.8'!P269+'havelvac 7.10'!P269+'havelvac 7.11'!P269+'havelvac 7.12'!P269+'havelvac 7.13'!P269</f>
        <v>0</v>
      </c>
      <c r="T269" s="438">
        <f t="shared" si="19"/>
        <v>0</v>
      </c>
      <c r="U269" s="438">
        <f t="shared" si="20"/>
        <v>0</v>
      </c>
      <c r="V269" s="438">
        <f t="shared" si="21"/>
        <v>0</v>
      </c>
    </row>
    <row r="270" spans="1:22" s="137" customFormat="1" ht="16.2" hidden="1">
      <c r="A270" s="184"/>
      <c r="B270" s="185"/>
      <c r="C270" s="134"/>
      <c r="D270" s="133"/>
      <c r="E270" s="132"/>
      <c r="F270" s="186"/>
      <c r="G270" s="187"/>
      <c r="H270" s="25"/>
      <c r="I270" s="25"/>
      <c r="J270" s="26"/>
      <c r="K270" s="26"/>
      <c r="L270" s="30" t="s">
        <v>173</v>
      </c>
      <c r="M270" s="31">
        <v>5112</v>
      </c>
      <c r="N270" s="183">
        <f>+'havelvac 7.1'!N270+'havelvac 7.2'!N270+'havelvac 7.3'!N270+'havelvac 7.4'!N270+'havelvac 7.5'!N270+'havelvac 7.6'!N270+'havelvac 7.7'!N270+'havelvac 7.9'!N270+'havelvac 7.8'!N270+'havelvac 7.10'!N270+'havelvac 7.11'!N270+'havelvac 7.12'!N270+'havelvac 7.13'!N270</f>
        <v>0</v>
      </c>
      <c r="O270" s="183">
        <f>+'havelvac 7.1'!O270+'havelvac 7.2'!O270+'havelvac 7.3'!O270+'havelvac 7.4'!O270+'havelvac 7.5'!O270+'havelvac 7.6'!O270+'havelvac 7.7'!O270+'havelvac 7.9'!O270+'havelvac 7.8'!O270+'havelvac 7.10'!O270+'havelvac 7.11'!O270+'havelvac 7.12'!O270+'havelvac 7.13'!O270</f>
        <v>0</v>
      </c>
      <c r="P270" s="183">
        <f>+'havelvac 7.1'!P270+'havelvac 7.2'!P270+'havelvac 7.3'!P270+'havelvac 7.4'!P270+'havelvac 7.5'!P270+'havelvac 7.6'!P270+'havelvac 7.7'!P270+'havelvac 7.9'!P270+'havelvac 7.8'!P270+'havelvac 7.10'!P270+'havelvac 7.11'!P270+'havelvac 7.12'!P270+'havelvac 7.13'!P270</f>
        <v>0</v>
      </c>
      <c r="Q270" s="161">
        <f>'havelvac 7.1'!N270+'havelvac 7.2'!N270</f>
        <v>0</v>
      </c>
      <c r="R270" s="161">
        <f>+'havelvac 7.1'!O270+'havelvac 7.2'!O270+'havelvac 7.3'!O270+'havelvac 7.4'!O270+'havelvac 7.5'!O270+'havelvac 7.6'!O270+'havelvac 7.7'!O270+'havelvac 7.9'!O270+'havelvac 7.8'!O270+'havelvac 7.10'!O270+'havelvac 7.11'!O270+'havelvac 7.12'!O270+'havelvac 7.13'!O270</f>
        <v>0</v>
      </c>
      <c r="S270" s="161">
        <f>+'havelvac 7.1'!P270+'havelvac 7.2'!P270+'havelvac 7.3'!P270+'havelvac 7.4'!P270+'havelvac 7.5'!P270+'havelvac 7.6'!P270+'havelvac 7.7'!P270+'havelvac 7.9'!P270+'havelvac 7.8'!P270+'havelvac 7.10'!P270+'havelvac 7.11'!P270+'havelvac 7.12'!P270+'havelvac 7.13'!P270</f>
        <v>0</v>
      </c>
      <c r="T270" s="438">
        <f t="shared" ref="T270:T333" si="26">N270-Q270</f>
        <v>0</v>
      </c>
      <c r="U270" s="438">
        <f t="shared" ref="U270:U333" si="27">O270-R270</f>
        <v>0</v>
      </c>
      <c r="V270" s="438">
        <f t="shared" ref="V270:V333" si="28">P270-S270</f>
        <v>0</v>
      </c>
    </row>
    <row r="271" spans="1:22" s="137" customFormat="1" ht="16.2" hidden="1">
      <c r="A271" s="184"/>
      <c r="B271" s="185"/>
      <c r="C271" s="134"/>
      <c r="D271" s="133"/>
      <c r="E271" s="132"/>
      <c r="F271" s="186"/>
      <c r="G271" s="187"/>
      <c r="H271" s="25"/>
      <c r="I271" s="25"/>
      <c r="J271" s="26"/>
      <c r="K271" s="26"/>
      <c r="L271" s="29" t="s">
        <v>138</v>
      </c>
      <c r="M271" s="12">
        <v>5132</v>
      </c>
      <c r="N271" s="183">
        <f>+'havelvac 7.1'!N271+'havelvac 7.2'!N271+'havelvac 7.3'!N271+'havelvac 7.4'!N271+'havelvac 7.5'!N271+'havelvac 7.6'!N271+'havelvac 7.7'!N271+'havelvac 7.9'!N271+'havelvac 7.8'!N271+'havelvac 7.10'!N271+'havelvac 7.11'!N271+'havelvac 7.12'!N271+'havelvac 7.13'!N271</f>
        <v>0</v>
      </c>
      <c r="O271" s="183">
        <f>+'havelvac 7.1'!O271+'havelvac 7.2'!O271+'havelvac 7.3'!O271+'havelvac 7.4'!O271+'havelvac 7.5'!O271+'havelvac 7.6'!O271+'havelvac 7.7'!O271+'havelvac 7.9'!O271+'havelvac 7.8'!O271+'havelvac 7.10'!O271+'havelvac 7.11'!O271+'havelvac 7.12'!O271+'havelvac 7.13'!O271</f>
        <v>0</v>
      </c>
      <c r="P271" s="183">
        <f>+'havelvac 7.1'!P271+'havelvac 7.2'!P271+'havelvac 7.3'!P271+'havelvac 7.4'!P271+'havelvac 7.5'!P271+'havelvac 7.6'!P271+'havelvac 7.7'!P271+'havelvac 7.9'!P271+'havelvac 7.8'!P271+'havelvac 7.10'!P271+'havelvac 7.11'!P271+'havelvac 7.12'!P271+'havelvac 7.13'!P271</f>
        <v>0</v>
      </c>
      <c r="Q271" s="161">
        <f>'havelvac 7.1'!N271+'havelvac 7.2'!N271</f>
        <v>0</v>
      </c>
      <c r="R271" s="161">
        <f>+'havelvac 7.1'!O271+'havelvac 7.2'!O271+'havelvac 7.3'!O271+'havelvac 7.4'!O271+'havelvac 7.5'!O271+'havelvac 7.6'!O271+'havelvac 7.7'!O271+'havelvac 7.9'!O271+'havelvac 7.8'!O271+'havelvac 7.10'!O271+'havelvac 7.11'!O271+'havelvac 7.12'!O271+'havelvac 7.13'!O271</f>
        <v>0</v>
      </c>
      <c r="S271" s="161">
        <f>+'havelvac 7.1'!P271+'havelvac 7.2'!P271+'havelvac 7.3'!P271+'havelvac 7.4'!P271+'havelvac 7.5'!P271+'havelvac 7.6'!P271+'havelvac 7.7'!P271+'havelvac 7.9'!P271+'havelvac 7.8'!P271+'havelvac 7.10'!P271+'havelvac 7.11'!P271+'havelvac 7.12'!P271+'havelvac 7.13'!P271</f>
        <v>0</v>
      </c>
      <c r="T271" s="438">
        <f t="shared" si="26"/>
        <v>0</v>
      </c>
      <c r="U271" s="438">
        <f t="shared" si="27"/>
        <v>0</v>
      </c>
      <c r="V271" s="438">
        <f t="shared" si="28"/>
        <v>0</v>
      </c>
    </row>
    <row r="272" spans="1:22" s="137" customFormat="1" ht="27.6" hidden="1">
      <c r="A272" s="184"/>
      <c r="B272" s="185"/>
      <c r="C272" s="134"/>
      <c r="D272" s="133"/>
      <c r="E272" s="132"/>
      <c r="F272" s="186"/>
      <c r="G272" s="187"/>
      <c r="H272" s="165">
        <v>2490</v>
      </c>
      <c r="I272" s="166" t="s">
        <v>155</v>
      </c>
      <c r="J272" s="167">
        <v>9</v>
      </c>
      <c r="K272" s="167">
        <v>0</v>
      </c>
      <c r="L272" s="168" t="s">
        <v>212</v>
      </c>
      <c r="M272" s="176"/>
      <c r="N272" s="188">
        <f>+N274</f>
        <v>0</v>
      </c>
      <c r="O272" s="188">
        <f>+O274</f>
        <v>0</v>
      </c>
      <c r="P272" s="188">
        <f>+P274</f>
        <v>0</v>
      </c>
      <c r="Q272" s="161">
        <f>'havelvac 7.1'!N272+'havelvac 7.2'!N272</f>
        <v>0</v>
      </c>
      <c r="R272" s="161">
        <f>+'havelvac 7.1'!O272+'havelvac 7.2'!O272+'havelvac 7.3'!O272+'havelvac 7.4'!O272+'havelvac 7.5'!O272+'havelvac 7.6'!O272+'havelvac 7.7'!O272+'havelvac 7.9'!O272+'havelvac 7.8'!O272+'havelvac 7.10'!O272+'havelvac 7.11'!O272+'havelvac 7.12'!O272+'havelvac 7.13'!O272</f>
        <v>0</v>
      </c>
      <c r="S272" s="161">
        <f>+'havelvac 7.1'!P272+'havelvac 7.2'!P272+'havelvac 7.3'!P272+'havelvac 7.4'!P272+'havelvac 7.5'!P272+'havelvac 7.6'!P272+'havelvac 7.7'!P272+'havelvac 7.9'!P272+'havelvac 7.8'!P272+'havelvac 7.10'!P272+'havelvac 7.11'!P272+'havelvac 7.12'!P272+'havelvac 7.13'!P272</f>
        <v>0</v>
      </c>
      <c r="T272" s="438">
        <f t="shared" si="26"/>
        <v>0</v>
      </c>
      <c r="U272" s="438">
        <f t="shared" si="27"/>
        <v>0</v>
      </c>
      <c r="V272" s="438">
        <f t="shared" si="28"/>
        <v>0</v>
      </c>
    </row>
    <row r="273" spans="1:22" s="137" customFormat="1" ht="16.2" hidden="1">
      <c r="A273" s="184"/>
      <c r="B273" s="185"/>
      <c r="C273" s="134"/>
      <c r="D273" s="133"/>
      <c r="E273" s="132"/>
      <c r="F273" s="186"/>
      <c r="G273" s="187"/>
      <c r="H273" s="25"/>
      <c r="I273" s="18"/>
      <c r="J273" s="19"/>
      <c r="K273" s="19"/>
      <c r="L273" s="30" t="s">
        <v>110</v>
      </c>
      <c r="M273" s="31"/>
      <c r="N273" s="190"/>
      <c r="O273" s="190"/>
      <c r="P273" s="190"/>
      <c r="Q273" s="161">
        <f>'havelvac 7.1'!N273+'havelvac 7.2'!N273</f>
        <v>0</v>
      </c>
      <c r="R273" s="161">
        <f>+'havelvac 7.1'!O273+'havelvac 7.2'!O273+'havelvac 7.3'!O273+'havelvac 7.4'!O273+'havelvac 7.5'!O273+'havelvac 7.6'!O273+'havelvac 7.7'!O273+'havelvac 7.9'!O273+'havelvac 7.8'!O273+'havelvac 7.10'!O273+'havelvac 7.11'!O273+'havelvac 7.12'!O273+'havelvac 7.13'!O273</f>
        <v>0</v>
      </c>
      <c r="S273" s="161">
        <f>+'havelvac 7.1'!P273+'havelvac 7.2'!P273+'havelvac 7.3'!P273+'havelvac 7.4'!P273+'havelvac 7.5'!P273+'havelvac 7.6'!P273+'havelvac 7.7'!P273+'havelvac 7.9'!P273+'havelvac 7.8'!P273+'havelvac 7.10'!P273+'havelvac 7.11'!P273+'havelvac 7.12'!P273+'havelvac 7.13'!P273</f>
        <v>0</v>
      </c>
      <c r="T273" s="438">
        <f t="shared" si="26"/>
        <v>0</v>
      </c>
      <c r="U273" s="438">
        <f t="shared" si="27"/>
        <v>0</v>
      </c>
      <c r="V273" s="438">
        <f t="shared" si="28"/>
        <v>0</v>
      </c>
    </row>
    <row r="274" spans="1:22" s="137" customFormat="1" ht="26.4" hidden="1">
      <c r="A274" s="184"/>
      <c r="B274" s="185"/>
      <c r="C274" s="134"/>
      <c r="D274" s="133"/>
      <c r="E274" s="132"/>
      <c r="F274" s="186"/>
      <c r="G274" s="187"/>
      <c r="H274" s="151">
        <v>2491</v>
      </c>
      <c r="I274" s="152" t="s">
        <v>155</v>
      </c>
      <c r="J274" s="153">
        <v>9</v>
      </c>
      <c r="K274" s="153">
        <v>1</v>
      </c>
      <c r="L274" s="154" t="s">
        <v>212</v>
      </c>
      <c r="M274" s="155"/>
      <c r="N274" s="192">
        <f>+N276+N279+N283+N285+N291+N295+N300+N303+N307+N311+N314+N317</f>
        <v>0</v>
      </c>
      <c r="O274" s="192">
        <f t="shared" ref="O274:P274" si="29">+O276+O279+O283+O285+O291+O295+O300+O303+O307+O311+O314+O317</f>
        <v>0</v>
      </c>
      <c r="P274" s="192">
        <f t="shared" si="29"/>
        <v>0</v>
      </c>
      <c r="Q274" s="161">
        <f>'havelvac 7.1'!N274+'havelvac 7.2'!N274</f>
        <v>0</v>
      </c>
      <c r="R274" s="161">
        <f>+'havelvac 7.1'!O274+'havelvac 7.2'!O274+'havelvac 7.3'!O274+'havelvac 7.4'!O274+'havelvac 7.5'!O274+'havelvac 7.6'!O274+'havelvac 7.7'!O274+'havelvac 7.9'!O274+'havelvac 7.8'!O274+'havelvac 7.10'!O274+'havelvac 7.11'!O274+'havelvac 7.12'!O274+'havelvac 7.13'!O274</f>
        <v>0</v>
      </c>
      <c r="S274" s="161">
        <f>+'havelvac 7.1'!P274+'havelvac 7.2'!P274+'havelvac 7.3'!P274+'havelvac 7.4'!P274+'havelvac 7.5'!P274+'havelvac 7.6'!P274+'havelvac 7.7'!P274+'havelvac 7.9'!P274+'havelvac 7.8'!P274+'havelvac 7.10'!P274+'havelvac 7.11'!P274+'havelvac 7.12'!P274+'havelvac 7.13'!P274</f>
        <v>0</v>
      </c>
      <c r="T274" s="438">
        <f t="shared" si="26"/>
        <v>0</v>
      </c>
      <c r="U274" s="438">
        <f t="shared" si="27"/>
        <v>0</v>
      </c>
      <c r="V274" s="438">
        <f t="shared" si="28"/>
        <v>0</v>
      </c>
    </row>
    <row r="275" spans="1:22" s="137" customFormat="1" ht="16.2" hidden="1">
      <c r="A275" s="184"/>
      <c r="B275" s="185"/>
      <c r="C275" s="134"/>
      <c r="D275" s="133"/>
      <c r="E275" s="132"/>
      <c r="F275" s="186"/>
      <c r="G275" s="187"/>
      <c r="H275" s="25"/>
      <c r="I275" s="25"/>
      <c r="J275" s="26"/>
      <c r="K275" s="26"/>
      <c r="L275" s="30" t="s">
        <v>108</v>
      </c>
      <c r="M275" s="31"/>
      <c r="N275" s="190"/>
      <c r="O275" s="190"/>
      <c r="P275" s="190"/>
      <c r="Q275" s="161">
        <f>'havelvac 7.1'!N275+'havelvac 7.2'!N275</f>
        <v>0</v>
      </c>
      <c r="R275" s="161">
        <f>+'havelvac 7.1'!O275+'havelvac 7.2'!O275+'havelvac 7.3'!O275+'havelvac 7.4'!O275+'havelvac 7.5'!O275+'havelvac 7.6'!O275+'havelvac 7.7'!O275+'havelvac 7.9'!O275+'havelvac 7.8'!O275+'havelvac 7.10'!O275+'havelvac 7.11'!O275+'havelvac 7.12'!O275+'havelvac 7.13'!O275</f>
        <v>0</v>
      </c>
      <c r="S275" s="161">
        <f>+'havelvac 7.1'!P275+'havelvac 7.2'!P275+'havelvac 7.3'!P275+'havelvac 7.4'!P275+'havelvac 7.5'!P275+'havelvac 7.6'!P275+'havelvac 7.7'!P275+'havelvac 7.9'!P275+'havelvac 7.8'!P275+'havelvac 7.10'!P275+'havelvac 7.11'!P275+'havelvac 7.12'!P275+'havelvac 7.13'!P275</f>
        <v>0</v>
      </c>
      <c r="T275" s="438">
        <f t="shared" si="26"/>
        <v>0</v>
      </c>
      <c r="U275" s="438">
        <f t="shared" si="27"/>
        <v>0</v>
      </c>
      <c r="V275" s="438">
        <f t="shared" si="28"/>
        <v>0</v>
      </c>
    </row>
    <row r="276" spans="1:22" s="137" customFormat="1" ht="16.2" hidden="1">
      <c r="A276" s="184"/>
      <c r="B276" s="185"/>
      <c r="C276" s="134"/>
      <c r="D276" s="133"/>
      <c r="E276" s="132"/>
      <c r="F276" s="186"/>
      <c r="G276" s="187"/>
      <c r="H276" s="45"/>
      <c r="I276" s="147"/>
      <c r="J276" s="148"/>
      <c r="K276" s="148"/>
      <c r="L276" s="27" t="s">
        <v>213</v>
      </c>
      <c r="M276" s="28"/>
      <c r="N276" s="197">
        <f>O276+P276</f>
        <v>0</v>
      </c>
      <c r="O276" s="197">
        <f>SUM(O277:O278)</f>
        <v>0</v>
      </c>
      <c r="P276" s="197">
        <f>SUM(P277:P278)</f>
        <v>0</v>
      </c>
      <c r="Q276" s="161">
        <f>'havelvac 7.1'!N276+'havelvac 7.2'!N276</f>
        <v>0</v>
      </c>
      <c r="R276" s="161">
        <f>+'havelvac 7.1'!O276+'havelvac 7.2'!O276+'havelvac 7.3'!O276+'havelvac 7.4'!O276+'havelvac 7.5'!O276+'havelvac 7.6'!O276+'havelvac 7.7'!O276+'havelvac 7.9'!O276+'havelvac 7.8'!O276+'havelvac 7.10'!O276+'havelvac 7.11'!O276+'havelvac 7.12'!O276+'havelvac 7.13'!O276</f>
        <v>0</v>
      </c>
      <c r="S276" s="161">
        <f>+'havelvac 7.1'!P276+'havelvac 7.2'!P276+'havelvac 7.3'!P276+'havelvac 7.4'!P276+'havelvac 7.5'!P276+'havelvac 7.6'!P276+'havelvac 7.7'!P276+'havelvac 7.9'!P276+'havelvac 7.8'!P276+'havelvac 7.10'!P276+'havelvac 7.11'!P276+'havelvac 7.12'!P276+'havelvac 7.13'!P276</f>
        <v>0</v>
      </c>
      <c r="T276" s="438">
        <f t="shared" si="26"/>
        <v>0</v>
      </c>
      <c r="U276" s="438">
        <f t="shared" si="27"/>
        <v>0</v>
      </c>
      <c r="V276" s="438">
        <f t="shared" si="28"/>
        <v>0</v>
      </c>
    </row>
    <row r="277" spans="1:22" s="137" customFormat="1" ht="16.2" hidden="1">
      <c r="A277" s="184"/>
      <c r="B277" s="185"/>
      <c r="C277" s="134"/>
      <c r="D277" s="133"/>
      <c r="E277" s="132"/>
      <c r="F277" s="186"/>
      <c r="G277" s="187"/>
      <c r="H277" s="17"/>
      <c r="I277" s="25"/>
      <c r="J277" s="26"/>
      <c r="K277" s="26"/>
      <c r="L277" s="32" t="s">
        <v>364</v>
      </c>
      <c r="M277" s="48">
        <v>4269</v>
      </c>
      <c r="N277" s="183">
        <f>+'havelvac 7.1'!N277+'havelvac 7.2'!N277+'havelvac 7.3'!N277+'havelvac 7.4'!N277+'havelvac 7.5'!N277+'havelvac 7.6'!N277+'havelvac 7.7'!N277+'havelvac 7.9'!N277+'havelvac 7.8'!N277+'havelvac 7.10'!N277+'havelvac 7.11'!N277+'havelvac 7.12'!N277+'havelvac 7.13'!N277</f>
        <v>0</v>
      </c>
      <c r="O277" s="183">
        <f>+'havelvac 7.1'!O277+'havelvac 7.2'!O277+'havelvac 7.3'!O277+'havelvac 7.4'!O277+'havelvac 7.5'!O277+'havelvac 7.6'!O277+'havelvac 7.7'!O277+'havelvac 7.9'!O277+'havelvac 7.8'!O277+'havelvac 7.10'!O277+'havelvac 7.11'!O277+'havelvac 7.12'!O277+'havelvac 7.13'!O277</f>
        <v>0</v>
      </c>
      <c r="P277" s="183">
        <f>+'havelvac 7.1'!P277+'havelvac 7.2'!P277+'havelvac 7.3'!P277+'havelvac 7.4'!P277+'havelvac 7.5'!P277+'havelvac 7.6'!P277+'havelvac 7.7'!P277+'havelvac 7.9'!P277+'havelvac 7.8'!P277+'havelvac 7.10'!P277+'havelvac 7.11'!P277+'havelvac 7.12'!P277+'havelvac 7.13'!P277</f>
        <v>0</v>
      </c>
      <c r="Q277" s="161">
        <f>'havelvac 7.1'!N277+'havelvac 7.2'!N277</f>
        <v>0</v>
      </c>
      <c r="R277" s="161">
        <f>+'havelvac 7.1'!O277+'havelvac 7.2'!O277+'havelvac 7.3'!O277+'havelvac 7.4'!O277+'havelvac 7.5'!O277+'havelvac 7.6'!O277+'havelvac 7.7'!O277+'havelvac 7.9'!O277+'havelvac 7.8'!O277+'havelvac 7.10'!O277+'havelvac 7.11'!O277+'havelvac 7.12'!O277+'havelvac 7.13'!O277</f>
        <v>0</v>
      </c>
      <c r="S277" s="161">
        <f>+'havelvac 7.1'!P277+'havelvac 7.2'!P277+'havelvac 7.3'!P277+'havelvac 7.4'!P277+'havelvac 7.5'!P277+'havelvac 7.6'!P277+'havelvac 7.7'!P277+'havelvac 7.9'!P277+'havelvac 7.8'!P277+'havelvac 7.10'!P277+'havelvac 7.11'!P277+'havelvac 7.12'!P277+'havelvac 7.13'!P277</f>
        <v>0</v>
      </c>
      <c r="T277" s="438">
        <f t="shared" si="26"/>
        <v>0</v>
      </c>
      <c r="U277" s="438">
        <f t="shared" si="27"/>
        <v>0</v>
      </c>
      <c r="V277" s="438">
        <f t="shared" si="28"/>
        <v>0</v>
      </c>
    </row>
    <row r="278" spans="1:22" s="137" customFormat="1" ht="16.2" hidden="1">
      <c r="A278" s="184"/>
      <c r="B278" s="185"/>
      <c r="C278" s="134"/>
      <c r="D278" s="133"/>
      <c r="E278" s="132"/>
      <c r="F278" s="186"/>
      <c r="G278" s="187"/>
      <c r="H278" s="25"/>
      <c r="I278" s="25"/>
      <c r="J278" s="26"/>
      <c r="K278" s="26"/>
      <c r="L278" s="29" t="s">
        <v>137</v>
      </c>
      <c r="M278" s="12">
        <v>5129</v>
      </c>
      <c r="N278" s="183">
        <f>+'havelvac 7.1'!N278+'havelvac 7.2'!N278+'havelvac 7.3'!N278+'havelvac 7.4'!N278+'havelvac 7.5'!N278+'havelvac 7.6'!N278+'havelvac 7.7'!N278+'havelvac 7.9'!N278+'havelvac 7.8'!N278+'havelvac 7.10'!N278+'havelvac 7.11'!N278+'havelvac 7.12'!N278+'havelvac 7.13'!N278</f>
        <v>0</v>
      </c>
      <c r="O278" s="183">
        <f>+'havelvac 7.1'!O278+'havelvac 7.2'!O278+'havelvac 7.3'!O278+'havelvac 7.4'!O278+'havelvac 7.5'!O278+'havelvac 7.6'!O278+'havelvac 7.7'!O278+'havelvac 7.9'!O278+'havelvac 7.8'!O278+'havelvac 7.10'!O278+'havelvac 7.11'!O278+'havelvac 7.12'!O278+'havelvac 7.13'!O278</f>
        <v>0</v>
      </c>
      <c r="P278" s="183">
        <f>+'havelvac 7.1'!P278+'havelvac 7.2'!P278+'havelvac 7.3'!P278+'havelvac 7.4'!P278+'havelvac 7.5'!P278+'havelvac 7.6'!P278+'havelvac 7.7'!P278+'havelvac 7.9'!P278+'havelvac 7.8'!P278+'havelvac 7.10'!P278+'havelvac 7.11'!P278+'havelvac 7.12'!P278+'havelvac 7.13'!P278</f>
        <v>0</v>
      </c>
      <c r="Q278" s="161">
        <f>'havelvac 7.1'!N278+'havelvac 7.2'!N278</f>
        <v>0</v>
      </c>
      <c r="R278" s="161">
        <f>+'havelvac 7.1'!O278+'havelvac 7.2'!O278+'havelvac 7.3'!O278+'havelvac 7.4'!O278+'havelvac 7.5'!O278+'havelvac 7.6'!O278+'havelvac 7.7'!O278+'havelvac 7.9'!O278+'havelvac 7.8'!O278+'havelvac 7.10'!O278+'havelvac 7.11'!O278+'havelvac 7.12'!O278+'havelvac 7.13'!O278</f>
        <v>0</v>
      </c>
      <c r="S278" s="161">
        <f>+'havelvac 7.1'!P278+'havelvac 7.2'!P278+'havelvac 7.3'!P278+'havelvac 7.4'!P278+'havelvac 7.5'!P278+'havelvac 7.6'!P278+'havelvac 7.7'!P278+'havelvac 7.9'!P278+'havelvac 7.8'!P278+'havelvac 7.10'!P278+'havelvac 7.11'!P278+'havelvac 7.12'!P278+'havelvac 7.13'!P278</f>
        <v>0</v>
      </c>
      <c r="T278" s="438">
        <f t="shared" si="26"/>
        <v>0</v>
      </c>
      <c r="U278" s="438">
        <f t="shared" si="27"/>
        <v>0</v>
      </c>
      <c r="V278" s="438">
        <f t="shared" si="28"/>
        <v>0</v>
      </c>
    </row>
    <row r="279" spans="1:22" s="137" customFormat="1" ht="55.2" hidden="1">
      <c r="A279" s="184"/>
      <c r="B279" s="185"/>
      <c r="C279" s="134"/>
      <c r="D279" s="133"/>
      <c r="E279" s="132"/>
      <c r="F279" s="186"/>
      <c r="G279" s="187"/>
      <c r="H279" s="45"/>
      <c r="I279" s="147"/>
      <c r="J279" s="148"/>
      <c r="K279" s="148"/>
      <c r="L279" s="27" t="s">
        <v>214</v>
      </c>
      <c r="M279" s="28"/>
      <c r="N279" s="197">
        <f>O279+P279</f>
        <v>0</v>
      </c>
      <c r="O279" s="197">
        <f>SUM(O280:O282)</f>
        <v>0</v>
      </c>
      <c r="P279" s="197">
        <f>SUM(P280:P282)</f>
        <v>0</v>
      </c>
      <c r="Q279" s="161">
        <f>'havelvac 7.1'!N279+'havelvac 7.2'!N279</f>
        <v>0</v>
      </c>
      <c r="R279" s="161">
        <f>+'havelvac 7.1'!O279+'havelvac 7.2'!O279+'havelvac 7.3'!O279+'havelvac 7.4'!O279+'havelvac 7.5'!O279+'havelvac 7.6'!O279+'havelvac 7.7'!O279+'havelvac 7.9'!O279+'havelvac 7.8'!O279+'havelvac 7.10'!O279+'havelvac 7.11'!O279+'havelvac 7.12'!O279+'havelvac 7.13'!O279</f>
        <v>0</v>
      </c>
      <c r="S279" s="161">
        <f>+'havelvac 7.1'!P279+'havelvac 7.2'!P279+'havelvac 7.3'!P279+'havelvac 7.4'!P279+'havelvac 7.5'!P279+'havelvac 7.6'!P279+'havelvac 7.7'!P279+'havelvac 7.9'!P279+'havelvac 7.8'!P279+'havelvac 7.10'!P279+'havelvac 7.11'!P279+'havelvac 7.12'!P279+'havelvac 7.13'!P279</f>
        <v>0</v>
      </c>
      <c r="T279" s="438">
        <f t="shared" si="26"/>
        <v>0</v>
      </c>
      <c r="U279" s="438">
        <f t="shared" si="27"/>
        <v>0</v>
      </c>
      <c r="V279" s="438">
        <f t="shared" si="28"/>
        <v>0</v>
      </c>
    </row>
    <row r="280" spans="1:22" s="137" customFormat="1" ht="26.4" hidden="1">
      <c r="A280" s="184"/>
      <c r="B280" s="185"/>
      <c r="C280" s="134"/>
      <c r="D280" s="133"/>
      <c r="E280" s="132"/>
      <c r="F280" s="186"/>
      <c r="G280" s="187"/>
      <c r="H280" s="25"/>
      <c r="I280" s="25"/>
      <c r="J280" s="26"/>
      <c r="K280" s="26"/>
      <c r="L280" s="29" t="s">
        <v>217</v>
      </c>
      <c r="M280" s="12">
        <v>4511</v>
      </c>
      <c r="N280" s="183">
        <f>+'havelvac 7.1'!N280+'havelvac 7.2'!N280+'havelvac 7.3'!N280+'havelvac 7.4'!N280+'havelvac 7.5'!N280+'havelvac 7.6'!N280+'havelvac 7.7'!N280+'havelvac 7.9'!N280+'havelvac 7.8'!N280+'havelvac 7.10'!N280+'havelvac 7.11'!N280+'havelvac 7.12'!N280+'havelvac 7.13'!N280</f>
        <v>0</v>
      </c>
      <c r="O280" s="183">
        <f>+'havelvac 7.1'!O280+'havelvac 7.2'!O280+'havelvac 7.3'!O280+'havelvac 7.4'!O280+'havelvac 7.5'!O280+'havelvac 7.6'!O280+'havelvac 7.7'!O280+'havelvac 7.9'!O280+'havelvac 7.8'!O280+'havelvac 7.10'!O280+'havelvac 7.11'!O280+'havelvac 7.12'!O280+'havelvac 7.13'!O280</f>
        <v>0</v>
      </c>
      <c r="P280" s="183">
        <f>+'havelvac 7.1'!P280+'havelvac 7.2'!P280+'havelvac 7.3'!P280+'havelvac 7.4'!P280+'havelvac 7.5'!P280+'havelvac 7.6'!P280+'havelvac 7.7'!P280+'havelvac 7.9'!P280+'havelvac 7.8'!P280+'havelvac 7.10'!P280+'havelvac 7.11'!P280+'havelvac 7.12'!P280+'havelvac 7.13'!P280</f>
        <v>0</v>
      </c>
      <c r="Q280" s="161">
        <f>'havelvac 7.1'!N280+'havelvac 7.2'!N280</f>
        <v>0</v>
      </c>
      <c r="R280" s="161">
        <f>+'havelvac 7.1'!O280+'havelvac 7.2'!O280+'havelvac 7.3'!O280+'havelvac 7.4'!O280+'havelvac 7.5'!O280+'havelvac 7.6'!O280+'havelvac 7.7'!O280+'havelvac 7.9'!O280+'havelvac 7.8'!O280+'havelvac 7.10'!O280+'havelvac 7.11'!O280+'havelvac 7.12'!O280+'havelvac 7.13'!O280</f>
        <v>0</v>
      </c>
      <c r="S280" s="161">
        <f>+'havelvac 7.1'!P280+'havelvac 7.2'!P280+'havelvac 7.3'!P280+'havelvac 7.4'!P280+'havelvac 7.5'!P280+'havelvac 7.6'!P280+'havelvac 7.7'!P280+'havelvac 7.9'!P280+'havelvac 7.8'!P280+'havelvac 7.10'!P280+'havelvac 7.11'!P280+'havelvac 7.12'!P280+'havelvac 7.13'!P280</f>
        <v>0</v>
      </c>
      <c r="T280" s="438">
        <f t="shared" si="26"/>
        <v>0</v>
      </c>
      <c r="U280" s="438">
        <f t="shared" si="27"/>
        <v>0</v>
      </c>
      <c r="V280" s="438">
        <f t="shared" si="28"/>
        <v>0</v>
      </c>
    </row>
    <row r="281" spans="1:22" s="137" customFormat="1" ht="26.4" hidden="1">
      <c r="A281" s="184"/>
      <c r="B281" s="185"/>
      <c r="C281" s="134"/>
      <c r="D281" s="133"/>
      <c r="E281" s="132"/>
      <c r="F281" s="186"/>
      <c r="G281" s="187"/>
      <c r="H281" s="25"/>
      <c r="I281" s="25"/>
      <c r="J281" s="26"/>
      <c r="K281" s="26"/>
      <c r="L281" s="32" t="s">
        <v>215</v>
      </c>
      <c r="M281" s="48">
        <v>4637</v>
      </c>
      <c r="N281" s="183">
        <f>+'havelvac 7.1'!N281+'havelvac 7.2'!N281+'havelvac 7.3'!N281+'havelvac 7.4'!N281+'havelvac 7.5'!N281+'havelvac 7.6'!N281+'havelvac 7.7'!N281+'havelvac 7.9'!N281+'havelvac 7.8'!N281+'havelvac 7.10'!N281+'havelvac 7.11'!N281+'havelvac 7.12'!N281+'havelvac 7.13'!N281</f>
        <v>0</v>
      </c>
      <c r="O281" s="183">
        <f>+'havelvac 7.1'!O281+'havelvac 7.2'!O281+'havelvac 7.3'!O281+'havelvac 7.4'!O281+'havelvac 7.5'!O281+'havelvac 7.6'!O281+'havelvac 7.7'!O281+'havelvac 7.9'!O281+'havelvac 7.8'!O281+'havelvac 7.10'!O281+'havelvac 7.11'!O281+'havelvac 7.12'!O281+'havelvac 7.13'!O281</f>
        <v>0</v>
      </c>
      <c r="P281" s="183">
        <f>+'havelvac 7.1'!P281+'havelvac 7.2'!P281+'havelvac 7.3'!P281+'havelvac 7.4'!P281+'havelvac 7.5'!P281+'havelvac 7.6'!P281+'havelvac 7.7'!P281+'havelvac 7.9'!P281+'havelvac 7.8'!P281+'havelvac 7.10'!P281+'havelvac 7.11'!P281+'havelvac 7.12'!P281+'havelvac 7.13'!P281</f>
        <v>0</v>
      </c>
      <c r="Q281" s="161">
        <f>'havelvac 7.1'!N281+'havelvac 7.2'!N281</f>
        <v>0</v>
      </c>
      <c r="R281" s="161">
        <f>+'havelvac 7.1'!O281+'havelvac 7.2'!O281+'havelvac 7.3'!O281+'havelvac 7.4'!O281+'havelvac 7.5'!O281+'havelvac 7.6'!O281+'havelvac 7.7'!O281+'havelvac 7.9'!O281+'havelvac 7.8'!O281+'havelvac 7.10'!O281+'havelvac 7.11'!O281+'havelvac 7.12'!O281+'havelvac 7.13'!O281</f>
        <v>0</v>
      </c>
      <c r="S281" s="161">
        <f>+'havelvac 7.1'!P281+'havelvac 7.2'!P281+'havelvac 7.3'!P281+'havelvac 7.4'!P281+'havelvac 7.5'!P281+'havelvac 7.6'!P281+'havelvac 7.7'!P281+'havelvac 7.9'!P281+'havelvac 7.8'!P281+'havelvac 7.10'!P281+'havelvac 7.11'!P281+'havelvac 7.12'!P281+'havelvac 7.13'!P281</f>
        <v>0</v>
      </c>
      <c r="T281" s="438">
        <f t="shared" si="26"/>
        <v>0</v>
      </c>
      <c r="U281" s="438">
        <f t="shared" si="27"/>
        <v>0</v>
      </c>
      <c r="V281" s="438">
        <f t="shared" si="28"/>
        <v>0</v>
      </c>
    </row>
    <row r="282" spans="1:22" s="137" customFormat="1" ht="16.2" hidden="1">
      <c r="A282" s="184"/>
      <c r="B282" s="185"/>
      <c r="C282" s="134"/>
      <c r="D282" s="133"/>
      <c r="E282" s="132"/>
      <c r="F282" s="186"/>
      <c r="G282" s="187"/>
      <c r="H282" s="25"/>
      <c r="I282" s="25"/>
      <c r="J282" s="26"/>
      <c r="K282" s="26"/>
      <c r="L282" s="32" t="s">
        <v>758</v>
      </c>
      <c r="M282" s="48" t="s">
        <v>759</v>
      </c>
      <c r="N282" s="183">
        <f>+'havelvac 7.1'!N282+'havelvac 7.2'!N282+'havelvac 7.3'!N282+'havelvac 7.4'!N282+'havelvac 7.5'!N282+'havelvac 7.6'!N282+'havelvac 7.7'!N282+'havelvac 7.9'!N282+'havelvac 7.8'!N282+'havelvac 7.10'!N282+'havelvac 7.11'!N282+'havelvac 7.12'!N282+'havelvac 7.13'!N282</f>
        <v>0</v>
      </c>
      <c r="O282" s="183">
        <f>+'havelvac 7.1'!O282+'havelvac 7.2'!O282+'havelvac 7.3'!O282+'havelvac 7.4'!O282+'havelvac 7.5'!O282+'havelvac 7.6'!O282+'havelvac 7.7'!O282+'havelvac 7.9'!O282+'havelvac 7.8'!O282+'havelvac 7.10'!O282+'havelvac 7.11'!O282+'havelvac 7.12'!O282+'havelvac 7.13'!O282</f>
        <v>0</v>
      </c>
      <c r="P282" s="183">
        <f>+'havelvac 7.1'!P282+'havelvac 7.2'!P282+'havelvac 7.3'!P282+'havelvac 7.4'!P282+'havelvac 7.5'!P282+'havelvac 7.6'!P282+'havelvac 7.7'!P282+'havelvac 7.9'!P282+'havelvac 7.8'!P282+'havelvac 7.10'!P282+'havelvac 7.11'!P282+'havelvac 7.12'!P282+'havelvac 7.13'!P282</f>
        <v>0</v>
      </c>
      <c r="Q282" s="161">
        <f>'havelvac 7.1'!N282+'havelvac 7.2'!N282</f>
        <v>0</v>
      </c>
      <c r="R282" s="161">
        <f>+'havelvac 7.1'!O282+'havelvac 7.2'!O282+'havelvac 7.3'!O282+'havelvac 7.4'!O282+'havelvac 7.5'!O282+'havelvac 7.6'!O282+'havelvac 7.7'!O282+'havelvac 7.9'!O282+'havelvac 7.8'!O282+'havelvac 7.10'!O282+'havelvac 7.11'!O282+'havelvac 7.12'!O282+'havelvac 7.13'!O282</f>
        <v>0</v>
      </c>
      <c r="S282" s="161">
        <f>+'havelvac 7.1'!P282+'havelvac 7.2'!P282+'havelvac 7.3'!P282+'havelvac 7.4'!P282+'havelvac 7.5'!P282+'havelvac 7.6'!P282+'havelvac 7.7'!P282+'havelvac 7.9'!P282+'havelvac 7.8'!P282+'havelvac 7.10'!P282+'havelvac 7.11'!P282+'havelvac 7.12'!P282+'havelvac 7.13'!P282</f>
        <v>0</v>
      </c>
      <c r="T282" s="438">
        <f t="shared" si="26"/>
        <v>0</v>
      </c>
      <c r="U282" s="438">
        <f t="shared" si="27"/>
        <v>0</v>
      </c>
      <c r="V282" s="438">
        <f t="shared" si="28"/>
        <v>0</v>
      </c>
    </row>
    <row r="283" spans="1:22" s="137" customFormat="1" ht="27.6" hidden="1">
      <c r="A283" s="184"/>
      <c r="B283" s="185"/>
      <c r="C283" s="134"/>
      <c r="D283" s="133"/>
      <c r="E283" s="132"/>
      <c r="F283" s="186"/>
      <c r="G283" s="187"/>
      <c r="H283" s="45"/>
      <c r="I283" s="147"/>
      <c r="J283" s="148"/>
      <c r="K283" s="148"/>
      <c r="L283" s="27" t="s">
        <v>216</v>
      </c>
      <c r="M283" s="28"/>
      <c r="N283" s="197">
        <f>O283+P283</f>
        <v>0</v>
      </c>
      <c r="O283" s="197">
        <f>SUM(O284)</f>
        <v>0</v>
      </c>
      <c r="P283" s="197">
        <f>SUM(P284)</f>
        <v>0</v>
      </c>
      <c r="Q283" s="161">
        <f>'havelvac 7.1'!N283+'havelvac 7.2'!N283</f>
        <v>0</v>
      </c>
      <c r="R283" s="161">
        <f>+'havelvac 7.1'!O283+'havelvac 7.2'!O283+'havelvac 7.3'!O283+'havelvac 7.4'!O283+'havelvac 7.5'!O283+'havelvac 7.6'!O283+'havelvac 7.7'!O283+'havelvac 7.9'!O283+'havelvac 7.8'!O283+'havelvac 7.10'!O283+'havelvac 7.11'!O283+'havelvac 7.12'!O283+'havelvac 7.13'!O283</f>
        <v>0</v>
      </c>
      <c r="S283" s="161">
        <f>+'havelvac 7.1'!P283+'havelvac 7.2'!P283+'havelvac 7.3'!P283+'havelvac 7.4'!P283+'havelvac 7.5'!P283+'havelvac 7.6'!P283+'havelvac 7.7'!P283+'havelvac 7.9'!P283+'havelvac 7.8'!P283+'havelvac 7.10'!P283+'havelvac 7.11'!P283+'havelvac 7.12'!P283+'havelvac 7.13'!P283</f>
        <v>0</v>
      </c>
      <c r="T283" s="438">
        <f t="shared" si="26"/>
        <v>0</v>
      </c>
      <c r="U283" s="438">
        <f t="shared" si="27"/>
        <v>0</v>
      </c>
      <c r="V283" s="438">
        <f t="shared" si="28"/>
        <v>0</v>
      </c>
    </row>
    <row r="284" spans="1:22" s="137" customFormat="1" ht="26.4" hidden="1">
      <c r="A284" s="184"/>
      <c r="B284" s="185"/>
      <c r="C284" s="134"/>
      <c r="D284" s="133"/>
      <c r="E284" s="132"/>
      <c r="F284" s="186"/>
      <c r="G284" s="187"/>
      <c r="H284" s="25"/>
      <c r="I284" s="25"/>
      <c r="J284" s="26"/>
      <c r="K284" s="26"/>
      <c r="L284" s="29" t="s">
        <v>217</v>
      </c>
      <c r="M284" s="12">
        <v>4511</v>
      </c>
      <c r="N284" s="183">
        <f>+'havelvac 7.1'!N284+'havelvac 7.2'!N284+'havelvac 7.3'!N284+'havelvac 7.4'!N284+'havelvac 7.5'!N284+'havelvac 7.6'!N284+'havelvac 7.7'!N284+'havelvac 7.9'!N284+'havelvac 7.8'!N284+'havelvac 7.10'!N284+'havelvac 7.11'!N284+'havelvac 7.12'!N284+'havelvac 7.13'!N284</f>
        <v>0</v>
      </c>
      <c r="O284" s="183">
        <f>+'havelvac 7.1'!O284+'havelvac 7.2'!O284+'havelvac 7.3'!O284+'havelvac 7.4'!O284+'havelvac 7.5'!O284+'havelvac 7.6'!O284+'havelvac 7.7'!O284+'havelvac 7.9'!O284+'havelvac 7.8'!O284+'havelvac 7.10'!O284+'havelvac 7.11'!O284+'havelvac 7.12'!O284+'havelvac 7.13'!O284</f>
        <v>0</v>
      </c>
      <c r="P284" s="183">
        <f>+'havelvac 7.1'!P284+'havelvac 7.2'!P284+'havelvac 7.3'!P284+'havelvac 7.4'!P284+'havelvac 7.5'!P284+'havelvac 7.6'!P284+'havelvac 7.7'!P284+'havelvac 7.9'!P284+'havelvac 7.8'!P284+'havelvac 7.10'!P284+'havelvac 7.11'!P284+'havelvac 7.12'!P284+'havelvac 7.13'!P284</f>
        <v>0</v>
      </c>
      <c r="Q284" s="161">
        <f>'havelvac 7.1'!N284+'havelvac 7.2'!N284</f>
        <v>0</v>
      </c>
      <c r="R284" s="161">
        <f>+'havelvac 7.1'!O284+'havelvac 7.2'!O284+'havelvac 7.3'!O284+'havelvac 7.4'!O284+'havelvac 7.5'!O284+'havelvac 7.6'!O284+'havelvac 7.7'!O284+'havelvac 7.9'!O284+'havelvac 7.8'!O284+'havelvac 7.10'!O284+'havelvac 7.11'!O284+'havelvac 7.12'!O284+'havelvac 7.13'!O284</f>
        <v>0</v>
      </c>
      <c r="S284" s="161">
        <f>+'havelvac 7.1'!P284+'havelvac 7.2'!P284+'havelvac 7.3'!P284+'havelvac 7.4'!P284+'havelvac 7.5'!P284+'havelvac 7.6'!P284+'havelvac 7.7'!P284+'havelvac 7.9'!P284+'havelvac 7.8'!P284+'havelvac 7.10'!P284+'havelvac 7.11'!P284+'havelvac 7.12'!P284+'havelvac 7.13'!P284</f>
        <v>0</v>
      </c>
      <c r="T284" s="438">
        <f t="shared" si="26"/>
        <v>0</v>
      </c>
      <c r="U284" s="438">
        <f t="shared" si="27"/>
        <v>0</v>
      </c>
      <c r="V284" s="438">
        <f t="shared" si="28"/>
        <v>0</v>
      </c>
    </row>
    <row r="285" spans="1:22" s="137" customFormat="1" ht="27.6" hidden="1">
      <c r="A285" s="184"/>
      <c r="B285" s="185"/>
      <c r="C285" s="134"/>
      <c r="D285" s="133"/>
      <c r="E285" s="132"/>
      <c r="F285" s="186"/>
      <c r="G285" s="187"/>
      <c r="H285" s="45"/>
      <c r="I285" s="147"/>
      <c r="J285" s="148"/>
      <c r="K285" s="148"/>
      <c r="L285" s="27" t="s">
        <v>218</v>
      </c>
      <c r="M285" s="28"/>
      <c r="N285" s="197">
        <f>O285+P285</f>
        <v>0</v>
      </c>
      <c r="O285" s="197">
        <f>SUM(O286:O290)</f>
        <v>0</v>
      </c>
      <c r="P285" s="197">
        <f>SUM(P286:P290)</f>
        <v>0</v>
      </c>
      <c r="Q285" s="161">
        <f>'havelvac 7.1'!N285+'havelvac 7.2'!N285</f>
        <v>0</v>
      </c>
      <c r="R285" s="161">
        <f>+'havelvac 7.1'!O285+'havelvac 7.2'!O285+'havelvac 7.3'!O285+'havelvac 7.4'!O285+'havelvac 7.5'!O285+'havelvac 7.6'!O285+'havelvac 7.7'!O285+'havelvac 7.9'!O285+'havelvac 7.8'!O285+'havelvac 7.10'!O285+'havelvac 7.11'!O285+'havelvac 7.12'!O285+'havelvac 7.13'!O285</f>
        <v>0</v>
      </c>
      <c r="S285" s="161">
        <f>+'havelvac 7.1'!P285+'havelvac 7.2'!P285+'havelvac 7.3'!P285+'havelvac 7.4'!P285+'havelvac 7.5'!P285+'havelvac 7.6'!P285+'havelvac 7.7'!P285+'havelvac 7.9'!P285+'havelvac 7.8'!P285+'havelvac 7.10'!P285+'havelvac 7.11'!P285+'havelvac 7.12'!P285+'havelvac 7.13'!P285</f>
        <v>0</v>
      </c>
      <c r="T285" s="438">
        <f t="shared" si="26"/>
        <v>0</v>
      </c>
      <c r="U285" s="438">
        <f t="shared" si="27"/>
        <v>0</v>
      </c>
      <c r="V285" s="438">
        <f t="shared" si="28"/>
        <v>0</v>
      </c>
    </row>
    <row r="286" spans="1:22" s="137" customFormat="1" ht="26.4" hidden="1">
      <c r="A286" s="184"/>
      <c r="B286" s="185"/>
      <c r="C286" s="134"/>
      <c r="D286" s="133"/>
      <c r="E286" s="132"/>
      <c r="F286" s="186"/>
      <c r="G286" s="187"/>
      <c r="H286" s="25"/>
      <c r="I286" s="25"/>
      <c r="J286" s="26"/>
      <c r="K286" s="26"/>
      <c r="L286" s="30" t="s">
        <v>241</v>
      </c>
      <c r="M286" s="31">
        <v>4638</v>
      </c>
      <c r="N286" s="183">
        <f>+'havelvac 7.1'!N286+'havelvac 7.2'!N286+'havelvac 7.3'!N286+'havelvac 7.4'!N286+'havelvac 7.5'!N286+'havelvac 7.6'!N286+'havelvac 7.7'!N286+'havelvac 7.9'!N286+'havelvac 7.8'!N286+'havelvac 7.10'!N286+'havelvac 7.11'!N286+'havelvac 7.12'!N286+'havelvac 7.13'!N286</f>
        <v>0</v>
      </c>
      <c r="O286" s="183">
        <f>+'havelvac 7.1'!O286+'havelvac 7.2'!O286+'havelvac 7.3'!O286+'havelvac 7.4'!O286+'havelvac 7.5'!O286+'havelvac 7.6'!O286+'havelvac 7.7'!O286+'havelvac 7.9'!O286+'havelvac 7.8'!O286+'havelvac 7.10'!O286+'havelvac 7.11'!O286+'havelvac 7.12'!O286+'havelvac 7.13'!O286</f>
        <v>0</v>
      </c>
      <c r="P286" s="183">
        <f>+'havelvac 7.1'!P286+'havelvac 7.2'!P286+'havelvac 7.3'!P286+'havelvac 7.4'!P286+'havelvac 7.5'!P286+'havelvac 7.6'!P286+'havelvac 7.7'!P286+'havelvac 7.9'!P286+'havelvac 7.8'!P286+'havelvac 7.10'!P286+'havelvac 7.11'!P286+'havelvac 7.12'!P286+'havelvac 7.13'!P286</f>
        <v>0</v>
      </c>
      <c r="Q286" s="161">
        <f>'havelvac 7.1'!N286+'havelvac 7.2'!N286</f>
        <v>0</v>
      </c>
      <c r="R286" s="161">
        <f>+'havelvac 7.1'!O286+'havelvac 7.2'!O286+'havelvac 7.3'!O286+'havelvac 7.4'!O286+'havelvac 7.5'!O286+'havelvac 7.6'!O286+'havelvac 7.7'!O286+'havelvac 7.9'!O286+'havelvac 7.8'!O286+'havelvac 7.10'!O286+'havelvac 7.11'!O286+'havelvac 7.12'!O286+'havelvac 7.13'!O286</f>
        <v>0</v>
      </c>
      <c r="S286" s="161">
        <f>+'havelvac 7.1'!P286+'havelvac 7.2'!P286+'havelvac 7.3'!P286+'havelvac 7.4'!P286+'havelvac 7.5'!P286+'havelvac 7.6'!P286+'havelvac 7.7'!P286+'havelvac 7.9'!P286+'havelvac 7.8'!P286+'havelvac 7.10'!P286+'havelvac 7.11'!P286+'havelvac 7.12'!P286+'havelvac 7.13'!P286</f>
        <v>0</v>
      </c>
      <c r="T286" s="438">
        <f t="shared" si="26"/>
        <v>0</v>
      </c>
      <c r="U286" s="438">
        <f t="shared" si="27"/>
        <v>0</v>
      </c>
      <c r="V286" s="438">
        <f t="shared" si="28"/>
        <v>0</v>
      </c>
    </row>
    <row r="287" spans="1:22" s="137" customFormat="1" ht="16.2" hidden="1">
      <c r="A287" s="184"/>
      <c r="B287" s="185"/>
      <c r="C287" s="134"/>
      <c r="D287" s="133"/>
      <c r="E287" s="132"/>
      <c r="F287" s="186"/>
      <c r="G287" s="187"/>
      <c r="H287" s="25"/>
      <c r="I287" s="25"/>
      <c r="J287" s="26"/>
      <c r="K287" s="26"/>
      <c r="L287" s="32" t="s">
        <v>211</v>
      </c>
      <c r="M287" s="48">
        <v>4639</v>
      </c>
      <c r="N287" s="183">
        <f>+'havelvac 7.1'!N287+'havelvac 7.2'!N287+'havelvac 7.3'!N287+'havelvac 7.4'!N287+'havelvac 7.5'!N287+'havelvac 7.6'!N287+'havelvac 7.7'!N287+'havelvac 7.9'!N287+'havelvac 7.8'!N287+'havelvac 7.10'!N287+'havelvac 7.11'!N287+'havelvac 7.12'!N287+'havelvac 7.13'!N287</f>
        <v>0</v>
      </c>
      <c r="O287" s="183">
        <f>+'havelvac 7.1'!O287+'havelvac 7.2'!O287+'havelvac 7.3'!O287+'havelvac 7.4'!O287+'havelvac 7.5'!O287+'havelvac 7.6'!O287+'havelvac 7.7'!O287+'havelvac 7.9'!O287+'havelvac 7.8'!O287+'havelvac 7.10'!O287+'havelvac 7.11'!O287+'havelvac 7.12'!O287+'havelvac 7.13'!O287</f>
        <v>0</v>
      </c>
      <c r="P287" s="183">
        <f>+'havelvac 7.1'!P287+'havelvac 7.2'!P287+'havelvac 7.3'!P287+'havelvac 7.4'!P287+'havelvac 7.5'!P287+'havelvac 7.6'!P287+'havelvac 7.7'!P287+'havelvac 7.9'!P287+'havelvac 7.8'!P287+'havelvac 7.10'!P287+'havelvac 7.11'!P287+'havelvac 7.12'!P287+'havelvac 7.13'!P287</f>
        <v>0</v>
      </c>
      <c r="Q287" s="161">
        <f>'havelvac 7.1'!N287+'havelvac 7.2'!N287</f>
        <v>0</v>
      </c>
      <c r="R287" s="161">
        <f>+'havelvac 7.1'!O287+'havelvac 7.2'!O287+'havelvac 7.3'!O287+'havelvac 7.4'!O287+'havelvac 7.5'!O287+'havelvac 7.6'!O287+'havelvac 7.7'!O287+'havelvac 7.9'!O287+'havelvac 7.8'!O287+'havelvac 7.10'!O287+'havelvac 7.11'!O287+'havelvac 7.12'!O287+'havelvac 7.13'!O287</f>
        <v>0</v>
      </c>
      <c r="S287" s="161">
        <f>+'havelvac 7.1'!P287+'havelvac 7.2'!P287+'havelvac 7.3'!P287+'havelvac 7.4'!P287+'havelvac 7.5'!P287+'havelvac 7.6'!P287+'havelvac 7.7'!P287+'havelvac 7.9'!P287+'havelvac 7.8'!P287+'havelvac 7.10'!P287+'havelvac 7.11'!P287+'havelvac 7.12'!P287+'havelvac 7.13'!P287</f>
        <v>0</v>
      </c>
      <c r="T287" s="438">
        <f t="shared" si="26"/>
        <v>0</v>
      </c>
      <c r="U287" s="438">
        <f t="shared" si="27"/>
        <v>0</v>
      </c>
      <c r="V287" s="438">
        <f t="shared" si="28"/>
        <v>0</v>
      </c>
    </row>
    <row r="288" spans="1:22" s="137" customFormat="1" ht="16.2" hidden="1">
      <c r="A288" s="184"/>
      <c r="B288" s="185"/>
      <c r="C288" s="134"/>
      <c r="D288" s="133"/>
      <c r="E288" s="132"/>
      <c r="F288" s="186"/>
      <c r="G288" s="187"/>
      <c r="H288" s="25"/>
      <c r="I288" s="25"/>
      <c r="J288" s="26"/>
      <c r="K288" s="26"/>
      <c r="L288" s="32" t="s">
        <v>758</v>
      </c>
      <c r="M288" s="48" t="s">
        <v>759</v>
      </c>
      <c r="N288" s="183">
        <f>+'havelvac 7.1'!N288+'havelvac 7.2'!N288+'havelvac 7.3'!N288+'havelvac 7.4'!N288+'havelvac 7.5'!N288+'havelvac 7.6'!N288+'havelvac 7.7'!N288+'havelvac 7.9'!N288+'havelvac 7.8'!N288+'havelvac 7.10'!N288+'havelvac 7.11'!N288+'havelvac 7.12'!N288+'havelvac 7.13'!N288</f>
        <v>0</v>
      </c>
      <c r="O288" s="183">
        <f>+'havelvac 7.1'!O288+'havelvac 7.2'!O288+'havelvac 7.3'!O288+'havelvac 7.4'!O288+'havelvac 7.5'!O288+'havelvac 7.6'!O288+'havelvac 7.7'!O288+'havelvac 7.9'!O288+'havelvac 7.8'!O288+'havelvac 7.10'!O288+'havelvac 7.11'!O288+'havelvac 7.12'!O288+'havelvac 7.13'!O288</f>
        <v>0</v>
      </c>
      <c r="P288" s="183">
        <f>+'havelvac 7.1'!P288+'havelvac 7.2'!P288+'havelvac 7.3'!P288+'havelvac 7.4'!P288+'havelvac 7.5'!P288+'havelvac 7.6'!P288+'havelvac 7.7'!P288+'havelvac 7.9'!P288+'havelvac 7.8'!P288+'havelvac 7.10'!P288+'havelvac 7.11'!P288+'havelvac 7.12'!P288+'havelvac 7.13'!P288</f>
        <v>0</v>
      </c>
      <c r="Q288" s="161">
        <f>'havelvac 7.1'!N288+'havelvac 7.2'!N288</f>
        <v>0</v>
      </c>
      <c r="R288" s="161">
        <f>+'havelvac 7.1'!O288+'havelvac 7.2'!O288+'havelvac 7.3'!O288+'havelvac 7.4'!O288+'havelvac 7.5'!O288+'havelvac 7.6'!O288+'havelvac 7.7'!O288+'havelvac 7.9'!O288+'havelvac 7.8'!O288+'havelvac 7.10'!O288+'havelvac 7.11'!O288+'havelvac 7.12'!O288+'havelvac 7.13'!O288</f>
        <v>0</v>
      </c>
      <c r="S288" s="161">
        <f>+'havelvac 7.1'!P288+'havelvac 7.2'!P288+'havelvac 7.3'!P288+'havelvac 7.4'!P288+'havelvac 7.5'!P288+'havelvac 7.6'!P288+'havelvac 7.7'!P288+'havelvac 7.9'!P288+'havelvac 7.8'!P288+'havelvac 7.10'!P288+'havelvac 7.11'!P288+'havelvac 7.12'!P288+'havelvac 7.13'!P288</f>
        <v>0</v>
      </c>
      <c r="T288" s="438">
        <f t="shared" si="26"/>
        <v>0</v>
      </c>
      <c r="U288" s="438">
        <f t="shared" si="27"/>
        <v>0</v>
      </c>
      <c r="V288" s="438">
        <f t="shared" si="28"/>
        <v>0</v>
      </c>
    </row>
    <row r="289" spans="1:22" s="137" customFormat="1" ht="16.2" hidden="1">
      <c r="A289" s="184"/>
      <c r="B289" s="185"/>
      <c r="C289" s="134"/>
      <c r="D289" s="133"/>
      <c r="E289" s="132"/>
      <c r="F289" s="186"/>
      <c r="G289" s="187"/>
      <c r="H289" s="25"/>
      <c r="I289" s="25"/>
      <c r="J289" s="26"/>
      <c r="K289" s="26"/>
      <c r="L289" s="29" t="s">
        <v>348</v>
      </c>
      <c r="M289" s="31">
        <v>4729</v>
      </c>
      <c r="N289" s="183">
        <f>+'havelvac 7.1'!N289+'havelvac 7.2'!N289+'havelvac 7.3'!N289+'havelvac 7.4'!N289+'havelvac 7.5'!N289+'havelvac 7.6'!N289+'havelvac 7.7'!N289+'havelvac 7.9'!N289+'havelvac 7.8'!N289+'havelvac 7.10'!N289+'havelvac 7.11'!N289+'havelvac 7.12'!N289+'havelvac 7.13'!N289</f>
        <v>0</v>
      </c>
      <c r="O289" s="183">
        <f>+'havelvac 7.1'!O289+'havelvac 7.2'!O289+'havelvac 7.3'!O289+'havelvac 7.4'!O289+'havelvac 7.5'!O289+'havelvac 7.6'!O289+'havelvac 7.7'!O289+'havelvac 7.9'!O289+'havelvac 7.8'!O289+'havelvac 7.10'!O289+'havelvac 7.11'!O289+'havelvac 7.12'!O289+'havelvac 7.13'!O289</f>
        <v>0</v>
      </c>
      <c r="P289" s="183">
        <f>+'havelvac 7.1'!P289+'havelvac 7.2'!P289+'havelvac 7.3'!P289+'havelvac 7.4'!P289+'havelvac 7.5'!P289+'havelvac 7.6'!P289+'havelvac 7.7'!P289+'havelvac 7.9'!P289+'havelvac 7.8'!P289+'havelvac 7.10'!P289+'havelvac 7.11'!P289+'havelvac 7.12'!P289+'havelvac 7.13'!P289</f>
        <v>0</v>
      </c>
      <c r="Q289" s="161">
        <f>'havelvac 7.1'!N289+'havelvac 7.2'!N289</f>
        <v>0</v>
      </c>
      <c r="R289" s="161">
        <f>+'havelvac 7.1'!O289+'havelvac 7.2'!O289+'havelvac 7.3'!O289+'havelvac 7.4'!O289+'havelvac 7.5'!O289+'havelvac 7.6'!O289+'havelvac 7.7'!O289+'havelvac 7.9'!O289+'havelvac 7.8'!O289+'havelvac 7.10'!O289+'havelvac 7.11'!O289+'havelvac 7.12'!O289+'havelvac 7.13'!O289</f>
        <v>0</v>
      </c>
      <c r="S289" s="161">
        <f>+'havelvac 7.1'!P289+'havelvac 7.2'!P289+'havelvac 7.3'!P289+'havelvac 7.4'!P289+'havelvac 7.5'!P289+'havelvac 7.6'!P289+'havelvac 7.7'!P289+'havelvac 7.9'!P289+'havelvac 7.8'!P289+'havelvac 7.10'!P289+'havelvac 7.11'!P289+'havelvac 7.12'!P289+'havelvac 7.13'!P289</f>
        <v>0</v>
      </c>
      <c r="T289" s="438">
        <f t="shared" si="26"/>
        <v>0</v>
      </c>
      <c r="U289" s="438">
        <f t="shared" si="27"/>
        <v>0</v>
      </c>
      <c r="V289" s="438">
        <f t="shared" si="28"/>
        <v>0</v>
      </c>
    </row>
    <row r="290" spans="1:22" s="137" customFormat="1" ht="26.4" hidden="1">
      <c r="A290" s="184"/>
      <c r="B290" s="185"/>
      <c r="C290" s="134"/>
      <c r="D290" s="133"/>
      <c r="E290" s="132"/>
      <c r="F290" s="186"/>
      <c r="G290" s="187"/>
      <c r="H290" s="25"/>
      <c r="I290" s="25"/>
      <c r="J290" s="26"/>
      <c r="K290" s="26"/>
      <c r="L290" s="30" t="s">
        <v>219</v>
      </c>
      <c r="M290" s="31">
        <v>4819</v>
      </c>
      <c r="N290" s="183">
        <f>+'havelvac 7.1'!N290+'havelvac 7.2'!N290+'havelvac 7.3'!N290+'havelvac 7.4'!N290+'havelvac 7.5'!N290+'havelvac 7.6'!N290+'havelvac 7.7'!N290+'havelvac 7.9'!N290+'havelvac 7.8'!N290+'havelvac 7.10'!N290+'havelvac 7.11'!N290+'havelvac 7.12'!N290+'havelvac 7.13'!N290</f>
        <v>0</v>
      </c>
      <c r="O290" s="183">
        <f>+'havelvac 7.1'!O290+'havelvac 7.2'!O290+'havelvac 7.3'!O290+'havelvac 7.4'!O290+'havelvac 7.5'!O290+'havelvac 7.6'!O290+'havelvac 7.7'!O290+'havelvac 7.9'!O290+'havelvac 7.8'!O290+'havelvac 7.10'!O290+'havelvac 7.11'!O290+'havelvac 7.12'!O290+'havelvac 7.13'!O290</f>
        <v>0</v>
      </c>
      <c r="P290" s="183">
        <f>+'havelvac 7.1'!P290+'havelvac 7.2'!P290+'havelvac 7.3'!P290+'havelvac 7.4'!P290+'havelvac 7.5'!P290+'havelvac 7.6'!P290+'havelvac 7.7'!P290+'havelvac 7.9'!P290+'havelvac 7.8'!P290+'havelvac 7.10'!P290+'havelvac 7.11'!P290+'havelvac 7.12'!P290+'havelvac 7.13'!P290</f>
        <v>0</v>
      </c>
      <c r="Q290" s="161">
        <f>'havelvac 7.1'!N290+'havelvac 7.2'!N290</f>
        <v>0</v>
      </c>
      <c r="R290" s="161">
        <f>+'havelvac 7.1'!O290+'havelvac 7.2'!O290+'havelvac 7.3'!O290+'havelvac 7.4'!O290+'havelvac 7.5'!O290+'havelvac 7.6'!O290+'havelvac 7.7'!O290+'havelvac 7.9'!O290+'havelvac 7.8'!O290+'havelvac 7.10'!O290+'havelvac 7.11'!O290+'havelvac 7.12'!O290+'havelvac 7.13'!O290</f>
        <v>0</v>
      </c>
      <c r="S290" s="161">
        <f>+'havelvac 7.1'!P290+'havelvac 7.2'!P290+'havelvac 7.3'!P290+'havelvac 7.4'!P290+'havelvac 7.5'!P290+'havelvac 7.6'!P290+'havelvac 7.7'!P290+'havelvac 7.9'!P290+'havelvac 7.8'!P290+'havelvac 7.10'!P290+'havelvac 7.11'!P290+'havelvac 7.12'!P290+'havelvac 7.13'!P290</f>
        <v>0</v>
      </c>
      <c r="T290" s="438">
        <f t="shared" si="26"/>
        <v>0</v>
      </c>
      <c r="U290" s="438">
        <f t="shared" si="27"/>
        <v>0</v>
      </c>
      <c r="V290" s="438">
        <f t="shared" si="28"/>
        <v>0</v>
      </c>
    </row>
    <row r="291" spans="1:22" s="137" customFormat="1" ht="16.2" hidden="1">
      <c r="A291" s="184"/>
      <c r="B291" s="185"/>
      <c r="C291" s="134"/>
      <c r="D291" s="133"/>
      <c r="E291" s="132"/>
      <c r="F291" s="186"/>
      <c r="G291" s="187"/>
      <c r="H291" s="45"/>
      <c r="I291" s="147"/>
      <c r="J291" s="148"/>
      <c r="K291" s="148"/>
      <c r="L291" s="27" t="s">
        <v>220</v>
      </c>
      <c r="M291" s="28"/>
      <c r="N291" s="197">
        <f>O291+P291</f>
        <v>0</v>
      </c>
      <c r="O291" s="197">
        <f>SUM(O292:O294)</f>
        <v>0</v>
      </c>
      <c r="P291" s="197">
        <f>SUM(P292:P294)</f>
        <v>0</v>
      </c>
      <c r="Q291" s="161">
        <f>'havelvac 7.1'!N291+'havelvac 7.2'!N291</f>
        <v>0</v>
      </c>
      <c r="R291" s="161">
        <f>+'havelvac 7.1'!O291+'havelvac 7.2'!O291+'havelvac 7.3'!O291+'havelvac 7.4'!O291+'havelvac 7.5'!O291+'havelvac 7.6'!O291+'havelvac 7.7'!O291+'havelvac 7.9'!O291+'havelvac 7.8'!O291+'havelvac 7.10'!O291+'havelvac 7.11'!O291+'havelvac 7.12'!O291+'havelvac 7.13'!O291</f>
        <v>0</v>
      </c>
      <c r="S291" s="161">
        <f>+'havelvac 7.1'!P291+'havelvac 7.2'!P291+'havelvac 7.3'!P291+'havelvac 7.4'!P291+'havelvac 7.5'!P291+'havelvac 7.6'!P291+'havelvac 7.7'!P291+'havelvac 7.9'!P291+'havelvac 7.8'!P291+'havelvac 7.10'!P291+'havelvac 7.11'!P291+'havelvac 7.12'!P291+'havelvac 7.13'!P291</f>
        <v>0</v>
      </c>
      <c r="T291" s="438">
        <f t="shared" si="26"/>
        <v>0</v>
      </c>
      <c r="U291" s="438">
        <f t="shared" si="27"/>
        <v>0</v>
      </c>
      <c r="V291" s="438">
        <f t="shared" si="28"/>
        <v>0</v>
      </c>
    </row>
    <row r="292" spans="1:22" s="137" customFormat="1" ht="16.2" hidden="1">
      <c r="A292" s="184"/>
      <c r="B292" s="185"/>
      <c r="C292" s="134"/>
      <c r="D292" s="133"/>
      <c r="E292" s="132"/>
      <c r="F292" s="186"/>
      <c r="G292" s="187"/>
      <c r="H292" s="25"/>
      <c r="I292" s="25"/>
      <c r="J292" s="26"/>
      <c r="K292" s="26"/>
      <c r="L292" s="30" t="s">
        <v>221</v>
      </c>
      <c r="M292" s="31">
        <v>8111</v>
      </c>
      <c r="N292" s="183">
        <f>+'havelvac 7.1'!N292+'havelvac 7.2'!N292+'havelvac 7.3'!N292+'havelvac 7.4'!N292+'havelvac 7.5'!N292+'havelvac 7.6'!N292+'havelvac 7.7'!N292+'havelvac 7.9'!N292+'havelvac 7.8'!N292+'havelvac 7.10'!N292+'havelvac 7.11'!N292+'havelvac 7.12'!N292+'havelvac 7.13'!N292</f>
        <v>0</v>
      </c>
      <c r="O292" s="183">
        <f>+'havelvac 7.1'!O292+'havelvac 7.2'!O292+'havelvac 7.3'!O292+'havelvac 7.4'!O292+'havelvac 7.5'!O292+'havelvac 7.6'!O292+'havelvac 7.7'!O292+'havelvac 7.9'!O292+'havelvac 7.8'!O292+'havelvac 7.10'!O292+'havelvac 7.11'!O292+'havelvac 7.12'!O292+'havelvac 7.13'!O292</f>
        <v>0</v>
      </c>
      <c r="P292" s="183">
        <f>+'havelvac 7.1'!P292+'havelvac 7.2'!P292+'havelvac 7.3'!P292+'havelvac 7.4'!P292+'havelvac 7.5'!P292+'havelvac 7.6'!P292+'havelvac 7.7'!P292+'havelvac 7.9'!P292+'havelvac 7.8'!P292+'havelvac 7.10'!P292+'havelvac 7.11'!P292+'havelvac 7.12'!P292+'havelvac 7.13'!P292</f>
        <v>0</v>
      </c>
      <c r="Q292" s="161">
        <f>'havelvac 7.1'!N292+'havelvac 7.2'!N292</f>
        <v>0</v>
      </c>
      <c r="R292" s="161">
        <f>+'havelvac 7.1'!O292+'havelvac 7.2'!O292+'havelvac 7.3'!O292+'havelvac 7.4'!O292+'havelvac 7.5'!O292+'havelvac 7.6'!O292+'havelvac 7.7'!O292+'havelvac 7.9'!O292+'havelvac 7.8'!O292+'havelvac 7.10'!O292+'havelvac 7.11'!O292+'havelvac 7.12'!O292+'havelvac 7.13'!O292</f>
        <v>0</v>
      </c>
      <c r="S292" s="161">
        <f>+'havelvac 7.1'!P292+'havelvac 7.2'!P292+'havelvac 7.3'!P292+'havelvac 7.4'!P292+'havelvac 7.5'!P292+'havelvac 7.6'!P292+'havelvac 7.7'!P292+'havelvac 7.9'!P292+'havelvac 7.8'!P292+'havelvac 7.10'!P292+'havelvac 7.11'!P292+'havelvac 7.12'!P292+'havelvac 7.13'!P292</f>
        <v>0</v>
      </c>
      <c r="T292" s="438">
        <f t="shared" si="26"/>
        <v>0</v>
      </c>
      <c r="U292" s="438">
        <f t="shared" si="27"/>
        <v>0</v>
      </c>
      <c r="V292" s="438">
        <f t="shared" si="28"/>
        <v>0</v>
      </c>
    </row>
    <row r="293" spans="1:22" s="137" customFormat="1" ht="16.2" hidden="1">
      <c r="A293" s="184"/>
      <c r="B293" s="185"/>
      <c r="C293" s="134"/>
      <c r="D293" s="133"/>
      <c r="E293" s="132"/>
      <c r="F293" s="186"/>
      <c r="G293" s="187"/>
      <c r="H293" s="25"/>
      <c r="I293" s="25"/>
      <c r="J293" s="26"/>
      <c r="K293" s="26"/>
      <c r="L293" s="30" t="s">
        <v>760</v>
      </c>
      <c r="M293" s="31">
        <v>8121</v>
      </c>
      <c r="N293" s="183">
        <f>+'havelvac 7.1'!N293+'havelvac 7.2'!N293+'havelvac 7.3'!N293+'havelvac 7.4'!N293+'havelvac 7.5'!N293+'havelvac 7.6'!N293+'havelvac 7.7'!N293+'havelvac 7.9'!N293+'havelvac 7.8'!N293+'havelvac 7.10'!N293+'havelvac 7.11'!N293+'havelvac 7.12'!N293+'havelvac 7.13'!N293</f>
        <v>0</v>
      </c>
      <c r="O293" s="183">
        <f>+'havelvac 7.1'!O293+'havelvac 7.2'!O293+'havelvac 7.3'!O293+'havelvac 7.4'!O293+'havelvac 7.5'!O293+'havelvac 7.6'!O293+'havelvac 7.7'!O293+'havelvac 7.9'!O293+'havelvac 7.8'!O293+'havelvac 7.10'!O293+'havelvac 7.11'!O293+'havelvac 7.12'!O293+'havelvac 7.13'!O293</f>
        <v>0</v>
      </c>
      <c r="P293" s="183">
        <f>+'havelvac 7.1'!P293+'havelvac 7.2'!P293+'havelvac 7.3'!P293+'havelvac 7.4'!P293+'havelvac 7.5'!P293+'havelvac 7.6'!P293+'havelvac 7.7'!P293+'havelvac 7.9'!P293+'havelvac 7.8'!P293+'havelvac 7.10'!P293+'havelvac 7.11'!P293+'havelvac 7.12'!P293+'havelvac 7.13'!P293</f>
        <v>0</v>
      </c>
      <c r="Q293" s="161">
        <f>'havelvac 7.1'!N293+'havelvac 7.2'!N293</f>
        <v>0</v>
      </c>
      <c r="R293" s="161">
        <f>+'havelvac 7.1'!O293+'havelvac 7.2'!O293+'havelvac 7.3'!O293+'havelvac 7.4'!O293+'havelvac 7.5'!O293+'havelvac 7.6'!O293+'havelvac 7.7'!O293+'havelvac 7.9'!O293+'havelvac 7.8'!O293+'havelvac 7.10'!O293+'havelvac 7.11'!O293+'havelvac 7.12'!O293+'havelvac 7.13'!O293</f>
        <v>0</v>
      </c>
      <c r="S293" s="161">
        <f>+'havelvac 7.1'!P293+'havelvac 7.2'!P293+'havelvac 7.3'!P293+'havelvac 7.4'!P293+'havelvac 7.5'!P293+'havelvac 7.6'!P293+'havelvac 7.7'!P293+'havelvac 7.9'!P293+'havelvac 7.8'!P293+'havelvac 7.10'!P293+'havelvac 7.11'!P293+'havelvac 7.12'!P293+'havelvac 7.13'!P293</f>
        <v>0</v>
      </c>
      <c r="T293" s="438">
        <f t="shared" si="26"/>
        <v>0</v>
      </c>
      <c r="U293" s="438">
        <f t="shared" si="27"/>
        <v>0</v>
      </c>
      <c r="V293" s="438">
        <f t="shared" si="28"/>
        <v>0</v>
      </c>
    </row>
    <row r="294" spans="1:22" s="137" customFormat="1" ht="16.2" hidden="1">
      <c r="A294" s="184"/>
      <c r="B294" s="185"/>
      <c r="C294" s="134"/>
      <c r="D294" s="133"/>
      <c r="E294" s="132"/>
      <c r="F294" s="186"/>
      <c r="G294" s="187"/>
      <c r="H294" s="25"/>
      <c r="I294" s="25"/>
      <c r="J294" s="26"/>
      <c r="K294" s="26"/>
      <c r="L294" s="29" t="s">
        <v>222</v>
      </c>
      <c r="M294" s="12">
        <v>8411</v>
      </c>
      <c r="N294" s="183">
        <f>+'havelvac 7.1'!N294+'havelvac 7.2'!N294+'havelvac 7.3'!N294+'havelvac 7.4'!N294+'havelvac 7.5'!N294+'havelvac 7.6'!N294+'havelvac 7.7'!N294+'havelvac 7.9'!N294+'havelvac 7.8'!N294+'havelvac 7.10'!N294+'havelvac 7.11'!N294+'havelvac 7.12'!N294+'havelvac 7.13'!N294</f>
        <v>0</v>
      </c>
      <c r="O294" s="183">
        <f>+'havelvac 7.1'!O294+'havelvac 7.2'!O294+'havelvac 7.3'!O294+'havelvac 7.4'!O294+'havelvac 7.5'!O294+'havelvac 7.6'!O294+'havelvac 7.7'!O294+'havelvac 7.9'!O294+'havelvac 7.8'!O294+'havelvac 7.10'!O294+'havelvac 7.11'!O294+'havelvac 7.12'!O294+'havelvac 7.13'!O294</f>
        <v>0</v>
      </c>
      <c r="P294" s="183">
        <f>+'havelvac 7.1'!P294+'havelvac 7.2'!P294+'havelvac 7.3'!P294+'havelvac 7.4'!P294+'havelvac 7.5'!P294+'havelvac 7.6'!P294+'havelvac 7.7'!P294+'havelvac 7.9'!P294+'havelvac 7.8'!P294+'havelvac 7.10'!P294+'havelvac 7.11'!P294+'havelvac 7.12'!P294+'havelvac 7.13'!P294</f>
        <v>0</v>
      </c>
      <c r="Q294" s="161">
        <f>'havelvac 7.1'!N294+'havelvac 7.2'!N294</f>
        <v>0</v>
      </c>
      <c r="R294" s="161">
        <f>+'havelvac 7.1'!O294+'havelvac 7.2'!O294+'havelvac 7.3'!O294+'havelvac 7.4'!O294+'havelvac 7.5'!O294+'havelvac 7.6'!O294+'havelvac 7.7'!O294+'havelvac 7.9'!O294+'havelvac 7.8'!O294+'havelvac 7.10'!O294+'havelvac 7.11'!O294+'havelvac 7.12'!O294+'havelvac 7.13'!O294</f>
        <v>0</v>
      </c>
      <c r="S294" s="161">
        <f>+'havelvac 7.1'!P294+'havelvac 7.2'!P294+'havelvac 7.3'!P294+'havelvac 7.4'!P294+'havelvac 7.5'!P294+'havelvac 7.6'!P294+'havelvac 7.7'!P294+'havelvac 7.9'!P294+'havelvac 7.8'!P294+'havelvac 7.10'!P294+'havelvac 7.11'!P294+'havelvac 7.12'!P294+'havelvac 7.13'!P294</f>
        <v>0</v>
      </c>
      <c r="T294" s="438">
        <f t="shared" si="26"/>
        <v>0</v>
      </c>
      <c r="U294" s="438">
        <f t="shared" si="27"/>
        <v>0</v>
      </c>
      <c r="V294" s="438">
        <f t="shared" si="28"/>
        <v>0</v>
      </c>
    </row>
    <row r="295" spans="1:22" s="189" customFormat="1" ht="16.2" hidden="1">
      <c r="A295" s="184" t="str">
        <f t="shared" si="23"/>
        <v>71050300000000</v>
      </c>
      <c r="B295" s="185" t="s">
        <v>439</v>
      </c>
      <c r="C295" s="134" t="s">
        <v>149</v>
      </c>
      <c r="D295" s="133" t="s">
        <v>442</v>
      </c>
      <c r="E295" s="132" t="s">
        <v>441</v>
      </c>
      <c r="F295" s="186" t="s">
        <v>441</v>
      </c>
      <c r="G295" s="187" t="s">
        <v>440</v>
      </c>
      <c r="H295" s="45"/>
      <c r="I295" s="147"/>
      <c r="J295" s="148"/>
      <c r="K295" s="148"/>
      <c r="L295" s="27" t="s">
        <v>881</v>
      </c>
      <c r="M295" s="28"/>
      <c r="N295" s="197">
        <f>O295+P295</f>
        <v>0</v>
      </c>
      <c r="O295" s="197">
        <f>SUM(O296:O299)</f>
        <v>0</v>
      </c>
      <c r="P295" s="197">
        <f>SUM(P296:P299)</f>
        <v>0</v>
      </c>
      <c r="Q295" s="161">
        <f>'havelvac 7.1'!N295+'havelvac 7.2'!N295</f>
        <v>0</v>
      </c>
      <c r="R295" s="161">
        <f>+'havelvac 7.1'!O295+'havelvac 7.2'!O295+'havelvac 7.3'!O295+'havelvac 7.4'!O295+'havelvac 7.5'!O295+'havelvac 7.6'!O295+'havelvac 7.7'!O295+'havelvac 7.9'!O295+'havelvac 7.8'!O295+'havelvac 7.10'!O295+'havelvac 7.11'!O295+'havelvac 7.12'!O295+'havelvac 7.13'!O295</f>
        <v>0</v>
      </c>
      <c r="S295" s="161">
        <f>+'havelvac 7.1'!P295+'havelvac 7.2'!P295+'havelvac 7.3'!P295+'havelvac 7.4'!P295+'havelvac 7.5'!P295+'havelvac 7.6'!P295+'havelvac 7.7'!P295+'havelvac 7.9'!P295+'havelvac 7.8'!P295+'havelvac 7.10'!P295+'havelvac 7.11'!P295+'havelvac 7.12'!P295+'havelvac 7.13'!P295</f>
        <v>0</v>
      </c>
      <c r="T295" s="438">
        <f t="shared" si="26"/>
        <v>0</v>
      </c>
      <c r="U295" s="438">
        <f t="shared" si="27"/>
        <v>0</v>
      </c>
      <c r="V295" s="438">
        <f t="shared" si="28"/>
        <v>0</v>
      </c>
    </row>
    <row r="296" spans="1:22" s="137" customFormat="1" ht="16.2" hidden="1">
      <c r="A296" s="184" t="str">
        <f t="shared" si="23"/>
        <v>71050300000001</v>
      </c>
      <c r="B296" s="185" t="s">
        <v>439</v>
      </c>
      <c r="C296" s="134" t="s">
        <v>149</v>
      </c>
      <c r="D296" s="133" t="s">
        <v>442</v>
      </c>
      <c r="E296" s="132" t="s">
        <v>441</v>
      </c>
      <c r="F296" s="186" t="s">
        <v>441</v>
      </c>
      <c r="G296" s="187" t="s">
        <v>96</v>
      </c>
      <c r="H296" s="25"/>
      <c r="I296" s="25"/>
      <c r="J296" s="26"/>
      <c r="K296" s="26"/>
      <c r="L296" s="29" t="s">
        <v>125</v>
      </c>
      <c r="M296" s="33">
        <v>4239</v>
      </c>
      <c r="N296" s="183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6" s="183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6" s="183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  <c r="Q296" s="161">
        <f>'havelvac 7.1'!N296+'havelvac 7.2'!N296</f>
        <v>0</v>
      </c>
      <c r="R296" s="161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S296" s="161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  <c r="T296" s="438">
        <f t="shared" si="26"/>
        <v>0</v>
      </c>
      <c r="U296" s="438">
        <f t="shared" si="27"/>
        <v>0</v>
      </c>
      <c r="V296" s="438">
        <f t="shared" si="28"/>
        <v>0</v>
      </c>
    </row>
    <row r="297" spans="1:22" s="137" customFormat="1" ht="26.4" hidden="1">
      <c r="A297" s="184" t="str">
        <f t="shared" ref="A297" si="30">CONCATENATE(B297,C297,D297,E297,F297,G297)</f>
        <v>71050601014213</v>
      </c>
      <c r="B297" s="185" t="s">
        <v>439</v>
      </c>
      <c r="C297" s="134" t="s">
        <v>149</v>
      </c>
      <c r="D297" s="133" t="s">
        <v>157</v>
      </c>
      <c r="E297" s="132" t="s">
        <v>106</v>
      </c>
      <c r="F297" s="186" t="s">
        <v>106</v>
      </c>
      <c r="G297" s="131">
        <v>4213</v>
      </c>
      <c r="H297" s="25"/>
      <c r="I297" s="25"/>
      <c r="J297" s="26"/>
      <c r="K297" s="26"/>
      <c r="L297" s="29" t="s">
        <v>142</v>
      </c>
      <c r="M297" s="12">
        <v>4251</v>
      </c>
      <c r="N297" s="183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7" s="183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7" s="183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  <c r="Q297" s="161">
        <f>'havelvac 7.1'!N297+'havelvac 7.2'!N297</f>
        <v>0</v>
      </c>
      <c r="R297" s="161">
        <f>+'havelvac 7.1'!O297+'havelvac 7.2'!O297+'havelvac 7.3'!O297+'havelvac 7.4'!O297+'havelvac 7.5'!O297+'havelvac 7.6'!O297+'havelvac 7.7'!O297+'havelvac 7.9'!O297+'havelvac 7.8'!O297+'havelvac 7.10'!O297+'havelvac 7.11'!O297+'havelvac 7.12'!O297+'havelvac 7.13'!O297</f>
        <v>0</v>
      </c>
      <c r="S297" s="161">
        <f>+'havelvac 7.1'!P297+'havelvac 7.2'!P297+'havelvac 7.3'!P297+'havelvac 7.4'!P297+'havelvac 7.5'!P297+'havelvac 7.6'!P297+'havelvac 7.7'!P297+'havelvac 7.9'!P297+'havelvac 7.8'!P297+'havelvac 7.10'!P297+'havelvac 7.11'!P297+'havelvac 7.12'!P297+'havelvac 7.13'!P297</f>
        <v>0</v>
      </c>
      <c r="T297" s="438">
        <f t="shared" si="26"/>
        <v>0</v>
      </c>
      <c r="U297" s="438">
        <f t="shared" si="27"/>
        <v>0</v>
      </c>
      <c r="V297" s="438">
        <f t="shared" si="28"/>
        <v>0</v>
      </c>
    </row>
    <row r="298" spans="1:22" s="193" customFormat="1" ht="26.4" hidden="1">
      <c r="A298" s="184" t="str">
        <f t="shared" ref="A298" si="31">CONCATENATE(B298,C298,D298,E298,F298,G298)</f>
        <v>71050601000000</v>
      </c>
      <c r="B298" s="185" t="s">
        <v>439</v>
      </c>
      <c r="C298" s="134" t="s">
        <v>149</v>
      </c>
      <c r="D298" s="133" t="s">
        <v>157</v>
      </c>
      <c r="E298" s="132" t="s">
        <v>106</v>
      </c>
      <c r="F298" s="186" t="s">
        <v>441</v>
      </c>
      <c r="G298" s="187" t="s">
        <v>440</v>
      </c>
      <c r="H298" s="25"/>
      <c r="I298" s="25"/>
      <c r="J298" s="26"/>
      <c r="K298" s="26"/>
      <c r="L298" s="29" t="s">
        <v>217</v>
      </c>
      <c r="M298" s="12">
        <v>4511</v>
      </c>
      <c r="N298" s="183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8" s="183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8" s="183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  <c r="Q298" s="161">
        <f>'havelvac 7.1'!N298+'havelvac 7.2'!N298</f>
        <v>0</v>
      </c>
      <c r="R298" s="161">
        <f>+'havelvac 7.1'!O298+'havelvac 7.2'!O298+'havelvac 7.3'!O298+'havelvac 7.4'!O298+'havelvac 7.5'!O298+'havelvac 7.6'!O298+'havelvac 7.7'!O298+'havelvac 7.9'!O298+'havelvac 7.8'!O298+'havelvac 7.10'!O298+'havelvac 7.11'!O298+'havelvac 7.12'!O298+'havelvac 7.13'!O298</f>
        <v>0</v>
      </c>
      <c r="S298" s="161">
        <f>+'havelvac 7.1'!P298+'havelvac 7.2'!P298+'havelvac 7.3'!P298+'havelvac 7.4'!P298+'havelvac 7.5'!P298+'havelvac 7.6'!P298+'havelvac 7.7'!P298+'havelvac 7.9'!P298+'havelvac 7.8'!P298+'havelvac 7.10'!P298+'havelvac 7.11'!P298+'havelvac 7.12'!P298+'havelvac 7.13'!P298</f>
        <v>0</v>
      </c>
      <c r="T298" s="438">
        <f t="shared" si="26"/>
        <v>0</v>
      </c>
      <c r="U298" s="438">
        <f t="shared" si="27"/>
        <v>0</v>
      </c>
      <c r="V298" s="438">
        <f t="shared" si="28"/>
        <v>0</v>
      </c>
    </row>
    <row r="299" spans="1:22" s="193" customFormat="1" ht="16.2" hidden="1">
      <c r="A299" s="184" t="str">
        <f t="shared" si="23"/>
        <v>71050301000000</v>
      </c>
      <c r="B299" s="185" t="s">
        <v>439</v>
      </c>
      <c r="C299" s="134" t="s">
        <v>149</v>
      </c>
      <c r="D299" s="133" t="s">
        <v>442</v>
      </c>
      <c r="E299" s="132" t="s">
        <v>106</v>
      </c>
      <c r="F299" s="186" t="s">
        <v>441</v>
      </c>
      <c r="G299" s="187" t="s">
        <v>440</v>
      </c>
      <c r="H299" s="25"/>
      <c r="I299" s="25"/>
      <c r="J299" s="26"/>
      <c r="K299" s="26"/>
      <c r="L299" s="36" t="s">
        <v>134</v>
      </c>
      <c r="M299" s="31" t="s">
        <v>84</v>
      </c>
      <c r="N299" s="183">
        <f>+'havelvac 7.1'!N299+'havelvac 7.2'!N299+'havelvac 7.3'!N299+'havelvac 7.4'!N299+'havelvac 7.5'!N299+'havelvac 7.6'!N299+'havelvac 7.7'!N299+'havelvac 7.9'!N299+'havelvac 7.8'!N299+'havelvac 7.10'!N299+'havelvac 7.11'!N299+'havelvac 7.12'!N299+'havelvac 7.13'!N299</f>
        <v>0</v>
      </c>
      <c r="O299" s="183">
        <f>+'havelvac 7.1'!O299+'havelvac 7.2'!O299+'havelvac 7.3'!O299+'havelvac 7.4'!O299+'havelvac 7.5'!O299+'havelvac 7.6'!O299+'havelvac 7.7'!O299+'havelvac 7.9'!O299+'havelvac 7.8'!O299+'havelvac 7.10'!O299+'havelvac 7.11'!O299+'havelvac 7.12'!O299+'havelvac 7.13'!O299</f>
        <v>0</v>
      </c>
      <c r="P299" s="183">
        <f>+'havelvac 7.1'!P299+'havelvac 7.2'!P299+'havelvac 7.3'!P299+'havelvac 7.4'!P299+'havelvac 7.5'!P299+'havelvac 7.6'!P299+'havelvac 7.7'!P299+'havelvac 7.9'!P299+'havelvac 7.8'!P299+'havelvac 7.10'!P299+'havelvac 7.11'!P299+'havelvac 7.12'!P299+'havelvac 7.13'!P299</f>
        <v>0</v>
      </c>
      <c r="Q299" s="161">
        <f>'havelvac 7.1'!N299+'havelvac 7.2'!N299</f>
        <v>0</v>
      </c>
      <c r="R299" s="161">
        <f>+'havelvac 7.1'!O299+'havelvac 7.2'!O299+'havelvac 7.3'!O299+'havelvac 7.4'!O299+'havelvac 7.5'!O299+'havelvac 7.6'!O299+'havelvac 7.7'!O299+'havelvac 7.9'!O299+'havelvac 7.8'!O299+'havelvac 7.10'!O299+'havelvac 7.11'!O299+'havelvac 7.12'!O299+'havelvac 7.13'!O299</f>
        <v>0</v>
      </c>
      <c r="S299" s="161">
        <f>+'havelvac 7.1'!P299+'havelvac 7.2'!P299+'havelvac 7.3'!P299+'havelvac 7.4'!P299+'havelvac 7.5'!P299+'havelvac 7.6'!P299+'havelvac 7.7'!P299+'havelvac 7.9'!P299+'havelvac 7.8'!P299+'havelvac 7.10'!P299+'havelvac 7.11'!P299+'havelvac 7.12'!P299+'havelvac 7.13'!P299</f>
        <v>0</v>
      </c>
      <c r="T299" s="438">
        <f t="shared" si="26"/>
        <v>0</v>
      </c>
      <c r="U299" s="438">
        <f t="shared" si="27"/>
        <v>0</v>
      </c>
      <c r="V299" s="438">
        <f t="shared" si="28"/>
        <v>0</v>
      </c>
    </row>
    <row r="300" spans="1:22" s="137" customFormat="1" ht="16.2" hidden="1">
      <c r="A300" s="184" t="str">
        <f>CONCATENATE(B300,C300,D300,E300,F300,G300)</f>
        <v>71060601074251</v>
      </c>
      <c r="B300" s="185" t="s">
        <v>439</v>
      </c>
      <c r="C300" s="134" t="s">
        <v>157</v>
      </c>
      <c r="D300" s="133" t="s">
        <v>157</v>
      </c>
      <c r="E300" s="132" t="s">
        <v>106</v>
      </c>
      <c r="F300" s="186" t="s">
        <v>183</v>
      </c>
      <c r="G300" s="131">
        <v>4251</v>
      </c>
      <c r="H300" s="45"/>
      <c r="I300" s="147"/>
      <c r="J300" s="148"/>
      <c r="K300" s="148"/>
      <c r="L300" s="27" t="s">
        <v>882</v>
      </c>
      <c r="M300" s="28"/>
      <c r="N300" s="197">
        <f>SUM(N301:N302)</f>
        <v>0</v>
      </c>
      <c r="O300" s="197">
        <f t="shared" ref="O300:P300" si="32">SUM(O301:O302)</f>
        <v>0</v>
      </c>
      <c r="P300" s="197">
        <f t="shared" si="32"/>
        <v>0</v>
      </c>
      <c r="Q300" s="161">
        <f>'havelvac 7.1'!N300+'havelvac 7.2'!N300</f>
        <v>0</v>
      </c>
      <c r="R300" s="161">
        <f>+'havelvac 7.1'!O300+'havelvac 7.2'!O300+'havelvac 7.3'!O300+'havelvac 7.4'!O300+'havelvac 7.5'!O300+'havelvac 7.6'!O300+'havelvac 7.7'!O300+'havelvac 7.9'!O300+'havelvac 7.8'!O300+'havelvac 7.10'!O300+'havelvac 7.11'!O300+'havelvac 7.12'!O300+'havelvac 7.13'!O300</f>
        <v>0</v>
      </c>
      <c r="S300" s="161">
        <f>+'havelvac 7.1'!P300+'havelvac 7.2'!P300+'havelvac 7.3'!P300+'havelvac 7.4'!P300+'havelvac 7.5'!P300+'havelvac 7.6'!P300+'havelvac 7.7'!P300+'havelvac 7.9'!P300+'havelvac 7.8'!P300+'havelvac 7.10'!P300+'havelvac 7.11'!P300+'havelvac 7.12'!P300+'havelvac 7.13'!P300</f>
        <v>0</v>
      </c>
      <c r="T300" s="438">
        <f t="shared" si="26"/>
        <v>0</v>
      </c>
      <c r="U300" s="438">
        <f t="shared" si="27"/>
        <v>0</v>
      </c>
      <c r="V300" s="438">
        <f t="shared" si="28"/>
        <v>0</v>
      </c>
    </row>
    <row r="301" spans="1:22" s="198" customFormat="1" ht="16.2" hidden="1">
      <c r="A301" s="184" t="str">
        <f>CONCATENATE(B301,C301,D301,E301,F301,G301)</f>
        <v>71060601080000</v>
      </c>
      <c r="B301" s="185" t="s">
        <v>439</v>
      </c>
      <c r="C301" s="134" t="s">
        <v>157</v>
      </c>
      <c r="D301" s="133" t="s">
        <v>157</v>
      </c>
      <c r="E301" s="132" t="s">
        <v>106</v>
      </c>
      <c r="F301" s="186" t="s">
        <v>185</v>
      </c>
      <c r="G301" s="187" t="s">
        <v>440</v>
      </c>
      <c r="H301" s="25"/>
      <c r="I301" s="25"/>
      <c r="J301" s="26"/>
      <c r="K301" s="26"/>
      <c r="L301" s="29" t="s">
        <v>125</v>
      </c>
      <c r="M301" s="31">
        <v>4239</v>
      </c>
      <c r="N301" s="183">
        <f>+'havelvac 7.1'!N301+'havelvac 7.2'!N301+'havelvac 7.3'!N301+'havelvac 7.4'!N301+'havelvac 7.5'!N301+'havelvac 7.6'!N301+'havelvac 7.7'!N301+'havelvac 7.9'!N301+'havelvac 7.8'!N301+'havelvac 7.10'!N301+'havelvac 7.11'!N301+'havelvac 7.12'!N301+'havelvac 7.13'!N301</f>
        <v>0</v>
      </c>
      <c r="O301" s="183">
        <f>+'havelvac 7.1'!O301+'havelvac 7.2'!O301+'havelvac 7.3'!O301+'havelvac 7.4'!O301+'havelvac 7.5'!O301+'havelvac 7.6'!O301+'havelvac 7.7'!O301+'havelvac 7.9'!O301+'havelvac 7.8'!O301+'havelvac 7.10'!O301+'havelvac 7.11'!O301+'havelvac 7.12'!O301+'havelvac 7.13'!O301</f>
        <v>0</v>
      </c>
      <c r="P301" s="183">
        <f>+'havelvac 7.1'!P301+'havelvac 7.2'!P301+'havelvac 7.3'!P301+'havelvac 7.4'!P301+'havelvac 7.5'!P301+'havelvac 7.6'!P301+'havelvac 7.7'!P301+'havelvac 7.9'!P301+'havelvac 7.8'!P301+'havelvac 7.10'!P301+'havelvac 7.11'!P301+'havelvac 7.12'!P301+'havelvac 7.13'!P301</f>
        <v>0</v>
      </c>
      <c r="Q301" s="161">
        <f>'havelvac 7.1'!N301+'havelvac 7.2'!N301</f>
        <v>0</v>
      </c>
      <c r="R301" s="161">
        <f>+'havelvac 7.1'!O301+'havelvac 7.2'!O301+'havelvac 7.3'!O301+'havelvac 7.4'!O301+'havelvac 7.5'!O301+'havelvac 7.6'!O301+'havelvac 7.7'!O301+'havelvac 7.9'!O301+'havelvac 7.8'!O301+'havelvac 7.10'!O301+'havelvac 7.11'!O301+'havelvac 7.12'!O301+'havelvac 7.13'!O301</f>
        <v>0</v>
      </c>
      <c r="S301" s="161">
        <f>+'havelvac 7.1'!P301+'havelvac 7.2'!P301+'havelvac 7.3'!P301+'havelvac 7.4'!P301+'havelvac 7.5'!P301+'havelvac 7.6'!P301+'havelvac 7.7'!P301+'havelvac 7.9'!P301+'havelvac 7.8'!P301+'havelvac 7.10'!P301+'havelvac 7.11'!P301+'havelvac 7.12'!P301+'havelvac 7.13'!P301</f>
        <v>0</v>
      </c>
      <c r="T301" s="438">
        <f t="shared" si="26"/>
        <v>0</v>
      </c>
      <c r="U301" s="438">
        <f t="shared" si="27"/>
        <v>0</v>
      </c>
      <c r="V301" s="438">
        <f t="shared" si="28"/>
        <v>0</v>
      </c>
    </row>
    <row r="302" spans="1:22" s="137" customFormat="1" ht="16.2" hidden="1">
      <c r="A302" s="184" t="str">
        <f>CONCATENATE(B302,C302,D302,E302,F302,G302)</f>
        <v>71060601084251</v>
      </c>
      <c r="B302" s="185" t="s">
        <v>439</v>
      </c>
      <c r="C302" s="134" t="s">
        <v>157</v>
      </c>
      <c r="D302" s="133" t="s">
        <v>157</v>
      </c>
      <c r="E302" s="132" t="s">
        <v>106</v>
      </c>
      <c r="F302" s="186" t="s">
        <v>185</v>
      </c>
      <c r="G302" s="131">
        <v>4251</v>
      </c>
      <c r="H302" s="25"/>
      <c r="I302" s="25"/>
      <c r="J302" s="26"/>
      <c r="K302" s="26"/>
      <c r="L302" s="29" t="s">
        <v>134</v>
      </c>
      <c r="M302" s="12">
        <v>4861</v>
      </c>
      <c r="N302" s="183">
        <f>+'havelvac 7.1'!N302+'havelvac 7.2'!N302+'havelvac 7.3'!N302+'havelvac 7.4'!N302+'havelvac 7.5'!N302+'havelvac 7.6'!N302+'havelvac 7.7'!N302+'havelvac 7.9'!N302+'havelvac 7.8'!N302+'havelvac 7.10'!N302+'havelvac 7.11'!N302+'havelvac 7.12'!N302+'havelvac 7.13'!N302</f>
        <v>0</v>
      </c>
      <c r="O302" s="183">
        <f>+'havelvac 7.1'!O302+'havelvac 7.2'!O302+'havelvac 7.3'!O302+'havelvac 7.4'!O302+'havelvac 7.5'!O302+'havelvac 7.6'!O302+'havelvac 7.7'!O302+'havelvac 7.9'!O302+'havelvac 7.8'!O302+'havelvac 7.10'!O302+'havelvac 7.11'!O302+'havelvac 7.12'!O302+'havelvac 7.13'!O302</f>
        <v>0</v>
      </c>
      <c r="P302" s="183">
        <f>+'havelvac 7.1'!P302+'havelvac 7.2'!P302+'havelvac 7.3'!P302+'havelvac 7.4'!P302+'havelvac 7.5'!P302+'havelvac 7.6'!P302+'havelvac 7.7'!P302+'havelvac 7.9'!P302+'havelvac 7.8'!P302+'havelvac 7.10'!P302+'havelvac 7.11'!P302+'havelvac 7.12'!P302+'havelvac 7.13'!P302</f>
        <v>0</v>
      </c>
      <c r="Q302" s="161">
        <f>'havelvac 7.1'!N302+'havelvac 7.2'!N302</f>
        <v>0</v>
      </c>
      <c r="R302" s="161">
        <f>+'havelvac 7.1'!O302+'havelvac 7.2'!O302+'havelvac 7.3'!O302+'havelvac 7.4'!O302+'havelvac 7.5'!O302+'havelvac 7.6'!O302+'havelvac 7.7'!O302+'havelvac 7.9'!O302+'havelvac 7.8'!O302+'havelvac 7.10'!O302+'havelvac 7.11'!O302+'havelvac 7.12'!O302+'havelvac 7.13'!O302</f>
        <v>0</v>
      </c>
      <c r="S302" s="161">
        <f>+'havelvac 7.1'!P302+'havelvac 7.2'!P302+'havelvac 7.3'!P302+'havelvac 7.4'!P302+'havelvac 7.5'!P302+'havelvac 7.6'!P302+'havelvac 7.7'!P302+'havelvac 7.9'!P302+'havelvac 7.8'!P302+'havelvac 7.10'!P302+'havelvac 7.11'!P302+'havelvac 7.12'!P302+'havelvac 7.13'!P302</f>
        <v>0</v>
      </c>
      <c r="T302" s="438">
        <f t="shared" si="26"/>
        <v>0</v>
      </c>
      <c r="U302" s="438">
        <f t="shared" si="27"/>
        <v>0</v>
      </c>
      <c r="V302" s="438">
        <f t="shared" si="28"/>
        <v>0</v>
      </c>
    </row>
    <row r="303" spans="1:22" s="137" customFormat="1" ht="16.2" hidden="1">
      <c r="A303" s="184" t="str">
        <f t="shared" si="23"/>
        <v>71050301014213</v>
      </c>
      <c r="B303" s="185" t="s">
        <v>439</v>
      </c>
      <c r="C303" s="134" t="s">
        <v>149</v>
      </c>
      <c r="D303" s="133" t="s">
        <v>442</v>
      </c>
      <c r="E303" s="132" t="s">
        <v>106</v>
      </c>
      <c r="F303" s="186" t="s">
        <v>106</v>
      </c>
      <c r="G303" s="131">
        <v>4213</v>
      </c>
      <c r="H303" s="45"/>
      <c r="I303" s="147"/>
      <c r="J303" s="148"/>
      <c r="K303" s="148"/>
      <c r="L303" s="27" t="s">
        <v>225</v>
      </c>
      <c r="M303" s="28"/>
      <c r="N303" s="197">
        <f>O303+P303</f>
        <v>0</v>
      </c>
      <c r="O303" s="197">
        <f>SUM(O304:O306)</f>
        <v>0</v>
      </c>
      <c r="P303" s="197">
        <f>SUM(P304:P306)</f>
        <v>0</v>
      </c>
      <c r="Q303" s="161">
        <f>'havelvac 7.1'!N303+'havelvac 7.2'!N303</f>
        <v>0</v>
      </c>
      <c r="R303" s="161">
        <f>+'havelvac 7.1'!O303+'havelvac 7.2'!O303+'havelvac 7.3'!O303+'havelvac 7.4'!O303+'havelvac 7.5'!O303+'havelvac 7.6'!O303+'havelvac 7.7'!O303+'havelvac 7.9'!O303+'havelvac 7.8'!O303+'havelvac 7.10'!O303+'havelvac 7.11'!O303+'havelvac 7.12'!O303+'havelvac 7.13'!O303</f>
        <v>0</v>
      </c>
      <c r="S303" s="161">
        <f>+'havelvac 7.1'!P303+'havelvac 7.2'!P303+'havelvac 7.3'!P303+'havelvac 7.4'!P303+'havelvac 7.5'!P303+'havelvac 7.6'!P303+'havelvac 7.7'!P303+'havelvac 7.9'!P303+'havelvac 7.8'!P303+'havelvac 7.10'!P303+'havelvac 7.11'!P303+'havelvac 7.12'!P303+'havelvac 7.13'!P303</f>
        <v>0</v>
      </c>
      <c r="T303" s="438">
        <f t="shared" si="26"/>
        <v>0</v>
      </c>
      <c r="U303" s="438">
        <f t="shared" si="27"/>
        <v>0</v>
      </c>
      <c r="V303" s="438">
        <f t="shared" si="28"/>
        <v>0</v>
      </c>
    </row>
    <row r="304" spans="1:22" s="189" customFormat="1" ht="16.2" hidden="1">
      <c r="A304" s="184" t="str">
        <f t="shared" si="23"/>
        <v>71050600000000</v>
      </c>
      <c r="B304" s="185" t="s">
        <v>439</v>
      </c>
      <c r="C304" s="134" t="s">
        <v>149</v>
      </c>
      <c r="D304" s="133" t="s">
        <v>157</v>
      </c>
      <c r="E304" s="132" t="s">
        <v>441</v>
      </c>
      <c r="F304" s="186" t="s">
        <v>441</v>
      </c>
      <c r="G304" s="187" t="s">
        <v>440</v>
      </c>
      <c r="H304" s="25"/>
      <c r="I304" s="25"/>
      <c r="J304" s="26"/>
      <c r="K304" s="26"/>
      <c r="L304" s="29" t="s">
        <v>122</v>
      </c>
      <c r="M304" s="12">
        <v>4234</v>
      </c>
      <c r="N304" s="183">
        <f>+'havelvac 7.1'!N304+'havelvac 7.2'!N304+'havelvac 7.3'!N304+'havelvac 7.4'!N304+'havelvac 7.5'!N304+'havelvac 7.6'!N304+'havelvac 7.7'!N304+'havelvac 7.9'!N304+'havelvac 7.8'!N304+'havelvac 7.10'!N304+'havelvac 7.11'!N304+'havelvac 7.12'!N304+'havelvac 7.13'!N304</f>
        <v>0</v>
      </c>
      <c r="O304" s="183">
        <f>+'havelvac 7.1'!O304+'havelvac 7.2'!O304+'havelvac 7.3'!O304+'havelvac 7.4'!O304+'havelvac 7.5'!O304+'havelvac 7.6'!O304+'havelvac 7.7'!O304+'havelvac 7.9'!O304+'havelvac 7.8'!O304+'havelvac 7.10'!O304+'havelvac 7.11'!O304+'havelvac 7.12'!O304+'havelvac 7.13'!O304</f>
        <v>0</v>
      </c>
      <c r="P304" s="183">
        <f>+'havelvac 7.1'!P304+'havelvac 7.2'!P304+'havelvac 7.3'!P304+'havelvac 7.4'!P304+'havelvac 7.5'!P304+'havelvac 7.6'!P304+'havelvac 7.7'!P304+'havelvac 7.9'!P304+'havelvac 7.8'!P304+'havelvac 7.10'!P304+'havelvac 7.11'!P304+'havelvac 7.12'!P304+'havelvac 7.13'!P304</f>
        <v>0</v>
      </c>
      <c r="Q304" s="161">
        <f>'havelvac 7.1'!N304+'havelvac 7.2'!N304</f>
        <v>0</v>
      </c>
      <c r="R304" s="161">
        <f>+'havelvac 7.1'!O304+'havelvac 7.2'!O304+'havelvac 7.3'!O304+'havelvac 7.4'!O304+'havelvac 7.5'!O304+'havelvac 7.6'!O304+'havelvac 7.7'!O304+'havelvac 7.9'!O304+'havelvac 7.8'!O304+'havelvac 7.10'!O304+'havelvac 7.11'!O304+'havelvac 7.12'!O304+'havelvac 7.13'!O304</f>
        <v>0</v>
      </c>
      <c r="S304" s="161">
        <f>+'havelvac 7.1'!P304+'havelvac 7.2'!P304+'havelvac 7.3'!P304+'havelvac 7.4'!P304+'havelvac 7.5'!P304+'havelvac 7.6'!P304+'havelvac 7.7'!P304+'havelvac 7.9'!P304+'havelvac 7.8'!P304+'havelvac 7.10'!P304+'havelvac 7.11'!P304+'havelvac 7.12'!P304+'havelvac 7.13'!P304</f>
        <v>0</v>
      </c>
      <c r="T304" s="438">
        <f t="shared" si="26"/>
        <v>0</v>
      </c>
      <c r="U304" s="438">
        <f t="shared" si="27"/>
        <v>0</v>
      </c>
      <c r="V304" s="438">
        <f t="shared" si="28"/>
        <v>0</v>
      </c>
    </row>
    <row r="305" spans="1:22" s="137" customFormat="1" ht="16.2" hidden="1">
      <c r="A305" s="184" t="str">
        <f t="shared" si="23"/>
        <v>71050600000001</v>
      </c>
      <c r="B305" s="185" t="s">
        <v>439</v>
      </c>
      <c r="C305" s="134" t="s">
        <v>149</v>
      </c>
      <c r="D305" s="133" t="s">
        <v>157</v>
      </c>
      <c r="E305" s="132" t="s">
        <v>441</v>
      </c>
      <c r="F305" s="186" t="s">
        <v>441</v>
      </c>
      <c r="G305" s="187" t="s">
        <v>96</v>
      </c>
      <c r="H305" s="25"/>
      <c r="I305" s="25"/>
      <c r="J305" s="26"/>
      <c r="K305" s="26"/>
      <c r="L305" s="29" t="s">
        <v>125</v>
      </c>
      <c r="M305" s="12">
        <v>4239</v>
      </c>
      <c r="N305" s="183">
        <f>+'havelvac 7.1'!N305+'havelvac 7.2'!N305+'havelvac 7.3'!N305+'havelvac 7.4'!N305+'havelvac 7.5'!N305+'havelvac 7.6'!N305+'havelvac 7.7'!N305+'havelvac 7.9'!N305+'havelvac 7.8'!N305+'havelvac 7.10'!N305+'havelvac 7.11'!N305+'havelvac 7.12'!N305+'havelvac 7.13'!N305</f>
        <v>0</v>
      </c>
      <c r="O305" s="183">
        <f>+'havelvac 7.1'!O305+'havelvac 7.2'!O305+'havelvac 7.3'!O305+'havelvac 7.4'!O305+'havelvac 7.5'!O305+'havelvac 7.6'!O305+'havelvac 7.7'!O305+'havelvac 7.9'!O305+'havelvac 7.8'!O305+'havelvac 7.10'!O305+'havelvac 7.11'!O305+'havelvac 7.12'!O305+'havelvac 7.13'!O305</f>
        <v>0</v>
      </c>
      <c r="P305" s="183">
        <f>+'havelvac 7.1'!P305+'havelvac 7.2'!P305+'havelvac 7.3'!P305+'havelvac 7.4'!P305+'havelvac 7.5'!P305+'havelvac 7.6'!P305+'havelvac 7.7'!P305+'havelvac 7.9'!P305+'havelvac 7.8'!P305+'havelvac 7.10'!P305+'havelvac 7.11'!P305+'havelvac 7.12'!P305+'havelvac 7.13'!P305</f>
        <v>0</v>
      </c>
      <c r="Q305" s="161">
        <f>'havelvac 7.1'!N305+'havelvac 7.2'!N305</f>
        <v>0</v>
      </c>
      <c r="R305" s="161">
        <f>+'havelvac 7.1'!O305+'havelvac 7.2'!O305+'havelvac 7.3'!O305+'havelvac 7.4'!O305+'havelvac 7.5'!O305+'havelvac 7.6'!O305+'havelvac 7.7'!O305+'havelvac 7.9'!O305+'havelvac 7.8'!O305+'havelvac 7.10'!O305+'havelvac 7.11'!O305+'havelvac 7.12'!O305+'havelvac 7.13'!O305</f>
        <v>0</v>
      </c>
      <c r="S305" s="161">
        <f>+'havelvac 7.1'!P305+'havelvac 7.2'!P305+'havelvac 7.3'!P305+'havelvac 7.4'!P305+'havelvac 7.5'!P305+'havelvac 7.6'!P305+'havelvac 7.7'!P305+'havelvac 7.9'!P305+'havelvac 7.8'!P305+'havelvac 7.10'!P305+'havelvac 7.11'!P305+'havelvac 7.12'!P305+'havelvac 7.13'!P305</f>
        <v>0</v>
      </c>
      <c r="T305" s="438">
        <f t="shared" si="26"/>
        <v>0</v>
      </c>
      <c r="U305" s="438">
        <f t="shared" si="27"/>
        <v>0</v>
      </c>
      <c r="V305" s="438">
        <f t="shared" si="28"/>
        <v>0</v>
      </c>
    </row>
    <row r="306" spans="1:22" s="193" customFormat="1" ht="26.4" hidden="1">
      <c r="A306" s="184" t="str">
        <f t="shared" si="23"/>
        <v>71050601000000</v>
      </c>
      <c r="B306" s="185" t="s">
        <v>439</v>
      </c>
      <c r="C306" s="134" t="s">
        <v>149</v>
      </c>
      <c r="D306" s="133" t="s">
        <v>157</v>
      </c>
      <c r="E306" s="132" t="s">
        <v>106</v>
      </c>
      <c r="F306" s="186" t="s">
        <v>441</v>
      </c>
      <c r="G306" s="187" t="s">
        <v>440</v>
      </c>
      <c r="H306" s="25"/>
      <c r="I306" s="25"/>
      <c r="J306" s="26"/>
      <c r="K306" s="26"/>
      <c r="L306" s="29" t="s">
        <v>217</v>
      </c>
      <c r="M306" s="12">
        <v>4511</v>
      </c>
      <c r="N306" s="183">
        <f>+'havelvac 7.1'!N306+'havelvac 7.2'!N306+'havelvac 7.3'!N306+'havelvac 7.4'!N306+'havelvac 7.5'!N306+'havelvac 7.6'!N306+'havelvac 7.7'!N306+'havelvac 7.9'!N306+'havelvac 7.8'!N306+'havelvac 7.10'!N306+'havelvac 7.11'!N306+'havelvac 7.12'!N306+'havelvac 7.13'!N306</f>
        <v>0</v>
      </c>
      <c r="O306" s="183">
        <f>+'havelvac 7.1'!O306+'havelvac 7.2'!O306+'havelvac 7.3'!O306+'havelvac 7.4'!O306+'havelvac 7.5'!O306+'havelvac 7.6'!O306+'havelvac 7.7'!O306+'havelvac 7.9'!O306+'havelvac 7.8'!O306+'havelvac 7.10'!O306+'havelvac 7.11'!O306+'havelvac 7.12'!O306+'havelvac 7.13'!O306</f>
        <v>0</v>
      </c>
      <c r="P306" s="183">
        <f>+'havelvac 7.1'!P306+'havelvac 7.2'!P306+'havelvac 7.3'!P306+'havelvac 7.4'!P306+'havelvac 7.5'!P306+'havelvac 7.6'!P306+'havelvac 7.7'!P306+'havelvac 7.9'!P306+'havelvac 7.8'!P306+'havelvac 7.10'!P306+'havelvac 7.11'!P306+'havelvac 7.12'!P306+'havelvac 7.13'!P306</f>
        <v>0</v>
      </c>
      <c r="Q306" s="161">
        <f>'havelvac 7.1'!N306+'havelvac 7.2'!N306</f>
        <v>0</v>
      </c>
      <c r="R306" s="161">
        <f>+'havelvac 7.1'!O306+'havelvac 7.2'!O306+'havelvac 7.3'!O306+'havelvac 7.4'!O306+'havelvac 7.5'!O306+'havelvac 7.6'!O306+'havelvac 7.7'!O306+'havelvac 7.9'!O306+'havelvac 7.8'!O306+'havelvac 7.10'!O306+'havelvac 7.11'!O306+'havelvac 7.12'!O306+'havelvac 7.13'!O306</f>
        <v>0</v>
      </c>
      <c r="S306" s="161">
        <f>+'havelvac 7.1'!P306+'havelvac 7.2'!P306+'havelvac 7.3'!P306+'havelvac 7.4'!P306+'havelvac 7.5'!P306+'havelvac 7.6'!P306+'havelvac 7.7'!P306+'havelvac 7.9'!P306+'havelvac 7.8'!P306+'havelvac 7.10'!P306+'havelvac 7.11'!P306+'havelvac 7.12'!P306+'havelvac 7.13'!P306</f>
        <v>0</v>
      </c>
      <c r="T306" s="438">
        <f t="shared" si="26"/>
        <v>0</v>
      </c>
      <c r="U306" s="438">
        <f t="shared" si="27"/>
        <v>0</v>
      </c>
      <c r="V306" s="438">
        <f t="shared" si="28"/>
        <v>0</v>
      </c>
    </row>
    <row r="307" spans="1:22" s="137" customFormat="1" ht="36.75" hidden="1" customHeight="1">
      <c r="A307" s="184" t="str">
        <f t="shared" si="23"/>
        <v>71050601000001</v>
      </c>
      <c r="B307" s="185" t="s">
        <v>439</v>
      </c>
      <c r="C307" s="134" t="s">
        <v>149</v>
      </c>
      <c r="D307" s="133" t="s">
        <v>157</v>
      </c>
      <c r="E307" s="132" t="s">
        <v>106</v>
      </c>
      <c r="F307" s="186" t="s">
        <v>441</v>
      </c>
      <c r="G307" s="187" t="s">
        <v>96</v>
      </c>
      <c r="H307" s="45"/>
      <c r="I307" s="147"/>
      <c r="J307" s="148"/>
      <c r="K307" s="148"/>
      <c r="L307" s="27" t="s">
        <v>795</v>
      </c>
      <c r="M307" s="28"/>
      <c r="N307" s="197">
        <f>O307+P307</f>
        <v>0</v>
      </c>
      <c r="O307" s="197">
        <f>SUM(O308:O310)</f>
        <v>0</v>
      </c>
      <c r="P307" s="197">
        <f>SUM(P308:P310)</f>
        <v>0</v>
      </c>
      <c r="Q307" s="161">
        <f>'havelvac 7.1'!N307+'havelvac 7.2'!N307</f>
        <v>0</v>
      </c>
      <c r="R307" s="161">
        <f>+'havelvac 7.1'!O307+'havelvac 7.2'!O307+'havelvac 7.3'!O307+'havelvac 7.4'!O307+'havelvac 7.5'!O307+'havelvac 7.6'!O307+'havelvac 7.7'!O307+'havelvac 7.9'!O307+'havelvac 7.8'!O307+'havelvac 7.10'!O307+'havelvac 7.11'!O307+'havelvac 7.12'!O307+'havelvac 7.13'!O307</f>
        <v>0</v>
      </c>
      <c r="S307" s="161">
        <f>+'havelvac 7.1'!P307+'havelvac 7.2'!P307+'havelvac 7.3'!P307+'havelvac 7.4'!P307+'havelvac 7.5'!P307+'havelvac 7.6'!P307+'havelvac 7.7'!P307+'havelvac 7.9'!P307+'havelvac 7.8'!P307+'havelvac 7.10'!P307+'havelvac 7.11'!P307+'havelvac 7.12'!P307+'havelvac 7.13'!P307</f>
        <v>0</v>
      </c>
      <c r="T307" s="438">
        <f t="shared" si="26"/>
        <v>0</v>
      </c>
      <c r="U307" s="438">
        <f t="shared" si="27"/>
        <v>0</v>
      </c>
      <c r="V307" s="438">
        <f t="shared" si="28"/>
        <v>0</v>
      </c>
    </row>
    <row r="308" spans="1:22" s="198" customFormat="1" ht="16.2" hidden="1">
      <c r="A308" s="184" t="str">
        <f t="shared" si="23"/>
        <v>71050601010000</v>
      </c>
      <c r="B308" s="185" t="s">
        <v>439</v>
      </c>
      <c r="C308" s="134" t="s">
        <v>149</v>
      </c>
      <c r="D308" s="133" t="s">
        <v>157</v>
      </c>
      <c r="E308" s="132" t="s">
        <v>106</v>
      </c>
      <c r="F308" s="186" t="s">
        <v>106</v>
      </c>
      <c r="G308" s="187" t="s">
        <v>440</v>
      </c>
      <c r="H308" s="25"/>
      <c r="I308" s="25"/>
      <c r="J308" s="26"/>
      <c r="K308" s="26"/>
      <c r="L308" s="29" t="s">
        <v>125</v>
      </c>
      <c r="M308" s="33">
        <v>4239</v>
      </c>
      <c r="N308" s="183">
        <f>+'havelvac 7.1'!N308+'havelvac 7.2'!N308+'havelvac 7.3'!N308+'havelvac 7.4'!N308+'havelvac 7.5'!N308+'havelvac 7.6'!N308+'havelvac 7.7'!N308+'havelvac 7.9'!N308+'havelvac 7.8'!N308+'havelvac 7.10'!N308+'havelvac 7.11'!N308+'havelvac 7.12'!N308+'havelvac 7.13'!N308</f>
        <v>0</v>
      </c>
      <c r="O308" s="183">
        <f>+'havelvac 7.1'!O308+'havelvac 7.2'!O308+'havelvac 7.3'!O308+'havelvac 7.4'!O308+'havelvac 7.5'!O308+'havelvac 7.6'!O308+'havelvac 7.7'!O308+'havelvac 7.9'!O308+'havelvac 7.8'!O308+'havelvac 7.10'!O308+'havelvac 7.11'!O308+'havelvac 7.12'!O308+'havelvac 7.13'!O308</f>
        <v>0</v>
      </c>
      <c r="P308" s="183">
        <f>+'havelvac 7.1'!P308+'havelvac 7.2'!P308+'havelvac 7.3'!P308+'havelvac 7.4'!P308+'havelvac 7.5'!P308+'havelvac 7.6'!P308+'havelvac 7.7'!P308+'havelvac 7.9'!P308+'havelvac 7.8'!P308+'havelvac 7.10'!P308+'havelvac 7.11'!P308+'havelvac 7.12'!P308+'havelvac 7.13'!P308</f>
        <v>0</v>
      </c>
      <c r="Q308" s="161">
        <f>'havelvac 7.1'!N308+'havelvac 7.2'!N308</f>
        <v>0</v>
      </c>
      <c r="R308" s="161">
        <f>+'havelvac 7.1'!O308+'havelvac 7.2'!O308+'havelvac 7.3'!O308+'havelvac 7.4'!O308+'havelvac 7.5'!O308+'havelvac 7.6'!O308+'havelvac 7.7'!O308+'havelvac 7.9'!O308+'havelvac 7.8'!O308+'havelvac 7.10'!O308+'havelvac 7.11'!O308+'havelvac 7.12'!O308+'havelvac 7.13'!O308</f>
        <v>0</v>
      </c>
      <c r="S308" s="161">
        <f>+'havelvac 7.1'!P308+'havelvac 7.2'!P308+'havelvac 7.3'!P308+'havelvac 7.4'!P308+'havelvac 7.5'!P308+'havelvac 7.6'!P308+'havelvac 7.7'!P308+'havelvac 7.9'!P308+'havelvac 7.8'!P308+'havelvac 7.10'!P308+'havelvac 7.11'!P308+'havelvac 7.12'!P308+'havelvac 7.13'!P308</f>
        <v>0</v>
      </c>
      <c r="T308" s="438">
        <f t="shared" si="26"/>
        <v>0</v>
      </c>
      <c r="U308" s="438">
        <f t="shared" si="27"/>
        <v>0</v>
      </c>
      <c r="V308" s="438">
        <f t="shared" si="28"/>
        <v>0</v>
      </c>
    </row>
    <row r="309" spans="1:22" s="137" customFormat="1" ht="26.4" hidden="1">
      <c r="A309" s="184" t="str">
        <f t="shared" si="23"/>
        <v>71050601014213</v>
      </c>
      <c r="B309" s="185" t="s">
        <v>439</v>
      </c>
      <c r="C309" s="134" t="s">
        <v>149</v>
      </c>
      <c r="D309" s="133" t="s">
        <v>157</v>
      </c>
      <c r="E309" s="132" t="s">
        <v>106</v>
      </c>
      <c r="F309" s="186" t="s">
        <v>106</v>
      </c>
      <c r="G309" s="131">
        <v>4213</v>
      </c>
      <c r="H309" s="25"/>
      <c r="I309" s="25"/>
      <c r="J309" s="26"/>
      <c r="K309" s="26"/>
      <c r="L309" s="29" t="s">
        <v>142</v>
      </c>
      <c r="M309" s="12">
        <v>4251</v>
      </c>
      <c r="N309" s="183">
        <f>+'havelvac 7.1'!N309+'havelvac 7.2'!N309+'havelvac 7.3'!N309+'havelvac 7.4'!N309+'havelvac 7.5'!N309+'havelvac 7.6'!N309+'havelvac 7.7'!N309+'havelvac 7.9'!N309+'havelvac 7.8'!N309+'havelvac 7.10'!N309+'havelvac 7.11'!N309+'havelvac 7.12'!N309+'havelvac 7.13'!N309</f>
        <v>0</v>
      </c>
      <c r="O309" s="183">
        <f>+'havelvac 7.1'!O309+'havelvac 7.2'!O309+'havelvac 7.3'!O309+'havelvac 7.4'!O309+'havelvac 7.5'!O309+'havelvac 7.6'!O309+'havelvac 7.7'!O309+'havelvac 7.9'!O309+'havelvac 7.8'!O309+'havelvac 7.10'!O309+'havelvac 7.11'!O309+'havelvac 7.12'!O309+'havelvac 7.13'!O309</f>
        <v>0</v>
      </c>
      <c r="P309" s="183">
        <f>+'havelvac 7.1'!P309+'havelvac 7.2'!P309+'havelvac 7.3'!P309+'havelvac 7.4'!P309+'havelvac 7.5'!P309+'havelvac 7.6'!P309+'havelvac 7.7'!P309+'havelvac 7.9'!P309+'havelvac 7.8'!P309+'havelvac 7.10'!P309+'havelvac 7.11'!P309+'havelvac 7.12'!P309+'havelvac 7.13'!P309</f>
        <v>0</v>
      </c>
      <c r="Q309" s="161">
        <f>'havelvac 7.1'!N309+'havelvac 7.2'!N309</f>
        <v>0</v>
      </c>
      <c r="R309" s="161">
        <f>+'havelvac 7.1'!O309+'havelvac 7.2'!O309+'havelvac 7.3'!O309+'havelvac 7.4'!O309+'havelvac 7.5'!O309+'havelvac 7.6'!O309+'havelvac 7.7'!O309+'havelvac 7.9'!O309+'havelvac 7.8'!O309+'havelvac 7.10'!O309+'havelvac 7.11'!O309+'havelvac 7.12'!O309+'havelvac 7.13'!O309</f>
        <v>0</v>
      </c>
      <c r="S309" s="161">
        <f>+'havelvac 7.1'!P309+'havelvac 7.2'!P309+'havelvac 7.3'!P309+'havelvac 7.4'!P309+'havelvac 7.5'!P309+'havelvac 7.6'!P309+'havelvac 7.7'!P309+'havelvac 7.9'!P309+'havelvac 7.8'!P309+'havelvac 7.10'!P309+'havelvac 7.11'!P309+'havelvac 7.12'!P309+'havelvac 7.13'!P309</f>
        <v>0</v>
      </c>
      <c r="T309" s="438">
        <f t="shared" si="26"/>
        <v>0</v>
      </c>
      <c r="U309" s="438">
        <f t="shared" si="27"/>
        <v>0</v>
      </c>
      <c r="V309" s="438">
        <f t="shared" si="28"/>
        <v>0</v>
      </c>
    </row>
    <row r="310" spans="1:22" s="137" customFormat="1" ht="16.2" hidden="1">
      <c r="A310" s="184" t="str">
        <f t="shared" si="23"/>
        <v>71050601014269</v>
      </c>
      <c r="B310" s="185" t="s">
        <v>439</v>
      </c>
      <c r="C310" s="134" t="s">
        <v>149</v>
      </c>
      <c r="D310" s="133" t="s">
        <v>157</v>
      </c>
      <c r="E310" s="132" t="s">
        <v>106</v>
      </c>
      <c r="F310" s="186" t="s">
        <v>106</v>
      </c>
      <c r="G310" s="131">
        <v>4269</v>
      </c>
      <c r="H310" s="25"/>
      <c r="I310" s="25"/>
      <c r="J310" s="26"/>
      <c r="K310" s="26"/>
      <c r="L310" s="29" t="s">
        <v>134</v>
      </c>
      <c r="M310" s="12">
        <v>4861</v>
      </c>
      <c r="N310" s="183">
        <f>+'havelvac 7.1'!N310+'havelvac 7.2'!N310+'havelvac 7.3'!N310+'havelvac 7.4'!N310+'havelvac 7.5'!N310+'havelvac 7.6'!N310+'havelvac 7.7'!N310+'havelvac 7.9'!N310+'havelvac 7.8'!N310+'havelvac 7.10'!N310+'havelvac 7.11'!N310+'havelvac 7.12'!N310+'havelvac 7.13'!N310</f>
        <v>0</v>
      </c>
      <c r="O310" s="183">
        <f>+'havelvac 7.1'!O310+'havelvac 7.2'!O310+'havelvac 7.3'!O310+'havelvac 7.4'!O310+'havelvac 7.5'!O310+'havelvac 7.6'!O310+'havelvac 7.7'!O310+'havelvac 7.9'!O310+'havelvac 7.8'!O310+'havelvac 7.10'!O310+'havelvac 7.11'!O310+'havelvac 7.12'!O310+'havelvac 7.13'!O310</f>
        <v>0</v>
      </c>
      <c r="P310" s="183">
        <f>+'havelvac 7.1'!P310+'havelvac 7.2'!P310+'havelvac 7.3'!P310+'havelvac 7.4'!P310+'havelvac 7.5'!P310+'havelvac 7.6'!P310+'havelvac 7.7'!P310+'havelvac 7.9'!P310+'havelvac 7.8'!P310+'havelvac 7.10'!P310+'havelvac 7.11'!P310+'havelvac 7.12'!P310+'havelvac 7.13'!P310</f>
        <v>0</v>
      </c>
      <c r="Q310" s="161">
        <f>'havelvac 7.1'!N310+'havelvac 7.2'!N310</f>
        <v>0</v>
      </c>
      <c r="R310" s="161">
        <f>+'havelvac 7.1'!O310+'havelvac 7.2'!O310+'havelvac 7.3'!O310+'havelvac 7.4'!O310+'havelvac 7.5'!O310+'havelvac 7.6'!O310+'havelvac 7.7'!O310+'havelvac 7.9'!O310+'havelvac 7.8'!O310+'havelvac 7.10'!O310+'havelvac 7.11'!O310+'havelvac 7.12'!O310+'havelvac 7.13'!O310</f>
        <v>0</v>
      </c>
      <c r="S310" s="161">
        <f>+'havelvac 7.1'!P310+'havelvac 7.2'!P310+'havelvac 7.3'!P310+'havelvac 7.4'!P310+'havelvac 7.5'!P310+'havelvac 7.6'!P310+'havelvac 7.7'!P310+'havelvac 7.9'!P310+'havelvac 7.8'!P310+'havelvac 7.10'!P310+'havelvac 7.11'!P310+'havelvac 7.12'!P310+'havelvac 7.13'!P310</f>
        <v>0</v>
      </c>
      <c r="T310" s="438">
        <f t="shared" si="26"/>
        <v>0</v>
      </c>
      <c r="U310" s="438">
        <f t="shared" si="27"/>
        <v>0</v>
      </c>
      <c r="V310" s="438">
        <f t="shared" si="28"/>
        <v>0</v>
      </c>
    </row>
    <row r="311" spans="1:22" s="137" customFormat="1" ht="24" hidden="1" customHeight="1">
      <c r="A311" s="184" t="str">
        <f t="shared" si="23"/>
        <v>71050601014638</v>
      </c>
      <c r="B311" s="185" t="s">
        <v>439</v>
      </c>
      <c r="C311" s="134" t="s">
        <v>149</v>
      </c>
      <c r="D311" s="133" t="s">
        <v>157</v>
      </c>
      <c r="E311" s="132" t="s">
        <v>106</v>
      </c>
      <c r="F311" s="186" t="s">
        <v>106</v>
      </c>
      <c r="G311" s="131">
        <v>4638</v>
      </c>
      <c r="H311" s="45"/>
      <c r="I311" s="147"/>
      <c r="J311" s="148"/>
      <c r="K311" s="148"/>
      <c r="L311" s="27" t="s">
        <v>883</v>
      </c>
      <c r="M311" s="28"/>
      <c r="N311" s="197">
        <f>O311+P311</f>
        <v>0</v>
      </c>
      <c r="O311" s="197">
        <f>SUM(O312:O313)</f>
        <v>0</v>
      </c>
      <c r="P311" s="197">
        <f>SUM(P312:P313)</f>
        <v>0</v>
      </c>
      <c r="Q311" s="161">
        <f>'havelvac 7.1'!N311+'havelvac 7.2'!N311</f>
        <v>0</v>
      </c>
      <c r="R311" s="161">
        <f>+'havelvac 7.1'!O311+'havelvac 7.2'!O311+'havelvac 7.3'!O311+'havelvac 7.4'!O311+'havelvac 7.5'!O311+'havelvac 7.6'!O311+'havelvac 7.7'!O311+'havelvac 7.9'!O311+'havelvac 7.8'!O311+'havelvac 7.10'!O311+'havelvac 7.11'!O311+'havelvac 7.12'!O311+'havelvac 7.13'!O311</f>
        <v>0</v>
      </c>
      <c r="S311" s="161">
        <f>+'havelvac 7.1'!P311+'havelvac 7.2'!P311+'havelvac 7.3'!P311+'havelvac 7.4'!P311+'havelvac 7.5'!P311+'havelvac 7.6'!P311+'havelvac 7.7'!P311+'havelvac 7.9'!P311+'havelvac 7.8'!P311+'havelvac 7.10'!P311+'havelvac 7.11'!P311+'havelvac 7.12'!P311+'havelvac 7.13'!P311</f>
        <v>0</v>
      </c>
      <c r="T311" s="438">
        <f t="shared" si="26"/>
        <v>0</v>
      </c>
      <c r="U311" s="438">
        <f t="shared" si="27"/>
        <v>0</v>
      </c>
      <c r="V311" s="438">
        <f t="shared" si="28"/>
        <v>0</v>
      </c>
    </row>
    <row r="312" spans="1:22" s="137" customFormat="1" ht="16.2" hidden="1">
      <c r="A312" s="184" t="str">
        <f t="shared" ref="A312" si="33">CONCATENATE(B312,C312,D312,E312,F312,G312)</f>
        <v>71040901058111</v>
      </c>
      <c r="B312" s="185" t="s">
        <v>439</v>
      </c>
      <c r="C312" s="134" t="s">
        <v>155</v>
      </c>
      <c r="D312" s="133" t="s">
        <v>187</v>
      </c>
      <c r="E312" s="132" t="s">
        <v>106</v>
      </c>
      <c r="F312" s="186" t="s">
        <v>149</v>
      </c>
      <c r="G312" s="131">
        <v>8111</v>
      </c>
      <c r="H312" s="25"/>
      <c r="I312" s="25"/>
      <c r="J312" s="26"/>
      <c r="K312" s="26"/>
      <c r="L312" s="29" t="s">
        <v>114</v>
      </c>
      <c r="M312" s="33">
        <v>4212</v>
      </c>
      <c r="N312" s="183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2" s="183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2" s="183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  <c r="Q312" s="161">
        <f>'havelvac 7.1'!N312+'havelvac 7.2'!N312</f>
        <v>0</v>
      </c>
      <c r="R312" s="161">
        <f>+'havelvac 7.1'!O312+'havelvac 7.2'!O312+'havelvac 7.3'!O312+'havelvac 7.4'!O312+'havelvac 7.5'!O312+'havelvac 7.6'!O312+'havelvac 7.7'!O312+'havelvac 7.9'!O312+'havelvac 7.8'!O312+'havelvac 7.10'!O312+'havelvac 7.11'!O312+'havelvac 7.12'!O312+'havelvac 7.13'!O312</f>
        <v>0</v>
      </c>
      <c r="S312" s="161">
        <f>+'havelvac 7.1'!P312+'havelvac 7.2'!P312+'havelvac 7.3'!P312+'havelvac 7.4'!P312+'havelvac 7.5'!P312+'havelvac 7.6'!P312+'havelvac 7.7'!P312+'havelvac 7.9'!P312+'havelvac 7.8'!P312+'havelvac 7.10'!P312+'havelvac 7.11'!P312+'havelvac 7.12'!P312+'havelvac 7.13'!P312</f>
        <v>0</v>
      </c>
      <c r="T312" s="438">
        <f t="shared" si="26"/>
        <v>0</v>
      </c>
      <c r="U312" s="438">
        <f t="shared" si="27"/>
        <v>0</v>
      </c>
      <c r="V312" s="438">
        <f t="shared" si="28"/>
        <v>0</v>
      </c>
    </row>
    <row r="313" spans="1:22" s="137" customFormat="1" ht="16.2" hidden="1">
      <c r="A313" s="184" t="str">
        <f t="shared" si="23"/>
        <v>71050601015113</v>
      </c>
      <c r="B313" s="185" t="s">
        <v>439</v>
      </c>
      <c r="C313" s="134" t="s">
        <v>149</v>
      </c>
      <c r="D313" s="133" t="s">
        <v>157</v>
      </c>
      <c r="E313" s="132" t="s">
        <v>106</v>
      </c>
      <c r="F313" s="186" t="s">
        <v>106</v>
      </c>
      <c r="G313" s="131">
        <v>5113</v>
      </c>
      <c r="H313" s="25"/>
      <c r="I313" s="25"/>
      <c r="J313" s="26"/>
      <c r="K313" s="26"/>
      <c r="L313" s="29" t="s">
        <v>137</v>
      </c>
      <c r="M313" s="12">
        <v>5129</v>
      </c>
      <c r="N313" s="183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3" s="183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3" s="183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  <c r="Q313" s="161">
        <f>'havelvac 7.1'!N313+'havelvac 7.2'!N313</f>
        <v>0</v>
      </c>
      <c r="R313" s="161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S313" s="161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  <c r="T313" s="438">
        <f t="shared" si="26"/>
        <v>0</v>
      </c>
      <c r="U313" s="438">
        <f t="shared" si="27"/>
        <v>0</v>
      </c>
      <c r="V313" s="438">
        <f t="shared" si="28"/>
        <v>0</v>
      </c>
    </row>
    <row r="314" spans="1:22" s="198" customFormat="1" ht="16.2" hidden="1">
      <c r="A314" s="184" t="str">
        <f t="shared" si="23"/>
        <v>71050601020000</v>
      </c>
      <c r="B314" s="185" t="s">
        <v>439</v>
      </c>
      <c r="C314" s="134" t="s">
        <v>149</v>
      </c>
      <c r="D314" s="133" t="s">
        <v>157</v>
      </c>
      <c r="E314" s="132" t="s">
        <v>106</v>
      </c>
      <c r="F314" s="186" t="s">
        <v>140</v>
      </c>
      <c r="G314" s="187" t="s">
        <v>440</v>
      </c>
      <c r="H314" s="45"/>
      <c r="I314" s="147"/>
      <c r="J314" s="148"/>
      <c r="K314" s="148"/>
      <c r="L314" s="27" t="s">
        <v>884</v>
      </c>
      <c r="M314" s="28"/>
      <c r="N314" s="197">
        <f>O314+P314</f>
        <v>0</v>
      </c>
      <c r="O314" s="197">
        <f>SUM(O315:O316)</f>
        <v>0</v>
      </c>
      <c r="P314" s="197">
        <f>SUM(P315:P316)</f>
        <v>0</v>
      </c>
      <c r="Q314" s="161">
        <f>'havelvac 7.1'!N314+'havelvac 7.2'!N314</f>
        <v>0</v>
      </c>
      <c r="R314" s="161">
        <f>+'havelvac 7.1'!O314+'havelvac 7.2'!O314+'havelvac 7.3'!O314+'havelvac 7.4'!O314+'havelvac 7.5'!O314+'havelvac 7.6'!O314+'havelvac 7.7'!O314+'havelvac 7.9'!O314+'havelvac 7.8'!O314+'havelvac 7.10'!O314+'havelvac 7.11'!O314+'havelvac 7.12'!O314+'havelvac 7.13'!O314</f>
        <v>0</v>
      </c>
      <c r="S314" s="161">
        <f>+'havelvac 7.1'!P314+'havelvac 7.2'!P314+'havelvac 7.3'!P314+'havelvac 7.4'!P314+'havelvac 7.5'!P314+'havelvac 7.6'!P314+'havelvac 7.7'!P314+'havelvac 7.9'!P314+'havelvac 7.8'!P314+'havelvac 7.10'!P314+'havelvac 7.11'!P314+'havelvac 7.12'!P314+'havelvac 7.13'!P314</f>
        <v>0</v>
      </c>
      <c r="T314" s="438">
        <f t="shared" si="26"/>
        <v>0</v>
      </c>
      <c r="U314" s="438">
        <f t="shared" si="27"/>
        <v>0</v>
      </c>
      <c r="V314" s="438">
        <f t="shared" si="28"/>
        <v>0</v>
      </c>
    </row>
    <row r="315" spans="1:22" s="198" customFormat="1" ht="26.4" hidden="1">
      <c r="A315" s="184" t="str">
        <f t="shared" si="23"/>
        <v>71050601050000</v>
      </c>
      <c r="B315" s="185" t="s">
        <v>439</v>
      </c>
      <c r="C315" s="134" t="s">
        <v>149</v>
      </c>
      <c r="D315" s="133" t="s">
        <v>157</v>
      </c>
      <c r="E315" s="132" t="s">
        <v>106</v>
      </c>
      <c r="F315" s="186" t="s">
        <v>149</v>
      </c>
      <c r="G315" s="187" t="s">
        <v>440</v>
      </c>
      <c r="H315" s="25"/>
      <c r="I315" s="25"/>
      <c r="J315" s="26"/>
      <c r="K315" s="26"/>
      <c r="L315" s="29" t="s">
        <v>142</v>
      </c>
      <c r="M315" s="12">
        <v>4251</v>
      </c>
      <c r="N315" s="183">
        <f>+'havelvac 7.1'!N315+'havelvac 7.2'!N315+'havelvac 7.3'!N315+'havelvac 7.4'!N315+'havelvac 7.5'!N315+'havelvac 7.6'!N315+'havelvac 7.7'!N315+'havelvac 7.9'!N315+'havelvac 7.8'!N315+'havelvac 7.10'!N315+'havelvac 7.11'!N315+'havelvac 7.12'!N315+'havelvac 7.13'!N315</f>
        <v>0</v>
      </c>
      <c r="O315" s="183">
        <f>+'havelvac 7.1'!O315+'havelvac 7.2'!O315+'havelvac 7.3'!O315+'havelvac 7.4'!O315+'havelvac 7.5'!O315+'havelvac 7.6'!O315+'havelvac 7.7'!O315+'havelvac 7.9'!O315+'havelvac 7.8'!O315+'havelvac 7.10'!O315+'havelvac 7.11'!O315+'havelvac 7.12'!O315+'havelvac 7.13'!O315</f>
        <v>0</v>
      </c>
      <c r="P315" s="183">
        <f>+'havelvac 7.1'!P315+'havelvac 7.2'!P315+'havelvac 7.3'!P315+'havelvac 7.4'!P315+'havelvac 7.5'!P315+'havelvac 7.6'!P315+'havelvac 7.7'!P315+'havelvac 7.9'!P315+'havelvac 7.8'!P315+'havelvac 7.10'!P315+'havelvac 7.11'!P315+'havelvac 7.12'!P315+'havelvac 7.13'!P315</f>
        <v>0</v>
      </c>
      <c r="Q315" s="161">
        <f>'havelvac 7.1'!N315+'havelvac 7.2'!N315</f>
        <v>0</v>
      </c>
      <c r="R315" s="161">
        <f>+'havelvac 7.1'!O315+'havelvac 7.2'!O315+'havelvac 7.3'!O315+'havelvac 7.4'!O315+'havelvac 7.5'!O315+'havelvac 7.6'!O315+'havelvac 7.7'!O315+'havelvac 7.9'!O315+'havelvac 7.8'!O315+'havelvac 7.10'!O315+'havelvac 7.11'!O315+'havelvac 7.12'!O315+'havelvac 7.13'!O315</f>
        <v>0</v>
      </c>
      <c r="S315" s="161">
        <f>+'havelvac 7.1'!P315+'havelvac 7.2'!P315+'havelvac 7.3'!P315+'havelvac 7.4'!P315+'havelvac 7.5'!P315+'havelvac 7.6'!P315+'havelvac 7.7'!P315+'havelvac 7.9'!P315+'havelvac 7.8'!P315+'havelvac 7.10'!P315+'havelvac 7.11'!P315+'havelvac 7.12'!P315+'havelvac 7.13'!P315</f>
        <v>0</v>
      </c>
      <c r="T315" s="438">
        <f t="shared" si="26"/>
        <v>0</v>
      </c>
      <c r="U315" s="438">
        <f t="shared" si="27"/>
        <v>0</v>
      </c>
      <c r="V315" s="438">
        <f t="shared" si="28"/>
        <v>0</v>
      </c>
    </row>
    <row r="316" spans="1:22" s="137" customFormat="1" ht="16.2" hidden="1">
      <c r="A316" s="184"/>
      <c r="B316" s="185"/>
      <c r="C316" s="134"/>
      <c r="D316" s="133"/>
      <c r="E316" s="132"/>
      <c r="F316" s="186"/>
      <c r="G316" s="187"/>
      <c r="H316" s="25"/>
      <c r="I316" s="25"/>
      <c r="J316" s="26"/>
      <c r="K316" s="26"/>
      <c r="L316" s="30" t="s">
        <v>173</v>
      </c>
      <c r="M316" s="31">
        <v>5112</v>
      </c>
      <c r="N316" s="183">
        <f>+'havelvac 7.1'!N316+'havelvac 7.2'!N316+'havelvac 7.3'!N316+'havelvac 7.4'!N316+'havelvac 7.5'!N316+'havelvac 7.6'!N316+'havelvac 7.7'!N316+'havelvac 7.9'!N316+'havelvac 7.8'!N316+'havelvac 7.10'!N316+'havelvac 7.11'!N316+'havelvac 7.12'!N316+'havelvac 7.13'!N316</f>
        <v>0</v>
      </c>
      <c r="O316" s="183">
        <f>+'havelvac 7.1'!O316+'havelvac 7.2'!O316+'havelvac 7.3'!O316+'havelvac 7.4'!O316+'havelvac 7.5'!O316+'havelvac 7.6'!O316+'havelvac 7.7'!O316+'havelvac 7.9'!O316+'havelvac 7.8'!O316+'havelvac 7.10'!O316+'havelvac 7.11'!O316+'havelvac 7.12'!O316+'havelvac 7.13'!O316</f>
        <v>0</v>
      </c>
      <c r="P316" s="183">
        <f>+'havelvac 7.1'!P316+'havelvac 7.2'!P316+'havelvac 7.3'!P316+'havelvac 7.4'!P316+'havelvac 7.5'!P316+'havelvac 7.6'!P316+'havelvac 7.7'!P316+'havelvac 7.9'!P316+'havelvac 7.8'!P316+'havelvac 7.10'!P316+'havelvac 7.11'!P316+'havelvac 7.12'!P316+'havelvac 7.13'!P316</f>
        <v>0</v>
      </c>
      <c r="Q316" s="161">
        <f>'havelvac 7.1'!N316+'havelvac 7.2'!N316</f>
        <v>0</v>
      </c>
      <c r="R316" s="161">
        <f>+'havelvac 7.1'!O316+'havelvac 7.2'!O316+'havelvac 7.3'!O316+'havelvac 7.4'!O316+'havelvac 7.5'!O316+'havelvac 7.6'!O316+'havelvac 7.7'!O316+'havelvac 7.9'!O316+'havelvac 7.8'!O316+'havelvac 7.10'!O316+'havelvac 7.11'!O316+'havelvac 7.12'!O316+'havelvac 7.13'!O316</f>
        <v>0</v>
      </c>
      <c r="S316" s="161">
        <f>+'havelvac 7.1'!P316+'havelvac 7.2'!P316+'havelvac 7.3'!P316+'havelvac 7.4'!P316+'havelvac 7.5'!P316+'havelvac 7.6'!P316+'havelvac 7.7'!P316+'havelvac 7.9'!P316+'havelvac 7.8'!P316+'havelvac 7.10'!P316+'havelvac 7.11'!P316+'havelvac 7.12'!P316+'havelvac 7.13'!P316</f>
        <v>0</v>
      </c>
      <c r="T316" s="438">
        <f t="shared" si="26"/>
        <v>0</v>
      </c>
      <c r="U316" s="438">
        <f t="shared" si="27"/>
        <v>0</v>
      </c>
      <c r="V316" s="438">
        <f t="shared" si="28"/>
        <v>0</v>
      </c>
    </row>
    <row r="317" spans="1:22" s="198" customFormat="1" ht="27.6" hidden="1">
      <c r="A317" s="184" t="str">
        <f t="shared" ref="A317:A318" si="34">CONCATENATE(B317,C317,D317,E317,F317,G317)</f>
        <v>71050601020000</v>
      </c>
      <c r="B317" s="185" t="s">
        <v>439</v>
      </c>
      <c r="C317" s="134" t="s">
        <v>149</v>
      </c>
      <c r="D317" s="133" t="s">
        <v>157</v>
      </c>
      <c r="E317" s="132" t="s">
        <v>106</v>
      </c>
      <c r="F317" s="186" t="s">
        <v>140</v>
      </c>
      <c r="G317" s="187" t="s">
        <v>440</v>
      </c>
      <c r="H317" s="45"/>
      <c r="I317" s="147"/>
      <c r="J317" s="148"/>
      <c r="K317" s="148"/>
      <c r="L317" s="27" t="s">
        <v>910</v>
      </c>
      <c r="M317" s="28"/>
      <c r="N317" s="197">
        <f>O317+P317</f>
        <v>0</v>
      </c>
      <c r="O317" s="197">
        <f>SUM(O318)</f>
        <v>0</v>
      </c>
      <c r="P317" s="197">
        <f>SUM(P318)</f>
        <v>0</v>
      </c>
      <c r="Q317" s="161">
        <f>'havelvac 7.1'!N317+'havelvac 7.2'!N317</f>
        <v>0</v>
      </c>
      <c r="R317" s="161">
        <f>+'havelvac 7.1'!O317+'havelvac 7.2'!O317+'havelvac 7.3'!O317+'havelvac 7.4'!O317+'havelvac 7.5'!O317+'havelvac 7.6'!O317+'havelvac 7.7'!O317+'havelvac 7.9'!O317+'havelvac 7.8'!O317+'havelvac 7.10'!O317+'havelvac 7.11'!O317+'havelvac 7.12'!O317+'havelvac 7.13'!O317</f>
        <v>0</v>
      </c>
      <c r="S317" s="161">
        <f>+'havelvac 7.1'!P317+'havelvac 7.2'!P317+'havelvac 7.3'!P317+'havelvac 7.4'!P317+'havelvac 7.5'!P317+'havelvac 7.6'!P317+'havelvac 7.7'!P317+'havelvac 7.9'!P317+'havelvac 7.8'!P317+'havelvac 7.10'!P317+'havelvac 7.11'!P317+'havelvac 7.12'!P317+'havelvac 7.13'!P317</f>
        <v>0</v>
      </c>
      <c r="T317" s="438">
        <f t="shared" si="26"/>
        <v>0</v>
      </c>
      <c r="U317" s="438">
        <f t="shared" si="27"/>
        <v>0</v>
      </c>
      <c r="V317" s="438">
        <f t="shared" si="28"/>
        <v>0</v>
      </c>
    </row>
    <row r="318" spans="1:22" s="198" customFormat="1" ht="26.4" hidden="1">
      <c r="A318" s="184" t="str">
        <f t="shared" si="34"/>
        <v>71050601050000</v>
      </c>
      <c r="B318" s="185" t="s">
        <v>439</v>
      </c>
      <c r="C318" s="134" t="s">
        <v>149</v>
      </c>
      <c r="D318" s="133" t="s">
        <v>157</v>
      </c>
      <c r="E318" s="132" t="s">
        <v>106</v>
      </c>
      <c r="F318" s="186" t="s">
        <v>149</v>
      </c>
      <c r="G318" s="187" t="s">
        <v>440</v>
      </c>
      <c r="H318" s="25"/>
      <c r="I318" s="25"/>
      <c r="J318" s="26"/>
      <c r="K318" s="26"/>
      <c r="L318" s="29" t="s">
        <v>217</v>
      </c>
      <c r="M318" s="12">
        <v>4511</v>
      </c>
      <c r="N318" s="183">
        <f>+'havelvac 7.1'!N318+'havelvac 7.2'!N318+'havelvac 7.3'!N318+'havelvac 7.4'!N318+'havelvac 7.5'!N318+'havelvac 7.6'!N318+'havelvac 7.7'!N318+'havelvac 7.9'!N318+'havelvac 7.8'!N318+'havelvac 7.10'!N318+'havelvac 7.11'!N318+'havelvac 7.12'!N318+'havelvac 7.13'!N318</f>
        <v>0</v>
      </c>
      <c r="O318" s="183">
        <f>+'havelvac 7.1'!O318+'havelvac 7.2'!O318+'havelvac 7.3'!O318+'havelvac 7.4'!O318+'havelvac 7.5'!O318+'havelvac 7.6'!O318+'havelvac 7.7'!O318+'havelvac 7.9'!O318+'havelvac 7.8'!O318+'havelvac 7.10'!O318+'havelvac 7.11'!O318+'havelvac 7.12'!O318+'havelvac 7.13'!O318</f>
        <v>0</v>
      </c>
      <c r="P318" s="183">
        <f>+'havelvac 7.1'!P318+'havelvac 7.2'!P318+'havelvac 7.3'!P318+'havelvac 7.4'!P318+'havelvac 7.5'!P318+'havelvac 7.6'!P318+'havelvac 7.7'!P318+'havelvac 7.9'!P318+'havelvac 7.8'!P318+'havelvac 7.10'!P318+'havelvac 7.11'!P318+'havelvac 7.12'!P318+'havelvac 7.13'!P318</f>
        <v>0</v>
      </c>
      <c r="Q318" s="161">
        <f>'havelvac 7.1'!N318+'havelvac 7.2'!N318</f>
        <v>0</v>
      </c>
      <c r="R318" s="161">
        <f>+'havelvac 7.1'!O318+'havelvac 7.2'!O318+'havelvac 7.3'!O318+'havelvac 7.4'!O318+'havelvac 7.5'!O318+'havelvac 7.6'!O318+'havelvac 7.7'!O318+'havelvac 7.9'!O318+'havelvac 7.8'!O318+'havelvac 7.10'!O318+'havelvac 7.11'!O318+'havelvac 7.12'!O318+'havelvac 7.13'!O318</f>
        <v>0</v>
      </c>
      <c r="S318" s="161">
        <f>+'havelvac 7.1'!P318+'havelvac 7.2'!P318+'havelvac 7.3'!P318+'havelvac 7.4'!P318+'havelvac 7.5'!P318+'havelvac 7.6'!P318+'havelvac 7.7'!P318+'havelvac 7.9'!P318+'havelvac 7.8'!P318+'havelvac 7.10'!P318+'havelvac 7.11'!P318+'havelvac 7.12'!P318+'havelvac 7.13'!P318</f>
        <v>0</v>
      </c>
      <c r="T318" s="438">
        <f t="shared" si="26"/>
        <v>0</v>
      </c>
      <c r="U318" s="438">
        <f t="shared" si="27"/>
        <v>0</v>
      </c>
      <c r="V318" s="438">
        <f t="shared" si="28"/>
        <v>0</v>
      </c>
    </row>
    <row r="319" spans="1:22" s="198" customFormat="1" ht="16.2" hidden="1">
      <c r="A319" s="184" t="str">
        <f t="shared" si="23"/>
        <v>71050601050000</v>
      </c>
      <c r="B319" s="185" t="s">
        <v>439</v>
      </c>
      <c r="C319" s="134" t="s">
        <v>149</v>
      </c>
      <c r="D319" s="133" t="s">
        <v>157</v>
      </c>
      <c r="E319" s="132" t="s">
        <v>106</v>
      </c>
      <c r="F319" s="186" t="s">
        <v>149</v>
      </c>
      <c r="G319" s="187" t="s">
        <v>440</v>
      </c>
      <c r="H319" s="180">
        <v>2500</v>
      </c>
      <c r="I319" s="212" t="s">
        <v>149</v>
      </c>
      <c r="J319" s="213">
        <v>0</v>
      </c>
      <c r="K319" s="213">
        <v>0</v>
      </c>
      <c r="L319" s="162" t="s">
        <v>231</v>
      </c>
      <c r="M319" s="174"/>
      <c r="N319" s="163">
        <f>+N321+N362+N370+N377</f>
        <v>0</v>
      </c>
      <c r="O319" s="163">
        <f>+O321+O362+O370+O377</f>
        <v>0</v>
      </c>
      <c r="P319" s="163">
        <f>+P321+P362+P370+P377</f>
        <v>0</v>
      </c>
      <c r="Q319" s="161">
        <f>'havelvac 7.1'!N319+'havelvac 7.2'!N319</f>
        <v>0</v>
      </c>
      <c r="R319" s="161">
        <f>+'havelvac 7.1'!O319+'havelvac 7.2'!O319+'havelvac 7.3'!O319+'havelvac 7.4'!O319+'havelvac 7.5'!O319+'havelvac 7.6'!O319+'havelvac 7.7'!O319+'havelvac 7.9'!O319+'havelvac 7.8'!O319+'havelvac 7.10'!O319+'havelvac 7.11'!O319+'havelvac 7.12'!O319+'havelvac 7.13'!O319</f>
        <v>0</v>
      </c>
      <c r="S319" s="161">
        <f>+'havelvac 7.1'!P319+'havelvac 7.2'!P319+'havelvac 7.3'!P319+'havelvac 7.4'!P319+'havelvac 7.5'!P319+'havelvac 7.6'!P319+'havelvac 7.7'!P319+'havelvac 7.9'!P319+'havelvac 7.8'!P319+'havelvac 7.10'!P319+'havelvac 7.11'!P319+'havelvac 7.12'!P319+'havelvac 7.13'!P319</f>
        <v>0</v>
      </c>
      <c r="T319" s="438">
        <f t="shared" si="26"/>
        <v>0</v>
      </c>
      <c r="U319" s="438">
        <f t="shared" si="27"/>
        <v>0</v>
      </c>
      <c r="V319" s="438">
        <f t="shared" si="28"/>
        <v>0</v>
      </c>
    </row>
    <row r="320" spans="1:22" s="137" customFormat="1" ht="16.2" hidden="1">
      <c r="A320" s="184" t="str">
        <f t="shared" si="23"/>
        <v>71050601054861</v>
      </c>
      <c r="B320" s="185" t="s">
        <v>439</v>
      </c>
      <c r="C320" s="134" t="s">
        <v>149</v>
      </c>
      <c r="D320" s="133" t="s">
        <v>157</v>
      </c>
      <c r="E320" s="132" t="s">
        <v>106</v>
      </c>
      <c r="F320" s="186" t="s">
        <v>149</v>
      </c>
      <c r="G320" s="131">
        <v>4861</v>
      </c>
      <c r="H320" s="25"/>
      <c r="I320" s="18"/>
      <c r="J320" s="19"/>
      <c r="K320" s="19"/>
      <c r="L320" s="30" t="s">
        <v>108</v>
      </c>
      <c r="M320" s="31"/>
      <c r="N320" s="190"/>
      <c r="O320" s="190"/>
      <c r="P320" s="190"/>
      <c r="Q320" s="161">
        <f>'havelvac 7.1'!N320+'havelvac 7.2'!N320</f>
        <v>0</v>
      </c>
      <c r="R320" s="161">
        <f>+'havelvac 7.1'!O320+'havelvac 7.2'!O320+'havelvac 7.3'!O320+'havelvac 7.4'!O320+'havelvac 7.5'!O320+'havelvac 7.6'!O320+'havelvac 7.7'!O320+'havelvac 7.9'!O320+'havelvac 7.8'!O320+'havelvac 7.10'!O320+'havelvac 7.11'!O320+'havelvac 7.12'!O320+'havelvac 7.13'!O320</f>
        <v>0</v>
      </c>
      <c r="S320" s="161">
        <f>+'havelvac 7.1'!P320+'havelvac 7.2'!P320+'havelvac 7.3'!P320+'havelvac 7.4'!P320+'havelvac 7.5'!P320+'havelvac 7.6'!P320+'havelvac 7.7'!P320+'havelvac 7.9'!P320+'havelvac 7.8'!P320+'havelvac 7.10'!P320+'havelvac 7.11'!P320+'havelvac 7.12'!P320+'havelvac 7.13'!P320</f>
        <v>0</v>
      </c>
      <c r="T320" s="438">
        <f t="shared" si="26"/>
        <v>0</v>
      </c>
      <c r="U320" s="438">
        <f t="shared" si="27"/>
        <v>0</v>
      </c>
      <c r="V320" s="438">
        <f t="shared" si="28"/>
        <v>0</v>
      </c>
    </row>
    <row r="321" spans="1:233" s="164" customFormat="1" ht="16.2" hidden="1">
      <c r="A321" s="122" t="str">
        <f t="shared" si="23"/>
        <v>71060000000000</v>
      </c>
      <c r="B321" s="124" t="s">
        <v>439</v>
      </c>
      <c r="C321" s="117" t="s">
        <v>157</v>
      </c>
      <c r="D321" s="118" t="s">
        <v>441</v>
      </c>
      <c r="E321" s="127" t="s">
        <v>441</v>
      </c>
      <c r="F321" s="128" t="s">
        <v>441</v>
      </c>
      <c r="G321" s="129" t="s">
        <v>440</v>
      </c>
      <c r="H321" s="165">
        <v>2510</v>
      </c>
      <c r="I321" s="166" t="s">
        <v>149</v>
      </c>
      <c r="J321" s="167">
        <v>1</v>
      </c>
      <c r="K321" s="167">
        <v>0</v>
      </c>
      <c r="L321" s="168" t="s">
        <v>232</v>
      </c>
      <c r="M321" s="176"/>
      <c r="N321" s="188">
        <f>+N323</f>
        <v>0</v>
      </c>
      <c r="O321" s="188">
        <f>+O323</f>
        <v>0</v>
      </c>
      <c r="P321" s="188">
        <f>+P323</f>
        <v>0</v>
      </c>
      <c r="Q321" s="161">
        <f>'havelvac 7.1'!N321+'havelvac 7.2'!N321</f>
        <v>0</v>
      </c>
      <c r="R321" s="161">
        <f>+'havelvac 7.1'!O321+'havelvac 7.2'!O321+'havelvac 7.3'!O321+'havelvac 7.4'!O321+'havelvac 7.5'!O321+'havelvac 7.6'!O321+'havelvac 7.7'!O321+'havelvac 7.9'!O321+'havelvac 7.8'!O321+'havelvac 7.10'!O321+'havelvac 7.11'!O321+'havelvac 7.12'!O321+'havelvac 7.13'!O321</f>
        <v>0</v>
      </c>
      <c r="S321" s="161">
        <f>+'havelvac 7.1'!P321+'havelvac 7.2'!P321+'havelvac 7.3'!P321+'havelvac 7.4'!P321+'havelvac 7.5'!P321+'havelvac 7.6'!P321+'havelvac 7.7'!P321+'havelvac 7.9'!P321+'havelvac 7.8'!P321+'havelvac 7.10'!P321+'havelvac 7.11'!P321+'havelvac 7.12'!P321+'havelvac 7.13'!P321</f>
        <v>0</v>
      </c>
      <c r="T321" s="438">
        <f t="shared" si="26"/>
        <v>0</v>
      </c>
      <c r="U321" s="438">
        <f t="shared" si="27"/>
        <v>0</v>
      </c>
      <c r="V321" s="438">
        <f t="shared" si="28"/>
        <v>0</v>
      </c>
    </row>
    <row r="322" spans="1:233" s="137" customFormat="1" ht="16.2" hidden="1">
      <c r="A322" s="184" t="str">
        <f t="shared" si="23"/>
        <v>71060000000001</v>
      </c>
      <c r="B322" s="185" t="s">
        <v>439</v>
      </c>
      <c r="C322" s="134" t="s">
        <v>157</v>
      </c>
      <c r="D322" s="133" t="s">
        <v>441</v>
      </c>
      <c r="E322" s="132" t="s">
        <v>441</v>
      </c>
      <c r="F322" s="186" t="s">
        <v>441</v>
      </c>
      <c r="G322" s="187" t="s">
        <v>96</v>
      </c>
      <c r="H322" s="17"/>
      <c r="I322" s="18"/>
      <c r="J322" s="19"/>
      <c r="K322" s="19"/>
      <c r="L322" s="30" t="s">
        <v>110</v>
      </c>
      <c r="M322" s="31"/>
      <c r="N322" s="190"/>
      <c r="O322" s="190"/>
      <c r="P322" s="190"/>
      <c r="Q322" s="161">
        <f>'havelvac 7.1'!N322+'havelvac 7.2'!N322</f>
        <v>0</v>
      </c>
      <c r="R322" s="161">
        <f>+'havelvac 7.1'!O322+'havelvac 7.2'!O322+'havelvac 7.3'!O322+'havelvac 7.4'!O322+'havelvac 7.5'!O322+'havelvac 7.6'!O322+'havelvac 7.7'!O322+'havelvac 7.9'!O322+'havelvac 7.8'!O322+'havelvac 7.10'!O322+'havelvac 7.11'!O322+'havelvac 7.12'!O322+'havelvac 7.13'!O322</f>
        <v>0</v>
      </c>
      <c r="S322" s="161">
        <f>+'havelvac 7.1'!P322+'havelvac 7.2'!P322+'havelvac 7.3'!P322+'havelvac 7.4'!P322+'havelvac 7.5'!P322+'havelvac 7.6'!P322+'havelvac 7.7'!P322+'havelvac 7.9'!P322+'havelvac 7.8'!P322+'havelvac 7.10'!P322+'havelvac 7.11'!P322+'havelvac 7.12'!P322+'havelvac 7.13'!P322</f>
        <v>0</v>
      </c>
      <c r="T322" s="438">
        <f t="shared" si="26"/>
        <v>0</v>
      </c>
      <c r="U322" s="438">
        <f t="shared" si="27"/>
        <v>0</v>
      </c>
      <c r="V322" s="438">
        <f t="shared" si="28"/>
        <v>0</v>
      </c>
      <c r="Y322" s="191"/>
      <c r="Z322" s="191"/>
      <c r="AA322" s="191"/>
      <c r="AB322" s="191"/>
      <c r="AC322" s="191"/>
      <c r="AK322" s="191"/>
      <c r="AL322" s="191"/>
      <c r="AM322" s="191"/>
      <c r="AN322" s="191"/>
      <c r="AO322" s="191"/>
      <c r="AW322" s="191"/>
      <c r="AX322" s="191"/>
      <c r="AY322" s="191"/>
      <c r="AZ322" s="191"/>
      <c r="BA322" s="191"/>
      <c r="BI322" s="191"/>
      <c r="BJ322" s="191"/>
      <c r="BK322" s="191"/>
      <c r="BL322" s="191"/>
      <c r="BM322" s="191"/>
      <c r="BU322" s="191"/>
      <c r="BV322" s="191"/>
      <c r="BW322" s="191"/>
      <c r="BX322" s="191"/>
      <c r="BY322" s="191"/>
      <c r="CG322" s="191"/>
      <c r="CH322" s="191"/>
      <c r="CI322" s="191"/>
      <c r="CJ322" s="191"/>
      <c r="CK322" s="191"/>
      <c r="CS322" s="191"/>
      <c r="CT322" s="191"/>
      <c r="CU322" s="191"/>
      <c r="CV322" s="191"/>
      <c r="CW322" s="191"/>
      <c r="DE322" s="191"/>
      <c r="DF322" s="191"/>
      <c r="DG322" s="191"/>
      <c r="DH322" s="191"/>
      <c r="DI322" s="191"/>
      <c r="DQ322" s="191"/>
      <c r="DR322" s="191"/>
      <c r="DS322" s="191"/>
      <c r="DT322" s="191"/>
      <c r="DU322" s="191"/>
      <c r="EC322" s="191"/>
      <c r="ED322" s="191"/>
      <c r="EE322" s="191"/>
      <c r="EF322" s="191"/>
      <c r="EG322" s="191"/>
      <c r="EO322" s="191"/>
      <c r="EP322" s="191"/>
      <c r="EQ322" s="191"/>
      <c r="ER322" s="191"/>
      <c r="ES322" s="191"/>
      <c r="FA322" s="191"/>
      <c r="FB322" s="191"/>
      <c r="FC322" s="191"/>
      <c r="FD322" s="191"/>
      <c r="FE322" s="191"/>
      <c r="FM322" s="191"/>
      <c r="FN322" s="191"/>
      <c r="FO322" s="191"/>
      <c r="FP322" s="191"/>
      <c r="FQ322" s="191"/>
      <c r="FY322" s="191"/>
      <c r="FZ322" s="191"/>
      <c r="GA322" s="191"/>
      <c r="GB322" s="191"/>
      <c r="GC322" s="191"/>
      <c r="GK322" s="191"/>
      <c r="GL322" s="191"/>
      <c r="GM322" s="191"/>
      <c r="GN322" s="191"/>
      <c r="GO322" s="191"/>
      <c r="GW322" s="191"/>
      <c r="GX322" s="191"/>
      <c r="GY322" s="191"/>
      <c r="GZ322" s="191"/>
      <c r="HA322" s="191"/>
      <c r="HI322" s="191"/>
      <c r="HJ322" s="191"/>
      <c r="HK322" s="191"/>
      <c r="HL322" s="191"/>
      <c r="HM322" s="191"/>
      <c r="HU322" s="191"/>
      <c r="HV322" s="191"/>
      <c r="HW322" s="191"/>
      <c r="HX322" s="191"/>
      <c r="HY322" s="191"/>
    </row>
    <row r="323" spans="1:233" s="189" customFormat="1" ht="16.2" hidden="1">
      <c r="A323" s="184" t="str">
        <f t="shared" si="23"/>
        <v>71060100000000</v>
      </c>
      <c r="B323" s="185" t="s">
        <v>439</v>
      </c>
      <c r="C323" s="134" t="s">
        <v>157</v>
      </c>
      <c r="D323" s="133" t="s">
        <v>106</v>
      </c>
      <c r="E323" s="132" t="s">
        <v>441</v>
      </c>
      <c r="F323" s="186" t="s">
        <v>441</v>
      </c>
      <c r="G323" s="187" t="s">
        <v>440</v>
      </c>
      <c r="H323" s="151">
        <v>2511</v>
      </c>
      <c r="I323" s="152" t="s">
        <v>149</v>
      </c>
      <c r="J323" s="153">
        <v>1</v>
      </c>
      <c r="K323" s="153">
        <v>1</v>
      </c>
      <c r="L323" s="154" t="s">
        <v>232</v>
      </c>
      <c r="M323" s="155"/>
      <c r="N323" s="192">
        <f>+N325+N335+N337+N360</f>
        <v>0</v>
      </c>
      <c r="O323" s="192">
        <f t="shared" ref="O323:P323" si="35">+O325+O335+O337+O360</f>
        <v>0</v>
      </c>
      <c r="P323" s="192">
        <f t="shared" si="35"/>
        <v>0</v>
      </c>
      <c r="Q323" s="161">
        <f>'havelvac 7.1'!N323+'havelvac 7.2'!N323</f>
        <v>0</v>
      </c>
      <c r="R323" s="161">
        <f>+'havelvac 7.1'!O323+'havelvac 7.2'!O323+'havelvac 7.3'!O323+'havelvac 7.4'!O323+'havelvac 7.5'!O323+'havelvac 7.6'!O323+'havelvac 7.7'!O323+'havelvac 7.9'!O323+'havelvac 7.8'!O323+'havelvac 7.10'!O323+'havelvac 7.11'!O323+'havelvac 7.12'!O323+'havelvac 7.13'!O323</f>
        <v>0</v>
      </c>
      <c r="S323" s="161">
        <f>+'havelvac 7.1'!P323+'havelvac 7.2'!P323+'havelvac 7.3'!P323+'havelvac 7.4'!P323+'havelvac 7.5'!P323+'havelvac 7.6'!P323+'havelvac 7.7'!P323+'havelvac 7.9'!P323+'havelvac 7.8'!P323+'havelvac 7.10'!P323+'havelvac 7.11'!P323+'havelvac 7.12'!P323+'havelvac 7.13'!P323</f>
        <v>0</v>
      </c>
      <c r="T323" s="438">
        <f t="shared" si="26"/>
        <v>0</v>
      </c>
      <c r="U323" s="438">
        <f t="shared" si="27"/>
        <v>0</v>
      </c>
      <c r="V323" s="438">
        <f t="shared" si="28"/>
        <v>0</v>
      </c>
    </row>
    <row r="324" spans="1:233" s="137" customFormat="1" ht="16.2" hidden="1">
      <c r="A324" s="184" t="str">
        <f t="shared" si="23"/>
        <v>71060100000001</v>
      </c>
      <c r="B324" s="185" t="s">
        <v>439</v>
      </c>
      <c r="C324" s="134" t="s">
        <v>157</v>
      </c>
      <c r="D324" s="133" t="s">
        <v>106</v>
      </c>
      <c r="E324" s="132" t="s">
        <v>441</v>
      </c>
      <c r="F324" s="186" t="s">
        <v>441</v>
      </c>
      <c r="G324" s="187" t="s">
        <v>96</v>
      </c>
      <c r="H324" s="17"/>
      <c r="I324" s="25"/>
      <c r="J324" s="26"/>
      <c r="K324" s="26"/>
      <c r="L324" s="30" t="s">
        <v>108</v>
      </c>
      <c r="M324" s="31"/>
      <c r="N324" s="190"/>
      <c r="O324" s="190"/>
      <c r="P324" s="190"/>
      <c r="Q324" s="161">
        <f>'havelvac 7.1'!N324+'havelvac 7.2'!N324</f>
        <v>0</v>
      </c>
      <c r="R324" s="161">
        <f>+'havelvac 7.1'!O324+'havelvac 7.2'!O324+'havelvac 7.3'!O324+'havelvac 7.4'!O324+'havelvac 7.5'!O324+'havelvac 7.6'!O324+'havelvac 7.7'!O324+'havelvac 7.9'!O324+'havelvac 7.8'!O324+'havelvac 7.10'!O324+'havelvac 7.11'!O324+'havelvac 7.12'!O324+'havelvac 7.13'!O324</f>
        <v>0</v>
      </c>
      <c r="S324" s="161">
        <f>+'havelvac 7.1'!P324+'havelvac 7.2'!P324+'havelvac 7.3'!P324+'havelvac 7.4'!P324+'havelvac 7.5'!P324+'havelvac 7.6'!P324+'havelvac 7.7'!P324+'havelvac 7.9'!P324+'havelvac 7.8'!P324+'havelvac 7.10'!P324+'havelvac 7.11'!P324+'havelvac 7.12'!P324+'havelvac 7.13'!P324</f>
        <v>0</v>
      </c>
      <c r="T324" s="438">
        <f t="shared" si="26"/>
        <v>0</v>
      </c>
      <c r="U324" s="438">
        <f t="shared" si="27"/>
        <v>0</v>
      </c>
      <c r="V324" s="438">
        <f t="shared" si="28"/>
        <v>0</v>
      </c>
    </row>
    <row r="325" spans="1:233" s="193" customFormat="1" ht="16.2" hidden="1">
      <c r="A325" s="184" t="str">
        <f t="shared" si="23"/>
        <v>71060101000000</v>
      </c>
      <c r="B325" s="185" t="s">
        <v>439</v>
      </c>
      <c r="C325" s="134" t="s">
        <v>157</v>
      </c>
      <c r="D325" s="133" t="s">
        <v>106</v>
      </c>
      <c r="E325" s="132" t="s">
        <v>106</v>
      </c>
      <c r="F325" s="186" t="s">
        <v>441</v>
      </c>
      <c r="G325" s="187" t="s">
        <v>440</v>
      </c>
      <c r="H325" s="45"/>
      <c r="I325" s="147"/>
      <c r="J325" s="148"/>
      <c r="K325" s="148"/>
      <c r="L325" s="27" t="s">
        <v>233</v>
      </c>
      <c r="M325" s="28"/>
      <c r="N325" s="197">
        <f>O325+P325</f>
        <v>0</v>
      </c>
      <c r="O325" s="197">
        <f>SUM(O326:O334)</f>
        <v>0</v>
      </c>
      <c r="P325" s="197">
        <f>SUM(P326:P334)</f>
        <v>0</v>
      </c>
      <c r="Q325" s="161">
        <f>'havelvac 7.1'!N325+'havelvac 7.2'!N325</f>
        <v>0</v>
      </c>
      <c r="R325" s="161">
        <f>+'havelvac 7.1'!O325+'havelvac 7.2'!O325+'havelvac 7.3'!O325+'havelvac 7.4'!O325+'havelvac 7.5'!O325+'havelvac 7.6'!O325+'havelvac 7.7'!O325+'havelvac 7.9'!O325+'havelvac 7.8'!O325+'havelvac 7.10'!O325+'havelvac 7.11'!O325+'havelvac 7.12'!O325+'havelvac 7.13'!O325</f>
        <v>0</v>
      </c>
      <c r="S325" s="161">
        <f>+'havelvac 7.1'!P325+'havelvac 7.2'!P325+'havelvac 7.3'!P325+'havelvac 7.4'!P325+'havelvac 7.5'!P325+'havelvac 7.6'!P325+'havelvac 7.7'!P325+'havelvac 7.9'!P325+'havelvac 7.8'!P325+'havelvac 7.10'!P325+'havelvac 7.11'!P325+'havelvac 7.12'!P325+'havelvac 7.13'!P325</f>
        <v>0</v>
      </c>
      <c r="T325" s="438">
        <f t="shared" si="26"/>
        <v>0</v>
      </c>
      <c r="U325" s="438">
        <f t="shared" si="27"/>
        <v>0</v>
      </c>
      <c r="V325" s="438">
        <f t="shared" si="28"/>
        <v>0</v>
      </c>
    </row>
    <row r="326" spans="1:233" s="137" customFormat="1" ht="16.2" hidden="1">
      <c r="A326" s="184" t="str">
        <f t="shared" si="23"/>
        <v>71060101000001</v>
      </c>
      <c r="B326" s="185" t="s">
        <v>439</v>
      </c>
      <c r="C326" s="134" t="s">
        <v>157</v>
      </c>
      <c r="D326" s="133" t="s">
        <v>106</v>
      </c>
      <c r="E326" s="132" t="s">
        <v>106</v>
      </c>
      <c r="F326" s="186" t="s">
        <v>441</v>
      </c>
      <c r="G326" s="187" t="s">
        <v>96</v>
      </c>
      <c r="H326" s="25"/>
      <c r="I326" s="25"/>
      <c r="J326" s="26"/>
      <c r="K326" s="26"/>
      <c r="L326" s="30" t="s">
        <v>115</v>
      </c>
      <c r="M326" s="31">
        <v>4213</v>
      </c>
      <c r="N326" s="183">
        <f>+'havelvac 7.1'!N326+'havelvac 7.2'!N326+'havelvac 7.3'!N326+'havelvac 7.4'!N326+'havelvac 7.5'!N326+'havelvac 7.6'!N326+'havelvac 7.7'!N326+'havelvac 7.9'!N326+'havelvac 7.8'!N326+'havelvac 7.10'!N326+'havelvac 7.11'!N326+'havelvac 7.12'!N326+'havelvac 7.13'!N326</f>
        <v>0</v>
      </c>
      <c r="O326" s="183">
        <f>+'havelvac 7.1'!O326+'havelvac 7.2'!O326+'havelvac 7.3'!O326+'havelvac 7.4'!O326+'havelvac 7.5'!O326+'havelvac 7.6'!O326+'havelvac 7.7'!O326+'havelvac 7.9'!O326+'havelvac 7.8'!O326+'havelvac 7.10'!O326+'havelvac 7.11'!O326+'havelvac 7.12'!O326+'havelvac 7.13'!O326</f>
        <v>0</v>
      </c>
      <c r="P326" s="183">
        <f>+'havelvac 7.1'!P326+'havelvac 7.2'!P326+'havelvac 7.3'!P326+'havelvac 7.4'!P326+'havelvac 7.5'!P326+'havelvac 7.6'!P326+'havelvac 7.7'!P326+'havelvac 7.9'!P326+'havelvac 7.8'!P326+'havelvac 7.10'!P326+'havelvac 7.11'!P326+'havelvac 7.12'!P326+'havelvac 7.13'!P326</f>
        <v>0</v>
      </c>
      <c r="Q326" s="161">
        <f>'havelvac 7.1'!N326+'havelvac 7.2'!N326</f>
        <v>0</v>
      </c>
      <c r="R326" s="161">
        <f>+'havelvac 7.1'!O326+'havelvac 7.2'!O326+'havelvac 7.3'!O326+'havelvac 7.4'!O326+'havelvac 7.5'!O326+'havelvac 7.6'!O326+'havelvac 7.7'!O326+'havelvac 7.9'!O326+'havelvac 7.8'!O326+'havelvac 7.10'!O326+'havelvac 7.11'!O326+'havelvac 7.12'!O326+'havelvac 7.13'!O326</f>
        <v>0</v>
      </c>
      <c r="S326" s="161">
        <f>+'havelvac 7.1'!P326+'havelvac 7.2'!P326+'havelvac 7.3'!P326+'havelvac 7.4'!P326+'havelvac 7.5'!P326+'havelvac 7.6'!P326+'havelvac 7.7'!P326+'havelvac 7.9'!P326+'havelvac 7.8'!P326+'havelvac 7.10'!P326+'havelvac 7.11'!P326+'havelvac 7.12'!P326+'havelvac 7.13'!P326</f>
        <v>0</v>
      </c>
      <c r="T326" s="438">
        <f t="shared" si="26"/>
        <v>0</v>
      </c>
      <c r="U326" s="438">
        <f t="shared" si="27"/>
        <v>0</v>
      </c>
      <c r="V326" s="438">
        <f t="shared" si="28"/>
        <v>0</v>
      </c>
    </row>
    <row r="327" spans="1:233" s="137" customFormat="1" ht="26.4" hidden="1">
      <c r="A327" s="184" t="str">
        <f t="shared" ref="A327" si="36">CONCATENATE(B327,C327,D327,E327,F327,G327)</f>
        <v>71050601014213</v>
      </c>
      <c r="B327" s="185" t="s">
        <v>439</v>
      </c>
      <c r="C327" s="134" t="s">
        <v>149</v>
      </c>
      <c r="D327" s="133" t="s">
        <v>157</v>
      </c>
      <c r="E327" s="132" t="s">
        <v>106</v>
      </c>
      <c r="F327" s="186" t="s">
        <v>106</v>
      </c>
      <c r="G327" s="131">
        <v>4213</v>
      </c>
      <c r="H327" s="25"/>
      <c r="I327" s="25"/>
      <c r="J327" s="26"/>
      <c r="K327" s="26"/>
      <c r="L327" s="29" t="s">
        <v>142</v>
      </c>
      <c r="M327" s="12">
        <v>4251</v>
      </c>
      <c r="N327" s="183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7" s="183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7" s="183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  <c r="Q327" s="161">
        <f>'havelvac 7.1'!N327+'havelvac 7.2'!N327</f>
        <v>0</v>
      </c>
      <c r="R327" s="161">
        <f>+'havelvac 7.1'!O327+'havelvac 7.2'!O327+'havelvac 7.3'!O327+'havelvac 7.4'!O327+'havelvac 7.5'!O327+'havelvac 7.6'!O327+'havelvac 7.7'!O327+'havelvac 7.9'!O327+'havelvac 7.8'!O327+'havelvac 7.10'!O327+'havelvac 7.11'!O327+'havelvac 7.12'!O327+'havelvac 7.13'!O327</f>
        <v>0</v>
      </c>
      <c r="S327" s="161">
        <f>+'havelvac 7.1'!P327+'havelvac 7.2'!P327+'havelvac 7.3'!P327+'havelvac 7.4'!P327+'havelvac 7.5'!P327+'havelvac 7.6'!P327+'havelvac 7.7'!P327+'havelvac 7.9'!P327+'havelvac 7.8'!P327+'havelvac 7.10'!P327+'havelvac 7.11'!P327+'havelvac 7.12'!P327+'havelvac 7.13'!P327</f>
        <v>0</v>
      </c>
      <c r="T327" s="438">
        <f t="shared" si="26"/>
        <v>0</v>
      </c>
      <c r="U327" s="438">
        <f t="shared" si="27"/>
        <v>0</v>
      </c>
      <c r="V327" s="438">
        <f t="shared" si="28"/>
        <v>0</v>
      </c>
    </row>
    <row r="328" spans="1:233" s="198" customFormat="1" ht="16.2" hidden="1">
      <c r="A328" s="184" t="str">
        <f t="shared" si="23"/>
        <v>71060101010000</v>
      </c>
      <c r="B328" s="185" t="s">
        <v>439</v>
      </c>
      <c r="C328" s="134" t="s">
        <v>157</v>
      </c>
      <c r="D328" s="133" t="s">
        <v>106</v>
      </c>
      <c r="E328" s="132" t="s">
        <v>106</v>
      </c>
      <c r="F328" s="186" t="s">
        <v>106</v>
      </c>
      <c r="G328" s="187" t="s">
        <v>440</v>
      </c>
      <c r="H328" s="25"/>
      <c r="I328" s="25"/>
      <c r="J328" s="26"/>
      <c r="K328" s="26"/>
      <c r="L328" s="32" t="s">
        <v>130</v>
      </c>
      <c r="M328" s="48">
        <v>4267</v>
      </c>
      <c r="N328" s="183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8" s="183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8" s="183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  <c r="Q328" s="161">
        <f>'havelvac 7.1'!N328+'havelvac 7.2'!N328</f>
        <v>0</v>
      </c>
      <c r="R328" s="161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S328" s="161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  <c r="T328" s="438">
        <f t="shared" si="26"/>
        <v>0</v>
      </c>
      <c r="U328" s="438">
        <f t="shared" si="27"/>
        <v>0</v>
      </c>
      <c r="V328" s="438">
        <f t="shared" si="28"/>
        <v>0</v>
      </c>
    </row>
    <row r="329" spans="1:233" s="137" customFormat="1" ht="16.2" hidden="1">
      <c r="A329" s="184" t="str">
        <f t="shared" si="23"/>
        <v>71060101014639</v>
      </c>
      <c r="B329" s="185" t="s">
        <v>439</v>
      </c>
      <c r="C329" s="134" t="s">
        <v>157</v>
      </c>
      <c r="D329" s="133" t="s">
        <v>106</v>
      </c>
      <c r="E329" s="132" t="s">
        <v>106</v>
      </c>
      <c r="F329" s="186" t="s">
        <v>106</v>
      </c>
      <c r="G329" s="131">
        <v>4639</v>
      </c>
      <c r="H329" s="25"/>
      <c r="I329" s="25"/>
      <c r="J329" s="26"/>
      <c r="K329" s="26"/>
      <c r="L329" s="32" t="s">
        <v>364</v>
      </c>
      <c r="M329" s="48">
        <v>4269</v>
      </c>
      <c r="N329" s="183">
        <f>+'havelvac 7.1'!N329+'havelvac 7.2'!N329+'havelvac 7.3'!N329+'havelvac 7.4'!N329+'havelvac 7.5'!N329+'havelvac 7.6'!N329+'havelvac 7.7'!N329+'havelvac 7.9'!N329+'havelvac 7.8'!N329+'havelvac 7.10'!N329+'havelvac 7.11'!N329+'havelvac 7.12'!N329+'havelvac 7.13'!N329</f>
        <v>0</v>
      </c>
      <c r="O329" s="183">
        <f>+'havelvac 7.1'!O329+'havelvac 7.2'!O329+'havelvac 7.3'!O329+'havelvac 7.4'!O329+'havelvac 7.5'!O329+'havelvac 7.6'!O329+'havelvac 7.7'!O329+'havelvac 7.9'!O329+'havelvac 7.8'!O329+'havelvac 7.10'!O329+'havelvac 7.11'!O329+'havelvac 7.12'!O329+'havelvac 7.13'!O329</f>
        <v>0</v>
      </c>
      <c r="P329" s="183">
        <f>+'havelvac 7.1'!P329+'havelvac 7.2'!P329+'havelvac 7.3'!P329+'havelvac 7.4'!P329+'havelvac 7.5'!P329+'havelvac 7.6'!P329+'havelvac 7.7'!P329+'havelvac 7.9'!P329+'havelvac 7.8'!P329+'havelvac 7.10'!P329+'havelvac 7.11'!P329+'havelvac 7.12'!P329+'havelvac 7.13'!P329</f>
        <v>0</v>
      </c>
      <c r="Q329" s="161">
        <f>'havelvac 7.1'!N329+'havelvac 7.2'!N329</f>
        <v>0</v>
      </c>
      <c r="R329" s="161">
        <f>+'havelvac 7.1'!O329+'havelvac 7.2'!O329+'havelvac 7.3'!O329+'havelvac 7.4'!O329+'havelvac 7.5'!O329+'havelvac 7.6'!O329+'havelvac 7.7'!O329+'havelvac 7.9'!O329+'havelvac 7.8'!O329+'havelvac 7.10'!O329+'havelvac 7.11'!O329+'havelvac 7.12'!O329+'havelvac 7.13'!O329</f>
        <v>0</v>
      </c>
      <c r="S329" s="161">
        <f>+'havelvac 7.1'!P329+'havelvac 7.2'!P329+'havelvac 7.3'!P329+'havelvac 7.4'!P329+'havelvac 7.5'!P329+'havelvac 7.6'!P329+'havelvac 7.7'!P329+'havelvac 7.9'!P329+'havelvac 7.8'!P329+'havelvac 7.10'!P329+'havelvac 7.11'!P329+'havelvac 7.12'!P329+'havelvac 7.13'!P329</f>
        <v>0</v>
      </c>
      <c r="T329" s="438">
        <f t="shared" si="26"/>
        <v>0</v>
      </c>
      <c r="U329" s="438">
        <f t="shared" si="27"/>
        <v>0</v>
      </c>
      <c r="V329" s="438">
        <f t="shared" si="28"/>
        <v>0</v>
      </c>
    </row>
    <row r="330" spans="1:233" s="137" customFormat="1" ht="16.2" hidden="1">
      <c r="A330" s="184" t="str">
        <f t="shared" ref="A330:A391" si="37">CONCATENATE(B330,C330,D330,E330,F330,G330)</f>
        <v>71060101014861</v>
      </c>
      <c r="B330" s="185" t="s">
        <v>439</v>
      </c>
      <c r="C330" s="134" t="s">
        <v>157</v>
      </c>
      <c r="D330" s="133" t="s">
        <v>106</v>
      </c>
      <c r="E330" s="132" t="s">
        <v>106</v>
      </c>
      <c r="F330" s="186" t="s">
        <v>106</v>
      </c>
      <c r="G330" s="131">
        <v>4861</v>
      </c>
      <c r="H330" s="25"/>
      <c r="I330" s="25"/>
      <c r="J330" s="26"/>
      <c r="K330" s="26"/>
      <c r="L330" s="29" t="s">
        <v>348</v>
      </c>
      <c r="M330" s="31">
        <v>4729</v>
      </c>
      <c r="N330" s="183">
        <f>+'havelvac 7.1'!N330+'havelvac 7.2'!N330+'havelvac 7.3'!N330+'havelvac 7.4'!N330+'havelvac 7.5'!N330+'havelvac 7.6'!N330+'havelvac 7.7'!N330+'havelvac 7.9'!N330+'havelvac 7.8'!N330+'havelvac 7.10'!N330+'havelvac 7.11'!N330+'havelvac 7.12'!N330+'havelvac 7.13'!N330</f>
        <v>0</v>
      </c>
      <c r="O330" s="183">
        <f>+'havelvac 7.1'!O330+'havelvac 7.2'!O330+'havelvac 7.3'!O330+'havelvac 7.4'!O330+'havelvac 7.5'!O330+'havelvac 7.6'!O330+'havelvac 7.7'!O330+'havelvac 7.9'!O330+'havelvac 7.8'!O330+'havelvac 7.10'!O330+'havelvac 7.11'!O330+'havelvac 7.12'!O330+'havelvac 7.13'!O330</f>
        <v>0</v>
      </c>
      <c r="P330" s="183">
        <f>+'havelvac 7.1'!P330+'havelvac 7.2'!P330+'havelvac 7.3'!P330+'havelvac 7.4'!P330+'havelvac 7.5'!P330+'havelvac 7.6'!P330+'havelvac 7.7'!P330+'havelvac 7.9'!P330+'havelvac 7.8'!P330+'havelvac 7.10'!P330+'havelvac 7.11'!P330+'havelvac 7.12'!P330+'havelvac 7.13'!P330</f>
        <v>0</v>
      </c>
      <c r="Q330" s="161">
        <f>'havelvac 7.1'!N330+'havelvac 7.2'!N330</f>
        <v>0</v>
      </c>
      <c r="R330" s="161">
        <f>+'havelvac 7.1'!O330+'havelvac 7.2'!O330+'havelvac 7.3'!O330+'havelvac 7.4'!O330+'havelvac 7.5'!O330+'havelvac 7.6'!O330+'havelvac 7.7'!O330+'havelvac 7.9'!O330+'havelvac 7.8'!O330+'havelvac 7.10'!O330+'havelvac 7.11'!O330+'havelvac 7.12'!O330+'havelvac 7.13'!O330</f>
        <v>0</v>
      </c>
      <c r="S330" s="161">
        <f>+'havelvac 7.1'!P330+'havelvac 7.2'!P330+'havelvac 7.3'!P330+'havelvac 7.4'!P330+'havelvac 7.5'!P330+'havelvac 7.6'!P330+'havelvac 7.7'!P330+'havelvac 7.9'!P330+'havelvac 7.8'!P330+'havelvac 7.10'!P330+'havelvac 7.11'!P330+'havelvac 7.12'!P330+'havelvac 7.13'!P330</f>
        <v>0</v>
      </c>
      <c r="T330" s="438">
        <f t="shared" si="26"/>
        <v>0</v>
      </c>
      <c r="U330" s="438">
        <f t="shared" si="27"/>
        <v>0</v>
      </c>
      <c r="V330" s="438">
        <f t="shared" si="28"/>
        <v>0</v>
      </c>
    </row>
    <row r="331" spans="1:233" s="137" customFormat="1" ht="16.2" hidden="1">
      <c r="A331" s="184"/>
      <c r="B331" s="185"/>
      <c r="C331" s="134"/>
      <c r="D331" s="133"/>
      <c r="E331" s="132"/>
      <c r="F331" s="186"/>
      <c r="G331" s="131"/>
      <c r="H331" s="25"/>
      <c r="I331" s="25"/>
      <c r="J331" s="26"/>
      <c r="K331" s="26"/>
      <c r="L331" s="30" t="s">
        <v>173</v>
      </c>
      <c r="M331" s="31">
        <v>5112</v>
      </c>
      <c r="N331" s="183">
        <f>+'havelvac 7.1'!N331+'havelvac 7.2'!N331+'havelvac 7.3'!N331+'havelvac 7.4'!N331+'havelvac 7.5'!N331+'havelvac 7.6'!N331+'havelvac 7.7'!N331+'havelvac 7.9'!N331+'havelvac 7.8'!N331+'havelvac 7.10'!N331+'havelvac 7.11'!N331+'havelvac 7.12'!N331+'havelvac 7.13'!N331</f>
        <v>0</v>
      </c>
      <c r="O331" s="183">
        <f>+'havelvac 7.1'!O331+'havelvac 7.2'!O331+'havelvac 7.3'!O331+'havelvac 7.4'!O331+'havelvac 7.5'!O331+'havelvac 7.6'!O331+'havelvac 7.7'!O331+'havelvac 7.9'!O331+'havelvac 7.8'!O331+'havelvac 7.10'!O331+'havelvac 7.11'!O331+'havelvac 7.12'!O331+'havelvac 7.13'!O331</f>
        <v>0</v>
      </c>
      <c r="P331" s="183">
        <f>+'havelvac 7.1'!P331+'havelvac 7.2'!P331+'havelvac 7.3'!P331+'havelvac 7.4'!P331+'havelvac 7.5'!P331+'havelvac 7.6'!P331+'havelvac 7.7'!P331+'havelvac 7.9'!P331+'havelvac 7.8'!P331+'havelvac 7.10'!P331+'havelvac 7.11'!P331+'havelvac 7.12'!P331+'havelvac 7.13'!P331</f>
        <v>0</v>
      </c>
      <c r="Q331" s="161">
        <f>'havelvac 7.1'!N331+'havelvac 7.2'!N331</f>
        <v>0</v>
      </c>
      <c r="R331" s="161">
        <f>+'havelvac 7.1'!O331+'havelvac 7.2'!O331+'havelvac 7.3'!O331+'havelvac 7.4'!O331+'havelvac 7.5'!O331+'havelvac 7.6'!O331+'havelvac 7.7'!O331+'havelvac 7.9'!O331+'havelvac 7.8'!O331+'havelvac 7.10'!O331+'havelvac 7.11'!O331+'havelvac 7.12'!O331+'havelvac 7.13'!O331</f>
        <v>0</v>
      </c>
      <c r="S331" s="161">
        <f>+'havelvac 7.1'!P331+'havelvac 7.2'!P331+'havelvac 7.3'!P331+'havelvac 7.4'!P331+'havelvac 7.5'!P331+'havelvac 7.6'!P331+'havelvac 7.7'!P331+'havelvac 7.9'!P331+'havelvac 7.8'!P331+'havelvac 7.10'!P331+'havelvac 7.11'!P331+'havelvac 7.12'!P331+'havelvac 7.13'!P331</f>
        <v>0</v>
      </c>
      <c r="T331" s="438">
        <f t="shared" si="26"/>
        <v>0</v>
      </c>
      <c r="U331" s="438">
        <f t="shared" si="27"/>
        <v>0</v>
      </c>
      <c r="V331" s="438">
        <f t="shared" si="28"/>
        <v>0</v>
      </c>
    </row>
    <row r="332" spans="1:233" s="198" customFormat="1" ht="16.2" hidden="1">
      <c r="A332" s="184" t="str">
        <f t="shared" si="37"/>
        <v>71060101020000</v>
      </c>
      <c r="B332" s="185" t="s">
        <v>439</v>
      </c>
      <c r="C332" s="134" t="s">
        <v>157</v>
      </c>
      <c r="D332" s="133" t="s">
        <v>106</v>
      </c>
      <c r="E332" s="132" t="s">
        <v>106</v>
      </c>
      <c r="F332" s="186" t="s">
        <v>140</v>
      </c>
      <c r="G332" s="187" t="s">
        <v>440</v>
      </c>
      <c r="H332" s="25"/>
      <c r="I332" s="25"/>
      <c r="J332" s="26"/>
      <c r="K332" s="26"/>
      <c r="L332" s="29" t="s">
        <v>174</v>
      </c>
      <c r="M332" s="12">
        <v>5113</v>
      </c>
      <c r="N332" s="183">
        <f>+'havelvac 7.1'!N332+'havelvac 7.2'!N332+'havelvac 7.3'!N332+'havelvac 7.4'!N332+'havelvac 7.5'!N332+'havelvac 7.6'!N332+'havelvac 7.7'!N332+'havelvac 7.9'!N332+'havelvac 7.8'!N332+'havelvac 7.10'!N332+'havelvac 7.11'!N332+'havelvac 7.12'!N332+'havelvac 7.13'!N332</f>
        <v>0</v>
      </c>
      <c r="O332" s="183">
        <f>+'havelvac 7.1'!O332+'havelvac 7.2'!O332+'havelvac 7.3'!O332+'havelvac 7.4'!O332+'havelvac 7.5'!O332+'havelvac 7.6'!O332+'havelvac 7.7'!O332+'havelvac 7.9'!O332+'havelvac 7.8'!O332+'havelvac 7.10'!O332+'havelvac 7.11'!O332+'havelvac 7.12'!O332+'havelvac 7.13'!O332</f>
        <v>0</v>
      </c>
      <c r="P332" s="183">
        <f>+'havelvac 7.1'!P332+'havelvac 7.2'!P332+'havelvac 7.3'!P332+'havelvac 7.4'!P332+'havelvac 7.5'!P332+'havelvac 7.6'!P332+'havelvac 7.7'!P332+'havelvac 7.9'!P332+'havelvac 7.8'!P332+'havelvac 7.10'!P332+'havelvac 7.11'!P332+'havelvac 7.12'!P332+'havelvac 7.13'!P332</f>
        <v>0</v>
      </c>
      <c r="Q332" s="161">
        <f>'havelvac 7.1'!N332+'havelvac 7.2'!N332</f>
        <v>0</v>
      </c>
      <c r="R332" s="161">
        <f>+'havelvac 7.1'!O332+'havelvac 7.2'!O332+'havelvac 7.3'!O332+'havelvac 7.4'!O332+'havelvac 7.5'!O332+'havelvac 7.6'!O332+'havelvac 7.7'!O332+'havelvac 7.9'!O332+'havelvac 7.8'!O332+'havelvac 7.10'!O332+'havelvac 7.11'!O332+'havelvac 7.12'!O332+'havelvac 7.13'!O332</f>
        <v>0</v>
      </c>
      <c r="S332" s="161">
        <f>+'havelvac 7.1'!P332+'havelvac 7.2'!P332+'havelvac 7.3'!P332+'havelvac 7.4'!P332+'havelvac 7.5'!P332+'havelvac 7.6'!P332+'havelvac 7.7'!P332+'havelvac 7.9'!P332+'havelvac 7.8'!P332+'havelvac 7.10'!P332+'havelvac 7.11'!P332+'havelvac 7.12'!P332+'havelvac 7.13'!P332</f>
        <v>0</v>
      </c>
      <c r="T332" s="438">
        <f t="shared" si="26"/>
        <v>0</v>
      </c>
      <c r="U332" s="438">
        <f t="shared" si="27"/>
        <v>0</v>
      </c>
      <c r="V332" s="438">
        <f t="shared" si="28"/>
        <v>0</v>
      </c>
    </row>
    <row r="333" spans="1:233" s="137" customFormat="1" ht="16.2" hidden="1">
      <c r="A333" s="184" t="str">
        <f t="shared" si="37"/>
        <v>71060101024819</v>
      </c>
      <c r="B333" s="185" t="s">
        <v>439</v>
      </c>
      <c r="C333" s="134" t="s">
        <v>157</v>
      </c>
      <c r="D333" s="133" t="s">
        <v>106</v>
      </c>
      <c r="E333" s="132" t="s">
        <v>106</v>
      </c>
      <c r="F333" s="186" t="s">
        <v>140</v>
      </c>
      <c r="G333" s="131">
        <v>4819</v>
      </c>
      <c r="H333" s="25"/>
      <c r="I333" s="25"/>
      <c r="J333" s="26"/>
      <c r="K333" s="26"/>
      <c r="L333" s="29" t="s">
        <v>135</v>
      </c>
      <c r="M333" s="12">
        <v>5121</v>
      </c>
      <c r="N333" s="183">
        <f>+'havelvac 7.1'!N333+'havelvac 7.2'!N333+'havelvac 7.3'!N333+'havelvac 7.4'!N333+'havelvac 7.5'!N333+'havelvac 7.6'!N333+'havelvac 7.7'!N333+'havelvac 7.9'!N333+'havelvac 7.8'!N333+'havelvac 7.10'!N333+'havelvac 7.11'!N333+'havelvac 7.12'!N333+'havelvac 7.13'!N333</f>
        <v>0</v>
      </c>
      <c r="O333" s="183">
        <f>+'havelvac 7.1'!O333+'havelvac 7.2'!O333+'havelvac 7.3'!O333+'havelvac 7.4'!O333+'havelvac 7.5'!O333+'havelvac 7.6'!O333+'havelvac 7.7'!O333+'havelvac 7.9'!O333+'havelvac 7.8'!O333+'havelvac 7.10'!O333+'havelvac 7.11'!O333+'havelvac 7.12'!O333+'havelvac 7.13'!O333</f>
        <v>0</v>
      </c>
      <c r="P333" s="183">
        <f>+'havelvac 7.1'!P333+'havelvac 7.2'!P333+'havelvac 7.3'!P333+'havelvac 7.4'!P333+'havelvac 7.5'!P333+'havelvac 7.6'!P333+'havelvac 7.7'!P333+'havelvac 7.9'!P333+'havelvac 7.8'!P333+'havelvac 7.10'!P333+'havelvac 7.11'!P333+'havelvac 7.12'!P333+'havelvac 7.13'!P333</f>
        <v>0</v>
      </c>
      <c r="Q333" s="161">
        <f>'havelvac 7.1'!N333+'havelvac 7.2'!N333</f>
        <v>0</v>
      </c>
      <c r="R333" s="161">
        <f>+'havelvac 7.1'!O333+'havelvac 7.2'!O333+'havelvac 7.3'!O333+'havelvac 7.4'!O333+'havelvac 7.5'!O333+'havelvac 7.6'!O333+'havelvac 7.7'!O333+'havelvac 7.9'!O333+'havelvac 7.8'!O333+'havelvac 7.10'!O333+'havelvac 7.11'!O333+'havelvac 7.12'!O333+'havelvac 7.13'!O333</f>
        <v>0</v>
      </c>
      <c r="S333" s="161">
        <f>+'havelvac 7.1'!P333+'havelvac 7.2'!P333+'havelvac 7.3'!P333+'havelvac 7.4'!P333+'havelvac 7.5'!P333+'havelvac 7.6'!P333+'havelvac 7.7'!P333+'havelvac 7.9'!P333+'havelvac 7.8'!P333+'havelvac 7.10'!P333+'havelvac 7.11'!P333+'havelvac 7.12'!P333+'havelvac 7.13'!P333</f>
        <v>0</v>
      </c>
      <c r="T333" s="438">
        <f t="shared" si="26"/>
        <v>0</v>
      </c>
      <c r="U333" s="438">
        <f t="shared" si="27"/>
        <v>0</v>
      </c>
      <c r="V333" s="438">
        <f t="shared" si="28"/>
        <v>0</v>
      </c>
    </row>
    <row r="334" spans="1:233" s="137" customFormat="1" ht="16.2" hidden="1">
      <c r="A334" s="184" t="str">
        <f t="shared" si="37"/>
        <v>71060101025111</v>
      </c>
      <c r="B334" s="185" t="s">
        <v>439</v>
      </c>
      <c r="C334" s="134" t="s">
        <v>157</v>
      </c>
      <c r="D334" s="133" t="s">
        <v>106</v>
      </c>
      <c r="E334" s="132" t="s">
        <v>106</v>
      </c>
      <c r="F334" s="186" t="s">
        <v>140</v>
      </c>
      <c r="G334" s="131">
        <v>5111</v>
      </c>
      <c r="H334" s="25"/>
      <c r="I334" s="25"/>
      <c r="J334" s="26"/>
      <c r="K334" s="26"/>
      <c r="L334" s="29" t="s">
        <v>137</v>
      </c>
      <c r="M334" s="12">
        <v>5129</v>
      </c>
      <c r="N334" s="183">
        <f>+'havelvac 7.1'!N334+'havelvac 7.2'!N334+'havelvac 7.3'!N334+'havelvac 7.4'!N334+'havelvac 7.5'!N334+'havelvac 7.6'!N334+'havelvac 7.7'!N334+'havelvac 7.9'!N334+'havelvac 7.8'!N334+'havelvac 7.10'!N334+'havelvac 7.11'!N334+'havelvac 7.12'!N334+'havelvac 7.13'!N334</f>
        <v>0</v>
      </c>
      <c r="O334" s="183">
        <f>+'havelvac 7.1'!O334+'havelvac 7.2'!O334+'havelvac 7.3'!O334+'havelvac 7.4'!O334+'havelvac 7.5'!O334+'havelvac 7.6'!O334+'havelvac 7.7'!O334+'havelvac 7.9'!O334+'havelvac 7.8'!O334+'havelvac 7.10'!O334+'havelvac 7.11'!O334+'havelvac 7.12'!O334+'havelvac 7.13'!O334</f>
        <v>0</v>
      </c>
      <c r="P334" s="183">
        <f>+'havelvac 7.1'!P334+'havelvac 7.2'!P334+'havelvac 7.3'!P334+'havelvac 7.4'!P334+'havelvac 7.5'!P334+'havelvac 7.6'!P334+'havelvac 7.7'!P334+'havelvac 7.9'!P334+'havelvac 7.8'!P334+'havelvac 7.10'!P334+'havelvac 7.11'!P334+'havelvac 7.12'!P334+'havelvac 7.13'!P334</f>
        <v>0</v>
      </c>
      <c r="Q334" s="161">
        <f>'havelvac 7.1'!N334+'havelvac 7.2'!N334</f>
        <v>0</v>
      </c>
      <c r="R334" s="161">
        <f>+'havelvac 7.1'!O334+'havelvac 7.2'!O334+'havelvac 7.3'!O334+'havelvac 7.4'!O334+'havelvac 7.5'!O334+'havelvac 7.6'!O334+'havelvac 7.7'!O334+'havelvac 7.9'!O334+'havelvac 7.8'!O334+'havelvac 7.10'!O334+'havelvac 7.11'!O334+'havelvac 7.12'!O334+'havelvac 7.13'!O334</f>
        <v>0</v>
      </c>
      <c r="S334" s="161">
        <f>+'havelvac 7.1'!P334+'havelvac 7.2'!P334+'havelvac 7.3'!P334+'havelvac 7.4'!P334+'havelvac 7.5'!P334+'havelvac 7.6'!P334+'havelvac 7.7'!P334+'havelvac 7.9'!P334+'havelvac 7.8'!P334+'havelvac 7.10'!P334+'havelvac 7.11'!P334+'havelvac 7.12'!P334+'havelvac 7.13'!P334</f>
        <v>0</v>
      </c>
      <c r="T334" s="438">
        <f t="shared" ref="T334:T397" si="38">N334-Q334</f>
        <v>0</v>
      </c>
      <c r="U334" s="438">
        <f t="shared" ref="U334:U397" si="39">O334-R334</f>
        <v>0</v>
      </c>
      <c r="V334" s="438">
        <f t="shared" ref="V334:V397" si="40">P334-S334</f>
        <v>0</v>
      </c>
    </row>
    <row r="335" spans="1:233" s="137" customFormat="1" ht="27.6" hidden="1">
      <c r="A335" s="184" t="str">
        <f t="shared" si="37"/>
        <v>71060101025112</v>
      </c>
      <c r="B335" s="185" t="s">
        <v>439</v>
      </c>
      <c r="C335" s="134" t="s">
        <v>157</v>
      </c>
      <c r="D335" s="133" t="s">
        <v>106</v>
      </c>
      <c r="E335" s="132" t="s">
        <v>106</v>
      </c>
      <c r="F335" s="186" t="s">
        <v>140</v>
      </c>
      <c r="G335" s="131">
        <v>5112</v>
      </c>
      <c r="H335" s="45"/>
      <c r="I335" s="147"/>
      <c r="J335" s="148"/>
      <c r="K335" s="148"/>
      <c r="L335" s="27" t="s">
        <v>234</v>
      </c>
      <c r="M335" s="28"/>
      <c r="N335" s="197">
        <f>O335+P335</f>
        <v>0</v>
      </c>
      <c r="O335" s="197">
        <f>SUM(O336)</f>
        <v>0</v>
      </c>
      <c r="P335" s="197">
        <f>SUM(P336)</f>
        <v>0</v>
      </c>
      <c r="Q335" s="161">
        <f>'havelvac 7.1'!N335+'havelvac 7.2'!N335</f>
        <v>0</v>
      </c>
      <c r="R335" s="161">
        <f>+'havelvac 7.1'!O335+'havelvac 7.2'!O335+'havelvac 7.3'!O335+'havelvac 7.4'!O335+'havelvac 7.5'!O335+'havelvac 7.6'!O335+'havelvac 7.7'!O335+'havelvac 7.9'!O335+'havelvac 7.8'!O335+'havelvac 7.10'!O335+'havelvac 7.11'!O335+'havelvac 7.12'!O335+'havelvac 7.13'!O335</f>
        <v>0</v>
      </c>
      <c r="S335" s="161">
        <f>+'havelvac 7.1'!P335+'havelvac 7.2'!P335+'havelvac 7.3'!P335+'havelvac 7.4'!P335+'havelvac 7.5'!P335+'havelvac 7.6'!P335+'havelvac 7.7'!P335+'havelvac 7.9'!P335+'havelvac 7.8'!P335+'havelvac 7.10'!P335+'havelvac 7.11'!P335+'havelvac 7.12'!P335+'havelvac 7.13'!P335</f>
        <v>0</v>
      </c>
      <c r="T335" s="438">
        <f t="shared" si="38"/>
        <v>0</v>
      </c>
      <c r="U335" s="438">
        <f t="shared" si="39"/>
        <v>0</v>
      </c>
      <c r="V335" s="438">
        <f t="shared" si="40"/>
        <v>0</v>
      </c>
    </row>
    <row r="336" spans="1:233" s="137" customFormat="1" ht="16.2" hidden="1">
      <c r="A336" s="184" t="str">
        <f t="shared" si="37"/>
        <v>71060101025113</v>
      </c>
      <c r="B336" s="185" t="s">
        <v>439</v>
      </c>
      <c r="C336" s="134" t="s">
        <v>157</v>
      </c>
      <c r="D336" s="133" t="s">
        <v>106</v>
      </c>
      <c r="E336" s="132" t="s">
        <v>106</v>
      </c>
      <c r="F336" s="186" t="s">
        <v>140</v>
      </c>
      <c r="G336" s="131">
        <v>5113</v>
      </c>
      <c r="H336" s="25"/>
      <c r="I336" s="25"/>
      <c r="J336" s="26"/>
      <c r="K336" s="26"/>
      <c r="L336" s="30" t="s">
        <v>115</v>
      </c>
      <c r="M336" s="31">
        <v>4213</v>
      </c>
      <c r="N336" s="183">
        <f>+'havelvac 7.1'!N336+'havelvac 7.2'!N336+'havelvac 7.3'!N336+'havelvac 7.4'!N336+'havelvac 7.5'!N336+'havelvac 7.6'!N336+'havelvac 7.7'!N336+'havelvac 7.9'!N336+'havelvac 7.8'!N336+'havelvac 7.10'!N336+'havelvac 7.11'!N336+'havelvac 7.12'!N336+'havelvac 7.13'!N336</f>
        <v>0</v>
      </c>
      <c r="O336" s="183">
        <f>+'havelvac 7.1'!O336+'havelvac 7.2'!O336+'havelvac 7.3'!O336+'havelvac 7.4'!O336+'havelvac 7.5'!O336+'havelvac 7.6'!O336+'havelvac 7.7'!O336+'havelvac 7.9'!O336+'havelvac 7.8'!O336+'havelvac 7.10'!O336+'havelvac 7.11'!O336+'havelvac 7.12'!O336+'havelvac 7.13'!O336</f>
        <v>0</v>
      </c>
      <c r="P336" s="183">
        <f>+'havelvac 7.1'!P336+'havelvac 7.2'!P336+'havelvac 7.3'!P336+'havelvac 7.4'!P336+'havelvac 7.5'!P336+'havelvac 7.6'!P336+'havelvac 7.7'!P336+'havelvac 7.9'!P336+'havelvac 7.8'!P336+'havelvac 7.10'!P336+'havelvac 7.11'!P336+'havelvac 7.12'!P336+'havelvac 7.13'!P336</f>
        <v>0</v>
      </c>
      <c r="Q336" s="161">
        <f>'havelvac 7.1'!N336+'havelvac 7.2'!N336</f>
        <v>0</v>
      </c>
      <c r="R336" s="161">
        <f>+'havelvac 7.1'!O336+'havelvac 7.2'!O336+'havelvac 7.3'!O336+'havelvac 7.4'!O336+'havelvac 7.5'!O336+'havelvac 7.6'!O336+'havelvac 7.7'!O336+'havelvac 7.9'!O336+'havelvac 7.8'!O336+'havelvac 7.10'!O336+'havelvac 7.11'!O336+'havelvac 7.12'!O336+'havelvac 7.13'!O336</f>
        <v>0</v>
      </c>
      <c r="S336" s="161">
        <f>+'havelvac 7.1'!P336+'havelvac 7.2'!P336+'havelvac 7.3'!P336+'havelvac 7.4'!P336+'havelvac 7.5'!P336+'havelvac 7.6'!P336+'havelvac 7.7'!P336+'havelvac 7.9'!P336+'havelvac 7.8'!P336+'havelvac 7.10'!P336+'havelvac 7.11'!P336+'havelvac 7.12'!P336+'havelvac 7.13'!P336</f>
        <v>0</v>
      </c>
      <c r="T336" s="438">
        <f t="shared" si="38"/>
        <v>0</v>
      </c>
      <c r="U336" s="438">
        <f t="shared" si="39"/>
        <v>0</v>
      </c>
      <c r="V336" s="438">
        <f t="shared" si="40"/>
        <v>0</v>
      </c>
    </row>
    <row r="337" spans="1:22" s="137" customFormat="1" ht="32.25" hidden="1" customHeight="1">
      <c r="A337" s="184" t="str">
        <f t="shared" ref="A337:A355" si="41">CONCATENATE(B337,C337,D337,E337,F337,G337)</f>
        <v>71060301014861</v>
      </c>
      <c r="B337" s="185" t="s">
        <v>439</v>
      </c>
      <c r="C337" s="134" t="s">
        <v>157</v>
      </c>
      <c r="D337" s="133" t="s">
        <v>442</v>
      </c>
      <c r="E337" s="132" t="s">
        <v>106</v>
      </c>
      <c r="F337" s="186" t="s">
        <v>106</v>
      </c>
      <c r="G337" s="131">
        <v>4861</v>
      </c>
      <c r="H337" s="45"/>
      <c r="I337" s="45"/>
      <c r="J337" s="45"/>
      <c r="K337" s="45"/>
      <c r="L337" s="27" t="s">
        <v>831</v>
      </c>
      <c r="M337" s="28"/>
      <c r="N337" s="197">
        <f>O337+P337</f>
        <v>0</v>
      </c>
      <c r="O337" s="197">
        <f>SUM(O338:O359)</f>
        <v>0</v>
      </c>
      <c r="P337" s="197">
        <f>SUM(P338:P359)</f>
        <v>0</v>
      </c>
      <c r="Q337" s="161">
        <f>'havelvac 7.1'!N337+'havelvac 7.2'!N337</f>
        <v>0</v>
      </c>
      <c r="R337" s="161">
        <f>+'havelvac 7.1'!O337+'havelvac 7.2'!O337+'havelvac 7.3'!O337+'havelvac 7.4'!O337+'havelvac 7.5'!O337+'havelvac 7.6'!O337+'havelvac 7.7'!O337+'havelvac 7.9'!O337+'havelvac 7.8'!O337+'havelvac 7.10'!O337+'havelvac 7.11'!O337+'havelvac 7.12'!O337+'havelvac 7.13'!O337</f>
        <v>0</v>
      </c>
      <c r="S337" s="161">
        <f>+'havelvac 7.1'!P337+'havelvac 7.2'!P337+'havelvac 7.3'!P337+'havelvac 7.4'!P337+'havelvac 7.5'!P337+'havelvac 7.6'!P337+'havelvac 7.7'!P337+'havelvac 7.9'!P337+'havelvac 7.8'!P337+'havelvac 7.10'!P337+'havelvac 7.11'!P337+'havelvac 7.12'!P337+'havelvac 7.13'!P337</f>
        <v>0</v>
      </c>
      <c r="T337" s="438">
        <f t="shared" si="38"/>
        <v>0</v>
      </c>
      <c r="U337" s="438">
        <f t="shared" si="39"/>
        <v>0</v>
      </c>
      <c r="V337" s="438">
        <f t="shared" si="40"/>
        <v>0</v>
      </c>
    </row>
    <row r="338" spans="1:22" s="137" customFormat="1" ht="16.2" hidden="1">
      <c r="A338" s="184" t="str">
        <f t="shared" si="41"/>
        <v>71060301015112</v>
      </c>
      <c r="B338" s="185" t="s">
        <v>439</v>
      </c>
      <c r="C338" s="134" t="s">
        <v>157</v>
      </c>
      <c r="D338" s="133" t="s">
        <v>442</v>
      </c>
      <c r="E338" s="132" t="s">
        <v>106</v>
      </c>
      <c r="F338" s="186" t="s">
        <v>106</v>
      </c>
      <c r="G338" s="187" t="s">
        <v>87</v>
      </c>
      <c r="H338" s="37"/>
      <c r="I338" s="194"/>
      <c r="J338" s="195"/>
      <c r="K338" s="196"/>
      <c r="L338" s="36" t="s">
        <v>112</v>
      </c>
      <c r="M338" s="12">
        <v>4111</v>
      </c>
      <c r="N338" s="183">
        <f>+'havelvac 7.1'!N338+'havelvac 7.2'!N338+'havelvac 7.3'!N338+'havelvac 7.4'!N338+'havelvac 7.5'!N338+'havelvac 7.6'!N338+'havelvac 7.7'!N338+'havelvac 7.9'!N338+'havelvac 7.8'!N338+'havelvac 7.10'!N338+'havelvac 7.11'!N338+'havelvac 7.12'!N338+'havelvac 7.13'!N338</f>
        <v>0</v>
      </c>
      <c r="O338" s="183">
        <f>+'havelvac 7.1'!O338+'havelvac 7.2'!O338+'havelvac 7.3'!O338+'havelvac 7.4'!O338+'havelvac 7.5'!O338+'havelvac 7.6'!O338+'havelvac 7.7'!O338+'havelvac 7.9'!O338+'havelvac 7.8'!O338+'havelvac 7.10'!O338+'havelvac 7.11'!O338+'havelvac 7.12'!O338+'havelvac 7.13'!O338</f>
        <v>0</v>
      </c>
      <c r="P338" s="183">
        <f>+'havelvac 7.1'!P338+'havelvac 7.2'!P338+'havelvac 7.3'!P338+'havelvac 7.4'!P338+'havelvac 7.5'!P338+'havelvac 7.6'!P338+'havelvac 7.7'!P338+'havelvac 7.9'!P338+'havelvac 7.8'!P338+'havelvac 7.10'!P338+'havelvac 7.11'!P338+'havelvac 7.12'!P338+'havelvac 7.13'!P338</f>
        <v>0</v>
      </c>
      <c r="Q338" s="161">
        <f>'havelvac 7.1'!N338+'havelvac 7.2'!N338</f>
        <v>0</v>
      </c>
      <c r="R338" s="161">
        <f>+'havelvac 7.1'!O338+'havelvac 7.2'!O338+'havelvac 7.3'!O338+'havelvac 7.4'!O338+'havelvac 7.5'!O338+'havelvac 7.6'!O338+'havelvac 7.7'!O338+'havelvac 7.9'!O338+'havelvac 7.8'!O338+'havelvac 7.10'!O338+'havelvac 7.11'!O338+'havelvac 7.12'!O338+'havelvac 7.13'!O338</f>
        <v>0</v>
      </c>
      <c r="S338" s="161">
        <f>+'havelvac 7.1'!P338+'havelvac 7.2'!P338+'havelvac 7.3'!P338+'havelvac 7.4'!P338+'havelvac 7.5'!P338+'havelvac 7.6'!P338+'havelvac 7.7'!P338+'havelvac 7.9'!P338+'havelvac 7.8'!P338+'havelvac 7.10'!P338+'havelvac 7.11'!P338+'havelvac 7.12'!P338+'havelvac 7.13'!P338</f>
        <v>0</v>
      </c>
      <c r="T338" s="438">
        <f t="shared" si="38"/>
        <v>0</v>
      </c>
      <c r="U338" s="438">
        <f t="shared" si="39"/>
        <v>0</v>
      </c>
      <c r="V338" s="438">
        <f t="shared" si="40"/>
        <v>0</v>
      </c>
    </row>
    <row r="339" spans="1:22" s="137" customFormat="1" ht="26.4" hidden="1">
      <c r="A339" s="184" t="str">
        <f t="shared" si="41"/>
        <v>71060301015113</v>
      </c>
      <c r="B339" s="185" t="s">
        <v>439</v>
      </c>
      <c r="C339" s="134" t="s">
        <v>157</v>
      </c>
      <c r="D339" s="133" t="s">
        <v>442</v>
      </c>
      <c r="E339" s="132" t="s">
        <v>106</v>
      </c>
      <c r="F339" s="186" t="s">
        <v>106</v>
      </c>
      <c r="G339" s="187" t="s">
        <v>85</v>
      </c>
      <c r="H339" s="37"/>
      <c r="I339" s="194"/>
      <c r="J339" s="195"/>
      <c r="K339" s="196"/>
      <c r="L339" s="36" t="s">
        <v>113</v>
      </c>
      <c r="M339" s="12">
        <v>4112</v>
      </c>
      <c r="N339" s="183">
        <f>+'havelvac 7.1'!N339+'havelvac 7.2'!N339+'havelvac 7.3'!N339+'havelvac 7.4'!N339+'havelvac 7.5'!N339+'havelvac 7.6'!N339+'havelvac 7.7'!N339+'havelvac 7.9'!N339+'havelvac 7.8'!N339+'havelvac 7.10'!N339+'havelvac 7.11'!N339+'havelvac 7.12'!N339+'havelvac 7.13'!N339</f>
        <v>0</v>
      </c>
      <c r="O339" s="183">
        <f>+'havelvac 7.1'!O339+'havelvac 7.2'!O339+'havelvac 7.3'!O339+'havelvac 7.4'!O339+'havelvac 7.5'!O339+'havelvac 7.6'!O339+'havelvac 7.7'!O339+'havelvac 7.9'!O339+'havelvac 7.8'!O339+'havelvac 7.10'!O339+'havelvac 7.11'!O339+'havelvac 7.12'!O339+'havelvac 7.13'!O339</f>
        <v>0</v>
      </c>
      <c r="P339" s="183">
        <f>+'havelvac 7.1'!P339+'havelvac 7.2'!P339+'havelvac 7.3'!P339+'havelvac 7.4'!P339+'havelvac 7.5'!P339+'havelvac 7.6'!P339+'havelvac 7.7'!P339+'havelvac 7.9'!P339+'havelvac 7.8'!P339+'havelvac 7.10'!P339+'havelvac 7.11'!P339+'havelvac 7.12'!P339+'havelvac 7.13'!P339</f>
        <v>0</v>
      </c>
      <c r="Q339" s="161">
        <f>'havelvac 7.1'!N339+'havelvac 7.2'!N339</f>
        <v>0</v>
      </c>
      <c r="R339" s="161">
        <f>+'havelvac 7.1'!O339+'havelvac 7.2'!O339+'havelvac 7.3'!O339+'havelvac 7.4'!O339+'havelvac 7.5'!O339+'havelvac 7.6'!O339+'havelvac 7.7'!O339+'havelvac 7.9'!O339+'havelvac 7.8'!O339+'havelvac 7.10'!O339+'havelvac 7.11'!O339+'havelvac 7.12'!O339+'havelvac 7.13'!O339</f>
        <v>0</v>
      </c>
      <c r="S339" s="161">
        <f>+'havelvac 7.1'!P339+'havelvac 7.2'!P339+'havelvac 7.3'!P339+'havelvac 7.4'!P339+'havelvac 7.5'!P339+'havelvac 7.6'!P339+'havelvac 7.7'!P339+'havelvac 7.9'!P339+'havelvac 7.8'!P339+'havelvac 7.10'!P339+'havelvac 7.11'!P339+'havelvac 7.12'!P339+'havelvac 7.13'!P339</f>
        <v>0</v>
      </c>
      <c r="T339" s="438">
        <f t="shared" si="38"/>
        <v>0</v>
      </c>
      <c r="U339" s="438">
        <f t="shared" si="39"/>
        <v>0</v>
      </c>
      <c r="V339" s="438">
        <f t="shared" si="40"/>
        <v>0</v>
      </c>
    </row>
    <row r="340" spans="1:22" s="198" customFormat="1" ht="16.2" hidden="1">
      <c r="A340" s="184" t="str">
        <f t="shared" si="41"/>
        <v>71060301020000</v>
      </c>
      <c r="B340" s="185" t="s">
        <v>439</v>
      </c>
      <c r="C340" s="134" t="s">
        <v>157</v>
      </c>
      <c r="D340" s="133" t="s">
        <v>442</v>
      </c>
      <c r="E340" s="132" t="s">
        <v>106</v>
      </c>
      <c r="F340" s="186" t="s">
        <v>140</v>
      </c>
      <c r="G340" s="187" t="s">
        <v>440</v>
      </c>
      <c r="H340" s="37"/>
      <c r="I340" s="194"/>
      <c r="J340" s="195"/>
      <c r="K340" s="196"/>
      <c r="L340" s="29" t="s">
        <v>114</v>
      </c>
      <c r="M340" s="12">
        <v>4212</v>
      </c>
      <c r="N340" s="183">
        <f>+'havelvac 7.1'!N340+'havelvac 7.2'!N340+'havelvac 7.3'!N340+'havelvac 7.4'!N340+'havelvac 7.5'!N340+'havelvac 7.6'!N340+'havelvac 7.7'!N340+'havelvac 7.9'!N340+'havelvac 7.8'!N340+'havelvac 7.10'!N340+'havelvac 7.11'!N340+'havelvac 7.12'!N340+'havelvac 7.13'!N340</f>
        <v>0</v>
      </c>
      <c r="O340" s="183">
        <f>+'havelvac 7.1'!O340+'havelvac 7.2'!O340+'havelvac 7.3'!O340+'havelvac 7.4'!O340+'havelvac 7.5'!O340+'havelvac 7.6'!O340+'havelvac 7.7'!O340+'havelvac 7.9'!O340+'havelvac 7.8'!O340+'havelvac 7.10'!O340+'havelvac 7.11'!O340+'havelvac 7.12'!O340+'havelvac 7.13'!O340</f>
        <v>0</v>
      </c>
      <c r="P340" s="183">
        <f>+'havelvac 7.1'!P340+'havelvac 7.2'!P340+'havelvac 7.3'!P340+'havelvac 7.4'!P340+'havelvac 7.5'!P340+'havelvac 7.6'!P340+'havelvac 7.7'!P340+'havelvac 7.9'!P340+'havelvac 7.8'!P340+'havelvac 7.10'!P340+'havelvac 7.11'!P340+'havelvac 7.12'!P340+'havelvac 7.13'!P340</f>
        <v>0</v>
      </c>
      <c r="Q340" s="161">
        <f>'havelvac 7.1'!N340+'havelvac 7.2'!N340</f>
        <v>0</v>
      </c>
      <c r="R340" s="161">
        <f>+'havelvac 7.1'!O340+'havelvac 7.2'!O340+'havelvac 7.3'!O340+'havelvac 7.4'!O340+'havelvac 7.5'!O340+'havelvac 7.6'!O340+'havelvac 7.7'!O340+'havelvac 7.9'!O340+'havelvac 7.8'!O340+'havelvac 7.10'!O340+'havelvac 7.11'!O340+'havelvac 7.12'!O340+'havelvac 7.13'!O340</f>
        <v>0</v>
      </c>
      <c r="S340" s="161">
        <f>+'havelvac 7.1'!P340+'havelvac 7.2'!P340+'havelvac 7.3'!P340+'havelvac 7.4'!P340+'havelvac 7.5'!P340+'havelvac 7.6'!P340+'havelvac 7.7'!P340+'havelvac 7.9'!P340+'havelvac 7.8'!P340+'havelvac 7.10'!P340+'havelvac 7.11'!P340+'havelvac 7.12'!P340+'havelvac 7.13'!P340</f>
        <v>0</v>
      </c>
      <c r="T340" s="438">
        <f t="shared" si="38"/>
        <v>0</v>
      </c>
      <c r="U340" s="438">
        <f t="shared" si="39"/>
        <v>0</v>
      </c>
      <c r="V340" s="438">
        <f t="shared" si="40"/>
        <v>0</v>
      </c>
    </row>
    <row r="341" spans="1:22" s="137" customFormat="1" ht="16.2" hidden="1">
      <c r="A341" s="184" t="str">
        <f t="shared" si="41"/>
        <v>71060301024861</v>
      </c>
      <c r="B341" s="185" t="s">
        <v>439</v>
      </c>
      <c r="C341" s="134" t="s">
        <v>157</v>
      </c>
      <c r="D341" s="133" t="s">
        <v>442</v>
      </c>
      <c r="E341" s="132" t="s">
        <v>106</v>
      </c>
      <c r="F341" s="186" t="s">
        <v>140</v>
      </c>
      <c r="G341" s="131">
        <v>4861</v>
      </c>
      <c r="H341" s="37"/>
      <c r="I341" s="194"/>
      <c r="J341" s="195"/>
      <c r="K341" s="196"/>
      <c r="L341" s="30" t="s">
        <v>115</v>
      </c>
      <c r="M341" s="31">
        <v>4213</v>
      </c>
      <c r="N341" s="183">
        <f>+'havelvac 7.1'!N341+'havelvac 7.2'!N341+'havelvac 7.3'!N341+'havelvac 7.4'!N341+'havelvac 7.5'!N341+'havelvac 7.6'!N341+'havelvac 7.7'!N341+'havelvac 7.9'!N341+'havelvac 7.8'!N341+'havelvac 7.10'!N341+'havelvac 7.11'!N341+'havelvac 7.12'!N341+'havelvac 7.13'!N341</f>
        <v>0</v>
      </c>
      <c r="O341" s="183">
        <f>+'havelvac 7.1'!O341+'havelvac 7.2'!O341+'havelvac 7.3'!O341+'havelvac 7.4'!O341+'havelvac 7.5'!O341+'havelvac 7.6'!O341+'havelvac 7.7'!O341+'havelvac 7.9'!O341+'havelvac 7.8'!O341+'havelvac 7.10'!O341+'havelvac 7.11'!O341+'havelvac 7.12'!O341+'havelvac 7.13'!O341</f>
        <v>0</v>
      </c>
      <c r="P341" s="183">
        <f>+'havelvac 7.1'!P341+'havelvac 7.2'!P341+'havelvac 7.3'!P341+'havelvac 7.4'!P341+'havelvac 7.5'!P341+'havelvac 7.6'!P341+'havelvac 7.7'!P341+'havelvac 7.9'!P341+'havelvac 7.8'!P341+'havelvac 7.10'!P341+'havelvac 7.11'!P341+'havelvac 7.12'!P341+'havelvac 7.13'!P341</f>
        <v>0</v>
      </c>
      <c r="Q341" s="161">
        <f>'havelvac 7.1'!N341+'havelvac 7.2'!N341</f>
        <v>0</v>
      </c>
      <c r="R341" s="161">
        <f>+'havelvac 7.1'!O341+'havelvac 7.2'!O341+'havelvac 7.3'!O341+'havelvac 7.4'!O341+'havelvac 7.5'!O341+'havelvac 7.6'!O341+'havelvac 7.7'!O341+'havelvac 7.9'!O341+'havelvac 7.8'!O341+'havelvac 7.10'!O341+'havelvac 7.11'!O341+'havelvac 7.12'!O341+'havelvac 7.13'!O341</f>
        <v>0</v>
      </c>
      <c r="S341" s="161">
        <f>+'havelvac 7.1'!P341+'havelvac 7.2'!P341+'havelvac 7.3'!P341+'havelvac 7.4'!P341+'havelvac 7.5'!P341+'havelvac 7.6'!P341+'havelvac 7.7'!P341+'havelvac 7.9'!P341+'havelvac 7.8'!P341+'havelvac 7.10'!P341+'havelvac 7.11'!P341+'havelvac 7.12'!P341+'havelvac 7.13'!P341</f>
        <v>0</v>
      </c>
      <c r="T341" s="438">
        <f t="shared" si="38"/>
        <v>0</v>
      </c>
      <c r="U341" s="438">
        <f t="shared" si="39"/>
        <v>0</v>
      </c>
      <c r="V341" s="438">
        <f t="shared" si="40"/>
        <v>0</v>
      </c>
    </row>
    <row r="342" spans="1:22" s="198" customFormat="1" ht="16.2" hidden="1">
      <c r="A342" s="184" t="str">
        <f t="shared" si="41"/>
        <v>71060301030000</v>
      </c>
      <c r="B342" s="185" t="s">
        <v>439</v>
      </c>
      <c r="C342" s="134" t="s">
        <v>157</v>
      </c>
      <c r="D342" s="133" t="s">
        <v>442</v>
      </c>
      <c r="E342" s="132" t="s">
        <v>106</v>
      </c>
      <c r="F342" s="186" t="s">
        <v>442</v>
      </c>
      <c r="G342" s="187" t="s">
        <v>440</v>
      </c>
      <c r="H342" s="37"/>
      <c r="I342" s="194"/>
      <c r="J342" s="195"/>
      <c r="K342" s="196"/>
      <c r="L342" s="30" t="s">
        <v>116</v>
      </c>
      <c r="M342" s="31">
        <v>4214</v>
      </c>
      <c r="N342" s="183">
        <f>+'havelvac 7.1'!N342+'havelvac 7.2'!N342+'havelvac 7.3'!N342+'havelvac 7.4'!N342+'havelvac 7.5'!N342+'havelvac 7.6'!N342+'havelvac 7.7'!N342+'havelvac 7.9'!N342+'havelvac 7.8'!N342+'havelvac 7.10'!N342+'havelvac 7.11'!N342+'havelvac 7.12'!N342+'havelvac 7.13'!N342</f>
        <v>0</v>
      </c>
      <c r="O342" s="183">
        <f>+'havelvac 7.1'!O342+'havelvac 7.2'!O342+'havelvac 7.3'!O342+'havelvac 7.4'!O342+'havelvac 7.5'!O342+'havelvac 7.6'!O342+'havelvac 7.7'!O342+'havelvac 7.9'!O342+'havelvac 7.8'!O342+'havelvac 7.10'!O342+'havelvac 7.11'!O342+'havelvac 7.12'!O342+'havelvac 7.13'!O342</f>
        <v>0</v>
      </c>
      <c r="P342" s="183">
        <f>+'havelvac 7.1'!P342+'havelvac 7.2'!P342+'havelvac 7.3'!P342+'havelvac 7.4'!P342+'havelvac 7.5'!P342+'havelvac 7.6'!P342+'havelvac 7.7'!P342+'havelvac 7.9'!P342+'havelvac 7.8'!P342+'havelvac 7.10'!P342+'havelvac 7.11'!P342+'havelvac 7.12'!P342+'havelvac 7.13'!P342</f>
        <v>0</v>
      </c>
      <c r="Q342" s="161">
        <f>'havelvac 7.1'!N342+'havelvac 7.2'!N342</f>
        <v>0</v>
      </c>
      <c r="R342" s="161">
        <f>+'havelvac 7.1'!O342+'havelvac 7.2'!O342+'havelvac 7.3'!O342+'havelvac 7.4'!O342+'havelvac 7.5'!O342+'havelvac 7.6'!O342+'havelvac 7.7'!O342+'havelvac 7.9'!O342+'havelvac 7.8'!O342+'havelvac 7.10'!O342+'havelvac 7.11'!O342+'havelvac 7.12'!O342+'havelvac 7.13'!O342</f>
        <v>0</v>
      </c>
      <c r="S342" s="161">
        <f>+'havelvac 7.1'!P342+'havelvac 7.2'!P342+'havelvac 7.3'!P342+'havelvac 7.4'!P342+'havelvac 7.5'!P342+'havelvac 7.6'!P342+'havelvac 7.7'!P342+'havelvac 7.9'!P342+'havelvac 7.8'!P342+'havelvac 7.10'!P342+'havelvac 7.11'!P342+'havelvac 7.12'!P342+'havelvac 7.13'!P342</f>
        <v>0</v>
      </c>
      <c r="T342" s="438">
        <f t="shared" si="38"/>
        <v>0</v>
      </c>
      <c r="U342" s="438">
        <f t="shared" si="39"/>
        <v>0</v>
      </c>
      <c r="V342" s="438">
        <f t="shared" si="40"/>
        <v>0</v>
      </c>
    </row>
    <row r="343" spans="1:22" s="137" customFormat="1" ht="16.2" hidden="1">
      <c r="A343" s="184" t="str">
        <f t="shared" si="41"/>
        <v>71060301034861</v>
      </c>
      <c r="B343" s="185" t="s">
        <v>439</v>
      </c>
      <c r="C343" s="134" t="s">
        <v>157</v>
      </c>
      <c r="D343" s="133" t="s">
        <v>442</v>
      </c>
      <c r="E343" s="132" t="s">
        <v>106</v>
      </c>
      <c r="F343" s="186" t="s">
        <v>442</v>
      </c>
      <c r="G343" s="131">
        <v>4861</v>
      </c>
      <c r="H343" s="37"/>
      <c r="I343" s="194"/>
      <c r="J343" s="195"/>
      <c r="K343" s="196"/>
      <c r="L343" s="29" t="s">
        <v>117</v>
      </c>
      <c r="M343" s="12">
        <v>4215</v>
      </c>
      <c r="N343" s="183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0</v>
      </c>
      <c r="O343" s="183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0</v>
      </c>
      <c r="P343" s="183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  <c r="Q343" s="161">
        <f>'havelvac 7.1'!N343+'havelvac 7.2'!N343</f>
        <v>0</v>
      </c>
      <c r="R343" s="161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0</v>
      </c>
      <c r="S343" s="161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  <c r="T343" s="438">
        <f t="shared" si="38"/>
        <v>0</v>
      </c>
      <c r="U343" s="438">
        <f t="shared" si="39"/>
        <v>0</v>
      </c>
      <c r="V343" s="438">
        <f t="shared" si="40"/>
        <v>0</v>
      </c>
    </row>
    <row r="344" spans="1:22" s="198" customFormat="1" ht="16.2" hidden="1">
      <c r="A344" s="184" t="str">
        <f t="shared" si="41"/>
        <v>71060301040000</v>
      </c>
      <c r="B344" s="185" t="s">
        <v>439</v>
      </c>
      <c r="C344" s="134" t="s">
        <v>157</v>
      </c>
      <c r="D344" s="133" t="s">
        <v>442</v>
      </c>
      <c r="E344" s="132" t="s">
        <v>106</v>
      </c>
      <c r="F344" s="186" t="s">
        <v>155</v>
      </c>
      <c r="G344" s="187" t="s">
        <v>440</v>
      </c>
      <c r="H344" s="37"/>
      <c r="I344" s="194"/>
      <c r="J344" s="195"/>
      <c r="K344" s="196"/>
      <c r="L344" s="30" t="s">
        <v>118</v>
      </c>
      <c r="M344" s="44">
        <v>4216</v>
      </c>
      <c r="N344" s="183">
        <f>+'havelvac 7.1'!N344+'havelvac 7.2'!N344+'havelvac 7.3'!N344+'havelvac 7.4'!N344+'havelvac 7.5'!N344+'havelvac 7.6'!N344+'havelvac 7.7'!N344+'havelvac 7.9'!N344+'havelvac 7.8'!N344+'havelvac 7.10'!N344+'havelvac 7.11'!N344+'havelvac 7.12'!N344+'havelvac 7.13'!N344</f>
        <v>0</v>
      </c>
      <c r="O344" s="183">
        <f>+'havelvac 7.1'!O344+'havelvac 7.2'!O344+'havelvac 7.3'!O344+'havelvac 7.4'!O344+'havelvac 7.5'!O344+'havelvac 7.6'!O344+'havelvac 7.7'!O344+'havelvac 7.9'!O344+'havelvac 7.8'!O344+'havelvac 7.10'!O344+'havelvac 7.11'!O344+'havelvac 7.12'!O344+'havelvac 7.13'!O344</f>
        <v>0</v>
      </c>
      <c r="P344" s="183">
        <f>+'havelvac 7.1'!P344+'havelvac 7.2'!P344+'havelvac 7.3'!P344+'havelvac 7.4'!P344+'havelvac 7.5'!P344+'havelvac 7.6'!P344+'havelvac 7.7'!P344+'havelvac 7.9'!P344+'havelvac 7.8'!P344+'havelvac 7.10'!P344+'havelvac 7.11'!P344+'havelvac 7.12'!P344+'havelvac 7.13'!P344</f>
        <v>0</v>
      </c>
      <c r="Q344" s="161">
        <f>'havelvac 7.1'!N344+'havelvac 7.2'!N344</f>
        <v>0</v>
      </c>
      <c r="R344" s="161">
        <f>+'havelvac 7.1'!O344+'havelvac 7.2'!O344+'havelvac 7.3'!O344+'havelvac 7.4'!O344+'havelvac 7.5'!O344+'havelvac 7.6'!O344+'havelvac 7.7'!O344+'havelvac 7.9'!O344+'havelvac 7.8'!O344+'havelvac 7.10'!O344+'havelvac 7.11'!O344+'havelvac 7.12'!O344+'havelvac 7.13'!O344</f>
        <v>0</v>
      </c>
      <c r="S344" s="161">
        <f>+'havelvac 7.1'!P344+'havelvac 7.2'!P344+'havelvac 7.3'!P344+'havelvac 7.4'!P344+'havelvac 7.5'!P344+'havelvac 7.6'!P344+'havelvac 7.7'!P344+'havelvac 7.9'!P344+'havelvac 7.8'!P344+'havelvac 7.10'!P344+'havelvac 7.11'!P344+'havelvac 7.12'!P344+'havelvac 7.13'!P344</f>
        <v>0</v>
      </c>
      <c r="T344" s="438">
        <f t="shared" si="38"/>
        <v>0</v>
      </c>
      <c r="U344" s="438">
        <f t="shared" si="39"/>
        <v>0</v>
      </c>
      <c r="V344" s="438">
        <f t="shared" si="40"/>
        <v>0</v>
      </c>
    </row>
    <row r="345" spans="1:22" s="137" customFormat="1" ht="16.2" hidden="1">
      <c r="A345" s="184" t="str">
        <f t="shared" si="41"/>
        <v>71060301044861</v>
      </c>
      <c r="B345" s="185" t="s">
        <v>439</v>
      </c>
      <c r="C345" s="134" t="s">
        <v>157</v>
      </c>
      <c r="D345" s="133" t="s">
        <v>442</v>
      </c>
      <c r="E345" s="132" t="s">
        <v>106</v>
      </c>
      <c r="F345" s="186" t="s">
        <v>155</v>
      </c>
      <c r="G345" s="131">
        <v>4861</v>
      </c>
      <c r="H345" s="37"/>
      <c r="I345" s="194"/>
      <c r="J345" s="195"/>
      <c r="K345" s="196"/>
      <c r="L345" s="29" t="s">
        <v>121</v>
      </c>
      <c r="M345" s="12">
        <v>4232</v>
      </c>
      <c r="N345" s="183">
        <f>+'havelvac 7.1'!N345+'havelvac 7.2'!N345+'havelvac 7.3'!N345+'havelvac 7.4'!N345+'havelvac 7.5'!N345+'havelvac 7.6'!N345+'havelvac 7.7'!N345+'havelvac 7.9'!N345+'havelvac 7.8'!N345+'havelvac 7.10'!N345+'havelvac 7.11'!N345+'havelvac 7.12'!N345+'havelvac 7.13'!N345</f>
        <v>0</v>
      </c>
      <c r="O345" s="183">
        <f>+'havelvac 7.1'!O345+'havelvac 7.2'!O345+'havelvac 7.3'!O345+'havelvac 7.4'!O345+'havelvac 7.5'!O345+'havelvac 7.6'!O345+'havelvac 7.7'!O345+'havelvac 7.9'!O345+'havelvac 7.8'!O345+'havelvac 7.10'!O345+'havelvac 7.11'!O345+'havelvac 7.12'!O345+'havelvac 7.13'!O345</f>
        <v>0</v>
      </c>
      <c r="P345" s="183">
        <f>+'havelvac 7.1'!P345+'havelvac 7.2'!P345+'havelvac 7.3'!P345+'havelvac 7.4'!P345+'havelvac 7.5'!P345+'havelvac 7.6'!P345+'havelvac 7.7'!P345+'havelvac 7.9'!P345+'havelvac 7.8'!P345+'havelvac 7.10'!P345+'havelvac 7.11'!P345+'havelvac 7.12'!P345+'havelvac 7.13'!P345</f>
        <v>0</v>
      </c>
      <c r="Q345" s="161">
        <f>'havelvac 7.1'!N345+'havelvac 7.2'!N345</f>
        <v>0</v>
      </c>
      <c r="R345" s="161">
        <f>+'havelvac 7.1'!O345+'havelvac 7.2'!O345+'havelvac 7.3'!O345+'havelvac 7.4'!O345+'havelvac 7.5'!O345+'havelvac 7.6'!O345+'havelvac 7.7'!O345+'havelvac 7.9'!O345+'havelvac 7.8'!O345+'havelvac 7.10'!O345+'havelvac 7.11'!O345+'havelvac 7.12'!O345+'havelvac 7.13'!O345</f>
        <v>0</v>
      </c>
      <c r="S345" s="161">
        <f>+'havelvac 7.1'!P345+'havelvac 7.2'!P345+'havelvac 7.3'!P345+'havelvac 7.4'!P345+'havelvac 7.5'!P345+'havelvac 7.6'!P345+'havelvac 7.7'!P345+'havelvac 7.9'!P345+'havelvac 7.8'!P345+'havelvac 7.10'!P345+'havelvac 7.11'!P345+'havelvac 7.12'!P345+'havelvac 7.13'!P345</f>
        <v>0</v>
      </c>
      <c r="T345" s="438">
        <f t="shared" si="38"/>
        <v>0</v>
      </c>
      <c r="U345" s="438">
        <f t="shared" si="39"/>
        <v>0</v>
      </c>
      <c r="V345" s="438">
        <f t="shared" si="40"/>
        <v>0</v>
      </c>
    </row>
    <row r="346" spans="1:22" s="198" customFormat="1" ht="16.2" hidden="1">
      <c r="A346" s="184" t="str">
        <f t="shared" si="41"/>
        <v>71060301050000</v>
      </c>
      <c r="B346" s="185" t="s">
        <v>439</v>
      </c>
      <c r="C346" s="134" t="s">
        <v>157</v>
      </c>
      <c r="D346" s="133" t="s">
        <v>442</v>
      </c>
      <c r="E346" s="132" t="s">
        <v>106</v>
      </c>
      <c r="F346" s="186" t="s">
        <v>149</v>
      </c>
      <c r="G346" s="187" t="s">
        <v>440</v>
      </c>
      <c r="H346" s="37"/>
      <c r="I346" s="194"/>
      <c r="J346" s="195"/>
      <c r="K346" s="196"/>
      <c r="L346" s="29" t="s">
        <v>125</v>
      </c>
      <c r="M346" s="12">
        <v>4239</v>
      </c>
      <c r="N346" s="183">
        <f>+'havelvac 7.1'!N346+'havelvac 7.2'!N346+'havelvac 7.3'!N346+'havelvac 7.4'!N346+'havelvac 7.5'!N346+'havelvac 7.6'!N346+'havelvac 7.7'!N346+'havelvac 7.9'!N346+'havelvac 7.8'!N346+'havelvac 7.10'!N346+'havelvac 7.11'!N346+'havelvac 7.12'!N346+'havelvac 7.13'!N346</f>
        <v>0</v>
      </c>
      <c r="O346" s="183">
        <f>+'havelvac 7.1'!O346+'havelvac 7.2'!O346+'havelvac 7.3'!O346+'havelvac 7.4'!O346+'havelvac 7.5'!O346+'havelvac 7.6'!O346+'havelvac 7.7'!O346+'havelvac 7.9'!O346+'havelvac 7.8'!O346+'havelvac 7.10'!O346+'havelvac 7.11'!O346+'havelvac 7.12'!O346+'havelvac 7.13'!O346</f>
        <v>0</v>
      </c>
      <c r="P346" s="183">
        <f>+'havelvac 7.1'!P346+'havelvac 7.2'!P346+'havelvac 7.3'!P346+'havelvac 7.4'!P346+'havelvac 7.5'!P346+'havelvac 7.6'!P346+'havelvac 7.7'!P346+'havelvac 7.9'!P346+'havelvac 7.8'!P346+'havelvac 7.10'!P346+'havelvac 7.11'!P346+'havelvac 7.12'!P346+'havelvac 7.13'!P346</f>
        <v>0</v>
      </c>
      <c r="Q346" s="161">
        <f>'havelvac 7.1'!N346+'havelvac 7.2'!N346</f>
        <v>0</v>
      </c>
      <c r="R346" s="161">
        <f>+'havelvac 7.1'!O346+'havelvac 7.2'!O346+'havelvac 7.3'!O346+'havelvac 7.4'!O346+'havelvac 7.5'!O346+'havelvac 7.6'!O346+'havelvac 7.7'!O346+'havelvac 7.9'!O346+'havelvac 7.8'!O346+'havelvac 7.10'!O346+'havelvac 7.11'!O346+'havelvac 7.12'!O346+'havelvac 7.13'!O346</f>
        <v>0</v>
      </c>
      <c r="S346" s="161">
        <f>+'havelvac 7.1'!P346+'havelvac 7.2'!P346+'havelvac 7.3'!P346+'havelvac 7.4'!P346+'havelvac 7.5'!P346+'havelvac 7.6'!P346+'havelvac 7.7'!P346+'havelvac 7.9'!P346+'havelvac 7.8'!P346+'havelvac 7.10'!P346+'havelvac 7.11'!P346+'havelvac 7.12'!P346+'havelvac 7.13'!P346</f>
        <v>0</v>
      </c>
      <c r="T346" s="438">
        <f t="shared" si="38"/>
        <v>0</v>
      </c>
      <c r="U346" s="438">
        <f t="shared" si="39"/>
        <v>0</v>
      </c>
      <c r="V346" s="438">
        <f t="shared" si="40"/>
        <v>0</v>
      </c>
    </row>
    <row r="347" spans="1:22" s="137" customFormat="1" ht="16.2" hidden="1">
      <c r="A347" s="184" t="str">
        <f t="shared" si="41"/>
        <v>71060301054861</v>
      </c>
      <c r="B347" s="185" t="s">
        <v>439</v>
      </c>
      <c r="C347" s="134" t="s">
        <v>157</v>
      </c>
      <c r="D347" s="133" t="s">
        <v>442</v>
      </c>
      <c r="E347" s="132" t="s">
        <v>106</v>
      </c>
      <c r="F347" s="186" t="s">
        <v>149</v>
      </c>
      <c r="G347" s="131">
        <v>4861</v>
      </c>
      <c r="H347" s="37"/>
      <c r="I347" s="194"/>
      <c r="J347" s="195"/>
      <c r="K347" s="196"/>
      <c r="L347" s="29" t="s">
        <v>126</v>
      </c>
      <c r="M347" s="12">
        <v>4241</v>
      </c>
      <c r="N347" s="183">
        <f>+'havelvac 7.1'!N347+'havelvac 7.2'!N347+'havelvac 7.3'!N347+'havelvac 7.4'!N347+'havelvac 7.5'!N347+'havelvac 7.6'!N347+'havelvac 7.7'!N347+'havelvac 7.9'!N347+'havelvac 7.8'!N347+'havelvac 7.10'!N347+'havelvac 7.11'!N347+'havelvac 7.12'!N347+'havelvac 7.13'!N347</f>
        <v>0</v>
      </c>
      <c r="O347" s="183">
        <f>+'havelvac 7.1'!O347+'havelvac 7.2'!O347+'havelvac 7.3'!O347+'havelvac 7.4'!O347+'havelvac 7.5'!O347+'havelvac 7.6'!O347+'havelvac 7.7'!O347+'havelvac 7.9'!O347+'havelvac 7.8'!O347+'havelvac 7.10'!O347+'havelvac 7.11'!O347+'havelvac 7.12'!O347+'havelvac 7.13'!O347</f>
        <v>0</v>
      </c>
      <c r="P347" s="183">
        <f>+'havelvac 7.1'!P347+'havelvac 7.2'!P347+'havelvac 7.3'!P347+'havelvac 7.4'!P347+'havelvac 7.5'!P347+'havelvac 7.6'!P347+'havelvac 7.7'!P347+'havelvac 7.9'!P347+'havelvac 7.8'!P347+'havelvac 7.10'!P347+'havelvac 7.11'!P347+'havelvac 7.12'!P347+'havelvac 7.13'!P347</f>
        <v>0</v>
      </c>
      <c r="Q347" s="161">
        <f>'havelvac 7.1'!N347+'havelvac 7.2'!N347</f>
        <v>0</v>
      </c>
      <c r="R347" s="161">
        <f>+'havelvac 7.1'!O347+'havelvac 7.2'!O347+'havelvac 7.3'!O347+'havelvac 7.4'!O347+'havelvac 7.5'!O347+'havelvac 7.6'!O347+'havelvac 7.7'!O347+'havelvac 7.9'!O347+'havelvac 7.8'!O347+'havelvac 7.10'!O347+'havelvac 7.11'!O347+'havelvac 7.12'!O347+'havelvac 7.13'!O347</f>
        <v>0</v>
      </c>
      <c r="S347" s="161">
        <f>+'havelvac 7.1'!P347+'havelvac 7.2'!P347+'havelvac 7.3'!P347+'havelvac 7.4'!P347+'havelvac 7.5'!P347+'havelvac 7.6'!P347+'havelvac 7.7'!P347+'havelvac 7.9'!P347+'havelvac 7.8'!P347+'havelvac 7.10'!P347+'havelvac 7.11'!P347+'havelvac 7.12'!P347+'havelvac 7.13'!P347</f>
        <v>0</v>
      </c>
      <c r="T347" s="438">
        <f t="shared" si="38"/>
        <v>0</v>
      </c>
      <c r="U347" s="438">
        <f t="shared" si="39"/>
        <v>0</v>
      </c>
      <c r="V347" s="438">
        <f t="shared" si="40"/>
        <v>0</v>
      </c>
    </row>
    <row r="348" spans="1:22" s="189" customFormat="1" ht="26.4" hidden="1">
      <c r="A348" s="184" t="str">
        <f t="shared" si="41"/>
        <v>71060400000000</v>
      </c>
      <c r="B348" s="185" t="s">
        <v>439</v>
      </c>
      <c r="C348" s="134" t="s">
        <v>157</v>
      </c>
      <c r="D348" s="133" t="s">
        <v>155</v>
      </c>
      <c r="E348" s="132" t="s">
        <v>441</v>
      </c>
      <c r="F348" s="186" t="s">
        <v>441</v>
      </c>
      <c r="G348" s="187" t="s">
        <v>440</v>
      </c>
      <c r="H348" s="37"/>
      <c r="I348" s="194"/>
      <c r="J348" s="195"/>
      <c r="K348" s="196"/>
      <c r="L348" s="29" t="s">
        <v>127</v>
      </c>
      <c r="M348" s="12">
        <v>4252</v>
      </c>
      <c r="N348" s="183">
        <f>+'havelvac 7.1'!N348+'havelvac 7.2'!N348+'havelvac 7.3'!N348+'havelvac 7.4'!N348+'havelvac 7.5'!N348+'havelvac 7.6'!N348+'havelvac 7.7'!N348+'havelvac 7.9'!N348+'havelvac 7.8'!N348+'havelvac 7.10'!N348+'havelvac 7.11'!N348+'havelvac 7.12'!N348+'havelvac 7.13'!N348</f>
        <v>0</v>
      </c>
      <c r="O348" s="183">
        <f>+'havelvac 7.1'!O348+'havelvac 7.2'!O348+'havelvac 7.3'!O348+'havelvac 7.4'!O348+'havelvac 7.5'!O348+'havelvac 7.6'!O348+'havelvac 7.7'!O348+'havelvac 7.9'!O348+'havelvac 7.8'!O348+'havelvac 7.10'!O348+'havelvac 7.11'!O348+'havelvac 7.12'!O348+'havelvac 7.13'!O348</f>
        <v>0</v>
      </c>
      <c r="P348" s="183">
        <f>+'havelvac 7.1'!P348+'havelvac 7.2'!P348+'havelvac 7.3'!P348+'havelvac 7.4'!P348+'havelvac 7.5'!P348+'havelvac 7.6'!P348+'havelvac 7.7'!P348+'havelvac 7.9'!P348+'havelvac 7.8'!P348+'havelvac 7.10'!P348+'havelvac 7.11'!P348+'havelvac 7.12'!P348+'havelvac 7.13'!P348</f>
        <v>0</v>
      </c>
      <c r="Q348" s="161">
        <f>'havelvac 7.1'!N348+'havelvac 7.2'!N348</f>
        <v>0</v>
      </c>
      <c r="R348" s="161">
        <f>+'havelvac 7.1'!O348+'havelvac 7.2'!O348+'havelvac 7.3'!O348+'havelvac 7.4'!O348+'havelvac 7.5'!O348+'havelvac 7.6'!O348+'havelvac 7.7'!O348+'havelvac 7.9'!O348+'havelvac 7.8'!O348+'havelvac 7.10'!O348+'havelvac 7.11'!O348+'havelvac 7.12'!O348+'havelvac 7.13'!O348</f>
        <v>0</v>
      </c>
      <c r="S348" s="161">
        <f>+'havelvac 7.1'!P348+'havelvac 7.2'!P348+'havelvac 7.3'!P348+'havelvac 7.4'!P348+'havelvac 7.5'!P348+'havelvac 7.6'!P348+'havelvac 7.7'!P348+'havelvac 7.9'!P348+'havelvac 7.8'!P348+'havelvac 7.10'!P348+'havelvac 7.11'!P348+'havelvac 7.12'!P348+'havelvac 7.13'!P348</f>
        <v>0</v>
      </c>
      <c r="T348" s="438">
        <f t="shared" si="38"/>
        <v>0</v>
      </c>
      <c r="U348" s="438">
        <f t="shared" si="39"/>
        <v>0</v>
      </c>
      <c r="V348" s="438">
        <f t="shared" si="40"/>
        <v>0</v>
      </c>
    </row>
    <row r="349" spans="1:22" s="137" customFormat="1" ht="16.2" hidden="1">
      <c r="A349" s="184" t="str">
        <f t="shared" si="41"/>
        <v>71060400000001</v>
      </c>
      <c r="B349" s="185" t="s">
        <v>439</v>
      </c>
      <c r="C349" s="134" t="s">
        <v>157</v>
      </c>
      <c r="D349" s="133" t="s">
        <v>155</v>
      </c>
      <c r="E349" s="132" t="s">
        <v>441</v>
      </c>
      <c r="F349" s="186" t="s">
        <v>441</v>
      </c>
      <c r="G349" s="187" t="s">
        <v>96</v>
      </c>
      <c r="H349" s="37"/>
      <c r="I349" s="194"/>
      <c r="J349" s="195"/>
      <c r="K349" s="196"/>
      <c r="L349" s="30" t="s">
        <v>128</v>
      </c>
      <c r="M349" s="31">
        <v>4261</v>
      </c>
      <c r="N349" s="183">
        <f>+'havelvac 7.1'!N349+'havelvac 7.2'!N349+'havelvac 7.3'!N349+'havelvac 7.4'!N349+'havelvac 7.5'!N349+'havelvac 7.6'!N349+'havelvac 7.7'!N349+'havelvac 7.9'!N349+'havelvac 7.8'!N349+'havelvac 7.10'!N349+'havelvac 7.11'!N349+'havelvac 7.12'!N349+'havelvac 7.13'!N349</f>
        <v>0</v>
      </c>
      <c r="O349" s="183">
        <f>+'havelvac 7.1'!O349+'havelvac 7.2'!O349+'havelvac 7.3'!O349+'havelvac 7.4'!O349+'havelvac 7.5'!O349+'havelvac 7.6'!O349+'havelvac 7.7'!O349+'havelvac 7.9'!O349+'havelvac 7.8'!O349+'havelvac 7.10'!O349+'havelvac 7.11'!O349+'havelvac 7.12'!O349+'havelvac 7.13'!O349</f>
        <v>0</v>
      </c>
      <c r="P349" s="183">
        <f>+'havelvac 7.1'!P349+'havelvac 7.2'!P349+'havelvac 7.3'!P349+'havelvac 7.4'!P349+'havelvac 7.5'!P349+'havelvac 7.6'!P349+'havelvac 7.7'!P349+'havelvac 7.9'!P349+'havelvac 7.8'!P349+'havelvac 7.10'!P349+'havelvac 7.11'!P349+'havelvac 7.12'!P349+'havelvac 7.13'!P349</f>
        <v>0</v>
      </c>
      <c r="Q349" s="161">
        <f>'havelvac 7.1'!N349+'havelvac 7.2'!N349</f>
        <v>0</v>
      </c>
      <c r="R349" s="161">
        <f>+'havelvac 7.1'!O349+'havelvac 7.2'!O349+'havelvac 7.3'!O349+'havelvac 7.4'!O349+'havelvac 7.5'!O349+'havelvac 7.6'!O349+'havelvac 7.7'!O349+'havelvac 7.9'!O349+'havelvac 7.8'!O349+'havelvac 7.10'!O349+'havelvac 7.11'!O349+'havelvac 7.12'!O349+'havelvac 7.13'!O349</f>
        <v>0</v>
      </c>
      <c r="S349" s="161">
        <f>+'havelvac 7.1'!P349+'havelvac 7.2'!P349+'havelvac 7.3'!P349+'havelvac 7.4'!P349+'havelvac 7.5'!P349+'havelvac 7.6'!P349+'havelvac 7.7'!P349+'havelvac 7.9'!P349+'havelvac 7.8'!P349+'havelvac 7.10'!P349+'havelvac 7.11'!P349+'havelvac 7.12'!P349+'havelvac 7.13'!P349</f>
        <v>0</v>
      </c>
      <c r="T349" s="438">
        <f t="shared" si="38"/>
        <v>0</v>
      </c>
      <c r="U349" s="438">
        <f t="shared" si="39"/>
        <v>0</v>
      </c>
      <c r="V349" s="438">
        <f t="shared" si="40"/>
        <v>0</v>
      </c>
    </row>
    <row r="350" spans="1:22" s="193" customFormat="1" ht="16.2" hidden="1">
      <c r="A350" s="184" t="str">
        <f t="shared" si="41"/>
        <v>71060401000000</v>
      </c>
      <c r="B350" s="185" t="s">
        <v>439</v>
      </c>
      <c r="C350" s="134" t="s">
        <v>157</v>
      </c>
      <c r="D350" s="133" t="s">
        <v>155</v>
      </c>
      <c r="E350" s="132" t="s">
        <v>106</v>
      </c>
      <c r="F350" s="186" t="s">
        <v>441</v>
      </c>
      <c r="G350" s="187" t="s">
        <v>440</v>
      </c>
      <c r="H350" s="37"/>
      <c r="I350" s="194"/>
      <c r="J350" s="195"/>
      <c r="K350" s="196"/>
      <c r="L350" s="32" t="s">
        <v>129</v>
      </c>
      <c r="M350" s="48">
        <v>4264</v>
      </c>
      <c r="N350" s="183">
        <f>+'havelvac 7.1'!N350+'havelvac 7.2'!N350+'havelvac 7.3'!N350+'havelvac 7.4'!N350+'havelvac 7.5'!N350+'havelvac 7.6'!N350+'havelvac 7.7'!N350+'havelvac 7.9'!N350+'havelvac 7.8'!N350+'havelvac 7.10'!N350+'havelvac 7.11'!N350+'havelvac 7.12'!N350+'havelvac 7.13'!N350</f>
        <v>0</v>
      </c>
      <c r="O350" s="183">
        <f>+'havelvac 7.1'!O350+'havelvac 7.2'!O350+'havelvac 7.3'!O350+'havelvac 7.4'!O350+'havelvac 7.5'!O350+'havelvac 7.6'!O350+'havelvac 7.7'!O350+'havelvac 7.9'!O350+'havelvac 7.8'!O350+'havelvac 7.10'!O350+'havelvac 7.11'!O350+'havelvac 7.12'!O350+'havelvac 7.13'!O350</f>
        <v>0</v>
      </c>
      <c r="P350" s="183">
        <f>+'havelvac 7.1'!P350+'havelvac 7.2'!P350+'havelvac 7.3'!P350+'havelvac 7.4'!P350+'havelvac 7.5'!P350+'havelvac 7.6'!P350+'havelvac 7.7'!P350+'havelvac 7.9'!P350+'havelvac 7.8'!P350+'havelvac 7.10'!P350+'havelvac 7.11'!P350+'havelvac 7.12'!P350+'havelvac 7.13'!P350</f>
        <v>0</v>
      </c>
      <c r="Q350" s="161">
        <f>'havelvac 7.1'!N350+'havelvac 7.2'!N350</f>
        <v>0</v>
      </c>
      <c r="R350" s="161">
        <f>+'havelvac 7.1'!O350+'havelvac 7.2'!O350+'havelvac 7.3'!O350+'havelvac 7.4'!O350+'havelvac 7.5'!O350+'havelvac 7.6'!O350+'havelvac 7.7'!O350+'havelvac 7.9'!O350+'havelvac 7.8'!O350+'havelvac 7.10'!O350+'havelvac 7.11'!O350+'havelvac 7.12'!O350+'havelvac 7.13'!O350</f>
        <v>0</v>
      </c>
      <c r="S350" s="161">
        <f>+'havelvac 7.1'!P350+'havelvac 7.2'!P350+'havelvac 7.3'!P350+'havelvac 7.4'!P350+'havelvac 7.5'!P350+'havelvac 7.6'!P350+'havelvac 7.7'!P350+'havelvac 7.9'!P350+'havelvac 7.8'!P350+'havelvac 7.10'!P350+'havelvac 7.11'!P350+'havelvac 7.12'!P350+'havelvac 7.13'!P350</f>
        <v>0</v>
      </c>
      <c r="T350" s="438">
        <f t="shared" si="38"/>
        <v>0</v>
      </c>
      <c r="U350" s="438">
        <f t="shared" si="39"/>
        <v>0</v>
      </c>
      <c r="V350" s="438">
        <f t="shared" si="40"/>
        <v>0</v>
      </c>
    </row>
    <row r="351" spans="1:22" s="137" customFormat="1" ht="16.2" hidden="1">
      <c r="A351" s="184" t="str">
        <f t="shared" si="41"/>
        <v>71060401000001</v>
      </c>
      <c r="B351" s="185" t="s">
        <v>439</v>
      </c>
      <c r="C351" s="134" t="s">
        <v>157</v>
      </c>
      <c r="D351" s="133" t="s">
        <v>155</v>
      </c>
      <c r="E351" s="132" t="s">
        <v>106</v>
      </c>
      <c r="F351" s="186" t="s">
        <v>441</v>
      </c>
      <c r="G351" s="187" t="s">
        <v>96</v>
      </c>
      <c r="H351" s="37"/>
      <c r="I351" s="194"/>
      <c r="J351" s="195"/>
      <c r="K351" s="196"/>
      <c r="L351" s="32" t="s">
        <v>130</v>
      </c>
      <c r="M351" s="48">
        <v>4267</v>
      </c>
      <c r="N351" s="183">
        <f>+'havelvac 7.1'!N351+'havelvac 7.2'!N351+'havelvac 7.3'!N351+'havelvac 7.4'!N351+'havelvac 7.5'!N351+'havelvac 7.6'!N351+'havelvac 7.7'!N351+'havelvac 7.9'!N351+'havelvac 7.8'!N351+'havelvac 7.10'!N351+'havelvac 7.11'!N351+'havelvac 7.12'!N351+'havelvac 7.13'!N351</f>
        <v>0</v>
      </c>
      <c r="O351" s="183">
        <f>+'havelvac 7.1'!O351+'havelvac 7.2'!O351+'havelvac 7.3'!O351+'havelvac 7.4'!O351+'havelvac 7.5'!O351+'havelvac 7.6'!O351+'havelvac 7.7'!O351+'havelvac 7.9'!O351+'havelvac 7.8'!O351+'havelvac 7.10'!O351+'havelvac 7.11'!O351+'havelvac 7.12'!O351+'havelvac 7.13'!O351</f>
        <v>0</v>
      </c>
      <c r="P351" s="183">
        <f>+'havelvac 7.1'!P351+'havelvac 7.2'!P351+'havelvac 7.3'!P351+'havelvac 7.4'!P351+'havelvac 7.5'!P351+'havelvac 7.6'!P351+'havelvac 7.7'!P351+'havelvac 7.9'!P351+'havelvac 7.8'!P351+'havelvac 7.10'!P351+'havelvac 7.11'!P351+'havelvac 7.12'!P351+'havelvac 7.13'!P351</f>
        <v>0</v>
      </c>
      <c r="Q351" s="161">
        <f>'havelvac 7.1'!N351+'havelvac 7.2'!N351</f>
        <v>0</v>
      </c>
      <c r="R351" s="161">
        <f>+'havelvac 7.1'!O351+'havelvac 7.2'!O351+'havelvac 7.3'!O351+'havelvac 7.4'!O351+'havelvac 7.5'!O351+'havelvac 7.6'!O351+'havelvac 7.7'!O351+'havelvac 7.9'!O351+'havelvac 7.8'!O351+'havelvac 7.10'!O351+'havelvac 7.11'!O351+'havelvac 7.12'!O351+'havelvac 7.13'!O351</f>
        <v>0</v>
      </c>
      <c r="S351" s="161">
        <f>+'havelvac 7.1'!P351+'havelvac 7.2'!P351+'havelvac 7.3'!P351+'havelvac 7.4'!P351+'havelvac 7.5'!P351+'havelvac 7.6'!P351+'havelvac 7.7'!P351+'havelvac 7.9'!P351+'havelvac 7.8'!P351+'havelvac 7.10'!P351+'havelvac 7.11'!P351+'havelvac 7.12'!P351+'havelvac 7.13'!P351</f>
        <v>0</v>
      </c>
      <c r="T351" s="438">
        <f t="shared" si="38"/>
        <v>0</v>
      </c>
      <c r="U351" s="438">
        <f t="shared" si="39"/>
        <v>0</v>
      </c>
      <c r="V351" s="438">
        <f t="shared" si="40"/>
        <v>0</v>
      </c>
    </row>
    <row r="352" spans="1:22" s="198" customFormat="1" ht="16.2" hidden="1">
      <c r="A352" s="184" t="str">
        <f t="shared" si="41"/>
        <v>71060401010000</v>
      </c>
      <c r="B352" s="185" t="s">
        <v>439</v>
      </c>
      <c r="C352" s="134" t="s">
        <v>157</v>
      </c>
      <c r="D352" s="133" t="s">
        <v>155</v>
      </c>
      <c r="E352" s="132" t="s">
        <v>106</v>
      </c>
      <c r="F352" s="186" t="s">
        <v>106</v>
      </c>
      <c r="G352" s="187" t="s">
        <v>440</v>
      </c>
      <c r="H352" s="37"/>
      <c r="I352" s="194"/>
      <c r="J352" s="195"/>
      <c r="K352" s="196"/>
      <c r="L352" s="32" t="s">
        <v>364</v>
      </c>
      <c r="M352" s="48">
        <v>4269</v>
      </c>
      <c r="N352" s="183">
        <f>+'havelvac 7.1'!N352+'havelvac 7.2'!N352+'havelvac 7.3'!N352+'havelvac 7.4'!N352+'havelvac 7.5'!N352+'havelvac 7.6'!N352+'havelvac 7.7'!N352+'havelvac 7.9'!N352+'havelvac 7.8'!N352+'havelvac 7.10'!N352+'havelvac 7.11'!N352+'havelvac 7.12'!N352+'havelvac 7.13'!N352</f>
        <v>0</v>
      </c>
      <c r="O352" s="183">
        <f>+'havelvac 7.1'!O352+'havelvac 7.2'!O352+'havelvac 7.3'!O352+'havelvac 7.4'!O352+'havelvac 7.5'!O352+'havelvac 7.6'!O352+'havelvac 7.7'!O352+'havelvac 7.9'!O352+'havelvac 7.8'!O352+'havelvac 7.10'!O352+'havelvac 7.11'!O352+'havelvac 7.12'!O352+'havelvac 7.13'!O352</f>
        <v>0</v>
      </c>
      <c r="P352" s="183">
        <f>+'havelvac 7.1'!P352+'havelvac 7.2'!P352+'havelvac 7.3'!P352+'havelvac 7.4'!P352+'havelvac 7.5'!P352+'havelvac 7.6'!P352+'havelvac 7.7'!P352+'havelvac 7.9'!P352+'havelvac 7.8'!P352+'havelvac 7.10'!P352+'havelvac 7.11'!P352+'havelvac 7.12'!P352+'havelvac 7.13'!P352</f>
        <v>0</v>
      </c>
      <c r="Q352" s="161">
        <f>'havelvac 7.1'!N352+'havelvac 7.2'!N352</f>
        <v>0</v>
      </c>
      <c r="R352" s="161">
        <f>+'havelvac 7.1'!O352+'havelvac 7.2'!O352+'havelvac 7.3'!O352+'havelvac 7.4'!O352+'havelvac 7.5'!O352+'havelvac 7.6'!O352+'havelvac 7.7'!O352+'havelvac 7.9'!O352+'havelvac 7.8'!O352+'havelvac 7.10'!O352+'havelvac 7.11'!O352+'havelvac 7.12'!O352+'havelvac 7.13'!O352</f>
        <v>0</v>
      </c>
      <c r="S352" s="161">
        <f>+'havelvac 7.1'!P352+'havelvac 7.2'!P352+'havelvac 7.3'!P352+'havelvac 7.4'!P352+'havelvac 7.5'!P352+'havelvac 7.6'!P352+'havelvac 7.7'!P352+'havelvac 7.9'!P352+'havelvac 7.8'!P352+'havelvac 7.10'!P352+'havelvac 7.11'!P352+'havelvac 7.12'!P352+'havelvac 7.13'!P352</f>
        <v>0</v>
      </c>
      <c r="T352" s="438">
        <f t="shared" si="38"/>
        <v>0</v>
      </c>
      <c r="U352" s="438">
        <f t="shared" si="39"/>
        <v>0</v>
      </c>
      <c r="V352" s="438">
        <f t="shared" si="40"/>
        <v>0</v>
      </c>
    </row>
    <row r="353" spans="1:22" s="198" customFormat="1" ht="16.2" hidden="1">
      <c r="A353" s="184"/>
      <c r="B353" s="185"/>
      <c r="C353" s="134"/>
      <c r="D353" s="133"/>
      <c r="E353" s="132"/>
      <c r="F353" s="186"/>
      <c r="G353" s="187"/>
      <c r="H353" s="37"/>
      <c r="I353" s="194"/>
      <c r="J353" s="195"/>
      <c r="K353" s="196"/>
      <c r="L353" s="427" t="s">
        <v>791</v>
      </c>
      <c r="M353" s="395" t="s">
        <v>789</v>
      </c>
      <c r="N353" s="183">
        <f>+'havelvac 7.1'!N353+'havelvac 7.2'!N353+'havelvac 7.3'!N353+'havelvac 7.4'!N353+'havelvac 7.5'!N353+'havelvac 7.6'!N353+'havelvac 7.7'!N353+'havelvac 7.9'!N353+'havelvac 7.8'!N353+'havelvac 7.10'!N353+'havelvac 7.11'!N353+'havelvac 7.12'!N353+'havelvac 7.13'!N353</f>
        <v>0</v>
      </c>
      <c r="O353" s="183">
        <f>+'havelvac 7.1'!O353+'havelvac 7.2'!O353+'havelvac 7.3'!O353+'havelvac 7.4'!O353+'havelvac 7.5'!O353+'havelvac 7.6'!O353+'havelvac 7.7'!O353+'havelvac 7.9'!O353+'havelvac 7.8'!O353+'havelvac 7.10'!O353+'havelvac 7.11'!O353+'havelvac 7.12'!O353+'havelvac 7.13'!O353</f>
        <v>0</v>
      </c>
      <c r="P353" s="183">
        <f>+'havelvac 7.1'!P353+'havelvac 7.2'!P353+'havelvac 7.3'!P353+'havelvac 7.4'!P353+'havelvac 7.5'!P353+'havelvac 7.6'!P353+'havelvac 7.7'!P353+'havelvac 7.9'!P353+'havelvac 7.8'!P353+'havelvac 7.10'!P353+'havelvac 7.11'!P353+'havelvac 7.12'!P353+'havelvac 7.13'!P353</f>
        <v>0</v>
      </c>
      <c r="Q353" s="161">
        <f>'havelvac 7.1'!N353+'havelvac 7.2'!N353</f>
        <v>0</v>
      </c>
      <c r="R353" s="161">
        <f>+'havelvac 7.1'!O353+'havelvac 7.2'!O353+'havelvac 7.3'!O353+'havelvac 7.4'!O353+'havelvac 7.5'!O353+'havelvac 7.6'!O353+'havelvac 7.7'!O353+'havelvac 7.9'!O353+'havelvac 7.8'!O353+'havelvac 7.10'!O353+'havelvac 7.11'!O353+'havelvac 7.12'!O353+'havelvac 7.13'!O353</f>
        <v>0</v>
      </c>
      <c r="S353" s="161">
        <f>+'havelvac 7.1'!P353+'havelvac 7.2'!P353+'havelvac 7.3'!P353+'havelvac 7.4'!P353+'havelvac 7.5'!P353+'havelvac 7.6'!P353+'havelvac 7.7'!P353+'havelvac 7.9'!P353+'havelvac 7.8'!P353+'havelvac 7.10'!P353+'havelvac 7.11'!P353+'havelvac 7.12'!P353+'havelvac 7.13'!P353</f>
        <v>0</v>
      </c>
      <c r="T353" s="438">
        <f t="shared" si="38"/>
        <v>0</v>
      </c>
      <c r="U353" s="438">
        <f t="shared" si="39"/>
        <v>0</v>
      </c>
      <c r="V353" s="438">
        <f t="shared" si="40"/>
        <v>0</v>
      </c>
    </row>
    <row r="354" spans="1:22" s="137" customFormat="1" ht="16.2" hidden="1">
      <c r="A354" s="184" t="str">
        <f t="shared" si="41"/>
        <v>71060401014251</v>
      </c>
      <c r="B354" s="200" t="s">
        <v>439</v>
      </c>
      <c r="C354" s="134" t="s">
        <v>157</v>
      </c>
      <c r="D354" s="133" t="s">
        <v>155</v>
      </c>
      <c r="E354" s="132" t="s">
        <v>106</v>
      </c>
      <c r="F354" s="186" t="s">
        <v>106</v>
      </c>
      <c r="G354" s="131">
        <v>4251</v>
      </c>
      <c r="H354" s="37"/>
      <c r="I354" s="194"/>
      <c r="J354" s="195"/>
      <c r="K354" s="196"/>
      <c r="L354" s="29" t="s">
        <v>133</v>
      </c>
      <c r="M354" s="12">
        <v>4823</v>
      </c>
      <c r="N354" s="183">
        <f>+'havelvac 7.1'!N354+'havelvac 7.2'!N354+'havelvac 7.3'!N354+'havelvac 7.4'!N354+'havelvac 7.5'!N354+'havelvac 7.6'!N354+'havelvac 7.7'!N354+'havelvac 7.9'!N354+'havelvac 7.8'!N354+'havelvac 7.10'!N354+'havelvac 7.11'!N354+'havelvac 7.12'!N354+'havelvac 7.13'!N354</f>
        <v>0</v>
      </c>
      <c r="O354" s="183">
        <f>+'havelvac 7.1'!O354+'havelvac 7.2'!O354+'havelvac 7.3'!O354+'havelvac 7.4'!O354+'havelvac 7.5'!O354+'havelvac 7.6'!O354+'havelvac 7.7'!O354+'havelvac 7.9'!O354+'havelvac 7.8'!O354+'havelvac 7.10'!O354+'havelvac 7.11'!O354+'havelvac 7.12'!O354+'havelvac 7.13'!O354</f>
        <v>0</v>
      </c>
      <c r="P354" s="183">
        <f>+'havelvac 7.1'!P354+'havelvac 7.2'!P354+'havelvac 7.3'!P354+'havelvac 7.4'!P354+'havelvac 7.5'!P354+'havelvac 7.6'!P354+'havelvac 7.7'!P354+'havelvac 7.9'!P354+'havelvac 7.8'!P354+'havelvac 7.10'!P354+'havelvac 7.11'!P354+'havelvac 7.12'!P354+'havelvac 7.13'!P354</f>
        <v>0</v>
      </c>
      <c r="Q354" s="161">
        <f>'havelvac 7.1'!N354+'havelvac 7.2'!N354</f>
        <v>0</v>
      </c>
      <c r="R354" s="161">
        <f>+'havelvac 7.1'!O354+'havelvac 7.2'!O354+'havelvac 7.3'!O354+'havelvac 7.4'!O354+'havelvac 7.5'!O354+'havelvac 7.6'!O354+'havelvac 7.7'!O354+'havelvac 7.9'!O354+'havelvac 7.8'!O354+'havelvac 7.10'!O354+'havelvac 7.11'!O354+'havelvac 7.12'!O354+'havelvac 7.13'!O354</f>
        <v>0</v>
      </c>
      <c r="S354" s="161">
        <f>+'havelvac 7.1'!P354+'havelvac 7.2'!P354+'havelvac 7.3'!P354+'havelvac 7.4'!P354+'havelvac 7.5'!P354+'havelvac 7.6'!P354+'havelvac 7.7'!P354+'havelvac 7.9'!P354+'havelvac 7.8'!P354+'havelvac 7.10'!P354+'havelvac 7.11'!P354+'havelvac 7.12'!P354+'havelvac 7.13'!P354</f>
        <v>0</v>
      </c>
      <c r="T354" s="438">
        <f t="shared" si="38"/>
        <v>0</v>
      </c>
      <c r="U354" s="438">
        <f t="shared" si="39"/>
        <v>0</v>
      </c>
      <c r="V354" s="438">
        <f t="shared" si="40"/>
        <v>0</v>
      </c>
    </row>
    <row r="355" spans="1:22" s="137" customFormat="1" ht="26.4" hidden="1">
      <c r="A355" s="184" t="str">
        <f t="shared" si="41"/>
        <v>71060401015113</v>
      </c>
      <c r="B355" s="185" t="s">
        <v>439</v>
      </c>
      <c r="C355" s="134" t="s">
        <v>157</v>
      </c>
      <c r="D355" s="133" t="s">
        <v>155</v>
      </c>
      <c r="E355" s="132" t="s">
        <v>106</v>
      </c>
      <c r="F355" s="186" t="s">
        <v>106</v>
      </c>
      <c r="G355" s="131">
        <v>5113</v>
      </c>
      <c r="H355" s="37"/>
      <c r="I355" s="194"/>
      <c r="J355" s="195"/>
      <c r="K355" s="196"/>
      <c r="L355" s="29" t="s">
        <v>761</v>
      </c>
      <c r="M355" s="12" t="s">
        <v>762</v>
      </c>
      <c r="N355" s="183">
        <f>+'havelvac 7.1'!N355+'havelvac 7.2'!N355+'havelvac 7.3'!N355+'havelvac 7.4'!N355+'havelvac 7.5'!N355+'havelvac 7.6'!N355+'havelvac 7.7'!N355+'havelvac 7.9'!N355+'havelvac 7.8'!N355+'havelvac 7.10'!N355+'havelvac 7.11'!N355+'havelvac 7.12'!N355+'havelvac 7.13'!N355</f>
        <v>0</v>
      </c>
      <c r="O355" s="183">
        <f>+'havelvac 7.1'!O355+'havelvac 7.2'!O355+'havelvac 7.3'!O355+'havelvac 7.4'!O355+'havelvac 7.5'!O355+'havelvac 7.6'!O355+'havelvac 7.7'!O355+'havelvac 7.9'!O355+'havelvac 7.8'!O355+'havelvac 7.10'!O355+'havelvac 7.11'!O355+'havelvac 7.12'!O355+'havelvac 7.13'!O355</f>
        <v>0</v>
      </c>
      <c r="P355" s="183">
        <f>+'havelvac 7.1'!P355+'havelvac 7.2'!P355+'havelvac 7.3'!P355+'havelvac 7.4'!P355+'havelvac 7.5'!P355+'havelvac 7.6'!P355+'havelvac 7.7'!P355+'havelvac 7.9'!P355+'havelvac 7.8'!P355+'havelvac 7.10'!P355+'havelvac 7.11'!P355+'havelvac 7.12'!P355+'havelvac 7.13'!P355</f>
        <v>0</v>
      </c>
      <c r="Q355" s="161">
        <f>'havelvac 7.1'!N355+'havelvac 7.2'!N355</f>
        <v>0</v>
      </c>
      <c r="R355" s="161">
        <f>+'havelvac 7.1'!O355+'havelvac 7.2'!O355+'havelvac 7.3'!O355+'havelvac 7.4'!O355+'havelvac 7.5'!O355+'havelvac 7.6'!O355+'havelvac 7.7'!O355+'havelvac 7.9'!O355+'havelvac 7.8'!O355+'havelvac 7.10'!O355+'havelvac 7.11'!O355+'havelvac 7.12'!O355+'havelvac 7.13'!O355</f>
        <v>0</v>
      </c>
      <c r="S355" s="161">
        <f>+'havelvac 7.1'!P355+'havelvac 7.2'!P355+'havelvac 7.3'!P355+'havelvac 7.4'!P355+'havelvac 7.5'!P355+'havelvac 7.6'!P355+'havelvac 7.7'!P355+'havelvac 7.9'!P355+'havelvac 7.8'!P355+'havelvac 7.10'!P355+'havelvac 7.11'!P355+'havelvac 7.12'!P355+'havelvac 7.13'!P355</f>
        <v>0</v>
      </c>
      <c r="T355" s="438">
        <f t="shared" si="38"/>
        <v>0</v>
      </c>
      <c r="U355" s="438">
        <f t="shared" si="39"/>
        <v>0</v>
      </c>
      <c r="V355" s="438">
        <f t="shared" si="40"/>
        <v>0</v>
      </c>
    </row>
    <row r="356" spans="1:22" s="137" customFormat="1" ht="16.2" hidden="1">
      <c r="A356" s="184"/>
      <c r="B356" s="185" t="s">
        <v>439</v>
      </c>
      <c r="C356" s="134" t="s">
        <v>157</v>
      </c>
      <c r="D356" s="133" t="s">
        <v>155</v>
      </c>
      <c r="E356" s="132" t="s">
        <v>106</v>
      </c>
      <c r="F356" s="186" t="s">
        <v>106</v>
      </c>
      <c r="G356" s="131">
        <v>5113</v>
      </c>
      <c r="H356" s="37"/>
      <c r="I356" s="194"/>
      <c r="J356" s="195"/>
      <c r="K356" s="196"/>
      <c r="L356" s="36" t="s">
        <v>134</v>
      </c>
      <c r="M356" s="31">
        <v>4861</v>
      </c>
      <c r="N356" s="183">
        <f>+'havelvac 7.1'!N356+'havelvac 7.2'!N356+'havelvac 7.3'!N356+'havelvac 7.4'!N356+'havelvac 7.5'!N356+'havelvac 7.6'!N356+'havelvac 7.7'!N356+'havelvac 7.9'!N356+'havelvac 7.8'!N356+'havelvac 7.10'!N356+'havelvac 7.11'!N356+'havelvac 7.12'!N356+'havelvac 7.13'!N356</f>
        <v>0</v>
      </c>
      <c r="O356" s="183">
        <f>+'havelvac 7.1'!O356+'havelvac 7.2'!O356+'havelvac 7.3'!O356+'havelvac 7.4'!O356+'havelvac 7.5'!O356+'havelvac 7.6'!O356+'havelvac 7.7'!O356+'havelvac 7.9'!O356+'havelvac 7.8'!O356+'havelvac 7.10'!O356+'havelvac 7.11'!O356+'havelvac 7.12'!O356+'havelvac 7.13'!O356</f>
        <v>0</v>
      </c>
      <c r="P356" s="183">
        <f>+'havelvac 7.1'!P356+'havelvac 7.2'!P356+'havelvac 7.3'!P356+'havelvac 7.4'!P356+'havelvac 7.5'!P356+'havelvac 7.6'!P356+'havelvac 7.7'!P356+'havelvac 7.9'!P356+'havelvac 7.8'!P356+'havelvac 7.10'!P356+'havelvac 7.11'!P356+'havelvac 7.12'!P356+'havelvac 7.13'!P356</f>
        <v>0</v>
      </c>
      <c r="Q356" s="161">
        <f>'havelvac 7.1'!N356+'havelvac 7.2'!N356</f>
        <v>0</v>
      </c>
      <c r="R356" s="161">
        <f>+'havelvac 7.1'!O356+'havelvac 7.2'!O356+'havelvac 7.3'!O356+'havelvac 7.4'!O356+'havelvac 7.5'!O356+'havelvac 7.6'!O356+'havelvac 7.7'!O356+'havelvac 7.9'!O356+'havelvac 7.8'!O356+'havelvac 7.10'!O356+'havelvac 7.11'!O356+'havelvac 7.12'!O356+'havelvac 7.13'!O356</f>
        <v>0</v>
      </c>
      <c r="S356" s="161">
        <f>+'havelvac 7.1'!P356+'havelvac 7.2'!P356+'havelvac 7.3'!P356+'havelvac 7.4'!P356+'havelvac 7.5'!P356+'havelvac 7.6'!P356+'havelvac 7.7'!P356+'havelvac 7.9'!P356+'havelvac 7.8'!P356+'havelvac 7.10'!P356+'havelvac 7.11'!P356+'havelvac 7.12'!P356+'havelvac 7.13'!P356</f>
        <v>0</v>
      </c>
      <c r="T356" s="438">
        <f t="shared" si="38"/>
        <v>0</v>
      </c>
      <c r="U356" s="438">
        <f t="shared" si="39"/>
        <v>0</v>
      </c>
      <c r="V356" s="438">
        <f t="shared" si="40"/>
        <v>0</v>
      </c>
    </row>
    <row r="357" spans="1:22" s="137" customFormat="1" ht="16.2" hidden="1">
      <c r="A357" s="184" t="str">
        <f t="shared" ref="A357:A361" si="42">CONCATENATE(B357,C357,D357,E357,F357,G357)</f>
        <v>71060401015129</v>
      </c>
      <c r="B357" s="185" t="s">
        <v>439</v>
      </c>
      <c r="C357" s="134" t="s">
        <v>157</v>
      </c>
      <c r="D357" s="133" t="s">
        <v>155</v>
      </c>
      <c r="E357" s="132" t="s">
        <v>106</v>
      </c>
      <c r="F357" s="186" t="s">
        <v>106</v>
      </c>
      <c r="G357" s="131">
        <v>5129</v>
      </c>
      <c r="H357" s="37"/>
      <c r="I357" s="194"/>
      <c r="J357" s="195"/>
      <c r="K357" s="196"/>
      <c r="L357" s="29" t="s">
        <v>136</v>
      </c>
      <c r="M357" s="12">
        <v>5122</v>
      </c>
      <c r="N357" s="183">
        <f>+'havelvac 7.1'!N357+'havelvac 7.2'!N357+'havelvac 7.3'!N357+'havelvac 7.4'!N357+'havelvac 7.5'!N357+'havelvac 7.6'!N357+'havelvac 7.7'!N357+'havelvac 7.9'!N357+'havelvac 7.8'!N357+'havelvac 7.10'!N357+'havelvac 7.11'!N357+'havelvac 7.12'!N357+'havelvac 7.13'!N357</f>
        <v>0</v>
      </c>
      <c r="O357" s="183">
        <f>+'havelvac 7.1'!O357+'havelvac 7.2'!O357+'havelvac 7.3'!O357+'havelvac 7.4'!O357+'havelvac 7.5'!O357+'havelvac 7.6'!O357+'havelvac 7.7'!O357+'havelvac 7.9'!O357+'havelvac 7.8'!O357+'havelvac 7.10'!O357+'havelvac 7.11'!O357+'havelvac 7.12'!O357+'havelvac 7.13'!O357</f>
        <v>0</v>
      </c>
      <c r="P357" s="183">
        <f>+'havelvac 7.1'!P357+'havelvac 7.2'!P357+'havelvac 7.3'!P357+'havelvac 7.4'!P357+'havelvac 7.5'!P357+'havelvac 7.6'!P357+'havelvac 7.7'!P357+'havelvac 7.9'!P357+'havelvac 7.8'!P357+'havelvac 7.10'!P357+'havelvac 7.11'!P357+'havelvac 7.12'!P357+'havelvac 7.13'!P357</f>
        <v>0</v>
      </c>
      <c r="Q357" s="161">
        <f>'havelvac 7.1'!N357+'havelvac 7.2'!N357</f>
        <v>0</v>
      </c>
      <c r="R357" s="161">
        <f>+'havelvac 7.1'!O357+'havelvac 7.2'!O357+'havelvac 7.3'!O357+'havelvac 7.4'!O357+'havelvac 7.5'!O357+'havelvac 7.6'!O357+'havelvac 7.7'!O357+'havelvac 7.9'!O357+'havelvac 7.8'!O357+'havelvac 7.10'!O357+'havelvac 7.11'!O357+'havelvac 7.12'!O357+'havelvac 7.13'!O357</f>
        <v>0</v>
      </c>
      <c r="S357" s="161">
        <f>+'havelvac 7.1'!P357+'havelvac 7.2'!P357+'havelvac 7.3'!P357+'havelvac 7.4'!P357+'havelvac 7.5'!P357+'havelvac 7.6'!P357+'havelvac 7.7'!P357+'havelvac 7.9'!P357+'havelvac 7.8'!P357+'havelvac 7.10'!P357+'havelvac 7.11'!P357+'havelvac 7.12'!P357+'havelvac 7.13'!P357</f>
        <v>0</v>
      </c>
      <c r="T357" s="438">
        <f t="shared" si="38"/>
        <v>0</v>
      </c>
      <c r="U357" s="438">
        <f t="shared" si="39"/>
        <v>0</v>
      </c>
      <c r="V357" s="438">
        <f t="shared" si="40"/>
        <v>0</v>
      </c>
    </row>
    <row r="358" spans="1:22" s="198" customFormat="1" ht="16.2" hidden="1">
      <c r="A358" s="184" t="str">
        <f t="shared" si="42"/>
        <v>71060401020000</v>
      </c>
      <c r="B358" s="185" t="s">
        <v>439</v>
      </c>
      <c r="C358" s="134" t="s">
        <v>157</v>
      </c>
      <c r="D358" s="133" t="s">
        <v>155</v>
      </c>
      <c r="E358" s="132" t="s">
        <v>106</v>
      </c>
      <c r="F358" s="186" t="s">
        <v>140</v>
      </c>
      <c r="G358" s="187" t="s">
        <v>440</v>
      </c>
      <c r="H358" s="37"/>
      <c r="I358" s="194"/>
      <c r="J358" s="195"/>
      <c r="K358" s="196"/>
      <c r="L358" s="29" t="s">
        <v>137</v>
      </c>
      <c r="M358" s="12">
        <v>5129</v>
      </c>
      <c r="N358" s="183">
        <f>+'havelvac 7.1'!N358+'havelvac 7.2'!N358+'havelvac 7.3'!N358+'havelvac 7.4'!N358+'havelvac 7.5'!N358+'havelvac 7.6'!N358+'havelvac 7.7'!N358+'havelvac 7.9'!N358+'havelvac 7.8'!N358+'havelvac 7.10'!N358+'havelvac 7.11'!N358+'havelvac 7.12'!N358+'havelvac 7.13'!N358</f>
        <v>0</v>
      </c>
      <c r="O358" s="183">
        <f>+'havelvac 7.1'!O358+'havelvac 7.2'!O358+'havelvac 7.3'!O358+'havelvac 7.4'!O358+'havelvac 7.5'!O358+'havelvac 7.6'!O358+'havelvac 7.7'!O358+'havelvac 7.9'!O358+'havelvac 7.8'!O358+'havelvac 7.10'!O358+'havelvac 7.11'!O358+'havelvac 7.12'!O358+'havelvac 7.13'!O358</f>
        <v>0</v>
      </c>
      <c r="P358" s="183">
        <f>+'havelvac 7.1'!P358+'havelvac 7.2'!P358+'havelvac 7.3'!P358+'havelvac 7.4'!P358+'havelvac 7.5'!P358+'havelvac 7.6'!P358+'havelvac 7.7'!P358+'havelvac 7.9'!P358+'havelvac 7.8'!P358+'havelvac 7.10'!P358+'havelvac 7.11'!P358+'havelvac 7.12'!P358+'havelvac 7.13'!P358</f>
        <v>0</v>
      </c>
      <c r="Q358" s="161">
        <f>'havelvac 7.1'!N358+'havelvac 7.2'!N358</f>
        <v>0</v>
      </c>
      <c r="R358" s="161">
        <f>+'havelvac 7.1'!O358+'havelvac 7.2'!O358+'havelvac 7.3'!O358+'havelvac 7.4'!O358+'havelvac 7.5'!O358+'havelvac 7.6'!O358+'havelvac 7.7'!O358+'havelvac 7.9'!O358+'havelvac 7.8'!O358+'havelvac 7.10'!O358+'havelvac 7.11'!O358+'havelvac 7.12'!O358+'havelvac 7.13'!O358</f>
        <v>0</v>
      </c>
      <c r="S358" s="161">
        <f>+'havelvac 7.1'!P358+'havelvac 7.2'!P358+'havelvac 7.3'!P358+'havelvac 7.4'!P358+'havelvac 7.5'!P358+'havelvac 7.6'!P358+'havelvac 7.7'!P358+'havelvac 7.9'!P358+'havelvac 7.8'!P358+'havelvac 7.10'!P358+'havelvac 7.11'!P358+'havelvac 7.12'!P358+'havelvac 7.13'!P358</f>
        <v>0</v>
      </c>
      <c r="T358" s="438">
        <f t="shared" si="38"/>
        <v>0</v>
      </c>
      <c r="U358" s="438">
        <f t="shared" si="39"/>
        <v>0</v>
      </c>
      <c r="V358" s="438">
        <f t="shared" si="40"/>
        <v>0</v>
      </c>
    </row>
    <row r="359" spans="1:22" s="137" customFormat="1" ht="16.2" hidden="1">
      <c r="A359" s="184" t="str">
        <f t="shared" si="42"/>
        <v>71060401024511</v>
      </c>
      <c r="B359" s="185" t="s">
        <v>439</v>
      </c>
      <c r="C359" s="134" t="s">
        <v>157</v>
      </c>
      <c r="D359" s="133" t="s">
        <v>155</v>
      </c>
      <c r="E359" s="132" t="s">
        <v>106</v>
      </c>
      <c r="F359" s="186" t="s">
        <v>140</v>
      </c>
      <c r="G359" s="187">
        <v>4511</v>
      </c>
      <c r="H359" s="37"/>
      <c r="I359" s="194"/>
      <c r="J359" s="195"/>
      <c r="K359" s="196"/>
      <c r="L359" s="29" t="s">
        <v>138</v>
      </c>
      <c r="M359" s="12">
        <v>5132</v>
      </c>
      <c r="N359" s="183">
        <f>+'havelvac 7.1'!N359+'havelvac 7.2'!N359+'havelvac 7.3'!N359+'havelvac 7.4'!N359+'havelvac 7.5'!N359+'havelvac 7.6'!N359+'havelvac 7.7'!N359+'havelvac 7.9'!N359+'havelvac 7.8'!N359+'havelvac 7.10'!N359+'havelvac 7.11'!N359+'havelvac 7.12'!N359+'havelvac 7.13'!N359</f>
        <v>0</v>
      </c>
      <c r="O359" s="183">
        <f>+'havelvac 7.1'!O359+'havelvac 7.2'!O359+'havelvac 7.3'!O359+'havelvac 7.4'!O359+'havelvac 7.5'!O359+'havelvac 7.6'!O359+'havelvac 7.7'!O359+'havelvac 7.9'!O359+'havelvac 7.8'!O359+'havelvac 7.10'!O359+'havelvac 7.11'!O359+'havelvac 7.12'!O359+'havelvac 7.13'!O359</f>
        <v>0</v>
      </c>
      <c r="P359" s="183">
        <f>+'havelvac 7.1'!P359+'havelvac 7.2'!P359+'havelvac 7.3'!P359+'havelvac 7.4'!P359+'havelvac 7.5'!P359+'havelvac 7.6'!P359+'havelvac 7.7'!P359+'havelvac 7.9'!P359+'havelvac 7.8'!P359+'havelvac 7.10'!P359+'havelvac 7.11'!P359+'havelvac 7.12'!P359+'havelvac 7.13'!P359</f>
        <v>0</v>
      </c>
      <c r="Q359" s="161">
        <f>'havelvac 7.1'!N359+'havelvac 7.2'!N359</f>
        <v>0</v>
      </c>
      <c r="R359" s="161">
        <f>+'havelvac 7.1'!O359+'havelvac 7.2'!O359+'havelvac 7.3'!O359+'havelvac 7.4'!O359+'havelvac 7.5'!O359+'havelvac 7.6'!O359+'havelvac 7.7'!O359+'havelvac 7.9'!O359+'havelvac 7.8'!O359+'havelvac 7.10'!O359+'havelvac 7.11'!O359+'havelvac 7.12'!O359+'havelvac 7.13'!O359</f>
        <v>0</v>
      </c>
      <c r="S359" s="161">
        <f>+'havelvac 7.1'!P359+'havelvac 7.2'!P359+'havelvac 7.3'!P359+'havelvac 7.4'!P359+'havelvac 7.5'!P359+'havelvac 7.6'!P359+'havelvac 7.7'!P359+'havelvac 7.9'!P359+'havelvac 7.8'!P359+'havelvac 7.10'!P359+'havelvac 7.11'!P359+'havelvac 7.12'!P359+'havelvac 7.13'!P359</f>
        <v>0</v>
      </c>
      <c r="T359" s="438">
        <f t="shared" si="38"/>
        <v>0</v>
      </c>
      <c r="U359" s="438">
        <f t="shared" si="39"/>
        <v>0</v>
      </c>
      <c r="V359" s="438">
        <f t="shared" si="40"/>
        <v>0</v>
      </c>
    </row>
    <row r="360" spans="1:22" s="137" customFormat="1" ht="16.2" hidden="1">
      <c r="A360" s="184" t="str">
        <f t="shared" si="42"/>
        <v>71060401024861</v>
      </c>
      <c r="B360" s="185" t="s">
        <v>439</v>
      </c>
      <c r="C360" s="134" t="s">
        <v>157</v>
      </c>
      <c r="D360" s="133" t="s">
        <v>155</v>
      </c>
      <c r="E360" s="132" t="s">
        <v>106</v>
      </c>
      <c r="F360" s="186" t="s">
        <v>140</v>
      </c>
      <c r="G360" s="131">
        <v>4861</v>
      </c>
      <c r="H360" s="45"/>
      <c r="I360" s="45"/>
      <c r="J360" s="45"/>
      <c r="K360" s="45"/>
      <c r="L360" s="27" t="s">
        <v>885</v>
      </c>
      <c r="M360" s="28"/>
      <c r="N360" s="197">
        <f>O360+P360</f>
        <v>0</v>
      </c>
      <c r="O360" s="197">
        <f>SUM(O361)</f>
        <v>0</v>
      </c>
      <c r="P360" s="197">
        <f>SUM(P361)</f>
        <v>0</v>
      </c>
      <c r="Q360" s="161">
        <f>'havelvac 7.1'!N360+'havelvac 7.2'!N360</f>
        <v>0</v>
      </c>
      <c r="R360" s="161">
        <f>+'havelvac 7.1'!O360+'havelvac 7.2'!O360+'havelvac 7.3'!O360+'havelvac 7.4'!O360+'havelvac 7.5'!O360+'havelvac 7.6'!O360+'havelvac 7.7'!O360+'havelvac 7.9'!O360+'havelvac 7.8'!O360+'havelvac 7.10'!O360+'havelvac 7.11'!O360+'havelvac 7.12'!O360+'havelvac 7.13'!O360</f>
        <v>0</v>
      </c>
      <c r="S360" s="161">
        <f>+'havelvac 7.1'!P360+'havelvac 7.2'!P360+'havelvac 7.3'!P360+'havelvac 7.4'!P360+'havelvac 7.5'!P360+'havelvac 7.6'!P360+'havelvac 7.7'!P360+'havelvac 7.9'!P360+'havelvac 7.8'!P360+'havelvac 7.10'!P360+'havelvac 7.11'!P360+'havelvac 7.12'!P360+'havelvac 7.13'!P360</f>
        <v>0</v>
      </c>
      <c r="T360" s="438">
        <f t="shared" si="38"/>
        <v>0</v>
      </c>
      <c r="U360" s="438">
        <f t="shared" si="39"/>
        <v>0</v>
      </c>
      <c r="V360" s="438">
        <f t="shared" si="40"/>
        <v>0</v>
      </c>
    </row>
    <row r="361" spans="1:22" s="198" customFormat="1" ht="26.4" hidden="1">
      <c r="A361" s="184" t="str">
        <f t="shared" si="42"/>
        <v>71060401030000</v>
      </c>
      <c r="B361" s="185" t="s">
        <v>439</v>
      </c>
      <c r="C361" s="134" t="s">
        <v>157</v>
      </c>
      <c r="D361" s="133" t="s">
        <v>155</v>
      </c>
      <c r="E361" s="132" t="s">
        <v>106</v>
      </c>
      <c r="F361" s="186" t="s">
        <v>442</v>
      </c>
      <c r="G361" s="187" t="s">
        <v>440</v>
      </c>
      <c r="H361" s="37"/>
      <c r="I361" s="194"/>
      <c r="J361" s="195"/>
      <c r="K361" s="196"/>
      <c r="L361" s="29" t="s">
        <v>217</v>
      </c>
      <c r="M361" s="12">
        <v>4511</v>
      </c>
      <c r="N361" s="183">
        <f>+'havelvac 7.1'!N361+'havelvac 7.2'!N361+'havelvac 7.3'!N361+'havelvac 7.4'!N361+'havelvac 7.5'!N361+'havelvac 7.6'!N361+'havelvac 7.7'!N361+'havelvac 7.9'!N361+'havelvac 7.8'!N361+'havelvac 7.10'!N361+'havelvac 7.11'!N361+'havelvac 7.12'!N361+'havelvac 7.13'!N361</f>
        <v>0</v>
      </c>
      <c r="O361" s="183">
        <f>+'havelvac 7.1'!O361+'havelvac 7.2'!O361+'havelvac 7.3'!O361+'havelvac 7.4'!O361+'havelvac 7.5'!O361+'havelvac 7.6'!O361+'havelvac 7.7'!O361+'havelvac 7.9'!O361+'havelvac 7.8'!O361+'havelvac 7.10'!O361+'havelvac 7.11'!O361+'havelvac 7.12'!O361+'havelvac 7.13'!O361</f>
        <v>0</v>
      </c>
      <c r="P361" s="183">
        <f>+'havelvac 7.1'!P361+'havelvac 7.2'!P361+'havelvac 7.3'!P361+'havelvac 7.4'!P361+'havelvac 7.5'!P361+'havelvac 7.6'!P361+'havelvac 7.7'!P361+'havelvac 7.9'!P361+'havelvac 7.8'!P361+'havelvac 7.10'!P361+'havelvac 7.11'!P361+'havelvac 7.12'!P361+'havelvac 7.13'!P361</f>
        <v>0</v>
      </c>
      <c r="Q361" s="161">
        <f>'havelvac 7.1'!N361+'havelvac 7.2'!N361</f>
        <v>0</v>
      </c>
      <c r="R361" s="161">
        <f>+'havelvac 7.1'!O361+'havelvac 7.2'!O361+'havelvac 7.3'!O361+'havelvac 7.4'!O361+'havelvac 7.5'!O361+'havelvac 7.6'!O361+'havelvac 7.7'!O361+'havelvac 7.9'!O361+'havelvac 7.8'!O361+'havelvac 7.10'!O361+'havelvac 7.11'!O361+'havelvac 7.12'!O361+'havelvac 7.13'!O361</f>
        <v>0</v>
      </c>
      <c r="S361" s="161">
        <f>+'havelvac 7.1'!P361+'havelvac 7.2'!P361+'havelvac 7.3'!P361+'havelvac 7.4'!P361+'havelvac 7.5'!P361+'havelvac 7.6'!P361+'havelvac 7.7'!P361+'havelvac 7.9'!P361+'havelvac 7.8'!P361+'havelvac 7.10'!P361+'havelvac 7.11'!P361+'havelvac 7.12'!P361+'havelvac 7.13'!P361</f>
        <v>0</v>
      </c>
      <c r="T361" s="438">
        <f t="shared" si="38"/>
        <v>0</v>
      </c>
      <c r="U361" s="438">
        <f t="shared" si="39"/>
        <v>0</v>
      </c>
      <c r="V361" s="438">
        <f t="shared" si="40"/>
        <v>0</v>
      </c>
    </row>
    <row r="362" spans="1:22" s="137" customFormat="1" ht="16.2" hidden="1">
      <c r="A362" s="184" t="str">
        <f t="shared" si="37"/>
        <v>71060401034251</v>
      </c>
      <c r="B362" s="185" t="s">
        <v>439</v>
      </c>
      <c r="C362" s="134" t="s">
        <v>157</v>
      </c>
      <c r="D362" s="133" t="s">
        <v>155</v>
      </c>
      <c r="E362" s="132" t="s">
        <v>106</v>
      </c>
      <c r="F362" s="186" t="s">
        <v>442</v>
      </c>
      <c r="G362" s="131">
        <v>4251</v>
      </c>
      <c r="H362" s="165">
        <v>2520</v>
      </c>
      <c r="I362" s="166" t="s">
        <v>149</v>
      </c>
      <c r="J362" s="167">
        <v>2</v>
      </c>
      <c r="K362" s="167">
        <v>0</v>
      </c>
      <c r="L362" s="168" t="s">
        <v>640</v>
      </c>
      <c r="M362" s="176"/>
      <c r="N362" s="188">
        <f>+N364</f>
        <v>0</v>
      </c>
      <c r="O362" s="188">
        <f>+O364</f>
        <v>0</v>
      </c>
      <c r="P362" s="188">
        <f>+P364</f>
        <v>0</v>
      </c>
      <c r="Q362" s="161">
        <f>'havelvac 7.1'!N362+'havelvac 7.2'!N362</f>
        <v>0</v>
      </c>
      <c r="R362" s="161">
        <f>+'havelvac 7.1'!O362+'havelvac 7.2'!O362+'havelvac 7.3'!O362+'havelvac 7.4'!O362+'havelvac 7.5'!O362+'havelvac 7.6'!O362+'havelvac 7.7'!O362+'havelvac 7.9'!O362+'havelvac 7.8'!O362+'havelvac 7.10'!O362+'havelvac 7.11'!O362+'havelvac 7.12'!O362+'havelvac 7.13'!O362</f>
        <v>0</v>
      </c>
      <c r="S362" s="161">
        <f>+'havelvac 7.1'!P362+'havelvac 7.2'!P362+'havelvac 7.3'!P362+'havelvac 7.4'!P362+'havelvac 7.5'!P362+'havelvac 7.6'!P362+'havelvac 7.7'!P362+'havelvac 7.9'!P362+'havelvac 7.8'!P362+'havelvac 7.10'!P362+'havelvac 7.11'!P362+'havelvac 7.12'!P362+'havelvac 7.13'!P362</f>
        <v>0</v>
      </c>
      <c r="T362" s="438">
        <f t="shared" si="38"/>
        <v>0</v>
      </c>
      <c r="U362" s="438">
        <f t="shared" si="39"/>
        <v>0</v>
      </c>
      <c r="V362" s="438">
        <f t="shared" si="40"/>
        <v>0</v>
      </c>
    </row>
    <row r="363" spans="1:22" s="137" customFormat="1" ht="16.2" hidden="1">
      <c r="A363" s="184" t="str">
        <f t="shared" si="37"/>
        <v>71060401034861</v>
      </c>
      <c r="B363" s="185" t="s">
        <v>439</v>
      </c>
      <c r="C363" s="134" t="s">
        <v>157</v>
      </c>
      <c r="D363" s="133" t="s">
        <v>155</v>
      </c>
      <c r="E363" s="132" t="s">
        <v>106</v>
      </c>
      <c r="F363" s="186" t="s">
        <v>442</v>
      </c>
      <c r="G363" s="187">
        <v>4861</v>
      </c>
      <c r="H363" s="17"/>
      <c r="I363" s="18"/>
      <c r="J363" s="19"/>
      <c r="K363" s="19"/>
      <c r="L363" s="30" t="s">
        <v>110</v>
      </c>
      <c r="M363" s="31"/>
      <c r="N363" s="405"/>
      <c r="O363" s="405"/>
      <c r="P363" s="405"/>
      <c r="Q363" s="161">
        <f>'havelvac 7.1'!N363+'havelvac 7.2'!N363</f>
        <v>0</v>
      </c>
      <c r="R363" s="161">
        <f>+'havelvac 7.1'!O363+'havelvac 7.2'!O363+'havelvac 7.3'!O363+'havelvac 7.4'!O363+'havelvac 7.5'!O363+'havelvac 7.6'!O363+'havelvac 7.7'!O363+'havelvac 7.9'!O363+'havelvac 7.8'!O363+'havelvac 7.10'!O363+'havelvac 7.11'!O363+'havelvac 7.12'!O363+'havelvac 7.13'!O363</f>
        <v>0</v>
      </c>
      <c r="S363" s="161">
        <f>+'havelvac 7.1'!P363+'havelvac 7.2'!P363+'havelvac 7.3'!P363+'havelvac 7.4'!P363+'havelvac 7.5'!P363+'havelvac 7.6'!P363+'havelvac 7.7'!P363+'havelvac 7.9'!P363+'havelvac 7.8'!P363+'havelvac 7.10'!P363+'havelvac 7.11'!P363+'havelvac 7.12'!P363+'havelvac 7.13'!P363</f>
        <v>0</v>
      </c>
      <c r="T363" s="438">
        <f t="shared" si="38"/>
        <v>0</v>
      </c>
      <c r="U363" s="438">
        <f t="shared" si="39"/>
        <v>0</v>
      </c>
      <c r="V363" s="438">
        <f t="shared" si="40"/>
        <v>0</v>
      </c>
    </row>
    <row r="364" spans="1:22" s="137" customFormat="1" ht="16.2" hidden="1">
      <c r="A364" s="184" t="str">
        <f t="shared" si="37"/>
        <v>71060401035113</v>
      </c>
      <c r="B364" s="185" t="s">
        <v>439</v>
      </c>
      <c r="C364" s="134" t="s">
        <v>157</v>
      </c>
      <c r="D364" s="133" t="s">
        <v>155</v>
      </c>
      <c r="E364" s="132" t="s">
        <v>106</v>
      </c>
      <c r="F364" s="186" t="s">
        <v>442</v>
      </c>
      <c r="G364" s="131">
        <v>5113</v>
      </c>
      <c r="H364" s="151">
        <v>2521</v>
      </c>
      <c r="I364" s="152" t="s">
        <v>149</v>
      </c>
      <c r="J364" s="153">
        <v>2</v>
      </c>
      <c r="K364" s="153">
        <v>1</v>
      </c>
      <c r="L364" s="154" t="s">
        <v>640</v>
      </c>
      <c r="M364" s="155"/>
      <c r="N364" s="192">
        <f>+N366</f>
        <v>0</v>
      </c>
      <c r="O364" s="192">
        <f>+O366</f>
        <v>0</v>
      </c>
      <c r="P364" s="192">
        <f>+P366</f>
        <v>0</v>
      </c>
      <c r="Q364" s="161">
        <f>'havelvac 7.1'!N364+'havelvac 7.2'!N364</f>
        <v>0</v>
      </c>
      <c r="R364" s="161">
        <f>+'havelvac 7.1'!O364+'havelvac 7.2'!O364+'havelvac 7.3'!O364+'havelvac 7.4'!O364+'havelvac 7.5'!O364+'havelvac 7.6'!O364+'havelvac 7.7'!O364+'havelvac 7.9'!O364+'havelvac 7.8'!O364+'havelvac 7.10'!O364+'havelvac 7.11'!O364+'havelvac 7.12'!O364+'havelvac 7.13'!O364</f>
        <v>0</v>
      </c>
      <c r="S364" s="161">
        <f>+'havelvac 7.1'!P364+'havelvac 7.2'!P364+'havelvac 7.3'!P364+'havelvac 7.4'!P364+'havelvac 7.5'!P364+'havelvac 7.6'!P364+'havelvac 7.7'!P364+'havelvac 7.9'!P364+'havelvac 7.8'!P364+'havelvac 7.10'!P364+'havelvac 7.11'!P364+'havelvac 7.12'!P364+'havelvac 7.13'!P364</f>
        <v>0</v>
      </c>
      <c r="T364" s="438">
        <f t="shared" si="38"/>
        <v>0</v>
      </c>
      <c r="U364" s="438">
        <f t="shared" si="39"/>
        <v>0</v>
      </c>
      <c r="V364" s="438">
        <f t="shared" si="40"/>
        <v>0</v>
      </c>
    </row>
    <row r="365" spans="1:22" s="198" customFormat="1" ht="16.2" hidden="1">
      <c r="A365" s="184" t="str">
        <f t="shared" si="37"/>
        <v>71060401040000</v>
      </c>
      <c r="B365" s="185" t="s">
        <v>439</v>
      </c>
      <c r="C365" s="134" t="s">
        <v>157</v>
      </c>
      <c r="D365" s="133" t="s">
        <v>155</v>
      </c>
      <c r="E365" s="132" t="s">
        <v>106</v>
      </c>
      <c r="F365" s="186" t="s">
        <v>155</v>
      </c>
      <c r="G365" s="187" t="s">
        <v>440</v>
      </c>
      <c r="H365" s="17"/>
      <c r="I365" s="25"/>
      <c r="J365" s="26"/>
      <c r="K365" s="26"/>
      <c r="L365" s="30" t="s">
        <v>108</v>
      </c>
      <c r="M365" s="31"/>
      <c r="N365" s="405"/>
      <c r="O365" s="405"/>
      <c r="P365" s="405"/>
      <c r="Q365" s="161">
        <f>'havelvac 7.1'!N365+'havelvac 7.2'!N365</f>
        <v>0</v>
      </c>
      <c r="R365" s="161">
        <f>+'havelvac 7.1'!O365+'havelvac 7.2'!O365+'havelvac 7.3'!O365+'havelvac 7.4'!O365+'havelvac 7.5'!O365+'havelvac 7.6'!O365+'havelvac 7.7'!O365+'havelvac 7.9'!O365+'havelvac 7.8'!O365+'havelvac 7.10'!O365+'havelvac 7.11'!O365+'havelvac 7.12'!O365+'havelvac 7.13'!O365</f>
        <v>0</v>
      </c>
      <c r="S365" s="161">
        <f>+'havelvac 7.1'!P365+'havelvac 7.2'!P365+'havelvac 7.3'!P365+'havelvac 7.4'!P365+'havelvac 7.5'!P365+'havelvac 7.6'!P365+'havelvac 7.7'!P365+'havelvac 7.9'!P365+'havelvac 7.8'!P365+'havelvac 7.10'!P365+'havelvac 7.11'!P365+'havelvac 7.12'!P365+'havelvac 7.13'!P365</f>
        <v>0</v>
      </c>
      <c r="T365" s="438">
        <f t="shared" si="38"/>
        <v>0</v>
      </c>
      <c r="U365" s="438">
        <f t="shared" si="39"/>
        <v>0</v>
      </c>
      <c r="V365" s="438">
        <f t="shared" si="40"/>
        <v>0</v>
      </c>
    </row>
    <row r="366" spans="1:22" s="137" customFormat="1" ht="16.2" hidden="1">
      <c r="A366" s="184" t="str">
        <f t="shared" si="37"/>
        <v>71060401045113</v>
      </c>
      <c r="B366" s="185" t="s">
        <v>439</v>
      </c>
      <c r="C366" s="134" t="s">
        <v>157</v>
      </c>
      <c r="D366" s="133" t="s">
        <v>155</v>
      </c>
      <c r="E366" s="132" t="s">
        <v>106</v>
      </c>
      <c r="F366" s="186" t="s">
        <v>155</v>
      </c>
      <c r="G366" s="131">
        <v>5113</v>
      </c>
      <c r="H366" s="45"/>
      <c r="I366" s="45"/>
      <c r="J366" s="45"/>
      <c r="K366" s="45"/>
      <c r="L366" s="27" t="s">
        <v>642</v>
      </c>
      <c r="M366" s="28"/>
      <c r="N366" s="197">
        <f>O366+P366</f>
        <v>0</v>
      </c>
      <c r="O366" s="197">
        <f>SUM(O367:O369)</f>
        <v>0</v>
      </c>
      <c r="P366" s="197">
        <f>SUM(P367:P369)</f>
        <v>0</v>
      </c>
      <c r="Q366" s="161">
        <f>'havelvac 7.1'!N366+'havelvac 7.2'!N366</f>
        <v>0</v>
      </c>
      <c r="R366" s="161">
        <f>+'havelvac 7.1'!O366+'havelvac 7.2'!O366+'havelvac 7.3'!O366+'havelvac 7.4'!O366+'havelvac 7.5'!O366+'havelvac 7.6'!O366+'havelvac 7.7'!O366+'havelvac 7.9'!O366+'havelvac 7.8'!O366+'havelvac 7.10'!O366+'havelvac 7.11'!O366+'havelvac 7.12'!O366+'havelvac 7.13'!O366</f>
        <v>0</v>
      </c>
      <c r="S366" s="161">
        <f>+'havelvac 7.1'!P366+'havelvac 7.2'!P366+'havelvac 7.3'!P366+'havelvac 7.4'!P366+'havelvac 7.5'!P366+'havelvac 7.6'!P366+'havelvac 7.7'!P366+'havelvac 7.9'!P366+'havelvac 7.8'!P366+'havelvac 7.10'!P366+'havelvac 7.11'!P366+'havelvac 7.12'!P366+'havelvac 7.13'!P366</f>
        <v>0</v>
      </c>
      <c r="T366" s="438">
        <f t="shared" si="38"/>
        <v>0</v>
      </c>
      <c r="U366" s="438">
        <f t="shared" si="39"/>
        <v>0</v>
      </c>
      <c r="V366" s="438">
        <f t="shared" si="40"/>
        <v>0</v>
      </c>
    </row>
    <row r="367" spans="1:22" s="198" customFormat="1" ht="26.4" hidden="1">
      <c r="A367" s="184"/>
      <c r="B367" s="185"/>
      <c r="C367" s="134"/>
      <c r="D367" s="133"/>
      <c r="E367" s="132"/>
      <c r="F367" s="186"/>
      <c r="G367" s="187"/>
      <c r="H367" s="30"/>
      <c r="I367" s="30"/>
      <c r="J367" s="30"/>
      <c r="K367" s="30"/>
      <c r="L367" s="203" t="s">
        <v>142</v>
      </c>
      <c r="M367" s="31">
        <v>4251</v>
      </c>
      <c r="N367" s="183">
        <f>+'havelvac 7.1'!N367+'havelvac 7.2'!N367+'havelvac 7.3'!N367+'havelvac 7.4'!N367+'havelvac 7.5'!N367+'havelvac 7.6'!N367+'havelvac 7.7'!N367+'havelvac 7.9'!N367+'havelvac 7.8'!N367+'havelvac 7.10'!N367+'havelvac 7.11'!N367+'havelvac 7.12'!N367+'havelvac 7.13'!N367</f>
        <v>0</v>
      </c>
      <c r="O367" s="183">
        <f>+'havelvac 7.1'!O367+'havelvac 7.2'!O367+'havelvac 7.3'!O367+'havelvac 7.4'!O367+'havelvac 7.5'!O367+'havelvac 7.6'!O367+'havelvac 7.7'!O367+'havelvac 7.9'!O367+'havelvac 7.8'!O367+'havelvac 7.10'!O367+'havelvac 7.11'!O367+'havelvac 7.12'!O367+'havelvac 7.13'!O367</f>
        <v>0</v>
      </c>
      <c r="P367" s="183">
        <f>+'havelvac 7.1'!P367+'havelvac 7.2'!P367+'havelvac 7.3'!P367+'havelvac 7.4'!P367+'havelvac 7.5'!P367+'havelvac 7.6'!P367+'havelvac 7.7'!P367+'havelvac 7.9'!P367+'havelvac 7.8'!P367+'havelvac 7.10'!P367+'havelvac 7.11'!P367+'havelvac 7.12'!P367+'havelvac 7.13'!P367</f>
        <v>0</v>
      </c>
      <c r="Q367" s="161">
        <f>'havelvac 7.1'!N367+'havelvac 7.2'!N367</f>
        <v>0</v>
      </c>
      <c r="R367" s="161">
        <f>+'havelvac 7.1'!O367+'havelvac 7.2'!O367+'havelvac 7.3'!O367+'havelvac 7.4'!O367+'havelvac 7.5'!O367+'havelvac 7.6'!O367+'havelvac 7.7'!O367+'havelvac 7.9'!O367+'havelvac 7.8'!O367+'havelvac 7.10'!O367+'havelvac 7.11'!O367+'havelvac 7.12'!O367+'havelvac 7.13'!O367</f>
        <v>0</v>
      </c>
      <c r="S367" s="161">
        <f>+'havelvac 7.1'!P367+'havelvac 7.2'!P367+'havelvac 7.3'!P367+'havelvac 7.4'!P367+'havelvac 7.5'!P367+'havelvac 7.6'!P367+'havelvac 7.7'!P367+'havelvac 7.9'!P367+'havelvac 7.8'!P367+'havelvac 7.10'!P367+'havelvac 7.11'!P367+'havelvac 7.12'!P367+'havelvac 7.13'!P367</f>
        <v>0</v>
      </c>
      <c r="T367" s="438">
        <f t="shared" si="38"/>
        <v>0</v>
      </c>
      <c r="U367" s="438">
        <f t="shared" si="39"/>
        <v>0</v>
      </c>
      <c r="V367" s="438">
        <f t="shared" si="40"/>
        <v>0</v>
      </c>
    </row>
    <row r="368" spans="1:22" s="137" customFormat="1" ht="16.2" hidden="1">
      <c r="A368" s="184"/>
      <c r="B368" s="185"/>
      <c r="C368" s="134"/>
      <c r="D368" s="133"/>
      <c r="E368" s="132"/>
      <c r="F368" s="186"/>
      <c r="G368" s="131"/>
      <c r="H368" s="37"/>
      <c r="I368" s="194"/>
      <c r="J368" s="195"/>
      <c r="K368" s="196"/>
      <c r="L368" s="30" t="s">
        <v>173</v>
      </c>
      <c r="M368" s="31">
        <v>5112</v>
      </c>
      <c r="N368" s="183">
        <f>+'havelvac 7.1'!N368+'havelvac 7.2'!N368+'havelvac 7.3'!N368+'havelvac 7.4'!N368+'havelvac 7.5'!N368+'havelvac 7.6'!N368+'havelvac 7.7'!N368+'havelvac 7.9'!N368+'havelvac 7.8'!N368+'havelvac 7.10'!N368+'havelvac 7.11'!N368+'havelvac 7.12'!N368+'havelvac 7.13'!N368</f>
        <v>0</v>
      </c>
      <c r="O368" s="183">
        <f>+'havelvac 7.1'!O368+'havelvac 7.2'!O368+'havelvac 7.3'!O368+'havelvac 7.4'!O368+'havelvac 7.5'!O368+'havelvac 7.6'!O368+'havelvac 7.7'!O368+'havelvac 7.9'!O368+'havelvac 7.8'!O368+'havelvac 7.10'!O368+'havelvac 7.11'!O368+'havelvac 7.12'!O368+'havelvac 7.13'!O368</f>
        <v>0</v>
      </c>
      <c r="P368" s="183">
        <f>+'havelvac 7.1'!P368+'havelvac 7.2'!P368+'havelvac 7.3'!P368+'havelvac 7.4'!P368+'havelvac 7.5'!P368+'havelvac 7.6'!P368+'havelvac 7.7'!P368+'havelvac 7.9'!P368+'havelvac 7.8'!P368+'havelvac 7.10'!P368+'havelvac 7.11'!P368+'havelvac 7.12'!P368+'havelvac 7.13'!P368</f>
        <v>0</v>
      </c>
      <c r="Q368" s="161">
        <f>'havelvac 7.1'!N368+'havelvac 7.2'!N368</f>
        <v>0</v>
      </c>
      <c r="R368" s="161">
        <f>+'havelvac 7.1'!O368+'havelvac 7.2'!O368+'havelvac 7.3'!O368+'havelvac 7.4'!O368+'havelvac 7.5'!O368+'havelvac 7.6'!O368+'havelvac 7.7'!O368+'havelvac 7.9'!O368+'havelvac 7.8'!O368+'havelvac 7.10'!O368+'havelvac 7.11'!O368+'havelvac 7.12'!O368+'havelvac 7.13'!O368</f>
        <v>0</v>
      </c>
      <c r="S368" s="161">
        <f>+'havelvac 7.1'!P368+'havelvac 7.2'!P368+'havelvac 7.3'!P368+'havelvac 7.4'!P368+'havelvac 7.5'!P368+'havelvac 7.6'!P368+'havelvac 7.7'!P368+'havelvac 7.9'!P368+'havelvac 7.8'!P368+'havelvac 7.10'!P368+'havelvac 7.11'!P368+'havelvac 7.12'!P368+'havelvac 7.13'!P368</f>
        <v>0</v>
      </c>
      <c r="T368" s="438">
        <f t="shared" si="38"/>
        <v>0</v>
      </c>
      <c r="U368" s="438">
        <f t="shared" si="39"/>
        <v>0</v>
      </c>
      <c r="V368" s="438">
        <f t="shared" si="40"/>
        <v>0</v>
      </c>
    </row>
    <row r="369" spans="1:22" s="198" customFormat="1" ht="16.2" hidden="1">
      <c r="A369" s="184">
        <v>71060401050000</v>
      </c>
      <c r="B369" s="185" t="s">
        <v>439</v>
      </c>
      <c r="C369" s="134" t="s">
        <v>157</v>
      </c>
      <c r="D369" s="133" t="s">
        <v>155</v>
      </c>
      <c r="E369" s="132" t="s">
        <v>106</v>
      </c>
      <c r="F369" s="186" t="s">
        <v>149</v>
      </c>
      <c r="G369" s="187" t="s">
        <v>440</v>
      </c>
      <c r="H369" s="37"/>
      <c r="I369" s="194"/>
      <c r="J369" s="195"/>
      <c r="K369" s="196"/>
      <c r="L369" s="30" t="s">
        <v>174</v>
      </c>
      <c r="M369" s="31">
        <v>5113</v>
      </c>
      <c r="N369" s="183">
        <f>+'havelvac 7.1'!N369+'havelvac 7.2'!N369+'havelvac 7.3'!N369+'havelvac 7.4'!N369+'havelvac 7.5'!N369+'havelvac 7.6'!N369+'havelvac 7.7'!N369+'havelvac 7.9'!N369+'havelvac 7.8'!N369+'havelvac 7.10'!N369+'havelvac 7.11'!N369+'havelvac 7.12'!N369+'havelvac 7.13'!N369</f>
        <v>0</v>
      </c>
      <c r="O369" s="183">
        <f>+'havelvac 7.1'!O369+'havelvac 7.2'!O369+'havelvac 7.3'!O369+'havelvac 7.4'!O369+'havelvac 7.5'!O369+'havelvac 7.6'!O369+'havelvac 7.7'!O369+'havelvac 7.9'!O369+'havelvac 7.8'!O369+'havelvac 7.10'!O369+'havelvac 7.11'!O369+'havelvac 7.12'!O369+'havelvac 7.13'!O369</f>
        <v>0</v>
      </c>
      <c r="P369" s="183">
        <f>+'havelvac 7.1'!P369+'havelvac 7.2'!P369+'havelvac 7.3'!P369+'havelvac 7.4'!P369+'havelvac 7.5'!P369+'havelvac 7.6'!P369+'havelvac 7.7'!P369+'havelvac 7.9'!P369+'havelvac 7.8'!P369+'havelvac 7.10'!P369+'havelvac 7.11'!P369+'havelvac 7.12'!P369+'havelvac 7.13'!P369</f>
        <v>0</v>
      </c>
      <c r="Q369" s="161">
        <f>'havelvac 7.1'!N369+'havelvac 7.2'!N369</f>
        <v>0</v>
      </c>
      <c r="R369" s="161">
        <f>+'havelvac 7.1'!O369+'havelvac 7.2'!O369+'havelvac 7.3'!O369+'havelvac 7.4'!O369+'havelvac 7.5'!O369+'havelvac 7.6'!O369+'havelvac 7.7'!O369+'havelvac 7.9'!O369+'havelvac 7.8'!O369+'havelvac 7.10'!O369+'havelvac 7.11'!O369+'havelvac 7.12'!O369+'havelvac 7.13'!O369</f>
        <v>0</v>
      </c>
      <c r="S369" s="161">
        <f>+'havelvac 7.1'!P369+'havelvac 7.2'!P369+'havelvac 7.3'!P369+'havelvac 7.4'!P369+'havelvac 7.5'!P369+'havelvac 7.6'!P369+'havelvac 7.7'!P369+'havelvac 7.9'!P369+'havelvac 7.8'!P369+'havelvac 7.10'!P369+'havelvac 7.11'!P369+'havelvac 7.12'!P369+'havelvac 7.13'!P369</f>
        <v>0</v>
      </c>
      <c r="T369" s="438">
        <f t="shared" si="38"/>
        <v>0</v>
      </c>
      <c r="U369" s="438">
        <f t="shared" si="39"/>
        <v>0</v>
      </c>
      <c r="V369" s="438">
        <f t="shared" si="40"/>
        <v>0</v>
      </c>
    </row>
    <row r="370" spans="1:22" s="137" customFormat="1" ht="16.2" hidden="1">
      <c r="A370" s="184">
        <v>71060401054861</v>
      </c>
      <c r="B370" s="185" t="s">
        <v>439</v>
      </c>
      <c r="C370" s="134" t="s">
        <v>157</v>
      </c>
      <c r="D370" s="133" t="s">
        <v>155</v>
      </c>
      <c r="E370" s="132" t="s">
        <v>106</v>
      </c>
      <c r="F370" s="186" t="s">
        <v>149</v>
      </c>
      <c r="G370" s="131">
        <v>4861</v>
      </c>
      <c r="H370" s="165">
        <v>2530</v>
      </c>
      <c r="I370" s="166" t="s">
        <v>149</v>
      </c>
      <c r="J370" s="167">
        <v>3</v>
      </c>
      <c r="K370" s="167">
        <v>0</v>
      </c>
      <c r="L370" s="168" t="s">
        <v>235</v>
      </c>
      <c r="M370" s="176"/>
      <c r="N370" s="188">
        <f>+N372</f>
        <v>0</v>
      </c>
      <c r="O370" s="188">
        <f>+O372</f>
        <v>0</v>
      </c>
      <c r="P370" s="188">
        <f>+P372</f>
        <v>0</v>
      </c>
      <c r="Q370" s="161">
        <f>'havelvac 7.1'!N370+'havelvac 7.2'!N370</f>
        <v>0</v>
      </c>
      <c r="R370" s="161">
        <f>+'havelvac 7.1'!O370+'havelvac 7.2'!O370+'havelvac 7.3'!O370+'havelvac 7.4'!O370+'havelvac 7.5'!O370+'havelvac 7.6'!O370+'havelvac 7.7'!O370+'havelvac 7.9'!O370+'havelvac 7.8'!O370+'havelvac 7.10'!O370+'havelvac 7.11'!O370+'havelvac 7.12'!O370+'havelvac 7.13'!O370</f>
        <v>0</v>
      </c>
      <c r="S370" s="161">
        <f>+'havelvac 7.1'!P370+'havelvac 7.2'!P370+'havelvac 7.3'!P370+'havelvac 7.4'!P370+'havelvac 7.5'!P370+'havelvac 7.6'!P370+'havelvac 7.7'!P370+'havelvac 7.9'!P370+'havelvac 7.8'!P370+'havelvac 7.10'!P370+'havelvac 7.11'!P370+'havelvac 7.12'!P370+'havelvac 7.13'!P370</f>
        <v>0</v>
      </c>
      <c r="T370" s="438">
        <f t="shared" si="38"/>
        <v>0</v>
      </c>
      <c r="U370" s="438">
        <f t="shared" si="39"/>
        <v>0</v>
      </c>
      <c r="V370" s="438">
        <f t="shared" si="40"/>
        <v>0</v>
      </c>
    </row>
    <row r="371" spans="1:22" s="189" customFormat="1" ht="16.2" hidden="1">
      <c r="A371" s="184" t="str">
        <f t="shared" si="37"/>
        <v>71060500000000</v>
      </c>
      <c r="B371" s="185" t="s">
        <v>439</v>
      </c>
      <c r="C371" s="134" t="s">
        <v>157</v>
      </c>
      <c r="D371" s="133" t="s">
        <v>149</v>
      </c>
      <c r="E371" s="132" t="s">
        <v>441</v>
      </c>
      <c r="F371" s="186" t="s">
        <v>441</v>
      </c>
      <c r="G371" s="187" t="s">
        <v>440</v>
      </c>
      <c r="H371" s="17"/>
      <c r="I371" s="18"/>
      <c r="J371" s="19"/>
      <c r="K371" s="19"/>
      <c r="L371" s="30" t="s">
        <v>110</v>
      </c>
      <c r="M371" s="35"/>
      <c r="N371" s="190"/>
      <c r="O371" s="190"/>
      <c r="P371" s="190"/>
      <c r="Q371" s="161">
        <f>'havelvac 7.1'!N371+'havelvac 7.2'!N371</f>
        <v>0</v>
      </c>
      <c r="R371" s="161">
        <f>+'havelvac 7.1'!O371+'havelvac 7.2'!O371+'havelvac 7.3'!O371+'havelvac 7.4'!O371+'havelvac 7.5'!O371+'havelvac 7.6'!O371+'havelvac 7.7'!O371+'havelvac 7.9'!O371+'havelvac 7.8'!O371+'havelvac 7.10'!O371+'havelvac 7.11'!O371+'havelvac 7.12'!O371+'havelvac 7.13'!O371</f>
        <v>0</v>
      </c>
      <c r="S371" s="161">
        <f>+'havelvac 7.1'!P371+'havelvac 7.2'!P371+'havelvac 7.3'!P371+'havelvac 7.4'!P371+'havelvac 7.5'!P371+'havelvac 7.6'!P371+'havelvac 7.7'!P371+'havelvac 7.9'!P371+'havelvac 7.8'!P371+'havelvac 7.10'!P371+'havelvac 7.11'!P371+'havelvac 7.12'!P371+'havelvac 7.13'!P371</f>
        <v>0</v>
      </c>
      <c r="T371" s="438">
        <f t="shared" si="38"/>
        <v>0</v>
      </c>
      <c r="U371" s="438">
        <f t="shared" si="39"/>
        <v>0</v>
      </c>
      <c r="V371" s="438">
        <f t="shared" si="40"/>
        <v>0</v>
      </c>
    </row>
    <row r="372" spans="1:22" s="137" customFormat="1" ht="16.2" hidden="1">
      <c r="A372" s="184" t="str">
        <f t="shared" si="37"/>
        <v>71060500000001</v>
      </c>
      <c r="B372" s="185" t="s">
        <v>439</v>
      </c>
      <c r="C372" s="134" t="s">
        <v>157</v>
      </c>
      <c r="D372" s="133" t="s">
        <v>149</v>
      </c>
      <c r="E372" s="132" t="s">
        <v>441</v>
      </c>
      <c r="F372" s="186" t="s">
        <v>441</v>
      </c>
      <c r="G372" s="187" t="s">
        <v>96</v>
      </c>
      <c r="H372" s="151">
        <v>2531</v>
      </c>
      <c r="I372" s="152" t="s">
        <v>149</v>
      </c>
      <c r="J372" s="153">
        <v>3</v>
      </c>
      <c r="K372" s="153">
        <v>1</v>
      </c>
      <c r="L372" s="154" t="s">
        <v>236</v>
      </c>
      <c r="M372" s="155"/>
      <c r="N372" s="192">
        <f>+N374</f>
        <v>0</v>
      </c>
      <c r="O372" s="192">
        <f t="shared" ref="O372:P372" si="43">+O374</f>
        <v>0</v>
      </c>
      <c r="P372" s="192">
        <f t="shared" si="43"/>
        <v>0</v>
      </c>
      <c r="Q372" s="161">
        <f>'havelvac 7.1'!N372+'havelvac 7.2'!N372</f>
        <v>0</v>
      </c>
      <c r="R372" s="161">
        <f>+'havelvac 7.1'!O372+'havelvac 7.2'!O372+'havelvac 7.3'!O372+'havelvac 7.4'!O372+'havelvac 7.5'!O372+'havelvac 7.6'!O372+'havelvac 7.7'!O372+'havelvac 7.9'!O372+'havelvac 7.8'!O372+'havelvac 7.10'!O372+'havelvac 7.11'!O372+'havelvac 7.12'!O372+'havelvac 7.13'!O372</f>
        <v>0</v>
      </c>
      <c r="S372" s="161">
        <f>+'havelvac 7.1'!P372+'havelvac 7.2'!P372+'havelvac 7.3'!P372+'havelvac 7.4'!P372+'havelvac 7.5'!P372+'havelvac 7.6'!P372+'havelvac 7.7'!P372+'havelvac 7.9'!P372+'havelvac 7.8'!P372+'havelvac 7.10'!P372+'havelvac 7.11'!P372+'havelvac 7.12'!P372+'havelvac 7.13'!P372</f>
        <v>0</v>
      </c>
      <c r="T372" s="438">
        <f t="shared" si="38"/>
        <v>0</v>
      </c>
      <c r="U372" s="438">
        <f t="shared" si="39"/>
        <v>0</v>
      </c>
      <c r="V372" s="438">
        <f t="shared" si="40"/>
        <v>0</v>
      </c>
    </row>
    <row r="373" spans="1:22" s="193" customFormat="1" ht="16.2" hidden="1">
      <c r="A373" s="184" t="str">
        <f t="shared" si="37"/>
        <v>71060501000000</v>
      </c>
      <c r="B373" s="185" t="s">
        <v>439</v>
      </c>
      <c r="C373" s="134" t="s">
        <v>157</v>
      </c>
      <c r="D373" s="133" t="s">
        <v>149</v>
      </c>
      <c r="E373" s="132" t="s">
        <v>106</v>
      </c>
      <c r="F373" s="186" t="s">
        <v>441</v>
      </c>
      <c r="G373" s="187" t="s">
        <v>440</v>
      </c>
      <c r="H373" s="17"/>
      <c r="I373" s="25"/>
      <c r="J373" s="26"/>
      <c r="K373" s="26"/>
      <c r="L373" s="30" t="s">
        <v>108</v>
      </c>
      <c r="M373" s="44"/>
      <c r="N373" s="190"/>
      <c r="O373" s="190"/>
      <c r="P373" s="190"/>
      <c r="Q373" s="161">
        <f>'havelvac 7.1'!N373+'havelvac 7.2'!N373</f>
        <v>0</v>
      </c>
      <c r="R373" s="161">
        <f>+'havelvac 7.1'!O373+'havelvac 7.2'!O373+'havelvac 7.3'!O373+'havelvac 7.4'!O373+'havelvac 7.5'!O373+'havelvac 7.6'!O373+'havelvac 7.7'!O373+'havelvac 7.9'!O373+'havelvac 7.8'!O373+'havelvac 7.10'!O373+'havelvac 7.11'!O373+'havelvac 7.12'!O373+'havelvac 7.13'!O373</f>
        <v>0</v>
      </c>
      <c r="S373" s="161">
        <f>+'havelvac 7.1'!P373+'havelvac 7.2'!P373+'havelvac 7.3'!P373+'havelvac 7.4'!P373+'havelvac 7.5'!P373+'havelvac 7.6'!P373+'havelvac 7.7'!P373+'havelvac 7.9'!P373+'havelvac 7.8'!P373+'havelvac 7.10'!P373+'havelvac 7.11'!P373+'havelvac 7.12'!P373+'havelvac 7.13'!P373</f>
        <v>0</v>
      </c>
      <c r="T373" s="438">
        <f t="shared" si="38"/>
        <v>0</v>
      </c>
      <c r="U373" s="438">
        <f t="shared" si="39"/>
        <v>0</v>
      </c>
      <c r="V373" s="438">
        <f t="shared" si="40"/>
        <v>0</v>
      </c>
    </row>
    <row r="374" spans="1:22" s="137" customFormat="1" ht="27.6" hidden="1">
      <c r="A374" s="184"/>
      <c r="B374" s="185"/>
      <c r="C374" s="134"/>
      <c r="D374" s="133"/>
      <c r="E374" s="132"/>
      <c r="F374" s="186"/>
      <c r="G374" s="187"/>
      <c r="H374" s="45"/>
      <c r="I374" s="147"/>
      <c r="J374" s="148"/>
      <c r="K374" s="148"/>
      <c r="L374" s="27" t="s">
        <v>886</v>
      </c>
      <c r="M374" s="28"/>
      <c r="N374" s="197">
        <f>O374+P374</f>
        <v>0</v>
      </c>
      <c r="O374" s="197">
        <f>SUM(O375:O376)</f>
        <v>0</v>
      </c>
      <c r="P374" s="197">
        <f>SUM(P375:P376)</f>
        <v>0</v>
      </c>
      <c r="Q374" s="161">
        <f>'havelvac 7.1'!N374+'havelvac 7.2'!N374</f>
        <v>0</v>
      </c>
      <c r="R374" s="161">
        <f>+'havelvac 7.1'!O374+'havelvac 7.2'!O374+'havelvac 7.3'!O374+'havelvac 7.4'!O374+'havelvac 7.5'!O374+'havelvac 7.6'!O374+'havelvac 7.7'!O374+'havelvac 7.9'!O374+'havelvac 7.8'!O374+'havelvac 7.10'!O374+'havelvac 7.11'!O374+'havelvac 7.12'!O374+'havelvac 7.13'!O374</f>
        <v>0</v>
      </c>
      <c r="S374" s="161">
        <f>+'havelvac 7.1'!P374+'havelvac 7.2'!P374+'havelvac 7.3'!P374+'havelvac 7.4'!P374+'havelvac 7.5'!P374+'havelvac 7.6'!P374+'havelvac 7.7'!P374+'havelvac 7.9'!P374+'havelvac 7.8'!P374+'havelvac 7.10'!P374+'havelvac 7.11'!P374+'havelvac 7.12'!P374+'havelvac 7.13'!P374</f>
        <v>0</v>
      </c>
      <c r="T374" s="438">
        <f t="shared" si="38"/>
        <v>0</v>
      </c>
      <c r="U374" s="438">
        <f t="shared" si="39"/>
        <v>0</v>
      </c>
      <c r="V374" s="438">
        <f t="shared" si="40"/>
        <v>0</v>
      </c>
    </row>
    <row r="375" spans="1:22" s="198" customFormat="1" ht="16.2" hidden="1">
      <c r="A375" s="184" t="str">
        <f t="shared" ref="A375:A376" si="44">CONCATENATE(B375,C375,D375,E375,F375,G375)</f>
        <v>71060301050000</v>
      </c>
      <c r="B375" s="185" t="s">
        <v>439</v>
      </c>
      <c r="C375" s="134" t="s">
        <v>157</v>
      </c>
      <c r="D375" s="133" t="s">
        <v>442</v>
      </c>
      <c r="E375" s="132" t="s">
        <v>106</v>
      </c>
      <c r="F375" s="186" t="s">
        <v>149</v>
      </c>
      <c r="G375" s="187" t="s">
        <v>440</v>
      </c>
      <c r="H375" s="37"/>
      <c r="I375" s="194"/>
      <c r="J375" s="195"/>
      <c r="K375" s="196"/>
      <c r="L375" s="29" t="s">
        <v>125</v>
      </c>
      <c r="M375" s="12">
        <v>4239</v>
      </c>
      <c r="N375" s="183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5" s="183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5" s="183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  <c r="Q375" s="161">
        <f>'havelvac 7.1'!N375+'havelvac 7.2'!N375</f>
        <v>0</v>
      </c>
      <c r="R375" s="161">
        <f>+'havelvac 7.1'!O375+'havelvac 7.2'!O375+'havelvac 7.3'!O375+'havelvac 7.4'!O375+'havelvac 7.5'!O375+'havelvac 7.6'!O375+'havelvac 7.7'!O375+'havelvac 7.9'!O375+'havelvac 7.8'!O375+'havelvac 7.10'!O375+'havelvac 7.11'!O375+'havelvac 7.12'!O375+'havelvac 7.13'!O375</f>
        <v>0</v>
      </c>
      <c r="S375" s="161">
        <f>+'havelvac 7.1'!P375+'havelvac 7.2'!P375+'havelvac 7.3'!P375+'havelvac 7.4'!P375+'havelvac 7.5'!P375+'havelvac 7.6'!P375+'havelvac 7.7'!P375+'havelvac 7.9'!P375+'havelvac 7.8'!P375+'havelvac 7.10'!P375+'havelvac 7.11'!P375+'havelvac 7.12'!P375+'havelvac 7.13'!P375</f>
        <v>0</v>
      </c>
      <c r="T375" s="438">
        <f t="shared" si="38"/>
        <v>0</v>
      </c>
      <c r="U375" s="438">
        <f t="shared" si="39"/>
        <v>0</v>
      </c>
      <c r="V375" s="438">
        <f t="shared" si="40"/>
        <v>0</v>
      </c>
    </row>
    <row r="376" spans="1:22" s="198" customFormat="1" ht="26.4" hidden="1">
      <c r="A376" s="184" t="str">
        <f t="shared" si="44"/>
        <v>71060401030000</v>
      </c>
      <c r="B376" s="185" t="s">
        <v>439</v>
      </c>
      <c r="C376" s="134" t="s">
        <v>157</v>
      </c>
      <c r="D376" s="133" t="s">
        <v>155</v>
      </c>
      <c r="E376" s="132" t="s">
        <v>106</v>
      </c>
      <c r="F376" s="186" t="s">
        <v>442</v>
      </c>
      <c r="G376" s="187" t="s">
        <v>440</v>
      </c>
      <c r="H376" s="37"/>
      <c r="I376" s="194"/>
      <c r="J376" s="195"/>
      <c r="K376" s="196"/>
      <c r="L376" s="29" t="s">
        <v>217</v>
      </c>
      <c r="M376" s="12">
        <v>4511</v>
      </c>
      <c r="N376" s="183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6" s="183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6" s="183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  <c r="Q376" s="161">
        <f>'havelvac 7.1'!N376+'havelvac 7.2'!N376</f>
        <v>0</v>
      </c>
      <c r="R376" s="161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S376" s="161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  <c r="T376" s="438">
        <f t="shared" si="38"/>
        <v>0</v>
      </c>
      <c r="U376" s="438">
        <f t="shared" si="39"/>
        <v>0</v>
      </c>
      <c r="V376" s="438">
        <f t="shared" si="40"/>
        <v>0</v>
      </c>
    </row>
    <row r="377" spans="1:22" s="137" customFormat="1" ht="27.6" hidden="1">
      <c r="A377" s="184" t="str">
        <f t="shared" si="37"/>
        <v>71060501015134</v>
      </c>
      <c r="B377" s="185" t="s">
        <v>439</v>
      </c>
      <c r="C377" s="134" t="s">
        <v>157</v>
      </c>
      <c r="D377" s="133" t="s">
        <v>149</v>
      </c>
      <c r="E377" s="132" t="s">
        <v>106</v>
      </c>
      <c r="F377" s="186" t="s">
        <v>106</v>
      </c>
      <c r="G377" s="131">
        <v>5134</v>
      </c>
      <c r="H377" s="165">
        <v>2560</v>
      </c>
      <c r="I377" s="166" t="s">
        <v>149</v>
      </c>
      <c r="J377" s="167">
        <v>6</v>
      </c>
      <c r="K377" s="167">
        <v>0</v>
      </c>
      <c r="L377" s="168" t="s">
        <v>238</v>
      </c>
      <c r="M377" s="176"/>
      <c r="N377" s="188">
        <f>+N379</f>
        <v>0</v>
      </c>
      <c r="O377" s="188">
        <f>+O379</f>
        <v>0</v>
      </c>
      <c r="P377" s="188">
        <f>+P379</f>
        <v>0</v>
      </c>
      <c r="Q377" s="161">
        <f>'havelvac 7.1'!N377+'havelvac 7.2'!N377</f>
        <v>0</v>
      </c>
      <c r="R377" s="161">
        <f>+'havelvac 7.1'!O377+'havelvac 7.2'!O377+'havelvac 7.3'!O377+'havelvac 7.4'!O377+'havelvac 7.5'!O377+'havelvac 7.6'!O377+'havelvac 7.7'!O377+'havelvac 7.9'!O377+'havelvac 7.8'!O377+'havelvac 7.10'!O377+'havelvac 7.11'!O377+'havelvac 7.12'!O377+'havelvac 7.13'!O377</f>
        <v>0</v>
      </c>
      <c r="S377" s="161">
        <f>+'havelvac 7.1'!P377+'havelvac 7.2'!P377+'havelvac 7.3'!P377+'havelvac 7.4'!P377+'havelvac 7.5'!P377+'havelvac 7.6'!P377+'havelvac 7.7'!P377+'havelvac 7.9'!P377+'havelvac 7.8'!P377+'havelvac 7.10'!P377+'havelvac 7.11'!P377+'havelvac 7.12'!P377+'havelvac 7.13'!P377</f>
        <v>0</v>
      </c>
      <c r="T377" s="438">
        <f t="shared" si="38"/>
        <v>0</v>
      </c>
      <c r="U377" s="438">
        <f t="shared" si="39"/>
        <v>0</v>
      </c>
      <c r="V377" s="438">
        <f t="shared" si="40"/>
        <v>0</v>
      </c>
    </row>
    <row r="378" spans="1:22" s="189" customFormat="1" ht="16.2" hidden="1">
      <c r="A378" s="184" t="str">
        <f t="shared" si="37"/>
        <v>71060600000000</v>
      </c>
      <c r="B378" s="185" t="s">
        <v>439</v>
      </c>
      <c r="C378" s="134" t="s">
        <v>157</v>
      </c>
      <c r="D378" s="133" t="s">
        <v>157</v>
      </c>
      <c r="E378" s="132" t="s">
        <v>441</v>
      </c>
      <c r="F378" s="186" t="s">
        <v>441</v>
      </c>
      <c r="G378" s="187" t="s">
        <v>440</v>
      </c>
      <c r="H378" s="25"/>
      <c r="I378" s="18"/>
      <c r="J378" s="19"/>
      <c r="K378" s="19"/>
      <c r="L378" s="30" t="s">
        <v>110</v>
      </c>
      <c r="M378" s="31"/>
      <c r="N378" s="190"/>
      <c r="O378" s="190"/>
      <c r="P378" s="190"/>
      <c r="Q378" s="161">
        <f>'havelvac 7.1'!N378+'havelvac 7.2'!N378</f>
        <v>0</v>
      </c>
      <c r="R378" s="161">
        <f>+'havelvac 7.1'!O378+'havelvac 7.2'!O378+'havelvac 7.3'!O378+'havelvac 7.4'!O378+'havelvac 7.5'!O378+'havelvac 7.6'!O378+'havelvac 7.7'!O378+'havelvac 7.9'!O378+'havelvac 7.8'!O378+'havelvac 7.10'!O378+'havelvac 7.11'!O378+'havelvac 7.12'!O378+'havelvac 7.13'!O378</f>
        <v>0</v>
      </c>
      <c r="S378" s="161">
        <f>+'havelvac 7.1'!P378+'havelvac 7.2'!P378+'havelvac 7.3'!P378+'havelvac 7.4'!P378+'havelvac 7.5'!P378+'havelvac 7.6'!P378+'havelvac 7.7'!P378+'havelvac 7.9'!P378+'havelvac 7.8'!P378+'havelvac 7.10'!P378+'havelvac 7.11'!P378+'havelvac 7.12'!P378+'havelvac 7.13'!P378</f>
        <v>0</v>
      </c>
      <c r="T378" s="438">
        <f t="shared" si="38"/>
        <v>0</v>
      </c>
      <c r="U378" s="438">
        <f t="shared" si="39"/>
        <v>0</v>
      </c>
      <c r="V378" s="438">
        <f t="shared" si="40"/>
        <v>0</v>
      </c>
    </row>
    <row r="379" spans="1:22" s="137" customFormat="1" ht="26.4" hidden="1">
      <c r="A379" s="184" t="str">
        <f t="shared" si="37"/>
        <v>71060600000001</v>
      </c>
      <c r="B379" s="185" t="s">
        <v>439</v>
      </c>
      <c r="C379" s="134" t="s">
        <v>157</v>
      </c>
      <c r="D379" s="133" t="s">
        <v>157</v>
      </c>
      <c r="E379" s="132" t="s">
        <v>441</v>
      </c>
      <c r="F379" s="186" t="s">
        <v>441</v>
      </c>
      <c r="G379" s="187" t="s">
        <v>96</v>
      </c>
      <c r="H379" s="151">
        <v>2561</v>
      </c>
      <c r="I379" s="152" t="s">
        <v>149</v>
      </c>
      <c r="J379" s="153">
        <v>6</v>
      </c>
      <c r="K379" s="153">
        <v>1</v>
      </c>
      <c r="L379" s="154" t="s">
        <v>238</v>
      </c>
      <c r="M379" s="155"/>
      <c r="N379" s="192">
        <f>+N381+N389+N391+N396+N393+N398+N402+N404</f>
        <v>0</v>
      </c>
      <c r="O379" s="192">
        <f t="shared" ref="O379:P379" si="45">+O381+O389+O391+O396+O393+O398+O402+O404</f>
        <v>0</v>
      </c>
      <c r="P379" s="192">
        <f t="shared" si="45"/>
        <v>0</v>
      </c>
      <c r="Q379" s="161">
        <f>'havelvac 7.1'!N379+'havelvac 7.2'!N379</f>
        <v>0</v>
      </c>
      <c r="R379" s="161">
        <f>+'havelvac 7.1'!O379+'havelvac 7.2'!O379+'havelvac 7.3'!O379+'havelvac 7.4'!O379+'havelvac 7.5'!O379+'havelvac 7.6'!O379+'havelvac 7.7'!O379+'havelvac 7.9'!O379+'havelvac 7.8'!O379+'havelvac 7.10'!O379+'havelvac 7.11'!O379+'havelvac 7.12'!O379+'havelvac 7.13'!O379</f>
        <v>0</v>
      </c>
      <c r="S379" s="161">
        <f>+'havelvac 7.1'!P379+'havelvac 7.2'!P379+'havelvac 7.3'!P379+'havelvac 7.4'!P379+'havelvac 7.5'!P379+'havelvac 7.6'!P379+'havelvac 7.7'!P379+'havelvac 7.9'!P379+'havelvac 7.8'!P379+'havelvac 7.10'!P379+'havelvac 7.11'!P379+'havelvac 7.12'!P379+'havelvac 7.13'!P379</f>
        <v>0</v>
      </c>
      <c r="T379" s="438">
        <f t="shared" si="38"/>
        <v>0</v>
      </c>
      <c r="U379" s="438">
        <f t="shared" si="39"/>
        <v>0</v>
      </c>
      <c r="V379" s="438">
        <f t="shared" si="40"/>
        <v>0</v>
      </c>
    </row>
    <row r="380" spans="1:22" s="193" customFormat="1" ht="16.2" hidden="1">
      <c r="A380" s="184" t="str">
        <f t="shared" si="37"/>
        <v>71060601000000</v>
      </c>
      <c r="B380" s="185" t="s">
        <v>439</v>
      </c>
      <c r="C380" s="134" t="s">
        <v>157</v>
      </c>
      <c r="D380" s="133" t="s">
        <v>157</v>
      </c>
      <c r="E380" s="132" t="s">
        <v>106</v>
      </c>
      <c r="F380" s="186" t="s">
        <v>441</v>
      </c>
      <c r="G380" s="187" t="s">
        <v>440</v>
      </c>
      <c r="H380" s="25"/>
      <c r="I380" s="25"/>
      <c r="J380" s="26"/>
      <c r="K380" s="26"/>
      <c r="L380" s="30" t="s">
        <v>108</v>
      </c>
      <c r="M380" s="31"/>
      <c r="N380" s="190"/>
      <c r="O380" s="190"/>
      <c r="P380" s="190"/>
      <c r="Q380" s="161">
        <f>'havelvac 7.1'!N380+'havelvac 7.2'!N380</f>
        <v>0</v>
      </c>
      <c r="R380" s="161">
        <f>+'havelvac 7.1'!O380+'havelvac 7.2'!O380+'havelvac 7.3'!O380+'havelvac 7.4'!O380+'havelvac 7.5'!O380+'havelvac 7.6'!O380+'havelvac 7.7'!O380+'havelvac 7.9'!O380+'havelvac 7.8'!O380+'havelvac 7.10'!O380+'havelvac 7.11'!O380+'havelvac 7.12'!O380+'havelvac 7.13'!O380</f>
        <v>0</v>
      </c>
      <c r="S380" s="161">
        <f>+'havelvac 7.1'!P380+'havelvac 7.2'!P380+'havelvac 7.3'!P380+'havelvac 7.4'!P380+'havelvac 7.5'!P380+'havelvac 7.6'!P380+'havelvac 7.7'!P380+'havelvac 7.9'!P380+'havelvac 7.8'!P380+'havelvac 7.10'!P380+'havelvac 7.11'!P380+'havelvac 7.12'!P380+'havelvac 7.13'!P380</f>
        <v>0</v>
      </c>
      <c r="T380" s="438">
        <f t="shared" si="38"/>
        <v>0</v>
      </c>
      <c r="U380" s="438">
        <f t="shared" si="39"/>
        <v>0</v>
      </c>
      <c r="V380" s="438">
        <f t="shared" si="40"/>
        <v>0</v>
      </c>
    </row>
    <row r="381" spans="1:22" s="137" customFormat="1" ht="16.2" hidden="1">
      <c r="A381" s="184" t="str">
        <f t="shared" si="37"/>
        <v>71060601000001</v>
      </c>
      <c r="B381" s="185" t="s">
        <v>439</v>
      </c>
      <c r="C381" s="134" t="s">
        <v>157</v>
      </c>
      <c r="D381" s="133" t="s">
        <v>157</v>
      </c>
      <c r="E381" s="132" t="s">
        <v>106</v>
      </c>
      <c r="F381" s="186" t="s">
        <v>441</v>
      </c>
      <c r="G381" s="187" t="s">
        <v>96</v>
      </c>
      <c r="H381" s="45"/>
      <c r="I381" s="147"/>
      <c r="J381" s="148"/>
      <c r="K381" s="148"/>
      <c r="L381" s="27" t="s">
        <v>239</v>
      </c>
      <c r="M381" s="28"/>
      <c r="N381" s="197">
        <f>O381+P381</f>
        <v>0</v>
      </c>
      <c r="O381" s="197">
        <f>SUM(O382:O388)</f>
        <v>0</v>
      </c>
      <c r="P381" s="197">
        <f>SUM(P382:P388)</f>
        <v>0</v>
      </c>
      <c r="Q381" s="161">
        <f>'havelvac 7.1'!N381+'havelvac 7.2'!N381</f>
        <v>0</v>
      </c>
      <c r="R381" s="161">
        <f>+'havelvac 7.1'!O381+'havelvac 7.2'!O381+'havelvac 7.3'!O381+'havelvac 7.4'!O381+'havelvac 7.5'!O381+'havelvac 7.6'!O381+'havelvac 7.7'!O381+'havelvac 7.9'!O381+'havelvac 7.8'!O381+'havelvac 7.10'!O381+'havelvac 7.11'!O381+'havelvac 7.12'!O381+'havelvac 7.13'!O381</f>
        <v>0</v>
      </c>
      <c r="S381" s="161">
        <f>+'havelvac 7.1'!P381+'havelvac 7.2'!P381+'havelvac 7.3'!P381+'havelvac 7.4'!P381+'havelvac 7.5'!P381+'havelvac 7.6'!P381+'havelvac 7.7'!P381+'havelvac 7.9'!P381+'havelvac 7.8'!P381+'havelvac 7.10'!P381+'havelvac 7.11'!P381+'havelvac 7.12'!P381+'havelvac 7.13'!P381</f>
        <v>0</v>
      </c>
      <c r="T381" s="438">
        <f t="shared" si="38"/>
        <v>0</v>
      </c>
      <c r="U381" s="438">
        <f t="shared" si="39"/>
        <v>0</v>
      </c>
      <c r="V381" s="438">
        <f t="shared" si="40"/>
        <v>0</v>
      </c>
    </row>
    <row r="382" spans="1:22" s="198" customFormat="1" ht="16.2" hidden="1">
      <c r="A382" s="184" t="str">
        <f t="shared" si="37"/>
        <v>71060601010000</v>
      </c>
      <c r="B382" s="185" t="s">
        <v>439</v>
      </c>
      <c r="C382" s="134" t="s">
        <v>157</v>
      </c>
      <c r="D382" s="133" t="s">
        <v>157</v>
      </c>
      <c r="E382" s="132" t="s">
        <v>106</v>
      </c>
      <c r="F382" s="186" t="s">
        <v>106</v>
      </c>
      <c r="G382" s="187" t="s">
        <v>440</v>
      </c>
      <c r="H382" s="17"/>
      <c r="I382" s="25"/>
      <c r="J382" s="26"/>
      <c r="K382" s="26"/>
      <c r="L382" s="32" t="s">
        <v>115</v>
      </c>
      <c r="M382" s="33">
        <v>4213</v>
      </c>
      <c r="N382" s="183">
        <f>+'havelvac 7.1'!N382+'havelvac 7.2'!N382+'havelvac 7.3'!N382+'havelvac 7.4'!N382+'havelvac 7.5'!N382+'havelvac 7.6'!N382+'havelvac 7.7'!N382+'havelvac 7.9'!N382+'havelvac 7.8'!N382+'havelvac 7.10'!N382+'havelvac 7.11'!N382+'havelvac 7.12'!N382+'havelvac 7.13'!N382</f>
        <v>0</v>
      </c>
      <c r="O382" s="183">
        <f>+'havelvac 7.1'!O382+'havelvac 7.2'!O382+'havelvac 7.3'!O382+'havelvac 7.4'!O382+'havelvac 7.5'!O382+'havelvac 7.6'!O382+'havelvac 7.7'!O382+'havelvac 7.9'!O382+'havelvac 7.8'!O382+'havelvac 7.10'!O382+'havelvac 7.11'!O382+'havelvac 7.12'!O382+'havelvac 7.13'!O382</f>
        <v>0</v>
      </c>
      <c r="P382" s="183">
        <f>+'havelvac 7.1'!P382+'havelvac 7.2'!P382+'havelvac 7.3'!P382+'havelvac 7.4'!P382+'havelvac 7.5'!P382+'havelvac 7.6'!P382+'havelvac 7.7'!P382+'havelvac 7.9'!P382+'havelvac 7.8'!P382+'havelvac 7.10'!P382+'havelvac 7.11'!P382+'havelvac 7.12'!P382+'havelvac 7.13'!P382</f>
        <v>0</v>
      </c>
      <c r="Q382" s="161">
        <f>'havelvac 7.1'!N382+'havelvac 7.2'!N382</f>
        <v>0</v>
      </c>
      <c r="R382" s="161">
        <f>+'havelvac 7.1'!O382+'havelvac 7.2'!O382+'havelvac 7.3'!O382+'havelvac 7.4'!O382+'havelvac 7.5'!O382+'havelvac 7.6'!O382+'havelvac 7.7'!O382+'havelvac 7.9'!O382+'havelvac 7.8'!O382+'havelvac 7.10'!O382+'havelvac 7.11'!O382+'havelvac 7.12'!O382+'havelvac 7.13'!O382</f>
        <v>0</v>
      </c>
      <c r="S382" s="161">
        <f>+'havelvac 7.1'!P382+'havelvac 7.2'!P382+'havelvac 7.3'!P382+'havelvac 7.4'!P382+'havelvac 7.5'!P382+'havelvac 7.6'!P382+'havelvac 7.7'!P382+'havelvac 7.9'!P382+'havelvac 7.8'!P382+'havelvac 7.10'!P382+'havelvac 7.11'!P382+'havelvac 7.12'!P382+'havelvac 7.13'!P382</f>
        <v>0</v>
      </c>
      <c r="T382" s="438">
        <f t="shared" si="38"/>
        <v>0</v>
      </c>
      <c r="U382" s="438">
        <f t="shared" si="39"/>
        <v>0</v>
      </c>
      <c r="V382" s="438">
        <f t="shared" si="40"/>
        <v>0</v>
      </c>
    </row>
    <row r="383" spans="1:22" s="137" customFormat="1" ht="16.2" hidden="1">
      <c r="A383" s="184" t="str">
        <f t="shared" si="37"/>
        <v>71060601014251</v>
      </c>
      <c r="B383" s="185" t="s">
        <v>439</v>
      </c>
      <c r="C383" s="134" t="s">
        <v>157</v>
      </c>
      <c r="D383" s="133" t="s">
        <v>157</v>
      </c>
      <c r="E383" s="132" t="s">
        <v>106</v>
      </c>
      <c r="F383" s="186" t="s">
        <v>106</v>
      </c>
      <c r="G383" s="131">
        <v>4251</v>
      </c>
      <c r="H383" s="25"/>
      <c r="I383" s="25"/>
      <c r="J383" s="26"/>
      <c r="K383" s="26"/>
      <c r="L383" s="29" t="s">
        <v>125</v>
      </c>
      <c r="M383" s="12">
        <v>4239</v>
      </c>
      <c r="N383" s="183">
        <f>+'havelvac 7.1'!N383+'havelvac 7.2'!N383+'havelvac 7.3'!N383+'havelvac 7.4'!N383+'havelvac 7.5'!N383+'havelvac 7.6'!N383+'havelvac 7.7'!N383+'havelvac 7.9'!N383+'havelvac 7.8'!N383+'havelvac 7.10'!N383+'havelvac 7.11'!N383+'havelvac 7.12'!N383+'havelvac 7.13'!N383</f>
        <v>0</v>
      </c>
      <c r="O383" s="183">
        <f>+'havelvac 7.1'!O383+'havelvac 7.2'!O383+'havelvac 7.3'!O383+'havelvac 7.4'!O383+'havelvac 7.5'!O383+'havelvac 7.6'!O383+'havelvac 7.7'!O383+'havelvac 7.9'!O383+'havelvac 7.8'!O383+'havelvac 7.10'!O383+'havelvac 7.11'!O383+'havelvac 7.12'!O383+'havelvac 7.13'!O383</f>
        <v>0</v>
      </c>
      <c r="P383" s="183">
        <f>+'havelvac 7.1'!P383+'havelvac 7.2'!P383+'havelvac 7.3'!P383+'havelvac 7.4'!P383+'havelvac 7.5'!P383+'havelvac 7.6'!P383+'havelvac 7.7'!P383+'havelvac 7.9'!P383+'havelvac 7.8'!P383+'havelvac 7.10'!P383+'havelvac 7.11'!P383+'havelvac 7.12'!P383+'havelvac 7.13'!P383</f>
        <v>0</v>
      </c>
      <c r="Q383" s="161">
        <f>'havelvac 7.1'!N383+'havelvac 7.2'!N383</f>
        <v>0</v>
      </c>
      <c r="R383" s="161">
        <f>+'havelvac 7.1'!O383+'havelvac 7.2'!O383+'havelvac 7.3'!O383+'havelvac 7.4'!O383+'havelvac 7.5'!O383+'havelvac 7.6'!O383+'havelvac 7.7'!O383+'havelvac 7.9'!O383+'havelvac 7.8'!O383+'havelvac 7.10'!O383+'havelvac 7.11'!O383+'havelvac 7.12'!O383+'havelvac 7.13'!O383</f>
        <v>0</v>
      </c>
      <c r="S383" s="161">
        <f>+'havelvac 7.1'!P383+'havelvac 7.2'!P383+'havelvac 7.3'!P383+'havelvac 7.4'!P383+'havelvac 7.5'!P383+'havelvac 7.6'!P383+'havelvac 7.7'!P383+'havelvac 7.9'!P383+'havelvac 7.8'!P383+'havelvac 7.10'!P383+'havelvac 7.11'!P383+'havelvac 7.12'!P383+'havelvac 7.13'!P383</f>
        <v>0</v>
      </c>
      <c r="T383" s="438">
        <f t="shared" si="38"/>
        <v>0</v>
      </c>
      <c r="U383" s="438">
        <f t="shared" si="39"/>
        <v>0</v>
      </c>
      <c r="V383" s="438">
        <f t="shared" si="40"/>
        <v>0</v>
      </c>
    </row>
    <row r="384" spans="1:22" s="137" customFormat="1" ht="26.4" hidden="1">
      <c r="A384" s="184" t="str">
        <f t="shared" si="37"/>
        <v>71060601014269</v>
      </c>
      <c r="B384" s="200" t="s">
        <v>439</v>
      </c>
      <c r="C384" s="134" t="s">
        <v>157</v>
      </c>
      <c r="D384" s="133" t="s">
        <v>157</v>
      </c>
      <c r="E384" s="132" t="s">
        <v>106</v>
      </c>
      <c r="F384" s="186" t="s">
        <v>106</v>
      </c>
      <c r="G384" s="131">
        <v>4269</v>
      </c>
      <c r="H384" s="25"/>
      <c r="I384" s="25"/>
      <c r="J384" s="26"/>
      <c r="K384" s="26"/>
      <c r="L384" s="29" t="s">
        <v>217</v>
      </c>
      <c r="M384" s="12">
        <v>4511</v>
      </c>
      <c r="N384" s="183">
        <f>+'havelvac 7.1'!N384+'havelvac 7.2'!N384+'havelvac 7.3'!N384+'havelvac 7.4'!N384+'havelvac 7.5'!N384+'havelvac 7.6'!N384+'havelvac 7.7'!N384+'havelvac 7.9'!N384+'havelvac 7.8'!N384+'havelvac 7.10'!N384+'havelvac 7.11'!N384+'havelvac 7.12'!N384+'havelvac 7.13'!N384</f>
        <v>0</v>
      </c>
      <c r="O384" s="183">
        <f>+'havelvac 7.1'!O384+'havelvac 7.2'!O384+'havelvac 7.3'!O384+'havelvac 7.4'!O384+'havelvac 7.5'!O384+'havelvac 7.6'!O384+'havelvac 7.7'!O384+'havelvac 7.9'!O384+'havelvac 7.8'!O384+'havelvac 7.10'!O384+'havelvac 7.11'!O384+'havelvac 7.12'!O384+'havelvac 7.13'!O384</f>
        <v>0</v>
      </c>
      <c r="P384" s="183">
        <f>+'havelvac 7.1'!P384+'havelvac 7.2'!P384+'havelvac 7.3'!P384+'havelvac 7.4'!P384+'havelvac 7.5'!P384+'havelvac 7.6'!P384+'havelvac 7.7'!P384+'havelvac 7.9'!P384+'havelvac 7.8'!P384+'havelvac 7.10'!P384+'havelvac 7.11'!P384+'havelvac 7.12'!P384+'havelvac 7.13'!P384</f>
        <v>0</v>
      </c>
      <c r="Q384" s="161">
        <f>'havelvac 7.1'!N384+'havelvac 7.2'!N384</f>
        <v>0</v>
      </c>
      <c r="R384" s="161">
        <f>+'havelvac 7.1'!O384+'havelvac 7.2'!O384+'havelvac 7.3'!O384+'havelvac 7.4'!O384+'havelvac 7.5'!O384+'havelvac 7.6'!O384+'havelvac 7.7'!O384+'havelvac 7.9'!O384+'havelvac 7.8'!O384+'havelvac 7.10'!O384+'havelvac 7.11'!O384+'havelvac 7.12'!O384+'havelvac 7.13'!O384</f>
        <v>0</v>
      </c>
      <c r="S384" s="161">
        <f>+'havelvac 7.1'!P384+'havelvac 7.2'!P384+'havelvac 7.3'!P384+'havelvac 7.4'!P384+'havelvac 7.5'!P384+'havelvac 7.6'!P384+'havelvac 7.7'!P384+'havelvac 7.9'!P384+'havelvac 7.8'!P384+'havelvac 7.10'!P384+'havelvac 7.11'!P384+'havelvac 7.12'!P384+'havelvac 7.13'!P384</f>
        <v>0</v>
      </c>
      <c r="T384" s="438">
        <f t="shared" si="38"/>
        <v>0</v>
      </c>
      <c r="U384" s="438">
        <f t="shared" si="39"/>
        <v>0</v>
      </c>
      <c r="V384" s="438">
        <f t="shared" si="40"/>
        <v>0</v>
      </c>
    </row>
    <row r="385" spans="1:22" s="137" customFormat="1" ht="26.4" hidden="1">
      <c r="A385" s="184" t="str">
        <f t="shared" si="37"/>
        <v>71060601014521</v>
      </c>
      <c r="B385" s="200" t="s">
        <v>439</v>
      </c>
      <c r="C385" s="134" t="s">
        <v>157</v>
      </c>
      <c r="D385" s="133" t="s">
        <v>157</v>
      </c>
      <c r="E385" s="132" t="s">
        <v>106</v>
      </c>
      <c r="F385" s="186" t="s">
        <v>106</v>
      </c>
      <c r="G385" s="131">
        <v>4521</v>
      </c>
      <c r="H385" s="25"/>
      <c r="I385" s="25"/>
      <c r="J385" s="26"/>
      <c r="K385" s="26"/>
      <c r="L385" s="30" t="s">
        <v>241</v>
      </c>
      <c r="M385" s="31">
        <v>4638</v>
      </c>
      <c r="N385" s="183">
        <f>+'havelvac 7.1'!N385+'havelvac 7.2'!N385+'havelvac 7.3'!N385+'havelvac 7.4'!N385+'havelvac 7.5'!N385+'havelvac 7.6'!N385+'havelvac 7.7'!N385+'havelvac 7.9'!N385+'havelvac 7.8'!N385+'havelvac 7.10'!N385+'havelvac 7.11'!N385+'havelvac 7.12'!N385+'havelvac 7.13'!N385</f>
        <v>0</v>
      </c>
      <c r="O385" s="183">
        <f>+'havelvac 7.1'!O385+'havelvac 7.2'!O385+'havelvac 7.3'!O385+'havelvac 7.4'!O385+'havelvac 7.5'!O385+'havelvac 7.6'!O385+'havelvac 7.7'!O385+'havelvac 7.9'!O385+'havelvac 7.8'!O385+'havelvac 7.10'!O385+'havelvac 7.11'!O385+'havelvac 7.12'!O385+'havelvac 7.13'!O385</f>
        <v>0</v>
      </c>
      <c r="P385" s="183">
        <f>+'havelvac 7.1'!P385+'havelvac 7.2'!P385+'havelvac 7.3'!P385+'havelvac 7.4'!P385+'havelvac 7.5'!P385+'havelvac 7.6'!P385+'havelvac 7.7'!P385+'havelvac 7.9'!P385+'havelvac 7.8'!P385+'havelvac 7.10'!P385+'havelvac 7.11'!P385+'havelvac 7.12'!P385+'havelvac 7.13'!P385</f>
        <v>0</v>
      </c>
      <c r="Q385" s="161">
        <f>'havelvac 7.1'!N385+'havelvac 7.2'!N385</f>
        <v>0</v>
      </c>
      <c r="R385" s="161">
        <f>+'havelvac 7.1'!O385+'havelvac 7.2'!O385+'havelvac 7.3'!O385+'havelvac 7.4'!O385+'havelvac 7.5'!O385+'havelvac 7.6'!O385+'havelvac 7.7'!O385+'havelvac 7.9'!O385+'havelvac 7.8'!O385+'havelvac 7.10'!O385+'havelvac 7.11'!O385+'havelvac 7.12'!O385+'havelvac 7.13'!O385</f>
        <v>0</v>
      </c>
      <c r="S385" s="161">
        <f>+'havelvac 7.1'!P385+'havelvac 7.2'!P385+'havelvac 7.3'!P385+'havelvac 7.4'!P385+'havelvac 7.5'!P385+'havelvac 7.6'!P385+'havelvac 7.7'!P385+'havelvac 7.9'!P385+'havelvac 7.8'!P385+'havelvac 7.10'!P385+'havelvac 7.11'!P385+'havelvac 7.12'!P385+'havelvac 7.13'!P385</f>
        <v>0</v>
      </c>
      <c r="T385" s="438">
        <f t="shared" si="38"/>
        <v>0</v>
      </c>
      <c r="U385" s="438">
        <f t="shared" si="39"/>
        <v>0</v>
      </c>
      <c r="V385" s="438">
        <f t="shared" si="40"/>
        <v>0</v>
      </c>
    </row>
    <row r="386" spans="1:22" s="198" customFormat="1" ht="16.2" hidden="1">
      <c r="A386" s="184" t="str">
        <f t="shared" si="37"/>
        <v>71060601020000</v>
      </c>
      <c r="B386" s="185" t="s">
        <v>439</v>
      </c>
      <c r="C386" s="134" t="s">
        <v>157</v>
      </c>
      <c r="D386" s="133" t="s">
        <v>157</v>
      </c>
      <c r="E386" s="132" t="s">
        <v>106</v>
      </c>
      <c r="F386" s="186" t="s">
        <v>140</v>
      </c>
      <c r="G386" s="187" t="s">
        <v>440</v>
      </c>
      <c r="H386" s="25"/>
      <c r="I386" s="25"/>
      <c r="J386" s="26"/>
      <c r="K386" s="26"/>
      <c r="L386" s="30" t="s">
        <v>173</v>
      </c>
      <c r="M386" s="31">
        <v>5112</v>
      </c>
      <c r="N386" s="183">
        <f>+'havelvac 7.1'!N386+'havelvac 7.2'!N386+'havelvac 7.3'!N386+'havelvac 7.4'!N386+'havelvac 7.5'!N386+'havelvac 7.6'!N386+'havelvac 7.7'!N386+'havelvac 7.9'!N386+'havelvac 7.8'!N386+'havelvac 7.10'!N386+'havelvac 7.11'!N386+'havelvac 7.12'!N386+'havelvac 7.13'!N386</f>
        <v>0</v>
      </c>
      <c r="O386" s="183">
        <f>+'havelvac 7.1'!O386+'havelvac 7.2'!O386+'havelvac 7.3'!O386+'havelvac 7.4'!O386+'havelvac 7.5'!O386+'havelvac 7.6'!O386+'havelvac 7.7'!O386+'havelvac 7.9'!O386+'havelvac 7.8'!O386+'havelvac 7.10'!O386+'havelvac 7.11'!O386+'havelvac 7.12'!O386+'havelvac 7.13'!O386</f>
        <v>0</v>
      </c>
      <c r="P386" s="183">
        <f>+'havelvac 7.1'!P386+'havelvac 7.2'!P386+'havelvac 7.3'!P386+'havelvac 7.4'!P386+'havelvac 7.5'!P386+'havelvac 7.6'!P386+'havelvac 7.7'!P386+'havelvac 7.9'!P386+'havelvac 7.8'!P386+'havelvac 7.10'!P386+'havelvac 7.11'!P386+'havelvac 7.12'!P386+'havelvac 7.13'!P386</f>
        <v>0</v>
      </c>
      <c r="Q386" s="161">
        <f>'havelvac 7.1'!N386+'havelvac 7.2'!N386</f>
        <v>0</v>
      </c>
      <c r="R386" s="161">
        <f>+'havelvac 7.1'!O386+'havelvac 7.2'!O386+'havelvac 7.3'!O386+'havelvac 7.4'!O386+'havelvac 7.5'!O386+'havelvac 7.6'!O386+'havelvac 7.7'!O386+'havelvac 7.9'!O386+'havelvac 7.8'!O386+'havelvac 7.10'!O386+'havelvac 7.11'!O386+'havelvac 7.12'!O386+'havelvac 7.13'!O386</f>
        <v>0</v>
      </c>
      <c r="S386" s="161">
        <f>+'havelvac 7.1'!P386+'havelvac 7.2'!P386+'havelvac 7.3'!P386+'havelvac 7.4'!P386+'havelvac 7.5'!P386+'havelvac 7.6'!P386+'havelvac 7.7'!P386+'havelvac 7.9'!P386+'havelvac 7.8'!P386+'havelvac 7.10'!P386+'havelvac 7.11'!P386+'havelvac 7.12'!P386+'havelvac 7.13'!P386</f>
        <v>0</v>
      </c>
      <c r="T386" s="438">
        <f t="shared" si="38"/>
        <v>0</v>
      </c>
      <c r="U386" s="438">
        <f t="shared" si="39"/>
        <v>0</v>
      </c>
      <c r="V386" s="438">
        <f t="shared" si="40"/>
        <v>0</v>
      </c>
    </row>
    <row r="387" spans="1:22" s="137" customFormat="1" ht="16.2" hidden="1">
      <c r="A387" s="184" t="str">
        <f t="shared" si="37"/>
        <v>71060601024269</v>
      </c>
      <c r="B387" s="185" t="s">
        <v>439</v>
      </c>
      <c r="C387" s="134" t="s">
        <v>157</v>
      </c>
      <c r="D387" s="133" t="s">
        <v>157</v>
      </c>
      <c r="E387" s="132" t="s">
        <v>106</v>
      </c>
      <c r="F387" s="186" t="s">
        <v>140</v>
      </c>
      <c r="G387" s="131">
        <v>4269</v>
      </c>
      <c r="H387" s="25"/>
      <c r="I387" s="25"/>
      <c r="J387" s="26"/>
      <c r="K387" s="26"/>
      <c r="L387" s="29" t="s">
        <v>135</v>
      </c>
      <c r="M387" s="12">
        <v>5121</v>
      </c>
      <c r="N387" s="183">
        <f>+'havelvac 7.1'!N387+'havelvac 7.2'!N387+'havelvac 7.3'!N387+'havelvac 7.4'!N387+'havelvac 7.5'!N387+'havelvac 7.6'!N387+'havelvac 7.7'!N387+'havelvac 7.9'!N387+'havelvac 7.8'!N387+'havelvac 7.10'!N387+'havelvac 7.11'!N387+'havelvac 7.12'!N387+'havelvac 7.13'!N387</f>
        <v>0</v>
      </c>
      <c r="O387" s="183">
        <f>+'havelvac 7.1'!O387+'havelvac 7.2'!O387+'havelvac 7.3'!O387+'havelvac 7.4'!O387+'havelvac 7.5'!O387+'havelvac 7.6'!O387+'havelvac 7.7'!O387+'havelvac 7.9'!O387+'havelvac 7.8'!O387+'havelvac 7.10'!O387+'havelvac 7.11'!O387+'havelvac 7.12'!O387+'havelvac 7.13'!O387</f>
        <v>0</v>
      </c>
      <c r="P387" s="183">
        <f>+'havelvac 7.1'!P387+'havelvac 7.2'!P387+'havelvac 7.3'!P387+'havelvac 7.4'!P387+'havelvac 7.5'!P387+'havelvac 7.6'!P387+'havelvac 7.7'!P387+'havelvac 7.9'!P387+'havelvac 7.8'!P387+'havelvac 7.10'!P387+'havelvac 7.11'!P387+'havelvac 7.12'!P387+'havelvac 7.13'!P387</f>
        <v>0</v>
      </c>
      <c r="Q387" s="161">
        <f>'havelvac 7.1'!N387+'havelvac 7.2'!N387</f>
        <v>0</v>
      </c>
      <c r="R387" s="161">
        <f>+'havelvac 7.1'!O387+'havelvac 7.2'!O387+'havelvac 7.3'!O387+'havelvac 7.4'!O387+'havelvac 7.5'!O387+'havelvac 7.6'!O387+'havelvac 7.7'!O387+'havelvac 7.9'!O387+'havelvac 7.8'!O387+'havelvac 7.10'!O387+'havelvac 7.11'!O387+'havelvac 7.12'!O387+'havelvac 7.13'!O387</f>
        <v>0</v>
      </c>
      <c r="S387" s="161">
        <f>+'havelvac 7.1'!P387+'havelvac 7.2'!P387+'havelvac 7.3'!P387+'havelvac 7.4'!P387+'havelvac 7.5'!P387+'havelvac 7.6'!P387+'havelvac 7.7'!P387+'havelvac 7.9'!P387+'havelvac 7.8'!P387+'havelvac 7.10'!P387+'havelvac 7.11'!P387+'havelvac 7.12'!P387+'havelvac 7.13'!P387</f>
        <v>0</v>
      </c>
      <c r="T387" s="438">
        <f t="shared" si="38"/>
        <v>0</v>
      </c>
      <c r="U387" s="438">
        <f t="shared" si="39"/>
        <v>0</v>
      </c>
      <c r="V387" s="438">
        <f t="shared" si="40"/>
        <v>0</v>
      </c>
    </row>
    <row r="388" spans="1:22" s="137" customFormat="1" ht="16.2" hidden="1">
      <c r="A388" s="184" t="str">
        <f t="shared" si="37"/>
        <v>71060601025113</v>
      </c>
      <c r="B388" s="185" t="s">
        <v>439</v>
      </c>
      <c r="C388" s="134" t="s">
        <v>157</v>
      </c>
      <c r="D388" s="133" t="s">
        <v>157</v>
      </c>
      <c r="E388" s="132" t="s">
        <v>106</v>
      </c>
      <c r="F388" s="186" t="s">
        <v>140</v>
      </c>
      <c r="G388" s="131">
        <v>5113</v>
      </c>
      <c r="H388" s="25"/>
      <c r="I388" s="25"/>
      <c r="J388" s="26"/>
      <c r="K388" s="26"/>
      <c r="L388" s="29" t="s">
        <v>174</v>
      </c>
      <c r="M388" s="12">
        <v>5113</v>
      </c>
      <c r="N388" s="183">
        <f>+'havelvac 7.1'!N388+'havelvac 7.2'!N388+'havelvac 7.3'!N388+'havelvac 7.4'!N388+'havelvac 7.5'!N388+'havelvac 7.6'!N388+'havelvac 7.7'!N388+'havelvac 7.9'!N388+'havelvac 7.8'!N388+'havelvac 7.10'!N388+'havelvac 7.11'!N388+'havelvac 7.12'!N388+'havelvac 7.13'!N388</f>
        <v>0</v>
      </c>
      <c r="O388" s="183">
        <f>+'havelvac 7.1'!O388+'havelvac 7.2'!O388+'havelvac 7.3'!O388+'havelvac 7.4'!O388+'havelvac 7.5'!O388+'havelvac 7.6'!O388+'havelvac 7.7'!O388+'havelvac 7.9'!O388+'havelvac 7.8'!O388+'havelvac 7.10'!O388+'havelvac 7.11'!O388+'havelvac 7.12'!O388+'havelvac 7.13'!O388</f>
        <v>0</v>
      </c>
      <c r="P388" s="183">
        <f>+'havelvac 7.1'!P388+'havelvac 7.2'!P388+'havelvac 7.3'!P388+'havelvac 7.4'!P388+'havelvac 7.5'!P388+'havelvac 7.6'!P388+'havelvac 7.7'!P388+'havelvac 7.9'!P388+'havelvac 7.8'!P388+'havelvac 7.10'!P388+'havelvac 7.11'!P388+'havelvac 7.12'!P388+'havelvac 7.13'!P388</f>
        <v>0</v>
      </c>
      <c r="Q388" s="161">
        <f>'havelvac 7.1'!N388+'havelvac 7.2'!N388</f>
        <v>0</v>
      </c>
      <c r="R388" s="161">
        <f>+'havelvac 7.1'!O388+'havelvac 7.2'!O388+'havelvac 7.3'!O388+'havelvac 7.4'!O388+'havelvac 7.5'!O388+'havelvac 7.6'!O388+'havelvac 7.7'!O388+'havelvac 7.9'!O388+'havelvac 7.8'!O388+'havelvac 7.10'!O388+'havelvac 7.11'!O388+'havelvac 7.12'!O388+'havelvac 7.13'!O388</f>
        <v>0</v>
      </c>
      <c r="S388" s="161">
        <f>+'havelvac 7.1'!P388+'havelvac 7.2'!P388+'havelvac 7.3'!P388+'havelvac 7.4'!P388+'havelvac 7.5'!P388+'havelvac 7.6'!P388+'havelvac 7.7'!P388+'havelvac 7.9'!P388+'havelvac 7.8'!P388+'havelvac 7.10'!P388+'havelvac 7.11'!P388+'havelvac 7.12'!P388+'havelvac 7.13'!P388</f>
        <v>0</v>
      </c>
      <c r="T388" s="438">
        <f t="shared" si="38"/>
        <v>0</v>
      </c>
      <c r="U388" s="438">
        <f t="shared" si="39"/>
        <v>0</v>
      </c>
      <c r="V388" s="438">
        <f t="shared" si="40"/>
        <v>0</v>
      </c>
    </row>
    <row r="389" spans="1:22" s="198" customFormat="1" ht="27.6" hidden="1">
      <c r="A389" s="184" t="str">
        <f t="shared" si="37"/>
        <v>71060601030000</v>
      </c>
      <c r="B389" s="185" t="s">
        <v>439</v>
      </c>
      <c r="C389" s="134" t="s">
        <v>157</v>
      </c>
      <c r="D389" s="133" t="s">
        <v>157</v>
      </c>
      <c r="E389" s="132" t="s">
        <v>106</v>
      </c>
      <c r="F389" s="186" t="s">
        <v>442</v>
      </c>
      <c r="G389" s="187" t="s">
        <v>440</v>
      </c>
      <c r="H389" s="45"/>
      <c r="I389" s="147"/>
      <c r="J389" s="148"/>
      <c r="K389" s="148"/>
      <c r="L389" s="27" t="s">
        <v>242</v>
      </c>
      <c r="M389" s="28"/>
      <c r="N389" s="197">
        <f>O389+P389</f>
        <v>0</v>
      </c>
      <c r="O389" s="197">
        <f>SUM(O390)</f>
        <v>0</v>
      </c>
      <c r="P389" s="197">
        <f>SUM(P390)</f>
        <v>0</v>
      </c>
      <c r="Q389" s="161">
        <f>'havelvac 7.1'!N389+'havelvac 7.2'!N389</f>
        <v>0</v>
      </c>
      <c r="R389" s="161">
        <f>+'havelvac 7.1'!O389+'havelvac 7.2'!O389+'havelvac 7.3'!O389+'havelvac 7.4'!O389+'havelvac 7.5'!O389+'havelvac 7.6'!O389+'havelvac 7.7'!O389+'havelvac 7.9'!O389+'havelvac 7.8'!O389+'havelvac 7.10'!O389+'havelvac 7.11'!O389+'havelvac 7.12'!O389+'havelvac 7.13'!O389</f>
        <v>0</v>
      </c>
      <c r="S389" s="161">
        <f>+'havelvac 7.1'!P389+'havelvac 7.2'!P389+'havelvac 7.3'!P389+'havelvac 7.4'!P389+'havelvac 7.5'!P389+'havelvac 7.6'!P389+'havelvac 7.7'!P389+'havelvac 7.9'!P389+'havelvac 7.8'!P389+'havelvac 7.10'!P389+'havelvac 7.11'!P389+'havelvac 7.12'!P389+'havelvac 7.13'!P389</f>
        <v>0</v>
      </c>
      <c r="T389" s="438">
        <f t="shared" si="38"/>
        <v>0</v>
      </c>
      <c r="U389" s="438">
        <f t="shared" si="39"/>
        <v>0</v>
      </c>
      <c r="V389" s="438">
        <f t="shared" si="40"/>
        <v>0</v>
      </c>
    </row>
    <row r="390" spans="1:22" s="137" customFormat="1" ht="16.2" hidden="1">
      <c r="A390" s="184" t="str">
        <f t="shared" si="37"/>
        <v>71060601034251</v>
      </c>
      <c r="B390" s="185" t="s">
        <v>439</v>
      </c>
      <c r="C390" s="134" t="s">
        <v>157</v>
      </c>
      <c r="D390" s="133" t="s">
        <v>157</v>
      </c>
      <c r="E390" s="132" t="s">
        <v>106</v>
      </c>
      <c r="F390" s="186" t="s">
        <v>442</v>
      </c>
      <c r="G390" s="131">
        <v>4251</v>
      </c>
      <c r="H390" s="17"/>
      <c r="I390" s="25"/>
      <c r="J390" s="26"/>
      <c r="K390" s="26"/>
      <c r="L390" s="32" t="s">
        <v>115</v>
      </c>
      <c r="M390" s="33">
        <v>4213</v>
      </c>
      <c r="N390" s="183">
        <f>+'havelvac 7.1'!N390+'havelvac 7.2'!N390+'havelvac 7.3'!N390+'havelvac 7.4'!N390+'havelvac 7.5'!N390+'havelvac 7.6'!N390+'havelvac 7.7'!N390+'havelvac 7.9'!N390+'havelvac 7.8'!N390+'havelvac 7.10'!N390+'havelvac 7.11'!N390+'havelvac 7.12'!N390+'havelvac 7.13'!N390</f>
        <v>0</v>
      </c>
      <c r="O390" s="183">
        <f>+'havelvac 7.1'!O390+'havelvac 7.2'!O390+'havelvac 7.3'!O390+'havelvac 7.4'!O390+'havelvac 7.5'!O390+'havelvac 7.6'!O390+'havelvac 7.7'!O390+'havelvac 7.9'!O390+'havelvac 7.8'!O390+'havelvac 7.10'!O390+'havelvac 7.11'!O390+'havelvac 7.12'!O390+'havelvac 7.13'!O390</f>
        <v>0</v>
      </c>
      <c r="P390" s="183">
        <f>+'havelvac 7.1'!P390+'havelvac 7.2'!P390+'havelvac 7.3'!P390+'havelvac 7.4'!P390+'havelvac 7.5'!P390+'havelvac 7.6'!P390+'havelvac 7.7'!P390+'havelvac 7.9'!P390+'havelvac 7.8'!P390+'havelvac 7.10'!P390+'havelvac 7.11'!P390+'havelvac 7.12'!P390+'havelvac 7.13'!P390</f>
        <v>0</v>
      </c>
      <c r="Q390" s="161">
        <f>'havelvac 7.1'!N390+'havelvac 7.2'!N390</f>
        <v>0</v>
      </c>
      <c r="R390" s="161">
        <f>+'havelvac 7.1'!O390+'havelvac 7.2'!O390+'havelvac 7.3'!O390+'havelvac 7.4'!O390+'havelvac 7.5'!O390+'havelvac 7.6'!O390+'havelvac 7.7'!O390+'havelvac 7.9'!O390+'havelvac 7.8'!O390+'havelvac 7.10'!O390+'havelvac 7.11'!O390+'havelvac 7.12'!O390+'havelvac 7.13'!O390</f>
        <v>0</v>
      </c>
      <c r="S390" s="161">
        <f>+'havelvac 7.1'!P390+'havelvac 7.2'!P390+'havelvac 7.3'!P390+'havelvac 7.4'!P390+'havelvac 7.5'!P390+'havelvac 7.6'!P390+'havelvac 7.7'!P390+'havelvac 7.9'!P390+'havelvac 7.8'!P390+'havelvac 7.10'!P390+'havelvac 7.11'!P390+'havelvac 7.12'!P390+'havelvac 7.13'!P390</f>
        <v>0</v>
      </c>
      <c r="T390" s="438">
        <f t="shared" si="38"/>
        <v>0</v>
      </c>
      <c r="U390" s="438">
        <f t="shared" si="39"/>
        <v>0</v>
      </c>
      <c r="V390" s="438">
        <f t="shared" si="40"/>
        <v>0</v>
      </c>
    </row>
    <row r="391" spans="1:22" s="137" customFormat="1" ht="16.2" hidden="1">
      <c r="A391" s="184" t="str">
        <f t="shared" si="37"/>
        <v>71060601034269</v>
      </c>
      <c r="B391" s="185" t="s">
        <v>439</v>
      </c>
      <c r="C391" s="134" t="s">
        <v>157</v>
      </c>
      <c r="D391" s="133" t="s">
        <v>157</v>
      </c>
      <c r="E391" s="132" t="s">
        <v>106</v>
      </c>
      <c r="F391" s="186" t="s">
        <v>442</v>
      </c>
      <c r="G391" s="131">
        <v>4269</v>
      </c>
      <c r="H391" s="45"/>
      <c r="I391" s="147"/>
      <c r="J391" s="148"/>
      <c r="K391" s="148"/>
      <c r="L391" s="27" t="s">
        <v>887</v>
      </c>
      <c r="M391" s="28"/>
      <c r="N391" s="197">
        <f>O391+P391</f>
        <v>0</v>
      </c>
      <c r="O391" s="197">
        <f>SUM(O392:O392)</f>
        <v>0</v>
      </c>
      <c r="P391" s="197">
        <f>SUM(P392:P392)</f>
        <v>0</v>
      </c>
      <c r="Q391" s="161">
        <f>'havelvac 7.1'!N391+'havelvac 7.2'!N391</f>
        <v>0</v>
      </c>
      <c r="R391" s="161">
        <f>+'havelvac 7.1'!O391+'havelvac 7.2'!O391+'havelvac 7.3'!O391+'havelvac 7.4'!O391+'havelvac 7.5'!O391+'havelvac 7.6'!O391+'havelvac 7.7'!O391+'havelvac 7.9'!O391+'havelvac 7.8'!O391+'havelvac 7.10'!O391+'havelvac 7.11'!O391+'havelvac 7.12'!O391+'havelvac 7.13'!O391</f>
        <v>0</v>
      </c>
      <c r="S391" s="161">
        <f>+'havelvac 7.1'!P391+'havelvac 7.2'!P391+'havelvac 7.3'!P391+'havelvac 7.4'!P391+'havelvac 7.5'!P391+'havelvac 7.6'!P391+'havelvac 7.7'!P391+'havelvac 7.9'!P391+'havelvac 7.8'!P391+'havelvac 7.10'!P391+'havelvac 7.11'!P391+'havelvac 7.12'!P391+'havelvac 7.13'!P391</f>
        <v>0</v>
      </c>
      <c r="T391" s="438">
        <f t="shared" si="38"/>
        <v>0</v>
      </c>
      <c r="U391" s="438">
        <f t="shared" si="39"/>
        <v>0</v>
      </c>
      <c r="V391" s="438">
        <f t="shared" si="40"/>
        <v>0</v>
      </c>
    </row>
    <row r="392" spans="1:22" s="137" customFormat="1" ht="16.2" hidden="1">
      <c r="A392" s="184" t="str">
        <f t="shared" ref="A392:A440" si="46">CONCATENATE(B392,C392,D392,E392,F392,G392)</f>
        <v>71060601034521</v>
      </c>
      <c r="B392" s="185" t="s">
        <v>439</v>
      </c>
      <c r="C392" s="134" t="s">
        <v>157</v>
      </c>
      <c r="D392" s="133" t="s">
        <v>157</v>
      </c>
      <c r="E392" s="132" t="s">
        <v>106</v>
      </c>
      <c r="F392" s="186" t="s">
        <v>442</v>
      </c>
      <c r="G392" s="131">
        <v>4521</v>
      </c>
      <c r="H392" s="17"/>
      <c r="I392" s="25"/>
      <c r="J392" s="26"/>
      <c r="K392" s="26"/>
      <c r="L392" s="32" t="s">
        <v>115</v>
      </c>
      <c r="M392" s="33">
        <v>4213</v>
      </c>
      <c r="N392" s="183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2" s="183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2" s="183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  <c r="Q392" s="161">
        <f>'havelvac 7.1'!N392+'havelvac 7.2'!N392</f>
        <v>0</v>
      </c>
      <c r="R392" s="161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S392" s="161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  <c r="T392" s="438">
        <f t="shared" si="38"/>
        <v>0</v>
      </c>
      <c r="U392" s="438">
        <f t="shared" si="39"/>
        <v>0</v>
      </c>
      <c r="V392" s="438">
        <f t="shared" si="40"/>
        <v>0</v>
      </c>
    </row>
    <row r="393" spans="1:22" s="198" customFormat="1" ht="37.950000000000003" hidden="1" customHeight="1">
      <c r="A393" s="184" t="str">
        <f t="shared" si="46"/>
        <v>71060601040000</v>
      </c>
      <c r="B393" s="185" t="s">
        <v>439</v>
      </c>
      <c r="C393" s="134" t="s">
        <v>157</v>
      </c>
      <c r="D393" s="133" t="s">
        <v>157</v>
      </c>
      <c r="E393" s="132" t="s">
        <v>106</v>
      </c>
      <c r="F393" s="186" t="s">
        <v>155</v>
      </c>
      <c r="G393" s="187" t="s">
        <v>440</v>
      </c>
      <c r="H393" s="45"/>
      <c r="I393" s="147"/>
      <c r="J393" s="148"/>
      <c r="K393" s="148"/>
      <c r="L393" s="27" t="s">
        <v>888</v>
      </c>
      <c r="M393" s="28"/>
      <c r="N393" s="197">
        <f>O393+P393</f>
        <v>0</v>
      </c>
      <c r="O393" s="197">
        <f>SUM(O394:O395)</f>
        <v>0</v>
      </c>
      <c r="P393" s="197">
        <f>SUM(P394:P395)</f>
        <v>0</v>
      </c>
      <c r="Q393" s="161">
        <f>'havelvac 7.1'!N393+'havelvac 7.2'!N393</f>
        <v>0</v>
      </c>
      <c r="R393" s="161">
        <f>+'havelvac 7.1'!O393+'havelvac 7.2'!O393+'havelvac 7.3'!O393+'havelvac 7.4'!O393+'havelvac 7.5'!O393+'havelvac 7.6'!O393+'havelvac 7.7'!O393+'havelvac 7.9'!O393+'havelvac 7.8'!O393+'havelvac 7.10'!O393+'havelvac 7.11'!O393+'havelvac 7.12'!O393+'havelvac 7.13'!O393</f>
        <v>0</v>
      </c>
      <c r="S393" s="161">
        <f>+'havelvac 7.1'!P393+'havelvac 7.2'!P393+'havelvac 7.3'!P393+'havelvac 7.4'!P393+'havelvac 7.5'!P393+'havelvac 7.6'!P393+'havelvac 7.7'!P393+'havelvac 7.9'!P393+'havelvac 7.8'!P393+'havelvac 7.10'!P393+'havelvac 7.11'!P393+'havelvac 7.12'!P393+'havelvac 7.13'!P393</f>
        <v>0</v>
      </c>
      <c r="T393" s="438">
        <f t="shared" si="38"/>
        <v>0</v>
      </c>
      <c r="U393" s="438">
        <f t="shared" si="39"/>
        <v>0</v>
      </c>
      <c r="V393" s="438">
        <f t="shared" si="40"/>
        <v>0</v>
      </c>
    </row>
    <row r="394" spans="1:22" s="137" customFormat="1" ht="16.2" hidden="1">
      <c r="A394" s="184" t="str">
        <f t="shared" si="46"/>
        <v>71060601044251</v>
      </c>
      <c r="B394" s="185" t="s">
        <v>439</v>
      </c>
      <c r="C394" s="134" t="s">
        <v>157</v>
      </c>
      <c r="D394" s="133" t="s">
        <v>157</v>
      </c>
      <c r="E394" s="132" t="s">
        <v>106</v>
      </c>
      <c r="F394" s="186" t="s">
        <v>155</v>
      </c>
      <c r="G394" s="131">
        <v>4251</v>
      </c>
      <c r="H394" s="17"/>
      <c r="I394" s="400"/>
      <c r="J394" s="401"/>
      <c r="K394" s="401"/>
      <c r="L394" s="32" t="s">
        <v>115</v>
      </c>
      <c r="M394" s="33">
        <v>4213</v>
      </c>
      <c r="N394" s="183">
        <f>+'havelvac 7.1'!N394+'havelvac 7.2'!N394+'havelvac 7.3'!N394+'havelvac 7.4'!N394+'havelvac 7.5'!N394+'havelvac 7.6'!N394+'havelvac 7.7'!N394+'havelvac 7.9'!N394+'havelvac 7.8'!N394+'havelvac 7.10'!N394+'havelvac 7.11'!N394+'havelvac 7.12'!N394+'havelvac 7.13'!N394</f>
        <v>0</v>
      </c>
      <c r="O394" s="183">
        <f>+'havelvac 7.1'!O394+'havelvac 7.2'!O394+'havelvac 7.3'!O394+'havelvac 7.4'!O394+'havelvac 7.5'!O394+'havelvac 7.6'!O394+'havelvac 7.7'!O394+'havelvac 7.9'!O394+'havelvac 7.8'!O394+'havelvac 7.10'!O394+'havelvac 7.11'!O394+'havelvac 7.12'!O394+'havelvac 7.13'!O394</f>
        <v>0</v>
      </c>
      <c r="P394" s="183">
        <f>+'havelvac 7.1'!P394+'havelvac 7.2'!P394+'havelvac 7.3'!P394+'havelvac 7.4'!P394+'havelvac 7.5'!P394+'havelvac 7.6'!P394+'havelvac 7.7'!P394+'havelvac 7.9'!P394+'havelvac 7.8'!P394+'havelvac 7.10'!P394+'havelvac 7.11'!P394+'havelvac 7.12'!P394+'havelvac 7.13'!P394</f>
        <v>0</v>
      </c>
      <c r="Q394" s="161">
        <f>'havelvac 7.1'!N394+'havelvac 7.2'!N394</f>
        <v>0</v>
      </c>
      <c r="R394" s="161">
        <f>+'havelvac 7.1'!O394+'havelvac 7.2'!O394+'havelvac 7.3'!O394+'havelvac 7.4'!O394+'havelvac 7.5'!O394+'havelvac 7.6'!O394+'havelvac 7.7'!O394+'havelvac 7.9'!O394+'havelvac 7.8'!O394+'havelvac 7.10'!O394+'havelvac 7.11'!O394+'havelvac 7.12'!O394+'havelvac 7.13'!O394</f>
        <v>0</v>
      </c>
      <c r="S394" s="161">
        <f>+'havelvac 7.1'!P394+'havelvac 7.2'!P394+'havelvac 7.3'!P394+'havelvac 7.4'!P394+'havelvac 7.5'!P394+'havelvac 7.6'!P394+'havelvac 7.7'!P394+'havelvac 7.9'!P394+'havelvac 7.8'!P394+'havelvac 7.10'!P394+'havelvac 7.11'!P394+'havelvac 7.12'!P394+'havelvac 7.13'!P394</f>
        <v>0</v>
      </c>
      <c r="T394" s="438">
        <f t="shared" si="38"/>
        <v>0</v>
      </c>
      <c r="U394" s="438">
        <f t="shared" si="39"/>
        <v>0</v>
      </c>
      <c r="V394" s="438">
        <f t="shared" si="40"/>
        <v>0</v>
      </c>
    </row>
    <row r="395" spans="1:22" s="137" customFormat="1" ht="16.2" hidden="1">
      <c r="A395" s="184" t="str">
        <f t="shared" ref="A395" si="47">CONCATENATE(B395,C395,D395,E395,F395,G395)</f>
        <v>71060601044819</v>
      </c>
      <c r="B395" s="185" t="s">
        <v>439</v>
      </c>
      <c r="C395" s="134" t="s">
        <v>157</v>
      </c>
      <c r="D395" s="133" t="s">
        <v>157</v>
      </c>
      <c r="E395" s="132" t="s">
        <v>106</v>
      </c>
      <c r="F395" s="186" t="s">
        <v>155</v>
      </c>
      <c r="G395" s="187" t="s">
        <v>88</v>
      </c>
      <c r="H395" s="25"/>
      <c r="I395" s="25"/>
      <c r="J395" s="26"/>
      <c r="K395" s="26"/>
      <c r="L395" s="30" t="s">
        <v>173</v>
      </c>
      <c r="M395" s="421">
        <v>5112</v>
      </c>
      <c r="N395" s="183">
        <f>+'havelvac 7.1'!N395+'havelvac 7.2'!N395+'havelvac 7.3'!N395+'havelvac 7.4'!N395+'havelvac 7.5'!N395+'havelvac 7.6'!N395+'havelvac 7.7'!N395+'havelvac 7.9'!N395+'havelvac 7.8'!N395+'havelvac 7.10'!N395+'havelvac 7.11'!N395+'havelvac 7.12'!N395+'havelvac 7.13'!N395</f>
        <v>0</v>
      </c>
      <c r="O395" s="183">
        <f>+'havelvac 7.1'!O395+'havelvac 7.2'!O395+'havelvac 7.3'!O395+'havelvac 7.4'!O395+'havelvac 7.5'!O395+'havelvac 7.6'!O395+'havelvac 7.7'!O395+'havelvac 7.9'!O395+'havelvac 7.8'!O395+'havelvac 7.10'!O395+'havelvac 7.11'!O395+'havelvac 7.12'!O395+'havelvac 7.13'!O395</f>
        <v>0</v>
      </c>
      <c r="P395" s="183">
        <f>+'havelvac 7.1'!P395+'havelvac 7.2'!P395+'havelvac 7.3'!P395+'havelvac 7.4'!P395+'havelvac 7.5'!P395+'havelvac 7.6'!P395+'havelvac 7.7'!P395+'havelvac 7.9'!P395+'havelvac 7.8'!P395+'havelvac 7.10'!P395+'havelvac 7.11'!P395+'havelvac 7.12'!P395+'havelvac 7.13'!P395</f>
        <v>0</v>
      </c>
      <c r="Q395" s="161">
        <f>'havelvac 7.1'!N395+'havelvac 7.2'!N395</f>
        <v>0</v>
      </c>
      <c r="R395" s="161">
        <f>+'havelvac 7.1'!O395+'havelvac 7.2'!O395+'havelvac 7.3'!O395+'havelvac 7.4'!O395+'havelvac 7.5'!O395+'havelvac 7.6'!O395+'havelvac 7.7'!O395+'havelvac 7.9'!O395+'havelvac 7.8'!O395+'havelvac 7.10'!O395+'havelvac 7.11'!O395+'havelvac 7.12'!O395+'havelvac 7.13'!O395</f>
        <v>0</v>
      </c>
      <c r="S395" s="161">
        <f>+'havelvac 7.1'!P395+'havelvac 7.2'!P395+'havelvac 7.3'!P395+'havelvac 7.4'!P395+'havelvac 7.5'!P395+'havelvac 7.6'!P395+'havelvac 7.7'!P395+'havelvac 7.9'!P395+'havelvac 7.8'!P395+'havelvac 7.10'!P395+'havelvac 7.11'!P395+'havelvac 7.12'!P395+'havelvac 7.13'!P395</f>
        <v>0</v>
      </c>
      <c r="T395" s="438">
        <f t="shared" si="38"/>
        <v>0</v>
      </c>
      <c r="U395" s="438">
        <f t="shared" si="39"/>
        <v>0</v>
      </c>
      <c r="V395" s="438">
        <f t="shared" si="40"/>
        <v>0</v>
      </c>
    </row>
    <row r="396" spans="1:22" s="137" customFormat="1" ht="27.6" hidden="1">
      <c r="A396" s="184" t="str">
        <f>CONCATENATE(B396,C396,D396,E396,F396,G396)</f>
        <v>71060601035112</v>
      </c>
      <c r="B396" s="185" t="s">
        <v>439</v>
      </c>
      <c r="C396" s="134" t="s">
        <v>157</v>
      </c>
      <c r="D396" s="133" t="s">
        <v>157</v>
      </c>
      <c r="E396" s="132" t="s">
        <v>106</v>
      </c>
      <c r="F396" s="186" t="s">
        <v>442</v>
      </c>
      <c r="G396" s="131">
        <v>5112</v>
      </c>
      <c r="H396" s="45"/>
      <c r="I396" s="147"/>
      <c r="J396" s="148"/>
      <c r="K396" s="148"/>
      <c r="L396" s="27" t="s">
        <v>889</v>
      </c>
      <c r="M396" s="28"/>
      <c r="N396" s="197">
        <f>O396+P396</f>
        <v>0</v>
      </c>
      <c r="O396" s="197">
        <f>SUM(O397:O397)</f>
        <v>0</v>
      </c>
      <c r="P396" s="197">
        <f>SUM(P397:P397)</f>
        <v>0</v>
      </c>
      <c r="Q396" s="161">
        <f>'havelvac 7.1'!N396+'havelvac 7.2'!N396</f>
        <v>0</v>
      </c>
      <c r="R396" s="161">
        <f>+'havelvac 7.1'!O396+'havelvac 7.2'!O396+'havelvac 7.3'!O396+'havelvac 7.4'!O396+'havelvac 7.5'!O396+'havelvac 7.6'!O396+'havelvac 7.7'!O396+'havelvac 7.9'!O396+'havelvac 7.8'!O396+'havelvac 7.10'!O396+'havelvac 7.11'!O396+'havelvac 7.12'!O396+'havelvac 7.13'!O396</f>
        <v>0</v>
      </c>
      <c r="S396" s="161">
        <f>+'havelvac 7.1'!P396+'havelvac 7.2'!P396+'havelvac 7.3'!P396+'havelvac 7.4'!P396+'havelvac 7.5'!P396+'havelvac 7.6'!P396+'havelvac 7.7'!P396+'havelvac 7.9'!P396+'havelvac 7.8'!P396+'havelvac 7.10'!P396+'havelvac 7.11'!P396+'havelvac 7.12'!P396+'havelvac 7.13'!P396</f>
        <v>0</v>
      </c>
      <c r="T396" s="438">
        <f t="shared" si="38"/>
        <v>0</v>
      </c>
      <c r="U396" s="438">
        <f t="shared" si="39"/>
        <v>0</v>
      </c>
      <c r="V396" s="438">
        <f t="shared" si="40"/>
        <v>0</v>
      </c>
    </row>
    <row r="397" spans="1:22" s="137" customFormat="1" ht="26.4" hidden="1">
      <c r="A397" s="184" t="str">
        <f>CONCATENATE(B397,C397,D397,E397,F397,G397)</f>
        <v>71060601035113</v>
      </c>
      <c r="B397" s="185" t="s">
        <v>439</v>
      </c>
      <c r="C397" s="134" t="s">
        <v>157</v>
      </c>
      <c r="D397" s="133" t="s">
        <v>157</v>
      </c>
      <c r="E397" s="132" t="s">
        <v>106</v>
      </c>
      <c r="F397" s="186" t="s">
        <v>442</v>
      </c>
      <c r="G397" s="131">
        <v>5113</v>
      </c>
      <c r="H397" s="25"/>
      <c r="I397" s="25"/>
      <c r="J397" s="26"/>
      <c r="K397" s="26"/>
      <c r="L397" s="29" t="s">
        <v>217</v>
      </c>
      <c r="M397" s="12">
        <v>4511</v>
      </c>
      <c r="N397" s="183">
        <f>+'havelvac 7.1'!N397+'havelvac 7.2'!N397+'havelvac 7.3'!N397+'havelvac 7.4'!N397+'havelvac 7.5'!N397+'havelvac 7.6'!N397+'havelvac 7.7'!N397+'havelvac 7.9'!N397+'havelvac 7.8'!N397+'havelvac 7.10'!N397+'havelvac 7.11'!N397+'havelvac 7.12'!N397+'havelvac 7.13'!N397</f>
        <v>0</v>
      </c>
      <c r="O397" s="183">
        <f>+'havelvac 7.1'!O397+'havelvac 7.2'!O397+'havelvac 7.3'!O397+'havelvac 7.4'!O397+'havelvac 7.5'!O397+'havelvac 7.6'!O397+'havelvac 7.7'!O397+'havelvac 7.9'!O397+'havelvac 7.8'!O397+'havelvac 7.10'!O397+'havelvac 7.11'!O397+'havelvac 7.12'!O397+'havelvac 7.13'!O397</f>
        <v>0</v>
      </c>
      <c r="P397" s="183">
        <f>+'havelvac 7.1'!P397+'havelvac 7.2'!P397+'havelvac 7.3'!P397+'havelvac 7.4'!P397+'havelvac 7.5'!P397+'havelvac 7.6'!P397+'havelvac 7.7'!P397+'havelvac 7.9'!P397+'havelvac 7.8'!P397+'havelvac 7.10'!P397+'havelvac 7.11'!P397+'havelvac 7.12'!P397+'havelvac 7.13'!P397</f>
        <v>0</v>
      </c>
      <c r="Q397" s="161">
        <f>'havelvac 7.1'!N397+'havelvac 7.2'!N397</f>
        <v>0</v>
      </c>
      <c r="R397" s="161">
        <f>+'havelvac 7.1'!O397+'havelvac 7.2'!O397+'havelvac 7.3'!O397+'havelvac 7.4'!O397+'havelvac 7.5'!O397+'havelvac 7.6'!O397+'havelvac 7.7'!O397+'havelvac 7.9'!O397+'havelvac 7.8'!O397+'havelvac 7.10'!O397+'havelvac 7.11'!O397+'havelvac 7.12'!O397+'havelvac 7.13'!O397</f>
        <v>0</v>
      </c>
      <c r="S397" s="161">
        <f>+'havelvac 7.1'!P397+'havelvac 7.2'!P397+'havelvac 7.3'!P397+'havelvac 7.4'!P397+'havelvac 7.5'!P397+'havelvac 7.6'!P397+'havelvac 7.7'!P397+'havelvac 7.9'!P397+'havelvac 7.8'!P397+'havelvac 7.10'!P397+'havelvac 7.11'!P397+'havelvac 7.12'!P397+'havelvac 7.13'!P397</f>
        <v>0</v>
      </c>
      <c r="T397" s="438">
        <f t="shared" si="38"/>
        <v>0</v>
      </c>
      <c r="U397" s="438">
        <f t="shared" si="39"/>
        <v>0</v>
      </c>
      <c r="V397" s="438">
        <f t="shared" si="40"/>
        <v>0</v>
      </c>
    </row>
    <row r="398" spans="1:22" s="137" customFormat="1" ht="27.6" hidden="1">
      <c r="A398" s="184" t="str">
        <f t="shared" si="46"/>
        <v>71060601044639</v>
      </c>
      <c r="B398" s="185" t="s">
        <v>439</v>
      </c>
      <c r="C398" s="134" t="s">
        <v>157</v>
      </c>
      <c r="D398" s="133" t="s">
        <v>157</v>
      </c>
      <c r="E398" s="132" t="s">
        <v>106</v>
      </c>
      <c r="F398" s="186" t="s">
        <v>155</v>
      </c>
      <c r="G398" s="131">
        <v>4639</v>
      </c>
      <c r="H398" s="45"/>
      <c r="I398" s="147"/>
      <c r="J398" s="148"/>
      <c r="K398" s="148"/>
      <c r="L398" s="27" t="s">
        <v>890</v>
      </c>
      <c r="M398" s="28"/>
      <c r="N398" s="197">
        <f>O398+P398</f>
        <v>0</v>
      </c>
      <c r="O398" s="197">
        <f>SUM(O399:O401)</f>
        <v>0</v>
      </c>
      <c r="P398" s="197">
        <f>SUM(P399:P401)</f>
        <v>0</v>
      </c>
      <c r="Q398" s="161">
        <f>'havelvac 7.1'!N398+'havelvac 7.2'!N398</f>
        <v>0</v>
      </c>
      <c r="R398" s="161">
        <f>+'havelvac 7.1'!O398+'havelvac 7.2'!O398+'havelvac 7.3'!O398+'havelvac 7.4'!O398+'havelvac 7.5'!O398+'havelvac 7.6'!O398+'havelvac 7.7'!O398+'havelvac 7.9'!O398+'havelvac 7.8'!O398+'havelvac 7.10'!O398+'havelvac 7.11'!O398+'havelvac 7.12'!O398+'havelvac 7.13'!O398</f>
        <v>0</v>
      </c>
      <c r="S398" s="161">
        <f>+'havelvac 7.1'!P398+'havelvac 7.2'!P398+'havelvac 7.3'!P398+'havelvac 7.4'!P398+'havelvac 7.5'!P398+'havelvac 7.6'!P398+'havelvac 7.7'!P398+'havelvac 7.9'!P398+'havelvac 7.8'!P398+'havelvac 7.10'!P398+'havelvac 7.11'!P398+'havelvac 7.12'!P398+'havelvac 7.13'!P398</f>
        <v>0</v>
      </c>
      <c r="T398" s="438">
        <f t="shared" ref="T398:T467" si="48">N398-Q398</f>
        <v>0</v>
      </c>
      <c r="U398" s="438">
        <f t="shared" ref="U398:U467" si="49">O398-R398</f>
        <v>0</v>
      </c>
      <c r="V398" s="438">
        <f t="shared" ref="V398:V467" si="50">P398-S398</f>
        <v>0</v>
      </c>
    </row>
    <row r="399" spans="1:22" s="198" customFormat="1" ht="18" hidden="1" customHeight="1">
      <c r="A399" s="184" t="str">
        <f t="shared" ref="A399" si="51">CONCATENATE(B399,C399,D399,E399,F399,G399)</f>
        <v>71080101010000</v>
      </c>
      <c r="B399" s="185" t="s">
        <v>439</v>
      </c>
      <c r="C399" s="134" t="s">
        <v>185</v>
      </c>
      <c r="D399" s="133" t="s">
        <v>106</v>
      </c>
      <c r="E399" s="132" t="s">
        <v>106</v>
      </c>
      <c r="F399" s="186" t="s">
        <v>106</v>
      </c>
      <c r="G399" s="187" t="s">
        <v>440</v>
      </c>
      <c r="H399" s="177"/>
      <c r="I399" s="194"/>
      <c r="J399" s="201"/>
      <c r="K399" s="202"/>
      <c r="L399" s="203" t="s">
        <v>142</v>
      </c>
      <c r="M399" s="13">
        <v>4251</v>
      </c>
      <c r="N399" s="183">
        <f>+'havelvac 7.1'!N399+'havelvac 7.2'!N399+'havelvac 7.3'!N399+'havelvac 7.4'!N399+'havelvac 7.5'!N399+'havelvac 7.6'!N399+'havelvac 7.7'!N399+'havelvac 7.9'!N399+'havelvac 7.8'!N399+'havelvac 7.10'!N399+'havelvac 7.11'!N399+'havelvac 7.12'!N399+'havelvac 7.13'!N399</f>
        <v>0</v>
      </c>
      <c r="O399" s="183">
        <f>+'havelvac 7.1'!O399+'havelvac 7.2'!O399+'havelvac 7.3'!O399+'havelvac 7.4'!O399+'havelvac 7.5'!O399+'havelvac 7.6'!O399+'havelvac 7.7'!O399+'havelvac 7.9'!O399+'havelvac 7.8'!O399+'havelvac 7.10'!O399+'havelvac 7.11'!O399+'havelvac 7.12'!O399+'havelvac 7.13'!O399</f>
        <v>0</v>
      </c>
      <c r="P399" s="183">
        <f>+'havelvac 7.1'!P399+'havelvac 7.2'!P399+'havelvac 7.3'!P399+'havelvac 7.4'!P399+'havelvac 7.5'!P399+'havelvac 7.6'!P399+'havelvac 7.7'!P399+'havelvac 7.9'!P399+'havelvac 7.8'!P399+'havelvac 7.10'!P399+'havelvac 7.11'!P399+'havelvac 7.12'!P399+'havelvac 7.13'!P399</f>
        <v>0</v>
      </c>
      <c r="Q399" s="161">
        <f>'havelvac 7.1'!N399+'havelvac 7.2'!N399</f>
        <v>0</v>
      </c>
      <c r="R399" s="161">
        <f>+'havelvac 7.1'!O399+'havelvac 7.2'!O399+'havelvac 7.3'!O399+'havelvac 7.4'!O399+'havelvac 7.5'!O399+'havelvac 7.6'!O399+'havelvac 7.7'!O399+'havelvac 7.9'!O399+'havelvac 7.8'!O399+'havelvac 7.10'!O399+'havelvac 7.11'!O399+'havelvac 7.12'!O399+'havelvac 7.13'!O399</f>
        <v>0</v>
      </c>
      <c r="S399" s="161">
        <f>+'havelvac 7.1'!P399+'havelvac 7.2'!P399+'havelvac 7.3'!P399+'havelvac 7.4'!P399+'havelvac 7.5'!P399+'havelvac 7.6'!P399+'havelvac 7.7'!P399+'havelvac 7.9'!P399+'havelvac 7.8'!P399+'havelvac 7.10'!P399+'havelvac 7.11'!P399+'havelvac 7.12'!P399+'havelvac 7.13'!P399</f>
        <v>0</v>
      </c>
      <c r="T399" s="438">
        <f t="shared" si="48"/>
        <v>0</v>
      </c>
      <c r="U399" s="438">
        <f t="shared" si="49"/>
        <v>0</v>
      </c>
      <c r="V399" s="438">
        <f t="shared" si="50"/>
        <v>0</v>
      </c>
    </row>
    <row r="400" spans="1:22" s="137" customFormat="1" ht="16.2" hidden="1">
      <c r="A400" s="184" t="str">
        <f t="shared" si="46"/>
        <v>71060601044819</v>
      </c>
      <c r="B400" s="185" t="s">
        <v>439</v>
      </c>
      <c r="C400" s="134" t="s">
        <v>157</v>
      </c>
      <c r="D400" s="133" t="s">
        <v>157</v>
      </c>
      <c r="E400" s="132" t="s">
        <v>106</v>
      </c>
      <c r="F400" s="186" t="s">
        <v>155</v>
      </c>
      <c r="G400" s="187" t="s">
        <v>88</v>
      </c>
      <c r="H400" s="25"/>
      <c r="I400" s="25"/>
      <c r="J400" s="26"/>
      <c r="K400" s="26"/>
      <c r="L400" s="30" t="s">
        <v>173</v>
      </c>
      <c r="M400" s="421">
        <v>5112</v>
      </c>
      <c r="N400" s="183">
        <f>+'havelvac 7.1'!N400+'havelvac 7.2'!N400+'havelvac 7.3'!N400+'havelvac 7.4'!N400+'havelvac 7.5'!N400+'havelvac 7.6'!N400+'havelvac 7.7'!N400+'havelvac 7.9'!N400+'havelvac 7.8'!N400+'havelvac 7.10'!N400+'havelvac 7.11'!N400+'havelvac 7.12'!N400+'havelvac 7.13'!N400</f>
        <v>0</v>
      </c>
      <c r="O400" s="183">
        <f>+'havelvac 7.1'!O400+'havelvac 7.2'!O400+'havelvac 7.3'!O400+'havelvac 7.4'!O400+'havelvac 7.5'!O400+'havelvac 7.6'!O400+'havelvac 7.7'!O400+'havelvac 7.9'!O400+'havelvac 7.8'!O400+'havelvac 7.10'!O400+'havelvac 7.11'!O400+'havelvac 7.12'!O400+'havelvac 7.13'!O400</f>
        <v>0</v>
      </c>
      <c r="P400" s="183">
        <f>+'havelvac 7.1'!P400+'havelvac 7.2'!P400+'havelvac 7.3'!P400+'havelvac 7.4'!P400+'havelvac 7.5'!P400+'havelvac 7.6'!P400+'havelvac 7.7'!P400+'havelvac 7.9'!P400+'havelvac 7.8'!P400+'havelvac 7.10'!P400+'havelvac 7.11'!P400+'havelvac 7.12'!P400+'havelvac 7.13'!P400</f>
        <v>0</v>
      </c>
      <c r="Q400" s="161">
        <f>'havelvac 7.1'!N400+'havelvac 7.2'!N400</f>
        <v>0</v>
      </c>
      <c r="R400" s="161">
        <f>+'havelvac 7.1'!O400+'havelvac 7.2'!O400+'havelvac 7.3'!O400+'havelvac 7.4'!O400+'havelvac 7.5'!O400+'havelvac 7.6'!O400+'havelvac 7.7'!O400+'havelvac 7.9'!O400+'havelvac 7.8'!O400+'havelvac 7.10'!O400+'havelvac 7.11'!O400+'havelvac 7.12'!O400+'havelvac 7.13'!O400</f>
        <v>0</v>
      </c>
      <c r="S400" s="161">
        <f>+'havelvac 7.1'!P400+'havelvac 7.2'!P400+'havelvac 7.3'!P400+'havelvac 7.4'!P400+'havelvac 7.5'!P400+'havelvac 7.6'!P400+'havelvac 7.7'!P400+'havelvac 7.9'!P400+'havelvac 7.8'!P400+'havelvac 7.10'!P400+'havelvac 7.11'!P400+'havelvac 7.12'!P400+'havelvac 7.13'!P400</f>
        <v>0</v>
      </c>
      <c r="T400" s="438">
        <f t="shared" si="48"/>
        <v>0</v>
      </c>
      <c r="U400" s="438">
        <f t="shared" si="49"/>
        <v>0</v>
      </c>
      <c r="V400" s="438">
        <f t="shared" si="50"/>
        <v>0</v>
      </c>
    </row>
    <row r="401" spans="1:22" s="137" customFormat="1" ht="16.2" hidden="1">
      <c r="A401" s="184" t="str">
        <f t="shared" si="46"/>
        <v>71060601045113</v>
      </c>
      <c r="B401" s="185" t="s">
        <v>439</v>
      </c>
      <c r="C401" s="134" t="s">
        <v>157</v>
      </c>
      <c r="D401" s="133" t="s">
        <v>157</v>
      </c>
      <c r="E401" s="132" t="s">
        <v>106</v>
      </c>
      <c r="F401" s="186" t="s">
        <v>155</v>
      </c>
      <c r="G401" s="131">
        <v>5113</v>
      </c>
      <c r="H401" s="25"/>
      <c r="I401" s="25"/>
      <c r="J401" s="26"/>
      <c r="K401" s="26"/>
      <c r="L401" s="29" t="s">
        <v>174</v>
      </c>
      <c r="M401" s="422">
        <v>5113</v>
      </c>
      <c r="N401" s="183">
        <f>+'havelvac 7.1'!N401+'havelvac 7.2'!N401+'havelvac 7.3'!N401+'havelvac 7.4'!N401+'havelvac 7.5'!N401+'havelvac 7.6'!N401+'havelvac 7.7'!N401+'havelvac 7.9'!N401+'havelvac 7.8'!N401+'havelvac 7.10'!N401+'havelvac 7.11'!N401+'havelvac 7.12'!N401+'havelvac 7.13'!N401</f>
        <v>0</v>
      </c>
      <c r="O401" s="183">
        <f>+'havelvac 7.1'!O401+'havelvac 7.2'!O401+'havelvac 7.3'!O401+'havelvac 7.4'!O401+'havelvac 7.5'!O401+'havelvac 7.6'!O401+'havelvac 7.7'!O401+'havelvac 7.9'!O401+'havelvac 7.8'!O401+'havelvac 7.10'!O401+'havelvac 7.11'!O401+'havelvac 7.12'!O401+'havelvac 7.13'!O401</f>
        <v>0</v>
      </c>
      <c r="P401" s="183">
        <f>+'havelvac 7.1'!P401+'havelvac 7.2'!P401+'havelvac 7.3'!P401+'havelvac 7.4'!P401+'havelvac 7.5'!P401+'havelvac 7.6'!P401+'havelvac 7.7'!P401+'havelvac 7.9'!P401+'havelvac 7.8'!P401+'havelvac 7.10'!P401+'havelvac 7.11'!P401+'havelvac 7.12'!P401+'havelvac 7.13'!P401</f>
        <v>0</v>
      </c>
      <c r="Q401" s="161">
        <f>'havelvac 7.1'!N401+'havelvac 7.2'!N401</f>
        <v>0</v>
      </c>
      <c r="R401" s="161">
        <f>+'havelvac 7.1'!O401+'havelvac 7.2'!O401+'havelvac 7.3'!O401+'havelvac 7.4'!O401+'havelvac 7.5'!O401+'havelvac 7.6'!O401+'havelvac 7.7'!O401+'havelvac 7.9'!O401+'havelvac 7.8'!O401+'havelvac 7.10'!O401+'havelvac 7.11'!O401+'havelvac 7.12'!O401+'havelvac 7.13'!O401</f>
        <v>0</v>
      </c>
      <c r="S401" s="161">
        <f>+'havelvac 7.1'!P401+'havelvac 7.2'!P401+'havelvac 7.3'!P401+'havelvac 7.4'!P401+'havelvac 7.5'!P401+'havelvac 7.6'!P401+'havelvac 7.7'!P401+'havelvac 7.9'!P401+'havelvac 7.8'!P401+'havelvac 7.10'!P401+'havelvac 7.11'!P401+'havelvac 7.12'!P401+'havelvac 7.13'!P401</f>
        <v>0</v>
      </c>
      <c r="T401" s="438">
        <f t="shared" si="48"/>
        <v>0</v>
      </c>
      <c r="U401" s="438">
        <f t="shared" si="49"/>
        <v>0</v>
      </c>
      <c r="V401" s="438">
        <f t="shared" si="50"/>
        <v>0</v>
      </c>
    </row>
    <row r="402" spans="1:22" s="137" customFormat="1" ht="21" hidden="1" customHeight="1">
      <c r="A402" s="184"/>
      <c r="B402" s="185"/>
      <c r="C402" s="134"/>
      <c r="D402" s="133"/>
      <c r="E402" s="132"/>
      <c r="F402" s="186"/>
      <c r="G402" s="131"/>
      <c r="H402" s="45"/>
      <c r="I402" s="147"/>
      <c r="J402" s="148"/>
      <c r="K402" s="148"/>
      <c r="L402" s="27" t="s">
        <v>891</v>
      </c>
      <c r="M402" s="28"/>
      <c r="N402" s="197">
        <f>O402+P402</f>
        <v>0</v>
      </c>
      <c r="O402" s="197">
        <f>SUM(O403:O403)</f>
        <v>0</v>
      </c>
      <c r="P402" s="197">
        <f>SUM(P403:P403)</f>
        <v>0</v>
      </c>
      <c r="Q402" s="161">
        <f>'havelvac 7.1'!N402+'havelvac 7.2'!N402</f>
        <v>0</v>
      </c>
      <c r="R402" s="161">
        <f>+'havelvac 7.1'!O402+'havelvac 7.2'!O402+'havelvac 7.3'!O402+'havelvac 7.4'!O402+'havelvac 7.5'!O402+'havelvac 7.6'!O402+'havelvac 7.7'!O402+'havelvac 7.9'!O402+'havelvac 7.8'!O402+'havelvac 7.10'!O402+'havelvac 7.11'!O402+'havelvac 7.12'!O402+'havelvac 7.13'!O402</f>
        <v>0</v>
      </c>
      <c r="S402" s="161">
        <f>+'havelvac 7.1'!P402+'havelvac 7.2'!P402+'havelvac 7.3'!P402+'havelvac 7.4'!P402+'havelvac 7.5'!P402+'havelvac 7.6'!P402+'havelvac 7.7'!P402+'havelvac 7.9'!P402+'havelvac 7.8'!P402+'havelvac 7.10'!P402+'havelvac 7.11'!P402+'havelvac 7.12'!P402+'havelvac 7.13'!P402</f>
        <v>0</v>
      </c>
      <c r="T402" s="438">
        <f t="shared" si="48"/>
        <v>0</v>
      </c>
      <c r="U402" s="438">
        <f t="shared" si="49"/>
        <v>0</v>
      </c>
      <c r="V402" s="438">
        <f t="shared" si="50"/>
        <v>0</v>
      </c>
    </row>
    <row r="403" spans="1:22" s="137" customFormat="1" ht="16.2" hidden="1">
      <c r="A403" s="184" t="str">
        <f t="shared" ref="A403" si="52">CONCATENATE(B403,C403,D403,E403,F403,G403)</f>
        <v>71060601044251</v>
      </c>
      <c r="B403" s="185" t="s">
        <v>439</v>
      </c>
      <c r="C403" s="134" t="s">
        <v>157</v>
      </c>
      <c r="D403" s="133" t="s">
        <v>157</v>
      </c>
      <c r="E403" s="132" t="s">
        <v>106</v>
      </c>
      <c r="F403" s="186" t="s">
        <v>155</v>
      </c>
      <c r="G403" s="131">
        <v>4251</v>
      </c>
      <c r="H403" s="17"/>
      <c r="I403" s="400"/>
      <c r="J403" s="401"/>
      <c r="K403" s="401"/>
      <c r="L403" s="32" t="s">
        <v>115</v>
      </c>
      <c r="M403" s="33">
        <v>4213</v>
      </c>
      <c r="N403" s="183">
        <f>+'havelvac 7.1'!N403+'havelvac 7.2'!N403+'havelvac 7.3'!N403+'havelvac 7.4'!N403+'havelvac 7.5'!N403+'havelvac 7.6'!N403+'havelvac 7.7'!N403+'havelvac 7.9'!N403+'havelvac 7.8'!N403+'havelvac 7.10'!N403+'havelvac 7.11'!N403+'havelvac 7.12'!N403+'havelvac 7.13'!N403</f>
        <v>0</v>
      </c>
      <c r="O403" s="183">
        <f>+'havelvac 7.1'!O403+'havelvac 7.2'!O403+'havelvac 7.3'!O403+'havelvac 7.4'!O403+'havelvac 7.5'!O403+'havelvac 7.6'!O403+'havelvac 7.7'!O403+'havelvac 7.9'!O403+'havelvac 7.8'!O403+'havelvac 7.10'!O403+'havelvac 7.11'!O403+'havelvac 7.12'!O403+'havelvac 7.13'!O403</f>
        <v>0</v>
      </c>
      <c r="P403" s="183">
        <f>+'havelvac 7.1'!P403+'havelvac 7.2'!P403+'havelvac 7.3'!P403+'havelvac 7.4'!P403+'havelvac 7.5'!P403+'havelvac 7.6'!P403+'havelvac 7.7'!P403+'havelvac 7.9'!P403+'havelvac 7.8'!P403+'havelvac 7.10'!P403+'havelvac 7.11'!P403+'havelvac 7.12'!P403+'havelvac 7.13'!P403</f>
        <v>0</v>
      </c>
      <c r="Q403" s="161">
        <f>'havelvac 7.1'!N403+'havelvac 7.2'!N403</f>
        <v>0</v>
      </c>
      <c r="R403" s="161">
        <f>+'havelvac 7.1'!O403+'havelvac 7.2'!O403+'havelvac 7.3'!O403+'havelvac 7.4'!O403+'havelvac 7.5'!O403+'havelvac 7.6'!O403+'havelvac 7.7'!O403+'havelvac 7.9'!O403+'havelvac 7.8'!O403+'havelvac 7.10'!O403+'havelvac 7.11'!O403+'havelvac 7.12'!O403+'havelvac 7.13'!O403</f>
        <v>0</v>
      </c>
      <c r="S403" s="161">
        <f>+'havelvac 7.1'!P403+'havelvac 7.2'!P403+'havelvac 7.3'!P403+'havelvac 7.4'!P403+'havelvac 7.5'!P403+'havelvac 7.6'!P403+'havelvac 7.7'!P403+'havelvac 7.9'!P403+'havelvac 7.8'!P403+'havelvac 7.10'!P403+'havelvac 7.11'!P403+'havelvac 7.12'!P403+'havelvac 7.13'!P403</f>
        <v>0</v>
      </c>
      <c r="T403" s="438">
        <f t="shared" si="48"/>
        <v>0</v>
      </c>
      <c r="U403" s="438">
        <f t="shared" si="49"/>
        <v>0</v>
      </c>
      <c r="V403" s="438">
        <f t="shared" si="50"/>
        <v>0</v>
      </c>
    </row>
    <row r="404" spans="1:22" s="137" customFormat="1" ht="21" hidden="1" customHeight="1">
      <c r="A404" s="184"/>
      <c r="B404" s="185"/>
      <c r="C404" s="134"/>
      <c r="D404" s="133"/>
      <c r="E404" s="132"/>
      <c r="F404" s="186"/>
      <c r="G404" s="131"/>
      <c r="H404" s="45"/>
      <c r="I404" s="147"/>
      <c r="J404" s="148"/>
      <c r="K404" s="148"/>
      <c r="L404" s="27" t="s">
        <v>907</v>
      </c>
      <c r="M404" s="28"/>
      <c r="N404" s="197">
        <f>O404+P404</f>
        <v>0</v>
      </c>
      <c r="O404" s="197">
        <f>SUM(O405:O405)</f>
        <v>0</v>
      </c>
      <c r="P404" s="197">
        <f>SUM(P405:P405)</f>
        <v>0</v>
      </c>
      <c r="Q404" s="161">
        <f>'havelvac 7.1'!N404+'havelvac 7.2'!N404</f>
        <v>0</v>
      </c>
      <c r="R404" s="161">
        <f>+'havelvac 7.1'!O404+'havelvac 7.2'!O404+'havelvac 7.3'!O404+'havelvac 7.4'!O404+'havelvac 7.5'!O404+'havelvac 7.6'!O404+'havelvac 7.7'!O404+'havelvac 7.9'!O404+'havelvac 7.8'!O404+'havelvac 7.10'!O404+'havelvac 7.11'!O404+'havelvac 7.12'!O404+'havelvac 7.13'!O404</f>
        <v>0</v>
      </c>
      <c r="S404" s="161">
        <f>+'havelvac 7.1'!P404+'havelvac 7.2'!P404+'havelvac 7.3'!P404+'havelvac 7.4'!P404+'havelvac 7.5'!P404+'havelvac 7.6'!P404+'havelvac 7.7'!P404+'havelvac 7.9'!P404+'havelvac 7.8'!P404+'havelvac 7.10'!P404+'havelvac 7.11'!P404+'havelvac 7.12'!P404+'havelvac 7.13'!P404</f>
        <v>0</v>
      </c>
      <c r="T404" s="438">
        <f t="shared" si="48"/>
        <v>0</v>
      </c>
      <c r="U404" s="438">
        <f t="shared" si="49"/>
        <v>0</v>
      </c>
      <c r="V404" s="438">
        <f t="shared" si="50"/>
        <v>0</v>
      </c>
    </row>
    <row r="405" spans="1:22" s="137" customFormat="1" ht="16.2" hidden="1">
      <c r="A405" s="184" t="str">
        <f t="shared" ref="A405" si="53">CONCATENATE(B405,C405,D405,E405,F405,G405)</f>
        <v>71060601044819</v>
      </c>
      <c r="B405" s="185" t="s">
        <v>439</v>
      </c>
      <c r="C405" s="134" t="s">
        <v>157</v>
      </c>
      <c r="D405" s="133" t="s">
        <v>157</v>
      </c>
      <c r="E405" s="132" t="s">
        <v>106</v>
      </c>
      <c r="F405" s="186" t="s">
        <v>155</v>
      </c>
      <c r="G405" s="187" t="s">
        <v>88</v>
      </c>
      <c r="H405" s="25"/>
      <c r="I405" s="25"/>
      <c r="J405" s="26"/>
      <c r="K405" s="26"/>
      <c r="L405" s="30" t="s">
        <v>173</v>
      </c>
      <c r="M405" s="421">
        <v>5112</v>
      </c>
      <c r="N405" s="183">
        <f>+'havelvac 7.1'!N405+'havelvac 7.2'!N405+'havelvac 7.3'!N405+'havelvac 7.4'!N405+'havelvac 7.5'!N405+'havelvac 7.6'!N405+'havelvac 7.7'!N405+'havelvac 7.9'!N405+'havelvac 7.8'!N405+'havelvac 7.10'!N405+'havelvac 7.11'!N405+'havelvac 7.12'!N405+'havelvac 7.13'!N405</f>
        <v>0</v>
      </c>
      <c r="O405" s="183">
        <f>+'havelvac 7.1'!O405+'havelvac 7.2'!O405+'havelvac 7.3'!O405+'havelvac 7.4'!O405+'havelvac 7.5'!O405+'havelvac 7.6'!O405+'havelvac 7.7'!O405+'havelvac 7.9'!O405+'havelvac 7.8'!O405+'havelvac 7.10'!O405+'havelvac 7.11'!O405+'havelvac 7.12'!O405+'havelvac 7.13'!O405</f>
        <v>0</v>
      </c>
      <c r="P405" s="183">
        <f>+'havelvac 7.1'!P405+'havelvac 7.2'!P405+'havelvac 7.3'!P405+'havelvac 7.4'!P405+'havelvac 7.5'!P405+'havelvac 7.6'!P405+'havelvac 7.7'!P405+'havelvac 7.9'!P405+'havelvac 7.8'!P405+'havelvac 7.10'!P405+'havelvac 7.11'!P405+'havelvac 7.12'!P405+'havelvac 7.13'!P405</f>
        <v>0</v>
      </c>
      <c r="Q405" s="161">
        <f>'havelvac 7.1'!N405+'havelvac 7.2'!N405</f>
        <v>0</v>
      </c>
      <c r="R405" s="161">
        <f>+'havelvac 7.1'!O405+'havelvac 7.2'!O405+'havelvac 7.3'!O405+'havelvac 7.4'!O405+'havelvac 7.5'!O405+'havelvac 7.6'!O405+'havelvac 7.7'!O405+'havelvac 7.9'!O405+'havelvac 7.8'!O405+'havelvac 7.10'!O405+'havelvac 7.11'!O405+'havelvac 7.12'!O405+'havelvac 7.13'!O405</f>
        <v>0</v>
      </c>
      <c r="S405" s="161">
        <f>+'havelvac 7.1'!P405+'havelvac 7.2'!P405+'havelvac 7.3'!P405+'havelvac 7.4'!P405+'havelvac 7.5'!P405+'havelvac 7.6'!P405+'havelvac 7.7'!P405+'havelvac 7.9'!P405+'havelvac 7.8'!P405+'havelvac 7.10'!P405+'havelvac 7.11'!P405+'havelvac 7.12'!P405+'havelvac 7.13'!P405</f>
        <v>0</v>
      </c>
      <c r="T405" s="438">
        <f t="shared" si="48"/>
        <v>0</v>
      </c>
      <c r="U405" s="438">
        <f t="shared" si="49"/>
        <v>0</v>
      </c>
      <c r="V405" s="438">
        <f t="shared" si="50"/>
        <v>0</v>
      </c>
    </row>
    <row r="406" spans="1:22" s="137" customFormat="1" ht="27.6" hidden="1">
      <c r="A406" s="184"/>
      <c r="B406" s="185"/>
      <c r="C406" s="134"/>
      <c r="D406" s="133"/>
      <c r="E406" s="132"/>
      <c r="F406" s="186"/>
      <c r="G406" s="131"/>
      <c r="H406" s="180">
        <v>2600</v>
      </c>
      <c r="I406" s="212" t="s">
        <v>157</v>
      </c>
      <c r="J406" s="213">
        <v>0</v>
      </c>
      <c r="K406" s="213">
        <v>0</v>
      </c>
      <c r="L406" s="162" t="s">
        <v>246</v>
      </c>
      <c r="M406" s="174"/>
      <c r="N406" s="163">
        <f>+N408+N418+N424+N441</f>
        <v>0</v>
      </c>
      <c r="O406" s="163">
        <f>+O408+O418+O424+O441</f>
        <v>0</v>
      </c>
      <c r="P406" s="163">
        <f>+P408+P418+P424+P441</f>
        <v>0</v>
      </c>
      <c r="Q406" s="161">
        <f>'havelvac 7.1'!N406+'havelvac 7.2'!N406</f>
        <v>0</v>
      </c>
      <c r="R406" s="161">
        <f>+'havelvac 7.1'!O406+'havelvac 7.2'!O406+'havelvac 7.3'!O406+'havelvac 7.4'!O406+'havelvac 7.5'!O406+'havelvac 7.6'!O406+'havelvac 7.7'!O406+'havelvac 7.9'!O406+'havelvac 7.8'!O406+'havelvac 7.10'!O406+'havelvac 7.11'!O406+'havelvac 7.12'!O406+'havelvac 7.13'!O406</f>
        <v>0</v>
      </c>
      <c r="S406" s="161">
        <f>+'havelvac 7.1'!P406+'havelvac 7.2'!P406+'havelvac 7.3'!P406+'havelvac 7.4'!P406+'havelvac 7.5'!P406+'havelvac 7.6'!P406+'havelvac 7.7'!P406+'havelvac 7.9'!P406+'havelvac 7.8'!P406+'havelvac 7.10'!P406+'havelvac 7.11'!P406+'havelvac 7.12'!P406+'havelvac 7.13'!P406</f>
        <v>0</v>
      </c>
      <c r="T406" s="438">
        <f t="shared" si="48"/>
        <v>0</v>
      </c>
      <c r="U406" s="438">
        <f t="shared" si="49"/>
        <v>0</v>
      </c>
      <c r="V406" s="438">
        <f t="shared" si="50"/>
        <v>0</v>
      </c>
    </row>
    <row r="407" spans="1:22" s="198" customFormat="1" ht="16.2" hidden="1">
      <c r="A407" s="184" t="str">
        <f t="shared" si="46"/>
        <v>71060601050000</v>
      </c>
      <c r="B407" s="185" t="s">
        <v>439</v>
      </c>
      <c r="C407" s="134" t="s">
        <v>157</v>
      </c>
      <c r="D407" s="133" t="s">
        <v>157</v>
      </c>
      <c r="E407" s="132" t="s">
        <v>106</v>
      </c>
      <c r="F407" s="186" t="s">
        <v>149</v>
      </c>
      <c r="G407" s="187" t="s">
        <v>440</v>
      </c>
      <c r="H407" s="25"/>
      <c r="I407" s="18"/>
      <c r="J407" s="19"/>
      <c r="K407" s="19"/>
      <c r="L407" s="30" t="s">
        <v>108</v>
      </c>
      <c r="M407" s="178"/>
      <c r="N407" s="191"/>
      <c r="O407" s="191"/>
      <c r="P407" s="191"/>
      <c r="Q407" s="161">
        <f>'havelvac 7.1'!N407+'havelvac 7.2'!N407</f>
        <v>0</v>
      </c>
      <c r="R407" s="161">
        <f>+'havelvac 7.1'!O407+'havelvac 7.2'!O407+'havelvac 7.3'!O407+'havelvac 7.4'!O407+'havelvac 7.5'!O407+'havelvac 7.6'!O407+'havelvac 7.7'!O407+'havelvac 7.9'!O407+'havelvac 7.8'!O407+'havelvac 7.10'!O407+'havelvac 7.11'!O407+'havelvac 7.12'!O407+'havelvac 7.13'!O407</f>
        <v>0</v>
      </c>
      <c r="S407" s="161">
        <f>+'havelvac 7.1'!P407+'havelvac 7.2'!P407+'havelvac 7.3'!P407+'havelvac 7.4'!P407+'havelvac 7.5'!P407+'havelvac 7.6'!P407+'havelvac 7.7'!P407+'havelvac 7.9'!P407+'havelvac 7.8'!P407+'havelvac 7.10'!P407+'havelvac 7.11'!P407+'havelvac 7.12'!P407+'havelvac 7.13'!P407</f>
        <v>0</v>
      </c>
      <c r="T407" s="438">
        <f t="shared" si="48"/>
        <v>0</v>
      </c>
      <c r="U407" s="438">
        <f t="shared" si="49"/>
        <v>0</v>
      </c>
      <c r="V407" s="438">
        <f t="shared" si="50"/>
        <v>0</v>
      </c>
    </row>
    <row r="408" spans="1:22" s="137" customFormat="1" ht="16.2" hidden="1">
      <c r="A408" s="184" t="str">
        <f t="shared" si="46"/>
        <v>71060601054861</v>
      </c>
      <c r="B408" s="185" t="s">
        <v>439</v>
      </c>
      <c r="C408" s="134" t="s">
        <v>157</v>
      </c>
      <c r="D408" s="133" t="s">
        <v>157</v>
      </c>
      <c r="E408" s="132" t="s">
        <v>106</v>
      </c>
      <c r="F408" s="186" t="s">
        <v>149</v>
      </c>
      <c r="G408" s="131">
        <v>4861</v>
      </c>
      <c r="H408" s="165">
        <v>2610</v>
      </c>
      <c r="I408" s="166" t="s">
        <v>157</v>
      </c>
      <c r="J408" s="167">
        <v>1</v>
      </c>
      <c r="K408" s="167">
        <v>0</v>
      </c>
      <c r="L408" s="168" t="s">
        <v>247</v>
      </c>
      <c r="M408" s="176"/>
      <c r="N408" s="188">
        <f>+N410</f>
        <v>0</v>
      </c>
      <c r="O408" s="188">
        <f>+O410</f>
        <v>0</v>
      </c>
      <c r="P408" s="188">
        <f>+P410</f>
        <v>0</v>
      </c>
      <c r="Q408" s="161">
        <f>'havelvac 7.1'!N408+'havelvac 7.2'!N408</f>
        <v>0</v>
      </c>
      <c r="R408" s="161">
        <f>+'havelvac 7.1'!O408+'havelvac 7.2'!O408+'havelvac 7.3'!O408+'havelvac 7.4'!O408+'havelvac 7.5'!O408+'havelvac 7.6'!O408+'havelvac 7.7'!O408+'havelvac 7.9'!O408+'havelvac 7.8'!O408+'havelvac 7.10'!O408+'havelvac 7.11'!O408+'havelvac 7.12'!O408+'havelvac 7.13'!O408</f>
        <v>0</v>
      </c>
      <c r="S408" s="161">
        <f>+'havelvac 7.1'!P408+'havelvac 7.2'!P408+'havelvac 7.3'!P408+'havelvac 7.4'!P408+'havelvac 7.5'!P408+'havelvac 7.6'!P408+'havelvac 7.7'!P408+'havelvac 7.9'!P408+'havelvac 7.8'!P408+'havelvac 7.10'!P408+'havelvac 7.11'!P408+'havelvac 7.12'!P408+'havelvac 7.13'!P408</f>
        <v>0</v>
      </c>
      <c r="T408" s="438">
        <f t="shared" si="48"/>
        <v>0</v>
      </c>
      <c r="U408" s="438">
        <f t="shared" si="49"/>
        <v>0</v>
      </c>
      <c r="V408" s="438">
        <f t="shared" si="50"/>
        <v>0</v>
      </c>
    </row>
    <row r="409" spans="1:22" s="198" customFormat="1" ht="16.2" hidden="1">
      <c r="A409" s="184" t="str">
        <f t="shared" si="46"/>
        <v>71060601060000</v>
      </c>
      <c r="B409" s="185" t="s">
        <v>439</v>
      </c>
      <c r="C409" s="134" t="s">
        <v>157</v>
      </c>
      <c r="D409" s="133" t="s">
        <v>157</v>
      </c>
      <c r="E409" s="132" t="s">
        <v>106</v>
      </c>
      <c r="F409" s="186" t="s">
        <v>157</v>
      </c>
      <c r="G409" s="187" t="s">
        <v>440</v>
      </c>
      <c r="H409" s="25"/>
      <c r="I409" s="18"/>
      <c r="J409" s="19"/>
      <c r="K409" s="19"/>
      <c r="L409" s="30" t="s">
        <v>110</v>
      </c>
      <c r="M409" s="31"/>
      <c r="N409" s="190"/>
      <c r="O409" s="190"/>
      <c r="P409" s="190"/>
      <c r="Q409" s="161">
        <f>'havelvac 7.1'!N409+'havelvac 7.2'!N409</f>
        <v>0</v>
      </c>
      <c r="R409" s="161">
        <f>+'havelvac 7.1'!O409+'havelvac 7.2'!O409+'havelvac 7.3'!O409+'havelvac 7.4'!O409+'havelvac 7.5'!O409+'havelvac 7.6'!O409+'havelvac 7.7'!O409+'havelvac 7.9'!O409+'havelvac 7.8'!O409+'havelvac 7.10'!O409+'havelvac 7.11'!O409+'havelvac 7.12'!O409+'havelvac 7.13'!O409</f>
        <v>0</v>
      </c>
      <c r="S409" s="161">
        <f>+'havelvac 7.1'!P409+'havelvac 7.2'!P409+'havelvac 7.3'!P409+'havelvac 7.4'!P409+'havelvac 7.5'!P409+'havelvac 7.6'!P409+'havelvac 7.7'!P409+'havelvac 7.9'!P409+'havelvac 7.8'!P409+'havelvac 7.10'!P409+'havelvac 7.11'!P409+'havelvac 7.12'!P409+'havelvac 7.13'!P409</f>
        <v>0</v>
      </c>
      <c r="T409" s="438">
        <f t="shared" si="48"/>
        <v>0</v>
      </c>
      <c r="U409" s="438">
        <f t="shared" si="49"/>
        <v>0</v>
      </c>
      <c r="V409" s="438">
        <f t="shared" si="50"/>
        <v>0</v>
      </c>
    </row>
    <row r="410" spans="1:22" s="137" customFormat="1" ht="16.2" hidden="1">
      <c r="A410" s="184" t="str">
        <f t="shared" si="46"/>
        <v>71060601064638</v>
      </c>
      <c r="B410" s="185" t="s">
        <v>439</v>
      </c>
      <c r="C410" s="134" t="s">
        <v>157</v>
      </c>
      <c r="D410" s="133" t="s">
        <v>157</v>
      </c>
      <c r="E410" s="132" t="s">
        <v>106</v>
      </c>
      <c r="F410" s="186" t="s">
        <v>157</v>
      </c>
      <c r="G410" s="131">
        <v>4638</v>
      </c>
      <c r="H410" s="151" t="s">
        <v>89</v>
      </c>
      <c r="I410" s="152" t="s">
        <v>157</v>
      </c>
      <c r="J410" s="153" t="s">
        <v>82</v>
      </c>
      <c r="K410" s="153" t="s">
        <v>82</v>
      </c>
      <c r="L410" s="154" t="s">
        <v>247</v>
      </c>
      <c r="M410" s="155" t="s">
        <v>81</v>
      </c>
      <c r="N410" s="192">
        <f>+N300+N412+N414+N416</f>
        <v>0</v>
      </c>
      <c r="O410" s="192">
        <f t="shared" ref="O410:P410" si="54">+O300+O412+O414+O416</f>
        <v>0</v>
      </c>
      <c r="P410" s="192">
        <f t="shared" si="54"/>
        <v>0</v>
      </c>
      <c r="Q410" s="161">
        <f>'havelvac 7.1'!N410+'havelvac 7.2'!N410</f>
        <v>0</v>
      </c>
      <c r="R410" s="161">
        <f>+'havelvac 7.1'!O410+'havelvac 7.2'!O410+'havelvac 7.3'!O410+'havelvac 7.4'!O410+'havelvac 7.5'!O410+'havelvac 7.6'!O410+'havelvac 7.7'!O410+'havelvac 7.9'!O410+'havelvac 7.8'!O410+'havelvac 7.10'!O410+'havelvac 7.11'!O410+'havelvac 7.12'!O410+'havelvac 7.13'!O410</f>
        <v>0</v>
      </c>
      <c r="S410" s="161">
        <f>+'havelvac 7.1'!P410+'havelvac 7.2'!P410+'havelvac 7.3'!P410+'havelvac 7.4'!P410+'havelvac 7.5'!P410+'havelvac 7.6'!P410+'havelvac 7.7'!P410+'havelvac 7.9'!P410+'havelvac 7.8'!P410+'havelvac 7.10'!P410+'havelvac 7.11'!P410+'havelvac 7.12'!P410+'havelvac 7.13'!P410</f>
        <v>0</v>
      </c>
      <c r="T410" s="438">
        <f t="shared" si="48"/>
        <v>0</v>
      </c>
      <c r="U410" s="438">
        <f t="shared" si="49"/>
        <v>0</v>
      </c>
      <c r="V410" s="438">
        <f t="shared" si="50"/>
        <v>0</v>
      </c>
    </row>
    <row r="411" spans="1:22" s="198" customFormat="1" ht="16.2" hidden="1">
      <c r="A411" s="184" t="str">
        <f t="shared" si="46"/>
        <v>71060601070000</v>
      </c>
      <c r="B411" s="185" t="s">
        <v>439</v>
      </c>
      <c r="C411" s="134" t="s">
        <v>157</v>
      </c>
      <c r="D411" s="133" t="s">
        <v>157</v>
      </c>
      <c r="E411" s="132" t="s">
        <v>106</v>
      </c>
      <c r="F411" s="186" t="s">
        <v>183</v>
      </c>
      <c r="G411" s="187" t="s">
        <v>440</v>
      </c>
      <c r="H411" s="25"/>
      <c r="I411" s="25"/>
      <c r="J411" s="26"/>
      <c r="K411" s="26"/>
      <c r="L411" s="30" t="s">
        <v>108</v>
      </c>
      <c r="M411" s="31"/>
      <c r="N411" s="190"/>
      <c r="O411" s="190"/>
      <c r="P411" s="190"/>
      <c r="Q411" s="161">
        <f>'havelvac 7.1'!N411+'havelvac 7.2'!N411</f>
        <v>0</v>
      </c>
      <c r="R411" s="161">
        <f>+'havelvac 7.1'!O411+'havelvac 7.2'!O411+'havelvac 7.3'!O411+'havelvac 7.4'!O411+'havelvac 7.5'!O411+'havelvac 7.6'!O411+'havelvac 7.7'!O411+'havelvac 7.9'!O411+'havelvac 7.8'!O411+'havelvac 7.10'!O411+'havelvac 7.11'!O411+'havelvac 7.12'!O411+'havelvac 7.13'!O411</f>
        <v>0</v>
      </c>
      <c r="S411" s="161">
        <f>+'havelvac 7.1'!P411+'havelvac 7.2'!P411+'havelvac 7.3'!P411+'havelvac 7.4'!P411+'havelvac 7.5'!P411+'havelvac 7.6'!P411+'havelvac 7.7'!P411+'havelvac 7.9'!P411+'havelvac 7.8'!P411+'havelvac 7.10'!P411+'havelvac 7.11'!P411+'havelvac 7.12'!P411+'havelvac 7.13'!P411</f>
        <v>0</v>
      </c>
      <c r="T411" s="438">
        <f t="shared" si="48"/>
        <v>0</v>
      </c>
      <c r="U411" s="438">
        <f t="shared" si="49"/>
        <v>0</v>
      </c>
      <c r="V411" s="438">
        <f t="shared" si="50"/>
        <v>0</v>
      </c>
    </row>
    <row r="412" spans="1:22" s="137" customFormat="1" ht="55.2" hidden="1">
      <c r="A412" s="184" t="str">
        <f t="shared" si="46"/>
        <v>71060601085113</v>
      </c>
      <c r="B412" s="185" t="s">
        <v>439</v>
      </c>
      <c r="C412" s="134" t="s">
        <v>157</v>
      </c>
      <c r="D412" s="133" t="s">
        <v>157</v>
      </c>
      <c r="E412" s="132" t="s">
        <v>106</v>
      </c>
      <c r="F412" s="186" t="s">
        <v>185</v>
      </c>
      <c r="G412" s="131">
        <v>5113</v>
      </c>
      <c r="H412" s="46"/>
      <c r="I412" s="147"/>
      <c r="J412" s="148"/>
      <c r="K412" s="148"/>
      <c r="L412" s="27" t="s">
        <v>892</v>
      </c>
      <c r="M412" s="28"/>
      <c r="N412" s="197">
        <f>SUM(N413:N413)</f>
        <v>0</v>
      </c>
      <c r="O412" s="197">
        <f>SUM(O413:O413)</f>
        <v>0</v>
      </c>
      <c r="P412" s="197">
        <f>SUM(P413:P413)</f>
        <v>0</v>
      </c>
      <c r="Q412" s="161">
        <f>'havelvac 7.1'!N412+'havelvac 7.2'!N412</f>
        <v>0</v>
      </c>
      <c r="R412" s="161">
        <f>+'havelvac 7.1'!O412+'havelvac 7.2'!O412+'havelvac 7.3'!O412+'havelvac 7.4'!O412+'havelvac 7.5'!O412+'havelvac 7.6'!O412+'havelvac 7.7'!O412+'havelvac 7.9'!O412+'havelvac 7.8'!O412+'havelvac 7.10'!O412+'havelvac 7.11'!O412+'havelvac 7.12'!O412+'havelvac 7.13'!O412</f>
        <v>0</v>
      </c>
      <c r="S412" s="161">
        <f>+'havelvac 7.1'!P412+'havelvac 7.2'!P412+'havelvac 7.3'!P412+'havelvac 7.4'!P412+'havelvac 7.5'!P412+'havelvac 7.6'!P412+'havelvac 7.7'!P412+'havelvac 7.9'!P412+'havelvac 7.8'!P412+'havelvac 7.10'!P412+'havelvac 7.11'!P412+'havelvac 7.12'!P412+'havelvac 7.13'!P412</f>
        <v>0</v>
      </c>
      <c r="T412" s="438">
        <f t="shared" si="48"/>
        <v>0</v>
      </c>
      <c r="U412" s="438">
        <f t="shared" si="49"/>
        <v>0</v>
      </c>
      <c r="V412" s="438">
        <f t="shared" si="50"/>
        <v>0</v>
      </c>
    </row>
    <row r="413" spans="1:22" s="198" customFormat="1" ht="16.2" hidden="1">
      <c r="A413" s="184" t="str">
        <f t="shared" si="46"/>
        <v>71060601090000</v>
      </c>
      <c r="B413" s="185" t="s">
        <v>439</v>
      </c>
      <c r="C413" s="134" t="s">
        <v>157</v>
      </c>
      <c r="D413" s="133" t="s">
        <v>157</v>
      </c>
      <c r="E413" s="132" t="s">
        <v>106</v>
      </c>
      <c r="F413" s="186" t="s">
        <v>187</v>
      </c>
      <c r="G413" s="187" t="s">
        <v>440</v>
      </c>
      <c r="H413" s="25"/>
      <c r="I413" s="18"/>
      <c r="J413" s="19"/>
      <c r="K413" s="19"/>
      <c r="L413" s="30" t="s">
        <v>118</v>
      </c>
      <c r="M413" s="44">
        <v>4216</v>
      </c>
      <c r="N413" s="183">
        <f>+'havelvac 7.1'!N413+'havelvac 7.2'!N413+'havelvac 7.3'!N413+'havelvac 7.4'!N413+'havelvac 7.5'!N413+'havelvac 7.6'!N413+'havelvac 7.7'!N413+'havelvac 7.9'!N413+'havelvac 7.8'!N413+'havelvac 7.10'!N413+'havelvac 7.11'!N413+'havelvac 7.12'!N413+'havelvac 7.13'!N413</f>
        <v>0</v>
      </c>
      <c r="O413" s="183">
        <f>+'havelvac 7.1'!O413+'havelvac 7.2'!O413+'havelvac 7.3'!O413+'havelvac 7.4'!O413+'havelvac 7.5'!O413+'havelvac 7.6'!O413+'havelvac 7.7'!O413+'havelvac 7.9'!O413+'havelvac 7.8'!O413+'havelvac 7.10'!O413+'havelvac 7.11'!O413+'havelvac 7.12'!O413+'havelvac 7.13'!O413</f>
        <v>0</v>
      </c>
      <c r="P413" s="183">
        <f>+'havelvac 7.1'!P413+'havelvac 7.2'!P413+'havelvac 7.3'!P413+'havelvac 7.4'!P413+'havelvac 7.5'!P413+'havelvac 7.6'!P413+'havelvac 7.7'!P413+'havelvac 7.9'!P413+'havelvac 7.8'!P413+'havelvac 7.10'!P413+'havelvac 7.11'!P413+'havelvac 7.12'!P413+'havelvac 7.13'!P413</f>
        <v>0</v>
      </c>
      <c r="Q413" s="161">
        <f>'havelvac 7.1'!N413+'havelvac 7.2'!N413</f>
        <v>0</v>
      </c>
      <c r="R413" s="161">
        <f>+'havelvac 7.1'!O413+'havelvac 7.2'!O413+'havelvac 7.3'!O413+'havelvac 7.4'!O413+'havelvac 7.5'!O413+'havelvac 7.6'!O413+'havelvac 7.7'!O413+'havelvac 7.9'!O413+'havelvac 7.8'!O413+'havelvac 7.10'!O413+'havelvac 7.11'!O413+'havelvac 7.12'!O413+'havelvac 7.13'!O413</f>
        <v>0</v>
      </c>
      <c r="S413" s="161">
        <f>+'havelvac 7.1'!P413+'havelvac 7.2'!P413+'havelvac 7.3'!P413+'havelvac 7.4'!P413+'havelvac 7.5'!P413+'havelvac 7.6'!P413+'havelvac 7.7'!P413+'havelvac 7.9'!P413+'havelvac 7.8'!P413+'havelvac 7.10'!P413+'havelvac 7.11'!P413+'havelvac 7.12'!P413+'havelvac 7.13'!P413</f>
        <v>0</v>
      </c>
      <c r="T413" s="438">
        <f t="shared" si="48"/>
        <v>0</v>
      </c>
      <c r="U413" s="438">
        <f t="shared" si="49"/>
        <v>0</v>
      </c>
      <c r="V413" s="438">
        <f t="shared" si="50"/>
        <v>0</v>
      </c>
    </row>
    <row r="414" spans="1:22" s="164" customFormat="1" ht="55.2" hidden="1">
      <c r="A414" s="122"/>
      <c r="B414" s="124"/>
      <c r="C414" s="117"/>
      <c r="D414" s="118"/>
      <c r="E414" s="127"/>
      <c r="F414" s="128"/>
      <c r="G414" s="129"/>
      <c r="H414" s="45"/>
      <c r="I414" s="50"/>
      <c r="J414" s="51"/>
      <c r="K414" s="51"/>
      <c r="L414" s="27" t="s">
        <v>893</v>
      </c>
      <c r="M414" s="28"/>
      <c r="N414" s="197">
        <f>+N415</f>
        <v>0</v>
      </c>
      <c r="O414" s="197">
        <f t="shared" ref="O414:P414" si="55">+O415</f>
        <v>0</v>
      </c>
      <c r="P414" s="197">
        <f t="shared" si="55"/>
        <v>0</v>
      </c>
      <c r="Q414" s="161">
        <f>'havelvac 7.1'!N414+'havelvac 7.2'!N414</f>
        <v>0</v>
      </c>
      <c r="R414" s="161">
        <f>+'havelvac 7.1'!O414+'havelvac 7.2'!O414+'havelvac 7.3'!O414+'havelvac 7.4'!O414+'havelvac 7.5'!O414+'havelvac 7.6'!O414+'havelvac 7.7'!O414+'havelvac 7.9'!O414+'havelvac 7.8'!O414+'havelvac 7.10'!O414+'havelvac 7.11'!O414+'havelvac 7.12'!O414+'havelvac 7.13'!O414</f>
        <v>0</v>
      </c>
      <c r="S414" s="161">
        <f>+'havelvac 7.1'!P414+'havelvac 7.2'!P414+'havelvac 7.3'!P414+'havelvac 7.4'!P414+'havelvac 7.5'!P414+'havelvac 7.6'!P414+'havelvac 7.7'!P414+'havelvac 7.9'!P414+'havelvac 7.8'!P414+'havelvac 7.10'!P414+'havelvac 7.11'!P414+'havelvac 7.12'!P414+'havelvac 7.13'!P414</f>
        <v>0</v>
      </c>
      <c r="T414" s="438">
        <f t="shared" si="48"/>
        <v>0</v>
      </c>
      <c r="U414" s="438">
        <f t="shared" si="49"/>
        <v>0</v>
      </c>
      <c r="V414" s="438">
        <f t="shared" si="50"/>
        <v>0</v>
      </c>
    </row>
    <row r="415" spans="1:22" s="164" customFormat="1" ht="16.2" hidden="1">
      <c r="A415" s="122"/>
      <c r="B415" s="124"/>
      <c r="C415" s="117"/>
      <c r="D415" s="118"/>
      <c r="E415" s="127"/>
      <c r="F415" s="128"/>
      <c r="G415" s="129"/>
      <c r="H415" s="25"/>
      <c r="I415" s="18"/>
      <c r="J415" s="19"/>
      <c r="K415" s="19"/>
      <c r="L415" s="29" t="s">
        <v>763</v>
      </c>
      <c r="M415" s="44">
        <v>4728</v>
      </c>
      <c r="N415" s="183">
        <f>+'havelvac 7.1'!N415+'havelvac 7.2'!N415+'havelvac 7.3'!N415+'havelvac 7.4'!N415+'havelvac 7.5'!N415+'havelvac 7.6'!N415+'havelvac 7.7'!N415+'havelvac 7.9'!N415+'havelvac 7.8'!N415+'havelvac 7.10'!N415+'havelvac 7.11'!N415+'havelvac 7.12'!N415+'havelvac 7.13'!N415</f>
        <v>0</v>
      </c>
      <c r="O415" s="183">
        <f>+'havelvac 7.1'!O415+'havelvac 7.2'!O415+'havelvac 7.3'!O415+'havelvac 7.4'!O415+'havelvac 7.5'!O415+'havelvac 7.6'!O415+'havelvac 7.7'!O415+'havelvac 7.9'!O415+'havelvac 7.8'!O415+'havelvac 7.10'!O415+'havelvac 7.11'!O415+'havelvac 7.12'!O415+'havelvac 7.13'!O415</f>
        <v>0</v>
      </c>
      <c r="P415" s="183">
        <f>+'havelvac 7.1'!P415+'havelvac 7.2'!P415+'havelvac 7.3'!P415+'havelvac 7.4'!P415+'havelvac 7.5'!P415+'havelvac 7.6'!P415+'havelvac 7.7'!P415+'havelvac 7.9'!P415+'havelvac 7.8'!P415+'havelvac 7.10'!P415+'havelvac 7.11'!P415+'havelvac 7.12'!P415+'havelvac 7.13'!P415</f>
        <v>0</v>
      </c>
      <c r="Q415" s="161">
        <f>'havelvac 7.1'!N415+'havelvac 7.2'!N415</f>
        <v>0</v>
      </c>
      <c r="R415" s="161">
        <f>+'havelvac 7.1'!O415+'havelvac 7.2'!O415+'havelvac 7.3'!O415+'havelvac 7.4'!O415+'havelvac 7.5'!O415+'havelvac 7.6'!O415+'havelvac 7.7'!O415+'havelvac 7.9'!O415+'havelvac 7.8'!O415+'havelvac 7.10'!O415+'havelvac 7.11'!O415+'havelvac 7.12'!O415+'havelvac 7.13'!O415</f>
        <v>0</v>
      </c>
      <c r="S415" s="161">
        <f>+'havelvac 7.1'!P415+'havelvac 7.2'!P415+'havelvac 7.3'!P415+'havelvac 7.4'!P415+'havelvac 7.5'!P415+'havelvac 7.6'!P415+'havelvac 7.7'!P415+'havelvac 7.9'!P415+'havelvac 7.8'!P415+'havelvac 7.10'!P415+'havelvac 7.11'!P415+'havelvac 7.12'!P415+'havelvac 7.13'!P415</f>
        <v>0</v>
      </c>
      <c r="T415" s="438">
        <f t="shared" si="48"/>
        <v>0</v>
      </c>
      <c r="U415" s="438">
        <f t="shared" si="49"/>
        <v>0</v>
      </c>
      <c r="V415" s="438">
        <f t="shared" si="50"/>
        <v>0</v>
      </c>
    </row>
    <row r="416" spans="1:22" s="164" customFormat="1" ht="27.6" hidden="1">
      <c r="A416" s="122"/>
      <c r="B416" s="124"/>
      <c r="C416" s="117"/>
      <c r="D416" s="118"/>
      <c r="E416" s="127"/>
      <c r="F416" s="128"/>
      <c r="G416" s="129"/>
      <c r="H416" s="45"/>
      <c r="I416" s="50"/>
      <c r="J416" s="51"/>
      <c r="K416" s="51"/>
      <c r="L416" s="459" t="s">
        <v>894</v>
      </c>
      <c r="M416" s="28"/>
      <c r="N416" s="197">
        <f>N417</f>
        <v>0</v>
      </c>
      <c r="O416" s="197">
        <f t="shared" ref="O416:P416" si="56">O417</f>
        <v>0</v>
      </c>
      <c r="P416" s="197">
        <f t="shared" si="56"/>
        <v>0</v>
      </c>
      <c r="Q416" s="161">
        <f>'havelvac 7.1'!N416+'havelvac 7.2'!N416</f>
        <v>0</v>
      </c>
      <c r="R416" s="161">
        <f>+'havelvac 7.1'!O416+'havelvac 7.2'!O416+'havelvac 7.3'!O416+'havelvac 7.4'!O416+'havelvac 7.5'!O416+'havelvac 7.6'!O416+'havelvac 7.7'!O416+'havelvac 7.9'!O416+'havelvac 7.8'!O416+'havelvac 7.10'!O416+'havelvac 7.11'!O416+'havelvac 7.12'!O416+'havelvac 7.13'!O416</f>
        <v>0</v>
      </c>
      <c r="S416" s="161">
        <f>+'havelvac 7.1'!P416+'havelvac 7.2'!P416+'havelvac 7.3'!P416+'havelvac 7.4'!P416+'havelvac 7.5'!P416+'havelvac 7.6'!P416+'havelvac 7.7'!P416+'havelvac 7.9'!P416+'havelvac 7.8'!P416+'havelvac 7.10'!P416+'havelvac 7.11'!P416+'havelvac 7.12'!P416+'havelvac 7.13'!P416</f>
        <v>0</v>
      </c>
      <c r="T416" s="438">
        <f t="shared" si="48"/>
        <v>0</v>
      </c>
      <c r="U416" s="438">
        <f t="shared" si="49"/>
        <v>0</v>
      </c>
      <c r="V416" s="438">
        <f t="shared" si="50"/>
        <v>0</v>
      </c>
    </row>
    <row r="417" spans="1:22" s="164" customFormat="1" ht="16.2" hidden="1">
      <c r="A417" s="122"/>
      <c r="B417" s="124"/>
      <c r="C417" s="117"/>
      <c r="D417" s="118"/>
      <c r="E417" s="127"/>
      <c r="F417" s="128"/>
      <c r="G417" s="129"/>
      <c r="H417" s="25"/>
      <c r="I417" s="18"/>
      <c r="J417" s="19"/>
      <c r="K417" s="19"/>
      <c r="L417" s="29" t="s">
        <v>348</v>
      </c>
      <c r="M417" s="12">
        <v>4729</v>
      </c>
      <c r="N417" s="183">
        <f>+'havelvac 7.1'!N417+'havelvac 7.2'!N417+'havelvac 7.3'!N417+'havelvac 7.4'!N417+'havelvac 7.5'!N417+'havelvac 7.6'!N417+'havelvac 7.7'!N417+'havelvac 7.9'!N417+'havelvac 7.8'!N417+'havelvac 7.10'!N417+'havelvac 7.11'!N417+'havelvac 7.12'!N417+'havelvac 7.13'!N417</f>
        <v>0</v>
      </c>
      <c r="O417" s="183">
        <f>+'havelvac 7.1'!O417+'havelvac 7.2'!O417+'havelvac 7.3'!O417+'havelvac 7.4'!O417+'havelvac 7.5'!O417+'havelvac 7.6'!O417+'havelvac 7.7'!O417+'havelvac 7.9'!O417+'havelvac 7.8'!O417+'havelvac 7.10'!O417+'havelvac 7.11'!O417+'havelvac 7.12'!O417+'havelvac 7.13'!O417</f>
        <v>0</v>
      </c>
      <c r="P417" s="183">
        <f>+'havelvac 7.1'!P417+'havelvac 7.2'!P417+'havelvac 7.3'!P417+'havelvac 7.4'!P417+'havelvac 7.5'!P417+'havelvac 7.6'!P417+'havelvac 7.7'!P417+'havelvac 7.9'!P417+'havelvac 7.8'!P417+'havelvac 7.10'!P417+'havelvac 7.11'!P417+'havelvac 7.12'!P417+'havelvac 7.13'!P417</f>
        <v>0</v>
      </c>
      <c r="Q417" s="161">
        <f>'havelvac 7.1'!N417+'havelvac 7.2'!N417</f>
        <v>0</v>
      </c>
      <c r="R417" s="161">
        <f>+'havelvac 7.1'!O417+'havelvac 7.2'!O417+'havelvac 7.3'!O417+'havelvac 7.4'!O417+'havelvac 7.5'!O417+'havelvac 7.6'!O417+'havelvac 7.7'!O417+'havelvac 7.9'!O417+'havelvac 7.8'!O417+'havelvac 7.10'!O417+'havelvac 7.11'!O417+'havelvac 7.12'!O417+'havelvac 7.13'!O417</f>
        <v>0</v>
      </c>
      <c r="S417" s="161">
        <f>+'havelvac 7.1'!P417+'havelvac 7.2'!P417+'havelvac 7.3'!P417+'havelvac 7.4'!P417+'havelvac 7.5'!P417+'havelvac 7.6'!P417+'havelvac 7.7'!P417+'havelvac 7.9'!P417+'havelvac 7.8'!P417+'havelvac 7.10'!P417+'havelvac 7.11'!P417+'havelvac 7.12'!P417+'havelvac 7.13'!P417</f>
        <v>0</v>
      </c>
      <c r="T417" s="438">
        <f t="shared" si="48"/>
        <v>0</v>
      </c>
      <c r="U417" s="438">
        <f t="shared" si="49"/>
        <v>0</v>
      </c>
      <c r="V417" s="438">
        <f t="shared" si="50"/>
        <v>0</v>
      </c>
    </row>
    <row r="418" spans="1:22" s="137" customFormat="1" ht="16.2" hidden="1">
      <c r="A418" s="184" t="str">
        <f t="shared" ref="A418:A421" si="57">CONCATENATE(B418,C418,D418,E418,F418,G418)</f>
        <v>71080000000001</v>
      </c>
      <c r="B418" s="185" t="s">
        <v>439</v>
      </c>
      <c r="C418" s="134" t="s">
        <v>185</v>
      </c>
      <c r="D418" s="133" t="s">
        <v>441</v>
      </c>
      <c r="E418" s="132" t="s">
        <v>441</v>
      </c>
      <c r="F418" s="186" t="s">
        <v>441</v>
      </c>
      <c r="G418" s="187" t="s">
        <v>96</v>
      </c>
      <c r="H418" s="165">
        <v>2630</v>
      </c>
      <c r="I418" s="166" t="s">
        <v>157</v>
      </c>
      <c r="J418" s="167">
        <v>3</v>
      </c>
      <c r="K418" s="167">
        <v>0</v>
      </c>
      <c r="L418" s="168" t="s">
        <v>251</v>
      </c>
      <c r="M418" s="176"/>
      <c r="N418" s="188">
        <f>+N420</f>
        <v>0</v>
      </c>
      <c r="O418" s="188">
        <f>+O420</f>
        <v>0</v>
      </c>
      <c r="P418" s="188">
        <f>+P420</f>
        <v>0</v>
      </c>
      <c r="Q418" s="161">
        <f>'havelvac 7.1'!N418+'havelvac 7.2'!N418</f>
        <v>0</v>
      </c>
      <c r="R418" s="161">
        <f>+'havelvac 7.1'!O418+'havelvac 7.2'!O418+'havelvac 7.3'!O418+'havelvac 7.4'!O418+'havelvac 7.5'!O418+'havelvac 7.6'!O418+'havelvac 7.7'!O418+'havelvac 7.9'!O418+'havelvac 7.8'!O418+'havelvac 7.10'!O418+'havelvac 7.11'!O418+'havelvac 7.12'!O418+'havelvac 7.13'!O418</f>
        <v>0</v>
      </c>
      <c r="S418" s="161">
        <f>+'havelvac 7.1'!P418+'havelvac 7.2'!P418+'havelvac 7.3'!P418+'havelvac 7.4'!P418+'havelvac 7.5'!P418+'havelvac 7.6'!P418+'havelvac 7.7'!P418+'havelvac 7.9'!P418+'havelvac 7.8'!P418+'havelvac 7.10'!P418+'havelvac 7.11'!P418+'havelvac 7.12'!P418+'havelvac 7.13'!P418</f>
        <v>0</v>
      </c>
      <c r="T418" s="438">
        <f t="shared" ref="T418:T422" si="58">N418-Q418</f>
        <v>0</v>
      </c>
      <c r="U418" s="438">
        <f t="shared" ref="U418:U422" si="59">O418-R418</f>
        <v>0</v>
      </c>
      <c r="V418" s="438">
        <f t="shared" ref="V418:V422" si="60">P418-S418</f>
        <v>0</v>
      </c>
    </row>
    <row r="419" spans="1:22" s="189" customFormat="1" ht="16.2" hidden="1">
      <c r="A419" s="184" t="str">
        <f t="shared" si="57"/>
        <v>71080100000000</v>
      </c>
      <c r="B419" s="185" t="s">
        <v>439</v>
      </c>
      <c r="C419" s="134" t="s">
        <v>185</v>
      </c>
      <c r="D419" s="133" t="s">
        <v>106</v>
      </c>
      <c r="E419" s="132" t="s">
        <v>441</v>
      </c>
      <c r="F419" s="186" t="s">
        <v>441</v>
      </c>
      <c r="G419" s="187" t="s">
        <v>440</v>
      </c>
      <c r="H419" s="25"/>
      <c r="I419" s="18"/>
      <c r="J419" s="19"/>
      <c r="K419" s="19"/>
      <c r="L419" s="30" t="s">
        <v>110</v>
      </c>
      <c r="M419" s="31"/>
      <c r="N419" s="190"/>
      <c r="O419" s="190"/>
      <c r="P419" s="190"/>
      <c r="Q419" s="161">
        <f>'havelvac 7.1'!N419+'havelvac 7.2'!N419</f>
        <v>0</v>
      </c>
      <c r="R419" s="161">
        <f>+'havelvac 7.1'!O419+'havelvac 7.2'!O419+'havelvac 7.3'!O419+'havelvac 7.4'!O419+'havelvac 7.5'!O419+'havelvac 7.6'!O419+'havelvac 7.7'!O419+'havelvac 7.9'!O419+'havelvac 7.8'!O419+'havelvac 7.10'!O419+'havelvac 7.11'!O419+'havelvac 7.12'!O419+'havelvac 7.13'!O419</f>
        <v>0</v>
      </c>
      <c r="S419" s="161">
        <f>+'havelvac 7.1'!P419+'havelvac 7.2'!P419+'havelvac 7.3'!P419+'havelvac 7.4'!P419+'havelvac 7.5'!P419+'havelvac 7.6'!P419+'havelvac 7.7'!P419+'havelvac 7.9'!P419+'havelvac 7.8'!P419+'havelvac 7.10'!P419+'havelvac 7.11'!P419+'havelvac 7.12'!P419+'havelvac 7.13'!P419</f>
        <v>0</v>
      </c>
      <c r="T419" s="438">
        <f t="shared" si="58"/>
        <v>0</v>
      </c>
      <c r="U419" s="438">
        <f t="shared" si="59"/>
        <v>0</v>
      </c>
      <c r="V419" s="438">
        <f t="shared" si="60"/>
        <v>0</v>
      </c>
    </row>
    <row r="420" spans="1:22" s="137" customFormat="1" ht="16.2" hidden="1">
      <c r="A420" s="184" t="str">
        <f t="shared" si="57"/>
        <v>71080100000001</v>
      </c>
      <c r="B420" s="185" t="s">
        <v>439</v>
      </c>
      <c r="C420" s="134" t="s">
        <v>185</v>
      </c>
      <c r="D420" s="133" t="s">
        <v>106</v>
      </c>
      <c r="E420" s="132" t="s">
        <v>441</v>
      </c>
      <c r="F420" s="186" t="s">
        <v>441</v>
      </c>
      <c r="G420" s="187" t="s">
        <v>96</v>
      </c>
      <c r="H420" s="151">
        <v>2631</v>
      </c>
      <c r="I420" s="152" t="s">
        <v>157</v>
      </c>
      <c r="J420" s="153">
        <v>3</v>
      </c>
      <c r="K420" s="153">
        <v>1</v>
      </c>
      <c r="L420" s="154" t="s">
        <v>251</v>
      </c>
      <c r="M420" s="155"/>
      <c r="N420" s="192">
        <f>+N424+N427+N431+N433+N422</f>
        <v>0</v>
      </c>
      <c r="O420" s="192">
        <f>+O422</f>
        <v>0</v>
      </c>
      <c r="P420" s="192">
        <f>+P422</f>
        <v>0</v>
      </c>
      <c r="Q420" s="161">
        <f>'havelvac 7.1'!N420+'havelvac 7.2'!N420</f>
        <v>0</v>
      </c>
      <c r="R420" s="161">
        <f>+'havelvac 7.1'!O420+'havelvac 7.2'!O420+'havelvac 7.3'!O420+'havelvac 7.4'!O420+'havelvac 7.5'!O420+'havelvac 7.6'!O420+'havelvac 7.7'!O420+'havelvac 7.9'!O420+'havelvac 7.8'!O420+'havelvac 7.10'!O420+'havelvac 7.11'!O420+'havelvac 7.12'!O420+'havelvac 7.13'!O420</f>
        <v>0</v>
      </c>
      <c r="S420" s="161">
        <f>+'havelvac 7.1'!P420+'havelvac 7.2'!P420+'havelvac 7.3'!P420+'havelvac 7.4'!P420+'havelvac 7.5'!P420+'havelvac 7.6'!P420+'havelvac 7.7'!P420+'havelvac 7.9'!P420+'havelvac 7.8'!P420+'havelvac 7.10'!P420+'havelvac 7.11'!P420+'havelvac 7.12'!P420+'havelvac 7.13'!P420</f>
        <v>0</v>
      </c>
      <c r="T420" s="438">
        <f t="shared" si="58"/>
        <v>0</v>
      </c>
      <c r="U420" s="438">
        <f t="shared" si="59"/>
        <v>0</v>
      </c>
      <c r="V420" s="438">
        <f t="shared" si="60"/>
        <v>0</v>
      </c>
    </row>
    <row r="421" spans="1:22" s="193" customFormat="1" ht="15" hidden="1" customHeight="1">
      <c r="A421" s="184" t="str">
        <f t="shared" si="57"/>
        <v>71080101000000</v>
      </c>
      <c r="B421" s="185" t="s">
        <v>439</v>
      </c>
      <c r="C421" s="134" t="s">
        <v>185</v>
      </c>
      <c r="D421" s="133" t="s">
        <v>106</v>
      </c>
      <c r="E421" s="132" t="s">
        <v>106</v>
      </c>
      <c r="F421" s="186" t="s">
        <v>441</v>
      </c>
      <c r="G421" s="187" t="s">
        <v>440</v>
      </c>
      <c r="H421" s="25"/>
      <c r="I421" s="25"/>
      <c r="J421" s="26"/>
      <c r="K421" s="26"/>
      <c r="L421" s="30" t="s">
        <v>108</v>
      </c>
      <c r="M421" s="31"/>
      <c r="N421" s="190"/>
      <c r="O421" s="190"/>
      <c r="P421" s="190"/>
      <c r="Q421" s="161">
        <f>'havelvac 7.1'!N421+'havelvac 7.2'!N421</f>
        <v>0</v>
      </c>
      <c r="R421" s="161">
        <f>+'havelvac 7.1'!O421+'havelvac 7.2'!O421+'havelvac 7.3'!O421+'havelvac 7.4'!O421+'havelvac 7.5'!O421+'havelvac 7.6'!O421+'havelvac 7.7'!O421+'havelvac 7.9'!O421+'havelvac 7.8'!O421+'havelvac 7.10'!O421+'havelvac 7.11'!O421+'havelvac 7.12'!O421+'havelvac 7.13'!O421</f>
        <v>0</v>
      </c>
      <c r="S421" s="161">
        <f>+'havelvac 7.1'!P421+'havelvac 7.2'!P421+'havelvac 7.3'!P421+'havelvac 7.4'!P421+'havelvac 7.5'!P421+'havelvac 7.6'!P421+'havelvac 7.7'!P421+'havelvac 7.9'!P421+'havelvac 7.8'!P421+'havelvac 7.10'!P421+'havelvac 7.11'!P421+'havelvac 7.12'!P421+'havelvac 7.13'!P421</f>
        <v>0</v>
      </c>
      <c r="T421" s="438">
        <f t="shared" si="58"/>
        <v>0</v>
      </c>
      <c r="U421" s="438">
        <f t="shared" si="59"/>
        <v>0</v>
      </c>
      <c r="V421" s="438">
        <f t="shared" si="60"/>
        <v>0</v>
      </c>
    </row>
    <row r="422" spans="1:22" s="137" customFormat="1" ht="45" hidden="1" customHeight="1">
      <c r="A422" s="184" t="str">
        <f>CONCATENATE(B422,C422,D422,E422,F422,G422)</f>
        <v>71080201000001</v>
      </c>
      <c r="B422" s="185" t="s">
        <v>439</v>
      </c>
      <c r="C422" s="134" t="s">
        <v>185</v>
      </c>
      <c r="D422" s="133" t="s">
        <v>140</v>
      </c>
      <c r="E422" s="132" t="s">
        <v>106</v>
      </c>
      <c r="F422" s="186" t="s">
        <v>441</v>
      </c>
      <c r="G422" s="187" t="s">
        <v>96</v>
      </c>
      <c r="H422" s="45"/>
      <c r="I422" s="46"/>
      <c r="J422" s="47"/>
      <c r="K422" s="47"/>
      <c r="L422" s="27" t="s">
        <v>941</v>
      </c>
      <c r="M422" s="28"/>
      <c r="N422" s="197">
        <f>O422+P422</f>
        <v>0</v>
      </c>
      <c r="O422" s="197">
        <f>SUM(O423:O423)</f>
        <v>0</v>
      </c>
      <c r="P422" s="197">
        <f>SUM(P423:P423)</f>
        <v>0</v>
      </c>
      <c r="Q422" s="161">
        <f>'havelvac 7.1'!N422+'havelvac 7.2'!N422</f>
        <v>0</v>
      </c>
      <c r="R422" s="161">
        <f>+'havelvac 7.1'!O422+'havelvac 7.2'!O422+'havelvac 7.3'!O422+'havelvac 7.4'!O422+'havelvac 7.5'!O422+'havelvac 7.6'!O422+'havelvac 7.7'!O422+'havelvac 7.9'!O422+'havelvac 7.8'!O422+'havelvac 7.10'!O422+'havelvac 7.11'!O422+'havelvac 7.12'!O422+'havelvac 7.13'!O422</f>
        <v>0</v>
      </c>
      <c r="S422" s="161">
        <f>+'havelvac 7.1'!P422+'havelvac 7.2'!P422+'havelvac 7.3'!P422+'havelvac 7.4'!P422+'havelvac 7.5'!P422+'havelvac 7.6'!P422+'havelvac 7.7'!P422+'havelvac 7.9'!P422+'havelvac 7.8'!P422+'havelvac 7.10'!P422+'havelvac 7.11'!P422+'havelvac 7.12'!P422+'havelvac 7.13'!P422</f>
        <v>0</v>
      </c>
      <c r="T422" s="438">
        <f t="shared" si="58"/>
        <v>0</v>
      </c>
      <c r="U422" s="438">
        <f t="shared" si="59"/>
        <v>0</v>
      </c>
      <c r="V422" s="438">
        <f t="shared" si="60"/>
        <v>0</v>
      </c>
    </row>
    <row r="423" spans="1:22" s="198" customFormat="1" ht="21.75" hidden="1" customHeight="1">
      <c r="A423" s="184" t="str">
        <f>CONCATENATE(B423,C423,D423,E423,F423,G423)</f>
        <v>71080201010000</v>
      </c>
      <c r="B423" s="185" t="s">
        <v>439</v>
      </c>
      <c r="C423" s="134" t="s">
        <v>185</v>
      </c>
      <c r="D423" s="133" t="s">
        <v>140</v>
      </c>
      <c r="E423" s="132" t="s">
        <v>106</v>
      </c>
      <c r="F423" s="186" t="s">
        <v>106</v>
      </c>
      <c r="G423" s="187" t="s">
        <v>440</v>
      </c>
      <c r="H423" s="25"/>
      <c r="I423" s="18"/>
      <c r="J423" s="19"/>
      <c r="K423" s="19"/>
      <c r="L423" s="30" t="s">
        <v>134</v>
      </c>
      <c r="M423" s="31">
        <v>4861</v>
      </c>
      <c r="N423" s="183">
        <f>+'havelvac 7.1'!N423+'havelvac 7.2'!N423+'havelvac 7.3'!N423+'havelvac 7.4'!N423+'havelvac 7.5'!N423+'havelvac 7.6'!N423+'havelvac 7.7'!N423+'havelvac 7.9'!N423+'havelvac 7.8'!N423+'havelvac 7.10'!N423+'havelvac 7.11'!N423+'havelvac 7.12'!N423+'havelvac 7.13'!N423</f>
        <v>0</v>
      </c>
      <c r="O423" s="183">
        <f>+'havelvac 7.1'!O423+'havelvac 7.2'!O423+'havelvac 7.3'!O423+'havelvac 7.4'!O423+'havelvac 7.5'!O423+'havelvac 7.6'!O423+'havelvac 7.7'!O423+'havelvac 7.9'!O423+'havelvac 7.8'!O423+'havelvac 7.10'!O423+'havelvac 7.11'!O423+'havelvac 7.12'!O423+'havelvac 7.13'!O423</f>
        <v>0</v>
      </c>
      <c r="P423" s="183">
        <f>+'havelvac 7.1'!P423+'havelvac 7.2'!P423+'havelvac 7.3'!P423+'havelvac 7.4'!P423+'havelvac 7.5'!P423+'havelvac 7.6'!P423+'havelvac 7.7'!P423+'havelvac 7.9'!P423+'havelvac 7.8'!P423+'havelvac 7.10'!P423+'havelvac 7.11'!P423+'havelvac 7.12'!P423+'havelvac 7.13'!P423</f>
        <v>0</v>
      </c>
      <c r="Q423" s="161">
        <f>'havelvac 7.1'!N423+'havelvac 7.2'!N423</f>
        <v>0</v>
      </c>
      <c r="R423" s="161">
        <f>+'havelvac 7.1'!O423+'havelvac 7.2'!O423+'havelvac 7.3'!O423+'havelvac 7.4'!O423+'havelvac 7.5'!O423+'havelvac 7.6'!O423+'havelvac 7.7'!O423+'havelvac 7.9'!O423+'havelvac 7.8'!O423+'havelvac 7.10'!O423+'havelvac 7.11'!O423+'havelvac 7.12'!O423+'havelvac 7.13'!O423</f>
        <v>0</v>
      </c>
      <c r="S423" s="161">
        <f>+'havelvac 7.1'!P423+'havelvac 7.2'!P423+'havelvac 7.3'!P423+'havelvac 7.4'!P423+'havelvac 7.5'!P423+'havelvac 7.6'!P423+'havelvac 7.7'!P423+'havelvac 7.9'!P423+'havelvac 7.8'!P423+'havelvac 7.10'!P423+'havelvac 7.11'!P423+'havelvac 7.12'!P423+'havelvac 7.13'!P423</f>
        <v>0</v>
      </c>
      <c r="T423" s="438">
        <f t="shared" ref="T423" si="61">N423-Q423</f>
        <v>0</v>
      </c>
      <c r="U423" s="438">
        <f t="shared" ref="U423" si="62">O423-R423</f>
        <v>0</v>
      </c>
      <c r="V423" s="438">
        <f t="shared" ref="V423" si="63">P423-S423</f>
        <v>0</v>
      </c>
    </row>
    <row r="424" spans="1:22" s="137" customFormat="1" ht="16.2" hidden="1">
      <c r="A424" s="184" t="str">
        <f t="shared" si="46"/>
        <v>71080000000001</v>
      </c>
      <c r="B424" s="185" t="s">
        <v>439</v>
      </c>
      <c r="C424" s="134" t="s">
        <v>185</v>
      </c>
      <c r="D424" s="133" t="s">
        <v>441</v>
      </c>
      <c r="E424" s="132" t="s">
        <v>441</v>
      </c>
      <c r="F424" s="186" t="s">
        <v>441</v>
      </c>
      <c r="G424" s="187" t="s">
        <v>96</v>
      </c>
      <c r="H424" s="165">
        <v>2640</v>
      </c>
      <c r="I424" s="166" t="s">
        <v>157</v>
      </c>
      <c r="J424" s="167">
        <v>4</v>
      </c>
      <c r="K424" s="167">
        <v>0</v>
      </c>
      <c r="L424" s="168" t="s">
        <v>258</v>
      </c>
      <c r="M424" s="176"/>
      <c r="N424" s="188">
        <f>+N426</f>
        <v>0</v>
      </c>
      <c r="O424" s="188">
        <f>+O426</f>
        <v>0</v>
      </c>
      <c r="P424" s="188">
        <f>+P426</f>
        <v>0</v>
      </c>
      <c r="Q424" s="161">
        <f>'havelvac 7.1'!N424+'havelvac 7.2'!N424</f>
        <v>0</v>
      </c>
      <c r="R424" s="161">
        <f>+'havelvac 7.1'!O424+'havelvac 7.2'!O424+'havelvac 7.3'!O424+'havelvac 7.4'!O424+'havelvac 7.5'!O424+'havelvac 7.6'!O424+'havelvac 7.7'!O424+'havelvac 7.9'!O424+'havelvac 7.8'!O424+'havelvac 7.10'!O424+'havelvac 7.11'!O424+'havelvac 7.12'!O424+'havelvac 7.13'!O424</f>
        <v>0</v>
      </c>
      <c r="S424" s="161">
        <f>+'havelvac 7.1'!P424+'havelvac 7.2'!P424+'havelvac 7.3'!P424+'havelvac 7.4'!P424+'havelvac 7.5'!P424+'havelvac 7.6'!P424+'havelvac 7.7'!P424+'havelvac 7.9'!P424+'havelvac 7.8'!P424+'havelvac 7.10'!P424+'havelvac 7.11'!P424+'havelvac 7.12'!P424+'havelvac 7.13'!P424</f>
        <v>0</v>
      </c>
      <c r="T424" s="438">
        <f t="shared" si="48"/>
        <v>0</v>
      </c>
      <c r="U424" s="438">
        <f t="shared" si="49"/>
        <v>0</v>
      </c>
      <c r="V424" s="438">
        <f t="shared" si="50"/>
        <v>0</v>
      </c>
    </row>
    <row r="425" spans="1:22" s="189" customFormat="1" ht="16.2" hidden="1">
      <c r="A425" s="184" t="str">
        <f t="shared" si="46"/>
        <v>71080100000000</v>
      </c>
      <c r="B425" s="185" t="s">
        <v>439</v>
      </c>
      <c r="C425" s="134" t="s">
        <v>185</v>
      </c>
      <c r="D425" s="133" t="s">
        <v>106</v>
      </c>
      <c r="E425" s="132" t="s">
        <v>441</v>
      </c>
      <c r="F425" s="186" t="s">
        <v>441</v>
      </c>
      <c r="G425" s="187" t="s">
        <v>440</v>
      </c>
      <c r="H425" s="25"/>
      <c r="I425" s="18"/>
      <c r="J425" s="19"/>
      <c r="K425" s="19"/>
      <c r="L425" s="30" t="s">
        <v>110</v>
      </c>
      <c r="M425" s="31"/>
      <c r="N425" s="190"/>
      <c r="O425" s="190"/>
      <c r="P425" s="190"/>
      <c r="Q425" s="161">
        <f>'havelvac 7.1'!N425+'havelvac 7.2'!N425</f>
        <v>0</v>
      </c>
      <c r="R425" s="161">
        <f>+'havelvac 7.1'!O425+'havelvac 7.2'!O425+'havelvac 7.3'!O425+'havelvac 7.4'!O425+'havelvac 7.5'!O425+'havelvac 7.6'!O425+'havelvac 7.7'!O425+'havelvac 7.9'!O425+'havelvac 7.8'!O425+'havelvac 7.10'!O425+'havelvac 7.11'!O425+'havelvac 7.12'!O425+'havelvac 7.13'!O425</f>
        <v>0</v>
      </c>
      <c r="S425" s="161">
        <f>+'havelvac 7.1'!P425+'havelvac 7.2'!P425+'havelvac 7.3'!P425+'havelvac 7.4'!P425+'havelvac 7.5'!P425+'havelvac 7.6'!P425+'havelvac 7.7'!P425+'havelvac 7.9'!P425+'havelvac 7.8'!P425+'havelvac 7.10'!P425+'havelvac 7.11'!P425+'havelvac 7.12'!P425+'havelvac 7.13'!P425</f>
        <v>0</v>
      </c>
      <c r="T425" s="438">
        <f t="shared" si="48"/>
        <v>0</v>
      </c>
      <c r="U425" s="438">
        <f t="shared" si="49"/>
        <v>0</v>
      </c>
      <c r="V425" s="438">
        <f t="shared" si="50"/>
        <v>0</v>
      </c>
    </row>
    <row r="426" spans="1:22" s="137" customFormat="1" ht="16.2" hidden="1">
      <c r="A426" s="184" t="str">
        <f t="shared" si="46"/>
        <v>71080100000001</v>
      </c>
      <c r="B426" s="185" t="s">
        <v>439</v>
      </c>
      <c r="C426" s="134" t="s">
        <v>185</v>
      </c>
      <c r="D426" s="133" t="s">
        <v>106</v>
      </c>
      <c r="E426" s="132" t="s">
        <v>441</v>
      </c>
      <c r="F426" s="186" t="s">
        <v>441</v>
      </c>
      <c r="G426" s="187" t="s">
        <v>96</v>
      </c>
      <c r="H426" s="151">
        <v>2641</v>
      </c>
      <c r="I426" s="152" t="s">
        <v>157</v>
      </c>
      <c r="J426" s="153">
        <v>4</v>
      </c>
      <c r="K426" s="153">
        <v>1</v>
      </c>
      <c r="L426" s="154" t="s">
        <v>259</v>
      </c>
      <c r="M426" s="155"/>
      <c r="N426" s="192">
        <f>+N430+N433+N437+N439+N428</f>
        <v>0</v>
      </c>
      <c r="O426" s="192">
        <f>+O430+O433+O437+O439+O428</f>
        <v>0</v>
      </c>
      <c r="P426" s="192">
        <f t="shared" ref="P426" si="64">+P430+P433+P437+P439+P428</f>
        <v>0</v>
      </c>
      <c r="Q426" s="161">
        <f>'havelvac 7.1'!N426+'havelvac 7.2'!N426</f>
        <v>0</v>
      </c>
      <c r="R426" s="161">
        <f>+'havelvac 7.1'!O426+'havelvac 7.2'!O426+'havelvac 7.3'!O426+'havelvac 7.4'!O426+'havelvac 7.5'!O426+'havelvac 7.6'!O426+'havelvac 7.7'!O426+'havelvac 7.9'!O426+'havelvac 7.8'!O426+'havelvac 7.10'!O426+'havelvac 7.11'!O426+'havelvac 7.12'!O426+'havelvac 7.13'!O426</f>
        <v>0</v>
      </c>
      <c r="S426" s="161">
        <f>+'havelvac 7.1'!P426+'havelvac 7.2'!P426+'havelvac 7.3'!P426+'havelvac 7.4'!P426+'havelvac 7.5'!P426+'havelvac 7.6'!P426+'havelvac 7.7'!P426+'havelvac 7.9'!P426+'havelvac 7.8'!P426+'havelvac 7.10'!P426+'havelvac 7.11'!P426+'havelvac 7.12'!P426+'havelvac 7.13'!P426</f>
        <v>0</v>
      </c>
      <c r="T426" s="438">
        <f t="shared" si="48"/>
        <v>0</v>
      </c>
      <c r="U426" s="438">
        <f t="shared" si="49"/>
        <v>0</v>
      </c>
      <c r="V426" s="438">
        <f t="shared" si="50"/>
        <v>0</v>
      </c>
    </row>
    <row r="427" spans="1:22" s="193" customFormat="1" ht="15" hidden="1" customHeight="1">
      <c r="A427" s="184" t="str">
        <f t="shared" si="46"/>
        <v>71080101000000</v>
      </c>
      <c r="B427" s="185" t="s">
        <v>439</v>
      </c>
      <c r="C427" s="134" t="s">
        <v>185</v>
      </c>
      <c r="D427" s="133" t="s">
        <v>106</v>
      </c>
      <c r="E427" s="132" t="s">
        <v>106</v>
      </c>
      <c r="F427" s="186" t="s">
        <v>441</v>
      </c>
      <c r="G427" s="187" t="s">
        <v>440</v>
      </c>
      <c r="H427" s="25"/>
      <c r="I427" s="25"/>
      <c r="J427" s="26"/>
      <c r="K427" s="26"/>
      <c r="L427" s="30" t="s">
        <v>108</v>
      </c>
      <c r="M427" s="31"/>
      <c r="N427" s="190"/>
      <c r="O427" s="190"/>
      <c r="P427" s="190"/>
      <c r="Q427" s="161">
        <f>'havelvac 7.1'!N427+'havelvac 7.2'!N427</f>
        <v>0</v>
      </c>
      <c r="R427" s="161">
        <f>+'havelvac 7.1'!O427+'havelvac 7.2'!O427+'havelvac 7.3'!O427+'havelvac 7.4'!O427+'havelvac 7.5'!O427+'havelvac 7.6'!O427+'havelvac 7.7'!O427+'havelvac 7.9'!O427+'havelvac 7.8'!O427+'havelvac 7.10'!O427+'havelvac 7.11'!O427+'havelvac 7.12'!O427+'havelvac 7.13'!O427</f>
        <v>0</v>
      </c>
      <c r="S427" s="161">
        <f>+'havelvac 7.1'!P427+'havelvac 7.2'!P427+'havelvac 7.3'!P427+'havelvac 7.4'!P427+'havelvac 7.5'!P427+'havelvac 7.6'!P427+'havelvac 7.7'!P427+'havelvac 7.9'!P427+'havelvac 7.8'!P427+'havelvac 7.10'!P427+'havelvac 7.11'!P427+'havelvac 7.12'!P427+'havelvac 7.13'!P427</f>
        <v>0</v>
      </c>
      <c r="T427" s="438">
        <f t="shared" si="48"/>
        <v>0</v>
      </c>
      <c r="U427" s="438">
        <f t="shared" si="49"/>
        <v>0</v>
      </c>
      <c r="V427" s="438">
        <f t="shared" si="50"/>
        <v>0</v>
      </c>
    </row>
    <row r="428" spans="1:22" s="137" customFormat="1" ht="19.5" hidden="1" customHeight="1">
      <c r="A428" s="184" t="str">
        <f>CONCATENATE(B428,C428,D428,E428,F428,G428)</f>
        <v>71080201000001</v>
      </c>
      <c r="B428" s="185" t="s">
        <v>439</v>
      </c>
      <c r="C428" s="134" t="s">
        <v>185</v>
      </c>
      <c r="D428" s="133" t="s">
        <v>140</v>
      </c>
      <c r="E428" s="132" t="s">
        <v>106</v>
      </c>
      <c r="F428" s="186" t="s">
        <v>441</v>
      </c>
      <c r="G428" s="187" t="s">
        <v>96</v>
      </c>
      <c r="H428" s="45"/>
      <c r="I428" s="46"/>
      <c r="J428" s="47"/>
      <c r="K428" s="47"/>
      <c r="L428" s="27" t="s">
        <v>895</v>
      </c>
      <c r="M428" s="28"/>
      <c r="N428" s="197">
        <f>SUM(N429)</f>
        <v>0</v>
      </c>
      <c r="O428" s="197">
        <f>SUM(O429)</f>
        <v>0</v>
      </c>
      <c r="P428" s="197">
        <f>SUM(P429)</f>
        <v>0</v>
      </c>
      <c r="Q428" s="161">
        <f>'havelvac 7.1'!N428+'havelvac 7.2'!N428</f>
        <v>0</v>
      </c>
      <c r="R428" s="161">
        <f>+'havelvac 7.1'!O428+'havelvac 7.2'!O428+'havelvac 7.3'!O428+'havelvac 7.4'!O428+'havelvac 7.5'!O428+'havelvac 7.6'!O428+'havelvac 7.7'!O428+'havelvac 7.9'!O428+'havelvac 7.8'!O428+'havelvac 7.10'!O428+'havelvac 7.11'!O428+'havelvac 7.12'!O428+'havelvac 7.13'!O428</f>
        <v>0</v>
      </c>
      <c r="S428" s="161">
        <f>+'havelvac 7.1'!P428+'havelvac 7.2'!P428+'havelvac 7.3'!P428+'havelvac 7.4'!P428+'havelvac 7.5'!P428+'havelvac 7.6'!P428+'havelvac 7.7'!P428+'havelvac 7.9'!P428+'havelvac 7.8'!P428+'havelvac 7.10'!P428+'havelvac 7.11'!P428+'havelvac 7.12'!P428+'havelvac 7.13'!P428</f>
        <v>0</v>
      </c>
      <c r="T428" s="438">
        <f t="shared" si="48"/>
        <v>0</v>
      </c>
      <c r="U428" s="438">
        <f t="shared" si="49"/>
        <v>0</v>
      </c>
      <c r="V428" s="438">
        <f t="shared" si="50"/>
        <v>0</v>
      </c>
    </row>
    <row r="429" spans="1:22" s="198" customFormat="1" ht="21.75" hidden="1" customHeight="1">
      <c r="A429" s="184" t="str">
        <f>CONCATENATE(B429,C429,D429,E429,F429,G429)</f>
        <v>71080201010000</v>
      </c>
      <c r="B429" s="185" t="s">
        <v>439</v>
      </c>
      <c r="C429" s="134" t="s">
        <v>185</v>
      </c>
      <c r="D429" s="133" t="s">
        <v>140</v>
      </c>
      <c r="E429" s="132" t="s">
        <v>106</v>
      </c>
      <c r="F429" s="186" t="s">
        <v>106</v>
      </c>
      <c r="G429" s="187" t="s">
        <v>440</v>
      </c>
      <c r="H429" s="25"/>
      <c r="I429" s="18"/>
      <c r="J429" s="19"/>
      <c r="K429" s="19"/>
      <c r="L429" s="30" t="s">
        <v>174</v>
      </c>
      <c r="M429" s="31">
        <v>5113</v>
      </c>
      <c r="N429" s="183">
        <f>+'havelvac 7.1'!N429+'havelvac 7.2'!N429+'havelvac 7.3'!N429+'havelvac 7.4'!N429+'havelvac 7.5'!N429+'havelvac 7.6'!N429+'havelvac 7.7'!N429+'havelvac 7.9'!N429+'havelvac 7.8'!N429+'havelvac 7.10'!N429+'havelvac 7.11'!N429+'havelvac 7.12'!N429+'havelvac 7.13'!N429</f>
        <v>0</v>
      </c>
      <c r="O429" s="183">
        <f>+'havelvac 7.1'!O429+'havelvac 7.2'!O429+'havelvac 7.3'!O429+'havelvac 7.4'!O429+'havelvac 7.5'!O429+'havelvac 7.6'!O429+'havelvac 7.7'!O429+'havelvac 7.9'!O429+'havelvac 7.8'!O429+'havelvac 7.10'!O429+'havelvac 7.11'!O429+'havelvac 7.12'!O429+'havelvac 7.13'!O429</f>
        <v>0</v>
      </c>
      <c r="P429" s="183">
        <f>+'havelvac 7.1'!P429+'havelvac 7.2'!P429+'havelvac 7.3'!P429+'havelvac 7.4'!P429+'havelvac 7.5'!P429+'havelvac 7.6'!P429+'havelvac 7.7'!P429+'havelvac 7.9'!P429+'havelvac 7.8'!P429+'havelvac 7.10'!P429+'havelvac 7.11'!P429+'havelvac 7.12'!P429+'havelvac 7.13'!P429</f>
        <v>0</v>
      </c>
      <c r="Q429" s="161">
        <f>'havelvac 7.1'!N429+'havelvac 7.2'!N429</f>
        <v>0</v>
      </c>
      <c r="R429" s="161">
        <f>+'havelvac 7.1'!O429+'havelvac 7.2'!O429+'havelvac 7.3'!O429+'havelvac 7.4'!O429+'havelvac 7.5'!O429+'havelvac 7.6'!O429+'havelvac 7.7'!O429+'havelvac 7.9'!O429+'havelvac 7.8'!O429+'havelvac 7.10'!O429+'havelvac 7.11'!O429+'havelvac 7.12'!O429+'havelvac 7.13'!O429</f>
        <v>0</v>
      </c>
      <c r="S429" s="161">
        <f>+'havelvac 7.1'!P429+'havelvac 7.2'!P429+'havelvac 7.3'!P429+'havelvac 7.4'!P429+'havelvac 7.5'!P429+'havelvac 7.6'!P429+'havelvac 7.7'!P429+'havelvac 7.9'!P429+'havelvac 7.8'!P429+'havelvac 7.10'!P429+'havelvac 7.11'!P429+'havelvac 7.12'!P429+'havelvac 7.13'!P429</f>
        <v>0</v>
      </c>
      <c r="T429" s="438">
        <f t="shared" si="48"/>
        <v>0</v>
      </c>
      <c r="U429" s="438">
        <f t="shared" si="49"/>
        <v>0</v>
      </c>
      <c r="V429" s="438">
        <f t="shared" si="50"/>
        <v>0</v>
      </c>
    </row>
    <row r="430" spans="1:22" s="137" customFormat="1" ht="27.6" hidden="1">
      <c r="A430" s="184" t="str">
        <f t="shared" si="46"/>
        <v>71080101024251</v>
      </c>
      <c r="B430" s="185" t="s">
        <v>439</v>
      </c>
      <c r="C430" s="134" t="s">
        <v>185</v>
      </c>
      <c r="D430" s="133" t="s">
        <v>106</v>
      </c>
      <c r="E430" s="132" t="s">
        <v>106</v>
      </c>
      <c r="F430" s="186" t="s">
        <v>140</v>
      </c>
      <c r="G430" s="131">
        <v>4251</v>
      </c>
      <c r="H430" s="45"/>
      <c r="I430" s="46"/>
      <c r="J430" s="47"/>
      <c r="K430" s="47"/>
      <c r="L430" s="27" t="s">
        <v>260</v>
      </c>
      <c r="M430" s="28"/>
      <c r="N430" s="197">
        <f>SUM(N431:N432)</f>
        <v>0</v>
      </c>
      <c r="O430" s="197">
        <f>SUM(O431:O432)</f>
        <v>0</v>
      </c>
      <c r="P430" s="197">
        <f>SUM(P431:P432)</f>
        <v>0</v>
      </c>
      <c r="Q430" s="161">
        <f>'havelvac 7.1'!N430+'havelvac 7.2'!N430</f>
        <v>0</v>
      </c>
      <c r="R430" s="161">
        <f>+'havelvac 7.1'!O430+'havelvac 7.2'!O430+'havelvac 7.3'!O430+'havelvac 7.4'!O430+'havelvac 7.5'!O430+'havelvac 7.6'!O430+'havelvac 7.7'!O430+'havelvac 7.9'!O430+'havelvac 7.8'!O430+'havelvac 7.10'!O430+'havelvac 7.11'!O430+'havelvac 7.12'!O430+'havelvac 7.13'!O430</f>
        <v>0</v>
      </c>
      <c r="S430" s="161">
        <f>+'havelvac 7.1'!P430+'havelvac 7.2'!P430+'havelvac 7.3'!P430+'havelvac 7.4'!P430+'havelvac 7.5'!P430+'havelvac 7.6'!P430+'havelvac 7.7'!P430+'havelvac 7.9'!P430+'havelvac 7.8'!P430+'havelvac 7.10'!P430+'havelvac 7.11'!P430+'havelvac 7.12'!P430+'havelvac 7.13'!P430</f>
        <v>0</v>
      </c>
      <c r="T430" s="438">
        <f t="shared" si="48"/>
        <v>0</v>
      </c>
      <c r="U430" s="438">
        <f t="shared" si="49"/>
        <v>0</v>
      </c>
      <c r="V430" s="438">
        <f t="shared" si="50"/>
        <v>0</v>
      </c>
    </row>
    <row r="431" spans="1:22" s="137" customFormat="1" ht="26.4" hidden="1">
      <c r="A431" s="184" t="str">
        <f t="shared" si="46"/>
        <v>71080101024639</v>
      </c>
      <c r="B431" s="185" t="s">
        <v>439</v>
      </c>
      <c r="C431" s="134" t="s">
        <v>185</v>
      </c>
      <c r="D431" s="133" t="s">
        <v>106</v>
      </c>
      <c r="E431" s="132" t="s">
        <v>106</v>
      </c>
      <c r="F431" s="186" t="s">
        <v>140</v>
      </c>
      <c r="G431" s="131">
        <v>4639</v>
      </c>
      <c r="H431" s="25"/>
      <c r="I431" s="18"/>
      <c r="J431" s="19"/>
      <c r="K431" s="19"/>
      <c r="L431" s="29" t="s">
        <v>217</v>
      </c>
      <c r="M431" s="12">
        <v>4511</v>
      </c>
      <c r="N431" s="183">
        <f>+'havelvac 7.1'!N431+'havelvac 7.2'!N431+'havelvac 7.3'!N431+'havelvac 7.4'!N431+'havelvac 7.5'!N431+'havelvac 7.6'!N431+'havelvac 7.7'!N431+'havelvac 7.9'!N431+'havelvac 7.8'!N431+'havelvac 7.10'!N431+'havelvac 7.11'!N431+'havelvac 7.12'!N431+'havelvac 7.13'!N431</f>
        <v>0</v>
      </c>
      <c r="O431" s="183">
        <f>+'havelvac 7.1'!O431+'havelvac 7.2'!O431+'havelvac 7.3'!O431+'havelvac 7.4'!O431+'havelvac 7.5'!O431+'havelvac 7.6'!O431+'havelvac 7.7'!O431+'havelvac 7.9'!O431+'havelvac 7.8'!O431+'havelvac 7.10'!O431+'havelvac 7.11'!O431+'havelvac 7.12'!O431+'havelvac 7.13'!O431</f>
        <v>0</v>
      </c>
      <c r="P431" s="183">
        <f>+'havelvac 7.1'!P431+'havelvac 7.2'!P431+'havelvac 7.3'!P431+'havelvac 7.4'!P431+'havelvac 7.5'!P431+'havelvac 7.6'!P431+'havelvac 7.7'!P431+'havelvac 7.9'!P431+'havelvac 7.8'!P431+'havelvac 7.10'!P431+'havelvac 7.11'!P431+'havelvac 7.12'!P431+'havelvac 7.13'!P431</f>
        <v>0</v>
      </c>
      <c r="Q431" s="161">
        <f>'havelvac 7.1'!N431+'havelvac 7.2'!N431</f>
        <v>0</v>
      </c>
      <c r="R431" s="161">
        <f>+'havelvac 7.1'!O431+'havelvac 7.2'!O431+'havelvac 7.3'!O431+'havelvac 7.4'!O431+'havelvac 7.5'!O431+'havelvac 7.6'!O431+'havelvac 7.7'!O431+'havelvac 7.9'!O431+'havelvac 7.8'!O431+'havelvac 7.10'!O431+'havelvac 7.11'!O431+'havelvac 7.12'!O431+'havelvac 7.13'!O431</f>
        <v>0</v>
      </c>
      <c r="S431" s="161">
        <f>+'havelvac 7.1'!P431+'havelvac 7.2'!P431+'havelvac 7.3'!P431+'havelvac 7.4'!P431+'havelvac 7.5'!P431+'havelvac 7.6'!P431+'havelvac 7.7'!P431+'havelvac 7.9'!P431+'havelvac 7.8'!P431+'havelvac 7.10'!P431+'havelvac 7.11'!P431+'havelvac 7.12'!P431+'havelvac 7.13'!P431</f>
        <v>0</v>
      </c>
      <c r="T431" s="438">
        <f t="shared" si="48"/>
        <v>0</v>
      </c>
      <c r="U431" s="438">
        <f t="shared" si="49"/>
        <v>0</v>
      </c>
      <c r="V431" s="438">
        <f t="shared" si="50"/>
        <v>0</v>
      </c>
    </row>
    <row r="432" spans="1:22" s="137" customFormat="1" ht="16.2" hidden="1">
      <c r="A432" s="184" t="str">
        <f t="shared" si="46"/>
        <v>71080101024819</v>
      </c>
      <c r="B432" s="185" t="s">
        <v>439</v>
      </c>
      <c r="C432" s="134" t="s">
        <v>185</v>
      </c>
      <c r="D432" s="133" t="s">
        <v>106</v>
      </c>
      <c r="E432" s="132" t="s">
        <v>106</v>
      </c>
      <c r="F432" s="186" t="s">
        <v>140</v>
      </c>
      <c r="G432" s="131">
        <v>4819</v>
      </c>
      <c r="H432" s="25"/>
      <c r="I432" s="18"/>
      <c r="J432" s="19"/>
      <c r="K432" s="19"/>
      <c r="L432" s="30" t="s">
        <v>134</v>
      </c>
      <c r="M432" s="31">
        <v>4861</v>
      </c>
      <c r="N432" s="183">
        <f>+'havelvac 7.1'!N432+'havelvac 7.2'!N432+'havelvac 7.3'!N432+'havelvac 7.4'!N432+'havelvac 7.5'!N432+'havelvac 7.6'!N432+'havelvac 7.7'!N432+'havelvac 7.9'!N432+'havelvac 7.8'!N432+'havelvac 7.10'!N432+'havelvac 7.11'!N432+'havelvac 7.12'!N432+'havelvac 7.13'!N432</f>
        <v>0</v>
      </c>
      <c r="O432" s="183">
        <f>+'havelvac 7.1'!O432+'havelvac 7.2'!O432+'havelvac 7.3'!O432+'havelvac 7.4'!O432+'havelvac 7.5'!O432+'havelvac 7.6'!O432+'havelvac 7.7'!O432+'havelvac 7.9'!O432+'havelvac 7.8'!O432+'havelvac 7.10'!O432+'havelvac 7.11'!O432+'havelvac 7.12'!O432+'havelvac 7.13'!O432</f>
        <v>0</v>
      </c>
      <c r="P432" s="183">
        <f>+'havelvac 7.1'!P432+'havelvac 7.2'!P432+'havelvac 7.3'!P432+'havelvac 7.4'!P432+'havelvac 7.5'!P432+'havelvac 7.6'!P432+'havelvac 7.7'!P432+'havelvac 7.9'!P432+'havelvac 7.8'!P432+'havelvac 7.10'!P432+'havelvac 7.11'!P432+'havelvac 7.12'!P432+'havelvac 7.13'!P432</f>
        <v>0</v>
      </c>
      <c r="Q432" s="161">
        <f>'havelvac 7.1'!N432+'havelvac 7.2'!N432</f>
        <v>0</v>
      </c>
      <c r="R432" s="161">
        <f>+'havelvac 7.1'!O432+'havelvac 7.2'!O432+'havelvac 7.3'!O432+'havelvac 7.4'!O432+'havelvac 7.5'!O432+'havelvac 7.6'!O432+'havelvac 7.7'!O432+'havelvac 7.9'!O432+'havelvac 7.8'!O432+'havelvac 7.10'!O432+'havelvac 7.11'!O432+'havelvac 7.12'!O432+'havelvac 7.13'!O432</f>
        <v>0</v>
      </c>
      <c r="S432" s="161">
        <f>+'havelvac 7.1'!P432+'havelvac 7.2'!P432+'havelvac 7.3'!P432+'havelvac 7.4'!P432+'havelvac 7.5'!P432+'havelvac 7.6'!P432+'havelvac 7.7'!P432+'havelvac 7.9'!P432+'havelvac 7.8'!P432+'havelvac 7.10'!P432+'havelvac 7.11'!P432+'havelvac 7.12'!P432+'havelvac 7.13'!P432</f>
        <v>0</v>
      </c>
      <c r="T432" s="438">
        <f t="shared" si="48"/>
        <v>0</v>
      </c>
      <c r="U432" s="438">
        <f t="shared" si="49"/>
        <v>0</v>
      </c>
      <c r="V432" s="438">
        <f t="shared" si="50"/>
        <v>0</v>
      </c>
    </row>
    <row r="433" spans="1:22" s="137" customFormat="1" ht="56.25" hidden="1" customHeight="1">
      <c r="A433" s="184" t="str">
        <f t="shared" si="46"/>
        <v>71080101025112</v>
      </c>
      <c r="B433" s="185" t="s">
        <v>439</v>
      </c>
      <c r="C433" s="134" t="s">
        <v>185</v>
      </c>
      <c r="D433" s="133" t="s">
        <v>106</v>
      </c>
      <c r="E433" s="132" t="s">
        <v>106</v>
      </c>
      <c r="F433" s="186" t="s">
        <v>140</v>
      </c>
      <c r="G433" s="131">
        <v>5112</v>
      </c>
      <c r="H433" s="45"/>
      <c r="I433" s="46"/>
      <c r="J433" s="47"/>
      <c r="K433" s="47"/>
      <c r="L433" s="457" t="s">
        <v>896</v>
      </c>
      <c r="M433" s="28"/>
      <c r="N433" s="197">
        <f>SUM(N434:N436)</f>
        <v>0</v>
      </c>
      <c r="O433" s="197">
        <f>SUM(O434:O436)</f>
        <v>0</v>
      </c>
      <c r="P433" s="197">
        <f>SUM(P434:P436)</f>
        <v>0</v>
      </c>
      <c r="Q433" s="161">
        <f>'havelvac 7.1'!N433+'havelvac 7.2'!N433</f>
        <v>0</v>
      </c>
      <c r="R433" s="161">
        <f>+'havelvac 7.1'!O433+'havelvac 7.2'!O433+'havelvac 7.3'!O433+'havelvac 7.4'!O433+'havelvac 7.5'!O433+'havelvac 7.6'!O433+'havelvac 7.7'!O433+'havelvac 7.9'!O433+'havelvac 7.8'!O433+'havelvac 7.10'!O433+'havelvac 7.11'!O433+'havelvac 7.12'!O433+'havelvac 7.13'!O433</f>
        <v>0</v>
      </c>
      <c r="S433" s="161">
        <f>+'havelvac 7.1'!P433+'havelvac 7.2'!P433+'havelvac 7.3'!P433+'havelvac 7.4'!P433+'havelvac 7.5'!P433+'havelvac 7.6'!P433+'havelvac 7.7'!P433+'havelvac 7.9'!P433+'havelvac 7.8'!P433+'havelvac 7.10'!P433+'havelvac 7.11'!P433+'havelvac 7.12'!P433+'havelvac 7.13'!P433</f>
        <v>0</v>
      </c>
      <c r="T433" s="438">
        <f t="shared" si="48"/>
        <v>0</v>
      </c>
      <c r="U433" s="438">
        <f t="shared" si="49"/>
        <v>0</v>
      </c>
      <c r="V433" s="438">
        <f t="shared" si="50"/>
        <v>0</v>
      </c>
    </row>
    <row r="434" spans="1:22" s="137" customFormat="1" ht="26.4" hidden="1">
      <c r="A434" s="184" t="str">
        <f t="shared" si="46"/>
        <v>71080101025113</v>
      </c>
      <c r="B434" s="185" t="s">
        <v>439</v>
      </c>
      <c r="C434" s="134" t="s">
        <v>185</v>
      </c>
      <c r="D434" s="133" t="s">
        <v>106</v>
      </c>
      <c r="E434" s="132" t="s">
        <v>106</v>
      </c>
      <c r="F434" s="186" t="s">
        <v>140</v>
      </c>
      <c r="G434" s="131">
        <v>5113</v>
      </c>
      <c r="H434" s="17"/>
      <c r="I434" s="25"/>
      <c r="J434" s="26"/>
      <c r="K434" s="26"/>
      <c r="L434" s="29" t="s">
        <v>142</v>
      </c>
      <c r="M434" s="44">
        <v>4251</v>
      </c>
      <c r="N434" s="183">
        <f>+'havelvac 7.1'!N434+'havelvac 7.2'!N434+'havelvac 7.3'!N434+'havelvac 7.4'!N434+'havelvac 7.5'!N434+'havelvac 7.6'!N434+'havelvac 7.7'!N434+'havelvac 7.9'!N434+'havelvac 7.8'!N434+'havelvac 7.10'!N434+'havelvac 7.11'!N434+'havelvac 7.12'!N434+'havelvac 7.13'!N434</f>
        <v>0</v>
      </c>
      <c r="O434" s="183">
        <f>+'havelvac 7.1'!O434+'havelvac 7.2'!O434+'havelvac 7.3'!O434+'havelvac 7.4'!O434+'havelvac 7.5'!O434+'havelvac 7.6'!O434+'havelvac 7.7'!O434+'havelvac 7.9'!O434+'havelvac 7.8'!O434+'havelvac 7.10'!O434+'havelvac 7.11'!O434+'havelvac 7.12'!O434+'havelvac 7.13'!O434</f>
        <v>0</v>
      </c>
      <c r="P434" s="183">
        <f>+'havelvac 7.1'!P434+'havelvac 7.2'!P434+'havelvac 7.3'!P434+'havelvac 7.4'!P434+'havelvac 7.5'!P434+'havelvac 7.6'!P434+'havelvac 7.7'!P434+'havelvac 7.9'!P434+'havelvac 7.8'!P434+'havelvac 7.10'!P434+'havelvac 7.11'!P434+'havelvac 7.12'!P434+'havelvac 7.13'!P434</f>
        <v>0</v>
      </c>
      <c r="Q434" s="161">
        <f>'havelvac 7.1'!N434+'havelvac 7.2'!N434</f>
        <v>0</v>
      </c>
      <c r="R434" s="161">
        <f>+'havelvac 7.1'!O434+'havelvac 7.2'!O434+'havelvac 7.3'!O434+'havelvac 7.4'!O434+'havelvac 7.5'!O434+'havelvac 7.6'!O434+'havelvac 7.7'!O434+'havelvac 7.9'!O434+'havelvac 7.8'!O434+'havelvac 7.10'!O434+'havelvac 7.11'!O434+'havelvac 7.12'!O434+'havelvac 7.13'!O434</f>
        <v>0</v>
      </c>
      <c r="S434" s="161">
        <f>+'havelvac 7.1'!P434+'havelvac 7.2'!P434+'havelvac 7.3'!P434+'havelvac 7.4'!P434+'havelvac 7.5'!P434+'havelvac 7.6'!P434+'havelvac 7.7'!P434+'havelvac 7.9'!P434+'havelvac 7.8'!P434+'havelvac 7.10'!P434+'havelvac 7.11'!P434+'havelvac 7.12'!P434+'havelvac 7.13'!P434</f>
        <v>0</v>
      </c>
      <c r="T434" s="438">
        <f t="shared" si="48"/>
        <v>0</v>
      </c>
      <c r="U434" s="438">
        <f t="shared" si="49"/>
        <v>0</v>
      </c>
      <c r="V434" s="438">
        <f t="shared" si="50"/>
        <v>0</v>
      </c>
    </row>
    <row r="435" spans="1:22" s="198" customFormat="1" ht="16.2" hidden="1">
      <c r="A435" s="184" t="str">
        <f t="shared" si="46"/>
        <v>71080101030000</v>
      </c>
      <c r="B435" s="185" t="s">
        <v>439</v>
      </c>
      <c r="C435" s="134" t="s">
        <v>185</v>
      </c>
      <c r="D435" s="133" t="s">
        <v>106</v>
      </c>
      <c r="E435" s="132" t="s">
        <v>106</v>
      </c>
      <c r="F435" s="186" t="s">
        <v>442</v>
      </c>
      <c r="G435" s="187" t="s">
        <v>440</v>
      </c>
      <c r="H435" s="37"/>
      <c r="I435" s="194"/>
      <c r="J435" s="195"/>
      <c r="K435" s="196"/>
      <c r="L435" s="36" t="s">
        <v>134</v>
      </c>
      <c r="M435" s="13">
        <v>4861</v>
      </c>
      <c r="N435" s="183">
        <f>+'havelvac 7.1'!N435+'havelvac 7.2'!N435+'havelvac 7.3'!N435+'havelvac 7.4'!N435+'havelvac 7.5'!N435+'havelvac 7.6'!N435+'havelvac 7.7'!N435+'havelvac 7.9'!N435+'havelvac 7.8'!N435+'havelvac 7.10'!N435+'havelvac 7.11'!N435+'havelvac 7.12'!N435+'havelvac 7.13'!N435</f>
        <v>0</v>
      </c>
      <c r="O435" s="183">
        <f>+'havelvac 7.1'!O435+'havelvac 7.2'!O435+'havelvac 7.3'!O435+'havelvac 7.4'!O435+'havelvac 7.5'!O435+'havelvac 7.6'!O435+'havelvac 7.7'!O435+'havelvac 7.9'!O435+'havelvac 7.8'!O435+'havelvac 7.10'!O435+'havelvac 7.11'!O435+'havelvac 7.12'!O435+'havelvac 7.13'!O435</f>
        <v>0</v>
      </c>
      <c r="P435" s="183">
        <f>+'havelvac 7.1'!P435+'havelvac 7.2'!P435+'havelvac 7.3'!P435+'havelvac 7.4'!P435+'havelvac 7.5'!P435+'havelvac 7.6'!P435+'havelvac 7.7'!P435+'havelvac 7.9'!P435+'havelvac 7.8'!P435+'havelvac 7.10'!P435+'havelvac 7.11'!P435+'havelvac 7.12'!P435+'havelvac 7.13'!P435</f>
        <v>0</v>
      </c>
      <c r="Q435" s="161">
        <f>'havelvac 7.1'!N435+'havelvac 7.2'!N435</f>
        <v>0</v>
      </c>
      <c r="R435" s="161">
        <f>+'havelvac 7.1'!O435+'havelvac 7.2'!O435+'havelvac 7.3'!O435+'havelvac 7.4'!O435+'havelvac 7.5'!O435+'havelvac 7.6'!O435+'havelvac 7.7'!O435+'havelvac 7.9'!O435+'havelvac 7.8'!O435+'havelvac 7.10'!O435+'havelvac 7.11'!O435+'havelvac 7.12'!O435+'havelvac 7.13'!O435</f>
        <v>0</v>
      </c>
      <c r="S435" s="161">
        <f>+'havelvac 7.1'!P435+'havelvac 7.2'!P435+'havelvac 7.3'!P435+'havelvac 7.4'!P435+'havelvac 7.5'!P435+'havelvac 7.6'!P435+'havelvac 7.7'!P435+'havelvac 7.9'!P435+'havelvac 7.8'!P435+'havelvac 7.10'!P435+'havelvac 7.11'!P435+'havelvac 7.12'!P435+'havelvac 7.13'!P435</f>
        <v>0</v>
      </c>
      <c r="T435" s="438">
        <f t="shared" si="48"/>
        <v>0</v>
      </c>
      <c r="U435" s="438">
        <f t="shared" si="49"/>
        <v>0</v>
      </c>
      <c r="V435" s="438">
        <f t="shared" si="50"/>
        <v>0</v>
      </c>
    </row>
    <row r="436" spans="1:22" s="137" customFormat="1" ht="16.2" hidden="1">
      <c r="A436" s="184" t="str">
        <f t="shared" si="46"/>
        <v>71080101034239</v>
      </c>
      <c r="B436" s="185" t="s">
        <v>439</v>
      </c>
      <c r="C436" s="134" t="s">
        <v>185</v>
      </c>
      <c r="D436" s="133" t="s">
        <v>106</v>
      </c>
      <c r="E436" s="132" t="s">
        <v>106</v>
      </c>
      <c r="F436" s="186" t="s">
        <v>442</v>
      </c>
      <c r="G436" s="131">
        <v>4239</v>
      </c>
      <c r="H436" s="25"/>
      <c r="I436" s="18"/>
      <c r="J436" s="19"/>
      <c r="K436" s="19"/>
      <c r="L436" s="30" t="s">
        <v>174</v>
      </c>
      <c r="M436" s="31">
        <v>5113</v>
      </c>
      <c r="N436" s="183">
        <f>+'havelvac 7.1'!N436+'havelvac 7.2'!N436+'havelvac 7.3'!N436+'havelvac 7.4'!N436+'havelvac 7.5'!N436+'havelvac 7.6'!N436+'havelvac 7.7'!N436+'havelvac 7.9'!N436+'havelvac 7.8'!N436+'havelvac 7.10'!N436+'havelvac 7.11'!N436+'havelvac 7.12'!N436+'havelvac 7.13'!N436</f>
        <v>0</v>
      </c>
      <c r="O436" s="183">
        <f>+'havelvac 7.1'!O436+'havelvac 7.2'!O436+'havelvac 7.3'!O436+'havelvac 7.4'!O436+'havelvac 7.5'!O436+'havelvac 7.6'!O436+'havelvac 7.7'!O436+'havelvac 7.9'!O436+'havelvac 7.8'!O436+'havelvac 7.10'!O436+'havelvac 7.11'!O436+'havelvac 7.12'!O436+'havelvac 7.13'!O436</f>
        <v>0</v>
      </c>
      <c r="P436" s="183">
        <f>+'havelvac 7.1'!P436+'havelvac 7.2'!P436+'havelvac 7.3'!P436+'havelvac 7.4'!P436+'havelvac 7.5'!P436+'havelvac 7.6'!P436+'havelvac 7.7'!P436+'havelvac 7.9'!P436+'havelvac 7.8'!P436+'havelvac 7.10'!P436+'havelvac 7.11'!P436+'havelvac 7.12'!P436+'havelvac 7.13'!P436</f>
        <v>0</v>
      </c>
      <c r="Q436" s="161">
        <f>'havelvac 7.1'!N436+'havelvac 7.2'!N436</f>
        <v>0</v>
      </c>
      <c r="R436" s="161">
        <f>+'havelvac 7.1'!O436+'havelvac 7.2'!O436+'havelvac 7.3'!O436+'havelvac 7.4'!O436+'havelvac 7.5'!O436+'havelvac 7.6'!O436+'havelvac 7.7'!O436+'havelvac 7.9'!O436+'havelvac 7.8'!O436+'havelvac 7.10'!O436+'havelvac 7.11'!O436+'havelvac 7.12'!O436+'havelvac 7.13'!O436</f>
        <v>0</v>
      </c>
      <c r="S436" s="161">
        <f>+'havelvac 7.1'!P436+'havelvac 7.2'!P436+'havelvac 7.3'!P436+'havelvac 7.4'!P436+'havelvac 7.5'!P436+'havelvac 7.6'!P436+'havelvac 7.7'!P436+'havelvac 7.9'!P436+'havelvac 7.8'!P436+'havelvac 7.10'!P436+'havelvac 7.11'!P436+'havelvac 7.12'!P436+'havelvac 7.13'!P436</f>
        <v>0</v>
      </c>
      <c r="T436" s="438">
        <f t="shared" si="48"/>
        <v>0</v>
      </c>
      <c r="U436" s="438">
        <f t="shared" si="49"/>
        <v>0</v>
      </c>
      <c r="V436" s="438">
        <f t="shared" si="50"/>
        <v>0</v>
      </c>
    </row>
    <row r="437" spans="1:22" s="137" customFormat="1" ht="55.2" hidden="1">
      <c r="A437" s="184">
        <v>71080101035121</v>
      </c>
      <c r="B437" s="185" t="s">
        <v>439</v>
      </c>
      <c r="C437" s="134" t="s">
        <v>185</v>
      </c>
      <c r="D437" s="133" t="s">
        <v>106</v>
      </c>
      <c r="E437" s="132" t="s">
        <v>106</v>
      </c>
      <c r="F437" s="186" t="s">
        <v>442</v>
      </c>
      <c r="G437" s="131" t="s">
        <v>580</v>
      </c>
      <c r="H437" s="45"/>
      <c r="I437" s="46"/>
      <c r="J437" s="47"/>
      <c r="K437" s="47"/>
      <c r="L437" s="27" t="s">
        <v>584</v>
      </c>
      <c r="M437" s="28"/>
      <c r="N437" s="197">
        <f>SUM(N438)</f>
        <v>0</v>
      </c>
      <c r="O437" s="197">
        <f>SUM(O438)</f>
        <v>0</v>
      </c>
      <c r="P437" s="197">
        <f>SUM(P438)</f>
        <v>0</v>
      </c>
      <c r="Q437" s="161">
        <f>'havelvac 7.1'!N437+'havelvac 7.2'!N437</f>
        <v>0</v>
      </c>
      <c r="R437" s="161">
        <f>+'havelvac 7.1'!O437+'havelvac 7.2'!O437+'havelvac 7.3'!O437+'havelvac 7.4'!O437+'havelvac 7.5'!O437+'havelvac 7.6'!O437+'havelvac 7.7'!O437+'havelvac 7.9'!O437+'havelvac 7.8'!O437+'havelvac 7.10'!O437+'havelvac 7.11'!O437+'havelvac 7.12'!O437+'havelvac 7.13'!O437</f>
        <v>0</v>
      </c>
      <c r="S437" s="161">
        <f>+'havelvac 7.1'!P437+'havelvac 7.2'!P437+'havelvac 7.3'!P437+'havelvac 7.4'!P437+'havelvac 7.5'!P437+'havelvac 7.6'!P437+'havelvac 7.7'!P437+'havelvac 7.9'!P437+'havelvac 7.8'!P437+'havelvac 7.10'!P437+'havelvac 7.11'!P437+'havelvac 7.12'!P437+'havelvac 7.13'!P437</f>
        <v>0</v>
      </c>
      <c r="T437" s="438">
        <f t="shared" si="48"/>
        <v>0</v>
      </c>
      <c r="U437" s="438">
        <f t="shared" si="49"/>
        <v>0</v>
      </c>
      <c r="V437" s="438">
        <f t="shared" si="50"/>
        <v>0</v>
      </c>
    </row>
    <row r="438" spans="1:22" s="189" customFormat="1" ht="16.2" hidden="1">
      <c r="A438" s="184" t="str">
        <f t="shared" si="46"/>
        <v>71080200000000</v>
      </c>
      <c r="B438" s="185" t="s">
        <v>439</v>
      </c>
      <c r="C438" s="134" t="s">
        <v>185</v>
      </c>
      <c r="D438" s="133" t="s">
        <v>140</v>
      </c>
      <c r="E438" s="132" t="s">
        <v>441</v>
      </c>
      <c r="F438" s="186" t="s">
        <v>441</v>
      </c>
      <c r="G438" s="187" t="s">
        <v>440</v>
      </c>
      <c r="H438" s="25"/>
      <c r="I438" s="18"/>
      <c r="J438" s="19"/>
      <c r="K438" s="19"/>
      <c r="L438" s="36" t="s">
        <v>134</v>
      </c>
      <c r="M438" s="31">
        <v>4861</v>
      </c>
      <c r="N438" s="183">
        <f>+'havelvac 7.1'!N438+'havelvac 7.2'!N438+'havelvac 7.3'!N438+'havelvac 7.4'!N438+'havelvac 7.5'!N438+'havelvac 7.6'!N438+'havelvac 7.7'!N438+'havelvac 7.9'!N438+'havelvac 7.8'!N438+'havelvac 7.10'!N438+'havelvac 7.11'!N438+'havelvac 7.12'!N438+'havelvac 7.13'!N438</f>
        <v>0</v>
      </c>
      <c r="O438" s="183">
        <f>+'havelvac 7.1'!O438+'havelvac 7.2'!O438+'havelvac 7.3'!O438+'havelvac 7.4'!O438+'havelvac 7.5'!O438+'havelvac 7.6'!O438+'havelvac 7.7'!O438+'havelvac 7.9'!O438+'havelvac 7.8'!O438+'havelvac 7.10'!O438+'havelvac 7.11'!O438+'havelvac 7.12'!O438+'havelvac 7.13'!O438</f>
        <v>0</v>
      </c>
      <c r="P438" s="183">
        <f>+'havelvac 7.1'!P438+'havelvac 7.2'!P438+'havelvac 7.3'!P438+'havelvac 7.4'!P438+'havelvac 7.5'!P438+'havelvac 7.6'!P438+'havelvac 7.7'!P438+'havelvac 7.9'!P438+'havelvac 7.8'!P438+'havelvac 7.10'!P438+'havelvac 7.11'!P438+'havelvac 7.12'!P438+'havelvac 7.13'!P438</f>
        <v>0</v>
      </c>
      <c r="Q438" s="161">
        <f>'havelvac 7.1'!N438+'havelvac 7.2'!N438</f>
        <v>0</v>
      </c>
      <c r="R438" s="161">
        <f>+'havelvac 7.1'!O438+'havelvac 7.2'!O438+'havelvac 7.3'!O438+'havelvac 7.4'!O438+'havelvac 7.5'!O438+'havelvac 7.6'!O438+'havelvac 7.7'!O438+'havelvac 7.9'!O438+'havelvac 7.8'!O438+'havelvac 7.10'!O438+'havelvac 7.11'!O438+'havelvac 7.12'!O438+'havelvac 7.13'!O438</f>
        <v>0</v>
      </c>
      <c r="S438" s="161">
        <f>+'havelvac 7.1'!P438+'havelvac 7.2'!P438+'havelvac 7.3'!P438+'havelvac 7.4'!P438+'havelvac 7.5'!P438+'havelvac 7.6'!P438+'havelvac 7.7'!P438+'havelvac 7.9'!P438+'havelvac 7.8'!P438+'havelvac 7.10'!P438+'havelvac 7.11'!P438+'havelvac 7.12'!P438+'havelvac 7.13'!P438</f>
        <v>0</v>
      </c>
      <c r="T438" s="438">
        <f t="shared" si="48"/>
        <v>0</v>
      </c>
      <c r="U438" s="438">
        <f t="shared" si="49"/>
        <v>0</v>
      </c>
      <c r="V438" s="438">
        <f t="shared" si="50"/>
        <v>0</v>
      </c>
    </row>
    <row r="439" spans="1:22" s="137" customFormat="1" ht="69" hidden="1">
      <c r="A439" s="184" t="str">
        <f t="shared" si="46"/>
        <v>71080200000001</v>
      </c>
      <c r="B439" s="185" t="s">
        <v>439</v>
      </c>
      <c r="C439" s="134" t="s">
        <v>185</v>
      </c>
      <c r="D439" s="133" t="s">
        <v>140</v>
      </c>
      <c r="E439" s="132" t="s">
        <v>441</v>
      </c>
      <c r="F439" s="186" t="s">
        <v>441</v>
      </c>
      <c r="G439" s="187" t="s">
        <v>96</v>
      </c>
      <c r="H439" s="45"/>
      <c r="I439" s="46"/>
      <c r="J439" s="47"/>
      <c r="K439" s="47"/>
      <c r="L439" s="27" t="s">
        <v>764</v>
      </c>
      <c r="M439" s="28"/>
      <c r="N439" s="197">
        <f>SUM(N440)</f>
        <v>0</v>
      </c>
      <c r="O439" s="197">
        <f>SUM(O440)</f>
        <v>0</v>
      </c>
      <c r="P439" s="197">
        <f>SUM(P440)</f>
        <v>0</v>
      </c>
      <c r="Q439" s="161">
        <f>'havelvac 7.1'!N439+'havelvac 7.2'!N439</f>
        <v>0</v>
      </c>
      <c r="R439" s="161">
        <f>+'havelvac 7.1'!O439+'havelvac 7.2'!O439+'havelvac 7.3'!O439+'havelvac 7.4'!O439+'havelvac 7.5'!O439+'havelvac 7.6'!O439+'havelvac 7.7'!O439+'havelvac 7.9'!O439+'havelvac 7.8'!O439+'havelvac 7.10'!O439+'havelvac 7.11'!O439+'havelvac 7.12'!O439+'havelvac 7.13'!O439</f>
        <v>0</v>
      </c>
      <c r="S439" s="161">
        <f>+'havelvac 7.1'!P439+'havelvac 7.2'!P439+'havelvac 7.3'!P439+'havelvac 7.4'!P439+'havelvac 7.5'!P439+'havelvac 7.6'!P439+'havelvac 7.7'!P439+'havelvac 7.9'!P439+'havelvac 7.8'!P439+'havelvac 7.10'!P439+'havelvac 7.11'!P439+'havelvac 7.12'!P439+'havelvac 7.13'!P439</f>
        <v>0</v>
      </c>
      <c r="T439" s="438">
        <f t="shared" si="48"/>
        <v>0</v>
      </c>
      <c r="U439" s="438">
        <f t="shared" si="49"/>
        <v>0</v>
      </c>
      <c r="V439" s="438">
        <f t="shared" si="50"/>
        <v>0</v>
      </c>
    </row>
    <row r="440" spans="1:22" s="193" customFormat="1" ht="16.2" hidden="1">
      <c r="A440" s="184" t="str">
        <f t="shared" si="46"/>
        <v>71080201000000</v>
      </c>
      <c r="B440" s="185" t="s">
        <v>439</v>
      </c>
      <c r="C440" s="134" t="s">
        <v>185</v>
      </c>
      <c r="D440" s="133" t="s">
        <v>140</v>
      </c>
      <c r="E440" s="132" t="s">
        <v>106</v>
      </c>
      <c r="F440" s="186" t="s">
        <v>441</v>
      </c>
      <c r="G440" s="187" t="s">
        <v>440</v>
      </c>
      <c r="H440" s="25"/>
      <c r="I440" s="18"/>
      <c r="J440" s="19"/>
      <c r="K440" s="19"/>
      <c r="L440" s="36" t="s">
        <v>134</v>
      </c>
      <c r="M440" s="31">
        <v>4861</v>
      </c>
      <c r="N440" s="183">
        <f>+'havelvac 7.1'!N440+'havelvac 7.2'!N440+'havelvac 7.3'!N440+'havelvac 7.4'!N440+'havelvac 7.5'!N440+'havelvac 7.6'!N440+'havelvac 7.7'!N440+'havelvac 7.9'!N440+'havelvac 7.8'!N440+'havelvac 7.10'!N440+'havelvac 7.11'!N440+'havelvac 7.12'!N440+'havelvac 7.13'!N440</f>
        <v>0</v>
      </c>
      <c r="O440" s="183">
        <f>+'havelvac 7.1'!O440+'havelvac 7.2'!O440+'havelvac 7.3'!O440+'havelvac 7.4'!O440+'havelvac 7.5'!O440+'havelvac 7.6'!O440+'havelvac 7.7'!O440+'havelvac 7.9'!O440+'havelvac 7.8'!O440+'havelvac 7.10'!O440+'havelvac 7.11'!O440+'havelvac 7.12'!O440+'havelvac 7.13'!O440</f>
        <v>0</v>
      </c>
      <c r="P440" s="183">
        <f>+'havelvac 7.1'!P440+'havelvac 7.2'!P440+'havelvac 7.3'!P440+'havelvac 7.4'!P440+'havelvac 7.5'!P440+'havelvac 7.6'!P440+'havelvac 7.7'!P440+'havelvac 7.9'!P440+'havelvac 7.8'!P440+'havelvac 7.10'!P440+'havelvac 7.11'!P440+'havelvac 7.12'!P440+'havelvac 7.13'!P440</f>
        <v>0</v>
      </c>
      <c r="Q440" s="161">
        <f>'havelvac 7.1'!N440+'havelvac 7.2'!N440</f>
        <v>0</v>
      </c>
      <c r="R440" s="161">
        <f>+'havelvac 7.1'!O440+'havelvac 7.2'!O440+'havelvac 7.3'!O440+'havelvac 7.4'!O440+'havelvac 7.5'!O440+'havelvac 7.6'!O440+'havelvac 7.7'!O440+'havelvac 7.9'!O440+'havelvac 7.8'!O440+'havelvac 7.10'!O440+'havelvac 7.11'!O440+'havelvac 7.12'!O440+'havelvac 7.13'!O440</f>
        <v>0</v>
      </c>
      <c r="S440" s="161">
        <f>+'havelvac 7.1'!P440+'havelvac 7.2'!P440+'havelvac 7.3'!P440+'havelvac 7.4'!P440+'havelvac 7.5'!P440+'havelvac 7.6'!P440+'havelvac 7.7'!P440+'havelvac 7.9'!P440+'havelvac 7.8'!P440+'havelvac 7.10'!P440+'havelvac 7.11'!P440+'havelvac 7.12'!P440+'havelvac 7.13'!P440</f>
        <v>0</v>
      </c>
      <c r="T440" s="438">
        <f t="shared" si="48"/>
        <v>0</v>
      </c>
      <c r="U440" s="438">
        <f t="shared" si="49"/>
        <v>0</v>
      </c>
      <c r="V440" s="438">
        <f t="shared" si="50"/>
        <v>0</v>
      </c>
    </row>
    <row r="441" spans="1:22" s="137" customFormat="1" ht="27.6" hidden="1">
      <c r="A441" s="184" t="str">
        <f t="shared" ref="A441:A482" si="65">CONCATENATE(B441,C441,D441,E441,F441,G441)</f>
        <v>71080202014511</v>
      </c>
      <c r="B441" s="185" t="s">
        <v>439</v>
      </c>
      <c r="C441" s="134" t="s">
        <v>185</v>
      </c>
      <c r="D441" s="133" t="s">
        <v>140</v>
      </c>
      <c r="E441" s="132" t="s">
        <v>140</v>
      </c>
      <c r="F441" s="186" t="s">
        <v>106</v>
      </c>
      <c r="G441" s="131">
        <v>4511</v>
      </c>
      <c r="H441" s="165">
        <v>2660</v>
      </c>
      <c r="I441" s="166" t="s">
        <v>157</v>
      </c>
      <c r="J441" s="167">
        <v>6</v>
      </c>
      <c r="K441" s="167">
        <v>0</v>
      </c>
      <c r="L441" s="168" t="s">
        <v>263</v>
      </c>
      <c r="M441" s="176"/>
      <c r="N441" s="188">
        <f>+N443</f>
        <v>0</v>
      </c>
      <c r="O441" s="188">
        <f>+O443</f>
        <v>0</v>
      </c>
      <c r="P441" s="188">
        <f>+P443</f>
        <v>0</v>
      </c>
      <c r="Q441" s="161">
        <f>'havelvac 7.1'!N441+'havelvac 7.2'!N441</f>
        <v>0</v>
      </c>
      <c r="R441" s="161">
        <f>+'havelvac 7.1'!O441+'havelvac 7.2'!O441+'havelvac 7.3'!O441+'havelvac 7.4'!O441+'havelvac 7.5'!O441+'havelvac 7.6'!O441+'havelvac 7.7'!O441+'havelvac 7.9'!O441+'havelvac 7.8'!O441+'havelvac 7.10'!O441+'havelvac 7.11'!O441+'havelvac 7.12'!O441+'havelvac 7.13'!O441</f>
        <v>0</v>
      </c>
      <c r="S441" s="161">
        <f>+'havelvac 7.1'!P441+'havelvac 7.2'!P441+'havelvac 7.3'!P441+'havelvac 7.4'!P441+'havelvac 7.5'!P441+'havelvac 7.6'!P441+'havelvac 7.7'!P441+'havelvac 7.9'!P441+'havelvac 7.8'!P441+'havelvac 7.10'!P441+'havelvac 7.11'!P441+'havelvac 7.12'!P441+'havelvac 7.13'!P441</f>
        <v>0</v>
      </c>
      <c r="T441" s="438">
        <f t="shared" si="48"/>
        <v>0</v>
      </c>
      <c r="U441" s="438">
        <f t="shared" si="49"/>
        <v>0</v>
      </c>
      <c r="V441" s="438">
        <f t="shared" si="50"/>
        <v>0</v>
      </c>
    </row>
    <row r="442" spans="1:22" s="198" customFormat="1" ht="16.2" hidden="1">
      <c r="A442" s="184" t="str">
        <f t="shared" si="65"/>
        <v>71080202020000</v>
      </c>
      <c r="B442" s="185" t="s">
        <v>439</v>
      </c>
      <c r="C442" s="134" t="s">
        <v>185</v>
      </c>
      <c r="D442" s="133" t="s">
        <v>140</v>
      </c>
      <c r="E442" s="132" t="s">
        <v>140</v>
      </c>
      <c r="F442" s="186" t="s">
        <v>140</v>
      </c>
      <c r="G442" s="187" t="s">
        <v>440</v>
      </c>
      <c r="H442" s="25"/>
      <c r="I442" s="18"/>
      <c r="J442" s="19"/>
      <c r="K442" s="19"/>
      <c r="L442" s="30" t="s">
        <v>110</v>
      </c>
      <c r="M442" s="31"/>
      <c r="N442" s="190"/>
      <c r="O442" s="190"/>
      <c r="P442" s="190"/>
      <c r="Q442" s="161">
        <f>'havelvac 7.1'!N442+'havelvac 7.2'!N442</f>
        <v>0</v>
      </c>
      <c r="R442" s="161">
        <f>+'havelvac 7.1'!O442+'havelvac 7.2'!O442+'havelvac 7.3'!O442+'havelvac 7.4'!O442+'havelvac 7.5'!O442+'havelvac 7.6'!O442+'havelvac 7.7'!O442+'havelvac 7.9'!O442+'havelvac 7.8'!O442+'havelvac 7.10'!O442+'havelvac 7.11'!O442+'havelvac 7.12'!O442+'havelvac 7.13'!O442</f>
        <v>0</v>
      </c>
      <c r="S442" s="161">
        <f>+'havelvac 7.1'!P442+'havelvac 7.2'!P442+'havelvac 7.3'!P442+'havelvac 7.4'!P442+'havelvac 7.5'!P442+'havelvac 7.6'!P442+'havelvac 7.7'!P442+'havelvac 7.9'!P442+'havelvac 7.8'!P442+'havelvac 7.10'!P442+'havelvac 7.11'!P442+'havelvac 7.12'!P442+'havelvac 7.13'!P442</f>
        <v>0</v>
      </c>
      <c r="T442" s="438">
        <f t="shared" si="48"/>
        <v>0</v>
      </c>
      <c r="U442" s="438">
        <f t="shared" si="49"/>
        <v>0</v>
      </c>
      <c r="V442" s="438">
        <f t="shared" si="50"/>
        <v>0</v>
      </c>
    </row>
    <row r="443" spans="1:22" s="137" customFormat="1" ht="26.4" hidden="1">
      <c r="A443" s="184" t="str">
        <f t="shared" si="65"/>
        <v>71080202024639</v>
      </c>
      <c r="B443" s="185" t="s">
        <v>439</v>
      </c>
      <c r="C443" s="134" t="s">
        <v>185</v>
      </c>
      <c r="D443" s="133" t="s">
        <v>140</v>
      </c>
      <c r="E443" s="132" t="s">
        <v>140</v>
      </c>
      <c r="F443" s="186" t="s">
        <v>140</v>
      </c>
      <c r="G443" s="187" t="s">
        <v>86</v>
      </c>
      <c r="H443" s="151">
        <v>2661</v>
      </c>
      <c r="I443" s="152" t="s">
        <v>157</v>
      </c>
      <c r="J443" s="153">
        <v>6</v>
      </c>
      <c r="K443" s="153">
        <v>1</v>
      </c>
      <c r="L443" s="154" t="s">
        <v>263</v>
      </c>
      <c r="M443" s="155"/>
      <c r="N443" s="192">
        <f>+N445+N449+N455+N464+N473</f>
        <v>0</v>
      </c>
      <c r="O443" s="192">
        <f t="shared" ref="O443:P443" si="66">+O445+O449+O455+O464+O473</f>
        <v>0</v>
      </c>
      <c r="P443" s="192">
        <f t="shared" si="66"/>
        <v>0</v>
      </c>
      <c r="Q443" s="161">
        <f>'havelvac 7.1'!N443+'havelvac 7.2'!N443</f>
        <v>0</v>
      </c>
      <c r="R443" s="161">
        <f>+'havelvac 7.1'!O443+'havelvac 7.2'!O443+'havelvac 7.3'!O443+'havelvac 7.4'!O443+'havelvac 7.5'!O443+'havelvac 7.6'!O443+'havelvac 7.7'!O443+'havelvac 7.9'!O443+'havelvac 7.8'!O443+'havelvac 7.10'!O443+'havelvac 7.11'!O443+'havelvac 7.12'!O443+'havelvac 7.13'!O443</f>
        <v>0</v>
      </c>
      <c r="S443" s="161">
        <f>+'havelvac 7.1'!P443+'havelvac 7.2'!P443+'havelvac 7.3'!P443+'havelvac 7.4'!P443+'havelvac 7.5'!P443+'havelvac 7.6'!P443+'havelvac 7.7'!P443+'havelvac 7.9'!P443+'havelvac 7.8'!P443+'havelvac 7.10'!P443+'havelvac 7.11'!P443+'havelvac 7.12'!P443+'havelvac 7.13'!P443</f>
        <v>0</v>
      </c>
      <c r="T443" s="438">
        <f t="shared" si="48"/>
        <v>0</v>
      </c>
      <c r="U443" s="438">
        <f t="shared" si="49"/>
        <v>0</v>
      </c>
      <c r="V443" s="438">
        <f t="shared" si="50"/>
        <v>0</v>
      </c>
    </row>
    <row r="444" spans="1:22" s="137" customFormat="1" ht="16.2" hidden="1">
      <c r="A444" s="184" t="str">
        <f t="shared" si="65"/>
        <v>71080202025113</v>
      </c>
      <c r="B444" s="185" t="s">
        <v>439</v>
      </c>
      <c r="C444" s="134" t="s">
        <v>185</v>
      </c>
      <c r="D444" s="133" t="s">
        <v>140</v>
      </c>
      <c r="E444" s="132" t="s">
        <v>140</v>
      </c>
      <c r="F444" s="186" t="s">
        <v>140</v>
      </c>
      <c r="G444" s="131">
        <v>5113</v>
      </c>
      <c r="H444" s="25"/>
      <c r="I444" s="25"/>
      <c r="J444" s="26"/>
      <c r="K444" s="26"/>
      <c r="L444" s="30" t="s">
        <v>108</v>
      </c>
      <c r="M444" s="31"/>
      <c r="N444" s="190"/>
      <c r="O444" s="190"/>
      <c r="P444" s="190"/>
      <c r="Q444" s="161">
        <f>'havelvac 7.1'!N444+'havelvac 7.2'!N444</f>
        <v>0</v>
      </c>
      <c r="R444" s="161">
        <f>+'havelvac 7.1'!O444+'havelvac 7.2'!O444+'havelvac 7.3'!O444+'havelvac 7.4'!O444+'havelvac 7.5'!O444+'havelvac 7.6'!O444+'havelvac 7.7'!O444+'havelvac 7.9'!O444+'havelvac 7.8'!O444+'havelvac 7.10'!O444+'havelvac 7.11'!O444+'havelvac 7.12'!O444+'havelvac 7.13'!O444</f>
        <v>0</v>
      </c>
      <c r="S444" s="161">
        <f>+'havelvac 7.1'!P444+'havelvac 7.2'!P444+'havelvac 7.3'!P444+'havelvac 7.4'!P444+'havelvac 7.5'!P444+'havelvac 7.6'!P444+'havelvac 7.7'!P444+'havelvac 7.9'!P444+'havelvac 7.8'!P444+'havelvac 7.10'!P444+'havelvac 7.11'!P444+'havelvac 7.12'!P444+'havelvac 7.13'!P444</f>
        <v>0</v>
      </c>
      <c r="T444" s="438">
        <f t="shared" si="48"/>
        <v>0</v>
      </c>
      <c r="U444" s="438">
        <f t="shared" si="49"/>
        <v>0</v>
      </c>
      <c r="V444" s="438">
        <f t="shared" si="50"/>
        <v>0</v>
      </c>
    </row>
    <row r="445" spans="1:22" s="193" customFormat="1" ht="27.6" hidden="1">
      <c r="A445" s="184" t="str">
        <f t="shared" si="65"/>
        <v>71080203000000</v>
      </c>
      <c r="B445" s="185" t="s">
        <v>439</v>
      </c>
      <c r="C445" s="134" t="s">
        <v>185</v>
      </c>
      <c r="D445" s="133" t="s">
        <v>140</v>
      </c>
      <c r="E445" s="132" t="s">
        <v>442</v>
      </c>
      <c r="F445" s="186" t="s">
        <v>441</v>
      </c>
      <c r="G445" s="187" t="s">
        <v>440</v>
      </c>
      <c r="H445" s="45"/>
      <c r="I445" s="147"/>
      <c r="J445" s="148"/>
      <c r="K445" s="148"/>
      <c r="L445" s="27" t="s">
        <v>264</v>
      </c>
      <c r="M445" s="28"/>
      <c r="N445" s="197">
        <f>SUM(N446:N448)</f>
        <v>0</v>
      </c>
      <c r="O445" s="197">
        <f>SUM(O446:O448)</f>
        <v>0</v>
      </c>
      <c r="P445" s="197">
        <f>SUM(P446:P448)</f>
        <v>0</v>
      </c>
      <c r="Q445" s="161">
        <f>'havelvac 7.1'!N445+'havelvac 7.2'!N445</f>
        <v>0</v>
      </c>
      <c r="R445" s="161">
        <f>+'havelvac 7.1'!O445+'havelvac 7.2'!O445+'havelvac 7.3'!O445+'havelvac 7.4'!O445+'havelvac 7.5'!O445+'havelvac 7.6'!O445+'havelvac 7.7'!O445+'havelvac 7.9'!O445+'havelvac 7.8'!O445+'havelvac 7.10'!O445+'havelvac 7.11'!O445+'havelvac 7.12'!O445+'havelvac 7.13'!O445</f>
        <v>0</v>
      </c>
      <c r="S445" s="161">
        <f>+'havelvac 7.1'!P445+'havelvac 7.2'!P445+'havelvac 7.3'!P445+'havelvac 7.4'!P445+'havelvac 7.5'!P445+'havelvac 7.6'!P445+'havelvac 7.7'!P445+'havelvac 7.9'!P445+'havelvac 7.8'!P445+'havelvac 7.10'!P445+'havelvac 7.11'!P445+'havelvac 7.12'!P445+'havelvac 7.13'!P445</f>
        <v>0</v>
      </c>
      <c r="T445" s="438">
        <f t="shared" si="48"/>
        <v>0</v>
      </c>
      <c r="U445" s="438">
        <f t="shared" si="49"/>
        <v>0</v>
      </c>
      <c r="V445" s="438">
        <f t="shared" si="50"/>
        <v>0</v>
      </c>
    </row>
    <row r="446" spans="1:22" s="137" customFormat="1" ht="26.4" hidden="1">
      <c r="A446" s="184" t="str">
        <f t="shared" si="65"/>
        <v>71080203000001</v>
      </c>
      <c r="B446" s="185" t="s">
        <v>439</v>
      </c>
      <c r="C446" s="134" t="s">
        <v>185</v>
      </c>
      <c r="D446" s="133" t="s">
        <v>140</v>
      </c>
      <c r="E446" s="132" t="s">
        <v>442</v>
      </c>
      <c r="F446" s="186" t="s">
        <v>441</v>
      </c>
      <c r="G446" s="187" t="s">
        <v>96</v>
      </c>
      <c r="H446" s="17"/>
      <c r="I446" s="25"/>
      <c r="J446" s="26"/>
      <c r="K446" s="26"/>
      <c r="L446" s="30" t="s">
        <v>142</v>
      </c>
      <c r="M446" s="44">
        <v>4251</v>
      </c>
      <c r="N446" s="183">
        <f>+'havelvac 7.1'!N446+'havelvac 7.2'!N446+'havelvac 7.3'!N446+'havelvac 7.4'!N446+'havelvac 7.5'!N446+'havelvac 7.6'!N446+'havelvac 7.7'!N446+'havelvac 7.9'!N446+'havelvac 7.8'!N446+'havelvac 7.10'!N446+'havelvac 7.11'!N446+'havelvac 7.12'!N446+'havelvac 7.13'!N446</f>
        <v>0</v>
      </c>
      <c r="O446" s="183">
        <f>+'havelvac 7.1'!O446+'havelvac 7.2'!O446+'havelvac 7.3'!O446+'havelvac 7.4'!O446+'havelvac 7.5'!O446+'havelvac 7.6'!O446+'havelvac 7.7'!O446+'havelvac 7.9'!O446+'havelvac 7.8'!O446+'havelvac 7.10'!O446+'havelvac 7.11'!O446+'havelvac 7.12'!O446+'havelvac 7.13'!O446</f>
        <v>0</v>
      </c>
      <c r="P446" s="183">
        <f>+'havelvac 7.1'!P446+'havelvac 7.2'!P446+'havelvac 7.3'!P446+'havelvac 7.4'!P446+'havelvac 7.5'!P446+'havelvac 7.6'!P446+'havelvac 7.7'!P446+'havelvac 7.9'!P446+'havelvac 7.8'!P446+'havelvac 7.10'!P446+'havelvac 7.11'!P446+'havelvac 7.12'!P446+'havelvac 7.13'!P446</f>
        <v>0</v>
      </c>
      <c r="Q446" s="161">
        <f>'havelvac 7.1'!N446+'havelvac 7.2'!N446</f>
        <v>0</v>
      </c>
      <c r="R446" s="161">
        <f>+'havelvac 7.1'!O446+'havelvac 7.2'!O446+'havelvac 7.3'!O446+'havelvac 7.4'!O446+'havelvac 7.5'!O446+'havelvac 7.6'!O446+'havelvac 7.7'!O446+'havelvac 7.9'!O446+'havelvac 7.8'!O446+'havelvac 7.10'!O446+'havelvac 7.11'!O446+'havelvac 7.12'!O446+'havelvac 7.13'!O446</f>
        <v>0</v>
      </c>
      <c r="S446" s="161">
        <f>+'havelvac 7.1'!P446+'havelvac 7.2'!P446+'havelvac 7.3'!P446+'havelvac 7.4'!P446+'havelvac 7.5'!P446+'havelvac 7.6'!P446+'havelvac 7.7'!P446+'havelvac 7.9'!P446+'havelvac 7.8'!P446+'havelvac 7.10'!P446+'havelvac 7.11'!P446+'havelvac 7.12'!P446+'havelvac 7.13'!P446</f>
        <v>0</v>
      </c>
      <c r="T446" s="438">
        <f t="shared" si="48"/>
        <v>0</v>
      </c>
      <c r="U446" s="438">
        <f t="shared" si="49"/>
        <v>0</v>
      </c>
      <c r="V446" s="438">
        <f t="shared" si="50"/>
        <v>0</v>
      </c>
    </row>
    <row r="447" spans="1:22" s="198" customFormat="1" ht="16.2" hidden="1">
      <c r="A447" s="184" t="str">
        <f t="shared" si="65"/>
        <v>71080203010000</v>
      </c>
      <c r="B447" s="185" t="s">
        <v>439</v>
      </c>
      <c r="C447" s="134" t="s">
        <v>185</v>
      </c>
      <c r="D447" s="133" t="s">
        <v>140</v>
      </c>
      <c r="E447" s="132" t="s">
        <v>442</v>
      </c>
      <c r="F447" s="186" t="s">
        <v>106</v>
      </c>
      <c r="G447" s="187" t="s">
        <v>440</v>
      </c>
      <c r="H447" s="177"/>
      <c r="I447" s="194"/>
      <c r="J447" s="201"/>
      <c r="K447" s="202"/>
      <c r="L447" s="203" t="s">
        <v>240</v>
      </c>
      <c r="M447" s="13">
        <v>4269</v>
      </c>
      <c r="N447" s="183">
        <f>+'havelvac 7.1'!N447+'havelvac 7.2'!N447+'havelvac 7.3'!N447+'havelvac 7.4'!N447+'havelvac 7.5'!N447+'havelvac 7.6'!N447+'havelvac 7.7'!N447+'havelvac 7.9'!N447+'havelvac 7.8'!N447+'havelvac 7.10'!N447+'havelvac 7.11'!N447+'havelvac 7.12'!N447+'havelvac 7.13'!N447</f>
        <v>0</v>
      </c>
      <c r="O447" s="183">
        <f>+'havelvac 7.1'!O447+'havelvac 7.2'!O447+'havelvac 7.3'!O447+'havelvac 7.4'!O447+'havelvac 7.5'!O447+'havelvac 7.6'!O447+'havelvac 7.7'!O447+'havelvac 7.9'!O447+'havelvac 7.8'!O447+'havelvac 7.10'!O447+'havelvac 7.11'!O447+'havelvac 7.12'!O447+'havelvac 7.13'!O447</f>
        <v>0</v>
      </c>
      <c r="P447" s="183">
        <f>+'havelvac 7.1'!P447+'havelvac 7.2'!P447+'havelvac 7.3'!P447+'havelvac 7.4'!P447+'havelvac 7.5'!P447+'havelvac 7.6'!P447+'havelvac 7.7'!P447+'havelvac 7.9'!P447+'havelvac 7.8'!P447+'havelvac 7.10'!P447+'havelvac 7.11'!P447+'havelvac 7.12'!P447+'havelvac 7.13'!P447</f>
        <v>0</v>
      </c>
      <c r="Q447" s="161">
        <f>'havelvac 7.1'!N447+'havelvac 7.2'!N447</f>
        <v>0</v>
      </c>
      <c r="R447" s="161">
        <f>+'havelvac 7.1'!O447+'havelvac 7.2'!O447+'havelvac 7.3'!O447+'havelvac 7.4'!O447+'havelvac 7.5'!O447+'havelvac 7.6'!O447+'havelvac 7.7'!O447+'havelvac 7.9'!O447+'havelvac 7.8'!O447+'havelvac 7.10'!O447+'havelvac 7.11'!O447+'havelvac 7.12'!O447+'havelvac 7.13'!O447</f>
        <v>0</v>
      </c>
      <c r="S447" s="161">
        <f>+'havelvac 7.1'!P447+'havelvac 7.2'!P447+'havelvac 7.3'!P447+'havelvac 7.4'!P447+'havelvac 7.5'!P447+'havelvac 7.6'!P447+'havelvac 7.7'!P447+'havelvac 7.9'!P447+'havelvac 7.8'!P447+'havelvac 7.10'!P447+'havelvac 7.11'!P447+'havelvac 7.12'!P447+'havelvac 7.13'!P447</f>
        <v>0</v>
      </c>
      <c r="T447" s="438">
        <f t="shared" si="48"/>
        <v>0</v>
      </c>
      <c r="U447" s="438">
        <f t="shared" si="49"/>
        <v>0</v>
      </c>
      <c r="V447" s="438">
        <f t="shared" si="50"/>
        <v>0</v>
      </c>
    </row>
    <row r="448" spans="1:22" s="137" customFormat="1" ht="26.4" hidden="1">
      <c r="A448" s="184" t="str">
        <f t="shared" si="65"/>
        <v>71080203014511</v>
      </c>
      <c r="B448" s="185" t="s">
        <v>439</v>
      </c>
      <c r="C448" s="134" t="s">
        <v>185</v>
      </c>
      <c r="D448" s="133" t="s">
        <v>140</v>
      </c>
      <c r="E448" s="132" t="s">
        <v>442</v>
      </c>
      <c r="F448" s="186" t="s">
        <v>106</v>
      </c>
      <c r="G448" s="131">
        <v>4511</v>
      </c>
      <c r="H448" s="177"/>
      <c r="I448" s="194"/>
      <c r="J448" s="201"/>
      <c r="K448" s="202"/>
      <c r="L448" s="203" t="s">
        <v>267</v>
      </c>
      <c r="M448" s="13">
        <v>4521</v>
      </c>
      <c r="N448" s="183">
        <f>+'havelvac 7.1'!N448+'havelvac 7.2'!N448+'havelvac 7.3'!N448+'havelvac 7.4'!N448+'havelvac 7.5'!N448+'havelvac 7.6'!N448+'havelvac 7.7'!N448+'havelvac 7.9'!N448+'havelvac 7.8'!N448+'havelvac 7.10'!N448+'havelvac 7.11'!N448+'havelvac 7.12'!N448+'havelvac 7.13'!N448</f>
        <v>0</v>
      </c>
      <c r="O448" s="183">
        <f>+'havelvac 7.1'!O448+'havelvac 7.2'!O448+'havelvac 7.3'!O448+'havelvac 7.4'!O448+'havelvac 7.5'!O448+'havelvac 7.6'!O448+'havelvac 7.7'!O448+'havelvac 7.9'!O448+'havelvac 7.8'!O448+'havelvac 7.10'!O448+'havelvac 7.11'!O448+'havelvac 7.12'!O448+'havelvac 7.13'!O448</f>
        <v>0</v>
      </c>
      <c r="P448" s="183">
        <f>+'havelvac 7.1'!P448+'havelvac 7.2'!P448+'havelvac 7.3'!P448+'havelvac 7.4'!P448+'havelvac 7.5'!P448+'havelvac 7.6'!P448+'havelvac 7.7'!P448+'havelvac 7.9'!P448+'havelvac 7.8'!P448+'havelvac 7.10'!P448+'havelvac 7.11'!P448+'havelvac 7.12'!P448+'havelvac 7.13'!P448</f>
        <v>0</v>
      </c>
      <c r="Q448" s="161">
        <f>'havelvac 7.1'!N448+'havelvac 7.2'!N448</f>
        <v>0</v>
      </c>
      <c r="R448" s="161">
        <f>+'havelvac 7.1'!O448+'havelvac 7.2'!O448+'havelvac 7.3'!O448+'havelvac 7.4'!O448+'havelvac 7.5'!O448+'havelvac 7.6'!O448+'havelvac 7.7'!O448+'havelvac 7.9'!O448+'havelvac 7.8'!O448+'havelvac 7.10'!O448+'havelvac 7.11'!O448+'havelvac 7.12'!O448+'havelvac 7.13'!O448</f>
        <v>0</v>
      </c>
      <c r="S448" s="161">
        <f>+'havelvac 7.1'!P448+'havelvac 7.2'!P448+'havelvac 7.3'!P448+'havelvac 7.4'!P448+'havelvac 7.5'!P448+'havelvac 7.6'!P448+'havelvac 7.7'!P448+'havelvac 7.9'!P448+'havelvac 7.8'!P448+'havelvac 7.10'!P448+'havelvac 7.11'!P448+'havelvac 7.12'!P448+'havelvac 7.13'!P448</f>
        <v>0</v>
      </c>
      <c r="T448" s="438">
        <f t="shared" si="48"/>
        <v>0</v>
      </c>
      <c r="U448" s="438">
        <f t="shared" si="49"/>
        <v>0</v>
      </c>
      <c r="V448" s="438">
        <f t="shared" si="50"/>
        <v>0</v>
      </c>
    </row>
    <row r="449" spans="1:22" s="198" customFormat="1" ht="27.6" hidden="1">
      <c r="A449" s="184" t="str">
        <f t="shared" si="65"/>
        <v>71080203020000</v>
      </c>
      <c r="B449" s="185" t="s">
        <v>439</v>
      </c>
      <c r="C449" s="134" t="s">
        <v>185</v>
      </c>
      <c r="D449" s="133" t="s">
        <v>140</v>
      </c>
      <c r="E449" s="132" t="s">
        <v>442</v>
      </c>
      <c r="F449" s="186" t="s">
        <v>140</v>
      </c>
      <c r="G449" s="187" t="s">
        <v>440</v>
      </c>
      <c r="H449" s="45"/>
      <c r="I449" s="147"/>
      <c r="J449" s="148"/>
      <c r="K449" s="148"/>
      <c r="L449" s="27" t="s">
        <v>265</v>
      </c>
      <c r="M449" s="28"/>
      <c r="N449" s="197">
        <f>SUM(N450:N454)</f>
        <v>0</v>
      </c>
      <c r="O449" s="197">
        <f>SUM(O450:O454)</f>
        <v>0</v>
      </c>
      <c r="P449" s="197">
        <f>SUM(P450:P454)</f>
        <v>0</v>
      </c>
      <c r="Q449" s="161">
        <f>'havelvac 7.1'!N449+'havelvac 7.2'!N449</f>
        <v>0</v>
      </c>
      <c r="R449" s="161">
        <f>+'havelvac 7.1'!O449+'havelvac 7.2'!O449+'havelvac 7.3'!O449+'havelvac 7.4'!O449+'havelvac 7.5'!O449+'havelvac 7.6'!O449+'havelvac 7.7'!O449+'havelvac 7.9'!O449+'havelvac 7.8'!O449+'havelvac 7.10'!O449+'havelvac 7.11'!O449+'havelvac 7.12'!O449+'havelvac 7.13'!O449</f>
        <v>0</v>
      </c>
      <c r="S449" s="161">
        <f>+'havelvac 7.1'!P449+'havelvac 7.2'!P449+'havelvac 7.3'!P449+'havelvac 7.4'!P449+'havelvac 7.5'!P449+'havelvac 7.6'!P449+'havelvac 7.7'!P449+'havelvac 7.9'!P449+'havelvac 7.8'!P449+'havelvac 7.10'!P449+'havelvac 7.11'!P449+'havelvac 7.12'!P449+'havelvac 7.13'!P449</f>
        <v>0</v>
      </c>
      <c r="T449" s="438">
        <f t="shared" si="48"/>
        <v>0</v>
      </c>
      <c r="U449" s="438">
        <f t="shared" si="49"/>
        <v>0</v>
      </c>
      <c r="V449" s="438">
        <f t="shared" si="50"/>
        <v>0</v>
      </c>
    </row>
    <row r="450" spans="1:22" s="137" customFormat="1" ht="26.4" hidden="1">
      <c r="A450" s="184" t="str">
        <f t="shared" si="65"/>
        <v>71080203025113</v>
      </c>
      <c r="B450" s="185" t="s">
        <v>439</v>
      </c>
      <c r="C450" s="134" t="s">
        <v>185</v>
      </c>
      <c r="D450" s="133" t="s">
        <v>140</v>
      </c>
      <c r="E450" s="132" t="s">
        <v>442</v>
      </c>
      <c r="F450" s="186" t="s">
        <v>140</v>
      </c>
      <c r="G450" s="131">
        <v>5113</v>
      </c>
      <c r="H450" s="17"/>
      <c r="I450" s="25"/>
      <c r="J450" s="26"/>
      <c r="K450" s="26"/>
      <c r="L450" s="30" t="s">
        <v>142</v>
      </c>
      <c r="M450" s="44">
        <v>4251</v>
      </c>
      <c r="N450" s="183">
        <f>+'havelvac 7.1'!N450+'havelvac 7.2'!N450+'havelvac 7.3'!N450+'havelvac 7.4'!N450+'havelvac 7.5'!N450+'havelvac 7.6'!N450+'havelvac 7.7'!N450+'havelvac 7.9'!N450+'havelvac 7.8'!N450+'havelvac 7.10'!N450+'havelvac 7.11'!N450+'havelvac 7.12'!N450+'havelvac 7.13'!N450</f>
        <v>0</v>
      </c>
      <c r="O450" s="183">
        <f>+'havelvac 7.1'!O450+'havelvac 7.2'!O450+'havelvac 7.3'!O450+'havelvac 7.4'!O450+'havelvac 7.5'!O450+'havelvac 7.6'!O450+'havelvac 7.7'!O450+'havelvac 7.9'!O450+'havelvac 7.8'!O450+'havelvac 7.10'!O450+'havelvac 7.11'!O450+'havelvac 7.12'!O450+'havelvac 7.13'!O450</f>
        <v>0</v>
      </c>
      <c r="P450" s="183">
        <f>+'havelvac 7.1'!P450+'havelvac 7.2'!P450+'havelvac 7.3'!P450+'havelvac 7.4'!P450+'havelvac 7.5'!P450+'havelvac 7.6'!P450+'havelvac 7.7'!P450+'havelvac 7.9'!P450+'havelvac 7.8'!P450+'havelvac 7.10'!P450+'havelvac 7.11'!P450+'havelvac 7.12'!P450+'havelvac 7.13'!P450</f>
        <v>0</v>
      </c>
      <c r="Q450" s="161">
        <f>'havelvac 7.1'!N450+'havelvac 7.2'!N450</f>
        <v>0</v>
      </c>
      <c r="R450" s="161">
        <f>+'havelvac 7.1'!O450+'havelvac 7.2'!O450+'havelvac 7.3'!O450+'havelvac 7.4'!O450+'havelvac 7.5'!O450+'havelvac 7.6'!O450+'havelvac 7.7'!O450+'havelvac 7.9'!O450+'havelvac 7.8'!O450+'havelvac 7.10'!O450+'havelvac 7.11'!O450+'havelvac 7.12'!O450+'havelvac 7.13'!O450</f>
        <v>0</v>
      </c>
      <c r="S450" s="161">
        <f>+'havelvac 7.1'!P450+'havelvac 7.2'!P450+'havelvac 7.3'!P450+'havelvac 7.4'!P450+'havelvac 7.5'!P450+'havelvac 7.6'!P450+'havelvac 7.7'!P450+'havelvac 7.9'!P450+'havelvac 7.8'!P450+'havelvac 7.10'!P450+'havelvac 7.11'!P450+'havelvac 7.12'!P450+'havelvac 7.13'!P450</f>
        <v>0</v>
      </c>
      <c r="T450" s="438">
        <f t="shared" si="48"/>
        <v>0</v>
      </c>
      <c r="U450" s="438">
        <f t="shared" si="49"/>
        <v>0</v>
      </c>
      <c r="V450" s="438">
        <f t="shared" si="50"/>
        <v>0</v>
      </c>
    </row>
    <row r="451" spans="1:22" s="137" customFormat="1" ht="16.2" hidden="1">
      <c r="A451" s="184" t="str">
        <f t="shared" si="65"/>
        <v>71080203025129</v>
      </c>
      <c r="B451" s="185" t="s">
        <v>439</v>
      </c>
      <c r="C451" s="134" t="s">
        <v>185</v>
      </c>
      <c r="D451" s="133" t="s">
        <v>140</v>
      </c>
      <c r="E451" s="132" t="s">
        <v>442</v>
      </c>
      <c r="F451" s="186" t="s">
        <v>140</v>
      </c>
      <c r="G451" s="131">
        <v>5129</v>
      </c>
      <c r="H451" s="17"/>
      <c r="I451" s="25"/>
      <c r="J451" s="26"/>
      <c r="K451" s="26"/>
      <c r="L451" s="30" t="s">
        <v>240</v>
      </c>
      <c r="M451" s="44">
        <v>4269</v>
      </c>
      <c r="N451" s="183">
        <f>+'havelvac 7.1'!N451+'havelvac 7.2'!N451+'havelvac 7.3'!N451+'havelvac 7.4'!N451+'havelvac 7.5'!N451+'havelvac 7.6'!N451+'havelvac 7.7'!N451+'havelvac 7.9'!N451+'havelvac 7.8'!N451+'havelvac 7.10'!N451+'havelvac 7.11'!N451+'havelvac 7.12'!N451+'havelvac 7.13'!N451</f>
        <v>0</v>
      </c>
      <c r="O451" s="183">
        <f>+'havelvac 7.1'!O451+'havelvac 7.2'!O451+'havelvac 7.3'!O451+'havelvac 7.4'!O451+'havelvac 7.5'!O451+'havelvac 7.6'!O451+'havelvac 7.7'!O451+'havelvac 7.9'!O451+'havelvac 7.8'!O451+'havelvac 7.10'!O451+'havelvac 7.11'!O451+'havelvac 7.12'!O451+'havelvac 7.13'!O451</f>
        <v>0</v>
      </c>
      <c r="P451" s="183">
        <f>+'havelvac 7.1'!P451+'havelvac 7.2'!P451+'havelvac 7.3'!P451+'havelvac 7.4'!P451+'havelvac 7.5'!P451+'havelvac 7.6'!P451+'havelvac 7.7'!P451+'havelvac 7.9'!P451+'havelvac 7.8'!P451+'havelvac 7.10'!P451+'havelvac 7.11'!P451+'havelvac 7.12'!P451+'havelvac 7.13'!P451</f>
        <v>0</v>
      </c>
      <c r="Q451" s="161">
        <f>'havelvac 7.1'!N451+'havelvac 7.2'!N451</f>
        <v>0</v>
      </c>
      <c r="R451" s="161">
        <f>+'havelvac 7.1'!O451+'havelvac 7.2'!O451+'havelvac 7.3'!O451+'havelvac 7.4'!O451+'havelvac 7.5'!O451+'havelvac 7.6'!O451+'havelvac 7.7'!O451+'havelvac 7.9'!O451+'havelvac 7.8'!O451+'havelvac 7.10'!O451+'havelvac 7.11'!O451+'havelvac 7.12'!O451+'havelvac 7.13'!O451</f>
        <v>0</v>
      </c>
      <c r="S451" s="161">
        <f>+'havelvac 7.1'!P451+'havelvac 7.2'!P451+'havelvac 7.3'!P451+'havelvac 7.4'!P451+'havelvac 7.5'!P451+'havelvac 7.6'!P451+'havelvac 7.7'!P451+'havelvac 7.9'!P451+'havelvac 7.8'!P451+'havelvac 7.10'!P451+'havelvac 7.11'!P451+'havelvac 7.12'!P451+'havelvac 7.13'!P451</f>
        <v>0</v>
      </c>
      <c r="T451" s="438">
        <f t="shared" si="48"/>
        <v>0</v>
      </c>
      <c r="U451" s="438">
        <f t="shared" si="49"/>
        <v>0</v>
      </c>
      <c r="V451" s="438">
        <f t="shared" si="50"/>
        <v>0</v>
      </c>
    </row>
    <row r="452" spans="1:22" s="193" customFormat="1" ht="26.4" hidden="1">
      <c r="A452" s="184" t="str">
        <f t="shared" si="65"/>
        <v>71080204000000</v>
      </c>
      <c r="B452" s="185" t="s">
        <v>439</v>
      </c>
      <c r="C452" s="134" t="s">
        <v>185</v>
      </c>
      <c r="D452" s="133" t="s">
        <v>140</v>
      </c>
      <c r="E452" s="132" t="s">
        <v>155</v>
      </c>
      <c r="F452" s="186" t="s">
        <v>441</v>
      </c>
      <c r="G452" s="187" t="s">
        <v>440</v>
      </c>
      <c r="H452" s="17"/>
      <c r="I452" s="25"/>
      <c r="J452" s="26"/>
      <c r="K452" s="26"/>
      <c r="L452" s="203" t="s">
        <v>267</v>
      </c>
      <c r="M452" s="13">
        <v>4521</v>
      </c>
      <c r="N452" s="183">
        <f>+'havelvac 7.1'!N452+'havelvac 7.2'!N452+'havelvac 7.3'!N452+'havelvac 7.4'!N452+'havelvac 7.5'!N452+'havelvac 7.6'!N452+'havelvac 7.7'!N452+'havelvac 7.9'!N452+'havelvac 7.8'!N452+'havelvac 7.10'!N452+'havelvac 7.11'!N452+'havelvac 7.12'!N452+'havelvac 7.13'!N452</f>
        <v>0</v>
      </c>
      <c r="O452" s="183">
        <f>+'havelvac 7.1'!O452+'havelvac 7.2'!O452+'havelvac 7.3'!O452+'havelvac 7.4'!O452+'havelvac 7.5'!O452+'havelvac 7.6'!O452+'havelvac 7.7'!O452+'havelvac 7.9'!O452+'havelvac 7.8'!O452+'havelvac 7.10'!O452+'havelvac 7.11'!O452+'havelvac 7.12'!O452+'havelvac 7.13'!O452</f>
        <v>0</v>
      </c>
      <c r="P452" s="183">
        <f>+'havelvac 7.1'!P452+'havelvac 7.2'!P452+'havelvac 7.3'!P452+'havelvac 7.4'!P452+'havelvac 7.5'!P452+'havelvac 7.6'!P452+'havelvac 7.7'!P452+'havelvac 7.9'!P452+'havelvac 7.8'!P452+'havelvac 7.10'!P452+'havelvac 7.11'!P452+'havelvac 7.12'!P452+'havelvac 7.13'!P452</f>
        <v>0</v>
      </c>
      <c r="Q452" s="161">
        <f>'havelvac 7.1'!N452+'havelvac 7.2'!N452</f>
        <v>0</v>
      </c>
      <c r="R452" s="161">
        <f>+'havelvac 7.1'!O452+'havelvac 7.2'!O452+'havelvac 7.3'!O452+'havelvac 7.4'!O452+'havelvac 7.5'!O452+'havelvac 7.6'!O452+'havelvac 7.7'!O452+'havelvac 7.9'!O452+'havelvac 7.8'!O452+'havelvac 7.10'!O452+'havelvac 7.11'!O452+'havelvac 7.12'!O452+'havelvac 7.13'!O452</f>
        <v>0</v>
      </c>
      <c r="S452" s="161">
        <f>+'havelvac 7.1'!P452+'havelvac 7.2'!P452+'havelvac 7.3'!P452+'havelvac 7.4'!P452+'havelvac 7.5'!P452+'havelvac 7.6'!P452+'havelvac 7.7'!P452+'havelvac 7.9'!P452+'havelvac 7.8'!P452+'havelvac 7.10'!P452+'havelvac 7.11'!P452+'havelvac 7.12'!P452+'havelvac 7.13'!P452</f>
        <v>0</v>
      </c>
      <c r="T452" s="438">
        <f t="shared" si="48"/>
        <v>0</v>
      </c>
      <c r="U452" s="438">
        <f t="shared" si="49"/>
        <v>0</v>
      </c>
      <c r="V452" s="438">
        <f t="shared" si="50"/>
        <v>0</v>
      </c>
    </row>
    <row r="453" spans="1:22" s="137" customFormat="1" ht="16.2" hidden="1">
      <c r="A453" s="184" t="str">
        <f t="shared" si="65"/>
        <v>71080204000001</v>
      </c>
      <c r="B453" s="185" t="s">
        <v>439</v>
      </c>
      <c r="C453" s="134" t="s">
        <v>185</v>
      </c>
      <c r="D453" s="133" t="s">
        <v>140</v>
      </c>
      <c r="E453" s="132" t="s">
        <v>155</v>
      </c>
      <c r="F453" s="186" t="s">
        <v>441</v>
      </c>
      <c r="G453" s="187" t="s">
        <v>96</v>
      </c>
      <c r="H453" s="17"/>
      <c r="I453" s="25"/>
      <c r="J453" s="26"/>
      <c r="K453" s="26"/>
      <c r="L453" s="30" t="s">
        <v>173</v>
      </c>
      <c r="M453" s="31">
        <v>5112</v>
      </c>
      <c r="N453" s="183">
        <f>+'havelvac 7.1'!N453+'havelvac 7.2'!N453+'havelvac 7.3'!N453+'havelvac 7.4'!N453+'havelvac 7.5'!N453+'havelvac 7.6'!N453+'havelvac 7.7'!N453+'havelvac 7.9'!N453+'havelvac 7.8'!N453+'havelvac 7.10'!N453+'havelvac 7.11'!N453+'havelvac 7.12'!N453+'havelvac 7.13'!N453</f>
        <v>0</v>
      </c>
      <c r="O453" s="183">
        <f>+'havelvac 7.1'!O453+'havelvac 7.2'!O453+'havelvac 7.3'!O453+'havelvac 7.4'!O453+'havelvac 7.5'!O453+'havelvac 7.6'!O453+'havelvac 7.7'!O453+'havelvac 7.9'!O453+'havelvac 7.8'!O453+'havelvac 7.10'!O453+'havelvac 7.11'!O453+'havelvac 7.12'!O453+'havelvac 7.13'!O453</f>
        <v>0</v>
      </c>
      <c r="P453" s="183">
        <f>+'havelvac 7.1'!P453+'havelvac 7.2'!P453+'havelvac 7.3'!P453+'havelvac 7.4'!P453+'havelvac 7.5'!P453+'havelvac 7.6'!P453+'havelvac 7.7'!P453+'havelvac 7.9'!P453+'havelvac 7.8'!P453+'havelvac 7.10'!P453+'havelvac 7.11'!P453+'havelvac 7.12'!P453+'havelvac 7.13'!P453</f>
        <v>0</v>
      </c>
      <c r="Q453" s="161">
        <f>'havelvac 7.1'!N453+'havelvac 7.2'!N453</f>
        <v>0</v>
      </c>
      <c r="R453" s="161">
        <f>+'havelvac 7.1'!O453+'havelvac 7.2'!O453+'havelvac 7.3'!O453+'havelvac 7.4'!O453+'havelvac 7.5'!O453+'havelvac 7.6'!O453+'havelvac 7.7'!O453+'havelvac 7.9'!O453+'havelvac 7.8'!O453+'havelvac 7.10'!O453+'havelvac 7.11'!O453+'havelvac 7.12'!O453+'havelvac 7.13'!O453</f>
        <v>0</v>
      </c>
      <c r="S453" s="161">
        <f>+'havelvac 7.1'!P453+'havelvac 7.2'!P453+'havelvac 7.3'!P453+'havelvac 7.4'!P453+'havelvac 7.5'!P453+'havelvac 7.6'!P453+'havelvac 7.7'!P453+'havelvac 7.9'!P453+'havelvac 7.8'!P453+'havelvac 7.10'!P453+'havelvac 7.11'!P453+'havelvac 7.12'!P453+'havelvac 7.13'!P453</f>
        <v>0</v>
      </c>
      <c r="T453" s="438">
        <f t="shared" si="48"/>
        <v>0</v>
      </c>
      <c r="U453" s="438">
        <f t="shared" si="49"/>
        <v>0</v>
      </c>
      <c r="V453" s="438">
        <f t="shared" si="50"/>
        <v>0</v>
      </c>
    </row>
    <row r="454" spans="1:22" s="198" customFormat="1" ht="16.2" hidden="1">
      <c r="A454" s="184" t="str">
        <f t="shared" si="65"/>
        <v>71080204010000</v>
      </c>
      <c r="B454" s="185" t="s">
        <v>439</v>
      </c>
      <c r="C454" s="134" t="s">
        <v>185</v>
      </c>
      <c r="D454" s="133" t="s">
        <v>140</v>
      </c>
      <c r="E454" s="132" t="s">
        <v>155</v>
      </c>
      <c r="F454" s="186" t="s">
        <v>106</v>
      </c>
      <c r="G454" s="187" t="s">
        <v>440</v>
      </c>
      <c r="H454" s="17"/>
      <c r="I454" s="25"/>
      <c r="J454" s="26"/>
      <c r="K454" s="26"/>
      <c r="L454" s="32" t="s">
        <v>174</v>
      </c>
      <c r="M454" s="33">
        <v>5113</v>
      </c>
      <c r="N454" s="183">
        <f>+'havelvac 7.1'!N454+'havelvac 7.2'!N454+'havelvac 7.3'!N454+'havelvac 7.4'!N454+'havelvac 7.5'!N454+'havelvac 7.6'!N454+'havelvac 7.7'!N454+'havelvac 7.9'!N454+'havelvac 7.8'!N454+'havelvac 7.10'!N454+'havelvac 7.11'!N454+'havelvac 7.12'!N454+'havelvac 7.13'!N454</f>
        <v>0</v>
      </c>
      <c r="O454" s="183">
        <f>+'havelvac 7.1'!O454+'havelvac 7.2'!O454+'havelvac 7.3'!O454+'havelvac 7.4'!O454+'havelvac 7.5'!O454+'havelvac 7.6'!O454+'havelvac 7.7'!O454+'havelvac 7.9'!O454+'havelvac 7.8'!O454+'havelvac 7.10'!O454+'havelvac 7.11'!O454+'havelvac 7.12'!O454+'havelvac 7.13'!O454</f>
        <v>0</v>
      </c>
      <c r="P454" s="183">
        <f>+'havelvac 7.1'!P454+'havelvac 7.2'!P454+'havelvac 7.3'!P454+'havelvac 7.4'!P454+'havelvac 7.5'!P454+'havelvac 7.6'!P454+'havelvac 7.7'!P454+'havelvac 7.9'!P454+'havelvac 7.8'!P454+'havelvac 7.10'!P454+'havelvac 7.11'!P454+'havelvac 7.12'!P454+'havelvac 7.13'!P454</f>
        <v>0</v>
      </c>
      <c r="Q454" s="161">
        <f>'havelvac 7.1'!N454+'havelvac 7.2'!N454</f>
        <v>0</v>
      </c>
      <c r="R454" s="161">
        <f>+'havelvac 7.1'!O454+'havelvac 7.2'!O454+'havelvac 7.3'!O454+'havelvac 7.4'!O454+'havelvac 7.5'!O454+'havelvac 7.6'!O454+'havelvac 7.7'!O454+'havelvac 7.9'!O454+'havelvac 7.8'!O454+'havelvac 7.10'!O454+'havelvac 7.11'!O454+'havelvac 7.12'!O454+'havelvac 7.13'!O454</f>
        <v>0</v>
      </c>
      <c r="S454" s="161">
        <f>+'havelvac 7.1'!P454+'havelvac 7.2'!P454+'havelvac 7.3'!P454+'havelvac 7.4'!P454+'havelvac 7.5'!P454+'havelvac 7.6'!P454+'havelvac 7.7'!P454+'havelvac 7.9'!P454+'havelvac 7.8'!P454+'havelvac 7.10'!P454+'havelvac 7.11'!P454+'havelvac 7.12'!P454+'havelvac 7.13'!P454</f>
        <v>0</v>
      </c>
      <c r="T454" s="438">
        <f t="shared" si="48"/>
        <v>0</v>
      </c>
      <c r="U454" s="438">
        <f t="shared" si="49"/>
        <v>0</v>
      </c>
      <c r="V454" s="438">
        <f t="shared" si="50"/>
        <v>0</v>
      </c>
    </row>
    <row r="455" spans="1:22" s="137" customFormat="1" ht="27.6" hidden="1">
      <c r="A455" s="184" t="str">
        <f t="shared" si="65"/>
        <v>71080204014216</v>
      </c>
      <c r="B455" s="185" t="s">
        <v>439</v>
      </c>
      <c r="C455" s="134" t="s">
        <v>185</v>
      </c>
      <c r="D455" s="133" t="s">
        <v>140</v>
      </c>
      <c r="E455" s="132" t="s">
        <v>155</v>
      </c>
      <c r="F455" s="186" t="s">
        <v>106</v>
      </c>
      <c r="G455" s="131">
        <v>4216</v>
      </c>
      <c r="H455" s="45"/>
      <c r="I455" s="147"/>
      <c r="J455" s="148"/>
      <c r="K455" s="148"/>
      <c r="L455" s="27" t="s">
        <v>266</v>
      </c>
      <c r="M455" s="28"/>
      <c r="N455" s="197">
        <f>SUM(N456:N463)</f>
        <v>0</v>
      </c>
      <c r="O455" s="197">
        <f>SUM(O456:O463)</f>
        <v>0</v>
      </c>
      <c r="P455" s="197">
        <f>SUM(P456:P463)</f>
        <v>0</v>
      </c>
      <c r="Q455" s="161">
        <f>'havelvac 7.1'!N455+'havelvac 7.2'!N455</f>
        <v>0</v>
      </c>
      <c r="R455" s="161">
        <f>+'havelvac 7.1'!O455+'havelvac 7.2'!O455+'havelvac 7.3'!O455+'havelvac 7.4'!O455+'havelvac 7.5'!O455+'havelvac 7.6'!O455+'havelvac 7.7'!O455+'havelvac 7.9'!O455+'havelvac 7.8'!O455+'havelvac 7.10'!O455+'havelvac 7.11'!O455+'havelvac 7.12'!O455+'havelvac 7.13'!O455</f>
        <v>0</v>
      </c>
      <c r="S455" s="161">
        <f>+'havelvac 7.1'!P455+'havelvac 7.2'!P455+'havelvac 7.3'!P455+'havelvac 7.4'!P455+'havelvac 7.5'!P455+'havelvac 7.6'!P455+'havelvac 7.7'!P455+'havelvac 7.9'!P455+'havelvac 7.8'!P455+'havelvac 7.10'!P455+'havelvac 7.11'!P455+'havelvac 7.12'!P455+'havelvac 7.13'!P455</f>
        <v>0</v>
      </c>
      <c r="T455" s="438">
        <f t="shared" si="48"/>
        <v>0</v>
      </c>
      <c r="U455" s="438">
        <f t="shared" si="49"/>
        <v>0</v>
      </c>
      <c r="V455" s="438">
        <f t="shared" si="50"/>
        <v>0</v>
      </c>
    </row>
    <row r="456" spans="1:22" s="137" customFormat="1" ht="16.2" hidden="1">
      <c r="A456" s="184" t="str">
        <f t="shared" si="65"/>
        <v>71080204014239</v>
      </c>
      <c r="B456" s="185" t="s">
        <v>439</v>
      </c>
      <c r="C456" s="134" t="s">
        <v>185</v>
      </c>
      <c r="D456" s="133" t="s">
        <v>140</v>
      </c>
      <c r="E456" s="132" t="s">
        <v>155</v>
      </c>
      <c r="F456" s="186" t="s">
        <v>106</v>
      </c>
      <c r="G456" s="131">
        <v>4239</v>
      </c>
      <c r="H456" s="17"/>
      <c r="I456" s="25"/>
      <c r="J456" s="26"/>
      <c r="K456" s="26"/>
      <c r="L456" s="29" t="s">
        <v>125</v>
      </c>
      <c r="M456" s="31">
        <v>4239</v>
      </c>
      <c r="N456" s="183">
        <f>+'havelvac 7.1'!N456+'havelvac 7.2'!N456+'havelvac 7.3'!N456+'havelvac 7.4'!N456+'havelvac 7.5'!N456+'havelvac 7.6'!N456+'havelvac 7.7'!N456+'havelvac 7.9'!N456+'havelvac 7.8'!N456+'havelvac 7.10'!N456+'havelvac 7.11'!N456+'havelvac 7.12'!N456+'havelvac 7.13'!N456</f>
        <v>0</v>
      </c>
      <c r="O456" s="183">
        <f>+'havelvac 7.1'!O456+'havelvac 7.2'!O456+'havelvac 7.3'!O456+'havelvac 7.4'!O456+'havelvac 7.5'!O456+'havelvac 7.6'!O456+'havelvac 7.7'!O456+'havelvac 7.9'!O456+'havelvac 7.8'!O456+'havelvac 7.10'!O456+'havelvac 7.11'!O456+'havelvac 7.12'!O456+'havelvac 7.13'!O456</f>
        <v>0</v>
      </c>
      <c r="P456" s="183">
        <f>+'havelvac 7.1'!P456+'havelvac 7.2'!P456+'havelvac 7.3'!P456+'havelvac 7.4'!P456+'havelvac 7.5'!P456+'havelvac 7.6'!P456+'havelvac 7.7'!P456+'havelvac 7.9'!P456+'havelvac 7.8'!P456+'havelvac 7.10'!P456+'havelvac 7.11'!P456+'havelvac 7.12'!P456+'havelvac 7.13'!P456</f>
        <v>0</v>
      </c>
      <c r="Q456" s="161">
        <f>'havelvac 7.1'!N456+'havelvac 7.2'!N456</f>
        <v>0</v>
      </c>
      <c r="R456" s="161">
        <f>+'havelvac 7.1'!O456+'havelvac 7.2'!O456+'havelvac 7.3'!O456+'havelvac 7.4'!O456+'havelvac 7.5'!O456+'havelvac 7.6'!O456+'havelvac 7.7'!O456+'havelvac 7.9'!O456+'havelvac 7.8'!O456+'havelvac 7.10'!O456+'havelvac 7.11'!O456+'havelvac 7.12'!O456+'havelvac 7.13'!O456</f>
        <v>0</v>
      </c>
      <c r="S456" s="161">
        <f>+'havelvac 7.1'!P456+'havelvac 7.2'!P456+'havelvac 7.3'!P456+'havelvac 7.4'!P456+'havelvac 7.5'!P456+'havelvac 7.6'!P456+'havelvac 7.7'!P456+'havelvac 7.9'!P456+'havelvac 7.8'!P456+'havelvac 7.10'!P456+'havelvac 7.11'!P456+'havelvac 7.12'!P456+'havelvac 7.13'!P456</f>
        <v>0</v>
      </c>
      <c r="T456" s="438">
        <f t="shared" si="48"/>
        <v>0</v>
      </c>
      <c r="U456" s="438">
        <f t="shared" si="49"/>
        <v>0</v>
      </c>
      <c r="V456" s="438">
        <f t="shared" si="50"/>
        <v>0</v>
      </c>
    </row>
    <row r="457" spans="1:22" s="137" customFormat="1" ht="26.4" hidden="1">
      <c r="A457" s="184" t="str">
        <f t="shared" si="65"/>
        <v>71080204014269</v>
      </c>
      <c r="B457" s="200" t="s">
        <v>439</v>
      </c>
      <c r="C457" s="134" t="s">
        <v>185</v>
      </c>
      <c r="D457" s="133" t="s">
        <v>140</v>
      </c>
      <c r="E457" s="132" t="s">
        <v>155</v>
      </c>
      <c r="F457" s="186" t="s">
        <v>106</v>
      </c>
      <c r="G457" s="131">
        <v>4269</v>
      </c>
      <c r="H457" s="17"/>
      <c r="I457" s="25"/>
      <c r="J457" s="26"/>
      <c r="K457" s="26"/>
      <c r="L457" s="30" t="s">
        <v>142</v>
      </c>
      <c r="M457" s="44">
        <v>4251</v>
      </c>
      <c r="N457" s="183">
        <f>+'havelvac 7.1'!N457+'havelvac 7.2'!N457+'havelvac 7.3'!N457+'havelvac 7.4'!N457+'havelvac 7.5'!N457+'havelvac 7.6'!N457+'havelvac 7.7'!N457+'havelvac 7.9'!N457+'havelvac 7.8'!N457+'havelvac 7.10'!N457+'havelvac 7.11'!N457+'havelvac 7.12'!N457+'havelvac 7.13'!N457</f>
        <v>0</v>
      </c>
      <c r="O457" s="183">
        <f>+'havelvac 7.1'!O457+'havelvac 7.2'!O457+'havelvac 7.3'!O457+'havelvac 7.4'!O457+'havelvac 7.5'!O457+'havelvac 7.6'!O457+'havelvac 7.7'!O457+'havelvac 7.9'!O457+'havelvac 7.8'!O457+'havelvac 7.10'!O457+'havelvac 7.11'!O457+'havelvac 7.12'!O457+'havelvac 7.13'!O457</f>
        <v>0</v>
      </c>
      <c r="P457" s="183">
        <f>+'havelvac 7.1'!P457+'havelvac 7.2'!P457+'havelvac 7.3'!P457+'havelvac 7.4'!P457+'havelvac 7.5'!P457+'havelvac 7.6'!P457+'havelvac 7.7'!P457+'havelvac 7.9'!P457+'havelvac 7.8'!P457+'havelvac 7.10'!P457+'havelvac 7.11'!P457+'havelvac 7.12'!P457+'havelvac 7.13'!P457</f>
        <v>0</v>
      </c>
      <c r="Q457" s="161">
        <f>'havelvac 7.1'!N457+'havelvac 7.2'!N457</f>
        <v>0</v>
      </c>
      <c r="R457" s="161">
        <f>+'havelvac 7.1'!O457+'havelvac 7.2'!O457+'havelvac 7.3'!O457+'havelvac 7.4'!O457+'havelvac 7.5'!O457+'havelvac 7.6'!O457+'havelvac 7.7'!O457+'havelvac 7.9'!O457+'havelvac 7.8'!O457+'havelvac 7.10'!O457+'havelvac 7.11'!O457+'havelvac 7.12'!O457+'havelvac 7.13'!O457</f>
        <v>0</v>
      </c>
      <c r="S457" s="161">
        <f>+'havelvac 7.1'!P457+'havelvac 7.2'!P457+'havelvac 7.3'!P457+'havelvac 7.4'!P457+'havelvac 7.5'!P457+'havelvac 7.6'!P457+'havelvac 7.7'!P457+'havelvac 7.9'!P457+'havelvac 7.8'!P457+'havelvac 7.10'!P457+'havelvac 7.11'!P457+'havelvac 7.12'!P457+'havelvac 7.13'!P457</f>
        <v>0</v>
      </c>
      <c r="T457" s="438">
        <f t="shared" si="48"/>
        <v>0</v>
      </c>
      <c r="U457" s="438">
        <f t="shared" si="49"/>
        <v>0</v>
      </c>
      <c r="V457" s="438">
        <f t="shared" si="50"/>
        <v>0</v>
      </c>
    </row>
    <row r="458" spans="1:22" s="137" customFormat="1" ht="16.2" hidden="1">
      <c r="A458" s="184" t="str">
        <f t="shared" si="65"/>
        <v>71080204014639</v>
      </c>
      <c r="B458" s="185" t="s">
        <v>439</v>
      </c>
      <c r="C458" s="134" t="s">
        <v>185</v>
      </c>
      <c r="D458" s="133" t="s">
        <v>140</v>
      </c>
      <c r="E458" s="132" t="s">
        <v>155</v>
      </c>
      <c r="F458" s="186" t="s">
        <v>106</v>
      </c>
      <c r="G458" s="131">
        <v>4639</v>
      </c>
      <c r="H458" s="17"/>
      <c r="I458" s="25"/>
      <c r="J458" s="26"/>
      <c r="K458" s="26"/>
      <c r="L458" s="30" t="s">
        <v>240</v>
      </c>
      <c r="M458" s="44">
        <v>4269</v>
      </c>
      <c r="N458" s="183">
        <f>+'havelvac 7.1'!N458+'havelvac 7.2'!N458+'havelvac 7.3'!N458+'havelvac 7.4'!N458+'havelvac 7.5'!N458+'havelvac 7.6'!N458+'havelvac 7.7'!N458+'havelvac 7.9'!N458+'havelvac 7.8'!N458+'havelvac 7.10'!N458+'havelvac 7.11'!N458+'havelvac 7.12'!N458+'havelvac 7.13'!N458</f>
        <v>0</v>
      </c>
      <c r="O458" s="183">
        <f>+'havelvac 7.1'!O458+'havelvac 7.2'!O458+'havelvac 7.3'!O458+'havelvac 7.4'!O458+'havelvac 7.5'!O458+'havelvac 7.6'!O458+'havelvac 7.7'!O458+'havelvac 7.9'!O458+'havelvac 7.8'!O458+'havelvac 7.10'!O458+'havelvac 7.11'!O458+'havelvac 7.12'!O458+'havelvac 7.13'!O458</f>
        <v>0</v>
      </c>
      <c r="P458" s="183">
        <f>+'havelvac 7.1'!P458+'havelvac 7.2'!P458+'havelvac 7.3'!P458+'havelvac 7.4'!P458+'havelvac 7.5'!P458+'havelvac 7.6'!P458+'havelvac 7.7'!P458+'havelvac 7.9'!P458+'havelvac 7.8'!P458+'havelvac 7.10'!P458+'havelvac 7.11'!P458+'havelvac 7.12'!P458+'havelvac 7.13'!P458</f>
        <v>0</v>
      </c>
      <c r="Q458" s="161">
        <f>'havelvac 7.1'!N458+'havelvac 7.2'!N458</f>
        <v>0</v>
      </c>
      <c r="R458" s="161">
        <f>+'havelvac 7.1'!O458+'havelvac 7.2'!O458+'havelvac 7.3'!O458+'havelvac 7.4'!O458+'havelvac 7.5'!O458+'havelvac 7.6'!O458+'havelvac 7.7'!O458+'havelvac 7.9'!O458+'havelvac 7.8'!O458+'havelvac 7.10'!O458+'havelvac 7.11'!O458+'havelvac 7.12'!O458+'havelvac 7.13'!O458</f>
        <v>0</v>
      </c>
      <c r="S458" s="161">
        <f>+'havelvac 7.1'!P458+'havelvac 7.2'!P458+'havelvac 7.3'!P458+'havelvac 7.4'!P458+'havelvac 7.5'!P458+'havelvac 7.6'!P458+'havelvac 7.7'!P458+'havelvac 7.9'!P458+'havelvac 7.8'!P458+'havelvac 7.10'!P458+'havelvac 7.11'!P458+'havelvac 7.12'!P458+'havelvac 7.13'!P458</f>
        <v>0</v>
      </c>
      <c r="T458" s="438">
        <f t="shared" si="48"/>
        <v>0</v>
      </c>
      <c r="U458" s="438">
        <f t="shared" si="49"/>
        <v>0</v>
      </c>
      <c r="V458" s="438">
        <f t="shared" si="50"/>
        <v>0</v>
      </c>
    </row>
    <row r="459" spans="1:22" s="137" customFormat="1" ht="26.4" hidden="1">
      <c r="A459" s="184" t="str">
        <f t="shared" si="65"/>
        <v>71080204014819</v>
      </c>
      <c r="B459" s="185" t="s">
        <v>439</v>
      </c>
      <c r="C459" s="134" t="s">
        <v>185</v>
      </c>
      <c r="D459" s="133" t="s">
        <v>140</v>
      </c>
      <c r="E459" s="132" t="s">
        <v>155</v>
      </c>
      <c r="F459" s="186" t="s">
        <v>106</v>
      </c>
      <c r="G459" s="187" t="s">
        <v>88</v>
      </c>
      <c r="H459" s="17"/>
      <c r="I459" s="25"/>
      <c r="J459" s="26"/>
      <c r="K459" s="26"/>
      <c r="L459" s="30" t="s">
        <v>267</v>
      </c>
      <c r="M459" s="44">
        <v>4521</v>
      </c>
      <c r="N459" s="183">
        <f>+'havelvac 7.1'!N459+'havelvac 7.2'!N459+'havelvac 7.3'!N459+'havelvac 7.4'!N459+'havelvac 7.5'!N459+'havelvac 7.6'!N459+'havelvac 7.7'!N459+'havelvac 7.9'!N459+'havelvac 7.8'!N459+'havelvac 7.10'!N459+'havelvac 7.11'!N459+'havelvac 7.12'!N459+'havelvac 7.13'!N459</f>
        <v>0</v>
      </c>
      <c r="O459" s="183">
        <f>+'havelvac 7.1'!O459+'havelvac 7.2'!O459+'havelvac 7.3'!O459+'havelvac 7.4'!O459+'havelvac 7.5'!O459+'havelvac 7.6'!O459+'havelvac 7.7'!O459+'havelvac 7.9'!O459+'havelvac 7.8'!O459+'havelvac 7.10'!O459+'havelvac 7.11'!O459+'havelvac 7.12'!O459+'havelvac 7.13'!O459</f>
        <v>0</v>
      </c>
      <c r="P459" s="183">
        <f>+'havelvac 7.1'!P459+'havelvac 7.2'!P459+'havelvac 7.3'!P459+'havelvac 7.4'!P459+'havelvac 7.5'!P459+'havelvac 7.6'!P459+'havelvac 7.7'!P459+'havelvac 7.9'!P459+'havelvac 7.8'!P459+'havelvac 7.10'!P459+'havelvac 7.11'!P459+'havelvac 7.12'!P459+'havelvac 7.13'!P459</f>
        <v>0</v>
      </c>
      <c r="Q459" s="161">
        <f>'havelvac 7.1'!N459+'havelvac 7.2'!N459</f>
        <v>0</v>
      </c>
      <c r="R459" s="161">
        <f>+'havelvac 7.1'!O459+'havelvac 7.2'!O459+'havelvac 7.3'!O459+'havelvac 7.4'!O459+'havelvac 7.5'!O459+'havelvac 7.6'!O459+'havelvac 7.7'!O459+'havelvac 7.9'!O459+'havelvac 7.8'!O459+'havelvac 7.10'!O459+'havelvac 7.11'!O459+'havelvac 7.12'!O459+'havelvac 7.13'!O459</f>
        <v>0</v>
      </c>
      <c r="S459" s="161">
        <f>+'havelvac 7.1'!P459+'havelvac 7.2'!P459+'havelvac 7.3'!P459+'havelvac 7.4'!P459+'havelvac 7.5'!P459+'havelvac 7.6'!P459+'havelvac 7.7'!P459+'havelvac 7.9'!P459+'havelvac 7.8'!P459+'havelvac 7.10'!P459+'havelvac 7.11'!P459+'havelvac 7.12'!P459+'havelvac 7.13'!P459</f>
        <v>0</v>
      </c>
      <c r="T459" s="438">
        <f t="shared" si="48"/>
        <v>0</v>
      </c>
      <c r="U459" s="438">
        <f t="shared" si="49"/>
        <v>0</v>
      </c>
      <c r="V459" s="438">
        <f t="shared" si="50"/>
        <v>0</v>
      </c>
    </row>
    <row r="460" spans="1:22" s="198" customFormat="1" ht="26.4" hidden="1">
      <c r="A460" s="184" t="str">
        <f t="shared" si="65"/>
        <v>71080204020000</v>
      </c>
      <c r="B460" s="185" t="s">
        <v>439</v>
      </c>
      <c r="C460" s="134" t="s">
        <v>185</v>
      </c>
      <c r="D460" s="133" t="s">
        <v>140</v>
      </c>
      <c r="E460" s="132" t="s">
        <v>155</v>
      </c>
      <c r="F460" s="186" t="s">
        <v>140</v>
      </c>
      <c r="G460" s="187" t="s">
        <v>440</v>
      </c>
      <c r="H460" s="17"/>
      <c r="I460" s="25"/>
      <c r="J460" s="26"/>
      <c r="K460" s="26"/>
      <c r="L460" s="30" t="s">
        <v>219</v>
      </c>
      <c r="M460" s="31">
        <v>4819</v>
      </c>
      <c r="N460" s="183">
        <f>+'havelvac 7.1'!N460+'havelvac 7.2'!N460+'havelvac 7.3'!N460+'havelvac 7.4'!N460+'havelvac 7.5'!N460+'havelvac 7.6'!N460+'havelvac 7.7'!N460+'havelvac 7.9'!N460+'havelvac 7.8'!N460+'havelvac 7.10'!N460+'havelvac 7.11'!N460+'havelvac 7.12'!N460+'havelvac 7.13'!N460</f>
        <v>0</v>
      </c>
      <c r="O460" s="183">
        <f>+'havelvac 7.1'!O460+'havelvac 7.2'!O460+'havelvac 7.3'!O460+'havelvac 7.4'!O460+'havelvac 7.5'!O460+'havelvac 7.6'!O460+'havelvac 7.7'!O460+'havelvac 7.9'!O460+'havelvac 7.8'!O460+'havelvac 7.10'!O460+'havelvac 7.11'!O460+'havelvac 7.12'!O460+'havelvac 7.13'!O460</f>
        <v>0</v>
      </c>
      <c r="P460" s="183">
        <f>+'havelvac 7.1'!P460+'havelvac 7.2'!P460+'havelvac 7.3'!P460+'havelvac 7.4'!P460+'havelvac 7.5'!P460+'havelvac 7.6'!P460+'havelvac 7.7'!P460+'havelvac 7.9'!P460+'havelvac 7.8'!P460+'havelvac 7.10'!P460+'havelvac 7.11'!P460+'havelvac 7.12'!P460+'havelvac 7.13'!P460</f>
        <v>0</v>
      </c>
      <c r="Q460" s="161">
        <f>'havelvac 7.1'!N460+'havelvac 7.2'!N460</f>
        <v>0</v>
      </c>
      <c r="R460" s="161">
        <f>+'havelvac 7.1'!O460+'havelvac 7.2'!O460+'havelvac 7.3'!O460+'havelvac 7.4'!O460+'havelvac 7.5'!O460+'havelvac 7.6'!O460+'havelvac 7.7'!O460+'havelvac 7.9'!O460+'havelvac 7.8'!O460+'havelvac 7.10'!O460+'havelvac 7.11'!O460+'havelvac 7.12'!O460+'havelvac 7.13'!O460</f>
        <v>0</v>
      </c>
      <c r="S460" s="161">
        <f>+'havelvac 7.1'!P460+'havelvac 7.2'!P460+'havelvac 7.3'!P460+'havelvac 7.4'!P460+'havelvac 7.5'!P460+'havelvac 7.6'!P460+'havelvac 7.7'!P460+'havelvac 7.9'!P460+'havelvac 7.8'!P460+'havelvac 7.10'!P460+'havelvac 7.11'!P460+'havelvac 7.12'!P460+'havelvac 7.13'!P460</f>
        <v>0</v>
      </c>
      <c r="T460" s="438">
        <f t="shared" si="48"/>
        <v>0</v>
      </c>
      <c r="U460" s="438">
        <f t="shared" si="49"/>
        <v>0</v>
      </c>
      <c r="V460" s="438">
        <f t="shared" si="50"/>
        <v>0</v>
      </c>
    </row>
    <row r="461" spans="1:22" s="137" customFormat="1" ht="16.2" hidden="1">
      <c r="A461" s="184" t="str">
        <f t="shared" si="65"/>
        <v>71080204024511</v>
      </c>
      <c r="B461" s="185" t="s">
        <v>439</v>
      </c>
      <c r="C461" s="134" t="s">
        <v>185</v>
      </c>
      <c r="D461" s="133" t="s">
        <v>140</v>
      </c>
      <c r="E461" s="132" t="s">
        <v>155</v>
      </c>
      <c r="F461" s="186" t="s">
        <v>140</v>
      </c>
      <c r="G461" s="131">
        <v>4511</v>
      </c>
      <c r="H461" s="25"/>
      <c r="I461" s="25"/>
      <c r="J461" s="26"/>
      <c r="K461" s="26"/>
      <c r="L461" s="30" t="s">
        <v>173</v>
      </c>
      <c r="M461" s="31">
        <v>5112</v>
      </c>
      <c r="N461" s="183">
        <f>+'havelvac 7.1'!N461+'havelvac 7.2'!N461+'havelvac 7.3'!N461+'havelvac 7.4'!N461+'havelvac 7.5'!N461+'havelvac 7.6'!N461+'havelvac 7.7'!N461+'havelvac 7.9'!N461+'havelvac 7.8'!N461+'havelvac 7.10'!N461+'havelvac 7.11'!N461+'havelvac 7.12'!N461+'havelvac 7.13'!N461</f>
        <v>0</v>
      </c>
      <c r="O461" s="183">
        <f>+'havelvac 7.1'!O461+'havelvac 7.2'!O461+'havelvac 7.3'!O461+'havelvac 7.4'!O461+'havelvac 7.5'!O461+'havelvac 7.6'!O461+'havelvac 7.7'!O461+'havelvac 7.9'!O461+'havelvac 7.8'!O461+'havelvac 7.10'!O461+'havelvac 7.11'!O461+'havelvac 7.12'!O461+'havelvac 7.13'!O461</f>
        <v>0</v>
      </c>
      <c r="P461" s="183">
        <f>+'havelvac 7.1'!P461+'havelvac 7.2'!P461+'havelvac 7.3'!P461+'havelvac 7.4'!P461+'havelvac 7.5'!P461+'havelvac 7.6'!P461+'havelvac 7.7'!P461+'havelvac 7.9'!P461+'havelvac 7.8'!P461+'havelvac 7.10'!P461+'havelvac 7.11'!P461+'havelvac 7.12'!P461+'havelvac 7.13'!P461</f>
        <v>0</v>
      </c>
      <c r="Q461" s="161">
        <f>'havelvac 7.1'!N461+'havelvac 7.2'!N461</f>
        <v>0</v>
      </c>
      <c r="R461" s="161">
        <f>+'havelvac 7.1'!O461+'havelvac 7.2'!O461+'havelvac 7.3'!O461+'havelvac 7.4'!O461+'havelvac 7.5'!O461+'havelvac 7.6'!O461+'havelvac 7.7'!O461+'havelvac 7.9'!O461+'havelvac 7.8'!O461+'havelvac 7.10'!O461+'havelvac 7.11'!O461+'havelvac 7.12'!O461+'havelvac 7.13'!O461</f>
        <v>0</v>
      </c>
      <c r="S461" s="161">
        <f>+'havelvac 7.1'!P461+'havelvac 7.2'!P461+'havelvac 7.3'!P461+'havelvac 7.4'!P461+'havelvac 7.5'!P461+'havelvac 7.6'!P461+'havelvac 7.7'!P461+'havelvac 7.9'!P461+'havelvac 7.8'!P461+'havelvac 7.10'!P461+'havelvac 7.11'!P461+'havelvac 7.12'!P461+'havelvac 7.13'!P461</f>
        <v>0</v>
      </c>
      <c r="T461" s="438">
        <f t="shared" si="48"/>
        <v>0</v>
      </c>
      <c r="U461" s="438">
        <f t="shared" si="49"/>
        <v>0</v>
      </c>
      <c r="V461" s="438">
        <f t="shared" si="50"/>
        <v>0</v>
      </c>
    </row>
    <row r="462" spans="1:22" s="198" customFormat="1" ht="16.2" hidden="1">
      <c r="A462" s="184" t="str">
        <f t="shared" si="65"/>
        <v>71080204030000</v>
      </c>
      <c r="B462" s="185" t="s">
        <v>439</v>
      </c>
      <c r="C462" s="134" t="s">
        <v>185</v>
      </c>
      <c r="D462" s="133" t="s">
        <v>140</v>
      </c>
      <c r="E462" s="132" t="s">
        <v>155</v>
      </c>
      <c r="F462" s="186" t="s">
        <v>442</v>
      </c>
      <c r="G462" s="187" t="s">
        <v>440</v>
      </c>
      <c r="H462" s="25"/>
      <c r="I462" s="25"/>
      <c r="J462" s="26"/>
      <c r="K462" s="26"/>
      <c r="L462" s="30" t="s">
        <v>174</v>
      </c>
      <c r="M462" s="31">
        <v>5113</v>
      </c>
      <c r="N462" s="183">
        <f>+'havelvac 7.1'!N462+'havelvac 7.2'!N462+'havelvac 7.3'!N462+'havelvac 7.4'!N462+'havelvac 7.5'!N462+'havelvac 7.6'!N462+'havelvac 7.7'!N462+'havelvac 7.9'!N462+'havelvac 7.8'!N462+'havelvac 7.10'!N462+'havelvac 7.11'!N462+'havelvac 7.12'!N462+'havelvac 7.13'!N462</f>
        <v>0</v>
      </c>
      <c r="O462" s="183">
        <f>+'havelvac 7.1'!O462+'havelvac 7.2'!O462+'havelvac 7.3'!O462+'havelvac 7.4'!O462+'havelvac 7.5'!O462+'havelvac 7.6'!O462+'havelvac 7.7'!O462+'havelvac 7.9'!O462+'havelvac 7.8'!O462+'havelvac 7.10'!O462+'havelvac 7.11'!O462+'havelvac 7.12'!O462+'havelvac 7.13'!O462</f>
        <v>0</v>
      </c>
      <c r="P462" s="183">
        <f>+'havelvac 7.1'!P462+'havelvac 7.2'!P462+'havelvac 7.3'!P462+'havelvac 7.4'!P462+'havelvac 7.5'!P462+'havelvac 7.6'!P462+'havelvac 7.7'!P462+'havelvac 7.9'!P462+'havelvac 7.8'!P462+'havelvac 7.10'!P462+'havelvac 7.11'!P462+'havelvac 7.12'!P462+'havelvac 7.13'!P462</f>
        <v>0</v>
      </c>
      <c r="Q462" s="161">
        <f>'havelvac 7.1'!N462+'havelvac 7.2'!N462</f>
        <v>0</v>
      </c>
      <c r="R462" s="161">
        <f>+'havelvac 7.1'!O462+'havelvac 7.2'!O462+'havelvac 7.3'!O462+'havelvac 7.4'!O462+'havelvac 7.5'!O462+'havelvac 7.6'!O462+'havelvac 7.7'!O462+'havelvac 7.9'!O462+'havelvac 7.8'!O462+'havelvac 7.10'!O462+'havelvac 7.11'!O462+'havelvac 7.12'!O462+'havelvac 7.13'!O462</f>
        <v>0</v>
      </c>
      <c r="S462" s="161">
        <f>+'havelvac 7.1'!P462+'havelvac 7.2'!P462+'havelvac 7.3'!P462+'havelvac 7.4'!P462+'havelvac 7.5'!P462+'havelvac 7.6'!P462+'havelvac 7.7'!P462+'havelvac 7.9'!P462+'havelvac 7.8'!P462+'havelvac 7.10'!P462+'havelvac 7.11'!P462+'havelvac 7.12'!P462+'havelvac 7.13'!P462</f>
        <v>0</v>
      </c>
      <c r="T462" s="438">
        <f t="shared" si="48"/>
        <v>0</v>
      </c>
      <c r="U462" s="438">
        <f t="shared" si="49"/>
        <v>0</v>
      </c>
      <c r="V462" s="438">
        <f t="shared" si="50"/>
        <v>0</v>
      </c>
    </row>
    <row r="463" spans="1:22" s="137" customFormat="1" ht="16.2" hidden="1">
      <c r="A463" s="184" t="str">
        <f t="shared" si="65"/>
        <v>71080204035113</v>
      </c>
      <c r="B463" s="185" t="s">
        <v>439</v>
      </c>
      <c r="C463" s="134" t="s">
        <v>185</v>
      </c>
      <c r="D463" s="133" t="s">
        <v>140</v>
      </c>
      <c r="E463" s="132" t="s">
        <v>155</v>
      </c>
      <c r="F463" s="186" t="s">
        <v>442</v>
      </c>
      <c r="G463" s="131">
        <v>5113</v>
      </c>
      <c r="H463" s="17"/>
      <c r="I463" s="25"/>
      <c r="J463" s="26"/>
      <c r="K463" s="26"/>
      <c r="L463" s="30" t="s">
        <v>268</v>
      </c>
      <c r="M463" s="44">
        <v>5129</v>
      </c>
      <c r="N463" s="183">
        <f>+'havelvac 7.1'!N463+'havelvac 7.2'!N463+'havelvac 7.3'!N463+'havelvac 7.4'!N463+'havelvac 7.5'!N463+'havelvac 7.6'!N463+'havelvac 7.7'!N463+'havelvac 7.9'!N463+'havelvac 7.8'!N463+'havelvac 7.10'!N463+'havelvac 7.11'!N463+'havelvac 7.12'!N463+'havelvac 7.13'!N463</f>
        <v>0</v>
      </c>
      <c r="O463" s="183">
        <f>+'havelvac 7.1'!O463+'havelvac 7.2'!O463+'havelvac 7.3'!O463+'havelvac 7.4'!O463+'havelvac 7.5'!O463+'havelvac 7.6'!O463+'havelvac 7.7'!O463+'havelvac 7.9'!O463+'havelvac 7.8'!O463+'havelvac 7.10'!O463+'havelvac 7.11'!O463+'havelvac 7.12'!O463+'havelvac 7.13'!O463</f>
        <v>0</v>
      </c>
      <c r="P463" s="183">
        <f>+'havelvac 7.1'!P463+'havelvac 7.2'!P463+'havelvac 7.3'!P463+'havelvac 7.4'!P463+'havelvac 7.5'!P463+'havelvac 7.6'!P463+'havelvac 7.7'!P463+'havelvac 7.9'!P463+'havelvac 7.8'!P463+'havelvac 7.10'!P463+'havelvac 7.11'!P463+'havelvac 7.12'!P463+'havelvac 7.13'!P463</f>
        <v>0</v>
      </c>
      <c r="Q463" s="161">
        <f>'havelvac 7.1'!N463+'havelvac 7.2'!N463</f>
        <v>0</v>
      </c>
      <c r="R463" s="161">
        <f>+'havelvac 7.1'!O463+'havelvac 7.2'!O463+'havelvac 7.3'!O463+'havelvac 7.4'!O463+'havelvac 7.5'!O463+'havelvac 7.6'!O463+'havelvac 7.7'!O463+'havelvac 7.9'!O463+'havelvac 7.8'!O463+'havelvac 7.10'!O463+'havelvac 7.11'!O463+'havelvac 7.12'!O463+'havelvac 7.13'!O463</f>
        <v>0</v>
      </c>
      <c r="S463" s="161">
        <f>+'havelvac 7.1'!P463+'havelvac 7.2'!P463+'havelvac 7.3'!P463+'havelvac 7.4'!P463+'havelvac 7.5'!P463+'havelvac 7.6'!P463+'havelvac 7.7'!P463+'havelvac 7.9'!P463+'havelvac 7.8'!P463+'havelvac 7.10'!P463+'havelvac 7.11'!P463+'havelvac 7.12'!P463+'havelvac 7.13'!P463</f>
        <v>0</v>
      </c>
      <c r="T463" s="438">
        <f t="shared" si="48"/>
        <v>0</v>
      </c>
      <c r="U463" s="438">
        <f t="shared" si="49"/>
        <v>0</v>
      </c>
      <c r="V463" s="438">
        <f t="shared" si="50"/>
        <v>0</v>
      </c>
    </row>
    <row r="464" spans="1:22" s="193" customFormat="1" ht="27.6" hidden="1">
      <c r="A464" s="184" t="str">
        <f t="shared" si="65"/>
        <v>71080205000000</v>
      </c>
      <c r="B464" s="185" t="s">
        <v>439</v>
      </c>
      <c r="C464" s="134" t="s">
        <v>185</v>
      </c>
      <c r="D464" s="133" t="s">
        <v>140</v>
      </c>
      <c r="E464" s="132" t="s">
        <v>149</v>
      </c>
      <c r="F464" s="186" t="s">
        <v>441</v>
      </c>
      <c r="G464" s="187" t="s">
        <v>440</v>
      </c>
      <c r="H464" s="45"/>
      <c r="I464" s="147"/>
      <c r="J464" s="148"/>
      <c r="K464" s="148"/>
      <c r="L464" s="27" t="s">
        <v>269</v>
      </c>
      <c r="M464" s="28"/>
      <c r="N464" s="197">
        <f>SUM(N465:N472)</f>
        <v>0</v>
      </c>
      <c r="O464" s="197">
        <f>SUM(O465:O472)</f>
        <v>0</v>
      </c>
      <c r="P464" s="197">
        <f>SUM(P465:P472)</f>
        <v>0</v>
      </c>
      <c r="Q464" s="161">
        <f>'havelvac 7.1'!N464+'havelvac 7.2'!N464</f>
        <v>0</v>
      </c>
      <c r="R464" s="161">
        <f>+'havelvac 7.1'!O464+'havelvac 7.2'!O464+'havelvac 7.3'!O464+'havelvac 7.4'!O464+'havelvac 7.5'!O464+'havelvac 7.6'!O464+'havelvac 7.7'!O464+'havelvac 7.9'!O464+'havelvac 7.8'!O464+'havelvac 7.10'!O464+'havelvac 7.11'!O464+'havelvac 7.12'!O464+'havelvac 7.13'!O464</f>
        <v>0</v>
      </c>
      <c r="S464" s="161">
        <f>+'havelvac 7.1'!P464+'havelvac 7.2'!P464+'havelvac 7.3'!P464+'havelvac 7.4'!P464+'havelvac 7.5'!P464+'havelvac 7.6'!P464+'havelvac 7.7'!P464+'havelvac 7.9'!P464+'havelvac 7.8'!P464+'havelvac 7.10'!P464+'havelvac 7.11'!P464+'havelvac 7.12'!P464+'havelvac 7.13'!P464</f>
        <v>0</v>
      </c>
      <c r="T464" s="438">
        <f t="shared" si="48"/>
        <v>0</v>
      </c>
      <c r="U464" s="438">
        <f t="shared" si="49"/>
        <v>0</v>
      </c>
      <c r="V464" s="438">
        <f t="shared" si="50"/>
        <v>0</v>
      </c>
    </row>
    <row r="465" spans="1:22" s="137" customFormat="1" ht="16.2" hidden="1">
      <c r="A465" s="184" t="str">
        <f t="shared" si="65"/>
        <v>71080205000001</v>
      </c>
      <c r="B465" s="185" t="s">
        <v>439</v>
      </c>
      <c r="C465" s="134" t="s">
        <v>185</v>
      </c>
      <c r="D465" s="133" t="s">
        <v>140</v>
      </c>
      <c r="E465" s="132" t="s">
        <v>149</v>
      </c>
      <c r="F465" s="186" t="s">
        <v>441</v>
      </c>
      <c r="G465" s="187" t="s">
        <v>96</v>
      </c>
      <c r="H465" s="25"/>
      <c r="I465" s="25"/>
      <c r="J465" s="26"/>
      <c r="K465" s="26"/>
      <c r="L465" s="29" t="s">
        <v>122</v>
      </c>
      <c r="M465" s="12">
        <v>4234</v>
      </c>
      <c r="N465" s="183">
        <f>+'havelvac 7.1'!N465+'havelvac 7.2'!N465+'havelvac 7.3'!N465+'havelvac 7.4'!N465+'havelvac 7.5'!N465+'havelvac 7.6'!N465+'havelvac 7.7'!N465+'havelvac 7.9'!N465+'havelvac 7.8'!N465+'havelvac 7.10'!N465+'havelvac 7.11'!N465+'havelvac 7.12'!N465+'havelvac 7.13'!N465</f>
        <v>0</v>
      </c>
      <c r="O465" s="183">
        <f>+'havelvac 7.1'!O465+'havelvac 7.2'!O465+'havelvac 7.3'!O465+'havelvac 7.4'!O465+'havelvac 7.5'!O465+'havelvac 7.6'!O465+'havelvac 7.7'!O465+'havelvac 7.9'!O465+'havelvac 7.8'!O465+'havelvac 7.10'!O465+'havelvac 7.11'!O465+'havelvac 7.12'!O465+'havelvac 7.13'!O465</f>
        <v>0</v>
      </c>
      <c r="P465" s="183">
        <f>+'havelvac 7.1'!P465+'havelvac 7.2'!P465+'havelvac 7.3'!P465+'havelvac 7.4'!P465+'havelvac 7.5'!P465+'havelvac 7.6'!P465+'havelvac 7.7'!P465+'havelvac 7.9'!P465+'havelvac 7.8'!P465+'havelvac 7.10'!P465+'havelvac 7.11'!P465+'havelvac 7.12'!P465+'havelvac 7.13'!P465</f>
        <v>0</v>
      </c>
      <c r="Q465" s="161">
        <f>'havelvac 7.1'!N465+'havelvac 7.2'!N465</f>
        <v>0</v>
      </c>
      <c r="R465" s="161">
        <f>+'havelvac 7.1'!O465+'havelvac 7.2'!O465+'havelvac 7.3'!O465+'havelvac 7.4'!O465+'havelvac 7.5'!O465+'havelvac 7.6'!O465+'havelvac 7.7'!O465+'havelvac 7.9'!O465+'havelvac 7.8'!O465+'havelvac 7.10'!O465+'havelvac 7.11'!O465+'havelvac 7.12'!O465+'havelvac 7.13'!O465</f>
        <v>0</v>
      </c>
      <c r="S465" s="161">
        <f>+'havelvac 7.1'!P465+'havelvac 7.2'!P465+'havelvac 7.3'!P465+'havelvac 7.4'!P465+'havelvac 7.5'!P465+'havelvac 7.6'!P465+'havelvac 7.7'!P465+'havelvac 7.9'!P465+'havelvac 7.8'!P465+'havelvac 7.10'!P465+'havelvac 7.11'!P465+'havelvac 7.12'!P465+'havelvac 7.13'!P465</f>
        <v>0</v>
      </c>
      <c r="T465" s="438">
        <f t="shared" si="48"/>
        <v>0</v>
      </c>
      <c r="U465" s="438">
        <f t="shared" si="49"/>
        <v>0</v>
      </c>
      <c r="V465" s="438">
        <f t="shared" si="50"/>
        <v>0</v>
      </c>
    </row>
    <row r="466" spans="1:22" s="198" customFormat="1" ht="26.4" hidden="1">
      <c r="A466" s="184" t="str">
        <f t="shared" si="65"/>
        <v>71080205010000</v>
      </c>
      <c r="B466" s="185" t="s">
        <v>439</v>
      </c>
      <c r="C466" s="134" t="s">
        <v>185</v>
      </c>
      <c r="D466" s="133" t="s">
        <v>140</v>
      </c>
      <c r="E466" s="132" t="s">
        <v>149</v>
      </c>
      <c r="F466" s="186" t="s">
        <v>106</v>
      </c>
      <c r="G466" s="187" t="s">
        <v>440</v>
      </c>
      <c r="H466" s="25"/>
      <c r="I466" s="25"/>
      <c r="J466" s="26"/>
      <c r="K466" s="26"/>
      <c r="L466" s="30" t="s">
        <v>142</v>
      </c>
      <c r="M466" s="31">
        <v>4251</v>
      </c>
      <c r="N466" s="183">
        <f>+'havelvac 7.1'!N466+'havelvac 7.2'!N466+'havelvac 7.3'!N466+'havelvac 7.4'!N466+'havelvac 7.5'!N466+'havelvac 7.6'!N466+'havelvac 7.7'!N466+'havelvac 7.9'!N466+'havelvac 7.8'!N466+'havelvac 7.10'!N466+'havelvac 7.11'!N466+'havelvac 7.12'!N466+'havelvac 7.13'!N466</f>
        <v>0</v>
      </c>
      <c r="O466" s="183">
        <f>+'havelvac 7.1'!O466+'havelvac 7.2'!O466+'havelvac 7.3'!O466+'havelvac 7.4'!O466+'havelvac 7.5'!O466+'havelvac 7.6'!O466+'havelvac 7.7'!O466+'havelvac 7.9'!O466+'havelvac 7.8'!O466+'havelvac 7.10'!O466+'havelvac 7.11'!O466+'havelvac 7.12'!O466+'havelvac 7.13'!O466</f>
        <v>0</v>
      </c>
      <c r="P466" s="183">
        <f>+'havelvac 7.1'!P466+'havelvac 7.2'!P466+'havelvac 7.3'!P466+'havelvac 7.4'!P466+'havelvac 7.5'!P466+'havelvac 7.6'!P466+'havelvac 7.7'!P466+'havelvac 7.9'!P466+'havelvac 7.8'!P466+'havelvac 7.10'!P466+'havelvac 7.11'!P466+'havelvac 7.12'!P466+'havelvac 7.13'!P466</f>
        <v>0</v>
      </c>
      <c r="Q466" s="161">
        <f>'havelvac 7.1'!N466+'havelvac 7.2'!N466</f>
        <v>0</v>
      </c>
      <c r="R466" s="161">
        <f>+'havelvac 7.1'!O466+'havelvac 7.2'!O466+'havelvac 7.3'!O466+'havelvac 7.4'!O466+'havelvac 7.5'!O466+'havelvac 7.6'!O466+'havelvac 7.7'!O466+'havelvac 7.9'!O466+'havelvac 7.8'!O466+'havelvac 7.10'!O466+'havelvac 7.11'!O466+'havelvac 7.12'!O466+'havelvac 7.13'!O466</f>
        <v>0</v>
      </c>
      <c r="S466" s="161">
        <f>+'havelvac 7.1'!P466+'havelvac 7.2'!P466+'havelvac 7.3'!P466+'havelvac 7.4'!P466+'havelvac 7.5'!P466+'havelvac 7.6'!P466+'havelvac 7.7'!P466+'havelvac 7.9'!P466+'havelvac 7.8'!P466+'havelvac 7.10'!P466+'havelvac 7.11'!P466+'havelvac 7.12'!P466+'havelvac 7.13'!P466</f>
        <v>0</v>
      </c>
      <c r="T466" s="438">
        <f t="shared" si="48"/>
        <v>0</v>
      </c>
      <c r="U466" s="438">
        <f t="shared" si="49"/>
        <v>0</v>
      </c>
      <c r="V466" s="438">
        <f t="shared" si="50"/>
        <v>0</v>
      </c>
    </row>
    <row r="467" spans="1:22" s="137" customFormat="1" ht="16.2" hidden="1">
      <c r="A467" s="184" t="str">
        <f t="shared" si="65"/>
        <v>71080205014511</v>
      </c>
      <c r="B467" s="185" t="s">
        <v>439</v>
      </c>
      <c r="C467" s="134" t="s">
        <v>185</v>
      </c>
      <c r="D467" s="133" t="s">
        <v>140</v>
      </c>
      <c r="E467" s="132" t="s">
        <v>149</v>
      </c>
      <c r="F467" s="186" t="s">
        <v>106</v>
      </c>
      <c r="G467" s="131">
        <v>4511</v>
      </c>
      <c r="H467" s="17"/>
      <c r="I467" s="25"/>
      <c r="J467" s="26"/>
      <c r="K467" s="26"/>
      <c r="L467" s="30" t="s">
        <v>240</v>
      </c>
      <c r="M467" s="13">
        <v>4269</v>
      </c>
      <c r="N467" s="183">
        <f>+'havelvac 7.1'!N467+'havelvac 7.2'!N467+'havelvac 7.3'!N467+'havelvac 7.4'!N467+'havelvac 7.5'!N467+'havelvac 7.6'!N467+'havelvac 7.7'!N467+'havelvac 7.9'!N467+'havelvac 7.8'!N467+'havelvac 7.10'!N467+'havelvac 7.11'!N467+'havelvac 7.12'!N467+'havelvac 7.13'!N467</f>
        <v>0</v>
      </c>
      <c r="O467" s="183">
        <f>+'havelvac 7.1'!O467+'havelvac 7.2'!O467+'havelvac 7.3'!O467+'havelvac 7.4'!O467+'havelvac 7.5'!O467+'havelvac 7.6'!O467+'havelvac 7.7'!O467+'havelvac 7.9'!O467+'havelvac 7.8'!O467+'havelvac 7.10'!O467+'havelvac 7.11'!O467+'havelvac 7.12'!O467+'havelvac 7.13'!O467</f>
        <v>0</v>
      </c>
      <c r="P467" s="183">
        <f>+'havelvac 7.1'!P467+'havelvac 7.2'!P467+'havelvac 7.3'!P467+'havelvac 7.4'!P467+'havelvac 7.5'!P467+'havelvac 7.6'!P467+'havelvac 7.7'!P467+'havelvac 7.9'!P467+'havelvac 7.8'!P467+'havelvac 7.10'!P467+'havelvac 7.11'!P467+'havelvac 7.12'!P467+'havelvac 7.13'!P467</f>
        <v>0</v>
      </c>
      <c r="Q467" s="161">
        <f>'havelvac 7.1'!N467+'havelvac 7.2'!N467</f>
        <v>0</v>
      </c>
      <c r="R467" s="161">
        <f>+'havelvac 7.1'!O467+'havelvac 7.2'!O467+'havelvac 7.3'!O467+'havelvac 7.4'!O467+'havelvac 7.5'!O467+'havelvac 7.6'!O467+'havelvac 7.7'!O467+'havelvac 7.9'!O467+'havelvac 7.8'!O467+'havelvac 7.10'!O467+'havelvac 7.11'!O467+'havelvac 7.12'!O467+'havelvac 7.13'!O467</f>
        <v>0</v>
      </c>
      <c r="S467" s="161">
        <f>+'havelvac 7.1'!P467+'havelvac 7.2'!P467+'havelvac 7.3'!P467+'havelvac 7.4'!P467+'havelvac 7.5'!P467+'havelvac 7.6'!P467+'havelvac 7.7'!P467+'havelvac 7.9'!P467+'havelvac 7.8'!P467+'havelvac 7.10'!P467+'havelvac 7.11'!P467+'havelvac 7.12'!P467+'havelvac 7.13'!P467</f>
        <v>0</v>
      </c>
      <c r="T467" s="438">
        <f t="shared" si="48"/>
        <v>0</v>
      </c>
      <c r="U467" s="438">
        <f t="shared" si="49"/>
        <v>0</v>
      </c>
      <c r="V467" s="438">
        <f t="shared" si="50"/>
        <v>0</v>
      </c>
    </row>
    <row r="468" spans="1:22" s="198" customFormat="1" ht="26.4" hidden="1">
      <c r="A468" s="184" t="str">
        <f t="shared" si="65"/>
        <v>71080205020000</v>
      </c>
      <c r="B468" s="185" t="s">
        <v>439</v>
      </c>
      <c r="C468" s="134" t="s">
        <v>185</v>
      </c>
      <c r="D468" s="133" t="s">
        <v>140</v>
      </c>
      <c r="E468" s="132" t="s">
        <v>149</v>
      </c>
      <c r="F468" s="186" t="s">
        <v>140</v>
      </c>
      <c r="G468" s="187" t="s">
        <v>440</v>
      </c>
      <c r="H468" s="17"/>
      <c r="I468" s="25"/>
      <c r="J468" s="26"/>
      <c r="K468" s="26"/>
      <c r="L468" s="30" t="s">
        <v>267</v>
      </c>
      <c r="M468" s="13">
        <v>4521</v>
      </c>
      <c r="N468" s="183">
        <f>+'havelvac 7.1'!N468+'havelvac 7.2'!N468+'havelvac 7.3'!N468+'havelvac 7.4'!N468+'havelvac 7.5'!N468+'havelvac 7.6'!N468+'havelvac 7.7'!N468+'havelvac 7.9'!N468+'havelvac 7.8'!N468+'havelvac 7.10'!N468+'havelvac 7.11'!N468+'havelvac 7.12'!N468+'havelvac 7.13'!N468</f>
        <v>0</v>
      </c>
      <c r="O468" s="183">
        <f>+'havelvac 7.1'!O468+'havelvac 7.2'!O468+'havelvac 7.3'!O468+'havelvac 7.4'!O468+'havelvac 7.5'!O468+'havelvac 7.6'!O468+'havelvac 7.7'!O468+'havelvac 7.9'!O468+'havelvac 7.8'!O468+'havelvac 7.10'!O468+'havelvac 7.11'!O468+'havelvac 7.12'!O468+'havelvac 7.13'!O468</f>
        <v>0</v>
      </c>
      <c r="P468" s="183">
        <f>+'havelvac 7.1'!P468+'havelvac 7.2'!P468+'havelvac 7.3'!P468+'havelvac 7.4'!P468+'havelvac 7.5'!P468+'havelvac 7.6'!P468+'havelvac 7.7'!P468+'havelvac 7.9'!P468+'havelvac 7.8'!P468+'havelvac 7.10'!P468+'havelvac 7.11'!P468+'havelvac 7.12'!P468+'havelvac 7.13'!P468</f>
        <v>0</v>
      </c>
      <c r="Q468" s="161">
        <f>'havelvac 7.1'!N468+'havelvac 7.2'!N468</f>
        <v>0</v>
      </c>
      <c r="R468" s="161">
        <f>+'havelvac 7.1'!O468+'havelvac 7.2'!O468+'havelvac 7.3'!O468+'havelvac 7.4'!O468+'havelvac 7.5'!O468+'havelvac 7.6'!O468+'havelvac 7.7'!O468+'havelvac 7.9'!O468+'havelvac 7.8'!O468+'havelvac 7.10'!O468+'havelvac 7.11'!O468+'havelvac 7.12'!O468+'havelvac 7.13'!O468</f>
        <v>0</v>
      </c>
      <c r="S468" s="161">
        <f>+'havelvac 7.1'!P468+'havelvac 7.2'!P468+'havelvac 7.3'!P468+'havelvac 7.4'!P468+'havelvac 7.5'!P468+'havelvac 7.6'!P468+'havelvac 7.7'!P468+'havelvac 7.9'!P468+'havelvac 7.8'!P468+'havelvac 7.10'!P468+'havelvac 7.11'!P468+'havelvac 7.12'!P468+'havelvac 7.13'!P468</f>
        <v>0</v>
      </c>
      <c r="T468" s="438">
        <f t="shared" ref="T468:T531" si="67">N468-Q468</f>
        <v>0</v>
      </c>
      <c r="U468" s="438">
        <f t="shared" ref="U468:U531" si="68">O468-R468</f>
        <v>0</v>
      </c>
      <c r="V468" s="438">
        <f t="shared" ref="V468:V531" si="69">P468-S468</f>
        <v>0</v>
      </c>
    </row>
    <row r="469" spans="1:22" s="137" customFormat="1" ht="16.2" hidden="1">
      <c r="A469" s="184" t="str">
        <f t="shared" si="65"/>
        <v>71080205024511</v>
      </c>
      <c r="B469" s="185" t="s">
        <v>439</v>
      </c>
      <c r="C469" s="134" t="s">
        <v>185</v>
      </c>
      <c r="D469" s="133" t="s">
        <v>140</v>
      </c>
      <c r="E469" s="132" t="s">
        <v>149</v>
      </c>
      <c r="F469" s="186" t="s">
        <v>140</v>
      </c>
      <c r="G469" s="131">
        <v>4511</v>
      </c>
      <c r="H469" s="25"/>
      <c r="I469" s="25"/>
      <c r="J469" s="26"/>
      <c r="K469" s="26"/>
      <c r="L469" s="32" t="s">
        <v>211</v>
      </c>
      <c r="M469" s="48">
        <v>4639</v>
      </c>
      <c r="N469" s="183">
        <f>+'havelvac 7.1'!N469+'havelvac 7.2'!N469+'havelvac 7.3'!N469+'havelvac 7.4'!N469+'havelvac 7.5'!N469+'havelvac 7.6'!N469+'havelvac 7.7'!N469+'havelvac 7.9'!N469+'havelvac 7.8'!N469+'havelvac 7.10'!N469+'havelvac 7.11'!N469+'havelvac 7.12'!N469+'havelvac 7.13'!N469</f>
        <v>0</v>
      </c>
      <c r="O469" s="183">
        <f>+'havelvac 7.1'!O469+'havelvac 7.2'!O469+'havelvac 7.3'!O469+'havelvac 7.4'!O469+'havelvac 7.5'!O469+'havelvac 7.6'!O469+'havelvac 7.7'!O469+'havelvac 7.9'!O469+'havelvac 7.8'!O469+'havelvac 7.10'!O469+'havelvac 7.11'!O469+'havelvac 7.12'!O469+'havelvac 7.13'!O469</f>
        <v>0</v>
      </c>
      <c r="P469" s="183">
        <f>+'havelvac 7.1'!P469+'havelvac 7.2'!P469+'havelvac 7.3'!P469+'havelvac 7.4'!P469+'havelvac 7.5'!P469+'havelvac 7.6'!P469+'havelvac 7.7'!P469+'havelvac 7.9'!P469+'havelvac 7.8'!P469+'havelvac 7.10'!P469+'havelvac 7.11'!P469+'havelvac 7.12'!P469+'havelvac 7.13'!P469</f>
        <v>0</v>
      </c>
      <c r="Q469" s="161">
        <f>'havelvac 7.1'!N469+'havelvac 7.2'!N469</f>
        <v>0</v>
      </c>
      <c r="R469" s="161">
        <f>+'havelvac 7.1'!O469+'havelvac 7.2'!O469+'havelvac 7.3'!O469+'havelvac 7.4'!O469+'havelvac 7.5'!O469+'havelvac 7.6'!O469+'havelvac 7.7'!O469+'havelvac 7.9'!O469+'havelvac 7.8'!O469+'havelvac 7.10'!O469+'havelvac 7.11'!O469+'havelvac 7.12'!O469+'havelvac 7.13'!O469</f>
        <v>0</v>
      </c>
      <c r="S469" s="161">
        <f>+'havelvac 7.1'!P469+'havelvac 7.2'!P469+'havelvac 7.3'!P469+'havelvac 7.4'!P469+'havelvac 7.5'!P469+'havelvac 7.6'!P469+'havelvac 7.7'!P469+'havelvac 7.9'!P469+'havelvac 7.8'!P469+'havelvac 7.10'!P469+'havelvac 7.11'!P469+'havelvac 7.12'!P469+'havelvac 7.13'!P469</f>
        <v>0</v>
      </c>
      <c r="T469" s="438">
        <f t="shared" si="67"/>
        <v>0</v>
      </c>
      <c r="U469" s="438">
        <f t="shared" si="68"/>
        <v>0</v>
      </c>
      <c r="V469" s="438">
        <f t="shared" si="69"/>
        <v>0</v>
      </c>
    </row>
    <row r="470" spans="1:22" s="137" customFormat="1" ht="16.2" hidden="1">
      <c r="A470" s="184" t="str">
        <f t="shared" si="65"/>
        <v>71090201044239</v>
      </c>
      <c r="B470" s="185" t="s">
        <v>439</v>
      </c>
      <c r="C470" s="134" t="s">
        <v>187</v>
      </c>
      <c r="D470" s="133" t="s">
        <v>140</v>
      </c>
      <c r="E470" s="132" t="s">
        <v>106</v>
      </c>
      <c r="F470" s="186" t="s">
        <v>155</v>
      </c>
      <c r="G470" s="131">
        <v>4239</v>
      </c>
      <c r="H470" s="25"/>
      <c r="I470" s="18"/>
      <c r="J470" s="19"/>
      <c r="K470" s="19"/>
      <c r="L470" s="30" t="s">
        <v>134</v>
      </c>
      <c r="M470" s="31">
        <v>4861</v>
      </c>
      <c r="N470" s="183">
        <f>+'havelvac 7.1'!N470+'havelvac 7.2'!N470+'havelvac 7.3'!N470+'havelvac 7.4'!N470+'havelvac 7.5'!N470+'havelvac 7.6'!N470+'havelvac 7.7'!N470+'havelvac 7.9'!N470+'havelvac 7.8'!N470+'havelvac 7.10'!N470+'havelvac 7.11'!N470+'havelvac 7.12'!N470+'havelvac 7.13'!N470</f>
        <v>0</v>
      </c>
      <c r="O470" s="183">
        <f>+'havelvac 7.1'!O470+'havelvac 7.2'!O470+'havelvac 7.3'!O470+'havelvac 7.4'!O470+'havelvac 7.5'!O470+'havelvac 7.6'!O470+'havelvac 7.7'!O470+'havelvac 7.9'!O470+'havelvac 7.8'!O470+'havelvac 7.10'!O470+'havelvac 7.11'!O470+'havelvac 7.12'!O470+'havelvac 7.13'!O470</f>
        <v>0</v>
      </c>
      <c r="P470" s="183">
        <f>+'havelvac 7.1'!P470+'havelvac 7.2'!P470+'havelvac 7.3'!P470+'havelvac 7.4'!P470+'havelvac 7.5'!P470+'havelvac 7.6'!P470+'havelvac 7.7'!P470+'havelvac 7.9'!P470+'havelvac 7.8'!P470+'havelvac 7.10'!P470+'havelvac 7.11'!P470+'havelvac 7.12'!P470+'havelvac 7.13'!P470</f>
        <v>0</v>
      </c>
      <c r="Q470" s="161">
        <f>'havelvac 7.1'!N470+'havelvac 7.2'!N470</f>
        <v>0</v>
      </c>
      <c r="R470" s="161">
        <f>+'havelvac 7.1'!O470+'havelvac 7.2'!O470+'havelvac 7.3'!O470+'havelvac 7.4'!O470+'havelvac 7.5'!O470+'havelvac 7.6'!O470+'havelvac 7.7'!O470+'havelvac 7.9'!O470+'havelvac 7.8'!O470+'havelvac 7.10'!O470+'havelvac 7.11'!O470+'havelvac 7.12'!O470+'havelvac 7.13'!O470</f>
        <v>0</v>
      </c>
      <c r="S470" s="161">
        <f>+'havelvac 7.1'!P470+'havelvac 7.2'!P470+'havelvac 7.3'!P470+'havelvac 7.4'!P470+'havelvac 7.5'!P470+'havelvac 7.6'!P470+'havelvac 7.7'!P470+'havelvac 7.9'!P470+'havelvac 7.8'!P470+'havelvac 7.10'!P470+'havelvac 7.11'!P470+'havelvac 7.12'!P470+'havelvac 7.13'!P470</f>
        <v>0</v>
      </c>
      <c r="T470" s="438">
        <f t="shared" si="67"/>
        <v>0</v>
      </c>
      <c r="U470" s="438">
        <f t="shared" si="68"/>
        <v>0</v>
      </c>
      <c r="V470" s="438">
        <f t="shared" si="69"/>
        <v>0</v>
      </c>
    </row>
    <row r="471" spans="1:22" s="137" customFormat="1" ht="16.2" hidden="1">
      <c r="A471" s="184"/>
      <c r="B471" s="185"/>
      <c r="C471" s="134"/>
      <c r="D471" s="133"/>
      <c r="E471" s="132"/>
      <c r="F471" s="186"/>
      <c r="G471" s="131"/>
      <c r="H471" s="37"/>
      <c r="I471" s="194"/>
      <c r="J471" s="195"/>
      <c r="K471" s="196"/>
      <c r="L471" s="30" t="s">
        <v>173</v>
      </c>
      <c r="M471" s="31">
        <v>5112</v>
      </c>
      <c r="N471" s="183">
        <f>+'havelvac 7.1'!N471+'havelvac 7.2'!N471+'havelvac 7.3'!N471+'havelvac 7.4'!N471+'havelvac 7.5'!N471+'havelvac 7.6'!N471+'havelvac 7.7'!N471+'havelvac 7.9'!N471+'havelvac 7.8'!N471+'havelvac 7.10'!N471+'havelvac 7.11'!N471+'havelvac 7.12'!N471+'havelvac 7.13'!N471</f>
        <v>0</v>
      </c>
      <c r="O471" s="183">
        <f>+'havelvac 7.1'!O471+'havelvac 7.2'!O471+'havelvac 7.3'!O471+'havelvac 7.4'!O471+'havelvac 7.5'!O471+'havelvac 7.6'!O471+'havelvac 7.7'!O471+'havelvac 7.9'!O471+'havelvac 7.8'!O471+'havelvac 7.10'!O471+'havelvac 7.11'!O471+'havelvac 7.12'!O471+'havelvac 7.13'!O471</f>
        <v>0</v>
      </c>
      <c r="P471" s="183">
        <f>+'havelvac 7.1'!P471+'havelvac 7.2'!P471+'havelvac 7.3'!P471+'havelvac 7.4'!P471+'havelvac 7.5'!P471+'havelvac 7.6'!P471+'havelvac 7.7'!P471+'havelvac 7.9'!P471+'havelvac 7.8'!P471+'havelvac 7.10'!P471+'havelvac 7.11'!P471+'havelvac 7.12'!P471+'havelvac 7.13'!P471</f>
        <v>0</v>
      </c>
      <c r="Q471" s="161">
        <f>'havelvac 7.1'!N471+'havelvac 7.2'!N471</f>
        <v>0</v>
      </c>
      <c r="R471" s="161">
        <f>+'havelvac 7.1'!O471+'havelvac 7.2'!O471+'havelvac 7.3'!O471+'havelvac 7.4'!O471+'havelvac 7.5'!O471+'havelvac 7.6'!O471+'havelvac 7.7'!O471+'havelvac 7.9'!O471+'havelvac 7.8'!O471+'havelvac 7.10'!O471+'havelvac 7.11'!O471+'havelvac 7.12'!O471+'havelvac 7.13'!O471</f>
        <v>0</v>
      </c>
      <c r="S471" s="161">
        <f>+'havelvac 7.1'!P471+'havelvac 7.2'!P471+'havelvac 7.3'!P471+'havelvac 7.4'!P471+'havelvac 7.5'!P471+'havelvac 7.6'!P471+'havelvac 7.7'!P471+'havelvac 7.9'!P471+'havelvac 7.8'!P471+'havelvac 7.10'!P471+'havelvac 7.11'!P471+'havelvac 7.12'!P471+'havelvac 7.13'!P471</f>
        <v>0</v>
      </c>
      <c r="T471" s="438">
        <f t="shared" si="67"/>
        <v>0</v>
      </c>
      <c r="U471" s="438">
        <f t="shared" si="68"/>
        <v>0</v>
      </c>
      <c r="V471" s="438">
        <f t="shared" si="69"/>
        <v>0</v>
      </c>
    </row>
    <row r="472" spans="1:22" s="137" customFormat="1" ht="16.2" hidden="1">
      <c r="A472" s="184"/>
      <c r="B472" s="185"/>
      <c r="C472" s="134"/>
      <c r="D472" s="133"/>
      <c r="E472" s="132"/>
      <c r="F472" s="186"/>
      <c r="G472" s="131"/>
      <c r="H472" s="25"/>
      <c r="I472" s="25"/>
      <c r="J472" s="26"/>
      <c r="K472" s="26"/>
      <c r="L472" s="30" t="s">
        <v>174</v>
      </c>
      <c r="M472" s="31">
        <v>5113</v>
      </c>
      <c r="N472" s="183">
        <f>+'havelvac 7.1'!N472+'havelvac 7.2'!N472+'havelvac 7.3'!N472+'havelvac 7.4'!N472+'havelvac 7.5'!N472+'havelvac 7.6'!N472+'havelvac 7.7'!N472+'havelvac 7.9'!N472+'havelvac 7.8'!N472+'havelvac 7.10'!N472+'havelvac 7.11'!N472+'havelvac 7.12'!N472+'havelvac 7.13'!N472</f>
        <v>0</v>
      </c>
      <c r="O472" s="183">
        <f>+'havelvac 7.1'!O472+'havelvac 7.2'!O472+'havelvac 7.3'!O472+'havelvac 7.4'!O472+'havelvac 7.5'!O472+'havelvac 7.6'!O472+'havelvac 7.7'!O472+'havelvac 7.9'!O472+'havelvac 7.8'!O472+'havelvac 7.10'!O472+'havelvac 7.11'!O472+'havelvac 7.12'!O472+'havelvac 7.13'!O472</f>
        <v>0</v>
      </c>
      <c r="P472" s="183">
        <f>+'havelvac 7.1'!P472+'havelvac 7.2'!P472+'havelvac 7.3'!P472+'havelvac 7.4'!P472+'havelvac 7.5'!P472+'havelvac 7.6'!P472+'havelvac 7.7'!P472+'havelvac 7.9'!P472+'havelvac 7.8'!P472+'havelvac 7.10'!P472+'havelvac 7.11'!P472+'havelvac 7.12'!P472+'havelvac 7.13'!P472</f>
        <v>0</v>
      </c>
      <c r="Q472" s="161">
        <f>'havelvac 7.1'!N472+'havelvac 7.2'!N472</f>
        <v>0</v>
      </c>
      <c r="R472" s="161">
        <f>+'havelvac 7.1'!O472+'havelvac 7.2'!O472+'havelvac 7.3'!O472+'havelvac 7.4'!O472+'havelvac 7.5'!O472+'havelvac 7.6'!O472+'havelvac 7.7'!O472+'havelvac 7.9'!O472+'havelvac 7.8'!O472+'havelvac 7.10'!O472+'havelvac 7.11'!O472+'havelvac 7.12'!O472+'havelvac 7.13'!O472</f>
        <v>0</v>
      </c>
      <c r="S472" s="161">
        <f>+'havelvac 7.1'!P472+'havelvac 7.2'!P472+'havelvac 7.3'!P472+'havelvac 7.4'!P472+'havelvac 7.5'!P472+'havelvac 7.6'!P472+'havelvac 7.7'!P472+'havelvac 7.9'!P472+'havelvac 7.8'!P472+'havelvac 7.10'!P472+'havelvac 7.11'!P472+'havelvac 7.12'!P472+'havelvac 7.13'!P472</f>
        <v>0</v>
      </c>
      <c r="T472" s="438">
        <f t="shared" si="67"/>
        <v>0</v>
      </c>
      <c r="U472" s="438">
        <f t="shared" si="68"/>
        <v>0</v>
      </c>
      <c r="V472" s="438">
        <f t="shared" si="69"/>
        <v>0</v>
      </c>
    </row>
    <row r="473" spans="1:22" s="193" customFormat="1" ht="16.2" hidden="1">
      <c r="A473" s="184" t="str">
        <f t="shared" si="65"/>
        <v>71080207000000</v>
      </c>
      <c r="B473" s="185" t="s">
        <v>439</v>
      </c>
      <c r="C473" s="134" t="s">
        <v>185</v>
      </c>
      <c r="D473" s="133" t="s">
        <v>140</v>
      </c>
      <c r="E473" s="132" t="s">
        <v>183</v>
      </c>
      <c r="F473" s="186" t="s">
        <v>441</v>
      </c>
      <c r="G473" s="187" t="s">
        <v>440</v>
      </c>
      <c r="H473" s="45"/>
      <c r="I473" s="147"/>
      <c r="J473" s="148"/>
      <c r="K473" s="148"/>
      <c r="L473" s="27" t="s">
        <v>841</v>
      </c>
      <c r="M473" s="28"/>
      <c r="N473" s="197">
        <f>SUM(N474:N475)</f>
        <v>0</v>
      </c>
      <c r="O473" s="197">
        <f>SUM(O474:O475)</f>
        <v>0</v>
      </c>
      <c r="P473" s="197">
        <f>SUM(P474:P475)</f>
        <v>0</v>
      </c>
      <c r="Q473" s="161">
        <f>'havelvac 7.1'!N473+'havelvac 7.2'!N473</f>
        <v>0</v>
      </c>
      <c r="R473" s="161">
        <f>+'havelvac 7.1'!O473+'havelvac 7.2'!O473+'havelvac 7.3'!O473+'havelvac 7.4'!O473+'havelvac 7.5'!O473+'havelvac 7.6'!O473+'havelvac 7.7'!O473+'havelvac 7.9'!O473+'havelvac 7.8'!O473+'havelvac 7.10'!O473+'havelvac 7.11'!O473+'havelvac 7.12'!O473+'havelvac 7.13'!O473</f>
        <v>0</v>
      </c>
      <c r="S473" s="161">
        <f>+'havelvac 7.1'!P473+'havelvac 7.2'!P473+'havelvac 7.3'!P473+'havelvac 7.4'!P473+'havelvac 7.5'!P473+'havelvac 7.6'!P473+'havelvac 7.7'!P473+'havelvac 7.9'!P473+'havelvac 7.8'!P473+'havelvac 7.10'!P473+'havelvac 7.11'!P473+'havelvac 7.12'!P473+'havelvac 7.13'!P473</f>
        <v>0</v>
      </c>
      <c r="T473" s="438">
        <f t="shared" si="67"/>
        <v>0</v>
      </c>
      <c r="U473" s="438">
        <f t="shared" si="68"/>
        <v>0</v>
      </c>
      <c r="V473" s="438">
        <f t="shared" si="69"/>
        <v>0</v>
      </c>
    </row>
    <row r="474" spans="1:22" s="137" customFormat="1" ht="22.5" hidden="1" customHeight="1">
      <c r="A474" s="184" t="str">
        <f t="shared" si="65"/>
        <v>71080207000001</v>
      </c>
      <c r="B474" s="185" t="s">
        <v>439</v>
      </c>
      <c r="C474" s="134" t="s">
        <v>185</v>
      </c>
      <c r="D474" s="133" t="s">
        <v>140</v>
      </c>
      <c r="E474" s="132" t="s">
        <v>183</v>
      </c>
      <c r="F474" s="186" t="s">
        <v>441</v>
      </c>
      <c r="G474" s="187" t="s">
        <v>96</v>
      </c>
      <c r="H474" s="17"/>
      <c r="I474" s="400"/>
      <c r="J474" s="401"/>
      <c r="K474" s="401"/>
      <c r="L474" s="30" t="s">
        <v>142</v>
      </c>
      <c r="M474" s="31">
        <v>4251</v>
      </c>
      <c r="N474" s="183">
        <f>+'havelvac 7.1'!N474+'havelvac 7.2'!N474+'havelvac 7.3'!N474+'havelvac 7.4'!N474+'havelvac 7.5'!N474+'havelvac 7.6'!N474+'havelvac 7.7'!N474+'havelvac 7.9'!N474+'havelvac 7.8'!N474+'havelvac 7.10'!N474+'havelvac 7.11'!N474+'havelvac 7.12'!N474+'havelvac 7.13'!N474</f>
        <v>0</v>
      </c>
      <c r="O474" s="183">
        <f>+'havelvac 7.1'!O474+'havelvac 7.2'!O474+'havelvac 7.3'!O474+'havelvac 7.4'!O474+'havelvac 7.5'!O474+'havelvac 7.6'!O474+'havelvac 7.7'!O474+'havelvac 7.9'!O474+'havelvac 7.8'!O474+'havelvac 7.10'!O474+'havelvac 7.11'!O474+'havelvac 7.12'!O474+'havelvac 7.13'!O474</f>
        <v>0</v>
      </c>
      <c r="P474" s="183">
        <f>+'havelvac 7.1'!P474+'havelvac 7.2'!P474+'havelvac 7.3'!P474+'havelvac 7.4'!P474+'havelvac 7.5'!P474+'havelvac 7.6'!P474+'havelvac 7.7'!P474+'havelvac 7.9'!P474+'havelvac 7.8'!P474+'havelvac 7.10'!P474+'havelvac 7.11'!P474+'havelvac 7.12'!P474+'havelvac 7.13'!P474</f>
        <v>0</v>
      </c>
      <c r="Q474" s="161">
        <f>'havelvac 7.1'!N474+'havelvac 7.2'!N474</f>
        <v>0</v>
      </c>
      <c r="R474" s="161">
        <f>+'havelvac 7.1'!O474+'havelvac 7.2'!O474+'havelvac 7.3'!O474+'havelvac 7.4'!O474+'havelvac 7.5'!O474+'havelvac 7.6'!O474+'havelvac 7.7'!O474+'havelvac 7.9'!O474+'havelvac 7.8'!O474+'havelvac 7.10'!O474+'havelvac 7.11'!O474+'havelvac 7.12'!O474+'havelvac 7.13'!O474</f>
        <v>0</v>
      </c>
      <c r="S474" s="161">
        <f>+'havelvac 7.1'!P474+'havelvac 7.2'!P474+'havelvac 7.3'!P474+'havelvac 7.4'!P474+'havelvac 7.5'!P474+'havelvac 7.6'!P474+'havelvac 7.7'!P474+'havelvac 7.9'!P474+'havelvac 7.8'!P474+'havelvac 7.10'!P474+'havelvac 7.11'!P474+'havelvac 7.12'!P474+'havelvac 7.13'!P474</f>
        <v>0</v>
      </c>
      <c r="T474" s="438">
        <f t="shared" si="67"/>
        <v>0</v>
      </c>
      <c r="U474" s="438">
        <f t="shared" si="68"/>
        <v>0</v>
      </c>
      <c r="V474" s="438">
        <f t="shared" si="69"/>
        <v>0</v>
      </c>
    </row>
    <row r="475" spans="1:22" s="198" customFormat="1" ht="16.2" hidden="1">
      <c r="A475" s="184" t="str">
        <f t="shared" si="65"/>
        <v>71080207010000</v>
      </c>
      <c r="B475" s="185" t="s">
        <v>439</v>
      </c>
      <c r="C475" s="134" t="s">
        <v>185</v>
      </c>
      <c r="D475" s="133" t="s">
        <v>140</v>
      </c>
      <c r="E475" s="132" t="s">
        <v>183</v>
      </c>
      <c r="F475" s="186" t="s">
        <v>106</v>
      </c>
      <c r="G475" s="187" t="s">
        <v>440</v>
      </c>
      <c r="H475" s="25"/>
      <c r="I475" s="25"/>
      <c r="J475" s="26"/>
      <c r="K475" s="26"/>
      <c r="L475" s="30" t="s">
        <v>174</v>
      </c>
      <c r="M475" s="31">
        <v>5113</v>
      </c>
      <c r="N475" s="183">
        <f>+'havelvac 7.1'!N475+'havelvac 7.2'!N475+'havelvac 7.3'!N475+'havelvac 7.4'!N475+'havelvac 7.5'!N475+'havelvac 7.6'!N475+'havelvac 7.7'!N475+'havelvac 7.9'!N475+'havelvac 7.8'!N475+'havelvac 7.10'!N475+'havelvac 7.11'!N475+'havelvac 7.12'!N475+'havelvac 7.13'!N475</f>
        <v>0</v>
      </c>
      <c r="O475" s="183">
        <f>+'havelvac 7.1'!O475+'havelvac 7.2'!O475+'havelvac 7.3'!O475+'havelvac 7.4'!O475+'havelvac 7.5'!O475+'havelvac 7.6'!O475+'havelvac 7.7'!O475+'havelvac 7.9'!O475+'havelvac 7.8'!O475+'havelvac 7.10'!O475+'havelvac 7.11'!O475+'havelvac 7.12'!O475+'havelvac 7.13'!O475</f>
        <v>0</v>
      </c>
      <c r="P475" s="183">
        <f>+'havelvac 7.1'!P475+'havelvac 7.2'!P475+'havelvac 7.3'!P475+'havelvac 7.4'!P475+'havelvac 7.5'!P475+'havelvac 7.6'!P475+'havelvac 7.7'!P475+'havelvac 7.9'!P475+'havelvac 7.8'!P475+'havelvac 7.10'!P475+'havelvac 7.11'!P475+'havelvac 7.12'!P475+'havelvac 7.13'!P475</f>
        <v>0</v>
      </c>
      <c r="Q475" s="161">
        <f>'havelvac 7.1'!N475+'havelvac 7.2'!N475</f>
        <v>0</v>
      </c>
      <c r="R475" s="161">
        <f>+'havelvac 7.1'!O475+'havelvac 7.2'!O475+'havelvac 7.3'!O475+'havelvac 7.4'!O475+'havelvac 7.5'!O475+'havelvac 7.6'!O475+'havelvac 7.7'!O475+'havelvac 7.9'!O475+'havelvac 7.8'!O475+'havelvac 7.10'!O475+'havelvac 7.11'!O475+'havelvac 7.12'!O475+'havelvac 7.13'!O475</f>
        <v>0</v>
      </c>
      <c r="S475" s="161">
        <f>+'havelvac 7.1'!P475+'havelvac 7.2'!P475+'havelvac 7.3'!P475+'havelvac 7.4'!P475+'havelvac 7.5'!P475+'havelvac 7.6'!P475+'havelvac 7.7'!P475+'havelvac 7.9'!P475+'havelvac 7.8'!P475+'havelvac 7.10'!P475+'havelvac 7.11'!P475+'havelvac 7.12'!P475+'havelvac 7.13'!P475</f>
        <v>0</v>
      </c>
      <c r="T475" s="438">
        <f t="shared" si="67"/>
        <v>0</v>
      </c>
      <c r="U475" s="438">
        <f t="shared" si="68"/>
        <v>0</v>
      </c>
      <c r="V475" s="438">
        <f t="shared" si="69"/>
        <v>0</v>
      </c>
    </row>
    <row r="476" spans="1:22" s="193" customFormat="1" ht="16.2" hidden="1">
      <c r="A476" s="184" t="str">
        <f t="shared" si="65"/>
        <v>71080403000000</v>
      </c>
      <c r="B476" s="185" t="s">
        <v>439</v>
      </c>
      <c r="C476" s="134" t="s">
        <v>185</v>
      </c>
      <c r="D476" s="133" t="s">
        <v>155</v>
      </c>
      <c r="E476" s="132" t="s">
        <v>442</v>
      </c>
      <c r="F476" s="186" t="s">
        <v>441</v>
      </c>
      <c r="G476" s="187" t="s">
        <v>440</v>
      </c>
      <c r="H476" s="180">
        <v>2700</v>
      </c>
      <c r="I476" s="212" t="s">
        <v>183</v>
      </c>
      <c r="J476" s="213">
        <v>0</v>
      </c>
      <c r="K476" s="213">
        <v>0</v>
      </c>
      <c r="L476" s="162" t="s">
        <v>275</v>
      </c>
      <c r="M476" s="174"/>
      <c r="N476" s="163">
        <f>+N478</f>
        <v>0</v>
      </c>
      <c r="O476" s="163">
        <f t="shared" ref="O476:P476" si="70">+O478</f>
        <v>0</v>
      </c>
      <c r="P476" s="163">
        <f t="shared" si="70"/>
        <v>0</v>
      </c>
      <c r="Q476" s="161">
        <f>'havelvac 7.1'!N476+'havelvac 7.2'!N476</f>
        <v>0</v>
      </c>
      <c r="R476" s="161">
        <f>+'havelvac 7.1'!O476+'havelvac 7.2'!O476+'havelvac 7.3'!O476+'havelvac 7.4'!O476+'havelvac 7.5'!O476+'havelvac 7.6'!O476+'havelvac 7.7'!O476+'havelvac 7.9'!O476+'havelvac 7.8'!O476+'havelvac 7.10'!O476+'havelvac 7.11'!O476+'havelvac 7.12'!O476+'havelvac 7.13'!O476</f>
        <v>0</v>
      </c>
      <c r="S476" s="161">
        <f>+'havelvac 7.1'!P476+'havelvac 7.2'!P476+'havelvac 7.3'!P476+'havelvac 7.4'!P476+'havelvac 7.5'!P476+'havelvac 7.6'!P476+'havelvac 7.7'!P476+'havelvac 7.9'!P476+'havelvac 7.8'!P476+'havelvac 7.10'!P476+'havelvac 7.11'!P476+'havelvac 7.12'!P476+'havelvac 7.13'!P476</f>
        <v>0</v>
      </c>
      <c r="T476" s="438">
        <f t="shared" si="67"/>
        <v>0</v>
      </c>
      <c r="U476" s="438">
        <f t="shared" si="68"/>
        <v>0</v>
      </c>
      <c r="V476" s="438">
        <f t="shared" si="69"/>
        <v>0</v>
      </c>
    </row>
    <row r="477" spans="1:22" s="137" customFormat="1" ht="16.2" hidden="1">
      <c r="A477" s="184" t="str">
        <f t="shared" si="65"/>
        <v>71080403000001</v>
      </c>
      <c r="B477" s="185" t="s">
        <v>439</v>
      </c>
      <c r="C477" s="134" t="s">
        <v>185</v>
      </c>
      <c r="D477" s="133" t="s">
        <v>155</v>
      </c>
      <c r="E477" s="132" t="s">
        <v>442</v>
      </c>
      <c r="F477" s="186" t="s">
        <v>441</v>
      </c>
      <c r="G477" s="187" t="s">
        <v>96</v>
      </c>
      <c r="H477" s="25"/>
      <c r="I477" s="18"/>
      <c r="J477" s="19"/>
      <c r="K477" s="19"/>
      <c r="L477" s="30" t="s">
        <v>108</v>
      </c>
      <c r="M477" s="31"/>
      <c r="N477" s="183"/>
      <c r="O477" s="183"/>
      <c r="P477" s="183"/>
      <c r="Q477" s="161">
        <f>'havelvac 7.1'!N477+'havelvac 7.2'!N477</f>
        <v>0</v>
      </c>
      <c r="R477" s="161">
        <f>+'havelvac 7.1'!O477+'havelvac 7.2'!O477+'havelvac 7.3'!O477+'havelvac 7.4'!O477+'havelvac 7.5'!O477+'havelvac 7.6'!O477+'havelvac 7.7'!O477+'havelvac 7.9'!O477+'havelvac 7.8'!O477+'havelvac 7.10'!O477+'havelvac 7.11'!O477+'havelvac 7.12'!O477+'havelvac 7.13'!O477</f>
        <v>0</v>
      </c>
      <c r="S477" s="161">
        <f>+'havelvac 7.1'!P477+'havelvac 7.2'!P477+'havelvac 7.3'!P477+'havelvac 7.4'!P477+'havelvac 7.5'!P477+'havelvac 7.6'!P477+'havelvac 7.7'!P477+'havelvac 7.9'!P477+'havelvac 7.8'!P477+'havelvac 7.10'!P477+'havelvac 7.11'!P477+'havelvac 7.12'!P477+'havelvac 7.13'!P477</f>
        <v>0</v>
      </c>
      <c r="T477" s="438">
        <f t="shared" si="67"/>
        <v>0</v>
      </c>
      <c r="U477" s="438">
        <f t="shared" si="68"/>
        <v>0</v>
      </c>
      <c r="V477" s="438">
        <f t="shared" si="69"/>
        <v>0</v>
      </c>
    </row>
    <row r="478" spans="1:22" s="137" customFormat="1" ht="16.2" hidden="1">
      <c r="A478" s="184" t="str">
        <f t="shared" si="65"/>
        <v>71090101000001</v>
      </c>
      <c r="B478" s="185" t="s">
        <v>439</v>
      </c>
      <c r="C478" s="134" t="s">
        <v>187</v>
      </c>
      <c r="D478" s="133" t="s">
        <v>106</v>
      </c>
      <c r="E478" s="132" t="s">
        <v>106</v>
      </c>
      <c r="F478" s="186" t="s">
        <v>441</v>
      </c>
      <c r="G478" s="187" t="s">
        <v>96</v>
      </c>
      <c r="H478" s="165">
        <v>2760</v>
      </c>
      <c r="I478" s="166" t="s">
        <v>183</v>
      </c>
      <c r="J478" s="167">
        <v>6</v>
      </c>
      <c r="K478" s="167">
        <v>0</v>
      </c>
      <c r="L478" s="168" t="s">
        <v>279</v>
      </c>
      <c r="M478" s="176"/>
      <c r="N478" s="188">
        <f>+N480</f>
        <v>0</v>
      </c>
      <c r="O478" s="188">
        <f t="shared" ref="O478:P478" si="71">+O480</f>
        <v>0</v>
      </c>
      <c r="P478" s="188">
        <f t="shared" si="71"/>
        <v>0</v>
      </c>
      <c r="Q478" s="161">
        <f>'havelvac 7.1'!N478+'havelvac 7.2'!N478</f>
        <v>0</v>
      </c>
      <c r="R478" s="161">
        <f>+'havelvac 7.1'!O478+'havelvac 7.2'!O478+'havelvac 7.3'!O478+'havelvac 7.4'!O478+'havelvac 7.5'!O478+'havelvac 7.6'!O478+'havelvac 7.7'!O478+'havelvac 7.9'!O478+'havelvac 7.8'!O478+'havelvac 7.10'!O478+'havelvac 7.11'!O478+'havelvac 7.12'!O478+'havelvac 7.13'!O478</f>
        <v>0</v>
      </c>
      <c r="S478" s="161">
        <f>+'havelvac 7.1'!P478+'havelvac 7.2'!P478+'havelvac 7.3'!P478+'havelvac 7.4'!P478+'havelvac 7.5'!P478+'havelvac 7.6'!P478+'havelvac 7.7'!P478+'havelvac 7.9'!P478+'havelvac 7.8'!P478+'havelvac 7.10'!P478+'havelvac 7.11'!P478+'havelvac 7.12'!P478+'havelvac 7.13'!P478</f>
        <v>0</v>
      </c>
      <c r="T478" s="438">
        <f t="shared" si="67"/>
        <v>0</v>
      </c>
      <c r="U478" s="438">
        <f t="shared" si="68"/>
        <v>0</v>
      </c>
      <c r="V478" s="438">
        <f t="shared" si="69"/>
        <v>0</v>
      </c>
    </row>
    <row r="479" spans="1:22" s="198" customFormat="1" ht="16.2" hidden="1">
      <c r="A479" s="184" t="str">
        <f t="shared" si="65"/>
        <v>71090101010000</v>
      </c>
      <c r="B479" s="185" t="s">
        <v>439</v>
      </c>
      <c r="C479" s="134" t="s">
        <v>187</v>
      </c>
      <c r="D479" s="133" t="s">
        <v>106</v>
      </c>
      <c r="E479" s="132" t="s">
        <v>106</v>
      </c>
      <c r="F479" s="186" t="s">
        <v>106</v>
      </c>
      <c r="G479" s="187" t="s">
        <v>440</v>
      </c>
      <c r="H479" s="25"/>
      <c r="I479" s="18"/>
      <c r="J479" s="19"/>
      <c r="K479" s="19"/>
      <c r="L479" s="30" t="s">
        <v>110</v>
      </c>
      <c r="M479" s="31"/>
      <c r="N479" s="190"/>
      <c r="O479" s="190"/>
      <c r="P479" s="190"/>
      <c r="Q479" s="161">
        <f>'havelvac 7.1'!N479+'havelvac 7.2'!N479</f>
        <v>0</v>
      </c>
      <c r="R479" s="161">
        <f>+'havelvac 7.1'!O479+'havelvac 7.2'!O479+'havelvac 7.3'!O479+'havelvac 7.4'!O479+'havelvac 7.5'!O479+'havelvac 7.6'!O479+'havelvac 7.7'!O479+'havelvac 7.9'!O479+'havelvac 7.8'!O479+'havelvac 7.10'!O479+'havelvac 7.11'!O479+'havelvac 7.12'!O479+'havelvac 7.13'!O479</f>
        <v>0</v>
      </c>
      <c r="S479" s="161">
        <f>+'havelvac 7.1'!P479+'havelvac 7.2'!P479+'havelvac 7.3'!P479+'havelvac 7.4'!P479+'havelvac 7.5'!P479+'havelvac 7.6'!P479+'havelvac 7.7'!P479+'havelvac 7.9'!P479+'havelvac 7.8'!P479+'havelvac 7.10'!P479+'havelvac 7.11'!P479+'havelvac 7.12'!P479+'havelvac 7.13'!P479</f>
        <v>0</v>
      </c>
      <c r="T479" s="438">
        <f t="shared" si="67"/>
        <v>0</v>
      </c>
      <c r="U479" s="438">
        <f t="shared" si="68"/>
        <v>0</v>
      </c>
      <c r="V479" s="438">
        <f t="shared" si="69"/>
        <v>0</v>
      </c>
    </row>
    <row r="480" spans="1:22" s="137" customFormat="1" ht="16.2" hidden="1">
      <c r="A480" s="184" t="str">
        <f t="shared" si="65"/>
        <v>71090101014239</v>
      </c>
      <c r="B480" s="185" t="s">
        <v>439</v>
      </c>
      <c r="C480" s="134" t="s">
        <v>187</v>
      </c>
      <c r="D480" s="133" t="s">
        <v>106</v>
      </c>
      <c r="E480" s="132" t="s">
        <v>106</v>
      </c>
      <c r="F480" s="186" t="s">
        <v>106</v>
      </c>
      <c r="G480" s="131">
        <v>4239</v>
      </c>
      <c r="H480" s="151">
        <v>2761</v>
      </c>
      <c r="I480" s="152" t="s">
        <v>183</v>
      </c>
      <c r="J480" s="153">
        <v>6</v>
      </c>
      <c r="K480" s="153">
        <v>1</v>
      </c>
      <c r="L480" s="154" t="s">
        <v>280</v>
      </c>
      <c r="M480" s="155"/>
      <c r="N480" s="192">
        <f>+N482+N485+N487</f>
        <v>0</v>
      </c>
      <c r="O480" s="192">
        <f>+O482+O485+O487</f>
        <v>0</v>
      </c>
      <c r="P480" s="192">
        <f>+P482+P485+P487</f>
        <v>0</v>
      </c>
      <c r="Q480" s="161">
        <f>'havelvac 7.1'!N480+'havelvac 7.2'!N480</f>
        <v>0</v>
      </c>
      <c r="R480" s="161">
        <f>+'havelvac 7.1'!O480+'havelvac 7.2'!O480+'havelvac 7.3'!O480+'havelvac 7.4'!O480+'havelvac 7.5'!O480+'havelvac 7.6'!O480+'havelvac 7.7'!O480+'havelvac 7.9'!O480+'havelvac 7.8'!O480+'havelvac 7.10'!O480+'havelvac 7.11'!O480+'havelvac 7.12'!O480+'havelvac 7.13'!O480</f>
        <v>0</v>
      </c>
      <c r="S480" s="161">
        <f>+'havelvac 7.1'!P480+'havelvac 7.2'!P480+'havelvac 7.3'!P480+'havelvac 7.4'!P480+'havelvac 7.5'!P480+'havelvac 7.6'!P480+'havelvac 7.7'!P480+'havelvac 7.9'!P480+'havelvac 7.8'!P480+'havelvac 7.10'!P480+'havelvac 7.11'!P480+'havelvac 7.12'!P480+'havelvac 7.13'!P480</f>
        <v>0</v>
      </c>
      <c r="T480" s="438">
        <f t="shared" si="67"/>
        <v>0</v>
      </c>
      <c r="U480" s="438">
        <f t="shared" si="68"/>
        <v>0</v>
      </c>
      <c r="V480" s="438">
        <f t="shared" si="69"/>
        <v>0</v>
      </c>
    </row>
    <row r="481" spans="1:22" s="137" customFormat="1" ht="16.2" hidden="1">
      <c r="A481" s="184" t="str">
        <f t="shared" si="65"/>
        <v>71090101014511</v>
      </c>
      <c r="B481" s="185" t="s">
        <v>439</v>
      </c>
      <c r="C481" s="134" t="s">
        <v>187</v>
      </c>
      <c r="D481" s="133" t="s">
        <v>106</v>
      </c>
      <c r="E481" s="132" t="s">
        <v>106</v>
      </c>
      <c r="F481" s="186" t="s">
        <v>106</v>
      </c>
      <c r="G481" s="131">
        <v>4511</v>
      </c>
      <c r="H481" s="25"/>
      <c r="I481" s="25"/>
      <c r="J481" s="26"/>
      <c r="K481" s="26"/>
      <c r="L481" s="30" t="s">
        <v>108</v>
      </c>
      <c r="M481" s="31"/>
      <c r="N481" s="190"/>
      <c r="O481" s="190"/>
      <c r="P481" s="190"/>
      <c r="Q481" s="161">
        <f>'havelvac 7.1'!N481+'havelvac 7.2'!N481</f>
        <v>0</v>
      </c>
      <c r="R481" s="161">
        <f>+'havelvac 7.1'!O481+'havelvac 7.2'!O481+'havelvac 7.3'!O481+'havelvac 7.4'!O481+'havelvac 7.5'!O481+'havelvac 7.6'!O481+'havelvac 7.7'!O481+'havelvac 7.9'!O481+'havelvac 7.8'!O481+'havelvac 7.10'!O481+'havelvac 7.11'!O481+'havelvac 7.12'!O481+'havelvac 7.13'!O481</f>
        <v>0</v>
      </c>
      <c r="S481" s="161">
        <f>+'havelvac 7.1'!P481+'havelvac 7.2'!P481+'havelvac 7.3'!P481+'havelvac 7.4'!P481+'havelvac 7.5'!P481+'havelvac 7.6'!P481+'havelvac 7.7'!P481+'havelvac 7.9'!P481+'havelvac 7.8'!P481+'havelvac 7.10'!P481+'havelvac 7.11'!P481+'havelvac 7.12'!P481+'havelvac 7.13'!P481</f>
        <v>0</v>
      </c>
      <c r="T481" s="438">
        <f t="shared" si="67"/>
        <v>0</v>
      </c>
      <c r="U481" s="438">
        <f t="shared" si="68"/>
        <v>0</v>
      </c>
      <c r="V481" s="438">
        <f t="shared" si="69"/>
        <v>0</v>
      </c>
    </row>
    <row r="482" spans="1:22" s="198" customFormat="1" ht="38.4" hidden="1" customHeight="1">
      <c r="A482" s="184" t="str">
        <f t="shared" si="65"/>
        <v>71090101020000</v>
      </c>
      <c r="B482" s="185" t="s">
        <v>439</v>
      </c>
      <c r="C482" s="134" t="s">
        <v>187</v>
      </c>
      <c r="D482" s="133" t="s">
        <v>106</v>
      </c>
      <c r="E482" s="132" t="s">
        <v>106</v>
      </c>
      <c r="F482" s="186" t="s">
        <v>140</v>
      </c>
      <c r="G482" s="187" t="s">
        <v>440</v>
      </c>
      <c r="H482" s="45"/>
      <c r="I482" s="147"/>
      <c r="J482" s="148"/>
      <c r="K482" s="148"/>
      <c r="L482" s="27" t="s">
        <v>897</v>
      </c>
      <c r="M482" s="28"/>
      <c r="N482" s="197">
        <f>SUM(N483:N484)</f>
        <v>0</v>
      </c>
      <c r="O482" s="197">
        <f>SUM(O483:O484)</f>
        <v>0</v>
      </c>
      <c r="P482" s="197">
        <f>SUM(P483:P484)</f>
        <v>0</v>
      </c>
      <c r="Q482" s="161">
        <f>'havelvac 7.1'!N482+'havelvac 7.2'!N482</f>
        <v>0</v>
      </c>
      <c r="R482" s="161">
        <f>+'havelvac 7.1'!O482+'havelvac 7.2'!O482+'havelvac 7.3'!O482+'havelvac 7.4'!O482+'havelvac 7.5'!O482+'havelvac 7.6'!O482+'havelvac 7.7'!O482+'havelvac 7.9'!O482+'havelvac 7.8'!O482+'havelvac 7.10'!O482+'havelvac 7.11'!O482+'havelvac 7.12'!O482+'havelvac 7.13'!O482</f>
        <v>0</v>
      </c>
      <c r="S482" s="161">
        <f>+'havelvac 7.1'!P482+'havelvac 7.2'!P482+'havelvac 7.3'!P482+'havelvac 7.4'!P482+'havelvac 7.5'!P482+'havelvac 7.6'!P482+'havelvac 7.7'!P482+'havelvac 7.9'!P482+'havelvac 7.8'!P482+'havelvac 7.10'!P482+'havelvac 7.11'!P482+'havelvac 7.12'!P482+'havelvac 7.13'!P482</f>
        <v>0</v>
      </c>
      <c r="T482" s="438">
        <f t="shared" si="67"/>
        <v>0</v>
      </c>
      <c r="U482" s="438">
        <f t="shared" si="68"/>
        <v>0</v>
      </c>
      <c r="V482" s="438">
        <f t="shared" si="69"/>
        <v>0</v>
      </c>
    </row>
    <row r="483" spans="1:22" s="137" customFormat="1" ht="16.2" hidden="1">
      <c r="A483" s="184" t="str">
        <f t="shared" ref="A483:A535" si="72">CONCATENATE(B483,C483,D483,E483,F483,G483)</f>
        <v>71090101025129</v>
      </c>
      <c r="B483" s="185" t="s">
        <v>439</v>
      </c>
      <c r="C483" s="134" t="s">
        <v>187</v>
      </c>
      <c r="D483" s="133" t="s">
        <v>106</v>
      </c>
      <c r="E483" s="132" t="s">
        <v>106</v>
      </c>
      <c r="F483" s="186" t="s">
        <v>140</v>
      </c>
      <c r="G483" s="131">
        <v>5129</v>
      </c>
      <c r="H483" s="25"/>
      <c r="I483" s="25"/>
      <c r="J483" s="26"/>
      <c r="K483" s="26"/>
      <c r="L483" s="30" t="s">
        <v>136</v>
      </c>
      <c r="M483" s="31">
        <v>5122</v>
      </c>
      <c r="N483" s="183">
        <f>+'havelvac 7.1'!N483+'havelvac 7.2'!N483+'havelvac 7.3'!N483+'havelvac 7.4'!N483+'havelvac 7.5'!N483+'havelvac 7.6'!N483+'havelvac 7.7'!N483+'havelvac 7.9'!N483+'havelvac 7.8'!N483+'havelvac 7.10'!N483+'havelvac 7.11'!N483+'havelvac 7.12'!N483+'havelvac 7.13'!N483</f>
        <v>0</v>
      </c>
      <c r="O483" s="183">
        <f>+'havelvac 7.1'!O483+'havelvac 7.2'!O483+'havelvac 7.3'!O483+'havelvac 7.4'!O483+'havelvac 7.5'!O483+'havelvac 7.6'!O483+'havelvac 7.7'!O483+'havelvac 7.9'!O483+'havelvac 7.8'!O483+'havelvac 7.10'!O483+'havelvac 7.11'!O483+'havelvac 7.12'!O483+'havelvac 7.13'!O483</f>
        <v>0</v>
      </c>
      <c r="P483" s="183">
        <f>+'havelvac 7.1'!P483+'havelvac 7.2'!P483+'havelvac 7.3'!P483+'havelvac 7.4'!P483+'havelvac 7.5'!P483+'havelvac 7.6'!P483+'havelvac 7.7'!P483+'havelvac 7.9'!P483+'havelvac 7.8'!P483+'havelvac 7.10'!P483+'havelvac 7.11'!P483+'havelvac 7.12'!P483+'havelvac 7.13'!P483</f>
        <v>0</v>
      </c>
      <c r="Q483" s="161">
        <f>'havelvac 7.1'!N483+'havelvac 7.2'!N483</f>
        <v>0</v>
      </c>
      <c r="R483" s="161">
        <f>+'havelvac 7.1'!O483+'havelvac 7.2'!O483+'havelvac 7.3'!O483+'havelvac 7.4'!O483+'havelvac 7.5'!O483+'havelvac 7.6'!O483+'havelvac 7.7'!O483+'havelvac 7.9'!O483+'havelvac 7.8'!O483+'havelvac 7.10'!O483+'havelvac 7.11'!O483+'havelvac 7.12'!O483+'havelvac 7.13'!O483</f>
        <v>0</v>
      </c>
      <c r="S483" s="161">
        <f>+'havelvac 7.1'!P483+'havelvac 7.2'!P483+'havelvac 7.3'!P483+'havelvac 7.4'!P483+'havelvac 7.5'!P483+'havelvac 7.6'!P483+'havelvac 7.7'!P483+'havelvac 7.9'!P483+'havelvac 7.8'!P483+'havelvac 7.10'!P483+'havelvac 7.11'!P483+'havelvac 7.12'!P483+'havelvac 7.13'!P483</f>
        <v>0</v>
      </c>
      <c r="T483" s="438">
        <f t="shared" si="67"/>
        <v>0</v>
      </c>
      <c r="U483" s="438">
        <f t="shared" si="68"/>
        <v>0</v>
      </c>
      <c r="V483" s="438">
        <f t="shared" si="69"/>
        <v>0</v>
      </c>
    </row>
    <row r="484" spans="1:22" s="198" customFormat="1" ht="16.2" hidden="1">
      <c r="A484" s="184" t="str">
        <f t="shared" si="72"/>
        <v>71090101030000</v>
      </c>
      <c r="B484" s="185" t="s">
        <v>439</v>
      </c>
      <c r="C484" s="134" t="s">
        <v>187</v>
      </c>
      <c r="D484" s="133" t="s">
        <v>106</v>
      </c>
      <c r="E484" s="132" t="s">
        <v>106</v>
      </c>
      <c r="F484" s="186" t="s">
        <v>442</v>
      </c>
      <c r="G484" s="187" t="s">
        <v>440</v>
      </c>
      <c r="H484" s="25"/>
      <c r="I484" s="25"/>
      <c r="J484" s="26"/>
      <c r="K484" s="26"/>
      <c r="L484" s="30" t="s">
        <v>137</v>
      </c>
      <c r="M484" s="31">
        <v>5129</v>
      </c>
      <c r="N484" s="183">
        <f>+'havelvac 7.1'!N484+'havelvac 7.2'!N484+'havelvac 7.3'!N484+'havelvac 7.4'!N484+'havelvac 7.5'!N484+'havelvac 7.6'!N484+'havelvac 7.7'!N484+'havelvac 7.9'!N484+'havelvac 7.8'!N484+'havelvac 7.10'!N484+'havelvac 7.11'!N484+'havelvac 7.12'!N484+'havelvac 7.13'!N484</f>
        <v>0</v>
      </c>
      <c r="O484" s="183">
        <f>+'havelvac 7.1'!O484+'havelvac 7.2'!O484+'havelvac 7.3'!O484+'havelvac 7.4'!O484+'havelvac 7.5'!O484+'havelvac 7.6'!O484+'havelvac 7.7'!O484+'havelvac 7.9'!O484+'havelvac 7.8'!O484+'havelvac 7.10'!O484+'havelvac 7.11'!O484+'havelvac 7.12'!O484+'havelvac 7.13'!O484</f>
        <v>0</v>
      </c>
      <c r="P484" s="183">
        <f>+'havelvac 7.1'!P484+'havelvac 7.2'!P484+'havelvac 7.3'!P484+'havelvac 7.4'!P484+'havelvac 7.5'!P484+'havelvac 7.6'!P484+'havelvac 7.7'!P484+'havelvac 7.9'!P484+'havelvac 7.8'!P484+'havelvac 7.10'!P484+'havelvac 7.11'!P484+'havelvac 7.12'!P484+'havelvac 7.13'!P484</f>
        <v>0</v>
      </c>
      <c r="Q484" s="161">
        <f>'havelvac 7.1'!N484+'havelvac 7.2'!N484</f>
        <v>0</v>
      </c>
      <c r="R484" s="161">
        <f>+'havelvac 7.1'!O484+'havelvac 7.2'!O484+'havelvac 7.3'!O484+'havelvac 7.4'!O484+'havelvac 7.5'!O484+'havelvac 7.6'!O484+'havelvac 7.7'!O484+'havelvac 7.9'!O484+'havelvac 7.8'!O484+'havelvac 7.10'!O484+'havelvac 7.11'!O484+'havelvac 7.12'!O484+'havelvac 7.13'!O484</f>
        <v>0</v>
      </c>
      <c r="S484" s="161">
        <f>+'havelvac 7.1'!P484+'havelvac 7.2'!P484+'havelvac 7.3'!P484+'havelvac 7.4'!P484+'havelvac 7.5'!P484+'havelvac 7.6'!P484+'havelvac 7.7'!P484+'havelvac 7.9'!P484+'havelvac 7.8'!P484+'havelvac 7.10'!P484+'havelvac 7.11'!P484+'havelvac 7.12'!P484+'havelvac 7.13'!P484</f>
        <v>0</v>
      </c>
      <c r="T484" s="438">
        <f t="shared" si="67"/>
        <v>0</v>
      </c>
      <c r="U484" s="438">
        <f t="shared" si="68"/>
        <v>0</v>
      </c>
      <c r="V484" s="438">
        <f t="shared" si="69"/>
        <v>0</v>
      </c>
    </row>
    <row r="485" spans="1:22" s="198" customFormat="1" ht="27.6" hidden="1">
      <c r="A485" s="184" t="str">
        <f t="shared" si="72"/>
        <v>71090102014239</v>
      </c>
      <c r="B485" s="185" t="s">
        <v>439</v>
      </c>
      <c r="C485" s="134" t="s">
        <v>187</v>
      </c>
      <c r="D485" s="133" t="s">
        <v>106</v>
      </c>
      <c r="E485" s="132" t="s">
        <v>140</v>
      </c>
      <c r="F485" s="186" t="s">
        <v>106</v>
      </c>
      <c r="G485" s="187">
        <v>4239</v>
      </c>
      <c r="H485" s="45"/>
      <c r="I485" s="147"/>
      <c r="J485" s="148"/>
      <c r="K485" s="148"/>
      <c r="L485" s="27" t="s">
        <v>282</v>
      </c>
      <c r="M485" s="28"/>
      <c r="N485" s="197">
        <f>SUM(N486)</f>
        <v>0</v>
      </c>
      <c r="O485" s="197">
        <f>SUM(O486)</f>
        <v>0</v>
      </c>
      <c r="P485" s="197">
        <f>SUM(P486)</f>
        <v>0</v>
      </c>
      <c r="Q485" s="161">
        <f>'havelvac 7.1'!N485+'havelvac 7.2'!N485</f>
        <v>0</v>
      </c>
      <c r="R485" s="161">
        <f>+'havelvac 7.1'!O485+'havelvac 7.2'!O485+'havelvac 7.3'!O485+'havelvac 7.4'!O485+'havelvac 7.5'!O485+'havelvac 7.6'!O485+'havelvac 7.7'!O485+'havelvac 7.9'!O485+'havelvac 7.8'!O485+'havelvac 7.10'!O485+'havelvac 7.11'!O485+'havelvac 7.12'!O485+'havelvac 7.13'!O485</f>
        <v>0</v>
      </c>
      <c r="S485" s="161">
        <f>+'havelvac 7.1'!P485+'havelvac 7.2'!P485+'havelvac 7.3'!P485+'havelvac 7.4'!P485+'havelvac 7.5'!P485+'havelvac 7.6'!P485+'havelvac 7.7'!P485+'havelvac 7.9'!P485+'havelvac 7.8'!P485+'havelvac 7.10'!P485+'havelvac 7.11'!P485+'havelvac 7.12'!P485+'havelvac 7.13'!P485</f>
        <v>0</v>
      </c>
      <c r="T485" s="438">
        <f t="shared" si="67"/>
        <v>0</v>
      </c>
      <c r="U485" s="438">
        <f t="shared" si="68"/>
        <v>0</v>
      </c>
      <c r="V485" s="438">
        <f t="shared" si="69"/>
        <v>0</v>
      </c>
    </row>
    <row r="486" spans="1:22" s="137" customFormat="1" ht="16.2" hidden="1">
      <c r="A486" s="184" t="str">
        <f t="shared" si="72"/>
        <v>71090102014511</v>
      </c>
      <c r="B486" s="200" t="s">
        <v>439</v>
      </c>
      <c r="C486" s="134" t="s">
        <v>187</v>
      </c>
      <c r="D486" s="133" t="s">
        <v>106</v>
      </c>
      <c r="E486" s="132" t="s">
        <v>140</v>
      </c>
      <c r="F486" s="186" t="s">
        <v>106</v>
      </c>
      <c r="G486" s="131">
        <v>4511</v>
      </c>
      <c r="H486" s="25"/>
      <c r="I486" s="25"/>
      <c r="J486" s="26"/>
      <c r="K486" s="26"/>
      <c r="L486" s="29" t="s">
        <v>126</v>
      </c>
      <c r="M486" s="12">
        <v>4241</v>
      </c>
      <c r="N486" s="183">
        <f>+'havelvac 7.1'!N486+'havelvac 7.2'!N486+'havelvac 7.3'!N486+'havelvac 7.4'!N486+'havelvac 7.5'!N486+'havelvac 7.6'!N486+'havelvac 7.7'!N486+'havelvac 7.9'!N486+'havelvac 7.8'!N486+'havelvac 7.10'!N486+'havelvac 7.11'!N486+'havelvac 7.12'!N486+'havelvac 7.13'!N486</f>
        <v>0</v>
      </c>
      <c r="O486" s="183">
        <f>+'havelvac 7.1'!O486+'havelvac 7.2'!O486+'havelvac 7.3'!O486+'havelvac 7.4'!O486+'havelvac 7.5'!O486+'havelvac 7.6'!O486+'havelvac 7.7'!O486+'havelvac 7.9'!O486+'havelvac 7.8'!O486+'havelvac 7.10'!O486+'havelvac 7.11'!O486+'havelvac 7.12'!O486+'havelvac 7.13'!O486</f>
        <v>0</v>
      </c>
      <c r="P486" s="183">
        <f>+'havelvac 7.1'!P486+'havelvac 7.2'!P486+'havelvac 7.3'!P486+'havelvac 7.4'!P486+'havelvac 7.5'!P486+'havelvac 7.6'!P486+'havelvac 7.7'!P486+'havelvac 7.9'!P486+'havelvac 7.8'!P486+'havelvac 7.10'!P486+'havelvac 7.11'!P486+'havelvac 7.12'!P486+'havelvac 7.13'!P486</f>
        <v>0</v>
      </c>
      <c r="Q486" s="161">
        <f>'havelvac 7.1'!N486+'havelvac 7.2'!N486</f>
        <v>0</v>
      </c>
      <c r="R486" s="161">
        <f>+'havelvac 7.1'!O486+'havelvac 7.2'!O486+'havelvac 7.3'!O486+'havelvac 7.4'!O486+'havelvac 7.5'!O486+'havelvac 7.6'!O486+'havelvac 7.7'!O486+'havelvac 7.9'!O486+'havelvac 7.8'!O486+'havelvac 7.10'!O486+'havelvac 7.11'!O486+'havelvac 7.12'!O486+'havelvac 7.13'!O486</f>
        <v>0</v>
      </c>
      <c r="S486" s="161">
        <f>+'havelvac 7.1'!P486+'havelvac 7.2'!P486+'havelvac 7.3'!P486+'havelvac 7.4'!P486+'havelvac 7.5'!P486+'havelvac 7.6'!P486+'havelvac 7.7'!P486+'havelvac 7.9'!P486+'havelvac 7.8'!P486+'havelvac 7.10'!P486+'havelvac 7.11'!P486+'havelvac 7.12'!P486+'havelvac 7.13'!P486</f>
        <v>0</v>
      </c>
      <c r="T486" s="438">
        <f t="shared" si="67"/>
        <v>0</v>
      </c>
      <c r="U486" s="438">
        <f t="shared" si="68"/>
        <v>0</v>
      </c>
      <c r="V486" s="438">
        <f t="shared" si="69"/>
        <v>0</v>
      </c>
    </row>
    <row r="487" spans="1:22" s="198" customFormat="1" ht="16.2" hidden="1">
      <c r="A487" s="184" t="str">
        <f t="shared" ref="A487:A488" si="73">CONCATENATE(B487,C487,D487,E487,F487,G487)</f>
        <v>71090102014239</v>
      </c>
      <c r="B487" s="185" t="s">
        <v>439</v>
      </c>
      <c r="C487" s="134" t="s">
        <v>187</v>
      </c>
      <c r="D487" s="133" t="s">
        <v>106</v>
      </c>
      <c r="E487" s="132" t="s">
        <v>140</v>
      </c>
      <c r="F487" s="186" t="s">
        <v>106</v>
      </c>
      <c r="G487" s="187">
        <v>4239</v>
      </c>
      <c r="H487" s="45"/>
      <c r="I487" s="147"/>
      <c r="J487" s="148"/>
      <c r="K487" s="148"/>
      <c r="L487" s="27" t="s">
        <v>908</v>
      </c>
      <c r="M487" s="28"/>
      <c r="N487" s="197">
        <f>SUM(N488)</f>
        <v>0</v>
      </c>
      <c r="O487" s="197">
        <f>SUM(O488)</f>
        <v>0</v>
      </c>
      <c r="P487" s="197">
        <f>SUM(P488)</f>
        <v>0</v>
      </c>
      <c r="Q487" s="161">
        <f>'havelvac 7.1'!N487+'havelvac 7.2'!N487</f>
        <v>0</v>
      </c>
      <c r="R487" s="161">
        <f>+'havelvac 7.1'!O487+'havelvac 7.2'!O487+'havelvac 7.3'!O487+'havelvac 7.4'!O487+'havelvac 7.5'!O487+'havelvac 7.6'!O487+'havelvac 7.7'!O487+'havelvac 7.9'!O487+'havelvac 7.8'!O487+'havelvac 7.10'!O487+'havelvac 7.11'!O487+'havelvac 7.12'!O487+'havelvac 7.13'!O487</f>
        <v>0</v>
      </c>
      <c r="S487" s="161">
        <f>+'havelvac 7.1'!P487+'havelvac 7.2'!P487+'havelvac 7.3'!P487+'havelvac 7.4'!P487+'havelvac 7.5'!P487+'havelvac 7.6'!P487+'havelvac 7.7'!P487+'havelvac 7.9'!P487+'havelvac 7.8'!P487+'havelvac 7.10'!P487+'havelvac 7.11'!P487+'havelvac 7.12'!P487+'havelvac 7.13'!P487</f>
        <v>0</v>
      </c>
      <c r="T487" s="438">
        <f t="shared" si="67"/>
        <v>0</v>
      </c>
      <c r="U487" s="438">
        <f t="shared" si="68"/>
        <v>0</v>
      </c>
      <c r="V487" s="438">
        <f t="shared" si="69"/>
        <v>0</v>
      </c>
    </row>
    <row r="488" spans="1:22" s="198" customFormat="1" ht="16.2" hidden="1">
      <c r="A488" s="184" t="str">
        <f t="shared" si="73"/>
        <v>71080207010000</v>
      </c>
      <c r="B488" s="185" t="s">
        <v>439</v>
      </c>
      <c r="C488" s="134" t="s">
        <v>185</v>
      </c>
      <c r="D488" s="133" t="s">
        <v>140</v>
      </c>
      <c r="E488" s="132" t="s">
        <v>183</v>
      </c>
      <c r="F488" s="186" t="s">
        <v>106</v>
      </c>
      <c r="G488" s="187" t="s">
        <v>440</v>
      </c>
      <c r="H488" s="25"/>
      <c r="I488" s="25"/>
      <c r="J488" s="26"/>
      <c r="K488" s="26"/>
      <c r="L488" s="30" t="s">
        <v>174</v>
      </c>
      <c r="M488" s="31">
        <v>5113</v>
      </c>
      <c r="N488" s="183">
        <f>+'havelvac 7.1'!N488+'havelvac 7.2'!N488+'havelvac 7.3'!N488+'havelvac 7.4'!N488+'havelvac 7.5'!N488+'havelvac 7.6'!N488+'havelvac 7.7'!N488+'havelvac 7.9'!N488+'havelvac 7.8'!N488+'havelvac 7.10'!N488+'havelvac 7.11'!N488+'havelvac 7.12'!N488+'havelvac 7.13'!N488</f>
        <v>0</v>
      </c>
      <c r="O488" s="183">
        <f>+'havelvac 7.1'!O488+'havelvac 7.2'!O488+'havelvac 7.3'!O488+'havelvac 7.4'!O488+'havelvac 7.5'!O488+'havelvac 7.6'!O488+'havelvac 7.7'!O488+'havelvac 7.9'!O488+'havelvac 7.8'!O488+'havelvac 7.10'!O488+'havelvac 7.11'!O488+'havelvac 7.12'!O488+'havelvac 7.13'!O488</f>
        <v>0</v>
      </c>
      <c r="P488" s="183">
        <f>+'havelvac 7.1'!P488+'havelvac 7.2'!P488+'havelvac 7.3'!P488+'havelvac 7.4'!P488+'havelvac 7.5'!P488+'havelvac 7.6'!P488+'havelvac 7.7'!P488+'havelvac 7.9'!P488+'havelvac 7.8'!P488+'havelvac 7.10'!P488+'havelvac 7.11'!P488+'havelvac 7.12'!P488+'havelvac 7.13'!P488</f>
        <v>0</v>
      </c>
      <c r="Q488" s="161">
        <f>'havelvac 7.1'!N488+'havelvac 7.2'!N488</f>
        <v>0</v>
      </c>
      <c r="R488" s="161">
        <f>+'havelvac 7.1'!O488+'havelvac 7.2'!O488+'havelvac 7.3'!O488+'havelvac 7.4'!O488+'havelvac 7.5'!O488+'havelvac 7.6'!O488+'havelvac 7.7'!O488+'havelvac 7.9'!O488+'havelvac 7.8'!O488+'havelvac 7.10'!O488+'havelvac 7.11'!O488+'havelvac 7.12'!O488+'havelvac 7.13'!O488</f>
        <v>0</v>
      </c>
      <c r="S488" s="161">
        <f>+'havelvac 7.1'!P488+'havelvac 7.2'!P488+'havelvac 7.3'!P488+'havelvac 7.4'!P488+'havelvac 7.5'!P488+'havelvac 7.6'!P488+'havelvac 7.7'!P488+'havelvac 7.9'!P488+'havelvac 7.8'!P488+'havelvac 7.10'!P488+'havelvac 7.11'!P488+'havelvac 7.12'!P488+'havelvac 7.13'!P488</f>
        <v>0</v>
      </c>
      <c r="T488" s="438">
        <f t="shared" si="67"/>
        <v>0</v>
      </c>
      <c r="U488" s="438">
        <f t="shared" si="68"/>
        <v>0</v>
      </c>
      <c r="V488" s="438">
        <f t="shared" si="69"/>
        <v>0</v>
      </c>
    </row>
    <row r="489" spans="1:22" s="198" customFormat="1" ht="16.2" hidden="1">
      <c r="A489" s="184" t="str">
        <f t="shared" si="72"/>
        <v>71090102020000</v>
      </c>
      <c r="B489" s="185" t="s">
        <v>439</v>
      </c>
      <c r="C489" s="134" t="s">
        <v>187</v>
      </c>
      <c r="D489" s="133" t="s">
        <v>106</v>
      </c>
      <c r="E489" s="132" t="s">
        <v>140</v>
      </c>
      <c r="F489" s="186" t="s">
        <v>140</v>
      </c>
      <c r="G489" s="187" t="s">
        <v>440</v>
      </c>
      <c r="H489" s="180">
        <v>2800</v>
      </c>
      <c r="I489" s="212" t="s">
        <v>185</v>
      </c>
      <c r="J489" s="213">
        <v>0</v>
      </c>
      <c r="K489" s="213">
        <v>0</v>
      </c>
      <c r="L489" s="162" t="s">
        <v>284</v>
      </c>
      <c r="M489" s="174"/>
      <c r="N489" s="163">
        <f>+N491+N516+N565</f>
        <v>0</v>
      </c>
      <c r="O489" s="163">
        <f>+O491+O516+O565</f>
        <v>0</v>
      </c>
      <c r="P489" s="163">
        <f>+P491+P516+P565</f>
        <v>0</v>
      </c>
      <c r="Q489" s="161">
        <f>'havelvac 7.1'!N489+'havelvac 7.2'!N489</f>
        <v>0</v>
      </c>
      <c r="R489" s="161">
        <f>+'havelvac 7.1'!O489+'havelvac 7.2'!O489+'havelvac 7.3'!O489+'havelvac 7.4'!O489+'havelvac 7.5'!O489+'havelvac 7.6'!O489+'havelvac 7.7'!O489+'havelvac 7.9'!O489+'havelvac 7.8'!O489+'havelvac 7.10'!O489+'havelvac 7.11'!O489+'havelvac 7.12'!O489+'havelvac 7.13'!O489</f>
        <v>0</v>
      </c>
      <c r="S489" s="161">
        <f>+'havelvac 7.1'!P489+'havelvac 7.2'!P489+'havelvac 7.3'!P489+'havelvac 7.4'!P489+'havelvac 7.5'!P489+'havelvac 7.6'!P489+'havelvac 7.7'!P489+'havelvac 7.9'!P489+'havelvac 7.8'!P489+'havelvac 7.10'!P489+'havelvac 7.11'!P489+'havelvac 7.12'!P489+'havelvac 7.13'!P489</f>
        <v>0</v>
      </c>
      <c r="T489" s="438">
        <f t="shared" si="67"/>
        <v>0</v>
      </c>
      <c r="U489" s="438">
        <f t="shared" si="68"/>
        <v>0</v>
      </c>
      <c r="V489" s="438">
        <f t="shared" si="69"/>
        <v>0</v>
      </c>
    </row>
    <row r="490" spans="1:22" s="137" customFormat="1" ht="16.2" hidden="1">
      <c r="A490" s="184" t="str">
        <f t="shared" si="72"/>
        <v>71090102024239</v>
      </c>
      <c r="B490" s="185" t="s">
        <v>439</v>
      </c>
      <c r="C490" s="134" t="s">
        <v>187</v>
      </c>
      <c r="D490" s="133" t="s">
        <v>106</v>
      </c>
      <c r="E490" s="132" t="s">
        <v>140</v>
      </c>
      <c r="F490" s="186" t="s">
        <v>140</v>
      </c>
      <c r="G490" s="131">
        <v>4239</v>
      </c>
      <c r="H490" s="25"/>
      <c r="I490" s="18"/>
      <c r="J490" s="19"/>
      <c r="K490" s="19"/>
      <c r="L490" s="30" t="s">
        <v>108</v>
      </c>
      <c r="M490" s="31"/>
      <c r="N490" s="190"/>
      <c r="O490" s="190"/>
      <c r="P490" s="190"/>
      <c r="Q490" s="161">
        <f>'havelvac 7.1'!N490+'havelvac 7.2'!N490</f>
        <v>0</v>
      </c>
      <c r="R490" s="161">
        <f>+'havelvac 7.1'!O490+'havelvac 7.2'!O490+'havelvac 7.3'!O490+'havelvac 7.4'!O490+'havelvac 7.5'!O490+'havelvac 7.6'!O490+'havelvac 7.7'!O490+'havelvac 7.9'!O490+'havelvac 7.8'!O490+'havelvac 7.10'!O490+'havelvac 7.11'!O490+'havelvac 7.12'!O490+'havelvac 7.13'!O490</f>
        <v>0</v>
      </c>
      <c r="S490" s="161">
        <f>+'havelvac 7.1'!P490+'havelvac 7.2'!P490+'havelvac 7.3'!P490+'havelvac 7.4'!P490+'havelvac 7.5'!P490+'havelvac 7.6'!P490+'havelvac 7.7'!P490+'havelvac 7.9'!P490+'havelvac 7.8'!P490+'havelvac 7.10'!P490+'havelvac 7.11'!P490+'havelvac 7.12'!P490+'havelvac 7.13'!P490</f>
        <v>0</v>
      </c>
      <c r="T490" s="438">
        <f t="shared" si="67"/>
        <v>0</v>
      </c>
      <c r="U490" s="438">
        <f t="shared" si="68"/>
        <v>0</v>
      </c>
      <c r="V490" s="438">
        <f t="shared" si="69"/>
        <v>0</v>
      </c>
    </row>
    <row r="491" spans="1:22" s="137" customFormat="1" ht="16.2" hidden="1">
      <c r="A491" s="184" t="str">
        <f t="shared" si="72"/>
        <v>71090102024511</v>
      </c>
      <c r="B491" s="200" t="s">
        <v>439</v>
      </c>
      <c r="C491" s="134" t="s">
        <v>187</v>
      </c>
      <c r="D491" s="133" t="s">
        <v>106</v>
      </c>
      <c r="E491" s="132" t="s">
        <v>140</v>
      </c>
      <c r="F491" s="186" t="s">
        <v>140</v>
      </c>
      <c r="G491" s="131">
        <v>4511</v>
      </c>
      <c r="H491" s="165">
        <v>2810</v>
      </c>
      <c r="I491" s="166" t="s">
        <v>185</v>
      </c>
      <c r="J491" s="167">
        <v>1</v>
      </c>
      <c r="K491" s="167">
        <v>0</v>
      </c>
      <c r="L491" s="168" t="s">
        <v>285</v>
      </c>
      <c r="M491" s="176"/>
      <c r="N491" s="188">
        <f>+N493</f>
        <v>0</v>
      </c>
      <c r="O491" s="188">
        <f>+O493</f>
        <v>0</v>
      </c>
      <c r="P491" s="188">
        <f>+P493</f>
        <v>0</v>
      </c>
      <c r="Q491" s="161">
        <f>'havelvac 7.1'!N491+'havelvac 7.2'!N491</f>
        <v>0</v>
      </c>
      <c r="R491" s="161">
        <f>+'havelvac 7.1'!O491+'havelvac 7.2'!O491+'havelvac 7.3'!O491+'havelvac 7.4'!O491+'havelvac 7.5'!O491+'havelvac 7.6'!O491+'havelvac 7.7'!O491+'havelvac 7.9'!O491+'havelvac 7.8'!O491+'havelvac 7.10'!O491+'havelvac 7.11'!O491+'havelvac 7.12'!O491+'havelvac 7.13'!O491</f>
        <v>0</v>
      </c>
      <c r="S491" s="161">
        <f>+'havelvac 7.1'!P491+'havelvac 7.2'!P491+'havelvac 7.3'!P491+'havelvac 7.4'!P491+'havelvac 7.5'!P491+'havelvac 7.6'!P491+'havelvac 7.7'!P491+'havelvac 7.9'!P491+'havelvac 7.8'!P491+'havelvac 7.10'!P491+'havelvac 7.11'!P491+'havelvac 7.12'!P491+'havelvac 7.13'!P491</f>
        <v>0</v>
      </c>
      <c r="T491" s="438">
        <f t="shared" si="67"/>
        <v>0</v>
      </c>
      <c r="U491" s="438">
        <f t="shared" si="68"/>
        <v>0</v>
      </c>
      <c r="V491" s="438">
        <f t="shared" si="69"/>
        <v>0</v>
      </c>
    </row>
    <row r="492" spans="1:22" s="198" customFormat="1" ht="16.2" hidden="1">
      <c r="A492" s="184" t="str">
        <f t="shared" si="72"/>
        <v>71090102030000</v>
      </c>
      <c r="B492" s="185" t="s">
        <v>439</v>
      </c>
      <c r="C492" s="134" t="s">
        <v>187</v>
      </c>
      <c r="D492" s="133" t="s">
        <v>106</v>
      </c>
      <c r="E492" s="132" t="s">
        <v>140</v>
      </c>
      <c r="F492" s="186" t="s">
        <v>442</v>
      </c>
      <c r="G492" s="187" t="s">
        <v>440</v>
      </c>
      <c r="H492" s="25"/>
      <c r="I492" s="18"/>
      <c r="J492" s="19"/>
      <c r="K492" s="19"/>
      <c r="L492" s="30" t="s">
        <v>110</v>
      </c>
      <c r="M492" s="31"/>
      <c r="N492" s="190"/>
      <c r="O492" s="190"/>
      <c r="P492" s="190"/>
      <c r="Q492" s="161">
        <f>'havelvac 7.1'!N492+'havelvac 7.2'!N492</f>
        <v>0</v>
      </c>
      <c r="R492" s="161">
        <f>+'havelvac 7.1'!O492+'havelvac 7.2'!O492+'havelvac 7.3'!O492+'havelvac 7.4'!O492+'havelvac 7.5'!O492+'havelvac 7.6'!O492+'havelvac 7.7'!O492+'havelvac 7.9'!O492+'havelvac 7.8'!O492+'havelvac 7.10'!O492+'havelvac 7.11'!O492+'havelvac 7.12'!O492+'havelvac 7.13'!O492</f>
        <v>0</v>
      </c>
      <c r="S492" s="161">
        <f>+'havelvac 7.1'!P492+'havelvac 7.2'!P492+'havelvac 7.3'!P492+'havelvac 7.4'!P492+'havelvac 7.5'!P492+'havelvac 7.6'!P492+'havelvac 7.7'!P492+'havelvac 7.9'!P492+'havelvac 7.8'!P492+'havelvac 7.10'!P492+'havelvac 7.11'!P492+'havelvac 7.12'!P492+'havelvac 7.13'!P492</f>
        <v>0</v>
      </c>
      <c r="T492" s="438">
        <f t="shared" si="67"/>
        <v>0</v>
      </c>
      <c r="U492" s="438">
        <f t="shared" si="68"/>
        <v>0</v>
      </c>
      <c r="V492" s="438">
        <f t="shared" si="69"/>
        <v>0</v>
      </c>
    </row>
    <row r="493" spans="1:22" s="137" customFormat="1" ht="16.2" hidden="1">
      <c r="A493" s="184" t="str">
        <f t="shared" si="72"/>
        <v>71090102034239</v>
      </c>
      <c r="B493" s="185" t="s">
        <v>439</v>
      </c>
      <c r="C493" s="134" t="s">
        <v>187</v>
      </c>
      <c r="D493" s="133" t="s">
        <v>106</v>
      </c>
      <c r="E493" s="132" t="s">
        <v>140</v>
      </c>
      <c r="F493" s="186" t="s">
        <v>442</v>
      </c>
      <c r="G493" s="131">
        <v>4239</v>
      </c>
      <c r="H493" s="151">
        <v>2811</v>
      </c>
      <c r="I493" s="152" t="s">
        <v>185</v>
      </c>
      <c r="J493" s="153">
        <v>1</v>
      </c>
      <c r="K493" s="153">
        <v>1</v>
      </c>
      <c r="L493" s="154" t="s">
        <v>285</v>
      </c>
      <c r="M493" s="155"/>
      <c r="N493" s="192">
        <f>+N495+N500+N510+N514</f>
        <v>0</v>
      </c>
      <c r="O493" s="192">
        <f t="shared" ref="O493:P493" si="74">+O495+O500+O510+O514</f>
        <v>0</v>
      </c>
      <c r="P493" s="192">
        <f t="shared" si="74"/>
        <v>0</v>
      </c>
      <c r="Q493" s="161">
        <f>'havelvac 7.1'!N493+'havelvac 7.2'!N493</f>
        <v>0</v>
      </c>
      <c r="R493" s="161">
        <f>+'havelvac 7.1'!O493+'havelvac 7.2'!O493+'havelvac 7.3'!O493+'havelvac 7.4'!O493+'havelvac 7.5'!O493+'havelvac 7.6'!O493+'havelvac 7.7'!O493+'havelvac 7.9'!O493+'havelvac 7.8'!O493+'havelvac 7.10'!O493+'havelvac 7.11'!O493+'havelvac 7.12'!O493+'havelvac 7.13'!O493</f>
        <v>0</v>
      </c>
      <c r="S493" s="161">
        <f>+'havelvac 7.1'!P493+'havelvac 7.2'!P493+'havelvac 7.3'!P493+'havelvac 7.4'!P493+'havelvac 7.5'!P493+'havelvac 7.6'!P493+'havelvac 7.7'!P493+'havelvac 7.9'!P493+'havelvac 7.8'!P493+'havelvac 7.10'!P493+'havelvac 7.11'!P493+'havelvac 7.12'!P493+'havelvac 7.13'!P493</f>
        <v>0</v>
      </c>
      <c r="T493" s="438">
        <f t="shared" si="67"/>
        <v>0</v>
      </c>
      <c r="U493" s="438">
        <f t="shared" si="68"/>
        <v>0</v>
      </c>
      <c r="V493" s="438">
        <f t="shared" si="69"/>
        <v>0</v>
      </c>
    </row>
    <row r="494" spans="1:22" s="137" customFormat="1" ht="16.2" hidden="1">
      <c r="A494" s="184" t="str">
        <f t="shared" si="72"/>
        <v>71090102034511</v>
      </c>
      <c r="B494" s="200" t="s">
        <v>439</v>
      </c>
      <c r="C494" s="134" t="s">
        <v>187</v>
      </c>
      <c r="D494" s="133" t="s">
        <v>106</v>
      </c>
      <c r="E494" s="132" t="s">
        <v>140</v>
      </c>
      <c r="F494" s="186" t="s">
        <v>442</v>
      </c>
      <c r="G494" s="131">
        <v>4511</v>
      </c>
      <c r="H494" s="25"/>
      <c r="I494" s="25"/>
      <c r="J494" s="26"/>
      <c r="K494" s="26"/>
      <c r="L494" s="30" t="s">
        <v>108</v>
      </c>
      <c r="M494" s="31"/>
      <c r="N494" s="190"/>
      <c r="O494" s="190"/>
      <c r="P494" s="190"/>
      <c r="Q494" s="161">
        <f>'havelvac 7.1'!N494+'havelvac 7.2'!N494</f>
        <v>0</v>
      </c>
      <c r="R494" s="161">
        <f>+'havelvac 7.1'!O494+'havelvac 7.2'!O494+'havelvac 7.3'!O494+'havelvac 7.4'!O494+'havelvac 7.5'!O494+'havelvac 7.6'!O494+'havelvac 7.7'!O494+'havelvac 7.9'!O494+'havelvac 7.8'!O494+'havelvac 7.10'!O494+'havelvac 7.11'!O494+'havelvac 7.12'!O494+'havelvac 7.13'!O494</f>
        <v>0</v>
      </c>
      <c r="S494" s="161">
        <f>+'havelvac 7.1'!P494+'havelvac 7.2'!P494+'havelvac 7.3'!P494+'havelvac 7.4'!P494+'havelvac 7.5'!P494+'havelvac 7.6'!P494+'havelvac 7.7'!P494+'havelvac 7.9'!P494+'havelvac 7.8'!P494+'havelvac 7.10'!P494+'havelvac 7.11'!P494+'havelvac 7.12'!P494+'havelvac 7.13'!P494</f>
        <v>0</v>
      </c>
      <c r="T494" s="438">
        <f t="shared" si="67"/>
        <v>0</v>
      </c>
      <c r="U494" s="438">
        <f t="shared" si="68"/>
        <v>0</v>
      </c>
      <c r="V494" s="438">
        <f t="shared" si="69"/>
        <v>0</v>
      </c>
    </row>
    <row r="495" spans="1:22" s="189" customFormat="1" ht="16.2" hidden="1">
      <c r="A495" s="184" t="str">
        <f t="shared" si="72"/>
        <v>71090200000000</v>
      </c>
      <c r="B495" s="185" t="s">
        <v>439</v>
      </c>
      <c r="C495" s="134" t="s">
        <v>187</v>
      </c>
      <c r="D495" s="133" t="s">
        <v>140</v>
      </c>
      <c r="E495" s="132" t="s">
        <v>441</v>
      </c>
      <c r="F495" s="186" t="s">
        <v>441</v>
      </c>
      <c r="G495" s="187" t="s">
        <v>440</v>
      </c>
      <c r="H495" s="45"/>
      <c r="I495" s="147"/>
      <c r="J495" s="148"/>
      <c r="K495" s="148"/>
      <c r="L495" s="27" t="s">
        <v>286</v>
      </c>
      <c r="M495" s="28"/>
      <c r="N495" s="197">
        <f>SUM(N496:N499)</f>
        <v>0</v>
      </c>
      <c r="O495" s="197">
        <f t="shared" ref="O495:P495" si="75">SUM(O496:O499)</f>
        <v>0</v>
      </c>
      <c r="P495" s="197">
        <f t="shared" si="75"/>
        <v>0</v>
      </c>
      <c r="Q495" s="161">
        <f>'havelvac 7.1'!N495+'havelvac 7.2'!N495</f>
        <v>0</v>
      </c>
      <c r="R495" s="161">
        <f>+'havelvac 7.1'!O495+'havelvac 7.2'!O495+'havelvac 7.3'!O495+'havelvac 7.4'!O495+'havelvac 7.5'!O495+'havelvac 7.6'!O495+'havelvac 7.7'!O495+'havelvac 7.9'!O495+'havelvac 7.8'!O495+'havelvac 7.10'!O495+'havelvac 7.11'!O495+'havelvac 7.12'!O495+'havelvac 7.13'!O495</f>
        <v>0</v>
      </c>
      <c r="S495" s="161">
        <f>+'havelvac 7.1'!P495+'havelvac 7.2'!P495+'havelvac 7.3'!P495+'havelvac 7.4'!P495+'havelvac 7.5'!P495+'havelvac 7.6'!P495+'havelvac 7.7'!P495+'havelvac 7.9'!P495+'havelvac 7.8'!P495+'havelvac 7.10'!P495+'havelvac 7.11'!P495+'havelvac 7.12'!P495+'havelvac 7.13'!P495</f>
        <v>0</v>
      </c>
      <c r="T495" s="438">
        <f t="shared" si="67"/>
        <v>0</v>
      </c>
      <c r="U495" s="438">
        <f t="shared" si="68"/>
        <v>0</v>
      </c>
      <c r="V495" s="438">
        <f t="shared" si="69"/>
        <v>0</v>
      </c>
    </row>
    <row r="496" spans="1:22" s="137" customFormat="1" ht="16.2" hidden="1">
      <c r="A496" s="184" t="str">
        <f t="shared" si="72"/>
        <v>71090200000001</v>
      </c>
      <c r="B496" s="185" t="s">
        <v>439</v>
      </c>
      <c r="C496" s="134" t="s">
        <v>187</v>
      </c>
      <c r="D496" s="133" t="s">
        <v>140</v>
      </c>
      <c r="E496" s="132" t="s">
        <v>441</v>
      </c>
      <c r="F496" s="186" t="s">
        <v>441</v>
      </c>
      <c r="G496" s="187" t="s">
        <v>96</v>
      </c>
      <c r="H496" s="17"/>
      <c r="I496" s="25"/>
      <c r="J496" s="26"/>
      <c r="K496" s="26"/>
      <c r="L496" s="29" t="s">
        <v>125</v>
      </c>
      <c r="M496" s="31">
        <v>4239</v>
      </c>
      <c r="N496" s="183">
        <f>+'havelvac 7.1'!N496+'havelvac 7.2'!N496+'havelvac 7.3'!N496+'havelvac 7.4'!N496+'havelvac 7.5'!N496+'havelvac 7.6'!N496+'havelvac 7.7'!N496+'havelvac 7.9'!N496+'havelvac 7.8'!N496+'havelvac 7.10'!N496+'havelvac 7.11'!N496+'havelvac 7.12'!N496+'havelvac 7.13'!N496</f>
        <v>0</v>
      </c>
      <c r="O496" s="183">
        <f>+'havelvac 7.1'!O496+'havelvac 7.2'!O496+'havelvac 7.3'!O496+'havelvac 7.4'!O496+'havelvac 7.5'!O496+'havelvac 7.6'!O496+'havelvac 7.7'!O496+'havelvac 7.9'!O496+'havelvac 7.8'!O496+'havelvac 7.10'!O496+'havelvac 7.11'!O496+'havelvac 7.12'!O496+'havelvac 7.13'!O496</f>
        <v>0</v>
      </c>
      <c r="P496" s="183">
        <f>+'havelvac 7.1'!P496+'havelvac 7.2'!P496+'havelvac 7.3'!P496+'havelvac 7.4'!P496+'havelvac 7.5'!P496+'havelvac 7.6'!P496+'havelvac 7.7'!P496+'havelvac 7.9'!P496+'havelvac 7.8'!P496+'havelvac 7.10'!P496+'havelvac 7.11'!P496+'havelvac 7.12'!P496+'havelvac 7.13'!P496</f>
        <v>0</v>
      </c>
      <c r="Q496" s="161">
        <f>'havelvac 7.1'!N496+'havelvac 7.2'!N496</f>
        <v>0</v>
      </c>
      <c r="R496" s="161">
        <f>+'havelvac 7.1'!O496+'havelvac 7.2'!O496+'havelvac 7.3'!O496+'havelvac 7.4'!O496+'havelvac 7.5'!O496+'havelvac 7.6'!O496+'havelvac 7.7'!O496+'havelvac 7.9'!O496+'havelvac 7.8'!O496+'havelvac 7.10'!O496+'havelvac 7.11'!O496+'havelvac 7.12'!O496+'havelvac 7.13'!O496</f>
        <v>0</v>
      </c>
      <c r="S496" s="161">
        <f>+'havelvac 7.1'!P496+'havelvac 7.2'!P496+'havelvac 7.3'!P496+'havelvac 7.4'!P496+'havelvac 7.5'!P496+'havelvac 7.6'!P496+'havelvac 7.7'!P496+'havelvac 7.9'!P496+'havelvac 7.8'!P496+'havelvac 7.10'!P496+'havelvac 7.11'!P496+'havelvac 7.12'!P496+'havelvac 7.13'!P496</f>
        <v>0</v>
      </c>
      <c r="T496" s="438">
        <f t="shared" si="67"/>
        <v>0</v>
      </c>
      <c r="U496" s="438">
        <f t="shared" si="68"/>
        <v>0</v>
      </c>
      <c r="V496" s="438">
        <f t="shared" si="69"/>
        <v>0</v>
      </c>
    </row>
    <row r="497" spans="1:22" s="193" customFormat="1" ht="16.2" hidden="1">
      <c r="A497" s="184" t="str">
        <f t="shared" si="72"/>
        <v>71090201000000</v>
      </c>
      <c r="B497" s="185" t="s">
        <v>439</v>
      </c>
      <c r="C497" s="134" t="s">
        <v>187</v>
      </c>
      <c r="D497" s="133" t="s">
        <v>140</v>
      </c>
      <c r="E497" s="132" t="s">
        <v>106</v>
      </c>
      <c r="F497" s="186" t="s">
        <v>441</v>
      </c>
      <c r="G497" s="187" t="s">
        <v>440</v>
      </c>
      <c r="H497" s="25"/>
      <c r="I497" s="18"/>
      <c r="J497" s="19"/>
      <c r="K497" s="19"/>
      <c r="L497" s="30" t="s">
        <v>167</v>
      </c>
      <c r="M497" s="31">
        <v>4639</v>
      </c>
      <c r="N497" s="183">
        <f>+'havelvac 7.1'!N497+'havelvac 7.2'!N497+'havelvac 7.3'!N497+'havelvac 7.4'!N497+'havelvac 7.5'!N497+'havelvac 7.6'!N497+'havelvac 7.7'!N497+'havelvac 7.9'!N497+'havelvac 7.8'!N497+'havelvac 7.10'!N497+'havelvac 7.11'!N497+'havelvac 7.12'!N497+'havelvac 7.13'!N497</f>
        <v>0</v>
      </c>
      <c r="O497" s="183">
        <f>+'havelvac 7.1'!O497+'havelvac 7.2'!O497+'havelvac 7.3'!O497+'havelvac 7.4'!O497+'havelvac 7.5'!O497+'havelvac 7.6'!O497+'havelvac 7.7'!O497+'havelvac 7.9'!O497+'havelvac 7.8'!O497+'havelvac 7.10'!O497+'havelvac 7.11'!O497+'havelvac 7.12'!O497+'havelvac 7.13'!O497</f>
        <v>0</v>
      </c>
      <c r="P497" s="183">
        <f>+'havelvac 7.1'!P497+'havelvac 7.2'!P497+'havelvac 7.3'!P497+'havelvac 7.4'!P497+'havelvac 7.5'!P497+'havelvac 7.6'!P497+'havelvac 7.7'!P497+'havelvac 7.9'!P497+'havelvac 7.8'!P497+'havelvac 7.10'!P497+'havelvac 7.11'!P497+'havelvac 7.12'!P497+'havelvac 7.13'!P497</f>
        <v>0</v>
      </c>
      <c r="Q497" s="161">
        <f>'havelvac 7.1'!N497+'havelvac 7.2'!N497</f>
        <v>0</v>
      </c>
      <c r="R497" s="161">
        <f>+'havelvac 7.1'!O497+'havelvac 7.2'!O497+'havelvac 7.3'!O497+'havelvac 7.4'!O497+'havelvac 7.5'!O497+'havelvac 7.6'!O497+'havelvac 7.7'!O497+'havelvac 7.9'!O497+'havelvac 7.8'!O497+'havelvac 7.10'!O497+'havelvac 7.11'!O497+'havelvac 7.12'!O497+'havelvac 7.13'!O497</f>
        <v>0</v>
      </c>
      <c r="S497" s="161">
        <f>+'havelvac 7.1'!P497+'havelvac 7.2'!P497+'havelvac 7.3'!P497+'havelvac 7.4'!P497+'havelvac 7.5'!P497+'havelvac 7.6'!P497+'havelvac 7.7'!P497+'havelvac 7.9'!P497+'havelvac 7.8'!P497+'havelvac 7.10'!P497+'havelvac 7.11'!P497+'havelvac 7.12'!P497+'havelvac 7.13'!P497</f>
        <v>0</v>
      </c>
      <c r="T497" s="438">
        <f t="shared" si="67"/>
        <v>0</v>
      </c>
      <c r="U497" s="438">
        <f t="shared" si="68"/>
        <v>0</v>
      </c>
      <c r="V497" s="438">
        <f t="shared" si="69"/>
        <v>0</v>
      </c>
    </row>
    <row r="498" spans="1:22" s="193" customFormat="1" ht="26.4" hidden="1">
      <c r="A498" s="184"/>
      <c r="B498" s="185"/>
      <c r="C498" s="134"/>
      <c r="D498" s="133"/>
      <c r="E498" s="132"/>
      <c r="F498" s="186"/>
      <c r="G498" s="187"/>
      <c r="H498" s="25"/>
      <c r="I498" s="18"/>
      <c r="J498" s="19"/>
      <c r="K498" s="19"/>
      <c r="L498" s="30" t="s">
        <v>834</v>
      </c>
      <c r="M498" s="31">
        <v>4727</v>
      </c>
      <c r="N498" s="183">
        <f>+'havelvac 7.1'!N498+'havelvac 7.2'!N498+'havelvac 7.3'!N498+'havelvac 7.4'!N498+'havelvac 7.5'!N498+'havelvac 7.6'!N498+'havelvac 7.7'!N498+'havelvac 7.9'!N498+'havelvac 7.8'!N498+'havelvac 7.10'!N498+'havelvac 7.11'!N498+'havelvac 7.12'!N498+'havelvac 7.13'!N498</f>
        <v>0</v>
      </c>
      <c r="O498" s="183">
        <f>+'havelvac 7.1'!O498+'havelvac 7.2'!O498+'havelvac 7.3'!O498+'havelvac 7.4'!O498+'havelvac 7.5'!O498+'havelvac 7.6'!O498+'havelvac 7.7'!O498+'havelvac 7.9'!O498+'havelvac 7.8'!O498+'havelvac 7.10'!O498+'havelvac 7.11'!O498+'havelvac 7.12'!O498+'havelvac 7.13'!O498</f>
        <v>0</v>
      </c>
      <c r="P498" s="183">
        <f>+'havelvac 7.1'!P498+'havelvac 7.2'!P498+'havelvac 7.3'!P498+'havelvac 7.4'!P498+'havelvac 7.5'!P498+'havelvac 7.6'!P498+'havelvac 7.7'!P498+'havelvac 7.9'!P498+'havelvac 7.8'!P498+'havelvac 7.10'!P498+'havelvac 7.11'!P498+'havelvac 7.12'!P498+'havelvac 7.13'!P498</f>
        <v>0</v>
      </c>
      <c r="Q498" s="161">
        <f>'havelvac 7.1'!N498+'havelvac 7.2'!N498</f>
        <v>0</v>
      </c>
      <c r="R498" s="161">
        <f>+'havelvac 7.1'!O498+'havelvac 7.2'!O498+'havelvac 7.3'!O498+'havelvac 7.4'!O498+'havelvac 7.5'!O498+'havelvac 7.6'!O498+'havelvac 7.7'!O498+'havelvac 7.9'!O498+'havelvac 7.8'!O498+'havelvac 7.10'!O498+'havelvac 7.11'!O498+'havelvac 7.12'!O498+'havelvac 7.13'!O498</f>
        <v>0</v>
      </c>
      <c r="S498" s="161">
        <f>+'havelvac 7.1'!P498+'havelvac 7.2'!P498+'havelvac 7.3'!P498+'havelvac 7.4'!P498+'havelvac 7.5'!P498+'havelvac 7.6'!P498+'havelvac 7.7'!P498+'havelvac 7.9'!P498+'havelvac 7.8'!P498+'havelvac 7.10'!P498+'havelvac 7.11'!P498+'havelvac 7.12'!P498+'havelvac 7.13'!P498</f>
        <v>0</v>
      </c>
      <c r="T498" s="438">
        <f t="shared" si="67"/>
        <v>0</v>
      </c>
      <c r="U498" s="438">
        <f t="shared" si="68"/>
        <v>0</v>
      </c>
      <c r="V498" s="438">
        <f t="shared" si="69"/>
        <v>0</v>
      </c>
    </row>
    <row r="499" spans="1:22" s="137" customFormat="1" ht="26.4" hidden="1">
      <c r="A499" s="184" t="str">
        <f t="shared" ref="A499" si="76">CONCATENATE(B499,C499,D499,E499,F499,G499)</f>
        <v>71090201024239</v>
      </c>
      <c r="B499" s="185" t="s">
        <v>439</v>
      </c>
      <c r="C499" s="134" t="s">
        <v>187</v>
      </c>
      <c r="D499" s="133" t="s">
        <v>140</v>
      </c>
      <c r="E499" s="132" t="s">
        <v>106</v>
      </c>
      <c r="F499" s="186" t="s">
        <v>140</v>
      </c>
      <c r="G499" s="131">
        <v>4239</v>
      </c>
      <c r="H499" s="25"/>
      <c r="I499" s="18"/>
      <c r="J499" s="19"/>
      <c r="K499" s="19"/>
      <c r="L499" s="29" t="s">
        <v>219</v>
      </c>
      <c r="M499" s="12">
        <v>4819</v>
      </c>
      <c r="N499" s="183">
        <f>+'havelvac 7.1'!N499+'havelvac 7.2'!N499+'havelvac 7.3'!N499+'havelvac 7.4'!N499+'havelvac 7.5'!N499+'havelvac 7.6'!N499+'havelvac 7.7'!N499+'havelvac 7.9'!N499+'havelvac 7.8'!N499+'havelvac 7.10'!N499+'havelvac 7.11'!N499+'havelvac 7.12'!N499+'havelvac 7.13'!N499</f>
        <v>0</v>
      </c>
      <c r="O499" s="183">
        <f>+'havelvac 7.1'!O499+'havelvac 7.2'!O499+'havelvac 7.3'!O499+'havelvac 7.4'!O499+'havelvac 7.5'!O499+'havelvac 7.6'!O499+'havelvac 7.7'!O499+'havelvac 7.9'!O499+'havelvac 7.8'!O499+'havelvac 7.10'!O499+'havelvac 7.11'!O499+'havelvac 7.12'!O499+'havelvac 7.13'!O499</f>
        <v>0</v>
      </c>
      <c r="P499" s="183">
        <f>+'havelvac 7.1'!P499+'havelvac 7.2'!P499+'havelvac 7.3'!P499+'havelvac 7.4'!P499+'havelvac 7.5'!P499+'havelvac 7.6'!P499+'havelvac 7.7'!P499+'havelvac 7.9'!P499+'havelvac 7.8'!P499+'havelvac 7.10'!P499+'havelvac 7.11'!P499+'havelvac 7.12'!P499+'havelvac 7.13'!P499</f>
        <v>0</v>
      </c>
      <c r="Q499" s="161">
        <f>'havelvac 7.1'!N499+'havelvac 7.2'!N499</f>
        <v>0</v>
      </c>
      <c r="R499" s="161">
        <f>+'havelvac 7.1'!O499+'havelvac 7.2'!O499+'havelvac 7.3'!O499+'havelvac 7.4'!O499+'havelvac 7.5'!O499+'havelvac 7.6'!O499+'havelvac 7.7'!O499+'havelvac 7.9'!O499+'havelvac 7.8'!O499+'havelvac 7.10'!O499+'havelvac 7.11'!O499+'havelvac 7.12'!O499+'havelvac 7.13'!O499</f>
        <v>0</v>
      </c>
      <c r="S499" s="161">
        <f>+'havelvac 7.1'!P499+'havelvac 7.2'!P499+'havelvac 7.3'!P499+'havelvac 7.4'!P499+'havelvac 7.5'!P499+'havelvac 7.6'!P499+'havelvac 7.7'!P499+'havelvac 7.9'!P499+'havelvac 7.8'!P499+'havelvac 7.10'!P499+'havelvac 7.11'!P499+'havelvac 7.12'!P499+'havelvac 7.13'!P499</f>
        <v>0</v>
      </c>
      <c r="T499" s="438">
        <f t="shared" si="67"/>
        <v>0</v>
      </c>
      <c r="U499" s="438">
        <f t="shared" si="68"/>
        <v>0</v>
      </c>
      <c r="V499" s="438">
        <f t="shared" si="69"/>
        <v>0</v>
      </c>
    </row>
    <row r="500" spans="1:22" s="137" customFormat="1" ht="27.6" hidden="1">
      <c r="A500" s="184" t="str">
        <f t="shared" si="72"/>
        <v>71090201000001</v>
      </c>
      <c r="B500" s="185" t="s">
        <v>439</v>
      </c>
      <c r="C500" s="134" t="s">
        <v>187</v>
      </c>
      <c r="D500" s="133" t="s">
        <v>140</v>
      </c>
      <c r="E500" s="132" t="s">
        <v>106</v>
      </c>
      <c r="F500" s="186" t="s">
        <v>441</v>
      </c>
      <c r="G500" s="187" t="s">
        <v>96</v>
      </c>
      <c r="H500" s="45"/>
      <c r="I500" s="147"/>
      <c r="J500" s="148"/>
      <c r="K500" s="148"/>
      <c r="L500" s="27" t="s">
        <v>287</v>
      </c>
      <c r="M500" s="28"/>
      <c r="N500" s="197">
        <f>SUM(N501:N509)</f>
        <v>0</v>
      </c>
      <c r="O500" s="197">
        <f>SUM(O501:O509)</f>
        <v>0</v>
      </c>
      <c r="P500" s="197">
        <f>SUM(P501:P509)</f>
        <v>0</v>
      </c>
      <c r="Q500" s="161">
        <f>'havelvac 7.1'!N500+'havelvac 7.2'!N500</f>
        <v>0</v>
      </c>
      <c r="R500" s="161">
        <f>+'havelvac 7.1'!O500+'havelvac 7.2'!O500+'havelvac 7.3'!O500+'havelvac 7.4'!O500+'havelvac 7.5'!O500+'havelvac 7.6'!O500+'havelvac 7.7'!O500+'havelvac 7.9'!O500+'havelvac 7.8'!O500+'havelvac 7.10'!O500+'havelvac 7.11'!O500+'havelvac 7.12'!O500+'havelvac 7.13'!O500</f>
        <v>0</v>
      </c>
      <c r="S500" s="161">
        <f>+'havelvac 7.1'!P500+'havelvac 7.2'!P500+'havelvac 7.3'!P500+'havelvac 7.4'!P500+'havelvac 7.5'!P500+'havelvac 7.6'!P500+'havelvac 7.7'!P500+'havelvac 7.9'!P500+'havelvac 7.8'!P500+'havelvac 7.10'!P500+'havelvac 7.11'!P500+'havelvac 7.12'!P500+'havelvac 7.13'!P500</f>
        <v>0</v>
      </c>
      <c r="T500" s="438">
        <f t="shared" si="67"/>
        <v>0</v>
      </c>
      <c r="U500" s="438">
        <f t="shared" si="68"/>
        <v>0</v>
      </c>
      <c r="V500" s="438">
        <f t="shared" si="69"/>
        <v>0</v>
      </c>
    </row>
    <row r="501" spans="1:22" s="198" customFormat="1" ht="16.2" hidden="1">
      <c r="A501" s="184" t="str">
        <f t="shared" si="72"/>
        <v>71090201010000</v>
      </c>
      <c r="B501" s="185" t="s">
        <v>439</v>
      </c>
      <c r="C501" s="134" t="s">
        <v>187</v>
      </c>
      <c r="D501" s="133" t="s">
        <v>140</v>
      </c>
      <c r="E501" s="132" t="s">
        <v>106</v>
      </c>
      <c r="F501" s="186" t="s">
        <v>106</v>
      </c>
      <c r="G501" s="187" t="s">
        <v>440</v>
      </c>
      <c r="H501" s="17"/>
      <c r="I501" s="25"/>
      <c r="J501" s="26"/>
      <c r="K501" s="26"/>
      <c r="L501" s="29" t="s">
        <v>114</v>
      </c>
      <c r="M501" s="44">
        <v>4212</v>
      </c>
      <c r="N501" s="183">
        <f>+'havelvac 7.1'!N501+'havelvac 7.2'!N501+'havelvac 7.3'!N501+'havelvac 7.4'!N501+'havelvac 7.5'!N501+'havelvac 7.6'!N501+'havelvac 7.7'!N501+'havelvac 7.9'!N501+'havelvac 7.8'!N501+'havelvac 7.10'!N501+'havelvac 7.11'!N501+'havelvac 7.12'!N501+'havelvac 7.13'!N501</f>
        <v>0</v>
      </c>
      <c r="O501" s="183">
        <f>+'havelvac 7.1'!O501+'havelvac 7.2'!O501+'havelvac 7.3'!O501+'havelvac 7.4'!O501+'havelvac 7.5'!O501+'havelvac 7.6'!O501+'havelvac 7.7'!O501+'havelvac 7.9'!O501+'havelvac 7.8'!O501+'havelvac 7.10'!O501+'havelvac 7.11'!O501+'havelvac 7.12'!O501+'havelvac 7.13'!O501</f>
        <v>0</v>
      </c>
      <c r="P501" s="183">
        <f>+'havelvac 7.1'!P501+'havelvac 7.2'!P501+'havelvac 7.3'!P501+'havelvac 7.4'!P501+'havelvac 7.5'!P501+'havelvac 7.6'!P501+'havelvac 7.7'!P501+'havelvac 7.9'!P501+'havelvac 7.8'!P501+'havelvac 7.10'!P501+'havelvac 7.11'!P501+'havelvac 7.12'!P501+'havelvac 7.13'!P501</f>
        <v>0</v>
      </c>
      <c r="Q501" s="161">
        <f>'havelvac 7.1'!N501+'havelvac 7.2'!N501</f>
        <v>0</v>
      </c>
      <c r="R501" s="161">
        <f>+'havelvac 7.1'!O501+'havelvac 7.2'!O501+'havelvac 7.3'!O501+'havelvac 7.4'!O501+'havelvac 7.5'!O501+'havelvac 7.6'!O501+'havelvac 7.7'!O501+'havelvac 7.9'!O501+'havelvac 7.8'!O501+'havelvac 7.10'!O501+'havelvac 7.11'!O501+'havelvac 7.12'!O501+'havelvac 7.13'!O501</f>
        <v>0</v>
      </c>
      <c r="S501" s="161">
        <f>+'havelvac 7.1'!P501+'havelvac 7.2'!P501+'havelvac 7.3'!P501+'havelvac 7.4'!P501+'havelvac 7.5'!P501+'havelvac 7.6'!P501+'havelvac 7.7'!P501+'havelvac 7.9'!P501+'havelvac 7.8'!P501+'havelvac 7.10'!P501+'havelvac 7.11'!P501+'havelvac 7.12'!P501+'havelvac 7.13'!P501</f>
        <v>0</v>
      </c>
      <c r="T501" s="438">
        <f t="shared" si="67"/>
        <v>0</v>
      </c>
      <c r="U501" s="438">
        <f t="shared" si="68"/>
        <v>0</v>
      </c>
      <c r="V501" s="438">
        <f t="shared" si="69"/>
        <v>0</v>
      </c>
    </row>
    <row r="502" spans="1:22" s="137" customFormat="1" ht="16.2" hidden="1">
      <c r="A502" s="184" t="str">
        <f t="shared" si="72"/>
        <v>71090201014239</v>
      </c>
      <c r="B502" s="185" t="s">
        <v>439</v>
      </c>
      <c r="C502" s="134" t="s">
        <v>187</v>
      </c>
      <c r="D502" s="133" t="s">
        <v>140</v>
      </c>
      <c r="E502" s="132" t="s">
        <v>106</v>
      </c>
      <c r="F502" s="186" t="s">
        <v>106</v>
      </c>
      <c r="G502" s="131">
        <v>4239</v>
      </c>
      <c r="H502" s="17"/>
      <c r="I502" s="25"/>
      <c r="J502" s="26"/>
      <c r="K502" s="26"/>
      <c r="L502" s="29" t="s">
        <v>115</v>
      </c>
      <c r="M502" s="44">
        <v>4213</v>
      </c>
      <c r="N502" s="183">
        <f>+'havelvac 7.1'!N502+'havelvac 7.2'!N502+'havelvac 7.3'!N502+'havelvac 7.4'!N502+'havelvac 7.5'!N502+'havelvac 7.6'!N502+'havelvac 7.7'!N502+'havelvac 7.9'!N502+'havelvac 7.8'!N502+'havelvac 7.10'!N502+'havelvac 7.11'!N502+'havelvac 7.12'!N502+'havelvac 7.13'!N502</f>
        <v>0</v>
      </c>
      <c r="O502" s="183">
        <f>+'havelvac 7.1'!O502+'havelvac 7.2'!O502+'havelvac 7.3'!O502+'havelvac 7.4'!O502+'havelvac 7.5'!O502+'havelvac 7.6'!O502+'havelvac 7.7'!O502+'havelvac 7.9'!O502+'havelvac 7.8'!O502+'havelvac 7.10'!O502+'havelvac 7.11'!O502+'havelvac 7.12'!O502+'havelvac 7.13'!O502</f>
        <v>0</v>
      </c>
      <c r="P502" s="183">
        <f>+'havelvac 7.1'!P502+'havelvac 7.2'!P502+'havelvac 7.3'!P502+'havelvac 7.4'!P502+'havelvac 7.5'!P502+'havelvac 7.6'!P502+'havelvac 7.7'!P502+'havelvac 7.9'!P502+'havelvac 7.8'!P502+'havelvac 7.10'!P502+'havelvac 7.11'!P502+'havelvac 7.12'!P502+'havelvac 7.13'!P502</f>
        <v>0</v>
      </c>
      <c r="Q502" s="161">
        <f>'havelvac 7.1'!N502+'havelvac 7.2'!N502</f>
        <v>0</v>
      </c>
      <c r="R502" s="161">
        <f>+'havelvac 7.1'!O502+'havelvac 7.2'!O502+'havelvac 7.3'!O502+'havelvac 7.4'!O502+'havelvac 7.5'!O502+'havelvac 7.6'!O502+'havelvac 7.7'!O502+'havelvac 7.9'!O502+'havelvac 7.8'!O502+'havelvac 7.10'!O502+'havelvac 7.11'!O502+'havelvac 7.12'!O502+'havelvac 7.13'!O502</f>
        <v>0</v>
      </c>
      <c r="S502" s="161">
        <f>+'havelvac 7.1'!P502+'havelvac 7.2'!P502+'havelvac 7.3'!P502+'havelvac 7.4'!P502+'havelvac 7.5'!P502+'havelvac 7.6'!P502+'havelvac 7.7'!P502+'havelvac 7.9'!P502+'havelvac 7.8'!P502+'havelvac 7.10'!P502+'havelvac 7.11'!P502+'havelvac 7.12'!P502+'havelvac 7.13'!P502</f>
        <v>0</v>
      </c>
      <c r="T502" s="438">
        <f t="shared" si="67"/>
        <v>0</v>
      </c>
      <c r="U502" s="438">
        <f t="shared" si="68"/>
        <v>0</v>
      </c>
      <c r="V502" s="438">
        <f t="shared" si="69"/>
        <v>0</v>
      </c>
    </row>
    <row r="503" spans="1:22" s="137" customFormat="1" ht="18" hidden="1" customHeight="1">
      <c r="A503" s="184" t="str">
        <f t="shared" si="72"/>
        <v>71090201014511</v>
      </c>
      <c r="B503" s="200" t="s">
        <v>439</v>
      </c>
      <c r="C503" s="134" t="s">
        <v>187</v>
      </c>
      <c r="D503" s="133" t="s">
        <v>140</v>
      </c>
      <c r="E503" s="132" t="s">
        <v>106</v>
      </c>
      <c r="F503" s="186" t="s">
        <v>106</v>
      </c>
      <c r="G503" s="131">
        <v>4511</v>
      </c>
      <c r="H503" s="17"/>
      <c r="I503" s="25"/>
      <c r="J503" s="26"/>
      <c r="K503" s="26"/>
      <c r="L503" s="30" t="s">
        <v>142</v>
      </c>
      <c r="M503" s="13">
        <v>4251</v>
      </c>
      <c r="N503" s="183">
        <f>+'havelvac 7.1'!N503+'havelvac 7.2'!N503+'havelvac 7.3'!N503+'havelvac 7.4'!N503+'havelvac 7.5'!N503+'havelvac 7.6'!N503+'havelvac 7.7'!N503+'havelvac 7.9'!N503+'havelvac 7.8'!N503+'havelvac 7.10'!N503+'havelvac 7.11'!N503+'havelvac 7.12'!N503+'havelvac 7.13'!N503</f>
        <v>0</v>
      </c>
      <c r="O503" s="183">
        <f>+'havelvac 7.1'!O503+'havelvac 7.2'!O503+'havelvac 7.3'!O503+'havelvac 7.4'!O503+'havelvac 7.5'!O503+'havelvac 7.6'!O503+'havelvac 7.7'!O503+'havelvac 7.9'!O503+'havelvac 7.8'!O503+'havelvac 7.10'!O503+'havelvac 7.11'!O503+'havelvac 7.12'!O503+'havelvac 7.13'!O503</f>
        <v>0</v>
      </c>
      <c r="P503" s="183">
        <f>+'havelvac 7.1'!P503+'havelvac 7.2'!P503+'havelvac 7.3'!P503+'havelvac 7.4'!P503+'havelvac 7.5'!P503+'havelvac 7.6'!P503+'havelvac 7.7'!P503+'havelvac 7.9'!P503+'havelvac 7.8'!P503+'havelvac 7.10'!P503+'havelvac 7.11'!P503+'havelvac 7.12'!P503+'havelvac 7.13'!P503</f>
        <v>0</v>
      </c>
      <c r="Q503" s="161">
        <f>'havelvac 7.1'!N503+'havelvac 7.2'!N503</f>
        <v>0</v>
      </c>
      <c r="R503" s="161">
        <f>+'havelvac 7.1'!O503+'havelvac 7.2'!O503+'havelvac 7.3'!O503+'havelvac 7.4'!O503+'havelvac 7.5'!O503+'havelvac 7.6'!O503+'havelvac 7.7'!O503+'havelvac 7.9'!O503+'havelvac 7.8'!O503+'havelvac 7.10'!O503+'havelvac 7.11'!O503+'havelvac 7.12'!O503+'havelvac 7.13'!O503</f>
        <v>0</v>
      </c>
      <c r="S503" s="161">
        <f>+'havelvac 7.1'!P503+'havelvac 7.2'!P503+'havelvac 7.3'!P503+'havelvac 7.4'!P503+'havelvac 7.5'!P503+'havelvac 7.6'!P503+'havelvac 7.7'!P503+'havelvac 7.9'!P503+'havelvac 7.8'!P503+'havelvac 7.10'!P503+'havelvac 7.11'!P503+'havelvac 7.12'!P503+'havelvac 7.13'!P503</f>
        <v>0</v>
      </c>
      <c r="T503" s="438">
        <f t="shared" si="67"/>
        <v>0</v>
      </c>
      <c r="U503" s="438">
        <f t="shared" si="68"/>
        <v>0</v>
      </c>
      <c r="V503" s="438">
        <f t="shared" si="69"/>
        <v>0</v>
      </c>
    </row>
    <row r="504" spans="1:22" s="198" customFormat="1" ht="16.2" hidden="1">
      <c r="A504" s="184" t="str">
        <f t="shared" si="72"/>
        <v>71090201020000</v>
      </c>
      <c r="B504" s="185" t="s">
        <v>439</v>
      </c>
      <c r="C504" s="134" t="s">
        <v>187</v>
      </c>
      <c r="D504" s="133" t="s">
        <v>140</v>
      </c>
      <c r="E504" s="132" t="s">
        <v>106</v>
      </c>
      <c r="F504" s="186" t="s">
        <v>140</v>
      </c>
      <c r="G504" s="187" t="s">
        <v>440</v>
      </c>
      <c r="H504" s="25"/>
      <c r="I504" s="18"/>
      <c r="J504" s="19"/>
      <c r="K504" s="19"/>
      <c r="L504" s="30" t="s">
        <v>167</v>
      </c>
      <c r="M504" s="31">
        <v>4639</v>
      </c>
      <c r="N504" s="183">
        <f>+'havelvac 7.1'!N504+'havelvac 7.2'!N504+'havelvac 7.3'!N504+'havelvac 7.4'!N504+'havelvac 7.5'!N504+'havelvac 7.6'!N504+'havelvac 7.7'!N504+'havelvac 7.9'!N504+'havelvac 7.8'!N504+'havelvac 7.10'!N504+'havelvac 7.11'!N504+'havelvac 7.12'!N504+'havelvac 7.13'!N504</f>
        <v>0</v>
      </c>
      <c r="O504" s="183">
        <f>+'havelvac 7.1'!O504+'havelvac 7.2'!O504+'havelvac 7.3'!O504+'havelvac 7.4'!O504+'havelvac 7.5'!O504+'havelvac 7.6'!O504+'havelvac 7.7'!O504+'havelvac 7.9'!O504+'havelvac 7.8'!O504+'havelvac 7.10'!O504+'havelvac 7.11'!O504+'havelvac 7.12'!O504+'havelvac 7.13'!O504</f>
        <v>0</v>
      </c>
      <c r="P504" s="183">
        <f>+'havelvac 7.1'!P504+'havelvac 7.2'!P504+'havelvac 7.3'!P504+'havelvac 7.4'!P504+'havelvac 7.5'!P504+'havelvac 7.6'!P504+'havelvac 7.7'!P504+'havelvac 7.9'!P504+'havelvac 7.8'!P504+'havelvac 7.10'!P504+'havelvac 7.11'!P504+'havelvac 7.12'!P504+'havelvac 7.13'!P504</f>
        <v>0</v>
      </c>
      <c r="Q504" s="161">
        <f>'havelvac 7.1'!N504+'havelvac 7.2'!N504</f>
        <v>0</v>
      </c>
      <c r="R504" s="161">
        <f>+'havelvac 7.1'!O504+'havelvac 7.2'!O504+'havelvac 7.3'!O504+'havelvac 7.4'!O504+'havelvac 7.5'!O504+'havelvac 7.6'!O504+'havelvac 7.7'!O504+'havelvac 7.9'!O504+'havelvac 7.8'!O504+'havelvac 7.10'!O504+'havelvac 7.11'!O504+'havelvac 7.12'!O504+'havelvac 7.13'!O504</f>
        <v>0</v>
      </c>
      <c r="S504" s="161">
        <f>+'havelvac 7.1'!P504+'havelvac 7.2'!P504+'havelvac 7.3'!P504+'havelvac 7.4'!P504+'havelvac 7.5'!P504+'havelvac 7.6'!P504+'havelvac 7.7'!P504+'havelvac 7.9'!P504+'havelvac 7.8'!P504+'havelvac 7.10'!P504+'havelvac 7.11'!P504+'havelvac 7.12'!P504+'havelvac 7.13'!P504</f>
        <v>0</v>
      </c>
      <c r="T504" s="438">
        <f t="shared" si="67"/>
        <v>0</v>
      </c>
      <c r="U504" s="438">
        <f t="shared" si="68"/>
        <v>0</v>
      </c>
      <c r="V504" s="438">
        <f t="shared" si="69"/>
        <v>0</v>
      </c>
    </row>
    <row r="505" spans="1:22" s="137" customFormat="1" ht="26.4" hidden="1">
      <c r="A505" s="184" t="str">
        <f t="shared" si="72"/>
        <v>71090201024239</v>
      </c>
      <c r="B505" s="185" t="s">
        <v>439</v>
      </c>
      <c r="C505" s="134" t="s">
        <v>187</v>
      </c>
      <c r="D505" s="133" t="s">
        <v>140</v>
      </c>
      <c r="E505" s="132" t="s">
        <v>106</v>
      </c>
      <c r="F505" s="186" t="s">
        <v>140</v>
      </c>
      <c r="G505" s="131">
        <v>4239</v>
      </c>
      <c r="H505" s="25"/>
      <c r="I505" s="18"/>
      <c r="J505" s="19"/>
      <c r="K505" s="19"/>
      <c r="L505" s="29" t="s">
        <v>219</v>
      </c>
      <c r="M505" s="12">
        <v>4819</v>
      </c>
      <c r="N505" s="183">
        <f>+'havelvac 7.1'!N505+'havelvac 7.2'!N505+'havelvac 7.3'!N505+'havelvac 7.4'!N505+'havelvac 7.5'!N505+'havelvac 7.6'!N505+'havelvac 7.7'!N505+'havelvac 7.9'!N505+'havelvac 7.8'!N505+'havelvac 7.10'!N505+'havelvac 7.11'!N505+'havelvac 7.12'!N505+'havelvac 7.13'!N505</f>
        <v>0</v>
      </c>
      <c r="O505" s="183">
        <f>+'havelvac 7.1'!O505+'havelvac 7.2'!O505+'havelvac 7.3'!O505+'havelvac 7.4'!O505+'havelvac 7.5'!O505+'havelvac 7.6'!O505+'havelvac 7.7'!O505+'havelvac 7.9'!O505+'havelvac 7.8'!O505+'havelvac 7.10'!O505+'havelvac 7.11'!O505+'havelvac 7.12'!O505+'havelvac 7.13'!O505</f>
        <v>0</v>
      </c>
      <c r="P505" s="183">
        <f>+'havelvac 7.1'!P505+'havelvac 7.2'!P505+'havelvac 7.3'!P505+'havelvac 7.4'!P505+'havelvac 7.5'!P505+'havelvac 7.6'!P505+'havelvac 7.7'!P505+'havelvac 7.9'!P505+'havelvac 7.8'!P505+'havelvac 7.10'!P505+'havelvac 7.11'!P505+'havelvac 7.12'!P505+'havelvac 7.13'!P505</f>
        <v>0</v>
      </c>
      <c r="Q505" s="161">
        <f>'havelvac 7.1'!N505+'havelvac 7.2'!N505</f>
        <v>0</v>
      </c>
      <c r="R505" s="161">
        <f>+'havelvac 7.1'!O505+'havelvac 7.2'!O505+'havelvac 7.3'!O505+'havelvac 7.4'!O505+'havelvac 7.5'!O505+'havelvac 7.6'!O505+'havelvac 7.7'!O505+'havelvac 7.9'!O505+'havelvac 7.8'!O505+'havelvac 7.10'!O505+'havelvac 7.11'!O505+'havelvac 7.12'!O505+'havelvac 7.13'!O505</f>
        <v>0</v>
      </c>
      <c r="S505" s="161">
        <f>+'havelvac 7.1'!P505+'havelvac 7.2'!P505+'havelvac 7.3'!P505+'havelvac 7.4'!P505+'havelvac 7.5'!P505+'havelvac 7.6'!P505+'havelvac 7.7'!P505+'havelvac 7.9'!P505+'havelvac 7.8'!P505+'havelvac 7.10'!P505+'havelvac 7.11'!P505+'havelvac 7.12'!P505+'havelvac 7.13'!P505</f>
        <v>0</v>
      </c>
      <c r="T505" s="438">
        <f t="shared" si="67"/>
        <v>0</v>
      </c>
      <c r="U505" s="438">
        <f t="shared" si="68"/>
        <v>0</v>
      </c>
      <c r="V505" s="438">
        <f t="shared" si="69"/>
        <v>0</v>
      </c>
    </row>
    <row r="506" spans="1:22" s="137" customFormat="1" ht="16.2" hidden="1">
      <c r="A506" s="184" t="str">
        <f t="shared" si="72"/>
        <v>71090201024511</v>
      </c>
      <c r="B506" s="200" t="s">
        <v>439</v>
      </c>
      <c r="C506" s="134" t="s">
        <v>187</v>
      </c>
      <c r="D506" s="133" t="s">
        <v>140</v>
      </c>
      <c r="E506" s="132" t="s">
        <v>106</v>
      </c>
      <c r="F506" s="186" t="s">
        <v>140</v>
      </c>
      <c r="G506" s="131">
        <v>4511</v>
      </c>
      <c r="H506" s="25"/>
      <c r="I506" s="18"/>
      <c r="J506" s="19"/>
      <c r="K506" s="19"/>
      <c r="L506" s="30" t="s">
        <v>173</v>
      </c>
      <c r="M506" s="31">
        <v>5112</v>
      </c>
      <c r="N506" s="183">
        <f>+'havelvac 7.1'!N506+'havelvac 7.2'!N506+'havelvac 7.3'!N506+'havelvac 7.4'!N506+'havelvac 7.5'!N506+'havelvac 7.6'!N506+'havelvac 7.7'!N506+'havelvac 7.9'!N506+'havelvac 7.8'!N506+'havelvac 7.10'!N506+'havelvac 7.11'!N506+'havelvac 7.12'!N506+'havelvac 7.13'!N506</f>
        <v>0</v>
      </c>
      <c r="O506" s="183">
        <f>+'havelvac 7.1'!O506+'havelvac 7.2'!O506+'havelvac 7.3'!O506+'havelvac 7.4'!O506+'havelvac 7.5'!O506+'havelvac 7.6'!O506+'havelvac 7.7'!O506+'havelvac 7.9'!O506+'havelvac 7.8'!O506+'havelvac 7.10'!O506+'havelvac 7.11'!O506+'havelvac 7.12'!O506+'havelvac 7.13'!O506</f>
        <v>0</v>
      </c>
      <c r="P506" s="183">
        <f>+'havelvac 7.1'!P506+'havelvac 7.2'!P506+'havelvac 7.3'!P506+'havelvac 7.4'!P506+'havelvac 7.5'!P506+'havelvac 7.6'!P506+'havelvac 7.7'!P506+'havelvac 7.9'!P506+'havelvac 7.8'!P506+'havelvac 7.10'!P506+'havelvac 7.11'!P506+'havelvac 7.12'!P506+'havelvac 7.13'!P506</f>
        <v>0</v>
      </c>
      <c r="Q506" s="161">
        <f>'havelvac 7.1'!N506+'havelvac 7.2'!N506</f>
        <v>0</v>
      </c>
      <c r="R506" s="161">
        <f>+'havelvac 7.1'!O506+'havelvac 7.2'!O506+'havelvac 7.3'!O506+'havelvac 7.4'!O506+'havelvac 7.5'!O506+'havelvac 7.6'!O506+'havelvac 7.7'!O506+'havelvac 7.9'!O506+'havelvac 7.8'!O506+'havelvac 7.10'!O506+'havelvac 7.11'!O506+'havelvac 7.12'!O506+'havelvac 7.13'!O506</f>
        <v>0</v>
      </c>
      <c r="S506" s="161">
        <f>+'havelvac 7.1'!P506+'havelvac 7.2'!P506+'havelvac 7.3'!P506+'havelvac 7.4'!P506+'havelvac 7.5'!P506+'havelvac 7.6'!P506+'havelvac 7.7'!P506+'havelvac 7.9'!P506+'havelvac 7.8'!P506+'havelvac 7.10'!P506+'havelvac 7.11'!P506+'havelvac 7.12'!P506+'havelvac 7.13'!P506</f>
        <v>0</v>
      </c>
      <c r="T506" s="438">
        <f t="shared" si="67"/>
        <v>0</v>
      </c>
      <c r="U506" s="438">
        <f t="shared" si="68"/>
        <v>0</v>
      </c>
      <c r="V506" s="438">
        <f t="shared" si="69"/>
        <v>0</v>
      </c>
    </row>
    <row r="507" spans="1:22" s="198" customFormat="1" ht="16.2" hidden="1">
      <c r="A507" s="184" t="str">
        <f t="shared" si="72"/>
        <v>71090201030000</v>
      </c>
      <c r="B507" s="185" t="s">
        <v>439</v>
      </c>
      <c r="C507" s="134" t="s">
        <v>187</v>
      </c>
      <c r="D507" s="133" t="s">
        <v>140</v>
      </c>
      <c r="E507" s="132" t="s">
        <v>106</v>
      </c>
      <c r="F507" s="186" t="s">
        <v>442</v>
      </c>
      <c r="G507" s="187" t="s">
        <v>440</v>
      </c>
      <c r="H507" s="25"/>
      <c r="I507" s="18"/>
      <c r="J507" s="19"/>
      <c r="K507" s="19"/>
      <c r="L507" s="30" t="s">
        <v>174</v>
      </c>
      <c r="M507" s="31">
        <v>5113</v>
      </c>
      <c r="N507" s="183">
        <f>+'havelvac 7.1'!N507+'havelvac 7.2'!N507+'havelvac 7.3'!N507+'havelvac 7.4'!N507+'havelvac 7.5'!N507+'havelvac 7.6'!N507+'havelvac 7.7'!N507+'havelvac 7.9'!N507+'havelvac 7.8'!N507+'havelvac 7.10'!N507+'havelvac 7.11'!N507+'havelvac 7.12'!N507+'havelvac 7.13'!N507</f>
        <v>0</v>
      </c>
      <c r="O507" s="183">
        <f>+'havelvac 7.1'!O507+'havelvac 7.2'!O507+'havelvac 7.3'!O507+'havelvac 7.4'!O507+'havelvac 7.5'!O507+'havelvac 7.6'!O507+'havelvac 7.7'!O507+'havelvac 7.9'!O507+'havelvac 7.8'!O507+'havelvac 7.10'!O507+'havelvac 7.11'!O507+'havelvac 7.12'!O507+'havelvac 7.13'!O507</f>
        <v>0</v>
      </c>
      <c r="P507" s="183">
        <f>+'havelvac 7.1'!P507+'havelvac 7.2'!P507+'havelvac 7.3'!P507+'havelvac 7.4'!P507+'havelvac 7.5'!P507+'havelvac 7.6'!P507+'havelvac 7.7'!P507+'havelvac 7.9'!P507+'havelvac 7.8'!P507+'havelvac 7.10'!P507+'havelvac 7.11'!P507+'havelvac 7.12'!P507+'havelvac 7.13'!P507</f>
        <v>0</v>
      </c>
      <c r="Q507" s="161">
        <f>'havelvac 7.1'!N507+'havelvac 7.2'!N507</f>
        <v>0</v>
      </c>
      <c r="R507" s="161">
        <f>+'havelvac 7.1'!O507+'havelvac 7.2'!O507+'havelvac 7.3'!O507+'havelvac 7.4'!O507+'havelvac 7.5'!O507+'havelvac 7.6'!O507+'havelvac 7.7'!O507+'havelvac 7.9'!O507+'havelvac 7.8'!O507+'havelvac 7.10'!O507+'havelvac 7.11'!O507+'havelvac 7.12'!O507+'havelvac 7.13'!O507</f>
        <v>0</v>
      </c>
      <c r="S507" s="161">
        <f>+'havelvac 7.1'!P507+'havelvac 7.2'!P507+'havelvac 7.3'!P507+'havelvac 7.4'!P507+'havelvac 7.5'!P507+'havelvac 7.6'!P507+'havelvac 7.7'!P507+'havelvac 7.9'!P507+'havelvac 7.8'!P507+'havelvac 7.10'!P507+'havelvac 7.11'!P507+'havelvac 7.12'!P507+'havelvac 7.13'!P507</f>
        <v>0</v>
      </c>
      <c r="T507" s="438">
        <f t="shared" si="67"/>
        <v>0</v>
      </c>
      <c r="U507" s="438">
        <f t="shared" si="68"/>
        <v>0</v>
      </c>
      <c r="V507" s="438">
        <f t="shared" si="69"/>
        <v>0</v>
      </c>
    </row>
    <row r="508" spans="1:22" s="137" customFormat="1" ht="15" hidden="1" customHeight="1">
      <c r="A508" s="184" t="str">
        <f t="shared" si="72"/>
        <v>71090201034239</v>
      </c>
      <c r="B508" s="185" t="s">
        <v>439</v>
      </c>
      <c r="C508" s="134" t="s">
        <v>187</v>
      </c>
      <c r="D508" s="133" t="s">
        <v>140</v>
      </c>
      <c r="E508" s="132" t="s">
        <v>106</v>
      </c>
      <c r="F508" s="186" t="s">
        <v>442</v>
      </c>
      <c r="G508" s="131">
        <v>4239</v>
      </c>
      <c r="H508" s="25"/>
      <c r="I508" s="18"/>
      <c r="J508" s="19"/>
      <c r="K508" s="19"/>
      <c r="L508" s="29" t="s">
        <v>137</v>
      </c>
      <c r="M508" s="12">
        <v>5129</v>
      </c>
      <c r="N508" s="183">
        <f>+'havelvac 7.1'!N508+'havelvac 7.2'!N508+'havelvac 7.3'!N508+'havelvac 7.4'!N508+'havelvac 7.5'!N508+'havelvac 7.6'!N508+'havelvac 7.7'!N508+'havelvac 7.9'!N508+'havelvac 7.8'!N508+'havelvac 7.10'!N508+'havelvac 7.11'!N508+'havelvac 7.12'!N508+'havelvac 7.13'!N508</f>
        <v>0</v>
      </c>
      <c r="O508" s="183">
        <f>+'havelvac 7.1'!O508+'havelvac 7.2'!O508+'havelvac 7.3'!O508+'havelvac 7.4'!O508+'havelvac 7.5'!O508+'havelvac 7.6'!O508+'havelvac 7.7'!O508+'havelvac 7.9'!O508+'havelvac 7.8'!O508+'havelvac 7.10'!O508+'havelvac 7.11'!O508+'havelvac 7.12'!O508+'havelvac 7.13'!O508</f>
        <v>0</v>
      </c>
      <c r="P508" s="183">
        <f>+'havelvac 7.1'!P508+'havelvac 7.2'!P508+'havelvac 7.3'!P508+'havelvac 7.4'!P508+'havelvac 7.5'!P508+'havelvac 7.6'!P508+'havelvac 7.7'!P508+'havelvac 7.9'!P508+'havelvac 7.8'!P508+'havelvac 7.10'!P508+'havelvac 7.11'!P508+'havelvac 7.12'!P508+'havelvac 7.13'!P508</f>
        <v>0</v>
      </c>
      <c r="Q508" s="161">
        <f>'havelvac 7.1'!N508+'havelvac 7.2'!N508</f>
        <v>0</v>
      </c>
      <c r="R508" s="161">
        <f>+'havelvac 7.1'!O508+'havelvac 7.2'!O508+'havelvac 7.3'!O508+'havelvac 7.4'!O508+'havelvac 7.5'!O508+'havelvac 7.6'!O508+'havelvac 7.7'!O508+'havelvac 7.9'!O508+'havelvac 7.8'!O508+'havelvac 7.10'!O508+'havelvac 7.11'!O508+'havelvac 7.12'!O508+'havelvac 7.13'!O508</f>
        <v>0</v>
      </c>
      <c r="S508" s="161">
        <f>+'havelvac 7.1'!P508+'havelvac 7.2'!P508+'havelvac 7.3'!P508+'havelvac 7.4'!P508+'havelvac 7.5'!P508+'havelvac 7.6'!P508+'havelvac 7.7'!P508+'havelvac 7.9'!P508+'havelvac 7.8'!P508+'havelvac 7.10'!P508+'havelvac 7.11'!P508+'havelvac 7.12'!P508+'havelvac 7.13'!P508</f>
        <v>0</v>
      </c>
      <c r="T508" s="438">
        <f t="shared" si="67"/>
        <v>0</v>
      </c>
      <c r="U508" s="438">
        <f t="shared" si="68"/>
        <v>0</v>
      </c>
      <c r="V508" s="438">
        <f t="shared" si="69"/>
        <v>0</v>
      </c>
    </row>
    <row r="509" spans="1:22" s="137" customFormat="1" ht="16.2" hidden="1">
      <c r="A509" s="184" t="str">
        <f t="shared" si="72"/>
        <v>71090201034511</v>
      </c>
      <c r="B509" s="200" t="s">
        <v>439</v>
      </c>
      <c r="C509" s="134" t="s">
        <v>187</v>
      </c>
      <c r="D509" s="133" t="s">
        <v>140</v>
      </c>
      <c r="E509" s="132" t="s">
        <v>106</v>
      </c>
      <c r="F509" s="186" t="s">
        <v>442</v>
      </c>
      <c r="G509" s="131">
        <v>4511</v>
      </c>
      <c r="H509" s="25"/>
      <c r="I509" s="18"/>
      <c r="J509" s="19"/>
      <c r="K509" s="19"/>
      <c r="L509" s="30" t="s">
        <v>765</v>
      </c>
      <c r="M509" s="12" t="s">
        <v>766</v>
      </c>
      <c r="N509" s="183">
        <f>+'havelvac 7.1'!N509+'havelvac 7.2'!N509+'havelvac 7.3'!N509+'havelvac 7.4'!N509+'havelvac 7.5'!N509+'havelvac 7.6'!N509+'havelvac 7.7'!N509+'havelvac 7.9'!N509+'havelvac 7.8'!N509+'havelvac 7.10'!N509+'havelvac 7.11'!N509+'havelvac 7.12'!N509+'havelvac 7.13'!N509</f>
        <v>0</v>
      </c>
      <c r="O509" s="183">
        <f>+'havelvac 7.1'!O509+'havelvac 7.2'!O509+'havelvac 7.3'!O509+'havelvac 7.4'!O509+'havelvac 7.5'!O509+'havelvac 7.6'!O509+'havelvac 7.7'!O509+'havelvac 7.9'!O509+'havelvac 7.8'!O509+'havelvac 7.10'!O509+'havelvac 7.11'!O509+'havelvac 7.12'!O509+'havelvac 7.13'!O509</f>
        <v>0</v>
      </c>
      <c r="P509" s="183">
        <f>+'havelvac 7.1'!P509+'havelvac 7.2'!P509+'havelvac 7.3'!P509+'havelvac 7.4'!P509+'havelvac 7.5'!P509+'havelvac 7.6'!P509+'havelvac 7.7'!P509+'havelvac 7.9'!P509+'havelvac 7.8'!P509+'havelvac 7.10'!P509+'havelvac 7.11'!P509+'havelvac 7.12'!P509+'havelvac 7.13'!P509</f>
        <v>0</v>
      </c>
      <c r="Q509" s="161">
        <f>'havelvac 7.1'!N509+'havelvac 7.2'!N509</f>
        <v>0</v>
      </c>
      <c r="R509" s="161">
        <f>+'havelvac 7.1'!O509+'havelvac 7.2'!O509+'havelvac 7.3'!O509+'havelvac 7.4'!O509+'havelvac 7.5'!O509+'havelvac 7.6'!O509+'havelvac 7.7'!O509+'havelvac 7.9'!O509+'havelvac 7.8'!O509+'havelvac 7.10'!O509+'havelvac 7.11'!O509+'havelvac 7.12'!O509+'havelvac 7.13'!O509</f>
        <v>0</v>
      </c>
      <c r="S509" s="161">
        <f>+'havelvac 7.1'!P509+'havelvac 7.2'!P509+'havelvac 7.3'!P509+'havelvac 7.4'!P509+'havelvac 7.5'!P509+'havelvac 7.6'!P509+'havelvac 7.7'!P509+'havelvac 7.9'!P509+'havelvac 7.8'!P509+'havelvac 7.10'!P509+'havelvac 7.11'!P509+'havelvac 7.12'!P509+'havelvac 7.13'!P509</f>
        <v>0</v>
      </c>
      <c r="T509" s="438">
        <f t="shared" si="67"/>
        <v>0</v>
      </c>
      <c r="U509" s="438">
        <f t="shared" si="68"/>
        <v>0</v>
      </c>
      <c r="V509" s="438">
        <f t="shared" si="69"/>
        <v>0</v>
      </c>
    </row>
    <row r="510" spans="1:22" s="198" customFormat="1" ht="27.6" hidden="1">
      <c r="A510" s="184" t="str">
        <f t="shared" si="72"/>
        <v>71090201040000</v>
      </c>
      <c r="B510" s="185" t="s">
        <v>439</v>
      </c>
      <c r="C510" s="134" t="s">
        <v>187</v>
      </c>
      <c r="D510" s="133" t="s">
        <v>140</v>
      </c>
      <c r="E510" s="132" t="s">
        <v>106</v>
      </c>
      <c r="F510" s="186" t="s">
        <v>155</v>
      </c>
      <c r="G510" s="187" t="s">
        <v>440</v>
      </c>
      <c r="H510" s="45"/>
      <c r="I510" s="147"/>
      <c r="J510" s="148"/>
      <c r="K510" s="148"/>
      <c r="L510" s="27" t="s">
        <v>842</v>
      </c>
      <c r="M510" s="28"/>
      <c r="N510" s="197">
        <f>SUM(N511:N513)</f>
        <v>0</v>
      </c>
      <c r="O510" s="197">
        <f>SUM(O511:O513)</f>
        <v>0</v>
      </c>
      <c r="P510" s="197">
        <f>SUM(P511:P513)</f>
        <v>0</v>
      </c>
      <c r="Q510" s="161">
        <f>'havelvac 7.1'!N510+'havelvac 7.2'!N510</f>
        <v>0</v>
      </c>
      <c r="R510" s="161">
        <f>+'havelvac 7.1'!O510+'havelvac 7.2'!O510+'havelvac 7.3'!O510+'havelvac 7.4'!O510+'havelvac 7.5'!O510+'havelvac 7.6'!O510+'havelvac 7.7'!O510+'havelvac 7.9'!O510+'havelvac 7.8'!O510+'havelvac 7.10'!O510+'havelvac 7.11'!O510+'havelvac 7.12'!O510+'havelvac 7.13'!O510</f>
        <v>0</v>
      </c>
      <c r="S510" s="161">
        <f>+'havelvac 7.1'!P510+'havelvac 7.2'!P510+'havelvac 7.3'!P510+'havelvac 7.4'!P510+'havelvac 7.5'!P510+'havelvac 7.6'!P510+'havelvac 7.7'!P510+'havelvac 7.9'!P510+'havelvac 7.8'!P510+'havelvac 7.10'!P510+'havelvac 7.11'!P510+'havelvac 7.12'!P510+'havelvac 7.13'!P510</f>
        <v>0</v>
      </c>
      <c r="T510" s="438">
        <f t="shared" si="67"/>
        <v>0</v>
      </c>
      <c r="U510" s="438">
        <f t="shared" si="68"/>
        <v>0</v>
      </c>
      <c r="V510" s="438">
        <f t="shared" si="69"/>
        <v>0</v>
      </c>
    </row>
    <row r="511" spans="1:22" s="137" customFormat="1" ht="16.2" hidden="1">
      <c r="A511" s="184" t="str">
        <f t="shared" si="72"/>
        <v>71090201044239</v>
      </c>
      <c r="B511" s="185" t="s">
        <v>439</v>
      </c>
      <c r="C511" s="134" t="s">
        <v>187</v>
      </c>
      <c r="D511" s="133" t="s">
        <v>140</v>
      </c>
      <c r="E511" s="132" t="s">
        <v>106</v>
      </c>
      <c r="F511" s="186" t="s">
        <v>155</v>
      </c>
      <c r="G511" s="131">
        <v>4239</v>
      </c>
      <c r="H511" s="25"/>
      <c r="I511" s="18"/>
      <c r="J511" s="19"/>
      <c r="K511" s="19"/>
      <c r="L511" s="30" t="s">
        <v>134</v>
      </c>
      <c r="M511" s="31">
        <v>4861</v>
      </c>
      <c r="N511" s="183">
        <f>+'havelvac 7.1'!N511+'havelvac 7.2'!N511+'havelvac 7.3'!N511+'havelvac 7.4'!N511+'havelvac 7.5'!N511+'havelvac 7.6'!N511+'havelvac 7.7'!N511+'havelvac 7.9'!N511+'havelvac 7.8'!N511+'havelvac 7.10'!N511+'havelvac 7.11'!N511+'havelvac 7.12'!N511+'havelvac 7.13'!N511</f>
        <v>0</v>
      </c>
      <c r="O511" s="183">
        <f>+'havelvac 7.1'!O511+'havelvac 7.2'!O511+'havelvac 7.3'!O511+'havelvac 7.4'!O511+'havelvac 7.5'!O511+'havelvac 7.6'!O511+'havelvac 7.7'!O511+'havelvac 7.9'!O511+'havelvac 7.8'!O511+'havelvac 7.10'!O511+'havelvac 7.11'!O511+'havelvac 7.12'!O511+'havelvac 7.13'!O511</f>
        <v>0</v>
      </c>
      <c r="P511" s="183">
        <f>+'havelvac 7.1'!P511+'havelvac 7.2'!P511+'havelvac 7.3'!P511+'havelvac 7.4'!P511+'havelvac 7.5'!P511+'havelvac 7.6'!P511+'havelvac 7.7'!P511+'havelvac 7.9'!P511+'havelvac 7.8'!P511+'havelvac 7.10'!P511+'havelvac 7.11'!P511+'havelvac 7.12'!P511+'havelvac 7.13'!P511</f>
        <v>0</v>
      </c>
      <c r="Q511" s="161">
        <f>'havelvac 7.1'!N511+'havelvac 7.2'!N511</f>
        <v>0</v>
      </c>
      <c r="R511" s="161">
        <f>+'havelvac 7.1'!O511+'havelvac 7.2'!O511+'havelvac 7.3'!O511+'havelvac 7.4'!O511+'havelvac 7.5'!O511+'havelvac 7.6'!O511+'havelvac 7.7'!O511+'havelvac 7.9'!O511+'havelvac 7.8'!O511+'havelvac 7.10'!O511+'havelvac 7.11'!O511+'havelvac 7.12'!O511+'havelvac 7.13'!O511</f>
        <v>0</v>
      </c>
      <c r="S511" s="161">
        <f>+'havelvac 7.1'!P511+'havelvac 7.2'!P511+'havelvac 7.3'!P511+'havelvac 7.4'!P511+'havelvac 7.5'!P511+'havelvac 7.6'!P511+'havelvac 7.7'!P511+'havelvac 7.9'!P511+'havelvac 7.8'!P511+'havelvac 7.10'!P511+'havelvac 7.11'!P511+'havelvac 7.12'!P511+'havelvac 7.13'!P511</f>
        <v>0</v>
      </c>
      <c r="T511" s="438">
        <f t="shared" si="67"/>
        <v>0</v>
      </c>
      <c r="U511" s="438">
        <f t="shared" si="68"/>
        <v>0</v>
      </c>
      <c r="V511" s="438">
        <f t="shared" si="69"/>
        <v>0</v>
      </c>
    </row>
    <row r="512" spans="1:22" s="137" customFormat="1" ht="16.2" hidden="1">
      <c r="A512" s="184" t="str">
        <f t="shared" si="72"/>
        <v>71090201044511</v>
      </c>
      <c r="B512" s="200" t="s">
        <v>439</v>
      </c>
      <c r="C512" s="134" t="s">
        <v>187</v>
      </c>
      <c r="D512" s="133" t="s">
        <v>140</v>
      </c>
      <c r="E512" s="132" t="s">
        <v>106</v>
      </c>
      <c r="F512" s="186" t="s">
        <v>155</v>
      </c>
      <c r="G512" s="131">
        <v>4511</v>
      </c>
      <c r="H512" s="25"/>
      <c r="I512" s="18"/>
      <c r="J512" s="19"/>
      <c r="K512" s="19"/>
      <c r="L512" s="29" t="s">
        <v>125</v>
      </c>
      <c r="M512" s="12">
        <v>4239</v>
      </c>
      <c r="N512" s="183">
        <f>+'havelvac 7.1'!N512+'havelvac 7.2'!N512+'havelvac 7.3'!N512+'havelvac 7.4'!N512+'havelvac 7.5'!N512+'havelvac 7.6'!N512+'havelvac 7.7'!N512+'havelvac 7.9'!N512+'havelvac 7.8'!N512+'havelvac 7.10'!N512+'havelvac 7.11'!N512+'havelvac 7.12'!N512+'havelvac 7.13'!N512</f>
        <v>0</v>
      </c>
      <c r="O512" s="183">
        <f>+'havelvac 7.1'!O512+'havelvac 7.2'!O512+'havelvac 7.3'!O512+'havelvac 7.4'!O512+'havelvac 7.5'!O512+'havelvac 7.6'!O512+'havelvac 7.7'!O512+'havelvac 7.9'!O512+'havelvac 7.8'!O512+'havelvac 7.10'!O512+'havelvac 7.11'!O512+'havelvac 7.12'!O512+'havelvac 7.13'!O512</f>
        <v>0</v>
      </c>
      <c r="P512" s="183">
        <f>+'havelvac 7.1'!P512+'havelvac 7.2'!P512+'havelvac 7.3'!P512+'havelvac 7.4'!P512+'havelvac 7.5'!P512+'havelvac 7.6'!P512+'havelvac 7.7'!P512+'havelvac 7.9'!P512+'havelvac 7.8'!P512+'havelvac 7.10'!P512+'havelvac 7.11'!P512+'havelvac 7.12'!P512+'havelvac 7.13'!P512</f>
        <v>0</v>
      </c>
      <c r="Q512" s="161">
        <f>'havelvac 7.1'!N512+'havelvac 7.2'!N512</f>
        <v>0</v>
      </c>
      <c r="R512" s="161">
        <f>+'havelvac 7.1'!O512+'havelvac 7.2'!O512+'havelvac 7.3'!O512+'havelvac 7.4'!O512+'havelvac 7.5'!O512+'havelvac 7.6'!O512+'havelvac 7.7'!O512+'havelvac 7.9'!O512+'havelvac 7.8'!O512+'havelvac 7.10'!O512+'havelvac 7.11'!O512+'havelvac 7.12'!O512+'havelvac 7.13'!O512</f>
        <v>0</v>
      </c>
      <c r="S512" s="161">
        <f>+'havelvac 7.1'!P512+'havelvac 7.2'!P512+'havelvac 7.3'!P512+'havelvac 7.4'!P512+'havelvac 7.5'!P512+'havelvac 7.6'!P512+'havelvac 7.7'!P512+'havelvac 7.9'!P512+'havelvac 7.8'!P512+'havelvac 7.10'!P512+'havelvac 7.11'!P512+'havelvac 7.12'!P512+'havelvac 7.13'!P512</f>
        <v>0</v>
      </c>
      <c r="T512" s="438">
        <f t="shared" si="67"/>
        <v>0</v>
      </c>
      <c r="U512" s="438">
        <f t="shared" si="68"/>
        <v>0</v>
      </c>
      <c r="V512" s="438">
        <f t="shared" si="69"/>
        <v>0</v>
      </c>
    </row>
    <row r="513" spans="1:22" s="193" customFormat="1" ht="16.2" hidden="1">
      <c r="A513" s="184" t="str">
        <f t="shared" si="72"/>
        <v>71090202000000</v>
      </c>
      <c r="B513" s="185" t="s">
        <v>439</v>
      </c>
      <c r="C513" s="134" t="s">
        <v>187</v>
      </c>
      <c r="D513" s="133" t="s">
        <v>140</v>
      </c>
      <c r="E513" s="132" t="s">
        <v>140</v>
      </c>
      <c r="F513" s="186" t="s">
        <v>441</v>
      </c>
      <c r="G513" s="187" t="s">
        <v>440</v>
      </c>
      <c r="H513" s="25"/>
      <c r="I513" s="18"/>
      <c r="J513" s="19"/>
      <c r="K513" s="19"/>
      <c r="L513" s="30" t="s">
        <v>174</v>
      </c>
      <c r="M513" s="31">
        <v>5113</v>
      </c>
      <c r="N513" s="183">
        <f>+'havelvac 7.1'!N513+'havelvac 7.2'!N513+'havelvac 7.3'!N513+'havelvac 7.4'!N513+'havelvac 7.5'!N513+'havelvac 7.6'!N513+'havelvac 7.7'!N513+'havelvac 7.9'!N513+'havelvac 7.8'!N513+'havelvac 7.10'!N513+'havelvac 7.11'!N513+'havelvac 7.12'!N513+'havelvac 7.13'!N513</f>
        <v>0</v>
      </c>
      <c r="O513" s="183">
        <f>+'havelvac 7.1'!O513+'havelvac 7.2'!O513+'havelvac 7.3'!O513+'havelvac 7.4'!O513+'havelvac 7.5'!O513+'havelvac 7.6'!O513+'havelvac 7.7'!O513+'havelvac 7.9'!O513+'havelvac 7.8'!O513+'havelvac 7.10'!O513+'havelvac 7.11'!O513+'havelvac 7.12'!O513+'havelvac 7.13'!O513</f>
        <v>0</v>
      </c>
      <c r="P513" s="183">
        <f>+'havelvac 7.1'!P513+'havelvac 7.2'!P513+'havelvac 7.3'!P513+'havelvac 7.4'!P513+'havelvac 7.5'!P513+'havelvac 7.6'!P513+'havelvac 7.7'!P513+'havelvac 7.9'!P513+'havelvac 7.8'!P513+'havelvac 7.10'!P513+'havelvac 7.11'!P513+'havelvac 7.12'!P513+'havelvac 7.13'!P513</f>
        <v>0</v>
      </c>
      <c r="Q513" s="161">
        <f>'havelvac 7.1'!N513+'havelvac 7.2'!N513</f>
        <v>0</v>
      </c>
      <c r="R513" s="161">
        <f>+'havelvac 7.1'!O513+'havelvac 7.2'!O513+'havelvac 7.3'!O513+'havelvac 7.4'!O513+'havelvac 7.5'!O513+'havelvac 7.6'!O513+'havelvac 7.7'!O513+'havelvac 7.9'!O513+'havelvac 7.8'!O513+'havelvac 7.10'!O513+'havelvac 7.11'!O513+'havelvac 7.12'!O513+'havelvac 7.13'!O513</f>
        <v>0</v>
      </c>
      <c r="S513" s="161">
        <f>+'havelvac 7.1'!P513+'havelvac 7.2'!P513+'havelvac 7.3'!P513+'havelvac 7.4'!P513+'havelvac 7.5'!P513+'havelvac 7.6'!P513+'havelvac 7.7'!P513+'havelvac 7.9'!P513+'havelvac 7.8'!P513+'havelvac 7.10'!P513+'havelvac 7.11'!P513+'havelvac 7.12'!P513+'havelvac 7.13'!P513</f>
        <v>0</v>
      </c>
      <c r="T513" s="438">
        <f t="shared" si="67"/>
        <v>0</v>
      </c>
      <c r="U513" s="438">
        <f t="shared" si="68"/>
        <v>0</v>
      </c>
      <c r="V513" s="438">
        <f t="shared" si="69"/>
        <v>0</v>
      </c>
    </row>
    <row r="514" spans="1:22" s="137" customFormat="1" ht="34.5" hidden="1" customHeight="1">
      <c r="A514" s="184" t="str">
        <f t="shared" si="72"/>
        <v>71090202000001</v>
      </c>
      <c r="B514" s="185" t="s">
        <v>439</v>
      </c>
      <c r="C514" s="134" t="s">
        <v>187</v>
      </c>
      <c r="D514" s="133" t="s">
        <v>140</v>
      </c>
      <c r="E514" s="132" t="s">
        <v>140</v>
      </c>
      <c r="F514" s="186" t="s">
        <v>441</v>
      </c>
      <c r="G514" s="187" t="s">
        <v>96</v>
      </c>
      <c r="H514" s="45"/>
      <c r="I514" s="147"/>
      <c r="J514" s="148"/>
      <c r="K514" s="148"/>
      <c r="L514" s="27" t="s">
        <v>898</v>
      </c>
      <c r="M514" s="28"/>
      <c r="N514" s="197">
        <f>SUM(N515)</f>
        <v>0</v>
      </c>
      <c r="O514" s="197">
        <f>SUM(O515)</f>
        <v>0</v>
      </c>
      <c r="P514" s="197">
        <f>SUM(P515)</f>
        <v>0</v>
      </c>
      <c r="Q514" s="161">
        <f>'havelvac 7.1'!N514+'havelvac 7.2'!N514</f>
        <v>0</v>
      </c>
      <c r="R514" s="161">
        <f>+'havelvac 7.1'!O514+'havelvac 7.2'!O514+'havelvac 7.3'!O514+'havelvac 7.4'!O514+'havelvac 7.5'!O514+'havelvac 7.6'!O514+'havelvac 7.7'!O514+'havelvac 7.9'!O514+'havelvac 7.8'!O514+'havelvac 7.10'!O514+'havelvac 7.11'!O514+'havelvac 7.12'!O514+'havelvac 7.13'!O514</f>
        <v>0</v>
      </c>
      <c r="S514" s="161">
        <f>+'havelvac 7.1'!P514+'havelvac 7.2'!P514+'havelvac 7.3'!P514+'havelvac 7.4'!P514+'havelvac 7.5'!P514+'havelvac 7.6'!P514+'havelvac 7.7'!P514+'havelvac 7.9'!P514+'havelvac 7.8'!P514+'havelvac 7.10'!P514+'havelvac 7.11'!P514+'havelvac 7.12'!P514+'havelvac 7.13'!P514</f>
        <v>0</v>
      </c>
      <c r="T514" s="438">
        <f t="shared" si="67"/>
        <v>0</v>
      </c>
      <c r="U514" s="438">
        <f t="shared" si="68"/>
        <v>0</v>
      </c>
      <c r="V514" s="438">
        <f t="shared" si="69"/>
        <v>0</v>
      </c>
    </row>
    <row r="515" spans="1:22" s="137" customFormat="1" ht="16.2" hidden="1">
      <c r="A515" s="184" t="str">
        <f t="shared" ref="A515" si="77">CONCATENATE(B515,C515,D515,E515,F515,G515)</f>
        <v>71090201014239</v>
      </c>
      <c r="B515" s="185" t="s">
        <v>439</v>
      </c>
      <c r="C515" s="134" t="s">
        <v>187</v>
      </c>
      <c r="D515" s="133" t="s">
        <v>140</v>
      </c>
      <c r="E515" s="132" t="s">
        <v>106</v>
      </c>
      <c r="F515" s="186" t="s">
        <v>106</v>
      </c>
      <c r="G515" s="131">
        <v>4239</v>
      </c>
      <c r="H515" s="17"/>
      <c r="I515" s="25"/>
      <c r="J515" s="26"/>
      <c r="K515" s="26"/>
      <c r="L515" s="29" t="s">
        <v>115</v>
      </c>
      <c r="M515" s="44">
        <v>4213</v>
      </c>
      <c r="N515" s="183">
        <f>+'havelvac 7.1'!N515+'havelvac 7.2'!N515+'havelvac 7.3'!N515+'havelvac 7.4'!N515+'havelvac 7.5'!N515+'havelvac 7.6'!N515+'havelvac 7.7'!N515+'havelvac 7.9'!N515+'havelvac 7.8'!N515+'havelvac 7.10'!N515+'havelvac 7.11'!N515+'havelvac 7.12'!N515+'havelvac 7.13'!N515</f>
        <v>0</v>
      </c>
      <c r="O515" s="183">
        <f>+'havelvac 7.1'!O515+'havelvac 7.2'!O515+'havelvac 7.3'!O515+'havelvac 7.4'!O515+'havelvac 7.5'!O515+'havelvac 7.6'!O515+'havelvac 7.7'!O515+'havelvac 7.9'!O515+'havelvac 7.8'!O515+'havelvac 7.10'!O515+'havelvac 7.11'!O515+'havelvac 7.12'!O515+'havelvac 7.13'!O515</f>
        <v>0</v>
      </c>
      <c r="P515" s="183">
        <f>+'havelvac 7.1'!P515+'havelvac 7.2'!P515+'havelvac 7.3'!P515+'havelvac 7.4'!P515+'havelvac 7.5'!P515+'havelvac 7.6'!P515+'havelvac 7.7'!P515+'havelvac 7.9'!P515+'havelvac 7.8'!P515+'havelvac 7.10'!P515+'havelvac 7.11'!P515+'havelvac 7.12'!P515+'havelvac 7.13'!P515</f>
        <v>0</v>
      </c>
      <c r="Q515" s="161">
        <f>'havelvac 7.1'!N515+'havelvac 7.2'!N515</f>
        <v>0</v>
      </c>
      <c r="R515" s="161">
        <f>+'havelvac 7.1'!O515+'havelvac 7.2'!O515+'havelvac 7.3'!O515+'havelvac 7.4'!O515+'havelvac 7.5'!O515+'havelvac 7.6'!O515+'havelvac 7.7'!O515+'havelvac 7.9'!O515+'havelvac 7.8'!O515+'havelvac 7.10'!O515+'havelvac 7.11'!O515+'havelvac 7.12'!O515+'havelvac 7.13'!O515</f>
        <v>0</v>
      </c>
      <c r="S515" s="161">
        <f>+'havelvac 7.1'!P515+'havelvac 7.2'!P515+'havelvac 7.3'!P515+'havelvac 7.4'!P515+'havelvac 7.5'!P515+'havelvac 7.6'!P515+'havelvac 7.7'!P515+'havelvac 7.9'!P515+'havelvac 7.8'!P515+'havelvac 7.10'!P515+'havelvac 7.11'!P515+'havelvac 7.12'!P515+'havelvac 7.13'!P515</f>
        <v>0</v>
      </c>
      <c r="T515" s="438">
        <f t="shared" si="67"/>
        <v>0</v>
      </c>
      <c r="U515" s="438">
        <f t="shared" si="68"/>
        <v>0</v>
      </c>
      <c r="V515" s="438">
        <f t="shared" si="69"/>
        <v>0</v>
      </c>
    </row>
    <row r="516" spans="1:22" s="137" customFormat="1" ht="16.2" hidden="1">
      <c r="A516" s="184" t="str">
        <f t="shared" si="72"/>
        <v>71090202014239</v>
      </c>
      <c r="B516" s="185" t="s">
        <v>439</v>
      </c>
      <c r="C516" s="134" t="s">
        <v>187</v>
      </c>
      <c r="D516" s="133" t="s">
        <v>140</v>
      </c>
      <c r="E516" s="132" t="s">
        <v>140</v>
      </c>
      <c r="F516" s="186" t="s">
        <v>106</v>
      </c>
      <c r="G516" s="131">
        <v>4239</v>
      </c>
      <c r="H516" s="165">
        <v>2820</v>
      </c>
      <c r="I516" s="166" t="s">
        <v>185</v>
      </c>
      <c r="J516" s="167">
        <v>2</v>
      </c>
      <c r="K516" s="167">
        <v>0</v>
      </c>
      <c r="L516" s="168" t="s">
        <v>289</v>
      </c>
      <c r="M516" s="176"/>
      <c r="N516" s="188">
        <f>+N518+N524+N529+N533+N549+N558</f>
        <v>0</v>
      </c>
      <c r="O516" s="188">
        <f>+O518+O524+O529+O533+O549+O558</f>
        <v>0</v>
      </c>
      <c r="P516" s="188">
        <f>+P518+P524+P529+P533+P549+P558</f>
        <v>0</v>
      </c>
      <c r="Q516" s="161">
        <f>'havelvac 7.1'!N516+'havelvac 7.2'!N516</f>
        <v>0</v>
      </c>
      <c r="R516" s="161">
        <f>+'havelvac 7.1'!O516+'havelvac 7.2'!O516+'havelvac 7.3'!O516+'havelvac 7.4'!O516+'havelvac 7.5'!O516+'havelvac 7.6'!O516+'havelvac 7.7'!O516+'havelvac 7.9'!O516+'havelvac 7.8'!O516+'havelvac 7.10'!O516+'havelvac 7.11'!O516+'havelvac 7.12'!O516+'havelvac 7.13'!O516</f>
        <v>0</v>
      </c>
      <c r="S516" s="161">
        <f>+'havelvac 7.1'!P516+'havelvac 7.2'!P516+'havelvac 7.3'!P516+'havelvac 7.4'!P516+'havelvac 7.5'!P516+'havelvac 7.6'!P516+'havelvac 7.7'!P516+'havelvac 7.9'!P516+'havelvac 7.8'!P516+'havelvac 7.10'!P516+'havelvac 7.11'!P516+'havelvac 7.12'!P516+'havelvac 7.13'!P516</f>
        <v>0</v>
      </c>
      <c r="T516" s="438">
        <f t="shared" si="67"/>
        <v>0</v>
      </c>
      <c r="U516" s="438">
        <f t="shared" si="68"/>
        <v>0</v>
      </c>
      <c r="V516" s="438">
        <f t="shared" si="69"/>
        <v>0</v>
      </c>
    </row>
    <row r="517" spans="1:22" s="137" customFormat="1" ht="16.2" hidden="1">
      <c r="A517" s="184" t="str">
        <f t="shared" si="72"/>
        <v>71090202014511</v>
      </c>
      <c r="B517" s="200" t="s">
        <v>439</v>
      </c>
      <c r="C517" s="134" t="s">
        <v>187</v>
      </c>
      <c r="D517" s="133" t="s">
        <v>140</v>
      </c>
      <c r="E517" s="132" t="s">
        <v>140</v>
      </c>
      <c r="F517" s="186" t="s">
        <v>106</v>
      </c>
      <c r="G517" s="131">
        <v>4511</v>
      </c>
      <c r="H517" s="25"/>
      <c r="I517" s="18"/>
      <c r="J517" s="19"/>
      <c r="K517" s="19"/>
      <c r="L517" s="30" t="s">
        <v>110</v>
      </c>
      <c r="M517" s="31"/>
      <c r="N517" s="190"/>
      <c r="O517" s="190"/>
      <c r="P517" s="190"/>
      <c r="Q517" s="161">
        <f>'havelvac 7.1'!N517+'havelvac 7.2'!N517</f>
        <v>0</v>
      </c>
      <c r="R517" s="161">
        <f>+'havelvac 7.1'!O517+'havelvac 7.2'!O517+'havelvac 7.3'!O517+'havelvac 7.4'!O517+'havelvac 7.5'!O517+'havelvac 7.6'!O517+'havelvac 7.7'!O517+'havelvac 7.9'!O517+'havelvac 7.8'!O517+'havelvac 7.10'!O517+'havelvac 7.11'!O517+'havelvac 7.12'!O517+'havelvac 7.13'!O517</f>
        <v>0</v>
      </c>
      <c r="S517" s="161">
        <f>+'havelvac 7.1'!P517+'havelvac 7.2'!P517+'havelvac 7.3'!P517+'havelvac 7.4'!P517+'havelvac 7.5'!P517+'havelvac 7.6'!P517+'havelvac 7.7'!P517+'havelvac 7.9'!P517+'havelvac 7.8'!P517+'havelvac 7.10'!P517+'havelvac 7.11'!P517+'havelvac 7.12'!P517+'havelvac 7.13'!P517</f>
        <v>0</v>
      </c>
      <c r="T517" s="438">
        <f t="shared" si="67"/>
        <v>0</v>
      </c>
      <c r="U517" s="438">
        <f t="shared" si="68"/>
        <v>0</v>
      </c>
      <c r="V517" s="438">
        <f t="shared" si="69"/>
        <v>0</v>
      </c>
    </row>
    <row r="518" spans="1:22" s="198" customFormat="1" ht="16.2" hidden="1">
      <c r="A518" s="184" t="str">
        <f t="shared" si="72"/>
        <v>71090202020000</v>
      </c>
      <c r="B518" s="185" t="s">
        <v>439</v>
      </c>
      <c r="C518" s="134" t="s">
        <v>187</v>
      </c>
      <c r="D518" s="133" t="s">
        <v>140</v>
      </c>
      <c r="E518" s="132" t="s">
        <v>140</v>
      </c>
      <c r="F518" s="186" t="s">
        <v>140</v>
      </c>
      <c r="G518" s="187" t="s">
        <v>440</v>
      </c>
      <c r="H518" s="151">
        <v>2821</v>
      </c>
      <c r="I518" s="152" t="s">
        <v>185</v>
      </c>
      <c r="J518" s="153">
        <v>2</v>
      </c>
      <c r="K518" s="153">
        <v>1</v>
      </c>
      <c r="L518" s="154" t="s">
        <v>290</v>
      </c>
      <c r="M518" s="155"/>
      <c r="N518" s="192">
        <f>+N520+N522</f>
        <v>0</v>
      </c>
      <c r="O518" s="192">
        <f t="shared" ref="O518:P518" si="78">+O520+O522</f>
        <v>0</v>
      </c>
      <c r="P518" s="192">
        <f t="shared" si="78"/>
        <v>0</v>
      </c>
      <c r="Q518" s="161">
        <f>'havelvac 7.1'!N518+'havelvac 7.2'!N518</f>
        <v>0</v>
      </c>
      <c r="R518" s="161">
        <f>+'havelvac 7.1'!O518+'havelvac 7.2'!O518+'havelvac 7.3'!O518+'havelvac 7.4'!O518+'havelvac 7.5'!O518+'havelvac 7.6'!O518+'havelvac 7.7'!O518+'havelvac 7.9'!O518+'havelvac 7.8'!O518+'havelvac 7.10'!O518+'havelvac 7.11'!O518+'havelvac 7.12'!O518+'havelvac 7.13'!O518</f>
        <v>0</v>
      </c>
      <c r="S518" s="161">
        <f>+'havelvac 7.1'!P518+'havelvac 7.2'!P518+'havelvac 7.3'!P518+'havelvac 7.4'!P518+'havelvac 7.5'!P518+'havelvac 7.6'!P518+'havelvac 7.7'!P518+'havelvac 7.9'!P518+'havelvac 7.8'!P518+'havelvac 7.10'!P518+'havelvac 7.11'!P518+'havelvac 7.12'!P518+'havelvac 7.13'!P518</f>
        <v>0</v>
      </c>
      <c r="T518" s="438">
        <f t="shared" si="67"/>
        <v>0</v>
      </c>
      <c r="U518" s="438">
        <f t="shared" si="68"/>
        <v>0</v>
      </c>
      <c r="V518" s="438">
        <f t="shared" si="69"/>
        <v>0</v>
      </c>
    </row>
    <row r="519" spans="1:22" s="137" customFormat="1" ht="16.2" hidden="1">
      <c r="A519" s="184" t="str">
        <f t="shared" si="72"/>
        <v>71090202024239</v>
      </c>
      <c r="B519" s="185" t="s">
        <v>439</v>
      </c>
      <c r="C519" s="134" t="s">
        <v>187</v>
      </c>
      <c r="D519" s="133" t="s">
        <v>140</v>
      </c>
      <c r="E519" s="132" t="s">
        <v>140</v>
      </c>
      <c r="F519" s="186" t="s">
        <v>140</v>
      </c>
      <c r="G519" s="131">
        <v>4239</v>
      </c>
      <c r="H519" s="25"/>
      <c r="I519" s="25"/>
      <c r="J519" s="26"/>
      <c r="K519" s="26"/>
      <c r="L519" s="30" t="s">
        <v>108</v>
      </c>
      <c r="M519" s="31"/>
      <c r="N519" s="190"/>
      <c r="O519" s="190"/>
      <c r="P519" s="190"/>
      <c r="Q519" s="161">
        <f>'havelvac 7.1'!N519+'havelvac 7.2'!N519</f>
        <v>0</v>
      </c>
      <c r="R519" s="161">
        <f>+'havelvac 7.1'!O519+'havelvac 7.2'!O519+'havelvac 7.3'!O519+'havelvac 7.4'!O519+'havelvac 7.5'!O519+'havelvac 7.6'!O519+'havelvac 7.7'!O519+'havelvac 7.9'!O519+'havelvac 7.8'!O519+'havelvac 7.10'!O519+'havelvac 7.11'!O519+'havelvac 7.12'!O519+'havelvac 7.13'!O519</f>
        <v>0</v>
      </c>
      <c r="S519" s="161">
        <f>+'havelvac 7.1'!P519+'havelvac 7.2'!P519+'havelvac 7.3'!P519+'havelvac 7.4'!P519+'havelvac 7.5'!P519+'havelvac 7.6'!P519+'havelvac 7.7'!P519+'havelvac 7.9'!P519+'havelvac 7.8'!P519+'havelvac 7.10'!P519+'havelvac 7.11'!P519+'havelvac 7.12'!P519+'havelvac 7.13'!P519</f>
        <v>0</v>
      </c>
      <c r="T519" s="438">
        <f t="shared" si="67"/>
        <v>0</v>
      </c>
      <c r="U519" s="438">
        <f t="shared" si="68"/>
        <v>0</v>
      </c>
      <c r="V519" s="438">
        <f t="shared" si="69"/>
        <v>0</v>
      </c>
    </row>
    <row r="520" spans="1:22" s="137" customFormat="1" ht="16.2" hidden="1">
      <c r="A520" s="184" t="str">
        <f t="shared" si="72"/>
        <v>71090202024511</v>
      </c>
      <c r="B520" s="200" t="s">
        <v>439</v>
      </c>
      <c r="C520" s="134" t="s">
        <v>187</v>
      </c>
      <c r="D520" s="133" t="s">
        <v>140</v>
      </c>
      <c r="E520" s="132" t="s">
        <v>140</v>
      </c>
      <c r="F520" s="186" t="s">
        <v>140</v>
      </c>
      <c r="G520" s="131">
        <v>4511</v>
      </c>
      <c r="H520" s="45"/>
      <c r="I520" s="147"/>
      <c r="J520" s="148"/>
      <c r="K520" s="148"/>
      <c r="L520" s="27" t="s">
        <v>291</v>
      </c>
      <c r="M520" s="28"/>
      <c r="N520" s="197">
        <f>SUM(N521)</f>
        <v>0</v>
      </c>
      <c r="O520" s="197">
        <f>SUM(O521)</f>
        <v>0</v>
      </c>
      <c r="P520" s="197">
        <f>SUM(P521)</f>
        <v>0</v>
      </c>
      <c r="Q520" s="161">
        <f>'havelvac 7.1'!N520+'havelvac 7.2'!N520</f>
        <v>0</v>
      </c>
      <c r="R520" s="161">
        <f>+'havelvac 7.1'!O520+'havelvac 7.2'!O520+'havelvac 7.3'!O520+'havelvac 7.4'!O520+'havelvac 7.5'!O520+'havelvac 7.6'!O520+'havelvac 7.7'!O520+'havelvac 7.9'!O520+'havelvac 7.8'!O520+'havelvac 7.10'!O520+'havelvac 7.11'!O520+'havelvac 7.12'!O520+'havelvac 7.13'!O520</f>
        <v>0</v>
      </c>
      <c r="S520" s="161">
        <f>+'havelvac 7.1'!P520+'havelvac 7.2'!P520+'havelvac 7.3'!P520+'havelvac 7.4'!P520+'havelvac 7.5'!P520+'havelvac 7.6'!P520+'havelvac 7.7'!P520+'havelvac 7.9'!P520+'havelvac 7.8'!P520+'havelvac 7.10'!P520+'havelvac 7.11'!P520+'havelvac 7.12'!P520+'havelvac 7.13'!P520</f>
        <v>0</v>
      </c>
      <c r="T520" s="438">
        <f t="shared" si="67"/>
        <v>0</v>
      </c>
      <c r="U520" s="438">
        <f t="shared" si="68"/>
        <v>0</v>
      </c>
      <c r="V520" s="438">
        <f t="shared" si="69"/>
        <v>0</v>
      </c>
    </row>
    <row r="521" spans="1:22" s="198" customFormat="1" ht="26.4" hidden="1">
      <c r="A521" s="184" t="str">
        <f t="shared" si="72"/>
        <v>71090202030000</v>
      </c>
      <c r="B521" s="185" t="s">
        <v>439</v>
      </c>
      <c r="C521" s="134" t="s">
        <v>187</v>
      </c>
      <c r="D521" s="133" t="s">
        <v>140</v>
      </c>
      <c r="E521" s="132" t="s">
        <v>140</v>
      </c>
      <c r="F521" s="186" t="s">
        <v>442</v>
      </c>
      <c r="G521" s="187" t="s">
        <v>440</v>
      </c>
      <c r="H521" s="25"/>
      <c r="I521" s="18"/>
      <c r="J521" s="19"/>
      <c r="K521" s="19"/>
      <c r="L521" s="29" t="s">
        <v>217</v>
      </c>
      <c r="M521" s="12">
        <v>4511</v>
      </c>
      <c r="N521" s="183">
        <f>+'havelvac 7.1'!N521+'havelvac 7.2'!N521+'havelvac 7.3'!N521+'havelvac 7.4'!N521+'havelvac 7.5'!N521+'havelvac 7.6'!N521+'havelvac 7.7'!N521+'havelvac 7.9'!N521+'havelvac 7.8'!N521+'havelvac 7.10'!N521+'havelvac 7.11'!N521+'havelvac 7.12'!N521+'havelvac 7.13'!N521</f>
        <v>0</v>
      </c>
      <c r="O521" s="183">
        <f>+'havelvac 7.1'!O521+'havelvac 7.2'!O521+'havelvac 7.3'!O521+'havelvac 7.4'!O521+'havelvac 7.5'!O521+'havelvac 7.6'!O521+'havelvac 7.7'!O521+'havelvac 7.9'!O521+'havelvac 7.8'!O521+'havelvac 7.10'!O521+'havelvac 7.11'!O521+'havelvac 7.12'!O521+'havelvac 7.13'!O521</f>
        <v>0</v>
      </c>
      <c r="P521" s="183">
        <f>+'havelvac 7.1'!P521+'havelvac 7.2'!P521+'havelvac 7.3'!P521+'havelvac 7.4'!P521+'havelvac 7.5'!P521+'havelvac 7.6'!P521+'havelvac 7.7'!P521+'havelvac 7.9'!P521+'havelvac 7.8'!P521+'havelvac 7.10'!P521+'havelvac 7.11'!P521+'havelvac 7.12'!P521+'havelvac 7.13'!P521</f>
        <v>0</v>
      </c>
      <c r="Q521" s="161">
        <f>'havelvac 7.1'!N521+'havelvac 7.2'!N521</f>
        <v>0</v>
      </c>
      <c r="R521" s="161">
        <f>+'havelvac 7.1'!O521+'havelvac 7.2'!O521+'havelvac 7.3'!O521+'havelvac 7.4'!O521+'havelvac 7.5'!O521+'havelvac 7.6'!O521+'havelvac 7.7'!O521+'havelvac 7.9'!O521+'havelvac 7.8'!O521+'havelvac 7.10'!O521+'havelvac 7.11'!O521+'havelvac 7.12'!O521+'havelvac 7.13'!O521</f>
        <v>0</v>
      </c>
      <c r="S521" s="161">
        <f>+'havelvac 7.1'!P521+'havelvac 7.2'!P521+'havelvac 7.3'!P521+'havelvac 7.4'!P521+'havelvac 7.5'!P521+'havelvac 7.6'!P521+'havelvac 7.7'!P521+'havelvac 7.9'!P521+'havelvac 7.8'!P521+'havelvac 7.10'!P521+'havelvac 7.11'!P521+'havelvac 7.12'!P521+'havelvac 7.13'!P521</f>
        <v>0</v>
      </c>
      <c r="T521" s="438">
        <f t="shared" si="67"/>
        <v>0</v>
      </c>
      <c r="U521" s="438">
        <f t="shared" si="68"/>
        <v>0</v>
      </c>
      <c r="V521" s="438">
        <f t="shared" si="69"/>
        <v>0</v>
      </c>
    </row>
    <row r="522" spans="1:22" s="137" customFormat="1" ht="28.5" hidden="1" customHeight="1">
      <c r="A522" s="184" t="str">
        <f t="shared" si="72"/>
        <v>71090202034239</v>
      </c>
      <c r="B522" s="185" t="s">
        <v>439</v>
      </c>
      <c r="C522" s="134" t="s">
        <v>187</v>
      </c>
      <c r="D522" s="133" t="s">
        <v>140</v>
      </c>
      <c r="E522" s="132" t="s">
        <v>140</v>
      </c>
      <c r="F522" s="186" t="s">
        <v>442</v>
      </c>
      <c r="G522" s="131">
        <v>4239</v>
      </c>
      <c r="H522" s="45"/>
      <c r="I522" s="147"/>
      <c r="J522" s="148"/>
      <c r="K522" s="148"/>
      <c r="L522" s="27" t="s">
        <v>767</v>
      </c>
      <c r="M522" s="28"/>
      <c r="N522" s="197">
        <f>SUM(N523)</f>
        <v>0</v>
      </c>
      <c r="O522" s="197">
        <f>SUM(O523)</f>
        <v>0</v>
      </c>
      <c r="P522" s="197">
        <f>SUM(P523)</f>
        <v>0</v>
      </c>
      <c r="Q522" s="161">
        <f>'havelvac 7.1'!N522+'havelvac 7.2'!N522</f>
        <v>0</v>
      </c>
      <c r="R522" s="161">
        <f>+'havelvac 7.1'!O522+'havelvac 7.2'!O522+'havelvac 7.3'!O522+'havelvac 7.4'!O522+'havelvac 7.5'!O522+'havelvac 7.6'!O522+'havelvac 7.7'!O522+'havelvac 7.9'!O522+'havelvac 7.8'!O522+'havelvac 7.10'!O522+'havelvac 7.11'!O522+'havelvac 7.12'!O522+'havelvac 7.13'!O522</f>
        <v>0</v>
      </c>
      <c r="S522" s="161">
        <f>+'havelvac 7.1'!P522+'havelvac 7.2'!P522+'havelvac 7.3'!P522+'havelvac 7.4'!P522+'havelvac 7.5'!P522+'havelvac 7.6'!P522+'havelvac 7.7'!P522+'havelvac 7.9'!P522+'havelvac 7.8'!P522+'havelvac 7.10'!P522+'havelvac 7.11'!P522+'havelvac 7.12'!P522+'havelvac 7.13'!P522</f>
        <v>0</v>
      </c>
      <c r="T522" s="438">
        <f t="shared" si="67"/>
        <v>0</v>
      </c>
      <c r="U522" s="438">
        <f t="shared" si="68"/>
        <v>0</v>
      </c>
      <c r="V522" s="438">
        <f t="shared" si="69"/>
        <v>0</v>
      </c>
    </row>
    <row r="523" spans="1:22" s="137" customFormat="1" ht="16.2" hidden="1">
      <c r="A523" s="184" t="str">
        <f t="shared" si="72"/>
        <v>71090202034511</v>
      </c>
      <c r="B523" s="200" t="s">
        <v>439</v>
      </c>
      <c r="C523" s="134" t="s">
        <v>187</v>
      </c>
      <c r="D523" s="133" t="s">
        <v>140</v>
      </c>
      <c r="E523" s="132" t="s">
        <v>140</v>
      </c>
      <c r="F523" s="186" t="s">
        <v>442</v>
      </c>
      <c r="G523" s="131">
        <v>4511</v>
      </c>
      <c r="H523" s="25"/>
      <c r="I523" s="18"/>
      <c r="J523" s="19"/>
      <c r="K523" s="19"/>
      <c r="L523" s="29" t="s">
        <v>138</v>
      </c>
      <c r="M523" s="12">
        <v>5132</v>
      </c>
      <c r="N523" s="183">
        <f>+'havelvac 7.1'!N523+'havelvac 7.2'!N523+'havelvac 7.3'!N523+'havelvac 7.4'!N523+'havelvac 7.5'!N523+'havelvac 7.6'!N523+'havelvac 7.7'!N523+'havelvac 7.9'!N523+'havelvac 7.8'!N523+'havelvac 7.10'!N523+'havelvac 7.11'!N523+'havelvac 7.12'!N523+'havelvac 7.13'!N523</f>
        <v>0</v>
      </c>
      <c r="O523" s="183">
        <f>+'havelvac 7.1'!O523+'havelvac 7.2'!O523+'havelvac 7.3'!O523+'havelvac 7.4'!O523+'havelvac 7.5'!O523+'havelvac 7.6'!O523+'havelvac 7.7'!O523+'havelvac 7.9'!O523+'havelvac 7.8'!O523+'havelvac 7.10'!O523+'havelvac 7.11'!O523+'havelvac 7.12'!O523+'havelvac 7.13'!O523</f>
        <v>0</v>
      </c>
      <c r="P523" s="183">
        <f>+'havelvac 7.1'!P523+'havelvac 7.2'!P523+'havelvac 7.3'!P523+'havelvac 7.4'!P523+'havelvac 7.5'!P523+'havelvac 7.6'!P523+'havelvac 7.7'!P523+'havelvac 7.9'!P523+'havelvac 7.8'!P523+'havelvac 7.10'!P523+'havelvac 7.11'!P523+'havelvac 7.12'!P523+'havelvac 7.13'!P523</f>
        <v>0</v>
      </c>
      <c r="Q523" s="161">
        <f>'havelvac 7.1'!N523+'havelvac 7.2'!N523</f>
        <v>0</v>
      </c>
      <c r="R523" s="161">
        <f>+'havelvac 7.1'!O523+'havelvac 7.2'!O523+'havelvac 7.3'!O523+'havelvac 7.4'!O523+'havelvac 7.5'!O523+'havelvac 7.6'!O523+'havelvac 7.7'!O523+'havelvac 7.9'!O523+'havelvac 7.8'!O523+'havelvac 7.10'!O523+'havelvac 7.11'!O523+'havelvac 7.12'!O523+'havelvac 7.13'!O523</f>
        <v>0</v>
      </c>
      <c r="S523" s="161">
        <f>+'havelvac 7.1'!P523+'havelvac 7.2'!P523+'havelvac 7.3'!P523+'havelvac 7.4'!P523+'havelvac 7.5'!P523+'havelvac 7.6'!P523+'havelvac 7.7'!P523+'havelvac 7.9'!P523+'havelvac 7.8'!P523+'havelvac 7.10'!P523+'havelvac 7.11'!P523+'havelvac 7.12'!P523+'havelvac 7.13'!P523</f>
        <v>0</v>
      </c>
      <c r="T523" s="438">
        <f t="shared" si="67"/>
        <v>0</v>
      </c>
      <c r="U523" s="438">
        <f t="shared" si="68"/>
        <v>0</v>
      </c>
      <c r="V523" s="438">
        <f t="shared" si="69"/>
        <v>0</v>
      </c>
    </row>
    <row r="524" spans="1:22" s="137" customFormat="1" ht="16.2" hidden="1">
      <c r="A524" s="184" t="str">
        <f t="shared" si="72"/>
        <v>71090202044511</v>
      </c>
      <c r="B524" s="200" t="s">
        <v>439</v>
      </c>
      <c r="C524" s="134" t="s">
        <v>187</v>
      </c>
      <c r="D524" s="133" t="s">
        <v>140</v>
      </c>
      <c r="E524" s="132" t="s">
        <v>140</v>
      </c>
      <c r="F524" s="186" t="s">
        <v>155</v>
      </c>
      <c r="G524" s="131">
        <v>4511</v>
      </c>
      <c r="H524" s="151">
        <v>2821</v>
      </c>
      <c r="I524" s="152" t="s">
        <v>185</v>
      </c>
      <c r="J524" s="153">
        <v>2</v>
      </c>
      <c r="K524" s="153">
        <v>2</v>
      </c>
      <c r="L524" s="154" t="s">
        <v>293</v>
      </c>
      <c r="M524" s="155"/>
      <c r="N524" s="192">
        <f>+N526</f>
        <v>0</v>
      </c>
      <c r="O524" s="192">
        <f t="shared" ref="O524:P524" si="79">+O526</f>
        <v>0</v>
      </c>
      <c r="P524" s="192">
        <f t="shared" si="79"/>
        <v>0</v>
      </c>
      <c r="Q524" s="161">
        <f>'havelvac 7.1'!N524+'havelvac 7.2'!N524</f>
        <v>0</v>
      </c>
      <c r="R524" s="161">
        <f>+'havelvac 7.1'!O524+'havelvac 7.2'!O524+'havelvac 7.3'!O524+'havelvac 7.4'!O524+'havelvac 7.5'!O524+'havelvac 7.6'!O524+'havelvac 7.7'!O524+'havelvac 7.9'!O524+'havelvac 7.8'!O524+'havelvac 7.10'!O524+'havelvac 7.11'!O524+'havelvac 7.12'!O524+'havelvac 7.13'!O524</f>
        <v>0</v>
      </c>
      <c r="S524" s="161">
        <f>+'havelvac 7.1'!P524+'havelvac 7.2'!P524+'havelvac 7.3'!P524+'havelvac 7.4'!P524+'havelvac 7.5'!P524+'havelvac 7.6'!P524+'havelvac 7.7'!P524+'havelvac 7.9'!P524+'havelvac 7.8'!P524+'havelvac 7.10'!P524+'havelvac 7.11'!P524+'havelvac 7.12'!P524+'havelvac 7.13'!P524</f>
        <v>0</v>
      </c>
      <c r="T524" s="438">
        <f t="shared" si="67"/>
        <v>0</v>
      </c>
      <c r="U524" s="438">
        <f t="shared" si="68"/>
        <v>0</v>
      </c>
      <c r="V524" s="438">
        <f t="shared" si="69"/>
        <v>0</v>
      </c>
    </row>
    <row r="525" spans="1:22" s="189" customFormat="1" ht="16.2" hidden="1">
      <c r="A525" s="184" t="str">
        <f t="shared" si="72"/>
        <v>71090500000000</v>
      </c>
      <c r="B525" s="185" t="s">
        <v>439</v>
      </c>
      <c r="C525" s="134" t="s">
        <v>187</v>
      </c>
      <c r="D525" s="133" t="s">
        <v>149</v>
      </c>
      <c r="E525" s="132" t="s">
        <v>441</v>
      </c>
      <c r="F525" s="186" t="s">
        <v>441</v>
      </c>
      <c r="G525" s="187" t="s">
        <v>440</v>
      </c>
      <c r="H525" s="25"/>
      <c r="I525" s="25"/>
      <c r="J525" s="26"/>
      <c r="K525" s="26"/>
      <c r="L525" s="30" t="s">
        <v>108</v>
      </c>
      <c r="M525" s="31"/>
      <c r="N525" s="190"/>
      <c r="O525" s="190"/>
      <c r="P525" s="190"/>
      <c r="Q525" s="161">
        <f>'havelvac 7.1'!N525+'havelvac 7.2'!N525</f>
        <v>0</v>
      </c>
      <c r="R525" s="161">
        <f>+'havelvac 7.1'!O525+'havelvac 7.2'!O525+'havelvac 7.3'!O525+'havelvac 7.4'!O525+'havelvac 7.5'!O525+'havelvac 7.6'!O525+'havelvac 7.7'!O525+'havelvac 7.9'!O525+'havelvac 7.8'!O525+'havelvac 7.10'!O525+'havelvac 7.11'!O525+'havelvac 7.12'!O525+'havelvac 7.13'!O525</f>
        <v>0</v>
      </c>
      <c r="S525" s="161">
        <f>+'havelvac 7.1'!P525+'havelvac 7.2'!P525+'havelvac 7.3'!P525+'havelvac 7.4'!P525+'havelvac 7.5'!P525+'havelvac 7.6'!P525+'havelvac 7.7'!P525+'havelvac 7.9'!P525+'havelvac 7.8'!P525+'havelvac 7.10'!P525+'havelvac 7.11'!P525+'havelvac 7.12'!P525+'havelvac 7.13'!P525</f>
        <v>0</v>
      </c>
      <c r="T525" s="438">
        <f t="shared" si="67"/>
        <v>0</v>
      </c>
      <c r="U525" s="438">
        <f t="shared" si="68"/>
        <v>0</v>
      </c>
      <c r="V525" s="438">
        <f t="shared" si="69"/>
        <v>0</v>
      </c>
    </row>
    <row r="526" spans="1:22" s="137" customFormat="1" ht="16.2" hidden="1">
      <c r="A526" s="184" t="str">
        <f t="shared" si="72"/>
        <v>71090500000001</v>
      </c>
      <c r="B526" s="185" t="s">
        <v>439</v>
      </c>
      <c r="C526" s="134" t="s">
        <v>187</v>
      </c>
      <c r="D526" s="133" t="s">
        <v>149</v>
      </c>
      <c r="E526" s="132" t="s">
        <v>441</v>
      </c>
      <c r="F526" s="186" t="s">
        <v>441</v>
      </c>
      <c r="G526" s="187" t="s">
        <v>96</v>
      </c>
      <c r="H526" s="45"/>
      <c r="I526" s="147"/>
      <c r="J526" s="148"/>
      <c r="K526" s="148"/>
      <c r="L526" s="27" t="s">
        <v>294</v>
      </c>
      <c r="M526" s="28"/>
      <c r="N526" s="197">
        <f>SUM(N527:N528)</f>
        <v>0</v>
      </c>
      <c r="O526" s="197">
        <f>SUM(O527:O528)</f>
        <v>0</v>
      </c>
      <c r="P526" s="197">
        <f>SUM(P527:P528)</f>
        <v>0</v>
      </c>
      <c r="Q526" s="161">
        <f>'havelvac 7.1'!N526+'havelvac 7.2'!N526</f>
        <v>0</v>
      </c>
      <c r="R526" s="161">
        <f>+'havelvac 7.1'!O526+'havelvac 7.2'!O526+'havelvac 7.3'!O526+'havelvac 7.4'!O526+'havelvac 7.5'!O526+'havelvac 7.6'!O526+'havelvac 7.7'!O526+'havelvac 7.9'!O526+'havelvac 7.8'!O526+'havelvac 7.10'!O526+'havelvac 7.11'!O526+'havelvac 7.12'!O526+'havelvac 7.13'!O526</f>
        <v>0</v>
      </c>
      <c r="S526" s="161">
        <f>+'havelvac 7.1'!P526+'havelvac 7.2'!P526+'havelvac 7.3'!P526+'havelvac 7.4'!P526+'havelvac 7.5'!P526+'havelvac 7.6'!P526+'havelvac 7.7'!P526+'havelvac 7.9'!P526+'havelvac 7.8'!P526+'havelvac 7.10'!P526+'havelvac 7.11'!P526+'havelvac 7.12'!P526+'havelvac 7.13'!P526</f>
        <v>0</v>
      </c>
      <c r="T526" s="438">
        <f t="shared" si="67"/>
        <v>0</v>
      </c>
      <c r="U526" s="438">
        <f t="shared" si="68"/>
        <v>0</v>
      </c>
      <c r="V526" s="438">
        <f t="shared" si="69"/>
        <v>0</v>
      </c>
    </row>
    <row r="527" spans="1:22" s="193" customFormat="1" ht="26.4" hidden="1">
      <c r="A527" s="184" t="str">
        <f t="shared" si="72"/>
        <v>71090501000000</v>
      </c>
      <c r="B527" s="185" t="s">
        <v>439</v>
      </c>
      <c r="C527" s="134" t="s">
        <v>187</v>
      </c>
      <c r="D527" s="133" t="s">
        <v>149</v>
      </c>
      <c r="E527" s="132" t="s">
        <v>106</v>
      </c>
      <c r="F527" s="186" t="s">
        <v>441</v>
      </c>
      <c r="G527" s="187" t="s">
        <v>440</v>
      </c>
      <c r="H527" s="25"/>
      <c r="I527" s="25"/>
      <c r="J527" s="26"/>
      <c r="K527" s="26"/>
      <c r="L527" s="29" t="s">
        <v>217</v>
      </c>
      <c r="M527" s="12">
        <v>4511</v>
      </c>
      <c r="N527" s="183">
        <f>+'havelvac 7.1'!N527+'havelvac 7.2'!N527+'havelvac 7.3'!N527+'havelvac 7.4'!N527+'havelvac 7.5'!N527+'havelvac 7.6'!N527+'havelvac 7.7'!N527+'havelvac 7.9'!N527+'havelvac 7.8'!N527+'havelvac 7.10'!N527+'havelvac 7.11'!N527+'havelvac 7.12'!N527+'havelvac 7.13'!N527</f>
        <v>0</v>
      </c>
      <c r="O527" s="183">
        <f>+'havelvac 7.1'!O527+'havelvac 7.2'!O527+'havelvac 7.3'!O527+'havelvac 7.4'!O527+'havelvac 7.5'!O527+'havelvac 7.6'!O527+'havelvac 7.7'!O527+'havelvac 7.9'!O527+'havelvac 7.8'!O527+'havelvac 7.10'!O527+'havelvac 7.11'!O527+'havelvac 7.12'!O527+'havelvac 7.13'!O527</f>
        <v>0</v>
      </c>
      <c r="P527" s="183">
        <f>+'havelvac 7.1'!P527+'havelvac 7.2'!P527+'havelvac 7.3'!P527+'havelvac 7.4'!P527+'havelvac 7.5'!P527+'havelvac 7.6'!P527+'havelvac 7.7'!P527+'havelvac 7.9'!P527+'havelvac 7.8'!P527+'havelvac 7.10'!P527+'havelvac 7.11'!P527+'havelvac 7.12'!P527+'havelvac 7.13'!P527</f>
        <v>0</v>
      </c>
      <c r="Q527" s="161">
        <f>'havelvac 7.1'!N527+'havelvac 7.2'!N527</f>
        <v>0</v>
      </c>
      <c r="R527" s="161">
        <f>+'havelvac 7.1'!O527+'havelvac 7.2'!O527+'havelvac 7.3'!O527+'havelvac 7.4'!O527+'havelvac 7.5'!O527+'havelvac 7.6'!O527+'havelvac 7.7'!O527+'havelvac 7.9'!O527+'havelvac 7.8'!O527+'havelvac 7.10'!O527+'havelvac 7.11'!O527+'havelvac 7.12'!O527+'havelvac 7.13'!O527</f>
        <v>0</v>
      </c>
      <c r="S527" s="161">
        <f>+'havelvac 7.1'!P527+'havelvac 7.2'!P527+'havelvac 7.3'!P527+'havelvac 7.4'!P527+'havelvac 7.5'!P527+'havelvac 7.6'!P527+'havelvac 7.7'!P527+'havelvac 7.9'!P527+'havelvac 7.8'!P527+'havelvac 7.10'!P527+'havelvac 7.11'!P527+'havelvac 7.12'!P527+'havelvac 7.13'!P527</f>
        <v>0</v>
      </c>
      <c r="T527" s="438">
        <f t="shared" si="67"/>
        <v>0</v>
      </c>
      <c r="U527" s="438">
        <f t="shared" si="68"/>
        <v>0</v>
      </c>
      <c r="V527" s="438">
        <f t="shared" si="69"/>
        <v>0</v>
      </c>
    </row>
    <row r="528" spans="1:22" s="137" customFormat="1" ht="26.4" hidden="1">
      <c r="A528" s="184" t="str">
        <f t="shared" si="72"/>
        <v>71090501000001</v>
      </c>
      <c r="B528" s="185" t="s">
        <v>439</v>
      </c>
      <c r="C528" s="134" t="s">
        <v>187</v>
      </c>
      <c r="D528" s="133" t="s">
        <v>149</v>
      </c>
      <c r="E528" s="132" t="s">
        <v>106</v>
      </c>
      <c r="F528" s="186" t="s">
        <v>441</v>
      </c>
      <c r="G528" s="187" t="s">
        <v>96</v>
      </c>
      <c r="H528" s="25"/>
      <c r="I528" s="25"/>
      <c r="J528" s="26"/>
      <c r="K528" s="26"/>
      <c r="L528" s="29" t="s">
        <v>219</v>
      </c>
      <c r="M528" s="12">
        <v>4819</v>
      </c>
      <c r="N528" s="183">
        <f>+'havelvac 7.1'!N528+'havelvac 7.2'!N528+'havelvac 7.3'!N528+'havelvac 7.4'!N528+'havelvac 7.5'!N528+'havelvac 7.6'!N528+'havelvac 7.7'!N528+'havelvac 7.9'!N528+'havelvac 7.8'!N528+'havelvac 7.10'!N528+'havelvac 7.11'!N528+'havelvac 7.12'!N528+'havelvac 7.13'!N528</f>
        <v>0</v>
      </c>
      <c r="O528" s="183">
        <f>+'havelvac 7.1'!O528+'havelvac 7.2'!O528+'havelvac 7.3'!O528+'havelvac 7.4'!O528+'havelvac 7.5'!O528+'havelvac 7.6'!O528+'havelvac 7.7'!O528+'havelvac 7.9'!O528+'havelvac 7.8'!O528+'havelvac 7.10'!O528+'havelvac 7.11'!O528+'havelvac 7.12'!O528+'havelvac 7.13'!O528</f>
        <v>0</v>
      </c>
      <c r="P528" s="183">
        <f>+'havelvac 7.1'!P528+'havelvac 7.2'!P528+'havelvac 7.3'!P528+'havelvac 7.4'!P528+'havelvac 7.5'!P528+'havelvac 7.6'!P528+'havelvac 7.7'!P528+'havelvac 7.9'!P528+'havelvac 7.8'!P528+'havelvac 7.10'!P528+'havelvac 7.11'!P528+'havelvac 7.12'!P528+'havelvac 7.13'!P528</f>
        <v>0</v>
      </c>
      <c r="Q528" s="161">
        <f>'havelvac 7.1'!N528+'havelvac 7.2'!N528</f>
        <v>0</v>
      </c>
      <c r="R528" s="161">
        <f>+'havelvac 7.1'!O528+'havelvac 7.2'!O528+'havelvac 7.3'!O528+'havelvac 7.4'!O528+'havelvac 7.5'!O528+'havelvac 7.6'!O528+'havelvac 7.7'!O528+'havelvac 7.9'!O528+'havelvac 7.8'!O528+'havelvac 7.10'!O528+'havelvac 7.11'!O528+'havelvac 7.12'!O528+'havelvac 7.13'!O528</f>
        <v>0</v>
      </c>
      <c r="S528" s="161">
        <f>+'havelvac 7.1'!P528+'havelvac 7.2'!P528+'havelvac 7.3'!P528+'havelvac 7.4'!P528+'havelvac 7.5'!P528+'havelvac 7.6'!P528+'havelvac 7.7'!P528+'havelvac 7.9'!P528+'havelvac 7.8'!P528+'havelvac 7.10'!P528+'havelvac 7.11'!P528+'havelvac 7.12'!P528+'havelvac 7.13'!P528</f>
        <v>0</v>
      </c>
      <c r="T528" s="438">
        <f t="shared" si="67"/>
        <v>0</v>
      </c>
      <c r="U528" s="438">
        <f t="shared" si="68"/>
        <v>0</v>
      </c>
      <c r="V528" s="438">
        <f t="shared" si="69"/>
        <v>0</v>
      </c>
    </row>
    <row r="529" spans="1:22" s="137" customFormat="1" ht="16.2" hidden="1">
      <c r="A529" s="184"/>
      <c r="B529" s="185"/>
      <c r="C529" s="134"/>
      <c r="D529" s="133"/>
      <c r="E529" s="132"/>
      <c r="F529" s="186"/>
      <c r="G529" s="131"/>
      <c r="H529" s="151">
        <v>2823</v>
      </c>
      <c r="I529" s="152" t="s">
        <v>185</v>
      </c>
      <c r="J529" s="153">
        <v>2</v>
      </c>
      <c r="K529" s="153">
        <v>3</v>
      </c>
      <c r="L529" s="154" t="s">
        <v>296</v>
      </c>
      <c r="M529" s="155"/>
      <c r="N529" s="192">
        <f>+N531</f>
        <v>0</v>
      </c>
      <c r="O529" s="192">
        <f>+O531</f>
        <v>0</v>
      </c>
      <c r="P529" s="192">
        <f>+P531</f>
        <v>0</v>
      </c>
      <c r="Q529" s="161">
        <f>'havelvac 7.1'!N529+'havelvac 7.2'!N529</f>
        <v>0</v>
      </c>
      <c r="R529" s="161">
        <f>+'havelvac 7.1'!O529+'havelvac 7.2'!O529+'havelvac 7.3'!O529+'havelvac 7.4'!O529+'havelvac 7.5'!O529+'havelvac 7.6'!O529+'havelvac 7.7'!O529+'havelvac 7.9'!O529+'havelvac 7.8'!O529+'havelvac 7.10'!O529+'havelvac 7.11'!O529+'havelvac 7.12'!O529+'havelvac 7.13'!O529</f>
        <v>0</v>
      </c>
      <c r="S529" s="161">
        <f>+'havelvac 7.1'!P529+'havelvac 7.2'!P529+'havelvac 7.3'!P529+'havelvac 7.4'!P529+'havelvac 7.5'!P529+'havelvac 7.6'!P529+'havelvac 7.7'!P529+'havelvac 7.9'!P529+'havelvac 7.8'!P529+'havelvac 7.10'!P529+'havelvac 7.11'!P529+'havelvac 7.12'!P529+'havelvac 7.13'!P529</f>
        <v>0</v>
      </c>
      <c r="T529" s="438">
        <f t="shared" si="67"/>
        <v>0</v>
      </c>
      <c r="U529" s="438">
        <f t="shared" si="68"/>
        <v>0</v>
      </c>
      <c r="V529" s="438">
        <f t="shared" si="69"/>
        <v>0</v>
      </c>
    </row>
    <row r="530" spans="1:22" s="137" customFormat="1" ht="16.2" hidden="1">
      <c r="A530" s="184"/>
      <c r="B530" s="185"/>
      <c r="C530" s="134"/>
      <c r="D530" s="133"/>
      <c r="E530" s="132"/>
      <c r="F530" s="186"/>
      <c r="G530" s="131"/>
      <c r="H530" s="25"/>
      <c r="I530" s="25"/>
      <c r="J530" s="26"/>
      <c r="K530" s="26"/>
      <c r="L530" s="30" t="s">
        <v>108</v>
      </c>
      <c r="M530" s="31"/>
      <c r="N530" s="190"/>
      <c r="O530" s="190"/>
      <c r="P530" s="190"/>
      <c r="Q530" s="161">
        <f>'havelvac 7.1'!N530+'havelvac 7.2'!N530</f>
        <v>0</v>
      </c>
      <c r="R530" s="161">
        <f>+'havelvac 7.1'!O530+'havelvac 7.2'!O530+'havelvac 7.3'!O530+'havelvac 7.4'!O530+'havelvac 7.5'!O530+'havelvac 7.6'!O530+'havelvac 7.7'!O530+'havelvac 7.9'!O530+'havelvac 7.8'!O530+'havelvac 7.10'!O530+'havelvac 7.11'!O530+'havelvac 7.12'!O530+'havelvac 7.13'!O530</f>
        <v>0</v>
      </c>
      <c r="S530" s="161">
        <f>+'havelvac 7.1'!P530+'havelvac 7.2'!P530+'havelvac 7.3'!P530+'havelvac 7.4'!P530+'havelvac 7.5'!P530+'havelvac 7.6'!P530+'havelvac 7.7'!P530+'havelvac 7.9'!P530+'havelvac 7.8'!P530+'havelvac 7.10'!P530+'havelvac 7.11'!P530+'havelvac 7.12'!P530+'havelvac 7.13'!P530</f>
        <v>0</v>
      </c>
      <c r="T530" s="438">
        <f t="shared" si="67"/>
        <v>0</v>
      </c>
      <c r="U530" s="438">
        <f t="shared" si="68"/>
        <v>0</v>
      </c>
      <c r="V530" s="438">
        <f t="shared" si="69"/>
        <v>0</v>
      </c>
    </row>
    <row r="531" spans="1:22" ht="27.6" hidden="1">
      <c r="B531" s="124"/>
      <c r="H531" s="45"/>
      <c r="I531" s="147"/>
      <c r="J531" s="148"/>
      <c r="K531" s="148"/>
      <c r="L531" s="27" t="s">
        <v>297</v>
      </c>
      <c r="M531" s="28"/>
      <c r="N531" s="197">
        <f>SUM(N532)</f>
        <v>0</v>
      </c>
      <c r="O531" s="197">
        <f>SUM(O532)</f>
        <v>0</v>
      </c>
      <c r="P531" s="197">
        <f>SUM(P532)</f>
        <v>0</v>
      </c>
      <c r="Q531" s="161">
        <f>'havelvac 7.1'!N531+'havelvac 7.2'!N531</f>
        <v>0</v>
      </c>
      <c r="R531" s="161">
        <f>+'havelvac 7.1'!O531+'havelvac 7.2'!O531+'havelvac 7.3'!O531+'havelvac 7.4'!O531+'havelvac 7.5'!O531+'havelvac 7.6'!O531+'havelvac 7.7'!O531+'havelvac 7.9'!O531+'havelvac 7.8'!O531+'havelvac 7.10'!O531+'havelvac 7.11'!O531+'havelvac 7.12'!O531+'havelvac 7.13'!O531</f>
        <v>0</v>
      </c>
      <c r="S531" s="161">
        <f>+'havelvac 7.1'!P531+'havelvac 7.2'!P531+'havelvac 7.3'!P531+'havelvac 7.4'!P531+'havelvac 7.5'!P531+'havelvac 7.6'!P531+'havelvac 7.7'!P531+'havelvac 7.9'!P531+'havelvac 7.8'!P531+'havelvac 7.10'!P531+'havelvac 7.11'!P531+'havelvac 7.12'!P531+'havelvac 7.13'!P531</f>
        <v>0</v>
      </c>
      <c r="T531" s="438">
        <f t="shared" si="67"/>
        <v>0</v>
      </c>
      <c r="U531" s="438">
        <f t="shared" si="68"/>
        <v>0</v>
      </c>
      <c r="V531" s="438">
        <f t="shared" si="69"/>
        <v>0</v>
      </c>
    </row>
    <row r="532" spans="1:22" s="137" customFormat="1" ht="26.4" hidden="1">
      <c r="A532" s="184" t="str">
        <f t="shared" si="72"/>
        <v>71090501034511</v>
      </c>
      <c r="B532" s="200" t="s">
        <v>439</v>
      </c>
      <c r="C532" s="134" t="s">
        <v>187</v>
      </c>
      <c r="D532" s="133" t="s">
        <v>149</v>
      </c>
      <c r="E532" s="132" t="s">
        <v>106</v>
      </c>
      <c r="F532" s="186" t="s">
        <v>442</v>
      </c>
      <c r="G532" s="131">
        <v>4511</v>
      </c>
      <c r="H532" s="17"/>
      <c r="I532" s="25"/>
      <c r="J532" s="26"/>
      <c r="K532" s="26"/>
      <c r="L532" s="29" t="s">
        <v>217</v>
      </c>
      <c r="M532" s="33">
        <v>4511</v>
      </c>
      <c r="N532" s="183">
        <f>+'havelvac 7.1'!N532+'havelvac 7.2'!N532+'havelvac 7.3'!N532+'havelvac 7.4'!N532+'havelvac 7.5'!N532+'havelvac 7.6'!N532+'havelvac 7.7'!N532+'havelvac 7.9'!N532+'havelvac 7.8'!N532+'havelvac 7.10'!N532+'havelvac 7.11'!N532+'havelvac 7.12'!N532+'havelvac 7.13'!N532</f>
        <v>0</v>
      </c>
      <c r="O532" s="183">
        <f>+'havelvac 7.1'!O532+'havelvac 7.2'!O532+'havelvac 7.3'!O532+'havelvac 7.4'!O532+'havelvac 7.5'!O532+'havelvac 7.6'!O532+'havelvac 7.7'!O532+'havelvac 7.9'!O532+'havelvac 7.8'!O532+'havelvac 7.10'!O532+'havelvac 7.11'!O532+'havelvac 7.12'!O532+'havelvac 7.13'!O532</f>
        <v>0</v>
      </c>
      <c r="P532" s="183">
        <f>+'havelvac 7.1'!P532+'havelvac 7.2'!P532+'havelvac 7.3'!P532+'havelvac 7.4'!P532+'havelvac 7.5'!P532+'havelvac 7.6'!P532+'havelvac 7.7'!P532+'havelvac 7.9'!P532+'havelvac 7.8'!P532+'havelvac 7.10'!P532+'havelvac 7.11'!P532+'havelvac 7.12'!P532+'havelvac 7.13'!P532</f>
        <v>0</v>
      </c>
      <c r="Q532" s="161">
        <f>'havelvac 7.1'!N532+'havelvac 7.2'!N532</f>
        <v>0</v>
      </c>
      <c r="R532" s="161">
        <f>+'havelvac 7.1'!O532+'havelvac 7.2'!O532+'havelvac 7.3'!O532+'havelvac 7.4'!O532+'havelvac 7.5'!O532+'havelvac 7.6'!O532+'havelvac 7.7'!O532+'havelvac 7.9'!O532+'havelvac 7.8'!O532+'havelvac 7.10'!O532+'havelvac 7.11'!O532+'havelvac 7.12'!O532+'havelvac 7.13'!O532</f>
        <v>0</v>
      </c>
      <c r="S532" s="161">
        <f>+'havelvac 7.1'!P532+'havelvac 7.2'!P532+'havelvac 7.3'!P532+'havelvac 7.4'!P532+'havelvac 7.5'!P532+'havelvac 7.6'!P532+'havelvac 7.7'!P532+'havelvac 7.9'!P532+'havelvac 7.8'!P532+'havelvac 7.10'!P532+'havelvac 7.11'!P532+'havelvac 7.12'!P532+'havelvac 7.13'!P532</f>
        <v>0</v>
      </c>
      <c r="T532" s="438">
        <f t="shared" ref="T532:T595" si="80">N532-Q532</f>
        <v>0</v>
      </c>
      <c r="U532" s="438">
        <f t="shared" ref="U532:U595" si="81">O532-R532</f>
        <v>0</v>
      </c>
      <c r="V532" s="438">
        <f t="shared" ref="V532:V595" si="82">P532-S532</f>
        <v>0</v>
      </c>
    </row>
    <row r="533" spans="1:22" s="137" customFormat="1" ht="16.2" hidden="1">
      <c r="A533" s="184" t="str">
        <f t="shared" si="72"/>
        <v>71090501044239</v>
      </c>
      <c r="B533" s="185" t="s">
        <v>439</v>
      </c>
      <c r="C533" s="134" t="s">
        <v>187</v>
      </c>
      <c r="D533" s="133" t="s">
        <v>149</v>
      </c>
      <c r="E533" s="132" t="s">
        <v>106</v>
      </c>
      <c r="F533" s="186" t="s">
        <v>155</v>
      </c>
      <c r="G533" s="131">
        <v>4239</v>
      </c>
      <c r="H533" s="151">
        <v>2824</v>
      </c>
      <c r="I533" s="152" t="s">
        <v>185</v>
      </c>
      <c r="J533" s="153">
        <v>2</v>
      </c>
      <c r="K533" s="153">
        <v>4</v>
      </c>
      <c r="L533" s="154" t="s">
        <v>299</v>
      </c>
      <c r="M533" s="155"/>
      <c r="N533" s="192">
        <f>+N535+N544+N546</f>
        <v>0</v>
      </c>
      <c r="O533" s="192">
        <f t="shared" ref="O533:P533" si="83">+O535+O544+O546</f>
        <v>0</v>
      </c>
      <c r="P533" s="192">
        <f t="shared" si="83"/>
        <v>0</v>
      </c>
      <c r="Q533" s="161">
        <f>'havelvac 7.1'!N533+'havelvac 7.2'!N533</f>
        <v>0</v>
      </c>
      <c r="R533" s="161">
        <f>+'havelvac 7.1'!O533+'havelvac 7.2'!O533+'havelvac 7.3'!O533+'havelvac 7.4'!O533+'havelvac 7.5'!O533+'havelvac 7.6'!O533+'havelvac 7.7'!O533+'havelvac 7.9'!O533+'havelvac 7.8'!O533+'havelvac 7.10'!O533+'havelvac 7.11'!O533+'havelvac 7.12'!O533+'havelvac 7.13'!O533</f>
        <v>0</v>
      </c>
      <c r="S533" s="161">
        <f>+'havelvac 7.1'!P533+'havelvac 7.2'!P533+'havelvac 7.3'!P533+'havelvac 7.4'!P533+'havelvac 7.5'!P533+'havelvac 7.6'!P533+'havelvac 7.7'!P533+'havelvac 7.9'!P533+'havelvac 7.8'!P533+'havelvac 7.10'!P533+'havelvac 7.11'!P533+'havelvac 7.12'!P533+'havelvac 7.13'!P533</f>
        <v>0</v>
      </c>
      <c r="T533" s="438">
        <f t="shared" si="80"/>
        <v>0</v>
      </c>
      <c r="U533" s="438">
        <f t="shared" si="81"/>
        <v>0</v>
      </c>
      <c r="V533" s="438">
        <f t="shared" si="82"/>
        <v>0</v>
      </c>
    </row>
    <row r="534" spans="1:22" s="198" customFormat="1" ht="16.2" hidden="1">
      <c r="A534" s="184" t="str">
        <f t="shared" si="72"/>
        <v>71090501050000</v>
      </c>
      <c r="B534" s="185" t="s">
        <v>439</v>
      </c>
      <c r="C534" s="134" t="s">
        <v>187</v>
      </c>
      <c r="D534" s="133" t="s">
        <v>149</v>
      </c>
      <c r="E534" s="132" t="s">
        <v>106</v>
      </c>
      <c r="F534" s="186" t="s">
        <v>149</v>
      </c>
      <c r="G534" s="187" t="s">
        <v>440</v>
      </c>
      <c r="H534" s="25"/>
      <c r="I534" s="25"/>
      <c r="J534" s="26"/>
      <c r="K534" s="26"/>
      <c r="L534" s="30" t="s">
        <v>108</v>
      </c>
      <c r="M534" s="31"/>
      <c r="N534" s="190"/>
      <c r="O534" s="190"/>
      <c r="P534" s="190"/>
      <c r="Q534" s="161">
        <f>'havelvac 7.1'!N534+'havelvac 7.2'!N534</f>
        <v>0</v>
      </c>
      <c r="R534" s="161">
        <f>+'havelvac 7.1'!O534+'havelvac 7.2'!O534+'havelvac 7.3'!O534+'havelvac 7.4'!O534+'havelvac 7.5'!O534+'havelvac 7.6'!O534+'havelvac 7.7'!O534+'havelvac 7.9'!O534+'havelvac 7.8'!O534+'havelvac 7.10'!O534+'havelvac 7.11'!O534+'havelvac 7.12'!O534+'havelvac 7.13'!O534</f>
        <v>0</v>
      </c>
      <c r="S534" s="161">
        <f>+'havelvac 7.1'!P534+'havelvac 7.2'!P534+'havelvac 7.3'!P534+'havelvac 7.4'!P534+'havelvac 7.5'!P534+'havelvac 7.6'!P534+'havelvac 7.7'!P534+'havelvac 7.9'!P534+'havelvac 7.8'!P534+'havelvac 7.10'!P534+'havelvac 7.11'!P534+'havelvac 7.12'!P534+'havelvac 7.13'!P534</f>
        <v>0</v>
      </c>
      <c r="T534" s="438">
        <f t="shared" si="80"/>
        <v>0</v>
      </c>
      <c r="U534" s="438">
        <f t="shared" si="81"/>
        <v>0</v>
      </c>
      <c r="V534" s="438">
        <f t="shared" si="82"/>
        <v>0</v>
      </c>
    </row>
    <row r="535" spans="1:22" s="137" customFormat="1" ht="16.2" hidden="1">
      <c r="A535" s="184" t="str">
        <f t="shared" si="72"/>
        <v>71090501054819</v>
      </c>
      <c r="B535" s="185" t="s">
        <v>439</v>
      </c>
      <c r="C535" s="134" t="s">
        <v>187</v>
      </c>
      <c r="D535" s="133" t="s">
        <v>149</v>
      </c>
      <c r="E535" s="132" t="s">
        <v>106</v>
      </c>
      <c r="F535" s="186" t="s">
        <v>149</v>
      </c>
      <c r="G535" s="131">
        <v>4819</v>
      </c>
      <c r="H535" s="45"/>
      <c r="I535" s="147"/>
      <c r="J535" s="148"/>
      <c r="K535" s="148"/>
      <c r="L535" s="27" t="s">
        <v>300</v>
      </c>
      <c r="M535" s="28"/>
      <c r="N535" s="197">
        <f>SUM(N536:N543)</f>
        <v>0</v>
      </c>
      <c r="O535" s="197">
        <f t="shared" ref="O535:P535" si="84">SUM(O536:O543)</f>
        <v>0</v>
      </c>
      <c r="P535" s="197">
        <f t="shared" si="84"/>
        <v>0</v>
      </c>
      <c r="Q535" s="161">
        <f>'havelvac 7.1'!N535+'havelvac 7.2'!N535</f>
        <v>0</v>
      </c>
      <c r="R535" s="161">
        <f>+'havelvac 7.1'!O535+'havelvac 7.2'!O535+'havelvac 7.3'!O535+'havelvac 7.4'!O535+'havelvac 7.5'!O535+'havelvac 7.6'!O535+'havelvac 7.7'!O535+'havelvac 7.9'!O535+'havelvac 7.8'!O535+'havelvac 7.10'!O535+'havelvac 7.11'!O535+'havelvac 7.12'!O535+'havelvac 7.13'!O535</f>
        <v>0</v>
      </c>
      <c r="S535" s="161">
        <f>+'havelvac 7.1'!P535+'havelvac 7.2'!P535+'havelvac 7.3'!P535+'havelvac 7.4'!P535+'havelvac 7.5'!P535+'havelvac 7.6'!P535+'havelvac 7.7'!P535+'havelvac 7.9'!P535+'havelvac 7.8'!P535+'havelvac 7.10'!P535+'havelvac 7.11'!P535+'havelvac 7.12'!P535+'havelvac 7.13'!P535</f>
        <v>0</v>
      </c>
      <c r="T535" s="438">
        <f t="shared" si="80"/>
        <v>0</v>
      </c>
      <c r="U535" s="438">
        <f t="shared" si="81"/>
        <v>0</v>
      </c>
      <c r="V535" s="438">
        <f t="shared" si="82"/>
        <v>0</v>
      </c>
    </row>
    <row r="536" spans="1:22" s="189" customFormat="1" ht="16.2" hidden="1">
      <c r="A536" s="184"/>
      <c r="B536" s="185"/>
      <c r="C536" s="134"/>
      <c r="D536" s="133"/>
      <c r="E536" s="132"/>
      <c r="F536" s="186"/>
      <c r="G536" s="187"/>
      <c r="H536" s="17"/>
      <c r="I536" s="25"/>
      <c r="J536" s="26"/>
      <c r="K536" s="26"/>
      <c r="L536" s="29" t="s">
        <v>118</v>
      </c>
      <c r="M536" s="12">
        <v>4216</v>
      </c>
      <c r="N536" s="183">
        <f>+'havelvac 7.1'!N536+'havelvac 7.2'!N536+'havelvac 7.3'!N536+'havelvac 7.4'!N536+'havelvac 7.5'!N536+'havelvac 7.6'!N536+'havelvac 7.7'!N536+'havelvac 7.9'!N536+'havelvac 7.8'!N536+'havelvac 7.10'!N536+'havelvac 7.11'!N536+'havelvac 7.12'!N536+'havelvac 7.13'!N536</f>
        <v>0</v>
      </c>
      <c r="O536" s="183">
        <f>+'havelvac 7.1'!O536+'havelvac 7.2'!O536+'havelvac 7.3'!O536+'havelvac 7.4'!O536+'havelvac 7.5'!O536+'havelvac 7.6'!O536+'havelvac 7.7'!O536+'havelvac 7.9'!O536+'havelvac 7.8'!O536+'havelvac 7.10'!O536+'havelvac 7.11'!O536+'havelvac 7.12'!O536+'havelvac 7.13'!O536</f>
        <v>0</v>
      </c>
      <c r="P536" s="183">
        <f>+'havelvac 7.1'!P536+'havelvac 7.2'!P536+'havelvac 7.3'!P536+'havelvac 7.4'!P536+'havelvac 7.5'!P536+'havelvac 7.6'!P536+'havelvac 7.7'!P536+'havelvac 7.9'!P536+'havelvac 7.8'!P536+'havelvac 7.10'!P536+'havelvac 7.11'!P536+'havelvac 7.12'!P536+'havelvac 7.13'!P536</f>
        <v>0</v>
      </c>
      <c r="Q536" s="161">
        <f>'havelvac 7.1'!N536+'havelvac 7.2'!N536</f>
        <v>0</v>
      </c>
      <c r="R536" s="161">
        <f>+'havelvac 7.1'!O536+'havelvac 7.2'!O536+'havelvac 7.3'!O536+'havelvac 7.4'!O536+'havelvac 7.5'!O536+'havelvac 7.6'!O536+'havelvac 7.7'!O536+'havelvac 7.9'!O536+'havelvac 7.8'!O536+'havelvac 7.10'!O536+'havelvac 7.11'!O536+'havelvac 7.12'!O536+'havelvac 7.13'!O536</f>
        <v>0</v>
      </c>
      <c r="S536" s="161">
        <f>+'havelvac 7.1'!P536+'havelvac 7.2'!P536+'havelvac 7.3'!P536+'havelvac 7.4'!P536+'havelvac 7.5'!P536+'havelvac 7.6'!P536+'havelvac 7.7'!P536+'havelvac 7.9'!P536+'havelvac 7.8'!P536+'havelvac 7.10'!P536+'havelvac 7.11'!P536+'havelvac 7.12'!P536+'havelvac 7.13'!P536</f>
        <v>0</v>
      </c>
      <c r="T536" s="438">
        <f t="shared" si="80"/>
        <v>0</v>
      </c>
      <c r="U536" s="438">
        <f t="shared" si="81"/>
        <v>0</v>
      </c>
      <c r="V536" s="438">
        <f t="shared" si="82"/>
        <v>0</v>
      </c>
    </row>
    <row r="537" spans="1:22" s="189" customFormat="1" ht="16.2" hidden="1">
      <c r="A537" s="184" t="str">
        <f t="shared" ref="A537:A602" si="85">CONCATENATE(B537,C537,D537,E537,F537,G537)</f>
        <v>71090600000000</v>
      </c>
      <c r="B537" s="185" t="s">
        <v>439</v>
      </c>
      <c r="C537" s="134" t="s">
        <v>187</v>
      </c>
      <c r="D537" s="133" t="s">
        <v>157</v>
      </c>
      <c r="E537" s="132" t="s">
        <v>441</v>
      </c>
      <c r="F537" s="186" t="s">
        <v>441</v>
      </c>
      <c r="G537" s="187" t="s">
        <v>440</v>
      </c>
      <c r="H537" s="17"/>
      <c r="I537" s="25"/>
      <c r="J537" s="26"/>
      <c r="K537" s="26"/>
      <c r="L537" s="29" t="s">
        <v>122</v>
      </c>
      <c r="M537" s="12">
        <v>4234</v>
      </c>
      <c r="N537" s="183">
        <f>+'havelvac 7.1'!N537+'havelvac 7.2'!N537+'havelvac 7.3'!N537+'havelvac 7.4'!N537+'havelvac 7.5'!N537+'havelvac 7.6'!N537+'havelvac 7.7'!N537+'havelvac 7.9'!N537+'havelvac 7.8'!N537+'havelvac 7.10'!N537+'havelvac 7.11'!N537+'havelvac 7.12'!N537+'havelvac 7.13'!N537</f>
        <v>0</v>
      </c>
      <c r="O537" s="183">
        <f>+'havelvac 7.1'!O537+'havelvac 7.2'!O537+'havelvac 7.3'!O537+'havelvac 7.4'!O537+'havelvac 7.5'!O537+'havelvac 7.6'!O537+'havelvac 7.7'!O537+'havelvac 7.9'!O537+'havelvac 7.8'!O537+'havelvac 7.10'!O537+'havelvac 7.11'!O537+'havelvac 7.12'!O537+'havelvac 7.13'!O537</f>
        <v>0</v>
      </c>
      <c r="P537" s="183">
        <f>+'havelvac 7.1'!P537+'havelvac 7.2'!P537+'havelvac 7.3'!P537+'havelvac 7.4'!P537+'havelvac 7.5'!P537+'havelvac 7.6'!P537+'havelvac 7.7'!P537+'havelvac 7.9'!P537+'havelvac 7.8'!P537+'havelvac 7.10'!P537+'havelvac 7.11'!P537+'havelvac 7.12'!P537+'havelvac 7.13'!P537</f>
        <v>0</v>
      </c>
      <c r="Q537" s="161">
        <f>'havelvac 7.1'!N537+'havelvac 7.2'!N537</f>
        <v>0</v>
      </c>
      <c r="R537" s="161">
        <f>+'havelvac 7.1'!O537+'havelvac 7.2'!O537+'havelvac 7.3'!O537+'havelvac 7.4'!O537+'havelvac 7.5'!O537+'havelvac 7.6'!O537+'havelvac 7.7'!O537+'havelvac 7.9'!O537+'havelvac 7.8'!O537+'havelvac 7.10'!O537+'havelvac 7.11'!O537+'havelvac 7.12'!O537+'havelvac 7.13'!O537</f>
        <v>0</v>
      </c>
      <c r="S537" s="161">
        <f>+'havelvac 7.1'!P537+'havelvac 7.2'!P537+'havelvac 7.3'!P537+'havelvac 7.4'!P537+'havelvac 7.5'!P537+'havelvac 7.6'!P537+'havelvac 7.7'!P537+'havelvac 7.9'!P537+'havelvac 7.8'!P537+'havelvac 7.10'!P537+'havelvac 7.11'!P537+'havelvac 7.12'!P537+'havelvac 7.13'!P537</f>
        <v>0</v>
      </c>
      <c r="T537" s="438">
        <f t="shared" si="80"/>
        <v>0</v>
      </c>
      <c r="U537" s="438">
        <f t="shared" si="81"/>
        <v>0</v>
      </c>
      <c r="V537" s="438">
        <f t="shared" si="82"/>
        <v>0</v>
      </c>
    </row>
    <row r="538" spans="1:22" s="137" customFormat="1" ht="16.2" hidden="1">
      <c r="A538" s="184" t="str">
        <f t="shared" si="85"/>
        <v>71090600000001</v>
      </c>
      <c r="B538" s="185" t="s">
        <v>439</v>
      </c>
      <c r="C538" s="134" t="s">
        <v>187</v>
      </c>
      <c r="D538" s="133" t="s">
        <v>157</v>
      </c>
      <c r="E538" s="132" t="s">
        <v>441</v>
      </c>
      <c r="F538" s="186" t="s">
        <v>441</v>
      </c>
      <c r="G538" s="187" t="s">
        <v>96</v>
      </c>
      <c r="H538" s="17"/>
      <c r="I538" s="25"/>
      <c r="J538" s="26"/>
      <c r="K538" s="26"/>
      <c r="L538" s="29" t="s">
        <v>125</v>
      </c>
      <c r="M538" s="31">
        <v>4239</v>
      </c>
      <c r="N538" s="183">
        <f>+'havelvac 7.1'!N538+'havelvac 7.2'!N538+'havelvac 7.3'!N538+'havelvac 7.4'!N538+'havelvac 7.5'!N538+'havelvac 7.6'!N538+'havelvac 7.7'!N538+'havelvac 7.9'!N538+'havelvac 7.8'!N538+'havelvac 7.10'!N538+'havelvac 7.11'!N538+'havelvac 7.12'!N538+'havelvac 7.13'!N538</f>
        <v>0</v>
      </c>
      <c r="O538" s="183">
        <f>+'havelvac 7.1'!O538+'havelvac 7.2'!O538+'havelvac 7.3'!O538+'havelvac 7.4'!O538+'havelvac 7.5'!O538+'havelvac 7.6'!O538+'havelvac 7.7'!O538+'havelvac 7.9'!O538+'havelvac 7.8'!O538+'havelvac 7.10'!O538+'havelvac 7.11'!O538+'havelvac 7.12'!O538+'havelvac 7.13'!O538</f>
        <v>0</v>
      </c>
      <c r="P538" s="183">
        <f>+'havelvac 7.1'!P538+'havelvac 7.2'!P538+'havelvac 7.3'!P538+'havelvac 7.4'!P538+'havelvac 7.5'!P538+'havelvac 7.6'!P538+'havelvac 7.7'!P538+'havelvac 7.9'!P538+'havelvac 7.8'!P538+'havelvac 7.10'!P538+'havelvac 7.11'!P538+'havelvac 7.12'!P538+'havelvac 7.13'!P538</f>
        <v>0</v>
      </c>
      <c r="Q538" s="161">
        <f>'havelvac 7.1'!N538+'havelvac 7.2'!N538</f>
        <v>0</v>
      </c>
      <c r="R538" s="161">
        <f>+'havelvac 7.1'!O538+'havelvac 7.2'!O538+'havelvac 7.3'!O538+'havelvac 7.4'!O538+'havelvac 7.5'!O538+'havelvac 7.6'!O538+'havelvac 7.7'!O538+'havelvac 7.9'!O538+'havelvac 7.8'!O538+'havelvac 7.10'!O538+'havelvac 7.11'!O538+'havelvac 7.12'!O538+'havelvac 7.13'!O538</f>
        <v>0</v>
      </c>
      <c r="S538" s="161">
        <f>+'havelvac 7.1'!P538+'havelvac 7.2'!P538+'havelvac 7.3'!P538+'havelvac 7.4'!P538+'havelvac 7.5'!P538+'havelvac 7.6'!P538+'havelvac 7.7'!P538+'havelvac 7.9'!P538+'havelvac 7.8'!P538+'havelvac 7.10'!P538+'havelvac 7.11'!P538+'havelvac 7.12'!P538+'havelvac 7.13'!P538</f>
        <v>0</v>
      </c>
      <c r="T538" s="438">
        <f t="shared" si="80"/>
        <v>0</v>
      </c>
      <c r="U538" s="438">
        <f t="shared" si="81"/>
        <v>0</v>
      </c>
      <c r="V538" s="438">
        <f t="shared" si="82"/>
        <v>0</v>
      </c>
    </row>
    <row r="539" spans="1:22" s="193" customFormat="1" ht="16.2" hidden="1">
      <c r="A539" s="184" t="str">
        <f t="shared" si="85"/>
        <v>71090601000000</v>
      </c>
      <c r="B539" s="185" t="s">
        <v>439</v>
      </c>
      <c r="C539" s="134" t="s">
        <v>187</v>
      </c>
      <c r="D539" s="133" t="s">
        <v>157</v>
      </c>
      <c r="E539" s="132" t="s">
        <v>106</v>
      </c>
      <c r="F539" s="186" t="s">
        <v>441</v>
      </c>
      <c r="G539" s="187" t="s">
        <v>440</v>
      </c>
      <c r="H539" s="17"/>
      <c r="I539" s="25"/>
      <c r="J539" s="26"/>
      <c r="K539" s="26"/>
      <c r="L539" s="32" t="s">
        <v>130</v>
      </c>
      <c r="M539" s="48">
        <v>4267</v>
      </c>
      <c r="N539" s="183">
        <f>+'havelvac 7.1'!N539+'havelvac 7.2'!N539+'havelvac 7.3'!N539+'havelvac 7.4'!N539+'havelvac 7.5'!N539+'havelvac 7.6'!N539+'havelvac 7.7'!N539+'havelvac 7.9'!N539+'havelvac 7.8'!N539+'havelvac 7.10'!N539+'havelvac 7.11'!N539+'havelvac 7.12'!N539+'havelvac 7.13'!N539</f>
        <v>0</v>
      </c>
      <c r="O539" s="183">
        <f>+'havelvac 7.1'!O539+'havelvac 7.2'!O539+'havelvac 7.3'!O539+'havelvac 7.4'!O539+'havelvac 7.5'!O539+'havelvac 7.6'!O539+'havelvac 7.7'!O539+'havelvac 7.9'!O539+'havelvac 7.8'!O539+'havelvac 7.10'!O539+'havelvac 7.11'!O539+'havelvac 7.12'!O539+'havelvac 7.13'!O539</f>
        <v>0</v>
      </c>
      <c r="P539" s="183">
        <f>+'havelvac 7.1'!P539+'havelvac 7.2'!P539+'havelvac 7.3'!P539+'havelvac 7.4'!P539+'havelvac 7.5'!P539+'havelvac 7.6'!P539+'havelvac 7.7'!P539+'havelvac 7.9'!P539+'havelvac 7.8'!P539+'havelvac 7.10'!P539+'havelvac 7.11'!P539+'havelvac 7.12'!P539+'havelvac 7.13'!P539</f>
        <v>0</v>
      </c>
      <c r="Q539" s="161">
        <f>'havelvac 7.1'!N539+'havelvac 7.2'!N539</f>
        <v>0</v>
      </c>
      <c r="R539" s="161">
        <f>+'havelvac 7.1'!O539+'havelvac 7.2'!O539+'havelvac 7.3'!O539+'havelvac 7.4'!O539+'havelvac 7.5'!O539+'havelvac 7.6'!O539+'havelvac 7.7'!O539+'havelvac 7.9'!O539+'havelvac 7.8'!O539+'havelvac 7.10'!O539+'havelvac 7.11'!O539+'havelvac 7.12'!O539+'havelvac 7.13'!O539</f>
        <v>0</v>
      </c>
      <c r="S539" s="161">
        <f>+'havelvac 7.1'!P539+'havelvac 7.2'!P539+'havelvac 7.3'!P539+'havelvac 7.4'!P539+'havelvac 7.5'!P539+'havelvac 7.6'!P539+'havelvac 7.7'!P539+'havelvac 7.9'!P539+'havelvac 7.8'!P539+'havelvac 7.10'!P539+'havelvac 7.11'!P539+'havelvac 7.12'!P539+'havelvac 7.13'!P539</f>
        <v>0</v>
      </c>
      <c r="T539" s="438">
        <f t="shared" si="80"/>
        <v>0</v>
      </c>
      <c r="U539" s="438">
        <f t="shared" si="81"/>
        <v>0</v>
      </c>
      <c r="V539" s="438">
        <f t="shared" si="82"/>
        <v>0</v>
      </c>
    </row>
    <row r="540" spans="1:22" s="137" customFormat="1" ht="16.2" hidden="1">
      <c r="A540" s="184" t="str">
        <f t="shared" si="85"/>
        <v>71090601000001</v>
      </c>
      <c r="B540" s="185" t="s">
        <v>439</v>
      </c>
      <c r="C540" s="134" t="s">
        <v>187</v>
      </c>
      <c r="D540" s="133" t="s">
        <v>157</v>
      </c>
      <c r="E540" s="132" t="s">
        <v>106</v>
      </c>
      <c r="F540" s="186" t="s">
        <v>441</v>
      </c>
      <c r="G540" s="187" t="s">
        <v>96</v>
      </c>
      <c r="H540" s="177"/>
      <c r="I540" s="194"/>
      <c r="J540" s="201"/>
      <c r="K540" s="202"/>
      <c r="L540" s="203" t="s">
        <v>240</v>
      </c>
      <c r="M540" s="13">
        <v>4269</v>
      </c>
      <c r="N540" s="183">
        <f>+'havelvac 7.1'!N540+'havelvac 7.2'!N540+'havelvac 7.3'!N540+'havelvac 7.4'!N540+'havelvac 7.5'!N540+'havelvac 7.6'!N540+'havelvac 7.7'!N540+'havelvac 7.9'!N540+'havelvac 7.8'!N540+'havelvac 7.10'!N540+'havelvac 7.11'!N540+'havelvac 7.12'!N540+'havelvac 7.13'!N540</f>
        <v>0</v>
      </c>
      <c r="O540" s="183">
        <f>+'havelvac 7.1'!O540+'havelvac 7.2'!O540+'havelvac 7.3'!O540+'havelvac 7.4'!O540+'havelvac 7.5'!O540+'havelvac 7.6'!O540+'havelvac 7.7'!O540+'havelvac 7.9'!O540+'havelvac 7.8'!O540+'havelvac 7.10'!O540+'havelvac 7.11'!O540+'havelvac 7.12'!O540+'havelvac 7.13'!O540</f>
        <v>0</v>
      </c>
      <c r="P540" s="183">
        <f>+'havelvac 7.1'!P540+'havelvac 7.2'!P540+'havelvac 7.3'!P540+'havelvac 7.4'!P540+'havelvac 7.5'!P540+'havelvac 7.6'!P540+'havelvac 7.7'!P540+'havelvac 7.9'!P540+'havelvac 7.8'!P540+'havelvac 7.10'!P540+'havelvac 7.11'!P540+'havelvac 7.12'!P540+'havelvac 7.13'!P540</f>
        <v>0</v>
      </c>
      <c r="Q540" s="161">
        <f>'havelvac 7.1'!N540+'havelvac 7.2'!N540</f>
        <v>0</v>
      </c>
      <c r="R540" s="161">
        <f>+'havelvac 7.1'!O540+'havelvac 7.2'!O540+'havelvac 7.3'!O540+'havelvac 7.4'!O540+'havelvac 7.5'!O540+'havelvac 7.6'!O540+'havelvac 7.7'!O540+'havelvac 7.9'!O540+'havelvac 7.8'!O540+'havelvac 7.10'!O540+'havelvac 7.11'!O540+'havelvac 7.12'!O540+'havelvac 7.13'!O540</f>
        <v>0</v>
      </c>
      <c r="S540" s="161">
        <f>+'havelvac 7.1'!P540+'havelvac 7.2'!P540+'havelvac 7.3'!P540+'havelvac 7.4'!P540+'havelvac 7.5'!P540+'havelvac 7.6'!P540+'havelvac 7.7'!P540+'havelvac 7.9'!P540+'havelvac 7.8'!P540+'havelvac 7.10'!P540+'havelvac 7.11'!P540+'havelvac 7.12'!P540+'havelvac 7.13'!P540</f>
        <v>0</v>
      </c>
      <c r="T540" s="438">
        <f t="shared" si="80"/>
        <v>0</v>
      </c>
      <c r="U540" s="438">
        <f t="shared" si="81"/>
        <v>0</v>
      </c>
      <c r="V540" s="438">
        <f t="shared" si="82"/>
        <v>0</v>
      </c>
    </row>
    <row r="541" spans="1:22" s="198" customFormat="1" ht="16.2" hidden="1">
      <c r="A541" s="184" t="str">
        <f t="shared" si="85"/>
        <v>71090601010000</v>
      </c>
      <c r="B541" s="185" t="s">
        <v>439</v>
      </c>
      <c r="C541" s="134" t="s">
        <v>187</v>
      </c>
      <c r="D541" s="133" t="s">
        <v>157</v>
      </c>
      <c r="E541" s="132" t="s">
        <v>106</v>
      </c>
      <c r="F541" s="186" t="s">
        <v>106</v>
      </c>
      <c r="G541" s="187" t="s">
        <v>440</v>
      </c>
      <c r="H541" s="25"/>
      <c r="I541" s="25"/>
      <c r="J541" s="26"/>
      <c r="K541" s="26"/>
      <c r="L541" s="36" t="s">
        <v>167</v>
      </c>
      <c r="M541" s="13">
        <v>4639</v>
      </c>
      <c r="N541" s="183">
        <f>+'havelvac 7.1'!N541+'havelvac 7.2'!N541+'havelvac 7.3'!N541+'havelvac 7.4'!N541+'havelvac 7.5'!N541+'havelvac 7.6'!N541+'havelvac 7.7'!N541+'havelvac 7.9'!N541+'havelvac 7.8'!N541+'havelvac 7.10'!N541+'havelvac 7.11'!N541+'havelvac 7.12'!N541+'havelvac 7.13'!N541</f>
        <v>0</v>
      </c>
      <c r="O541" s="183">
        <f>+'havelvac 7.1'!O541+'havelvac 7.2'!O541+'havelvac 7.3'!O541+'havelvac 7.4'!O541+'havelvac 7.5'!O541+'havelvac 7.6'!O541+'havelvac 7.7'!O541+'havelvac 7.9'!O541+'havelvac 7.8'!O541+'havelvac 7.10'!O541+'havelvac 7.11'!O541+'havelvac 7.12'!O541+'havelvac 7.13'!O541</f>
        <v>0</v>
      </c>
      <c r="P541" s="183">
        <f>+'havelvac 7.1'!P541+'havelvac 7.2'!P541+'havelvac 7.3'!P541+'havelvac 7.4'!P541+'havelvac 7.5'!P541+'havelvac 7.6'!P541+'havelvac 7.7'!P541+'havelvac 7.9'!P541+'havelvac 7.8'!P541+'havelvac 7.10'!P541+'havelvac 7.11'!P541+'havelvac 7.12'!P541+'havelvac 7.13'!P541</f>
        <v>0</v>
      </c>
      <c r="Q541" s="161">
        <f>'havelvac 7.1'!N541+'havelvac 7.2'!N541</f>
        <v>0</v>
      </c>
      <c r="R541" s="161">
        <f>+'havelvac 7.1'!O541+'havelvac 7.2'!O541+'havelvac 7.3'!O541+'havelvac 7.4'!O541+'havelvac 7.5'!O541+'havelvac 7.6'!O541+'havelvac 7.7'!O541+'havelvac 7.9'!O541+'havelvac 7.8'!O541+'havelvac 7.10'!O541+'havelvac 7.11'!O541+'havelvac 7.12'!O541+'havelvac 7.13'!O541</f>
        <v>0</v>
      </c>
      <c r="S541" s="161">
        <f>+'havelvac 7.1'!P541+'havelvac 7.2'!P541+'havelvac 7.3'!P541+'havelvac 7.4'!P541+'havelvac 7.5'!P541+'havelvac 7.6'!P541+'havelvac 7.7'!P541+'havelvac 7.9'!P541+'havelvac 7.8'!P541+'havelvac 7.10'!P541+'havelvac 7.11'!P541+'havelvac 7.12'!P541+'havelvac 7.13'!P541</f>
        <v>0</v>
      </c>
      <c r="T541" s="438">
        <f t="shared" si="80"/>
        <v>0</v>
      </c>
      <c r="U541" s="438">
        <f t="shared" si="81"/>
        <v>0</v>
      </c>
      <c r="V541" s="438">
        <f t="shared" si="82"/>
        <v>0</v>
      </c>
    </row>
    <row r="542" spans="1:22" s="137" customFormat="1" ht="26.4" hidden="1">
      <c r="A542" s="184" t="str">
        <f t="shared" si="85"/>
        <v>71090501000001</v>
      </c>
      <c r="B542" s="185" t="s">
        <v>439</v>
      </c>
      <c r="C542" s="134" t="s">
        <v>187</v>
      </c>
      <c r="D542" s="133" t="s">
        <v>149</v>
      </c>
      <c r="E542" s="132" t="s">
        <v>106</v>
      </c>
      <c r="F542" s="186" t="s">
        <v>441</v>
      </c>
      <c r="G542" s="187" t="s">
        <v>96</v>
      </c>
      <c r="H542" s="25"/>
      <c r="I542" s="25"/>
      <c r="J542" s="26"/>
      <c r="K542" s="26"/>
      <c r="L542" s="29" t="s">
        <v>219</v>
      </c>
      <c r="M542" s="12">
        <v>4819</v>
      </c>
      <c r="N542" s="183">
        <f>+'havelvac 7.1'!N542+'havelvac 7.2'!N542+'havelvac 7.3'!N542+'havelvac 7.4'!N542+'havelvac 7.5'!N542+'havelvac 7.6'!N542+'havelvac 7.7'!N542+'havelvac 7.9'!N542+'havelvac 7.8'!N542+'havelvac 7.10'!N542+'havelvac 7.11'!N542+'havelvac 7.12'!N542+'havelvac 7.13'!N542</f>
        <v>0</v>
      </c>
      <c r="O542" s="183">
        <f>+'havelvac 7.1'!O542+'havelvac 7.2'!O542+'havelvac 7.3'!O542+'havelvac 7.4'!O542+'havelvac 7.5'!O542+'havelvac 7.6'!O542+'havelvac 7.7'!O542+'havelvac 7.9'!O542+'havelvac 7.8'!O542+'havelvac 7.10'!O542+'havelvac 7.11'!O542+'havelvac 7.12'!O542+'havelvac 7.13'!O542</f>
        <v>0</v>
      </c>
      <c r="P542" s="183">
        <f>+'havelvac 7.1'!P542+'havelvac 7.2'!P542+'havelvac 7.3'!P542+'havelvac 7.4'!P542+'havelvac 7.5'!P542+'havelvac 7.6'!P542+'havelvac 7.7'!P542+'havelvac 7.9'!P542+'havelvac 7.8'!P542+'havelvac 7.10'!P542+'havelvac 7.11'!P542+'havelvac 7.12'!P542+'havelvac 7.13'!P542</f>
        <v>0</v>
      </c>
      <c r="Q542" s="161">
        <f>'havelvac 7.1'!N542+'havelvac 7.2'!N542</f>
        <v>0</v>
      </c>
      <c r="R542" s="161">
        <f>+'havelvac 7.1'!O542+'havelvac 7.2'!O542+'havelvac 7.3'!O542+'havelvac 7.4'!O542+'havelvac 7.5'!O542+'havelvac 7.6'!O542+'havelvac 7.7'!O542+'havelvac 7.9'!O542+'havelvac 7.8'!O542+'havelvac 7.10'!O542+'havelvac 7.11'!O542+'havelvac 7.12'!O542+'havelvac 7.13'!O542</f>
        <v>0</v>
      </c>
      <c r="S542" s="161">
        <f>+'havelvac 7.1'!P542+'havelvac 7.2'!P542+'havelvac 7.3'!P542+'havelvac 7.4'!P542+'havelvac 7.5'!P542+'havelvac 7.6'!P542+'havelvac 7.7'!P542+'havelvac 7.9'!P542+'havelvac 7.8'!P542+'havelvac 7.10'!P542+'havelvac 7.11'!P542+'havelvac 7.12'!P542+'havelvac 7.13'!P542</f>
        <v>0</v>
      </c>
      <c r="T542" s="438">
        <f t="shared" si="80"/>
        <v>0</v>
      </c>
      <c r="U542" s="438">
        <f t="shared" si="81"/>
        <v>0</v>
      </c>
      <c r="V542" s="438">
        <f t="shared" si="82"/>
        <v>0</v>
      </c>
    </row>
    <row r="543" spans="1:22" s="137" customFormat="1" ht="16.2" hidden="1">
      <c r="A543" s="184" t="str">
        <f t="shared" si="85"/>
        <v>71090601014251</v>
      </c>
      <c r="B543" s="185" t="s">
        <v>439</v>
      </c>
      <c r="C543" s="134" t="s">
        <v>187</v>
      </c>
      <c r="D543" s="133" t="s">
        <v>157</v>
      </c>
      <c r="E543" s="132" t="s">
        <v>106</v>
      </c>
      <c r="F543" s="186" t="s">
        <v>106</v>
      </c>
      <c r="G543" s="131">
        <v>4251</v>
      </c>
      <c r="H543" s="37"/>
      <c r="I543" s="194"/>
      <c r="J543" s="195"/>
      <c r="K543" s="196"/>
      <c r="L543" s="29" t="s">
        <v>137</v>
      </c>
      <c r="M543" s="12">
        <v>5129</v>
      </c>
      <c r="N543" s="183">
        <f>+'havelvac 7.1'!N543+'havelvac 7.2'!N543+'havelvac 7.3'!N543+'havelvac 7.4'!N543+'havelvac 7.5'!N543+'havelvac 7.6'!N543+'havelvac 7.7'!N543+'havelvac 7.9'!N543+'havelvac 7.8'!N543+'havelvac 7.10'!N543+'havelvac 7.11'!N543+'havelvac 7.12'!N543+'havelvac 7.13'!N543</f>
        <v>0</v>
      </c>
      <c r="O543" s="183">
        <f>+'havelvac 7.1'!O543+'havelvac 7.2'!O543+'havelvac 7.3'!O543+'havelvac 7.4'!O543+'havelvac 7.5'!O543+'havelvac 7.6'!O543+'havelvac 7.7'!O543+'havelvac 7.9'!O543+'havelvac 7.8'!O543+'havelvac 7.10'!O543+'havelvac 7.11'!O543+'havelvac 7.12'!O543+'havelvac 7.13'!O543</f>
        <v>0</v>
      </c>
      <c r="P543" s="183">
        <f>+'havelvac 7.1'!P543+'havelvac 7.2'!P543+'havelvac 7.3'!P543+'havelvac 7.4'!P543+'havelvac 7.5'!P543+'havelvac 7.6'!P543+'havelvac 7.7'!P543+'havelvac 7.9'!P543+'havelvac 7.8'!P543+'havelvac 7.10'!P543+'havelvac 7.11'!P543+'havelvac 7.12'!P543+'havelvac 7.13'!P543</f>
        <v>0</v>
      </c>
      <c r="Q543" s="161">
        <f>'havelvac 7.1'!N543+'havelvac 7.2'!N543</f>
        <v>0</v>
      </c>
      <c r="R543" s="161">
        <f>+'havelvac 7.1'!O543+'havelvac 7.2'!O543+'havelvac 7.3'!O543+'havelvac 7.4'!O543+'havelvac 7.5'!O543+'havelvac 7.6'!O543+'havelvac 7.7'!O543+'havelvac 7.9'!O543+'havelvac 7.8'!O543+'havelvac 7.10'!O543+'havelvac 7.11'!O543+'havelvac 7.12'!O543+'havelvac 7.13'!O543</f>
        <v>0</v>
      </c>
      <c r="S543" s="161">
        <f>+'havelvac 7.1'!P543+'havelvac 7.2'!P543+'havelvac 7.3'!P543+'havelvac 7.4'!P543+'havelvac 7.5'!P543+'havelvac 7.6'!P543+'havelvac 7.7'!P543+'havelvac 7.9'!P543+'havelvac 7.8'!P543+'havelvac 7.10'!P543+'havelvac 7.11'!P543+'havelvac 7.12'!P543+'havelvac 7.13'!P543</f>
        <v>0</v>
      </c>
      <c r="T543" s="438">
        <f t="shared" si="80"/>
        <v>0</v>
      </c>
      <c r="U543" s="438">
        <f t="shared" si="81"/>
        <v>0</v>
      </c>
      <c r="V543" s="438">
        <f t="shared" si="82"/>
        <v>0</v>
      </c>
    </row>
    <row r="544" spans="1:22" s="137" customFormat="1" ht="18" hidden="1" customHeight="1">
      <c r="A544" s="184" t="str">
        <f t="shared" si="85"/>
        <v>71090601034639</v>
      </c>
      <c r="B544" s="185" t="s">
        <v>439</v>
      </c>
      <c r="C544" s="134" t="s">
        <v>187</v>
      </c>
      <c r="D544" s="133" t="s">
        <v>157</v>
      </c>
      <c r="E544" s="132" t="s">
        <v>106</v>
      </c>
      <c r="F544" s="186" t="s">
        <v>442</v>
      </c>
      <c r="G544" s="131">
        <v>4639</v>
      </c>
      <c r="H544" s="45"/>
      <c r="I544" s="147"/>
      <c r="J544" s="148"/>
      <c r="K544" s="148"/>
      <c r="L544" s="27" t="s">
        <v>301</v>
      </c>
      <c r="M544" s="28"/>
      <c r="N544" s="197">
        <f>SUM(N545)</f>
        <v>0</v>
      </c>
      <c r="O544" s="197">
        <f>SUM(O545)</f>
        <v>0</v>
      </c>
      <c r="P544" s="197">
        <f>SUM(P545)</f>
        <v>0</v>
      </c>
      <c r="Q544" s="161">
        <f>'havelvac 7.1'!N544+'havelvac 7.2'!N544</f>
        <v>0</v>
      </c>
      <c r="R544" s="161">
        <f>+'havelvac 7.1'!O544+'havelvac 7.2'!O544+'havelvac 7.3'!O544+'havelvac 7.4'!O544+'havelvac 7.5'!O544+'havelvac 7.6'!O544+'havelvac 7.7'!O544+'havelvac 7.9'!O544+'havelvac 7.8'!O544+'havelvac 7.10'!O544+'havelvac 7.11'!O544+'havelvac 7.12'!O544+'havelvac 7.13'!O544</f>
        <v>0</v>
      </c>
      <c r="S544" s="161">
        <f>+'havelvac 7.1'!P544+'havelvac 7.2'!P544+'havelvac 7.3'!P544+'havelvac 7.4'!P544+'havelvac 7.5'!P544+'havelvac 7.6'!P544+'havelvac 7.7'!P544+'havelvac 7.9'!P544+'havelvac 7.8'!P544+'havelvac 7.10'!P544+'havelvac 7.11'!P544+'havelvac 7.12'!P544+'havelvac 7.13'!P544</f>
        <v>0</v>
      </c>
      <c r="T544" s="438">
        <f t="shared" si="80"/>
        <v>0</v>
      </c>
      <c r="U544" s="438">
        <f t="shared" si="81"/>
        <v>0</v>
      </c>
      <c r="V544" s="438">
        <f t="shared" si="82"/>
        <v>0</v>
      </c>
    </row>
    <row r="545" spans="1:22" s="198" customFormat="1" ht="26.4" hidden="1">
      <c r="A545" s="184" t="str">
        <f t="shared" si="85"/>
        <v>71090601040000</v>
      </c>
      <c r="B545" s="185" t="s">
        <v>439</v>
      </c>
      <c r="C545" s="134" t="s">
        <v>187</v>
      </c>
      <c r="D545" s="133" t="s">
        <v>157</v>
      </c>
      <c r="E545" s="132" t="s">
        <v>106</v>
      </c>
      <c r="F545" s="186" t="s">
        <v>155</v>
      </c>
      <c r="G545" s="187" t="s">
        <v>440</v>
      </c>
      <c r="H545" s="25"/>
      <c r="I545" s="25"/>
      <c r="J545" s="26"/>
      <c r="K545" s="26"/>
      <c r="L545" s="29" t="s">
        <v>217</v>
      </c>
      <c r="M545" s="12">
        <v>4511</v>
      </c>
      <c r="N545" s="183">
        <f>+'havelvac 7.1'!N545+'havelvac 7.2'!N545+'havelvac 7.3'!N545+'havelvac 7.4'!N545+'havelvac 7.5'!N545+'havelvac 7.6'!N545+'havelvac 7.7'!N545+'havelvac 7.9'!N545+'havelvac 7.8'!N545+'havelvac 7.10'!N545+'havelvac 7.11'!N545+'havelvac 7.12'!N545+'havelvac 7.13'!N545</f>
        <v>0</v>
      </c>
      <c r="O545" s="183">
        <f>+'havelvac 7.1'!O545+'havelvac 7.2'!O545+'havelvac 7.3'!O545+'havelvac 7.4'!O545+'havelvac 7.5'!O545+'havelvac 7.6'!O545+'havelvac 7.7'!O545+'havelvac 7.9'!O545+'havelvac 7.8'!O545+'havelvac 7.10'!O545+'havelvac 7.11'!O545+'havelvac 7.12'!O545+'havelvac 7.13'!O545</f>
        <v>0</v>
      </c>
      <c r="P545" s="183">
        <f>+'havelvac 7.1'!P545+'havelvac 7.2'!P545+'havelvac 7.3'!P545+'havelvac 7.4'!P545+'havelvac 7.5'!P545+'havelvac 7.6'!P545+'havelvac 7.7'!P545+'havelvac 7.9'!P545+'havelvac 7.8'!P545+'havelvac 7.10'!P545+'havelvac 7.11'!P545+'havelvac 7.12'!P545+'havelvac 7.13'!P545</f>
        <v>0</v>
      </c>
      <c r="Q545" s="161">
        <f>'havelvac 7.1'!N545+'havelvac 7.2'!N545</f>
        <v>0</v>
      </c>
      <c r="R545" s="161">
        <f>+'havelvac 7.1'!O545+'havelvac 7.2'!O545+'havelvac 7.3'!O545+'havelvac 7.4'!O545+'havelvac 7.5'!O545+'havelvac 7.6'!O545+'havelvac 7.7'!O545+'havelvac 7.9'!O545+'havelvac 7.8'!O545+'havelvac 7.10'!O545+'havelvac 7.11'!O545+'havelvac 7.12'!O545+'havelvac 7.13'!O545</f>
        <v>0</v>
      </c>
      <c r="S545" s="161">
        <f>+'havelvac 7.1'!P545+'havelvac 7.2'!P545+'havelvac 7.3'!P545+'havelvac 7.4'!P545+'havelvac 7.5'!P545+'havelvac 7.6'!P545+'havelvac 7.7'!P545+'havelvac 7.9'!P545+'havelvac 7.8'!P545+'havelvac 7.10'!P545+'havelvac 7.11'!P545+'havelvac 7.12'!P545+'havelvac 7.13'!P545</f>
        <v>0</v>
      </c>
      <c r="T545" s="438">
        <f t="shared" si="80"/>
        <v>0</v>
      </c>
      <c r="U545" s="438">
        <f t="shared" si="81"/>
        <v>0</v>
      </c>
      <c r="V545" s="438">
        <f t="shared" si="82"/>
        <v>0</v>
      </c>
    </row>
    <row r="546" spans="1:22" s="137" customFormat="1" ht="18" hidden="1" customHeight="1">
      <c r="A546" s="184" t="str">
        <f t="shared" ref="A546:A548" si="86">CONCATENATE(B546,C546,D546,E546,F546,G546)</f>
        <v>71090601034639</v>
      </c>
      <c r="B546" s="185" t="s">
        <v>439</v>
      </c>
      <c r="C546" s="134" t="s">
        <v>187</v>
      </c>
      <c r="D546" s="133" t="s">
        <v>157</v>
      </c>
      <c r="E546" s="132" t="s">
        <v>106</v>
      </c>
      <c r="F546" s="186" t="s">
        <v>442</v>
      </c>
      <c r="G546" s="131">
        <v>4639</v>
      </c>
      <c r="H546" s="45"/>
      <c r="I546" s="147"/>
      <c r="J546" s="148"/>
      <c r="K546" s="148"/>
      <c r="L546" s="27" t="s">
        <v>933</v>
      </c>
      <c r="M546" s="28"/>
      <c r="N546" s="197">
        <f>SUM(N547:N548)</f>
        <v>0</v>
      </c>
      <c r="O546" s="197">
        <f>SUM(O547:O548)</f>
        <v>0</v>
      </c>
      <c r="P546" s="197">
        <f>SUM(P547:P548)</f>
        <v>0</v>
      </c>
      <c r="Q546" s="161">
        <f>'havelvac 7.1'!N546+'havelvac 7.2'!N546</f>
        <v>0</v>
      </c>
      <c r="R546" s="161">
        <f>+'havelvac 7.1'!O546+'havelvac 7.2'!O546+'havelvac 7.3'!O546+'havelvac 7.4'!O546+'havelvac 7.5'!O546+'havelvac 7.6'!O546+'havelvac 7.7'!O546+'havelvac 7.9'!O546+'havelvac 7.8'!O546+'havelvac 7.10'!O546+'havelvac 7.11'!O546+'havelvac 7.12'!O546+'havelvac 7.13'!O546</f>
        <v>0</v>
      </c>
      <c r="S546" s="161">
        <f>+'havelvac 7.1'!P546+'havelvac 7.2'!P546+'havelvac 7.3'!P546+'havelvac 7.4'!P546+'havelvac 7.5'!P546+'havelvac 7.6'!P546+'havelvac 7.7'!P546+'havelvac 7.9'!P546+'havelvac 7.8'!P546+'havelvac 7.10'!P546+'havelvac 7.11'!P546+'havelvac 7.12'!P546+'havelvac 7.13'!P546</f>
        <v>0</v>
      </c>
      <c r="T546" s="438">
        <f t="shared" si="80"/>
        <v>0</v>
      </c>
      <c r="U546" s="438">
        <f t="shared" si="81"/>
        <v>0</v>
      </c>
      <c r="V546" s="438">
        <f t="shared" si="82"/>
        <v>0</v>
      </c>
    </row>
    <row r="547" spans="1:22" s="137" customFormat="1" ht="16.2" hidden="1">
      <c r="A547" s="184" t="str">
        <f t="shared" si="86"/>
        <v>71090201024511</v>
      </c>
      <c r="B547" s="200" t="s">
        <v>439</v>
      </c>
      <c r="C547" s="134" t="s">
        <v>187</v>
      </c>
      <c r="D547" s="133" t="s">
        <v>140</v>
      </c>
      <c r="E547" s="132" t="s">
        <v>106</v>
      </c>
      <c r="F547" s="186" t="s">
        <v>140</v>
      </c>
      <c r="G547" s="131">
        <v>4511</v>
      </c>
      <c r="H547" s="25"/>
      <c r="I547" s="18"/>
      <c r="J547" s="19"/>
      <c r="K547" s="19"/>
      <c r="L547" s="30" t="s">
        <v>173</v>
      </c>
      <c r="M547" s="31">
        <v>5112</v>
      </c>
      <c r="N547" s="183">
        <f>+'havelvac 7.1'!N547+'havelvac 7.2'!N547+'havelvac 7.3'!N547+'havelvac 7.4'!N547+'havelvac 7.5'!N547+'havelvac 7.6'!N547+'havelvac 7.7'!N547+'havelvac 7.9'!N547+'havelvac 7.8'!N547+'havelvac 7.10'!N547+'havelvac 7.11'!N547+'havelvac 7.12'!N547+'havelvac 7.13'!N547</f>
        <v>0</v>
      </c>
      <c r="O547" s="183">
        <f>+'havelvac 7.1'!O547+'havelvac 7.2'!O547+'havelvac 7.3'!O547+'havelvac 7.4'!O547+'havelvac 7.5'!O547+'havelvac 7.6'!O547+'havelvac 7.7'!O547+'havelvac 7.9'!O547+'havelvac 7.8'!O547+'havelvac 7.10'!O547+'havelvac 7.11'!O547+'havelvac 7.12'!O547+'havelvac 7.13'!O547</f>
        <v>0</v>
      </c>
      <c r="P547" s="183">
        <f>+'havelvac 7.1'!P547+'havelvac 7.2'!P547+'havelvac 7.3'!P547+'havelvac 7.4'!P547+'havelvac 7.5'!P547+'havelvac 7.6'!P547+'havelvac 7.7'!P547+'havelvac 7.9'!P547+'havelvac 7.8'!P547+'havelvac 7.10'!P547+'havelvac 7.11'!P547+'havelvac 7.12'!P547+'havelvac 7.13'!P547</f>
        <v>0</v>
      </c>
      <c r="Q547" s="161">
        <f>'havelvac 7.1'!N547+'havelvac 7.2'!N547</f>
        <v>0</v>
      </c>
      <c r="R547" s="161">
        <f>+'havelvac 7.1'!O547+'havelvac 7.2'!O547+'havelvac 7.3'!O547+'havelvac 7.4'!O547+'havelvac 7.5'!O547+'havelvac 7.6'!O547+'havelvac 7.7'!O547+'havelvac 7.9'!O547+'havelvac 7.8'!O547+'havelvac 7.10'!O547+'havelvac 7.11'!O547+'havelvac 7.12'!O547+'havelvac 7.13'!O547</f>
        <v>0</v>
      </c>
      <c r="S547" s="161">
        <f>+'havelvac 7.1'!P547+'havelvac 7.2'!P547+'havelvac 7.3'!P547+'havelvac 7.4'!P547+'havelvac 7.5'!P547+'havelvac 7.6'!P547+'havelvac 7.7'!P547+'havelvac 7.9'!P547+'havelvac 7.8'!P547+'havelvac 7.10'!P547+'havelvac 7.11'!P547+'havelvac 7.12'!P547+'havelvac 7.13'!P547</f>
        <v>0</v>
      </c>
      <c r="T547" s="438">
        <f t="shared" si="80"/>
        <v>0</v>
      </c>
      <c r="U547" s="438">
        <f t="shared" si="81"/>
        <v>0</v>
      </c>
      <c r="V547" s="438">
        <f t="shared" si="82"/>
        <v>0</v>
      </c>
    </row>
    <row r="548" spans="1:22" s="137" customFormat="1" ht="16.2" hidden="1">
      <c r="A548" s="184" t="str">
        <f t="shared" si="86"/>
        <v>71100700000001</v>
      </c>
      <c r="B548" s="185" t="s">
        <v>439</v>
      </c>
      <c r="C548" s="134" t="s">
        <v>189</v>
      </c>
      <c r="D548" s="133" t="s">
        <v>183</v>
      </c>
      <c r="E548" s="132" t="s">
        <v>441</v>
      </c>
      <c r="F548" s="186" t="s">
        <v>441</v>
      </c>
      <c r="G548" s="187" t="s">
        <v>96</v>
      </c>
      <c r="H548" s="25"/>
      <c r="I548" s="25"/>
      <c r="J548" s="26"/>
      <c r="K548" s="26"/>
      <c r="L548" s="32" t="s">
        <v>143</v>
      </c>
      <c r="M548" s="48">
        <v>5113</v>
      </c>
      <c r="N548" s="183">
        <f>+'havelvac 7.1'!N548+'havelvac 7.2'!N548+'havelvac 7.3'!N548+'havelvac 7.4'!N548+'havelvac 7.5'!N548+'havelvac 7.6'!N548+'havelvac 7.7'!N548+'havelvac 7.9'!N548+'havelvac 7.8'!N548+'havelvac 7.10'!N548+'havelvac 7.11'!N548+'havelvac 7.12'!N548+'havelvac 7.13'!N548</f>
        <v>0</v>
      </c>
      <c r="O548" s="183">
        <f>+'havelvac 7.1'!O548+'havelvac 7.2'!O548+'havelvac 7.3'!O548+'havelvac 7.4'!O548+'havelvac 7.5'!O548+'havelvac 7.6'!O548+'havelvac 7.7'!O548+'havelvac 7.9'!O548+'havelvac 7.8'!O548+'havelvac 7.10'!O548+'havelvac 7.11'!O548+'havelvac 7.12'!O548+'havelvac 7.13'!O548</f>
        <v>0</v>
      </c>
      <c r="P548" s="183">
        <f>+'havelvac 7.1'!P548+'havelvac 7.2'!P548+'havelvac 7.3'!P548+'havelvac 7.4'!P548+'havelvac 7.5'!P548+'havelvac 7.6'!P548+'havelvac 7.7'!P548+'havelvac 7.9'!P548+'havelvac 7.8'!P548+'havelvac 7.10'!P548+'havelvac 7.11'!P548+'havelvac 7.12'!P548+'havelvac 7.13'!P548</f>
        <v>0</v>
      </c>
      <c r="Q548" s="161">
        <f>'havelvac 7.1'!N548+'havelvac 7.2'!N548</f>
        <v>0</v>
      </c>
      <c r="R548" s="161">
        <f>+'havelvac 7.1'!O548+'havelvac 7.2'!O548+'havelvac 7.3'!O548+'havelvac 7.4'!O548+'havelvac 7.5'!O548+'havelvac 7.6'!O548+'havelvac 7.7'!O548+'havelvac 7.9'!O548+'havelvac 7.8'!O548+'havelvac 7.10'!O548+'havelvac 7.11'!O548+'havelvac 7.12'!O548+'havelvac 7.13'!O548</f>
        <v>0</v>
      </c>
      <c r="S548" s="161">
        <f>+'havelvac 7.1'!P548+'havelvac 7.2'!P548+'havelvac 7.3'!P548+'havelvac 7.4'!P548+'havelvac 7.5'!P548+'havelvac 7.6'!P548+'havelvac 7.7'!P548+'havelvac 7.9'!P548+'havelvac 7.8'!P548+'havelvac 7.10'!P548+'havelvac 7.11'!P548+'havelvac 7.12'!P548+'havelvac 7.13'!P548</f>
        <v>0</v>
      </c>
      <c r="T548" s="438">
        <f t="shared" si="80"/>
        <v>0</v>
      </c>
      <c r="U548" s="438">
        <f t="shared" si="81"/>
        <v>0</v>
      </c>
      <c r="V548" s="438">
        <f t="shared" si="82"/>
        <v>0</v>
      </c>
    </row>
    <row r="549" spans="1:22" s="137" customFormat="1" ht="16.2" hidden="1">
      <c r="A549" s="184" t="str">
        <f t="shared" si="85"/>
        <v>71090601045113</v>
      </c>
      <c r="B549" s="185" t="s">
        <v>439</v>
      </c>
      <c r="C549" s="134" t="s">
        <v>187</v>
      </c>
      <c r="D549" s="133" t="s">
        <v>157</v>
      </c>
      <c r="E549" s="132" t="s">
        <v>106</v>
      </c>
      <c r="F549" s="186" t="s">
        <v>155</v>
      </c>
      <c r="G549" s="131">
        <v>5113</v>
      </c>
      <c r="H549" s="151">
        <v>2825</v>
      </c>
      <c r="I549" s="152" t="s">
        <v>185</v>
      </c>
      <c r="J549" s="153">
        <v>2</v>
      </c>
      <c r="K549" s="153">
        <v>5</v>
      </c>
      <c r="L549" s="154" t="s">
        <v>303</v>
      </c>
      <c r="M549" s="155"/>
      <c r="N549" s="192">
        <f>+N551+N553+N555</f>
        <v>0</v>
      </c>
      <c r="O549" s="192">
        <f>+O551+O553+O555</f>
        <v>0</v>
      </c>
      <c r="P549" s="192">
        <f>+P551+P553+P555</f>
        <v>0</v>
      </c>
      <c r="Q549" s="161">
        <f>'havelvac 7.1'!N549+'havelvac 7.2'!N549</f>
        <v>0</v>
      </c>
      <c r="R549" s="161">
        <f>+'havelvac 7.1'!O549+'havelvac 7.2'!O549+'havelvac 7.3'!O549+'havelvac 7.4'!O549+'havelvac 7.5'!O549+'havelvac 7.6'!O549+'havelvac 7.7'!O549+'havelvac 7.9'!O549+'havelvac 7.8'!O549+'havelvac 7.10'!O549+'havelvac 7.11'!O549+'havelvac 7.12'!O549+'havelvac 7.13'!O549</f>
        <v>0</v>
      </c>
      <c r="S549" s="161">
        <f>+'havelvac 7.1'!P549+'havelvac 7.2'!P549+'havelvac 7.3'!P549+'havelvac 7.4'!P549+'havelvac 7.5'!P549+'havelvac 7.6'!P549+'havelvac 7.7'!P549+'havelvac 7.9'!P549+'havelvac 7.8'!P549+'havelvac 7.10'!P549+'havelvac 7.11'!P549+'havelvac 7.12'!P549+'havelvac 7.13'!P549</f>
        <v>0</v>
      </c>
      <c r="T549" s="438">
        <f t="shared" si="80"/>
        <v>0</v>
      </c>
      <c r="U549" s="438">
        <f t="shared" si="81"/>
        <v>0</v>
      </c>
      <c r="V549" s="438">
        <f t="shared" si="82"/>
        <v>0</v>
      </c>
    </row>
    <row r="550" spans="1:22" s="198" customFormat="1" ht="16.2" hidden="1">
      <c r="A550" s="184" t="str">
        <f t="shared" si="85"/>
        <v>71090601050000</v>
      </c>
      <c r="B550" s="185" t="s">
        <v>439</v>
      </c>
      <c r="C550" s="134" t="s">
        <v>187</v>
      </c>
      <c r="D550" s="133" t="s">
        <v>157</v>
      </c>
      <c r="E550" s="132" t="s">
        <v>106</v>
      </c>
      <c r="F550" s="186" t="s">
        <v>149</v>
      </c>
      <c r="G550" s="187" t="s">
        <v>440</v>
      </c>
      <c r="H550" s="25"/>
      <c r="I550" s="25"/>
      <c r="J550" s="26"/>
      <c r="K550" s="26"/>
      <c r="L550" s="30" t="s">
        <v>108</v>
      </c>
      <c r="M550" s="48"/>
      <c r="N550" s="190"/>
      <c r="O550" s="190"/>
      <c r="P550" s="190"/>
      <c r="Q550" s="161">
        <f>'havelvac 7.1'!N550+'havelvac 7.2'!N550</f>
        <v>0</v>
      </c>
      <c r="R550" s="161">
        <f>+'havelvac 7.1'!O550+'havelvac 7.2'!O550+'havelvac 7.3'!O550+'havelvac 7.4'!O550+'havelvac 7.5'!O550+'havelvac 7.6'!O550+'havelvac 7.7'!O550+'havelvac 7.9'!O550+'havelvac 7.8'!O550+'havelvac 7.10'!O550+'havelvac 7.11'!O550+'havelvac 7.12'!O550+'havelvac 7.13'!O550</f>
        <v>0</v>
      </c>
      <c r="S550" s="161">
        <f>+'havelvac 7.1'!P550+'havelvac 7.2'!P550+'havelvac 7.3'!P550+'havelvac 7.4'!P550+'havelvac 7.5'!P550+'havelvac 7.6'!P550+'havelvac 7.7'!P550+'havelvac 7.9'!P550+'havelvac 7.8'!P550+'havelvac 7.10'!P550+'havelvac 7.11'!P550+'havelvac 7.12'!P550+'havelvac 7.13'!P550</f>
        <v>0</v>
      </c>
      <c r="T550" s="438">
        <f t="shared" si="80"/>
        <v>0</v>
      </c>
      <c r="U550" s="438">
        <f t="shared" si="81"/>
        <v>0</v>
      </c>
      <c r="V550" s="438">
        <f t="shared" si="82"/>
        <v>0</v>
      </c>
    </row>
    <row r="551" spans="1:22" s="137" customFormat="1" ht="16.2" hidden="1">
      <c r="A551" s="184" t="str">
        <f t="shared" si="85"/>
        <v>71090601054239</v>
      </c>
      <c r="B551" s="185" t="s">
        <v>439</v>
      </c>
      <c r="C551" s="134" t="s">
        <v>187</v>
      </c>
      <c r="D551" s="133" t="s">
        <v>157</v>
      </c>
      <c r="E551" s="132" t="s">
        <v>106</v>
      </c>
      <c r="F551" s="186" t="s">
        <v>149</v>
      </c>
      <c r="G551" s="187">
        <v>4239</v>
      </c>
      <c r="H551" s="45"/>
      <c r="I551" s="147"/>
      <c r="J551" s="148"/>
      <c r="K551" s="148"/>
      <c r="L551" s="27" t="s">
        <v>304</v>
      </c>
      <c r="M551" s="28"/>
      <c r="N551" s="197">
        <f>SUM(N552)</f>
        <v>0</v>
      </c>
      <c r="O551" s="197">
        <f>SUM(O552)</f>
        <v>0</v>
      </c>
      <c r="P551" s="197">
        <f>SUM(P552)</f>
        <v>0</v>
      </c>
      <c r="Q551" s="161">
        <f>'havelvac 7.1'!N551+'havelvac 7.2'!N551</f>
        <v>0</v>
      </c>
      <c r="R551" s="161">
        <f>+'havelvac 7.1'!O551+'havelvac 7.2'!O551+'havelvac 7.3'!O551+'havelvac 7.4'!O551+'havelvac 7.5'!O551+'havelvac 7.6'!O551+'havelvac 7.7'!O551+'havelvac 7.9'!O551+'havelvac 7.8'!O551+'havelvac 7.10'!O551+'havelvac 7.11'!O551+'havelvac 7.12'!O551+'havelvac 7.13'!O551</f>
        <v>0</v>
      </c>
      <c r="S551" s="161">
        <f>+'havelvac 7.1'!P551+'havelvac 7.2'!P551+'havelvac 7.3'!P551+'havelvac 7.4'!P551+'havelvac 7.5'!P551+'havelvac 7.6'!P551+'havelvac 7.7'!P551+'havelvac 7.9'!P551+'havelvac 7.8'!P551+'havelvac 7.10'!P551+'havelvac 7.11'!P551+'havelvac 7.12'!P551+'havelvac 7.13'!P551</f>
        <v>0</v>
      </c>
      <c r="T551" s="438">
        <f t="shared" si="80"/>
        <v>0</v>
      </c>
      <c r="U551" s="438">
        <f t="shared" si="81"/>
        <v>0</v>
      </c>
      <c r="V551" s="438">
        <f t="shared" si="82"/>
        <v>0</v>
      </c>
    </row>
    <row r="552" spans="1:22" s="137" customFormat="1" ht="26.4" hidden="1">
      <c r="A552" s="184" t="str">
        <f t="shared" si="85"/>
        <v>71090601054637</v>
      </c>
      <c r="B552" s="200" t="s">
        <v>439</v>
      </c>
      <c r="C552" s="134" t="s">
        <v>187</v>
      </c>
      <c r="D552" s="133" t="s">
        <v>157</v>
      </c>
      <c r="E552" s="132" t="s">
        <v>106</v>
      </c>
      <c r="F552" s="186" t="s">
        <v>149</v>
      </c>
      <c r="G552" s="131">
        <v>4637</v>
      </c>
      <c r="H552" s="25"/>
      <c r="I552" s="25"/>
      <c r="J552" s="26"/>
      <c r="K552" s="26"/>
      <c r="L552" s="29" t="s">
        <v>217</v>
      </c>
      <c r="M552" s="12">
        <v>4511</v>
      </c>
      <c r="N552" s="183">
        <f>+'havelvac 7.1'!N552+'havelvac 7.2'!N552+'havelvac 7.3'!N552+'havelvac 7.4'!N552+'havelvac 7.5'!N552+'havelvac 7.6'!N552+'havelvac 7.7'!N552+'havelvac 7.9'!N552+'havelvac 7.8'!N552+'havelvac 7.10'!N552+'havelvac 7.11'!N552+'havelvac 7.12'!N552+'havelvac 7.13'!N552</f>
        <v>0</v>
      </c>
      <c r="O552" s="183">
        <f>+'havelvac 7.1'!O552+'havelvac 7.2'!O552+'havelvac 7.3'!O552+'havelvac 7.4'!O552+'havelvac 7.5'!O552+'havelvac 7.6'!O552+'havelvac 7.7'!O552+'havelvac 7.9'!O552+'havelvac 7.8'!O552+'havelvac 7.10'!O552+'havelvac 7.11'!O552+'havelvac 7.12'!O552+'havelvac 7.13'!O552</f>
        <v>0</v>
      </c>
      <c r="P552" s="183">
        <f>+'havelvac 7.1'!P552+'havelvac 7.2'!P552+'havelvac 7.3'!P552+'havelvac 7.4'!P552+'havelvac 7.5'!P552+'havelvac 7.6'!P552+'havelvac 7.7'!P552+'havelvac 7.9'!P552+'havelvac 7.8'!P552+'havelvac 7.10'!P552+'havelvac 7.11'!P552+'havelvac 7.12'!P552+'havelvac 7.13'!P552</f>
        <v>0</v>
      </c>
      <c r="Q552" s="161">
        <f>'havelvac 7.1'!N552+'havelvac 7.2'!N552</f>
        <v>0</v>
      </c>
      <c r="R552" s="161">
        <f>+'havelvac 7.1'!O552+'havelvac 7.2'!O552+'havelvac 7.3'!O552+'havelvac 7.4'!O552+'havelvac 7.5'!O552+'havelvac 7.6'!O552+'havelvac 7.7'!O552+'havelvac 7.9'!O552+'havelvac 7.8'!O552+'havelvac 7.10'!O552+'havelvac 7.11'!O552+'havelvac 7.12'!O552+'havelvac 7.13'!O552</f>
        <v>0</v>
      </c>
      <c r="S552" s="161">
        <f>+'havelvac 7.1'!P552+'havelvac 7.2'!P552+'havelvac 7.3'!P552+'havelvac 7.4'!P552+'havelvac 7.5'!P552+'havelvac 7.6'!P552+'havelvac 7.7'!P552+'havelvac 7.9'!P552+'havelvac 7.8'!P552+'havelvac 7.10'!P552+'havelvac 7.11'!P552+'havelvac 7.12'!P552+'havelvac 7.13'!P552</f>
        <v>0</v>
      </c>
      <c r="T552" s="438">
        <f t="shared" si="80"/>
        <v>0</v>
      </c>
      <c r="U552" s="438">
        <f t="shared" si="81"/>
        <v>0</v>
      </c>
      <c r="V552" s="438">
        <f t="shared" si="82"/>
        <v>0</v>
      </c>
    </row>
    <row r="553" spans="1:22" s="164" customFormat="1" ht="16.2" hidden="1">
      <c r="A553" s="122" t="str">
        <f t="shared" si="85"/>
        <v>71100000000000</v>
      </c>
      <c r="B553" s="124" t="s">
        <v>439</v>
      </c>
      <c r="C553" s="117" t="s">
        <v>189</v>
      </c>
      <c r="D553" s="118" t="s">
        <v>441</v>
      </c>
      <c r="E553" s="127" t="s">
        <v>441</v>
      </c>
      <c r="F553" s="128" t="s">
        <v>441</v>
      </c>
      <c r="G553" s="129" t="s">
        <v>440</v>
      </c>
      <c r="H553" s="45"/>
      <c r="I553" s="147"/>
      <c r="J553" s="148"/>
      <c r="K553" s="148"/>
      <c r="L553" s="27" t="s">
        <v>305</v>
      </c>
      <c r="M553" s="28"/>
      <c r="N553" s="197">
        <f>SUM(N554)</f>
        <v>0</v>
      </c>
      <c r="O553" s="197">
        <f>SUM(O554)</f>
        <v>0</v>
      </c>
      <c r="P553" s="197">
        <f>SUM(P554)</f>
        <v>0</v>
      </c>
      <c r="Q553" s="161">
        <f>'havelvac 7.1'!N553+'havelvac 7.2'!N553</f>
        <v>0</v>
      </c>
      <c r="R553" s="161">
        <f>+'havelvac 7.1'!O553+'havelvac 7.2'!O553+'havelvac 7.3'!O553+'havelvac 7.4'!O553+'havelvac 7.5'!O553+'havelvac 7.6'!O553+'havelvac 7.7'!O553+'havelvac 7.9'!O553+'havelvac 7.8'!O553+'havelvac 7.10'!O553+'havelvac 7.11'!O553+'havelvac 7.12'!O553+'havelvac 7.13'!O553</f>
        <v>0</v>
      </c>
      <c r="S553" s="161">
        <f>+'havelvac 7.1'!P553+'havelvac 7.2'!P553+'havelvac 7.3'!P553+'havelvac 7.4'!P553+'havelvac 7.5'!P553+'havelvac 7.6'!P553+'havelvac 7.7'!P553+'havelvac 7.9'!P553+'havelvac 7.8'!P553+'havelvac 7.10'!P553+'havelvac 7.11'!P553+'havelvac 7.12'!P553+'havelvac 7.13'!P553</f>
        <v>0</v>
      </c>
      <c r="T553" s="438">
        <f t="shared" si="80"/>
        <v>0</v>
      </c>
      <c r="U553" s="438">
        <f t="shared" si="81"/>
        <v>0</v>
      </c>
      <c r="V553" s="438">
        <f t="shared" si="82"/>
        <v>0</v>
      </c>
    </row>
    <row r="554" spans="1:22" s="137" customFormat="1" ht="26.4" hidden="1">
      <c r="A554" s="184" t="str">
        <f t="shared" si="85"/>
        <v>71100000000001</v>
      </c>
      <c r="B554" s="185" t="s">
        <v>439</v>
      </c>
      <c r="C554" s="134" t="s">
        <v>189</v>
      </c>
      <c r="D554" s="133" t="s">
        <v>441</v>
      </c>
      <c r="E554" s="132" t="s">
        <v>441</v>
      </c>
      <c r="F554" s="186" t="s">
        <v>441</v>
      </c>
      <c r="G554" s="187" t="s">
        <v>96</v>
      </c>
      <c r="H554" s="25"/>
      <c r="I554" s="25"/>
      <c r="J554" s="26"/>
      <c r="K554" s="26"/>
      <c r="L554" s="29" t="s">
        <v>217</v>
      </c>
      <c r="M554" s="12">
        <v>4511</v>
      </c>
      <c r="N554" s="183">
        <f>+'havelvac 7.1'!N554+'havelvac 7.2'!N554+'havelvac 7.3'!N554+'havelvac 7.4'!N554+'havelvac 7.5'!N554+'havelvac 7.6'!N554+'havelvac 7.7'!N554+'havelvac 7.9'!N554+'havelvac 7.8'!N554+'havelvac 7.10'!N554+'havelvac 7.11'!N554+'havelvac 7.12'!N554+'havelvac 7.13'!N554</f>
        <v>0</v>
      </c>
      <c r="O554" s="183">
        <f>+'havelvac 7.1'!O554+'havelvac 7.2'!O554+'havelvac 7.3'!O554+'havelvac 7.4'!O554+'havelvac 7.5'!O554+'havelvac 7.6'!O554+'havelvac 7.7'!O554+'havelvac 7.9'!O554+'havelvac 7.8'!O554+'havelvac 7.10'!O554+'havelvac 7.11'!O554+'havelvac 7.12'!O554+'havelvac 7.13'!O554</f>
        <v>0</v>
      </c>
      <c r="P554" s="183">
        <f>+'havelvac 7.1'!P554+'havelvac 7.2'!P554+'havelvac 7.3'!P554+'havelvac 7.4'!P554+'havelvac 7.5'!P554+'havelvac 7.6'!P554+'havelvac 7.7'!P554+'havelvac 7.9'!P554+'havelvac 7.8'!P554+'havelvac 7.10'!P554+'havelvac 7.11'!P554+'havelvac 7.12'!P554+'havelvac 7.13'!P554</f>
        <v>0</v>
      </c>
      <c r="Q554" s="161">
        <f>'havelvac 7.1'!N554+'havelvac 7.2'!N554</f>
        <v>0</v>
      </c>
      <c r="R554" s="161">
        <f>+'havelvac 7.1'!O554+'havelvac 7.2'!O554+'havelvac 7.3'!O554+'havelvac 7.4'!O554+'havelvac 7.5'!O554+'havelvac 7.6'!O554+'havelvac 7.7'!O554+'havelvac 7.9'!O554+'havelvac 7.8'!O554+'havelvac 7.10'!O554+'havelvac 7.11'!O554+'havelvac 7.12'!O554+'havelvac 7.13'!O554</f>
        <v>0</v>
      </c>
      <c r="S554" s="161">
        <f>+'havelvac 7.1'!P554+'havelvac 7.2'!P554+'havelvac 7.3'!P554+'havelvac 7.4'!P554+'havelvac 7.5'!P554+'havelvac 7.6'!P554+'havelvac 7.7'!P554+'havelvac 7.9'!P554+'havelvac 7.8'!P554+'havelvac 7.10'!P554+'havelvac 7.11'!P554+'havelvac 7.12'!P554+'havelvac 7.13'!P554</f>
        <v>0</v>
      </c>
      <c r="T554" s="438">
        <f t="shared" si="80"/>
        <v>0</v>
      </c>
      <c r="U554" s="438">
        <f t="shared" si="81"/>
        <v>0</v>
      </c>
      <c r="V554" s="438">
        <f t="shared" si="82"/>
        <v>0</v>
      </c>
    </row>
    <row r="555" spans="1:22" s="189" customFormat="1" ht="16.2" hidden="1">
      <c r="A555" s="184" t="str">
        <f t="shared" si="85"/>
        <v>71100700000000</v>
      </c>
      <c r="B555" s="185" t="s">
        <v>439</v>
      </c>
      <c r="C555" s="134" t="s">
        <v>189</v>
      </c>
      <c r="D555" s="133" t="s">
        <v>183</v>
      </c>
      <c r="E555" s="132" t="s">
        <v>441</v>
      </c>
      <c r="F555" s="186" t="s">
        <v>441</v>
      </c>
      <c r="G555" s="187" t="s">
        <v>440</v>
      </c>
      <c r="H555" s="45"/>
      <c r="I555" s="147"/>
      <c r="J555" s="148"/>
      <c r="K555" s="148"/>
      <c r="L555" s="27" t="s">
        <v>641</v>
      </c>
      <c r="M555" s="28"/>
      <c r="N555" s="197">
        <f>SUM(N556:N557)</f>
        <v>0</v>
      </c>
      <c r="O555" s="197">
        <f>SUM(O556:O557)</f>
        <v>0</v>
      </c>
      <c r="P555" s="197">
        <f>SUM(P556:P557)</f>
        <v>0</v>
      </c>
      <c r="Q555" s="161">
        <f>'havelvac 7.1'!N555+'havelvac 7.2'!N555</f>
        <v>0</v>
      </c>
      <c r="R555" s="161">
        <f>+'havelvac 7.1'!O555+'havelvac 7.2'!O555+'havelvac 7.3'!O555+'havelvac 7.4'!O555+'havelvac 7.5'!O555+'havelvac 7.6'!O555+'havelvac 7.7'!O555+'havelvac 7.9'!O555+'havelvac 7.8'!O555+'havelvac 7.10'!O555+'havelvac 7.11'!O555+'havelvac 7.12'!O555+'havelvac 7.13'!O555</f>
        <v>0</v>
      </c>
      <c r="S555" s="161">
        <f>+'havelvac 7.1'!P555+'havelvac 7.2'!P555+'havelvac 7.3'!P555+'havelvac 7.4'!P555+'havelvac 7.5'!P555+'havelvac 7.6'!P555+'havelvac 7.7'!P555+'havelvac 7.9'!P555+'havelvac 7.8'!P555+'havelvac 7.10'!P555+'havelvac 7.11'!P555+'havelvac 7.12'!P555+'havelvac 7.13'!P555</f>
        <v>0</v>
      </c>
      <c r="T555" s="438">
        <f t="shared" si="80"/>
        <v>0</v>
      </c>
      <c r="U555" s="438">
        <f t="shared" si="81"/>
        <v>0</v>
      </c>
      <c r="V555" s="438">
        <f t="shared" si="82"/>
        <v>0</v>
      </c>
    </row>
    <row r="556" spans="1:22" s="137" customFormat="1" ht="16.2" hidden="1">
      <c r="A556" s="184" t="str">
        <f t="shared" si="85"/>
        <v>71100700000001</v>
      </c>
      <c r="B556" s="185" t="s">
        <v>439</v>
      </c>
      <c r="C556" s="134" t="s">
        <v>189</v>
      </c>
      <c r="D556" s="133" t="s">
        <v>183</v>
      </c>
      <c r="E556" s="132" t="s">
        <v>441</v>
      </c>
      <c r="F556" s="186" t="s">
        <v>441</v>
      </c>
      <c r="G556" s="187" t="s">
        <v>96</v>
      </c>
      <c r="H556" s="25"/>
      <c r="I556" s="25"/>
      <c r="J556" s="26"/>
      <c r="K556" s="26"/>
      <c r="L556" s="32" t="s">
        <v>143</v>
      </c>
      <c r="M556" s="48">
        <v>5113</v>
      </c>
      <c r="N556" s="183">
        <f>+'havelvac 7.1'!N556+'havelvac 7.2'!N556+'havelvac 7.3'!N556+'havelvac 7.4'!N556+'havelvac 7.5'!N556+'havelvac 7.6'!N556+'havelvac 7.7'!N556+'havelvac 7.9'!N556+'havelvac 7.8'!N556+'havelvac 7.10'!N556+'havelvac 7.11'!N556+'havelvac 7.12'!N556+'havelvac 7.13'!N556</f>
        <v>0</v>
      </c>
      <c r="O556" s="183">
        <f>+'havelvac 7.1'!O556+'havelvac 7.2'!O556+'havelvac 7.3'!O556+'havelvac 7.4'!O556+'havelvac 7.5'!O556+'havelvac 7.6'!O556+'havelvac 7.7'!O556+'havelvac 7.9'!O556+'havelvac 7.8'!O556+'havelvac 7.10'!O556+'havelvac 7.11'!O556+'havelvac 7.12'!O556+'havelvac 7.13'!O556</f>
        <v>0</v>
      </c>
      <c r="P556" s="183">
        <f>+'havelvac 7.1'!P556+'havelvac 7.2'!P556+'havelvac 7.3'!P556+'havelvac 7.4'!P556+'havelvac 7.5'!P556+'havelvac 7.6'!P556+'havelvac 7.7'!P556+'havelvac 7.9'!P556+'havelvac 7.8'!P556+'havelvac 7.10'!P556+'havelvac 7.11'!P556+'havelvac 7.12'!P556+'havelvac 7.13'!P556</f>
        <v>0</v>
      </c>
      <c r="Q556" s="161">
        <f>'havelvac 7.1'!N556+'havelvac 7.2'!N556</f>
        <v>0</v>
      </c>
      <c r="R556" s="161">
        <f>+'havelvac 7.1'!O556+'havelvac 7.2'!O556+'havelvac 7.3'!O556+'havelvac 7.4'!O556+'havelvac 7.5'!O556+'havelvac 7.6'!O556+'havelvac 7.7'!O556+'havelvac 7.9'!O556+'havelvac 7.8'!O556+'havelvac 7.10'!O556+'havelvac 7.11'!O556+'havelvac 7.12'!O556+'havelvac 7.13'!O556</f>
        <v>0</v>
      </c>
      <c r="S556" s="161">
        <f>+'havelvac 7.1'!P556+'havelvac 7.2'!P556+'havelvac 7.3'!P556+'havelvac 7.4'!P556+'havelvac 7.5'!P556+'havelvac 7.6'!P556+'havelvac 7.7'!P556+'havelvac 7.9'!P556+'havelvac 7.8'!P556+'havelvac 7.10'!P556+'havelvac 7.11'!P556+'havelvac 7.12'!P556+'havelvac 7.13'!P556</f>
        <v>0</v>
      </c>
      <c r="T556" s="438">
        <f t="shared" si="80"/>
        <v>0</v>
      </c>
      <c r="U556" s="438">
        <f t="shared" si="81"/>
        <v>0</v>
      </c>
      <c r="V556" s="438">
        <f t="shared" si="82"/>
        <v>0</v>
      </c>
    </row>
    <row r="557" spans="1:22" s="193" customFormat="1" ht="16.2" hidden="1">
      <c r="A557" s="184" t="str">
        <f t="shared" si="85"/>
        <v>71100701000000</v>
      </c>
      <c r="B557" s="185" t="s">
        <v>439</v>
      </c>
      <c r="C557" s="134" t="s">
        <v>189</v>
      </c>
      <c r="D557" s="133" t="s">
        <v>183</v>
      </c>
      <c r="E557" s="132" t="s">
        <v>106</v>
      </c>
      <c r="F557" s="186" t="s">
        <v>441</v>
      </c>
      <c r="G557" s="187" t="s">
        <v>440</v>
      </c>
      <c r="H557" s="25"/>
      <c r="I557" s="25"/>
      <c r="J557" s="26"/>
      <c r="K557" s="26"/>
      <c r="L557" s="29" t="s">
        <v>137</v>
      </c>
      <c r="M557" s="12">
        <v>5129</v>
      </c>
      <c r="N557" s="183">
        <f>+'havelvac 7.1'!N557+'havelvac 7.2'!N557+'havelvac 7.3'!N557+'havelvac 7.4'!N557+'havelvac 7.5'!N557+'havelvac 7.6'!N557+'havelvac 7.7'!N557+'havelvac 7.9'!N557+'havelvac 7.8'!N557+'havelvac 7.10'!N557+'havelvac 7.11'!N557+'havelvac 7.12'!N557+'havelvac 7.13'!N557</f>
        <v>0</v>
      </c>
      <c r="O557" s="183">
        <f>+'havelvac 7.1'!O557+'havelvac 7.2'!O557+'havelvac 7.3'!O557+'havelvac 7.4'!O557+'havelvac 7.5'!O557+'havelvac 7.6'!O557+'havelvac 7.7'!O557+'havelvac 7.9'!O557+'havelvac 7.8'!O557+'havelvac 7.10'!O557+'havelvac 7.11'!O557+'havelvac 7.12'!O557+'havelvac 7.13'!O557</f>
        <v>0</v>
      </c>
      <c r="P557" s="183">
        <f>+'havelvac 7.1'!P557+'havelvac 7.2'!P557+'havelvac 7.3'!P557+'havelvac 7.4'!P557+'havelvac 7.5'!P557+'havelvac 7.6'!P557+'havelvac 7.7'!P557+'havelvac 7.9'!P557+'havelvac 7.8'!P557+'havelvac 7.10'!P557+'havelvac 7.11'!P557+'havelvac 7.12'!P557+'havelvac 7.13'!P557</f>
        <v>0</v>
      </c>
      <c r="Q557" s="161">
        <f>'havelvac 7.1'!N557+'havelvac 7.2'!N557</f>
        <v>0</v>
      </c>
      <c r="R557" s="161">
        <f>+'havelvac 7.1'!O557+'havelvac 7.2'!O557+'havelvac 7.3'!O557+'havelvac 7.4'!O557+'havelvac 7.5'!O557+'havelvac 7.6'!O557+'havelvac 7.7'!O557+'havelvac 7.9'!O557+'havelvac 7.8'!O557+'havelvac 7.10'!O557+'havelvac 7.11'!O557+'havelvac 7.12'!O557+'havelvac 7.13'!O557</f>
        <v>0</v>
      </c>
      <c r="S557" s="161">
        <f>+'havelvac 7.1'!P557+'havelvac 7.2'!P557+'havelvac 7.3'!P557+'havelvac 7.4'!P557+'havelvac 7.5'!P557+'havelvac 7.6'!P557+'havelvac 7.7'!P557+'havelvac 7.9'!P557+'havelvac 7.8'!P557+'havelvac 7.10'!P557+'havelvac 7.11'!P557+'havelvac 7.12'!P557+'havelvac 7.13'!P557</f>
        <v>0</v>
      </c>
      <c r="T557" s="438">
        <f t="shared" si="80"/>
        <v>0</v>
      </c>
      <c r="U557" s="438">
        <f t="shared" si="81"/>
        <v>0</v>
      </c>
      <c r="V557" s="438">
        <f t="shared" si="82"/>
        <v>0</v>
      </c>
    </row>
    <row r="558" spans="1:22" s="137" customFormat="1" ht="26.4" hidden="1">
      <c r="A558" s="184" t="str">
        <f t="shared" si="85"/>
        <v>71100701000001</v>
      </c>
      <c r="B558" s="185" t="s">
        <v>439</v>
      </c>
      <c r="C558" s="134" t="s">
        <v>189</v>
      </c>
      <c r="D558" s="133" t="s">
        <v>183</v>
      </c>
      <c r="E558" s="132" t="s">
        <v>106</v>
      </c>
      <c r="F558" s="186" t="s">
        <v>441</v>
      </c>
      <c r="G558" s="187" t="s">
        <v>96</v>
      </c>
      <c r="H558" s="151">
        <v>2827</v>
      </c>
      <c r="I558" s="152" t="s">
        <v>185</v>
      </c>
      <c r="J558" s="153">
        <v>2</v>
      </c>
      <c r="K558" s="153">
        <v>7</v>
      </c>
      <c r="L558" s="154" t="s">
        <v>306</v>
      </c>
      <c r="M558" s="155"/>
      <c r="N558" s="192">
        <f>+N560</f>
        <v>0</v>
      </c>
      <c r="O558" s="192">
        <f t="shared" ref="O558:P558" si="87">+O560</f>
        <v>0</v>
      </c>
      <c r="P558" s="192">
        <f t="shared" si="87"/>
        <v>0</v>
      </c>
      <c r="Q558" s="161">
        <f>'havelvac 7.1'!N558+'havelvac 7.2'!N558</f>
        <v>0</v>
      </c>
      <c r="R558" s="161">
        <f>+'havelvac 7.1'!O558+'havelvac 7.2'!O558+'havelvac 7.3'!O558+'havelvac 7.4'!O558+'havelvac 7.5'!O558+'havelvac 7.6'!O558+'havelvac 7.7'!O558+'havelvac 7.9'!O558+'havelvac 7.8'!O558+'havelvac 7.10'!O558+'havelvac 7.11'!O558+'havelvac 7.12'!O558+'havelvac 7.13'!O558</f>
        <v>0</v>
      </c>
      <c r="S558" s="161">
        <f>+'havelvac 7.1'!P558+'havelvac 7.2'!P558+'havelvac 7.3'!P558+'havelvac 7.4'!P558+'havelvac 7.5'!P558+'havelvac 7.6'!P558+'havelvac 7.7'!P558+'havelvac 7.9'!P558+'havelvac 7.8'!P558+'havelvac 7.10'!P558+'havelvac 7.11'!P558+'havelvac 7.12'!P558+'havelvac 7.13'!P558</f>
        <v>0</v>
      </c>
      <c r="T558" s="438">
        <f t="shared" si="80"/>
        <v>0</v>
      </c>
      <c r="U558" s="438">
        <f t="shared" si="81"/>
        <v>0</v>
      </c>
      <c r="V558" s="438">
        <f t="shared" si="82"/>
        <v>0</v>
      </c>
    </row>
    <row r="559" spans="1:22" s="198" customFormat="1" ht="16.2" hidden="1">
      <c r="A559" s="184" t="str">
        <f t="shared" si="85"/>
        <v>71100701010000</v>
      </c>
      <c r="B559" s="185" t="s">
        <v>439</v>
      </c>
      <c r="C559" s="134" t="s">
        <v>189</v>
      </c>
      <c r="D559" s="133" t="s">
        <v>183</v>
      </c>
      <c r="E559" s="132" t="s">
        <v>106</v>
      </c>
      <c r="F559" s="186" t="s">
        <v>106</v>
      </c>
      <c r="G559" s="187" t="s">
        <v>440</v>
      </c>
      <c r="H559" s="25"/>
      <c r="I559" s="25"/>
      <c r="J559" s="26"/>
      <c r="K559" s="26"/>
      <c r="L559" s="30" t="s">
        <v>108</v>
      </c>
      <c r="M559" s="31"/>
      <c r="N559" s="190"/>
      <c r="O559" s="190"/>
      <c r="P559" s="190"/>
      <c r="Q559" s="161">
        <f>'havelvac 7.1'!N559+'havelvac 7.2'!N559</f>
        <v>0</v>
      </c>
      <c r="R559" s="161">
        <f>+'havelvac 7.1'!O559+'havelvac 7.2'!O559+'havelvac 7.3'!O559+'havelvac 7.4'!O559+'havelvac 7.5'!O559+'havelvac 7.6'!O559+'havelvac 7.7'!O559+'havelvac 7.9'!O559+'havelvac 7.8'!O559+'havelvac 7.10'!O559+'havelvac 7.11'!O559+'havelvac 7.12'!O559+'havelvac 7.13'!O559</f>
        <v>0</v>
      </c>
      <c r="S559" s="161">
        <f>+'havelvac 7.1'!P559+'havelvac 7.2'!P559+'havelvac 7.3'!P559+'havelvac 7.4'!P559+'havelvac 7.5'!P559+'havelvac 7.6'!P559+'havelvac 7.7'!P559+'havelvac 7.9'!P559+'havelvac 7.8'!P559+'havelvac 7.10'!P559+'havelvac 7.11'!P559+'havelvac 7.12'!P559+'havelvac 7.13'!P559</f>
        <v>0</v>
      </c>
      <c r="T559" s="438">
        <f t="shared" si="80"/>
        <v>0</v>
      </c>
      <c r="U559" s="438">
        <f t="shared" si="81"/>
        <v>0</v>
      </c>
      <c r="V559" s="438">
        <f t="shared" si="82"/>
        <v>0</v>
      </c>
    </row>
    <row r="560" spans="1:22" s="189" customFormat="1" ht="16.2" hidden="1">
      <c r="A560" s="184" t="str">
        <f t="shared" si="85"/>
        <v>71100701014216</v>
      </c>
      <c r="B560" s="185" t="s">
        <v>439</v>
      </c>
      <c r="C560" s="134" t="s">
        <v>189</v>
      </c>
      <c r="D560" s="133" t="s">
        <v>183</v>
      </c>
      <c r="E560" s="132" t="s">
        <v>106</v>
      </c>
      <c r="F560" s="186" t="s">
        <v>106</v>
      </c>
      <c r="G560" s="187">
        <v>4216</v>
      </c>
      <c r="H560" s="45"/>
      <c r="I560" s="147"/>
      <c r="J560" s="148"/>
      <c r="K560" s="148"/>
      <c r="L560" s="27" t="s">
        <v>307</v>
      </c>
      <c r="M560" s="28"/>
      <c r="N560" s="197">
        <f>O560+P560</f>
        <v>0</v>
      </c>
      <c r="O560" s="197">
        <f>SUM(O561:O564)</f>
        <v>0</v>
      </c>
      <c r="P560" s="197">
        <f>SUM(P561:P564)</f>
        <v>0</v>
      </c>
      <c r="Q560" s="161">
        <f>'havelvac 7.1'!N560+'havelvac 7.2'!N560</f>
        <v>0</v>
      </c>
      <c r="R560" s="161">
        <f>+'havelvac 7.1'!O560+'havelvac 7.2'!O560+'havelvac 7.3'!O560+'havelvac 7.4'!O560+'havelvac 7.5'!O560+'havelvac 7.6'!O560+'havelvac 7.7'!O560+'havelvac 7.9'!O560+'havelvac 7.8'!O560+'havelvac 7.10'!O560+'havelvac 7.11'!O560+'havelvac 7.12'!O560+'havelvac 7.13'!O560</f>
        <v>0</v>
      </c>
      <c r="S560" s="161">
        <f>+'havelvac 7.1'!P560+'havelvac 7.2'!P560+'havelvac 7.3'!P560+'havelvac 7.4'!P560+'havelvac 7.5'!P560+'havelvac 7.6'!P560+'havelvac 7.7'!P560+'havelvac 7.9'!P560+'havelvac 7.8'!P560+'havelvac 7.10'!P560+'havelvac 7.11'!P560+'havelvac 7.12'!P560+'havelvac 7.13'!P560</f>
        <v>0</v>
      </c>
      <c r="T560" s="438">
        <f t="shared" si="80"/>
        <v>0</v>
      </c>
      <c r="U560" s="438">
        <f t="shared" si="81"/>
        <v>0</v>
      </c>
      <c r="V560" s="438">
        <f t="shared" si="82"/>
        <v>0</v>
      </c>
    </row>
    <row r="561" spans="1:23" s="137" customFormat="1" ht="16.2" hidden="1">
      <c r="A561" s="184" t="str">
        <f t="shared" si="85"/>
        <v>71100701034639</v>
      </c>
      <c r="B561" s="185" t="s">
        <v>439</v>
      </c>
      <c r="C561" s="134" t="s">
        <v>189</v>
      </c>
      <c r="D561" s="133" t="s">
        <v>183</v>
      </c>
      <c r="E561" s="132" t="s">
        <v>106</v>
      </c>
      <c r="F561" s="186" t="s">
        <v>442</v>
      </c>
      <c r="G561" s="131">
        <v>4639</v>
      </c>
      <c r="H561" s="17"/>
      <c r="I561" s="25"/>
      <c r="J561" s="26"/>
      <c r="K561" s="26"/>
      <c r="L561" s="29" t="s">
        <v>125</v>
      </c>
      <c r="M561" s="31">
        <v>4239</v>
      </c>
      <c r="N561" s="183">
        <f>+'havelvac 7.1'!N561+'havelvac 7.2'!N561+'havelvac 7.3'!N561+'havelvac 7.4'!N561+'havelvac 7.5'!N561+'havelvac 7.6'!N561+'havelvac 7.7'!N561+'havelvac 7.9'!N561+'havelvac 7.8'!N561+'havelvac 7.10'!N561+'havelvac 7.11'!N561+'havelvac 7.12'!N561+'havelvac 7.13'!N561</f>
        <v>0</v>
      </c>
      <c r="O561" s="183">
        <f>+'havelvac 7.1'!O561+'havelvac 7.2'!O561+'havelvac 7.3'!O561+'havelvac 7.4'!O561+'havelvac 7.5'!O561+'havelvac 7.6'!O561+'havelvac 7.7'!O561+'havelvac 7.9'!O561+'havelvac 7.8'!O561+'havelvac 7.10'!O561+'havelvac 7.11'!O561+'havelvac 7.12'!O561+'havelvac 7.13'!O561</f>
        <v>0</v>
      </c>
      <c r="P561" s="183">
        <f>+'havelvac 7.1'!P561+'havelvac 7.2'!P561+'havelvac 7.3'!P561+'havelvac 7.4'!P561+'havelvac 7.5'!P561+'havelvac 7.6'!P561+'havelvac 7.7'!P561+'havelvac 7.9'!P561+'havelvac 7.8'!P561+'havelvac 7.10'!P561+'havelvac 7.11'!P561+'havelvac 7.12'!P561+'havelvac 7.13'!P561</f>
        <v>0</v>
      </c>
      <c r="Q561" s="161">
        <f>'havelvac 7.1'!N561+'havelvac 7.2'!N561</f>
        <v>0</v>
      </c>
      <c r="R561" s="161">
        <f>+'havelvac 7.1'!O561+'havelvac 7.2'!O561+'havelvac 7.3'!O561+'havelvac 7.4'!O561+'havelvac 7.5'!O561+'havelvac 7.6'!O561+'havelvac 7.7'!O561+'havelvac 7.9'!O561+'havelvac 7.8'!O561+'havelvac 7.10'!O561+'havelvac 7.11'!O561+'havelvac 7.12'!O561+'havelvac 7.13'!O561</f>
        <v>0</v>
      </c>
      <c r="S561" s="161">
        <f>+'havelvac 7.1'!P561+'havelvac 7.2'!P561+'havelvac 7.3'!P561+'havelvac 7.4'!P561+'havelvac 7.5'!P561+'havelvac 7.6'!P561+'havelvac 7.7'!P561+'havelvac 7.9'!P561+'havelvac 7.8'!P561+'havelvac 7.10'!P561+'havelvac 7.11'!P561+'havelvac 7.12'!P561+'havelvac 7.13'!P561</f>
        <v>0</v>
      </c>
      <c r="T561" s="438">
        <f t="shared" si="80"/>
        <v>0</v>
      </c>
      <c r="U561" s="438">
        <f t="shared" si="81"/>
        <v>0</v>
      </c>
      <c r="V561" s="438">
        <f t="shared" si="82"/>
        <v>0</v>
      </c>
    </row>
    <row r="562" spans="1:23" s="137" customFormat="1" ht="26.4" hidden="1">
      <c r="A562" s="184" t="str">
        <f t="shared" si="85"/>
        <v>71100701034729</v>
      </c>
      <c r="B562" s="185" t="s">
        <v>439</v>
      </c>
      <c r="C562" s="134" t="s">
        <v>189</v>
      </c>
      <c r="D562" s="133" t="s">
        <v>183</v>
      </c>
      <c r="E562" s="132" t="s">
        <v>106</v>
      </c>
      <c r="F562" s="186" t="s">
        <v>442</v>
      </c>
      <c r="G562" s="131">
        <v>4729</v>
      </c>
      <c r="H562" s="25"/>
      <c r="I562" s="25"/>
      <c r="J562" s="26"/>
      <c r="K562" s="26"/>
      <c r="L562" s="30" t="s">
        <v>142</v>
      </c>
      <c r="M562" s="31">
        <v>4251</v>
      </c>
      <c r="N562" s="183">
        <f>+'havelvac 7.1'!N562+'havelvac 7.2'!N562+'havelvac 7.3'!N562+'havelvac 7.4'!N562+'havelvac 7.5'!N562+'havelvac 7.6'!N562+'havelvac 7.7'!N562+'havelvac 7.9'!N562+'havelvac 7.8'!N562+'havelvac 7.10'!N562+'havelvac 7.11'!N562+'havelvac 7.12'!N562+'havelvac 7.13'!N562</f>
        <v>0</v>
      </c>
      <c r="O562" s="183">
        <f>+'havelvac 7.1'!O562+'havelvac 7.2'!O562+'havelvac 7.3'!O562+'havelvac 7.4'!O562+'havelvac 7.5'!O562+'havelvac 7.6'!O562+'havelvac 7.7'!O562+'havelvac 7.9'!O562+'havelvac 7.8'!O562+'havelvac 7.10'!O562+'havelvac 7.11'!O562+'havelvac 7.12'!O562+'havelvac 7.13'!O562</f>
        <v>0</v>
      </c>
      <c r="P562" s="183">
        <f>+'havelvac 7.1'!P562+'havelvac 7.2'!P562+'havelvac 7.3'!P562+'havelvac 7.4'!P562+'havelvac 7.5'!P562+'havelvac 7.6'!P562+'havelvac 7.7'!P562+'havelvac 7.9'!P562+'havelvac 7.8'!P562+'havelvac 7.10'!P562+'havelvac 7.11'!P562+'havelvac 7.12'!P562+'havelvac 7.13'!P562</f>
        <v>0</v>
      </c>
      <c r="Q562" s="161">
        <f>'havelvac 7.1'!N562+'havelvac 7.2'!N562</f>
        <v>0</v>
      </c>
      <c r="R562" s="161">
        <f>+'havelvac 7.1'!O562+'havelvac 7.2'!O562+'havelvac 7.3'!O562+'havelvac 7.4'!O562+'havelvac 7.5'!O562+'havelvac 7.6'!O562+'havelvac 7.7'!O562+'havelvac 7.9'!O562+'havelvac 7.8'!O562+'havelvac 7.10'!O562+'havelvac 7.11'!O562+'havelvac 7.12'!O562+'havelvac 7.13'!O562</f>
        <v>0</v>
      </c>
      <c r="S562" s="161">
        <f>+'havelvac 7.1'!P562+'havelvac 7.2'!P562+'havelvac 7.3'!P562+'havelvac 7.4'!P562+'havelvac 7.5'!P562+'havelvac 7.6'!P562+'havelvac 7.7'!P562+'havelvac 7.9'!P562+'havelvac 7.8'!P562+'havelvac 7.10'!P562+'havelvac 7.11'!P562+'havelvac 7.12'!P562+'havelvac 7.13'!P562</f>
        <v>0</v>
      </c>
      <c r="T562" s="438">
        <f t="shared" si="80"/>
        <v>0</v>
      </c>
      <c r="U562" s="438">
        <f t="shared" si="81"/>
        <v>0</v>
      </c>
      <c r="V562" s="438">
        <f t="shared" si="82"/>
        <v>0</v>
      </c>
    </row>
    <row r="563" spans="1:23" s="193" customFormat="1" ht="16.2" hidden="1">
      <c r="A563" s="184" t="str">
        <f t="shared" ref="A563:A564" si="88">CONCATENATE(B563,C563,D563,E563,F563,G563)</f>
        <v>71100701000000</v>
      </c>
      <c r="B563" s="185" t="s">
        <v>439</v>
      </c>
      <c r="C563" s="134" t="s">
        <v>189</v>
      </c>
      <c r="D563" s="133" t="s">
        <v>183</v>
      </c>
      <c r="E563" s="132" t="s">
        <v>106</v>
      </c>
      <c r="F563" s="186" t="s">
        <v>441</v>
      </c>
      <c r="G563" s="187" t="s">
        <v>440</v>
      </c>
      <c r="H563" s="25"/>
      <c r="I563" s="25"/>
      <c r="J563" s="26"/>
      <c r="K563" s="26"/>
      <c r="L563" s="29" t="s">
        <v>137</v>
      </c>
      <c r="M563" s="12">
        <v>5129</v>
      </c>
      <c r="N563" s="183">
        <f>+'havelvac 7.1'!N563+'havelvac 7.2'!N563+'havelvac 7.3'!N563+'havelvac 7.4'!N563+'havelvac 7.5'!N563+'havelvac 7.6'!N563+'havelvac 7.7'!N563+'havelvac 7.9'!N563+'havelvac 7.8'!N563+'havelvac 7.10'!N563+'havelvac 7.11'!N563+'havelvac 7.12'!N563+'havelvac 7.13'!N563</f>
        <v>0</v>
      </c>
      <c r="O563" s="183">
        <f>+'havelvac 7.1'!O563+'havelvac 7.2'!O563+'havelvac 7.3'!O563+'havelvac 7.4'!O563+'havelvac 7.5'!O563+'havelvac 7.6'!O563+'havelvac 7.7'!O563+'havelvac 7.9'!O563+'havelvac 7.8'!O563+'havelvac 7.10'!O563+'havelvac 7.11'!O563+'havelvac 7.12'!O563+'havelvac 7.13'!O563</f>
        <v>0</v>
      </c>
      <c r="P563" s="183">
        <f>+'havelvac 7.1'!P563+'havelvac 7.2'!P563+'havelvac 7.3'!P563+'havelvac 7.4'!P563+'havelvac 7.5'!P563+'havelvac 7.6'!P563+'havelvac 7.7'!P563+'havelvac 7.9'!P563+'havelvac 7.8'!P563+'havelvac 7.10'!P563+'havelvac 7.11'!P563+'havelvac 7.12'!P563+'havelvac 7.13'!P563</f>
        <v>0</v>
      </c>
      <c r="Q563" s="161">
        <f>'havelvac 7.1'!N563+'havelvac 7.2'!N563</f>
        <v>0</v>
      </c>
      <c r="R563" s="161">
        <f>+'havelvac 7.1'!O563+'havelvac 7.2'!O563+'havelvac 7.3'!O563+'havelvac 7.4'!O563+'havelvac 7.5'!O563+'havelvac 7.6'!O563+'havelvac 7.7'!O563+'havelvac 7.9'!O563+'havelvac 7.8'!O563+'havelvac 7.10'!O563+'havelvac 7.11'!O563+'havelvac 7.12'!O563+'havelvac 7.13'!O563</f>
        <v>0</v>
      </c>
      <c r="S563" s="161">
        <f>+'havelvac 7.1'!P563+'havelvac 7.2'!P563+'havelvac 7.3'!P563+'havelvac 7.4'!P563+'havelvac 7.5'!P563+'havelvac 7.6'!P563+'havelvac 7.7'!P563+'havelvac 7.9'!P563+'havelvac 7.8'!P563+'havelvac 7.10'!P563+'havelvac 7.11'!P563+'havelvac 7.12'!P563+'havelvac 7.13'!P563</f>
        <v>0</v>
      </c>
      <c r="T563" s="438">
        <f t="shared" si="80"/>
        <v>0</v>
      </c>
      <c r="U563" s="438">
        <f t="shared" si="81"/>
        <v>0</v>
      </c>
      <c r="V563" s="438">
        <f t="shared" si="82"/>
        <v>0</v>
      </c>
    </row>
    <row r="564" spans="1:23" s="137" customFormat="1" ht="16.2" hidden="1">
      <c r="A564" s="184" t="str">
        <f t="shared" si="88"/>
        <v>71060401024511</v>
      </c>
      <c r="B564" s="185" t="s">
        <v>439</v>
      </c>
      <c r="C564" s="134" t="s">
        <v>157</v>
      </c>
      <c r="D564" s="133" t="s">
        <v>155</v>
      </c>
      <c r="E564" s="132" t="s">
        <v>106</v>
      </c>
      <c r="F564" s="186" t="s">
        <v>140</v>
      </c>
      <c r="G564" s="187">
        <v>4511</v>
      </c>
      <c r="H564" s="37"/>
      <c r="I564" s="194"/>
      <c r="J564" s="195"/>
      <c r="K564" s="196"/>
      <c r="L564" s="29" t="s">
        <v>138</v>
      </c>
      <c r="M564" s="12">
        <v>5132</v>
      </c>
      <c r="N564" s="183">
        <f>+'havelvac 7.1'!N564+'havelvac 7.2'!N564+'havelvac 7.3'!N564+'havelvac 7.4'!N564+'havelvac 7.5'!N564+'havelvac 7.6'!N564+'havelvac 7.7'!N564+'havelvac 7.9'!N564+'havelvac 7.8'!N564+'havelvac 7.10'!N564+'havelvac 7.11'!N564+'havelvac 7.12'!N564+'havelvac 7.13'!N564</f>
        <v>0</v>
      </c>
      <c r="O564" s="183">
        <f>+'havelvac 7.1'!O564+'havelvac 7.2'!O564+'havelvac 7.3'!O564+'havelvac 7.4'!O564+'havelvac 7.5'!O564+'havelvac 7.6'!O564+'havelvac 7.7'!O564+'havelvac 7.9'!O564+'havelvac 7.8'!O564+'havelvac 7.10'!O564+'havelvac 7.11'!O564+'havelvac 7.12'!O564+'havelvac 7.13'!O564</f>
        <v>0</v>
      </c>
      <c r="P564" s="183">
        <f>+'havelvac 7.1'!P564+'havelvac 7.2'!P564+'havelvac 7.3'!P564+'havelvac 7.4'!P564+'havelvac 7.5'!P564+'havelvac 7.6'!P564+'havelvac 7.7'!P564+'havelvac 7.9'!P564+'havelvac 7.8'!P564+'havelvac 7.10'!P564+'havelvac 7.11'!P564+'havelvac 7.12'!P564+'havelvac 7.13'!P564</f>
        <v>0</v>
      </c>
      <c r="Q564" s="161">
        <f>'havelvac 7.1'!N564+'havelvac 7.2'!N564</f>
        <v>0</v>
      </c>
      <c r="R564" s="161">
        <f>+'havelvac 7.1'!O564+'havelvac 7.2'!O564+'havelvac 7.3'!O564+'havelvac 7.4'!O564+'havelvac 7.5'!O564+'havelvac 7.6'!O564+'havelvac 7.7'!O564+'havelvac 7.9'!O564+'havelvac 7.8'!O564+'havelvac 7.10'!O564+'havelvac 7.11'!O564+'havelvac 7.12'!O564+'havelvac 7.13'!O564</f>
        <v>0</v>
      </c>
      <c r="S564" s="161">
        <f>+'havelvac 7.1'!P564+'havelvac 7.2'!P564+'havelvac 7.3'!P564+'havelvac 7.4'!P564+'havelvac 7.5'!P564+'havelvac 7.6'!P564+'havelvac 7.7'!P564+'havelvac 7.9'!P564+'havelvac 7.8'!P564+'havelvac 7.10'!P564+'havelvac 7.11'!P564+'havelvac 7.12'!P564+'havelvac 7.13'!P564</f>
        <v>0</v>
      </c>
      <c r="T564" s="438">
        <f t="shared" si="80"/>
        <v>0</v>
      </c>
      <c r="U564" s="438">
        <f t="shared" si="81"/>
        <v>0</v>
      </c>
      <c r="V564" s="438">
        <f t="shared" si="82"/>
        <v>0</v>
      </c>
    </row>
    <row r="565" spans="1:23" s="137" customFormat="1" ht="16.2" hidden="1">
      <c r="A565" s="184" t="str">
        <f t="shared" si="85"/>
        <v>71100701034819</v>
      </c>
      <c r="B565" s="185" t="s">
        <v>439</v>
      </c>
      <c r="C565" s="134" t="s">
        <v>189</v>
      </c>
      <c r="D565" s="133" t="s">
        <v>183</v>
      </c>
      <c r="E565" s="132" t="s">
        <v>106</v>
      </c>
      <c r="F565" s="186" t="s">
        <v>442</v>
      </c>
      <c r="G565" s="131">
        <v>4819</v>
      </c>
      <c r="H565" s="165">
        <v>2840</v>
      </c>
      <c r="I565" s="166" t="s">
        <v>185</v>
      </c>
      <c r="J565" s="167">
        <v>4</v>
      </c>
      <c r="K565" s="167">
        <v>0</v>
      </c>
      <c r="L565" s="168" t="s">
        <v>313</v>
      </c>
      <c r="M565" s="176"/>
      <c r="N565" s="188">
        <f>+N567+N572</f>
        <v>0</v>
      </c>
      <c r="O565" s="188">
        <f>+O567+O572</f>
        <v>0</v>
      </c>
      <c r="P565" s="188">
        <f>+P567+P572</f>
        <v>0</v>
      </c>
      <c r="Q565" s="161">
        <f>'havelvac 7.1'!N565+'havelvac 7.2'!N565</f>
        <v>0</v>
      </c>
      <c r="R565" s="161">
        <f>+'havelvac 7.1'!O565+'havelvac 7.2'!O565+'havelvac 7.3'!O565+'havelvac 7.4'!O565+'havelvac 7.5'!O565+'havelvac 7.6'!O565+'havelvac 7.7'!O565+'havelvac 7.9'!O565+'havelvac 7.8'!O565+'havelvac 7.10'!O565+'havelvac 7.11'!O565+'havelvac 7.12'!O565+'havelvac 7.13'!O565</f>
        <v>0</v>
      </c>
      <c r="S565" s="161">
        <f>+'havelvac 7.1'!P565+'havelvac 7.2'!P565+'havelvac 7.3'!P565+'havelvac 7.4'!P565+'havelvac 7.5'!P565+'havelvac 7.6'!P565+'havelvac 7.7'!P565+'havelvac 7.9'!P565+'havelvac 7.8'!P565+'havelvac 7.10'!P565+'havelvac 7.11'!P565+'havelvac 7.12'!P565+'havelvac 7.13'!P565</f>
        <v>0</v>
      </c>
      <c r="T565" s="438">
        <f t="shared" si="80"/>
        <v>0</v>
      </c>
      <c r="U565" s="438">
        <f t="shared" si="81"/>
        <v>0</v>
      </c>
      <c r="V565" s="438">
        <f t="shared" si="82"/>
        <v>0</v>
      </c>
    </row>
    <row r="566" spans="1:23" s="198" customFormat="1" ht="16.2" hidden="1">
      <c r="A566" s="184" t="str">
        <f t="shared" si="85"/>
        <v>71100701040000</v>
      </c>
      <c r="B566" s="185" t="s">
        <v>439</v>
      </c>
      <c r="C566" s="134" t="s">
        <v>189</v>
      </c>
      <c r="D566" s="133" t="s">
        <v>183</v>
      </c>
      <c r="E566" s="132" t="s">
        <v>106</v>
      </c>
      <c r="F566" s="186" t="s">
        <v>155</v>
      </c>
      <c r="G566" s="187" t="s">
        <v>440</v>
      </c>
      <c r="H566" s="25"/>
      <c r="I566" s="18"/>
      <c r="J566" s="19"/>
      <c r="K566" s="19"/>
      <c r="L566" s="30" t="s">
        <v>110</v>
      </c>
      <c r="M566" s="31"/>
      <c r="N566" s="190"/>
      <c r="O566" s="190"/>
      <c r="P566" s="190"/>
      <c r="Q566" s="161">
        <f>'havelvac 7.1'!N566+'havelvac 7.2'!N566</f>
        <v>0</v>
      </c>
      <c r="R566" s="161">
        <f>+'havelvac 7.1'!O566+'havelvac 7.2'!O566+'havelvac 7.3'!O566+'havelvac 7.4'!O566+'havelvac 7.5'!O566+'havelvac 7.6'!O566+'havelvac 7.7'!O566+'havelvac 7.9'!O566+'havelvac 7.8'!O566+'havelvac 7.10'!O566+'havelvac 7.11'!O566+'havelvac 7.12'!O566+'havelvac 7.13'!O566</f>
        <v>0</v>
      </c>
      <c r="S566" s="161">
        <f>+'havelvac 7.1'!P566+'havelvac 7.2'!P566+'havelvac 7.3'!P566+'havelvac 7.4'!P566+'havelvac 7.5'!P566+'havelvac 7.6'!P566+'havelvac 7.7'!P566+'havelvac 7.9'!P566+'havelvac 7.8'!P566+'havelvac 7.10'!P566+'havelvac 7.11'!P566+'havelvac 7.12'!P566+'havelvac 7.13'!P566</f>
        <v>0</v>
      </c>
      <c r="T566" s="438">
        <f t="shared" si="80"/>
        <v>0</v>
      </c>
      <c r="U566" s="438">
        <f t="shared" si="81"/>
        <v>0</v>
      </c>
      <c r="V566" s="438">
        <f t="shared" si="82"/>
        <v>0</v>
      </c>
      <c r="W566" s="137"/>
    </row>
    <row r="567" spans="1:23" s="137" customFormat="1" ht="16.2" hidden="1">
      <c r="A567" s="184" t="str">
        <f t="shared" si="85"/>
        <v>71100701044216</v>
      </c>
      <c r="B567" s="185" t="s">
        <v>439</v>
      </c>
      <c r="C567" s="134" t="s">
        <v>189</v>
      </c>
      <c r="D567" s="133" t="s">
        <v>183</v>
      </c>
      <c r="E567" s="132" t="s">
        <v>106</v>
      </c>
      <c r="F567" s="186" t="s">
        <v>155</v>
      </c>
      <c r="G567" s="131">
        <v>4216</v>
      </c>
      <c r="H567" s="151" t="s">
        <v>768</v>
      </c>
      <c r="I567" s="152" t="s">
        <v>185</v>
      </c>
      <c r="J567" s="153">
        <v>4</v>
      </c>
      <c r="K567" s="153">
        <v>1</v>
      </c>
      <c r="L567" s="154" t="s">
        <v>769</v>
      </c>
      <c r="M567" s="155"/>
      <c r="N567" s="192">
        <f>+N569</f>
        <v>0</v>
      </c>
      <c r="O567" s="192">
        <f>+O569</f>
        <v>0</v>
      </c>
      <c r="P567" s="192">
        <f>+P569</f>
        <v>0</v>
      </c>
      <c r="Q567" s="161">
        <f>'havelvac 7.1'!N567+'havelvac 7.2'!N567</f>
        <v>0</v>
      </c>
      <c r="R567" s="161">
        <f>+'havelvac 7.1'!O567+'havelvac 7.2'!O567+'havelvac 7.3'!O567+'havelvac 7.4'!O567+'havelvac 7.5'!O567+'havelvac 7.6'!O567+'havelvac 7.7'!O567+'havelvac 7.9'!O567+'havelvac 7.8'!O567+'havelvac 7.10'!O567+'havelvac 7.11'!O567+'havelvac 7.12'!O567+'havelvac 7.13'!O567</f>
        <v>0</v>
      </c>
      <c r="S567" s="161">
        <f>+'havelvac 7.1'!P567+'havelvac 7.2'!P567+'havelvac 7.3'!P567+'havelvac 7.4'!P567+'havelvac 7.5'!P567+'havelvac 7.6'!P567+'havelvac 7.7'!P567+'havelvac 7.9'!P567+'havelvac 7.8'!P567+'havelvac 7.10'!P567+'havelvac 7.11'!P567+'havelvac 7.12'!P567+'havelvac 7.13'!P567</f>
        <v>0</v>
      </c>
      <c r="T567" s="438">
        <f t="shared" si="80"/>
        <v>0</v>
      </c>
      <c r="U567" s="438">
        <f t="shared" si="81"/>
        <v>0</v>
      </c>
      <c r="V567" s="438">
        <f t="shared" si="82"/>
        <v>0</v>
      </c>
    </row>
    <row r="568" spans="1:23" s="137" customFormat="1" ht="16.2" hidden="1">
      <c r="A568" s="184" t="str">
        <f t="shared" si="85"/>
        <v>71100701044239</v>
      </c>
      <c r="B568" s="185" t="s">
        <v>439</v>
      </c>
      <c r="C568" s="134" t="s">
        <v>189</v>
      </c>
      <c r="D568" s="133" t="s">
        <v>183</v>
      </c>
      <c r="E568" s="132" t="s">
        <v>106</v>
      </c>
      <c r="F568" s="186" t="s">
        <v>155</v>
      </c>
      <c r="G568" s="131">
        <v>4239</v>
      </c>
      <c r="H568" s="25"/>
      <c r="I568" s="18"/>
      <c r="J568" s="19"/>
      <c r="K568" s="19"/>
      <c r="L568" s="30" t="s">
        <v>108</v>
      </c>
      <c r="M568" s="31"/>
      <c r="N568" s="190"/>
      <c r="O568" s="190"/>
      <c r="P568" s="190"/>
      <c r="Q568" s="161">
        <f>'havelvac 7.1'!N568+'havelvac 7.2'!N568</f>
        <v>0</v>
      </c>
      <c r="R568" s="161">
        <f>+'havelvac 7.1'!O568+'havelvac 7.2'!O568+'havelvac 7.3'!O568+'havelvac 7.4'!O568+'havelvac 7.5'!O568+'havelvac 7.6'!O568+'havelvac 7.7'!O568+'havelvac 7.9'!O568+'havelvac 7.8'!O568+'havelvac 7.10'!O568+'havelvac 7.11'!O568+'havelvac 7.12'!O568+'havelvac 7.13'!O568</f>
        <v>0</v>
      </c>
      <c r="S568" s="161">
        <f>+'havelvac 7.1'!P568+'havelvac 7.2'!P568+'havelvac 7.3'!P568+'havelvac 7.4'!P568+'havelvac 7.5'!P568+'havelvac 7.6'!P568+'havelvac 7.7'!P568+'havelvac 7.9'!P568+'havelvac 7.8'!P568+'havelvac 7.10'!P568+'havelvac 7.11'!P568+'havelvac 7.12'!P568+'havelvac 7.13'!P568</f>
        <v>0</v>
      </c>
      <c r="T568" s="438">
        <f t="shared" si="80"/>
        <v>0</v>
      </c>
      <c r="U568" s="438">
        <f t="shared" si="81"/>
        <v>0</v>
      </c>
      <c r="V568" s="438">
        <f t="shared" si="82"/>
        <v>0</v>
      </c>
    </row>
    <row r="569" spans="1:23" s="137" customFormat="1" ht="16.2" hidden="1">
      <c r="A569" s="184" t="str">
        <f t="shared" si="85"/>
        <v>71100701044269</v>
      </c>
      <c r="B569" s="185" t="s">
        <v>439</v>
      </c>
      <c r="C569" s="134" t="s">
        <v>189</v>
      </c>
      <c r="D569" s="133" t="s">
        <v>183</v>
      </c>
      <c r="E569" s="132" t="s">
        <v>106</v>
      </c>
      <c r="F569" s="186" t="s">
        <v>155</v>
      </c>
      <c r="G569" s="131">
        <v>4269</v>
      </c>
      <c r="H569" s="45"/>
      <c r="I569" s="147"/>
      <c r="J569" s="148"/>
      <c r="K569" s="148"/>
      <c r="L569" s="27" t="s">
        <v>770</v>
      </c>
      <c r="M569" s="28"/>
      <c r="N569" s="197">
        <f>SUM(N570:N571)</f>
        <v>0</v>
      </c>
      <c r="O569" s="197">
        <f t="shared" ref="O569:P569" si="89">SUM(O570:O571)</f>
        <v>0</v>
      </c>
      <c r="P569" s="197">
        <f t="shared" si="89"/>
        <v>0</v>
      </c>
      <c r="Q569" s="161">
        <f>'havelvac 7.1'!N569+'havelvac 7.2'!N569</f>
        <v>0</v>
      </c>
      <c r="R569" s="161">
        <f>+'havelvac 7.1'!O569+'havelvac 7.2'!O569+'havelvac 7.3'!O569+'havelvac 7.4'!O569+'havelvac 7.5'!O569+'havelvac 7.6'!O569+'havelvac 7.7'!O569+'havelvac 7.9'!O569+'havelvac 7.8'!O569+'havelvac 7.10'!O569+'havelvac 7.11'!O569+'havelvac 7.12'!O569+'havelvac 7.13'!O569</f>
        <v>0</v>
      </c>
      <c r="S569" s="161">
        <f>+'havelvac 7.1'!P569+'havelvac 7.2'!P569+'havelvac 7.3'!P569+'havelvac 7.4'!P569+'havelvac 7.5'!P569+'havelvac 7.6'!P569+'havelvac 7.7'!P569+'havelvac 7.9'!P569+'havelvac 7.8'!P569+'havelvac 7.10'!P569+'havelvac 7.11'!P569+'havelvac 7.12'!P569+'havelvac 7.13'!P569</f>
        <v>0</v>
      </c>
      <c r="T569" s="438">
        <f t="shared" si="80"/>
        <v>0</v>
      </c>
      <c r="U569" s="438">
        <f t="shared" si="81"/>
        <v>0</v>
      </c>
      <c r="V569" s="438">
        <f t="shared" si="82"/>
        <v>0</v>
      </c>
    </row>
    <row r="570" spans="1:23" s="137" customFormat="1" ht="16.2" hidden="1">
      <c r="A570" s="184" t="str">
        <f t="shared" si="85"/>
        <v>71100701044521</v>
      </c>
      <c r="B570" s="185" t="s">
        <v>439</v>
      </c>
      <c r="C570" s="134" t="s">
        <v>189</v>
      </c>
      <c r="D570" s="133" t="s">
        <v>183</v>
      </c>
      <c r="E570" s="132" t="s">
        <v>106</v>
      </c>
      <c r="F570" s="186" t="s">
        <v>155</v>
      </c>
      <c r="G570" s="131">
        <v>4521</v>
      </c>
      <c r="H570" s="25"/>
      <c r="I570" s="18"/>
      <c r="J570" s="19"/>
      <c r="K570" s="19"/>
      <c r="L570" s="29" t="s">
        <v>125</v>
      </c>
      <c r="M570" s="12">
        <v>4239</v>
      </c>
      <c r="N570" s="183">
        <f>+'havelvac 7.1'!N570+'havelvac 7.2'!N570+'havelvac 7.3'!N570+'havelvac 7.4'!N570+'havelvac 7.5'!N570+'havelvac 7.6'!N570+'havelvac 7.7'!N570+'havelvac 7.9'!N570+'havelvac 7.8'!N570+'havelvac 7.10'!N570+'havelvac 7.11'!N570+'havelvac 7.12'!N570+'havelvac 7.13'!N570</f>
        <v>0</v>
      </c>
      <c r="O570" s="183">
        <f>+'havelvac 7.1'!O570+'havelvac 7.2'!O570+'havelvac 7.3'!O570+'havelvac 7.4'!O570+'havelvac 7.5'!O570+'havelvac 7.6'!O570+'havelvac 7.7'!O570+'havelvac 7.9'!O570+'havelvac 7.8'!O570+'havelvac 7.10'!O570+'havelvac 7.11'!O570+'havelvac 7.12'!O570+'havelvac 7.13'!O570</f>
        <v>0</v>
      </c>
      <c r="P570" s="183">
        <f>+'havelvac 7.1'!P570+'havelvac 7.2'!P570+'havelvac 7.3'!P570+'havelvac 7.4'!P570+'havelvac 7.5'!P570+'havelvac 7.6'!P570+'havelvac 7.7'!P570+'havelvac 7.9'!P570+'havelvac 7.8'!P570+'havelvac 7.10'!P570+'havelvac 7.11'!P570+'havelvac 7.12'!P570+'havelvac 7.13'!P570</f>
        <v>0</v>
      </c>
      <c r="Q570" s="161">
        <f>'havelvac 7.1'!N570+'havelvac 7.2'!N570</f>
        <v>0</v>
      </c>
      <c r="R570" s="161">
        <f>+'havelvac 7.1'!O570+'havelvac 7.2'!O570+'havelvac 7.3'!O570+'havelvac 7.4'!O570+'havelvac 7.5'!O570+'havelvac 7.6'!O570+'havelvac 7.7'!O570+'havelvac 7.9'!O570+'havelvac 7.8'!O570+'havelvac 7.10'!O570+'havelvac 7.11'!O570+'havelvac 7.12'!O570+'havelvac 7.13'!O570</f>
        <v>0</v>
      </c>
      <c r="S570" s="161">
        <f>+'havelvac 7.1'!P570+'havelvac 7.2'!P570+'havelvac 7.3'!P570+'havelvac 7.4'!P570+'havelvac 7.5'!P570+'havelvac 7.6'!P570+'havelvac 7.7'!P570+'havelvac 7.9'!P570+'havelvac 7.8'!P570+'havelvac 7.10'!P570+'havelvac 7.11'!P570+'havelvac 7.12'!P570+'havelvac 7.13'!P570</f>
        <v>0</v>
      </c>
      <c r="T570" s="438">
        <f t="shared" si="80"/>
        <v>0</v>
      </c>
      <c r="U570" s="438">
        <f t="shared" si="81"/>
        <v>0</v>
      </c>
      <c r="V570" s="438">
        <f t="shared" si="82"/>
        <v>0</v>
      </c>
    </row>
    <row r="571" spans="1:23" s="137" customFormat="1" ht="26.4" hidden="1">
      <c r="A571" s="184" t="str">
        <f t="shared" ref="A571" si="90">CONCATENATE(B571,C571,D571,E571,F571,G571)</f>
        <v>71090501000001</v>
      </c>
      <c r="B571" s="185" t="s">
        <v>439</v>
      </c>
      <c r="C571" s="134" t="s">
        <v>187</v>
      </c>
      <c r="D571" s="133" t="s">
        <v>149</v>
      </c>
      <c r="E571" s="132" t="s">
        <v>106</v>
      </c>
      <c r="F571" s="186" t="s">
        <v>441</v>
      </c>
      <c r="G571" s="187" t="s">
        <v>96</v>
      </c>
      <c r="H571" s="25"/>
      <c r="I571" s="25"/>
      <c r="J571" s="26"/>
      <c r="K571" s="26"/>
      <c r="L571" s="29" t="s">
        <v>219</v>
      </c>
      <c r="M571" s="12">
        <v>4819</v>
      </c>
      <c r="N571" s="183">
        <f>+'havelvac 7.1'!N573+'havelvac 7.2'!N573+'havelvac 7.3'!N573+'havelvac 7.4'!N573+'havelvac 7.5'!N573+'havelvac 7.6'!N573+'havelvac 7.7'!N573+'havelvac 7.9'!N573+'havelvac 7.8'!N573+'havelvac 7.10'!N573+'havelvac 7.11'!N573+'havelvac 7.12'!N573+'havelvac 7.13'!N573</f>
        <v>0</v>
      </c>
      <c r="O571" s="183">
        <f>+'havelvac 7.1'!O573+'havelvac 7.2'!O573+'havelvac 7.3'!O573+'havelvac 7.4'!O573+'havelvac 7.5'!O573+'havelvac 7.6'!O573+'havelvac 7.7'!O573+'havelvac 7.9'!O573+'havelvac 7.8'!O573+'havelvac 7.10'!O573+'havelvac 7.11'!O573+'havelvac 7.12'!O573+'havelvac 7.13'!O573</f>
        <v>0</v>
      </c>
      <c r="P571" s="183">
        <f>+'havelvac 7.1'!P573+'havelvac 7.2'!P573+'havelvac 7.3'!P573+'havelvac 7.4'!P573+'havelvac 7.5'!P573+'havelvac 7.6'!P573+'havelvac 7.7'!P573+'havelvac 7.9'!P573+'havelvac 7.8'!P573+'havelvac 7.10'!P573+'havelvac 7.11'!P573+'havelvac 7.12'!P573+'havelvac 7.13'!P573</f>
        <v>0</v>
      </c>
      <c r="Q571" s="161">
        <f>'havelvac 7.1'!N571+'havelvac 7.2'!N571</f>
        <v>0</v>
      </c>
      <c r="R571" s="161">
        <f>+'havelvac 7.1'!O571+'havelvac 7.2'!O571+'havelvac 7.3'!O571+'havelvac 7.4'!O571+'havelvac 7.5'!O571+'havelvac 7.6'!O571+'havelvac 7.7'!O571+'havelvac 7.9'!O571+'havelvac 7.8'!O571+'havelvac 7.10'!O571+'havelvac 7.11'!O571+'havelvac 7.12'!O571+'havelvac 7.13'!O571</f>
        <v>0</v>
      </c>
      <c r="S571" s="161">
        <f>+'havelvac 7.1'!P571+'havelvac 7.2'!P571+'havelvac 7.3'!P571+'havelvac 7.4'!P571+'havelvac 7.5'!P571+'havelvac 7.6'!P571+'havelvac 7.7'!P571+'havelvac 7.9'!P571+'havelvac 7.8'!P571+'havelvac 7.10'!P571+'havelvac 7.11'!P571+'havelvac 7.12'!P571+'havelvac 7.13'!P571</f>
        <v>0</v>
      </c>
      <c r="T571" s="438">
        <f t="shared" si="80"/>
        <v>0</v>
      </c>
      <c r="U571" s="438">
        <f t="shared" si="81"/>
        <v>0</v>
      </c>
      <c r="V571" s="438">
        <f t="shared" si="82"/>
        <v>0</v>
      </c>
    </row>
    <row r="572" spans="1:23" s="137" customFormat="1" ht="16.2" hidden="1" customHeight="1">
      <c r="A572" s="184" t="str">
        <f t="shared" si="85"/>
        <v>71100701044639</v>
      </c>
      <c r="B572" s="185" t="s">
        <v>439</v>
      </c>
      <c r="C572" s="134" t="s">
        <v>189</v>
      </c>
      <c r="D572" s="133" t="s">
        <v>183</v>
      </c>
      <c r="E572" s="132" t="s">
        <v>106</v>
      </c>
      <c r="F572" s="186" t="s">
        <v>155</v>
      </c>
      <c r="G572" s="131">
        <v>4639</v>
      </c>
      <c r="H572" s="151">
        <v>2843</v>
      </c>
      <c r="I572" s="152" t="s">
        <v>185</v>
      </c>
      <c r="J572" s="153">
        <v>4</v>
      </c>
      <c r="K572" s="153">
        <v>3</v>
      </c>
      <c r="L572" s="154" t="s">
        <v>313</v>
      </c>
      <c r="M572" s="155"/>
      <c r="N572" s="192">
        <f>+N64</f>
        <v>0</v>
      </c>
      <c r="O572" s="192">
        <f>+O64</f>
        <v>0</v>
      </c>
      <c r="P572" s="192">
        <f>+P64</f>
        <v>0</v>
      </c>
      <c r="Q572" s="161">
        <f>'havelvac 7.1'!N572+'havelvac 7.2'!N572</f>
        <v>0</v>
      </c>
      <c r="R572" s="161">
        <f>+'havelvac 7.1'!O572+'havelvac 7.2'!O572+'havelvac 7.3'!O572+'havelvac 7.4'!O572+'havelvac 7.5'!O572+'havelvac 7.6'!O572+'havelvac 7.7'!O572+'havelvac 7.9'!O572+'havelvac 7.8'!O572+'havelvac 7.10'!O572+'havelvac 7.11'!O572+'havelvac 7.12'!O572+'havelvac 7.13'!O572</f>
        <v>0</v>
      </c>
      <c r="S572" s="161">
        <f>+'havelvac 7.1'!P572+'havelvac 7.2'!P572+'havelvac 7.3'!P572+'havelvac 7.4'!P572+'havelvac 7.5'!P572+'havelvac 7.6'!P572+'havelvac 7.7'!P572+'havelvac 7.9'!P572+'havelvac 7.8'!P572+'havelvac 7.10'!P572+'havelvac 7.11'!P572+'havelvac 7.12'!P572+'havelvac 7.13'!P572</f>
        <v>0</v>
      </c>
      <c r="T572" s="438">
        <f t="shared" si="80"/>
        <v>0</v>
      </c>
      <c r="U572" s="438">
        <f t="shared" si="81"/>
        <v>0</v>
      </c>
      <c r="V572" s="438">
        <f t="shared" si="82"/>
        <v>0</v>
      </c>
    </row>
    <row r="573" spans="1:23" s="137" customFormat="1" ht="16.2" hidden="1" customHeight="1">
      <c r="A573" s="184" t="str">
        <f t="shared" si="85"/>
        <v>71100701044729</v>
      </c>
      <c r="B573" s="185" t="s">
        <v>439</v>
      </c>
      <c r="C573" s="134" t="s">
        <v>189</v>
      </c>
      <c r="D573" s="133" t="s">
        <v>183</v>
      </c>
      <c r="E573" s="132" t="s">
        <v>106</v>
      </c>
      <c r="F573" s="186" t="s">
        <v>155</v>
      </c>
      <c r="G573" s="131">
        <v>4729</v>
      </c>
      <c r="H573" s="25"/>
      <c r="I573" s="25"/>
      <c r="J573" s="26"/>
      <c r="K573" s="26"/>
      <c r="L573" s="30" t="s">
        <v>108</v>
      </c>
      <c r="M573" s="31"/>
      <c r="N573" s="190"/>
      <c r="O573" s="190"/>
      <c r="P573" s="190"/>
      <c r="Q573" s="161">
        <f>'havelvac 7.1'!N573+'havelvac 7.2'!N573</f>
        <v>0</v>
      </c>
      <c r="R573" s="161">
        <f>+'havelvac 7.1'!O573+'havelvac 7.2'!O573+'havelvac 7.3'!O573+'havelvac 7.4'!O573+'havelvac 7.5'!O573+'havelvac 7.6'!O573+'havelvac 7.7'!O573+'havelvac 7.9'!O573+'havelvac 7.8'!O573+'havelvac 7.10'!O573+'havelvac 7.11'!O573+'havelvac 7.12'!O573+'havelvac 7.13'!O573</f>
        <v>0</v>
      </c>
      <c r="S573" s="161">
        <f>+'havelvac 7.1'!P573+'havelvac 7.2'!P573+'havelvac 7.3'!P573+'havelvac 7.4'!P573+'havelvac 7.5'!P573+'havelvac 7.6'!P573+'havelvac 7.7'!P573+'havelvac 7.9'!P573+'havelvac 7.8'!P573+'havelvac 7.10'!P573+'havelvac 7.11'!P573+'havelvac 7.12'!P573+'havelvac 7.13'!P573</f>
        <v>0</v>
      </c>
      <c r="T573" s="438">
        <f t="shared" si="80"/>
        <v>0</v>
      </c>
      <c r="U573" s="438">
        <f t="shared" si="81"/>
        <v>0</v>
      </c>
      <c r="V573" s="438">
        <f t="shared" si="82"/>
        <v>0</v>
      </c>
    </row>
    <row r="574" spans="1:23" s="137" customFormat="1" ht="16.2" hidden="1">
      <c r="A574" s="184" t="str">
        <f t="shared" si="85"/>
        <v>71100701054819</v>
      </c>
      <c r="B574" s="185" t="s">
        <v>439</v>
      </c>
      <c r="C574" s="134" t="s">
        <v>189</v>
      </c>
      <c r="D574" s="133" t="s">
        <v>183</v>
      </c>
      <c r="E574" s="132" t="s">
        <v>106</v>
      </c>
      <c r="F574" s="186" t="s">
        <v>149</v>
      </c>
      <c r="G574" s="131">
        <v>4819</v>
      </c>
      <c r="H574" s="467">
        <v>2900</v>
      </c>
      <c r="I574" s="212" t="s">
        <v>187</v>
      </c>
      <c r="J574" s="213">
        <v>0</v>
      </c>
      <c r="K574" s="213">
        <v>0</v>
      </c>
      <c r="L574" s="162" t="s">
        <v>315</v>
      </c>
      <c r="M574" s="174"/>
      <c r="N574" s="163">
        <f>+N576+N606+N622+N647</f>
        <v>0</v>
      </c>
      <c r="O574" s="163">
        <f>+O576+O606+O622+O647</f>
        <v>0</v>
      </c>
      <c r="P574" s="163">
        <f>+P576+P606+P622+P647</f>
        <v>0</v>
      </c>
      <c r="Q574" s="161">
        <f>'havelvac 7.1'!N574+'havelvac 7.2'!N574</f>
        <v>0</v>
      </c>
      <c r="R574" s="161">
        <f>+'havelvac 7.1'!O574+'havelvac 7.2'!O574+'havelvac 7.3'!O574+'havelvac 7.4'!O574+'havelvac 7.5'!O574+'havelvac 7.6'!O574+'havelvac 7.7'!O574+'havelvac 7.9'!O574+'havelvac 7.8'!O574+'havelvac 7.10'!O574+'havelvac 7.11'!O574+'havelvac 7.12'!O574+'havelvac 7.13'!O574</f>
        <v>0</v>
      </c>
      <c r="S574" s="161">
        <f>+'havelvac 7.1'!P574+'havelvac 7.2'!P574+'havelvac 7.3'!P574+'havelvac 7.4'!P574+'havelvac 7.5'!P574+'havelvac 7.6'!P574+'havelvac 7.7'!P574+'havelvac 7.9'!P574+'havelvac 7.8'!P574+'havelvac 7.10'!P574+'havelvac 7.11'!P574+'havelvac 7.12'!P574+'havelvac 7.13'!P574</f>
        <v>0</v>
      </c>
      <c r="T574" s="438">
        <f t="shared" si="80"/>
        <v>0</v>
      </c>
      <c r="U574" s="438">
        <f t="shared" si="81"/>
        <v>0</v>
      </c>
      <c r="V574" s="438">
        <f t="shared" si="82"/>
        <v>0</v>
      </c>
    </row>
    <row r="575" spans="1:23" s="189" customFormat="1" ht="16.2" hidden="1">
      <c r="A575" s="184" t="str">
        <f t="shared" si="85"/>
        <v>71100900000000</v>
      </c>
      <c r="B575" s="185" t="s">
        <v>439</v>
      </c>
      <c r="C575" s="134" t="s">
        <v>189</v>
      </c>
      <c r="D575" s="133" t="s">
        <v>187</v>
      </c>
      <c r="E575" s="132" t="s">
        <v>441</v>
      </c>
      <c r="F575" s="186" t="s">
        <v>441</v>
      </c>
      <c r="G575" s="187" t="s">
        <v>440</v>
      </c>
      <c r="H575" s="25"/>
      <c r="I575" s="18"/>
      <c r="J575" s="19"/>
      <c r="K575" s="19"/>
      <c r="L575" s="30" t="s">
        <v>108</v>
      </c>
      <c r="M575" s="31"/>
      <c r="N575" s="150"/>
      <c r="O575" s="150"/>
      <c r="P575" s="150"/>
      <c r="Q575" s="161">
        <f>'havelvac 7.1'!N575+'havelvac 7.2'!N575</f>
        <v>0</v>
      </c>
      <c r="R575" s="161">
        <f>+'havelvac 7.1'!O575+'havelvac 7.2'!O575+'havelvac 7.3'!O575+'havelvac 7.4'!O575+'havelvac 7.5'!O575+'havelvac 7.6'!O575+'havelvac 7.7'!O575+'havelvac 7.9'!O575+'havelvac 7.8'!O575+'havelvac 7.10'!O575+'havelvac 7.11'!O575+'havelvac 7.12'!O575+'havelvac 7.13'!O575</f>
        <v>0</v>
      </c>
      <c r="S575" s="161">
        <f>+'havelvac 7.1'!P575+'havelvac 7.2'!P575+'havelvac 7.3'!P575+'havelvac 7.4'!P575+'havelvac 7.5'!P575+'havelvac 7.6'!P575+'havelvac 7.7'!P575+'havelvac 7.9'!P575+'havelvac 7.8'!P575+'havelvac 7.10'!P575+'havelvac 7.11'!P575+'havelvac 7.12'!P575+'havelvac 7.13'!P575</f>
        <v>0</v>
      </c>
      <c r="T575" s="438">
        <f t="shared" si="80"/>
        <v>0</v>
      </c>
      <c r="U575" s="438">
        <f t="shared" si="81"/>
        <v>0</v>
      </c>
      <c r="V575" s="438">
        <f t="shared" si="82"/>
        <v>0</v>
      </c>
    </row>
    <row r="576" spans="1:23" s="137" customFormat="1" ht="16.2" hidden="1">
      <c r="A576" s="184" t="str">
        <f t="shared" si="85"/>
        <v>71100900000001</v>
      </c>
      <c r="B576" s="185" t="s">
        <v>439</v>
      </c>
      <c r="C576" s="134" t="s">
        <v>189</v>
      </c>
      <c r="D576" s="133" t="s">
        <v>187</v>
      </c>
      <c r="E576" s="132" t="s">
        <v>441</v>
      </c>
      <c r="F576" s="186" t="s">
        <v>441</v>
      </c>
      <c r="G576" s="187" t="s">
        <v>96</v>
      </c>
      <c r="H576" s="165">
        <v>2910</v>
      </c>
      <c r="I576" s="166" t="s">
        <v>187</v>
      </c>
      <c r="J576" s="167">
        <v>1</v>
      </c>
      <c r="K576" s="167">
        <v>0</v>
      </c>
      <c r="L576" s="168" t="s">
        <v>316</v>
      </c>
      <c r="M576" s="176"/>
      <c r="N576" s="188">
        <f>+N578+N601</f>
        <v>0</v>
      </c>
      <c r="O576" s="188">
        <f>+O578+O601</f>
        <v>0</v>
      </c>
      <c r="P576" s="188">
        <f>+P578+P601</f>
        <v>0</v>
      </c>
      <c r="Q576" s="161">
        <f>'havelvac 7.1'!N576+'havelvac 7.2'!N576</f>
        <v>0</v>
      </c>
      <c r="R576" s="161">
        <f>+'havelvac 7.1'!O576+'havelvac 7.2'!O576+'havelvac 7.3'!O576+'havelvac 7.4'!O576+'havelvac 7.5'!O576+'havelvac 7.6'!O576+'havelvac 7.7'!O576+'havelvac 7.9'!O576+'havelvac 7.8'!O576+'havelvac 7.10'!O576+'havelvac 7.11'!O576+'havelvac 7.12'!O576+'havelvac 7.13'!O576</f>
        <v>0</v>
      </c>
      <c r="S576" s="161">
        <f>+'havelvac 7.1'!P576+'havelvac 7.2'!P576+'havelvac 7.3'!P576+'havelvac 7.4'!P576+'havelvac 7.5'!P576+'havelvac 7.6'!P576+'havelvac 7.7'!P576+'havelvac 7.9'!P576+'havelvac 7.8'!P576+'havelvac 7.10'!P576+'havelvac 7.11'!P576+'havelvac 7.12'!P576+'havelvac 7.13'!P576</f>
        <v>0</v>
      </c>
      <c r="T576" s="438">
        <f t="shared" si="80"/>
        <v>0</v>
      </c>
      <c r="U576" s="438">
        <f t="shared" si="81"/>
        <v>0</v>
      </c>
      <c r="V576" s="438">
        <f t="shared" si="82"/>
        <v>0</v>
      </c>
    </row>
    <row r="577" spans="1:22" s="193" customFormat="1" ht="16.2" hidden="1">
      <c r="A577" s="184" t="str">
        <f t="shared" si="85"/>
        <v>71100901000000</v>
      </c>
      <c r="B577" s="185" t="s">
        <v>439</v>
      </c>
      <c r="C577" s="134" t="s">
        <v>189</v>
      </c>
      <c r="D577" s="133" t="s">
        <v>187</v>
      </c>
      <c r="E577" s="132" t="s">
        <v>106</v>
      </c>
      <c r="F577" s="186" t="s">
        <v>441</v>
      </c>
      <c r="G577" s="187" t="s">
        <v>440</v>
      </c>
      <c r="H577" s="25"/>
      <c r="I577" s="18"/>
      <c r="J577" s="19"/>
      <c r="K577" s="19"/>
      <c r="L577" s="30" t="s">
        <v>110</v>
      </c>
      <c r="M577" s="31"/>
      <c r="N577" s="190"/>
      <c r="O577" s="190"/>
      <c r="P577" s="190"/>
      <c r="Q577" s="161">
        <f>'havelvac 7.1'!N577+'havelvac 7.2'!N577</f>
        <v>0</v>
      </c>
      <c r="R577" s="161">
        <f>+'havelvac 7.1'!O577+'havelvac 7.2'!O577+'havelvac 7.3'!O577+'havelvac 7.4'!O577+'havelvac 7.5'!O577+'havelvac 7.6'!O577+'havelvac 7.7'!O577+'havelvac 7.9'!O577+'havelvac 7.8'!O577+'havelvac 7.10'!O577+'havelvac 7.11'!O577+'havelvac 7.12'!O577+'havelvac 7.13'!O577</f>
        <v>0</v>
      </c>
      <c r="S577" s="161">
        <f>+'havelvac 7.1'!P577+'havelvac 7.2'!P577+'havelvac 7.3'!P577+'havelvac 7.4'!P577+'havelvac 7.5'!P577+'havelvac 7.6'!P577+'havelvac 7.7'!P577+'havelvac 7.9'!P577+'havelvac 7.8'!P577+'havelvac 7.10'!P577+'havelvac 7.11'!P577+'havelvac 7.12'!P577+'havelvac 7.13'!P577</f>
        <v>0</v>
      </c>
      <c r="T577" s="438">
        <f t="shared" si="80"/>
        <v>0</v>
      </c>
      <c r="U577" s="438">
        <f t="shared" si="81"/>
        <v>0</v>
      </c>
      <c r="V577" s="438">
        <f t="shared" si="82"/>
        <v>0</v>
      </c>
    </row>
    <row r="578" spans="1:22" s="137" customFormat="1" ht="16.2" hidden="1">
      <c r="A578" s="184" t="str">
        <f t="shared" si="85"/>
        <v>71100901000001</v>
      </c>
      <c r="B578" s="185" t="s">
        <v>439</v>
      </c>
      <c r="C578" s="134" t="s">
        <v>189</v>
      </c>
      <c r="D578" s="133" t="s">
        <v>187</v>
      </c>
      <c r="E578" s="132" t="s">
        <v>106</v>
      </c>
      <c r="F578" s="186" t="s">
        <v>441</v>
      </c>
      <c r="G578" s="187" t="s">
        <v>96</v>
      </c>
      <c r="H578" s="151">
        <v>2911</v>
      </c>
      <c r="I578" s="152" t="s">
        <v>187</v>
      </c>
      <c r="J578" s="153">
        <v>1</v>
      </c>
      <c r="K578" s="153">
        <v>1</v>
      </c>
      <c r="L578" s="154" t="s">
        <v>317</v>
      </c>
      <c r="M578" s="155"/>
      <c r="N578" s="192">
        <f>+N580+N585+N589+N593+N595+N597+N599</f>
        <v>0</v>
      </c>
      <c r="O578" s="192">
        <f t="shared" ref="O578:P578" si="91">+O580+O585+O589+O593+O595+O597+O599</f>
        <v>0</v>
      </c>
      <c r="P578" s="192">
        <f t="shared" si="91"/>
        <v>0</v>
      </c>
      <c r="Q578" s="161">
        <f>'havelvac 7.1'!N578+'havelvac 7.2'!N578</f>
        <v>0</v>
      </c>
      <c r="R578" s="161">
        <f>+'havelvac 7.1'!O578+'havelvac 7.2'!O578+'havelvac 7.3'!O578+'havelvac 7.4'!O578+'havelvac 7.5'!O578+'havelvac 7.6'!O578+'havelvac 7.7'!O578+'havelvac 7.9'!O578+'havelvac 7.8'!O578+'havelvac 7.10'!O578+'havelvac 7.11'!O578+'havelvac 7.12'!O578+'havelvac 7.13'!O578</f>
        <v>0</v>
      </c>
      <c r="S578" s="161">
        <f>+'havelvac 7.1'!P578+'havelvac 7.2'!P578+'havelvac 7.3'!P578+'havelvac 7.4'!P578+'havelvac 7.5'!P578+'havelvac 7.6'!P578+'havelvac 7.7'!P578+'havelvac 7.9'!P578+'havelvac 7.8'!P578+'havelvac 7.10'!P578+'havelvac 7.11'!P578+'havelvac 7.12'!P578+'havelvac 7.13'!P578</f>
        <v>0</v>
      </c>
      <c r="T578" s="438">
        <f t="shared" si="80"/>
        <v>0</v>
      </c>
      <c r="U578" s="438">
        <f t="shared" si="81"/>
        <v>0</v>
      </c>
      <c r="V578" s="438">
        <f t="shared" si="82"/>
        <v>0</v>
      </c>
    </row>
    <row r="579" spans="1:22" s="198" customFormat="1" ht="16.2" hidden="1">
      <c r="A579" s="184" t="str">
        <f t="shared" si="85"/>
        <v>71100901010000</v>
      </c>
      <c r="B579" s="185" t="s">
        <v>439</v>
      </c>
      <c r="C579" s="134" t="s">
        <v>189</v>
      </c>
      <c r="D579" s="133" t="s">
        <v>187</v>
      </c>
      <c r="E579" s="132" t="s">
        <v>106</v>
      </c>
      <c r="F579" s="186" t="s">
        <v>106</v>
      </c>
      <c r="G579" s="187" t="s">
        <v>440</v>
      </c>
      <c r="H579" s="25"/>
      <c r="I579" s="25"/>
      <c r="J579" s="26"/>
      <c r="K579" s="26"/>
      <c r="L579" s="30" t="s">
        <v>108</v>
      </c>
      <c r="M579" s="31"/>
      <c r="N579" s="190"/>
      <c r="O579" s="190"/>
      <c r="P579" s="190"/>
      <c r="Q579" s="161">
        <f>'havelvac 7.1'!N579+'havelvac 7.2'!N579</f>
        <v>0</v>
      </c>
      <c r="R579" s="161">
        <f>+'havelvac 7.1'!O579+'havelvac 7.2'!O579+'havelvac 7.3'!O579+'havelvac 7.4'!O579+'havelvac 7.5'!O579+'havelvac 7.6'!O579+'havelvac 7.7'!O579+'havelvac 7.9'!O579+'havelvac 7.8'!O579+'havelvac 7.10'!O579+'havelvac 7.11'!O579+'havelvac 7.12'!O579+'havelvac 7.13'!O579</f>
        <v>0</v>
      </c>
      <c r="S579" s="161">
        <f>+'havelvac 7.1'!P579+'havelvac 7.2'!P579+'havelvac 7.3'!P579+'havelvac 7.4'!P579+'havelvac 7.5'!P579+'havelvac 7.6'!P579+'havelvac 7.7'!P579+'havelvac 7.9'!P579+'havelvac 7.8'!P579+'havelvac 7.10'!P579+'havelvac 7.11'!P579+'havelvac 7.12'!P579+'havelvac 7.13'!P579</f>
        <v>0</v>
      </c>
      <c r="T579" s="438">
        <f t="shared" si="80"/>
        <v>0</v>
      </c>
      <c r="U579" s="438">
        <f t="shared" si="81"/>
        <v>0</v>
      </c>
      <c r="V579" s="438">
        <f t="shared" si="82"/>
        <v>0</v>
      </c>
    </row>
    <row r="580" spans="1:22" s="137" customFormat="1" ht="16.2" hidden="1">
      <c r="A580" s="184" t="str">
        <f t="shared" si="85"/>
        <v>71100901014111</v>
      </c>
      <c r="B580" s="185" t="s">
        <v>439</v>
      </c>
      <c r="C580" s="134" t="s">
        <v>189</v>
      </c>
      <c r="D580" s="133" t="s">
        <v>187</v>
      </c>
      <c r="E580" s="132" t="s">
        <v>106</v>
      </c>
      <c r="F580" s="186" t="s">
        <v>106</v>
      </c>
      <c r="G580" s="131">
        <v>4111</v>
      </c>
      <c r="H580" s="45"/>
      <c r="I580" s="147"/>
      <c r="J580" s="148"/>
      <c r="K580" s="148"/>
      <c r="L580" s="27" t="s">
        <v>318</v>
      </c>
      <c r="M580" s="28"/>
      <c r="N580" s="197">
        <f>SUM(N581:N584)</f>
        <v>0</v>
      </c>
      <c r="O580" s="197">
        <f>SUM(O581:O584)</f>
        <v>0</v>
      </c>
      <c r="P580" s="197">
        <f>SUM(P581:P584)</f>
        <v>0</v>
      </c>
      <c r="Q580" s="161">
        <f>'havelvac 7.1'!N580+'havelvac 7.2'!N580</f>
        <v>0</v>
      </c>
      <c r="R580" s="161">
        <f>+'havelvac 7.1'!O580+'havelvac 7.2'!O580+'havelvac 7.3'!O580+'havelvac 7.4'!O580+'havelvac 7.5'!O580+'havelvac 7.6'!O580+'havelvac 7.7'!O580+'havelvac 7.9'!O580+'havelvac 7.8'!O580+'havelvac 7.10'!O580+'havelvac 7.11'!O580+'havelvac 7.12'!O580+'havelvac 7.13'!O580</f>
        <v>0</v>
      </c>
      <c r="S580" s="161">
        <f>+'havelvac 7.1'!P580+'havelvac 7.2'!P580+'havelvac 7.3'!P580+'havelvac 7.4'!P580+'havelvac 7.5'!P580+'havelvac 7.6'!P580+'havelvac 7.7'!P580+'havelvac 7.9'!P580+'havelvac 7.8'!P580+'havelvac 7.10'!P580+'havelvac 7.11'!P580+'havelvac 7.12'!P580+'havelvac 7.13'!P580</f>
        <v>0</v>
      </c>
      <c r="T580" s="438">
        <f t="shared" si="80"/>
        <v>0</v>
      </c>
      <c r="U580" s="438">
        <f t="shared" si="81"/>
        <v>0</v>
      </c>
      <c r="V580" s="438">
        <f t="shared" si="82"/>
        <v>0</v>
      </c>
    </row>
    <row r="581" spans="1:22" s="137" customFormat="1" ht="16.2" hidden="1">
      <c r="A581" s="184" t="str">
        <f t="shared" si="85"/>
        <v>71100901014212</v>
      </c>
      <c r="B581" s="185" t="s">
        <v>439</v>
      </c>
      <c r="C581" s="134" t="s">
        <v>189</v>
      </c>
      <c r="D581" s="133" t="s">
        <v>187</v>
      </c>
      <c r="E581" s="132" t="s">
        <v>106</v>
      </c>
      <c r="F581" s="186" t="s">
        <v>106</v>
      </c>
      <c r="G581" s="131">
        <v>4212</v>
      </c>
      <c r="H581" s="25"/>
      <c r="I581" s="18"/>
      <c r="J581" s="19"/>
      <c r="K581" s="19"/>
      <c r="L581" s="29" t="s">
        <v>125</v>
      </c>
      <c r="M581" s="12">
        <v>4239</v>
      </c>
      <c r="N581" s="183">
        <f>+'havelvac 7.1'!N581+'havelvac 7.2'!N581+'havelvac 7.3'!N581+'havelvac 7.4'!N581+'havelvac 7.5'!N581+'havelvac 7.6'!N581+'havelvac 7.7'!N581+'havelvac 7.9'!N581+'havelvac 7.8'!N581+'havelvac 7.10'!N581+'havelvac 7.11'!N581+'havelvac 7.12'!N581+'havelvac 7.13'!N581</f>
        <v>0</v>
      </c>
      <c r="O581" s="183">
        <f>+'havelvac 7.1'!O581+'havelvac 7.2'!O581+'havelvac 7.3'!O581+'havelvac 7.4'!O581+'havelvac 7.5'!O581+'havelvac 7.6'!O581+'havelvac 7.7'!O581+'havelvac 7.9'!O581+'havelvac 7.8'!O581+'havelvac 7.10'!O581+'havelvac 7.11'!O581+'havelvac 7.12'!O581+'havelvac 7.13'!O581</f>
        <v>0</v>
      </c>
      <c r="P581" s="183">
        <f>+'havelvac 7.1'!P581+'havelvac 7.2'!P581+'havelvac 7.3'!P581+'havelvac 7.4'!P581+'havelvac 7.5'!P581+'havelvac 7.6'!P581+'havelvac 7.7'!P581+'havelvac 7.9'!P581+'havelvac 7.8'!P581+'havelvac 7.10'!P581+'havelvac 7.11'!P581+'havelvac 7.12'!P581+'havelvac 7.13'!P581</f>
        <v>0</v>
      </c>
      <c r="Q581" s="161">
        <f>'havelvac 7.1'!N581+'havelvac 7.2'!N581</f>
        <v>0</v>
      </c>
      <c r="R581" s="161">
        <f>+'havelvac 7.1'!O581+'havelvac 7.2'!O581+'havelvac 7.3'!O581+'havelvac 7.4'!O581+'havelvac 7.5'!O581+'havelvac 7.6'!O581+'havelvac 7.7'!O581+'havelvac 7.9'!O581+'havelvac 7.8'!O581+'havelvac 7.10'!O581+'havelvac 7.11'!O581+'havelvac 7.12'!O581+'havelvac 7.13'!O581</f>
        <v>0</v>
      </c>
      <c r="S581" s="161">
        <f>+'havelvac 7.1'!P581+'havelvac 7.2'!P581+'havelvac 7.3'!P581+'havelvac 7.4'!P581+'havelvac 7.5'!P581+'havelvac 7.6'!P581+'havelvac 7.7'!P581+'havelvac 7.9'!P581+'havelvac 7.8'!P581+'havelvac 7.10'!P581+'havelvac 7.11'!P581+'havelvac 7.12'!P581+'havelvac 7.13'!P581</f>
        <v>0</v>
      </c>
      <c r="T581" s="438">
        <f t="shared" si="80"/>
        <v>0</v>
      </c>
      <c r="U581" s="438">
        <f t="shared" si="81"/>
        <v>0</v>
      </c>
      <c r="V581" s="438">
        <f t="shared" si="82"/>
        <v>0</v>
      </c>
    </row>
    <row r="582" spans="1:22" s="137" customFormat="1" ht="16.2" hidden="1">
      <c r="A582" s="184" t="str">
        <f t="shared" si="85"/>
        <v>71100901014213</v>
      </c>
      <c r="B582" s="185" t="s">
        <v>439</v>
      </c>
      <c r="C582" s="134" t="s">
        <v>189</v>
      </c>
      <c r="D582" s="133" t="s">
        <v>187</v>
      </c>
      <c r="E582" s="132" t="s">
        <v>106</v>
      </c>
      <c r="F582" s="186" t="s">
        <v>106</v>
      </c>
      <c r="G582" s="131">
        <v>4213</v>
      </c>
      <c r="H582" s="25"/>
      <c r="I582" s="18"/>
      <c r="J582" s="19"/>
      <c r="K582" s="19"/>
      <c r="L582" s="32" t="s">
        <v>364</v>
      </c>
      <c r="M582" s="44">
        <v>4269</v>
      </c>
      <c r="N582" s="183">
        <f>+'havelvac 7.1'!N582+'havelvac 7.2'!N582+'havelvac 7.3'!N582+'havelvac 7.4'!N582+'havelvac 7.5'!N582+'havelvac 7.6'!N582+'havelvac 7.7'!N582+'havelvac 7.9'!N582+'havelvac 7.8'!N582+'havelvac 7.10'!N582+'havelvac 7.11'!N582+'havelvac 7.12'!N582+'havelvac 7.13'!N582</f>
        <v>0</v>
      </c>
      <c r="O582" s="183">
        <f>+'havelvac 7.1'!O582+'havelvac 7.2'!O582+'havelvac 7.3'!O582+'havelvac 7.4'!O582+'havelvac 7.5'!O582+'havelvac 7.6'!O582+'havelvac 7.7'!O582+'havelvac 7.9'!O582+'havelvac 7.8'!O582+'havelvac 7.10'!O582+'havelvac 7.11'!O582+'havelvac 7.12'!O582+'havelvac 7.13'!O582</f>
        <v>0</v>
      </c>
      <c r="P582" s="183">
        <f>+'havelvac 7.1'!P582+'havelvac 7.2'!P582+'havelvac 7.3'!P582+'havelvac 7.4'!P582+'havelvac 7.5'!P582+'havelvac 7.6'!P582+'havelvac 7.7'!P582+'havelvac 7.9'!P582+'havelvac 7.8'!P582+'havelvac 7.10'!P582+'havelvac 7.11'!P582+'havelvac 7.12'!P582+'havelvac 7.13'!P582</f>
        <v>0</v>
      </c>
      <c r="Q582" s="161">
        <f>'havelvac 7.1'!N582+'havelvac 7.2'!N582</f>
        <v>0</v>
      </c>
      <c r="R582" s="161">
        <f>+'havelvac 7.1'!O582+'havelvac 7.2'!O582+'havelvac 7.3'!O582+'havelvac 7.4'!O582+'havelvac 7.5'!O582+'havelvac 7.6'!O582+'havelvac 7.7'!O582+'havelvac 7.9'!O582+'havelvac 7.8'!O582+'havelvac 7.10'!O582+'havelvac 7.11'!O582+'havelvac 7.12'!O582+'havelvac 7.13'!O582</f>
        <v>0</v>
      </c>
      <c r="S582" s="161">
        <f>+'havelvac 7.1'!P582+'havelvac 7.2'!P582+'havelvac 7.3'!P582+'havelvac 7.4'!P582+'havelvac 7.5'!P582+'havelvac 7.6'!P582+'havelvac 7.7'!P582+'havelvac 7.9'!P582+'havelvac 7.8'!P582+'havelvac 7.10'!P582+'havelvac 7.11'!P582+'havelvac 7.12'!P582+'havelvac 7.13'!P582</f>
        <v>0</v>
      </c>
      <c r="T582" s="438">
        <f t="shared" si="80"/>
        <v>0</v>
      </c>
      <c r="U582" s="438">
        <f t="shared" si="81"/>
        <v>0</v>
      </c>
      <c r="V582" s="438">
        <f t="shared" si="82"/>
        <v>0</v>
      </c>
    </row>
    <row r="583" spans="1:22" s="137" customFormat="1" ht="26.4" hidden="1">
      <c r="A583" s="184" t="str">
        <f t="shared" si="85"/>
        <v>71100901014214</v>
      </c>
      <c r="B583" s="185" t="s">
        <v>439</v>
      </c>
      <c r="C583" s="134" t="s">
        <v>189</v>
      </c>
      <c r="D583" s="133" t="s">
        <v>187</v>
      </c>
      <c r="E583" s="132" t="s">
        <v>106</v>
      </c>
      <c r="F583" s="186" t="s">
        <v>106</v>
      </c>
      <c r="G583" s="131">
        <v>4214</v>
      </c>
      <c r="H583" s="25"/>
      <c r="I583" s="18"/>
      <c r="J583" s="19"/>
      <c r="K583" s="19"/>
      <c r="L583" s="29" t="s">
        <v>217</v>
      </c>
      <c r="M583" s="12">
        <v>4511</v>
      </c>
      <c r="N583" s="183">
        <f>+'havelvac 7.1'!N583+'havelvac 7.2'!N583+'havelvac 7.3'!N583+'havelvac 7.4'!N583+'havelvac 7.5'!N583+'havelvac 7.6'!N583+'havelvac 7.7'!N583+'havelvac 7.9'!N583+'havelvac 7.8'!N583+'havelvac 7.10'!N583+'havelvac 7.11'!N583+'havelvac 7.12'!N583+'havelvac 7.13'!N583</f>
        <v>0</v>
      </c>
      <c r="O583" s="183">
        <f>+'havelvac 7.1'!O583+'havelvac 7.2'!O583+'havelvac 7.3'!O583+'havelvac 7.4'!O583+'havelvac 7.5'!O583+'havelvac 7.6'!O583+'havelvac 7.7'!O583+'havelvac 7.9'!O583+'havelvac 7.8'!O583+'havelvac 7.10'!O583+'havelvac 7.11'!O583+'havelvac 7.12'!O583+'havelvac 7.13'!O583</f>
        <v>0</v>
      </c>
      <c r="P583" s="183">
        <f>+'havelvac 7.1'!P583+'havelvac 7.2'!P583+'havelvac 7.3'!P583+'havelvac 7.4'!P583+'havelvac 7.5'!P583+'havelvac 7.6'!P583+'havelvac 7.7'!P583+'havelvac 7.9'!P583+'havelvac 7.8'!P583+'havelvac 7.10'!P583+'havelvac 7.11'!P583+'havelvac 7.12'!P583+'havelvac 7.13'!P583</f>
        <v>0</v>
      </c>
      <c r="Q583" s="161">
        <f>'havelvac 7.1'!N583+'havelvac 7.2'!N583</f>
        <v>0</v>
      </c>
      <c r="R583" s="161">
        <f>+'havelvac 7.1'!O583+'havelvac 7.2'!O583+'havelvac 7.3'!O583+'havelvac 7.4'!O583+'havelvac 7.5'!O583+'havelvac 7.6'!O583+'havelvac 7.7'!O583+'havelvac 7.9'!O583+'havelvac 7.8'!O583+'havelvac 7.10'!O583+'havelvac 7.11'!O583+'havelvac 7.12'!O583+'havelvac 7.13'!O583</f>
        <v>0</v>
      </c>
      <c r="S583" s="161">
        <f>+'havelvac 7.1'!P583+'havelvac 7.2'!P583+'havelvac 7.3'!P583+'havelvac 7.4'!P583+'havelvac 7.5'!P583+'havelvac 7.6'!P583+'havelvac 7.7'!P583+'havelvac 7.9'!P583+'havelvac 7.8'!P583+'havelvac 7.10'!P583+'havelvac 7.11'!P583+'havelvac 7.12'!P583+'havelvac 7.13'!P583</f>
        <v>0</v>
      </c>
      <c r="T583" s="438">
        <f t="shared" si="80"/>
        <v>0</v>
      </c>
      <c r="U583" s="438">
        <f t="shared" si="81"/>
        <v>0</v>
      </c>
      <c r="V583" s="438">
        <f t="shared" si="82"/>
        <v>0</v>
      </c>
    </row>
    <row r="584" spans="1:22" s="137" customFormat="1" ht="16.2" hidden="1">
      <c r="A584" s="184" t="str">
        <f t="shared" si="85"/>
        <v>71100901014216</v>
      </c>
      <c r="B584" s="185" t="s">
        <v>439</v>
      </c>
      <c r="C584" s="134" t="s">
        <v>189</v>
      </c>
      <c r="D584" s="133" t="s">
        <v>187</v>
      </c>
      <c r="E584" s="132" t="s">
        <v>106</v>
      </c>
      <c r="F584" s="186" t="s">
        <v>106</v>
      </c>
      <c r="G584" s="131">
        <v>4216</v>
      </c>
      <c r="H584" s="424"/>
      <c r="I584" s="425"/>
      <c r="J584" s="426"/>
      <c r="K584" s="426"/>
      <c r="L584" s="29" t="s">
        <v>137</v>
      </c>
      <c r="M584" s="12">
        <v>5129</v>
      </c>
      <c r="N584" s="183">
        <f>+'havelvac 7.1'!N584+'havelvac 7.2'!N584+'havelvac 7.3'!N584+'havelvac 7.4'!N584+'havelvac 7.5'!N584+'havelvac 7.6'!N584+'havelvac 7.7'!N584+'havelvac 7.9'!N584+'havelvac 7.8'!N584+'havelvac 7.10'!N584+'havelvac 7.11'!N584+'havelvac 7.12'!N584+'havelvac 7.13'!N584</f>
        <v>0</v>
      </c>
      <c r="O584" s="183">
        <f>+'havelvac 7.1'!O584+'havelvac 7.2'!O584+'havelvac 7.3'!O584+'havelvac 7.4'!O584+'havelvac 7.5'!O584+'havelvac 7.6'!O584+'havelvac 7.7'!O584+'havelvac 7.9'!O584+'havelvac 7.8'!O584+'havelvac 7.10'!O584+'havelvac 7.11'!O584+'havelvac 7.12'!O584+'havelvac 7.13'!O584</f>
        <v>0</v>
      </c>
      <c r="P584" s="183">
        <f>+'havelvac 7.1'!P584+'havelvac 7.2'!P584+'havelvac 7.3'!P584+'havelvac 7.4'!P584+'havelvac 7.5'!P584+'havelvac 7.6'!P584+'havelvac 7.7'!P584+'havelvac 7.9'!P584+'havelvac 7.8'!P584+'havelvac 7.10'!P584+'havelvac 7.11'!P584+'havelvac 7.12'!P584+'havelvac 7.13'!P584</f>
        <v>0</v>
      </c>
      <c r="Q584" s="161">
        <f>'havelvac 7.1'!N584+'havelvac 7.2'!N584</f>
        <v>0</v>
      </c>
      <c r="R584" s="161">
        <f>+'havelvac 7.1'!O584+'havelvac 7.2'!O584+'havelvac 7.3'!O584+'havelvac 7.4'!O584+'havelvac 7.5'!O584+'havelvac 7.6'!O584+'havelvac 7.7'!O584+'havelvac 7.9'!O584+'havelvac 7.8'!O584+'havelvac 7.10'!O584+'havelvac 7.11'!O584+'havelvac 7.12'!O584+'havelvac 7.13'!O584</f>
        <v>0</v>
      </c>
      <c r="S584" s="161">
        <f>+'havelvac 7.1'!P584+'havelvac 7.2'!P584+'havelvac 7.3'!P584+'havelvac 7.4'!P584+'havelvac 7.5'!P584+'havelvac 7.6'!P584+'havelvac 7.7'!P584+'havelvac 7.9'!P584+'havelvac 7.8'!P584+'havelvac 7.10'!P584+'havelvac 7.11'!P584+'havelvac 7.12'!P584+'havelvac 7.13'!P584</f>
        <v>0</v>
      </c>
      <c r="T584" s="438">
        <f t="shared" si="80"/>
        <v>0</v>
      </c>
      <c r="U584" s="438">
        <f t="shared" si="81"/>
        <v>0</v>
      </c>
      <c r="V584" s="438">
        <f t="shared" si="82"/>
        <v>0</v>
      </c>
    </row>
    <row r="585" spans="1:22" s="137" customFormat="1" ht="27.6" hidden="1">
      <c r="A585" s="184" t="str">
        <f t="shared" si="85"/>
        <v>71100901014221</v>
      </c>
      <c r="B585" s="185" t="s">
        <v>439</v>
      </c>
      <c r="C585" s="134" t="s">
        <v>189</v>
      </c>
      <c r="D585" s="133" t="s">
        <v>187</v>
      </c>
      <c r="E585" s="132" t="s">
        <v>106</v>
      </c>
      <c r="F585" s="186" t="s">
        <v>106</v>
      </c>
      <c r="G585" s="131">
        <v>4221</v>
      </c>
      <c r="H585" s="45"/>
      <c r="I585" s="147"/>
      <c r="J585" s="148"/>
      <c r="K585" s="148"/>
      <c r="L585" s="27" t="s">
        <v>319</v>
      </c>
      <c r="M585" s="28"/>
      <c r="N585" s="197">
        <f>SUM(N586:N588)</f>
        <v>0</v>
      </c>
      <c r="O585" s="197">
        <f>SUM(O586:O588)</f>
        <v>0</v>
      </c>
      <c r="P585" s="197">
        <f>SUM(P586:P588)</f>
        <v>0</v>
      </c>
      <c r="Q585" s="161">
        <f>'havelvac 7.1'!N585+'havelvac 7.2'!N585</f>
        <v>0</v>
      </c>
      <c r="R585" s="161">
        <f>+'havelvac 7.1'!O585+'havelvac 7.2'!O585+'havelvac 7.3'!O585+'havelvac 7.4'!O585+'havelvac 7.5'!O585+'havelvac 7.6'!O585+'havelvac 7.7'!O585+'havelvac 7.9'!O585+'havelvac 7.8'!O585+'havelvac 7.10'!O585+'havelvac 7.11'!O585+'havelvac 7.12'!O585+'havelvac 7.13'!O585</f>
        <v>0</v>
      </c>
      <c r="S585" s="161">
        <f>+'havelvac 7.1'!P585+'havelvac 7.2'!P585+'havelvac 7.3'!P585+'havelvac 7.4'!P585+'havelvac 7.5'!P585+'havelvac 7.6'!P585+'havelvac 7.7'!P585+'havelvac 7.9'!P585+'havelvac 7.8'!P585+'havelvac 7.10'!P585+'havelvac 7.11'!P585+'havelvac 7.12'!P585+'havelvac 7.13'!P585</f>
        <v>0</v>
      </c>
      <c r="T585" s="438">
        <f t="shared" si="80"/>
        <v>0</v>
      </c>
      <c r="U585" s="438">
        <f t="shared" si="81"/>
        <v>0</v>
      </c>
      <c r="V585" s="438">
        <f t="shared" si="82"/>
        <v>0</v>
      </c>
    </row>
    <row r="586" spans="1:22" s="137" customFormat="1" ht="16.2" hidden="1">
      <c r="A586" s="184" t="str">
        <f t="shared" si="85"/>
        <v>71100901014252</v>
      </c>
      <c r="B586" s="185" t="s">
        <v>439</v>
      </c>
      <c r="C586" s="134" t="s">
        <v>189</v>
      </c>
      <c r="D586" s="133" t="s">
        <v>187</v>
      </c>
      <c r="E586" s="132" t="s">
        <v>106</v>
      </c>
      <c r="F586" s="186" t="s">
        <v>106</v>
      </c>
      <c r="G586" s="131">
        <v>4252</v>
      </c>
      <c r="H586" s="17"/>
      <c r="I586" s="400"/>
      <c r="J586" s="401"/>
      <c r="K586" s="401"/>
      <c r="L586" s="32" t="s">
        <v>364</v>
      </c>
      <c r="M586" s="44">
        <v>4269</v>
      </c>
      <c r="N586" s="183">
        <f>+'havelvac 7.1'!N586+'havelvac 7.2'!N586+'havelvac 7.3'!N586+'havelvac 7.4'!N586+'havelvac 7.5'!N586+'havelvac 7.6'!N586+'havelvac 7.7'!N586+'havelvac 7.9'!N586+'havelvac 7.8'!N586+'havelvac 7.10'!N586+'havelvac 7.11'!N586+'havelvac 7.12'!N586+'havelvac 7.13'!N586</f>
        <v>0</v>
      </c>
      <c r="O586" s="183">
        <f>+'havelvac 7.1'!O586+'havelvac 7.2'!O586+'havelvac 7.3'!O586+'havelvac 7.4'!O586+'havelvac 7.5'!O586+'havelvac 7.6'!O586+'havelvac 7.7'!O586+'havelvac 7.9'!O586+'havelvac 7.8'!O586+'havelvac 7.10'!O586+'havelvac 7.11'!O586+'havelvac 7.12'!O586+'havelvac 7.13'!O586</f>
        <v>0</v>
      </c>
      <c r="P586" s="183">
        <f>+'havelvac 7.1'!P586+'havelvac 7.2'!P586+'havelvac 7.3'!P586+'havelvac 7.4'!P586+'havelvac 7.5'!P586+'havelvac 7.6'!P586+'havelvac 7.7'!P586+'havelvac 7.9'!P586+'havelvac 7.8'!P586+'havelvac 7.10'!P586+'havelvac 7.11'!P586+'havelvac 7.12'!P586+'havelvac 7.13'!P586</f>
        <v>0</v>
      </c>
      <c r="Q586" s="161">
        <f>'havelvac 7.1'!N586+'havelvac 7.2'!N586</f>
        <v>0</v>
      </c>
      <c r="R586" s="161">
        <f>+'havelvac 7.1'!O586+'havelvac 7.2'!O586+'havelvac 7.3'!O586+'havelvac 7.4'!O586+'havelvac 7.5'!O586+'havelvac 7.6'!O586+'havelvac 7.7'!O586+'havelvac 7.9'!O586+'havelvac 7.8'!O586+'havelvac 7.10'!O586+'havelvac 7.11'!O586+'havelvac 7.12'!O586+'havelvac 7.13'!O586</f>
        <v>0</v>
      </c>
      <c r="S586" s="161">
        <f>+'havelvac 7.1'!P586+'havelvac 7.2'!P586+'havelvac 7.3'!P586+'havelvac 7.4'!P586+'havelvac 7.5'!P586+'havelvac 7.6'!P586+'havelvac 7.7'!P586+'havelvac 7.9'!P586+'havelvac 7.8'!P586+'havelvac 7.10'!P586+'havelvac 7.11'!P586+'havelvac 7.12'!P586+'havelvac 7.13'!P586</f>
        <v>0</v>
      </c>
      <c r="T586" s="438">
        <f t="shared" si="80"/>
        <v>0</v>
      </c>
      <c r="U586" s="438">
        <f t="shared" si="81"/>
        <v>0</v>
      </c>
      <c r="V586" s="438">
        <f t="shared" si="82"/>
        <v>0</v>
      </c>
    </row>
    <row r="587" spans="1:22" s="137" customFormat="1" ht="16.2" hidden="1">
      <c r="A587" s="184"/>
      <c r="B587" s="185"/>
      <c r="C587" s="134"/>
      <c r="D587" s="133"/>
      <c r="E587" s="132"/>
      <c r="F587" s="186"/>
      <c r="G587" s="131"/>
      <c r="H587" s="17"/>
      <c r="I587" s="400"/>
      <c r="J587" s="401"/>
      <c r="K587" s="401"/>
      <c r="L587" s="32" t="s">
        <v>758</v>
      </c>
      <c r="M587" s="48" t="s">
        <v>759</v>
      </c>
      <c r="N587" s="183">
        <f>+'havelvac 7.1'!N587+'havelvac 7.2'!N587+'havelvac 7.3'!N587+'havelvac 7.4'!N587+'havelvac 7.5'!N587+'havelvac 7.6'!N587+'havelvac 7.7'!N587+'havelvac 7.9'!N587+'havelvac 7.8'!N587+'havelvac 7.10'!N587+'havelvac 7.11'!N587+'havelvac 7.12'!N587+'havelvac 7.13'!N587</f>
        <v>0</v>
      </c>
      <c r="O587" s="183">
        <f>+'havelvac 7.1'!O587+'havelvac 7.2'!O587+'havelvac 7.3'!O587+'havelvac 7.4'!O587+'havelvac 7.5'!O587+'havelvac 7.6'!O587+'havelvac 7.7'!O587+'havelvac 7.9'!O587+'havelvac 7.8'!O587+'havelvac 7.10'!O587+'havelvac 7.11'!O587+'havelvac 7.12'!O587+'havelvac 7.13'!O587</f>
        <v>0</v>
      </c>
      <c r="P587" s="183">
        <f>+'havelvac 7.1'!P587+'havelvac 7.2'!P587+'havelvac 7.3'!P587+'havelvac 7.4'!P587+'havelvac 7.5'!P587+'havelvac 7.6'!P587+'havelvac 7.7'!P587+'havelvac 7.9'!P587+'havelvac 7.8'!P587+'havelvac 7.10'!P587+'havelvac 7.11'!P587+'havelvac 7.12'!P587+'havelvac 7.13'!P587</f>
        <v>0</v>
      </c>
      <c r="Q587" s="161">
        <f>'havelvac 7.1'!N587+'havelvac 7.2'!N587</f>
        <v>0</v>
      </c>
      <c r="R587" s="161">
        <f>+'havelvac 7.1'!O587+'havelvac 7.2'!O587+'havelvac 7.3'!O587+'havelvac 7.4'!O587+'havelvac 7.5'!O587+'havelvac 7.6'!O587+'havelvac 7.7'!O587+'havelvac 7.9'!O587+'havelvac 7.8'!O587+'havelvac 7.10'!O587+'havelvac 7.11'!O587+'havelvac 7.12'!O587+'havelvac 7.13'!O587</f>
        <v>0</v>
      </c>
      <c r="S587" s="161">
        <f>+'havelvac 7.1'!P587+'havelvac 7.2'!P587+'havelvac 7.3'!P587+'havelvac 7.4'!P587+'havelvac 7.5'!P587+'havelvac 7.6'!P587+'havelvac 7.7'!P587+'havelvac 7.9'!P587+'havelvac 7.8'!P587+'havelvac 7.10'!P587+'havelvac 7.11'!P587+'havelvac 7.12'!P587+'havelvac 7.13'!P587</f>
        <v>0</v>
      </c>
      <c r="T587" s="438">
        <f t="shared" si="80"/>
        <v>0</v>
      </c>
      <c r="U587" s="438">
        <f t="shared" si="81"/>
        <v>0</v>
      </c>
      <c r="V587" s="438">
        <f t="shared" si="82"/>
        <v>0</v>
      </c>
    </row>
    <row r="588" spans="1:22" s="137" customFormat="1" ht="16.2" hidden="1">
      <c r="A588" s="184" t="str">
        <f t="shared" si="85"/>
        <v>71100901014261</v>
      </c>
      <c r="B588" s="185" t="s">
        <v>439</v>
      </c>
      <c r="C588" s="134" t="s">
        <v>189</v>
      </c>
      <c r="D588" s="133" t="s">
        <v>187</v>
      </c>
      <c r="E588" s="132" t="s">
        <v>106</v>
      </c>
      <c r="F588" s="186" t="s">
        <v>106</v>
      </c>
      <c r="G588" s="131">
        <v>4261</v>
      </c>
      <c r="H588" s="25"/>
      <c r="I588" s="25"/>
      <c r="J588" s="26"/>
      <c r="K588" s="26"/>
      <c r="L588" s="29" t="s">
        <v>137</v>
      </c>
      <c r="M588" s="12">
        <v>5129</v>
      </c>
      <c r="N588" s="183">
        <f>+'havelvac 7.1'!N588+'havelvac 7.2'!N588+'havelvac 7.3'!N588+'havelvac 7.4'!N588+'havelvac 7.5'!N588+'havelvac 7.6'!N588+'havelvac 7.7'!N588+'havelvac 7.9'!N588+'havelvac 7.8'!N588+'havelvac 7.10'!N588+'havelvac 7.11'!N588+'havelvac 7.12'!N588+'havelvac 7.13'!N588</f>
        <v>0</v>
      </c>
      <c r="O588" s="183">
        <f>+'havelvac 7.1'!O588+'havelvac 7.2'!O588+'havelvac 7.3'!O588+'havelvac 7.4'!O588+'havelvac 7.5'!O588+'havelvac 7.6'!O588+'havelvac 7.7'!O588+'havelvac 7.9'!O588+'havelvac 7.8'!O588+'havelvac 7.10'!O588+'havelvac 7.11'!O588+'havelvac 7.12'!O588+'havelvac 7.13'!O588</f>
        <v>0</v>
      </c>
      <c r="P588" s="183">
        <f>+'havelvac 7.1'!P588+'havelvac 7.2'!P588+'havelvac 7.3'!P588+'havelvac 7.4'!P588+'havelvac 7.5'!P588+'havelvac 7.6'!P588+'havelvac 7.7'!P588+'havelvac 7.9'!P588+'havelvac 7.8'!P588+'havelvac 7.10'!P588+'havelvac 7.11'!P588+'havelvac 7.12'!P588+'havelvac 7.13'!P588</f>
        <v>0</v>
      </c>
      <c r="Q588" s="161">
        <f>'havelvac 7.1'!N588+'havelvac 7.2'!N588</f>
        <v>0</v>
      </c>
      <c r="R588" s="161">
        <f>+'havelvac 7.1'!O588+'havelvac 7.2'!O588+'havelvac 7.3'!O588+'havelvac 7.4'!O588+'havelvac 7.5'!O588+'havelvac 7.6'!O588+'havelvac 7.7'!O588+'havelvac 7.9'!O588+'havelvac 7.8'!O588+'havelvac 7.10'!O588+'havelvac 7.11'!O588+'havelvac 7.12'!O588+'havelvac 7.13'!O588</f>
        <v>0</v>
      </c>
      <c r="S588" s="161">
        <f>+'havelvac 7.1'!P588+'havelvac 7.2'!P588+'havelvac 7.3'!P588+'havelvac 7.4'!P588+'havelvac 7.5'!P588+'havelvac 7.6'!P588+'havelvac 7.7'!P588+'havelvac 7.9'!P588+'havelvac 7.8'!P588+'havelvac 7.10'!P588+'havelvac 7.11'!P588+'havelvac 7.12'!P588+'havelvac 7.13'!P588</f>
        <v>0</v>
      </c>
      <c r="T588" s="438">
        <f t="shared" si="80"/>
        <v>0</v>
      </c>
      <c r="U588" s="438">
        <f t="shared" si="81"/>
        <v>0</v>
      </c>
      <c r="V588" s="438">
        <f t="shared" si="82"/>
        <v>0</v>
      </c>
    </row>
    <row r="589" spans="1:22" s="137" customFormat="1" ht="27.6" hidden="1">
      <c r="A589" s="184" t="str">
        <f t="shared" si="85"/>
        <v>71100901014264</v>
      </c>
      <c r="B589" s="185" t="s">
        <v>439</v>
      </c>
      <c r="C589" s="134" t="s">
        <v>189</v>
      </c>
      <c r="D589" s="133" t="s">
        <v>187</v>
      </c>
      <c r="E589" s="132" t="s">
        <v>106</v>
      </c>
      <c r="F589" s="186" t="s">
        <v>106</v>
      </c>
      <c r="G589" s="131">
        <v>4264</v>
      </c>
      <c r="H589" s="45"/>
      <c r="I589" s="147"/>
      <c r="J589" s="148"/>
      <c r="K589" s="148"/>
      <c r="L589" s="459" t="s">
        <v>843</v>
      </c>
      <c r="M589" s="28"/>
      <c r="N589" s="197">
        <f>SUM(N590:N592)</f>
        <v>0</v>
      </c>
      <c r="O589" s="197">
        <f>SUM(O590:O592)</f>
        <v>0</v>
      </c>
      <c r="P589" s="197">
        <f>SUM(P590:P592)</f>
        <v>0</v>
      </c>
      <c r="Q589" s="161">
        <f>'havelvac 7.1'!N589+'havelvac 7.2'!N589</f>
        <v>0</v>
      </c>
      <c r="R589" s="161">
        <f>+'havelvac 7.1'!O589+'havelvac 7.2'!O589+'havelvac 7.3'!O589+'havelvac 7.4'!O589+'havelvac 7.5'!O589+'havelvac 7.6'!O589+'havelvac 7.7'!O589+'havelvac 7.9'!O589+'havelvac 7.8'!O589+'havelvac 7.10'!O589+'havelvac 7.11'!O589+'havelvac 7.12'!O589+'havelvac 7.13'!O589</f>
        <v>0</v>
      </c>
      <c r="S589" s="161">
        <f>+'havelvac 7.1'!P589+'havelvac 7.2'!P589+'havelvac 7.3'!P589+'havelvac 7.4'!P589+'havelvac 7.5'!P589+'havelvac 7.6'!P589+'havelvac 7.7'!P589+'havelvac 7.9'!P589+'havelvac 7.8'!P589+'havelvac 7.10'!P589+'havelvac 7.11'!P589+'havelvac 7.12'!P589+'havelvac 7.13'!P589</f>
        <v>0</v>
      </c>
      <c r="T589" s="438">
        <f t="shared" si="80"/>
        <v>0</v>
      </c>
      <c r="U589" s="438">
        <f t="shared" si="81"/>
        <v>0</v>
      </c>
      <c r="V589" s="438">
        <f t="shared" si="82"/>
        <v>0</v>
      </c>
    </row>
    <row r="590" spans="1:22" s="137" customFormat="1" ht="16.2" hidden="1">
      <c r="A590" s="184" t="str">
        <f t="shared" si="85"/>
        <v>71100901014267</v>
      </c>
      <c r="B590" s="185" t="s">
        <v>439</v>
      </c>
      <c r="C590" s="134" t="s">
        <v>189</v>
      </c>
      <c r="D590" s="133" t="s">
        <v>187</v>
      </c>
      <c r="E590" s="132" t="s">
        <v>106</v>
      </c>
      <c r="F590" s="186" t="s">
        <v>106</v>
      </c>
      <c r="G590" s="131">
        <v>4267</v>
      </c>
      <c r="H590" s="25"/>
      <c r="I590" s="25"/>
      <c r="J590" s="26"/>
      <c r="K590" s="26"/>
      <c r="L590" s="29" t="s">
        <v>125</v>
      </c>
      <c r="M590" s="12">
        <v>4239</v>
      </c>
      <c r="N590" s="183">
        <f>+'havelvac 7.1'!N590+'havelvac 7.2'!N590+'havelvac 7.3'!N590+'havelvac 7.4'!N590+'havelvac 7.5'!N590+'havelvac 7.6'!N590+'havelvac 7.7'!N590+'havelvac 7.9'!N590+'havelvac 7.8'!N590+'havelvac 7.10'!N590+'havelvac 7.11'!N590+'havelvac 7.12'!N590+'havelvac 7.13'!N590</f>
        <v>0</v>
      </c>
      <c r="O590" s="183">
        <f>+'havelvac 7.1'!O590+'havelvac 7.2'!O590+'havelvac 7.3'!O590+'havelvac 7.4'!O590+'havelvac 7.5'!O590+'havelvac 7.6'!O590+'havelvac 7.7'!O590+'havelvac 7.9'!O590+'havelvac 7.8'!O590+'havelvac 7.10'!O590+'havelvac 7.11'!O590+'havelvac 7.12'!O590+'havelvac 7.13'!O590</f>
        <v>0</v>
      </c>
      <c r="P590" s="183">
        <f>+'havelvac 7.1'!P590+'havelvac 7.2'!P590+'havelvac 7.3'!P590+'havelvac 7.4'!P590+'havelvac 7.5'!P590+'havelvac 7.6'!P590+'havelvac 7.7'!P590+'havelvac 7.9'!P590+'havelvac 7.8'!P590+'havelvac 7.10'!P590+'havelvac 7.11'!P590+'havelvac 7.12'!P590+'havelvac 7.13'!P590</f>
        <v>0</v>
      </c>
      <c r="Q590" s="161">
        <f>'havelvac 7.1'!N590+'havelvac 7.2'!N590</f>
        <v>0</v>
      </c>
      <c r="R590" s="161">
        <f>+'havelvac 7.1'!O590+'havelvac 7.2'!O590+'havelvac 7.3'!O590+'havelvac 7.4'!O590+'havelvac 7.5'!O590+'havelvac 7.6'!O590+'havelvac 7.7'!O590+'havelvac 7.9'!O590+'havelvac 7.8'!O590+'havelvac 7.10'!O590+'havelvac 7.11'!O590+'havelvac 7.12'!O590+'havelvac 7.13'!O590</f>
        <v>0</v>
      </c>
      <c r="S590" s="161">
        <f>+'havelvac 7.1'!P590+'havelvac 7.2'!P590+'havelvac 7.3'!P590+'havelvac 7.4'!P590+'havelvac 7.5'!P590+'havelvac 7.6'!P590+'havelvac 7.7'!P590+'havelvac 7.9'!P590+'havelvac 7.8'!P590+'havelvac 7.10'!P590+'havelvac 7.11'!P590+'havelvac 7.12'!P590+'havelvac 7.13'!P590</f>
        <v>0</v>
      </c>
      <c r="T590" s="438">
        <f t="shared" si="80"/>
        <v>0</v>
      </c>
      <c r="U590" s="438">
        <f t="shared" si="81"/>
        <v>0</v>
      </c>
      <c r="V590" s="438">
        <f t="shared" si="82"/>
        <v>0</v>
      </c>
    </row>
    <row r="591" spans="1:22" s="137" customFormat="1" ht="16.2" hidden="1">
      <c r="A591" s="184"/>
      <c r="B591" s="185"/>
      <c r="C591" s="134"/>
      <c r="D591" s="133"/>
      <c r="E591" s="132"/>
      <c r="F591" s="186"/>
      <c r="G591" s="131"/>
      <c r="H591" s="25"/>
      <c r="I591" s="25"/>
      <c r="J591" s="26"/>
      <c r="K591" s="26"/>
      <c r="L591" s="32" t="s">
        <v>758</v>
      </c>
      <c r="M591" s="48" t="s">
        <v>759</v>
      </c>
      <c r="N591" s="183"/>
      <c r="O591" s="183"/>
      <c r="P591" s="183"/>
      <c r="Q591" s="161">
        <f>'havelvac 7.1'!N591+'havelvac 7.2'!N591</f>
        <v>0</v>
      </c>
      <c r="R591" s="161">
        <f>+'havelvac 7.1'!O591+'havelvac 7.2'!O591+'havelvac 7.3'!O591+'havelvac 7.4'!O591+'havelvac 7.5'!O591+'havelvac 7.6'!O591+'havelvac 7.7'!O591+'havelvac 7.9'!O591+'havelvac 7.8'!O591+'havelvac 7.10'!O591+'havelvac 7.11'!O591+'havelvac 7.12'!O591+'havelvac 7.13'!O591</f>
        <v>0</v>
      </c>
      <c r="S591" s="161">
        <f>+'havelvac 7.1'!P591+'havelvac 7.2'!P591+'havelvac 7.3'!P591+'havelvac 7.4'!P591+'havelvac 7.5'!P591+'havelvac 7.6'!P591+'havelvac 7.7'!P591+'havelvac 7.9'!P591+'havelvac 7.8'!P591+'havelvac 7.10'!P591+'havelvac 7.11'!P591+'havelvac 7.12'!P591+'havelvac 7.13'!P591</f>
        <v>0</v>
      </c>
      <c r="T591" s="438">
        <f t="shared" si="80"/>
        <v>0</v>
      </c>
      <c r="U591" s="438">
        <f t="shared" si="81"/>
        <v>0</v>
      </c>
      <c r="V591" s="438">
        <f t="shared" si="82"/>
        <v>0</v>
      </c>
    </row>
    <row r="592" spans="1:22" s="137" customFormat="1" ht="26.4" hidden="1">
      <c r="A592" s="184" t="str">
        <f t="shared" si="85"/>
        <v>71100901014823</v>
      </c>
      <c r="B592" s="185" t="s">
        <v>439</v>
      </c>
      <c r="C592" s="134" t="s">
        <v>189</v>
      </c>
      <c r="D592" s="133" t="s">
        <v>187</v>
      </c>
      <c r="E592" s="132" t="s">
        <v>106</v>
      </c>
      <c r="F592" s="186" t="s">
        <v>106</v>
      </c>
      <c r="G592" s="131">
        <v>4823</v>
      </c>
      <c r="H592" s="37"/>
      <c r="I592" s="194"/>
      <c r="J592" s="195"/>
      <c r="K592" s="196"/>
      <c r="L592" s="36" t="s">
        <v>217</v>
      </c>
      <c r="M592" s="12" t="s">
        <v>83</v>
      </c>
      <c r="N592" s="183">
        <f>+'havelvac 7.1'!N592+'havelvac 7.2'!N592+'havelvac 7.3'!N592+'havelvac 7.4'!N592+'havelvac 7.5'!N592+'havelvac 7.6'!N592+'havelvac 7.7'!N592+'havelvac 7.9'!N592+'havelvac 7.8'!N592+'havelvac 7.10'!N592+'havelvac 7.11'!N592+'havelvac 7.12'!N592+'havelvac 7.13'!N592</f>
        <v>0</v>
      </c>
      <c r="O592" s="183">
        <f>+'havelvac 7.1'!O592+'havelvac 7.2'!O592+'havelvac 7.3'!O592+'havelvac 7.4'!O592+'havelvac 7.5'!O592+'havelvac 7.6'!O592+'havelvac 7.7'!O592+'havelvac 7.9'!O592+'havelvac 7.8'!O592+'havelvac 7.10'!O592+'havelvac 7.11'!O592+'havelvac 7.12'!O592+'havelvac 7.13'!O592</f>
        <v>0</v>
      </c>
      <c r="P592" s="183">
        <f>+'havelvac 7.1'!P592+'havelvac 7.2'!P592+'havelvac 7.3'!P592+'havelvac 7.4'!P592+'havelvac 7.5'!P592+'havelvac 7.6'!P592+'havelvac 7.7'!P592+'havelvac 7.9'!P592+'havelvac 7.8'!P592+'havelvac 7.10'!P592+'havelvac 7.11'!P592+'havelvac 7.12'!P592+'havelvac 7.13'!P592</f>
        <v>0</v>
      </c>
      <c r="Q592" s="161">
        <f>'havelvac 7.1'!N592+'havelvac 7.2'!N592</f>
        <v>0</v>
      </c>
      <c r="R592" s="161">
        <f>+'havelvac 7.1'!O592+'havelvac 7.2'!O592+'havelvac 7.3'!O592+'havelvac 7.4'!O592+'havelvac 7.5'!O592+'havelvac 7.6'!O592+'havelvac 7.7'!O592+'havelvac 7.9'!O592+'havelvac 7.8'!O592+'havelvac 7.10'!O592+'havelvac 7.11'!O592+'havelvac 7.12'!O592+'havelvac 7.13'!O592</f>
        <v>0</v>
      </c>
      <c r="S592" s="161">
        <f>+'havelvac 7.1'!P592+'havelvac 7.2'!P592+'havelvac 7.3'!P592+'havelvac 7.4'!P592+'havelvac 7.5'!P592+'havelvac 7.6'!P592+'havelvac 7.7'!P592+'havelvac 7.9'!P592+'havelvac 7.8'!P592+'havelvac 7.10'!P592+'havelvac 7.11'!P592+'havelvac 7.12'!P592+'havelvac 7.13'!P592</f>
        <v>0</v>
      </c>
      <c r="T592" s="438">
        <f t="shared" si="80"/>
        <v>0</v>
      </c>
      <c r="U592" s="438">
        <f t="shared" si="81"/>
        <v>0</v>
      </c>
      <c r="V592" s="438">
        <f t="shared" si="82"/>
        <v>0</v>
      </c>
    </row>
    <row r="593" spans="1:22" s="137" customFormat="1" ht="41.4" hidden="1">
      <c r="A593" s="184"/>
      <c r="B593" s="185"/>
      <c r="C593" s="134"/>
      <c r="D593" s="133"/>
      <c r="E593" s="132"/>
      <c r="F593" s="186"/>
      <c r="G593" s="131"/>
      <c r="H593" s="45"/>
      <c r="I593" s="147"/>
      <c r="J593" s="148"/>
      <c r="K593" s="148"/>
      <c r="L593" s="27" t="s">
        <v>794</v>
      </c>
      <c r="M593" s="28"/>
      <c r="N593" s="197">
        <f>SUM(N594)</f>
        <v>0</v>
      </c>
      <c r="O593" s="197">
        <f>SUM(O594)</f>
        <v>0</v>
      </c>
      <c r="P593" s="197">
        <f>SUM(P594)</f>
        <v>0</v>
      </c>
      <c r="Q593" s="161">
        <f>'havelvac 7.1'!N593+'havelvac 7.2'!N593</f>
        <v>0</v>
      </c>
      <c r="R593" s="161">
        <f>+'havelvac 7.1'!O593+'havelvac 7.2'!O593+'havelvac 7.3'!O593+'havelvac 7.4'!O593+'havelvac 7.5'!O593+'havelvac 7.6'!O593+'havelvac 7.7'!O593+'havelvac 7.9'!O593+'havelvac 7.8'!O593+'havelvac 7.10'!O593+'havelvac 7.11'!O593+'havelvac 7.12'!O593+'havelvac 7.13'!O593</f>
        <v>0</v>
      </c>
      <c r="S593" s="161">
        <f>+'havelvac 7.1'!P593+'havelvac 7.2'!P593+'havelvac 7.3'!P593+'havelvac 7.4'!P593+'havelvac 7.5'!P593+'havelvac 7.6'!P593+'havelvac 7.7'!P593+'havelvac 7.9'!P593+'havelvac 7.8'!P593+'havelvac 7.10'!P593+'havelvac 7.11'!P593+'havelvac 7.12'!P593+'havelvac 7.13'!P593</f>
        <v>0</v>
      </c>
      <c r="T593" s="438">
        <f t="shared" si="80"/>
        <v>0</v>
      </c>
      <c r="U593" s="438">
        <f t="shared" si="81"/>
        <v>0</v>
      </c>
      <c r="V593" s="438">
        <f t="shared" si="82"/>
        <v>0</v>
      </c>
    </row>
    <row r="594" spans="1:22" s="137" customFormat="1" ht="16.2" hidden="1">
      <c r="A594" s="184"/>
      <c r="B594" s="185"/>
      <c r="C594" s="134"/>
      <c r="D594" s="133"/>
      <c r="E594" s="132"/>
      <c r="F594" s="186"/>
      <c r="G594" s="131"/>
      <c r="H594" s="37"/>
      <c r="I594" s="194"/>
      <c r="J594" s="195"/>
      <c r="K594" s="196"/>
      <c r="L594" s="29" t="s">
        <v>348</v>
      </c>
      <c r="M594" s="12">
        <v>4729</v>
      </c>
      <c r="N594" s="183">
        <f>+'havelvac 7.1'!N594+'havelvac 7.2'!N594+'havelvac 7.3'!N594+'havelvac 7.4'!N594+'havelvac 7.5'!N594+'havelvac 7.6'!N594+'havelvac 7.7'!N594+'havelvac 7.9'!N594+'havelvac 7.8'!N594+'havelvac 7.10'!N594+'havelvac 7.11'!N594+'havelvac 7.12'!N594+'havelvac 7.13'!N594</f>
        <v>0</v>
      </c>
      <c r="O594" s="183">
        <f>+'havelvac 7.1'!O594+'havelvac 7.2'!O594+'havelvac 7.3'!O594+'havelvac 7.4'!O594+'havelvac 7.5'!O594+'havelvac 7.6'!O594+'havelvac 7.7'!O594+'havelvac 7.9'!O594+'havelvac 7.8'!O594+'havelvac 7.10'!O594+'havelvac 7.11'!O594+'havelvac 7.12'!O594+'havelvac 7.13'!O594</f>
        <v>0</v>
      </c>
      <c r="P594" s="183">
        <f>+'havelvac 7.1'!P594+'havelvac 7.2'!P594+'havelvac 7.3'!P594+'havelvac 7.4'!P594+'havelvac 7.5'!P594+'havelvac 7.6'!P594+'havelvac 7.7'!P594+'havelvac 7.9'!P594+'havelvac 7.8'!P594+'havelvac 7.10'!P594+'havelvac 7.11'!P594+'havelvac 7.12'!P594+'havelvac 7.13'!P594</f>
        <v>0</v>
      </c>
      <c r="Q594" s="161">
        <f>'havelvac 7.1'!N594+'havelvac 7.2'!N594</f>
        <v>0</v>
      </c>
      <c r="R594" s="161">
        <f>+'havelvac 7.1'!O594+'havelvac 7.2'!O594+'havelvac 7.3'!O594+'havelvac 7.4'!O594+'havelvac 7.5'!O594+'havelvac 7.6'!O594+'havelvac 7.7'!O594+'havelvac 7.9'!O594+'havelvac 7.8'!O594+'havelvac 7.10'!O594+'havelvac 7.11'!O594+'havelvac 7.12'!O594+'havelvac 7.13'!O594</f>
        <v>0</v>
      </c>
      <c r="S594" s="161">
        <f>+'havelvac 7.1'!P594+'havelvac 7.2'!P594+'havelvac 7.3'!P594+'havelvac 7.4'!P594+'havelvac 7.5'!P594+'havelvac 7.6'!P594+'havelvac 7.7'!P594+'havelvac 7.9'!P594+'havelvac 7.8'!P594+'havelvac 7.10'!P594+'havelvac 7.11'!P594+'havelvac 7.12'!P594+'havelvac 7.13'!P594</f>
        <v>0</v>
      </c>
      <c r="T594" s="438">
        <f t="shared" si="80"/>
        <v>0</v>
      </c>
      <c r="U594" s="438">
        <f t="shared" si="81"/>
        <v>0</v>
      </c>
      <c r="V594" s="438">
        <f t="shared" si="82"/>
        <v>0</v>
      </c>
    </row>
    <row r="595" spans="1:22" s="137" customFormat="1" ht="46.5" hidden="1" customHeight="1">
      <c r="A595" s="184"/>
      <c r="B595" s="185"/>
      <c r="C595" s="134"/>
      <c r="D595" s="133"/>
      <c r="E595" s="132"/>
      <c r="F595" s="186"/>
      <c r="G595" s="131"/>
      <c r="H595" s="45"/>
      <c r="I595" s="147"/>
      <c r="J595" s="148"/>
      <c r="K595" s="148"/>
      <c r="L595" s="27" t="s">
        <v>836</v>
      </c>
      <c r="M595" s="28"/>
      <c r="N595" s="197">
        <f>SUM(N596)</f>
        <v>0</v>
      </c>
      <c r="O595" s="197">
        <f>SUM(O596)</f>
        <v>0</v>
      </c>
      <c r="P595" s="197">
        <f>SUM(P596)</f>
        <v>0</v>
      </c>
      <c r="Q595" s="161">
        <f>'havelvac 7.1'!N595+'havelvac 7.2'!N595</f>
        <v>0</v>
      </c>
      <c r="R595" s="161">
        <f>+'havelvac 7.1'!O595+'havelvac 7.2'!O595+'havelvac 7.3'!O595+'havelvac 7.4'!O595+'havelvac 7.5'!O595+'havelvac 7.6'!O595+'havelvac 7.7'!O595+'havelvac 7.9'!O595+'havelvac 7.8'!O595+'havelvac 7.10'!O595+'havelvac 7.11'!O595+'havelvac 7.12'!O595+'havelvac 7.13'!O595</f>
        <v>0</v>
      </c>
      <c r="S595" s="161">
        <f>+'havelvac 7.1'!P595+'havelvac 7.2'!P595+'havelvac 7.3'!P595+'havelvac 7.4'!P595+'havelvac 7.5'!P595+'havelvac 7.6'!P595+'havelvac 7.7'!P595+'havelvac 7.9'!P595+'havelvac 7.8'!P595+'havelvac 7.10'!P595+'havelvac 7.11'!P595+'havelvac 7.12'!P595+'havelvac 7.13'!P595</f>
        <v>0</v>
      </c>
      <c r="T595" s="438">
        <f t="shared" si="80"/>
        <v>0</v>
      </c>
      <c r="U595" s="438">
        <f t="shared" si="81"/>
        <v>0</v>
      </c>
      <c r="V595" s="438">
        <f t="shared" si="82"/>
        <v>0</v>
      </c>
    </row>
    <row r="596" spans="1:22" s="137" customFormat="1" ht="16.2" hidden="1">
      <c r="A596" s="184"/>
      <c r="B596" s="185"/>
      <c r="C596" s="134"/>
      <c r="D596" s="133"/>
      <c r="E596" s="132"/>
      <c r="F596" s="186"/>
      <c r="G596" s="131"/>
      <c r="H596" s="37"/>
      <c r="I596" s="194"/>
      <c r="J596" s="195"/>
      <c r="K596" s="196"/>
      <c r="L596" s="30" t="s">
        <v>134</v>
      </c>
      <c r="M596" s="31">
        <v>4861</v>
      </c>
      <c r="N596" s="183">
        <f>+'havelvac 7.1'!N596+'havelvac 7.2'!N596+'havelvac 7.3'!N596+'havelvac 7.4'!N596+'havelvac 7.5'!N596+'havelvac 7.6'!N596+'havelvac 7.7'!N596+'havelvac 7.9'!N596+'havelvac 7.8'!N596+'havelvac 7.10'!N596+'havelvac 7.11'!N596+'havelvac 7.12'!N596+'havelvac 7.13'!N596</f>
        <v>0</v>
      </c>
      <c r="O596" s="183">
        <f>+'havelvac 7.1'!O596+'havelvac 7.2'!O596+'havelvac 7.3'!O596+'havelvac 7.4'!O596+'havelvac 7.5'!O596+'havelvac 7.6'!O596+'havelvac 7.7'!O596+'havelvac 7.9'!O596+'havelvac 7.8'!O596+'havelvac 7.10'!O596+'havelvac 7.11'!O596+'havelvac 7.12'!O596+'havelvac 7.13'!O596</f>
        <v>0</v>
      </c>
      <c r="P596" s="183">
        <f>+'havelvac 7.1'!P596+'havelvac 7.2'!P596+'havelvac 7.3'!P596+'havelvac 7.4'!P596+'havelvac 7.5'!P596+'havelvac 7.6'!P596+'havelvac 7.7'!P596+'havelvac 7.9'!P596+'havelvac 7.8'!P596+'havelvac 7.10'!P596+'havelvac 7.11'!P596+'havelvac 7.12'!P596+'havelvac 7.13'!P596</f>
        <v>0</v>
      </c>
      <c r="Q596" s="161">
        <f>'havelvac 7.1'!N596+'havelvac 7.2'!N596</f>
        <v>0</v>
      </c>
      <c r="R596" s="161">
        <f>+'havelvac 7.1'!O596+'havelvac 7.2'!O596+'havelvac 7.3'!O596+'havelvac 7.4'!O596+'havelvac 7.5'!O596+'havelvac 7.6'!O596+'havelvac 7.7'!O596+'havelvac 7.9'!O596+'havelvac 7.8'!O596+'havelvac 7.10'!O596+'havelvac 7.11'!O596+'havelvac 7.12'!O596+'havelvac 7.13'!O596</f>
        <v>0</v>
      </c>
      <c r="S596" s="161">
        <f>+'havelvac 7.1'!P596+'havelvac 7.2'!P596+'havelvac 7.3'!P596+'havelvac 7.4'!P596+'havelvac 7.5'!P596+'havelvac 7.6'!P596+'havelvac 7.7'!P596+'havelvac 7.9'!P596+'havelvac 7.8'!P596+'havelvac 7.10'!P596+'havelvac 7.11'!P596+'havelvac 7.12'!P596+'havelvac 7.13'!P596</f>
        <v>0</v>
      </c>
      <c r="T596" s="438">
        <f t="shared" ref="T596:T661" si="92">N596-Q596</f>
        <v>0</v>
      </c>
      <c r="U596" s="438">
        <f t="shared" ref="U596:U661" si="93">O596-R596</f>
        <v>0</v>
      </c>
      <c r="V596" s="438">
        <f t="shared" ref="V596:V661" si="94">P596-S596</f>
        <v>0</v>
      </c>
    </row>
    <row r="597" spans="1:22" s="137" customFormat="1" ht="78" hidden="1" customHeight="1">
      <c r="A597" s="184"/>
      <c r="B597" s="185"/>
      <c r="C597" s="134"/>
      <c r="D597" s="133"/>
      <c r="E597" s="132"/>
      <c r="F597" s="186"/>
      <c r="G597" s="131"/>
      <c r="H597" s="45"/>
      <c r="I597" s="147"/>
      <c r="J597" s="148"/>
      <c r="K597" s="148"/>
      <c r="L597" s="27" t="s">
        <v>838</v>
      </c>
      <c r="M597" s="28"/>
      <c r="N597" s="197">
        <f>SUM(N598:N603)</f>
        <v>0</v>
      </c>
      <c r="O597" s="197">
        <f>SUM(O598)</f>
        <v>0</v>
      </c>
      <c r="P597" s="197">
        <f>SUM(P598)</f>
        <v>0</v>
      </c>
      <c r="Q597" s="161">
        <f>'havelvac 7.1'!N597+'havelvac 7.2'!N597</f>
        <v>0</v>
      </c>
      <c r="R597" s="161">
        <f>+'havelvac 7.1'!O597+'havelvac 7.2'!O597+'havelvac 7.3'!O597+'havelvac 7.4'!O597+'havelvac 7.5'!O597+'havelvac 7.6'!O597+'havelvac 7.7'!O597+'havelvac 7.9'!O597+'havelvac 7.8'!O597+'havelvac 7.10'!O597+'havelvac 7.11'!O597+'havelvac 7.12'!O597+'havelvac 7.13'!O597</f>
        <v>0</v>
      </c>
      <c r="S597" s="161">
        <f>+'havelvac 7.1'!P597+'havelvac 7.2'!P597+'havelvac 7.3'!P597+'havelvac 7.4'!P597+'havelvac 7.5'!P597+'havelvac 7.6'!P597+'havelvac 7.7'!P597+'havelvac 7.9'!P597+'havelvac 7.8'!P597+'havelvac 7.10'!P597+'havelvac 7.11'!P597+'havelvac 7.12'!P597+'havelvac 7.13'!P597</f>
        <v>0</v>
      </c>
      <c r="T597" s="438">
        <f t="shared" si="92"/>
        <v>0</v>
      </c>
      <c r="U597" s="438">
        <f t="shared" si="93"/>
        <v>0</v>
      </c>
      <c r="V597" s="438">
        <f t="shared" si="94"/>
        <v>0</v>
      </c>
    </row>
    <row r="598" spans="1:22" s="137" customFormat="1" ht="16.2" hidden="1">
      <c r="A598" s="184"/>
      <c r="B598" s="185"/>
      <c r="C598" s="134"/>
      <c r="D598" s="133"/>
      <c r="E598" s="132"/>
      <c r="F598" s="186"/>
      <c r="G598" s="131"/>
      <c r="H598" s="37"/>
      <c r="I598" s="194"/>
      <c r="J598" s="195"/>
      <c r="K598" s="196"/>
      <c r="L598" s="29" t="s">
        <v>348</v>
      </c>
      <c r="M598" s="12">
        <v>4729</v>
      </c>
      <c r="N598" s="183">
        <f>+'havelvac 7.1'!N598+'havelvac 7.2'!N598+'havelvac 7.3'!N598+'havelvac 7.4'!N598+'havelvac 7.5'!N598+'havelvac 7.6'!N598+'havelvac 7.7'!N598+'havelvac 7.9'!N598+'havelvac 7.8'!N598+'havelvac 7.10'!N598+'havelvac 7.11'!N598+'havelvac 7.12'!N598+'havelvac 7.13'!N598</f>
        <v>0</v>
      </c>
      <c r="O598" s="183">
        <f>+'havelvac 7.1'!O598+'havelvac 7.2'!O598+'havelvac 7.3'!O598+'havelvac 7.4'!O598+'havelvac 7.5'!O598+'havelvac 7.6'!O598+'havelvac 7.7'!O598+'havelvac 7.9'!O598+'havelvac 7.8'!O598+'havelvac 7.10'!O598+'havelvac 7.11'!O598+'havelvac 7.12'!O598+'havelvac 7.13'!O598</f>
        <v>0</v>
      </c>
      <c r="P598" s="183">
        <f>+'havelvac 7.1'!P598+'havelvac 7.2'!P598+'havelvac 7.3'!P598+'havelvac 7.4'!P598+'havelvac 7.5'!P598+'havelvac 7.6'!P598+'havelvac 7.7'!P598+'havelvac 7.9'!P598+'havelvac 7.8'!P598+'havelvac 7.10'!P598+'havelvac 7.11'!P598+'havelvac 7.12'!P598+'havelvac 7.13'!P598</f>
        <v>0</v>
      </c>
      <c r="Q598" s="161">
        <f>'havelvac 7.1'!N598+'havelvac 7.2'!N598</f>
        <v>0</v>
      </c>
      <c r="R598" s="161">
        <f>+'havelvac 7.1'!O598+'havelvac 7.2'!O598+'havelvac 7.3'!O598+'havelvac 7.4'!O598+'havelvac 7.5'!O598+'havelvac 7.6'!O598+'havelvac 7.7'!O598+'havelvac 7.9'!O598+'havelvac 7.8'!O598+'havelvac 7.10'!O598+'havelvac 7.11'!O598+'havelvac 7.12'!O598+'havelvac 7.13'!O598</f>
        <v>0</v>
      </c>
      <c r="S598" s="161">
        <f>+'havelvac 7.1'!P598+'havelvac 7.2'!P598+'havelvac 7.3'!P598+'havelvac 7.4'!P598+'havelvac 7.5'!P598+'havelvac 7.6'!P598+'havelvac 7.7'!P598+'havelvac 7.9'!P598+'havelvac 7.8'!P598+'havelvac 7.10'!P598+'havelvac 7.11'!P598+'havelvac 7.12'!P598+'havelvac 7.13'!P598</f>
        <v>0</v>
      </c>
      <c r="T598" s="438">
        <f t="shared" si="92"/>
        <v>0</v>
      </c>
      <c r="U598" s="438">
        <f t="shared" si="93"/>
        <v>0</v>
      </c>
      <c r="V598" s="438">
        <f t="shared" si="94"/>
        <v>0</v>
      </c>
    </row>
    <row r="599" spans="1:22" s="137" customFormat="1" ht="55.2" hidden="1">
      <c r="A599" s="184"/>
      <c r="B599" s="185"/>
      <c r="C599" s="134"/>
      <c r="D599" s="133"/>
      <c r="E599" s="132"/>
      <c r="F599" s="186"/>
      <c r="G599" s="131"/>
      <c r="H599" s="45"/>
      <c r="I599" s="147"/>
      <c r="J599" s="148"/>
      <c r="K599" s="148"/>
      <c r="L599" s="459" t="s">
        <v>844</v>
      </c>
      <c r="M599" s="28"/>
      <c r="N599" s="197">
        <f>N600</f>
        <v>0</v>
      </c>
      <c r="O599" s="197">
        <f t="shared" ref="O599:P599" si="95">O600</f>
        <v>0</v>
      </c>
      <c r="P599" s="197">
        <f t="shared" si="95"/>
        <v>0</v>
      </c>
      <c r="Q599" s="161">
        <f>'havelvac 7.1'!N599+'havelvac 7.2'!N599</f>
        <v>0</v>
      </c>
      <c r="R599" s="161">
        <f>+'havelvac 7.1'!O599+'havelvac 7.2'!O599+'havelvac 7.3'!O599+'havelvac 7.4'!O599+'havelvac 7.5'!O599+'havelvac 7.6'!O599+'havelvac 7.7'!O599+'havelvac 7.9'!O599+'havelvac 7.8'!O599+'havelvac 7.10'!O599+'havelvac 7.11'!O599+'havelvac 7.12'!O599+'havelvac 7.13'!O599</f>
        <v>0</v>
      </c>
      <c r="S599" s="161">
        <f>+'havelvac 7.1'!P599+'havelvac 7.2'!P599+'havelvac 7.3'!P599+'havelvac 7.4'!P599+'havelvac 7.5'!P599+'havelvac 7.6'!P599+'havelvac 7.7'!P599+'havelvac 7.9'!P599+'havelvac 7.8'!P599+'havelvac 7.10'!P599+'havelvac 7.11'!P599+'havelvac 7.12'!P599+'havelvac 7.13'!P599</f>
        <v>0</v>
      </c>
      <c r="T599" s="438">
        <f t="shared" si="92"/>
        <v>0</v>
      </c>
      <c r="U599" s="438">
        <f t="shared" si="93"/>
        <v>0</v>
      </c>
      <c r="V599" s="438">
        <f t="shared" si="94"/>
        <v>0</v>
      </c>
    </row>
    <row r="600" spans="1:22" s="137" customFormat="1" ht="16.2" hidden="1">
      <c r="A600" s="184"/>
      <c r="B600" s="185"/>
      <c r="C600" s="134"/>
      <c r="D600" s="133"/>
      <c r="E600" s="132"/>
      <c r="F600" s="186"/>
      <c r="G600" s="131"/>
      <c r="H600" s="37"/>
      <c r="I600" s="194"/>
      <c r="J600" s="195"/>
      <c r="K600" s="196"/>
      <c r="L600" s="29" t="s">
        <v>348</v>
      </c>
      <c r="M600" s="12">
        <v>4729</v>
      </c>
      <c r="N600" s="183">
        <f>+'havelvac 7.1'!N600+'havelvac 7.2'!N600+'havelvac 7.3'!N600+'havelvac 7.4'!N600+'havelvac 7.5'!N600+'havelvac 7.6'!N600+'havelvac 7.7'!N600+'havelvac 7.9'!N600+'havelvac 7.8'!N600+'havelvac 7.10'!N600+'havelvac 7.11'!N600+'havelvac 7.12'!N600+'havelvac 7.13'!N600</f>
        <v>0</v>
      </c>
      <c r="O600" s="183">
        <f>+'havelvac 7.1'!O600+'havelvac 7.2'!O600+'havelvac 7.3'!O600+'havelvac 7.4'!O600+'havelvac 7.5'!O600+'havelvac 7.6'!O600+'havelvac 7.7'!O600+'havelvac 7.9'!O600+'havelvac 7.8'!O600+'havelvac 7.10'!O600+'havelvac 7.11'!O600+'havelvac 7.12'!O600+'havelvac 7.13'!O600</f>
        <v>0</v>
      </c>
      <c r="P600" s="183">
        <f>+'havelvac 7.1'!P600+'havelvac 7.2'!P600+'havelvac 7.3'!P600+'havelvac 7.4'!P600+'havelvac 7.5'!P600+'havelvac 7.6'!P600+'havelvac 7.7'!P600+'havelvac 7.9'!P600+'havelvac 7.8'!P600+'havelvac 7.10'!P600+'havelvac 7.11'!P600+'havelvac 7.12'!P600+'havelvac 7.13'!P600</f>
        <v>0</v>
      </c>
      <c r="Q600" s="161">
        <f>'havelvac 7.1'!N600+'havelvac 7.2'!N600</f>
        <v>0</v>
      </c>
      <c r="R600" s="161">
        <f>+'havelvac 7.1'!O600+'havelvac 7.2'!O600+'havelvac 7.3'!O600+'havelvac 7.4'!O600+'havelvac 7.5'!O600+'havelvac 7.6'!O600+'havelvac 7.7'!O600+'havelvac 7.9'!O600+'havelvac 7.8'!O600+'havelvac 7.10'!O600+'havelvac 7.11'!O600+'havelvac 7.12'!O600+'havelvac 7.13'!O600</f>
        <v>0</v>
      </c>
      <c r="S600" s="161">
        <f>+'havelvac 7.1'!P600+'havelvac 7.2'!P600+'havelvac 7.3'!P600+'havelvac 7.4'!P600+'havelvac 7.5'!P600+'havelvac 7.6'!P600+'havelvac 7.7'!P600+'havelvac 7.9'!P600+'havelvac 7.8'!P600+'havelvac 7.10'!P600+'havelvac 7.11'!P600+'havelvac 7.12'!P600+'havelvac 7.13'!P600</f>
        <v>0</v>
      </c>
      <c r="T600" s="438">
        <f t="shared" si="92"/>
        <v>0</v>
      </c>
      <c r="U600" s="438">
        <f t="shared" si="93"/>
        <v>0</v>
      </c>
      <c r="V600" s="438">
        <f t="shared" si="94"/>
        <v>0</v>
      </c>
    </row>
    <row r="601" spans="1:22" s="137" customFormat="1" ht="26.4" hidden="1">
      <c r="A601" s="184" t="str">
        <f t="shared" si="85"/>
        <v>71100901014861</v>
      </c>
      <c r="B601" s="185" t="s">
        <v>439</v>
      </c>
      <c r="C601" s="134" t="s">
        <v>189</v>
      </c>
      <c r="D601" s="133" t="s">
        <v>187</v>
      </c>
      <c r="E601" s="132" t="s">
        <v>106</v>
      </c>
      <c r="F601" s="186" t="s">
        <v>106</v>
      </c>
      <c r="G601" s="131">
        <v>4861</v>
      </c>
      <c r="H601" s="151">
        <v>2911</v>
      </c>
      <c r="I601" s="152" t="s">
        <v>187</v>
      </c>
      <c r="J601" s="153">
        <v>1</v>
      </c>
      <c r="K601" s="153">
        <v>2</v>
      </c>
      <c r="L601" s="154" t="s">
        <v>321</v>
      </c>
      <c r="M601" s="155"/>
      <c r="N601" s="192">
        <f>+N603</f>
        <v>0</v>
      </c>
      <c r="O601" s="192">
        <f>+O603</f>
        <v>0</v>
      </c>
      <c r="P601" s="192">
        <f>+P603</f>
        <v>0</v>
      </c>
      <c r="Q601" s="161">
        <f>'havelvac 7.1'!N601+'havelvac 7.2'!N601</f>
        <v>0</v>
      </c>
      <c r="R601" s="161">
        <f>+'havelvac 7.1'!O601+'havelvac 7.2'!O601+'havelvac 7.3'!O601+'havelvac 7.4'!O601+'havelvac 7.5'!O601+'havelvac 7.6'!O601+'havelvac 7.7'!O601+'havelvac 7.9'!O601+'havelvac 7.8'!O601+'havelvac 7.10'!O601+'havelvac 7.11'!O601+'havelvac 7.12'!O601+'havelvac 7.13'!O601</f>
        <v>0</v>
      </c>
      <c r="S601" s="161">
        <f>+'havelvac 7.1'!P601+'havelvac 7.2'!P601+'havelvac 7.3'!P601+'havelvac 7.4'!P601+'havelvac 7.5'!P601+'havelvac 7.6'!P601+'havelvac 7.7'!P601+'havelvac 7.9'!P601+'havelvac 7.8'!P601+'havelvac 7.10'!P601+'havelvac 7.11'!P601+'havelvac 7.12'!P601+'havelvac 7.13'!P601</f>
        <v>0</v>
      </c>
      <c r="T601" s="438">
        <f t="shared" si="92"/>
        <v>0</v>
      </c>
      <c r="U601" s="438">
        <f t="shared" si="93"/>
        <v>0</v>
      </c>
      <c r="V601" s="438">
        <f t="shared" si="94"/>
        <v>0</v>
      </c>
    </row>
    <row r="602" spans="1:22" s="137" customFormat="1" ht="16.2" hidden="1">
      <c r="A602" s="184" t="str">
        <f t="shared" si="85"/>
        <v>71100901015122</v>
      </c>
      <c r="B602" s="185" t="s">
        <v>439</v>
      </c>
      <c r="C602" s="134" t="s">
        <v>189</v>
      </c>
      <c r="D602" s="133" t="s">
        <v>187</v>
      </c>
      <c r="E602" s="132" t="s">
        <v>106</v>
      </c>
      <c r="F602" s="186" t="s">
        <v>106</v>
      </c>
      <c r="G602" s="131">
        <v>5122</v>
      </c>
      <c r="H602" s="25"/>
      <c r="I602" s="25"/>
      <c r="J602" s="26"/>
      <c r="K602" s="26"/>
      <c r="L602" s="30" t="s">
        <v>108</v>
      </c>
      <c r="M602" s="31"/>
      <c r="N602" s="190"/>
      <c r="O602" s="190"/>
      <c r="P602" s="190"/>
      <c r="Q602" s="161">
        <f>'havelvac 7.1'!N602+'havelvac 7.2'!N602</f>
        <v>0</v>
      </c>
      <c r="R602" s="161">
        <f>+'havelvac 7.1'!O602+'havelvac 7.2'!O602+'havelvac 7.3'!O602+'havelvac 7.4'!O602+'havelvac 7.5'!O602+'havelvac 7.6'!O602+'havelvac 7.7'!O602+'havelvac 7.9'!O602+'havelvac 7.8'!O602+'havelvac 7.10'!O602+'havelvac 7.11'!O602+'havelvac 7.12'!O602+'havelvac 7.13'!O602</f>
        <v>0</v>
      </c>
      <c r="S602" s="161">
        <f>+'havelvac 7.1'!P602+'havelvac 7.2'!P602+'havelvac 7.3'!P602+'havelvac 7.4'!P602+'havelvac 7.5'!P602+'havelvac 7.6'!P602+'havelvac 7.7'!P602+'havelvac 7.9'!P602+'havelvac 7.8'!P602+'havelvac 7.10'!P602+'havelvac 7.11'!P602+'havelvac 7.12'!P602+'havelvac 7.13'!P602</f>
        <v>0</v>
      </c>
      <c r="T602" s="438">
        <f t="shared" si="92"/>
        <v>0</v>
      </c>
      <c r="U602" s="438">
        <f t="shared" si="93"/>
        <v>0</v>
      </c>
      <c r="V602" s="438">
        <f t="shared" si="94"/>
        <v>0</v>
      </c>
    </row>
    <row r="603" spans="1:22" s="193" customFormat="1" ht="16.2" hidden="1">
      <c r="A603" s="184" t="str">
        <f t="shared" ref="A603:A610" si="96">CONCATENATE(B603,C603,D603,E603,F603,G603)</f>
        <v>71100902000000</v>
      </c>
      <c r="B603" s="185" t="s">
        <v>439</v>
      </c>
      <c r="C603" s="134" t="s">
        <v>189</v>
      </c>
      <c r="D603" s="133" t="s">
        <v>187</v>
      </c>
      <c r="E603" s="132" t="s">
        <v>140</v>
      </c>
      <c r="F603" s="186" t="s">
        <v>441</v>
      </c>
      <c r="G603" s="187" t="s">
        <v>440</v>
      </c>
      <c r="H603" s="45"/>
      <c r="I603" s="147"/>
      <c r="J603" s="148"/>
      <c r="K603" s="148"/>
      <c r="L603" s="27" t="s">
        <v>322</v>
      </c>
      <c r="M603" s="28"/>
      <c r="N603" s="197">
        <f>SUM(N604:N605)</f>
        <v>0</v>
      </c>
      <c r="O603" s="197">
        <f>SUM(O604:O605)</f>
        <v>0</v>
      </c>
      <c r="P603" s="197">
        <f>SUM(P604:P605)</f>
        <v>0</v>
      </c>
      <c r="Q603" s="161">
        <f>'havelvac 7.1'!N603+'havelvac 7.2'!N603</f>
        <v>0</v>
      </c>
      <c r="R603" s="161">
        <f>+'havelvac 7.1'!O603+'havelvac 7.2'!O603+'havelvac 7.3'!O603+'havelvac 7.4'!O603+'havelvac 7.5'!O603+'havelvac 7.6'!O603+'havelvac 7.7'!O603+'havelvac 7.9'!O603+'havelvac 7.8'!O603+'havelvac 7.10'!O603+'havelvac 7.11'!O603+'havelvac 7.12'!O603+'havelvac 7.13'!O603</f>
        <v>0</v>
      </c>
      <c r="S603" s="161">
        <f>+'havelvac 7.1'!P603+'havelvac 7.2'!P603+'havelvac 7.3'!P603+'havelvac 7.4'!P603+'havelvac 7.5'!P603+'havelvac 7.6'!P603+'havelvac 7.7'!P603+'havelvac 7.9'!P603+'havelvac 7.8'!P603+'havelvac 7.10'!P603+'havelvac 7.11'!P603+'havelvac 7.12'!P603+'havelvac 7.13'!P603</f>
        <v>0</v>
      </c>
      <c r="T603" s="438">
        <f t="shared" si="92"/>
        <v>0</v>
      </c>
      <c r="U603" s="438">
        <f t="shared" si="93"/>
        <v>0</v>
      </c>
      <c r="V603" s="438">
        <f t="shared" si="94"/>
        <v>0</v>
      </c>
    </row>
    <row r="604" spans="1:22" ht="16.2" hidden="1">
      <c r="A604" s="122" t="str">
        <f t="shared" si="96"/>
        <v>71110000000001</v>
      </c>
      <c r="B604" s="124" t="s">
        <v>439</v>
      </c>
      <c r="C604" s="117" t="s">
        <v>104</v>
      </c>
      <c r="D604" s="118" t="s">
        <v>441</v>
      </c>
      <c r="E604" s="119" t="s">
        <v>441</v>
      </c>
      <c r="F604" s="120" t="s">
        <v>441</v>
      </c>
      <c r="G604" s="129" t="s">
        <v>96</v>
      </c>
      <c r="H604" s="25"/>
      <c r="I604" s="18"/>
      <c r="J604" s="19"/>
      <c r="K604" s="19"/>
      <c r="L604" s="29" t="s">
        <v>125</v>
      </c>
      <c r="M604" s="12">
        <v>4239</v>
      </c>
      <c r="N604" s="183">
        <f>+'havelvac 7.1'!N604+'havelvac 7.2'!N604+'havelvac 7.3'!N604+'havelvac 7.4'!N604+'havelvac 7.5'!N604+'havelvac 7.6'!N604+'havelvac 7.7'!N604+'havelvac 7.9'!N604+'havelvac 7.8'!N604+'havelvac 7.10'!N604+'havelvac 7.11'!N604+'havelvac 7.12'!N604+'havelvac 7.13'!N604</f>
        <v>0</v>
      </c>
      <c r="O604" s="183">
        <f>+'havelvac 7.1'!O604+'havelvac 7.2'!O604+'havelvac 7.3'!O604+'havelvac 7.4'!O604+'havelvac 7.5'!O604+'havelvac 7.6'!O604+'havelvac 7.7'!O604+'havelvac 7.9'!O604+'havelvac 7.8'!O604+'havelvac 7.10'!O604+'havelvac 7.11'!O604+'havelvac 7.12'!O604+'havelvac 7.13'!O604</f>
        <v>0</v>
      </c>
      <c r="P604" s="183">
        <f>+'havelvac 7.1'!P604+'havelvac 7.2'!P604+'havelvac 7.3'!P604+'havelvac 7.4'!P604+'havelvac 7.5'!P604+'havelvac 7.6'!P604+'havelvac 7.7'!P604+'havelvac 7.9'!P604+'havelvac 7.8'!P604+'havelvac 7.10'!P604+'havelvac 7.11'!P604+'havelvac 7.12'!P604+'havelvac 7.13'!P604</f>
        <v>0</v>
      </c>
      <c r="Q604" s="161">
        <f>'havelvac 7.1'!N604+'havelvac 7.2'!N604</f>
        <v>0</v>
      </c>
      <c r="R604" s="161">
        <f>+'havelvac 7.1'!O604+'havelvac 7.2'!O604+'havelvac 7.3'!O604+'havelvac 7.4'!O604+'havelvac 7.5'!O604+'havelvac 7.6'!O604+'havelvac 7.7'!O604+'havelvac 7.9'!O604+'havelvac 7.8'!O604+'havelvac 7.10'!O604+'havelvac 7.11'!O604+'havelvac 7.12'!O604+'havelvac 7.13'!O604</f>
        <v>0</v>
      </c>
      <c r="S604" s="161">
        <f>+'havelvac 7.1'!P604+'havelvac 7.2'!P604+'havelvac 7.3'!P604+'havelvac 7.4'!P604+'havelvac 7.5'!P604+'havelvac 7.6'!P604+'havelvac 7.7'!P604+'havelvac 7.9'!P604+'havelvac 7.8'!P604+'havelvac 7.10'!P604+'havelvac 7.11'!P604+'havelvac 7.12'!P604+'havelvac 7.13'!P604</f>
        <v>0</v>
      </c>
      <c r="T604" s="438">
        <f t="shared" si="92"/>
        <v>0</v>
      </c>
      <c r="U604" s="438">
        <f t="shared" si="93"/>
        <v>0</v>
      </c>
      <c r="V604" s="438">
        <f t="shared" si="94"/>
        <v>0</v>
      </c>
    </row>
    <row r="605" spans="1:22" s="189" customFormat="1" ht="26.4" hidden="1">
      <c r="A605" s="184" t="str">
        <f t="shared" si="96"/>
        <v>71110100000000</v>
      </c>
      <c r="B605" s="185" t="s">
        <v>439</v>
      </c>
      <c r="C605" s="134" t="s">
        <v>104</v>
      </c>
      <c r="D605" s="133" t="s">
        <v>106</v>
      </c>
      <c r="E605" s="132" t="s">
        <v>441</v>
      </c>
      <c r="F605" s="186" t="s">
        <v>441</v>
      </c>
      <c r="G605" s="187" t="s">
        <v>440</v>
      </c>
      <c r="H605" s="177"/>
      <c r="I605" s="194"/>
      <c r="J605" s="201"/>
      <c r="K605" s="202"/>
      <c r="L605" s="203" t="s">
        <v>217</v>
      </c>
      <c r="M605" s="13">
        <v>4511</v>
      </c>
      <c r="N605" s="183">
        <f>+'havelvac 7.1'!N605+'havelvac 7.2'!N605+'havelvac 7.3'!N605+'havelvac 7.4'!N605+'havelvac 7.5'!N605+'havelvac 7.6'!N605+'havelvac 7.7'!N605+'havelvac 7.9'!N605+'havelvac 7.8'!N605+'havelvac 7.10'!N605+'havelvac 7.11'!N605+'havelvac 7.12'!N605+'havelvac 7.13'!N605</f>
        <v>0</v>
      </c>
      <c r="O605" s="183">
        <f>+'havelvac 7.1'!O605+'havelvac 7.2'!O605+'havelvac 7.3'!O605+'havelvac 7.4'!O605+'havelvac 7.5'!O605+'havelvac 7.6'!O605+'havelvac 7.7'!O605+'havelvac 7.9'!O605+'havelvac 7.8'!O605+'havelvac 7.10'!O605+'havelvac 7.11'!O605+'havelvac 7.12'!O605+'havelvac 7.13'!O605</f>
        <v>0</v>
      </c>
      <c r="P605" s="183">
        <f>+'havelvac 7.1'!P605+'havelvac 7.2'!P605+'havelvac 7.3'!P605+'havelvac 7.4'!P605+'havelvac 7.5'!P605+'havelvac 7.6'!P605+'havelvac 7.7'!P605+'havelvac 7.9'!P605+'havelvac 7.8'!P605+'havelvac 7.10'!P605+'havelvac 7.11'!P605+'havelvac 7.12'!P605+'havelvac 7.13'!P605</f>
        <v>0</v>
      </c>
      <c r="Q605" s="161">
        <f>'havelvac 7.1'!N605+'havelvac 7.2'!N605</f>
        <v>0</v>
      </c>
      <c r="R605" s="161">
        <f>+'havelvac 7.1'!O605+'havelvac 7.2'!O605+'havelvac 7.3'!O605+'havelvac 7.4'!O605+'havelvac 7.5'!O605+'havelvac 7.6'!O605+'havelvac 7.7'!O605+'havelvac 7.9'!O605+'havelvac 7.8'!O605+'havelvac 7.10'!O605+'havelvac 7.11'!O605+'havelvac 7.12'!O605+'havelvac 7.13'!O605</f>
        <v>0</v>
      </c>
      <c r="S605" s="161">
        <f>+'havelvac 7.1'!P605+'havelvac 7.2'!P605+'havelvac 7.3'!P605+'havelvac 7.4'!P605+'havelvac 7.5'!P605+'havelvac 7.6'!P605+'havelvac 7.7'!P605+'havelvac 7.9'!P605+'havelvac 7.8'!P605+'havelvac 7.10'!P605+'havelvac 7.11'!P605+'havelvac 7.12'!P605+'havelvac 7.13'!P605</f>
        <v>0</v>
      </c>
      <c r="T605" s="438">
        <f t="shared" si="92"/>
        <v>0</v>
      </c>
      <c r="U605" s="438">
        <f t="shared" si="93"/>
        <v>0</v>
      </c>
      <c r="V605" s="438">
        <f t="shared" si="94"/>
        <v>0</v>
      </c>
    </row>
    <row r="606" spans="1:22" s="137" customFormat="1" ht="16.2" hidden="1">
      <c r="A606" s="184" t="str">
        <f t="shared" si="96"/>
        <v>71110100000001</v>
      </c>
      <c r="B606" s="185" t="s">
        <v>439</v>
      </c>
      <c r="C606" s="134" t="s">
        <v>104</v>
      </c>
      <c r="D606" s="133" t="s">
        <v>106</v>
      </c>
      <c r="E606" s="132" t="s">
        <v>441</v>
      </c>
      <c r="F606" s="186" t="s">
        <v>441</v>
      </c>
      <c r="G606" s="187" t="s">
        <v>96</v>
      </c>
      <c r="H606" s="165">
        <v>2920</v>
      </c>
      <c r="I606" s="166" t="s">
        <v>187</v>
      </c>
      <c r="J606" s="167">
        <v>2</v>
      </c>
      <c r="K606" s="167">
        <v>0</v>
      </c>
      <c r="L606" s="168" t="s">
        <v>325</v>
      </c>
      <c r="M606" s="176"/>
      <c r="N606" s="188">
        <f>+N608+N617</f>
        <v>0</v>
      </c>
      <c r="O606" s="188">
        <f>+O608+O617</f>
        <v>0</v>
      </c>
      <c r="P606" s="188">
        <f>+P608+P617</f>
        <v>0</v>
      </c>
      <c r="Q606" s="161">
        <f>'havelvac 7.1'!N606+'havelvac 7.2'!N606</f>
        <v>0</v>
      </c>
      <c r="R606" s="161">
        <f>+'havelvac 7.1'!O606+'havelvac 7.2'!O606+'havelvac 7.3'!O606+'havelvac 7.4'!O606+'havelvac 7.5'!O606+'havelvac 7.6'!O606+'havelvac 7.7'!O606+'havelvac 7.9'!O606+'havelvac 7.8'!O606+'havelvac 7.10'!O606+'havelvac 7.11'!O606+'havelvac 7.12'!O606+'havelvac 7.13'!O606</f>
        <v>0</v>
      </c>
      <c r="S606" s="161">
        <f>+'havelvac 7.1'!P606+'havelvac 7.2'!P606+'havelvac 7.3'!P606+'havelvac 7.4'!P606+'havelvac 7.5'!P606+'havelvac 7.6'!P606+'havelvac 7.7'!P606+'havelvac 7.9'!P606+'havelvac 7.8'!P606+'havelvac 7.10'!P606+'havelvac 7.11'!P606+'havelvac 7.12'!P606+'havelvac 7.13'!P606</f>
        <v>0</v>
      </c>
      <c r="T606" s="438">
        <f t="shared" si="92"/>
        <v>0</v>
      </c>
      <c r="U606" s="438">
        <f t="shared" si="93"/>
        <v>0</v>
      </c>
      <c r="V606" s="438">
        <f t="shared" si="94"/>
        <v>0</v>
      </c>
    </row>
    <row r="607" spans="1:22" s="193" customFormat="1" ht="16.2" hidden="1">
      <c r="A607" s="184" t="str">
        <f t="shared" si="96"/>
        <v>71110102000000</v>
      </c>
      <c r="B607" s="185" t="s">
        <v>439</v>
      </c>
      <c r="C607" s="134" t="s">
        <v>104</v>
      </c>
      <c r="D607" s="133" t="s">
        <v>106</v>
      </c>
      <c r="E607" s="132" t="s">
        <v>140</v>
      </c>
      <c r="F607" s="186" t="s">
        <v>441</v>
      </c>
      <c r="G607" s="187" t="s">
        <v>440</v>
      </c>
      <c r="H607" s="25"/>
      <c r="I607" s="18"/>
      <c r="J607" s="19"/>
      <c r="K607" s="19"/>
      <c r="L607" s="30" t="s">
        <v>110</v>
      </c>
      <c r="M607" s="31"/>
      <c r="N607" s="190"/>
      <c r="O607" s="190"/>
      <c r="P607" s="190"/>
      <c r="Q607" s="161">
        <f>'havelvac 7.1'!N607+'havelvac 7.2'!N607</f>
        <v>0</v>
      </c>
      <c r="R607" s="161">
        <f>+'havelvac 7.1'!O607+'havelvac 7.2'!O607+'havelvac 7.3'!O607+'havelvac 7.4'!O607+'havelvac 7.5'!O607+'havelvac 7.6'!O607+'havelvac 7.7'!O607+'havelvac 7.9'!O607+'havelvac 7.8'!O607+'havelvac 7.10'!O607+'havelvac 7.11'!O607+'havelvac 7.12'!O607+'havelvac 7.13'!O607</f>
        <v>0</v>
      </c>
      <c r="S607" s="161">
        <f>+'havelvac 7.1'!P607+'havelvac 7.2'!P607+'havelvac 7.3'!P607+'havelvac 7.4'!P607+'havelvac 7.5'!P607+'havelvac 7.6'!P607+'havelvac 7.7'!P607+'havelvac 7.9'!P607+'havelvac 7.8'!P607+'havelvac 7.10'!P607+'havelvac 7.11'!P607+'havelvac 7.12'!P607+'havelvac 7.13'!P607</f>
        <v>0</v>
      </c>
      <c r="T607" s="438">
        <f t="shared" si="92"/>
        <v>0</v>
      </c>
      <c r="U607" s="438">
        <f t="shared" si="93"/>
        <v>0</v>
      </c>
      <c r="V607" s="438">
        <f t="shared" si="94"/>
        <v>0</v>
      </c>
    </row>
    <row r="608" spans="1:22" s="137" customFormat="1" ht="26.4" hidden="1">
      <c r="A608" s="184" t="str">
        <f t="shared" si="96"/>
        <v>71110102000001</v>
      </c>
      <c r="B608" s="185" t="s">
        <v>439</v>
      </c>
      <c r="C608" s="134" t="s">
        <v>104</v>
      </c>
      <c r="D608" s="133" t="s">
        <v>106</v>
      </c>
      <c r="E608" s="132" t="s">
        <v>140</v>
      </c>
      <c r="F608" s="186" t="s">
        <v>441</v>
      </c>
      <c r="G608" s="187" t="s">
        <v>96</v>
      </c>
      <c r="H608" s="151">
        <v>2921</v>
      </c>
      <c r="I608" s="152" t="s">
        <v>187</v>
      </c>
      <c r="J608" s="153">
        <v>2</v>
      </c>
      <c r="K608" s="153">
        <v>1</v>
      </c>
      <c r="L608" s="154" t="s">
        <v>326</v>
      </c>
      <c r="M608" s="155"/>
      <c r="N608" s="192">
        <f>N610+N613+N615</f>
        <v>0</v>
      </c>
      <c r="O608" s="192">
        <f>O610+O613+O615</f>
        <v>0</v>
      </c>
      <c r="P608" s="192">
        <f>P610+P613+P615</f>
        <v>0</v>
      </c>
      <c r="Q608" s="161">
        <f>'havelvac 7.1'!N608+'havelvac 7.2'!N608</f>
        <v>0</v>
      </c>
      <c r="R608" s="161">
        <f>+'havelvac 7.1'!O608+'havelvac 7.2'!O608+'havelvac 7.3'!O608+'havelvac 7.4'!O608+'havelvac 7.5'!O608+'havelvac 7.6'!O608+'havelvac 7.7'!O608+'havelvac 7.9'!O608+'havelvac 7.8'!O608+'havelvac 7.10'!O608+'havelvac 7.11'!O608+'havelvac 7.12'!O608+'havelvac 7.13'!O608</f>
        <v>0</v>
      </c>
      <c r="S608" s="161">
        <f>+'havelvac 7.1'!P608+'havelvac 7.2'!P608+'havelvac 7.3'!P608+'havelvac 7.4'!P608+'havelvac 7.5'!P608+'havelvac 7.6'!P608+'havelvac 7.7'!P608+'havelvac 7.9'!P608+'havelvac 7.8'!P608+'havelvac 7.10'!P608+'havelvac 7.11'!P608+'havelvac 7.12'!P608+'havelvac 7.13'!P608</f>
        <v>0</v>
      </c>
      <c r="T608" s="438">
        <f t="shared" si="92"/>
        <v>0</v>
      </c>
      <c r="U608" s="438">
        <f t="shared" si="93"/>
        <v>0</v>
      </c>
      <c r="V608" s="438">
        <f t="shared" si="94"/>
        <v>0</v>
      </c>
    </row>
    <row r="609" spans="1:238" s="137" customFormat="1" ht="16.2" hidden="1">
      <c r="A609" s="184" t="str">
        <f t="shared" si="96"/>
        <v>71110102004891</v>
      </c>
      <c r="B609" s="185" t="s">
        <v>439</v>
      </c>
      <c r="C609" s="134" t="s">
        <v>104</v>
      </c>
      <c r="D609" s="133" t="s">
        <v>106</v>
      </c>
      <c r="E609" s="132" t="s">
        <v>140</v>
      </c>
      <c r="F609" s="186" t="s">
        <v>441</v>
      </c>
      <c r="G609" s="187">
        <v>4891</v>
      </c>
      <c r="H609" s="25"/>
      <c r="I609" s="25"/>
      <c r="J609" s="26"/>
      <c r="K609" s="26"/>
      <c r="L609" s="30" t="s">
        <v>108</v>
      </c>
      <c r="M609" s="31"/>
      <c r="N609" s="190"/>
      <c r="O609" s="190"/>
      <c r="P609" s="190"/>
      <c r="Q609" s="161">
        <f>'havelvac 7.1'!N609+'havelvac 7.2'!N609</f>
        <v>0</v>
      </c>
      <c r="R609" s="161">
        <f>+'havelvac 7.1'!O609+'havelvac 7.2'!O609+'havelvac 7.3'!O609+'havelvac 7.4'!O609+'havelvac 7.5'!O609+'havelvac 7.6'!O609+'havelvac 7.7'!O609+'havelvac 7.9'!O609+'havelvac 7.8'!O609+'havelvac 7.10'!O609+'havelvac 7.11'!O609+'havelvac 7.12'!O609+'havelvac 7.13'!O609</f>
        <v>0</v>
      </c>
      <c r="S609" s="161">
        <f>+'havelvac 7.1'!P609+'havelvac 7.2'!P609+'havelvac 7.3'!P609+'havelvac 7.4'!P609+'havelvac 7.5'!P609+'havelvac 7.6'!P609+'havelvac 7.7'!P609+'havelvac 7.9'!P609+'havelvac 7.8'!P609+'havelvac 7.10'!P609+'havelvac 7.11'!P609+'havelvac 7.12'!P609+'havelvac 7.13'!P609</f>
        <v>0</v>
      </c>
      <c r="T609" s="438">
        <f t="shared" si="92"/>
        <v>0</v>
      </c>
      <c r="U609" s="438">
        <f t="shared" si="93"/>
        <v>0</v>
      </c>
      <c r="V609" s="438">
        <f t="shared" si="94"/>
        <v>0</v>
      </c>
    </row>
    <row r="610" spans="1:238" s="137" customFormat="1" ht="16.2" hidden="1">
      <c r="A610" s="184" t="str">
        <f t="shared" si="96"/>
        <v>7111010200x</v>
      </c>
      <c r="B610" s="185" t="s">
        <v>439</v>
      </c>
      <c r="C610" s="134" t="s">
        <v>104</v>
      </c>
      <c r="D610" s="133" t="s">
        <v>106</v>
      </c>
      <c r="E610" s="132" t="s">
        <v>140</v>
      </c>
      <c r="F610" s="186" t="s">
        <v>441</v>
      </c>
      <c r="G610" s="187" t="s">
        <v>361</v>
      </c>
      <c r="H610" s="45"/>
      <c r="I610" s="147"/>
      <c r="J610" s="148"/>
      <c r="K610" s="148"/>
      <c r="L610" s="27" t="s">
        <v>322</v>
      </c>
      <c r="M610" s="28"/>
      <c r="N610" s="197">
        <f>SUM(N611:N612)</f>
        <v>0</v>
      </c>
      <c r="O610" s="197">
        <f>SUM(O611:O612)</f>
        <v>0</v>
      </c>
      <c r="P610" s="197">
        <f>SUM(P611:P612)</f>
        <v>0</v>
      </c>
      <c r="Q610" s="161">
        <f>'havelvac 7.1'!N610+'havelvac 7.2'!N610</f>
        <v>0</v>
      </c>
      <c r="R610" s="161">
        <f>+'havelvac 7.1'!O610+'havelvac 7.2'!O610+'havelvac 7.3'!O610+'havelvac 7.4'!O610+'havelvac 7.5'!O610+'havelvac 7.6'!O610+'havelvac 7.7'!O610+'havelvac 7.9'!O610+'havelvac 7.8'!O610+'havelvac 7.10'!O610+'havelvac 7.11'!O610+'havelvac 7.12'!O610+'havelvac 7.13'!O610</f>
        <v>0</v>
      </c>
      <c r="S610" s="161">
        <f>+'havelvac 7.1'!P610+'havelvac 7.2'!P610+'havelvac 7.3'!P610+'havelvac 7.4'!P610+'havelvac 7.5'!P610+'havelvac 7.6'!P610+'havelvac 7.7'!P610+'havelvac 7.9'!P610+'havelvac 7.8'!P610+'havelvac 7.10'!P610+'havelvac 7.11'!P610+'havelvac 7.12'!P610+'havelvac 7.13'!P610</f>
        <v>0</v>
      </c>
      <c r="T610" s="438">
        <f t="shared" si="92"/>
        <v>0</v>
      </c>
      <c r="U610" s="438">
        <f t="shared" si="93"/>
        <v>0</v>
      </c>
      <c r="V610" s="438">
        <f t="shared" si="94"/>
        <v>0</v>
      </c>
    </row>
    <row r="611" spans="1:238" ht="16.2" hidden="1">
      <c r="H611" s="25"/>
      <c r="I611" s="18"/>
      <c r="J611" s="19"/>
      <c r="K611" s="19"/>
      <c r="L611" s="29" t="s">
        <v>125</v>
      </c>
      <c r="M611" s="12">
        <v>4239</v>
      </c>
      <c r="N611" s="183">
        <f>+'havelvac 7.1'!N611+'havelvac 7.2'!N611+'havelvac 7.3'!N611+'havelvac 7.4'!N611+'havelvac 7.5'!N611+'havelvac 7.6'!N611+'havelvac 7.7'!N611+'havelvac 7.9'!N611+'havelvac 7.8'!N611+'havelvac 7.10'!N611+'havelvac 7.11'!N611+'havelvac 7.12'!N611+'havelvac 7.13'!N611</f>
        <v>0</v>
      </c>
      <c r="O611" s="183">
        <f>+'havelvac 7.1'!O611+'havelvac 7.2'!O611+'havelvac 7.3'!O611+'havelvac 7.4'!O611+'havelvac 7.5'!O611+'havelvac 7.6'!O611+'havelvac 7.7'!O611+'havelvac 7.9'!O611+'havelvac 7.8'!O611+'havelvac 7.10'!O611+'havelvac 7.11'!O611+'havelvac 7.12'!O611+'havelvac 7.13'!O611</f>
        <v>0</v>
      </c>
      <c r="P611" s="183">
        <f>+'havelvac 7.1'!P611+'havelvac 7.2'!P611+'havelvac 7.3'!P611+'havelvac 7.4'!P611+'havelvac 7.5'!P611+'havelvac 7.6'!P611+'havelvac 7.7'!P611+'havelvac 7.9'!P611+'havelvac 7.8'!P611+'havelvac 7.10'!P611+'havelvac 7.11'!P611+'havelvac 7.12'!P611+'havelvac 7.13'!P611</f>
        <v>0</v>
      </c>
      <c r="Q611" s="161">
        <f>'havelvac 7.1'!N611+'havelvac 7.2'!N611</f>
        <v>0</v>
      </c>
      <c r="R611" s="161">
        <f>+'havelvac 7.1'!O611+'havelvac 7.2'!O611+'havelvac 7.3'!O611+'havelvac 7.4'!O611+'havelvac 7.5'!O611+'havelvac 7.6'!O611+'havelvac 7.7'!O611+'havelvac 7.9'!O611+'havelvac 7.8'!O611+'havelvac 7.10'!O611+'havelvac 7.11'!O611+'havelvac 7.12'!O611+'havelvac 7.13'!O611</f>
        <v>0</v>
      </c>
      <c r="S611" s="161">
        <f>+'havelvac 7.1'!P611+'havelvac 7.2'!P611+'havelvac 7.3'!P611+'havelvac 7.4'!P611+'havelvac 7.5'!P611+'havelvac 7.6'!P611+'havelvac 7.7'!P611+'havelvac 7.9'!P611+'havelvac 7.8'!P611+'havelvac 7.10'!P611+'havelvac 7.11'!P611+'havelvac 7.12'!P611+'havelvac 7.13'!P611</f>
        <v>0</v>
      </c>
      <c r="T611" s="438">
        <f t="shared" si="92"/>
        <v>0</v>
      </c>
      <c r="U611" s="438">
        <f t="shared" si="93"/>
        <v>0</v>
      </c>
      <c r="V611" s="438">
        <f t="shared" si="94"/>
        <v>0</v>
      </c>
    </row>
    <row r="612" spans="1:238" s="210" customFormat="1" ht="26.4" hidden="1">
      <c r="A612" s="122"/>
      <c r="B612" s="116"/>
      <c r="C612" s="117"/>
      <c r="D612" s="118"/>
      <c r="E612" s="119"/>
      <c r="F612" s="120"/>
      <c r="G612" s="121"/>
      <c r="H612" s="177"/>
      <c r="I612" s="194"/>
      <c r="J612" s="201"/>
      <c r="K612" s="202"/>
      <c r="L612" s="203" t="s">
        <v>217</v>
      </c>
      <c r="M612" s="13">
        <v>4511</v>
      </c>
      <c r="N612" s="183">
        <f>+'havelvac 7.1'!N612+'havelvac 7.2'!N612+'havelvac 7.3'!N612+'havelvac 7.4'!N612+'havelvac 7.5'!N612+'havelvac 7.6'!N612+'havelvac 7.7'!N612+'havelvac 7.9'!N612+'havelvac 7.8'!N612+'havelvac 7.10'!N612+'havelvac 7.11'!N612+'havelvac 7.12'!N612+'havelvac 7.13'!N612</f>
        <v>0</v>
      </c>
      <c r="O612" s="183">
        <f>+'havelvac 7.1'!O612+'havelvac 7.2'!O612+'havelvac 7.3'!O612+'havelvac 7.4'!O612+'havelvac 7.5'!O612+'havelvac 7.6'!O612+'havelvac 7.7'!O612+'havelvac 7.9'!O612+'havelvac 7.8'!O612+'havelvac 7.10'!O612+'havelvac 7.11'!O612+'havelvac 7.12'!O612+'havelvac 7.13'!O612</f>
        <v>0</v>
      </c>
      <c r="P612" s="183">
        <f>+'havelvac 7.1'!P612+'havelvac 7.2'!P612+'havelvac 7.3'!P612+'havelvac 7.4'!P612+'havelvac 7.5'!P612+'havelvac 7.6'!P612+'havelvac 7.7'!P612+'havelvac 7.9'!P612+'havelvac 7.8'!P612+'havelvac 7.10'!P612+'havelvac 7.11'!P612+'havelvac 7.12'!P612+'havelvac 7.13'!P612</f>
        <v>0</v>
      </c>
      <c r="Q612" s="161">
        <f>'havelvac 7.1'!N612+'havelvac 7.2'!N612</f>
        <v>0</v>
      </c>
      <c r="R612" s="161">
        <f>+'havelvac 7.1'!O612+'havelvac 7.2'!O612+'havelvac 7.3'!O612+'havelvac 7.4'!O612+'havelvac 7.5'!O612+'havelvac 7.6'!O612+'havelvac 7.7'!O612+'havelvac 7.9'!O612+'havelvac 7.8'!O612+'havelvac 7.10'!O612+'havelvac 7.11'!O612+'havelvac 7.12'!O612+'havelvac 7.13'!O612</f>
        <v>0</v>
      </c>
      <c r="S612" s="161">
        <f>+'havelvac 7.1'!P612+'havelvac 7.2'!P612+'havelvac 7.3'!P612+'havelvac 7.4'!P612+'havelvac 7.5'!P612+'havelvac 7.6'!P612+'havelvac 7.7'!P612+'havelvac 7.9'!P612+'havelvac 7.8'!P612+'havelvac 7.10'!P612+'havelvac 7.11'!P612+'havelvac 7.12'!P612+'havelvac 7.13'!P612</f>
        <v>0</v>
      </c>
      <c r="T612" s="438">
        <f t="shared" si="92"/>
        <v>0</v>
      </c>
      <c r="U612" s="438">
        <f t="shared" si="93"/>
        <v>0</v>
      </c>
      <c r="V612" s="438">
        <f t="shared" si="94"/>
        <v>0</v>
      </c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  <c r="DT612" s="5"/>
      <c r="DU612" s="5"/>
      <c r="DV612" s="5"/>
      <c r="DW612" s="5"/>
      <c r="DX612" s="5"/>
      <c r="DY612" s="5"/>
      <c r="DZ612" s="5"/>
      <c r="EA612" s="5"/>
      <c r="EB612" s="5"/>
      <c r="EC612" s="5"/>
      <c r="ED612" s="5"/>
      <c r="EE612" s="5"/>
      <c r="EF612" s="5"/>
      <c r="EG612" s="5"/>
      <c r="EH612" s="5"/>
      <c r="EI612" s="5"/>
      <c r="EJ612" s="5"/>
      <c r="EK612" s="5"/>
      <c r="EL612" s="5"/>
      <c r="EM612" s="5"/>
      <c r="EN612" s="5"/>
      <c r="EO612" s="5"/>
      <c r="EP612" s="5"/>
      <c r="EQ612" s="5"/>
      <c r="ER612" s="5"/>
      <c r="ES612" s="5"/>
      <c r="ET612" s="5"/>
      <c r="EU612" s="5"/>
      <c r="EV612" s="5"/>
      <c r="EW612" s="5"/>
      <c r="EX612" s="5"/>
      <c r="EY612" s="5"/>
      <c r="EZ612" s="5"/>
      <c r="FA612" s="5"/>
      <c r="FB612" s="5"/>
      <c r="FC612" s="5"/>
      <c r="FD612" s="5"/>
      <c r="FE612" s="5"/>
      <c r="FF612" s="5"/>
      <c r="FG612" s="5"/>
      <c r="FH612" s="5"/>
      <c r="FI612" s="5"/>
      <c r="FJ612" s="5"/>
      <c r="FK612" s="5"/>
      <c r="FL612" s="5"/>
      <c r="FM612" s="5"/>
      <c r="FN612" s="5"/>
      <c r="FO612" s="5"/>
      <c r="FP612" s="5"/>
      <c r="FQ612" s="5"/>
      <c r="FR612" s="5"/>
      <c r="FS612" s="5"/>
      <c r="FT612" s="5"/>
      <c r="FU612" s="5"/>
      <c r="FV612" s="5"/>
      <c r="FW612" s="5"/>
      <c r="FX612" s="5"/>
      <c r="FY612" s="5"/>
      <c r="FZ612" s="5"/>
      <c r="GA612" s="5"/>
      <c r="GB612" s="5"/>
      <c r="GC612" s="5"/>
      <c r="GD612" s="5"/>
      <c r="GE612" s="5"/>
      <c r="GF612" s="5"/>
      <c r="GG612" s="5"/>
      <c r="GH612" s="5"/>
      <c r="GI612" s="5"/>
      <c r="GJ612" s="5"/>
      <c r="GK612" s="5"/>
      <c r="GL612" s="5"/>
      <c r="GM612" s="5"/>
      <c r="GN612" s="5"/>
      <c r="GO612" s="5"/>
      <c r="GP612" s="5"/>
      <c r="GQ612" s="5"/>
      <c r="GR612" s="5"/>
      <c r="GS612" s="5"/>
      <c r="GT612" s="5"/>
      <c r="GU612" s="5"/>
      <c r="GV612" s="5"/>
      <c r="GW612" s="5"/>
      <c r="GX612" s="5"/>
      <c r="GY612" s="5"/>
      <c r="GZ612" s="5"/>
      <c r="HA612" s="5"/>
      <c r="HB612" s="5"/>
      <c r="HC612" s="5"/>
      <c r="HD612" s="5"/>
      <c r="HE612" s="5"/>
      <c r="HF612" s="5"/>
      <c r="HG612" s="5"/>
      <c r="HH612" s="5"/>
      <c r="HI612" s="5"/>
      <c r="HJ612" s="5"/>
      <c r="HK612" s="5"/>
      <c r="HL612" s="5"/>
      <c r="HM612" s="5"/>
      <c r="HN612" s="5"/>
      <c r="HO612" s="5"/>
      <c r="HP612" s="5"/>
      <c r="HQ612" s="5"/>
      <c r="HR612" s="5"/>
      <c r="HS612" s="5"/>
      <c r="HT612" s="5"/>
      <c r="HU612" s="5"/>
      <c r="HV612" s="5"/>
      <c r="HW612" s="5"/>
      <c r="HX612" s="5"/>
      <c r="HY612" s="5"/>
      <c r="HZ612" s="5"/>
      <c r="IA612" s="5"/>
      <c r="IB612" s="5"/>
      <c r="IC612" s="5"/>
      <c r="ID612" s="5"/>
    </row>
    <row r="613" spans="1:238" s="137" customFormat="1" ht="45.75" hidden="1" customHeight="1">
      <c r="A613" s="184" t="str">
        <f t="shared" ref="A613" si="97">CONCATENATE(B613,C613,D613,E613,F613,G613)</f>
        <v>7111010200x</v>
      </c>
      <c r="B613" s="185" t="s">
        <v>439</v>
      </c>
      <c r="C613" s="134" t="s">
        <v>104</v>
      </c>
      <c r="D613" s="133" t="s">
        <v>106</v>
      </c>
      <c r="E613" s="132" t="s">
        <v>140</v>
      </c>
      <c r="F613" s="186" t="s">
        <v>441</v>
      </c>
      <c r="G613" s="187" t="s">
        <v>361</v>
      </c>
      <c r="H613" s="45"/>
      <c r="I613" s="147"/>
      <c r="J613" s="148"/>
      <c r="K613" s="148"/>
      <c r="L613" s="27" t="s">
        <v>840</v>
      </c>
      <c r="M613" s="28"/>
      <c r="N613" s="197">
        <f>N614</f>
        <v>0</v>
      </c>
      <c r="O613" s="197">
        <f t="shared" ref="O613:P613" si="98">O614</f>
        <v>0</v>
      </c>
      <c r="P613" s="197">
        <f t="shared" si="98"/>
        <v>0</v>
      </c>
      <c r="Q613" s="161">
        <f>'havelvac 7.1'!N613+'havelvac 7.2'!N613</f>
        <v>0</v>
      </c>
      <c r="R613" s="161">
        <f>+'havelvac 7.1'!O613+'havelvac 7.2'!O613+'havelvac 7.3'!O613+'havelvac 7.4'!O613+'havelvac 7.5'!O613+'havelvac 7.6'!O613+'havelvac 7.7'!O613+'havelvac 7.9'!O613+'havelvac 7.8'!O613+'havelvac 7.10'!O613+'havelvac 7.11'!O613+'havelvac 7.12'!O613+'havelvac 7.13'!O613</f>
        <v>0</v>
      </c>
      <c r="S613" s="161">
        <f>+'havelvac 7.1'!P613+'havelvac 7.2'!P613+'havelvac 7.3'!P613+'havelvac 7.4'!P613+'havelvac 7.5'!P613+'havelvac 7.6'!P613+'havelvac 7.7'!P613+'havelvac 7.9'!P613+'havelvac 7.8'!P613+'havelvac 7.10'!P613+'havelvac 7.11'!P613+'havelvac 7.12'!P613+'havelvac 7.13'!P613</f>
        <v>0</v>
      </c>
      <c r="T613" s="438">
        <f t="shared" si="92"/>
        <v>0</v>
      </c>
      <c r="U613" s="438">
        <f t="shared" si="93"/>
        <v>0</v>
      </c>
      <c r="V613" s="438">
        <f t="shared" si="94"/>
        <v>0</v>
      </c>
    </row>
    <row r="614" spans="1:238" ht="16.2" hidden="1">
      <c r="H614" s="25"/>
      <c r="I614" s="18"/>
      <c r="J614" s="19"/>
      <c r="K614" s="19"/>
      <c r="L614" s="29" t="s">
        <v>348</v>
      </c>
      <c r="M614" s="12">
        <v>4729</v>
      </c>
      <c r="N614" s="183">
        <f>+'havelvac 7.1'!N614+'havelvac 7.2'!N614+'havelvac 7.3'!N614+'havelvac 7.4'!N614+'havelvac 7.5'!N614+'havelvac 7.6'!N614+'havelvac 7.7'!N614+'havelvac 7.9'!N614+'havelvac 7.8'!N614+'havelvac 7.10'!N614+'havelvac 7.11'!N614+'havelvac 7.12'!N614+'havelvac 7.13'!N614</f>
        <v>0</v>
      </c>
      <c r="O614" s="183">
        <f>+'havelvac 7.1'!O614+'havelvac 7.2'!O614+'havelvac 7.3'!O614+'havelvac 7.4'!O614+'havelvac 7.5'!O614+'havelvac 7.6'!O614+'havelvac 7.7'!O614+'havelvac 7.9'!O614+'havelvac 7.8'!O614+'havelvac 7.10'!O614+'havelvac 7.11'!O614+'havelvac 7.12'!O614+'havelvac 7.13'!O614</f>
        <v>0</v>
      </c>
      <c r="P614" s="183">
        <f>+'havelvac 7.1'!P614+'havelvac 7.2'!P614+'havelvac 7.3'!P614+'havelvac 7.4'!P614+'havelvac 7.5'!P614+'havelvac 7.6'!P614+'havelvac 7.7'!P614+'havelvac 7.9'!P614+'havelvac 7.8'!P614+'havelvac 7.10'!P614+'havelvac 7.11'!P614+'havelvac 7.12'!P614+'havelvac 7.13'!P614</f>
        <v>0</v>
      </c>
      <c r="Q614" s="161">
        <f>'havelvac 7.1'!N614+'havelvac 7.2'!N614</f>
        <v>0</v>
      </c>
      <c r="R614" s="161">
        <f>+'havelvac 7.1'!O614+'havelvac 7.2'!O614+'havelvac 7.3'!O614+'havelvac 7.4'!O614+'havelvac 7.5'!O614+'havelvac 7.6'!O614+'havelvac 7.7'!O614+'havelvac 7.9'!O614+'havelvac 7.8'!O614+'havelvac 7.10'!O614+'havelvac 7.11'!O614+'havelvac 7.12'!O614+'havelvac 7.13'!O614</f>
        <v>0</v>
      </c>
      <c r="S614" s="161">
        <f>+'havelvac 7.1'!P614+'havelvac 7.2'!P614+'havelvac 7.3'!P614+'havelvac 7.4'!P614+'havelvac 7.5'!P614+'havelvac 7.6'!P614+'havelvac 7.7'!P614+'havelvac 7.9'!P614+'havelvac 7.8'!P614+'havelvac 7.10'!P614+'havelvac 7.11'!P614+'havelvac 7.12'!P614+'havelvac 7.13'!P614</f>
        <v>0</v>
      </c>
      <c r="T614" s="438">
        <f t="shared" si="92"/>
        <v>0</v>
      </c>
      <c r="U614" s="438">
        <f t="shared" si="93"/>
        <v>0</v>
      </c>
      <c r="V614" s="438">
        <f t="shared" si="94"/>
        <v>0</v>
      </c>
    </row>
    <row r="615" spans="1:238" s="137" customFormat="1" ht="45.75" hidden="1" customHeight="1">
      <c r="A615" s="184" t="str">
        <f t="shared" ref="A615" si="99">CONCATENATE(B615,C615,D615,E615,F615,G615)</f>
        <v>7111010200x</v>
      </c>
      <c r="B615" s="185" t="s">
        <v>439</v>
      </c>
      <c r="C615" s="134" t="s">
        <v>104</v>
      </c>
      <c r="D615" s="133" t="s">
        <v>106</v>
      </c>
      <c r="E615" s="132" t="s">
        <v>140</v>
      </c>
      <c r="F615" s="186" t="s">
        <v>441</v>
      </c>
      <c r="G615" s="187" t="s">
        <v>361</v>
      </c>
      <c r="H615" s="45"/>
      <c r="I615" s="147"/>
      <c r="J615" s="148"/>
      <c r="K615" s="148"/>
      <c r="L615" s="27" t="s">
        <v>942</v>
      </c>
      <c r="M615" s="28"/>
      <c r="N615" s="197">
        <f>N616</f>
        <v>0</v>
      </c>
      <c r="O615" s="197">
        <f>O616</f>
        <v>0</v>
      </c>
      <c r="P615" s="197">
        <f>P616</f>
        <v>0</v>
      </c>
      <c r="Q615" s="161">
        <f>'havelvac 7.1'!N615+'havelvac 7.2'!N615</f>
        <v>0</v>
      </c>
      <c r="R615" s="161">
        <f>+'havelvac 7.1'!O615+'havelvac 7.2'!O615+'havelvac 7.3'!O615+'havelvac 7.4'!O615+'havelvac 7.5'!O615+'havelvac 7.6'!O615+'havelvac 7.7'!O615+'havelvac 7.9'!O615+'havelvac 7.8'!O615+'havelvac 7.10'!O615+'havelvac 7.11'!O615+'havelvac 7.12'!O615+'havelvac 7.13'!O615</f>
        <v>0</v>
      </c>
      <c r="S615" s="161">
        <f>+'havelvac 7.1'!P615+'havelvac 7.2'!P615+'havelvac 7.3'!P615+'havelvac 7.4'!P615+'havelvac 7.5'!P615+'havelvac 7.6'!P615+'havelvac 7.7'!P615+'havelvac 7.9'!P615+'havelvac 7.8'!P615+'havelvac 7.10'!P615+'havelvac 7.11'!P615+'havelvac 7.12'!P615+'havelvac 7.13'!P615</f>
        <v>0</v>
      </c>
      <c r="T615" s="438">
        <f t="shared" ref="T615:T616" si="100">N615-Q615</f>
        <v>0</v>
      </c>
      <c r="U615" s="438">
        <f t="shared" ref="U615:U616" si="101">O615-R615</f>
        <v>0</v>
      </c>
      <c r="V615" s="438">
        <f t="shared" ref="V615:V616" si="102">P615-S615</f>
        <v>0</v>
      </c>
    </row>
    <row r="616" spans="1:238" ht="26.4" hidden="1">
      <c r="H616" s="25"/>
      <c r="I616" s="18"/>
      <c r="J616" s="19"/>
      <c r="K616" s="19"/>
      <c r="L616" s="32" t="s">
        <v>940</v>
      </c>
      <c r="M616" s="48" t="s">
        <v>939</v>
      </c>
      <c r="N616" s="183">
        <f>+'havelvac 7.1'!N616+'havelvac 7.2'!N616+'havelvac 7.3'!N616+'havelvac 7.4'!N616+'havelvac 7.5'!N616+'havelvac 7.6'!N616+'havelvac 7.7'!N616+'havelvac 7.9'!N616+'havelvac 7.8'!N616+'havelvac 7.10'!N616+'havelvac 7.11'!N616+'havelvac 7.12'!N616+'havelvac 7.13'!N616</f>
        <v>0</v>
      </c>
      <c r="O616" s="183">
        <f>+'havelvac 7.1'!O616+'havelvac 7.2'!O616+'havelvac 7.3'!O616+'havelvac 7.4'!O616+'havelvac 7.5'!O616+'havelvac 7.6'!O616+'havelvac 7.7'!O616+'havelvac 7.9'!O616+'havelvac 7.8'!O616+'havelvac 7.10'!O616+'havelvac 7.11'!O616+'havelvac 7.12'!O616+'havelvac 7.13'!O616</f>
        <v>0</v>
      </c>
      <c r="P616" s="183">
        <f>+'havelvac 7.1'!P616+'havelvac 7.2'!P616+'havelvac 7.3'!P616+'havelvac 7.4'!P616+'havelvac 7.5'!P616+'havelvac 7.6'!P616+'havelvac 7.7'!P616+'havelvac 7.9'!P616+'havelvac 7.8'!P616+'havelvac 7.10'!P616+'havelvac 7.11'!P616+'havelvac 7.12'!P616+'havelvac 7.13'!P616</f>
        <v>0</v>
      </c>
      <c r="Q616" s="161">
        <f>'havelvac 7.1'!N616+'havelvac 7.2'!N616</f>
        <v>0</v>
      </c>
      <c r="R616" s="161">
        <f>+'havelvac 7.1'!O616+'havelvac 7.2'!O616+'havelvac 7.3'!O616+'havelvac 7.4'!O616+'havelvac 7.5'!O616+'havelvac 7.6'!O616+'havelvac 7.7'!O616+'havelvac 7.9'!O616+'havelvac 7.8'!O616+'havelvac 7.10'!O616+'havelvac 7.11'!O616+'havelvac 7.12'!O616+'havelvac 7.13'!O616</f>
        <v>0</v>
      </c>
      <c r="S616" s="161">
        <f>+'havelvac 7.1'!P616+'havelvac 7.2'!P616+'havelvac 7.3'!P616+'havelvac 7.4'!P616+'havelvac 7.5'!P616+'havelvac 7.6'!P616+'havelvac 7.7'!P616+'havelvac 7.9'!P616+'havelvac 7.8'!P616+'havelvac 7.10'!P616+'havelvac 7.11'!P616+'havelvac 7.12'!P616+'havelvac 7.13'!P616</f>
        <v>0</v>
      </c>
      <c r="T616" s="438">
        <f t="shared" si="100"/>
        <v>0</v>
      </c>
      <c r="U616" s="438">
        <f t="shared" si="101"/>
        <v>0</v>
      </c>
      <c r="V616" s="438">
        <f t="shared" si="102"/>
        <v>0</v>
      </c>
    </row>
    <row r="617" spans="1:238" ht="26.4" hidden="1">
      <c r="H617" s="151">
        <v>2922</v>
      </c>
      <c r="I617" s="152" t="s">
        <v>187</v>
      </c>
      <c r="J617" s="153">
        <v>2</v>
      </c>
      <c r="K617" s="153">
        <v>2</v>
      </c>
      <c r="L617" s="154" t="s">
        <v>328</v>
      </c>
      <c r="M617" s="155"/>
      <c r="N617" s="192">
        <f>SUM(N619)</f>
        <v>0</v>
      </c>
      <c r="O617" s="192">
        <f>SUM(O619)</f>
        <v>0</v>
      </c>
      <c r="P617" s="192">
        <f>SUM(P619)</f>
        <v>0</v>
      </c>
      <c r="Q617" s="161">
        <f>'havelvac 7.1'!N617+'havelvac 7.2'!N617</f>
        <v>0</v>
      </c>
      <c r="R617" s="161">
        <f>+'havelvac 7.1'!O617+'havelvac 7.2'!O617+'havelvac 7.3'!O617+'havelvac 7.4'!O617+'havelvac 7.5'!O617+'havelvac 7.6'!O617+'havelvac 7.7'!O617+'havelvac 7.9'!O617+'havelvac 7.8'!O617+'havelvac 7.10'!O617+'havelvac 7.11'!O617+'havelvac 7.12'!O617+'havelvac 7.13'!O617</f>
        <v>0</v>
      </c>
      <c r="S617" s="161">
        <f>+'havelvac 7.1'!P617+'havelvac 7.2'!P617+'havelvac 7.3'!P617+'havelvac 7.4'!P617+'havelvac 7.5'!P617+'havelvac 7.6'!P617+'havelvac 7.7'!P617+'havelvac 7.9'!P617+'havelvac 7.8'!P617+'havelvac 7.10'!P617+'havelvac 7.11'!P617+'havelvac 7.12'!P617+'havelvac 7.13'!P617</f>
        <v>0</v>
      </c>
      <c r="T617" s="438">
        <f t="shared" si="92"/>
        <v>0</v>
      </c>
      <c r="U617" s="438">
        <f t="shared" si="93"/>
        <v>0</v>
      </c>
      <c r="V617" s="438">
        <f t="shared" si="94"/>
        <v>0</v>
      </c>
    </row>
    <row r="618" spans="1:238" s="210" customFormat="1" ht="16.2" hidden="1">
      <c r="A618" s="122"/>
      <c r="B618" s="116"/>
      <c r="C618" s="117"/>
      <c r="D618" s="118"/>
      <c r="E618" s="119"/>
      <c r="F618" s="120"/>
      <c r="G618" s="121"/>
      <c r="H618" s="25"/>
      <c r="I618" s="25"/>
      <c r="J618" s="26"/>
      <c r="K618" s="26"/>
      <c r="L618" s="30" t="s">
        <v>108</v>
      </c>
      <c r="M618" s="31"/>
      <c r="N618" s="190"/>
      <c r="O618" s="190"/>
      <c r="P618" s="190"/>
      <c r="Q618" s="161">
        <f>'havelvac 7.1'!N618+'havelvac 7.2'!N618</f>
        <v>0</v>
      </c>
      <c r="R618" s="161">
        <f>+'havelvac 7.1'!O618+'havelvac 7.2'!O618+'havelvac 7.3'!O618+'havelvac 7.4'!O618+'havelvac 7.5'!O618+'havelvac 7.6'!O618+'havelvac 7.7'!O618+'havelvac 7.9'!O618+'havelvac 7.8'!O618+'havelvac 7.10'!O618+'havelvac 7.11'!O618+'havelvac 7.12'!O618+'havelvac 7.13'!O618</f>
        <v>0</v>
      </c>
      <c r="S618" s="161">
        <f>+'havelvac 7.1'!P618+'havelvac 7.2'!P618+'havelvac 7.3'!P618+'havelvac 7.4'!P618+'havelvac 7.5'!P618+'havelvac 7.6'!P618+'havelvac 7.7'!P618+'havelvac 7.9'!P618+'havelvac 7.8'!P618+'havelvac 7.10'!P618+'havelvac 7.11'!P618+'havelvac 7.12'!P618+'havelvac 7.13'!P618</f>
        <v>0</v>
      </c>
      <c r="T618" s="438">
        <f t="shared" si="92"/>
        <v>0</v>
      </c>
      <c r="U618" s="438">
        <f t="shared" si="93"/>
        <v>0</v>
      </c>
      <c r="V618" s="438">
        <f t="shared" si="94"/>
        <v>0</v>
      </c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5"/>
      <c r="EQ618" s="5"/>
      <c r="ER618" s="5"/>
      <c r="ES618" s="5"/>
      <c r="ET618" s="5"/>
      <c r="EU618" s="5"/>
      <c r="EV618" s="5"/>
      <c r="EW618" s="5"/>
      <c r="EX618" s="5"/>
      <c r="EY618" s="5"/>
      <c r="EZ618" s="5"/>
      <c r="FA618" s="5"/>
      <c r="FB618" s="5"/>
      <c r="FC618" s="5"/>
      <c r="FD618" s="5"/>
      <c r="FE618" s="5"/>
      <c r="FF618" s="5"/>
      <c r="FG618" s="5"/>
      <c r="FH618" s="5"/>
      <c r="FI618" s="5"/>
      <c r="FJ618" s="5"/>
      <c r="FK618" s="5"/>
      <c r="FL618" s="5"/>
      <c r="FM618" s="5"/>
      <c r="FN618" s="5"/>
      <c r="FO618" s="5"/>
      <c r="FP618" s="5"/>
      <c r="FQ618" s="5"/>
      <c r="FR618" s="5"/>
      <c r="FS618" s="5"/>
      <c r="FT618" s="5"/>
      <c r="FU618" s="5"/>
      <c r="FV618" s="5"/>
      <c r="FW618" s="5"/>
      <c r="FX618" s="5"/>
      <c r="FY618" s="5"/>
      <c r="FZ618" s="5"/>
      <c r="GA618" s="5"/>
      <c r="GB618" s="5"/>
      <c r="GC618" s="5"/>
      <c r="GD618" s="5"/>
      <c r="GE618" s="5"/>
      <c r="GF618" s="5"/>
      <c r="GG618" s="5"/>
      <c r="GH618" s="5"/>
      <c r="GI618" s="5"/>
      <c r="GJ618" s="5"/>
      <c r="GK618" s="5"/>
      <c r="GL618" s="5"/>
      <c r="GM618" s="5"/>
      <c r="GN618" s="5"/>
      <c r="GO618" s="5"/>
      <c r="GP618" s="5"/>
      <c r="GQ618" s="5"/>
      <c r="GR618" s="5"/>
      <c r="GS618" s="5"/>
      <c r="GT618" s="5"/>
      <c r="GU618" s="5"/>
      <c r="GV618" s="5"/>
      <c r="GW618" s="5"/>
      <c r="GX618" s="5"/>
      <c r="GY618" s="5"/>
      <c r="GZ618" s="5"/>
      <c r="HA618" s="5"/>
      <c r="HB618" s="5"/>
      <c r="HC618" s="5"/>
      <c r="HD618" s="5"/>
      <c r="HE618" s="5"/>
      <c r="HF618" s="5"/>
      <c r="HG618" s="5"/>
      <c r="HH618" s="5"/>
      <c r="HI618" s="5"/>
      <c r="HJ618" s="5"/>
      <c r="HK618" s="5"/>
      <c r="HL618" s="5"/>
      <c r="HM618" s="5"/>
      <c r="HN618" s="5"/>
      <c r="HO618" s="5"/>
      <c r="HP618" s="5"/>
      <c r="HQ618" s="5"/>
      <c r="HR618" s="5"/>
      <c r="HS618" s="5"/>
      <c r="HT618" s="5"/>
      <c r="HU618" s="5"/>
      <c r="HV618" s="5"/>
      <c r="HW618" s="5"/>
      <c r="HX618" s="5"/>
      <c r="HY618" s="5"/>
      <c r="HZ618" s="5"/>
      <c r="IA618" s="5"/>
      <c r="IB618" s="5"/>
      <c r="IC618" s="5"/>
      <c r="ID618" s="5"/>
    </row>
    <row r="619" spans="1:238" s="210" customFormat="1" ht="16.2" hidden="1">
      <c r="A619" s="122"/>
      <c r="B619" s="116"/>
      <c r="C619" s="117"/>
      <c r="D619" s="118"/>
      <c r="E619" s="119"/>
      <c r="F619" s="120"/>
      <c r="G619" s="121"/>
      <c r="H619" s="45"/>
      <c r="I619" s="147"/>
      <c r="J619" s="148"/>
      <c r="K619" s="148"/>
      <c r="L619" s="27" t="s">
        <v>322</v>
      </c>
      <c r="M619" s="28"/>
      <c r="N619" s="197">
        <f>SUM(N620:N621)</f>
        <v>0</v>
      </c>
      <c r="O619" s="197">
        <f>SUM(O620:O621)</f>
        <v>0</v>
      </c>
      <c r="P619" s="197">
        <f>SUM(P620:P621)</f>
        <v>0</v>
      </c>
      <c r="Q619" s="161">
        <f>'havelvac 7.1'!N619+'havelvac 7.2'!N619</f>
        <v>0</v>
      </c>
      <c r="R619" s="161">
        <f>+'havelvac 7.1'!O619+'havelvac 7.2'!O619+'havelvac 7.3'!O619+'havelvac 7.4'!O619+'havelvac 7.5'!O619+'havelvac 7.6'!O619+'havelvac 7.7'!O619+'havelvac 7.9'!O619+'havelvac 7.8'!O619+'havelvac 7.10'!O619+'havelvac 7.11'!O619+'havelvac 7.12'!O619+'havelvac 7.13'!O619</f>
        <v>0</v>
      </c>
      <c r="S619" s="161">
        <f>+'havelvac 7.1'!P619+'havelvac 7.2'!P619+'havelvac 7.3'!P619+'havelvac 7.4'!P619+'havelvac 7.5'!P619+'havelvac 7.6'!P619+'havelvac 7.7'!P619+'havelvac 7.9'!P619+'havelvac 7.8'!P619+'havelvac 7.10'!P619+'havelvac 7.11'!P619+'havelvac 7.12'!P619+'havelvac 7.13'!P619</f>
        <v>0</v>
      </c>
      <c r="T619" s="438">
        <f t="shared" si="92"/>
        <v>0</v>
      </c>
      <c r="U619" s="438">
        <f t="shared" si="93"/>
        <v>0</v>
      </c>
      <c r="V619" s="438">
        <f t="shared" si="94"/>
        <v>0</v>
      </c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  <c r="EM619" s="5"/>
      <c r="EN619" s="5"/>
      <c r="EO619" s="5"/>
      <c r="EP619" s="5"/>
      <c r="EQ619" s="5"/>
      <c r="ER619" s="5"/>
      <c r="ES619" s="5"/>
      <c r="ET619" s="5"/>
      <c r="EU619" s="5"/>
      <c r="EV619" s="5"/>
      <c r="EW619" s="5"/>
      <c r="EX619" s="5"/>
      <c r="EY619" s="5"/>
      <c r="EZ619" s="5"/>
      <c r="FA619" s="5"/>
      <c r="FB619" s="5"/>
      <c r="FC619" s="5"/>
      <c r="FD619" s="5"/>
      <c r="FE619" s="5"/>
      <c r="FF619" s="5"/>
      <c r="FG619" s="5"/>
      <c r="FH619" s="5"/>
      <c r="FI619" s="5"/>
      <c r="FJ619" s="5"/>
      <c r="FK619" s="5"/>
      <c r="FL619" s="5"/>
      <c r="FM619" s="5"/>
      <c r="FN619" s="5"/>
      <c r="FO619" s="5"/>
      <c r="FP619" s="5"/>
      <c r="FQ619" s="5"/>
      <c r="FR619" s="5"/>
      <c r="FS619" s="5"/>
      <c r="FT619" s="5"/>
      <c r="FU619" s="5"/>
      <c r="FV619" s="5"/>
      <c r="FW619" s="5"/>
      <c r="FX619" s="5"/>
      <c r="FY619" s="5"/>
      <c r="FZ619" s="5"/>
      <c r="GA619" s="5"/>
      <c r="GB619" s="5"/>
      <c r="GC619" s="5"/>
      <c r="GD619" s="5"/>
      <c r="GE619" s="5"/>
      <c r="GF619" s="5"/>
      <c r="GG619" s="5"/>
      <c r="GH619" s="5"/>
      <c r="GI619" s="5"/>
      <c r="GJ619" s="5"/>
      <c r="GK619" s="5"/>
      <c r="GL619" s="5"/>
      <c r="GM619" s="5"/>
      <c r="GN619" s="5"/>
      <c r="GO619" s="5"/>
      <c r="GP619" s="5"/>
      <c r="GQ619" s="5"/>
      <c r="GR619" s="5"/>
      <c r="GS619" s="5"/>
      <c r="GT619" s="5"/>
      <c r="GU619" s="5"/>
      <c r="GV619" s="5"/>
      <c r="GW619" s="5"/>
      <c r="GX619" s="5"/>
      <c r="GY619" s="5"/>
      <c r="GZ619" s="5"/>
      <c r="HA619" s="5"/>
      <c r="HB619" s="5"/>
      <c r="HC619" s="5"/>
      <c r="HD619" s="5"/>
      <c r="HE619" s="5"/>
      <c r="HF619" s="5"/>
      <c r="HG619" s="5"/>
      <c r="HH619" s="5"/>
      <c r="HI619" s="5"/>
      <c r="HJ619" s="5"/>
      <c r="HK619" s="5"/>
      <c r="HL619" s="5"/>
      <c r="HM619" s="5"/>
      <c r="HN619" s="5"/>
      <c r="HO619" s="5"/>
      <c r="HP619" s="5"/>
      <c r="HQ619" s="5"/>
      <c r="HR619" s="5"/>
      <c r="HS619" s="5"/>
      <c r="HT619" s="5"/>
      <c r="HU619" s="5"/>
      <c r="HV619" s="5"/>
      <c r="HW619" s="5"/>
      <c r="HX619" s="5"/>
      <c r="HY619" s="5"/>
      <c r="HZ619" s="5"/>
      <c r="IA619" s="5"/>
      <c r="IB619" s="5"/>
      <c r="IC619" s="5"/>
      <c r="ID619" s="5"/>
    </row>
    <row r="620" spans="1:238" s="210" customFormat="1" ht="16.2" hidden="1">
      <c r="A620" s="122"/>
      <c r="B620" s="116"/>
      <c r="C620" s="117"/>
      <c r="D620" s="118"/>
      <c r="E620" s="119"/>
      <c r="F620" s="120"/>
      <c r="G620" s="121"/>
      <c r="H620" s="25"/>
      <c r="I620" s="18"/>
      <c r="J620" s="19"/>
      <c r="K620" s="19"/>
      <c r="L620" s="29" t="s">
        <v>125</v>
      </c>
      <c r="M620" s="12">
        <v>4239</v>
      </c>
      <c r="N620" s="183">
        <f>+'havelvac 7.1'!N620+'havelvac 7.2'!N620+'havelvac 7.3'!N620+'havelvac 7.4'!N620+'havelvac 7.5'!N620+'havelvac 7.6'!N620+'havelvac 7.7'!N620+'havelvac 7.9'!N620+'havelvac 7.8'!N620+'havelvac 7.10'!N620+'havelvac 7.11'!N620+'havelvac 7.12'!N620+'havelvac 7.13'!N620</f>
        <v>0</v>
      </c>
      <c r="O620" s="183">
        <f>+'havelvac 7.1'!O620+'havelvac 7.2'!O620+'havelvac 7.3'!O620+'havelvac 7.4'!O620+'havelvac 7.5'!O620+'havelvac 7.6'!O620+'havelvac 7.7'!O620+'havelvac 7.9'!O620+'havelvac 7.8'!O620+'havelvac 7.10'!O620+'havelvac 7.11'!O620+'havelvac 7.12'!O620+'havelvac 7.13'!O620</f>
        <v>0</v>
      </c>
      <c r="P620" s="183">
        <f>+'havelvac 7.1'!P620+'havelvac 7.2'!P620+'havelvac 7.3'!P620+'havelvac 7.4'!P620+'havelvac 7.5'!P620+'havelvac 7.6'!P620+'havelvac 7.7'!P620+'havelvac 7.9'!P620+'havelvac 7.8'!P620+'havelvac 7.10'!P620+'havelvac 7.11'!P620+'havelvac 7.12'!P620+'havelvac 7.13'!P620</f>
        <v>0</v>
      </c>
      <c r="Q620" s="161">
        <f>'havelvac 7.1'!N620+'havelvac 7.2'!N620</f>
        <v>0</v>
      </c>
      <c r="R620" s="161">
        <f>+'havelvac 7.1'!O620+'havelvac 7.2'!O620+'havelvac 7.3'!O620+'havelvac 7.4'!O620+'havelvac 7.5'!O620+'havelvac 7.6'!O620+'havelvac 7.7'!O620+'havelvac 7.9'!O620+'havelvac 7.8'!O620+'havelvac 7.10'!O620+'havelvac 7.11'!O620+'havelvac 7.12'!O620+'havelvac 7.13'!O620</f>
        <v>0</v>
      </c>
      <c r="S620" s="161">
        <f>+'havelvac 7.1'!P620+'havelvac 7.2'!P620+'havelvac 7.3'!P620+'havelvac 7.4'!P620+'havelvac 7.5'!P620+'havelvac 7.6'!P620+'havelvac 7.7'!P620+'havelvac 7.9'!P620+'havelvac 7.8'!P620+'havelvac 7.10'!P620+'havelvac 7.11'!P620+'havelvac 7.12'!P620+'havelvac 7.13'!P620</f>
        <v>0</v>
      </c>
      <c r="T620" s="438">
        <f t="shared" si="92"/>
        <v>0</v>
      </c>
      <c r="U620" s="438">
        <f t="shared" si="93"/>
        <v>0</v>
      </c>
      <c r="V620" s="438">
        <f t="shared" si="94"/>
        <v>0</v>
      </c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  <c r="DT620" s="5"/>
      <c r="DU620" s="5"/>
      <c r="DV620" s="5"/>
      <c r="DW620" s="5"/>
      <c r="DX620" s="5"/>
      <c r="DY620" s="5"/>
      <c r="DZ620" s="5"/>
      <c r="EA620" s="5"/>
      <c r="EB620" s="5"/>
      <c r="EC620" s="5"/>
      <c r="ED620" s="5"/>
      <c r="EE620" s="5"/>
      <c r="EF620" s="5"/>
      <c r="EG620" s="5"/>
      <c r="EH620" s="5"/>
      <c r="EI620" s="5"/>
      <c r="EJ620" s="5"/>
      <c r="EK620" s="5"/>
      <c r="EL620" s="5"/>
      <c r="EM620" s="5"/>
      <c r="EN620" s="5"/>
      <c r="EO620" s="5"/>
      <c r="EP620" s="5"/>
      <c r="EQ620" s="5"/>
      <c r="ER620" s="5"/>
      <c r="ES620" s="5"/>
      <c r="ET620" s="5"/>
      <c r="EU620" s="5"/>
      <c r="EV620" s="5"/>
      <c r="EW620" s="5"/>
      <c r="EX620" s="5"/>
      <c r="EY620" s="5"/>
      <c r="EZ620" s="5"/>
      <c r="FA620" s="5"/>
      <c r="FB620" s="5"/>
      <c r="FC620" s="5"/>
      <c r="FD620" s="5"/>
      <c r="FE620" s="5"/>
      <c r="FF620" s="5"/>
      <c r="FG620" s="5"/>
      <c r="FH620" s="5"/>
      <c r="FI620" s="5"/>
      <c r="FJ620" s="5"/>
      <c r="FK620" s="5"/>
      <c r="FL620" s="5"/>
      <c r="FM620" s="5"/>
      <c r="FN620" s="5"/>
      <c r="FO620" s="5"/>
      <c r="FP620" s="5"/>
      <c r="FQ620" s="5"/>
      <c r="FR620" s="5"/>
      <c r="FS620" s="5"/>
      <c r="FT620" s="5"/>
      <c r="FU620" s="5"/>
      <c r="FV620" s="5"/>
      <c r="FW620" s="5"/>
      <c r="FX620" s="5"/>
      <c r="FY620" s="5"/>
      <c r="FZ620" s="5"/>
      <c r="GA620" s="5"/>
      <c r="GB620" s="5"/>
      <c r="GC620" s="5"/>
      <c r="GD620" s="5"/>
      <c r="GE620" s="5"/>
      <c r="GF620" s="5"/>
      <c r="GG620" s="5"/>
      <c r="GH620" s="5"/>
      <c r="GI620" s="5"/>
      <c r="GJ620" s="5"/>
      <c r="GK620" s="5"/>
      <c r="GL620" s="5"/>
      <c r="GM620" s="5"/>
      <c r="GN620" s="5"/>
      <c r="GO620" s="5"/>
      <c r="GP620" s="5"/>
      <c r="GQ620" s="5"/>
      <c r="GR620" s="5"/>
      <c r="GS620" s="5"/>
      <c r="GT620" s="5"/>
      <c r="GU620" s="5"/>
      <c r="GV620" s="5"/>
      <c r="GW620" s="5"/>
      <c r="GX620" s="5"/>
      <c r="GY620" s="5"/>
      <c r="GZ620" s="5"/>
      <c r="HA620" s="5"/>
      <c r="HB620" s="5"/>
      <c r="HC620" s="5"/>
      <c r="HD620" s="5"/>
      <c r="HE620" s="5"/>
      <c r="HF620" s="5"/>
      <c r="HG620" s="5"/>
      <c r="HH620" s="5"/>
      <c r="HI620" s="5"/>
      <c r="HJ620" s="5"/>
      <c r="HK620" s="5"/>
      <c r="HL620" s="5"/>
      <c r="HM620" s="5"/>
      <c r="HN620" s="5"/>
      <c r="HO620" s="5"/>
      <c r="HP620" s="5"/>
      <c r="HQ620" s="5"/>
      <c r="HR620" s="5"/>
      <c r="HS620" s="5"/>
      <c r="HT620" s="5"/>
      <c r="HU620" s="5"/>
      <c r="HV620" s="5"/>
      <c r="HW620" s="5"/>
      <c r="HX620" s="5"/>
      <c r="HY620" s="5"/>
      <c r="HZ620" s="5"/>
      <c r="IA620" s="5"/>
      <c r="IB620" s="5"/>
      <c r="IC620" s="5"/>
      <c r="ID620" s="5"/>
    </row>
    <row r="621" spans="1:238" s="210" customFormat="1" ht="26.4" hidden="1">
      <c r="A621" s="122"/>
      <c r="B621" s="116"/>
      <c r="C621" s="117"/>
      <c r="D621" s="118"/>
      <c r="E621" s="119"/>
      <c r="F621" s="120"/>
      <c r="G621" s="121"/>
      <c r="H621" s="177"/>
      <c r="I621" s="194"/>
      <c r="J621" s="201"/>
      <c r="K621" s="202"/>
      <c r="L621" s="203" t="s">
        <v>217</v>
      </c>
      <c r="M621" s="13">
        <v>4511</v>
      </c>
      <c r="N621" s="183">
        <f>+'havelvac 7.1'!N621+'havelvac 7.2'!N621+'havelvac 7.3'!N621+'havelvac 7.4'!N621+'havelvac 7.5'!N621+'havelvac 7.6'!N621+'havelvac 7.7'!N621+'havelvac 7.9'!N621+'havelvac 7.8'!N621+'havelvac 7.10'!N621+'havelvac 7.11'!N621+'havelvac 7.12'!N621+'havelvac 7.13'!N621</f>
        <v>0</v>
      </c>
      <c r="O621" s="183">
        <f>+'havelvac 7.1'!O621+'havelvac 7.2'!O621+'havelvac 7.3'!O621+'havelvac 7.4'!O621+'havelvac 7.5'!O621+'havelvac 7.6'!O621+'havelvac 7.7'!O621+'havelvac 7.9'!O621+'havelvac 7.8'!O621+'havelvac 7.10'!O621+'havelvac 7.11'!O621+'havelvac 7.12'!O621+'havelvac 7.13'!O621</f>
        <v>0</v>
      </c>
      <c r="P621" s="183">
        <f>+'havelvac 7.1'!P621+'havelvac 7.2'!P621+'havelvac 7.3'!P621+'havelvac 7.4'!P621+'havelvac 7.5'!P621+'havelvac 7.6'!P621+'havelvac 7.7'!P621+'havelvac 7.9'!P621+'havelvac 7.8'!P621+'havelvac 7.10'!P621+'havelvac 7.11'!P621+'havelvac 7.12'!P621+'havelvac 7.13'!P621</f>
        <v>0</v>
      </c>
      <c r="Q621" s="161">
        <f>'havelvac 7.1'!N621+'havelvac 7.2'!N621</f>
        <v>0</v>
      </c>
      <c r="R621" s="161">
        <f>+'havelvac 7.1'!O621+'havelvac 7.2'!O621+'havelvac 7.3'!O621+'havelvac 7.4'!O621+'havelvac 7.5'!O621+'havelvac 7.6'!O621+'havelvac 7.7'!O621+'havelvac 7.9'!O621+'havelvac 7.8'!O621+'havelvac 7.10'!O621+'havelvac 7.11'!O621+'havelvac 7.12'!O621+'havelvac 7.13'!O621</f>
        <v>0</v>
      </c>
      <c r="S621" s="161">
        <f>+'havelvac 7.1'!P621+'havelvac 7.2'!P621+'havelvac 7.3'!P621+'havelvac 7.4'!P621+'havelvac 7.5'!P621+'havelvac 7.6'!P621+'havelvac 7.7'!P621+'havelvac 7.9'!P621+'havelvac 7.8'!P621+'havelvac 7.10'!P621+'havelvac 7.11'!P621+'havelvac 7.12'!P621+'havelvac 7.13'!P621</f>
        <v>0</v>
      </c>
      <c r="T621" s="438">
        <f t="shared" si="92"/>
        <v>0</v>
      </c>
      <c r="U621" s="438">
        <f t="shared" si="93"/>
        <v>0</v>
      </c>
      <c r="V621" s="438">
        <f t="shared" si="94"/>
        <v>0</v>
      </c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  <c r="EM621" s="5"/>
      <c r="EN621" s="5"/>
      <c r="EO621" s="5"/>
      <c r="EP621" s="5"/>
      <c r="EQ621" s="5"/>
      <c r="ER621" s="5"/>
      <c r="ES621" s="5"/>
      <c r="ET621" s="5"/>
      <c r="EU621" s="5"/>
      <c r="EV621" s="5"/>
      <c r="EW621" s="5"/>
      <c r="EX621" s="5"/>
      <c r="EY621" s="5"/>
      <c r="EZ621" s="5"/>
      <c r="FA621" s="5"/>
      <c r="FB621" s="5"/>
      <c r="FC621" s="5"/>
      <c r="FD621" s="5"/>
      <c r="FE621" s="5"/>
      <c r="FF621" s="5"/>
      <c r="FG621" s="5"/>
      <c r="FH621" s="5"/>
      <c r="FI621" s="5"/>
      <c r="FJ621" s="5"/>
      <c r="FK621" s="5"/>
      <c r="FL621" s="5"/>
      <c r="FM621" s="5"/>
      <c r="FN621" s="5"/>
      <c r="FO621" s="5"/>
      <c r="FP621" s="5"/>
      <c r="FQ621" s="5"/>
      <c r="FR621" s="5"/>
      <c r="FS621" s="5"/>
      <c r="FT621" s="5"/>
      <c r="FU621" s="5"/>
      <c r="FV621" s="5"/>
      <c r="FW621" s="5"/>
      <c r="FX621" s="5"/>
      <c r="FY621" s="5"/>
      <c r="FZ621" s="5"/>
      <c r="GA621" s="5"/>
      <c r="GB621" s="5"/>
      <c r="GC621" s="5"/>
      <c r="GD621" s="5"/>
      <c r="GE621" s="5"/>
      <c r="GF621" s="5"/>
      <c r="GG621" s="5"/>
      <c r="GH621" s="5"/>
      <c r="GI621" s="5"/>
      <c r="GJ621" s="5"/>
      <c r="GK621" s="5"/>
      <c r="GL621" s="5"/>
      <c r="GM621" s="5"/>
      <c r="GN621" s="5"/>
      <c r="GO621" s="5"/>
      <c r="GP621" s="5"/>
      <c r="GQ621" s="5"/>
      <c r="GR621" s="5"/>
      <c r="GS621" s="5"/>
      <c r="GT621" s="5"/>
      <c r="GU621" s="5"/>
      <c r="GV621" s="5"/>
      <c r="GW621" s="5"/>
      <c r="GX621" s="5"/>
      <c r="GY621" s="5"/>
      <c r="GZ621" s="5"/>
      <c r="HA621" s="5"/>
      <c r="HB621" s="5"/>
      <c r="HC621" s="5"/>
      <c r="HD621" s="5"/>
      <c r="HE621" s="5"/>
      <c r="HF621" s="5"/>
      <c r="HG621" s="5"/>
      <c r="HH621" s="5"/>
      <c r="HI621" s="5"/>
      <c r="HJ621" s="5"/>
      <c r="HK621" s="5"/>
      <c r="HL621" s="5"/>
      <c r="HM621" s="5"/>
      <c r="HN621" s="5"/>
      <c r="HO621" s="5"/>
      <c r="HP621" s="5"/>
      <c r="HQ621" s="5"/>
      <c r="HR621" s="5"/>
      <c r="HS621" s="5"/>
      <c r="HT621" s="5"/>
      <c r="HU621" s="5"/>
      <c r="HV621" s="5"/>
      <c r="HW621" s="5"/>
      <c r="HX621" s="5"/>
      <c r="HY621" s="5"/>
      <c r="HZ621" s="5"/>
      <c r="IA621" s="5"/>
      <c r="IB621" s="5"/>
      <c r="IC621" s="5"/>
      <c r="ID621" s="5"/>
    </row>
    <row r="622" spans="1:238" s="210" customFormat="1" ht="16.2" hidden="1">
      <c r="A622" s="122"/>
      <c r="B622" s="116"/>
      <c r="C622" s="117"/>
      <c r="D622" s="118"/>
      <c r="E622" s="119"/>
      <c r="F622" s="120"/>
      <c r="G622" s="121"/>
      <c r="H622" s="165">
        <v>2950</v>
      </c>
      <c r="I622" s="166" t="s">
        <v>187</v>
      </c>
      <c r="J622" s="167">
        <v>5</v>
      </c>
      <c r="K622" s="167">
        <v>0</v>
      </c>
      <c r="L622" s="168" t="s">
        <v>329</v>
      </c>
      <c r="M622" s="176"/>
      <c r="N622" s="188">
        <f>+N624</f>
        <v>0</v>
      </c>
      <c r="O622" s="188">
        <f>+O624</f>
        <v>0</v>
      </c>
      <c r="P622" s="188">
        <f>+P624</f>
        <v>0</v>
      </c>
      <c r="Q622" s="161">
        <f>'havelvac 7.1'!N622+'havelvac 7.2'!N622</f>
        <v>0</v>
      </c>
      <c r="R622" s="161">
        <f>+'havelvac 7.1'!O622+'havelvac 7.2'!O622+'havelvac 7.3'!O622+'havelvac 7.4'!O622+'havelvac 7.5'!O622+'havelvac 7.6'!O622+'havelvac 7.7'!O622+'havelvac 7.9'!O622+'havelvac 7.8'!O622+'havelvac 7.10'!O622+'havelvac 7.11'!O622+'havelvac 7.12'!O622+'havelvac 7.13'!O622</f>
        <v>0</v>
      </c>
      <c r="S622" s="161">
        <f>+'havelvac 7.1'!P622+'havelvac 7.2'!P622+'havelvac 7.3'!P622+'havelvac 7.4'!P622+'havelvac 7.5'!P622+'havelvac 7.6'!P622+'havelvac 7.7'!P622+'havelvac 7.9'!P622+'havelvac 7.8'!P622+'havelvac 7.10'!P622+'havelvac 7.11'!P622+'havelvac 7.12'!P622+'havelvac 7.13'!P622</f>
        <v>0</v>
      </c>
      <c r="T622" s="438">
        <f t="shared" si="92"/>
        <v>0</v>
      </c>
      <c r="U622" s="438">
        <f t="shared" si="93"/>
        <v>0</v>
      </c>
      <c r="V622" s="438">
        <f t="shared" si="94"/>
        <v>0</v>
      </c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  <c r="EM622" s="5"/>
      <c r="EN622" s="5"/>
      <c r="EO622" s="5"/>
      <c r="EP622" s="5"/>
      <c r="EQ622" s="5"/>
      <c r="ER622" s="5"/>
      <c r="ES622" s="5"/>
      <c r="ET622" s="5"/>
      <c r="EU622" s="5"/>
      <c r="EV622" s="5"/>
      <c r="EW622" s="5"/>
      <c r="EX622" s="5"/>
      <c r="EY622" s="5"/>
      <c r="EZ622" s="5"/>
      <c r="FA622" s="5"/>
      <c r="FB622" s="5"/>
      <c r="FC622" s="5"/>
      <c r="FD622" s="5"/>
      <c r="FE622" s="5"/>
      <c r="FF622" s="5"/>
      <c r="FG622" s="5"/>
      <c r="FH622" s="5"/>
      <c r="FI622" s="5"/>
      <c r="FJ622" s="5"/>
      <c r="FK622" s="5"/>
      <c r="FL622" s="5"/>
      <c r="FM622" s="5"/>
      <c r="FN622" s="5"/>
      <c r="FO622" s="5"/>
      <c r="FP622" s="5"/>
      <c r="FQ622" s="5"/>
      <c r="FR622" s="5"/>
      <c r="FS622" s="5"/>
      <c r="FT622" s="5"/>
      <c r="FU622" s="5"/>
      <c r="FV622" s="5"/>
      <c r="FW622" s="5"/>
      <c r="FX622" s="5"/>
      <c r="FY622" s="5"/>
      <c r="FZ622" s="5"/>
      <c r="GA622" s="5"/>
      <c r="GB622" s="5"/>
      <c r="GC622" s="5"/>
      <c r="GD622" s="5"/>
      <c r="GE622" s="5"/>
      <c r="GF622" s="5"/>
      <c r="GG622" s="5"/>
      <c r="GH622" s="5"/>
      <c r="GI622" s="5"/>
      <c r="GJ622" s="5"/>
      <c r="GK622" s="5"/>
      <c r="GL622" s="5"/>
      <c r="GM622" s="5"/>
      <c r="GN622" s="5"/>
      <c r="GO622" s="5"/>
      <c r="GP622" s="5"/>
      <c r="GQ622" s="5"/>
      <c r="GR622" s="5"/>
      <c r="GS622" s="5"/>
      <c r="GT622" s="5"/>
      <c r="GU622" s="5"/>
      <c r="GV622" s="5"/>
      <c r="GW622" s="5"/>
      <c r="GX622" s="5"/>
      <c r="GY622" s="5"/>
      <c r="GZ622" s="5"/>
      <c r="HA622" s="5"/>
      <c r="HB622" s="5"/>
      <c r="HC622" s="5"/>
      <c r="HD622" s="5"/>
      <c r="HE622" s="5"/>
      <c r="HF622" s="5"/>
      <c r="HG622" s="5"/>
      <c r="HH622" s="5"/>
      <c r="HI622" s="5"/>
      <c r="HJ622" s="5"/>
      <c r="HK622" s="5"/>
      <c r="HL622" s="5"/>
      <c r="HM622" s="5"/>
      <c r="HN622" s="5"/>
      <c r="HO622" s="5"/>
      <c r="HP622" s="5"/>
      <c r="HQ622" s="5"/>
      <c r="HR622" s="5"/>
      <c r="HS622" s="5"/>
      <c r="HT622" s="5"/>
      <c r="HU622" s="5"/>
      <c r="HV622" s="5"/>
      <c r="HW622" s="5"/>
      <c r="HX622" s="5"/>
      <c r="HY622" s="5"/>
      <c r="HZ622" s="5"/>
      <c r="IA622" s="5"/>
      <c r="IB622" s="5"/>
      <c r="IC622" s="5"/>
      <c r="ID622" s="5"/>
    </row>
    <row r="623" spans="1:238" s="210" customFormat="1" ht="16.2" hidden="1">
      <c r="A623" s="122"/>
      <c r="B623" s="116"/>
      <c r="C623" s="117"/>
      <c r="D623" s="118"/>
      <c r="E623" s="119"/>
      <c r="F623" s="120"/>
      <c r="G623" s="121"/>
      <c r="H623" s="25"/>
      <c r="I623" s="18"/>
      <c r="J623" s="19"/>
      <c r="K623" s="19"/>
      <c r="L623" s="30" t="s">
        <v>110</v>
      </c>
      <c r="M623" s="31"/>
      <c r="N623" s="190"/>
      <c r="O623" s="190"/>
      <c r="P623" s="190"/>
      <c r="Q623" s="161">
        <f>'havelvac 7.1'!N623+'havelvac 7.2'!N623</f>
        <v>0</v>
      </c>
      <c r="R623" s="161">
        <f>+'havelvac 7.1'!O623+'havelvac 7.2'!O623+'havelvac 7.3'!O623+'havelvac 7.4'!O623+'havelvac 7.5'!O623+'havelvac 7.6'!O623+'havelvac 7.7'!O623+'havelvac 7.9'!O623+'havelvac 7.8'!O623+'havelvac 7.10'!O623+'havelvac 7.11'!O623+'havelvac 7.12'!O623+'havelvac 7.13'!O623</f>
        <v>0</v>
      </c>
      <c r="S623" s="161">
        <f>+'havelvac 7.1'!P623+'havelvac 7.2'!P623+'havelvac 7.3'!P623+'havelvac 7.4'!P623+'havelvac 7.5'!P623+'havelvac 7.6'!P623+'havelvac 7.7'!P623+'havelvac 7.9'!P623+'havelvac 7.8'!P623+'havelvac 7.10'!P623+'havelvac 7.11'!P623+'havelvac 7.12'!P623+'havelvac 7.13'!P623</f>
        <v>0</v>
      </c>
      <c r="T623" s="438">
        <f t="shared" si="92"/>
        <v>0</v>
      </c>
      <c r="U623" s="438">
        <f t="shared" si="93"/>
        <v>0</v>
      </c>
      <c r="V623" s="438">
        <f t="shared" si="94"/>
        <v>0</v>
      </c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  <c r="DT623" s="5"/>
      <c r="DU623" s="5"/>
      <c r="DV623" s="5"/>
      <c r="DW623" s="5"/>
      <c r="DX623" s="5"/>
      <c r="DY623" s="5"/>
      <c r="DZ623" s="5"/>
      <c r="EA623" s="5"/>
      <c r="EB623" s="5"/>
      <c r="EC623" s="5"/>
      <c r="ED623" s="5"/>
      <c r="EE623" s="5"/>
      <c r="EF623" s="5"/>
      <c r="EG623" s="5"/>
      <c r="EH623" s="5"/>
      <c r="EI623" s="5"/>
      <c r="EJ623" s="5"/>
      <c r="EK623" s="5"/>
      <c r="EL623" s="5"/>
      <c r="EM623" s="5"/>
      <c r="EN623" s="5"/>
      <c r="EO623" s="5"/>
      <c r="EP623" s="5"/>
      <c r="EQ623" s="5"/>
      <c r="ER623" s="5"/>
      <c r="ES623" s="5"/>
      <c r="ET623" s="5"/>
      <c r="EU623" s="5"/>
      <c r="EV623" s="5"/>
      <c r="EW623" s="5"/>
      <c r="EX623" s="5"/>
      <c r="EY623" s="5"/>
      <c r="EZ623" s="5"/>
      <c r="FA623" s="5"/>
      <c r="FB623" s="5"/>
      <c r="FC623" s="5"/>
      <c r="FD623" s="5"/>
      <c r="FE623" s="5"/>
      <c r="FF623" s="5"/>
      <c r="FG623" s="5"/>
      <c r="FH623" s="5"/>
      <c r="FI623" s="5"/>
      <c r="FJ623" s="5"/>
      <c r="FK623" s="5"/>
      <c r="FL623" s="5"/>
      <c r="FM623" s="5"/>
      <c r="FN623" s="5"/>
      <c r="FO623" s="5"/>
      <c r="FP623" s="5"/>
      <c r="FQ623" s="5"/>
      <c r="FR623" s="5"/>
      <c r="FS623" s="5"/>
      <c r="FT623" s="5"/>
      <c r="FU623" s="5"/>
      <c r="FV623" s="5"/>
      <c r="FW623" s="5"/>
      <c r="FX623" s="5"/>
      <c r="FY623" s="5"/>
      <c r="FZ623" s="5"/>
      <c r="GA623" s="5"/>
      <c r="GB623" s="5"/>
      <c r="GC623" s="5"/>
      <c r="GD623" s="5"/>
      <c r="GE623" s="5"/>
      <c r="GF623" s="5"/>
      <c r="GG623" s="5"/>
      <c r="GH623" s="5"/>
      <c r="GI623" s="5"/>
      <c r="GJ623" s="5"/>
      <c r="GK623" s="5"/>
      <c r="GL623" s="5"/>
      <c r="GM623" s="5"/>
      <c r="GN623" s="5"/>
      <c r="GO623" s="5"/>
      <c r="GP623" s="5"/>
      <c r="GQ623" s="5"/>
      <c r="GR623" s="5"/>
      <c r="GS623" s="5"/>
      <c r="GT623" s="5"/>
      <c r="GU623" s="5"/>
      <c r="GV623" s="5"/>
      <c r="GW623" s="5"/>
      <c r="GX623" s="5"/>
      <c r="GY623" s="5"/>
      <c r="GZ623" s="5"/>
      <c r="HA623" s="5"/>
      <c r="HB623" s="5"/>
      <c r="HC623" s="5"/>
      <c r="HD623" s="5"/>
      <c r="HE623" s="5"/>
      <c r="HF623" s="5"/>
      <c r="HG623" s="5"/>
      <c r="HH623" s="5"/>
      <c r="HI623" s="5"/>
      <c r="HJ623" s="5"/>
      <c r="HK623" s="5"/>
      <c r="HL623" s="5"/>
      <c r="HM623" s="5"/>
      <c r="HN623" s="5"/>
      <c r="HO623" s="5"/>
      <c r="HP623" s="5"/>
      <c r="HQ623" s="5"/>
      <c r="HR623" s="5"/>
      <c r="HS623" s="5"/>
      <c r="HT623" s="5"/>
      <c r="HU623" s="5"/>
      <c r="HV623" s="5"/>
      <c r="HW623" s="5"/>
      <c r="HX623" s="5"/>
      <c r="HY623" s="5"/>
      <c r="HZ623" s="5"/>
      <c r="IA623" s="5"/>
      <c r="IB623" s="5"/>
      <c r="IC623" s="5"/>
      <c r="ID623" s="5"/>
    </row>
    <row r="624" spans="1:238" s="210" customFormat="1" ht="16.2" hidden="1">
      <c r="A624" s="122"/>
      <c r="B624" s="116"/>
      <c r="C624" s="117"/>
      <c r="D624" s="118"/>
      <c r="E624" s="119"/>
      <c r="F624" s="120"/>
      <c r="G624" s="121"/>
      <c r="H624" s="151">
        <v>2951</v>
      </c>
      <c r="I624" s="152" t="s">
        <v>187</v>
      </c>
      <c r="J624" s="153">
        <v>5</v>
      </c>
      <c r="K624" s="153">
        <v>1</v>
      </c>
      <c r="L624" s="154" t="s">
        <v>330</v>
      </c>
      <c r="M624" s="155"/>
      <c r="N624" s="192">
        <f>+N626+N631+N634+N637+N639+N644</f>
        <v>0</v>
      </c>
      <c r="O624" s="192">
        <f>+O626+O631+O634+O637+O639+O644</f>
        <v>0</v>
      </c>
      <c r="P624" s="192">
        <f>+P626+P631+P634+P637+P639+P644</f>
        <v>0</v>
      </c>
      <c r="Q624" s="161">
        <f>'havelvac 7.1'!N624+'havelvac 7.2'!N624</f>
        <v>0</v>
      </c>
      <c r="R624" s="161">
        <f>+'havelvac 7.1'!O624+'havelvac 7.2'!O624+'havelvac 7.3'!O624+'havelvac 7.4'!O624+'havelvac 7.5'!O624+'havelvac 7.6'!O624+'havelvac 7.7'!O624+'havelvac 7.9'!O624+'havelvac 7.8'!O624+'havelvac 7.10'!O624+'havelvac 7.11'!O624+'havelvac 7.12'!O624+'havelvac 7.13'!O624</f>
        <v>0</v>
      </c>
      <c r="S624" s="161">
        <f>+'havelvac 7.1'!P624+'havelvac 7.2'!P624+'havelvac 7.3'!P624+'havelvac 7.4'!P624+'havelvac 7.5'!P624+'havelvac 7.6'!P624+'havelvac 7.7'!P624+'havelvac 7.9'!P624+'havelvac 7.8'!P624+'havelvac 7.10'!P624+'havelvac 7.11'!P624+'havelvac 7.12'!P624+'havelvac 7.13'!P624</f>
        <v>0</v>
      </c>
      <c r="T624" s="438">
        <f t="shared" si="92"/>
        <v>0</v>
      </c>
      <c r="U624" s="438">
        <f t="shared" si="93"/>
        <v>0</v>
      </c>
      <c r="V624" s="438">
        <f t="shared" si="94"/>
        <v>0</v>
      </c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  <c r="DT624" s="5"/>
      <c r="DU624" s="5"/>
      <c r="DV624" s="5"/>
      <c r="DW624" s="5"/>
      <c r="DX624" s="5"/>
      <c r="DY624" s="5"/>
      <c r="DZ624" s="5"/>
      <c r="EA624" s="5"/>
      <c r="EB624" s="5"/>
      <c r="EC624" s="5"/>
      <c r="ED624" s="5"/>
      <c r="EE624" s="5"/>
      <c r="EF624" s="5"/>
      <c r="EG624" s="5"/>
      <c r="EH624" s="5"/>
      <c r="EI624" s="5"/>
      <c r="EJ624" s="5"/>
      <c r="EK624" s="5"/>
      <c r="EL624" s="5"/>
      <c r="EM624" s="5"/>
      <c r="EN624" s="5"/>
      <c r="EO624" s="5"/>
      <c r="EP624" s="5"/>
      <c r="EQ624" s="5"/>
      <c r="ER624" s="5"/>
      <c r="ES624" s="5"/>
      <c r="ET624" s="5"/>
      <c r="EU624" s="5"/>
      <c r="EV624" s="5"/>
      <c r="EW624" s="5"/>
      <c r="EX624" s="5"/>
      <c r="EY624" s="5"/>
      <c r="EZ624" s="5"/>
      <c r="FA624" s="5"/>
      <c r="FB624" s="5"/>
      <c r="FC624" s="5"/>
      <c r="FD624" s="5"/>
      <c r="FE624" s="5"/>
      <c r="FF624" s="5"/>
      <c r="FG624" s="5"/>
      <c r="FH624" s="5"/>
      <c r="FI624" s="5"/>
      <c r="FJ624" s="5"/>
      <c r="FK624" s="5"/>
      <c r="FL624" s="5"/>
      <c r="FM624" s="5"/>
      <c r="FN624" s="5"/>
      <c r="FO624" s="5"/>
      <c r="FP624" s="5"/>
      <c r="FQ624" s="5"/>
      <c r="FR624" s="5"/>
      <c r="FS624" s="5"/>
      <c r="FT624" s="5"/>
      <c r="FU624" s="5"/>
      <c r="FV624" s="5"/>
      <c r="FW624" s="5"/>
      <c r="FX624" s="5"/>
      <c r="FY624" s="5"/>
      <c r="FZ624" s="5"/>
      <c r="GA624" s="5"/>
      <c r="GB624" s="5"/>
      <c r="GC624" s="5"/>
      <c r="GD624" s="5"/>
      <c r="GE624" s="5"/>
      <c r="GF624" s="5"/>
      <c r="GG624" s="5"/>
      <c r="GH624" s="5"/>
      <c r="GI624" s="5"/>
      <c r="GJ624" s="5"/>
      <c r="GK624" s="5"/>
      <c r="GL624" s="5"/>
      <c r="GM624" s="5"/>
      <c r="GN624" s="5"/>
      <c r="GO624" s="5"/>
      <c r="GP624" s="5"/>
      <c r="GQ624" s="5"/>
      <c r="GR624" s="5"/>
      <c r="GS624" s="5"/>
      <c r="GT624" s="5"/>
      <c r="GU624" s="5"/>
      <c r="GV624" s="5"/>
      <c r="GW624" s="5"/>
      <c r="GX624" s="5"/>
      <c r="GY624" s="5"/>
      <c r="GZ624" s="5"/>
      <c r="HA624" s="5"/>
      <c r="HB624" s="5"/>
      <c r="HC624" s="5"/>
      <c r="HD624" s="5"/>
      <c r="HE624" s="5"/>
      <c r="HF624" s="5"/>
      <c r="HG624" s="5"/>
      <c r="HH624" s="5"/>
      <c r="HI624" s="5"/>
      <c r="HJ624" s="5"/>
      <c r="HK624" s="5"/>
      <c r="HL624" s="5"/>
      <c r="HM624" s="5"/>
      <c r="HN624" s="5"/>
      <c r="HO624" s="5"/>
      <c r="HP624" s="5"/>
      <c r="HQ624" s="5"/>
      <c r="HR624" s="5"/>
      <c r="HS624" s="5"/>
      <c r="HT624" s="5"/>
      <c r="HU624" s="5"/>
      <c r="HV624" s="5"/>
      <c r="HW624" s="5"/>
      <c r="HX624" s="5"/>
      <c r="HY624" s="5"/>
      <c r="HZ624" s="5"/>
      <c r="IA624" s="5"/>
      <c r="IB624" s="5"/>
      <c r="IC624" s="5"/>
      <c r="ID624" s="5"/>
    </row>
    <row r="625" spans="1:238" s="210" customFormat="1" ht="16.2" hidden="1">
      <c r="A625" s="122"/>
      <c r="B625" s="116"/>
      <c r="C625" s="117"/>
      <c r="D625" s="118"/>
      <c r="E625" s="119"/>
      <c r="F625" s="120"/>
      <c r="G625" s="121"/>
      <c r="H625" s="25"/>
      <c r="I625" s="25"/>
      <c r="J625" s="26"/>
      <c r="K625" s="26"/>
      <c r="L625" s="30" t="s">
        <v>108</v>
      </c>
      <c r="M625" s="31"/>
      <c r="N625" s="190"/>
      <c r="O625" s="190"/>
      <c r="P625" s="190"/>
      <c r="Q625" s="161">
        <f>'havelvac 7.1'!N625+'havelvac 7.2'!N625</f>
        <v>0</v>
      </c>
      <c r="R625" s="161">
        <f>+'havelvac 7.1'!O625+'havelvac 7.2'!O625+'havelvac 7.3'!O625+'havelvac 7.4'!O625+'havelvac 7.5'!O625+'havelvac 7.6'!O625+'havelvac 7.7'!O625+'havelvac 7.9'!O625+'havelvac 7.8'!O625+'havelvac 7.10'!O625+'havelvac 7.11'!O625+'havelvac 7.12'!O625+'havelvac 7.13'!O625</f>
        <v>0</v>
      </c>
      <c r="S625" s="161">
        <f>+'havelvac 7.1'!P625+'havelvac 7.2'!P625+'havelvac 7.3'!P625+'havelvac 7.4'!P625+'havelvac 7.5'!P625+'havelvac 7.6'!P625+'havelvac 7.7'!P625+'havelvac 7.9'!P625+'havelvac 7.8'!P625+'havelvac 7.10'!P625+'havelvac 7.11'!P625+'havelvac 7.12'!P625+'havelvac 7.13'!P625</f>
        <v>0</v>
      </c>
      <c r="T625" s="438">
        <f t="shared" si="92"/>
        <v>0</v>
      </c>
      <c r="U625" s="438">
        <f t="shared" si="93"/>
        <v>0</v>
      </c>
      <c r="V625" s="438">
        <f t="shared" si="94"/>
        <v>0</v>
      </c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  <c r="DT625" s="5"/>
      <c r="DU625" s="5"/>
      <c r="DV625" s="5"/>
      <c r="DW625" s="5"/>
      <c r="DX625" s="5"/>
      <c r="DY625" s="5"/>
      <c r="DZ625" s="5"/>
      <c r="EA625" s="5"/>
      <c r="EB625" s="5"/>
      <c r="EC625" s="5"/>
      <c r="ED625" s="5"/>
      <c r="EE625" s="5"/>
      <c r="EF625" s="5"/>
      <c r="EG625" s="5"/>
      <c r="EH625" s="5"/>
      <c r="EI625" s="5"/>
      <c r="EJ625" s="5"/>
      <c r="EK625" s="5"/>
      <c r="EL625" s="5"/>
      <c r="EM625" s="5"/>
      <c r="EN625" s="5"/>
      <c r="EO625" s="5"/>
      <c r="EP625" s="5"/>
      <c r="EQ625" s="5"/>
      <c r="ER625" s="5"/>
      <c r="ES625" s="5"/>
      <c r="ET625" s="5"/>
      <c r="EU625" s="5"/>
      <c r="EV625" s="5"/>
      <c r="EW625" s="5"/>
      <c r="EX625" s="5"/>
      <c r="EY625" s="5"/>
      <c r="EZ625" s="5"/>
      <c r="FA625" s="5"/>
      <c r="FB625" s="5"/>
      <c r="FC625" s="5"/>
      <c r="FD625" s="5"/>
      <c r="FE625" s="5"/>
      <c r="FF625" s="5"/>
      <c r="FG625" s="5"/>
      <c r="FH625" s="5"/>
      <c r="FI625" s="5"/>
      <c r="FJ625" s="5"/>
      <c r="FK625" s="5"/>
      <c r="FL625" s="5"/>
      <c r="FM625" s="5"/>
      <c r="FN625" s="5"/>
      <c r="FO625" s="5"/>
      <c r="FP625" s="5"/>
      <c r="FQ625" s="5"/>
      <c r="FR625" s="5"/>
      <c r="FS625" s="5"/>
      <c r="FT625" s="5"/>
      <c r="FU625" s="5"/>
      <c r="FV625" s="5"/>
      <c r="FW625" s="5"/>
      <c r="FX625" s="5"/>
      <c r="FY625" s="5"/>
      <c r="FZ625" s="5"/>
      <c r="GA625" s="5"/>
      <c r="GB625" s="5"/>
      <c r="GC625" s="5"/>
      <c r="GD625" s="5"/>
      <c r="GE625" s="5"/>
      <c r="GF625" s="5"/>
      <c r="GG625" s="5"/>
      <c r="GH625" s="5"/>
      <c r="GI625" s="5"/>
      <c r="GJ625" s="5"/>
      <c r="GK625" s="5"/>
      <c r="GL625" s="5"/>
      <c r="GM625" s="5"/>
      <c r="GN625" s="5"/>
      <c r="GO625" s="5"/>
      <c r="GP625" s="5"/>
      <c r="GQ625" s="5"/>
      <c r="GR625" s="5"/>
      <c r="GS625" s="5"/>
      <c r="GT625" s="5"/>
      <c r="GU625" s="5"/>
      <c r="GV625" s="5"/>
      <c r="GW625" s="5"/>
      <c r="GX625" s="5"/>
      <c r="GY625" s="5"/>
      <c r="GZ625" s="5"/>
      <c r="HA625" s="5"/>
      <c r="HB625" s="5"/>
      <c r="HC625" s="5"/>
      <c r="HD625" s="5"/>
      <c r="HE625" s="5"/>
      <c r="HF625" s="5"/>
      <c r="HG625" s="5"/>
      <c r="HH625" s="5"/>
      <c r="HI625" s="5"/>
      <c r="HJ625" s="5"/>
      <c r="HK625" s="5"/>
      <c r="HL625" s="5"/>
      <c r="HM625" s="5"/>
      <c r="HN625" s="5"/>
      <c r="HO625" s="5"/>
      <c r="HP625" s="5"/>
      <c r="HQ625" s="5"/>
      <c r="HR625" s="5"/>
      <c r="HS625" s="5"/>
      <c r="HT625" s="5"/>
      <c r="HU625" s="5"/>
      <c r="HV625" s="5"/>
      <c r="HW625" s="5"/>
      <c r="HX625" s="5"/>
      <c r="HY625" s="5"/>
      <c r="HZ625" s="5"/>
      <c r="IA625" s="5"/>
      <c r="IB625" s="5"/>
      <c r="IC625" s="5"/>
      <c r="ID625" s="5"/>
    </row>
    <row r="626" spans="1:238" ht="16.2" hidden="1">
      <c r="H626" s="45"/>
      <c r="I626" s="147"/>
      <c r="J626" s="148"/>
      <c r="K626" s="148"/>
      <c r="L626" s="27" t="s">
        <v>331</v>
      </c>
      <c r="M626" s="28"/>
      <c r="N626" s="197">
        <f>SUM(N627:N630)</f>
        <v>0</v>
      </c>
      <c r="O626" s="197">
        <f>SUM(O627:O630)</f>
        <v>0</v>
      </c>
      <c r="P626" s="197">
        <f>SUM(P627:P630)</f>
        <v>0</v>
      </c>
      <c r="Q626" s="161">
        <f>'havelvac 7.1'!N626+'havelvac 7.2'!N626</f>
        <v>0</v>
      </c>
      <c r="R626" s="161">
        <f>+'havelvac 7.1'!O626+'havelvac 7.2'!O626+'havelvac 7.3'!O626+'havelvac 7.4'!O626+'havelvac 7.5'!O626+'havelvac 7.6'!O626+'havelvac 7.7'!O626+'havelvac 7.9'!O626+'havelvac 7.8'!O626+'havelvac 7.10'!O626+'havelvac 7.11'!O626+'havelvac 7.12'!O626+'havelvac 7.13'!O626</f>
        <v>0</v>
      </c>
      <c r="S626" s="161">
        <f>+'havelvac 7.1'!P626+'havelvac 7.2'!P626+'havelvac 7.3'!P626+'havelvac 7.4'!P626+'havelvac 7.5'!P626+'havelvac 7.6'!P626+'havelvac 7.7'!P626+'havelvac 7.9'!P626+'havelvac 7.8'!P626+'havelvac 7.10'!P626+'havelvac 7.11'!P626+'havelvac 7.12'!P626+'havelvac 7.13'!P626</f>
        <v>0</v>
      </c>
      <c r="T626" s="438">
        <f t="shared" si="92"/>
        <v>0</v>
      </c>
      <c r="U626" s="438">
        <f t="shared" si="93"/>
        <v>0</v>
      </c>
      <c r="V626" s="438">
        <f t="shared" si="94"/>
        <v>0</v>
      </c>
    </row>
    <row r="627" spans="1:238" s="210" customFormat="1" ht="16.2" hidden="1">
      <c r="A627" s="122"/>
      <c r="B627" s="116"/>
      <c r="C627" s="117"/>
      <c r="D627" s="118"/>
      <c r="E627" s="119"/>
      <c r="F627" s="120"/>
      <c r="G627" s="121"/>
      <c r="H627" s="25"/>
      <c r="I627" s="18"/>
      <c r="J627" s="19"/>
      <c r="K627" s="19"/>
      <c r="L627" s="29" t="s">
        <v>114</v>
      </c>
      <c r="M627" s="12" t="s">
        <v>872</v>
      </c>
      <c r="N627" s="183">
        <f>+'havelvac 7.1'!N627+'havelvac 7.2'!N627+'havelvac 7.3'!N627+'havelvac 7.4'!N627+'havelvac 7.5'!N627+'havelvac 7.6'!N627+'havelvac 7.7'!N627+'havelvac 7.9'!N627+'havelvac 7.8'!N627+'havelvac 7.10'!N627+'havelvac 7.11'!N627+'havelvac 7.12'!N627+'havelvac 7.13'!N627</f>
        <v>0</v>
      </c>
      <c r="O627" s="183">
        <f>+'havelvac 7.1'!O627+'havelvac 7.2'!O627+'havelvac 7.3'!O627+'havelvac 7.4'!O627+'havelvac 7.5'!O627+'havelvac 7.6'!O627+'havelvac 7.7'!O627+'havelvac 7.9'!O627+'havelvac 7.8'!O627+'havelvac 7.10'!O627+'havelvac 7.11'!O627+'havelvac 7.12'!O627+'havelvac 7.13'!O627</f>
        <v>0</v>
      </c>
      <c r="P627" s="183">
        <f>+'havelvac 7.1'!P627+'havelvac 7.2'!P627+'havelvac 7.3'!P627+'havelvac 7.4'!P627+'havelvac 7.5'!P627+'havelvac 7.6'!P627+'havelvac 7.7'!P627+'havelvac 7.9'!P627+'havelvac 7.8'!P627+'havelvac 7.10'!P627+'havelvac 7.11'!P627+'havelvac 7.12'!P627+'havelvac 7.13'!P627</f>
        <v>0</v>
      </c>
      <c r="Q627" s="161">
        <f>'havelvac 7.1'!N627+'havelvac 7.2'!N627</f>
        <v>0</v>
      </c>
      <c r="R627" s="161">
        <f>+'havelvac 7.1'!O627+'havelvac 7.2'!O627+'havelvac 7.3'!O627+'havelvac 7.4'!O627+'havelvac 7.5'!O627+'havelvac 7.6'!O627+'havelvac 7.7'!O627+'havelvac 7.9'!O627+'havelvac 7.8'!O627+'havelvac 7.10'!O627+'havelvac 7.11'!O627+'havelvac 7.12'!O627+'havelvac 7.13'!O627</f>
        <v>0</v>
      </c>
      <c r="S627" s="161">
        <f>+'havelvac 7.1'!P627+'havelvac 7.2'!P627+'havelvac 7.3'!P627+'havelvac 7.4'!P627+'havelvac 7.5'!P627+'havelvac 7.6'!P627+'havelvac 7.7'!P627+'havelvac 7.9'!P627+'havelvac 7.8'!P627+'havelvac 7.10'!P627+'havelvac 7.11'!P627+'havelvac 7.12'!P627+'havelvac 7.13'!P627</f>
        <v>0</v>
      </c>
      <c r="T627" s="438">
        <f t="shared" si="92"/>
        <v>0</v>
      </c>
      <c r="U627" s="438">
        <f t="shared" si="93"/>
        <v>0</v>
      </c>
      <c r="V627" s="438">
        <f t="shared" si="94"/>
        <v>0</v>
      </c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  <c r="DT627" s="5"/>
      <c r="DU627" s="5"/>
      <c r="DV627" s="5"/>
      <c r="DW627" s="5"/>
      <c r="DX627" s="5"/>
      <c r="DY627" s="5"/>
      <c r="DZ627" s="5"/>
      <c r="EA627" s="5"/>
      <c r="EB627" s="5"/>
      <c r="EC627" s="5"/>
      <c r="ED627" s="5"/>
      <c r="EE627" s="5"/>
      <c r="EF627" s="5"/>
      <c r="EG627" s="5"/>
      <c r="EH627" s="5"/>
      <c r="EI627" s="5"/>
      <c r="EJ627" s="5"/>
      <c r="EK627" s="5"/>
      <c r="EL627" s="5"/>
      <c r="EM627" s="5"/>
      <c r="EN627" s="5"/>
      <c r="EO627" s="5"/>
      <c r="EP627" s="5"/>
      <c r="EQ627" s="5"/>
      <c r="ER627" s="5"/>
      <c r="ES627" s="5"/>
      <c r="ET627" s="5"/>
      <c r="EU627" s="5"/>
      <c r="EV627" s="5"/>
      <c r="EW627" s="5"/>
      <c r="EX627" s="5"/>
      <c r="EY627" s="5"/>
      <c r="EZ627" s="5"/>
      <c r="FA627" s="5"/>
      <c r="FB627" s="5"/>
      <c r="FC627" s="5"/>
      <c r="FD627" s="5"/>
      <c r="FE627" s="5"/>
      <c r="FF627" s="5"/>
      <c r="FG627" s="5"/>
      <c r="FH627" s="5"/>
      <c r="FI627" s="5"/>
      <c r="FJ627" s="5"/>
      <c r="FK627" s="5"/>
      <c r="FL627" s="5"/>
      <c r="FM627" s="5"/>
      <c r="FN627" s="5"/>
      <c r="FO627" s="5"/>
      <c r="FP627" s="5"/>
      <c r="FQ627" s="5"/>
      <c r="FR627" s="5"/>
      <c r="FS627" s="5"/>
      <c r="FT627" s="5"/>
      <c r="FU627" s="5"/>
      <c r="FV627" s="5"/>
      <c r="FW627" s="5"/>
      <c r="FX627" s="5"/>
      <c r="FY627" s="5"/>
      <c r="FZ627" s="5"/>
      <c r="GA627" s="5"/>
      <c r="GB627" s="5"/>
      <c r="GC627" s="5"/>
      <c r="GD627" s="5"/>
      <c r="GE627" s="5"/>
      <c r="GF627" s="5"/>
      <c r="GG627" s="5"/>
      <c r="GH627" s="5"/>
      <c r="GI627" s="5"/>
      <c r="GJ627" s="5"/>
      <c r="GK627" s="5"/>
      <c r="GL627" s="5"/>
      <c r="GM627" s="5"/>
      <c r="GN627" s="5"/>
      <c r="GO627" s="5"/>
      <c r="GP627" s="5"/>
      <c r="GQ627" s="5"/>
      <c r="GR627" s="5"/>
      <c r="GS627" s="5"/>
      <c r="GT627" s="5"/>
      <c r="GU627" s="5"/>
      <c r="GV627" s="5"/>
      <c r="GW627" s="5"/>
      <c r="GX627" s="5"/>
      <c r="GY627" s="5"/>
      <c r="GZ627" s="5"/>
      <c r="HA627" s="5"/>
      <c r="HB627" s="5"/>
      <c r="HC627" s="5"/>
      <c r="HD627" s="5"/>
      <c r="HE627" s="5"/>
      <c r="HF627" s="5"/>
      <c r="HG627" s="5"/>
      <c r="HH627" s="5"/>
      <c r="HI627" s="5"/>
      <c r="HJ627" s="5"/>
      <c r="HK627" s="5"/>
      <c r="HL627" s="5"/>
      <c r="HM627" s="5"/>
      <c r="HN627" s="5"/>
      <c r="HO627" s="5"/>
      <c r="HP627" s="5"/>
      <c r="HQ627" s="5"/>
      <c r="HR627" s="5"/>
      <c r="HS627" s="5"/>
      <c r="HT627" s="5"/>
      <c r="HU627" s="5"/>
      <c r="HV627" s="5"/>
      <c r="HW627" s="5"/>
      <c r="HX627" s="5"/>
      <c r="HY627" s="5"/>
      <c r="HZ627" s="5"/>
      <c r="IA627" s="5"/>
      <c r="IB627" s="5"/>
      <c r="IC627" s="5"/>
      <c r="ID627" s="5"/>
    </row>
    <row r="628" spans="1:238" s="210" customFormat="1" ht="26.4" hidden="1">
      <c r="A628" s="122"/>
      <c r="B628" s="116"/>
      <c r="C628" s="117"/>
      <c r="D628" s="118"/>
      <c r="E628" s="119"/>
      <c r="F628" s="120"/>
      <c r="G628" s="121"/>
      <c r="H628" s="25"/>
      <c r="I628" s="18"/>
      <c r="J628" s="19"/>
      <c r="K628" s="19"/>
      <c r="L628" s="29" t="s">
        <v>131</v>
      </c>
      <c r="M628" s="12">
        <v>4511</v>
      </c>
      <c r="N628" s="183">
        <f>+'havelvac 7.1'!N628+'havelvac 7.2'!N628+'havelvac 7.3'!N628+'havelvac 7.4'!N628+'havelvac 7.5'!N628+'havelvac 7.6'!N628+'havelvac 7.7'!N628+'havelvac 7.9'!N628+'havelvac 7.8'!N628+'havelvac 7.10'!N628+'havelvac 7.11'!N628+'havelvac 7.12'!N628+'havelvac 7.13'!N628</f>
        <v>0</v>
      </c>
      <c r="O628" s="183">
        <f>+'havelvac 7.1'!O628+'havelvac 7.2'!O628+'havelvac 7.3'!O628+'havelvac 7.4'!O628+'havelvac 7.5'!O628+'havelvac 7.6'!O628+'havelvac 7.7'!O628+'havelvac 7.9'!O628+'havelvac 7.8'!O628+'havelvac 7.10'!O628+'havelvac 7.11'!O628+'havelvac 7.12'!O628+'havelvac 7.13'!O628</f>
        <v>0</v>
      </c>
      <c r="P628" s="183">
        <f>+'havelvac 7.1'!P628+'havelvac 7.2'!P628+'havelvac 7.3'!P628+'havelvac 7.4'!P628+'havelvac 7.5'!P628+'havelvac 7.6'!P628+'havelvac 7.7'!P628+'havelvac 7.9'!P628+'havelvac 7.8'!P628+'havelvac 7.10'!P628+'havelvac 7.11'!P628+'havelvac 7.12'!P628+'havelvac 7.13'!P628</f>
        <v>0</v>
      </c>
      <c r="Q628" s="161">
        <f>'havelvac 7.1'!N628+'havelvac 7.2'!N628</f>
        <v>0</v>
      </c>
      <c r="R628" s="161">
        <f>+'havelvac 7.1'!O628+'havelvac 7.2'!O628+'havelvac 7.3'!O628+'havelvac 7.4'!O628+'havelvac 7.5'!O628+'havelvac 7.6'!O628+'havelvac 7.7'!O628+'havelvac 7.9'!O628+'havelvac 7.8'!O628+'havelvac 7.10'!O628+'havelvac 7.11'!O628+'havelvac 7.12'!O628+'havelvac 7.13'!O628</f>
        <v>0</v>
      </c>
      <c r="S628" s="161">
        <f>+'havelvac 7.1'!P628+'havelvac 7.2'!P628+'havelvac 7.3'!P628+'havelvac 7.4'!P628+'havelvac 7.5'!P628+'havelvac 7.6'!P628+'havelvac 7.7'!P628+'havelvac 7.9'!P628+'havelvac 7.8'!P628+'havelvac 7.10'!P628+'havelvac 7.11'!P628+'havelvac 7.12'!P628+'havelvac 7.13'!P628</f>
        <v>0</v>
      </c>
      <c r="T628" s="438">
        <f t="shared" si="92"/>
        <v>0</v>
      </c>
      <c r="U628" s="438">
        <f t="shared" si="93"/>
        <v>0</v>
      </c>
      <c r="V628" s="438">
        <f t="shared" si="94"/>
        <v>0</v>
      </c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  <c r="DT628" s="5"/>
      <c r="DU628" s="5"/>
      <c r="DV628" s="5"/>
      <c r="DW628" s="5"/>
      <c r="DX628" s="5"/>
      <c r="DY628" s="5"/>
      <c r="DZ628" s="5"/>
      <c r="EA628" s="5"/>
      <c r="EB628" s="5"/>
      <c r="EC628" s="5"/>
      <c r="ED628" s="5"/>
      <c r="EE628" s="5"/>
      <c r="EF628" s="5"/>
      <c r="EG628" s="5"/>
      <c r="EH628" s="5"/>
      <c r="EI628" s="5"/>
      <c r="EJ628" s="5"/>
      <c r="EK628" s="5"/>
      <c r="EL628" s="5"/>
      <c r="EM628" s="5"/>
      <c r="EN628" s="5"/>
      <c r="EO628" s="5"/>
      <c r="EP628" s="5"/>
      <c r="EQ628" s="5"/>
      <c r="ER628" s="5"/>
      <c r="ES628" s="5"/>
      <c r="ET628" s="5"/>
      <c r="EU628" s="5"/>
      <c r="EV628" s="5"/>
      <c r="EW628" s="5"/>
      <c r="EX628" s="5"/>
      <c r="EY628" s="5"/>
      <c r="EZ628" s="5"/>
      <c r="FA628" s="5"/>
      <c r="FB628" s="5"/>
      <c r="FC628" s="5"/>
      <c r="FD628" s="5"/>
      <c r="FE628" s="5"/>
      <c r="FF628" s="5"/>
      <c r="FG628" s="5"/>
      <c r="FH628" s="5"/>
      <c r="FI628" s="5"/>
      <c r="FJ628" s="5"/>
      <c r="FK628" s="5"/>
      <c r="FL628" s="5"/>
      <c r="FM628" s="5"/>
      <c r="FN628" s="5"/>
      <c r="FO628" s="5"/>
      <c r="FP628" s="5"/>
      <c r="FQ628" s="5"/>
      <c r="FR628" s="5"/>
      <c r="FS628" s="5"/>
      <c r="FT628" s="5"/>
      <c r="FU628" s="5"/>
      <c r="FV628" s="5"/>
      <c r="FW628" s="5"/>
      <c r="FX628" s="5"/>
      <c r="FY628" s="5"/>
      <c r="FZ628" s="5"/>
      <c r="GA628" s="5"/>
      <c r="GB628" s="5"/>
      <c r="GC628" s="5"/>
      <c r="GD628" s="5"/>
      <c r="GE628" s="5"/>
      <c r="GF628" s="5"/>
      <c r="GG628" s="5"/>
      <c r="GH628" s="5"/>
      <c r="GI628" s="5"/>
      <c r="GJ628" s="5"/>
      <c r="GK628" s="5"/>
      <c r="GL628" s="5"/>
      <c r="GM628" s="5"/>
      <c r="GN628" s="5"/>
      <c r="GO628" s="5"/>
      <c r="GP628" s="5"/>
      <c r="GQ628" s="5"/>
      <c r="GR628" s="5"/>
      <c r="GS628" s="5"/>
      <c r="GT628" s="5"/>
      <c r="GU628" s="5"/>
      <c r="GV628" s="5"/>
      <c r="GW628" s="5"/>
      <c r="GX628" s="5"/>
      <c r="GY628" s="5"/>
      <c r="GZ628" s="5"/>
      <c r="HA628" s="5"/>
      <c r="HB628" s="5"/>
      <c r="HC628" s="5"/>
      <c r="HD628" s="5"/>
      <c r="HE628" s="5"/>
      <c r="HF628" s="5"/>
      <c r="HG628" s="5"/>
      <c r="HH628" s="5"/>
      <c r="HI628" s="5"/>
      <c r="HJ628" s="5"/>
      <c r="HK628" s="5"/>
      <c r="HL628" s="5"/>
      <c r="HM628" s="5"/>
      <c r="HN628" s="5"/>
      <c r="HO628" s="5"/>
      <c r="HP628" s="5"/>
      <c r="HQ628" s="5"/>
      <c r="HR628" s="5"/>
      <c r="HS628" s="5"/>
      <c r="HT628" s="5"/>
      <c r="HU628" s="5"/>
      <c r="HV628" s="5"/>
      <c r="HW628" s="5"/>
      <c r="HX628" s="5"/>
      <c r="HY628" s="5"/>
      <c r="HZ628" s="5"/>
      <c r="IA628" s="5"/>
      <c r="IB628" s="5"/>
      <c r="IC628" s="5"/>
      <c r="ID628" s="5"/>
    </row>
    <row r="629" spans="1:238" s="210" customFormat="1" ht="26.4" hidden="1">
      <c r="A629" s="122"/>
      <c r="B629" s="116"/>
      <c r="C629" s="117"/>
      <c r="D629" s="118"/>
      <c r="E629" s="119"/>
      <c r="F629" s="120"/>
      <c r="G629" s="121"/>
      <c r="H629" s="177"/>
      <c r="I629" s="194"/>
      <c r="J629" s="201"/>
      <c r="K629" s="202"/>
      <c r="L629" s="203" t="s">
        <v>219</v>
      </c>
      <c r="M629" s="13">
        <v>4819</v>
      </c>
      <c r="N629" s="183">
        <f>+'havelvac 7.1'!N629+'havelvac 7.2'!N629+'havelvac 7.3'!N629+'havelvac 7.4'!N629+'havelvac 7.5'!N629+'havelvac 7.6'!N629+'havelvac 7.7'!N629+'havelvac 7.9'!N629+'havelvac 7.8'!N629+'havelvac 7.10'!N629+'havelvac 7.11'!N629+'havelvac 7.12'!N629+'havelvac 7.13'!N629</f>
        <v>0</v>
      </c>
      <c r="O629" s="183">
        <f>+'havelvac 7.1'!O629+'havelvac 7.2'!O629+'havelvac 7.3'!O629+'havelvac 7.4'!O629+'havelvac 7.5'!O629+'havelvac 7.6'!O629+'havelvac 7.7'!O629+'havelvac 7.9'!O629+'havelvac 7.8'!O629+'havelvac 7.10'!O629+'havelvac 7.11'!O629+'havelvac 7.12'!O629+'havelvac 7.13'!O629</f>
        <v>0</v>
      </c>
      <c r="P629" s="183">
        <f>+'havelvac 7.1'!P629+'havelvac 7.2'!P629+'havelvac 7.3'!P629+'havelvac 7.4'!P629+'havelvac 7.5'!P629+'havelvac 7.6'!P629+'havelvac 7.7'!P629+'havelvac 7.9'!P629+'havelvac 7.8'!P629+'havelvac 7.10'!P629+'havelvac 7.11'!P629+'havelvac 7.12'!P629+'havelvac 7.13'!P629</f>
        <v>0</v>
      </c>
      <c r="Q629" s="161">
        <f>'havelvac 7.1'!N629+'havelvac 7.2'!N629</f>
        <v>0</v>
      </c>
      <c r="R629" s="161">
        <f>+'havelvac 7.1'!O629+'havelvac 7.2'!O629+'havelvac 7.3'!O629+'havelvac 7.4'!O629+'havelvac 7.5'!O629+'havelvac 7.6'!O629+'havelvac 7.7'!O629+'havelvac 7.9'!O629+'havelvac 7.8'!O629+'havelvac 7.10'!O629+'havelvac 7.11'!O629+'havelvac 7.12'!O629+'havelvac 7.13'!O629</f>
        <v>0</v>
      </c>
      <c r="S629" s="161">
        <f>+'havelvac 7.1'!P629+'havelvac 7.2'!P629+'havelvac 7.3'!P629+'havelvac 7.4'!P629+'havelvac 7.5'!P629+'havelvac 7.6'!P629+'havelvac 7.7'!P629+'havelvac 7.9'!P629+'havelvac 7.8'!P629+'havelvac 7.10'!P629+'havelvac 7.11'!P629+'havelvac 7.12'!P629+'havelvac 7.13'!P629</f>
        <v>0</v>
      </c>
      <c r="T629" s="438">
        <f t="shared" si="92"/>
        <v>0</v>
      </c>
      <c r="U629" s="438">
        <f t="shared" si="93"/>
        <v>0</v>
      </c>
      <c r="V629" s="438">
        <f t="shared" si="94"/>
        <v>0</v>
      </c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  <c r="DT629" s="5"/>
      <c r="DU629" s="5"/>
      <c r="DV629" s="5"/>
      <c r="DW629" s="5"/>
      <c r="DX629" s="5"/>
      <c r="DY629" s="5"/>
      <c r="DZ629" s="5"/>
      <c r="EA629" s="5"/>
      <c r="EB629" s="5"/>
      <c r="EC629" s="5"/>
      <c r="ED629" s="5"/>
      <c r="EE629" s="5"/>
      <c r="EF629" s="5"/>
      <c r="EG629" s="5"/>
      <c r="EH629" s="5"/>
      <c r="EI629" s="5"/>
      <c r="EJ629" s="5"/>
      <c r="EK629" s="5"/>
      <c r="EL629" s="5"/>
      <c r="EM629" s="5"/>
      <c r="EN629" s="5"/>
      <c r="EO629" s="5"/>
      <c r="EP629" s="5"/>
      <c r="EQ629" s="5"/>
      <c r="ER629" s="5"/>
      <c r="ES629" s="5"/>
      <c r="ET629" s="5"/>
      <c r="EU629" s="5"/>
      <c r="EV629" s="5"/>
      <c r="EW629" s="5"/>
      <c r="EX629" s="5"/>
      <c r="EY629" s="5"/>
      <c r="EZ629" s="5"/>
      <c r="FA629" s="5"/>
      <c r="FB629" s="5"/>
      <c r="FC629" s="5"/>
      <c r="FD629" s="5"/>
      <c r="FE629" s="5"/>
      <c r="FF629" s="5"/>
      <c r="FG629" s="5"/>
      <c r="FH629" s="5"/>
      <c r="FI629" s="5"/>
      <c r="FJ629" s="5"/>
      <c r="FK629" s="5"/>
      <c r="FL629" s="5"/>
      <c r="FM629" s="5"/>
      <c r="FN629" s="5"/>
      <c r="FO629" s="5"/>
      <c r="FP629" s="5"/>
      <c r="FQ629" s="5"/>
      <c r="FR629" s="5"/>
      <c r="FS629" s="5"/>
      <c r="FT629" s="5"/>
      <c r="FU629" s="5"/>
      <c r="FV629" s="5"/>
      <c r="FW629" s="5"/>
      <c r="FX629" s="5"/>
      <c r="FY629" s="5"/>
      <c r="FZ629" s="5"/>
      <c r="GA629" s="5"/>
      <c r="GB629" s="5"/>
      <c r="GC629" s="5"/>
      <c r="GD629" s="5"/>
      <c r="GE629" s="5"/>
      <c r="GF629" s="5"/>
      <c r="GG629" s="5"/>
      <c r="GH629" s="5"/>
      <c r="GI629" s="5"/>
      <c r="GJ629" s="5"/>
      <c r="GK629" s="5"/>
      <c r="GL629" s="5"/>
      <c r="GM629" s="5"/>
      <c r="GN629" s="5"/>
      <c r="GO629" s="5"/>
      <c r="GP629" s="5"/>
      <c r="GQ629" s="5"/>
      <c r="GR629" s="5"/>
      <c r="GS629" s="5"/>
      <c r="GT629" s="5"/>
      <c r="GU629" s="5"/>
      <c r="GV629" s="5"/>
      <c r="GW629" s="5"/>
      <c r="GX629" s="5"/>
      <c r="GY629" s="5"/>
      <c r="GZ629" s="5"/>
      <c r="HA629" s="5"/>
      <c r="HB629" s="5"/>
      <c r="HC629" s="5"/>
      <c r="HD629" s="5"/>
      <c r="HE629" s="5"/>
      <c r="HF629" s="5"/>
      <c r="HG629" s="5"/>
      <c r="HH629" s="5"/>
      <c r="HI629" s="5"/>
      <c r="HJ629" s="5"/>
      <c r="HK629" s="5"/>
      <c r="HL629" s="5"/>
      <c r="HM629" s="5"/>
      <c r="HN629" s="5"/>
      <c r="HO629" s="5"/>
      <c r="HP629" s="5"/>
      <c r="HQ629" s="5"/>
      <c r="HR629" s="5"/>
      <c r="HS629" s="5"/>
      <c r="HT629" s="5"/>
      <c r="HU629" s="5"/>
      <c r="HV629" s="5"/>
      <c r="HW629" s="5"/>
      <c r="HX629" s="5"/>
      <c r="HY629" s="5"/>
      <c r="HZ629" s="5"/>
      <c r="IA629" s="5"/>
      <c r="IB629" s="5"/>
      <c r="IC629" s="5"/>
      <c r="ID629" s="5"/>
    </row>
    <row r="630" spans="1:238" s="210" customFormat="1" ht="16.2" hidden="1">
      <c r="A630" s="122"/>
      <c r="B630" s="116"/>
      <c r="C630" s="117"/>
      <c r="D630" s="118"/>
      <c r="E630" s="119"/>
      <c r="F630" s="120"/>
      <c r="G630" s="121"/>
      <c r="H630" s="17"/>
      <c r="I630" s="25"/>
      <c r="J630" s="26"/>
      <c r="K630" s="26"/>
      <c r="L630" s="32" t="s">
        <v>332</v>
      </c>
      <c r="M630" s="33">
        <v>5122</v>
      </c>
      <c r="N630" s="183">
        <f>+'havelvac 7.1'!N630+'havelvac 7.2'!N630+'havelvac 7.3'!N630+'havelvac 7.4'!N630+'havelvac 7.5'!N630+'havelvac 7.6'!N630+'havelvac 7.7'!N630+'havelvac 7.9'!N630+'havelvac 7.8'!N630+'havelvac 7.10'!N630+'havelvac 7.11'!N630+'havelvac 7.12'!N630+'havelvac 7.13'!N630</f>
        <v>0</v>
      </c>
      <c r="O630" s="183">
        <f>+'havelvac 7.1'!O630+'havelvac 7.2'!O630+'havelvac 7.3'!O630+'havelvac 7.4'!O630+'havelvac 7.5'!O630+'havelvac 7.6'!O630+'havelvac 7.7'!O630+'havelvac 7.9'!O630+'havelvac 7.8'!O630+'havelvac 7.10'!O630+'havelvac 7.11'!O630+'havelvac 7.12'!O630+'havelvac 7.13'!O630</f>
        <v>0</v>
      </c>
      <c r="P630" s="183">
        <f>+'havelvac 7.1'!P630+'havelvac 7.2'!P630+'havelvac 7.3'!P630+'havelvac 7.4'!P630+'havelvac 7.5'!P630+'havelvac 7.6'!P630+'havelvac 7.7'!P630+'havelvac 7.9'!P630+'havelvac 7.8'!P630+'havelvac 7.10'!P630+'havelvac 7.11'!P630+'havelvac 7.12'!P630+'havelvac 7.13'!P630</f>
        <v>0</v>
      </c>
      <c r="Q630" s="161">
        <f>'havelvac 7.1'!N630+'havelvac 7.2'!N630</f>
        <v>0</v>
      </c>
      <c r="R630" s="161">
        <f>+'havelvac 7.1'!O630+'havelvac 7.2'!O630+'havelvac 7.3'!O630+'havelvac 7.4'!O630+'havelvac 7.5'!O630+'havelvac 7.6'!O630+'havelvac 7.7'!O630+'havelvac 7.9'!O630+'havelvac 7.8'!O630+'havelvac 7.10'!O630+'havelvac 7.11'!O630+'havelvac 7.12'!O630+'havelvac 7.13'!O630</f>
        <v>0</v>
      </c>
      <c r="S630" s="161">
        <f>+'havelvac 7.1'!P630+'havelvac 7.2'!P630+'havelvac 7.3'!P630+'havelvac 7.4'!P630+'havelvac 7.5'!P630+'havelvac 7.6'!P630+'havelvac 7.7'!P630+'havelvac 7.9'!P630+'havelvac 7.8'!P630+'havelvac 7.10'!P630+'havelvac 7.11'!P630+'havelvac 7.12'!P630+'havelvac 7.13'!P630</f>
        <v>0</v>
      </c>
      <c r="T630" s="438">
        <f t="shared" si="92"/>
        <v>0</v>
      </c>
      <c r="U630" s="438">
        <f t="shared" si="93"/>
        <v>0</v>
      </c>
      <c r="V630" s="438">
        <f t="shared" si="94"/>
        <v>0</v>
      </c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  <c r="EM630" s="5"/>
      <c r="EN630" s="5"/>
      <c r="EO630" s="5"/>
      <c r="EP630" s="5"/>
      <c r="EQ630" s="5"/>
      <c r="ER630" s="5"/>
      <c r="ES630" s="5"/>
      <c r="ET630" s="5"/>
      <c r="EU630" s="5"/>
      <c r="EV630" s="5"/>
      <c r="EW630" s="5"/>
      <c r="EX630" s="5"/>
      <c r="EY630" s="5"/>
      <c r="EZ630" s="5"/>
      <c r="FA630" s="5"/>
      <c r="FB630" s="5"/>
      <c r="FC630" s="5"/>
      <c r="FD630" s="5"/>
      <c r="FE630" s="5"/>
      <c r="FF630" s="5"/>
      <c r="FG630" s="5"/>
      <c r="FH630" s="5"/>
      <c r="FI630" s="5"/>
      <c r="FJ630" s="5"/>
      <c r="FK630" s="5"/>
      <c r="FL630" s="5"/>
      <c r="FM630" s="5"/>
      <c r="FN630" s="5"/>
      <c r="FO630" s="5"/>
      <c r="FP630" s="5"/>
      <c r="FQ630" s="5"/>
      <c r="FR630" s="5"/>
      <c r="FS630" s="5"/>
      <c r="FT630" s="5"/>
      <c r="FU630" s="5"/>
      <c r="FV630" s="5"/>
      <c r="FW630" s="5"/>
      <c r="FX630" s="5"/>
      <c r="FY630" s="5"/>
      <c r="FZ630" s="5"/>
      <c r="GA630" s="5"/>
      <c r="GB630" s="5"/>
      <c r="GC630" s="5"/>
      <c r="GD630" s="5"/>
      <c r="GE630" s="5"/>
      <c r="GF630" s="5"/>
      <c r="GG630" s="5"/>
      <c r="GH630" s="5"/>
      <c r="GI630" s="5"/>
      <c r="GJ630" s="5"/>
      <c r="GK630" s="5"/>
      <c r="GL630" s="5"/>
      <c r="GM630" s="5"/>
      <c r="GN630" s="5"/>
      <c r="GO630" s="5"/>
      <c r="GP630" s="5"/>
      <c r="GQ630" s="5"/>
      <c r="GR630" s="5"/>
      <c r="GS630" s="5"/>
      <c r="GT630" s="5"/>
      <c r="GU630" s="5"/>
      <c r="GV630" s="5"/>
      <c r="GW630" s="5"/>
      <c r="GX630" s="5"/>
      <c r="GY630" s="5"/>
      <c r="GZ630" s="5"/>
      <c r="HA630" s="5"/>
      <c r="HB630" s="5"/>
      <c r="HC630" s="5"/>
      <c r="HD630" s="5"/>
      <c r="HE630" s="5"/>
      <c r="HF630" s="5"/>
      <c r="HG630" s="5"/>
      <c r="HH630" s="5"/>
      <c r="HI630" s="5"/>
      <c r="HJ630" s="5"/>
      <c r="HK630" s="5"/>
      <c r="HL630" s="5"/>
      <c r="HM630" s="5"/>
      <c r="HN630" s="5"/>
      <c r="HO630" s="5"/>
      <c r="HP630" s="5"/>
      <c r="HQ630" s="5"/>
      <c r="HR630" s="5"/>
      <c r="HS630" s="5"/>
      <c r="HT630" s="5"/>
      <c r="HU630" s="5"/>
      <c r="HV630" s="5"/>
      <c r="HW630" s="5"/>
      <c r="HX630" s="5"/>
      <c r="HY630" s="5"/>
      <c r="HZ630" s="5"/>
      <c r="IA630" s="5"/>
      <c r="IB630" s="5"/>
      <c r="IC630" s="5"/>
      <c r="ID630" s="5"/>
    </row>
    <row r="631" spans="1:238" s="210" customFormat="1" ht="27.6" hidden="1">
      <c r="A631" s="122"/>
      <c r="B631" s="116"/>
      <c r="C631" s="117"/>
      <c r="D631" s="118"/>
      <c r="E631" s="119"/>
      <c r="F631" s="120"/>
      <c r="G631" s="121"/>
      <c r="H631" s="45"/>
      <c r="I631" s="147"/>
      <c r="J631" s="148"/>
      <c r="K631" s="148"/>
      <c r="L631" s="27" t="s">
        <v>639</v>
      </c>
      <c r="M631" s="28"/>
      <c r="N631" s="197">
        <f>SUM(N632:N633)</f>
        <v>0</v>
      </c>
      <c r="O631" s="197">
        <f>SUM(O632:O633)</f>
        <v>0</v>
      </c>
      <c r="P631" s="197">
        <f>SUM(P632:P633)</f>
        <v>0</v>
      </c>
      <c r="Q631" s="161">
        <f>'havelvac 7.1'!N631+'havelvac 7.2'!N631</f>
        <v>0</v>
      </c>
      <c r="R631" s="161">
        <f>+'havelvac 7.1'!O631+'havelvac 7.2'!O631+'havelvac 7.3'!O631+'havelvac 7.4'!O631+'havelvac 7.5'!O631+'havelvac 7.6'!O631+'havelvac 7.7'!O631+'havelvac 7.9'!O631+'havelvac 7.8'!O631+'havelvac 7.10'!O631+'havelvac 7.11'!O631+'havelvac 7.12'!O631+'havelvac 7.13'!O631</f>
        <v>0</v>
      </c>
      <c r="S631" s="161">
        <f>+'havelvac 7.1'!P631+'havelvac 7.2'!P631+'havelvac 7.3'!P631+'havelvac 7.4'!P631+'havelvac 7.5'!P631+'havelvac 7.6'!P631+'havelvac 7.7'!P631+'havelvac 7.9'!P631+'havelvac 7.8'!P631+'havelvac 7.10'!P631+'havelvac 7.11'!P631+'havelvac 7.12'!P631+'havelvac 7.13'!P631</f>
        <v>0</v>
      </c>
      <c r="T631" s="438">
        <f t="shared" si="92"/>
        <v>0</v>
      </c>
      <c r="U631" s="438">
        <f t="shared" si="93"/>
        <v>0</v>
      </c>
      <c r="V631" s="438">
        <f t="shared" si="94"/>
        <v>0</v>
      </c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  <c r="EM631" s="5"/>
      <c r="EN631" s="5"/>
      <c r="EO631" s="5"/>
      <c r="EP631" s="5"/>
      <c r="EQ631" s="5"/>
      <c r="ER631" s="5"/>
      <c r="ES631" s="5"/>
      <c r="ET631" s="5"/>
      <c r="EU631" s="5"/>
      <c r="EV631" s="5"/>
      <c r="EW631" s="5"/>
      <c r="EX631" s="5"/>
      <c r="EY631" s="5"/>
      <c r="EZ631" s="5"/>
      <c r="FA631" s="5"/>
      <c r="FB631" s="5"/>
      <c r="FC631" s="5"/>
      <c r="FD631" s="5"/>
      <c r="FE631" s="5"/>
      <c r="FF631" s="5"/>
      <c r="FG631" s="5"/>
      <c r="FH631" s="5"/>
      <c r="FI631" s="5"/>
      <c r="FJ631" s="5"/>
      <c r="FK631" s="5"/>
      <c r="FL631" s="5"/>
      <c r="FM631" s="5"/>
      <c r="FN631" s="5"/>
      <c r="FO631" s="5"/>
      <c r="FP631" s="5"/>
      <c r="FQ631" s="5"/>
      <c r="FR631" s="5"/>
      <c r="FS631" s="5"/>
      <c r="FT631" s="5"/>
      <c r="FU631" s="5"/>
      <c r="FV631" s="5"/>
      <c r="FW631" s="5"/>
      <c r="FX631" s="5"/>
      <c r="FY631" s="5"/>
      <c r="FZ631" s="5"/>
      <c r="GA631" s="5"/>
      <c r="GB631" s="5"/>
      <c r="GC631" s="5"/>
      <c r="GD631" s="5"/>
      <c r="GE631" s="5"/>
      <c r="GF631" s="5"/>
      <c r="GG631" s="5"/>
      <c r="GH631" s="5"/>
      <c r="GI631" s="5"/>
      <c r="GJ631" s="5"/>
      <c r="GK631" s="5"/>
      <c r="GL631" s="5"/>
      <c r="GM631" s="5"/>
      <c r="GN631" s="5"/>
      <c r="GO631" s="5"/>
      <c r="GP631" s="5"/>
      <c r="GQ631" s="5"/>
      <c r="GR631" s="5"/>
      <c r="GS631" s="5"/>
      <c r="GT631" s="5"/>
      <c r="GU631" s="5"/>
      <c r="GV631" s="5"/>
      <c r="GW631" s="5"/>
      <c r="GX631" s="5"/>
      <c r="GY631" s="5"/>
      <c r="GZ631" s="5"/>
      <c r="HA631" s="5"/>
      <c r="HB631" s="5"/>
      <c r="HC631" s="5"/>
      <c r="HD631" s="5"/>
      <c r="HE631" s="5"/>
      <c r="HF631" s="5"/>
      <c r="HG631" s="5"/>
      <c r="HH631" s="5"/>
      <c r="HI631" s="5"/>
      <c r="HJ631" s="5"/>
      <c r="HK631" s="5"/>
      <c r="HL631" s="5"/>
      <c r="HM631" s="5"/>
      <c r="HN631" s="5"/>
      <c r="HO631" s="5"/>
      <c r="HP631" s="5"/>
      <c r="HQ631" s="5"/>
      <c r="HR631" s="5"/>
      <c r="HS631" s="5"/>
      <c r="HT631" s="5"/>
      <c r="HU631" s="5"/>
      <c r="HV631" s="5"/>
      <c r="HW631" s="5"/>
      <c r="HX631" s="5"/>
      <c r="HY631" s="5"/>
      <c r="HZ631" s="5"/>
      <c r="IA631" s="5"/>
      <c r="IB631" s="5"/>
      <c r="IC631" s="5"/>
      <c r="ID631" s="5"/>
    </row>
    <row r="632" spans="1:238" s="210" customFormat="1" ht="26.4" hidden="1">
      <c r="A632" s="122"/>
      <c r="B632" s="116"/>
      <c r="C632" s="117"/>
      <c r="D632" s="118"/>
      <c r="E632" s="119"/>
      <c r="F632" s="120"/>
      <c r="G632" s="121"/>
      <c r="H632" s="25"/>
      <c r="I632" s="18"/>
      <c r="J632" s="19"/>
      <c r="K632" s="19"/>
      <c r="L632" s="29" t="s">
        <v>219</v>
      </c>
      <c r="M632" s="44">
        <v>4819</v>
      </c>
      <c r="N632" s="183">
        <f>+'havelvac 7.1'!N632+'havelvac 7.2'!N632+'havelvac 7.3'!N632+'havelvac 7.4'!N632+'havelvac 7.5'!N632+'havelvac 7.6'!N632+'havelvac 7.7'!N632+'havelvac 7.9'!N632+'havelvac 7.8'!N632+'havelvac 7.10'!N632+'havelvac 7.11'!N632+'havelvac 7.12'!N632+'havelvac 7.13'!N632</f>
        <v>0</v>
      </c>
      <c r="O632" s="183">
        <f>+'havelvac 7.1'!O632+'havelvac 7.2'!O632+'havelvac 7.3'!O632+'havelvac 7.4'!O632+'havelvac 7.5'!O632+'havelvac 7.6'!O632+'havelvac 7.7'!O632+'havelvac 7.9'!O632+'havelvac 7.8'!O632+'havelvac 7.10'!O632+'havelvac 7.11'!O632+'havelvac 7.12'!O632+'havelvac 7.13'!O632</f>
        <v>0</v>
      </c>
      <c r="P632" s="183">
        <f>+'havelvac 7.1'!P632+'havelvac 7.2'!P632+'havelvac 7.3'!P632+'havelvac 7.4'!P632+'havelvac 7.5'!P632+'havelvac 7.6'!P632+'havelvac 7.7'!P632+'havelvac 7.9'!P632+'havelvac 7.8'!P632+'havelvac 7.10'!P632+'havelvac 7.11'!P632+'havelvac 7.12'!P632+'havelvac 7.13'!P632</f>
        <v>0</v>
      </c>
      <c r="Q632" s="161">
        <f>'havelvac 7.1'!N632+'havelvac 7.2'!N632</f>
        <v>0</v>
      </c>
      <c r="R632" s="161">
        <f>+'havelvac 7.1'!O632+'havelvac 7.2'!O632+'havelvac 7.3'!O632+'havelvac 7.4'!O632+'havelvac 7.5'!O632+'havelvac 7.6'!O632+'havelvac 7.7'!O632+'havelvac 7.9'!O632+'havelvac 7.8'!O632+'havelvac 7.10'!O632+'havelvac 7.11'!O632+'havelvac 7.12'!O632+'havelvac 7.13'!O632</f>
        <v>0</v>
      </c>
      <c r="S632" s="161">
        <f>+'havelvac 7.1'!P632+'havelvac 7.2'!P632+'havelvac 7.3'!P632+'havelvac 7.4'!P632+'havelvac 7.5'!P632+'havelvac 7.6'!P632+'havelvac 7.7'!P632+'havelvac 7.9'!P632+'havelvac 7.8'!P632+'havelvac 7.10'!P632+'havelvac 7.11'!P632+'havelvac 7.12'!P632+'havelvac 7.13'!P632</f>
        <v>0</v>
      </c>
      <c r="T632" s="438">
        <f t="shared" si="92"/>
        <v>0</v>
      </c>
      <c r="U632" s="438">
        <f t="shared" si="93"/>
        <v>0</v>
      </c>
      <c r="V632" s="438">
        <f t="shared" si="94"/>
        <v>0</v>
      </c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  <c r="DT632" s="5"/>
      <c r="DU632" s="5"/>
      <c r="DV632" s="5"/>
      <c r="DW632" s="5"/>
      <c r="DX632" s="5"/>
      <c r="DY632" s="5"/>
      <c r="DZ632" s="5"/>
      <c r="EA632" s="5"/>
      <c r="EB632" s="5"/>
      <c r="EC632" s="5"/>
      <c r="ED632" s="5"/>
      <c r="EE632" s="5"/>
      <c r="EF632" s="5"/>
      <c r="EG632" s="5"/>
      <c r="EH632" s="5"/>
      <c r="EI632" s="5"/>
      <c r="EJ632" s="5"/>
      <c r="EK632" s="5"/>
      <c r="EL632" s="5"/>
      <c r="EM632" s="5"/>
      <c r="EN632" s="5"/>
      <c r="EO632" s="5"/>
      <c r="EP632" s="5"/>
      <c r="EQ632" s="5"/>
      <c r="ER632" s="5"/>
      <c r="ES632" s="5"/>
      <c r="ET632" s="5"/>
      <c r="EU632" s="5"/>
      <c r="EV632" s="5"/>
      <c r="EW632" s="5"/>
      <c r="EX632" s="5"/>
      <c r="EY632" s="5"/>
      <c r="EZ632" s="5"/>
      <c r="FA632" s="5"/>
      <c r="FB632" s="5"/>
      <c r="FC632" s="5"/>
      <c r="FD632" s="5"/>
      <c r="FE632" s="5"/>
      <c r="FF632" s="5"/>
      <c r="FG632" s="5"/>
      <c r="FH632" s="5"/>
      <c r="FI632" s="5"/>
      <c r="FJ632" s="5"/>
      <c r="FK632" s="5"/>
      <c r="FL632" s="5"/>
      <c r="FM632" s="5"/>
      <c r="FN632" s="5"/>
      <c r="FO632" s="5"/>
      <c r="FP632" s="5"/>
      <c r="FQ632" s="5"/>
      <c r="FR632" s="5"/>
      <c r="FS632" s="5"/>
      <c r="FT632" s="5"/>
      <c r="FU632" s="5"/>
      <c r="FV632" s="5"/>
      <c r="FW632" s="5"/>
      <c r="FX632" s="5"/>
      <c r="FY632" s="5"/>
      <c r="FZ632" s="5"/>
      <c r="GA632" s="5"/>
      <c r="GB632" s="5"/>
      <c r="GC632" s="5"/>
      <c r="GD632" s="5"/>
      <c r="GE632" s="5"/>
      <c r="GF632" s="5"/>
      <c r="GG632" s="5"/>
      <c r="GH632" s="5"/>
      <c r="GI632" s="5"/>
      <c r="GJ632" s="5"/>
      <c r="GK632" s="5"/>
      <c r="GL632" s="5"/>
      <c r="GM632" s="5"/>
      <c r="GN632" s="5"/>
      <c r="GO632" s="5"/>
      <c r="GP632" s="5"/>
      <c r="GQ632" s="5"/>
      <c r="GR632" s="5"/>
      <c r="GS632" s="5"/>
      <c r="GT632" s="5"/>
      <c r="GU632" s="5"/>
      <c r="GV632" s="5"/>
      <c r="GW632" s="5"/>
      <c r="GX632" s="5"/>
      <c r="GY632" s="5"/>
      <c r="GZ632" s="5"/>
      <c r="HA632" s="5"/>
      <c r="HB632" s="5"/>
      <c r="HC632" s="5"/>
      <c r="HD632" s="5"/>
      <c r="HE632" s="5"/>
      <c r="HF632" s="5"/>
      <c r="HG632" s="5"/>
      <c r="HH632" s="5"/>
      <c r="HI632" s="5"/>
      <c r="HJ632" s="5"/>
      <c r="HK632" s="5"/>
      <c r="HL632" s="5"/>
      <c r="HM632" s="5"/>
      <c r="HN632" s="5"/>
      <c r="HO632" s="5"/>
      <c r="HP632" s="5"/>
      <c r="HQ632" s="5"/>
      <c r="HR632" s="5"/>
      <c r="HS632" s="5"/>
      <c r="HT632" s="5"/>
      <c r="HU632" s="5"/>
      <c r="HV632" s="5"/>
      <c r="HW632" s="5"/>
      <c r="HX632" s="5"/>
      <c r="HY632" s="5"/>
      <c r="HZ632" s="5"/>
      <c r="IA632" s="5"/>
      <c r="IB632" s="5"/>
      <c r="IC632" s="5"/>
      <c r="ID632" s="5"/>
    </row>
    <row r="633" spans="1:238" s="210" customFormat="1" ht="16.2" hidden="1">
      <c r="A633" s="122"/>
      <c r="B633" s="116"/>
      <c r="C633" s="117"/>
      <c r="D633" s="118"/>
      <c r="E633" s="119"/>
      <c r="F633" s="120"/>
      <c r="G633" s="121"/>
      <c r="H633" s="25"/>
      <c r="I633" s="18"/>
      <c r="J633" s="19"/>
      <c r="K633" s="19"/>
      <c r="L633" s="29" t="s">
        <v>137</v>
      </c>
      <c r="M633" s="12">
        <v>5129</v>
      </c>
      <c r="N633" s="183">
        <f>+'havelvac 7.1'!N633+'havelvac 7.2'!N633+'havelvac 7.3'!N633+'havelvac 7.4'!N633+'havelvac 7.5'!N633+'havelvac 7.6'!N633+'havelvac 7.7'!N633+'havelvac 7.9'!N633+'havelvac 7.8'!N633+'havelvac 7.10'!N633+'havelvac 7.11'!N633+'havelvac 7.12'!N633+'havelvac 7.13'!N633</f>
        <v>0</v>
      </c>
      <c r="O633" s="183">
        <f>+'havelvac 7.1'!O633+'havelvac 7.2'!O633+'havelvac 7.3'!O633+'havelvac 7.4'!O633+'havelvac 7.5'!O633+'havelvac 7.6'!O633+'havelvac 7.7'!O633+'havelvac 7.9'!O633+'havelvac 7.8'!O633+'havelvac 7.10'!O633+'havelvac 7.11'!O633+'havelvac 7.12'!O633+'havelvac 7.13'!O633</f>
        <v>0</v>
      </c>
      <c r="P633" s="183">
        <f>+'havelvac 7.1'!P633+'havelvac 7.2'!P633+'havelvac 7.3'!P633+'havelvac 7.4'!P633+'havelvac 7.5'!P633+'havelvac 7.6'!P633+'havelvac 7.7'!P633+'havelvac 7.9'!P633+'havelvac 7.8'!P633+'havelvac 7.10'!P633+'havelvac 7.11'!P633+'havelvac 7.12'!P633+'havelvac 7.13'!P633</f>
        <v>0</v>
      </c>
      <c r="Q633" s="161">
        <f>'havelvac 7.1'!N633+'havelvac 7.2'!N633</f>
        <v>0</v>
      </c>
      <c r="R633" s="161">
        <f>+'havelvac 7.1'!O633+'havelvac 7.2'!O633+'havelvac 7.3'!O633+'havelvac 7.4'!O633+'havelvac 7.5'!O633+'havelvac 7.6'!O633+'havelvac 7.7'!O633+'havelvac 7.9'!O633+'havelvac 7.8'!O633+'havelvac 7.10'!O633+'havelvac 7.11'!O633+'havelvac 7.12'!O633+'havelvac 7.13'!O633</f>
        <v>0</v>
      </c>
      <c r="S633" s="161">
        <f>+'havelvac 7.1'!P633+'havelvac 7.2'!P633+'havelvac 7.3'!P633+'havelvac 7.4'!P633+'havelvac 7.5'!P633+'havelvac 7.6'!P633+'havelvac 7.7'!P633+'havelvac 7.9'!P633+'havelvac 7.8'!P633+'havelvac 7.10'!P633+'havelvac 7.11'!P633+'havelvac 7.12'!P633+'havelvac 7.13'!P633</f>
        <v>0</v>
      </c>
      <c r="T633" s="438">
        <f t="shared" si="92"/>
        <v>0</v>
      </c>
      <c r="U633" s="438">
        <f t="shared" si="93"/>
        <v>0</v>
      </c>
      <c r="V633" s="438">
        <f t="shared" si="94"/>
        <v>0</v>
      </c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  <c r="EM633" s="5"/>
      <c r="EN633" s="5"/>
      <c r="EO633" s="5"/>
      <c r="EP633" s="5"/>
      <c r="EQ633" s="5"/>
      <c r="ER633" s="5"/>
      <c r="ES633" s="5"/>
      <c r="ET633" s="5"/>
      <c r="EU633" s="5"/>
      <c r="EV633" s="5"/>
      <c r="EW633" s="5"/>
      <c r="EX633" s="5"/>
      <c r="EY633" s="5"/>
      <c r="EZ633" s="5"/>
      <c r="FA633" s="5"/>
      <c r="FB633" s="5"/>
      <c r="FC633" s="5"/>
      <c r="FD633" s="5"/>
      <c r="FE633" s="5"/>
      <c r="FF633" s="5"/>
      <c r="FG633" s="5"/>
      <c r="FH633" s="5"/>
      <c r="FI633" s="5"/>
      <c r="FJ633" s="5"/>
      <c r="FK633" s="5"/>
      <c r="FL633" s="5"/>
      <c r="FM633" s="5"/>
      <c r="FN633" s="5"/>
      <c r="FO633" s="5"/>
      <c r="FP633" s="5"/>
      <c r="FQ633" s="5"/>
      <c r="FR633" s="5"/>
      <c r="FS633" s="5"/>
      <c r="FT633" s="5"/>
      <c r="FU633" s="5"/>
      <c r="FV633" s="5"/>
      <c r="FW633" s="5"/>
      <c r="FX633" s="5"/>
      <c r="FY633" s="5"/>
      <c r="FZ633" s="5"/>
      <c r="GA633" s="5"/>
      <c r="GB633" s="5"/>
      <c r="GC633" s="5"/>
      <c r="GD633" s="5"/>
      <c r="GE633" s="5"/>
      <c r="GF633" s="5"/>
      <c r="GG633" s="5"/>
      <c r="GH633" s="5"/>
      <c r="GI633" s="5"/>
      <c r="GJ633" s="5"/>
      <c r="GK633" s="5"/>
      <c r="GL633" s="5"/>
      <c r="GM633" s="5"/>
      <c r="GN633" s="5"/>
      <c r="GO633" s="5"/>
      <c r="GP633" s="5"/>
      <c r="GQ633" s="5"/>
      <c r="GR633" s="5"/>
      <c r="GS633" s="5"/>
      <c r="GT633" s="5"/>
      <c r="GU633" s="5"/>
      <c r="GV633" s="5"/>
      <c r="GW633" s="5"/>
      <c r="GX633" s="5"/>
      <c r="GY633" s="5"/>
      <c r="GZ633" s="5"/>
      <c r="HA633" s="5"/>
      <c r="HB633" s="5"/>
      <c r="HC633" s="5"/>
      <c r="HD633" s="5"/>
      <c r="HE633" s="5"/>
      <c r="HF633" s="5"/>
      <c r="HG633" s="5"/>
      <c r="HH633" s="5"/>
      <c r="HI633" s="5"/>
      <c r="HJ633" s="5"/>
      <c r="HK633" s="5"/>
      <c r="HL633" s="5"/>
      <c r="HM633" s="5"/>
      <c r="HN633" s="5"/>
      <c r="HO633" s="5"/>
      <c r="HP633" s="5"/>
      <c r="HQ633" s="5"/>
      <c r="HR633" s="5"/>
      <c r="HS633" s="5"/>
      <c r="HT633" s="5"/>
      <c r="HU633" s="5"/>
      <c r="HV633" s="5"/>
      <c r="HW633" s="5"/>
      <c r="HX633" s="5"/>
      <c r="HY633" s="5"/>
      <c r="HZ633" s="5"/>
      <c r="IA633" s="5"/>
      <c r="IB633" s="5"/>
      <c r="IC633" s="5"/>
      <c r="ID633" s="5"/>
    </row>
    <row r="634" spans="1:238" s="210" customFormat="1" ht="41.4" hidden="1">
      <c r="A634" s="122"/>
      <c r="B634" s="116"/>
      <c r="C634" s="117"/>
      <c r="D634" s="118"/>
      <c r="E634" s="119"/>
      <c r="F634" s="120"/>
      <c r="G634" s="121"/>
      <c r="H634" s="45"/>
      <c r="I634" s="147"/>
      <c r="J634" s="148"/>
      <c r="K634" s="148"/>
      <c r="L634" s="27" t="s">
        <v>334</v>
      </c>
      <c r="M634" s="28"/>
      <c r="N634" s="197">
        <f>SUM(N635:N636)</f>
        <v>0</v>
      </c>
      <c r="O634" s="197">
        <f>SUM(O635:O636)</f>
        <v>0</v>
      </c>
      <c r="P634" s="197">
        <f>SUM(P635:P636)</f>
        <v>0</v>
      </c>
      <c r="Q634" s="161">
        <f>'havelvac 7.1'!N634+'havelvac 7.2'!N634</f>
        <v>0</v>
      </c>
      <c r="R634" s="161">
        <f>+'havelvac 7.1'!O634+'havelvac 7.2'!O634+'havelvac 7.3'!O634+'havelvac 7.4'!O634+'havelvac 7.5'!O634+'havelvac 7.6'!O634+'havelvac 7.7'!O634+'havelvac 7.9'!O634+'havelvac 7.8'!O634+'havelvac 7.10'!O634+'havelvac 7.11'!O634+'havelvac 7.12'!O634+'havelvac 7.13'!O634</f>
        <v>0</v>
      </c>
      <c r="S634" s="161">
        <f>+'havelvac 7.1'!P634+'havelvac 7.2'!P634+'havelvac 7.3'!P634+'havelvac 7.4'!P634+'havelvac 7.5'!P634+'havelvac 7.6'!P634+'havelvac 7.7'!P634+'havelvac 7.9'!P634+'havelvac 7.8'!P634+'havelvac 7.10'!P634+'havelvac 7.11'!P634+'havelvac 7.12'!P634+'havelvac 7.13'!P634</f>
        <v>0</v>
      </c>
      <c r="T634" s="438">
        <f t="shared" si="92"/>
        <v>0</v>
      </c>
      <c r="U634" s="438">
        <f t="shared" si="93"/>
        <v>0</v>
      </c>
      <c r="V634" s="438">
        <f t="shared" si="94"/>
        <v>0</v>
      </c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  <c r="EM634" s="5"/>
      <c r="EN634" s="5"/>
      <c r="EO634" s="5"/>
      <c r="EP634" s="5"/>
      <c r="EQ634" s="5"/>
      <c r="ER634" s="5"/>
      <c r="ES634" s="5"/>
      <c r="ET634" s="5"/>
      <c r="EU634" s="5"/>
      <c r="EV634" s="5"/>
      <c r="EW634" s="5"/>
      <c r="EX634" s="5"/>
      <c r="EY634" s="5"/>
      <c r="EZ634" s="5"/>
      <c r="FA634" s="5"/>
      <c r="FB634" s="5"/>
      <c r="FC634" s="5"/>
      <c r="FD634" s="5"/>
      <c r="FE634" s="5"/>
      <c r="FF634" s="5"/>
      <c r="FG634" s="5"/>
      <c r="FH634" s="5"/>
      <c r="FI634" s="5"/>
      <c r="FJ634" s="5"/>
      <c r="FK634" s="5"/>
      <c r="FL634" s="5"/>
      <c r="FM634" s="5"/>
      <c r="FN634" s="5"/>
      <c r="FO634" s="5"/>
      <c r="FP634" s="5"/>
      <c r="FQ634" s="5"/>
      <c r="FR634" s="5"/>
      <c r="FS634" s="5"/>
      <c r="FT634" s="5"/>
      <c r="FU634" s="5"/>
      <c r="FV634" s="5"/>
      <c r="FW634" s="5"/>
      <c r="FX634" s="5"/>
      <c r="FY634" s="5"/>
      <c r="FZ634" s="5"/>
      <c r="GA634" s="5"/>
      <c r="GB634" s="5"/>
      <c r="GC634" s="5"/>
      <c r="GD634" s="5"/>
      <c r="GE634" s="5"/>
      <c r="GF634" s="5"/>
      <c r="GG634" s="5"/>
      <c r="GH634" s="5"/>
      <c r="GI634" s="5"/>
      <c r="GJ634" s="5"/>
      <c r="GK634" s="5"/>
      <c r="GL634" s="5"/>
      <c r="GM634" s="5"/>
      <c r="GN634" s="5"/>
      <c r="GO634" s="5"/>
      <c r="GP634" s="5"/>
      <c r="GQ634" s="5"/>
      <c r="GR634" s="5"/>
      <c r="GS634" s="5"/>
      <c r="GT634" s="5"/>
      <c r="GU634" s="5"/>
      <c r="GV634" s="5"/>
      <c r="GW634" s="5"/>
      <c r="GX634" s="5"/>
      <c r="GY634" s="5"/>
      <c r="GZ634" s="5"/>
      <c r="HA634" s="5"/>
      <c r="HB634" s="5"/>
      <c r="HC634" s="5"/>
      <c r="HD634" s="5"/>
      <c r="HE634" s="5"/>
      <c r="HF634" s="5"/>
      <c r="HG634" s="5"/>
      <c r="HH634" s="5"/>
      <c r="HI634" s="5"/>
      <c r="HJ634" s="5"/>
      <c r="HK634" s="5"/>
      <c r="HL634" s="5"/>
      <c r="HM634" s="5"/>
      <c r="HN634" s="5"/>
      <c r="HO634" s="5"/>
      <c r="HP634" s="5"/>
      <c r="HQ634" s="5"/>
      <c r="HR634" s="5"/>
      <c r="HS634" s="5"/>
      <c r="HT634" s="5"/>
      <c r="HU634" s="5"/>
      <c r="HV634" s="5"/>
      <c r="HW634" s="5"/>
      <c r="HX634" s="5"/>
      <c r="HY634" s="5"/>
      <c r="HZ634" s="5"/>
      <c r="IA634" s="5"/>
      <c r="IB634" s="5"/>
      <c r="IC634" s="5"/>
      <c r="ID634" s="5"/>
    </row>
    <row r="635" spans="1:238" s="210" customFormat="1" ht="16.2" hidden="1">
      <c r="A635" s="122"/>
      <c r="B635" s="116"/>
      <c r="C635" s="117"/>
      <c r="D635" s="118"/>
      <c r="E635" s="119"/>
      <c r="F635" s="120"/>
      <c r="G635" s="121"/>
      <c r="H635" s="25"/>
      <c r="I635" s="18"/>
      <c r="J635" s="19"/>
      <c r="K635" s="19"/>
      <c r="L635" s="29" t="s">
        <v>125</v>
      </c>
      <c r="M635" s="12">
        <v>4239</v>
      </c>
      <c r="N635" s="183">
        <f>+'havelvac 7.1'!N635+'havelvac 7.2'!N635+'havelvac 7.3'!N635+'havelvac 7.4'!N635+'havelvac 7.5'!N635+'havelvac 7.6'!N635+'havelvac 7.7'!N635+'havelvac 7.9'!N635+'havelvac 7.8'!N635+'havelvac 7.10'!N635+'havelvac 7.11'!N635+'havelvac 7.12'!N635+'havelvac 7.13'!N635</f>
        <v>0</v>
      </c>
      <c r="O635" s="183">
        <f>+'havelvac 7.1'!O635+'havelvac 7.2'!O635+'havelvac 7.3'!O635+'havelvac 7.4'!O635+'havelvac 7.5'!O635+'havelvac 7.6'!O635+'havelvac 7.7'!O635+'havelvac 7.9'!O635+'havelvac 7.8'!O635+'havelvac 7.10'!O635+'havelvac 7.11'!O635+'havelvac 7.12'!O635+'havelvac 7.13'!O635</f>
        <v>0</v>
      </c>
      <c r="P635" s="183">
        <f>+'havelvac 7.1'!P635+'havelvac 7.2'!P635+'havelvac 7.3'!P635+'havelvac 7.4'!P635+'havelvac 7.5'!P635+'havelvac 7.6'!P635+'havelvac 7.7'!P635+'havelvac 7.9'!P635+'havelvac 7.8'!P635+'havelvac 7.10'!P635+'havelvac 7.11'!P635+'havelvac 7.12'!P635+'havelvac 7.13'!P635</f>
        <v>0</v>
      </c>
      <c r="Q635" s="161">
        <f>'havelvac 7.1'!N635+'havelvac 7.2'!N635</f>
        <v>0</v>
      </c>
      <c r="R635" s="161">
        <f>+'havelvac 7.1'!O635+'havelvac 7.2'!O635+'havelvac 7.3'!O635+'havelvac 7.4'!O635+'havelvac 7.5'!O635+'havelvac 7.6'!O635+'havelvac 7.7'!O635+'havelvac 7.9'!O635+'havelvac 7.8'!O635+'havelvac 7.10'!O635+'havelvac 7.11'!O635+'havelvac 7.12'!O635+'havelvac 7.13'!O635</f>
        <v>0</v>
      </c>
      <c r="S635" s="161">
        <f>+'havelvac 7.1'!P635+'havelvac 7.2'!P635+'havelvac 7.3'!P635+'havelvac 7.4'!P635+'havelvac 7.5'!P635+'havelvac 7.6'!P635+'havelvac 7.7'!P635+'havelvac 7.9'!P635+'havelvac 7.8'!P635+'havelvac 7.10'!P635+'havelvac 7.11'!P635+'havelvac 7.12'!P635+'havelvac 7.13'!P635</f>
        <v>0</v>
      </c>
      <c r="T635" s="438">
        <f t="shared" si="92"/>
        <v>0</v>
      </c>
      <c r="U635" s="438">
        <f t="shared" si="93"/>
        <v>0</v>
      </c>
      <c r="V635" s="438">
        <f t="shared" si="94"/>
        <v>0</v>
      </c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  <c r="EM635" s="5"/>
      <c r="EN635" s="5"/>
      <c r="EO635" s="5"/>
      <c r="EP635" s="5"/>
      <c r="EQ635" s="5"/>
      <c r="ER635" s="5"/>
      <c r="ES635" s="5"/>
      <c r="ET635" s="5"/>
      <c r="EU635" s="5"/>
      <c r="EV635" s="5"/>
      <c r="EW635" s="5"/>
      <c r="EX635" s="5"/>
      <c r="EY635" s="5"/>
      <c r="EZ635" s="5"/>
      <c r="FA635" s="5"/>
      <c r="FB635" s="5"/>
      <c r="FC635" s="5"/>
      <c r="FD635" s="5"/>
      <c r="FE635" s="5"/>
      <c r="FF635" s="5"/>
      <c r="FG635" s="5"/>
      <c r="FH635" s="5"/>
      <c r="FI635" s="5"/>
      <c r="FJ635" s="5"/>
      <c r="FK635" s="5"/>
      <c r="FL635" s="5"/>
      <c r="FM635" s="5"/>
      <c r="FN635" s="5"/>
      <c r="FO635" s="5"/>
      <c r="FP635" s="5"/>
      <c r="FQ635" s="5"/>
      <c r="FR635" s="5"/>
      <c r="FS635" s="5"/>
      <c r="FT635" s="5"/>
      <c r="FU635" s="5"/>
      <c r="FV635" s="5"/>
      <c r="FW635" s="5"/>
      <c r="FX635" s="5"/>
      <c r="FY635" s="5"/>
      <c r="FZ635" s="5"/>
      <c r="GA635" s="5"/>
      <c r="GB635" s="5"/>
      <c r="GC635" s="5"/>
      <c r="GD635" s="5"/>
      <c r="GE635" s="5"/>
      <c r="GF635" s="5"/>
      <c r="GG635" s="5"/>
      <c r="GH635" s="5"/>
      <c r="GI635" s="5"/>
      <c r="GJ635" s="5"/>
      <c r="GK635" s="5"/>
      <c r="GL635" s="5"/>
      <c r="GM635" s="5"/>
      <c r="GN635" s="5"/>
      <c r="GO635" s="5"/>
      <c r="GP635" s="5"/>
      <c r="GQ635" s="5"/>
      <c r="GR635" s="5"/>
      <c r="GS635" s="5"/>
      <c r="GT635" s="5"/>
      <c r="GU635" s="5"/>
      <c r="GV635" s="5"/>
      <c r="GW635" s="5"/>
      <c r="GX635" s="5"/>
      <c r="GY635" s="5"/>
      <c r="GZ635" s="5"/>
      <c r="HA635" s="5"/>
      <c r="HB635" s="5"/>
      <c r="HC635" s="5"/>
      <c r="HD635" s="5"/>
      <c r="HE635" s="5"/>
      <c r="HF635" s="5"/>
      <c r="HG635" s="5"/>
      <c r="HH635" s="5"/>
      <c r="HI635" s="5"/>
      <c r="HJ635" s="5"/>
      <c r="HK635" s="5"/>
      <c r="HL635" s="5"/>
      <c r="HM635" s="5"/>
      <c r="HN635" s="5"/>
      <c r="HO635" s="5"/>
      <c r="HP635" s="5"/>
      <c r="HQ635" s="5"/>
      <c r="HR635" s="5"/>
      <c r="HS635" s="5"/>
      <c r="HT635" s="5"/>
      <c r="HU635" s="5"/>
      <c r="HV635" s="5"/>
      <c r="HW635" s="5"/>
      <c r="HX635" s="5"/>
      <c r="HY635" s="5"/>
      <c r="HZ635" s="5"/>
      <c r="IA635" s="5"/>
      <c r="IB635" s="5"/>
      <c r="IC635" s="5"/>
      <c r="ID635" s="5"/>
    </row>
    <row r="636" spans="1:238" s="210" customFormat="1" ht="26.4" hidden="1">
      <c r="A636" s="122"/>
      <c r="B636" s="116"/>
      <c r="C636" s="117"/>
      <c r="D636" s="118"/>
      <c r="E636" s="119"/>
      <c r="F636" s="120"/>
      <c r="G636" s="121"/>
      <c r="H636" s="177"/>
      <c r="I636" s="194"/>
      <c r="J636" s="201"/>
      <c r="K636" s="202"/>
      <c r="L636" s="203" t="s">
        <v>217</v>
      </c>
      <c r="M636" s="13">
        <v>4511</v>
      </c>
      <c r="N636" s="183">
        <f>+'havelvac 7.1'!N636+'havelvac 7.2'!N636+'havelvac 7.3'!N636+'havelvac 7.4'!N636+'havelvac 7.5'!N636+'havelvac 7.6'!N636+'havelvac 7.7'!N636+'havelvac 7.9'!N636+'havelvac 7.8'!N636+'havelvac 7.10'!N636+'havelvac 7.11'!N636+'havelvac 7.12'!N636+'havelvac 7.13'!N636</f>
        <v>0</v>
      </c>
      <c r="O636" s="183">
        <f>+'havelvac 7.1'!O636+'havelvac 7.2'!O636+'havelvac 7.3'!O636+'havelvac 7.4'!O636+'havelvac 7.5'!O636+'havelvac 7.6'!O636+'havelvac 7.7'!O636+'havelvac 7.9'!O636+'havelvac 7.8'!O636+'havelvac 7.10'!O636+'havelvac 7.11'!O636+'havelvac 7.12'!O636+'havelvac 7.13'!O636</f>
        <v>0</v>
      </c>
      <c r="P636" s="183">
        <f>+'havelvac 7.1'!P636+'havelvac 7.2'!P636+'havelvac 7.3'!P636+'havelvac 7.4'!P636+'havelvac 7.5'!P636+'havelvac 7.6'!P636+'havelvac 7.7'!P636+'havelvac 7.9'!P636+'havelvac 7.8'!P636+'havelvac 7.10'!P636+'havelvac 7.11'!P636+'havelvac 7.12'!P636+'havelvac 7.13'!P636</f>
        <v>0</v>
      </c>
      <c r="Q636" s="161">
        <f>'havelvac 7.1'!N636+'havelvac 7.2'!N636</f>
        <v>0</v>
      </c>
      <c r="R636" s="161">
        <f>+'havelvac 7.1'!O636+'havelvac 7.2'!O636+'havelvac 7.3'!O636+'havelvac 7.4'!O636+'havelvac 7.5'!O636+'havelvac 7.6'!O636+'havelvac 7.7'!O636+'havelvac 7.9'!O636+'havelvac 7.8'!O636+'havelvac 7.10'!O636+'havelvac 7.11'!O636+'havelvac 7.12'!O636+'havelvac 7.13'!O636</f>
        <v>0</v>
      </c>
      <c r="S636" s="161">
        <f>+'havelvac 7.1'!P636+'havelvac 7.2'!P636+'havelvac 7.3'!P636+'havelvac 7.4'!P636+'havelvac 7.5'!P636+'havelvac 7.6'!P636+'havelvac 7.7'!P636+'havelvac 7.9'!P636+'havelvac 7.8'!P636+'havelvac 7.10'!P636+'havelvac 7.11'!P636+'havelvac 7.12'!P636+'havelvac 7.13'!P636</f>
        <v>0</v>
      </c>
      <c r="T636" s="438">
        <f t="shared" si="92"/>
        <v>0</v>
      </c>
      <c r="U636" s="438">
        <f t="shared" si="93"/>
        <v>0</v>
      </c>
      <c r="V636" s="438">
        <f t="shared" si="94"/>
        <v>0</v>
      </c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  <c r="EM636" s="5"/>
      <c r="EN636" s="5"/>
      <c r="EO636" s="5"/>
      <c r="EP636" s="5"/>
      <c r="EQ636" s="5"/>
      <c r="ER636" s="5"/>
      <c r="ES636" s="5"/>
      <c r="ET636" s="5"/>
      <c r="EU636" s="5"/>
      <c r="EV636" s="5"/>
      <c r="EW636" s="5"/>
      <c r="EX636" s="5"/>
      <c r="EY636" s="5"/>
      <c r="EZ636" s="5"/>
      <c r="FA636" s="5"/>
      <c r="FB636" s="5"/>
      <c r="FC636" s="5"/>
      <c r="FD636" s="5"/>
      <c r="FE636" s="5"/>
      <c r="FF636" s="5"/>
      <c r="FG636" s="5"/>
      <c r="FH636" s="5"/>
      <c r="FI636" s="5"/>
      <c r="FJ636" s="5"/>
      <c r="FK636" s="5"/>
      <c r="FL636" s="5"/>
      <c r="FM636" s="5"/>
      <c r="FN636" s="5"/>
      <c r="FO636" s="5"/>
      <c r="FP636" s="5"/>
      <c r="FQ636" s="5"/>
      <c r="FR636" s="5"/>
      <c r="FS636" s="5"/>
      <c r="FT636" s="5"/>
      <c r="FU636" s="5"/>
      <c r="FV636" s="5"/>
      <c r="FW636" s="5"/>
      <c r="FX636" s="5"/>
      <c r="FY636" s="5"/>
      <c r="FZ636" s="5"/>
      <c r="GA636" s="5"/>
      <c r="GB636" s="5"/>
      <c r="GC636" s="5"/>
      <c r="GD636" s="5"/>
      <c r="GE636" s="5"/>
      <c r="GF636" s="5"/>
      <c r="GG636" s="5"/>
      <c r="GH636" s="5"/>
      <c r="GI636" s="5"/>
      <c r="GJ636" s="5"/>
      <c r="GK636" s="5"/>
      <c r="GL636" s="5"/>
      <c r="GM636" s="5"/>
      <c r="GN636" s="5"/>
      <c r="GO636" s="5"/>
      <c r="GP636" s="5"/>
      <c r="GQ636" s="5"/>
      <c r="GR636" s="5"/>
      <c r="GS636" s="5"/>
      <c r="GT636" s="5"/>
      <c r="GU636" s="5"/>
      <c r="GV636" s="5"/>
      <c r="GW636" s="5"/>
      <c r="GX636" s="5"/>
      <c r="GY636" s="5"/>
      <c r="GZ636" s="5"/>
      <c r="HA636" s="5"/>
      <c r="HB636" s="5"/>
      <c r="HC636" s="5"/>
      <c r="HD636" s="5"/>
      <c r="HE636" s="5"/>
      <c r="HF636" s="5"/>
      <c r="HG636" s="5"/>
      <c r="HH636" s="5"/>
      <c r="HI636" s="5"/>
      <c r="HJ636" s="5"/>
      <c r="HK636" s="5"/>
      <c r="HL636" s="5"/>
      <c r="HM636" s="5"/>
      <c r="HN636" s="5"/>
      <c r="HO636" s="5"/>
      <c r="HP636" s="5"/>
      <c r="HQ636" s="5"/>
      <c r="HR636" s="5"/>
      <c r="HS636" s="5"/>
      <c r="HT636" s="5"/>
      <c r="HU636" s="5"/>
      <c r="HV636" s="5"/>
      <c r="HW636" s="5"/>
      <c r="HX636" s="5"/>
      <c r="HY636" s="5"/>
      <c r="HZ636" s="5"/>
      <c r="IA636" s="5"/>
      <c r="IB636" s="5"/>
      <c r="IC636" s="5"/>
      <c r="ID636" s="5"/>
    </row>
    <row r="637" spans="1:238" s="210" customFormat="1" ht="27.6" hidden="1">
      <c r="A637" s="122"/>
      <c r="B637" s="116"/>
      <c r="C637" s="117"/>
      <c r="D637" s="118"/>
      <c r="E637" s="119"/>
      <c r="F637" s="120"/>
      <c r="G637" s="121"/>
      <c r="H637" s="45"/>
      <c r="I637" s="147"/>
      <c r="J637" s="148"/>
      <c r="K637" s="148"/>
      <c r="L637" s="27" t="s">
        <v>335</v>
      </c>
      <c r="M637" s="28"/>
      <c r="N637" s="197">
        <f>SUM(N638)</f>
        <v>0</v>
      </c>
      <c r="O637" s="197">
        <f>SUM(O638)</f>
        <v>0</v>
      </c>
      <c r="P637" s="197">
        <f>SUM(P638)</f>
        <v>0</v>
      </c>
      <c r="Q637" s="161">
        <f>'havelvac 7.1'!N637+'havelvac 7.2'!N637</f>
        <v>0</v>
      </c>
      <c r="R637" s="161">
        <f>+'havelvac 7.1'!O637+'havelvac 7.2'!O637+'havelvac 7.3'!O637+'havelvac 7.4'!O637+'havelvac 7.5'!O637+'havelvac 7.6'!O637+'havelvac 7.7'!O637+'havelvac 7.9'!O637+'havelvac 7.8'!O637+'havelvac 7.10'!O637+'havelvac 7.11'!O637+'havelvac 7.12'!O637+'havelvac 7.13'!O637</f>
        <v>0</v>
      </c>
      <c r="S637" s="161">
        <f>+'havelvac 7.1'!P637+'havelvac 7.2'!P637+'havelvac 7.3'!P637+'havelvac 7.4'!P637+'havelvac 7.5'!P637+'havelvac 7.6'!P637+'havelvac 7.7'!P637+'havelvac 7.9'!P637+'havelvac 7.8'!P637+'havelvac 7.10'!P637+'havelvac 7.11'!P637+'havelvac 7.12'!P637+'havelvac 7.13'!P637</f>
        <v>0</v>
      </c>
      <c r="T637" s="438">
        <f t="shared" si="92"/>
        <v>0</v>
      </c>
      <c r="U637" s="438">
        <f t="shared" si="93"/>
        <v>0</v>
      </c>
      <c r="V637" s="438">
        <f t="shared" si="94"/>
        <v>0</v>
      </c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  <c r="EM637" s="5"/>
      <c r="EN637" s="5"/>
      <c r="EO637" s="5"/>
      <c r="EP637" s="5"/>
      <c r="EQ637" s="5"/>
      <c r="ER637" s="5"/>
      <c r="ES637" s="5"/>
      <c r="ET637" s="5"/>
      <c r="EU637" s="5"/>
      <c r="EV637" s="5"/>
      <c r="EW637" s="5"/>
      <c r="EX637" s="5"/>
      <c r="EY637" s="5"/>
      <c r="EZ637" s="5"/>
      <c r="FA637" s="5"/>
      <c r="FB637" s="5"/>
      <c r="FC637" s="5"/>
      <c r="FD637" s="5"/>
      <c r="FE637" s="5"/>
      <c r="FF637" s="5"/>
      <c r="FG637" s="5"/>
      <c r="FH637" s="5"/>
      <c r="FI637" s="5"/>
      <c r="FJ637" s="5"/>
      <c r="FK637" s="5"/>
      <c r="FL637" s="5"/>
      <c r="FM637" s="5"/>
      <c r="FN637" s="5"/>
      <c r="FO637" s="5"/>
      <c r="FP637" s="5"/>
      <c r="FQ637" s="5"/>
      <c r="FR637" s="5"/>
      <c r="FS637" s="5"/>
      <c r="FT637" s="5"/>
      <c r="FU637" s="5"/>
      <c r="FV637" s="5"/>
      <c r="FW637" s="5"/>
      <c r="FX637" s="5"/>
      <c r="FY637" s="5"/>
      <c r="FZ637" s="5"/>
      <c r="GA637" s="5"/>
      <c r="GB637" s="5"/>
      <c r="GC637" s="5"/>
      <c r="GD637" s="5"/>
      <c r="GE637" s="5"/>
      <c r="GF637" s="5"/>
      <c r="GG637" s="5"/>
      <c r="GH637" s="5"/>
      <c r="GI637" s="5"/>
      <c r="GJ637" s="5"/>
      <c r="GK637" s="5"/>
      <c r="GL637" s="5"/>
      <c r="GM637" s="5"/>
      <c r="GN637" s="5"/>
      <c r="GO637" s="5"/>
      <c r="GP637" s="5"/>
      <c r="GQ637" s="5"/>
      <c r="GR637" s="5"/>
      <c r="GS637" s="5"/>
      <c r="GT637" s="5"/>
      <c r="GU637" s="5"/>
      <c r="GV637" s="5"/>
      <c r="GW637" s="5"/>
      <c r="GX637" s="5"/>
      <c r="GY637" s="5"/>
      <c r="GZ637" s="5"/>
      <c r="HA637" s="5"/>
      <c r="HB637" s="5"/>
      <c r="HC637" s="5"/>
      <c r="HD637" s="5"/>
      <c r="HE637" s="5"/>
      <c r="HF637" s="5"/>
      <c r="HG637" s="5"/>
      <c r="HH637" s="5"/>
      <c r="HI637" s="5"/>
      <c r="HJ637" s="5"/>
      <c r="HK637" s="5"/>
      <c r="HL637" s="5"/>
      <c r="HM637" s="5"/>
      <c r="HN637" s="5"/>
      <c r="HO637" s="5"/>
      <c r="HP637" s="5"/>
      <c r="HQ637" s="5"/>
      <c r="HR637" s="5"/>
      <c r="HS637" s="5"/>
      <c r="HT637" s="5"/>
      <c r="HU637" s="5"/>
      <c r="HV637" s="5"/>
      <c r="HW637" s="5"/>
      <c r="HX637" s="5"/>
      <c r="HY637" s="5"/>
      <c r="HZ637" s="5"/>
      <c r="IA637" s="5"/>
      <c r="IB637" s="5"/>
      <c r="IC637" s="5"/>
      <c r="ID637" s="5"/>
    </row>
    <row r="638" spans="1:238" s="210" customFormat="1" ht="26.4" hidden="1">
      <c r="A638" s="122"/>
      <c r="B638" s="116"/>
      <c r="C638" s="117"/>
      <c r="D638" s="118"/>
      <c r="E638" s="119"/>
      <c r="F638" s="120"/>
      <c r="G638" s="121"/>
      <c r="H638" s="25"/>
      <c r="I638" s="18"/>
      <c r="J638" s="19"/>
      <c r="K638" s="19"/>
      <c r="L638" s="203" t="s">
        <v>217</v>
      </c>
      <c r="M638" s="13">
        <v>4511</v>
      </c>
      <c r="N638" s="183">
        <f>+'havelvac 7.1'!N638+'havelvac 7.2'!N638+'havelvac 7.3'!N638+'havelvac 7.4'!N638+'havelvac 7.5'!N638+'havelvac 7.6'!N638+'havelvac 7.7'!N638+'havelvac 7.9'!N638+'havelvac 7.8'!N638+'havelvac 7.10'!N638+'havelvac 7.11'!N638+'havelvac 7.12'!N638+'havelvac 7.13'!N638</f>
        <v>0</v>
      </c>
      <c r="O638" s="183">
        <f>+'havelvac 7.1'!O638+'havelvac 7.2'!O638+'havelvac 7.3'!O638+'havelvac 7.4'!O638+'havelvac 7.5'!O638+'havelvac 7.6'!O638+'havelvac 7.7'!O638+'havelvac 7.9'!O638+'havelvac 7.8'!O638+'havelvac 7.10'!O638+'havelvac 7.11'!O638+'havelvac 7.12'!O638+'havelvac 7.13'!O638</f>
        <v>0</v>
      </c>
      <c r="P638" s="183">
        <f>+'havelvac 7.1'!P638+'havelvac 7.2'!P638+'havelvac 7.3'!P638+'havelvac 7.4'!P638+'havelvac 7.5'!P638+'havelvac 7.6'!P638+'havelvac 7.7'!P638+'havelvac 7.9'!P638+'havelvac 7.8'!P638+'havelvac 7.10'!P638+'havelvac 7.11'!P638+'havelvac 7.12'!P638+'havelvac 7.13'!P638</f>
        <v>0</v>
      </c>
      <c r="Q638" s="161">
        <f>'havelvac 7.1'!N638+'havelvac 7.2'!N638</f>
        <v>0</v>
      </c>
      <c r="R638" s="161">
        <f>+'havelvac 7.1'!O638+'havelvac 7.2'!O638+'havelvac 7.3'!O638+'havelvac 7.4'!O638+'havelvac 7.5'!O638+'havelvac 7.6'!O638+'havelvac 7.7'!O638+'havelvac 7.9'!O638+'havelvac 7.8'!O638+'havelvac 7.10'!O638+'havelvac 7.11'!O638+'havelvac 7.12'!O638+'havelvac 7.13'!O638</f>
        <v>0</v>
      </c>
      <c r="S638" s="161">
        <f>+'havelvac 7.1'!P638+'havelvac 7.2'!P638+'havelvac 7.3'!P638+'havelvac 7.4'!P638+'havelvac 7.5'!P638+'havelvac 7.6'!P638+'havelvac 7.7'!P638+'havelvac 7.9'!P638+'havelvac 7.8'!P638+'havelvac 7.10'!P638+'havelvac 7.11'!P638+'havelvac 7.12'!P638+'havelvac 7.13'!P638</f>
        <v>0</v>
      </c>
      <c r="T638" s="438">
        <f t="shared" si="92"/>
        <v>0</v>
      </c>
      <c r="U638" s="438">
        <f t="shared" si="93"/>
        <v>0</v>
      </c>
      <c r="V638" s="438">
        <f t="shared" si="94"/>
        <v>0</v>
      </c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  <c r="EM638" s="5"/>
      <c r="EN638" s="5"/>
      <c r="EO638" s="5"/>
      <c r="EP638" s="5"/>
      <c r="EQ638" s="5"/>
      <c r="ER638" s="5"/>
      <c r="ES638" s="5"/>
      <c r="ET638" s="5"/>
      <c r="EU638" s="5"/>
      <c r="EV638" s="5"/>
      <c r="EW638" s="5"/>
      <c r="EX638" s="5"/>
      <c r="EY638" s="5"/>
      <c r="EZ638" s="5"/>
      <c r="FA638" s="5"/>
      <c r="FB638" s="5"/>
      <c r="FC638" s="5"/>
      <c r="FD638" s="5"/>
      <c r="FE638" s="5"/>
      <c r="FF638" s="5"/>
      <c r="FG638" s="5"/>
      <c r="FH638" s="5"/>
      <c r="FI638" s="5"/>
      <c r="FJ638" s="5"/>
      <c r="FK638" s="5"/>
      <c r="FL638" s="5"/>
      <c r="FM638" s="5"/>
      <c r="FN638" s="5"/>
      <c r="FO638" s="5"/>
      <c r="FP638" s="5"/>
      <c r="FQ638" s="5"/>
      <c r="FR638" s="5"/>
      <c r="FS638" s="5"/>
      <c r="FT638" s="5"/>
      <c r="FU638" s="5"/>
      <c r="FV638" s="5"/>
      <c r="FW638" s="5"/>
      <c r="FX638" s="5"/>
      <c r="FY638" s="5"/>
      <c r="FZ638" s="5"/>
      <c r="GA638" s="5"/>
      <c r="GB638" s="5"/>
      <c r="GC638" s="5"/>
      <c r="GD638" s="5"/>
      <c r="GE638" s="5"/>
      <c r="GF638" s="5"/>
      <c r="GG638" s="5"/>
      <c r="GH638" s="5"/>
      <c r="GI638" s="5"/>
      <c r="GJ638" s="5"/>
      <c r="GK638" s="5"/>
      <c r="GL638" s="5"/>
      <c r="GM638" s="5"/>
      <c r="GN638" s="5"/>
      <c r="GO638" s="5"/>
      <c r="GP638" s="5"/>
      <c r="GQ638" s="5"/>
      <c r="GR638" s="5"/>
      <c r="GS638" s="5"/>
      <c r="GT638" s="5"/>
      <c r="GU638" s="5"/>
      <c r="GV638" s="5"/>
      <c r="GW638" s="5"/>
      <c r="GX638" s="5"/>
      <c r="GY638" s="5"/>
      <c r="GZ638" s="5"/>
      <c r="HA638" s="5"/>
      <c r="HB638" s="5"/>
      <c r="HC638" s="5"/>
      <c r="HD638" s="5"/>
      <c r="HE638" s="5"/>
      <c r="HF638" s="5"/>
      <c r="HG638" s="5"/>
      <c r="HH638" s="5"/>
      <c r="HI638" s="5"/>
      <c r="HJ638" s="5"/>
      <c r="HK638" s="5"/>
      <c r="HL638" s="5"/>
      <c r="HM638" s="5"/>
      <c r="HN638" s="5"/>
      <c r="HO638" s="5"/>
      <c r="HP638" s="5"/>
      <c r="HQ638" s="5"/>
      <c r="HR638" s="5"/>
      <c r="HS638" s="5"/>
      <c r="HT638" s="5"/>
      <c r="HU638" s="5"/>
      <c r="HV638" s="5"/>
      <c r="HW638" s="5"/>
      <c r="HX638" s="5"/>
      <c r="HY638" s="5"/>
      <c r="HZ638" s="5"/>
      <c r="IA638" s="5"/>
      <c r="IB638" s="5"/>
      <c r="IC638" s="5"/>
      <c r="ID638" s="5"/>
    </row>
    <row r="639" spans="1:238" s="210" customFormat="1" ht="69" hidden="1">
      <c r="A639" s="122"/>
      <c r="B639" s="116"/>
      <c r="C639" s="117"/>
      <c r="D639" s="118"/>
      <c r="E639" s="119"/>
      <c r="F639" s="120"/>
      <c r="G639" s="121"/>
      <c r="H639" s="45"/>
      <c r="I639" s="147"/>
      <c r="J639" s="148"/>
      <c r="K639" s="148"/>
      <c r="L639" s="27" t="s">
        <v>845</v>
      </c>
      <c r="M639" s="28"/>
      <c r="N639" s="197">
        <f>SUM(N640:N643)</f>
        <v>0</v>
      </c>
      <c r="O639" s="197">
        <f>SUM(O640:O643)</f>
        <v>0</v>
      </c>
      <c r="P639" s="197">
        <f>SUM(P640:P643)</f>
        <v>0</v>
      </c>
      <c r="Q639" s="161">
        <f>'havelvac 7.1'!N639+'havelvac 7.2'!N639</f>
        <v>0</v>
      </c>
      <c r="R639" s="161">
        <f>+'havelvac 7.1'!O639+'havelvac 7.2'!O639+'havelvac 7.3'!O639+'havelvac 7.4'!O639+'havelvac 7.5'!O639+'havelvac 7.6'!O639+'havelvac 7.7'!O639+'havelvac 7.9'!O639+'havelvac 7.8'!O639+'havelvac 7.10'!O639+'havelvac 7.11'!O639+'havelvac 7.12'!O639+'havelvac 7.13'!O639</f>
        <v>0</v>
      </c>
      <c r="S639" s="161">
        <f>+'havelvac 7.1'!P639+'havelvac 7.2'!P639+'havelvac 7.3'!P639+'havelvac 7.4'!P639+'havelvac 7.5'!P639+'havelvac 7.6'!P639+'havelvac 7.7'!P639+'havelvac 7.9'!P639+'havelvac 7.8'!P639+'havelvac 7.10'!P639+'havelvac 7.11'!P639+'havelvac 7.12'!P639+'havelvac 7.13'!P639</f>
        <v>0</v>
      </c>
      <c r="T639" s="438">
        <f t="shared" si="92"/>
        <v>0</v>
      </c>
      <c r="U639" s="438">
        <f t="shared" si="93"/>
        <v>0</v>
      </c>
      <c r="V639" s="438">
        <f t="shared" si="94"/>
        <v>0</v>
      </c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  <c r="EM639" s="5"/>
      <c r="EN639" s="5"/>
      <c r="EO639" s="5"/>
      <c r="EP639" s="5"/>
      <c r="EQ639" s="5"/>
      <c r="ER639" s="5"/>
      <c r="ES639" s="5"/>
      <c r="ET639" s="5"/>
      <c r="EU639" s="5"/>
      <c r="EV639" s="5"/>
      <c r="EW639" s="5"/>
      <c r="EX639" s="5"/>
      <c r="EY639" s="5"/>
      <c r="EZ639" s="5"/>
      <c r="FA639" s="5"/>
      <c r="FB639" s="5"/>
      <c r="FC639" s="5"/>
      <c r="FD639" s="5"/>
      <c r="FE639" s="5"/>
      <c r="FF639" s="5"/>
      <c r="FG639" s="5"/>
      <c r="FH639" s="5"/>
      <c r="FI639" s="5"/>
      <c r="FJ639" s="5"/>
      <c r="FK639" s="5"/>
      <c r="FL639" s="5"/>
      <c r="FM639" s="5"/>
      <c r="FN639" s="5"/>
      <c r="FO639" s="5"/>
      <c r="FP639" s="5"/>
      <c r="FQ639" s="5"/>
      <c r="FR639" s="5"/>
      <c r="FS639" s="5"/>
      <c r="FT639" s="5"/>
      <c r="FU639" s="5"/>
      <c r="FV639" s="5"/>
      <c r="FW639" s="5"/>
      <c r="FX639" s="5"/>
      <c r="FY639" s="5"/>
      <c r="FZ639" s="5"/>
      <c r="GA639" s="5"/>
      <c r="GB639" s="5"/>
      <c r="GC639" s="5"/>
      <c r="GD639" s="5"/>
      <c r="GE639" s="5"/>
      <c r="GF639" s="5"/>
      <c r="GG639" s="5"/>
      <c r="GH639" s="5"/>
      <c r="GI639" s="5"/>
      <c r="GJ639" s="5"/>
      <c r="GK639" s="5"/>
      <c r="GL639" s="5"/>
      <c r="GM639" s="5"/>
      <c r="GN639" s="5"/>
      <c r="GO639" s="5"/>
      <c r="GP639" s="5"/>
      <c r="GQ639" s="5"/>
      <c r="GR639" s="5"/>
      <c r="GS639" s="5"/>
      <c r="GT639" s="5"/>
      <c r="GU639" s="5"/>
      <c r="GV639" s="5"/>
      <c r="GW639" s="5"/>
      <c r="GX639" s="5"/>
      <c r="GY639" s="5"/>
      <c r="GZ639" s="5"/>
      <c r="HA639" s="5"/>
      <c r="HB639" s="5"/>
      <c r="HC639" s="5"/>
      <c r="HD639" s="5"/>
      <c r="HE639" s="5"/>
      <c r="HF639" s="5"/>
      <c r="HG639" s="5"/>
      <c r="HH639" s="5"/>
      <c r="HI639" s="5"/>
      <c r="HJ639" s="5"/>
      <c r="HK639" s="5"/>
      <c r="HL639" s="5"/>
      <c r="HM639" s="5"/>
      <c r="HN639" s="5"/>
      <c r="HO639" s="5"/>
      <c r="HP639" s="5"/>
      <c r="HQ639" s="5"/>
      <c r="HR639" s="5"/>
      <c r="HS639" s="5"/>
      <c r="HT639" s="5"/>
      <c r="HU639" s="5"/>
      <c r="HV639" s="5"/>
      <c r="HW639" s="5"/>
      <c r="HX639" s="5"/>
      <c r="HY639" s="5"/>
      <c r="HZ639" s="5"/>
      <c r="IA639" s="5"/>
      <c r="IB639" s="5"/>
      <c r="IC639" s="5"/>
      <c r="ID639" s="5"/>
    </row>
    <row r="640" spans="1:238" s="210" customFormat="1" ht="16.2" hidden="1">
      <c r="A640" s="122"/>
      <c r="B640" s="116"/>
      <c r="C640" s="117"/>
      <c r="D640" s="118"/>
      <c r="E640" s="119"/>
      <c r="F640" s="120"/>
      <c r="G640" s="121"/>
      <c r="H640" s="25"/>
      <c r="I640" s="18"/>
      <c r="J640" s="19"/>
      <c r="K640" s="19"/>
      <c r="L640" s="29" t="s">
        <v>348</v>
      </c>
      <c r="M640" s="12">
        <v>4729</v>
      </c>
      <c r="N640" s="183">
        <f>+'havelvac 7.1'!N640+'havelvac 7.2'!N640+'havelvac 7.3'!N640+'havelvac 7.4'!N640+'havelvac 7.5'!N640+'havelvac 7.6'!N640+'havelvac 7.7'!N640+'havelvac 7.9'!N640+'havelvac 7.8'!N640+'havelvac 7.10'!N640+'havelvac 7.11'!N640+'havelvac 7.12'!N640+'havelvac 7.13'!N640</f>
        <v>0</v>
      </c>
      <c r="O640" s="183">
        <f>+'havelvac 7.1'!O640+'havelvac 7.2'!O640+'havelvac 7.3'!O640+'havelvac 7.4'!O640+'havelvac 7.5'!O640+'havelvac 7.6'!O640+'havelvac 7.7'!O640+'havelvac 7.9'!O640+'havelvac 7.8'!O640+'havelvac 7.10'!O640+'havelvac 7.11'!O640+'havelvac 7.12'!O640+'havelvac 7.13'!O640</f>
        <v>0</v>
      </c>
      <c r="P640" s="183">
        <f>+'havelvac 7.1'!P640+'havelvac 7.2'!P640+'havelvac 7.3'!P640+'havelvac 7.4'!P640+'havelvac 7.5'!P640+'havelvac 7.6'!P640+'havelvac 7.7'!P640+'havelvac 7.9'!P640+'havelvac 7.8'!P640+'havelvac 7.10'!P640+'havelvac 7.11'!P640+'havelvac 7.12'!P640+'havelvac 7.13'!P640</f>
        <v>0</v>
      </c>
      <c r="Q640" s="161">
        <f>'havelvac 7.1'!N640+'havelvac 7.2'!N640</f>
        <v>0</v>
      </c>
      <c r="R640" s="161">
        <f>+'havelvac 7.1'!O640+'havelvac 7.2'!O640+'havelvac 7.3'!O640+'havelvac 7.4'!O640+'havelvac 7.5'!O640+'havelvac 7.6'!O640+'havelvac 7.7'!O640+'havelvac 7.9'!O640+'havelvac 7.8'!O640+'havelvac 7.10'!O640+'havelvac 7.11'!O640+'havelvac 7.12'!O640+'havelvac 7.13'!O640</f>
        <v>0</v>
      </c>
      <c r="S640" s="161">
        <f>+'havelvac 7.1'!P640+'havelvac 7.2'!P640+'havelvac 7.3'!P640+'havelvac 7.4'!P640+'havelvac 7.5'!P640+'havelvac 7.6'!P640+'havelvac 7.7'!P640+'havelvac 7.9'!P640+'havelvac 7.8'!P640+'havelvac 7.10'!P640+'havelvac 7.11'!P640+'havelvac 7.12'!P640+'havelvac 7.13'!P640</f>
        <v>0</v>
      </c>
      <c r="T640" s="438">
        <f t="shared" si="92"/>
        <v>0</v>
      </c>
      <c r="U640" s="438">
        <f t="shared" si="93"/>
        <v>0</v>
      </c>
      <c r="V640" s="438">
        <f t="shared" si="94"/>
        <v>0</v>
      </c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  <c r="EM640" s="5"/>
      <c r="EN640" s="5"/>
      <c r="EO640" s="5"/>
      <c r="EP640" s="5"/>
      <c r="EQ640" s="5"/>
      <c r="ER640" s="5"/>
      <c r="ES640" s="5"/>
      <c r="ET640" s="5"/>
      <c r="EU640" s="5"/>
      <c r="EV640" s="5"/>
      <c r="EW640" s="5"/>
      <c r="EX640" s="5"/>
      <c r="EY640" s="5"/>
      <c r="EZ640" s="5"/>
      <c r="FA640" s="5"/>
      <c r="FB640" s="5"/>
      <c r="FC640" s="5"/>
      <c r="FD640" s="5"/>
      <c r="FE640" s="5"/>
      <c r="FF640" s="5"/>
      <c r="FG640" s="5"/>
      <c r="FH640" s="5"/>
      <c r="FI640" s="5"/>
      <c r="FJ640" s="5"/>
      <c r="FK640" s="5"/>
      <c r="FL640" s="5"/>
      <c r="FM640" s="5"/>
      <c r="FN640" s="5"/>
      <c r="FO640" s="5"/>
      <c r="FP640" s="5"/>
      <c r="FQ640" s="5"/>
      <c r="FR640" s="5"/>
      <c r="FS640" s="5"/>
      <c r="FT640" s="5"/>
      <c r="FU640" s="5"/>
      <c r="FV640" s="5"/>
      <c r="FW640" s="5"/>
      <c r="FX640" s="5"/>
      <c r="FY640" s="5"/>
      <c r="FZ640" s="5"/>
      <c r="GA640" s="5"/>
      <c r="GB640" s="5"/>
      <c r="GC640" s="5"/>
      <c r="GD640" s="5"/>
      <c r="GE640" s="5"/>
      <c r="GF640" s="5"/>
      <c r="GG640" s="5"/>
      <c r="GH640" s="5"/>
      <c r="GI640" s="5"/>
      <c r="GJ640" s="5"/>
      <c r="GK640" s="5"/>
      <c r="GL640" s="5"/>
      <c r="GM640" s="5"/>
      <c r="GN640" s="5"/>
      <c r="GO640" s="5"/>
      <c r="GP640" s="5"/>
      <c r="GQ640" s="5"/>
      <c r="GR640" s="5"/>
      <c r="GS640" s="5"/>
      <c r="GT640" s="5"/>
      <c r="GU640" s="5"/>
      <c r="GV640" s="5"/>
      <c r="GW640" s="5"/>
      <c r="GX640" s="5"/>
      <c r="GY640" s="5"/>
      <c r="GZ640" s="5"/>
      <c r="HA640" s="5"/>
      <c r="HB640" s="5"/>
      <c r="HC640" s="5"/>
      <c r="HD640" s="5"/>
      <c r="HE640" s="5"/>
      <c r="HF640" s="5"/>
      <c r="HG640" s="5"/>
      <c r="HH640" s="5"/>
      <c r="HI640" s="5"/>
      <c r="HJ640" s="5"/>
      <c r="HK640" s="5"/>
      <c r="HL640" s="5"/>
      <c r="HM640" s="5"/>
      <c r="HN640" s="5"/>
      <c r="HO640" s="5"/>
      <c r="HP640" s="5"/>
      <c r="HQ640" s="5"/>
      <c r="HR640" s="5"/>
      <c r="HS640" s="5"/>
      <c r="HT640" s="5"/>
      <c r="HU640" s="5"/>
      <c r="HV640" s="5"/>
      <c r="HW640" s="5"/>
      <c r="HX640" s="5"/>
      <c r="HY640" s="5"/>
      <c r="HZ640" s="5"/>
      <c r="IA640" s="5"/>
      <c r="IB640" s="5"/>
      <c r="IC640" s="5"/>
      <c r="ID640" s="5"/>
    </row>
    <row r="641" spans="1:238" s="210" customFormat="1" ht="16.2" hidden="1">
      <c r="A641" s="122"/>
      <c r="B641" s="116"/>
      <c r="C641" s="117"/>
      <c r="D641" s="118"/>
      <c r="E641" s="119"/>
      <c r="F641" s="120"/>
      <c r="G641" s="121"/>
      <c r="H641" s="25"/>
      <c r="I641" s="18"/>
      <c r="J641" s="19"/>
      <c r="K641" s="19"/>
      <c r="L641" s="30" t="s">
        <v>173</v>
      </c>
      <c r="M641" s="31">
        <v>5112</v>
      </c>
      <c r="N641" s="183">
        <f>+'havelvac 7.1'!N641+'havelvac 7.2'!N641+'havelvac 7.3'!N641+'havelvac 7.4'!N641+'havelvac 7.5'!N641+'havelvac 7.6'!N641+'havelvac 7.7'!N641+'havelvac 7.9'!N641+'havelvac 7.8'!N641+'havelvac 7.10'!N641+'havelvac 7.11'!N641+'havelvac 7.12'!N641+'havelvac 7.13'!N641</f>
        <v>0</v>
      </c>
      <c r="O641" s="183">
        <f>+'havelvac 7.1'!O641+'havelvac 7.2'!O641+'havelvac 7.3'!O641+'havelvac 7.4'!O641+'havelvac 7.5'!O641+'havelvac 7.6'!O641+'havelvac 7.7'!O641+'havelvac 7.9'!O641+'havelvac 7.8'!O641+'havelvac 7.10'!O641+'havelvac 7.11'!O641+'havelvac 7.12'!O641+'havelvac 7.13'!O641</f>
        <v>0</v>
      </c>
      <c r="P641" s="183">
        <f>+'havelvac 7.1'!P641+'havelvac 7.2'!P641+'havelvac 7.3'!P641+'havelvac 7.4'!P641+'havelvac 7.5'!P641+'havelvac 7.6'!P641+'havelvac 7.7'!P641+'havelvac 7.9'!P641+'havelvac 7.8'!P641+'havelvac 7.10'!P641+'havelvac 7.11'!P641+'havelvac 7.12'!P641+'havelvac 7.13'!P641</f>
        <v>0</v>
      </c>
      <c r="Q641" s="161">
        <f>'havelvac 7.1'!N641+'havelvac 7.2'!N641</f>
        <v>0</v>
      </c>
      <c r="R641" s="161">
        <f>+'havelvac 7.1'!O641+'havelvac 7.2'!O641+'havelvac 7.3'!O641+'havelvac 7.4'!O641+'havelvac 7.5'!O641+'havelvac 7.6'!O641+'havelvac 7.7'!O641+'havelvac 7.9'!O641+'havelvac 7.8'!O641+'havelvac 7.10'!O641+'havelvac 7.11'!O641+'havelvac 7.12'!O641+'havelvac 7.13'!O641</f>
        <v>0</v>
      </c>
      <c r="S641" s="161">
        <f>+'havelvac 7.1'!P641+'havelvac 7.2'!P641+'havelvac 7.3'!P641+'havelvac 7.4'!P641+'havelvac 7.5'!P641+'havelvac 7.6'!P641+'havelvac 7.7'!P641+'havelvac 7.9'!P641+'havelvac 7.8'!P641+'havelvac 7.10'!P641+'havelvac 7.11'!P641+'havelvac 7.12'!P641+'havelvac 7.13'!P641</f>
        <v>0</v>
      </c>
      <c r="T641" s="438">
        <f t="shared" si="92"/>
        <v>0</v>
      </c>
      <c r="U641" s="438">
        <f t="shared" si="93"/>
        <v>0</v>
      </c>
      <c r="V641" s="438">
        <f t="shared" si="94"/>
        <v>0</v>
      </c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  <c r="EM641" s="5"/>
      <c r="EN641" s="5"/>
      <c r="EO641" s="5"/>
      <c r="EP641" s="5"/>
      <c r="EQ641" s="5"/>
      <c r="ER641" s="5"/>
      <c r="ES641" s="5"/>
      <c r="ET641" s="5"/>
      <c r="EU641" s="5"/>
      <c r="EV641" s="5"/>
      <c r="EW641" s="5"/>
      <c r="EX641" s="5"/>
      <c r="EY641" s="5"/>
      <c r="EZ641" s="5"/>
      <c r="FA641" s="5"/>
      <c r="FB641" s="5"/>
      <c r="FC641" s="5"/>
      <c r="FD641" s="5"/>
      <c r="FE641" s="5"/>
      <c r="FF641" s="5"/>
      <c r="FG641" s="5"/>
      <c r="FH641" s="5"/>
      <c r="FI641" s="5"/>
      <c r="FJ641" s="5"/>
      <c r="FK641" s="5"/>
      <c r="FL641" s="5"/>
      <c r="FM641" s="5"/>
      <c r="FN641" s="5"/>
      <c r="FO641" s="5"/>
      <c r="FP641" s="5"/>
      <c r="FQ641" s="5"/>
      <c r="FR641" s="5"/>
      <c r="FS641" s="5"/>
      <c r="FT641" s="5"/>
      <c r="FU641" s="5"/>
      <c r="FV641" s="5"/>
      <c r="FW641" s="5"/>
      <c r="FX641" s="5"/>
      <c r="FY641" s="5"/>
      <c r="FZ641" s="5"/>
      <c r="GA641" s="5"/>
      <c r="GB641" s="5"/>
      <c r="GC641" s="5"/>
      <c r="GD641" s="5"/>
      <c r="GE641" s="5"/>
      <c r="GF641" s="5"/>
      <c r="GG641" s="5"/>
      <c r="GH641" s="5"/>
      <c r="GI641" s="5"/>
      <c r="GJ641" s="5"/>
      <c r="GK641" s="5"/>
      <c r="GL641" s="5"/>
      <c r="GM641" s="5"/>
      <c r="GN641" s="5"/>
      <c r="GO641" s="5"/>
      <c r="GP641" s="5"/>
      <c r="GQ641" s="5"/>
      <c r="GR641" s="5"/>
      <c r="GS641" s="5"/>
      <c r="GT641" s="5"/>
      <c r="GU641" s="5"/>
      <c r="GV641" s="5"/>
      <c r="GW641" s="5"/>
      <c r="GX641" s="5"/>
      <c r="GY641" s="5"/>
      <c r="GZ641" s="5"/>
      <c r="HA641" s="5"/>
      <c r="HB641" s="5"/>
      <c r="HC641" s="5"/>
      <c r="HD641" s="5"/>
      <c r="HE641" s="5"/>
      <c r="HF641" s="5"/>
      <c r="HG641" s="5"/>
      <c r="HH641" s="5"/>
      <c r="HI641" s="5"/>
      <c r="HJ641" s="5"/>
      <c r="HK641" s="5"/>
      <c r="HL641" s="5"/>
      <c r="HM641" s="5"/>
      <c r="HN641" s="5"/>
      <c r="HO641" s="5"/>
      <c r="HP641" s="5"/>
      <c r="HQ641" s="5"/>
      <c r="HR641" s="5"/>
      <c r="HS641" s="5"/>
      <c r="HT641" s="5"/>
      <c r="HU641" s="5"/>
      <c r="HV641" s="5"/>
      <c r="HW641" s="5"/>
      <c r="HX641" s="5"/>
      <c r="HY641" s="5"/>
      <c r="HZ641" s="5"/>
      <c r="IA641" s="5"/>
      <c r="IB641" s="5"/>
      <c r="IC641" s="5"/>
      <c r="ID641" s="5"/>
    </row>
    <row r="642" spans="1:238" s="210" customFormat="1" ht="16.2" hidden="1">
      <c r="A642" s="122"/>
      <c r="B642" s="116"/>
      <c r="C642" s="117"/>
      <c r="D642" s="118"/>
      <c r="E642" s="119"/>
      <c r="F642" s="120"/>
      <c r="G642" s="121"/>
      <c r="H642" s="25"/>
      <c r="I642" s="18"/>
      <c r="J642" s="19"/>
      <c r="K642" s="19"/>
      <c r="L642" s="32" t="s">
        <v>143</v>
      </c>
      <c r="M642" s="48">
        <v>5113</v>
      </c>
      <c r="N642" s="183">
        <f>+'havelvac 7.1'!N642+'havelvac 7.2'!N642+'havelvac 7.3'!N642+'havelvac 7.4'!N642+'havelvac 7.5'!N642+'havelvac 7.6'!N642+'havelvac 7.7'!N642+'havelvac 7.9'!N642+'havelvac 7.8'!N642+'havelvac 7.10'!N642+'havelvac 7.11'!N642+'havelvac 7.12'!N642+'havelvac 7.13'!N642</f>
        <v>0</v>
      </c>
      <c r="O642" s="183">
        <f>+'havelvac 7.1'!O642+'havelvac 7.2'!O642+'havelvac 7.3'!O642+'havelvac 7.4'!O642+'havelvac 7.5'!O642+'havelvac 7.6'!O642+'havelvac 7.7'!O642+'havelvac 7.9'!O642+'havelvac 7.8'!O642+'havelvac 7.10'!O642+'havelvac 7.11'!O642+'havelvac 7.12'!O642+'havelvac 7.13'!O642</f>
        <v>0</v>
      </c>
      <c r="P642" s="183">
        <f>+'havelvac 7.1'!P642+'havelvac 7.2'!P642+'havelvac 7.3'!P642+'havelvac 7.4'!P642+'havelvac 7.5'!P642+'havelvac 7.6'!P642+'havelvac 7.7'!P642+'havelvac 7.9'!P642+'havelvac 7.8'!P642+'havelvac 7.10'!P642+'havelvac 7.11'!P642+'havelvac 7.12'!P642+'havelvac 7.13'!P642</f>
        <v>0</v>
      </c>
      <c r="Q642" s="161">
        <f>'havelvac 7.1'!N642+'havelvac 7.2'!N642</f>
        <v>0</v>
      </c>
      <c r="R642" s="161">
        <f>+'havelvac 7.1'!O642+'havelvac 7.2'!O642+'havelvac 7.3'!O642+'havelvac 7.4'!O642+'havelvac 7.5'!O642+'havelvac 7.6'!O642+'havelvac 7.7'!O642+'havelvac 7.9'!O642+'havelvac 7.8'!O642+'havelvac 7.10'!O642+'havelvac 7.11'!O642+'havelvac 7.12'!O642+'havelvac 7.13'!O642</f>
        <v>0</v>
      </c>
      <c r="S642" s="161">
        <f>+'havelvac 7.1'!P642+'havelvac 7.2'!P642+'havelvac 7.3'!P642+'havelvac 7.4'!P642+'havelvac 7.5'!P642+'havelvac 7.6'!P642+'havelvac 7.7'!P642+'havelvac 7.9'!P642+'havelvac 7.8'!P642+'havelvac 7.10'!P642+'havelvac 7.11'!P642+'havelvac 7.12'!P642+'havelvac 7.13'!P642</f>
        <v>0</v>
      </c>
      <c r="T642" s="438">
        <f t="shared" si="92"/>
        <v>0</v>
      </c>
      <c r="U642" s="438">
        <f t="shared" si="93"/>
        <v>0</v>
      </c>
      <c r="V642" s="438">
        <f t="shared" si="94"/>
        <v>0</v>
      </c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5"/>
      <c r="EQ642" s="5"/>
      <c r="ER642" s="5"/>
      <c r="ES642" s="5"/>
      <c r="ET642" s="5"/>
      <c r="EU642" s="5"/>
      <c r="EV642" s="5"/>
      <c r="EW642" s="5"/>
      <c r="EX642" s="5"/>
      <c r="EY642" s="5"/>
      <c r="EZ642" s="5"/>
      <c r="FA642" s="5"/>
      <c r="FB642" s="5"/>
      <c r="FC642" s="5"/>
      <c r="FD642" s="5"/>
      <c r="FE642" s="5"/>
      <c r="FF642" s="5"/>
      <c r="FG642" s="5"/>
      <c r="FH642" s="5"/>
      <c r="FI642" s="5"/>
      <c r="FJ642" s="5"/>
      <c r="FK642" s="5"/>
      <c r="FL642" s="5"/>
      <c r="FM642" s="5"/>
      <c r="FN642" s="5"/>
      <c r="FO642" s="5"/>
      <c r="FP642" s="5"/>
      <c r="FQ642" s="5"/>
      <c r="FR642" s="5"/>
      <c r="FS642" s="5"/>
      <c r="FT642" s="5"/>
      <c r="FU642" s="5"/>
      <c r="FV642" s="5"/>
      <c r="FW642" s="5"/>
      <c r="FX642" s="5"/>
      <c r="FY642" s="5"/>
      <c r="FZ642" s="5"/>
      <c r="GA642" s="5"/>
      <c r="GB642" s="5"/>
      <c r="GC642" s="5"/>
      <c r="GD642" s="5"/>
      <c r="GE642" s="5"/>
      <c r="GF642" s="5"/>
      <c r="GG642" s="5"/>
      <c r="GH642" s="5"/>
      <c r="GI642" s="5"/>
      <c r="GJ642" s="5"/>
      <c r="GK642" s="5"/>
      <c r="GL642" s="5"/>
      <c r="GM642" s="5"/>
      <c r="GN642" s="5"/>
      <c r="GO642" s="5"/>
      <c r="GP642" s="5"/>
      <c r="GQ642" s="5"/>
      <c r="GR642" s="5"/>
      <c r="GS642" s="5"/>
      <c r="GT642" s="5"/>
      <c r="GU642" s="5"/>
      <c r="GV642" s="5"/>
      <c r="GW642" s="5"/>
      <c r="GX642" s="5"/>
      <c r="GY642" s="5"/>
      <c r="GZ642" s="5"/>
      <c r="HA642" s="5"/>
      <c r="HB642" s="5"/>
      <c r="HC642" s="5"/>
      <c r="HD642" s="5"/>
      <c r="HE642" s="5"/>
      <c r="HF642" s="5"/>
      <c r="HG642" s="5"/>
      <c r="HH642" s="5"/>
      <c r="HI642" s="5"/>
      <c r="HJ642" s="5"/>
      <c r="HK642" s="5"/>
      <c r="HL642" s="5"/>
      <c r="HM642" s="5"/>
      <c r="HN642" s="5"/>
      <c r="HO642" s="5"/>
      <c r="HP642" s="5"/>
      <c r="HQ642" s="5"/>
      <c r="HR642" s="5"/>
      <c r="HS642" s="5"/>
      <c r="HT642" s="5"/>
      <c r="HU642" s="5"/>
      <c r="HV642" s="5"/>
      <c r="HW642" s="5"/>
      <c r="HX642" s="5"/>
      <c r="HY642" s="5"/>
      <c r="HZ642" s="5"/>
      <c r="IA642" s="5"/>
      <c r="IB642" s="5"/>
      <c r="IC642" s="5"/>
      <c r="ID642" s="5"/>
    </row>
    <row r="643" spans="1:238" s="210" customFormat="1" ht="16.2" hidden="1">
      <c r="A643" s="122"/>
      <c r="B643" s="116"/>
      <c r="C643" s="117"/>
      <c r="D643" s="118"/>
      <c r="E643" s="119"/>
      <c r="F643" s="120"/>
      <c r="G643" s="121"/>
      <c r="H643" s="25"/>
      <c r="I643" s="18"/>
      <c r="J643" s="19"/>
      <c r="K643" s="19"/>
      <c r="L643" s="30" t="s">
        <v>268</v>
      </c>
      <c r="M643" s="44">
        <v>5129</v>
      </c>
      <c r="N643" s="183">
        <f>+'havelvac 7.1'!N643+'havelvac 7.2'!N643+'havelvac 7.3'!N643+'havelvac 7.4'!N643+'havelvac 7.5'!N643+'havelvac 7.6'!N643+'havelvac 7.7'!N643+'havelvac 7.9'!N643+'havelvac 7.8'!N643+'havelvac 7.10'!N643+'havelvac 7.11'!N643+'havelvac 7.12'!N643+'havelvac 7.13'!N643</f>
        <v>0</v>
      </c>
      <c r="O643" s="183">
        <f>+'havelvac 7.1'!O643+'havelvac 7.2'!O643+'havelvac 7.3'!O643+'havelvac 7.4'!O643+'havelvac 7.5'!O643+'havelvac 7.6'!O643+'havelvac 7.7'!O643+'havelvac 7.9'!O643+'havelvac 7.8'!O643+'havelvac 7.10'!O643+'havelvac 7.11'!O643+'havelvac 7.12'!O643+'havelvac 7.13'!O643</f>
        <v>0</v>
      </c>
      <c r="P643" s="183">
        <f>+'havelvac 7.1'!P643+'havelvac 7.2'!P643+'havelvac 7.3'!P643+'havelvac 7.4'!P643+'havelvac 7.5'!P643+'havelvac 7.6'!P643+'havelvac 7.7'!P643+'havelvac 7.9'!P643+'havelvac 7.8'!P643+'havelvac 7.10'!P643+'havelvac 7.11'!P643+'havelvac 7.12'!P643+'havelvac 7.13'!P643</f>
        <v>0</v>
      </c>
      <c r="Q643" s="161">
        <f>'havelvac 7.1'!N643+'havelvac 7.2'!N643</f>
        <v>0</v>
      </c>
      <c r="R643" s="161">
        <f>+'havelvac 7.1'!O643+'havelvac 7.2'!O643+'havelvac 7.3'!O643+'havelvac 7.4'!O643+'havelvac 7.5'!O643+'havelvac 7.6'!O643+'havelvac 7.7'!O643+'havelvac 7.9'!O643+'havelvac 7.8'!O643+'havelvac 7.10'!O643+'havelvac 7.11'!O643+'havelvac 7.12'!O643+'havelvac 7.13'!O643</f>
        <v>0</v>
      </c>
      <c r="S643" s="161">
        <f>+'havelvac 7.1'!P643+'havelvac 7.2'!P643+'havelvac 7.3'!P643+'havelvac 7.4'!P643+'havelvac 7.5'!P643+'havelvac 7.6'!P643+'havelvac 7.7'!P643+'havelvac 7.9'!P643+'havelvac 7.8'!P643+'havelvac 7.10'!P643+'havelvac 7.11'!P643+'havelvac 7.12'!P643+'havelvac 7.13'!P643</f>
        <v>0</v>
      </c>
      <c r="T643" s="438">
        <f t="shared" si="92"/>
        <v>0</v>
      </c>
      <c r="U643" s="438">
        <f t="shared" si="93"/>
        <v>0</v>
      </c>
      <c r="V643" s="438">
        <f t="shared" si="94"/>
        <v>0</v>
      </c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  <c r="EM643" s="5"/>
      <c r="EN643" s="5"/>
      <c r="EO643" s="5"/>
      <c r="EP643" s="5"/>
      <c r="EQ643" s="5"/>
      <c r="ER643" s="5"/>
      <c r="ES643" s="5"/>
      <c r="ET643" s="5"/>
      <c r="EU643" s="5"/>
      <c r="EV643" s="5"/>
      <c r="EW643" s="5"/>
      <c r="EX643" s="5"/>
      <c r="EY643" s="5"/>
      <c r="EZ643" s="5"/>
      <c r="FA643" s="5"/>
      <c r="FB643" s="5"/>
      <c r="FC643" s="5"/>
      <c r="FD643" s="5"/>
      <c r="FE643" s="5"/>
      <c r="FF643" s="5"/>
      <c r="FG643" s="5"/>
      <c r="FH643" s="5"/>
      <c r="FI643" s="5"/>
      <c r="FJ643" s="5"/>
      <c r="FK643" s="5"/>
      <c r="FL643" s="5"/>
      <c r="FM643" s="5"/>
      <c r="FN643" s="5"/>
      <c r="FO643" s="5"/>
      <c r="FP643" s="5"/>
      <c r="FQ643" s="5"/>
      <c r="FR643" s="5"/>
      <c r="FS643" s="5"/>
      <c r="FT643" s="5"/>
      <c r="FU643" s="5"/>
      <c r="FV643" s="5"/>
      <c r="FW643" s="5"/>
      <c r="FX643" s="5"/>
      <c r="FY643" s="5"/>
      <c r="FZ643" s="5"/>
      <c r="GA643" s="5"/>
      <c r="GB643" s="5"/>
      <c r="GC643" s="5"/>
      <c r="GD643" s="5"/>
      <c r="GE643" s="5"/>
      <c r="GF643" s="5"/>
      <c r="GG643" s="5"/>
      <c r="GH643" s="5"/>
      <c r="GI643" s="5"/>
      <c r="GJ643" s="5"/>
      <c r="GK643" s="5"/>
      <c r="GL643" s="5"/>
      <c r="GM643" s="5"/>
      <c r="GN643" s="5"/>
      <c r="GO643" s="5"/>
      <c r="GP643" s="5"/>
      <c r="GQ643" s="5"/>
      <c r="GR643" s="5"/>
      <c r="GS643" s="5"/>
      <c r="GT643" s="5"/>
      <c r="GU643" s="5"/>
      <c r="GV643" s="5"/>
      <c r="GW643" s="5"/>
      <c r="GX643" s="5"/>
      <c r="GY643" s="5"/>
      <c r="GZ643" s="5"/>
      <c r="HA643" s="5"/>
      <c r="HB643" s="5"/>
      <c r="HC643" s="5"/>
      <c r="HD643" s="5"/>
      <c r="HE643" s="5"/>
      <c r="HF643" s="5"/>
      <c r="HG643" s="5"/>
      <c r="HH643" s="5"/>
      <c r="HI643" s="5"/>
      <c r="HJ643" s="5"/>
      <c r="HK643" s="5"/>
      <c r="HL643" s="5"/>
      <c r="HM643" s="5"/>
      <c r="HN643" s="5"/>
      <c r="HO643" s="5"/>
      <c r="HP643" s="5"/>
      <c r="HQ643" s="5"/>
      <c r="HR643" s="5"/>
      <c r="HS643" s="5"/>
      <c r="HT643" s="5"/>
      <c r="HU643" s="5"/>
      <c r="HV643" s="5"/>
      <c r="HW643" s="5"/>
      <c r="HX643" s="5"/>
      <c r="HY643" s="5"/>
      <c r="HZ643" s="5"/>
      <c r="IA643" s="5"/>
      <c r="IB643" s="5"/>
      <c r="IC643" s="5"/>
      <c r="ID643" s="5"/>
    </row>
    <row r="644" spans="1:238" s="210" customFormat="1" ht="27.6" hidden="1">
      <c r="A644" s="122"/>
      <c r="B644" s="116"/>
      <c r="C644" s="117"/>
      <c r="D644" s="118"/>
      <c r="E644" s="119"/>
      <c r="F644" s="120"/>
      <c r="G644" s="121"/>
      <c r="H644" s="45"/>
      <c r="I644" s="147"/>
      <c r="J644" s="148"/>
      <c r="K644" s="148"/>
      <c r="L644" s="27" t="s">
        <v>852</v>
      </c>
      <c r="M644" s="28"/>
      <c r="N644" s="197">
        <f>SUM(N645:N646)</f>
        <v>0</v>
      </c>
      <c r="O644" s="197">
        <f>SUM(O645:O646)</f>
        <v>0</v>
      </c>
      <c r="P644" s="197">
        <f>SUM(P645:P646)</f>
        <v>0</v>
      </c>
      <c r="Q644" s="161">
        <f>'havelvac 7.1'!N644+'havelvac 7.2'!N644</f>
        <v>0</v>
      </c>
      <c r="R644" s="161">
        <f>+'havelvac 7.1'!O644+'havelvac 7.2'!O644+'havelvac 7.3'!O644+'havelvac 7.4'!O644+'havelvac 7.5'!O644+'havelvac 7.6'!O644+'havelvac 7.7'!O644+'havelvac 7.9'!O644+'havelvac 7.8'!O644+'havelvac 7.10'!O644+'havelvac 7.11'!O644+'havelvac 7.12'!O644+'havelvac 7.13'!O644</f>
        <v>0</v>
      </c>
      <c r="S644" s="161">
        <f>+'havelvac 7.1'!P644+'havelvac 7.2'!P644+'havelvac 7.3'!P644+'havelvac 7.4'!P644+'havelvac 7.5'!P644+'havelvac 7.6'!P644+'havelvac 7.7'!P644+'havelvac 7.9'!P644+'havelvac 7.8'!P644+'havelvac 7.10'!P644+'havelvac 7.11'!P644+'havelvac 7.12'!P644+'havelvac 7.13'!P644</f>
        <v>0</v>
      </c>
      <c r="T644" s="438">
        <f t="shared" si="92"/>
        <v>0</v>
      </c>
      <c r="U644" s="438">
        <f t="shared" si="93"/>
        <v>0</v>
      </c>
      <c r="V644" s="438">
        <f t="shared" si="94"/>
        <v>0</v>
      </c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  <c r="EM644" s="5"/>
      <c r="EN644" s="5"/>
      <c r="EO644" s="5"/>
      <c r="EP644" s="5"/>
      <c r="EQ644" s="5"/>
      <c r="ER644" s="5"/>
      <c r="ES644" s="5"/>
      <c r="ET644" s="5"/>
      <c r="EU644" s="5"/>
      <c r="EV644" s="5"/>
      <c r="EW644" s="5"/>
      <c r="EX644" s="5"/>
      <c r="EY644" s="5"/>
      <c r="EZ644" s="5"/>
      <c r="FA644" s="5"/>
      <c r="FB644" s="5"/>
      <c r="FC644" s="5"/>
      <c r="FD644" s="5"/>
      <c r="FE644" s="5"/>
      <c r="FF644" s="5"/>
      <c r="FG644" s="5"/>
      <c r="FH644" s="5"/>
      <c r="FI644" s="5"/>
      <c r="FJ644" s="5"/>
      <c r="FK644" s="5"/>
      <c r="FL644" s="5"/>
      <c r="FM644" s="5"/>
      <c r="FN644" s="5"/>
      <c r="FO644" s="5"/>
      <c r="FP644" s="5"/>
      <c r="FQ644" s="5"/>
      <c r="FR644" s="5"/>
      <c r="FS644" s="5"/>
      <c r="FT644" s="5"/>
      <c r="FU644" s="5"/>
      <c r="FV644" s="5"/>
      <c r="FW644" s="5"/>
      <c r="FX644" s="5"/>
      <c r="FY644" s="5"/>
      <c r="FZ644" s="5"/>
      <c r="GA644" s="5"/>
      <c r="GB644" s="5"/>
      <c r="GC644" s="5"/>
      <c r="GD644" s="5"/>
      <c r="GE644" s="5"/>
      <c r="GF644" s="5"/>
      <c r="GG644" s="5"/>
      <c r="GH644" s="5"/>
      <c r="GI644" s="5"/>
      <c r="GJ644" s="5"/>
      <c r="GK644" s="5"/>
      <c r="GL644" s="5"/>
      <c r="GM644" s="5"/>
      <c r="GN644" s="5"/>
      <c r="GO644" s="5"/>
      <c r="GP644" s="5"/>
      <c r="GQ644" s="5"/>
      <c r="GR644" s="5"/>
      <c r="GS644" s="5"/>
      <c r="GT644" s="5"/>
      <c r="GU644" s="5"/>
      <c r="GV644" s="5"/>
      <c r="GW644" s="5"/>
      <c r="GX644" s="5"/>
      <c r="GY644" s="5"/>
      <c r="GZ644" s="5"/>
      <c r="HA644" s="5"/>
      <c r="HB644" s="5"/>
      <c r="HC644" s="5"/>
      <c r="HD644" s="5"/>
      <c r="HE644" s="5"/>
      <c r="HF644" s="5"/>
      <c r="HG644" s="5"/>
      <c r="HH644" s="5"/>
      <c r="HI644" s="5"/>
      <c r="HJ644" s="5"/>
      <c r="HK644" s="5"/>
      <c r="HL644" s="5"/>
      <c r="HM644" s="5"/>
      <c r="HN644" s="5"/>
      <c r="HO644" s="5"/>
      <c r="HP644" s="5"/>
      <c r="HQ644" s="5"/>
      <c r="HR644" s="5"/>
      <c r="HS644" s="5"/>
      <c r="HT644" s="5"/>
      <c r="HU644" s="5"/>
      <c r="HV644" s="5"/>
      <c r="HW644" s="5"/>
      <c r="HX644" s="5"/>
      <c r="HY644" s="5"/>
      <c r="HZ644" s="5"/>
      <c r="IA644" s="5"/>
      <c r="IB644" s="5"/>
      <c r="IC644" s="5"/>
      <c r="ID644" s="5"/>
    </row>
    <row r="645" spans="1:238" ht="16.2" hidden="1">
      <c r="H645" s="25"/>
      <c r="I645" s="18"/>
      <c r="J645" s="19"/>
      <c r="K645" s="19"/>
      <c r="L645" s="30" t="s">
        <v>173</v>
      </c>
      <c r="M645" s="31">
        <v>5112</v>
      </c>
      <c r="N645" s="183">
        <f>+'havelvac 7.1'!N645+'havelvac 7.2'!N645+'havelvac 7.3'!N645+'havelvac 7.4'!N645+'havelvac 7.5'!N645+'havelvac 7.6'!N645+'havelvac 7.7'!N645+'havelvac 7.9'!N645+'havelvac 7.8'!N645+'havelvac 7.10'!N645+'havelvac 7.11'!N645+'havelvac 7.12'!N645+'havelvac 7.13'!N645</f>
        <v>0</v>
      </c>
      <c r="O645" s="405">
        <f>+'havelvac 7.1'!O645+'havelvac 7.2'!O645+'havelvac 7.3'!O645+'havelvac 7.4'!O645+'havelvac 7.5'!O645+'havelvac 7.6'!O645+'havelvac 7.7'!O645+'havelvac 7.9'!O645+'havelvac 7.8'!O645+'havelvac 7.10'!O645+'havelvac 7.11'!O645+'havelvac 7.12'!O645+'havelvac 7.13'!O645</f>
        <v>0</v>
      </c>
      <c r="P645" s="405">
        <f>+'havelvac 7.1'!P645+'havelvac 7.2'!P645+'havelvac 7.3'!P645+'havelvac 7.4'!P645+'havelvac 7.5'!P645+'havelvac 7.6'!P645+'havelvac 7.7'!P645+'havelvac 7.9'!P645+'havelvac 7.8'!P645+'havelvac 7.10'!P645+'havelvac 7.11'!P645+'havelvac 7.12'!P645+'havelvac 7.13'!P645</f>
        <v>0</v>
      </c>
      <c r="Q645" s="161">
        <f>'havelvac 7.1'!N645+'havelvac 7.2'!N645</f>
        <v>0</v>
      </c>
      <c r="R645" s="161">
        <f>+'havelvac 7.1'!O645+'havelvac 7.2'!O645+'havelvac 7.3'!O645+'havelvac 7.4'!O645+'havelvac 7.5'!O645+'havelvac 7.6'!O645+'havelvac 7.7'!O645+'havelvac 7.9'!O645+'havelvac 7.8'!O645+'havelvac 7.10'!O645+'havelvac 7.11'!O645+'havelvac 7.12'!O645+'havelvac 7.13'!O645</f>
        <v>0</v>
      </c>
      <c r="S645" s="161">
        <f>+'havelvac 7.1'!P645+'havelvac 7.2'!P645+'havelvac 7.3'!P645+'havelvac 7.4'!P645+'havelvac 7.5'!P645+'havelvac 7.6'!P645+'havelvac 7.7'!P645+'havelvac 7.9'!P645+'havelvac 7.8'!P645+'havelvac 7.10'!P645+'havelvac 7.11'!P645+'havelvac 7.12'!P645+'havelvac 7.13'!P645</f>
        <v>0</v>
      </c>
      <c r="T645" s="438">
        <f t="shared" si="92"/>
        <v>0</v>
      </c>
      <c r="U645" s="438">
        <f t="shared" si="93"/>
        <v>0</v>
      </c>
      <c r="V645" s="438">
        <f t="shared" si="94"/>
        <v>0</v>
      </c>
    </row>
    <row r="646" spans="1:238" ht="16.2" hidden="1">
      <c r="H646" s="25"/>
      <c r="I646" s="18"/>
      <c r="J646" s="19"/>
      <c r="K646" s="19"/>
      <c r="L646" s="32" t="s">
        <v>143</v>
      </c>
      <c r="M646" s="48">
        <v>5113</v>
      </c>
      <c r="N646" s="183">
        <f>+'havelvac 7.1'!N646+'havelvac 7.2'!N646+'havelvac 7.3'!N646+'havelvac 7.4'!N646+'havelvac 7.5'!N646+'havelvac 7.6'!N646+'havelvac 7.7'!N646+'havelvac 7.9'!N646+'havelvac 7.8'!N646+'havelvac 7.10'!N646+'havelvac 7.11'!N646+'havelvac 7.12'!N646+'havelvac 7.13'!N646</f>
        <v>0</v>
      </c>
      <c r="O646" s="183">
        <f>+'havelvac 7.1'!O646+'havelvac 7.2'!O646+'havelvac 7.3'!O646+'havelvac 7.4'!O646+'havelvac 7.5'!O646+'havelvac 7.6'!O646+'havelvac 7.7'!O646+'havelvac 7.9'!O646+'havelvac 7.8'!O646+'havelvac 7.10'!O646+'havelvac 7.11'!O646+'havelvac 7.12'!O646+'havelvac 7.13'!O646</f>
        <v>0</v>
      </c>
      <c r="P646" s="183">
        <f>+'havelvac 7.1'!P646+'havelvac 7.2'!P646+'havelvac 7.3'!P646+'havelvac 7.4'!P646+'havelvac 7.5'!P646+'havelvac 7.6'!P646+'havelvac 7.7'!P646+'havelvac 7.9'!P646+'havelvac 7.8'!P646+'havelvac 7.10'!P646+'havelvac 7.11'!P646+'havelvac 7.12'!P646+'havelvac 7.13'!P646</f>
        <v>0</v>
      </c>
      <c r="Q646" s="161">
        <f>'havelvac 7.1'!N646+'havelvac 7.2'!N646</f>
        <v>0</v>
      </c>
      <c r="R646" s="161">
        <f>+'havelvac 7.1'!O646+'havelvac 7.2'!O646+'havelvac 7.3'!O646+'havelvac 7.4'!O646+'havelvac 7.5'!O646+'havelvac 7.6'!O646+'havelvac 7.7'!O646+'havelvac 7.9'!O646+'havelvac 7.8'!O646+'havelvac 7.10'!O646+'havelvac 7.11'!O646+'havelvac 7.12'!O646+'havelvac 7.13'!O646</f>
        <v>0</v>
      </c>
      <c r="S646" s="161">
        <f>+'havelvac 7.1'!P646+'havelvac 7.2'!P646+'havelvac 7.3'!P646+'havelvac 7.4'!P646+'havelvac 7.5'!P646+'havelvac 7.6'!P646+'havelvac 7.7'!P646+'havelvac 7.9'!P646+'havelvac 7.8'!P646+'havelvac 7.10'!P646+'havelvac 7.11'!P646+'havelvac 7.12'!P646+'havelvac 7.13'!P646</f>
        <v>0</v>
      </c>
      <c r="T646" s="438">
        <f t="shared" si="92"/>
        <v>0</v>
      </c>
      <c r="U646" s="438">
        <f t="shared" si="93"/>
        <v>0</v>
      </c>
      <c r="V646" s="438">
        <f t="shared" si="94"/>
        <v>0</v>
      </c>
    </row>
    <row r="647" spans="1:238" s="210" customFormat="1" ht="16.2" hidden="1">
      <c r="A647" s="122"/>
      <c r="B647" s="116"/>
      <c r="C647" s="117"/>
      <c r="D647" s="118"/>
      <c r="E647" s="119"/>
      <c r="F647" s="120"/>
      <c r="G647" s="121"/>
      <c r="H647" s="165">
        <v>2960</v>
      </c>
      <c r="I647" s="166" t="s">
        <v>187</v>
      </c>
      <c r="J647" s="167">
        <v>6</v>
      </c>
      <c r="K647" s="167">
        <v>0</v>
      </c>
      <c r="L647" s="168" t="s">
        <v>337</v>
      </c>
      <c r="M647" s="176"/>
      <c r="N647" s="188">
        <f>+N649</f>
        <v>0</v>
      </c>
      <c r="O647" s="188">
        <f>+O649</f>
        <v>0</v>
      </c>
      <c r="P647" s="188">
        <f>+P649</f>
        <v>0</v>
      </c>
      <c r="Q647" s="161">
        <f>'havelvac 7.1'!N647+'havelvac 7.2'!N647</f>
        <v>0</v>
      </c>
      <c r="R647" s="161">
        <f>+'havelvac 7.1'!O647+'havelvac 7.2'!O647+'havelvac 7.3'!O647+'havelvac 7.4'!O647+'havelvac 7.5'!O647+'havelvac 7.6'!O647+'havelvac 7.7'!O647+'havelvac 7.9'!O647+'havelvac 7.8'!O647+'havelvac 7.10'!O647+'havelvac 7.11'!O647+'havelvac 7.12'!O647+'havelvac 7.13'!O647</f>
        <v>0</v>
      </c>
      <c r="S647" s="161">
        <f>+'havelvac 7.1'!P647+'havelvac 7.2'!P647+'havelvac 7.3'!P647+'havelvac 7.4'!P647+'havelvac 7.5'!P647+'havelvac 7.6'!P647+'havelvac 7.7'!P647+'havelvac 7.9'!P647+'havelvac 7.8'!P647+'havelvac 7.10'!P647+'havelvac 7.11'!P647+'havelvac 7.12'!P647+'havelvac 7.13'!P647</f>
        <v>0</v>
      </c>
      <c r="T647" s="438">
        <f t="shared" si="92"/>
        <v>0</v>
      </c>
      <c r="U647" s="438">
        <f t="shared" si="93"/>
        <v>0</v>
      </c>
      <c r="V647" s="438">
        <f t="shared" si="94"/>
        <v>0</v>
      </c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  <c r="EM647" s="5"/>
      <c r="EN647" s="5"/>
      <c r="EO647" s="5"/>
      <c r="EP647" s="5"/>
      <c r="EQ647" s="5"/>
      <c r="ER647" s="5"/>
      <c r="ES647" s="5"/>
      <c r="ET647" s="5"/>
      <c r="EU647" s="5"/>
      <c r="EV647" s="5"/>
      <c r="EW647" s="5"/>
      <c r="EX647" s="5"/>
      <c r="EY647" s="5"/>
      <c r="EZ647" s="5"/>
      <c r="FA647" s="5"/>
      <c r="FB647" s="5"/>
      <c r="FC647" s="5"/>
      <c r="FD647" s="5"/>
      <c r="FE647" s="5"/>
      <c r="FF647" s="5"/>
      <c r="FG647" s="5"/>
      <c r="FH647" s="5"/>
      <c r="FI647" s="5"/>
      <c r="FJ647" s="5"/>
      <c r="FK647" s="5"/>
      <c r="FL647" s="5"/>
      <c r="FM647" s="5"/>
      <c r="FN647" s="5"/>
      <c r="FO647" s="5"/>
      <c r="FP647" s="5"/>
      <c r="FQ647" s="5"/>
      <c r="FR647" s="5"/>
      <c r="FS647" s="5"/>
      <c r="FT647" s="5"/>
      <c r="FU647" s="5"/>
      <c r="FV647" s="5"/>
      <c r="FW647" s="5"/>
      <c r="FX647" s="5"/>
      <c r="FY647" s="5"/>
      <c r="FZ647" s="5"/>
      <c r="GA647" s="5"/>
      <c r="GB647" s="5"/>
      <c r="GC647" s="5"/>
      <c r="GD647" s="5"/>
      <c r="GE647" s="5"/>
      <c r="GF647" s="5"/>
      <c r="GG647" s="5"/>
      <c r="GH647" s="5"/>
      <c r="GI647" s="5"/>
      <c r="GJ647" s="5"/>
      <c r="GK647" s="5"/>
      <c r="GL647" s="5"/>
      <c r="GM647" s="5"/>
      <c r="GN647" s="5"/>
      <c r="GO647" s="5"/>
      <c r="GP647" s="5"/>
      <c r="GQ647" s="5"/>
      <c r="GR647" s="5"/>
      <c r="GS647" s="5"/>
      <c r="GT647" s="5"/>
      <c r="GU647" s="5"/>
      <c r="GV647" s="5"/>
      <c r="GW647" s="5"/>
      <c r="GX647" s="5"/>
      <c r="GY647" s="5"/>
      <c r="GZ647" s="5"/>
      <c r="HA647" s="5"/>
      <c r="HB647" s="5"/>
      <c r="HC647" s="5"/>
      <c r="HD647" s="5"/>
      <c r="HE647" s="5"/>
      <c r="HF647" s="5"/>
      <c r="HG647" s="5"/>
      <c r="HH647" s="5"/>
      <c r="HI647" s="5"/>
      <c r="HJ647" s="5"/>
      <c r="HK647" s="5"/>
      <c r="HL647" s="5"/>
      <c r="HM647" s="5"/>
      <c r="HN647" s="5"/>
      <c r="HO647" s="5"/>
      <c r="HP647" s="5"/>
      <c r="HQ647" s="5"/>
      <c r="HR647" s="5"/>
      <c r="HS647" s="5"/>
      <c r="HT647" s="5"/>
      <c r="HU647" s="5"/>
      <c r="HV647" s="5"/>
      <c r="HW647" s="5"/>
      <c r="HX647" s="5"/>
      <c r="HY647" s="5"/>
      <c r="HZ647" s="5"/>
      <c r="IA647" s="5"/>
      <c r="IB647" s="5"/>
      <c r="IC647" s="5"/>
      <c r="ID647" s="5"/>
    </row>
    <row r="648" spans="1:238" s="210" customFormat="1" ht="16.2" hidden="1">
      <c r="A648" s="122"/>
      <c r="B648" s="116"/>
      <c r="C648" s="117"/>
      <c r="D648" s="118"/>
      <c r="E648" s="119"/>
      <c r="F648" s="120"/>
      <c r="G648" s="121"/>
      <c r="H648" s="25"/>
      <c r="I648" s="18"/>
      <c r="J648" s="19"/>
      <c r="K648" s="19"/>
      <c r="L648" s="30" t="s">
        <v>110</v>
      </c>
      <c r="M648" s="31"/>
      <c r="N648" s="190"/>
      <c r="O648" s="190"/>
      <c r="P648" s="190"/>
      <c r="Q648" s="161">
        <f>'havelvac 7.1'!N648+'havelvac 7.2'!N648</f>
        <v>0</v>
      </c>
      <c r="R648" s="161">
        <f>+'havelvac 7.1'!O648+'havelvac 7.2'!O648+'havelvac 7.3'!O648+'havelvac 7.4'!O648+'havelvac 7.5'!O648+'havelvac 7.6'!O648+'havelvac 7.7'!O648+'havelvac 7.9'!O648+'havelvac 7.8'!O648+'havelvac 7.10'!O648+'havelvac 7.11'!O648+'havelvac 7.12'!O648+'havelvac 7.13'!O648</f>
        <v>0</v>
      </c>
      <c r="S648" s="161">
        <f>+'havelvac 7.1'!P648+'havelvac 7.2'!P648+'havelvac 7.3'!P648+'havelvac 7.4'!P648+'havelvac 7.5'!P648+'havelvac 7.6'!P648+'havelvac 7.7'!P648+'havelvac 7.9'!P648+'havelvac 7.8'!P648+'havelvac 7.10'!P648+'havelvac 7.11'!P648+'havelvac 7.12'!P648+'havelvac 7.13'!P648</f>
        <v>0</v>
      </c>
      <c r="T648" s="438">
        <f t="shared" si="92"/>
        <v>0</v>
      </c>
      <c r="U648" s="438">
        <f t="shared" si="93"/>
        <v>0</v>
      </c>
      <c r="V648" s="438">
        <f t="shared" si="94"/>
        <v>0</v>
      </c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  <c r="EM648" s="5"/>
      <c r="EN648" s="5"/>
      <c r="EO648" s="5"/>
      <c r="EP648" s="5"/>
      <c r="EQ648" s="5"/>
      <c r="ER648" s="5"/>
      <c r="ES648" s="5"/>
      <c r="ET648" s="5"/>
      <c r="EU648" s="5"/>
      <c r="EV648" s="5"/>
      <c r="EW648" s="5"/>
      <c r="EX648" s="5"/>
      <c r="EY648" s="5"/>
      <c r="EZ648" s="5"/>
      <c r="FA648" s="5"/>
      <c r="FB648" s="5"/>
      <c r="FC648" s="5"/>
      <c r="FD648" s="5"/>
      <c r="FE648" s="5"/>
      <c r="FF648" s="5"/>
      <c r="FG648" s="5"/>
      <c r="FH648" s="5"/>
      <c r="FI648" s="5"/>
      <c r="FJ648" s="5"/>
      <c r="FK648" s="5"/>
      <c r="FL648" s="5"/>
      <c r="FM648" s="5"/>
      <c r="FN648" s="5"/>
      <c r="FO648" s="5"/>
      <c r="FP648" s="5"/>
      <c r="FQ648" s="5"/>
      <c r="FR648" s="5"/>
      <c r="FS648" s="5"/>
      <c r="FT648" s="5"/>
      <c r="FU648" s="5"/>
      <c r="FV648" s="5"/>
      <c r="FW648" s="5"/>
      <c r="FX648" s="5"/>
      <c r="FY648" s="5"/>
      <c r="FZ648" s="5"/>
      <c r="GA648" s="5"/>
      <c r="GB648" s="5"/>
      <c r="GC648" s="5"/>
      <c r="GD648" s="5"/>
      <c r="GE648" s="5"/>
      <c r="GF648" s="5"/>
      <c r="GG648" s="5"/>
      <c r="GH648" s="5"/>
      <c r="GI648" s="5"/>
      <c r="GJ648" s="5"/>
      <c r="GK648" s="5"/>
      <c r="GL648" s="5"/>
      <c r="GM648" s="5"/>
      <c r="GN648" s="5"/>
      <c r="GO648" s="5"/>
      <c r="GP648" s="5"/>
      <c r="GQ648" s="5"/>
      <c r="GR648" s="5"/>
      <c r="GS648" s="5"/>
      <c r="GT648" s="5"/>
      <c r="GU648" s="5"/>
      <c r="GV648" s="5"/>
      <c r="GW648" s="5"/>
      <c r="GX648" s="5"/>
      <c r="GY648" s="5"/>
      <c r="GZ648" s="5"/>
      <c r="HA648" s="5"/>
      <c r="HB648" s="5"/>
      <c r="HC648" s="5"/>
      <c r="HD648" s="5"/>
      <c r="HE648" s="5"/>
      <c r="HF648" s="5"/>
      <c r="HG648" s="5"/>
      <c r="HH648" s="5"/>
      <c r="HI648" s="5"/>
      <c r="HJ648" s="5"/>
      <c r="HK648" s="5"/>
      <c r="HL648" s="5"/>
      <c r="HM648" s="5"/>
      <c r="HN648" s="5"/>
      <c r="HO648" s="5"/>
      <c r="HP648" s="5"/>
      <c r="HQ648" s="5"/>
      <c r="HR648" s="5"/>
      <c r="HS648" s="5"/>
      <c r="HT648" s="5"/>
      <c r="HU648" s="5"/>
      <c r="HV648" s="5"/>
      <c r="HW648" s="5"/>
      <c r="HX648" s="5"/>
      <c r="HY648" s="5"/>
      <c r="HZ648" s="5"/>
      <c r="IA648" s="5"/>
      <c r="IB648" s="5"/>
      <c r="IC648" s="5"/>
      <c r="ID648" s="5"/>
    </row>
    <row r="649" spans="1:238" s="210" customFormat="1" ht="16.2" hidden="1">
      <c r="A649" s="122"/>
      <c r="B649" s="116"/>
      <c r="C649" s="117"/>
      <c r="D649" s="118"/>
      <c r="E649" s="119"/>
      <c r="F649" s="120"/>
      <c r="G649" s="121"/>
      <c r="H649" s="151">
        <v>2961</v>
      </c>
      <c r="I649" s="152" t="s">
        <v>187</v>
      </c>
      <c r="J649" s="153">
        <v>6</v>
      </c>
      <c r="K649" s="153">
        <v>1</v>
      </c>
      <c r="L649" s="154" t="s">
        <v>337</v>
      </c>
      <c r="M649" s="155"/>
      <c r="N649" s="192">
        <f>+N651+N656+N658+N660+N662+N665+N667</f>
        <v>0</v>
      </c>
      <c r="O649" s="192">
        <f t="shared" ref="O649:P649" si="103">+O651+O656+O658+O660+O662+O665+O667</f>
        <v>0</v>
      </c>
      <c r="P649" s="192">
        <f t="shared" si="103"/>
        <v>0</v>
      </c>
      <c r="Q649" s="161">
        <f>'havelvac 7.1'!N649+'havelvac 7.2'!N649</f>
        <v>0</v>
      </c>
      <c r="R649" s="161">
        <f>+'havelvac 7.1'!O649+'havelvac 7.2'!O649+'havelvac 7.3'!O649+'havelvac 7.4'!O649+'havelvac 7.5'!O649+'havelvac 7.6'!O649+'havelvac 7.7'!O649+'havelvac 7.9'!O649+'havelvac 7.8'!O649+'havelvac 7.10'!O649+'havelvac 7.11'!O649+'havelvac 7.12'!O649+'havelvac 7.13'!O649</f>
        <v>0</v>
      </c>
      <c r="S649" s="161">
        <f>+'havelvac 7.1'!P649+'havelvac 7.2'!P649+'havelvac 7.3'!P649+'havelvac 7.4'!P649+'havelvac 7.5'!P649+'havelvac 7.6'!P649+'havelvac 7.7'!P649+'havelvac 7.9'!P649+'havelvac 7.8'!P649+'havelvac 7.10'!P649+'havelvac 7.11'!P649+'havelvac 7.12'!P649+'havelvac 7.13'!P649</f>
        <v>0</v>
      </c>
      <c r="T649" s="438">
        <f t="shared" si="92"/>
        <v>0</v>
      </c>
      <c r="U649" s="438">
        <f t="shared" si="93"/>
        <v>0</v>
      </c>
      <c r="V649" s="438">
        <f t="shared" si="94"/>
        <v>0</v>
      </c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  <c r="EM649" s="5"/>
      <c r="EN649" s="5"/>
      <c r="EO649" s="5"/>
      <c r="EP649" s="5"/>
      <c r="EQ649" s="5"/>
      <c r="ER649" s="5"/>
      <c r="ES649" s="5"/>
      <c r="ET649" s="5"/>
      <c r="EU649" s="5"/>
      <c r="EV649" s="5"/>
      <c r="EW649" s="5"/>
      <c r="EX649" s="5"/>
      <c r="EY649" s="5"/>
      <c r="EZ649" s="5"/>
      <c r="FA649" s="5"/>
      <c r="FB649" s="5"/>
      <c r="FC649" s="5"/>
      <c r="FD649" s="5"/>
      <c r="FE649" s="5"/>
      <c r="FF649" s="5"/>
      <c r="FG649" s="5"/>
      <c r="FH649" s="5"/>
      <c r="FI649" s="5"/>
      <c r="FJ649" s="5"/>
      <c r="FK649" s="5"/>
      <c r="FL649" s="5"/>
      <c r="FM649" s="5"/>
      <c r="FN649" s="5"/>
      <c r="FO649" s="5"/>
      <c r="FP649" s="5"/>
      <c r="FQ649" s="5"/>
      <c r="FR649" s="5"/>
      <c r="FS649" s="5"/>
      <c r="FT649" s="5"/>
      <c r="FU649" s="5"/>
      <c r="FV649" s="5"/>
      <c r="FW649" s="5"/>
      <c r="FX649" s="5"/>
      <c r="FY649" s="5"/>
      <c r="FZ649" s="5"/>
      <c r="GA649" s="5"/>
      <c r="GB649" s="5"/>
      <c r="GC649" s="5"/>
      <c r="GD649" s="5"/>
      <c r="GE649" s="5"/>
      <c r="GF649" s="5"/>
      <c r="GG649" s="5"/>
      <c r="GH649" s="5"/>
      <c r="GI649" s="5"/>
      <c r="GJ649" s="5"/>
      <c r="GK649" s="5"/>
      <c r="GL649" s="5"/>
      <c r="GM649" s="5"/>
      <c r="GN649" s="5"/>
      <c r="GO649" s="5"/>
      <c r="GP649" s="5"/>
      <c r="GQ649" s="5"/>
      <c r="GR649" s="5"/>
      <c r="GS649" s="5"/>
      <c r="GT649" s="5"/>
      <c r="GU649" s="5"/>
      <c r="GV649" s="5"/>
      <c r="GW649" s="5"/>
      <c r="GX649" s="5"/>
      <c r="GY649" s="5"/>
      <c r="GZ649" s="5"/>
      <c r="HA649" s="5"/>
      <c r="HB649" s="5"/>
      <c r="HC649" s="5"/>
      <c r="HD649" s="5"/>
      <c r="HE649" s="5"/>
      <c r="HF649" s="5"/>
      <c r="HG649" s="5"/>
      <c r="HH649" s="5"/>
      <c r="HI649" s="5"/>
      <c r="HJ649" s="5"/>
      <c r="HK649" s="5"/>
      <c r="HL649" s="5"/>
      <c r="HM649" s="5"/>
      <c r="HN649" s="5"/>
      <c r="HO649" s="5"/>
      <c r="HP649" s="5"/>
      <c r="HQ649" s="5"/>
      <c r="HR649" s="5"/>
      <c r="HS649" s="5"/>
      <c r="HT649" s="5"/>
      <c r="HU649" s="5"/>
      <c r="HV649" s="5"/>
      <c r="HW649" s="5"/>
      <c r="HX649" s="5"/>
      <c r="HY649" s="5"/>
      <c r="HZ649" s="5"/>
      <c r="IA649" s="5"/>
      <c r="IB649" s="5"/>
      <c r="IC649" s="5"/>
      <c r="ID649" s="5"/>
    </row>
    <row r="650" spans="1:238" ht="16.2" hidden="1">
      <c r="H650" s="25"/>
      <c r="I650" s="25"/>
      <c r="J650" s="26"/>
      <c r="K650" s="26"/>
      <c r="L650" s="30" t="s">
        <v>108</v>
      </c>
      <c r="M650" s="31"/>
      <c r="N650" s="190"/>
      <c r="O650" s="190"/>
      <c r="P650" s="190"/>
      <c r="Q650" s="161">
        <f>'havelvac 7.1'!N650+'havelvac 7.2'!N650</f>
        <v>0</v>
      </c>
      <c r="R650" s="161">
        <f>+'havelvac 7.1'!O650+'havelvac 7.2'!O650+'havelvac 7.3'!O650+'havelvac 7.4'!O650+'havelvac 7.5'!O650+'havelvac 7.6'!O650+'havelvac 7.7'!O650+'havelvac 7.9'!O650+'havelvac 7.8'!O650+'havelvac 7.10'!O650+'havelvac 7.11'!O650+'havelvac 7.12'!O650+'havelvac 7.13'!O650</f>
        <v>0</v>
      </c>
      <c r="S650" s="161">
        <f>+'havelvac 7.1'!P650+'havelvac 7.2'!P650+'havelvac 7.3'!P650+'havelvac 7.4'!P650+'havelvac 7.5'!P650+'havelvac 7.6'!P650+'havelvac 7.7'!P650+'havelvac 7.9'!P650+'havelvac 7.8'!P650+'havelvac 7.10'!P650+'havelvac 7.11'!P650+'havelvac 7.12'!P650+'havelvac 7.13'!P650</f>
        <v>0</v>
      </c>
      <c r="T650" s="438">
        <f t="shared" si="92"/>
        <v>0</v>
      </c>
      <c r="U650" s="438">
        <f t="shared" si="93"/>
        <v>0</v>
      </c>
      <c r="V650" s="438">
        <f t="shared" si="94"/>
        <v>0</v>
      </c>
    </row>
    <row r="651" spans="1:238" s="210" customFormat="1" ht="27.6" hidden="1">
      <c r="A651" s="122"/>
      <c r="B651" s="116"/>
      <c r="C651" s="117"/>
      <c r="D651" s="118"/>
      <c r="E651" s="119"/>
      <c r="F651" s="120"/>
      <c r="G651" s="121"/>
      <c r="H651" s="45"/>
      <c r="I651" s="147"/>
      <c r="J651" s="148"/>
      <c r="K651" s="148"/>
      <c r="L651" s="27" t="s">
        <v>833</v>
      </c>
      <c r="M651" s="28"/>
      <c r="N651" s="197">
        <f>SUM(N652:N655)</f>
        <v>0</v>
      </c>
      <c r="O651" s="197">
        <f>SUM(O652:O655)</f>
        <v>0</v>
      </c>
      <c r="P651" s="197">
        <f>SUM(P652:P655)</f>
        <v>0</v>
      </c>
      <c r="Q651" s="161">
        <f>'havelvac 7.1'!N651+'havelvac 7.2'!N651</f>
        <v>0</v>
      </c>
      <c r="R651" s="161">
        <f>+'havelvac 7.1'!O651+'havelvac 7.2'!O651+'havelvac 7.3'!O651+'havelvac 7.4'!O651+'havelvac 7.5'!O651+'havelvac 7.6'!O651+'havelvac 7.7'!O651+'havelvac 7.9'!O651+'havelvac 7.8'!O651+'havelvac 7.10'!O651+'havelvac 7.11'!O651+'havelvac 7.12'!O651+'havelvac 7.13'!O651</f>
        <v>0</v>
      </c>
      <c r="S651" s="161">
        <f>+'havelvac 7.1'!P651+'havelvac 7.2'!P651+'havelvac 7.3'!P651+'havelvac 7.4'!P651+'havelvac 7.5'!P651+'havelvac 7.6'!P651+'havelvac 7.7'!P651+'havelvac 7.9'!P651+'havelvac 7.8'!P651+'havelvac 7.10'!P651+'havelvac 7.11'!P651+'havelvac 7.12'!P651+'havelvac 7.13'!P651</f>
        <v>0</v>
      </c>
      <c r="T651" s="438">
        <f t="shared" si="92"/>
        <v>0</v>
      </c>
      <c r="U651" s="438">
        <f t="shared" si="93"/>
        <v>0</v>
      </c>
      <c r="V651" s="438">
        <f t="shared" si="94"/>
        <v>0</v>
      </c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  <c r="EM651" s="5"/>
      <c r="EN651" s="5"/>
      <c r="EO651" s="5"/>
      <c r="EP651" s="5"/>
      <c r="EQ651" s="5"/>
      <c r="ER651" s="5"/>
      <c r="ES651" s="5"/>
      <c r="ET651" s="5"/>
      <c r="EU651" s="5"/>
      <c r="EV651" s="5"/>
      <c r="EW651" s="5"/>
      <c r="EX651" s="5"/>
      <c r="EY651" s="5"/>
      <c r="EZ651" s="5"/>
      <c r="FA651" s="5"/>
      <c r="FB651" s="5"/>
      <c r="FC651" s="5"/>
      <c r="FD651" s="5"/>
      <c r="FE651" s="5"/>
      <c r="FF651" s="5"/>
      <c r="FG651" s="5"/>
      <c r="FH651" s="5"/>
      <c r="FI651" s="5"/>
      <c r="FJ651" s="5"/>
      <c r="FK651" s="5"/>
      <c r="FL651" s="5"/>
      <c r="FM651" s="5"/>
      <c r="FN651" s="5"/>
      <c r="FO651" s="5"/>
      <c r="FP651" s="5"/>
      <c r="FQ651" s="5"/>
      <c r="FR651" s="5"/>
      <c r="FS651" s="5"/>
      <c r="FT651" s="5"/>
      <c r="FU651" s="5"/>
      <c r="FV651" s="5"/>
      <c r="FW651" s="5"/>
      <c r="FX651" s="5"/>
      <c r="FY651" s="5"/>
      <c r="FZ651" s="5"/>
      <c r="GA651" s="5"/>
      <c r="GB651" s="5"/>
      <c r="GC651" s="5"/>
      <c r="GD651" s="5"/>
      <c r="GE651" s="5"/>
      <c r="GF651" s="5"/>
      <c r="GG651" s="5"/>
      <c r="GH651" s="5"/>
      <c r="GI651" s="5"/>
      <c r="GJ651" s="5"/>
      <c r="GK651" s="5"/>
      <c r="GL651" s="5"/>
      <c r="GM651" s="5"/>
      <c r="GN651" s="5"/>
      <c r="GO651" s="5"/>
      <c r="GP651" s="5"/>
      <c r="GQ651" s="5"/>
      <c r="GR651" s="5"/>
      <c r="GS651" s="5"/>
      <c r="GT651" s="5"/>
      <c r="GU651" s="5"/>
      <c r="GV651" s="5"/>
      <c r="GW651" s="5"/>
      <c r="GX651" s="5"/>
      <c r="GY651" s="5"/>
      <c r="GZ651" s="5"/>
      <c r="HA651" s="5"/>
      <c r="HB651" s="5"/>
      <c r="HC651" s="5"/>
      <c r="HD651" s="5"/>
      <c r="HE651" s="5"/>
      <c r="HF651" s="5"/>
      <c r="HG651" s="5"/>
      <c r="HH651" s="5"/>
      <c r="HI651" s="5"/>
      <c r="HJ651" s="5"/>
      <c r="HK651" s="5"/>
      <c r="HL651" s="5"/>
      <c r="HM651" s="5"/>
      <c r="HN651" s="5"/>
      <c r="HO651" s="5"/>
      <c r="HP651" s="5"/>
      <c r="HQ651" s="5"/>
      <c r="HR651" s="5"/>
      <c r="HS651" s="5"/>
      <c r="HT651" s="5"/>
      <c r="HU651" s="5"/>
      <c r="HV651" s="5"/>
      <c r="HW651" s="5"/>
      <c r="HX651" s="5"/>
      <c r="HY651" s="5"/>
      <c r="HZ651" s="5"/>
      <c r="IA651" s="5"/>
      <c r="IB651" s="5"/>
      <c r="IC651" s="5"/>
      <c r="ID651" s="5"/>
    </row>
    <row r="652" spans="1:238" s="210" customFormat="1" ht="24" hidden="1" customHeight="1">
      <c r="A652" s="122"/>
      <c r="B652" s="116"/>
      <c r="C652" s="117"/>
      <c r="D652" s="118"/>
      <c r="E652" s="119"/>
      <c r="F652" s="120"/>
      <c r="G652" s="121"/>
      <c r="H652" s="17"/>
      <c r="I652" s="25"/>
      <c r="J652" s="26"/>
      <c r="K652" s="26"/>
      <c r="L652" s="30" t="s">
        <v>142</v>
      </c>
      <c r="M652" s="13">
        <v>4251</v>
      </c>
      <c r="N652" s="183">
        <f>+'havelvac 7.1'!N652+'havelvac 7.2'!N652+'havelvac 7.3'!N652+'havelvac 7.4'!N652+'havelvac 7.5'!N652+'havelvac 7.6'!N652+'havelvac 7.7'!N652+'havelvac 7.9'!N652+'havelvac 7.8'!N652+'havelvac 7.10'!N652+'havelvac 7.11'!N652+'havelvac 7.12'!N652+'havelvac 7.13'!N652</f>
        <v>0</v>
      </c>
      <c r="O652" s="183">
        <f>+'havelvac 7.1'!O652+'havelvac 7.2'!O652+'havelvac 7.3'!O652+'havelvac 7.4'!O652+'havelvac 7.5'!O652+'havelvac 7.6'!O652+'havelvac 7.7'!O652+'havelvac 7.9'!O652+'havelvac 7.8'!O652+'havelvac 7.10'!O652+'havelvac 7.11'!O652+'havelvac 7.12'!O652+'havelvac 7.13'!O652</f>
        <v>0</v>
      </c>
      <c r="P652" s="183">
        <f>+'havelvac 7.1'!P652+'havelvac 7.2'!P652+'havelvac 7.3'!P652+'havelvac 7.4'!P652+'havelvac 7.5'!P652+'havelvac 7.6'!P652+'havelvac 7.7'!P652+'havelvac 7.9'!P652+'havelvac 7.8'!P652+'havelvac 7.10'!P652+'havelvac 7.11'!P652+'havelvac 7.12'!P652+'havelvac 7.13'!P652</f>
        <v>0</v>
      </c>
      <c r="Q652" s="161">
        <f>'havelvac 7.1'!N652+'havelvac 7.2'!N652</f>
        <v>0</v>
      </c>
      <c r="R652" s="161">
        <f>+'havelvac 7.1'!O652+'havelvac 7.2'!O652+'havelvac 7.3'!O652+'havelvac 7.4'!O652+'havelvac 7.5'!O652+'havelvac 7.6'!O652+'havelvac 7.7'!O652+'havelvac 7.9'!O652+'havelvac 7.8'!O652+'havelvac 7.10'!O652+'havelvac 7.11'!O652+'havelvac 7.12'!O652+'havelvac 7.13'!O652</f>
        <v>0</v>
      </c>
      <c r="S652" s="161">
        <f>+'havelvac 7.1'!P652+'havelvac 7.2'!P652+'havelvac 7.3'!P652+'havelvac 7.4'!P652+'havelvac 7.5'!P652+'havelvac 7.6'!P652+'havelvac 7.7'!P652+'havelvac 7.9'!P652+'havelvac 7.8'!P652+'havelvac 7.10'!P652+'havelvac 7.11'!P652+'havelvac 7.12'!P652+'havelvac 7.13'!P652</f>
        <v>0</v>
      </c>
      <c r="T652" s="438">
        <f t="shared" si="92"/>
        <v>0</v>
      </c>
      <c r="U652" s="438">
        <f t="shared" si="93"/>
        <v>0</v>
      </c>
      <c r="V652" s="438">
        <f t="shared" si="94"/>
        <v>0</v>
      </c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  <c r="DT652" s="5"/>
      <c r="DU652" s="5"/>
      <c r="DV652" s="5"/>
      <c r="DW652" s="5"/>
      <c r="DX652" s="5"/>
      <c r="DY652" s="5"/>
      <c r="DZ652" s="5"/>
      <c r="EA652" s="5"/>
      <c r="EB652" s="5"/>
      <c r="EC652" s="5"/>
      <c r="ED652" s="5"/>
      <c r="EE652" s="5"/>
      <c r="EF652" s="5"/>
      <c r="EG652" s="5"/>
      <c r="EH652" s="5"/>
      <c r="EI652" s="5"/>
      <c r="EJ652" s="5"/>
      <c r="EK652" s="5"/>
      <c r="EL652" s="5"/>
      <c r="EM652" s="5"/>
      <c r="EN652" s="5"/>
      <c r="EO652" s="5"/>
      <c r="EP652" s="5"/>
      <c r="EQ652" s="5"/>
      <c r="ER652" s="5"/>
      <c r="ES652" s="5"/>
      <c r="ET652" s="5"/>
      <c r="EU652" s="5"/>
      <c r="EV652" s="5"/>
      <c r="EW652" s="5"/>
      <c r="EX652" s="5"/>
      <c r="EY652" s="5"/>
      <c r="EZ652" s="5"/>
      <c r="FA652" s="5"/>
      <c r="FB652" s="5"/>
      <c r="FC652" s="5"/>
      <c r="FD652" s="5"/>
      <c r="FE652" s="5"/>
      <c r="FF652" s="5"/>
      <c r="FG652" s="5"/>
      <c r="FH652" s="5"/>
      <c r="FI652" s="5"/>
      <c r="FJ652" s="5"/>
      <c r="FK652" s="5"/>
      <c r="FL652" s="5"/>
      <c r="FM652" s="5"/>
      <c r="FN652" s="5"/>
      <c r="FO652" s="5"/>
      <c r="FP652" s="5"/>
      <c r="FQ652" s="5"/>
      <c r="FR652" s="5"/>
      <c r="FS652" s="5"/>
      <c r="FT652" s="5"/>
      <c r="FU652" s="5"/>
      <c r="FV652" s="5"/>
      <c r="FW652" s="5"/>
      <c r="FX652" s="5"/>
      <c r="FY652" s="5"/>
      <c r="FZ652" s="5"/>
      <c r="GA652" s="5"/>
      <c r="GB652" s="5"/>
      <c r="GC652" s="5"/>
      <c r="GD652" s="5"/>
      <c r="GE652" s="5"/>
      <c r="GF652" s="5"/>
      <c r="GG652" s="5"/>
      <c r="GH652" s="5"/>
      <c r="GI652" s="5"/>
      <c r="GJ652" s="5"/>
      <c r="GK652" s="5"/>
      <c r="GL652" s="5"/>
      <c r="GM652" s="5"/>
      <c r="GN652" s="5"/>
      <c r="GO652" s="5"/>
      <c r="GP652" s="5"/>
      <c r="GQ652" s="5"/>
      <c r="GR652" s="5"/>
      <c r="GS652" s="5"/>
      <c r="GT652" s="5"/>
      <c r="GU652" s="5"/>
      <c r="GV652" s="5"/>
      <c r="GW652" s="5"/>
      <c r="GX652" s="5"/>
      <c r="GY652" s="5"/>
      <c r="GZ652" s="5"/>
      <c r="HA652" s="5"/>
      <c r="HB652" s="5"/>
      <c r="HC652" s="5"/>
      <c r="HD652" s="5"/>
      <c r="HE652" s="5"/>
      <c r="HF652" s="5"/>
      <c r="HG652" s="5"/>
      <c r="HH652" s="5"/>
      <c r="HI652" s="5"/>
      <c r="HJ652" s="5"/>
      <c r="HK652" s="5"/>
      <c r="HL652" s="5"/>
      <c r="HM652" s="5"/>
      <c r="HN652" s="5"/>
      <c r="HO652" s="5"/>
      <c r="HP652" s="5"/>
      <c r="HQ652" s="5"/>
      <c r="HR652" s="5"/>
      <c r="HS652" s="5"/>
      <c r="HT652" s="5"/>
      <c r="HU652" s="5"/>
      <c r="HV652" s="5"/>
      <c r="HW652" s="5"/>
      <c r="HX652" s="5"/>
      <c r="HY652" s="5"/>
      <c r="HZ652" s="5"/>
      <c r="IA652" s="5"/>
      <c r="IB652" s="5"/>
      <c r="IC652" s="5"/>
      <c r="ID652" s="5"/>
    </row>
    <row r="653" spans="1:238" ht="16.2" hidden="1">
      <c r="H653" s="17"/>
      <c r="I653" s="25"/>
      <c r="J653" s="26"/>
      <c r="K653" s="26"/>
      <c r="L653" s="29" t="s">
        <v>167</v>
      </c>
      <c r="M653" s="12">
        <v>4639</v>
      </c>
      <c r="N653" s="183">
        <f>+'havelvac 7.1'!N653+'havelvac 7.2'!N653+'havelvac 7.3'!N653+'havelvac 7.4'!N653+'havelvac 7.5'!N653+'havelvac 7.6'!N653+'havelvac 7.7'!N653+'havelvac 7.9'!N653+'havelvac 7.8'!N653+'havelvac 7.10'!N653+'havelvac 7.11'!N653+'havelvac 7.12'!N653+'havelvac 7.13'!N653</f>
        <v>0</v>
      </c>
      <c r="O653" s="183">
        <f>+'havelvac 7.1'!O653+'havelvac 7.2'!O653+'havelvac 7.3'!O653+'havelvac 7.4'!O653+'havelvac 7.5'!O653+'havelvac 7.6'!O653+'havelvac 7.7'!O653+'havelvac 7.9'!O653+'havelvac 7.8'!O653+'havelvac 7.10'!O653+'havelvac 7.11'!O653+'havelvac 7.12'!O653+'havelvac 7.13'!O653</f>
        <v>0</v>
      </c>
      <c r="P653" s="183">
        <f>+'havelvac 7.1'!P653+'havelvac 7.2'!P653+'havelvac 7.3'!P653+'havelvac 7.4'!P653+'havelvac 7.5'!P653+'havelvac 7.6'!P653+'havelvac 7.7'!P653+'havelvac 7.9'!P653+'havelvac 7.8'!P653+'havelvac 7.10'!P653+'havelvac 7.11'!P653+'havelvac 7.12'!P653+'havelvac 7.13'!P653</f>
        <v>0</v>
      </c>
      <c r="Q653" s="161">
        <f>'havelvac 7.1'!N653+'havelvac 7.2'!N653</f>
        <v>0</v>
      </c>
      <c r="R653" s="161">
        <f>+'havelvac 7.1'!O653+'havelvac 7.2'!O653+'havelvac 7.3'!O653+'havelvac 7.4'!O653+'havelvac 7.5'!O653+'havelvac 7.6'!O653+'havelvac 7.7'!O653+'havelvac 7.9'!O653+'havelvac 7.8'!O653+'havelvac 7.10'!O653+'havelvac 7.11'!O653+'havelvac 7.12'!O653+'havelvac 7.13'!O653</f>
        <v>0</v>
      </c>
      <c r="S653" s="161">
        <f>+'havelvac 7.1'!P653+'havelvac 7.2'!P653+'havelvac 7.3'!P653+'havelvac 7.4'!P653+'havelvac 7.5'!P653+'havelvac 7.6'!P653+'havelvac 7.7'!P653+'havelvac 7.9'!P653+'havelvac 7.8'!P653+'havelvac 7.10'!P653+'havelvac 7.11'!P653+'havelvac 7.12'!P653+'havelvac 7.13'!P653</f>
        <v>0</v>
      </c>
      <c r="T653" s="438">
        <f t="shared" si="92"/>
        <v>0</v>
      </c>
      <c r="U653" s="438">
        <f t="shared" si="93"/>
        <v>0</v>
      </c>
      <c r="V653" s="438">
        <f t="shared" si="94"/>
        <v>0</v>
      </c>
    </row>
    <row r="654" spans="1:238" s="210" customFormat="1" ht="16.2" hidden="1">
      <c r="A654" s="122"/>
      <c r="B654" s="116"/>
      <c r="C654" s="117"/>
      <c r="D654" s="118"/>
      <c r="E654" s="119"/>
      <c r="F654" s="120"/>
      <c r="G654" s="121"/>
      <c r="H654" s="17"/>
      <c r="I654" s="25"/>
      <c r="J654" s="26"/>
      <c r="K654" s="26"/>
      <c r="L654" s="30" t="s">
        <v>173</v>
      </c>
      <c r="M654" s="31">
        <v>5112</v>
      </c>
      <c r="N654" s="183">
        <f>+'havelvac 7.1'!N654+'havelvac 7.2'!N654+'havelvac 7.3'!N654+'havelvac 7.4'!N654+'havelvac 7.5'!N654+'havelvac 7.6'!N654+'havelvac 7.7'!N654+'havelvac 7.9'!N654+'havelvac 7.8'!N654+'havelvac 7.10'!N654+'havelvac 7.11'!N654+'havelvac 7.12'!N654+'havelvac 7.13'!N654</f>
        <v>0</v>
      </c>
      <c r="O654" s="183">
        <f>+'havelvac 7.1'!O654+'havelvac 7.2'!O654+'havelvac 7.3'!O654+'havelvac 7.4'!O654+'havelvac 7.5'!O654+'havelvac 7.6'!O654+'havelvac 7.7'!O654+'havelvac 7.9'!O654+'havelvac 7.8'!O654+'havelvac 7.10'!O654+'havelvac 7.11'!O654+'havelvac 7.12'!O654+'havelvac 7.13'!O654</f>
        <v>0</v>
      </c>
      <c r="P654" s="183">
        <f>+'havelvac 7.1'!P654+'havelvac 7.2'!P654+'havelvac 7.3'!P654+'havelvac 7.4'!P654+'havelvac 7.5'!P654+'havelvac 7.6'!P654+'havelvac 7.7'!P654+'havelvac 7.9'!P654+'havelvac 7.8'!P654+'havelvac 7.10'!P654+'havelvac 7.11'!P654+'havelvac 7.12'!P654+'havelvac 7.13'!P654</f>
        <v>0</v>
      </c>
      <c r="Q654" s="161">
        <f>'havelvac 7.1'!N654+'havelvac 7.2'!N654</f>
        <v>0</v>
      </c>
      <c r="R654" s="161">
        <f>+'havelvac 7.1'!O654+'havelvac 7.2'!O654+'havelvac 7.3'!O654+'havelvac 7.4'!O654+'havelvac 7.5'!O654+'havelvac 7.6'!O654+'havelvac 7.7'!O654+'havelvac 7.9'!O654+'havelvac 7.8'!O654+'havelvac 7.10'!O654+'havelvac 7.11'!O654+'havelvac 7.12'!O654+'havelvac 7.13'!O654</f>
        <v>0</v>
      </c>
      <c r="S654" s="161">
        <f>+'havelvac 7.1'!P654+'havelvac 7.2'!P654+'havelvac 7.3'!P654+'havelvac 7.4'!P654+'havelvac 7.5'!P654+'havelvac 7.6'!P654+'havelvac 7.7'!P654+'havelvac 7.9'!P654+'havelvac 7.8'!P654+'havelvac 7.10'!P654+'havelvac 7.11'!P654+'havelvac 7.12'!P654+'havelvac 7.13'!P654</f>
        <v>0</v>
      </c>
      <c r="T654" s="438">
        <f t="shared" si="92"/>
        <v>0</v>
      </c>
      <c r="U654" s="438">
        <f t="shared" si="93"/>
        <v>0</v>
      </c>
      <c r="V654" s="438">
        <f t="shared" si="94"/>
        <v>0</v>
      </c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  <c r="EM654" s="5"/>
      <c r="EN654" s="5"/>
      <c r="EO654" s="5"/>
      <c r="EP654" s="5"/>
      <c r="EQ654" s="5"/>
      <c r="ER654" s="5"/>
      <c r="ES654" s="5"/>
      <c r="ET654" s="5"/>
      <c r="EU654" s="5"/>
      <c r="EV654" s="5"/>
      <c r="EW654" s="5"/>
      <c r="EX654" s="5"/>
      <c r="EY654" s="5"/>
      <c r="EZ654" s="5"/>
      <c r="FA654" s="5"/>
      <c r="FB654" s="5"/>
      <c r="FC654" s="5"/>
      <c r="FD654" s="5"/>
      <c r="FE654" s="5"/>
      <c r="FF654" s="5"/>
      <c r="FG654" s="5"/>
      <c r="FH654" s="5"/>
      <c r="FI654" s="5"/>
      <c r="FJ654" s="5"/>
      <c r="FK654" s="5"/>
      <c r="FL654" s="5"/>
      <c r="FM654" s="5"/>
      <c r="FN654" s="5"/>
      <c r="FO654" s="5"/>
      <c r="FP654" s="5"/>
      <c r="FQ654" s="5"/>
      <c r="FR654" s="5"/>
      <c r="FS654" s="5"/>
      <c r="FT654" s="5"/>
      <c r="FU654" s="5"/>
      <c r="FV654" s="5"/>
      <c r="FW654" s="5"/>
      <c r="FX654" s="5"/>
      <c r="FY654" s="5"/>
      <c r="FZ654" s="5"/>
      <c r="GA654" s="5"/>
      <c r="GB654" s="5"/>
      <c r="GC654" s="5"/>
      <c r="GD654" s="5"/>
      <c r="GE654" s="5"/>
      <c r="GF654" s="5"/>
      <c r="GG654" s="5"/>
      <c r="GH654" s="5"/>
      <c r="GI654" s="5"/>
      <c r="GJ654" s="5"/>
      <c r="GK654" s="5"/>
      <c r="GL654" s="5"/>
      <c r="GM654" s="5"/>
      <c r="GN654" s="5"/>
      <c r="GO654" s="5"/>
      <c r="GP654" s="5"/>
      <c r="GQ654" s="5"/>
      <c r="GR654" s="5"/>
      <c r="GS654" s="5"/>
      <c r="GT654" s="5"/>
      <c r="GU654" s="5"/>
      <c r="GV654" s="5"/>
      <c r="GW654" s="5"/>
      <c r="GX654" s="5"/>
      <c r="GY654" s="5"/>
      <c r="GZ654" s="5"/>
      <c r="HA654" s="5"/>
      <c r="HB654" s="5"/>
      <c r="HC654" s="5"/>
      <c r="HD654" s="5"/>
      <c r="HE654" s="5"/>
      <c r="HF654" s="5"/>
      <c r="HG654" s="5"/>
      <c r="HH654" s="5"/>
      <c r="HI654" s="5"/>
      <c r="HJ654" s="5"/>
      <c r="HK654" s="5"/>
      <c r="HL654" s="5"/>
      <c r="HM654" s="5"/>
      <c r="HN654" s="5"/>
      <c r="HO654" s="5"/>
      <c r="HP654" s="5"/>
      <c r="HQ654" s="5"/>
      <c r="HR654" s="5"/>
      <c r="HS654" s="5"/>
      <c r="HT654" s="5"/>
      <c r="HU654" s="5"/>
      <c r="HV654" s="5"/>
      <c r="HW654" s="5"/>
      <c r="HX654" s="5"/>
      <c r="HY654" s="5"/>
      <c r="HZ654" s="5"/>
      <c r="IA654" s="5"/>
      <c r="IB654" s="5"/>
      <c r="IC654" s="5"/>
      <c r="ID654" s="5"/>
    </row>
    <row r="655" spans="1:238" s="210" customFormat="1" ht="16.2" hidden="1">
      <c r="A655" s="122"/>
      <c r="B655" s="116"/>
      <c r="C655" s="117"/>
      <c r="D655" s="118"/>
      <c r="E655" s="119"/>
      <c r="F655" s="120"/>
      <c r="G655" s="121"/>
      <c r="H655" s="25"/>
      <c r="I655" s="25"/>
      <c r="J655" s="26"/>
      <c r="K655" s="26"/>
      <c r="L655" s="32" t="s">
        <v>143</v>
      </c>
      <c r="M655" s="48">
        <v>5113</v>
      </c>
      <c r="N655" s="183">
        <f>+'havelvac 7.1'!N655+'havelvac 7.2'!N655+'havelvac 7.3'!N655+'havelvac 7.4'!N655+'havelvac 7.5'!N655+'havelvac 7.6'!N655+'havelvac 7.7'!N655+'havelvac 7.9'!N655+'havelvac 7.8'!N655+'havelvac 7.10'!N655+'havelvac 7.11'!N655+'havelvac 7.12'!N655+'havelvac 7.13'!N655</f>
        <v>0</v>
      </c>
      <c r="O655" s="183">
        <f>+'havelvac 7.1'!O655+'havelvac 7.2'!O655+'havelvac 7.3'!O655+'havelvac 7.4'!O655+'havelvac 7.5'!O655+'havelvac 7.6'!O655+'havelvac 7.7'!O655+'havelvac 7.9'!O655+'havelvac 7.8'!O655+'havelvac 7.10'!O655+'havelvac 7.11'!O655+'havelvac 7.12'!O655+'havelvac 7.13'!O655</f>
        <v>0</v>
      </c>
      <c r="P655" s="183">
        <f>+'havelvac 7.1'!P655+'havelvac 7.2'!P655+'havelvac 7.3'!P655+'havelvac 7.4'!P655+'havelvac 7.5'!P655+'havelvac 7.6'!P655+'havelvac 7.7'!P655+'havelvac 7.9'!P655+'havelvac 7.8'!P655+'havelvac 7.10'!P655+'havelvac 7.11'!P655+'havelvac 7.12'!P655+'havelvac 7.13'!P655</f>
        <v>0</v>
      </c>
      <c r="Q655" s="161">
        <f>'havelvac 7.1'!N655+'havelvac 7.2'!N655</f>
        <v>0</v>
      </c>
      <c r="R655" s="161">
        <f>+'havelvac 7.1'!O655+'havelvac 7.2'!O655+'havelvac 7.3'!O655+'havelvac 7.4'!O655+'havelvac 7.5'!O655+'havelvac 7.6'!O655+'havelvac 7.7'!O655+'havelvac 7.9'!O655+'havelvac 7.8'!O655+'havelvac 7.10'!O655+'havelvac 7.11'!O655+'havelvac 7.12'!O655+'havelvac 7.13'!O655</f>
        <v>0</v>
      </c>
      <c r="S655" s="161">
        <f>+'havelvac 7.1'!P655+'havelvac 7.2'!P655+'havelvac 7.3'!P655+'havelvac 7.4'!P655+'havelvac 7.5'!P655+'havelvac 7.6'!P655+'havelvac 7.7'!P655+'havelvac 7.9'!P655+'havelvac 7.8'!P655+'havelvac 7.10'!P655+'havelvac 7.11'!P655+'havelvac 7.12'!P655+'havelvac 7.13'!P655</f>
        <v>0</v>
      </c>
      <c r="T655" s="438">
        <f t="shared" si="92"/>
        <v>0</v>
      </c>
      <c r="U655" s="438">
        <f t="shared" si="93"/>
        <v>0</v>
      </c>
      <c r="V655" s="438">
        <f t="shared" si="94"/>
        <v>0</v>
      </c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  <c r="DT655" s="5"/>
      <c r="DU655" s="5"/>
      <c r="DV655" s="5"/>
      <c r="DW655" s="5"/>
      <c r="DX655" s="5"/>
      <c r="DY655" s="5"/>
      <c r="DZ655" s="5"/>
      <c r="EA655" s="5"/>
      <c r="EB655" s="5"/>
      <c r="EC655" s="5"/>
      <c r="ED655" s="5"/>
      <c r="EE655" s="5"/>
      <c r="EF655" s="5"/>
      <c r="EG655" s="5"/>
      <c r="EH655" s="5"/>
      <c r="EI655" s="5"/>
      <c r="EJ655" s="5"/>
      <c r="EK655" s="5"/>
      <c r="EL655" s="5"/>
      <c r="EM655" s="5"/>
      <c r="EN655" s="5"/>
      <c r="EO655" s="5"/>
      <c r="EP655" s="5"/>
      <c r="EQ655" s="5"/>
      <c r="ER655" s="5"/>
      <c r="ES655" s="5"/>
      <c r="ET655" s="5"/>
      <c r="EU655" s="5"/>
      <c r="EV655" s="5"/>
      <c r="EW655" s="5"/>
      <c r="EX655" s="5"/>
      <c r="EY655" s="5"/>
      <c r="EZ655" s="5"/>
      <c r="FA655" s="5"/>
      <c r="FB655" s="5"/>
      <c r="FC655" s="5"/>
      <c r="FD655" s="5"/>
      <c r="FE655" s="5"/>
      <c r="FF655" s="5"/>
      <c r="FG655" s="5"/>
      <c r="FH655" s="5"/>
      <c r="FI655" s="5"/>
      <c r="FJ655" s="5"/>
      <c r="FK655" s="5"/>
      <c r="FL655" s="5"/>
      <c r="FM655" s="5"/>
      <c r="FN655" s="5"/>
      <c r="FO655" s="5"/>
      <c r="FP655" s="5"/>
      <c r="FQ655" s="5"/>
      <c r="FR655" s="5"/>
      <c r="FS655" s="5"/>
      <c r="FT655" s="5"/>
      <c r="FU655" s="5"/>
      <c r="FV655" s="5"/>
      <c r="FW655" s="5"/>
      <c r="FX655" s="5"/>
      <c r="FY655" s="5"/>
      <c r="FZ655" s="5"/>
      <c r="GA655" s="5"/>
      <c r="GB655" s="5"/>
      <c r="GC655" s="5"/>
      <c r="GD655" s="5"/>
      <c r="GE655" s="5"/>
      <c r="GF655" s="5"/>
      <c r="GG655" s="5"/>
      <c r="GH655" s="5"/>
      <c r="GI655" s="5"/>
      <c r="GJ655" s="5"/>
      <c r="GK655" s="5"/>
      <c r="GL655" s="5"/>
      <c r="GM655" s="5"/>
      <c r="GN655" s="5"/>
      <c r="GO655" s="5"/>
      <c r="GP655" s="5"/>
      <c r="GQ655" s="5"/>
      <c r="GR655" s="5"/>
      <c r="GS655" s="5"/>
      <c r="GT655" s="5"/>
      <c r="GU655" s="5"/>
      <c r="GV655" s="5"/>
      <c r="GW655" s="5"/>
      <c r="GX655" s="5"/>
      <c r="GY655" s="5"/>
      <c r="GZ655" s="5"/>
      <c r="HA655" s="5"/>
      <c r="HB655" s="5"/>
      <c r="HC655" s="5"/>
      <c r="HD655" s="5"/>
      <c r="HE655" s="5"/>
      <c r="HF655" s="5"/>
      <c r="HG655" s="5"/>
      <c r="HH655" s="5"/>
      <c r="HI655" s="5"/>
      <c r="HJ655" s="5"/>
      <c r="HK655" s="5"/>
      <c r="HL655" s="5"/>
      <c r="HM655" s="5"/>
      <c r="HN655" s="5"/>
      <c r="HO655" s="5"/>
      <c r="HP655" s="5"/>
      <c r="HQ655" s="5"/>
      <c r="HR655" s="5"/>
      <c r="HS655" s="5"/>
      <c r="HT655" s="5"/>
      <c r="HU655" s="5"/>
      <c r="HV655" s="5"/>
      <c r="HW655" s="5"/>
      <c r="HX655" s="5"/>
      <c r="HY655" s="5"/>
      <c r="HZ655" s="5"/>
      <c r="IA655" s="5"/>
      <c r="IB655" s="5"/>
      <c r="IC655" s="5"/>
      <c r="ID655" s="5"/>
    </row>
    <row r="656" spans="1:238" ht="27.6" hidden="1">
      <c r="H656" s="45"/>
      <c r="I656" s="147"/>
      <c r="J656" s="148"/>
      <c r="K656" s="148"/>
      <c r="L656" s="27" t="s">
        <v>339</v>
      </c>
      <c r="M656" s="28"/>
      <c r="N656" s="197">
        <f>SUM(N657)</f>
        <v>0</v>
      </c>
      <c r="O656" s="197">
        <f>SUM(O657)</f>
        <v>0</v>
      </c>
      <c r="P656" s="197">
        <f>SUM(P657)</f>
        <v>0</v>
      </c>
      <c r="Q656" s="161">
        <f>'havelvac 7.1'!N656+'havelvac 7.2'!N656</f>
        <v>0</v>
      </c>
      <c r="R656" s="161">
        <f>+'havelvac 7.1'!O656+'havelvac 7.2'!O656+'havelvac 7.3'!O656+'havelvac 7.4'!O656+'havelvac 7.5'!O656+'havelvac 7.6'!O656+'havelvac 7.7'!O656+'havelvac 7.9'!O656+'havelvac 7.8'!O656+'havelvac 7.10'!O656+'havelvac 7.11'!O656+'havelvac 7.12'!O656+'havelvac 7.13'!O656</f>
        <v>0</v>
      </c>
      <c r="S656" s="161">
        <f>+'havelvac 7.1'!P656+'havelvac 7.2'!P656+'havelvac 7.3'!P656+'havelvac 7.4'!P656+'havelvac 7.5'!P656+'havelvac 7.6'!P656+'havelvac 7.7'!P656+'havelvac 7.9'!P656+'havelvac 7.8'!P656+'havelvac 7.10'!P656+'havelvac 7.11'!P656+'havelvac 7.12'!P656+'havelvac 7.13'!P656</f>
        <v>0</v>
      </c>
      <c r="T656" s="438">
        <f t="shared" si="92"/>
        <v>0</v>
      </c>
      <c r="U656" s="438">
        <f t="shared" si="93"/>
        <v>0</v>
      </c>
      <c r="V656" s="438">
        <f t="shared" si="94"/>
        <v>0</v>
      </c>
    </row>
    <row r="657" spans="1:238" s="210" customFormat="1" ht="16.2" hidden="1">
      <c r="A657" s="122"/>
      <c r="B657" s="116"/>
      <c r="C657" s="117"/>
      <c r="D657" s="118"/>
      <c r="E657" s="119"/>
      <c r="F657" s="120"/>
      <c r="G657" s="121"/>
      <c r="H657" s="25"/>
      <c r="I657" s="25"/>
      <c r="J657" s="26"/>
      <c r="K657" s="26"/>
      <c r="L657" s="29" t="s">
        <v>125</v>
      </c>
      <c r="M657" s="12">
        <v>4239</v>
      </c>
      <c r="N657" s="183">
        <f>+'havelvac 7.1'!N657+'havelvac 7.2'!N657+'havelvac 7.3'!N657+'havelvac 7.4'!N657+'havelvac 7.5'!N657+'havelvac 7.6'!N657+'havelvac 7.7'!N657+'havelvac 7.9'!N657+'havelvac 7.8'!N657+'havelvac 7.10'!N657+'havelvac 7.11'!N657+'havelvac 7.12'!N657+'havelvac 7.13'!N657</f>
        <v>0</v>
      </c>
      <c r="O657" s="183">
        <f>+'havelvac 7.1'!O657+'havelvac 7.2'!O657+'havelvac 7.3'!O657+'havelvac 7.4'!O657+'havelvac 7.5'!O657+'havelvac 7.6'!O657+'havelvac 7.7'!O657+'havelvac 7.9'!O657+'havelvac 7.8'!O657+'havelvac 7.10'!O657+'havelvac 7.11'!O657+'havelvac 7.12'!O657+'havelvac 7.13'!O657</f>
        <v>0</v>
      </c>
      <c r="P657" s="183">
        <f>+'havelvac 7.1'!P657+'havelvac 7.2'!P657+'havelvac 7.3'!P657+'havelvac 7.4'!P657+'havelvac 7.5'!P657+'havelvac 7.6'!P657+'havelvac 7.7'!P657+'havelvac 7.9'!P657+'havelvac 7.8'!P657+'havelvac 7.10'!P657+'havelvac 7.11'!P657+'havelvac 7.12'!P657+'havelvac 7.13'!P657</f>
        <v>0</v>
      </c>
      <c r="Q657" s="161">
        <f>'havelvac 7.1'!N657+'havelvac 7.2'!N657</f>
        <v>0</v>
      </c>
      <c r="R657" s="161">
        <f>+'havelvac 7.1'!O657+'havelvac 7.2'!O657+'havelvac 7.3'!O657+'havelvac 7.4'!O657+'havelvac 7.5'!O657+'havelvac 7.6'!O657+'havelvac 7.7'!O657+'havelvac 7.9'!O657+'havelvac 7.8'!O657+'havelvac 7.10'!O657+'havelvac 7.11'!O657+'havelvac 7.12'!O657+'havelvac 7.13'!O657</f>
        <v>0</v>
      </c>
      <c r="S657" s="161">
        <f>+'havelvac 7.1'!P657+'havelvac 7.2'!P657+'havelvac 7.3'!P657+'havelvac 7.4'!P657+'havelvac 7.5'!P657+'havelvac 7.6'!P657+'havelvac 7.7'!P657+'havelvac 7.9'!P657+'havelvac 7.8'!P657+'havelvac 7.10'!P657+'havelvac 7.11'!P657+'havelvac 7.12'!P657+'havelvac 7.13'!P657</f>
        <v>0</v>
      </c>
      <c r="T657" s="438">
        <f t="shared" si="92"/>
        <v>0</v>
      </c>
      <c r="U657" s="438">
        <f t="shared" si="93"/>
        <v>0</v>
      </c>
      <c r="V657" s="438">
        <f t="shared" si="94"/>
        <v>0</v>
      </c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  <c r="EM657" s="5"/>
      <c r="EN657" s="5"/>
      <c r="EO657" s="5"/>
      <c r="EP657" s="5"/>
      <c r="EQ657" s="5"/>
      <c r="ER657" s="5"/>
      <c r="ES657" s="5"/>
      <c r="ET657" s="5"/>
      <c r="EU657" s="5"/>
      <c r="EV657" s="5"/>
      <c r="EW657" s="5"/>
      <c r="EX657" s="5"/>
      <c r="EY657" s="5"/>
      <c r="EZ657" s="5"/>
      <c r="FA657" s="5"/>
      <c r="FB657" s="5"/>
      <c r="FC657" s="5"/>
      <c r="FD657" s="5"/>
      <c r="FE657" s="5"/>
      <c r="FF657" s="5"/>
      <c r="FG657" s="5"/>
      <c r="FH657" s="5"/>
      <c r="FI657" s="5"/>
      <c r="FJ657" s="5"/>
      <c r="FK657" s="5"/>
      <c r="FL657" s="5"/>
      <c r="FM657" s="5"/>
      <c r="FN657" s="5"/>
      <c r="FO657" s="5"/>
      <c r="FP657" s="5"/>
      <c r="FQ657" s="5"/>
      <c r="FR657" s="5"/>
      <c r="FS657" s="5"/>
      <c r="FT657" s="5"/>
      <c r="FU657" s="5"/>
      <c r="FV657" s="5"/>
      <c r="FW657" s="5"/>
      <c r="FX657" s="5"/>
      <c r="FY657" s="5"/>
      <c r="FZ657" s="5"/>
      <c r="GA657" s="5"/>
      <c r="GB657" s="5"/>
      <c r="GC657" s="5"/>
      <c r="GD657" s="5"/>
      <c r="GE657" s="5"/>
      <c r="GF657" s="5"/>
      <c r="GG657" s="5"/>
      <c r="GH657" s="5"/>
      <c r="GI657" s="5"/>
      <c r="GJ657" s="5"/>
      <c r="GK657" s="5"/>
      <c r="GL657" s="5"/>
      <c r="GM657" s="5"/>
      <c r="GN657" s="5"/>
      <c r="GO657" s="5"/>
      <c r="GP657" s="5"/>
      <c r="GQ657" s="5"/>
      <c r="GR657" s="5"/>
      <c r="GS657" s="5"/>
      <c r="GT657" s="5"/>
      <c r="GU657" s="5"/>
      <c r="GV657" s="5"/>
      <c r="GW657" s="5"/>
      <c r="GX657" s="5"/>
      <c r="GY657" s="5"/>
      <c r="GZ657" s="5"/>
      <c r="HA657" s="5"/>
      <c r="HB657" s="5"/>
      <c r="HC657" s="5"/>
      <c r="HD657" s="5"/>
      <c r="HE657" s="5"/>
      <c r="HF657" s="5"/>
      <c r="HG657" s="5"/>
      <c r="HH657" s="5"/>
      <c r="HI657" s="5"/>
      <c r="HJ657" s="5"/>
      <c r="HK657" s="5"/>
      <c r="HL657" s="5"/>
      <c r="HM657" s="5"/>
      <c r="HN657" s="5"/>
      <c r="HO657" s="5"/>
      <c r="HP657" s="5"/>
      <c r="HQ657" s="5"/>
      <c r="HR657" s="5"/>
      <c r="HS657" s="5"/>
      <c r="HT657" s="5"/>
      <c r="HU657" s="5"/>
      <c r="HV657" s="5"/>
      <c r="HW657" s="5"/>
      <c r="HX657" s="5"/>
      <c r="HY657" s="5"/>
      <c r="HZ657" s="5"/>
      <c r="IA657" s="5"/>
      <c r="IB657" s="5"/>
      <c r="IC657" s="5"/>
      <c r="ID657" s="5"/>
    </row>
    <row r="658" spans="1:238" s="210" customFormat="1" ht="41.4" hidden="1">
      <c r="A658" s="122"/>
      <c r="B658" s="116"/>
      <c r="C658" s="117"/>
      <c r="D658" s="118"/>
      <c r="E658" s="119"/>
      <c r="F658" s="120"/>
      <c r="G658" s="121"/>
      <c r="H658" s="45"/>
      <c r="I658" s="147"/>
      <c r="J658" s="148"/>
      <c r="K658" s="148"/>
      <c r="L658" s="27" t="s">
        <v>771</v>
      </c>
      <c r="M658" s="28"/>
      <c r="N658" s="197">
        <f>SUM(N659)</f>
        <v>0</v>
      </c>
      <c r="O658" s="197">
        <f>SUM(O659)</f>
        <v>0</v>
      </c>
      <c r="P658" s="197">
        <f>SUM(P659)</f>
        <v>0</v>
      </c>
      <c r="Q658" s="161">
        <f>'havelvac 7.1'!N658+'havelvac 7.2'!N658</f>
        <v>0</v>
      </c>
      <c r="R658" s="161">
        <f>+'havelvac 7.1'!O658+'havelvac 7.2'!O658+'havelvac 7.3'!O658+'havelvac 7.4'!O658+'havelvac 7.5'!O658+'havelvac 7.6'!O658+'havelvac 7.7'!O658+'havelvac 7.9'!O658+'havelvac 7.8'!O658+'havelvac 7.10'!O658+'havelvac 7.11'!O658+'havelvac 7.12'!O658+'havelvac 7.13'!O658</f>
        <v>0</v>
      </c>
      <c r="S658" s="161">
        <f>+'havelvac 7.1'!P658+'havelvac 7.2'!P658+'havelvac 7.3'!P658+'havelvac 7.4'!P658+'havelvac 7.5'!P658+'havelvac 7.6'!P658+'havelvac 7.7'!P658+'havelvac 7.9'!P658+'havelvac 7.8'!P658+'havelvac 7.10'!P658+'havelvac 7.11'!P658+'havelvac 7.12'!P658+'havelvac 7.13'!P658</f>
        <v>0</v>
      </c>
      <c r="T658" s="438">
        <f t="shared" si="92"/>
        <v>0</v>
      </c>
      <c r="U658" s="438">
        <f t="shared" si="93"/>
        <v>0</v>
      </c>
      <c r="V658" s="438">
        <f t="shared" si="94"/>
        <v>0</v>
      </c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  <c r="EM658" s="5"/>
      <c r="EN658" s="5"/>
      <c r="EO658" s="5"/>
      <c r="EP658" s="5"/>
      <c r="EQ658" s="5"/>
      <c r="ER658" s="5"/>
      <c r="ES658" s="5"/>
      <c r="ET658" s="5"/>
      <c r="EU658" s="5"/>
      <c r="EV658" s="5"/>
      <c r="EW658" s="5"/>
      <c r="EX658" s="5"/>
      <c r="EY658" s="5"/>
      <c r="EZ658" s="5"/>
      <c r="FA658" s="5"/>
      <c r="FB658" s="5"/>
      <c r="FC658" s="5"/>
      <c r="FD658" s="5"/>
      <c r="FE658" s="5"/>
      <c r="FF658" s="5"/>
      <c r="FG658" s="5"/>
      <c r="FH658" s="5"/>
      <c r="FI658" s="5"/>
      <c r="FJ658" s="5"/>
      <c r="FK658" s="5"/>
      <c r="FL658" s="5"/>
      <c r="FM658" s="5"/>
      <c r="FN658" s="5"/>
      <c r="FO658" s="5"/>
      <c r="FP658" s="5"/>
      <c r="FQ658" s="5"/>
      <c r="FR658" s="5"/>
      <c r="FS658" s="5"/>
      <c r="FT658" s="5"/>
      <c r="FU658" s="5"/>
      <c r="FV658" s="5"/>
      <c r="FW658" s="5"/>
      <c r="FX658" s="5"/>
      <c r="FY658" s="5"/>
      <c r="FZ658" s="5"/>
      <c r="GA658" s="5"/>
      <c r="GB658" s="5"/>
      <c r="GC658" s="5"/>
      <c r="GD658" s="5"/>
      <c r="GE658" s="5"/>
      <c r="GF658" s="5"/>
      <c r="GG658" s="5"/>
      <c r="GH658" s="5"/>
      <c r="GI658" s="5"/>
      <c r="GJ658" s="5"/>
      <c r="GK658" s="5"/>
      <c r="GL658" s="5"/>
      <c r="GM658" s="5"/>
      <c r="GN658" s="5"/>
      <c r="GO658" s="5"/>
      <c r="GP658" s="5"/>
      <c r="GQ658" s="5"/>
      <c r="GR658" s="5"/>
      <c r="GS658" s="5"/>
      <c r="GT658" s="5"/>
      <c r="GU658" s="5"/>
      <c r="GV658" s="5"/>
      <c r="GW658" s="5"/>
      <c r="GX658" s="5"/>
      <c r="GY658" s="5"/>
      <c r="GZ658" s="5"/>
      <c r="HA658" s="5"/>
      <c r="HB658" s="5"/>
      <c r="HC658" s="5"/>
      <c r="HD658" s="5"/>
      <c r="HE658" s="5"/>
      <c r="HF658" s="5"/>
      <c r="HG658" s="5"/>
      <c r="HH658" s="5"/>
      <c r="HI658" s="5"/>
      <c r="HJ658" s="5"/>
      <c r="HK658" s="5"/>
      <c r="HL658" s="5"/>
      <c r="HM658" s="5"/>
      <c r="HN658" s="5"/>
      <c r="HO658" s="5"/>
      <c r="HP658" s="5"/>
      <c r="HQ658" s="5"/>
      <c r="HR658" s="5"/>
      <c r="HS658" s="5"/>
      <c r="HT658" s="5"/>
      <c r="HU658" s="5"/>
      <c r="HV658" s="5"/>
      <c r="HW658" s="5"/>
      <c r="HX658" s="5"/>
      <c r="HY658" s="5"/>
      <c r="HZ658" s="5"/>
      <c r="IA658" s="5"/>
      <c r="IB658" s="5"/>
      <c r="IC658" s="5"/>
      <c r="ID658" s="5"/>
    </row>
    <row r="659" spans="1:238" s="210" customFormat="1" ht="16.2" hidden="1">
      <c r="A659" s="122"/>
      <c r="B659" s="116"/>
      <c r="C659" s="117"/>
      <c r="D659" s="118"/>
      <c r="E659" s="119"/>
      <c r="F659" s="120"/>
      <c r="G659" s="121"/>
      <c r="H659" s="25"/>
      <c r="I659" s="25"/>
      <c r="J659" s="26"/>
      <c r="K659" s="26"/>
      <c r="L659" s="29" t="s">
        <v>348</v>
      </c>
      <c r="M659" s="12">
        <v>4729</v>
      </c>
      <c r="N659" s="183">
        <f>+'havelvac 7.1'!N659+'havelvac 7.2'!N659+'havelvac 7.3'!N659+'havelvac 7.4'!N659+'havelvac 7.5'!N659+'havelvac 7.6'!N659+'havelvac 7.7'!N659+'havelvac 7.9'!N659+'havelvac 7.8'!N659+'havelvac 7.10'!N659+'havelvac 7.11'!N659+'havelvac 7.12'!N659+'havelvac 7.13'!N659</f>
        <v>0</v>
      </c>
      <c r="O659" s="183">
        <f>+'havelvac 7.1'!O659+'havelvac 7.2'!O659+'havelvac 7.3'!O659+'havelvac 7.4'!O659+'havelvac 7.5'!O659+'havelvac 7.6'!O659+'havelvac 7.7'!O659+'havelvac 7.9'!O659+'havelvac 7.8'!O659+'havelvac 7.10'!O659+'havelvac 7.11'!O659+'havelvac 7.12'!O659+'havelvac 7.13'!O659</f>
        <v>0</v>
      </c>
      <c r="P659" s="183">
        <f>+'havelvac 7.1'!P659+'havelvac 7.2'!P659+'havelvac 7.3'!P659+'havelvac 7.4'!P659+'havelvac 7.5'!P659+'havelvac 7.6'!P659+'havelvac 7.7'!P659+'havelvac 7.9'!P659+'havelvac 7.8'!P659+'havelvac 7.10'!P659+'havelvac 7.11'!P659+'havelvac 7.12'!P659+'havelvac 7.13'!P659</f>
        <v>0</v>
      </c>
      <c r="Q659" s="161">
        <f>'havelvac 7.1'!N659+'havelvac 7.2'!N659</f>
        <v>0</v>
      </c>
      <c r="R659" s="161">
        <f>+'havelvac 7.1'!O659+'havelvac 7.2'!O659+'havelvac 7.3'!O659+'havelvac 7.4'!O659+'havelvac 7.5'!O659+'havelvac 7.6'!O659+'havelvac 7.7'!O659+'havelvac 7.9'!O659+'havelvac 7.8'!O659+'havelvac 7.10'!O659+'havelvac 7.11'!O659+'havelvac 7.12'!O659+'havelvac 7.13'!O659</f>
        <v>0</v>
      </c>
      <c r="S659" s="161">
        <f>+'havelvac 7.1'!P659+'havelvac 7.2'!P659+'havelvac 7.3'!P659+'havelvac 7.4'!P659+'havelvac 7.5'!P659+'havelvac 7.6'!P659+'havelvac 7.7'!P659+'havelvac 7.9'!P659+'havelvac 7.8'!P659+'havelvac 7.10'!P659+'havelvac 7.11'!P659+'havelvac 7.12'!P659+'havelvac 7.13'!P659</f>
        <v>0</v>
      </c>
      <c r="T659" s="438">
        <f t="shared" si="92"/>
        <v>0</v>
      </c>
      <c r="U659" s="438">
        <f t="shared" si="93"/>
        <v>0</v>
      </c>
      <c r="V659" s="438">
        <f t="shared" si="94"/>
        <v>0</v>
      </c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  <c r="EM659" s="5"/>
      <c r="EN659" s="5"/>
      <c r="EO659" s="5"/>
      <c r="EP659" s="5"/>
      <c r="EQ659" s="5"/>
      <c r="ER659" s="5"/>
      <c r="ES659" s="5"/>
      <c r="ET659" s="5"/>
      <c r="EU659" s="5"/>
      <c r="EV659" s="5"/>
      <c r="EW659" s="5"/>
      <c r="EX659" s="5"/>
      <c r="EY659" s="5"/>
      <c r="EZ659" s="5"/>
      <c r="FA659" s="5"/>
      <c r="FB659" s="5"/>
      <c r="FC659" s="5"/>
      <c r="FD659" s="5"/>
      <c r="FE659" s="5"/>
      <c r="FF659" s="5"/>
      <c r="FG659" s="5"/>
      <c r="FH659" s="5"/>
      <c r="FI659" s="5"/>
      <c r="FJ659" s="5"/>
      <c r="FK659" s="5"/>
      <c r="FL659" s="5"/>
      <c r="FM659" s="5"/>
      <c r="FN659" s="5"/>
      <c r="FO659" s="5"/>
      <c r="FP659" s="5"/>
      <c r="FQ659" s="5"/>
      <c r="FR659" s="5"/>
      <c r="FS659" s="5"/>
      <c r="FT659" s="5"/>
      <c r="FU659" s="5"/>
      <c r="FV659" s="5"/>
      <c r="FW659" s="5"/>
      <c r="FX659" s="5"/>
      <c r="FY659" s="5"/>
      <c r="FZ659" s="5"/>
      <c r="GA659" s="5"/>
      <c r="GB659" s="5"/>
      <c r="GC659" s="5"/>
      <c r="GD659" s="5"/>
      <c r="GE659" s="5"/>
      <c r="GF659" s="5"/>
      <c r="GG659" s="5"/>
      <c r="GH659" s="5"/>
      <c r="GI659" s="5"/>
      <c r="GJ659" s="5"/>
      <c r="GK659" s="5"/>
      <c r="GL659" s="5"/>
      <c r="GM659" s="5"/>
      <c r="GN659" s="5"/>
      <c r="GO659" s="5"/>
      <c r="GP659" s="5"/>
      <c r="GQ659" s="5"/>
      <c r="GR659" s="5"/>
      <c r="GS659" s="5"/>
      <c r="GT659" s="5"/>
      <c r="GU659" s="5"/>
      <c r="GV659" s="5"/>
      <c r="GW659" s="5"/>
      <c r="GX659" s="5"/>
      <c r="GY659" s="5"/>
      <c r="GZ659" s="5"/>
      <c r="HA659" s="5"/>
      <c r="HB659" s="5"/>
      <c r="HC659" s="5"/>
      <c r="HD659" s="5"/>
      <c r="HE659" s="5"/>
      <c r="HF659" s="5"/>
      <c r="HG659" s="5"/>
      <c r="HH659" s="5"/>
      <c r="HI659" s="5"/>
      <c r="HJ659" s="5"/>
      <c r="HK659" s="5"/>
      <c r="HL659" s="5"/>
      <c r="HM659" s="5"/>
      <c r="HN659" s="5"/>
      <c r="HO659" s="5"/>
      <c r="HP659" s="5"/>
      <c r="HQ659" s="5"/>
      <c r="HR659" s="5"/>
      <c r="HS659" s="5"/>
      <c r="HT659" s="5"/>
      <c r="HU659" s="5"/>
      <c r="HV659" s="5"/>
      <c r="HW659" s="5"/>
      <c r="HX659" s="5"/>
      <c r="HY659" s="5"/>
      <c r="HZ659" s="5"/>
      <c r="IA659" s="5"/>
      <c r="IB659" s="5"/>
      <c r="IC659" s="5"/>
      <c r="ID659" s="5"/>
    </row>
    <row r="660" spans="1:238" ht="55.2" hidden="1">
      <c r="H660" s="46"/>
      <c r="I660" s="147"/>
      <c r="J660" s="148"/>
      <c r="K660" s="148"/>
      <c r="L660" s="27" t="s">
        <v>772</v>
      </c>
      <c r="M660" s="28"/>
      <c r="N660" s="197">
        <f>SUM(N661)</f>
        <v>0</v>
      </c>
      <c r="O660" s="197">
        <f>SUM(O661)</f>
        <v>0</v>
      </c>
      <c r="P660" s="197">
        <f>SUM(P661)</f>
        <v>0</v>
      </c>
      <c r="Q660" s="161">
        <f>'havelvac 7.1'!N660+'havelvac 7.2'!N660</f>
        <v>0</v>
      </c>
      <c r="R660" s="161">
        <f>+'havelvac 7.1'!O660+'havelvac 7.2'!O660+'havelvac 7.3'!O660+'havelvac 7.4'!O660+'havelvac 7.5'!O660+'havelvac 7.6'!O660+'havelvac 7.7'!O660+'havelvac 7.9'!O660+'havelvac 7.8'!O660+'havelvac 7.10'!O660+'havelvac 7.11'!O660+'havelvac 7.12'!O660+'havelvac 7.13'!O660</f>
        <v>0</v>
      </c>
      <c r="S660" s="161">
        <f>+'havelvac 7.1'!P660+'havelvac 7.2'!P660+'havelvac 7.3'!P660+'havelvac 7.4'!P660+'havelvac 7.5'!P660+'havelvac 7.6'!P660+'havelvac 7.7'!P660+'havelvac 7.9'!P660+'havelvac 7.8'!P660+'havelvac 7.10'!P660+'havelvac 7.11'!P660+'havelvac 7.12'!P660+'havelvac 7.13'!P660</f>
        <v>0</v>
      </c>
      <c r="T660" s="438">
        <f t="shared" si="92"/>
        <v>0</v>
      </c>
      <c r="U660" s="438">
        <f t="shared" si="93"/>
        <v>0</v>
      </c>
      <c r="V660" s="438">
        <f t="shared" si="94"/>
        <v>0</v>
      </c>
    </row>
    <row r="661" spans="1:238" s="210" customFormat="1" ht="16.2" hidden="1">
      <c r="A661" s="122"/>
      <c r="B661" s="116"/>
      <c r="C661" s="117"/>
      <c r="D661" s="118"/>
      <c r="E661" s="119"/>
      <c r="F661" s="120"/>
      <c r="G661" s="121"/>
      <c r="H661" s="25"/>
      <c r="I661" s="25"/>
      <c r="J661" s="26"/>
      <c r="K661" s="26"/>
      <c r="L661" s="29" t="s">
        <v>348</v>
      </c>
      <c r="M661" s="12">
        <v>4729</v>
      </c>
      <c r="N661" s="183">
        <f>+'havelvac 7.1'!N661+'havelvac 7.2'!N661+'havelvac 7.3'!N661+'havelvac 7.4'!N661+'havelvac 7.5'!N661+'havelvac 7.6'!N661+'havelvac 7.7'!N661+'havelvac 7.9'!N661+'havelvac 7.8'!N661+'havelvac 7.10'!N661+'havelvac 7.11'!N661+'havelvac 7.12'!N661+'havelvac 7.13'!N661</f>
        <v>0</v>
      </c>
      <c r="O661" s="183">
        <f>+'havelvac 7.1'!O661+'havelvac 7.2'!O661+'havelvac 7.3'!O661+'havelvac 7.4'!O661+'havelvac 7.5'!O661+'havelvac 7.6'!O661+'havelvac 7.7'!O661+'havelvac 7.9'!O661+'havelvac 7.8'!O661+'havelvac 7.10'!O661+'havelvac 7.11'!O661+'havelvac 7.12'!O661+'havelvac 7.13'!O661</f>
        <v>0</v>
      </c>
      <c r="P661" s="183">
        <f>+'havelvac 7.1'!P661+'havelvac 7.2'!P661+'havelvac 7.3'!P661+'havelvac 7.4'!P661+'havelvac 7.5'!P661+'havelvac 7.6'!P661+'havelvac 7.7'!P661+'havelvac 7.9'!P661+'havelvac 7.8'!P661+'havelvac 7.10'!P661+'havelvac 7.11'!P661+'havelvac 7.12'!P661+'havelvac 7.13'!P661</f>
        <v>0</v>
      </c>
      <c r="Q661" s="161">
        <f>'havelvac 7.1'!N661+'havelvac 7.2'!N661</f>
        <v>0</v>
      </c>
      <c r="R661" s="161">
        <f>+'havelvac 7.1'!O661+'havelvac 7.2'!O661+'havelvac 7.3'!O661+'havelvac 7.4'!O661+'havelvac 7.5'!O661+'havelvac 7.6'!O661+'havelvac 7.7'!O661+'havelvac 7.9'!O661+'havelvac 7.8'!O661+'havelvac 7.10'!O661+'havelvac 7.11'!O661+'havelvac 7.12'!O661+'havelvac 7.13'!O661</f>
        <v>0</v>
      </c>
      <c r="S661" s="161">
        <f>+'havelvac 7.1'!P661+'havelvac 7.2'!P661+'havelvac 7.3'!P661+'havelvac 7.4'!P661+'havelvac 7.5'!P661+'havelvac 7.6'!P661+'havelvac 7.7'!P661+'havelvac 7.9'!P661+'havelvac 7.8'!P661+'havelvac 7.10'!P661+'havelvac 7.11'!P661+'havelvac 7.12'!P661+'havelvac 7.13'!P661</f>
        <v>0</v>
      </c>
      <c r="T661" s="438">
        <f t="shared" si="92"/>
        <v>0</v>
      </c>
      <c r="U661" s="438">
        <f t="shared" si="93"/>
        <v>0</v>
      </c>
      <c r="V661" s="438">
        <f t="shared" si="94"/>
        <v>0</v>
      </c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  <c r="EM661" s="5"/>
      <c r="EN661" s="5"/>
      <c r="EO661" s="5"/>
      <c r="EP661" s="5"/>
      <c r="EQ661" s="5"/>
      <c r="ER661" s="5"/>
      <c r="ES661" s="5"/>
      <c r="ET661" s="5"/>
      <c r="EU661" s="5"/>
      <c r="EV661" s="5"/>
      <c r="EW661" s="5"/>
      <c r="EX661" s="5"/>
      <c r="EY661" s="5"/>
      <c r="EZ661" s="5"/>
      <c r="FA661" s="5"/>
      <c r="FB661" s="5"/>
      <c r="FC661" s="5"/>
      <c r="FD661" s="5"/>
      <c r="FE661" s="5"/>
      <c r="FF661" s="5"/>
      <c r="FG661" s="5"/>
      <c r="FH661" s="5"/>
      <c r="FI661" s="5"/>
      <c r="FJ661" s="5"/>
      <c r="FK661" s="5"/>
      <c r="FL661" s="5"/>
      <c r="FM661" s="5"/>
      <c r="FN661" s="5"/>
      <c r="FO661" s="5"/>
      <c r="FP661" s="5"/>
      <c r="FQ661" s="5"/>
      <c r="FR661" s="5"/>
      <c r="FS661" s="5"/>
      <c r="FT661" s="5"/>
      <c r="FU661" s="5"/>
      <c r="FV661" s="5"/>
      <c r="FW661" s="5"/>
      <c r="FX661" s="5"/>
      <c r="FY661" s="5"/>
      <c r="FZ661" s="5"/>
      <c r="GA661" s="5"/>
      <c r="GB661" s="5"/>
      <c r="GC661" s="5"/>
      <c r="GD661" s="5"/>
      <c r="GE661" s="5"/>
      <c r="GF661" s="5"/>
      <c r="GG661" s="5"/>
      <c r="GH661" s="5"/>
      <c r="GI661" s="5"/>
      <c r="GJ661" s="5"/>
      <c r="GK661" s="5"/>
      <c r="GL661" s="5"/>
      <c r="GM661" s="5"/>
      <c r="GN661" s="5"/>
      <c r="GO661" s="5"/>
      <c r="GP661" s="5"/>
      <c r="GQ661" s="5"/>
      <c r="GR661" s="5"/>
      <c r="GS661" s="5"/>
      <c r="GT661" s="5"/>
      <c r="GU661" s="5"/>
      <c r="GV661" s="5"/>
      <c r="GW661" s="5"/>
      <c r="GX661" s="5"/>
      <c r="GY661" s="5"/>
      <c r="GZ661" s="5"/>
      <c r="HA661" s="5"/>
      <c r="HB661" s="5"/>
      <c r="HC661" s="5"/>
      <c r="HD661" s="5"/>
      <c r="HE661" s="5"/>
      <c r="HF661" s="5"/>
      <c r="HG661" s="5"/>
      <c r="HH661" s="5"/>
      <c r="HI661" s="5"/>
      <c r="HJ661" s="5"/>
      <c r="HK661" s="5"/>
      <c r="HL661" s="5"/>
      <c r="HM661" s="5"/>
      <c r="HN661" s="5"/>
      <c r="HO661" s="5"/>
      <c r="HP661" s="5"/>
      <c r="HQ661" s="5"/>
      <c r="HR661" s="5"/>
      <c r="HS661" s="5"/>
      <c r="HT661" s="5"/>
      <c r="HU661" s="5"/>
      <c r="HV661" s="5"/>
      <c r="HW661" s="5"/>
      <c r="HX661" s="5"/>
      <c r="HY661" s="5"/>
      <c r="HZ661" s="5"/>
      <c r="IA661" s="5"/>
      <c r="IB661" s="5"/>
      <c r="IC661" s="5"/>
      <c r="ID661" s="5"/>
    </row>
    <row r="662" spans="1:238" s="210" customFormat="1" ht="41.4" hidden="1">
      <c r="A662" s="122"/>
      <c r="B662" s="116"/>
      <c r="C662" s="117"/>
      <c r="D662" s="118"/>
      <c r="E662" s="119"/>
      <c r="F662" s="120"/>
      <c r="G662" s="121"/>
      <c r="H662" s="46"/>
      <c r="I662" s="147"/>
      <c r="J662" s="148"/>
      <c r="K662" s="148"/>
      <c r="L662" s="27" t="s">
        <v>846</v>
      </c>
      <c r="M662" s="28"/>
      <c r="N662" s="197">
        <f>SUM(N663:N664)</f>
        <v>0</v>
      </c>
      <c r="O662" s="197">
        <f>SUM(O663:O664)</f>
        <v>0</v>
      </c>
      <c r="P662" s="197">
        <f>SUM(P663:P664)</f>
        <v>0</v>
      </c>
      <c r="Q662" s="161">
        <f>'havelvac 7.1'!N662+'havelvac 7.2'!N662</f>
        <v>0</v>
      </c>
      <c r="R662" s="161">
        <f>+'havelvac 7.1'!O662+'havelvac 7.2'!O662+'havelvac 7.3'!O662+'havelvac 7.4'!O662+'havelvac 7.5'!O662+'havelvac 7.6'!O662+'havelvac 7.7'!O662+'havelvac 7.9'!O662+'havelvac 7.8'!O662+'havelvac 7.10'!O662+'havelvac 7.11'!O662+'havelvac 7.12'!O662+'havelvac 7.13'!O662</f>
        <v>0</v>
      </c>
      <c r="S662" s="161">
        <f>+'havelvac 7.1'!P662+'havelvac 7.2'!P662+'havelvac 7.3'!P662+'havelvac 7.4'!P662+'havelvac 7.5'!P662+'havelvac 7.6'!P662+'havelvac 7.7'!P662+'havelvac 7.9'!P662+'havelvac 7.8'!P662+'havelvac 7.10'!P662+'havelvac 7.11'!P662+'havelvac 7.12'!P662+'havelvac 7.13'!P662</f>
        <v>0</v>
      </c>
      <c r="T662" s="438">
        <f t="shared" ref="T662:T727" si="104">N662-Q662</f>
        <v>0</v>
      </c>
      <c r="U662" s="438">
        <f t="shared" ref="U662:U727" si="105">O662-R662</f>
        <v>0</v>
      </c>
      <c r="V662" s="438">
        <f t="shared" ref="V662:V727" si="106">P662-S662</f>
        <v>0</v>
      </c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  <c r="EM662" s="5"/>
      <c r="EN662" s="5"/>
      <c r="EO662" s="5"/>
      <c r="EP662" s="5"/>
      <c r="EQ662" s="5"/>
      <c r="ER662" s="5"/>
      <c r="ES662" s="5"/>
      <c r="ET662" s="5"/>
      <c r="EU662" s="5"/>
      <c r="EV662" s="5"/>
      <c r="EW662" s="5"/>
      <c r="EX662" s="5"/>
      <c r="EY662" s="5"/>
      <c r="EZ662" s="5"/>
      <c r="FA662" s="5"/>
      <c r="FB662" s="5"/>
      <c r="FC662" s="5"/>
      <c r="FD662" s="5"/>
      <c r="FE662" s="5"/>
      <c r="FF662" s="5"/>
      <c r="FG662" s="5"/>
      <c r="FH662" s="5"/>
      <c r="FI662" s="5"/>
      <c r="FJ662" s="5"/>
      <c r="FK662" s="5"/>
      <c r="FL662" s="5"/>
      <c r="FM662" s="5"/>
      <c r="FN662" s="5"/>
      <c r="FO662" s="5"/>
      <c r="FP662" s="5"/>
      <c r="FQ662" s="5"/>
      <c r="FR662" s="5"/>
      <c r="FS662" s="5"/>
      <c r="FT662" s="5"/>
      <c r="FU662" s="5"/>
      <c r="FV662" s="5"/>
      <c r="FW662" s="5"/>
      <c r="FX662" s="5"/>
      <c r="FY662" s="5"/>
      <c r="FZ662" s="5"/>
      <c r="GA662" s="5"/>
      <c r="GB662" s="5"/>
      <c r="GC662" s="5"/>
      <c r="GD662" s="5"/>
      <c r="GE662" s="5"/>
      <c r="GF662" s="5"/>
      <c r="GG662" s="5"/>
      <c r="GH662" s="5"/>
      <c r="GI662" s="5"/>
      <c r="GJ662" s="5"/>
      <c r="GK662" s="5"/>
      <c r="GL662" s="5"/>
      <c r="GM662" s="5"/>
      <c r="GN662" s="5"/>
      <c r="GO662" s="5"/>
      <c r="GP662" s="5"/>
      <c r="GQ662" s="5"/>
      <c r="GR662" s="5"/>
      <c r="GS662" s="5"/>
      <c r="GT662" s="5"/>
      <c r="GU662" s="5"/>
      <c r="GV662" s="5"/>
      <c r="GW662" s="5"/>
      <c r="GX662" s="5"/>
      <c r="GY662" s="5"/>
      <c r="GZ662" s="5"/>
      <c r="HA662" s="5"/>
      <c r="HB662" s="5"/>
      <c r="HC662" s="5"/>
      <c r="HD662" s="5"/>
      <c r="HE662" s="5"/>
      <c r="HF662" s="5"/>
      <c r="HG662" s="5"/>
      <c r="HH662" s="5"/>
      <c r="HI662" s="5"/>
      <c r="HJ662" s="5"/>
      <c r="HK662" s="5"/>
      <c r="HL662" s="5"/>
      <c r="HM662" s="5"/>
      <c r="HN662" s="5"/>
      <c r="HO662" s="5"/>
      <c r="HP662" s="5"/>
      <c r="HQ662" s="5"/>
      <c r="HR662" s="5"/>
      <c r="HS662" s="5"/>
      <c r="HT662" s="5"/>
      <c r="HU662" s="5"/>
      <c r="HV662" s="5"/>
      <c r="HW662" s="5"/>
      <c r="HX662" s="5"/>
      <c r="HY662" s="5"/>
      <c r="HZ662" s="5"/>
      <c r="IA662" s="5"/>
      <c r="IB662" s="5"/>
      <c r="IC662" s="5"/>
      <c r="ID662" s="5"/>
    </row>
    <row r="663" spans="1:238" s="210" customFormat="1" ht="16.2" hidden="1">
      <c r="A663" s="122"/>
      <c r="B663" s="116"/>
      <c r="C663" s="117"/>
      <c r="D663" s="118"/>
      <c r="E663" s="119"/>
      <c r="F663" s="120"/>
      <c r="G663" s="121"/>
      <c r="H663" s="25"/>
      <c r="I663" s="25"/>
      <c r="J663" s="26"/>
      <c r="K663" s="26"/>
      <c r="L663" s="29" t="s">
        <v>348</v>
      </c>
      <c r="M663" s="12">
        <v>4729</v>
      </c>
      <c r="N663" s="183">
        <f>+'havelvac 7.1'!N663+'havelvac 7.2'!N663+'havelvac 7.3'!N663+'havelvac 7.4'!N663+'havelvac 7.5'!N663+'havelvac 7.6'!N663+'havelvac 7.7'!N663+'havelvac 7.9'!N663+'havelvac 7.8'!N663+'havelvac 7.10'!N663+'havelvac 7.11'!N663+'havelvac 7.12'!N663+'havelvac 7.13'!N663</f>
        <v>0</v>
      </c>
      <c r="O663" s="183">
        <f>+'havelvac 7.1'!O663+'havelvac 7.2'!O663+'havelvac 7.3'!O663+'havelvac 7.4'!O663+'havelvac 7.5'!O663+'havelvac 7.6'!O663+'havelvac 7.7'!O663+'havelvac 7.9'!O663+'havelvac 7.8'!O663+'havelvac 7.10'!O663+'havelvac 7.11'!O663+'havelvac 7.12'!O663+'havelvac 7.13'!O663</f>
        <v>0</v>
      </c>
      <c r="P663" s="183">
        <f>+'havelvac 7.1'!P663+'havelvac 7.2'!P663+'havelvac 7.3'!P663+'havelvac 7.4'!P663+'havelvac 7.5'!P663+'havelvac 7.6'!P663+'havelvac 7.7'!P663+'havelvac 7.9'!P663+'havelvac 7.8'!P663+'havelvac 7.10'!P663+'havelvac 7.11'!P663+'havelvac 7.12'!P663+'havelvac 7.13'!P663</f>
        <v>0</v>
      </c>
      <c r="Q663" s="161">
        <f>'havelvac 7.1'!N663+'havelvac 7.2'!N663</f>
        <v>0</v>
      </c>
      <c r="R663" s="161">
        <f>+'havelvac 7.1'!O663+'havelvac 7.2'!O663+'havelvac 7.3'!O663+'havelvac 7.4'!O663+'havelvac 7.5'!O663+'havelvac 7.6'!O663+'havelvac 7.7'!O663+'havelvac 7.9'!O663+'havelvac 7.8'!O663+'havelvac 7.10'!O663+'havelvac 7.11'!O663+'havelvac 7.12'!O663+'havelvac 7.13'!O663</f>
        <v>0</v>
      </c>
      <c r="S663" s="161">
        <f>+'havelvac 7.1'!P663+'havelvac 7.2'!P663+'havelvac 7.3'!P663+'havelvac 7.4'!P663+'havelvac 7.5'!P663+'havelvac 7.6'!P663+'havelvac 7.7'!P663+'havelvac 7.9'!P663+'havelvac 7.8'!P663+'havelvac 7.10'!P663+'havelvac 7.11'!P663+'havelvac 7.12'!P663+'havelvac 7.13'!P663</f>
        <v>0</v>
      </c>
      <c r="T663" s="438">
        <f t="shared" si="104"/>
        <v>0</v>
      </c>
      <c r="U663" s="438">
        <f t="shared" si="105"/>
        <v>0</v>
      </c>
      <c r="V663" s="438">
        <f t="shared" si="106"/>
        <v>0</v>
      </c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  <c r="EM663" s="5"/>
      <c r="EN663" s="5"/>
      <c r="EO663" s="5"/>
      <c r="EP663" s="5"/>
      <c r="EQ663" s="5"/>
      <c r="ER663" s="5"/>
      <c r="ES663" s="5"/>
      <c r="ET663" s="5"/>
      <c r="EU663" s="5"/>
      <c r="EV663" s="5"/>
      <c r="EW663" s="5"/>
      <c r="EX663" s="5"/>
      <c r="EY663" s="5"/>
      <c r="EZ663" s="5"/>
      <c r="FA663" s="5"/>
      <c r="FB663" s="5"/>
      <c r="FC663" s="5"/>
      <c r="FD663" s="5"/>
      <c r="FE663" s="5"/>
      <c r="FF663" s="5"/>
      <c r="FG663" s="5"/>
      <c r="FH663" s="5"/>
      <c r="FI663" s="5"/>
      <c r="FJ663" s="5"/>
      <c r="FK663" s="5"/>
      <c r="FL663" s="5"/>
      <c r="FM663" s="5"/>
      <c r="FN663" s="5"/>
      <c r="FO663" s="5"/>
      <c r="FP663" s="5"/>
      <c r="FQ663" s="5"/>
      <c r="FR663" s="5"/>
      <c r="FS663" s="5"/>
      <c r="FT663" s="5"/>
      <c r="FU663" s="5"/>
      <c r="FV663" s="5"/>
      <c r="FW663" s="5"/>
      <c r="FX663" s="5"/>
      <c r="FY663" s="5"/>
      <c r="FZ663" s="5"/>
      <c r="GA663" s="5"/>
      <c r="GB663" s="5"/>
      <c r="GC663" s="5"/>
      <c r="GD663" s="5"/>
      <c r="GE663" s="5"/>
      <c r="GF663" s="5"/>
      <c r="GG663" s="5"/>
      <c r="GH663" s="5"/>
      <c r="GI663" s="5"/>
      <c r="GJ663" s="5"/>
      <c r="GK663" s="5"/>
      <c r="GL663" s="5"/>
      <c r="GM663" s="5"/>
      <c r="GN663" s="5"/>
      <c r="GO663" s="5"/>
      <c r="GP663" s="5"/>
      <c r="GQ663" s="5"/>
      <c r="GR663" s="5"/>
      <c r="GS663" s="5"/>
      <c r="GT663" s="5"/>
      <c r="GU663" s="5"/>
      <c r="GV663" s="5"/>
      <c r="GW663" s="5"/>
      <c r="GX663" s="5"/>
      <c r="GY663" s="5"/>
      <c r="GZ663" s="5"/>
      <c r="HA663" s="5"/>
      <c r="HB663" s="5"/>
      <c r="HC663" s="5"/>
      <c r="HD663" s="5"/>
      <c r="HE663" s="5"/>
      <c r="HF663" s="5"/>
      <c r="HG663" s="5"/>
      <c r="HH663" s="5"/>
      <c r="HI663" s="5"/>
      <c r="HJ663" s="5"/>
      <c r="HK663" s="5"/>
      <c r="HL663" s="5"/>
      <c r="HM663" s="5"/>
      <c r="HN663" s="5"/>
      <c r="HO663" s="5"/>
      <c r="HP663" s="5"/>
      <c r="HQ663" s="5"/>
      <c r="HR663" s="5"/>
      <c r="HS663" s="5"/>
      <c r="HT663" s="5"/>
      <c r="HU663" s="5"/>
      <c r="HV663" s="5"/>
      <c r="HW663" s="5"/>
      <c r="HX663" s="5"/>
      <c r="HY663" s="5"/>
      <c r="HZ663" s="5"/>
      <c r="IA663" s="5"/>
      <c r="IB663" s="5"/>
      <c r="IC663" s="5"/>
      <c r="ID663" s="5"/>
    </row>
    <row r="664" spans="1:238" s="210" customFormat="1" ht="26.4" hidden="1">
      <c r="A664" s="122"/>
      <c r="B664" s="116"/>
      <c r="C664" s="117"/>
      <c r="D664" s="118"/>
      <c r="E664" s="119"/>
      <c r="F664" s="120"/>
      <c r="G664" s="121"/>
      <c r="H664" s="177"/>
      <c r="I664" s="194"/>
      <c r="J664" s="201"/>
      <c r="K664" s="202"/>
      <c r="L664" s="203" t="s">
        <v>215</v>
      </c>
      <c r="M664" s="13">
        <v>4637</v>
      </c>
      <c r="N664" s="183">
        <f>+'havelvac 7.1'!N664+'havelvac 7.2'!N664+'havelvac 7.3'!N664+'havelvac 7.4'!N664+'havelvac 7.5'!N664+'havelvac 7.6'!N664+'havelvac 7.7'!N664+'havelvac 7.9'!N664+'havelvac 7.8'!N664+'havelvac 7.10'!N664+'havelvac 7.11'!N664+'havelvac 7.12'!N664+'havelvac 7.13'!N664</f>
        <v>0</v>
      </c>
      <c r="O664" s="183">
        <f>+'havelvac 7.1'!O664+'havelvac 7.2'!O664+'havelvac 7.3'!O664+'havelvac 7.4'!O664+'havelvac 7.5'!O664+'havelvac 7.6'!O664+'havelvac 7.7'!O664+'havelvac 7.9'!O664+'havelvac 7.8'!O664+'havelvac 7.10'!O664+'havelvac 7.11'!O664+'havelvac 7.12'!O664+'havelvac 7.13'!O664</f>
        <v>0</v>
      </c>
      <c r="P664" s="183">
        <f>+'havelvac 7.1'!P664+'havelvac 7.2'!P664+'havelvac 7.3'!P664+'havelvac 7.4'!P664+'havelvac 7.5'!P664+'havelvac 7.6'!P664+'havelvac 7.7'!P664+'havelvac 7.9'!P664+'havelvac 7.8'!P664+'havelvac 7.10'!P664+'havelvac 7.11'!P664+'havelvac 7.12'!P664+'havelvac 7.13'!P664</f>
        <v>0</v>
      </c>
      <c r="Q664" s="161">
        <f>'havelvac 7.1'!N664+'havelvac 7.2'!N664</f>
        <v>0</v>
      </c>
      <c r="R664" s="161">
        <f>+'havelvac 7.1'!O664+'havelvac 7.2'!O664+'havelvac 7.3'!O664+'havelvac 7.4'!O664+'havelvac 7.5'!O664+'havelvac 7.6'!O664+'havelvac 7.7'!O664+'havelvac 7.9'!O664+'havelvac 7.8'!O664+'havelvac 7.10'!O664+'havelvac 7.11'!O664+'havelvac 7.12'!O664+'havelvac 7.13'!O664</f>
        <v>0</v>
      </c>
      <c r="S664" s="161">
        <f>+'havelvac 7.1'!P664+'havelvac 7.2'!P664+'havelvac 7.3'!P664+'havelvac 7.4'!P664+'havelvac 7.5'!P664+'havelvac 7.6'!P664+'havelvac 7.7'!P664+'havelvac 7.9'!P664+'havelvac 7.8'!P664+'havelvac 7.10'!P664+'havelvac 7.11'!P664+'havelvac 7.12'!P664+'havelvac 7.13'!P664</f>
        <v>0</v>
      </c>
      <c r="T664" s="438">
        <f t="shared" si="104"/>
        <v>0</v>
      </c>
      <c r="U664" s="438">
        <f t="shared" si="105"/>
        <v>0</v>
      </c>
      <c r="V664" s="438">
        <f t="shared" si="106"/>
        <v>0</v>
      </c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  <c r="EM664" s="5"/>
      <c r="EN664" s="5"/>
      <c r="EO664" s="5"/>
      <c r="EP664" s="5"/>
      <c r="EQ664" s="5"/>
      <c r="ER664" s="5"/>
      <c r="ES664" s="5"/>
      <c r="ET664" s="5"/>
      <c r="EU664" s="5"/>
      <c r="EV664" s="5"/>
      <c r="EW664" s="5"/>
      <c r="EX664" s="5"/>
      <c r="EY664" s="5"/>
      <c r="EZ664" s="5"/>
      <c r="FA664" s="5"/>
      <c r="FB664" s="5"/>
      <c r="FC664" s="5"/>
      <c r="FD664" s="5"/>
      <c r="FE664" s="5"/>
      <c r="FF664" s="5"/>
      <c r="FG664" s="5"/>
      <c r="FH664" s="5"/>
      <c r="FI664" s="5"/>
      <c r="FJ664" s="5"/>
      <c r="FK664" s="5"/>
      <c r="FL664" s="5"/>
      <c r="FM664" s="5"/>
      <c r="FN664" s="5"/>
      <c r="FO664" s="5"/>
      <c r="FP664" s="5"/>
      <c r="FQ664" s="5"/>
      <c r="FR664" s="5"/>
      <c r="FS664" s="5"/>
      <c r="FT664" s="5"/>
      <c r="FU664" s="5"/>
      <c r="FV664" s="5"/>
      <c r="FW664" s="5"/>
      <c r="FX664" s="5"/>
      <c r="FY664" s="5"/>
      <c r="FZ664" s="5"/>
      <c r="GA664" s="5"/>
      <c r="GB664" s="5"/>
      <c r="GC664" s="5"/>
      <c r="GD664" s="5"/>
      <c r="GE664" s="5"/>
      <c r="GF664" s="5"/>
      <c r="GG664" s="5"/>
      <c r="GH664" s="5"/>
      <c r="GI664" s="5"/>
      <c r="GJ664" s="5"/>
      <c r="GK664" s="5"/>
      <c r="GL664" s="5"/>
      <c r="GM664" s="5"/>
      <c r="GN664" s="5"/>
      <c r="GO664" s="5"/>
      <c r="GP664" s="5"/>
      <c r="GQ664" s="5"/>
      <c r="GR664" s="5"/>
      <c r="GS664" s="5"/>
      <c r="GT664" s="5"/>
      <c r="GU664" s="5"/>
      <c r="GV664" s="5"/>
      <c r="GW664" s="5"/>
      <c r="GX664" s="5"/>
      <c r="GY664" s="5"/>
      <c r="GZ664" s="5"/>
      <c r="HA664" s="5"/>
      <c r="HB664" s="5"/>
      <c r="HC664" s="5"/>
      <c r="HD664" s="5"/>
      <c r="HE664" s="5"/>
      <c r="HF664" s="5"/>
      <c r="HG664" s="5"/>
      <c r="HH664" s="5"/>
      <c r="HI664" s="5"/>
      <c r="HJ664" s="5"/>
      <c r="HK664" s="5"/>
      <c r="HL664" s="5"/>
      <c r="HM664" s="5"/>
      <c r="HN664" s="5"/>
      <c r="HO664" s="5"/>
      <c r="HP664" s="5"/>
      <c r="HQ664" s="5"/>
      <c r="HR664" s="5"/>
      <c r="HS664" s="5"/>
      <c r="HT664" s="5"/>
      <c r="HU664" s="5"/>
      <c r="HV664" s="5"/>
      <c r="HW664" s="5"/>
      <c r="HX664" s="5"/>
      <c r="HY664" s="5"/>
      <c r="HZ664" s="5"/>
      <c r="IA664" s="5"/>
      <c r="IB664" s="5"/>
      <c r="IC664" s="5"/>
      <c r="ID664" s="5"/>
    </row>
    <row r="665" spans="1:238" s="210" customFormat="1" ht="36.75" hidden="1" customHeight="1">
      <c r="A665" s="122"/>
      <c r="B665" s="116"/>
      <c r="C665" s="117"/>
      <c r="D665" s="118"/>
      <c r="E665" s="119"/>
      <c r="F665" s="120"/>
      <c r="G665" s="121"/>
      <c r="H665" s="46"/>
      <c r="I665" s="147"/>
      <c r="J665" s="148"/>
      <c r="K665" s="148"/>
      <c r="L665" s="459" t="s">
        <v>899</v>
      </c>
      <c r="M665" s="461"/>
      <c r="N665" s="197">
        <f>SUM(N666)</f>
        <v>0</v>
      </c>
      <c r="O665" s="197">
        <f>SUM(O666)</f>
        <v>0</v>
      </c>
      <c r="P665" s="197">
        <f>SUM(P666)</f>
        <v>0</v>
      </c>
      <c r="Q665" s="161">
        <f>'havelvac 7.1'!N665+'havelvac 7.2'!N665</f>
        <v>0</v>
      </c>
      <c r="R665" s="161">
        <f>+'havelvac 7.1'!O665+'havelvac 7.2'!O665+'havelvac 7.3'!O665+'havelvac 7.4'!O665+'havelvac 7.5'!O665+'havelvac 7.6'!O665+'havelvac 7.7'!O665+'havelvac 7.9'!O665+'havelvac 7.8'!O665+'havelvac 7.10'!O665+'havelvac 7.11'!O665+'havelvac 7.12'!O665+'havelvac 7.13'!O665</f>
        <v>0</v>
      </c>
      <c r="S665" s="161">
        <f>+'havelvac 7.1'!P665+'havelvac 7.2'!P665+'havelvac 7.3'!P665+'havelvac 7.4'!P665+'havelvac 7.5'!P665+'havelvac 7.6'!P665+'havelvac 7.7'!P665+'havelvac 7.9'!P665+'havelvac 7.8'!P665+'havelvac 7.10'!P665+'havelvac 7.11'!P665+'havelvac 7.12'!P665+'havelvac 7.13'!P665</f>
        <v>0</v>
      </c>
      <c r="T665" s="438">
        <f t="shared" si="104"/>
        <v>0</v>
      </c>
      <c r="U665" s="438">
        <f t="shared" si="105"/>
        <v>0</v>
      </c>
      <c r="V665" s="438">
        <f t="shared" si="106"/>
        <v>0</v>
      </c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  <c r="EM665" s="5"/>
      <c r="EN665" s="5"/>
      <c r="EO665" s="5"/>
      <c r="EP665" s="5"/>
      <c r="EQ665" s="5"/>
      <c r="ER665" s="5"/>
      <c r="ES665" s="5"/>
      <c r="ET665" s="5"/>
      <c r="EU665" s="5"/>
      <c r="EV665" s="5"/>
      <c r="EW665" s="5"/>
      <c r="EX665" s="5"/>
      <c r="EY665" s="5"/>
      <c r="EZ665" s="5"/>
      <c r="FA665" s="5"/>
      <c r="FB665" s="5"/>
      <c r="FC665" s="5"/>
      <c r="FD665" s="5"/>
      <c r="FE665" s="5"/>
      <c r="FF665" s="5"/>
      <c r="FG665" s="5"/>
      <c r="FH665" s="5"/>
      <c r="FI665" s="5"/>
      <c r="FJ665" s="5"/>
      <c r="FK665" s="5"/>
      <c r="FL665" s="5"/>
      <c r="FM665" s="5"/>
      <c r="FN665" s="5"/>
      <c r="FO665" s="5"/>
      <c r="FP665" s="5"/>
      <c r="FQ665" s="5"/>
      <c r="FR665" s="5"/>
      <c r="FS665" s="5"/>
      <c r="FT665" s="5"/>
      <c r="FU665" s="5"/>
      <c r="FV665" s="5"/>
      <c r="FW665" s="5"/>
      <c r="FX665" s="5"/>
      <c r="FY665" s="5"/>
      <c r="FZ665" s="5"/>
      <c r="GA665" s="5"/>
      <c r="GB665" s="5"/>
      <c r="GC665" s="5"/>
      <c r="GD665" s="5"/>
      <c r="GE665" s="5"/>
      <c r="GF665" s="5"/>
      <c r="GG665" s="5"/>
      <c r="GH665" s="5"/>
      <c r="GI665" s="5"/>
      <c r="GJ665" s="5"/>
      <c r="GK665" s="5"/>
      <c r="GL665" s="5"/>
      <c r="GM665" s="5"/>
      <c r="GN665" s="5"/>
      <c r="GO665" s="5"/>
      <c r="GP665" s="5"/>
      <c r="GQ665" s="5"/>
      <c r="GR665" s="5"/>
      <c r="GS665" s="5"/>
      <c r="GT665" s="5"/>
      <c r="GU665" s="5"/>
      <c r="GV665" s="5"/>
      <c r="GW665" s="5"/>
      <c r="GX665" s="5"/>
      <c r="GY665" s="5"/>
      <c r="GZ665" s="5"/>
      <c r="HA665" s="5"/>
      <c r="HB665" s="5"/>
      <c r="HC665" s="5"/>
      <c r="HD665" s="5"/>
      <c r="HE665" s="5"/>
      <c r="HF665" s="5"/>
      <c r="HG665" s="5"/>
      <c r="HH665" s="5"/>
      <c r="HI665" s="5"/>
      <c r="HJ665" s="5"/>
      <c r="HK665" s="5"/>
      <c r="HL665" s="5"/>
      <c r="HM665" s="5"/>
      <c r="HN665" s="5"/>
      <c r="HO665" s="5"/>
      <c r="HP665" s="5"/>
      <c r="HQ665" s="5"/>
      <c r="HR665" s="5"/>
      <c r="HS665" s="5"/>
      <c r="HT665" s="5"/>
      <c r="HU665" s="5"/>
      <c r="HV665" s="5"/>
      <c r="HW665" s="5"/>
      <c r="HX665" s="5"/>
      <c r="HY665" s="5"/>
      <c r="HZ665" s="5"/>
      <c r="IA665" s="5"/>
      <c r="IB665" s="5"/>
      <c r="IC665" s="5"/>
      <c r="ID665" s="5"/>
    </row>
    <row r="666" spans="1:238" s="210" customFormat="1" ht="18.600000000000001" hidden="1" customHeight="1">
      <c r="A666" s="122"/>
      <c r="B666" s="116"/>
      <c r="C666" s="117"/>
      <c r="D666" s="118"/>
      <c r="E666" s="119"/>
      <c r="F666" s="120"/>
      <c r="G666" s="121"/>
      <c r="H666" s="177"/>
      <c r="I666" s="194"/>
      <c r="J666" s="201"/>
      <c r="K666" s="202"/>
      <c r="L666" s="32" t="s">
        <v>900</v>
      </c>
      <c r="M666" s="48">
        <v>4861</v>
      </c>
      <c r="N666" s="183">
        <f>+'havelvac 7.1'!N666+'havelvac 7.2'!N666+'havelvac 7.3'!N666+'havelvac 7.4'!N666+'havelvac 7.5'!N666+'havelvac 7.6'!N666+'havelvac 7.7'!N666+'havelvac 7.9'!N666+'havelvac 7.8'!N666+'havelvac 7.10'!N666+'havelvac 7.11'!N666+'havelvac 7.12'!N666+'havelvac 7.13'!N666</f>
        <v>0</v>
      </c>
      <c r="O666" s="183">
        <f>+'havelvac 7.1'!O666+'havelvac 7.2'!O666+'havelvac 7.3'!O666+'havelvac 7.4'!O666+'havelvac 7.5'!O666+'havelvac 7.6'!O666+'havelvac 7.7'!O666+'havelvac 7.9'!O666+'havelvac 7.8'!O666+'havelvac 7.10'!O666+'havelvac 7.11'!O666+'havelvac 7.12'!O666+'havelvac 7.13'!O666</f>
        <v>0</v>
      </c>
      <c r="P666" s="183">
        <f>+'havelvac 7.1'!P666+'havelvac 7.2'!P666+'havelvac 7.3'!P666+'havelvac 7.4'!P666+'havelvac 7.5'!P666+'havelvac 7.6'!P666+'havelvac 7.7'!P666+'havelvac 7.9'!P666+'havelvac 7.8'!P666+'havelvac 7.10'!P666+'havelvac 7.11'!P666+'havelvac 7.12'!P666+'havelvac 7.13'!P666</f>
        <v>0</v>
      </c>
      <c r="Q666" s="161">
        <f>'havelvac 7.1'!N666+'havelvac 7.2'!N666</f>
        <v>0</v>
      </c>
      <c r="R666" s="161">
        <f>+'havelvac 7.1'!O666+'havelvac 7.2'!O666+'havelvac 7.3'!O666+'havelvac 7.4'!O666+'havelvac 7.5'!O666+'havelvac 7.6'!O666+'havelvac 7.7'!O666+'havelvac 7.9'!O666+'havelvac 7.8'!O666+'havelvac 7.10'!O666+'havelvac 7.11'!O666+'havelvac 7.12'!O666+'havelvac 7.13'!O666</f>
        <v>0</v>
      </c>
      <c r="S666" s="161">
        <f>+'havelvac 7.1'!P666+'havelvac 7.2'!P666+'havelvac 7.3'!P666+'havelvac 7.4'!P666+'havelvac 7.5'!P666+'havelvac 7.6'!P666+'havelvac 7.7'!P666+'havelvac 7.9'!P666+'havelvac 7.8'!P666+'havelvac 7.10'!P666+'havelvac 7.11'!P666+'havelvac 7.12'!P666+'havelvac 7.13'!P666</f>
        <v>0</v>
      </c>
      <c r="T666" s="438">
        <f t="shared" si="104"/>
        <v>0</v>
      </c>
      <c r="U666" s="438">
        <f t="shared" si="105"/>
        <v>0</v>
      </c>
      <c r="V666" s="438">
        <f t="shared" si="106"/>
        <v>0</v>
      </c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  <c r="EM666" s="5"/>
      <c r="EN666" s="5"/>
      <c r="EO666" s="5"/>
      <c r="EP666" s="5"/>
      <c r="EQ666" s="5"/>
      <c r="ER666" s="5"/>
      <c r="ES666" s="5"/>
      <c r="ET666" s="5"/>
      <c r="EU666" s="5"/>
      <c r="EV666" s="5"/>
      <c r="EW666" s="5"/>
      <c r="EX666" s="5"/>
      <c r="EY666" s="5"/>
      <c r="EZ666" s="5"/>
      <c r="FA666" s="5"/>
      <c r="FB666" s="5"/>
      <c r="FC666" s="5"/>
      <c r="FD666" s="5"/>
      <c r="FE666" s="5"/>
      <c r="FF666" s="5"/>
      <c r="FG666" s="5"/>
      <c r="FH666" s="5"/>
      <c r="FI666" s="5"/>
      <c r="FJ666" s="5"/>
      <c r="FK666" s="5"/>
      <c r="FL666" s="5"/>
      <c r="FM666" s="5"/>
      <c r="FN666" s="5"/>
      <c r="FO666" s="5"/>
      <c r="FP666" s="5"/>
      <c r="FQ666" s="5"/>
      <c r="FR666" s="5"/>
      <c r="FS666" s="5"/>
      <c r="FT666" s="5"/>
      <c r="FU666" s="5"/>
      <c r="FV666" s="5"/>
      <c r="FW666" s="5"/>
      <c r="FX666" s="5"/>
      <c r="FY666" s="5"/>
      <c r="FZ666" s="5"/>
      <c r="GA666" s="5"/>
      <c r="GB666" s="5"/>
      <c r="GC666" s="5"/>
      <c r="GD666" s="5"/>
      <c r="GE666" s="5"/>
      <c r="GF666" s="5"/>
      <c r="GG666" s="5"/>
      <c r="GH666" s="5"/>
      <c r="GI666" s="5"/>
      <c r="GJ666" s="5"/>
      <c r="GK666" s="5"/>
      <c r="GL666" s="5"/>
      <c r="GM666" s="5"/>
      <c r="GN666" s="5"/>
      <c r="GO666" s="5"/>
      <c r="GP666" s="5"/>
      <c r="GQ666" s="5"/>
      <c r="GR666" s="5"/>
      <c r="GS666" s="5"/>
      <c r="GT666" s="5"/>
      <c r="GU666" s="5"/>
      <c r="GV666" s="5"/>
      <c r="GW666" s="5"/>
      <c r="GX666" s="5"/>
      <c r="GY666" s="5"/>
      <c r="GZ666" s="5"/>
      <c r="HA666" s="5"/>
      <c r="HB666" s="5"/>
      <c r="HC666" s="5"/>
      <c r="HD666" s="5"/>
      <c r="HE666" s="5"/>
      <c r="HF666" s="5"/>
      <c r="HG666" s="5"/>
      <c r="HH666" s="5"/>
      <c r="HI666" s="5"/>
      <c r="HJ666" s="5"/>
      <c r="HK666" s="5"/>
      <c r="HL666" s="5"/>
      <c r="HM666" s="5"/>
      <c r="HN666" s="5"/>
      <c r="HO666" s="5"/>
      <c r="HP666" s="5"/>
      <c r="HQ666" s="5"/>
      <c r="HR666" s="5"/>
      <c r="HS666" s="5"/>
      <c r="HT666" s="5"/>
      <c r="HU666" s="5"/>
      <c r="HV666" s="5"/>
      <c r="HW666" s="5"/>
      <c r="HX666" s="5"/>
      <c r="HY666" s="5"/>
      <c r="HZ666" s="5"/>
      <c r="IA666" s="5"/>
      <c r="IB666" s="5"/>
      <c r="IC666" s="5"/>
      <c r="ID666" s="5"/>
    </row>
    <row r="667" spans="1:238" s="210" customFormat="1" ht="36.75" hidden="1" customHeight="1">
      <c r="A667" s="122"/>
      <c r="B667" s="116"/>
      <c r="C667" s="117"/>
      <c r="D667" s="118"/>
      <c r="E667" s="119"/>
      <c r="F667" s="120"/>
      <c r="G667" s="121"/>
      <c r="H667" s="46"/>
      <c r="I667" s="147"/>
      <c r="J667" s="148"/>
      <c r="K667" s="148"/>
      <c r="L667" s="459" t="s">
        <v>938</v>
      </c>
      <c r="M667" s="461"/>
      <c r="N667" s="197">
        <f>O667+P667</f>
        <v>0</v>
      </c>
      <c r="O667" s="197">
        <f>SUM(O668)</f>
        <v>0</v>
      </c>
      <c r="P667" s="197">
        <f>SUM(P668)</f>
        <v>0</v>
      </c>
      <c r="Q667" s="161">
        <f>'havelvac 7.1'!N667+'havelvac 7.2'!N667</f>
        <v>0</v>
      </c>
      <c r="R667" s="161">
        <f>+'havelvac 7.1'!O667+'havelvac 7.2'!O667+'havelvac 7.3'!O667+'havelvac 7.4'!O667+'havelvac 7.5'!O667+'havelvac 7.6'!O667+'havelvac 7.7'!O667+'havelvac 7.9'!O667+'havelvac 7.8'!O667+'havelvac 7.10'!O667+'havelvac 7.11'!O667+'havelvac 7.12'!O667+'havelvac 7.13'!O667</f>
        <v>0</v>
      </c>
      <c r="S667" s="161">
        <f>+'havelvac 7.1'!P667+'havelvac 7.2'!P667+'havelvac 7.3'!P667+'havelvac 7.4'!P667+'havelvac 7.5'!P667+'havelvac 7.6'!P667+'havelvac 7.7'!P667+'havelvac 7.9'!P667+'havelvac 7.8'!P667+'havelvac 7.10'!P667+'havelvac 7.11'!P667+'havelvac 7.12'!P667+'havelvac 7.13'!P667</f>
        <v>0</v>
      </c>
      <c r="T667" s="438">
        <f t="shared" ref="T667:T668" si="107">N667-Q667</f>
        <v>0</v>
      </c>
      <c r="U667" s="438">
        <f t="shared" ref="U667:U668" si="108">O667-R667</f>
        <v>0</v>
      </c>
      <c r="V667" s="438">
        <f t="shared" ref="V667:V668" si="109">P667-S667</f>
        <v>0</v>
      </c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  <c r="DT667" s="5"/>
      <c r="DU667" s="5"/>
      <c r="DV667" s="5"/>
      <c r="DW667" s="5"/>
      <c r="DX667" s="5"/>
      <c r="DY667" s="5"/>
      <c r="DZ667" s="5"/>
      <c r="EA667" s="5"/>
      <c r="EB667" s="5"/>
      <c r="EC667" s="5"/>
      <c r="ED667" s="5"/>
      <c r="EE667" s="5"/>
      <c r="EF667" s="5"/>
      <c r="EG667" s="5"/>
      <c r="EH667" s="5"/>
      <c r="EI667" s="5"/>
      <c r="EJ667" s="5"/>
      <c r="EK667" s="5"/>
      <c r="EL667" s="5"/>
      <c r="EM667" s="5"/>
      <c r="EN667" s="5"/>
      <c r="EO667" s="5"/>
      <c r="EP667" s="5"/>
      <c r="EQ667" s="5"/>
      <c r="ER667" s="5"/>
      <c r="ES667" s="5"/>
      <c r="ET667" s="5"/>
      <c r="EU667" s="5"/>
      <c r="EV667" s="5"/>
      <c r="EW667" s="5"/>
      <c r="EX667" s="5"/>
      <c r="EY667" s="5"/>
      <c r="EZ667" s="5"/>
      <c r="FA667" s="5"/>
      <c r="FB667" s="5"/>
      <c r="FC667" s="5"/>
      <c r="FD667" s="5"/>
      <c r="FE667" s="5"/>
      <c r="FF667" s="5"/>
      <c r="FG667" s="5"/>
      <c r="FH667" s="5"/>
      <c r="FI667" s="5"/>
      <c r="FJ667" s="5"/>
      <c r="FK667" s="5"/>
      <c r="FL667" s="5"/>
      <c r="FM667" s="5"/>
      <c r="FN667" s="5"/>
      <c r="FO667" s="5"/>
      <c r="FP667" s="5"/>
      <c r="FQ667" s="5"/>
      <c r="FR667" s="5"/>
      <c r="FS667" s="5"/>
      <c r="FT667" s="5"/>
      <c r="FU667" s="5"/>
      <c r="FV667" s="5"/>
      <c r="FW667" s="5"/>
      <c r="FX667" s="5"/>
      <c r="FY667" s="5"/>
      <c r="FZ667" s="5"/>
      <c r="GA667" s="5"/>
      <c r="GB667" s="5"/>
      <c r="GC667" s="5"/>
      <c r="GD667" s="5"/>
      <c r="GE667" s="5"/>
      <c r="GF667" s="5"/>
      <c r="GG667" s="5"/>
      <c r="GH667" s="5"/>
      <c r="GI667" s="5"/>
      <c r="GJ667" s="5"/>
      <c r="GK667" s="5"/>
      <c r="GL667" s="5"/>
      <c r="GM667" s="5"/>
      <c r="GN667" s="5"/>
      <c r="GO667" s="5"/>
      <c r="GP667" s="5"/>
      <c r="GQ667" s="5"/>
      <c r="GR667" s="5"/>
      <c r="GS667" s="5"/>
      <c r="GT667" s="5"/>
      <c r="GU667" s="5"/>
      <c r="GV667" s="5"/>
      <c r="GW667" s="5"/>
      <c r="GX667" s="5"/>
      <c r="GY667" s="5"/>
      <c r="GZ667" s="5"/>
      <c r="HA667" s="5"/>
      <c r="HB667" s="5"/>
      <c r="HC667" s="5"/>
      <c r="HD667" s="5"/>
      <c r="HE667" s="5"/>
      <c r="HF667" s="5"/>
      <c r="HG667" s="5"/>
      <c r="HH667" s="5"/>
      <c r="HI667" s="5"/>
      <c r="HJ667" s="5"/>
      <c r="HK667" s="5"/>
      <c r="HL667" s="5"/>
      <c r="HM667" s="5"/>
      <c r="HN667" s="5"/>
      <c r="HO667" s="5"/>
      <c r="HP667" s="5"/>
      <c r="HQ667" s="5"/>
      <c r="HR667" s="5"/>
      <c r="HS667" s="5"/>
      <c r="HT667" s="5"/>
      <c r="HU667" s="5"/>
      <c r="HV667" s="5"/>
      <c r="HW667" s="5"/>
      <c r="HX667" s="5"/>
      <c r="HY667" s="5"/>
      <c r="HZ667" s="5"/>
      <c r="IA667" s="5"/>
      <c r="IB667" s="5"/>
      <c r="IC667" s="5"/>
      <c r="ID667" s="5"/>
    </row>
    <row r="668" spans="1:238" s="210" customFormat="1" ht="27.6" hidden="1" customHeight="1">
      <c r="A668" s="122"/>
      <c r="B668" s="116"/>
      <c r="C668" s="117"/>
      <c r="D668" s="118"/>
      <c r="E668" s="119"/>
      <c r="F668" s="120"/>
      <c r="G668" s="121"/>
      <c r="H668" s="177"/>
      <c r="I668" s="194"/>
      <c r="J668" s="201"/>
      <c r="K668" s="202"/>
      <c r="L668" s="32" t="s">
        <v>940</v>
      </c>
      <c r="M668" s="48" t="s">
        <v>939</v>
      </c>
      <c r="N668" s="183">
        <f>+'havelvac 7.1'!N668+'havelvac 7.2'!N668+'havelvac 7.3'!N668+'havelvac 7.4'!N668+'havelvac 7.5'!N668+'havelvac 7.6'!N668+'havelvac 7.7'!N668+'havelvac 7.9'!N668+'havelvac 7.8'!N668+'havelvac 7.10'!N668+'havelvac 7.11'!N668+'havelvac 7.12'!N668+'havelvac 7.13'!N668</f>
        <v>0</v>
      </c>
      <c r="O668" s="183">
        <f>+'havelvac 7.1'!O668+'havelvac 7.2'!O668+'havelvac 7.3'!O668+'havelvac 7.4'!O668+'havelvac 7.5'!O668+'havelvac 7.6'!O668+'havelvac 7.7'!O668+'havelvac 7.9'!O668+'havelvac 7.8'!O668+'havelvac 7.10'!O668+'havelvac 7.11'!O668+'havelvac 7.12'!O668+'havelvac 7.13'!O668</f>
        <v>0</v>
      </c>
      <c r="P668" s="183">
        <f>+'havelvac 7.1'!P668+'havelvac 7.2'!P668+'havelvac 7.3'!P668+'havelvac 7.4'!P668+'havelvac 7.5'!P668+'havelvac 7.6'!P668+'havelvac 7.7'!P668+'havelvac 7.9'!P668+'havelvac 7.8'!P668+'havelvac 7.10'!P668+'havelvac 7.11'!P668+'havelvac 7.12'!P668+'havelvac 7.13'!P668</f>
        <v>0</v>
      </c>
      <c r="Q668" s="161">
        <f>'havelvac 7.1'!N668+'havelvac 7.2'!N668</f>
        <v>0</v>
      </c>
      <c r="R668" s="161">
        <f>+'havelvac 7.1'!O668+'havelvac 7.2'!O668+'havelvac 7.3'!O668+'havelvac 7.4'!O668+'havelvac 7.5'!O668+'havelvac 7.6'!O668+'havelvac 7.7'!O668+'havelvac 7.9'!O668+'havelvac 7.8'!O668+'havelvac 7.10'!O668+'havelvac 7.11'!O668+'havelvac 7.12'!O668+'havelvac 7.13'!O668</f>
        <v>0</v>
      </c>
      <c r="S668" s="161">
        <f>+'havelvac 7.1'!P668+'havelvac 7.2'!P668+'havelvac 7.3'!P668+'havelvac 7.4'!P668+'havelvac 7.5'!P668+'havelvac 7.6'!P668+'havelvac 7.7'!P668+'havelvac 7.9'!P668+'havelvac 7.8'!P668+'havelvac 7.10'!P668+'havelvac 7.11'!P668+'havelvac 7.12'!P668+'havelvac 7.13'!P668</f>
        <v>0</v>
      </c>
      <c r="T668" s="438">
        <f t="shared" si="107"/>
        <v>0</v>
      </c>
      <c r="U668" s="438">
        <f t="shared" si="108"/>
        <v>0</v>
      </c>
      <c r="V668" s="438">
        <f t="shared" si="109"/>
        <v>0</v>
      </c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  <c r="DT668" s="5"/>
      <c r="DU668" s="5"/>
      <c r="DV668" s="5"/>
      <c r="DW668" s="5"/>
      <c r="DX668" s="5"/>
      <c r="DY668" s="5"/>
      <c r="DZ668" s="5"/>
      <c r="EA668" s="5"/>
      <c r="EB668" s="5"/>
      <c r="EC668" s="5"/>
      <c r="ED668" s="5"/>
      <c r="EE668" s="5"/>
      <c r="EF668" s="5"/>
      <c r="EG668" s="5"/>
      <c r="EH668" s="5"/>
      <c r="EI668" s="5"/>
      <c r="EJ668" s="5"/>
      <c r="EK668" s="5"/>
      <c r="EL668" s="5"/>
      <c r="EM668" s="5"/>
      <c r="EN668" s="5"/>
      <c r="EO668" s="5"/>
      <c r="EP668" s="5"/>
      <c r="EQ668" s="5"/>
      <c r="ER668" s="5"/>
      <c r="ES668" s="5"/>
      <c r="ET668" s="5"/>
      <c r="EU668" s="5"/>
      <c r="EV668" s="5"/>
      <c r="EW668" s="5"/>
      <c r="EX668" s="5"/>
      <c r="EY668" s="5"/>
      <c r="EZ668" s="5"/>
      <c r="FA668" s="5"/>
      <c r="FB668" s="5"/>
      <c r="FC668" s="5"/>
      <c r="FD668" s="5"/>
      <c r="FE668" s="5"/>
      <c r="FF668" s="5"/>
      <c r="FG668" s="5"/>
      <c r="FH668" s="5"/>
      <c r="FI668" s="5"/>
      <c r="FJ668" s="5"/>
      <c r="FK668" s="5"/>
      <c r="FL668" s="5"/>
      <c r="FM668" s="5"/>
      <c r="FN668" s="5"/>
      <c r="FO668" s="5"/>
      <c r="FP668" s="5"/>
      <c r="FQ668" s="5"/>
      <c r="FR668" s="5"/>
      <c r="FS668" s="5"/>
      <c r="FT668" s="5"/>
      <c r="FU668" s="5"/>
      <c r="FV668" s="5"/>
      <c r="FW668" s="5"/>
      <c r="FX668" s="5"/>
      <c r="FY668" s="5"/>
      <c r="FZ668" s="5"/>
      <c r="GA668" s="5"/>
      <c r="GB668" s="5"/>
      <c r="GC668" s="5"/>
      <c r="GD668" s="5"/>
      <c r="GE668" s="5"/>
      <c r="GF668" s="5"/>
      <c r="GG668" s="5"/>
      <c r="GH668" s="5"/>
      <c r="GI668" s="5"/>
      <c r="GJ668" s="5"/>
      <c r="GK668" s="5"/>
      <c r="GL668" s="5"/>
      <c r="GM668" s="5"/>
      <c r="GN668" s="5"/>
      <c r="GO668" s="5"/>
      <c r="GP668" s="5"/>
      <c r="GQ668" s="5"/>
      <c r="GR668" s="5"/>
      <c r="GS668" s="5"/>
      <c r="GT668" s="5"/>
      <c r="GU668" s="5"/>
      <c r="GV668" s="5"/>
      <c r="GW668" s="5"/>
      <c r="GX668" s="5"/>
      <c r="GY668" s="5"/>
      <c r="GZ668" s="5"/>
      <c r="HA668" s="5"/>
      <c r="HB668" s="5"/>
      <c r="HC668" s="5"/>
      <c r="HD668" s="5"/>
      <c r="HE668" s="5"/>
      <c r="HF668" s="5"/>
      <c r="HG668" s="5"/>
      <c r="HH668" s="5"/>
      <c r="HI668" s="5"/>
      <c r="HJ668" s="5"/>
      <c r="HK668" s="5"/>
      <c r="HL668" s="5"/>
      <c r="HM668" s="5"/>
      <c r="HN668" s="5"/>
      <c r="HO668" s="5"/>
      <c r="HP668" s="5"/>
      <c r="HQ668" s="5"/>
      <c r="HR668" s="5"/>
      <c r="HS668" s="5"/>
      <c r="HT668" s="5"/>
      <c r="HU668" s="5"/>
      <c r="HV668" s="5"/>
      <c r="HW668" s="5"/>
      <c r="HX668" s="5"/>
      <c r="HY668" s="5"/>
      <c r="HZ668" s="5"/>
      <c r="IA668" s="5"/>
      <c r="IB668" s="5"/>
      <c r="IC668" s="5"/>
      <c r="ID668" s="5"/>
    </row>
    <row r="669" spans="1:238" ht="16.2" hidden="1">
      <c r="H669" s="180">
        <v>3000</v>
      </c>
      <c r="I669" s="212" t="s">
        <v>189</v>
      </c>
      <c r="J669" s="213">
        <v>0</v>
      </c>
      <c r="K669" s="213">
        <v>0</v>
      </c>
      <c r="L669" s="162" t="s">
        <v>343</v>
      </c>
      <c r="M669" s="174"/>
      <c r="N669" s="163">
        <f>+N671+N677+N698+N751</f>
        <v>0</v>
      </c>
      <c r="O669" s="163">
        <f>+O671+O677+O698+O751</f>
        <v>0</v>
      </c>
      <c r="P669" s="163">
        <f>+P671+P677+P698+P751</f>
        <v>0</v>
      </c>
      <c r="Q669" s="161">
        <f>'havelvac 7.1'!N669+'havelvac 7.2'!N669</f>
        <v>0</v>
      </c>
      <c r="R669" s="161">
        <f>+'havelvac 7.1'!O669+'havelvac 7.2'!O669+'havelvac 7.3'!O669+'havelvac 7.4'!O669+'havelvac 7.5'!O669+'havelvac 7.6'!O669+'havelvac 7.7'!O669+'havelvac 7.9'!O669+'havelvac 7.8'!O669+'havelvac 7.10'!O669+'havelvac 7.11'!O669+'havelvac 7.12'!O669+'havelvac 7.13'!O669</f>
        <v>0</v>
      </c>
      <c r="S669" s="161">
        <f>+'havelvac 7.1'!P669+'havelvac 7.2'!P669+'havelvac 7.3'!P669+'havelvac 7.4'!P669+'havelvac 7.5'!P669+'havelvac 7.6'!P669+'havelvac 7.7'!P669+'havelvac 7.9'!P669+'havelvac 7.8'!P669+'havelvac 7.10'!P669+'havelvac 7.11'!P669+'havelvac 7.12'!P669+'havelvac 7.13'!P669</f>
        <v>0</v>
      </c>
      <c r="T669" s="438">
        <f t="shared" si="104"/>
        <v>0</v>
      </c>
      <c r="U669" s="438">
        <f t="shared" si="105"/>
        <v>0</v>
      </c>
      <c r="V669" s="438">
        <f t="shared" si="106"/>
        <v>0</v>
      </c>
    </row>
    <row r="670" spans="1:238" s="210" customFormat="1" ht="16.2" hidden="1">
      <c r="A670" s="122"/>
      <c r="B670" s="116"/>
      <c r="C670" s="117"/>
      <c r="D670" s="118"/>
      <c r="E670" s="119"/>
      <c r="F670" s="120"/>
      <c r="G670" s="121"/>
      <c r="H670" s="25"/>
      <c r="I670" s="18"/>
      <c r="J670" s="19"/>
      <c r="K670" s="19"/>
      <c r="L670" s="30" t="s">
        <v>108</v>
      </c>
      <c r="M670" s="31"/>
      <c r="N670" s="190"/>
      <c r="O670" s="190"/>
      <c r="P670" s="190"/>
      <c r="Q670" s="161">
        <f>'havelvac 7.1'!N670+'havelvac 7.2'!N670</f>
        <v>0</v>
      </c>
      <c r="R670" s="161">
        <f>+'havelvac 7.1'!O670+'havelvac 7.2'!O670+'havelvac 7.3'!O670+'havelvac 7.4'!O670+'havelvac 7.5'!O670+'havelvac 7.6'!O670+'havelvac 7.7'!O670+'havelvac 7.9'!O670+'havelvac 7.8'!O670+'havelvac 7.10'!O670+'havelvac 7.11'!O670+'havelvac 7.12'!O670+'havelvac 7.13'!O670</f>
        <v>0</v>
      </c>
      <c r="S670" s="161">
        <f>+'havelvac 7.1'!P670+'havelvac 7.2'!P670+'havelvac 7.3'!P670+'havelvac 7.4'!P670+'havelvac 7.5'!P670+'havelvac 7.6'!P670+'havelvac 7.7'!P670+'havelvac 7.9'!P670+'havelvac 7.8'!P670+'havelvac 7.10'!P670+'havelvac 7.11'!P670+'havelvac 7.12'!P670+'havelvac 7.13'!P670</f>
        <v>0</v>
      </c>
      <c r="T670" s="438">
        <f t="shared" si="104"/>
        <v>0</v>
      </c>
      <c r="U670" s="438">
        <f t="shared" si="105"/>
        <v>0</v>
      </c>
      <c r="V670" s="438">
        <f t="shared" si="106"/>
        <v>0</v>
      </c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5"/>
      <c r="DW670" s="5"/>
      <c r="DX670" s="5"/>
      <c r="DY670" s="5"/>
      <c r="DZ670" s="5"/>
      <c r="EA670" s="5"/>
      <c r="EB670" s="5"/>
      <c r="EC670" s="5"/>
      <c r="ED670" s="5"/>
      <c r="EE670" s="5"/>
      <c r="EF670" s="5"/>
      <c r="EG670" s="5"/>
      <c r="EH670" s="5"/>
      <c r="EI670" s="5"/>
      <c r="EJ670" s="5"/>
      <c r="EK670" s="5"/>
      <c r="EL670" s="5"/>
      <c r="EM670" s="5"/>
      <c r="EN670" s="5"/>
      <c r="EO670" s="5"/>
      <c r="EP670" s="5"/>
      <c r="EQ670" s="5"/>
      <c r="ER670" s="5"/>
      <c r="ES670" s="5"/>
      <c r="ET670" s="5"/>
      <c r="EU670" s="5"/>
      <c r="EV670" s="5"/>
      <c r="EW670" s="5"/>
      <c r="EX670" s="5"/>
      <c r="EY670" s="5"/>
      <c r="EZ670" s="5"/>
      <c r="FA670" s="5"/>
      <c r="FB670" s="5"/>
      <c r="FC670" s="5"/>
      <c r="FD670" s="5"/>
      <c r="FE670" s="5"/>
      <c r="FF670" s="5"/>
      <c r="FG670" s="5"/>
      <c r="FH670" s="5"/>
      <c r="FI670" s="5"/>
      <c r="FJ670" s="5"/>
      <c r="FK670" s="5"/>
      <c r="FL670" s="5"/>
      <c r="FM670" s="5"/>
      <c r="FN670" s="5"/>
      <c r="FO670" s="5"/>
      <c r="FP670" s="5"/>
      <c r="FQ670" s="5"/>
      <c r="FR670" s="5"/>
      <c r="FS670" s="5"/>
      <c r="FT670" s="5"/>
      <c r="FU670" s="5"/>
      <c r="FV670" s="5"/>
      <c r="FW670" s="5"/>
      <c r="FX670" s="5"/>
      <c r="FY670" s="5"/>
      <c r="FZ670" s="5"/>
      <c r="GA670" s="5"/>
      <c r="GB670" s="5"/>
      <c r="GC670" s="5"/>
      <c r="GD670" s="5"/>
      <c r="GE670" s="5"/>
      <c r="GF670" s="5"/>
      <c r="GG670" s="5"/>
      <c r="GH670" s="5"/>
      <c r="GI670" s="5"/>
      <c r="GJ670" s="5"/>
      <c r="GK670" s="5"/>
      <c r="GL670" s="5"/>
      <c r="GM670" s="5"/>
      <c r="GN670" s="5"/>
      <c r="GO670" s="5"/>
      <c r="GP670" s="5"/>
      <c r="GQ670" s="5"/>
      <c r="GR670" s="5"/>
      <c r="GS670" s="5"/>
      <c r="GT670" s="5"/>
      <c r="GU670" s="5"/>
      <c r="GV670" s="5"/>
      <c r="GW670" s="5"/>
      <c r="GX670" s="5"/>
      <c r="GY670" s="5"/>
      <c r="GZ670" s="5"/>
      <c r="HA670" s="5"/>
      <c r="HB670" s="5"/>
      <c r="HC670" s="5"/>
      <c r="HD670" s="5"/>
      <c r="HE670" s="5"/>
      <c r="HF670" s="5"/>
      <c r="HG670" s="5"/>
      <c r="HH670" s="5"/>
      <c r="HI670" s="5"/>
      <c r="HJ670" s="5"/>
      <c r="HK670" s="5"/>
      <c r="HL670" s="5"/>
      <c r="HM670" s="5"/>
      <c r="HN670" s="5"/>
      <c r="HO670" s="5"/>
      <c r="HP670" s="5"/>
      <c r="HQ670" s="5"/>
      <c r="HR670" s="5"/>
      <c r="HS670" s="5"/>
      <c r="HT670" s="5"/>
      <c r="HU670" s="5"/>
      <c r="HV670" s="5"/>
      <c r="HW670" s="5"/>
      <c r="HX670" s="5"/>
      <c r="HY670" s="5"/>
      <c r="HZ670" s="5"/>
      <c r="IA670" s="5"/>
      <c r="IB670" s="5"/>
      <c r="IC670" s="5"/>
      <c r="ID670" s="5"/>
    </row>
    <row r="671" spans="1:238" ht="16.2" hidden="1">
      <c r="H671" s="165">
        <v>3030</v>
      </c>
      <c r="I671" s="166" t="s">
        <v>189</v>
      </c>
      <c r="J671" s="167">
        <v>3</v>
      </c>
      <c r="K671" s="167">
        <v>0</v>
      </c>
      <c r="L671" s="168" t="s">
        <v>773</v>
      </c>
      <c r="M671" s="176"/>
      <c r="N671" s="188">
        <f>+N673</f>
        <v>0</v>
      </c>
      <c r="O671" s="188">
        <f>+O673</f>
        <v>0</v>
      </c>
      <c r="P671" s="188">
        <f>+P673</f>
        <v>0</v>
      </c>
      <c r="Q671" s="161">
        <f>'havelvac 7.1'!N671+'havelvac 7.2'!N671</f>
        <v>0</v>
      </c>
      <c r="R671" s="161">
        <f>+'havelvac 7.1'!O671+'havelvac 7.2'!O671+'havelvac 7.3'!O671+'havelvac 7.4'!O671+'havelvac 7.5'!O671+'havelvac 7.6'!O671+'havelvac 7.7'!O671+'havelvac 7.9'!O671+'havelvac 7.8'!O671+'havelvac 7.10'!O671+'havelvac 7.11'!O671+'havelvac 7.12'!O671+'havelvac 7.13'!O671</f>
        <v>0</v>
      </c>
      <c r="S671" s="161">
        <f>+'havelvac 7.1'!P671+'havelvac 7.2'!P671+'havelvac 7.3'!P671+'havelvac 7.4'!P671+'havelvac 7.5'!P671+'havelvac 7.6'!P671+'havelvac 7.7'!P671+'havelvac 7.9'!P671+'havelvac 7.8'!P671+'havelvac 7.10'!P671+'havelvac 7.11'!P671+'havelvac 7.12'!P671+'havelvac 7.13'!P671</f>
        <v>0</v>
      </c>
      <c r="T671" s="438">
        <f t="shared" si="104"/>
        <v>0</v>
      </c>
      <c r="U671" s="438">
        <f t="shared" si="105"/>
        <v>0</v>
      </c>
      <c r="V671" s="438">
        <f t="shared" si="106"/>
        <v>0</v>
      </c>
    </row>
    <row r="672" spans="1:238" s="210" customFormat="1" ht="16.2" hidden="1">
      <c r="A672" s="122"/>
      <c r="B672" s="116"/>
      <c r="C672" s="117"/>
      <c r="D672" s="118"/>
      <c r="E672" s="119"/>
      <c r="F672" s="120"/>
      <c r="G672" s="121"/>
      <c r="H672" s="25"/>
      <c r="I672" s="18"/>
      <c r="J672" s="19"/>
      <c r="K672" s="19"/>
      <c r="L672" s="30" t="s">
        <v>110</v>
      </c>
      <c r="M672" s="31"/>
      <c r="N672" s="190"/>
      <c r="O672" s="190"/>
      <c r="P672" s="190"/>
      <c r="Q672" s="161">
        <f>'havelvac 7.1'!N672+'havelvac 7.2'!N672</f>
        <v>0</v>
      </c>
      <c r="R672" s="161">
        <f>+'havelvac 7.1'!O672+'havelvac 7.2'!O672+'havelvac 7.3'!O672+'havelvac 7.4'!O672+'havelvac 7.5'!O672+'havelvac 7.6'!O672+'havelvac 7.7'!O672+'havelvac 7.9'!O672+'havelvac 7.8'!O672+'havelvac 7.10'!O672+'havelvac 7.11'!O672+'havelvac 7.12'!O672+'havelvac 7.13'!O672</f>
        <v>0</v>
      </c>
      <c r="S672" s="161">
        <f>+'havelvac 7.1'!P672+'havelvac 7.2'!P672+'havelvac 7.3'!P672+'havelvac 7.4'!P672+'havelvac 7.5'!P672+'havelvac 7.6'!P672+'havelvac 7.7'!P672+'havelvac 7.9'!P672+'havelvac 7.8'!P672+'havelvac 7.10'!P672+'havelvac 7.11'!P672+'havelvac 7.12'!P672+'havelvac 7.13'!P672</f>
        <v>0</v>
      </c>
      <c r="T672" s="438">
        <f t="shared" si="104"/>
        <v>0</v>
      </c>
      <c r="U672" s="438">
        <f t="shared" si="105"/>
        <v>0</v>
      </c>
      <c r="V672" s="438">
        <f t="shared" si="106"/>
        <v>0</v>
      </c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5"/>
      <c r="DW672" s="5"/>
      <c r="DX672" s="5"/>
      <c r="DY672" s="5"/>
      <c r="DZ672" s="5"/>
      <c r="EA672" s="5"/>
      <c r="EB672" s="5"/>
      <c r="EC672" s="5"/>
      <c r="ED672" s="5"/>
      <c r="EE672" s="5"/>
      <c r="EF672" s="5"/>
      <c r="EG672" s="5"/>
      <c r="EH672" s="5"/>
      <c r="EI672" s="5"/>
      <c r="EJ672" s="5"/>
      <c r="EK672" s="5"/>
      <c r="EL672" s="5"/>
      <c r="EM672" s="5"/>
      <c r="EN672" s="5"/>
      <c r="EO672" s="5"/>
      <c r="EP672" s="5"/>
      <c r="EQ672" s="5"/>
      <c r="ER672" s="5"/>
      <c r="ES672" s="5"/>
      <c r="ET672" s="5"/>
      <c r="EU672" s="5"/>
      <c r="EV672" s="5"/>
      <c r="EW672" s="5"/>
      <c r="EX672" s="5"/>
      <c r="EY672" s="5"/>
      <c r="EZ672" s="5"/>
      <c r="FA672" s="5"/>
      <c r="FB672" s="5"/>
      <c r="FC672" s="5"/>
      <c r="FD672" s="5"/>
      <c r="FE672" s="5"/>
      <c r="FF672" s="5"/>
      <c r="FG672" s="5"/>
      <c r="FH672" s="5"/>
      <c r="FI672" s="5"/>
      <c r="FJ672" s="5"/>
      <c r="FK672" s="5"/>
      <c r="FL672" s="5"/>
      <c r="FM672" s="5"/>
      <c r="FN672" s="5"/>
      <c r="FO672" s="5"/>
      <c r="FP672" s="5"/>
      <c r="FQ672" s="5"/>
      <c r="FR672" s="5"/>
      <c r="FS672" s="5"/>
      <c r="FT672" s="5"/>
      <c r="FU672" s="5"/>
      <c r="FV672" s="5"/>
      <c r="FW672" s="5"/>
      <c r="FX672" s="5"/>
      <c r="FY672" s="5"/>
      <c r="FZ672" s="5"/>
      <c r="GA672" s="5"/>
      <c r="GB672" s="5"/>
      <c r="GC672" s="5"/>
      <c r="GD672" s="5"/>
      <c r="GE672" s="5"/>
      <c r="GF672" s="5"/>
      <c r="GG672" s="5"/>
      <c r="GH672" s="5"/>
      <c r="GI672" s="5"/>
      <c r="GJ672" s="5"/>
      <c r="GK672" s="5"/>
      <c r="GL672" s="5"/>
      <c r="GM672" s="5"/>
      <c r="GN672" s="5"/>
      <c r="GO672" s="5"/>
      <c r="GP672" s="5"/>
      <c r="GQ672" s="5"/>
      <c r="GR672" s="5"/>
      <c r="GS672" s="5"/>
      <c r="GT672" s="5"/>
      <c r="GU672" s="5"/>
      <c r="GV672" s="5"/>
      <c r="GW672" s="5"/>
      <c r="GX672" s="5"/>
      <c r="GY672" s="5"/>
      <c r="GZ672" s="5"/>
      <c r="HA672" s="5"/>
      <c r="HB672" s="5"/>
      <c r="HC672" s="5"/>
      <c r="HD672" s="5"/>
      <c r="HE672" s="5"/>
      <c r="HF672" s="5"/>
      <c r="HG672" s="5"/>
      <c r="HH672" s="5"/>
      <c r="HI672" s="5"/>
      <c r="HJ672" s="5"/>
      <c r="HK672" s="5"/>
      <c r="HL672" s="5"/>
      <c r="HM672" s="5"/>
      <c r="HN672" s="5"/>
      <c r="HO672" s="5"/>
      <c r="HP672" s="5"/>
      <c r="HQ672" s="5"/>
      <c r="HR672" s="5"/>
      <c r="HS672" s="5"/>
      <c r="HT672" s="5"/>
      <c r="HU672" s="5"/>
      <c r="HV672" s="5"/>
      <c r="HW672" s="5"/>
      <c r="HX672" s="5"/>
      <c r="HY672" s="5"/>
      <c r="HZ672" s="5"/>
      <c r="IA672" s="5"/>
      <c r="IB672" s="5"/>
      <c r="IC672" s="5"/>
      <c r="ID672" s="5"/>
    </row>
    <row r="673" spans="1:238" ht="16.2" hidden="1">
      <c r="H673" s="151">
        <v>3031</v>
      </c>
      <c r="I673" s="152" t="s">
        <v>189</v>
      </c>
      <c r="J673" s="153">
        <v>3</v>
      </c>
      <c r="K673" s="153">
        <v>1</v>
      </c>
      <c r="L673" s="154" t="s">
        <v>773</v>
      </c>
      <c r="M673" s="155"/>
      <c r="N673" s="192">
        <f>+N675</f>
        <v>0</v>
      </c>
      <c r="O673" s="192">
        <f>+O675</f>
        <v>0</v>
      </c>
      <c r="P673" s="192">
        <f>+P675</f>
        <v>0</v>
      </c>
      <c r="Q673" s="161">
        <f>'havelvac 7.1'!N673+'havelvac 7.2'!N673</f>
        <v>0</v>
      </c>
      <c r="R673" s="161">
        <f>+'havelvac 7.1'!O673+'havelvac 7.2'!O673+'havelvac 7.3'!O673+'havelvac 7.4'!O673+'havelvac 7.5'!O673+'havelvac 7.6'!O673+'havelvac 7.7'!O673+'havelvac 7.9'!O673+'havelvac 7.8'!O673+'havelvac 7.10'!O673+'havelvac 7.11'!O673+'havelvac 7.12'!O673+'havelvac 7.13'!O673</f>
        <v>0</v>
      </c>
      <c r="S673" s="161">
        <f>+'havelvac 7.1'!P673+'havelvac 7.2'!P673+'havelvac 7.3'!P673+'havelvac 7.4'!P673+'havelvac 7.5'!P673+'havelvac 7.6'!P673+'havelvac 7.7'!P673+'havelvac 7.9'!P673+'havelvac 7.8'!P673+'havelvac 7.10'!P673+'havelvac 7.11'!P673+'havelvac 7.12'!P673+'havelvac 7.13'!P673</f>
        <v>0</v>
      </c>
      <c r="T673" s="438">
        <f t="shared" si="104"/>
        <v>0</v>
      </c>
      <c r="U673" s="438">
        <f t="shared" si="105"/>
        <v>0</v>
      </c>
      <c r="V673" s="438">
        <f t="shared" si="106"/>
        <v>0</v>
      </c>
    </row>
    <row r="674" spans="1:238" s="210" customFormat="1" ht="16.2" hidden="1">
      <c r="A674" s="122"/>
      <c r="B674" s="116"/>
      <c r="C674" s="117"/>
      <c r="D674" s="118"/>
      <c r="E674" s="119"/>
      <c r="F674" s="120"/>
      <c r="G674" s="121"/>
      <c r="H674" s="396"/>
      <c r="I674" s="424"/>
      <c r="J674" s="428"/>
      <c r="K674" s="428"/>
      <c r="L674" s="30" t="s">
        <v>108</v>
      </c>
      <c r="M674" s="429"/>
      <c r="N674" s="190"/>
      <c r="O674" s="190"/>
      <c r="P674" s="190"/>
      <c r="Q674" s="161">
        <f>'havelvac 7.1'!N674+'havelvac 7.2'!N674</f>
        <v>0</v>
      </c>
      <c r="R674" s="161">
        <f>+'havelvac 7.1'!O674+'havelvac 7.2'!O674+'havelvac 7.3'!O674+'havelvac 7.4'!O674+'havelvac 7.5'!O674+'havelvac 7.6'!O674+'havelvac 7.7'!O674+'havelvac 7.9'!O674+'havelvac 7.8'!O674+'havelvac 7.10'!O674+'havelvac 7.11'!O674+'havelvac 7.12'!O674+'havelvac 7.13'!O674</f>
        <v>0</v>
      </c>
      <c r="S674" s="161">
        <f>+'havelvac 7.1'!P674+'havelvac 7.2'!P674+'havelvac 7.3'!P674+'havelvac 7.4'!P674+'havelvac 7.5'!P674+'havelvac 7.6'!P674+'havelvac 7.7'!P674+'havelvac 7.9'!P674+'havelvac 7.8'!P674+'havelvac 7.10'!P674+'havelvac 7.11'!P674+'havelvac 7.12'!P674+'havelvac 7.13'!P674</f>
        <v>0</v>
      </c>
      <c r="T674" s="438">
        <f t="shared" si="104"/>
        <v>0</v>
      </c>
      <c r="U674" s="438">
        <f t="shared" si="105"/>
        <v>0</v>
      </c>
      <c r="V674" s="438">
        <f t="shared" si="106"/>
        <v>0</v>
      </c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5"/>
      <c r="DW674" s="5"/>
      <c r="DX674" s="5"/>
      <c r="DY674" s="5"/>
      <c r="DZ674" s="5"/>
      <c r="EA674" s="5"/>
      <c r="EB674" s="5"/>
      <c r="EC674" s="5"/>
      <c r="ED674" s="5"/>
      <c r="EE674" s="5"/>
      <c r="EF674" s="5"/>
      <c r="EG674" s="5"/>
      <c r="EH674" s="5"/>
      <c r="EI674" s="5"/>
      <c r="EJ674" s="5"/>
      <c r="EK674" s="5"/>
      <c r="EL674" s="5"/>
      <c r="EM674" s="5"/>
      <c r="EN674" s="5"/>
      <c r="EO674" s="5"/>
      <c r="EP674" s="5"/>
      <c r="EQ674" s="5"/>
      <c r="ER674" s="5"/>
      <c r="ES674" s="5"/>
      <c r="ET674" s="5"/>
      <c r="EU674" s="5"/>
      <c r="EV674" s="5"/>
      <c r="EW674" s="5"/>
      <c r="EX674" s="5"/>
      <c r="EY674" s="5"/>
      <c r="EZ674" s="5"/>
      <c r="FA674" s="5"/>
      <c r="FB674" s="5"/>
      <c r="FC674" s="5"/>
      <c r="FD674" s="5"/>
      <c r="FE674" s="5"/>
      <c r="FF674" s="5"/>
      <c r="FG674" s="5"/>
      <c r="FH674" s="5"/>
      <c r="FI674" s="5"/>
      <c r="FJ674" s="5"/>
      <c r="FK674" s="5"/>
      <c r="FL674" s="5"/>
      <c r="FM674" s="5"/>
      <c r="FN674" s="5"/>
      <c r="FO674" s="5"/>
      <c r="FP674" s="5"/>
      <c r="FQ674" s="5"/>
      <c r="FR674" s="5"/>
      <c r="FS674" s="5"/>
      <c r="FT674" s="5"/>
      <c r="FU674" s="5"/>
      <c r="FV674" s="5"/>
      <c r="FW674" s="5"/>
      <c r="FX674" s="5"/>
      <c r="FY674" s="5"/>
      <c r="FZ674" s="5"/>
      <c r="GA674" s="5"/>
      <c r="GB674" s="5"/>
      <c r="GC674" s="5"/>
      <c r="GD674" s="5"/>
      <c r="GE674" s="5"/>
      <c r="GF674" s="5"/>
      <c r="GG674" s="5"/>
      <c r="GH674" s="5"/>
      <c r="GI674" s="5"/>
      <c r="GJ674" s="5"/>
      <c r="GK674" s="5"/>
      <c r="GL674" s="5"/>
      <c r="GM674" s="5"/>
      <c r="GN674" s="5"/>
      <c r="GO674" s="5"/>
      <c r="GP674" s="5"/>
      <c r="GQ674" s="5"/>
      <c r="GR674" s="5"/>
      <c r="GS674" s="5"/>
      <c r="GT674" s="5"/>
      <c r="GU674" s="5"/>
      <c r="GV674" s="5"/>
      <c r="GW674" s="5"/>
      <c r="GX674" s="5"/>
      <c r="GY674" s="5"/>
      <c r="GZ674" s="5"/>
      <c r="HA674" s="5"/>
      <c r="HB674" s="5"/>
      <c r="HC674" s="5"/>
      <c r="HD674" s="5"/>
      <c r="HE674" s="5"/>
      <c r="HF674" s="5"/>
      <c r="HG674" s="5"/>
      <c r="HH674" s="5"/>
      <c r="HI674" s="5"/>
      <c r="HJ674" s="5"/>
      <c r="HK674" s="5"/>
      <c r="HL674" s="5"/>
      <c r="HM674" s="5"/>
      <c r="HN674" s="5"/>
      <c r="HO674" s="5"/>
      <c r="HP674" s="5"/>
      <c r="HQ674" s="5"/>
      <c r="HR674" s="5"/>
      <c r="HS674" s="5"/>
      <c r="HT674" s="5"/>
      <c r="HU674" s="5"/>
      <c r="HV674" s="5"/>
      <c r="HW674" s="5"/>
      <c r="HX674" s="5"/>
      <c r="HY674" s="5"/>
      <c r="HZ674" s="5"/>
      <c r="IA674" s="5"/>
      <c r="IB674" s="5"/>
      <c r="IC674" s="5"/>
      <c r="ID674" s="5"/>
    </row>
    <row r="675" spans="1:238" s="210" customFormat="1" ht="27.6" hidden="1">
      <c r="A675" s="122"/>
      <c r="B675" s="116"/>
      <c r="C675" s="117"/>
      <c r="D675" s="118"/>
      <c r="E675" s="119"/>
      <c r="F675" s="120"/>
      <c r="G675" s="121"/>
      <c r="H675" s="45"/>
      <c r="I675" s="147"/>
      <c r="J675" s="148"/>
      <c r="K675" s="148"/>
      <c r="L675" s="27" t="s">
        <v>774</v>
      </c>
      <c r="M675" s="28"/>
      <c r="N675" s="197">
        <f>SUM(N676)</f>
        <v>0</v>
      </c>
      <c r="O675" s="197">
        <f>SUM(O676)</f>
        <v>0</v>
      </c>
      <c r="P675" s="197">
        <f>SUM(P676)</f>
        <v>0</v>
      </c>
      <c r="Q675" s="161">
        <f>'havelvac 7.1'!N675+'havelvac 7.2'!N675</f>
        <v>0</v>
      </c>
      <c r="R675" s="161">
        <f>+'havelvac 7.1'!O675+'havelvac 7.2'!O675+'havelvac 7.3'!O675+'havelvac 7.4'!O675+'havelvac 7.5'!O675+'havelvac 7.6'!O675+'havelvac 7.7'!O675+'havelvac 7.9'!O675+'havelvac 7.8'!O675+'havelvac 7.10'!O675+'havelvac 7.11'!O675+'havelvac 7.12'!O675+'havelvac 7.13'!O675</f>
        <v>0</v>
      </c>
      <c r="S675" s="161">
        <f>+'havelvac 7.1'!P675+'havelvac 7.2'!P675+'havelvac 7.3'!P675+'havelvac 7.4'!P675+'havelvac 7.5'!P675+'havelvac 7.6'!P675+'havelvac 7.7'!P675+'havelvac 7.9'!P675+'havelvac 7.8'!P675+'havelvac 7.10'!P675+'havelvac 7.11'!P675+'havelvac 7.12'!P675+'havelvac 7.13'!P675</f>
        <v>0</v>
      </c>
      <c r="T675" s="438">
        <f t="shared" si="104"/>
        <v>0</v>
      </c>
      <c r="U675" s="438">
        <f t="shared" si="105"/>
        <v>0</v>
      </c>
      <c r="V675" s="438">
        <f t="shared" si="106"/>
        <v>0</v>
      </c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  <c r="DT675" s="5"/>
      <c r="DU675" s="5"/>
      <c r="DV675" s="5"/>
      <c r="DW675" s="5"/>
      <c r="DX675" s="5"/>
      <c r="DY675" s="5"/>
      <c r="DZ675" s="5"/>
      <c r="EA675" s="5"/>
      <c r="EB675" s="5"/>
      <c r="EC675" s="5"/>
      <c r="ED675" s="5"/>
      <c r="EE675" s="5"/>
      <c r="EF675" s="5"/>
      <c r="EG675" s="5"/>
      <c r="EH675" s="5"/>
      <c r="EI675" s="5"/>
      <c r="EJ675" s="5"/>
      <c r="EK675" s="5"/>
      <c r="EL675" s="5"/>
      <c r="EM675" s="5"/>
      <c r="EN675" s="5"/>
      <c r="EO675" s="5"/>
      <c r="EP675" s="5"/>
      <c r="EQ675" s="5"/>
      <c r="ER675" s="5"/>
      <c r="ES675" s="5"/>
      <c r="ET675" s="5"/>
      <c r="EU675" s="5"/>
      <c r="EV675" s="5"/>
      <c r="EW675" s="5"/>
      <c r="EX675" s="5"/>
      <c r="EY675" s="5"/>
      <c r="EZ675" s="5"/>
      <c r="FA675" s="5"/>
      <c r="FB675" s="5"/>
      <c r="FC675" s="5"/>
      <c r="FD675" s="5"/>
      <c r="FE675" s="5"/>
      <c r="FF675" s="5"/>
      <c r="FG675" s="5"/>
      <c r="FH675" s="5"/>
      <c r="FI675" s="5"/>
      <c r="FJ675" s="5"/>
      <c r="FK675" s="5"/>
      <c r="FL675" s="5"/>
      <c r="FM675" s="5"/>
      <c r="FN675" s="5"/>
      <c r="FO675" s="5"/>
      <c r="FP675" s="5"/>
      <c r="FQ675" s="5"/>
      <c r="FR675" s="5"/>
      <c r="FS675" s="5"/>
      <c r="FT675" s="5"/>
      <c r="FU675" s="5"/>
      <c r="FV675" s="5"/>
      <c r="FW675" s="5"/>
      <c r="FX675" s="5"/>
      <c r="FY675" s="5"/>
      <c r="FZ675" s="5"/>
      <c r="GA675" s="5"/>
      <c r="GB675" s="5"/>
      <c r="GC675" s="5"/>
      <c r="GD675" s="5"/>
      <c r="GE675" s="5"/>
      <c r="GF675" s="5"/>
      <c r="GG675" s="5"/>
      <c r="GH675" s="5"/>
      <c r="GI675" s="5"/>
      <c r="GJ675" s="5"/>
      <c r="GK675" s="5"/>
      <c r="GL675" s="5"/>
      <c r="GM675" s="5"/>
      <c r="GN675" s="5"/>
      <c r="GO675" s="5"/>
      <c r="GP675" s="5"/>
      <c r="GQ675" s="5"/>
      <c r="GR675" s="5"/>
      <c r="GS675" s="5"/>
      <c r="GT675" s="5"/>
      <c r="GU675" s="5"/>
      <c r="GV675" s="5"/>
      <c r="GW675" s="5"/>
      <c r="GX675" s="5"/>
      <c r="GY675" s="5"/>
      <c r="GZ675" s="5"/>
      <c r="HA675" s="5"/>
      <c r="HB675" s="5"/>
      <c r="HC675" s="5"/>
      <c r="HD675" s="5"/>
      <c r="HE675" s="5"/>
      <c r="HF675" s="5"/>
      <c r="HG675" s="5"/>
      <c r="HH675" s="5"/>
      <c r="HI675" s="5"/>
      <c r="HJ675" s="5"/>
      <c r="HK675" s="5"/>
      <c r="HL675" s="5"/>
      <c r="HM675" s="5"/>
      <c r="HN675" s="5"/>
      <c r="HO675" s="5"/>
      <c r="HP675" s="5"/>
      <c r="HQ675" s="5"/>
      <c r="HR675" s="5"/>
      <c r="HS675" s="5"/>
      <c r="HT675" s="5"/>
      <c r="HU675" s="5"/>
      <c r="HV675" s="5"/>
      <c r="HW675" s="5"/>
      <c r="HX675" s="5"/>
      <c r="HY675" s="5"/>
      <c r="HZ675" s="5"/>
      <c r="IA675" s="5"/>
      <c r="IB675" s="5"/>
      <c r="IC675" s="5"/>
      <c r="ID675" s="5"/>
    </row>
    <row r="676" spans="1:238" ht="16.2" hidden="1">
      <c r="H676" s="17"/>
      <c r="I676" s="25"/>
      <c r="J676" s="26"/>
      <c r="K676" s="26"/>
      <c r="L676" s="29" t="s">
        <v>125</v>
      </c>
      <c r="M676" s="13">
        <v>4239</v>
      </c>
      <c r="N676" s="183">
        <f>+'havelvac 7.1'!N676+'havelvac 7.2'!N676+'havelvac 7.3'!N676+'havelvac 7.4'!N676+'havelvac 7.5'!N676+'havelvac 7.6'!N676+'havelvac 7.7'!N676+'havelvac 7.9'!N676+'havelvac 7.8'!N676+'havelvac 7.10'!N676+'havelvac 7.11'!N676+'havelvac 7.12'!N676+'havelvac 7.13'!N676</f>
        <v>0</v>
      </c>
      <c r="O676" s="183">
        <f>+'havelvac 7.1'!O676+'havelvac 7.2'!O676+'havelvac 7.3'!O676+'havelvac 7.4'!O676+'havelvac 7.5'!O676+'havelvac 7.6'!O676+'havelvac 7.7'!O676+'havelvac 7.9'!O676+'havelvac 7.8'!O676+'havelvac 7.10'!O676+'havelvac 7.11'!O676+'havelvac 7.12'!O676+'havelvac 7.13'!O676</f>
        <v>0</v>
      </c>
      <c r="P676" s="183">
        <f>+'havelvac 7.1'!P676+'havelvac 7.2'!P676+'havelvac 7.3'!P676+'havelvac 7.4'!P676+'havelvac 7.5'!P676+'havelvac 7.6'!P676+'havelvac 7.7'!P676+'havelvac 7.9'!P676+'havelvac 7.8'!P676+'havelvac 7.10'!P676+'havelvac 7.11'!P676+'havelvac 7.12'!P676+'havelvac 7.13'!P676</f>
        <v>0</v>
      </c>
      <c r="Q676" s="161">
        <f>'havelvac 7.1'!N676+'havelvac 7.2'!N676</f>
        <v>0</v>
      </c>
      <c r="R676" s="161">
        <f>+'havelvac 7.1'!O676+'havelvac 7.2'!O676+'havelvac 7.3'!O676+'havelvac 7.4'!O676+'havelvac 7.5'!O676+'havelvac 7.6'!O676+'havelvac 7.7'!O676+'havelvac 7.9'!O676+'havelvac 7.8'!O676+'havelvac 7.10'!O676+'havelvac 7.11'!O676+'havelvac 7.12'!O676+'havelvac 7.13'!O676</f>
        <v>0</v>
      </c>
      <c r="S676" s="161">
        <f>+'havelvac 7.1'!P676+'havelvac 7.2'!P676+'havelvac 7.3'!P676+'havelvac 7.4'!P676+'havelvac 7.5'!P676+'havelvac 7.6'!P676+'havelvac 7.7'!P676+'havelvac 7.9'!P676+'havelvac 7.8'!P676+'havelvac 7.10'!P676+'havelvac 7.11'!P676+'havelvac 7.12'!P676+'havelvac 7.13'!P676</f>
        <v>0</v>
      </c>
      <c r="T676" s="438">
        <f t="shared" si="104"/>
        <v>0</v>
      </c>
      <c r="U676" s="438">
        <f t="shared" si="105"/>
        <v>0</v>
      </c>
      <c r="V676" s="438">
        <f t="shared" si="106"/>
        <v>0</v>
      </c>
    </row>
    <row r="677" spans="1:238" s="210" customFormat="1" ht="16.2" hidden="1">
      <c r="A677" s="122"/>
      <c r="B677" s="116"/>
      <c r="C677" s="117"/>
      <c r="D677" s="118"/>
      <c r="E677" s="119"/>
      <c r="F677" s="120"/>
      <c r="G677" s="121"/>
      <c r="H677" s="165">
        <v>3040</v>
      </c>
      <c r="I677" s="166" t="s">
        <v>189</v>
      </c>
      <c r="J677" s="167">
        <v>4</v>
      </c>
      <c r="K677" s="167">
        <v>0</v>
      </c>
      <c r="L677" s="168" t="s">
        <v>775</v>
      </c>
      <c r="M677" s="176"/>
      <c r="N677" s="188">
        <f>+N679</f>
        <v>0</v>
      </c>
      <c r="O677" s="188">
        <f>+O679</f>
        <v>0</v>
      </c>
      <c r="P677" s="188">
        <f>+P679</f>
        <v>0</v>
      </c>
      <c r="Q677" s="161">
        <f>'havelvac 7.1'!N677+'havelvac 7.2'!N677</f>
        <v>0</v>
      </c>
      <c r="R677" s="161">
        <f>+'havelvac 7.1'!O677+'havelvac 7.2'!O677+'havelvac 7.3'!O677+'havelvac 7.4'!O677+'havelvac 7.5'!O677+'havelvac 7.6'!O677+'havelvac 7.7'!O677+'havelvac 7.9'!O677+'havelvac 7.8'!O677+'havelvac 7.10'!O677+'havelvac 7.11'!O677+'havelvac 7.12'!O677+'havelvac 7.13'!O677</f>
        <v>0</v>
      </c>
      <c r="S677" s="161">
        <f>+'havelvac 7.1'!P677+'havelvac 7.2'!P677+'havelvac 7.3'!P677+'havelvac 7.4'!P677+'havelvac 7.5'!P677+'havelvac 7.6'!P677+'havelvac 7.7'!P677+'havelvac 7.9'!P677+'havelvac 7.8'!P677+'havelvac 7.10'!P677+'havelvac 7.11'!P677+'havelvac 7.12'!P677+'havelvac 7.13'!P677</f>
        <v>0</v>
      </c>
      <c r="T677" s="438">
        <f t="shared" si="104"/>
        <v>0</v>
      </c>
      <c r="U677" s="438">
        <f t="shared" si="105"/>
        <v>0</v>
      </c>
      <c r="V677" s="438">
        <f t="shared" si="106"/>
        <v>0</v>
      </c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  <c r="DT677" s="5"/>
      <c r="DU677" s="5"/>
      <c r="DV677" s="5"/>
      <c r="DW677" s="5"/>
      <c r="DX677" s="5"/>
      <c r="DY677" s="5"/>
      <c r="DZ677" s="5"/>
      <c r="EA677" s="5"/>
      <c r="EB677" s="5"/>
      <c r="EC677" s="5"/>
      <c r="ED677" s="5"/>
      <c r="EE677" s="5"/>
      <c r="EF677" s="5"/>
      <c r="EG677" s="5"/>
      <c r="EH677" s="5"/>
      <c r="EI677" s="5"/>
      <c r="EJ677" s="5"/>
      <c r="EK677" s="5"/>
      <c r="EL677" s="5"/>
      <c r="EM677" s="5"/>
      <c r="EN677" s="5"/>
      <c r="EO677" s="5"/>
      <c r="EP677" s="5"/>
      <c r="EQ677" s="5"/>
      <c r="ER677" s="5"/>
      <c r="ES677" s="5"/>
      <c r="ET677" s="5"/>
      <c r="EU677" s="5"/>
      <c r="EV677" s="5"/>
      <c r="EW677" s="5"/>
      <c r="EX677" s="5"/>
      <c r="EY677" s="5"/>
      <c r="EZ677" s="5"/>
      <c r="FA677" s="5"/>
      <c r="FB677" s="5"/>
      <c r="FC677" s="5"/>
      <c r="FD677" s="5"/>
      <c r="FE677" s="5"/>
      <c r="FF677" s="5"/>
      <c r="FG677" s="5"/>
      <c r="FH677" s="5"/>
      <c r="FI677" s="5"/>
      <c r="FJ677" s="5"/>
      <c r="FK677" s="5"/>
      <c r="FL677" s="5"/>
      <c r="FM677" s="5"/>
      <c r="FN677" s="5"/>
      <c r="FO677" s="5"/>
      <c r="FP677" s="5"/>
      <c r="FQ677" s="5"/>
      <c r="FR677" s="5"/>
      <c r="FS677" s="5"/>
      <c r="FT677" s="5"/>
      <c r="FU677" s="5"/>
      <c r="FV677" s="5"/>
      <c r="FW677" s="5"/>
      <c r="FX677" s="5"/>
      <c r="FY677" s="5"/>
      <c r="FZ677" s="5"/>
      <c r="GA677" s="5"/>
      <c r="GB677" s="5"/>
      <c r="GC677" s="5"/>
      <c r="GD677" s="5"/>
      <c r="GE677" s="5"/>
      <c r="GF677" s="5"/>
      <c r="GG677" s="5"/>
      <c r="GH677" s="5"/>
      <c r="GI677" s="5"/>
      <c r="GJ677" s="5"/>
      <c r="GK677" s="5"/>
      <c r="GL677" s="5"/>
      <c r="GM677" s="5"/>
      <c r="GN677" s="5"/>
      <c r="GO677" s="5"/>
      <c r="GP677" s="5"/>
      <c r="GQ677" s="5"/>
      <c r="GR677" s="5"/>
      <c r="GS677" s="5"/>
      <c r="GT677" s="5"/>
      <c r="GU677" s="5"/>
      <c r="GV677" s="5"/>
      <c r="GW677" s="5"/>
      <c r="GX677" s="5"/>
      <c r="GY677" s="5"/>
      <c r="GZ677" s="5"/>
      <c r="HA677" s="5"/>
      <c r="HB677" s="5"/>
      <c r="HC677" s="5"/>
      <c r="HD677" s="5"/>
      <c r="HE677" s="5"/>
      <c r="HF677" s="5"/>
      <c r="HG677" s="5"/>
      <c r="HH677" s="5"/>
      <c r="HI677" s="5"/>
      <c r="HJ677" s="5"/>
      <c r="HK677" s="5"/>
      <c r="HL677" s="5"/>
      <c r="HM677" s="5"/>
      <c r="HN677" s="5"/>
      <c r="HO677" s="5"/>
      <c r="HP677" s="5"/>
      <c r="HQ677" s="5"/>
      <c r="HR677" s="5"/>
      <c r="HS677" s="5"/>
      <c r="HT677" s="5"/>
      <c r="HU677" s="5"/>
      <c r="HV677" s="5"/>
      <c r="HW677" s="5"/>
      <c r="HX677" s="5"/>
      <c r="HY677" s="5"/>
      <c r="HZ677" s="5"/>
      <c r="IA677" s="5"/>
      <c r="IB677" s="5"/>
      <c r="IC677" s="5"/>
      <c r="ID677" s="5"/>
    </row>
    <row r="678" spans="1:238" ht="16.2" hidden="1">
      <c r="H678" s="25"/>
      <c r="I678" s="18"/>
      <c r="J678" s="19"/>
      <c r="K678" s="19"/>
      <c r="L678" s="30" t="s">
        <v>110</v>
      </c>
      <c r="M678" s="31"/>
      <c r="N678" s="190"/>
      <c r="O678" s="190"/>
      <c r="P678" s="190"/>
      <c r="Q678" s="161">
        <f>'havelvac 7.1'!N678+'havelvac 7.2'!N678</f>
        <v>0</v>
      </c>
      <c r="R678" s="161">
        <f>+'havelvac 7.1'!O678+'havelvac 7.2'!O678+'havelvac 7.3'!O678+'havelvac 7.4'!O678+'havelvac 7.5'!O678+'havelvac 7.6'!O678+'havelvac 7.7'!O678+'havelvac 7.9'!O678+'havelvac 7.8'!O678+'havelvac 7.10'!O678+'havelvac 7.11'!O678+'havelvac 7.12'!O678+'havelvac 7.13'!O678</f>
        <v>0</v>
      </c>
      <c r="S678" s="161">
        <f>+'havelvac 7.1'!P678+'havelvac 7.2'!P678+'havelvac 7.3'!P678+'havelvac 7.4'!P678+'havelvac 7.5'!P678+'havelvac 7.6'!P678+'havelvac 7.7'!P678+'havelvac 7.9'!P678+'havelvac 7.8'!P678+'havelvac 7.10'!P678+'havelvac 7.11'!P678+'havelvac 7.12'!P678+'havelvac 7.13'!P678</f>
        <v>0</v>
      </c>
      <c r="T678" s="438">
        <f t="shared" si="104"/>
        <v>0</v>
      </c>
      <c r="U678" s="438">
        <f t="shared" si="105"/>
        <v>0</v>
      </c>
      <c r="V678" s="438">
        <f t="shared" si="106"/>
        <v>0</v>
      </c>
    </row>
    <row r="679" spans="1:238" s="210" customFormat="1" ht="16.2" hidden="1">
      <c r="A679" s="122"/>
      <c r="B679" s="116"/>
      <c r="C679" s="117"/>
      <c r="D679" s="118"/>
      <c r="E679" s="119"/>
      <c r="F679" s="120"/>
      <c r="G679" s="121"/>
      <c r="H679" s="151">
        <v>3041</v>
      </c>
      <c r="I679" s="152" t="s">
        <v>189</v>
      </c>
      <c r="J679" s="153">
        <v>4</v>
      </c>
      <c r="K679" s="153">
        <v>1</v>
      </c>
      <c r="L679" s="154" t="s">
        <v>775</v>
      </c>
      <c r="M679" s="155"/>
      <c r="N679" s="192">
        <f>+N681+N689+N692+N695</f>
        <v>0</v>
      </c>
      <c r="O679" s="192">
        <f t="shared" ref="O679:P679" si="110">+O681+O689+O692+O695</f>
        <v>0</v>
      </c>
      <c r="P679" s="192">
        <f t="shared" si="110"/>
        <v>0</v>
      </c>
      <c r="Q679" s="161">
        <f>'havelvac 7.1'!N679+'havelvac 7.2'!N679</f>
        <v>0</v>
      </c>
      <c r="R679" s="161">
        <f>+'havelvac 7.1'!O679+'havelvac 7.2'!O679+'havelvac 7.3'!O679+'havelvac 7.4'!O679+'havelvac 7.5'!O679+'havelvac 7.6'!O679+'havelvac 7.7'!O679+'havelvac 7.9'!O679+'havelvac 7.8'!O679+'havelvac 7.10'!O679+'havelvac 7.11'!O679+'havelvac 7.12'!O679+'havelvac 7.13'!O679</f>
        <v>0</v>
      </c>
      <c r="S679" s="161">
        <f>+'havelvac 7.1'!P679+'havelvac 7.2'!P679+'havelvac 7.3'!P679+'havelvac 7.4'!P679+'havelvac 7.5'!P679+'havelvac 7.6'!P679+'havelvac 7.7'!P679+'havelvac 7.9'!P679+'havelvac 7.8'!P679+'havelvac 7.10'!P679+'havelvac 7.11'!P679+'havelvac 7.12'!P679+'havelvac 7.13'!P679</f>
        <v>0</v>
      </c>
      <c r="T679" s="438">
        <f t="shared" si="104"/>
        <v>0</v>
      </c>
      <c r="U679" s="438">
        <f t="shared" si="105"/>
        <v>0</v>
      </c>
      <c r="V679" s="438">
        <f t="shared" si="106"/>
        <v>0</v>
      </c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  <c r="DT679" s="5"/>
      <c r="DU679" s="5"/>
      <c r="DV679" s="5"/>
      <c r="DW679" s="5"/>
      <c r="DX679" s="5"/>
      <c r="DY679" s="5"/>
      <c r="DZ679" s="5"/>
      <c r="EA679" s="5"/>
      <c r="EB679" s="5"/>
      <c r="EC679" s="5"/>
      <c r="ED679" s="5"/>
      <c r="EE679" s="5"/>
      <c r="EF679" s="5"/>
      <c r="EG679" s="5"/>
      <c r="EH679" s="5"/>
      <c r="EI679" s="5"/>
      <c r="EJ679" s="5"/>
      <c r="EK679" s="5"/>
      <c r="EL679" s="5"/>
      <c r="EM679" s="5"/>
      <c r="EN679" s="5"/>
      <c r="EO679" s="5"/>
      <c r="EP679" s="5"/>
      <c r="EQ679" s="5"/>
      <c r="ER679" s="5"/>
      <c r="ES679" s="5"/>
      <c r="ET679" s="5"/>
      <c r="EU679" s="5"/>
      <c r="EV679" s="5"/>
      <c r="EW679" s="5"/>
      <c r="EX679" s="5"/>
      <c r="EY679" s="5"/>
      <c r="EZ679" s="5"/>
      <c r="FA679" s="5"/>
      <c r="FB679" s="5"/>
      <c r="FC679" s="5"/>
      <c r="FD679" s="5"/>
      <c r="FE679" s="5"/>
      <c r="FF679" s="5"/>
      <c r="FG679" s="5"/>
      <c r="FH679" s="5"/>
      <c r="FI679" s="5"/>
      <c r="FJ679" s="5"/>
      <c r="FK679" s="5"/>
      <c r="FL679" s="5"/>
      <c r="FM679" s="5"/>
      <c r="FN679" s="5"/>
      <c r="FO679" s="5"/>
      <c r="FP679" s="5"/>
      <c r="FQ679" s="5"/>
      <c r="FR679" s="5"/>
      <c r="FS679" s="5"/>
      <c r="FT679" s="5"/>
      <c r="FU679" s="5"/>
      <c r="FV679" s="5"/>
      <c r="FW679" s="5"/>
      <c r="FX679" s="5"/>
      <c r="FY679" s="5"/>
      <c r="FZ679" s="5"/>
      <c r="GA679" s="5"/>
      <c r="GB679" s="5"/>
      <c r="GC679" s="5"/>
      <c r="GD679" s="5"/>
      <c r="GE679" s="5"/>
      <c r="GF679" s="5"/>
      <c r="GG679" s="5"/>
      <c r="GH679" s="5"/>
      <c r="GI679" s="5"/>
      <c r="GJ679" s="5"/>
      <c r="GK679" s="5"/>
      <c r="GL679" s="5"/>
      <c r="GM679" s="5"/>
      <c r="GN679" s="5"/>
      <c r="GO679" s="5"/>
      <c r="GP679" s="5"/>
      <c r="GQ679" s="5"/>
      <c r="GR679" s="5"/>
      <c r="GS679" s="5"/>
      <c r="GT679" s="5"/>
      <c r="GU679" s="5"/>
      <c r="GV679" s="5"/>
      <c r="GW679" s="5"/>
      <c r="GX679" s="5"/>
      <c r="GY679" s="5"/>
      <c r="GZ679" s="5"/>
      <c r="HA679" s="5"/>
      <c r="HB679" s="5"/>
      <c r="HC679" s="5"/>
      <c r="HD679" s="5"/>
      <c r="HE679" s="5"/>
      <c r="HF679" s="5"/>
      <c r="HG679" s="5"/>
      <c r="HH679" s="5"/>
      <c r="HI679" s="5"/>
      <c r="HJ679" s="5"/>
      <c r="HK679" s="5"/>
      <c r="HL679" s="5"/>
      <c r="HM679" s="5"/>
      <c r="HN679" s="5"/>
      <c r="HO679" s="5"/>
      <c r="HP679" s="5"/>
      <c r="HQ679" s="5"/>
      <c r="HR679" s="5"/>
      <c r="HS679" s="5"/>
      <c r="HT679" s="5"/>
      <c r="HU679" s="5"/>
      <c r="HV679" s="5"/>
      <c r="HW679" s="5"/>
      <c r="HX679" s="5"/>
      <c r="HY679" s="5"/>
      <c r="HZ679" s="5"/>
      <c r="IA679" s="5"/>
      <c r="IB679" s="5"/>
      <c r="IC679" s="5"/>
      <c r="ID679" s="5"/>
    </row>
    <row r="680" spans="1:238" ht="16.2" hidden="1">
      <c r="H680" s="396"/>
      <c r="I680" s="424"/>
      <c r="J680" s="428"/>
      <c r="K680" s="428"/>
      <c r="L680" s="30" t="s">
        <v>108</v>
      </c>
      <c r="M680" s="429"/>
      <c r="N680" s="190"/>
      <c r="O680" s="190"/>
      <c r="P680" s="190"/>
      <c r="Q680" s="161">
        <f>'havelvac 7.1'!N680+'havelvac 7.2'!N680</f>
        <v>0</v>
      </c>
      <c r="R680" s="161">
        <f>+'havelvac 7.1'!O680+'havelvac 7.2'!O680+'havelvac 7.3'!O680+'havelvac 7.4'!O680+'havelvac 7.5'!O680+'havelvac 7.6'!O680+'havelvac 7.7'!O680+'havelvac 7.9'!O680+'havelvac 7.8'!O680+'havelvac 7.10'!O680+'havelvac 7.11'!O680+'havelvac 7.12'!O680+'havelvac 7.13'!O680</f>
        <v>0</v>
      </c>
      <c r="S680" s="161">
        <f>+'havelvac 7.1'!P680+'havelvac 7.2'!P680+'havelvac 7.3'!P680+'havelvac 7.4'!P680+'havelvac 7.5'!P680+'havelvac 7.6'!P680+'havelvac 7.7'!P680+'havelvac 7.9'!P680+'havelvac 7.8'!P680+'havelvac 7.10'!P680+'havelvac 7.11'!P680+'havelvac 7.12'!P680+'havelvac 7.13'!P680</f>
        <v>0</v>
      </c>
      <c r="T680" s="438">
        <f t="shared" si="104"/>
        <v>0</v>
      </c>
      <c r="U680" s="438">
        <f t="shared" si="105"/>
        <v>0</v>
      </c>
      <c r="V680" s="438">
        <f t="shared" si="106"/>
        <v>0</v>
      </c>
    </row>
    <row r="681" spans="1:238" s="210" customFormat="1" ht="28.5" hidden="1" customHeight="1">
      <c r="A681" s="122"/>
      <c r="B681" s="116"/>
      <c r="C681" s="117"/>
      <c r="D681" s="118"/>
      <c r="E681" s="119"/>
      <c r="F681" s="120"/>
      <c r="G681" s="121"/>
      <c r="H681" s="45"/>
      <c r="I681" s="147"/>
      <c r="J681" s="148"/>
      <c r="K681" s="148"/>
      <c r="L681" s="27" t="s">
        <v>776</v>
      </c>
      <c r="M681" s="28"/>
      <c r="N681" s="197">
        <f>SUM(N682:N688)</f>
        <v>0</v>
      </c>
      <c r="O681" s="197">
        <f>SUM(O682:O688)</f>
        <v>0</v>
      </c>
      <c r="P681" s="197">
        <f>SUM(P682:P688)</f>
        <v>0</v>
      </c>
      <c r="Q681" s="161">
        <f>'havelvac 7.1'!N681+'havelvac 7.2'!N681</f>
        <v>0</v>
      </c>
      <c r="R681" s="161">
        <f>+'havelvac 7.1'!O681+'havelvac 7.2'!O681+'havelvac 7.3'!O681+'havelvac 7.4'!O681+'havelvac 7.5'!O681+'havelvac 7.6'!O681+'havelvac 7.7'!O681+'havelvac 7.9'!O681+'havelvac 7.8'!O681+'havelvac 7.10'!O681+'havelvac 7.11'!O681+'havelvac 7.12'!O681+'havelvac 7.13'!O681</f>
        <v>0</v>
      </c>
      <c r="S681" s="161">
        <f>+'havelvac 7.1'!P681+'havelvac 7.2'!P681+'havelvac 7.3'!P681+'havelvac 7.4'!P681+'havelvac 7.5'!P681+'havelvac 7.6'!P681+'havelvac 7.7'!P681+'havelvac 7.9'!P681+'havelvac 7.8'!P681+'havelvac 7.10'!P681+'havelvac 7.11'!P681+'havelvac 7.12'!P681+'havelvac 7.13'!P681</f>
        <v>0</v>
      </c>
      <c r="T681" s="438">
        <f t="shared" si="104"/>
        <v>0</v>
      </c>
      <c r="U681" s="438">
        <f t="shared" si="105"/>
        <v>0</v>
      </c>
      <c r="V681" s="438">
        <f t="shared" si="106"/>
        <v>0</v>
      </c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5"/>
      <c r="DX681" s="5"/>
      <c r="DY681" s="5"/>
      <c r="DZ681" s="5"/>
      <c r="EA681" s="5"/>
      <c r="EB681" s="5"/>
      <c r="EC681" s="5"/>
      <c r="ED681" s="5"/>
      <c r="EE681" s="5"/>
      <c r="EF681" s="5"/>
      <c r="EG681" s="5"/>
      <c r="EH681" s="5"/>
      <c r="EI681" s="5"/>
      <c r="EJ681" s="5"/>
      <c r="EK681" s="5"/>
      <c r="EL681" s="5"/>
      <c r="EM681" s="5"/>
      <c r="EN681" s="5"/>
      <c r="EO681" s="5"/>
      <c r="EP681" s="5"/>
      <c r="EQ681" s="5"/>
      <c r="ER681" s="5"/>
      <c r="ES681" s="5"/>
      <c r="ET681" s="5"/>
      <c r="EU681" s="5"/>
      <c r="EV681" s="5"/>
      <c r="EW681" s="5"/>
      <c r="EX681" s="5"/>
      <c r="EY681" s="5"/>
      <c r="EZ681" s="5"/>
      <c r="FA681" s="5"/>
      <c r="FB681" s="5"/>
      <c r="FC681" s="5"/>
      <c r="FD681" s="5"/>
      <c r="FE681" s="5"/>
      <c r="FF681" s="5"/>
      <c r="FG681" s="5"/>
      <c r="FH681" s="5"/>
      <c r="FI681" s="5"/>
      <c r="FJ681" s="5"/>
      <c r="FK681" s="5"/>
      <c r="FL681" s="5"/>
      <c r="FM681" s="5"/>
      <c r="FN681" s="5"/>
      <c r="FO681" s="5"/>
      <c r="FP681" s="5"/>
      <c r="FQ681" s="5"/>
      <c r="FR681" s="5"/>
      <c r="FS681" s="5"/>
      <c r="FT681" s="5"/>
      <c r="FU681" s="5"/>
      <c r="FV681" s="5"/>
      <c r="FW681" s="5"/>
      <c r="FX681" s="5"/>
      <c r="FY681" s="5"/>
      <c r="FZ681" s="5"/>
      <c r="GA681" s="5"/>
      <c r="GB681" s="5"/>
      <c r="GC681" s="5"/>
      <c r="GD681" s="5"/>
      <c r="GE681" s="5"/>
      <c r="GF681" s="5"/>
      <c r="GG681" s="5"/>
      <c r="GH681" s="5"/>
      <c r="GI681" s="5"/>
      <c r="GJ681" s="5"/>
      <c r="GK681" s="5"/>
      <c r="GL681" s="5"/>
      <c r="GM681" s="5"/>
      <c r="GN681" s="5"/>
      <c r="GO681" s="5"/>
      <c r="GP681" s="5"/>
      <c r="GQ681" s="5"/>
      <c r="GR681" s="5"/>
      <c r="GS681" s="5"/>
      <c r="GT681" s="5"/>
      <c r="GU681" s="5"/>
      <c r="GV681" s="5"/>
      <c r="GW681" s="5"/>
      <c r="GX681" s="5"/>
      <c r="GY681" s="5"/>
      <c r="GZ681" s="5"/>
      <c r="HA681" s="5"/>
      <c r="HB681" s="5"/>
      <c r="HC681" s="5"/>
      <c r="HD681" s="5"/>
      <c r="HE681" s="5"/>
      <c r="HF681" s="5"/>
      <c r="HG681" s="5"/>
      <c r="HH681" s="5"/>
      <c r="HI681" s="5"/>
      <c r="HJ681" s="5"/>
      <c r="HK681" s="5"/>
      <c r="HL681" s="5"/>
      <c r="HM681" s="5"/>
      <c r="HN681" s="5"/>
      <c r="HO681" s="5"/>
      <c r="HP681" s="5"/>
      <c r="HQ681" s="5"/>
      <c r="HR681" s="5"/>
      <c r="HS681" s="5"/>
      <c r="HT681" s="5"/>
      <c r="HU681" s="5"/>
      <c r="HV681" s="5"/>
      <c r="HW681" s="5"/>
      <c r="HX681" s="5"/>
      <c r="HY681" s="5"/>
      <c r="HZ681" s="5"/>
      <c r="IA681" s="5"/>
      <c r="IB681" s="5"/>
      <c r="IC681" s="5"/>
      <c r="ID681" s="5"/>
    </row>
    <row r="682" spans="1:238" ht="16.2" hidden="1">
      <c r="H682" s="17"/>
      <c r="I682" s="25"/>
      <c r="J682" s="26"/>
      <c r="K682" s="26"/>
      <c r="L682" s="29" t="s">
        <v>118</v>
      </c>
      <c r="M682" s="13">
        <v>4216</v>
      </c>
      <c r="N682" s="183">
        <f>+'havelvac 7.1'!N682+'havelvac 7.2'!N682+'havelvac 7.3'!N682+'havelvac 7.4'!N682+'havelvac 7.5'!N682+'havelvac 7.6'!N682+'havelvac 7.7'!N682+'havelvac 7.9'!N682+'havelvac 7.8'!N682+'havelvac 7.10'!N682+'havelvac 7.11'!N682+'havelvac 7.12'!N682+'havelvac 7.13'!N682</f>
        <v>0</v>
      </c>
      <c r="O682" s="183">
        <f>+'havelvac 7.1'!O682+'havelvac 7.2'!O682+'havelvac 7.3'!O682+'havelvac 7.4'!O682+'havelvac 7.5'!O682+'havelvac 7.6'!O682+'havelvac 7.7'!O682+'havelvac 7.9'!O682+'havelvac 7.8'!O682+'havelvac 7.10'!O682+'havelvac 7.11'!O682+'havelvac 7.12'!O682+'havelvac 7.13'!O682</f>
        <v>0</v>
      </c>
      <c r="P682" s="183">
        <f>+'havelvac 7.1'!P682+'havelvac 7.2'!P682+'havelvac 7.3'!P682+'havelvac 7.4'!P682+'havelvac 7.5'!P682+'havelvac 7.6'!P682+'havelvac 7.7'!P682+'havelvac 7.9'!P682+'havelvac 7.8'!P682+'havelvac 7.10'!P682+'havelvac 7.11'!P682+'havelvac 7.12'!P682+'havelvac 7.13'!P682</f>
        <v>0</v>
      </c>
      <c r="Q682" s="161">
        <f>'havelvac 7.1'!N682+'havelvac 7.2'!N682</f>
        <v>0</v>
      </c>
      <c r="R682" s="161">
        <f>+'havelvac 7.1'!O682+'havelvac 7.2'!O682+'havelvac 7.3'!O682+'havelvac 7.4'!O682+'havelvac 7.5'!O682+'havelvac 7.6'!O682+'havelvac 7.7'!O682+'havelvac 7.9'!O682+'havelvac 7.8'!O682+'havelvac 7.10'!O682+'havelvac 7.11'!O682+'havelvac 7.12'!O682+'havelvac 7.13'!O682</f>
        <v>0</v>
      </c>
      <c r="S682" s="161">
        <f>+'havelvac 7.1'!P682+'havelvac 7.2'!P682+'havelvac 7.3'!P682+'havelvac 7.4'!P682+'havelvac 7.5'!P682+'havelvac 7.6'!P682+'havelvac 7.7'!P682+'havelvac 7.9'!P682+'havelvac 7.8'!P682+'havelvac 7.10'!P682+'havelvac 7.11'!P682+'havelvac 7.12'!P682+'havelvac 7.13'!P682</f>
        <v>0</v>
      </c>
      <c r="T682" s="438">
        <f t="shared" si="104"/>
        <v>0</v>
      </c>
      <c r="U682" s="438">
        <f t="shared" si="105"/>
        <v>0</v>
      </c>
      <c r="V682" s="438">
        <f t="shared" si="106"/>
        <v>0</v>
      </c>
    </row>
    <row r="683" spans="1:238" s="210" customFormat="1" ht="26.4" hidden="1">
      <c r="A683" s="122"/>
      <c r="B683" s="116"/>
      <c r="C683" s="117"/>
      <c r="D683" s="118"/>
      <c r="E683" s="119"/>
      <c r="F683" s="120"/>
      <c r="G683" s="121"/>
      <c r="H683" s="17"/>
      <c r="I683" s="25"/>
      <c r="J683" s="26"/>
      <c r="K683" s="26"/>
      <c r="L683" s="36" t="s">
        <v>394</v>
      </c>
      <c r="M683" s="13">
        <v>4233</v>
      </c>
      <c r="N683" s="183">
        <f>+'havelvac 7.1'!N683+'havelvac 7.2'!N683+'havelvac 7.3'!N683+'havelvac 7.4'!N683+'havelvac 7.5'!N683+'havelvac 7.6'!N683+'havelvac 7.7'!N683+'havelvac 7.9'!N683+'havelvac 7.8'!N683+'havelvac 7.10'!N683+'havelvac 7.11'!N683+'havelvac 7.12'!N683+'havelvac 7.13'!N683</f>
        <v>0</v>
      </c>
      <c r="O683" s="183">
        <f>+'havelvac 7.1'!O683+'havelvac 7.2'!O683+'havelvac 7.3'!O683+'havelvac 7.4'!O683+'havelvac 7.5'!O683+'havelvac 7.6'!O683+'havelvac 7.7'!O683+'havelvac 7.9'!O683+'havelvac 7.8'!O683+'havelvac 7.10'!O683+'havelvac 7.11'!O683+'havelvac 7.12'!O683+'havelvac 7.13'!O683</f>
        <v>0</v>
      </c>
      <c r="P683" s="183">
        <f>+'havelvac 7.1'!P683+'havelvac 7.2'!P683+'havelvac 7.3'!P683+'havelvac 7.4'!P683+'havelvac 7.5'!P683+'havelvac 7.6'!P683+'havelvac 7.7'!P683+'havelvac 7.9'!P683+'havelvac 7.8'!P683+'havelvac 7.10'!P683+'havelvac 7.11'!P683+'havelvac 7.12'!P683+'havelvac 7.13'!P683</f>
        <v>0</v>
      </c>
      <c r="Q683" s="161">
        <f>'havelvac 7.1'!N683+'havelvac 7.2'!N683</f>
        <v>0</v>
      </c>
      <c r="R683" s="161">
        <f>+'havelvac 7.1'!O683+'havelvac 7.2'!O683+'havelvac 7.3'!O683+'havelvac 7.4'!O683+'havelvac 7.5'!O683+'havelvac 7.6'!O683+'havelvac 7.7'!O683+'havelvac 7.9'!O683+'havelvac 7.8'!O683+'havelvac 7.10'!O683+'havelvac 7.11'!O683+'havelvac 7.12'!O683+'havelvac 7.13'!O683</f>
        <v>0</v>
      </c>
      <c r="S683" s="161">
        <f>+'havelvac 7.1'!P683+'havelvac 7.2'!P683+'havelvac 7.3'!P683+'havelvac 7.4'!P683+'havelvac 7.5'!P683+'havelvac 7.6'!P683+'havelvac 7.7'!P683+'havelvac 7.9'!P683+'havelvac 7.8'!P683+'havelvac 7.10'!P683+'havelvac 7.11'!P683+'havelvac 7.12'!P683+'havelvac 7.13'!P683</f>
        <v>0</v>
      </c>
      <c r="T683" s="438">
        <f t="shared" si="104"/>
        <v>0</v>
      </c>
      <c r="U683" s="438">
        <f t="shared" si="105"/>
        <v>0</v>
      </c>
      <c r="V683" s="438">
        <f t="shared" si="106"/>
        <v>0</v>
      </c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  <c r="DT683" s="5"/>
      <c r="DU683" s="5"/>
      <c r="DV683" s="5"/>
      <c r="DW683" s="5"/>
      <c r="DX683" s="5"/>
      <c r="DY683" s="5"/>
      <c r="DZ683" s="5"/>
      <c r="EA683" s="5"/>
      <c r="EB683" s="5"/>
      <c r="EC683" s="5"/>
      <c r="ED683" s="5"/>
      <c r="EE683" s="5"/>
      <c r="EF683" s="5"/>
      <c r="EG683" s="5"/>
      <c r="EH683" s="5"/>
      <c r="EI683" s="5"/>
      <c r="EJ683" s="5"/>
      <c r="EK683" s="5"/>
      <c r="EL683" s="5"/>
      <c r="EM683" s="5"/>
      <c r="EN683" s="5"/>
      <c r="EO683" s="5"/>
      <c r="EP683" s="5"/>
      <c r="EQ683" s="5"/>
      <c r="ER683" s="5"/>
      <c r="ES683" s="5"/>
      <c r="ET683" s="5"/>
      <c r="EU683" s="5"/>
      <c r="EV683" s="5"/>
      <c r="EW683" s="5"/>
      <c r="EX683" s="5"/>
      <c r="EY683" s="5"/>
      <c r="EZ683" s="5"/>
      <c r="FA683" s="5"/>
      <c r="FB683" s="5"/>
      <c r="FC683" s="5"/>
      <c r="FD683" s="5"/>
      <c r="FE683" s="5"/>
      <c r="FF683" s="5"/>
      <c r="FG683" s="5"/>
      <c r="FH683" s="5"/>
      <c r="FI683" s="5"/>
      <c r="FJ683" s="5"/>
      <c r="FK683" s="5"/>
      <c r="FL683" s="5"/>
      <c r="FM683" s="5"/>
      <c r="FN683" s="5"/>
      <c r="FO683" s="5"/>
      <c r="FP683" s="5"/>
      <c r="FQ683" s="5"/>
      <c r="FR683" s="5"/>
      <c r="FS683" s="5"/>
      <c r="FT683" s="5"/>
      <c r="FU683" s="5"/>
      <c r="FV683" s="5"/>
      <c r="FW683" s="5"/>
      <c r="FX683" s="5"/>
      <c r="FY683" s="5"/>
      <c r="FZ683" s="5"/>
      <c r="GA683" s="5"/>
      <c r="GB683" s="5"/>
      <c r="GC683" s="5"/>
      <c r="GD683" s="5"/>
      <c r="GE683" s="5"/>
      <c r="GF683" s="5"/>
      <c r="GG683" s="5"/>
      <c r="GH683" s="5"/>
      <c r="GI683" s="5"/>
      <c r="GJ683" s="5"/>
      <c r="GK683" s="5"/>
      <c r="GL683" s="5"/>
      <c r="GM683" s="5"/>
      <c r="GN683" s="5"/>
      <c r="GO683" s="5"/>
      <c r="GP683" s="5"/>
      <c r="GQ683" s="5"/>
      <c r="GR683" s="5"/>
      <c r="GS683" s="5"/>
      <c r="GT683" s="5"/>
      <c r="GU683" s="5"/>
      <c r="GV683" s="5"/>
      <c r="GW683" s="5"/>
      <c r="GX683" s="5"/>
      <c r="GY683" s="5"/>
      <c r="GZ683" s="5"/>
      <c r="HA683" s="5"/>
      <c r="HB683" s="5"/>
      <c r="HC683" s="5"/>
      <c r="HD683" s="5"/>
      <c r="HE683" s="5"/>
      <c r="HF683" s="5"/>
      <c r="HG683" s="5"/>
      <c r="HH683" s="5"/>
      <c r="HI683" s="5"/>
      <c r="HJ683" s="5"/>
      <c r="HK683" s="5"/>
      <c r="HL683" s="5"/>
      <c r="HM683" s="5"/>
      <c r="HN683" s="5"/>
      <c r="HO683" s="5"/>
      <c r="HP683" s="5"/>
      <c r="HQ683" s="5"/>
      <c r="HR683" s="5"/>
      <c r="HS683" s="5"/>
      <c r="HT683" s="5"/>
      <c r="HU683" s="5"/>
      <c r="HV683" s="5"/>
      <c r="HW683" s="5"/>
      <c r="HX683" s="5"/>
      <c r="HY683" s="5"/>
      <c r="HZ683" s="5"/>
      <c r="IA683" s="5"/>
      <c r="IB683" s="5"/>
      <c r="IC683" s="5"/>
      <c r="ID683" s="5"/>
    </row>
    <row r="684" spans="1:238" s="210" customFormat="1" ht="16.2" hidden="1">
      <c r="A684" s="122"/>
      <c r="B684" s="116"/>
      <c r="C684" s="117"/>
      <c r="D684" s="118"/>
      <c r="E684" s="119"/>
      <c r="F684" s="120"/>
      <c r="G684" s="121"/>
      <c r="H684" s="17"/>
      <c r="I684" s="25"/>
      <c r="J684" s="26"/>
      <c r="K684" s="26"/>
      <c r="L684" s="29" t="s">
        <v>122</v>
      </c>
      <c r="M684" s="12">
        <v>4234</v>
      </c>
      <c r="N684" s="183">
        <f>+'havelvac 7.1'!N684+'havelvac 7.2'!N684+'havelvac 7.3'!N684+'havelvac 7.4'!N684+'havelvac 7.5'!N684+'havelvac 7.6'!N684+'havelvac 7.7'!N684+'havelvac 7.9'!N684+'havelvac 7.8'!N684+'havelvac 7.10'!N684+'havelvac 7.11'!N684+'havelvac 7.12'!N684+'havelvac 7.13'!N684</f>
        <v>0</v>
      </c>
      <c r="O684" s="183">
        <f>+'havelvac 7.1'!O684+'havelvac 7.2'!O684+'havelvac 7.3'!O684+'havelvac 7.4'!O684+'havelvac 7.5'!O684+'havelvac 7.6'!O684+'havelvac 7.7'!O684+'havelvac 7.9'!O684+'havelvac 7.8'!O684+'havelvac 7.10'!O684+'havelvac 7.11'!O684+'havelvac 7.12'!O684+'havelvac 7.13'!O684</f>
        <v>0</v>
      </c>
      <c r="P684" s="183">
        <f>+'havelvac 7.1'!P684+'havelvac 7.2'!P684+'havelvac 7.3'!P684+'havelvac 7.4'!P684+'havelvac 7.5'!P684+'havelvac 7.6'!P684+'havelvac 7.7'!P684+'havelvac 7.9'!P684+'havelvac 7.8'!P684+'havelvac 7.10'!P684+'havelvac 7.11'!P684+'havelvac 7.12'!P684+'havelvac 7.13'!P684</f>
        <v>0</v>
      </c>
      <c r="Q684" s="161">
        <f>'havelvac 7.1'!N684+'havelvac 7.2'!N684</f>
        <v>0</v>
      </c>
      <c r="R684" s="161">
        <f>+'havelvac 7.1'!O684+'havelvac 7.2'!O684+'havelvac 7.3'!O684+'havelvac 7.4'!O684+'havelvac 7.5'!O684+'havelvac 7.6'!O684+'havelvac 7.7'!O684+'havelvac 7.9'!O684+'havelvac 7.8'!O684+'havelvac 7.10'!O684+'havelvac 7.11'!O684+'havelvac 7.12'!O684+'havelvac 7.13'!O684</f>
        <v>0</v>
      </c>
      <c r="S684" s="161">
        <f>+'havelvac 7.1'!P684+'havelvac 7.2'!P684+'havelvac 7.3'!P684+'havelvac 7.4'!P684+'havelvac 7.5'!P684+'havelvac 7.6'!P684+'havelvac 7.7'!P684+'havelvac 7.9'!P684+'havelvac 7.8'!P684+'havelvac 7.10'!P684+'havelvac 7.11'!P684+'havelvac 7.12'!P684+'havelvac 7.13'!P684</f>
        <v>0</v>
      </c>
      <c r="T684" s="438">
        <f t="shared" si="104"/>
        <v>0</v>
      </c>
      <c r="U684" s="438">
        <f t="shared" si="105"/>
        <v>0</v>
      </c>
      <c r="V684" s="438">
        <f t="shared" si="106"/>
        <v>0</v>
      </c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  <c r="DT684" s="5"/>
      <c r="DU684" s="5"/>
      <c r="DV684" s="5"/>
      <c r="DW684" s="5"/>
      <c r="DX684" s="5"/>
      <c r="DY684" s="5"/>
      <c r="DZ684" s="5"/>
      <c r="EA684" s="5"/>
      <c r="EB684" s="5"/>
      <c r="EC684" s="5"/>
      <c r="ED684" s="5"/>
      <c r="EE684" s="5"/>
      <c r="EF684" s="5"/>
      <c r="EG684" s="5"/>
      <c r="EH684" s="5"/>
      <c r="EI684" s="5"/>
      <c r="EJ684" s="5"/>
      <c r="EK684" s="5"/>
      <c r="EL684" s="5"/>
      <c r="EM684" s="5"/>
      <c r="EN684" s="5"/>
      <c r="EO684" s="5"/>
      <c r="EP684" s="5"/>
      <c r="EQ684" s="5"/>
      <c r="ER684" s="5"/>
      <c r="ES684" s="5"/>
      <c r="ET684" s="5"/>
      <c r="EU684" s="5"/>
      <c r="EV684" s="5"/>
      <c r="EW684" s="5"/>
      <c r="EX684" s="5"/>
      <c r="EY684" s="5"/>
      <c r="EZ684" s="5"/>
      <c r="FA684" s="5"/>
      <c r="FB684" s="5"/>
      <c r="FC684" s="5"/>
      <c r="FD684" s="5"/>
      <c r="FE684" s="5"/>
      <c r="FF684" s="5"/>
      <c r="FG684" s="5"/>
      <c r="FH684" s="5"/>
      <c r="FI684" s="5"/>
      <c r="FJ684" s="5"/>
      <c r="FK684" s="5"/>
      <c r="FL684" s="5"/>
      <c r="FM684" s="5"/>
      <c r="FN684" s="5"/>
      <c r="FO684" s="5"/>
      <c r="FP684" s="5"/>
      <c r="FQ684" s="5"/>
      <c r="FR684" s="5"/>
      <c r="FS684" s="5"/>
      <c r="FT684" s="5"/>
      <c r="FU684" s="5"/>
      <c r="FV684" s="5"/>
      <c r="FW684" s="5"/>
      <c r="FX684" s="5"/>
      <c r="FY684" s="5"/>
      <c r="FZ684" s="5"/>
      <c r="GA684" s="5"/>
      <c r="GB684" s="5"/>
      <c r="GC684" s="5"/>
      <c r="GD684" s="5"/>
      <c r="GE684" s="5"/>
      <c r="GF684" s="5"/>
      <c r="GG684" s="5"/>
      <c r="GH684" s="5"/>
      <c r="GI684" s="5"/>
      <c r="GJ684" s="5"/>
      <c r="GK684" s="5"/>
      <c r="GL684" s="5"/>
      <c r="GM684" s="5"/>
      <c r="GN684" s="5"/>
      <c r="GO684" s="5"/>
      <c r="GP684" s="5"/>
      <c r="GQ684" s="5"/>
      <c r="GR684" s="5"/>
      <c r="GS684" s="5"/>
      <c r="GT684" s="5"/>
      <c r="GU684" s="5"/>
      <c r="GV684" s="5"/>
      <c r="GW684" s="5"/>
      <c r="GX684" s="5"/>
      <c r="GY684" s="5"/>
      <c r="GZ684" s="5"/>
      <c r="HA684" s="5"/>
      <c r="HB684" s="5"/>
      <c r="HC684" s="5"/>
      <c r="HD684" s="5"/>
      <c r="HE684" s="5"/>
      <c r="HF684" s="5"/>
      <c r="HG684" s="5"/>
      <c r="HH684" s="5"/>
      <c r="HI684" s="5"/>
      <c r="HJ684" s="5"/>
      <c r="HK684" s="5"/>
      <c r="HL684" s="5"/>
      <c r="HM684" s="5"/>
      <c r="HN684" s="5"/>
      <c r="HO684" s="5"/>
      <c r="HP684" s="5"/>
      <c r="HQ684" s="5"/>
      <c r="HR684" s="5"/>
      <c r="HS684" s="5"/>
      <c r="HT684" s="5"/>
      <c r="HU684" s="5"/>
      <c r="HV684" s="5"/>
      <c r="HW684" s="5"/>
      <c r="HX684" s="5"/>
      <c r="HY684" s="5"/>
      <c r="HZ684" s="5"/>
      <c r="IA684" s="5"/>
      <c r="IB684" s="5"/>
      <c r="IC684" s="5"/>
      <c r="ID684" s="5"/>
    </row>
    <row r="685" spans="1:238" s="210" customFormat="1" ht="16.2" hidden="1">
      <c r="A685" s="122"/>
      <c r="B685" s="116"/>
      <c r="C685" s="117"/>
      <c r="D685" s="118"/>
      <c r="E685" s="119"/>
      <c r="F685" s="120"/>
      <c r="G685" s="121"/>
      <c r="H685" s="17"/>
      <c r="I685" s="25"/>
      <c r="J685" s="26"/>
      <c r="K685" s="26"/>
      <c r="L685" s="29" t="s">
        <v>125</v>
      </c>
      <c r="M685" s="44">
        <v>4239</v>
      </c>
      <c r="N685" s="183">
        <f>+'havelvac 7.1'!N685+'havelvac 7.2'!N685+'havelvac 7.3'!N685+'havelvac 7.4'!N685+'havelvac 7.5'!N685+'havelvac 7.6'!N685+'havelvac 7.7'!N685+'havelvac 7.9'!N685+'havelvac 7.8'!N685+'havelvac 7.10'!N685+'havelvac 7.11'!N685+'havelvac 7.12'!N685+'havelvac 7.13'!N685</f>
        <v>0</v>
      </c>
      <c r="O685" s="183">
        <f>+'havelvac 7.1'!O685+'havelvac 7.2'!O685+'havelvac 7.3'!O685+'havelvac 7.4'!O685+'havelvac 7.5'!O685+'havelvac 7.6'!O685+'havelvac 7.7'!O685+'havelvac 7.9'!O685+'havelvac 7.8'!O685+'havelvac 7.10'!O685+'havelvac 7.11'!O685+'havelvac 7.12'!O685+'havelvac 7.13'!O685</f>
        <v>0</v>
      </c>
      <c r="P685" s="183">
        <f>+'havelvac 7.1'!P685+'havelvac 7.2'!P685+'havelvac 7.3'!P685+'havelvac 7.4'!P685+'havelvac 7.5'!P685+'havelvac 7.6'!P685+'havelvac 7.7'!P685+'havelvac 7.9'!P685+'havelvac 7.8'!P685+'havelvac 7.10'!P685+'havelvac 7.11'!P685+'havelvac 7.12'!P685+'havelvac 7.13'!P685</f>
        <v>0</v>
      </c>
      <c r="Q685" s="161">
        <f>'havelvac 7.1'!N685+'havelvac 7.2'!N685</f>
        <v>0</v>
      </c>
      <c r="R685" s="161">
        <f>+'havelvac 7.1'!O685+'havelvac 7.2'!O685+'havelvac 7.3'!O685+'havelvac 7.4'!O685+'havelvac 7.5'!O685+'havelvac 7.6'!O685+'havelvac 7.7'!O685+'havelvac 7.9'!O685+'havelvac 7.8'!O685+'havelvac 7.10'!O685+'havelvac 7.11'!O685+'havelvac 7.12'!O685+'havelvac 7.13'!O685</f>
        <v>0</v>
      </c>
      <c r="S685" s="161">
        <f>+'havelvac 7.1'!P685+'havelvac 7.2'!P685+'havelvac 7.3'!P685+'havelvac 7.4'!P685+'havelvac 7.5'!P685+'havelvac 7.6'!P685+'havelvac 7.7'!P685+'havelvac 7.9'!P685+'havelvac 7.8'!P685+'havelvac 7.10'!P685+'havelvac 7.11'!P685+'havelvac 7.12'!P685+'havelvac 7.13'!P685</f>
        <v>0</v>
      </c>
      <c r="T685" s="438">
        <f t="shared" si="104"/>
        <v>0</v>
      </c>
      <c r="U685" s="438">
        <f t="shared" si="105"/>
        <v>0</v>
      </c>
      <c r="V685" s="438">
        <f t="shared" si="106"/>
        <v>0</v>
      </c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  <c r="DT685" s="5"/>
      <c r="DU685" s="5"/>
      <c r="DV685" s="5"/>
      <c r="DW685" s="5"/>
      <c r="DX685" s="5"/>
      <c r="DY685" s="5"/>
      <c r="DZ685" s="5"/>
      <c r="EA685" s="5"/>
      <c r="EB685" s="5"/>
      <c r="EC685" s="5"/>
      <c r="ED685" s="5"/>
      <c r="EE685" s="5"/>
      <c r="EF685" s="5"/>
      <c r="EG685" s="5"/>
      <c r="EH685" s="5"/>
      <c r="EI685" s="5"/>
      <c r="EJ685" s="5"/>
      <c r="EK685" s="5"/>
      <c r="EL685" s="5"/>
      <c r="EM685" s="5"/>
      <c r="EN685" s="5"/>
      <c r="EO685" s="5"/>
      <c r="EP685" s="5"/>
      <c r="EQ685" s="5"/>
      <c r="ER685" s="5"/>
      <c r="ES685" s="5"/>
      <c r="ET685" s="5"/>
      <c r="EU685" s="5"/>
      <c r="EV685" s="5"/>
      <c r="EW685" s="5"/>
      <c r="EX685" s="5"/>
      <c r="EY685" s="5"/>
      <c r="EZ685" s="5"/>
      <c r="FA685" s="5"/>
      <c r="FB685" s="5"/>
      <c r="FC685" s="5"/>
      <c r="FD685" s="5"/>
      <c r="FE685" s="5"/>
      <c r="FF685" s="5"/>
      <c r="FG685" s="5"/>
      <c r="FH685" s="5"/>
      <c r="FI685" s="5"/>
      <c r="FJ685" s="5"/>
      <c r="FK685" s="5"/>
      <c r="FL685" s="5"/>
      <c r="FM685" s="5"/>
      <c r="FN685" s="5"/>
      <c r="FO685" s="5"/>
      <c r="FP685" s="5"/>
      <c r="FQ685" s="5"/>
      <c r="FR685" s="5"/>
      <c r="FS685" s="5"/>
      <c r="FT685" s="5"/>
      <c r="FU685" s="5"/>
      <c r="FV685" s="5"/>
      <c r="FW685" s="5"/>
      <c r="FX685" s="5"/>
      <c r="FY685" s="5"/>
      <c r="FZ685" s="5"/>
      <c r="GA685" s="5"/>
      <c r="GB685" s="5"/>
      <c r="GC685" s="5"/>
      <c r="GD685" s="5"/>
      <c r="GE685" s="5"/>
      <c r="GF685" s="5"/>
      <c r="GG685" s="5"/>
      <c r="GH685" s="5"/>
      <c r="GI685" s="5"/>
      <c r="GJ685" s="5"/>
      <c r="GK685" s="5"/>
      <c r="GL685" s="5"/>
      <c r="GM685" s="5"/>
      <c r="GN685" s="5"/>
      <c r="GO685" s="5"/>
      <c r="GP685" s="5"/>
      <c r="GQ685" s="5"/>
      <c r="GR685" s="5"/>
      <c r="GS685" s="5"/>
      <c r="GT685" s="5"/>
      <c r="GU685" s="5"/>
      <c r="GV685" s="5"/>
      <c r="GW685" s="5"/>
      <c r="GX685" s="5"/>
      <c r="GY685" s="5"/>
      <c r="GZ685" s="5"/>
      <c r="HA685" s="5"/>
      <c r="HB685" s="5"/>
      <c r="HC685" s="5"/>
      <c r="HD685" s="5"/>
      <c r="HE685" s="5"/>
      <c r="HF685" s="5"/>
      <c r="HG685" s="5"/>
      <c r="HH685" s="5"/>
      <c r="HI685" s="5"/>
      <c r="HJ685" s="5"/>
      <c r="HK685" s="5"/>
      <c r="HL685" s="5"/>
      <c r="HM685" s="5"/>
      <c r="HN685" s="5"/>
      <c r="HO685" s="5"/>
      <c r="HP685" s="5"/>
      <c r="HQ685" s="5"/>
      <c r="HR685" s="5"/>
      <c r="HS685" s="5"/>
      <c r="HT685" s="5"/>
      <c r="HU685" s="5"/>
      <c r="HV685" s="5"/>
      <c r="HW685" s="5"/>
      <c r="HX685" s="5"/>
      <c r="HY685" s="5"/>
      <c r="HZ685" s="5"/>
      <c r="IA685" s="5"/>
      <c r="IB685" s="5"/>
      <c r="IC685" s="5"/>
      <c r="ID685" s="5"/>
    </row>
    <row r="686" spans="1:238" s="210" customFormat="1" ht="16.2" hidden="1">
      <c r="A686" s="122"/>
      <c r="B686" s="116"/>
      <c r="C686" s="117"/>
      <c r="D686" s="118"/>
      <c r="E686" s="119"/>
      <c r="F686" s="120"/>
      <c r="G686" s="121"/>
      <c r="H686" s="17"/>
      <c r="I686" s="25"/>
      <c r="J686" s="26"/>
      <c r="K686" s="26"/>
      <c r="L686" s="29" t="s">
        <v>901</v>
      </c>
      <c r="M686" s="12" t="s">
        <v>902</v>
      </c>
      <c r="N686" s="183">
        <f>+'havelvac 7.1'!N686+'havelvac 7.2'!N686+'havelvac 7.3'!N686+'havelvac 7.4'!N686+'havelvac 7.5'!N686+'havelvac 7.6'!N686+'havelvac 7.7'!N686+'havelvac 7.9'!N686+'havelvac 7.8'!N686+'havelvac 7.10'!N686+'havelvac 7.11'!N686+'havelvac 7.12'!N686+'havelvac 7.13'!N686</f>
        <v>0</v>
      </c>
      <c r="O686" s="183">
        <f>+'havelvac 7.1'!O686+'havelvac 7.2'!O686+'havelvac 7.3'!O686+'havelvac 7.4'!O686+'havelvac 7.5'!O686+'havelvac 7.6'!O686+'havelvac 7.7'!O686+'havelvac 7.9'!O686+'havelvac 7.8'!O686+'havelvac 7.10'!O686+'havelvac 7.11'!O686+'havelvac 7.12'!O686+'havelvac 7.13'!O686</f>
        <v>0</v>
      </c>
      <c r="P686" s="183">
        <f>+'havelvac 7.1'!P686+'havelvac 7.2'!P686+'havelvac 7.3'!P686+'havelvac 7.4'!P686+'havelvac 7.5'!P686+'havelvac 7.6'!P686+'havelvac 7.7'!P686+'havelvac 7.9'!P686+'havelvac 7.8'!P686+'havelvac 7.10'!P686+'havelvac 7.11'!P686+'havelvac 7.12'!P686+'havelvac 7.13'!P686</f>
        <v>0</v>
      </c>
      <c r="Q686" s="161">
        <f>'havelvac 7.1'!N686+'havelvac 7.2'!N686</f>
        <v>0</v>
      </c>
      <c r="R686" s="161">
        <f>+'havelvac 7.1'!O686+'havelvac 7.2'!O686+'havelvac 7.3'!O686+'havelvac 7.4'!O686+'havelvac 7.5'!O686+'havelvac 7.6'!O686+'havelvac 7.7'!O686+'havelvac 7.9'!O686+'havelvac 7.8'!O686+'havelvac 7.10'!O686+'havelvac 7.11'!O686+'havelvac 7.12'!O686+'havelvac 7.13'!O686</f>
        <v>0</v>
      </c>
      <c r="S686" s="161">
        <f>+'havelvac 7.1'!P686+'havelvac 7.2'!P686+'havelvac 7.3'!P686+'havelvac 7.4'!P686+'havelvac 7.5'!P686+'havelvac 7.6'!P686+'havelvac 7.7'!P686+'havelvac 7.9'!P686+'havelvac 7.8'!P686+'havelvac 7.10'!P686+'havelvac 7.11'!P686+'havelvac 7.12'!P686+'havelvac 7.13'!P686</f>
        <v>0</v>
      </c>
      <c r="T686" s="438">
        <f t="shared" si="104"/>
        <v>0</v>
      </c>
      <c r="U686" s="438">
        <f t="shared" si="105"/>
        <v>0</v>
      </c>
      <c r="V686" s="438">
        <f t="shared" si="106"/>
        <v>0</v>
      </c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5"/>
      <c r="DW686" s="5"/>
      <c r="DX686" s="5"/>
      <c r="DY686" s="5"/>
      <c r="DZ686" s="5"/>
      <c r="EA686" s="5"/>
      <c r="EB686" s="5"/>
      <c r="EC686" s="5"/>
      <c r="ED686" s="5"/>
      <c r="EE686" s="5"/>
      <c r="EF686" s="5"/>
      <c r="EG686" s="5"/>
      <c r="EH686" s="5"/>
      <c r="EI686" s="5"/>
      <c r="EJ686" s="5"/>
      <c r="EK686" s="5"/>
      <c r="EL686" s="5"/>
      <c r="EM686" s="5"/>
      <c r="EN686" s="5"/>
      <c r="EO686" s="5"/>
      <c r="EP686" s="5"/>
      <c r="EQ686" s="5"/>
      <c r="ER686" s="5"/>
      <c r="ES686" s="5"/>
      <c r="ET686" s="5"/>
      <c r="EU686" s="5"/>
      <c r="EV686" s="5"/>
      <c r="EW686" s="5"/>
      <c r="EX686" s="5"/>
      <c r="EY686" s="5"/>
      <c r="EZ686" s="5"/>
      <c r="FA686" s="5"/>
      <c r="FB686" s="5"/>
      <c r="FC686" s="5"/>
      <c r="FD686" s="5"/>
      <c r="FE686" s="5"/>
      <c r="FF686" s="5"/>
      <c r="FG686" s="5"/>
      <c r="FH686" s="5"/>
      <c r="FI686" s="5"/>
      <c r="FJ686" s="5"/>
      <c r="FK686" s="5"/>
      <c r="FL686" s="5"/>
      <c r="FM686" s="5"/>
      <c r="FN686" s="5"/>
      <c r="FO686" s="5"/>
      <c r="FP686" s="5"/>
      <c r="FQ686" s="5"/>
      <c r="FR686" s="5"/>
      <c r="FS686" s="5"/>
      <c r="FT686" s="5"/>
      <c r="FU686" s="5"/>
      <c r="FV686" s="5"/>
      <c r="FW686" s="5"/>
      <c r="FX686" s="5"/>
      <c r="FY686" s="5"/>
      <c r="FZ686" s="5"/>
      <c r="GA686" s="5"/>
      <c r="GB686" s="5"/>
      <c r="GC686" s="5"/>
      <c r="GD686" s="5"/>
      <c r="GE686" s="5"/>
      <c r="GF686" s="5"/>
      <c r="GG686" s="5"/>
      <c r="GH686" s="5"/>
      <c r="GI686" s="5"/>
      <c r="GJ686" s="5"/>
      <c r="GK686" s="5"/>
      <c r="GL686" s="5"/>
      <c r="GM686" s="5"/>
      <c r="GN686" s="5"/>
      <c r="GO686" s="5"/>
      <c r="GP686" s="5"/>
      <c r="GQ686" s="5"/>
      <c r="GR686" s="5"/>
      <c r="GS686" s="5"/>
      <c r="GT686" s="5"/>
      <c r="GU686" s="5"/>
      <c r="GV686" s="5"/>
      <c r="GW686" s="5"/>
      <c r="GX686" s="5"/>
      <c r="GY686" s="5"/>
      <c r="GZ686" s="5"/>
      <c r="HA686" s="5"/>
      <c r="HB686" s="5"/>
      <c r="HC686" s="5"/>
      <c r="HD686" s="5"/>
      <c r="HE686" s="5"/>
      <c r="HF686" s="5"/>
      <c r="HG686" s="5"/>
      <c r="HH686" s="5"/>
      <c r="HI686" s="5"/>
      <c r="HJ686" s="5"/>
      <c r="HK686" s="5"/>
      <c r="HL686" s="5"/>
      <c r="HM686" s="5"/>
      <c r="HN686" s="5"/>
      <c r="HO686" s="5"/>
      <c r="HP686" s="5"/>
      <c r="HQ686" s="5"/>
      <c r="HR686" s="5"/>
      <c r="HS686" s="5"/>
      <c r="HT686" s="5"/>
      <c r="HU686" s="5"/>
      <c r="HV686" s="5"/>
      <c r="HW686" s="5"/>
      <c r="HX686" s="5"/>
      <c r="HY686" s="5"/>
      <c r="HZ686" s="5"/>
      <c r="IA686" s="5"/>
      <c r="IB686" s="5"/>
      <c r="IC686" s="5"/>
      <c r="ID686" s="5"/>
    </row>
    <row r="687" spans="1:238" s="210" customFormat="1" ht="16.2" hidden="1">
      <c r="A687" s="122"/>
      <c r="B687" s="116"/>
      <c r="C687" s="117"/>
      <c r="D687" s="118"/>
      <c r="E687" s="119"/>
      <c r="F687" s="120"/>
      <c r="G687" s="121"/>
      <c r="H687" s="17"/>
      <c r="I687" s="25"/>
      <c r="J687" s="26"/>
      <c r="K687" s="26"/>
      <c r="L687" s="29" t="s">
        <v>130</v>
      </c>
      <c r="M687" s="13">
        <v>4267</v>
      </c>
      <c r="N687" s="183">
        <f>+'havelvac 7.1'!N687+'havelvac 7.2'!N687+'havelvac 7.3'!N687+'havelvac 7.4'!N687+'havelvac 7.5'!N687+'havelvac 7.6'!N687+'havelvac 7.7'!N687+'havelvac 7.9'!N687+'havelvac 7.8'!N687+'havelvac 7.10'!N687+'havelvac 7.11'!N687+'havelvac 7.12'!N687+'havelvac 7.13'!N687</f>
        <v>0</v>
      </c>
      <c r="O687" s="183">
        <f>+'havelvac 7.1'!O687+'havelvac 7.2'!O687+'havelvac 7.3'!O687+'havelvac 7.4'!O687+'havelvac 7.5'!O687+'havelvac 7.6'!O687+'havelvac 7.7'!O687+'havelvac 7.9'!O687+'havelvac 7.8'!O687+'havelvac 7.10'!O687+'havelvac 7.11'!O687+'havelvac 7.12'!O687+'havelvac 7.13'!O687</f>
        <v>0</v>
      </c>
      <c r="P687" s="183">
        <f>+'havelvac 7.1'!P687+'havelvac 7.2'!P687+'havelvac 7.3'!P687+'havelvac 7.4'!P687+'havelvac 7.5'!P687+'havelvac 7.6'!P687+'havelvac 7.7'!P687+'havelvac 7.9'!P687+'havelvac 7.8'!P687+'havelvac 7.10'!P687+'havelvac 7.11'!P687+'havelvac 7.12'!P687+'havelvac 7.13'!P687</f>
        <v>0</v>
      </c>
      <c r="Q687" s="161">
        <f>'havelvac 7.1'!N687+'havelvac 7.2'!N687</f>
        <v>0</v>
      </c>
      <c r="R687" s="161">
        <f>+'havelvac 7.1'!O687+'havelvac 7.2'!O687+'havelvac 7.3'!O687+'havelvac 7.4'!O687+'havelvac 7.5'!O687+'havelvac 7.6'!O687+'havelvac 7.7'!O687+'havelvac 7.9'!O687+'havelvac 7.8'!O687+'havelvac 7.10'!O687+'havelvac 7.11'!O687+'havelvac 7.12'!O687+'havelvac 7.13'!O687</f>
        <v>0</v>
      </c>
      <c r="S687" s="161">
        <f>+'havelvac 7.1'!P687+'havelvac 7.2'!P687+'havelvac 7.3'!P687+'havelvac 7.4'!P687+'havelvac 7.5'!P687+'havelvac 7.6'!P687+'havelvac 7.7'!P687+'havelvac 7.9'!P687+'havelvac 7.8'!P687+'havelvac 7.10'!P687+'havelvac 7.11'!P687+'havelvac 7.12'!P687+'havelvac 7.13'!P687</f>
        <v>0</v>
      </c>
      <c r="T687" s="438">
        <f t="shared" si="104"/>
        <v>0</v>
      </c>
      <c r="U687" s="438">
        <f t="shared" si="105"/>
        <v>0</v>
      </c>
      <c r="V687" s="438">
        <f t="shared" si="106"/>
        <v>0</v>
      </c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  <c r="DT687" s="5"/>
      <c r="DU687" s="5"/>
      <c r="DV687" s="5"/>
      <c r="DW687" s="5"/>
      <c r="DX687" s="5"/>
      <c r="DY687" s="5"/>
      <c r="DZ687" s="5"/>
      <c r="EA687" s="5"/>
      <c r="EB687" s="5"/>
      <c r="EC687" s="5"/>
      <c r="ED687" s="5"/>
      <c r="EE687" s="5"/>
      <c r="EF687" s="5"/>
      <c r="EG687" s="5"/>
      <c r="EH687" s="5"/>
      <c r="EI687" s="5"/>
      <c r="EJ687" s="5"/>
      <c r="EK687" s="5"/>
      <c r="EL687" s="5"/>
      <c r="EM687" s="5"/>
      <c r="EN687" s="5"/>
      <c r="EO687" s="5"/>
      <c r="EP687" s="5"/>
      <c r="EQ687" s="5"/>
      <c r="ER687" s="5"/>
      <c r="ES687" s="5"/>
      <c r="ET687" s="5"/>
      <c r="EU687" s="5"/>
      <c r="EV687" s="5"/>
      <c r="EW687" s="5"/>
      <c r="EX687" s="5"/>
      <c r="EY687" s="5"/>
      <c r="EZ687" s="5"/>
      <c r="FA687" s="5"/>
      <c r="FB687" s="5"/>
      <c r="FC687" s="5"/>
      <c r="FD687" s="5"/>
      <c r="FE687" s="5"/>
      <c r="FF687" s="5"/>
      <c r="FG687" s="5"/>
      <c r="FH687" s="5"/>
      <c r="FI687" s="5"/>
      <c r="FJ687" s="5"/>
      <c r="FK687" s="5"/>
      <c r="FL687" s="5"/>
      <c r="FM687" s="5"/>
      <c r="FN687" s="5"/>
      <c r="FO687" s="5"/>
      <c r="FP687" s="5"/>
      <c r="FQ687" s="5"/>
      <c r="FR687" s="5"/>
      <c r="FS687" s="5"/>
      <c r="FT687" s="5"/>
      <c r="FU687" s="5"/>
      <c r="FV687" s="5"/>
      <c r="FW687" s="5"/>
      <c r="FX687" s="5"/>
      <c r="FY687" s="5"/>
      <c r="FZ687" s="5"/>
      <c r="GA687" s="5"/>
      <c r="GB687" s="5"/>
      <c r="GC687" s="5"/>
      <c r="GD687" s="5"/>
      <c r="GE687" s="5"/>
      <c r="GF687" s="5"/>
      <c r="GG687" s="5"/>
      <c r="GH687" s="5"/>
      <c r="GI687" s="5"/>
      <c r="GJ687" s="5"/>
      <c r="GK687" s="5"/>
      <c r="GL687" s="5"/>
      <c r="GM687" s="5"/>
      <c r="GN687" s="5"/>
      <c r="GO687" s="5"/>
      <c r="GP687" s="5"/>
      <c r="GQ687" s="5"/>
      <c r="GR687" s="5"/>
      <c r="GS687" s="5"/>
      <c r="GT687" s="5"/>
      <c r="GU687" s="5"/>
      <c r="GV687" s="5"/>
      <c r="GW687" s="5"/>
      <c r="GX687" s="5"/>
      <c r="GY687" s="5"/>
      <c r="GZ687" s="5"/>
      <c r="HA687" s="5"/>
      <c r="HB687" s="5"/>
      <c r="HC687" s="5"/>
      <c r="HD687" s="5"/>
      <c r="HE687" s="5"/>
      <c r="HF687" s="5"/>
      <c r="HG687" s="5"/>
      <c r="HH687" s="5"/>
      <c r="HI687" s="5"/>
      <c r="HJ687" s="5"/>
      <c r="HK687" s="5"/>
      <c r="HL687" s="5"/>
      <c r="HM687" s="5"/>
      <c r="HN687" s="5"/>
      <c r="HO687" s="5"/>
      <c r="HP687" s="5"/>
      <c r="HQ687" s="5"/>
      <c r="HR687" s="5"/>
      <c r="HS687" s="5"/>
      <c r="HT687" s="5"/>
      <c r="HU687" s="5"/>
      <c r="HV687" s="5"/>
      <c r="HW687" s="5"/>
      <c r="HX687" s="5"/>
      <c r="HY687" s="5"/>
      <c r="HZ687" s="5"/>
      <c r="IA687" s="5"/>
      <c r="IB687" s="5"/>
      <c r="IC687" s="5"/>
      <c r="ID687" s="5"/>
    </row>
    <row r="688" spans="1:238" s="210" customFormat="1" ht="16.2" hidden="1">
      <c r="A688" s="122"/>
      <c r="B688" s="116"/>
      <c r="C688" s="117"/>
      <c r="D688" s="118"/>
      <c r="E688" s="119"/>
      <c r="F688" s="120"/>
      <c r="G688" s="121"/>
      <c r="H688" s="17"/>
      <c r="I688" s="25"/>
      <c r="J688" s="26"/>
      <c r="K688" s="26"/>
      <c r="L688" s="433" t="s">
        <v>903</v>
      </c>
      <c r="M688" s="468" t="s">
        <v>904</v>
      </c>
      <c r="N688" s="183">
        <f>+'havelvac 7.1'!N688+'havelvac 7.2'!N688+'havelvac 7.3'!N688+'havelvac 7.4'!N688+'havelvac 7.5'!N688+'havelvac 7.6'!N688+'havelvac 7.7'!N688+'havelvac 7.9'!N688+'havelvac 7.8'!N688+'havelvac 7.10'!N688+'havelvac 7.11'!N688+'havelvac 7.12'!N688+'havelvac 7.13'!N688</f>
        <v>0</v>
      </c>
      <c r="O688" s="183">
        <f>+'havelvac 7.1'!O688+'havelvac 7.2'!O688+'havelvac 7.3'!O688+'havelvac 7.4'!O688+'havelvac 7.5'!O688+'havelvac 7.6'!O688+'havelvac 7.7'!O688+'havelvac 7.9'!O688+'havelvac 7.8'!O688+'havelvac 7.10'!O688+'havelvac 7.11'!O688+'havelvac 7.12'!O688+'havelvac 7.13'!O688</f>
        <v>0</v>
      </c>
      <c r="P688" s="183">
        <f>+'havelvac 7.1'!P688+'havelvac 7.2'!P688+'havelvac 7.3'!P688+'havelvac 7.4'!P688+'havelvac 7.5'!P688+'havelvac 7.6'!P688+'havelvac 7.7'!P688+'havelvac 7.9'!P688+'havelvac 7.8'!P688+'havelvac 7.10'!P688+'havelvac 7.11'!P688+'havelvac 7.12'!P688+'havelvac 7.13'!P688</f>
        <v>0</v>
      </c>
      <c r="Q688" s="161">
        <f>'havelvac 7.1'!N688+'havelvac 7.2'!N688</f>
        <v>0</v>
      </c>
      <c r="R688" s="161">
        <f>+'havelvac 7.1'!O688+'havelvac 7.2'!O688+'havelvac 7.3'!O688+'havelvac 7.4'!O688+'havelvac 7.5'!O688+'havelvac 7.6'!O688+'havelvac 7.7'!O688+'havelvac 7.9'!O688+'havelvac 7.8'!O688+'havelvac 7.10'!O688+'havelvac 7.11'!O688+'havelvac 7.12'!O688+'havelvac 7.13'!O688</f>
        <v>0</v>
      </c>
      <c r="S688" s="161">
        <f>+'havelvac 7.1'!P688+'havelvac 7.2'!P688+'havelvac 7.3'!P688+'havelvac 7.4'!P688+'havelvac 7.5'!P688+'havelvac 7.6'!P688+'havelvac 7.7'!P688+'havelvac 7.9'!P688+'havelvac 7.8'!P688+'havelvac 7.10'!P688+'havelvac 7.11'!P688+'havelvac 7.12'!P688+'havelvac 7.13'!P688</f>
        <v>0</v>
      </c>
      <c r="T688" s="438">
        <f t="shared" si="104"/>
        <v>0</v>
      </c>
      <c r="U688" s="438">
        <f t="shared" si="105"/>
        <v>0</v>
      </c>
      <c r="V688" s="438">
        <f t="shared" si="106"/>
        <v>0</v>
      </c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  <c r="DT688" s="5"/>
      <c r="DU688" s="5"/>
      <c r="DV688" s="5"/>
      <c r="DW688" s="5"/>
      <c r="DX688" s="5"/>
      <c r="DY688" s="5"/>
      <c r="DZ688" s="5"/>
      <c r="EA688" s="5"/>
      <c r="EB688" s="5"/>
      <c r="EC688" s="5"/>
      <c r="ED688" s="5"/>
      <c r="EE688" s="5"/>
      <c r="EF688" s="5"/>
      <c r="EG688" s="5"/>
      <c r="EH688" s="5"/>
      <c r="EI688" s="5"/>
      <c r="EJ688" s="5"/>
      <c r="EK688" s="5"/>
      <c r="EL688" s="5"/>
      <c r="EM688" s="5"/>
      <c r="EN688" s="5"/>
      <c r="EO688" s="5"/>
      <c r="EP688" s="5"/>
      <c r="EQ688" s="5"/>
      <c r="ER688" s="5"/>
      <c r="ES688" s="5"/>
      <c r="ET688" s="5"/>
      <c r="EU688" s="5"/>
      <c r="EV688" s="5"/>
      <c r="EW688" s="5"/>
      <c r="EX688" s="5"/>
      <c r="EY688" s="5"/>
      <c r="EZ688" s="5"/>
      <c r="FA688" s="5"/>
      <c r="FB688" s="5"/>
      <c r="FC688" s="5"/>
      <c r="FD688" s="5"/>
      <c r="FE688" s="5"/>
      <c r="FF688" s="5"/>
      <c r="FG688" s="5"/>
      <c r="FH688" s="5"/>
      <c r="FI688" s="5"/>
      <c r="FJ688" s="5"/>
      <c r="FK688" s="5"/>
      <c r="FL688" s="5"/>
      <c r="FM688" s="5"/>
      <c r="FN688" s="5"/>
      <c r="FO688" s="5"/>
      <c r="FP688" s="5"/>
      <c r="FQ688" s="5"/>
      <c r="FR688" s="5"/>
      <c r="FS688" s="5"/>
      <c r="FT688" s="5"/>
      <c r="FU688" s="5"/>
      <c r="FV688" s="5"/>
      <c r="FW688" s="5"/>
      <c r="FX688" s="5"/>
      <c r="FY688" s="5"/>
      <c r="FZ688" s="5"/>
      <c r="GA688" s="5"/>
      <c r="GB688" s="5"/>
      <c r="GC688" s="5"/>
      <c r="GD688" s="5"/>
      <c r="GE688" s="5"/>
      <c r="GF688" s="5"/>
      <c r="GG688" s="5"/>
      <c r="GH688" s="5"/>
      <c r="GI688" s="5"/>
      <c r="GJ688" s="5"/>
      <c r="GK688" s="5"/>
      <c r="GL688" s="5"/>
      <c r="GM688" s="5"/>
      <c r="GN688" s="5"/>
      <c r="GO688" s="5"/>
      <c r="GP688" s="5"/>
      <c r="GQ688" s="5"/>
      <c r="GR688" s="5"/>
      <c r="GS688" s="5"/>
      <c r="GT688" s="5"/>
      <c r="GU688" s="5"/>
      <c r="GV688" s="5"/>
      <c r="GW688" s="5"/>
      <c r="GX688" s="5"/>
      <c r="GY688" s="5"/>
      <c r="GZ688" s="5"/>
      <c r="HA688" s="5"/>
      <c r="HB688" s="5"/>
      <c r="HC688" s="5"/>
      <c r="HD688" s="5"/>
      <c r="HE688" s="5"/>
      <c r="HF688" s="5"/>
      <c r="HG688" s="5"/>
      <c r="HH688" s="5"/>
      <c r="HI688" s="5"/>
      <c r="HJ688" s="5"/>
      <c r="HK688" s="5"/>
      <c r="HL688" s="5"/>
      <c r="HM688" s="5"/>
      <c r="HN688" s="5"/>
      <c r="HO688" s="5"/>
      <c r="HP688" s="5"/>
      <c r="HQ688" s="5"/>
      <c r="HR688" s="5"/>
      <c r="HS688" s="5"/>
      <c r="HT688" s="5"/>
      <c r="HU688" s="5"/>
      <c r="HV688" s="5"/>
      <c r="HW688" s="5"/>
      <c r="HX688" s="5"/>
      <c r="HY688" s="5"/>
      <c r="HZ688" s="5"/>
      <c r="IA688" s="5"/>
      <c r="IB688" s="5"/>
      <c r="IC688" s="5"/>
      <c r="ID688" s="5"/>
    </row>
    <row r="689" spans="1:238" s="210" customFormat="1" ht="30.75" hidden="1" customHeight="1">
      <c r="A689" s="122"/>
      <c r="B689" s="116"/>
      <c r="C689" s="117"/>
      <c r="D689" s="118"/>
      <c r="E689" s="119"/>
      <c r="F689" s="120"/>
      <c r="G689" s="121"/>
      <c r="H689" s="45"/>
      <c r="I689" s="147"/>
      <c r="J689" s="148"/>
      <c r="K689" s="148"/>
      <c r="L689" s="459" t="s">
        <v>847</v>
      </c>
      <c r="M689" s="461"/>
      <c r="N689" s="197">
        <f>SUM(N690:N691)</f>
        <v>0</v>
      </c>
      <c r="O689" s="197">
        <f>SUM(O690:O691)</f>
        <v>0</v>
      </c>
      <c r="P689" s="197">
        <f>SUM(P690:P691)</f>
        <v>0</v>
      </c>
      <c r="Q689" s="161">
        <f>'havelvac 7.1'!N689+'havelvac 7.2'!N689</f>
        <v>0</v>
      </c>
      <c r="R689" s="161">
        <f>+'havelvac 7.1'!O689+'havelvac 7.2'!O689+'havelvac 7.3'!O689+'havelvac 7.4'!O689+'havelvac 7.5'!O689+'havelvac 7.6'!O689+'havelvac 7.7'!O689+'havelvac 7.9'!O689+'havelvac 7.8'!O689+'havelvac 7.10'!O689+'havelvac 7.11'!O689+'havelvac 7.12'!O689+'havelvac 7.13'!O689</f>
        <v>0</v>
      </c>
      <c r="S689" s="161">
        <f>+'havelvac 7.1'!P689+'havelvac 7.2'!P689+'havelvac 7.3'!P689+'havelvac 7.4'!P689+'havelvac 7.5'!P689+'havelvac 7.6'!P689+'havelvac 7.7'!P689+'havelvac 7.9'!P689+'havelvac 7.8'!P689+'havelvac 7.10'!P689+'havelvac 7.11'!P689+'havelvac 7.12'!P689+'havelvac 7.13'!P689</f>
        <v>0</v>
      </c>
      <c r="T689" s="438">
        <f t="shared" si="104"/>
        <v>0</v>
      </c>
      <c r="U689" s="438">
        <f t="shared" si="105"/>
        <v>0</v>
      </c>
      <c r="V689" s="438">
        <f t="shared" si="106"/>
        <v>0</v>
      </c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  <c r="DT689" s="5"/>
      <c r="DU689" s="5"/>
      <c r="DV689" s="5"/>
      <c r="DW689" s="5"/>
      <c r="DX689" s="5"/>
      <c r="DY689" s="5"/>
      <c r="DZ689" s="5"/>
      <c r="EA689" s="5"/>
      <c r="EB689" s="5"/>
      <c r="EC689" s="5"/>
      <c r="ED689" s="5"/>
      <c r="EE689" s="5"/>
      <c r="EF689" s="5"/>
      <c r="EG689" s="5"/>
      <c r="EH689" s="5"/>
      <c r="EI689" s="5"/>
      <c r="EJ689" s="5"/>
      <c r="EK689" s="5"/>
      <c r="EL689" s="5"/>
      <c r="EM689" s="5"/>
      <c r="EN689" s="5"/>
      <c r="EO689" s="5"/>
      <c r="EP689" s="5"/>
      <c r="EQ689" s="5"/>
      <c r="ER689" s="5"/>
      <c r="ES689" s="5"/>
      <c r="ET689" s="5"/>
      <c r="EU689" s="5"/>
      <c r="EV689" s="5"/>
      <c r="EW689" s="5"/>
      <c r="EX689" s="5"/>
      <c r="EY689" s="5"/>
      <c r="EZ689" s="5"/>
      <c r="FA689" s="5"/>
      <c r="FB689" s="5"/>
      <c r="FC689" s="5"/>
      <c r="FD689" s="5"/>
      <c r="FE689" s="5"/>
      <c r="FF689" s="5"/>
      <c r="FG689" s="5"/>
      <c r="FH689" s="5"/>
      <c r="FI689" s="5"/>
      <c r="FJ689" s="5"/>
      <c r="FK689" s="5"/>
      <c r="FL689" s="5"/>
      <c r="FM689" s="5"/>
      <c r="FN689" s="5"/>
      <c r="FO689" s="5"/>
      <c r="FP689" s="5"/>
      <c r="FQ689" s="5"/>
      <c r="FR689" s="5"/>
      <c r="FS689" s="5"/>
      <c r="FT689" s="5"/>
      <c r="FU689" s="5"/>
      <c r="FV689" s="5"/>
      <c r="FW689" s="5"/>
      <c r="FX689" s="5"/>
      <c r="FY689" s="5"/>
      <c r="FZ689" s="5"/>
      <c r="GA689" s="5"/>
      <c r="GB689" s="5"/>
      <c r="GC689" s="5"/>
      <c r="GD689" s="5"/>
      <c r="GE689" s="5"/>
      <c r="GF689" s="5"/>
      <c r="GG689" s="5"/>
      <c r="GH689" s="5"/>
      <c r="GI689" s="5"/>
      <c r="GJ689" s="5"/>
      <c r="GK689" s="5"/>
      <c r="GL689" s="5"/>
      <c r="GM689" s="5"/>
      <c r="GN689" s="5"/>
      <c r="GO689" s="5"/>
      <c r="GP689" s="5"/>
      <c r="GQ689" s="5"/>
      <c r="GR689" s="5"/>
      <c r="GS689" s="5"/>
      <c r="GT689" s="5"/>
      <c r="GU689" s="5"/>
      <c r="GV689" s="5"/>
      <c r="GW689" s="5"/>
      <c r="GX689" s="5"/>
      <c r="GY689" s="5"/>
      <c r="GZ689" s="5"/>
      <c r="HA689" s="5"/>
      <c r="HB689" s="5"/>
      <c r="HC689" s="5"/>
      <c r="HD689" s="5"/>
      <c r="HE689" s="5"/>
      <c r="HF689" s="5"/>
      <c r="HG689" s="5"/>
      <c r="HH689" s="5"/>
      <c r="HI689" s="5"/>
      <c r="HJ689" s="5"/>
      <c r="HK689" s="5"/>
      <c r="HL689" s="5"/>
      <c r="HM689" s="5"/>
      <c r="HN689" s="5"/>
      <c r="HO689" s="5"/>
      <c r="HP689" s="5"/>
      <c r="HQ689" s="5"/>
      <c r="HR689" s="5"/>
      <c r="HS689" s="5"/>
      <c r="HT689" s="5"/>
      <c r="HU689" s="5"/>
      <c r="HV689" s="5"/>
      <c r="HW689" s="5"/>
      <c r="HX689" s="5"/>
      <c r="HY689" s="5"/>
      <c r="HZ689" s="5"/>
      <c r="IA689" s="5"/>
      <c r="IB689" s="5"/>
      <c r="IC689" s="5"/>
      <c r="ID689" s="5"/>
    </row>
    <row r="690" spans="1:238" ht="16.2" hidden="1">
      <c r="H690" s="17"/>
      <c r="I690" s="25"/>
      <c r="J690" s="26"/>
      <c r="K690" s="26"/>
      <c r="L690" s="29" t="s">
        <v>125</v>
      </c>
      <c r="M690" s="44">
        <v>4239</v>
      </c>
      <c r="N690" s="183">
        <f>+'havelvac 7.1'!N690+'havelvac 7.2'!N690+'havelvac 7.3'!N690+'havelvac 7.4'!N690+'havelvac 7.5'!N690+'havelvac 7.6'!N690+'havelvac 7.7'!N690+'havelvac 7.9'!N690+'havelvac 7.8'!N690+'havelvac 7.10'!N690+'havelvac 7.11'!N690+'havelvac 7.12'!N690+'havelvac 7.13'!N690</f>
        <v>0</v>
      </c>
      <c r="O690" s="183">
        <f>+'havelvac 7.1'!O690+'havelvac 7.2'!O690+'havelvac 7.3'!O690+'havelvac 7.4'!O690+'havelvac 7.5'!O690+'havelvac 7.6'!O690+'havelvac 7.7'!O690+'havelvac 7.9'!O690+'havelvac 7.8'!O690+'havelvac 7.10'!O690+'havelvac 7.11'!O690+'havelvac 7.12'!O690+'havelvac 7.13'!O690</f>
        <v>0</v>
      </c>
      <c r="P690" s="183">
        <f>+'havelvac 7.1'!P690+'havelvac 7.2'!P690+'havelvac 7.3'!P690+'havelvac 7.4'!P690+'havelvac 7.5'!P690+'havelvac 7.6'!P690+'havelvac 7.7'!P690+'havelvac 7.9'!P690+'havelvac 7.8'!P690+'havelvac 7.10'!P690+'havelvac 7.11'!P690+'havelvac 7.12'!P690+'havelvac 7.13'!P690</f>
        <v>0</v>
      </c>
      <c r="Q690" s="161">
        <f>'havelvac 7.1'!N690+'havelvac 7.2'!N690</f>
        <v>0</v>
      </c>
      <c r="R690" s="161">
        <f>+'havelvac 7.1'!O690+'havelvac 7.2'!O690+'havelvac 7.3'!O690+'havelvac 7.4'!O690+'havelvac 7.5'!O690+'havelvac 7.6'!O690+'havelvac 7.7'!O690+'havelvac 7.9'!O690+'havelvac 7.8'!O690+'havelvac 7.10'!O690+'havelvac 7.11'!O690+'havelvac 7.12'!O690+'havelvac 7.13'!O690</f>
        <v>0</v>
      </c>
      <c r="S690" s="161">
        <f>+'havelvac 7.1'!P690+'havelvac 7.2'!P690+'havelvac 7.3'!P690+'havelvac 7.4'!P690+'havelvac 7.5'!P690+'havelvac 7.6'!P690+'havelvac 7.7'!P690+'havelvac 7.9'!P690+'havelvac 7.8'!P690+'havelvac 7.10'!P690+'havelvac 7.11'!P690+'havelvac 7.12'!P690+'havelvac 7.13'!P690</f>
        <v>0</v>
      </c>
      <c r="T690" s="438">
        <f t="shared" si="104"/>
        <v>0</v>
      </c>
      <c r="U690" s="438">
        <f t="shared" si="105"/>
        <v>0</v>
      </c>
      <c r="V690" s="438">
        <f t="shared" si="106"/>
        <v>0</v>
      </c>
    </row>
    <row r="691" spans="1:238" s="210" customFormat="1" ht="16.2" hidden="1">
      <c r="A691" s="122"/>
      <c r="B691" s="116"/>
      <c r="C691" s="117"/>
      <c r="D691" s="118"/>
      <c r="E691" s="119"/>
      <c r="F691" s="120"/>
      <c r="G691" s="121"/>
      <c r="H691" s="17"/>
      <c r="I691" s="25"/>
      <c r="J691" s="26"/>
      <c r="K691" s="26"/>
      <c r="L691" s="30" t="s">
        <v>134</v>
      </c>
      <c r="M691" s="31">
        <v>4861</v>
      </c>
      <c r="N691" s="183">
        <f>+'havelvac 7.1'!N691+'havelvac 7.2'!N691+'havelvac 7.3'!N691+'havelvac 7.4'!N691+'havelvac 7.5'!N691+'havelvac 7.6'!N691+'havelvac 7.7'!N691+'havelvac 7.9'!N691+'havelvac 7.8'!N691+'havelvac 7.10'!N691+'havelvac 7.11'!N691+'havelvac 7.12'!N691+'havelvac 7.13'!N691</f>
        <v>0</v>
      </c>
      <c r="O691" s="183">
        <f>+'havelvac 7.1'!O691+'havelvac 7.2'!O691+'havelvac 7.3'!O691+'havelvac 7.4'!O691+'havelvac 7.5'!O691+'havelvac 7.6'!O691+'havelvac 7.7'!O691+'havelvac 7.9'!O691+'havelvac 7.8'!O691+'havelvac 7.10'!O691+'havelvac 7.11'!O691+'havelvac 7.12'!O691+'havelvac 7.13'!O691</f>
        <v>0</v>
      </c>
      <c r="P691" s="183">
        <f>+'havelvac 7.1'!P691+'havelvac 7.2'!P691+'havelvac 7.3'!P691+'havelvac 7.4'!P691+'havelvac 7.5'!P691+'havelvac 7.6'!P691+'havelvac 7.7'!P691+'havelvac 7.9'!P691+'havelvac 7.8'!P691+'havelvac 7.10'!P691+'havelvac 7.11'!P691+'havelvac 7.12'!P691+'havelvac 7.13'!P691</f>
        <v>0</v>
      </c>
      <c r="Q691" s="161">
        <f>'havelvac 7.1'!N691+'havelvac 7.2'!N691</f>
        <v>0</v>
      </c>
      <c r="R691" s="161">
        <f>+'havelvac 7.1'!O691+'havelvac 7.2'!O691+'havelvac 7.3'!O691+'havelvac 7.4'!O691+'havelvac 7.5'!O691+'havelvac 7.6'!O691+'havelvac 7.7'!O691+'havelvac 7.9'!O691+'havelvac 7.8'!O691+'havelvac 7.10'!O691+'havelvac 7.11'!O691+'havelvac 7.12'!O691+'havelvac 7.13'!O691</f>
        <v>0</v>
      </c>
      <c r="S691" s="161">
        <f>+'havelvac 7.1'!P691+'havelvac 7.2'!P691+'havelvac 7.3'!P691+'havelvac 7.4'!P691+'havelvac 7.5'!P691+'havelvac 7.6'!P691+'havelvac 7.7'!P691+'havelvac 7.9'!P691+'havelvac 7.8'!P691+'havelvac 7.10'!P691+'havelvac 7.11'!P691+'havelvac 7.12'!P691+'havelvac 7.13'!P691</f>
        <v>0</v>
      </c>
      <c r="T691" s="438">
        <f t="shared" si="104"/>
        <v>0</v>
      </c>
      <c r="U691" s="438">
        <f t="shared" si="105"/>
        <v>0</v>
      </c>
      <c r="V691" s="438">
        <f t="shared" si="106"/>
        <v>0</v>
      </c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  <c r="DT691" s="5"/>
      <c r="DU691" s="5"/>
      <c r="DV691" s="5"/>
      <c r="DW691" s="5"/>
      <c r="DX691" s="5"/>
      <c r="DY691" s="5"/>
      <c r="DZ691" s="5"/>
      <c r="EA691" s="5"/>
      <c r="EB691" s="5"/>
      <c r="EC691" s="5"/>
      <c r="ED691" s="5"/>
      <c r="EE691" s="5"/>
      <c r="EF691" s="5"/>
      <c r="EG691" s="5"/>
      <c r="EH691" s="5"/>
      <c r="EI691" s="5"/>
      <c r="EJ691" s="5"/>
      <c r="EK691" s="5"/>
      <c r="EL691" s="5"/>
      <c r="EM691" s="5"/>
      <c r="EN691" s="5"/>
      <c r="EO691" s="5"/>
      <c r="EP691" s="5"/>
      <c r="EQ691" s="5"/>
      <c r="ER691" s="5"/>
      <c r="ES691" s="5"/>
      <c r="ET691" s="5"/>
      <c r="EU691" s="5"/>
      <c r="EV691" s="5"/>
      <c r="EW691" s="5"/>
      <c r="EX691" s="5"/>
      <c r="EY691" s="5"/>
      <c r="EZ691" s="5"/>
      <c r="FA691" s="5"/>
      <c r="FB691" s="5"/>
      <c r="FC691" s="5"/>
      <c r="FD691" s="5"/>
      <c r="FE691" s="5"/>
      <c r="FF691" s="5"/>
      <c r="FG691" s="5"/>
      <c r="FH691" s="5"/>
      <c r="FI691" s="5"/>
      <c r="FJ691" s="5"/>
      <c r="FK691" s="5"/>
      <c r="FL691" s="5"/>
      <c r="FM691" s="5"/>
      <c r="FN691" s="5"/>
      <c r="FO691" s="5"/>
      <c r="FP691" s="5"/>
      <c r="FQ691" s="5"/>
      <c r="FR691" s="5"/>
      <c r="FS691" s="5"/>
      <c r="FT691" s="5"/>
      <c r="FU691" s="5"/>
      <c r="FV691" s="5"/>
      <c r="FW691" s="5"/>
      <c r="FX691" s="5"/>
      <c r="FY691" s="5"/>
      <c r="FZ691" s="5"/>
      <c r="GA691" s="5"/>
      <c r="GB691" s="5"/>
      <c r="GC691" s="5"/>
      <c r="GD691" s="5"/>
      <c r="GE691" s="5"/>
      <c r="GF691" s="5"/>
      <c r="GG691" s="5"/>
      <c r="GH691" s="5"/>
      <c r="GI691" s="5"/>
      <c r="GJ691" s="5"/>
      <c r="GK691" s="5"/>
      <c r="GL691" s="5"/>
      <c r="GM691" s="5"/>
      <c r="GN691" s="5"/>
      <c r="GO691" s="5"/>
      <c r="GP691" s="5"/>
      <c r="GQ691" s="5"/>
      <c r="GR691" s="5"/>
      <c r="GS691" s="5"/>
      <c r="GT691" s="5"/>
      <c r="GU691" s="5"/>
      <c r="GV691" s="5"/>
      <c r="GW691" s="5"/>
      <c r="GX691" s="5"/>
      <c r="GY691" s="5"/>
      <c r="GZ691" s="5"/>
      <c r="HA691" s="5"/>
      <c r="HB691" s="5"/>
      <c r="HC691" s="5"/>
      <c r="HD691" s="5"/>
      <c r="HE691" s="5"/>
      <c r="HF691" s="5"/>
      <c r="HG691" s="5"/>
      <c r="HH691" s="5"/>
      <c r="HI691" s="5"/>
      <c r="HJ691" s="5"/>
      <c r="HK691" s="5"/>
      <c r="HL691" s="5"/>
      <c r="HM691" s="5"/>
      <c r="HN691" s="5"/>
      <c r="HO691" s="5"/>
      <c r="HP691" s="5"/>
      <c r="HQ691" s="5"/>
      <c r="HR691" s="5"/>
      <c r="HS691" s="5"/>
      <c r="HT691" s="5"/>
      <c r="HU691" s="5"/>
      <c r="HV691" s="5"/>
      <c r="HW691" s="5"/>
      <c r="HX691" s="5"/>
      <c r="HY691" s="5"/>
      <c r="HZ691" s="5"/>
      <c r="IA691" s="5"/>
      <c r="IB691" s="5"/>
      <c r="IC691" s="5"/>
      <c r="ID691" s="5"/>
    </row>
    <row r="692" spans="1:238" s="210" customFormat="1" ht="54" hidden="1" customHeight="1">
      <c r="A692" s="122"/>
      <c r="B692" s="116"/>
      <c r="C692" s="117"/>
      <c r="D692" s="118"/>
      <c r="E692" s="119"/>
      <c r="F692" s="120"/>
      <c r="G692" s="121"/>
      <c r="H692" s="45"/>
      <c r="I692" s="147"/>
      <c r="J692" s="148"/>
      <c r="K692" s="148"/>
      <c r="L692" s="459" t="s">
        <v>848</v>
      </c>
      <c r="M692" s="461"/>
      <c r="N692" s="197">
        <f>SUM(N693:N694)</f>
        <v>0</v>
      </c>
      <c r="O692" s="197">
        <f t="shared" ref="O692:P692" si="111">SUM(O693:O694)</f>
        <v>0</v>
      </c>
      <c r="P692" s="197">
        <f t="shared" si="111"/>
        <v>0</v>
      </c>
      <c r="Q692" s="161">
        <f>'havelvac 7.1'!N692+'havelvac 7.2'!N692</f>
        <v>0</v>
      </c>
      <c r="R692" s="161">
        <f>+'havelvac 7.1'!O692+'havelvac 7.2'!O692+'havelvac 7.3'!O692+'havelvac 7.4'!O692+'havelvac 7.5'!O692+'havelvac 7.6'!O692+'havelvac 7.7'!O692+'havelvac 7.9'!O692+'havelvac 7.8'!O692+'havelvac 7.10'!O692+'havelvac 7.11'!O692+'havelvac 7.12'!O692+'havelvac 7.13'!O692</f>
        <v>0</v>
      </c>
      <c r="S692" s="161">
        <f>+'havelvac 7.1'!P692+'havelvac 7.2'!P692+'havelvac 7.3'!P692+'havelvac 7.4'!P692+'havelvac 7.5'!P692+'havelvac 7.6'!P692+'havelvac 7.7'!P692+'havelvac 7.9'!P692+'havelvac 7.8'!P692+'havelvac 7.10'!P692+'havelvac 7.11'!P692+'havelvac 7.12'!P692+'havelvac 7.13'!P692</f>
        <v>0</v>
      </c>
      <c r="T692" s="438">
        <f t="shared" si="104"/>
        <v>0</v>
      </c>
      <c r="U692" s="438">
        <f t="shared" si="105"/>
        <v>0</v>
      </c>
      <c r="V692" s="438">
        <f t="shared" si="106"/>
        <v>0</v>
      </c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  <c r="DT692" s="5"/>
      <c r="DU692" s="5"/>
      <c r="DV692" s="5"/>
      <c r="DW692" s="5"/>
      <c r="DX692" s="5"/>
      <c r="DY692" s="5"/>
      <c r="DZ692" s="5"/>
      <c r="EA692" s="5"/>
      <c r="EB692" s="5"/>
      <c r="EC692" s="5"/>
      <c r="ED692" s="5"/>
      <c r="EE692" s="5"/>
      <c r="EF692" s="5"/>
      <c r="EG692" s="5"/>
      <c r="EH692" s="5"/>
      <c r="EI692" s="5"/>
      <c r="EJ692" s="5"/>
      <c r="EK692" s="5"/>
      <c r="EL692" s="5"/>
      <c r="EM692" s="5"/>
      <c r="EN692" s="5"/>
      <c r="EO692" s="5"/>
      <c r="EP692" s="5"/>
      <c r="EQ692" s="5"/>
      <c r="ER692" s="5"/>
      <c r="ES692" s="5"/>
      <c r="ET692" s="5"/>
      <c r="EU692" s="5"/>
      <c r="EV692" s="5"/>
      <c r="EW692" s="5"/>
      <c r="EX692" s="5"/>
      <c r="EY692" s="5"/>
      <c r="EZ692" s="5"/>
      <c r="FA692" s="5"/>
      <c r="FB692" s="5"/>
      <c r="FC692" s="5"/>
      <c r="FD692" s="5"/>
      <c r="FE692" s="5"/>
      <c r="FF692" s="5"/>
      <c r="FG692" s="5"/>
      <c r="FH692" s="5"/>
      <c r="FI692" s="5"/>
      <c r="FJ692" s="5"/>
      <c r="FK692" s="5"/>
      <c r="FL692" s="5"/>
      <c r="FM692" s="5"/>
      <c r="FN692" s="5"/>
      <c r="FO692" s="5"/>
      <c r="FP692" s="5"/>
      <c r="FQ692" s="5"/>
      <c r="FR692" s="5"/>
      <c r="FS692" s="5"/>
      <c r="FT692" s="5"/>
      <c r="FU692" s="5"/>
      <c r="FV692" s="5"/>
      <c r="FW692" s="5"/>
      <c r="FX692" s="5"/>
      <c r="FY692" s="5"/>
      <c r="FZ692" s="5"/>
      <c r="GA692" s="5"/>
      <c r="GB692" s="5"/>
      <c r="GC692" s="5"/>
      <c r="GD692" s="5"/>
      <c r="GE692" s="5"/>
      <c r="GF692" s="5"/>
      <c r="GG692" s="5"/>
      <c r="GH692" s="5"/>
      <c r="GI692" s="5"/>
      <c r="GJ692" s="5"/>
      <c r="GK692" s="5"/>
      <c r="GL692" s="5"/>
      <c r="GM692" s="5"/>
      <c r="GN692" s="5"/>
      <c r="GO692" s="5"/>
      <c r="GP692" s="5"/>
      <c r="GQ692" s="5"/>
      <c r="GR692" s="5"/>
      <c r="GS692" s="5"/>
      <c r="GT692" s="5"/>
      <c r="GU692" s="5"/>
      <c r="GV692" s="5"/>
      <c r="GW692" s="5"/>
      <c r="GX692" s="5"/>
      <c r="GY692" s="5"/>
      <c r="GZ692" s="5"/>
      <c r="HA692" s="5"/>
      <c r="HB692" s="5"/>
      <c r="HC692" s="5"/>
      <c r="HD692" s="5"/>
      <c r="HE692" s="5"/>
      <c r="HF692" s="5"/>
      <c r="HG692" s="5"/>
      <c r="HH692" s="5"/>
      <c r="HI692" s="5"/>
      <c r="HJ692" s="5"/>
      <c r="HK692" s="5"/>
      <c r="HL692" s="5"/>
      <c r="HM692" s="5"/>
      <c r="HN692" s="5"/>
      <c r="HO692" s="5"/>
      <c r="HP692" s="5"/>
      <c r="HQ692" s="5"/>
      <c r="HR692" s="5"/>
      <c r="HS692" s="5"/>
      <c r="HT692" s="5"/>
      <c r="HU692" s="5"/>
      <c r="HV692" s="5"/>
      <c r="HW692" s="5"/>
      <c r="HX692" s="5"/>
      <c r="HY692" s="5"/>
      <c r="HZ692" s="5"/>
      <c r="IA692" s="5"/>
      <c r="IB692" s="5"/>
      <c r="IC692" s="5"/>
      <c r="ID692" s="5"/>
    </row>
    <row r="693" spans="1:238" s="210" customFormat="1" ht="16.2" hidden="1">
      <c r="A693" s="122"/>
      <c r="B693" s="116"/>
      <c r="C693" s="117"/>
      <c r="D693" s="118"/>
      <c r="E693" s="119"/>
      <c r="F693" s="120"/>
      <c r="G693" s="121"/>
      <c r="H693" s="17"/>
      <c r="I693" s="25"/>
      <c r="J693" s="26"/>
      <c r="K693" s="26"/>
      <c r="L693" s="29" t="s">
        <v>123</v>
      </c>
      <c r="M693" s="12">
        <v>4235</v>
      </c>
      <c r="N693" s="183">
        <f>+'havelvac 7.1'!N693+'havelvac 7.2'!N693+'havelvac 7.3'!N693+'havelvac 7.4'!N693+'havelvac 7.5'!N693+'havelvac 7.6'!N693+'havelvac 7.7'!N693+'havelvac 7.9'!N693+'havelvac 7.8'!N693+'havelvac 7.10'!N693+'havelvac 7.11'!N693+'havelvac 7.12'!N693+'havelvac 7.13'!N693</f>
        <v>0</v>
      </c>
      <c r="O693" s="183">
        <f>+'havelvac 7.1'!O693+'havelvac 7.2'!O693+'havelvac 7.3'!O693+'havelvac 7.4'!O693+'havelvac 7.5'!O693+'havelvac 7.6'!O693+'havelvac 7.7'!O693+'havelvac 7.9'!O693+'havelvac 7.8'!O693+'havelvac 7.10'!O693+'havelvac 7.11'!O693+'havelvac 7.12'!O693+'havelvac 7.13'!O693</f>
        <v>0</v>
      </c>
      <c r="P693" s="183">
        <f>+'havelvac 7.1'!P693+'havelvac 7.2'!P693+'havelvac 7.3'!P693+'havelvac 7.4'!P693+'havelvac 7.5'!P693+'havelvac 7.6'!P693+'havelvac 7.7'!P693+'havelvac 7.9'!P693+'havelvac 7.8'!P693+'havelvac 7.10'!P693+'havelvac 7.11'!P693+'havelvac 7.12'!P693+'havelvac 7.13'!P693</f>
        <v>0</v>
      </c>
      <c r="Q693" s="161">
        <f>'havelvac 7.1'!N693+'havelvac 7.2'!N693</f>
        <v>0</v>
      </c>
      <c r="R693" s="161">
        <f>+'havelvac 7.1'!O693+'havelvac 7.2'!O693+'havelvac 7.3'!O693+'havelvac 7.4'!O693+'havelvac 7.5'!O693+'havelvac 7.6'!O693+'havelvac 7.7'!O693+'havelvac 7.9'!O693+'havelvac 7.8'!O693+'havelvac 7.10'!O693+'havelvac 7.11'!O693+'havelvac 7.12'!O693+'havelvac 7.13'!O693</f>
        <v>0</v>
      </c>
      <c r="S693" s="161">
        <f>+'havelvac 7.1'!P693+'havelvac 7.2'!P693+'havelvac 7.3'!P693+'havelvac 7.4'!P693+'havelvac 7.5'!P693+'havelvac 7.6'!P693+'havelvac 7.7'!P693+'havelvac 7.9'!P693+'havelvac 7.8'!P693+'havelvac 7.10'!P693+'havelvac 7.11'!P693+'havelvac 7.12'!P693+'havelvac 7.13'!P693</f>
        <v>0</v>
      </c>
      <c r="T693" s="438">
        <f t="shared" si="104"/>
        <v>0</v>
      </c>
      <c r="U693" s="438">
        <f t="shared" si="105"/>
        <v>0</v>
      </c>
      <c r="V693" s="438">
        <f t="shared" si="106"/>
        <v>0</v>
      </c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  <c r="DT693" s="5"/>
      <c r="DU693" s="5"/>
      <c r="DV693" s="5"/>
      <c r="DW693" s="5"/>
      <c r="DX693" s="5"/>
      <c r="DY693" s="5"/>
      <c r="DZ693" s="5"/>
      <c r="EA693" s="5"/>
      <c r="EB693" s="5"/>
      <c r="EC693" s="5"/>
      <c r="ED693" s="5"/>
      <c r="EE693" s="5"/>
      <c r="EF693" s="5"/>
      <c r="EG693" s="5"/>
      <c r="EH693" s="5"/>
      <c r="EI693" s="5"/>
      <c r="EJ693" s="5"/>
      <c r="EK693" s="5"/>
      <c r="EL693" s="5"/>
      <c r="EM693" s="5"/>
      <c r="EN693" s="5"/>
      <c r="EO693" s="5"/>
      <c r="EP693" s="5"/>
      <c r="EQ693" s="5"/>
      <c r="ER693" s="5"/>
      <c r="ES693" s="5"/>
      <c r="ET693" s="5"/>
      <c r="EU693" s="5"/>
      <c r="EV693" s="5"/>
      <c r="EW693" s="5"/>
      <c r="EX693" s="5"/>
      <c r="EY693" s="5"/>
      <c r="EZ693" s="5"/>
      <c r="FA693" s="5"/>
      <c r="FB693" s="5"/>
      <c r="FC693" s="5"/>
      <c r="FD693" s="5"/>
      <c r="FE693" s="5"/>
      <c r="FF693" s="5"/>
      <c r="FG693" s="5"/>
      <c r="FH693" s="5"/>
      <c r="FI693" s="5"/>
      <c r="FJ693" s="5"/>
      <c r="FK693" s="5"/>
      <c r="FL693" s="5"/>
      <c r="FM693" s="5"/>
      <c r="FN693" s="5"/>
      <c r="FO693" s="5"/>
      <c r="FP693" s="5"/>
      <c r="FQ693" s="5"/>
      <c r="FR693" s="5"/>
      <c r="FS693" s="5"/>
      <c r="FT693" s="5"/>
      <c r="FU693" s="5"/>
      <c r="FV693" s="5"/>
      <c r="FW693" s="5"/>
      <c r="FX693" s="5"/>
      <c r="FY693" s="5"/>
      <c r="FZ693" s="5"/>
      <c r="GA693" s="5"/>
      <c r="GB693" s="5"/>
      <c r="GC693" s="5"/>
      <c r="GD693" s="5"/>
      <c r="GE693" s="5"/>
      <c r="GF693" s="5"/>
      <c r="GG693" s="5"/>
      <c r="GH693" s="5"/>
      <c r="GI693" s="5"/>
      <c r="GJ693" s="5"/>
      <c r="GK693" s="5"/>
      <c r="GL693" s="5"/>
      <c r="GM693" s="5"/>
      <c r="GN693" s="5"/>
      <c r="GO693" s="5"/>
      <c r="GP693" s="5"/>
      <c r="GQ693" s="5"/>
      <c r="GR693" s="5"/>
      <c r="GS693" s="5"/>
      <c r="GT693" s="5"/>
      <c r="GU693" s="5"/>
      <c r="GV693" s="5"/>
      <c r="GW693" s="5"/>
      <c r="GX693" s="5"/>
      <c r="GY693" s="5"/>
      <c r="GZ693" s="5"/>
      <c r="HA693" s="5"/>
      <c r="HB693" s="5"/>
      <c r="HC693" s="5"/>
      <c r="HD693" s="5"/>
      <c r="HE693" s="5"/>
      <c r="HF693" s="5"/>
      <c r="HG693" s="5"/>
      <c r="HH693" s="5"/>
      <c r="HI693" s="5"/>
      <c r="HJ693" s="5"/>
      <c r="HK693" s="5"/>
      <c r="HL693" s="5"/>
      <c r="HM693" s="5"/>
      <c r="HN693" s="5"/>
      <c r="HO693" s="5"/>
      <c r="HP693" s="5"/>
      <c r="HQ693" s="5"/>
      <c r="HR693" s="5"/>
      <c r="HS693" s="5"/>
      <c r="HT693" s="5"/>
      <c r="HU693" s="5"/>
      <c r="HV693" s="5"/>
      <c r="HW693" s="5"/>
      <c r="HX693" s="5"/>
      <c r="HY693" s="5"/>
      <c r="HZ693" s="5"/>
      <c r="IA693" s="5"/>
      <c r="IB693" s="5"/>
      <c r="IC693" s="5"/>
      <c r="ID693" s="5"/>
    </row>
    <row r="694" spans="1:238" s="210" customFormat="1" ht="16.2" hidden="1">
      <c r="A694" s="122"/>
      <c r="B694" s="116"/>
      <c r="C694" s="117"/>
      <c r="D694" s="118"/>
      <c r="E694" s="119"/>
      <c r="F694" s="120"/>
      <c r="G694" s="121"/>
      <c r="H694" s="17"/>
      <c r="I694" s="25"/>
      <c r="J694" s="26"/>
      <c r="K694" s="26"/>
      <c r="L694" s="30" t="s">
        <v>134</v>
      </c>
      <c r="M694" s="31">
        <v>4861</v>
      </c>
      <c r="N694" s="183">
        <f>+'havelvac 7.1'!N694+'havelvac 7.2'!N694+'havelvac 7.3'!N694+'havelvac 7.4'!N694+'havelvac 7.5'!N694+'havelvac 7.6'!N694+'havelvac 7.7'!N694+'havelvac 7.9'!N694+'havelvac 7.8'!N694+'havelvac 7.10'!N694+'havelvac 7.11'!N694+'havelvac 7.12'!N694+'havelvac 7.13'!N694</f>
        <v>0</v>
      </c>
      <c r="O694" s="183">
        <f>+'havelvac 7.1'!O694+'havelvac 7.2'!O694+'havelvac 7.3'!O694+'havelvac 7.4'!O694+'havelvac 7.5'!O694+'havelvac 7.6'!O694+'havelvac 7.7'!O694+'havelvac 7.9'!O694+'havelvac 7.8'!O694+'havelvac 7.10'!O694+'havelvac 7.11'!O694+'havelvac 7.12'!O694+'havelvac 7.13'!O694</f>
        <v>0</v>
      </c>
      <c r="P694" s="183">
        <f>+'havelvac 7.1'!P694+'havelvac 7.2'!P694+'havelvac 7.3'!P694+'havelvac 7.4'!P694+'havelvac 7.5'!P694+'havelvac 7.6'!P694+'havelvac 7.7'!P694+'havelvac 7.9'!P694+'havelvac 7.8'!P694+'havelvac 7.10'!P694+'havelvac 7.11'!P694+'havelvac 7.12'!P694+'havelvac 7.13'!P694</f>
        <v>0</v>
      </c>
      <c r="Q694" s="161">
        <f>'havelvac 7.1'!N694+'havelvac 7.2'!N694</f>
        <v>0</v>
      </c>
      <c r="R694" s="161">
        <f>+'havelvac 7.1'!O694+'havelvac 7.2'!O694+'havelvac 7.3'!O694+'havelvac 7.4'!O694+'havelvac 7.5'!O694+'havelvac 7.6'!O694+'havelvac 7.7'!O694+'havelvac 7.9'!O694+'havelvac 7.8'!O694+'havelvac 7.10'!O694+'havelvac 7.11'!O694+'havelvac 7.12'!O694+'havelvac 7.13'!O694</f>
        <v>0</v>
      </c>
      <c r="S694" s="161">
        <f>+'havelvac 7.1'!P694+'havelvac 7.2'!P694+'havelvac 7.3'!P694+'havelvac 7.4'!P694+'havelvac 7.5'!P694+'havelvac 7.6'!P694+'havelvac 7.7'!P694+'havelvac 7.9'!P694+'havelvac 7.8'!P694+'havelvac 7.10'!P694+'havelvac 7.11'!P694+'havelvac 7.12'!P694+'havelvac 7.13'!P694</f>
        <v>0</v>
      </c>
      <c r="T694" s="438">
        <f t="shared" si="104"/>
        <v>0</v>
      </c>
      <c r="U694" s="438">
        <f t="shared" si="105"/>
        <v>0</v>
      </c>
      <c r="V694" s="438">
        <f t="shared" si="106"/>
        <v>0</v>
      </c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5"/>
      <c r="DW694" s="5"/>
      <c r="DX694" s="5"/>
      <c r="DY694" s="5"/>
      <c r="DZ694" s="5"/>
      <c r="EA694" s="5"/>
      <c r="EB694" s="5"/>
      <c r="EC694" s="5"/>
      <c r="ED694" s="5"/>
      <c r="EE694" s="5"/>
      <c r="EF694" s="5"/>
      <c r="EG694" s="5"/>
      <c r="EH694" s="5"/>
      <c r="EI694" s="5"/>
      <c r="EJ694" s="5"/>
      <c r="EK694" s="5"/>
      <c r="EL694" s="5"/>
      <c r="EM694" s="5"/>
      <c r="EN694" s="5"/>
      <c r="EO694" s="5"/>
      <c r="EP694" s="5"/>
      <c r="EQ694" s="5"/>
      <c r="ER694" s="5"/>
      <c r="ES694" s="5"/>
      <c r="ET694" s="5"/>
      <c r="EU694" s="5"/>
      <c r="EV694" s="5"/>
      <c r="EW694" s="5"/>
      <c r="EX694" s="5"/>
      <c r="EY694" s="5"/>
      <c r="EZ694" s="5"/>
      <c r="FA694" s="5"/>
      <c r="FB694" s="5"/>
      <c r="FC694" s="5"/>
      <c r="FD694" s="5"/>
      <c r="FE694" s="5"/>
      <c r="FF694" s="5"/>
      <c r="FG694" s="5"/>
      <c r="FH694" s="5"/>
      <c r="FI694" s="5"/>
      <c r="FJ694" s="5"/>
      <c r="FK694" s="5"/>
      <c r="FL694" s="5"/>
      <c r="FM694" s="5"/>
      <c r="FN694" s="5"/>
      <c r="FO694" s="5"/>
      <c r="FP694" s="5"/>
      <c r="FQ694" s="5"/>
      <c r="FR694" s="5"/>
      <c r="FS694" s="5"/>
      <c r="FT694" s="5"/>
      <c r="FU694" s="5"/>
      <c r="FV694" s="5"/>
      <c r="FW694" s="5"/>
      <c r="FX694" s="5"/>
      <c r="FY694" s="5"/>
      <c r="FZ694" s="5"/>
      <c r="GA694" s="5"/>
      <c r="GB694" s="5"/>
      <c r="GC694" s="5"/>
      <c r="GD694" s="5"/>
      <c r="GE694" s="5"/>
      <c r="GF694" s="5"/>
      <c r="GG694" s="5"/>
      <c r="GH694" s="5"/>
      <c r="GI694" s="5"/>
      <c r="GJ694" s="5"/>
      <c r="GK694" s="5"/>
      <c r="GL694" s="5"/>
      <c r="GM694" s="5"/>
      <c r="GN694" s="5"/>
      <c r="GO694" s="5"/>
      <c r="GP694" s="5"/>
      <c r="GQ694" s="5"/>
      <c r="GR694" s="5"/>
      <c r="GS694" s="5"/>
      <c r="GT694" s="5"/>
      <c r="GU694" s="5"/>
      <c r="GV694" s="5"/>
      <c r="GW694" s="5"/>
      <c r="GX694" s="5"/>
      <c r="GY694" s="5"/>
      <c r="GZ694" s="5"/>
      <c r="HA694" s="5"/>
      <c r="HB694" s="5"/>
      <c r="HC694" s="5"/>
      <c r="HD694" s="5"/>
      <c r="HE694" s="5"/>
      <c r="HF694" s="5"/>
      <c r="HG694" s="5"/>
      <c r="HH694" s="5"/>
      <c r="HI694" s="5"/>
      <c r="HJ694" s="5"/>
      <c r="HK694" s="5"/>
      <c r="HL694" s="5"/>
      <c r="HM694" s="5"/>
      <c r="HN694" s="5"/>
      <c r="HO694" s="5"/>
      <c r="HP694" s="5"/>
      <c r="HQ694" s="5"/>
      <c r="HR694" s="5"/>
      <c r="HS694" s="5"/>
      <c r="HT694" s="5"/>
      <c r="HU694" s="5"/>
      <c r="HV694" s="5"/>
      <c r="HW694" s="5"/>
      <c r="HX694" s="5"/>
      <c r="HY694" s="5"/>
      <c r="HZ694" s="5"/>
      <c r="IA694" s="5"/>
      <c r="IB694" s="5"/>
      <c r="IC694" s="5"/>
      <c r="ID694" s="5"/>
    </row>
    <row r="695" spans="1:238" s="210" customFormat="1" ht="45" hidden="1" customHeight="1">
      <c r="A695" s="122"/>
      <c r="B695" s="116"/>
      <c r="C695" s="117"/>
      <c r="D695" s="118"/>
      <c r="E695" s="119"/>
      <c r="F695" s="120"/>
      <c r="G695" s="121"/>
      <c r="H695" s="45"/>
      <c r="I695" s="147"/>
      <c r="J695" s="148"/>
      <c r="K695" s="148"/>
      <c r="L695" s="459" t="s">
        <v>849</v>
      </c>
      <c r="M695" s="461"/>
      <c r="N695" s="197">
        <f>SUM(N696:N697)</f>
        <v>0</v>
      </c>
      <c r="O695" s="197">
        <f t="shared" ref="O695:P695" si="112">SUM(O696:O697)</f>
        <v>0</v>
      </c>
      <c r="P695" s="197">
        <f t="shared" si="112"/>
        <v>0</v>
      </c>
      <c r="Q695" s="161">
        <f>'havelvac 7.1'!N695+'havelvac 7.2'!N695</f>
        <v>0</v>
      </c>
      <c r="R695" s="161">
        <f>+'havelvac 7.1'!O695+'havelvac 7.2'!O695+'havelvac 7.3'!O695+'havelvac 7.4'!O695+'havelvac 7.5'!O695+'havelvac 7.6'!O695+'havelvac 7.7'!O695+'havelvac 7.9'!O695+'havelvac 7.8'!O695+'havelvac 7.10'!O695+'havelvac 7.11'!O695+'havelvac 7.12'!O695+'havelvac 7.13'!O695</f>
        <v>0</v>
      </c>
      <c r="S695" s="161">
        <f>+'havelvac 7.1'!P695+'havelvac 7.2'!P695+'havelvac 7.3'!P695+'havelvac 7.4'!P695+'havelvac 7.5'!P695+'havelvac 7.6'!P695+'havelvac 7.7'!P695+'havelvac 7.9'!P695+'havelvac 7.8'!P695+'havelvac 7.10'!P695+'havelvac 7.11'!P695+'havelvac 7.12'!P695+'havelvac 7.13'!P695</f>
        <v>0</v>
      </c>
      <c r="T695" s="438">
        <f t="shared" si="104"/>
        <v>0</v>
      </c>
      <c r="U695" s="438">
        <f t="shared" si="105"/>
        <v>0</v>
      </c>
      <c r="V695" s="438">
        <f t="shared" si="106"/>
        <v>0</v>
      </c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  <c r="DT695" s="5"/>
      <c r="DU695" s="5"/>
      <c r="DV695" s="5"/>
      <c r="DW695" s="5"/>
      <c r="DX695" s="5"/>
      <c r="DY695" s="5"/>
      <c r="DZ695" s="5"/>
      <c r="EA695" s="5"/>
      <c r="EB695" s="5"/>
      <c r="EC695" s="5"/>
      <c r="ED695" s="5"/>
      <c r="EE695" s="5"/>
      <c r="EF695" s="5"/>
      <c r="EG695" s="5"/>
      <c r="EH695" s="5"/>
      <c r="EI695" s="5"/>
      <c r="EJ695" s="5"/>
      <c r="EK695" s="5"/>
      <c r="EL695" s="5"/>
      <c r="EM695" s="5"/>
      <c r="EN695" s="5"/>
      <c r="EO695" s="5"/>
      <c r="EP695" s="5"/>
      <c r="EQ695" s="5"/>
      <c r="ER695" s="5"/>
      <c r="ES695" s="5"/>
      <c r="ET695" s="5"/>
      <c r="EU695" s="5"/>
      <c r="EV695" s="5"/>
      <c r="EW695" s="5"/>
      <c r="EX695" s="5"/>
      <c r="EY695" s="5"/>
      <c r="EZ695" s="5"/>
      <c r="FA695" s="5"/>
      <c r="FB695" s="5"/>
      <c r="FC695" s="5"/>
      <c r="FD695" s="5"/>
      <c r="FE695" s="5"/>
      <c r="FF695" s="5"/>
      <c r="FG695" s="5"/>
      <c r="FH695" s="5"/>
      <c r="FI695" s="5"/>
      <c r="FJ695" s="5"/>
      <c r="FK695" s="5"/>
      <c r="FL695" s="5"/>
      <c r="FM695" s="5"/>
      <c r="FN695" s="5"/>
      <c r="FO695" s="5"/>
      <c r="FP695" s="5"/>
      <c r="FQ695" s="5"/>
      <c r="FR695" s="5"/>
      <c r="FS695" s="5"/>
      <c r="FT695" s="5"/>
      <c r="FU695" s="5"/>
      <c r="FV695" s="5"/>
      <c r="FW695" s="5"/>
      <c r="FX695" s="5"/>
      <c r="FY695" s="5"/>
      <c r="FZ695" s="5"/>
      <c r="GA695" s="5"/>
      <c r="GB695" s="5"/>
      <c r="GC695" s="5"/>
      <c r="GD695" s="5"/>
      <c r="GE695" s="5"/>
      <c r="GF695" s="5"/>
      <c r="GG695" s="5"/>
      <c r="GH695" s="5"/>
      <c r="GI695" s="5"/>
      <c r="GJ695" s="5"/>
      <c r="GK695" s="5"/>
      <c r="GL695" s="5"/>
      <c r="GM695" s="5"/>
      <c r="GN695" s="5"/>
      <c r="GO695" s="5"/>
      <c r="GP695" s="5"/>
      <c r="GQ695" s="5"/>
      <c r="GR695" s="5"/>
      <c r="GS695" s="5"/>
      <c r="GT695" s="5"/>
      <c r="GU695" s="5"/>
      <c r="GV695" s="5"/>
      <c r="GW695" s="5"/>
      <c r="GX695" s="5"/>
      <c r="GY695" s="5"/>
      <c r="GZ695" s="5"/>
      <c r="HA695" s="5"/>
      <c r="HB695" s="5"/>
      <c r="HC695" s="5"/>
      <c r="HD695" s="5"/>
      <c r="HE695" s="5"/>
      <c r="HF695" s="5"/>
      <c r="HG695" s="5"/>
      <c r="HH695" s="5"/>
      <c r="HI695" s="5"/>
      <c r="HJ695" s="5"/>
      <c r="HK695" s="5"/>
      <c r="HL695" s="5"/>
      <c r="HM695" s="5"/>
      <c r="HN695" s="5"/>
      <c r="HO695" s="5"/>
      <c r="HP695" s="5"/>
      <c r="HQ695" s="5"/>
      <c r="HR695" s="5"/>
      <c r="HS695" s="5"/>
      <c r="HT695" s="5"/>
      <c r="HU695" s="5"/>
      <c r="HV695" s="5"/>
      <c r="HW695" s="5"/>
      <c r="HX695" s="5"/>
      <c r="HY695" s="5"/>
      <c r="HZ695" s="5"/>
      <c r="IA695" s="5"/>
      <c r="IB695" s="5"/>
      <c r="IC695" s="5"/>
      <c r="ID695" s="5"/>
    </row>
    <row r="696" spans="1:238" s="210" customFormat="1" ht="16.2" hidden="1">
      <c r="A696" s="122"/>
      <c r="B696" s="116"/>
      <c r="C696" s="117"/>
      <c r="D696" s="118"/>
      <c r="E696" s="119"/>
      <c r="F696" s="120"/>
      <c r="G696" s="121"/>
      <c r="H696" s="17"/>
      <c r="I696" s="25"/>
      <c r="J696" s="26"/>
      <c r="K696" s="26"/>
      <c r="L696" s="462" t="s">
        <v>123</v>
      </c>
      <c r="M696" s="463">
        <v>4235</v>
      </c>
      <c r="N696" s="183">
        <f>+'havelvac 7.1'!N696+'havelvac 7.2'!N696+'havelvac 7.3'!N696+'havelvac 7.4'!N696+'havelvac 7.5'!N696+'havelvac 7.6'!N696+'havelvac 7.7'!N696+'havelvac 7.9'!N696+'havelvac 7.8'!N696+'havelvac 7.10'!N696+'havelvac 7.11'!N696+'havelvac 7.12'!N696+'havelvac 7.13'!N696</f>
        <v>0</v>
      </c>
      <c r="O696" s="183">
        <f>+'havelvac 7.1'!O696+'havelvac 7.2'!O696+'havelvac 7.3'!O696+'havelvac 7.4'!O696+'havelvac 7.5'!O696+'havelvac 7.6'!O696+'havelvac 7.7'!O696+'havelvac 7.9'!O696+'havelvac 7.8'!O696+'havelvac 7.10'!O696+'havelvac 7.11'!O696+'havelvac 7.12'!O696+'havelvac 7.13'!O696</f>
        <v>0</v>
      </c>
      <c r="P696" s="183">
        <f>+'havelvac 7.1'!P696+'havelvac 7.2'!P696+'havelvac 7.3'!P696+'havelvac 7.4'!P696+'havelvac 7.5'!P696+'havelvac 7.6'!P696+'havelvac 7.7'!P696+'havelvac 7.9'!P696+'havelvac 7.8'!P696+'havelvac 7.10'!P696+'havelvac 7.11'!P696+'havelvac 7.12'!P696+'havelvac 7.13'!P696</f>
        <v>0</v>
      </c>
      <c r="Q696" s="161">
        <f>'havelvac 7.1'!N696+'havelvac 7.2'!N696</f>
        <v>0</v>
      </c>
      <c r="R696" s="161">
        <f>+'havelvac 7.1'!O696+'havelvac 7.2'!O696+'havelvac 7.3'!O696+'havelvac 7.4'!O696+'havelvac 7.5'!O696+'havelvac 7.6'!O696+'havelvac 7.7'!O696+'havelvac 7.9'!O696+'havelvac 7.8'!O696+'havelvac 7.10'!O696+'havelvac 7.11'!O696+'havelvac 7.12'!O696+'havelvac 7.13'!O696</f>
        <v>0</v>
      </c>
      <c r="S696" s="161">
        <f>+'havelvac 7.1'!P696+'havelvac 7.2'!P696+'havelvac 7.3'!P696+'havelvac 7.4'!P696+'havelvac 7.5'!P696+'havelvac 7.6'!P696+'havelvac 7.7'!P696+'havelvac 7.9'!P696+'havelvac 7.8'!P696+'havelvac 7.10'!P696+'havelvac 7.11'!P696+'havelvac 7.12'!P696+'havelvac 7.13'!P696</f>
        <v>0</v>
      </c>
      <c r="T696" s="438">
        <f t="shared" si="104"/>
        <v>0</v>
      </c>
      <c r="U696" s="438">
        <f t="shared" si="105"/>
        <v>0</v>
      </c>
      <c r="V696" s="438">
        <f t="shared" si="106"/>
        <v>0</v>
      </c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  <c r="DT696" s="5"/>
      <c r="DU696" s="5"/>
      <c r="DV696" s="5"/>
      <c r="DW696" s="5"/>
      <c r="DX696" s="5"/>
      <c r="DY696" s="5"/>
      <c r="DZ696" s="5"/>
      <c r="EA696" s="5"/>
      <c r="EB696" s="5"/>
      <c r="EC696" s="5"/>
      <c r="ED696" s="5"/>
      <c r="EE696" s="5"/>
      <c r="EF696" s="5"/>
      <c r="EG696" s="5"/>
      <c r="EH696" s="5"/>
      <c r="EI696" s="5"/>
      <c r="EJ696" s="5"/>
      <c r="EK696" s="5"/>
      <c r="EL696" s="5"/>
      <c r="EM696" s="5"/>
      <c r="EN696" s="5"/>
      <c r="EO696" s="5"/>
      <c r="EP696" s="5"/>
      <c r="EQ696" s="5"/>
      <c r="ER696" s="5"/>
      <c r="ES696" s="5"/>
      <c r="ET696" s="5"/>
      <c r="EU696" s="5"/>
      <c r="EV696" s="5"/>
      <c r="EW696" s="5"/>
      <c r="EX696" s="5"/>
      <c r="EY696" s="5"/>
      <c r="EZ696" s="5"/>
      <c r="FA696" s="5"/>
      <c r="FB696" s="5"/>
      <c r="FC696" s="5"/>
      <c r="FD696" s="5"/>
      <c r="FE696" s="5"/>
      <c r="FF696" s="5"/>
      <c r="FG696" s="5"/>
      <c r="FH696" s="5"/>
      <c r="FI696" s="5"/>
      <c r="FJ696" s="5"/>
      <c r="FK696" s="5"/>
      <c r="FL696" s="5"/>
      <c r="FM696" s="5"/>
      <c r="FN696" s="5"/>
      <c r="FO696" s="5"/>
      <c r="FP696" s="5"/>
      <c r="FQ696" s="5"/>
      <c r="FR696" s="5"/>
      <c r="FS696" s="5"/>
      <c r="FT696" s="5"/>
      <c r="FU696" s="5"/>
      <c r="FV696" s="5"/>
      <c r="FW696" s="5"/>
      <c r="FX696" s="5"/>
      <c r="FY696" s="5"/>
      <c r="FZ696" s="5"/>
      <c r="GA696" s="5"/>
      <c r="GB696" s="5"/>
      <c r="GC696" s="5"/>
      <c r="GD696" s="5"/>
      <c r="GE696" s="5"/>
      <c r="GF696" s="5"/>
      <c r="GG696" s="5"/>
      <c r="GH696" s="5"/>
      <c r="GI696" s="5"/>
      <c r="GJ696" s="5"/>
      <c r="GK696" s="5"/>
      <c r="GL696" s="5"/>
      <c r="GM696" s="5"/>
      <c r="GN696" s="5"/>
      <c r="GO696" s="5"/>
      <c r="GP696" s="5"/>
      <c r="GQ696" s="5"/>
      <c r="GR696" s="5"/>
      <c r="GS696" s="5"/>
      <c r="GT696" s="5"/>
      <c r="GU696" s="5"/>
      <c r="GV696" s="5"/>
      <c r="GW696" s="5"/>
      <c r="GX696" s="5"/>
      <c r="GY696" s="5"/>
      <c r="GZ696" s="5"/>
      <c r="HA696" s="5"/>
      <c r="HB696" s="5"/>
      <c r="HC696" s="5"/>
      <c r="HD696" s="5"/>
      <c r="HE696" s="5"/>
      <c r="HF696" s="5"/>
      <c r="HG696" s="5"/>
      <c r="HH696" s="5"/>
      <c r="HI696" s="5"/>
      <c r="HJ696" s="5"/>
      <c r="HK696" s="5"/>
      <c r="HL696" s="5"/>
      <c r="HM696" s="5"/>
      <c r="HN696" s="5"/>
      <c r="HO696" s="5"/>
      <c r="HP696" s="5"/>
      <c r="HQ696" s="5"/>
      <c r="HR696" s="5"/>
      <c r="HS696" s="5"/>
      <c r="HT696" s="5"/>
      <c r="HU696" s="5"/>
      <c r="HV696" s="5"/>
      <c r="HW696" s="5"/>
      <c r="HX696" s="5"/>
      <c r="HY696" s="5"/>
      <c r="HZ696" s="5"/>
      <c r="IA696" s="5"/>
      <c r="IB696" s="5"/>
      <c r="IC696" s="5"/>
      <c r="ID696" s="5"/>
    </row>
    <row r="697" spans="1:238" s="210" customFormat="1" ht="16.2" hidden="1">
      <c r="A697" s="122"/>
      <c r="B697" s="116"/>
      <c r="C697" s="117"/>
      <c r="D697" s="118"/>
      <c r="E697" s="119"/>
      <c r="F697" s="120"/>
      <c r="G697" s="121"/>
      <c r="H697" s="17"/>
      <c r="I697" s="25"/>
      <c r="J697" s="26"/>
      <c r="K697" s="26"/>
      <c r="L697" s="433" t="s">
        <v>125</v>
      </c>
      <c r="M697" s="464">
        <v>4239</v>
      </c>
      <c r="N697" s="183">
        <f>+'havelvac 7.1'!N697+'havelvac 7.2'!N697+'havelvac 7.3'!N697+'havelvac 7.4'!N697+'havelvac 7.5'!N697+'havelvac 7.6'!N697+'havelvac 7.7'!N697+'havelvac 7.9'!N697+'havelvac 7.8'!N697+'havelvac 7.10'!N697+'havelvac 7.11'!N697+'havelvac 7.12'!N697+'havelvac 7.13'!N697</f>
        <v>0</v>
      </c>
      <c r="O697" s="183">
        <f>+'havelvac 7.1'!O697+'havelvac 7.2'!O697+'havelvac 7.3'!O697+'havelvac 7.4'!O697+'havelvac 7.5'!O697+'havelvac 7.6'!O697+'havelvac 7.7'!O697+'havelvac 7.9'!O697+'havelvac 7.8'!O697+'havelvac 7.10'!O697+'havelvac 7.11'!O697+'havelvac 7.12'!O697+'havelvac 7.13'!O697</f>
        <v>0</v>
      </c>
      <c r="P697" s="183">
        <f>+'havelvac 7.1'!P697+'havelvac 7.2'!P697+'havelvac 7.3'!P697+'havelvac 7.4'!P697+'havelvac 7.5'!P697+'havelvac 7.6'!P697+'havelvac 7.7'!P697+'havelvac 7.9'!P697+'havelvac 7.8'!P697+'havelvac 7.10'!P697+'havelvac 7.11'!P697+'havelvac 7.12'!P697+'havelvac 7.13'!P697</f>
        <v>0</v>
      </c>
      <c r="Q697" s="161">
        <f>'havelvac 7.1'!N697+'havelvac 7.2'!N697</f>
        <v>0</v>
      </c>
      <c r="R697" s="161">
        <f>+'havelvac 7.1'!O697+'havelvac 7.2'!O697+'havelvac 7.3'!O697+'havelvac 7.4'!O697+'havelvac 7.5'!O697+'havelvac 7.6'!O697+'havelvac 7.7'!O697+'havelvac 7.9'!O697+'havelvac 7.8'!O697+'havelvac 7.10'!O697+'havelvac 7.11'!O697+'havelvac 7.12'!O697+'havelvac 7.13'!O697</f>
        <v>0</v>
      </c>
      <c r="S697" s="161">
        <f>+'havelvac 7.1'!P697+'havelvac 7.2'!P697+'havelvac 7.3'!P697+'havelvac 7.4'!P697+'havelvac 7.5'!P697+'havelvac 7.6'!P697+'havelvac 7.7'!P697+'havelvac 7.9'!P697+'havelvac 7.8'!P697+'havelvac 7.10'!P697+'havelvac 7.11'!P697+'havelvac 7.12'!P697+'havelvac 7.13'!P697</f>
        <v>0</v>
      </c>
      <c r="T697" s="438">
        <f t="shared" si="104"/>
        <v>0</v>
      </c>
      <c r="U697" s="438">
        <f t="shared" si="105"/>
        <v>0</v>
      </c>
      <c r="V697" s="438">
        <f t="shared" si="106"/>
        <v>0</v>
      </c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  <c r="DT697" s="5"/>
      <c r="DU697" s="5"/>
      <c r="DV697" s="5"/>
      <c r="DW697" s="5"/>
      <c r="DX697" s="5"/>
      <c r="DY697" s="5"/>
      <c r="DZ697" s="5"/>
      <c r="EA697" s="5"/>
      <c r="EB697" s="5"/>
      <c r="EC697" s="5"/>
      <c r="ED697" s="5"/>
      <c r="EE697" s="5"/>
      <c r="EF697" s="5"/>
      <c r="EG697" s="5"/>
      <c r="EH697" s="5"/>
      <c r="EI697" s="5"/>
      <c r="EJ697" s="5"/>
      <c r="EK697" s="5"/>
      <c r="EL697" s="5"/>
      <c r="EM697" s="5"/>
      <c r="EN697" s="5"/>
      <c r="EO697" s="5"/>
      <c r="EP697" s="5"/>
      <c r="EQ697" s="5"/>
      <c r="ER697" s="5"/>
      <c r="ES697" s="5"/>
      <c r="ET697" s="5"/>
      <c r="EU697" s="5"/>
      <c r="EV697" s="5"/>
      <c r="EW697" s="5"/>
      <c r="EX697" s="5"/>
      <c r="EY697" s="5"/>
      <c r="EZ697" s="5"/>
      <c r="FA697" s="5"/>
      <c r="FB697" s="5"/>
      <c r="FC697" s="5"/>
      <c r="FD697" s="5"/>
      <c r="FE697" s="5"/>
      <c r="FF697" s="5"/>
      <c r="FG697" s="5"/>
      <c r="FH697" s="5"/>
      <c r="FI697" s="5"/>
      <c r="FJ697" s="5"/>
      <c r="FK697" s="5"/>
      <c r="FL697" s="5"/>
      <c r="FM697" s="5"/>
      <c r="FN697" s="5"/>
      <c r="FO697" s="5"/>
      <c r="FP697" s="5"/>
      <c r="FQ697" s="5"/>
      <c r="FR697" s="5"/>
      <c r="FS697" s="5"/>
      <c r="FT697" s="5"/>
      <c r="FU697" s="5"/>
      <c r="FV697" s="5"/>
      <c r="FW697" s="5"/>
      <c r="FX697" s="5"/>
      <c r="FY697" s="5"/>
      <c r="FZ697" s="5"/>
      <c r="GA697" s="5"/>
      <c r="GB697" s="5"/>
      <c r="GC697" s="5"/>
      <c r="GD697" s="5"/>
      <c r="GE697" s="5"/>
      <c r="GF697" s="5"/>
      <c r="GG697" s="5"/>
      <c r="GH697" s="5"/>
      <c r="GI697" s="5"/>
      <c r="GJ697" s="5"/>
      <c r="GK697" s="5"/>
      <c r="GL697" s="5"/>
      <c r="GM697" s="5"/>
      <c r="GN697" s="5"/>
      <c r="GO697" s="5"/>
      <c r="GP697" s="5"/>
      <c r="GQ697" s="5"/>
      <c r="GR697" s="5"/>
      <c r="GS697" s="5"/>
      <c r="GT697" s="5"/>
      <c r="GU697" s="5"/>
      <c r="GV697" s="5"/>
      <c r="GW697" s="5"/>
      <c r="GX697" s="5"/>
      <c r="GY697" s="5"/>
      <c r="GZ697" s="5"/>
      <c r="HA697" s="5"/>
      <c r="HB697" s="5"/>
      <c r="HC697" s="5"/>
      <c r="HD697" s="5"/>
      <c r="HE697" s="5"/>
      <c r="HF697" s="5"/>
      <c r="HG697" s="5"/>
      <c r="HH697" s="5"/>
      <c r="HI697" s="5"/>
      <c r="HJ697" s="5"/>
      <c r="HK697" s="5"/>
      <c r="HL697" s="5"/>
      <c r="HM697" s="5"/>
      <c r="HN697" s="5"/>
      <c r="HO697" s="5"/>
      <c r="HP697" s="5"/>
      <c r="HQ697" s="5"/>
      <c r="HR697" s="5"/>
      <c r="HS697" s="5"/>
      <c r="HT697" s="5"/>
      <c r="HU697" s="5"/>
      <c r="HV697" s="5"/>
      <c r="HW697" s="5"/>
      <c r="HX697" s="5"/>
      <c r="HY697" s="5"/>
      <c r="HZ697" s="5"/>
      <c r="IA697" s="5"/>
      <c r="IB697" s="5"/>
      <c r="IC697" s="5"/>
      <c r="ID697" s="5"/>
    </row>
    <row r="698" spans="1:238" ht="27.6" hidden="1">
      <c r="H698" s="165">
        <v>3070</v>
      </c>
      <c r="I698" s="166" t="s">
        <v>189</v>
      </c>
      <c r="J698" s="167">
        <v>7</v>
      </c>
      <c r="K698" s="167">
        <v>0</v>
      </c>
      <c r="L698" s="168" t="s">
        <v>344</v>
      </c>
      <c r="M698" s="176"/>
      <c r="N698" s="188">
        <f>+N700</f>
        <v>0</v>
      </c>
      <c r="O698" s="188">
        <f>+O700</f>
        <v>0</v>
      </c>
      <c r="P698" s="188">
        <f>+P700</f>
        <v>0</v>
      </c>
      <c r="Q698" s="161">
        <f>'havelvac 7.1'!N698+'havelvac 7.2'!N698</f>
        <v>0</v>
      </c>
      <c r="R698" s="161">
        <f>+'havelvac 7.1'!O698+'havelvac 7.2'!O698+'havelvac 7.3'!O698+'havelvac 7.4'!O698+'havelvac 7.5'!O698+'havelvac 7.6'!O698+'havelvac 7.7'!O698+'havelvac 7.9'!O698+'havelvac 7.8'!O698+'havelvac 7.10'!O698+'havelvac 7.11'!O698+'havelvac 7.12'!O698+'havelvac 7.13'!O698</f>
        <v>0</v>
      </c>
      <c r="S698" s="161">
        <f>+'havelvac 7.1'!P698+'havelvac 7.2'!P698+'havelvac 7.3'!P698+'havelvac 7.4'!P698+'havelvac 7.5'!P698+'havelvac 7.6'!P698+'havelvac 7.7'!P698+'havelvac 7.9'!P698+'havelvac 7.8'!P698+'havelvac 7.10'!P698+'havelvac 7.11'!P698+'havelvac 7.12'!P698+'havelvac 7.13'!P698</f>
        <v>0</v>
      </c>
      <c r="T698" s="438">
        <f t="shared" si="104"/>
        <v>0</v>
      </c>
      <c r="U698" s="438">
        <f t="shared" si="105"/>
        <v>0</v>
      </c>
      <c r="V698" s="438">
        <f t="shared" si="106"/>
        <v>0</v>
      </c>
    </row>
    <row r="699" spans="1:238" s="210" customFormat="1" ht="16.2" hidden="1">
      <c r="A699" s="122"/>
      <c r="B699" s="116"/>
      <c r="C699" s="117"/>
      <c r="D699" s="118"/>
      <c r="E699" s="119"/>
      <c r="F699" s="120"/>
      <c r="G699" s="121"/>
      <c r="H699" s="25"/>
      <c r="I699" s="18"/>
      <c r="J699" s="19"/>
      <c r="K699" s="19"/>
      <c r="L699" s="30" t="s">
        <v>110</v>
      </c>
      <c r="M699" s="31"/>
      <c r="N699" s="190"/>
      <c r="O699" s="190"/>
      <c r="P699" s="190"/>
      <c r="Q699" s="161">
        <f>'havelvac 7.1'!N699+'havelvac 7.2'!N699</f>
        <v>0</v>
      </c>
      <c r="R699" s="161">
        <f>+'havelvac 7.1'!O699+'havelvac 7.2'!O699+'havelvac 7.3'!O699+'havelvac 7.4'!O699+'havelvac 7.5'!O699+'havelvac 7.6'!O699+'havelvac 7.7'!O699+'havelvac 7.9'!O699+'havelvac 7.8'!O699+'havelvac 7.10'!O699+'havelvac 7.11'!O699+'havelvac 7.12'!O699+'havelvac 7.13'!O699</f>
        <v>0</v>
      </c>
      <c r="S699" s="161">
        <f>+'havelvac 7.1'!P699+'havelvac 7.2'!P699+'havelvac 7.3'!P699+'havelvac 7.4'!P699+'havelvac 7.5'!P699+'havelvac 7.6'!P699+'havelvac 7.7'!P699+'havelvac 7.9'!P699+'havelvac 7.8'!P699+'havelvac 7.10'!P699+'havelvac 7.11'!P699+'havelvac 7.12'!P699+'havelvac 7.13'!P699</f>
        <v>0</v>
      </c>
      <c r="T699" s="438">
        <f t="shared" si="104"/>
        <v>0</v>
      </c>
      <c r="U699" s="438">
        <f t="shared" si="105"/>
        <v>0</v>
      </c>
      <c r="V699" s="438">
        <f t="shared" si="106"/>
        <v>0</v>
      </c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  <c r="DT699" s="5"/>
      <c r="DU699" s="5"/>
      <c r="DV699" s="5"/>
      <c r="DW699" s="5"/>
      <c r="DX699" s="5"/>
      <c r="DY699" s="5"/>
      <c r="DZ699" s="5"/>
      <c r="EA699" s="5"/>
      <c r="EB699" s="5"/>
      <c r="EC699" s="5"/>
      <c r="ED699" s="5"/>
      <c r="EE699" s="5"/>
      <c r="EF699" s="5"/>
      <c r="EG699" s="5"/>
      <c r="EH699" s="5"/>
      <c r="EI699" s="5"/>
      <c r="EJ699" s="5"/>
      <c r="EK699" s="5"/>
      <c r="EL699" s="5"/>
      <c r="EM699" s="5"/>
      <c r="EN699" s="5"/>
      <c r="EO699" s="5"/>
      <c r="EP699" s="5"/>
      <c r="EQ699" s="5"/>
      <c r="ER699" s="5"/>
      <c r="ES699" s="5"/>
      <c r="ET699" s="5"/>
      <c r="EU699" s="5"/>
      <c r="EV699" s="5"/>
      <c r="EW699" s="5"/>
      <c r="EX699" s="5"/>
      <c r="EY699" s="5"/>
      <c r="EZ699" s="5"/>
      <c r="FA699" s="5"/>
      <c r="FB699" s="5"/>
      <c r="FC699" s="5"/>
      <c r="FD699" s="5"/>
      <c r="FE699" s="5"/>
      <c r="FF699" s="5"/>
      <c r="FG699" s="5"/>
      <c r="FH699" s="5"/>
      <c r="FI699" s="5"/>
      <c r="FJ699" s="5"/>
      <c r="FK699" s="5"/>
      <c r="FL699" s="5"/>
      <c r="FM699" s="5"/>
      <c r="FN699" s="5"/>
      <c r="FO699" s="5"/>
      <c r="FP699" s="5"/>
      <c r="FQ699" s="5"/>
      <c r="FR699" s="5"/>
      <c r="FS699" s="5"/>
      <c r="FT699" s="5"/>
      <c r="FU699" s="5"/>
      <c r="FV699" s="5"/>
      <c r="FW699" s="5"/>
      <c r="FX699" s="5"/>
      <c r="FY699" s="5"/>
      <c r="FZ699" s="5"/>
      <c r="GA699" s="5"/>
      <c r="GB699" s="5"/>
      <c r="GC699" s="5"/>
      <c r="GD699" s="5"/>
      <c r="GE699" s="5"/>
      <c r="GF699" s="5"/>
      <c r="GG699" s="5"/>
      <c r="GH699" s="5"/>
      <c r="GI699" s="5"/>
      <c r="GJ699" s="5"/>
      <c r="GK699" s="5"/>
      <c r="GL699" s="5"/>
      <c r="GM699" s="5"/>
      <c r="GN699" s="5"/>
      <c r="GO699" s="5"/>
      <c r="GP699" s="5"/>
      <c r="GQ699" s="5"/>
      <c r="GR699" s="5"/>
      <c r="GS699" s="5"/>
      <c r="GT699" s="5"/>
      <c r="GU699" s="5"/>
      <c r="GV699" s="5"/>
      <c r="GW699" s="5"/>
      <c r="GX699" s="5"/>
      <c r="GY699" s="5"/>
      <c r="GZ699" s="5"/>
      <c r="HA699" s="5"/>
      <c r="HB699" s="5"/>
      <c r="HC699" s="5"/>
      <c r="HD699" s="5"/>
      <c r="HE699" s="5"/>
      <c r="HF699" s="5"/>
      <c r="HG699" s="5"/>
      <c r="HH699" s="5"/>
      <c r="HI699" s="5"/>
      <c r="HJ699" s="5"/>
      <c r="HK699" s="5"/>
      <c r="HL699" s="5"/>
      <c r="HM699" s="5"/>
      <c r="HN699" s="5"/>
      <c r="HO699" s="5"/>
      <c r="HP699" s="5"/>
      <c r="HQ699" s="5"/>
      <c r="HR699" s="5"/>
      <c r="HS699" s="5"/>
      <c r="HT699" s="5"/>
      <c r="HU699" s="5"/>
      <c r="HV699" s="5"/>
      <c r="HW699" s="5"/>
      <c r="HX699" s="5"/>
      <c r="HY699" s="5"/>
      <c r="HZ699" s="5"/>
      <c r="IA699" s="5"/>
      <c r="IB699" s="5"/>
      <c r="IC699" s="5"/>
      <c r="ID699" s="5"/>
    </row>
    <row r="700" spans="1:238" s="210" customFormat="1" ht="26.4" hidden="1">
      <c r="A700" s="122"/>
      <c r="B700" s="116"/>
      <c r="C700" s="117"/>
      <c r="D700" s="118"/>
      <c r="E700" s="119"/>
      <c r="F700" s="120"/>
      <c r="G700" s="121"/>
      <c r="H700" s="151">
        <v>3071</v>
      </c>
      <c r="I700" s="152" t="s">
        <v>189</v>
      </c>
      <c r="J700" s="153">
        <v>7</v>
      </c>
      <c r="K700" s="153">
        <v>1</v>
      </c>
      <c r="L700" s="154" t="s">
        <v>344</v>
      </c>
      <c r="M700" s="155"/>
      <c r="N700" s="192">
        <f>+N702+N710+N716+N718+N724+N731+N735+N743+N749</f>
        <v>0</v>
      </c>
      <c r="O700" s="192">
        <f t="shared" ref="O700:P700" si="113">+O702+O710+O716+O718+O724+O731+O735+O743+O749</f>
        <v>0</v>
      </c>
      <c r="P700" s="192">
        <f t="shared" si="113"/>
        <v>0</v>
      </c>
      <c r="Q700" s="161">
        <f>'havelvac 7.1'!N700+'havelvac 7.2'!N700</f>
        <v>0</v>
      </c>
      <c r="R700" s="161">
        <f>+'havelvac 7.1'!O700+'havelvac 7.2'!O700+'havelvac 7.3'!O700+'havelvac 7.4'!O700+'havelvac 7.5'!O700+'havelvac 7.6'!O700+'havelvac 7.7'!O700+'havelvac 7.9'!O700+'havelvac 7.8'!O700+'havelvac 7.10'!O700+'havelvac 7.11'!O700+'havelvac 7.12'!O700+'havelvac 7.13'!O700</f>
        <v>0</v>
      </c>
      <c r="S700" s="161">
        <f>+'havelvac 7.1'!P700+'havelvac 7.2'!P700+'havelvac 7.3'!P700+'havelvac 7.4'!P700+'havelvac 7.5'!P700+'havelvac 7.6'!P700+'havelvac 7.7'!P700+'havelvac 7.9'!P700+'havelvac 7.8'!P700+'havelvac 7.10'!P700+'havelvac 7.11'!P700+'havelvac 7.12'!P700+'havelvac 7.13'!P700</f>
        <v>0</v>
      </c>
      <c r="T700" s="438">
        <f t="shared" si="104"/>
        <v>0</v>
      </c>
      <c r="U700" s="438">
        <f t="shared" si="105"/>
        <v>0</v>
      </c>
      <c r="V700" s="438">
        <f t="shared" si="106"/>
        <v>0</v>
      </c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  <c r="DT700" s="5"/>
      <c r="DU700" s="5"/>
      <c r="DV700" s="5"/>
      <c r="DW700" s="5"/>
      <c r="DX700" s="5"/>
      <c r="DY700" s="5"/>
      <c r="DZ700" s="5"/>
      <c r="EA700" s="5"/>
      <c r="EB700" s="5"/>
      <c r="EC700" s="5"/>
      <c r="ED700" s="5"/>
      <c r="EE700" s="5"/>
      <c r="EF700" s="5"/>
      <c r="EG700" s="5"/>
      <c r="EH700" s="5"/>
      <c r="EI700" s="5"/>
      <c r="EJ700" s="5"/>
      <c r="EK700" s="5"/>
      <c r="EL700" s="5"/>
      <c r="EM700" s="5"/>
      <c r="EN700" s="5"/>
      <c r="EO700" s="5"/>
      <c r="EP700" s="5"/>
      <c r="EQ700" s="5"/>
      <c r="ER700" s="5"/>
      <c r="ES700" s="5"/>
      <c r="ET700" s="5"/>
      <c r="EU700" s="5"/>
      <c r="EV700" s="5"/>
      <c r="EW700" s="5"/>
      <c r="EX700" s="5"/>
      <c r="EY700" s="5"/>
      <c r="EZ700" s="5"/>
      <c r="FA700" s="5"/>
      <c r="FB700" s="5"/>
      <c r="FC700" s="5"/>
      <c r="FD700" s="5"/>
      <c r="FE700" s="5"/>
      <c r="FF700" s="5"/>
      <c r="FG700" s="5"/>
      <c r="FH700" s="5"/>
      <c r="FI700" s="5"/>
      <c r="FJ700" s="5"/>
      <c r="FK700" s="5"/>
      <c r="FL700" s="5"/>
      <c r="FM700" s="5"/>
      <c r="FN700" s="5"/>
      <c r="FO700" s="5"/>
      <c r="FP700" s="5"/>
      <c r="FQ700" s="5"/>
      <c r="FR700" s="5"/>
      <c r="FS700" s="5"/>
      <c r="FT700" s="5"/>
      <c r="FU700" s="5"/>
      <c r="FV700" s="5"/>
      <c r="FW700" s="5"/>
      <c r="FX700" s="5"/>
      <c r="FY700" s="5"/>
      <c r="FZ700" s="5"/>
      <c r="GA700" s="5"/>
      <c r="GB700" s="5"/>
      <c r="GC700" s="5"/>
      <c r="GD700" s="5"/>
      <c r="GE700" s="5"/>
      <c r="GF700" s="5"/>
      <c r="GG700" s="5"/>
      <c r="GH700" s="5"/>
      <c r="GI700" s="5"/>
      <c r="GJ700" s="5"/>
      <c r="GK700" s="5"/>
      <c r="GL700" s="5"/>
      <c r="GM700" s="5"/>
      <c r="GN700" s="5"/>
      <c r="GO700" s="5"/>
      <c r="GP700" s="5"/>
      <c r="GQ700" s="5"/>
      <c r="GR700" s="5"/>
      <c r="GS700" s="5"/>
      <c r="GT700" s="5"/>
      <c r="GU700" s="5"/>
      <c r="GV700" s="5"/>
      <c r="GW700" s="5"/>
      <c r="GX700" s="5"/>
      <c r="GY700" s="5"/>
      <c r="GZ700" s="5"/>
      <c r="HA700" s="5"/>
      <c r="HB700" s="5"/>
      <c r="HC700" s="5"/>
      <c r="HD700" s="5"/>
      <c r="HE700" s="5"/>
      <c r="HF700" s="5"/>
      <c r="HG700" s="5"/>
      <c r="HH700" s="5"/>
      <c r="HI700" s="5"/>
      <c r="HJ700" s="5"/>
      <c r="HK700" s="5"/>
      <c r="HL700" s="5"/>
      <c r="HM700" s="5"/>
      <c r="HN700" s="5"/>
      <c r="HO700" s="5"/>
      <c r="HP700" s="5"/>
      <c r="HQ700" s="5"/>
      <c r="HR700" s="5"/>
      <c r="HS700" s="5"/>
      <c r="HT700" s="5"/>
      <c r="HU700" s="5"/>
      <c r="HV700" s="5"/>
      <c r="HW700" s="5"/>
      <c r="HX700" s="5"/>
      <c r="HY700" s="5"/>
      <c r="HZ700" s="5"/>
      <c r="IA700" s="5"/>
      <c r="IB700" s="5"/>
      <c r="IC700" s="5"/>
      <c r="ID700" s="5"/>
    </row>
    <row r="701" spans="1:238" s="210" customFormat="1" ht="16.2" hidden="1">
      <c r="A701" s="122"/>
      <c r="B701" s="116"/>
      <c r="C701" s="117"/>
      <c r="D701" s="118"/>
      <c r="E701" s="119"/>
      <c r="F701" s="120"/>
      <c r="G701" s="121"/>
      <c r="H701" s="25"/>
      <c r="I701" s="25"/>
      <c r="J701" s="26"/>
      <c r="K701" s="26"/>
      <c r="L701" s="30" t="s">
        <v>108</v>
      </c>
      <c r="M701" s="31"/>
      <c r="N701" s="190"/>
      <c r="O701" s="190"/>
      <c r="P701" s="190"/>
      <c r="Q701" s="161">
        <f>'havelvac 7.1'!N701+'havelvac 7.2'!N701</f>
        <v>0</v>
      </c>
      <c r="R701" s="161">
        <f>+'havelvac 7.1'!O701+'havelvac 7.2'!O701+'havelvac 7.3'!O701+'havelvac 7.4'!O701+'havelvac 7.5'!O701+'havelvac 7.6'!O701+'havelvac 7.7'!O701+'havelvac 7.9'!O701+'havelvac 7.8'!O701+'havelvac 7.10'!O701+'havelvac 7.11'!O701+'havelvac 7.12'!O701+'havelvac 7.13'!O701</f>
        <v>0</v>
      </c>
      <c r="S701" s="161">
        <f>+'havelvac 7.1'!P701+'havelvac 7.2'!P701+'havelvac 7.3'!P701+'havelvac 7.4'!P701+'havelvac 7.5'!P701+'havelvac 7.6'!P701+'havelvac 7.7'!P701+'havelvac 7.9'!P701+'havelvac 7.8'!P701+'havelvac 7.10'!P701+'havelvac 7.11'!P701+'havelvac 7.12'!P701+'havelvac 7.13'!P701</f>
        <v>0</v>
      </c>
      <c r="T701" s="438">
        <f t="shared" si="104"/>
        <v>0</v>
      </c>
      <c r="U701" s="438">
        <f t="shared" si="105"/>
        <v>0</v>
      </c>
      <c r="V701" s="438">
        <f t="shared" si="106"/>
        <v>0</v>
      </c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  <c r="DT701" s="5"/>
      <c r="DU701" s="5"/>
      <c r="DV701" s="5"/>
      <c r="DW701" s="5"/>
      <c r="DX701" s="5"/>
      <c r="DY701" s="5"/>
      <c r="DZ701" s="5"/>
      <c r="EA701" s="5"/>
      <c r="EB701" s="5"/>
      <c r="EC701" s="5"/>
      <c r="ED701" s="5"/>
      <c r="EE701" s="5"/>
      <c r="EF701" s="5"/>
      <c r="EG701" s="5"/>
      <c r="EH701" s="5"/>
      <c r="EI701" s="5"/>
      <c r="EJ701" s="5"/>
      <c r="EK701" s="5"/>
      <c r="EL701" s="5"/>
      <c r="EM701" s="5"/>
      <c r="EN701" s="5"/>
      <c r="EO701" s="5"/>
      <c r="EP701" s="5"/>
      <c r="EQ701" s="5"/>
      <c r="ER701" s="5"/>
      <c r="ES701" s="5"/>
      <c r="ET701" s="5"/>
      <c r="EU701" s="5"/>
      <c r="EV701" s="5"/>
      <c r="EW701" s="5"/>
      <c r="EX701" s="5"/>
      <c r="EY701" s="5"/>
      <c r="EZ701" s="5"/>
      <c r="FA701" s="5"/>
      <c r="FB701" s="5"/>
      <c r="FC701" s="5"/>
      <c r="FD701" s="5"/>
      <c r="FE701" s="5"/>
      <c r="FF701" s="5"/>
      <c r="FG701" s="5"/>
      <c r="FH701" s="5"/>
      <c r="FI701" s="5"/>
      <c r="FJ701" s="5"/>
      <c r="FK701" s="5"/>
      <c r="FL701" s="5"/>
      <c r="FM701" s="5"/>
      <c r="FN701" s="5"/>
      <c r="FO701" s="5"/>
      <c r="FP701" s="5"/>
      <c r="FQ701" s="5"/>
      <c r="FR701" s="5"/>
      <c r="FS701" s="5"/>
      <c r="FT701" s="5"/>
      <c r="FU701" s="5"/>
      <c r="FV701" s="5"/>
      <c r="FW701" s="5"/>
      <c r="FX701" s="5"/>
      <c r="FY701" s="5"/>
      <c r="FZ701" s="5"/>
      <c r="GA701" s="5"/>
      <c r="GB701" s="5"/>
      <c r="GC701" s="5"/>
      <c r="GD701" s="5"/>
      <c r="GE701" s="5"/>
      <c r="GF701" s="5"/>
      <c r="GG701" s="5"/>
      <c r="GH701" s="5"/>
      <c r="GI701" s="5"/>
      <c r="GJ701" s="5"/>
      <c r="GK701" s="5"/>
      <c r="GL701" s="5"/>
      <c r="GM701" s="5"/>
      <c r="GN701" s="5"/>
      <c r="GO701" s="5"/>
      <c r="GP701" s="5"/>
      <c r="GQ701" s="5"/>
      <c r="GR701" s="5"/>
      <c r="GS701" s="5"/>
      <c r="GT701" s="5"/>
      <c r="GU701" s="5"/>
      <c r="GV701" s="5"/>
      <c r="GW701" s="5"/>
      <c r="GX701" s="5"/>
      <c r="GY701" s="5"/>
      <c r="GZ701" s="5"/>
      <c r="HA701" s="5"/>
      <c r="HB701" s="5"/>
      <c r="HC701" s="5"/>
      <c r="HD701" s="5"/>
      <c r="HE701" s="5"/>
      <c r="HF701" s="5"/>
      <c r="HG701" s="5"/>
      <c r="HH701" s="5"/>
      <c r="HI701" s="5"/>
      <c r="HJ701" s="5"/>
      <c r="HK701" s="5"/>
      <c r="HL701" s="5"/>
      <c r="HM701" s="5"/>
      <c r="HN701" s="5"/>
      <c r="HO701" s="5"/>
      <c r="HP701" s="5"/>
      <c r="HQ701" s="5"/>
      <c r="HR701" s="5"/>
      <c r="HS701" s="5"/>
      <c r="HT701" s="5"/>
      <c r="HU701" s="5"/>
      <c r="HV701" s="5"/>
      <c r="HW701" s="5"/>
      <c r="HX701" s="5"/>
      <c r="HY701" s="5"/>
      <c r="HZ701" s="5"/>
      <c r="IA701" s="5"/>
      <c r="IB701" s="5"/>
      <c r="IC701" s="5"/>
      <c r="ID701" s="5"/>
    </row>
    <row r="702" spans="1:238" ht="41.4" hidden="1">
      <c r="H702" s="45"/>
      <c r="I702" s="147"/>
      <c r="J702" s="148"/>
      <c r="K702" s="148"/>
      <c r="L702" s="27" t="s">
        <v>905</v>
      </c>
      <c r="M702" s="28"/>
      <c r="N702" s="197">
        <f>SUM(N703:N709)</f>
        <v>0</v>
      </c>
      <c r="O702" s="197">
        <f>SUM(O703:O709)</f>
        <v>0</v>
      </c>
      <c r="P702" s="197">
        <f>SUM(P703:P709)</f>
        <v>0</v>
      </c>
      <c r="Q702" s="161">
        <f>'havelvac 7.1'!N702+'havelvac 7.2'!N702</f>
        <v>0</v>
      </c>
      <c r="R702" s="161">
        <f>+'havelvac 7.1'!O702+'havelvac 7.2'!O702+'havelvac 7.3'!O702+'havelvac 7.4'!O702+'havelvac 7.5'!O702+'havelvac 7.6'!O702+'havelvac 7.7'!O702+'havelvac 7.9'!O702+'havelvac 7.8'!O702+'havelvac 7.10'!O702+'havelvac 7.11'!O702+'havelvac 7.12'!O702+'havelvac 7.13'!O702</f>
        <v>0</v>
      </c>
      <c r="S702" s="161">
        <f>+'havelvac 7.1'!P702+'havelvac 7.2'!P702+'havelvac 7.3'!P702+'havelvac 7.4'!P702+'havelvac 7.5'!P702+'havelvac 7.6'!P702+'havelvac 7.7'!P702+'havelvac 7.9'!P702+'havelvac 7.8'!P702+'havelvac 7.10'!P702+'havelvac 7.11'!P702+'havelvac 7.12'!P702+'havelvac 7.13'!P702</f>
        <v>0</v>
      </c>
      <c r="T702" s="438">
        <f t="shared" si="104"/>
        <v>0</v>
      </c>
      <c r="U702" s="438">
        <f t="shared" si="105"/>
        <v>0</v>
      </c>
      <c r="V702" s="438">
        <f t="shared" si="106"/>
        <v>0</v>
      </c>
    </row>
    <row r="703" spans="1:238" s="210" customFormat="1" ht="16.2" hidden="1">
      <c r="A703" s="122"/>
      <c r="B703" s="116"/>
      <c r="C703" s="117"/>
      <c r="D703" s="118"/>
      <c r="E703" s="119"/>
      <c r="F703" s="120"/>
      <c r="G703" s="121"/>
      <c r="H703" s="17"/>
      <c r="I703" s="25"/>
      <c r="J703" s="26"/>
      <c r="K703" s="26"/>
      <c r="L703" s="29" t="s">
        <v>116</v>
      </c>
      <c r="M703" s="13">
        <v>4214</v>
      </c>
      <c r="N703" s="183">
        <f>+'havelvac 7.1'!N703+'havelvac 7.2'!N703+'havelvac 7.3'!N703+'havelvac 7.4'!N703+'havelvac 7.5'!N703+'havelvac 7.6'!N703+'havelvac 7.7'!N703+'havelvac 7.9'!N703+'havelvac 7.8'!N703+'havelvac 7.10'!N703+'havelvac 7.11'!N703+'havelvac 7.12'!N703+'havelvac 7.13'!N703</f>
        <v>0</v>
      </c>
      <c r="O703" s="183">
        <f>+'havelvac 7.1'!O703+'havelvac 7.2'!O703+'havelvac 7.3'!O703+'havelvac 7.4'!O703+'havelvac 7.5'!O703+'havelvac 7.6'!O703+'havelvac 7.7'!O703+'havelvac 7.9'!O703+'havelvac 7.8'!O703+'havelvac 7.10'!O703+'havelvac 7.11'!O703+'havelvac 7.12'!O703+'havelvac 7.13'!O703</f>
        <v>0</v>
      </c>
      <c r="P703" s="183">
        <f>+'havelvac 7.1'!P703+'havelvac 7.2'!P703+'havelvac 7.3'!P703+'havelvac 7.4'!P703+'havelvac 7.5'!P703+'havelvac 7.6'!P703+'havelvac 7.7'!P703+'havelvac 7.9'!P703+'havelvac 7.8'!P703+'havelvac 7.10'!P703+'havelvac 7.11'!P703+'havelvac 7.12'!P703+'havelvac 7.13'!P703</f>
        <v>0</v>
      </c>
      <c r="Q703" s="161">
        <f>'havelvac 7.1'!N703+'havelvac 7.2'!N703</f>
        <v>0</v>
      </c>
      <c r="R703" s="161">
        <f>+'havelvac 7.1'!O703+'havelvac 7.2'!O703+'havelvac 7.3'!O703+'havelvac 7.4'!O703+'havelvac 7.5'!O703+'havelvac 7.6'!O703+'havelvac 7.7'!O703+'havelvac 7.9'!O703+'havelvac 7.8'!O703+'havelvac 7.10'!O703+'havelvac 7.11'!O703+'havelvac 7.12'!O703+'havelvac 7.13'!O703</f>
        <v>0</v>
      </c>
      <c r="S703" s="161">
        <f>+'havelvac 7.1'!P703+'havelvac 7.2'!P703+'havelvac 7.3'!P703+'havelvac 7.4'!P703+'havelvac 7.5'!P703+'havelvac 7.6'!P703+'havelvac 7.7'!P703+'havelvac 7.9'!P703+'havelvac 7.8'!P703+'havelvac 7.10'!P703+'havelvac 7.11'!P703+'havelvac 7.12'!P703+'havelvac 7.13'!P703</f>
        <v>0</v>
      </c>
      <c r="T703" s="438">
        <f t="shared" si="104"/>
        <v>0</v>
      </c>
      <c r="U703" s="438">
        <f t="shared" si="105"/>
        <v>0</v>
      </c>
      <c r="V703" s="438">
        <f t="shared" si="106"/>
        <v>0</v>
      </c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  <c r="DT703" s="5"/>
      <c r="DU703" s="5"/>
      <c r="DV703" s="5"/>
      <c r="DW703" s="5"/>
      <c r="DX703" s="5"/>
      <c r="DY703" s="5"/>
      <c r="DZ703" s="5"/>
      <c r="EA703" s="5"/>
      <c r="EB703" s="5"/>
      <c r="EC703" s="5"/>
      <c r="ED703" s="5"/>
      <c r="EE703" s="5"/>
      <c r="EF703" s="5"/>
      <c r="EG703" s="5"/>
      <c r="EH703" s="5"/>
      <c r="EI703" s="5"/>
      <c r="EJ703" s="5"/>
      <c r="EK703" s="5"/>
      <c r="EL703" s="5"/>
      <c r="EM703" s="5"/>
      <c r="EN703" s="5"/>
      <c r="EO703" s="5"/>
      <c r="EP703" s="5"/>
      <c r="EQ703" s="5"/>
      <c r="ER703" s="5"/>
      <c r="ES703" s="5"/>
      <c r="ET703" s="5"/>
      <c r="EU703" s="5"/>
      <c r="EV703" s="5"/>
      <c r="EW703" s="5"/>
      <c r="EX703" s="5"/>
      <c r="EY703" s="5"/>
      <c r="EZ703" s="5"/>
      <c r="FA703" s="5"/>
      <c r="FB703" s="5"/>
      <c r="FC703" s="5"/>
      <c r="FD703" s="5"/>
      <c r="FE703" s="5"/>
      <c r="FF703" s="5"/>
      <c r="FG703" s="5"/>
      <c r="FH703" s="5"/>
      <c r="FI703" s="5"/>
      <c r="FJ703" s="5"/>
      <c r="FK703" s="5"/>
      <c r="FL703" s="5"/>
      <c r="FM703" s="5"/>
      <c r="FN703" s="5"/>
      <c r="FO703" s="5"/>
      <c r="FP703" s="5"/>
      <c r="FQ703" s="5"/>
      <c r="FR703" s="5"/>
      <c r="FS703" s="5"/>
      <c r="FT703" s="5"/>
      <c r="FU703" s="5"/>
      <c r="FV703" s="5"/>
      <c r="FW703" s="5"/>
      <c r="FX703" s="5"/>
      <c r="FY703" s="5"/>
      <c r="FZ703" s="5"/>
      <c r="GA703" s="5"/>
      <c r="GB703" s="5"/>
      <c r="GC703" s="5"/>
      <c r="GD703" s="5"/>
      <c r="GE703" s="5"/>
      <c r="GF703" s="5"/>
      <c r="GG703" s="5"/>
      <c r="GH703" s="5"/>
      <c r="GI703" s="5"/>
      <c r="GJ703" s="5"/>
      <c r="GK703" s="5"/>
      <c r="GL703" s="5"/>
      <c r="GM703" s="5"/>
      <c r="GN703" s="5"/>
      <c r="GO703" s="5"/>
      <c r="GP703" s="5"/>
      <c r="GQ703" s="5"/>
      <c r="GR703" s="5"/>
      <c r="GS703" s="5"/>
      <c r="GT703" s="5"/>
      <c r="GU703" s="5"/>
      <c r="GV703" s="5"/>
      <c r="GW703" s="5"/>
      <c r="GX703" s="5"/>
      <c r="GY703" s="5"/>
      <c r="GZ703" s="5"/>
      <c r="HA703" s="5"/>
      <c r="HB703" s="5"/>
      <c r="HC703" s="5"/>
      <c r="HD703" s="5"/>
      <c r="HE703" s="5"/>
      <c r="HF703" s="5"/>
      <c r="HG703" s="5"/>
      <c r="HH703" s="5"/>
      <c r="HI703" s="5"/>
      <c r="HJ703" s="5"/>
      <c r="HK703" s="5"/>
      <c r="HL703" s="5"/>
      <c r="HM703" s="5"/>
      <c r="HN703" s="5"/>
      <c r="HO703" s="5"/>
      <c r="HP703" s="5"/>
      <c r="HQ703" s="5"/>
      <c r="HR703" s="5"/>
      <c r="HS703" s="5"/>
      <c r="HT703" s="5"/>
      <c r="HU703" s="5"/>
      <c r="HV703" s="5"/>
      <c r="HW703" s="5"/>
      <c r="HX703" s="5"/>
      <c r="HY703" s="5"/>
      <c r="HZ703" s="5"/>
      <c r="IA703" s="5"/>
      <c r="IB703" s="5"/>
      <c r="IC703" s="5"/>
      <c r="ID703" s="5"/>
    </row>
    <row r="704" spans="1:238" ht="26.4" hidden="1">
      <c r="H704" s="17"/>
      <c r="I704" s="25"/>
      <c r="J704" s="26"/>
      <c r="K704" s="26"/>
      <c r="L704" s="30" t="s">
        <v>394</v>
      </c>
      <c r="M704" s="31">
        <v>4233</v>
      </c>
      <c r="N704" s="183">
        <f>+'havelvac 7.1'!N704+'havelvac 7.2'!N704+'havelvac 7.3'!N704+'havelvac 7.4'!N704+'havelvac 7.5'!N704+'havelvac 7.6'!N704+'havelvac 7.7'!N704+'havelvac 7.9'!N704+'havelvac 7.8'!N704+'havelvac 7.10'!N704+'havelvac 7.11'!N704+'havelvac 7.12'!N704+'havelvac 7.13'!N704</f>
        <v>0</v>
      </c>
      <c r="O704" s="183">
        <f>+'havelvac 7.1'!O704+'havelvac 7.2'!O704+'havelvac 7.3'!O704+'havelvac 7.4'!O704+'havelvac 7.5'!O704+'havelvac 7.6'!O704+'havelvac 7.7'!O704+'havelvac 7.9'!O704+'havelvac 7.8'!O704+'havelvac 7.10'!O704+'havelvac 7.11'!O704+'havelvac 7.12'!O704+'havelvac 7.13'!O704</f>
        <v>0</v>
      </c>
      <c r="P704" s="183">
        <f>+'havelvac 7.1'!P704+'havelvac 7.2'!P704+'havelvac 7.3'!P704+'havelvac 7.4'!P704+'havelvac 7.5'!P704+'havelvac 7.6'!P704+'havelvac 7.7'!P704+'havelvac 7.9'!P704+'havelvac 7.8'!P704+'havelvac 7.10'!P704+'havelvac 7.11'!P704+'havelvac 7.12'!P704+'havelvac 7.13'!P704</f>
        <v>0</v>
      </c>
      <c r="Q704" s="161">
        <f>'havelvac 7.1'!N704+'havelvac 7.2'!N704</f>
        <v>0</v>
      </c>
      <c r="R704" s="161">
        <f>+'havelvac 7.1'!O704+'havelvac 7.2'!O704+'havelvac 7.3'!O704+'havelvac 7.4'!O704+'havelvac 7.5'!O704+'havelvac 7.6'!O704+'havelvac 7.7'!O704+'havelvac 7.9'!O704+'havelvac 7.8'!O704+'havelvac 7.10'!O704+'havelvac 7.11'!O704+'havelvac 7.12'!O704+'havelvac 7.13'!O704</f>
        <v>0</v>
      </c>
      <c r="S704" s="161">
        <f>+'havelvac 7.1'!P704+'havelvac 7.2'!P704+'havelvac 7.3'!P704+'havelvac 7.4'!P704+'havelvac 7.5'!P704+'havelvac 7.6'!P704+'havelvac 7.7'!P704+'havelvac 7.9'!P704+'havelvac 7.8'!P704+'havelvac 7.10'!P704+'havelvac 7.11'!P704+'havelvac 7.12'!P704+'havelvac 7.13'!P704</f>
        <v>0</v>
      </c>
      <c r="T704" s="438">
        <f t="shared" si="104"/>
        <v>0</v>
      </c>
      <c r="U704" s="438">
        <f t="shared" si="105"/>
        <v>0</v>
      </c>
      <c r="V704" s="438">
        <f t="shared" si="106"/>
        <v>0</v>
      </c>
    </row>
    <row r="705" spans="1:238" s="210" customFormat="1" ht="16.2" hidden="1">
      <c r="A705" s="122"/>
      <c r="B705" s="116"/>
      <c r="C705" s="117"/>
      <c r="D705" s="118"/>
      <c r="E705" s="119"/>
      <c r="F705" s="120"/>
      <c r="G705" s="121"/>
      <c r="H705" s="17"/>
      <c r="I705" s="25"/>
      <c r="J705" s="26"/>
      <c r="K705" s="26"/>
      <c r="L705" s="29" t="s">
        <v>123</v>
      </c>
      <c r="M705" s="12">
        <v>4235</v>
      </c>
      <c r="N705" s="183">
        <f>+'havelvac 7.1'!N705+'havelvac 7.2'!N705+'havelvac 7.3'!N705+'havelvac 7.4'!N705+'havelvac 7.5'!N705+'havelvac 7.6'!N705+'havelvac 7.7'!N705+'havelvac 7.9'!N705+'havelvac 7.8'!N705+'havelvac 7.10'!N705+'havelvac 7.11'!N705+'havelvac 7.12'!N705+'havelvac 7.13'!N705</f>
        <v>0</v>
      </c>
      <c r="O705" s="183">
        <f>+'havelvac 7.1'!O705+'havelvac 7.2'!O705+'havelvac 7.3'!O705+'havelvac 7.4'!O705+'havelvac 7.5'!O705+'havelvac 7.6'!O705+'havelvac 7.7'!O705+'havelvac 7.9'!O705+'havelvac 7.8'!O705+'havelvac 7.10'!O705+'havelvac 7.11'!O705+'havelvac 7.12'!O705+'havelvac 7.13'!O705</f>
        <v>0</v>
      </c>
      <c r="P705" s="183">
        <f>+'havelvac 7.1'!P705+'havelvac 7.2'!P705+'havelvac 7.3'!P705+'havelvac 7.4'!P705+'havelvac 7.5'!P705+'havelvac 7.6'!P705+'havelvac 7.7'!P705+'havelvac 7.9'!P705+'havelvac 7.8'!P705+'havelvac 7.10'!P705+'havelvac 7.11'!P705+'havelvac 7.12'!P705+'havelvac 7.13'!P705</f>
        <v>0</v>
      </c>
      <c r="Q705" s="161">
        <f>'havelvac 7.1'!N705+'havelvac 7.2'!N705</f>
        <v>0</v>
      </c>
      <c r="R705" s="161">
        <f>+'havelvac 7.1'!O705+'havelvac 7.2'!O705+'havelvac 7.3'!O705+'havelvac 7.4'!O705+'havelvac 7.5'!O705+'havelvac 7.6'!O705+'havelvac 7.7'!O705+'havelvac 7.9'!O705+'havelvac 7.8'!O705+'havelvac 7.10'!O705+'havelvac 7.11'!O705+'havelvac 7.12'!O705+'havelvac 7.13'!O705</f>
        <v>0</v>
      </c>
      <c r="S705" s="161">
        <f>+'havelvac 7.1'!P705+'havelvac 7.2'!P705+'havelvac 7.3'!P705+'havelvac 7.4'!P705+'havelvac 7.5'!P705+'havelvac 7.6'!P705+'havelvac 7.7'!P705+'havelvac 7.9'!P705+'havelvac 7.8'!P705+'havelvac 7.10'!P705+'havelvac 7.11'!P705+'havelvac 7.12'!P705+'havelvac 7.13'!P705</f>
        <v>0</v>
      </c>
      <c r="T705" s="438">
        <f t="shared" si="104"/>
        <v>0</v>
      </c>
      <c r="U705" s="438">
        <f t="shared" si="105"/>
        <v>0</v>
      </c>
      <c r="V705" s="438">
        <f t="shared" si="106"/>
        <v>0</v>
      </c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  <c r="DT705" s="5"/>
      <c r="DU705" s="5"/>
      <c r="DV705" s="5"/>
      <c r="DW705" s="5"/>
      <c r="DX705" s="5"/>
      <c r="DY705" s="5"/>
      <c r="DZ705" s="5"/>
      <c r="EA705" s="5"/>
      <c r="EB705" s="5"/>
      <c r="EC705" s="5"/>
      <c r="ED705" s="5"/>
      <c r="EE705" s="5"/>
      <c r="EF705" s="5"/>
      <c r="EG705" s="5"/>
      <c r="EH705" s="5"/>
      <c r="EI705" s="5"/>
      <c r="EJ705" s="5"/>
      <c r="EK705" s="5"/>
      <c r="EL705" s="5"/>
      <c r="EM705" s="5"/>
      <c r="EN705" s="5"/>
      <c r="EO705" s="5"/>
      <c r="EP705" s="5"/>
      <c r="EQ705" s="5"/>
      <c r="ER705" s="5"/>
      <c r="ES705" s="5"/>
      <c r="ET705" s="5"/>
      <c r="EU705" s="5"/>
      <c r="EV705" s="5"/>
      <c r="EW705" s="5"/>
      <c r="EX705" s="5"/>
      <c r="EY705" s="5"/>
      <c r="EZ705" s="5"/>
      <c r="FA705" s="5"/>
      <c r="FB705" s="5"/>
      <c r="FC705" s="5"/>
      <c r="FD705" s="5"/>
      <c r="FE705" s="5"/>
      <c r="FF705" s="5"/>
      <c r="FG705" s="5"/>
      <c r="FH705" s="5"/>
      <c r="FI705" s="5"/>
      <c r="FJ705" s="5"/>
      <c r="FK705" s="5"/>
      <c r="FL705" s="5"/>
      <c r="FM705" s="5"/>
      <c r="FN705" s="5"/>
      <c r="FO705" s="5"/>
      <c r="FP705" s="5"/>
      <c r="FQ705" s="5"/>
      <c r="FR705" s="5"/>
      <c r="FS705" s="5"/>
      <c r="FT705" s="5"/>
      <c r="FU705" s="5"/>
      <c r="FV705" s="5"/>
      <c r="FW705" s="5"/>
      <c r="FX705" s="5"/>
      <c r="FY705" s="5"/>
      <c r="FZ705" s="5"/>
      <c r="GA705" s="5"/>
      <c r="GB705" s="5"/>
      <c r="GC705" s="5"/>
      <c r="GD705" s="5"/>
      <c r="GE705" s="5"/>
      <c r="GF705" s="5"/>
      <c r="GG705" s="5"/>
      <c r="GH705" s="5"/>
      <c r="GI705" s="5"/>
      <c r="GJ705" s="5"/>
      <c r="GK705" s="5"/>
      <c r="GL705" s="5"/>
      <c r="GM705" s="5"/>
      <c r="GN705" s="5"/>
      <c r="GO705" s="5"/>
      <c r="GP705" s="5"/>
      <c r="GQ705" s="5"/>
      <c r="GR705" s="5"/>
      <c r="GS705" s="5"/>
      <c r="GT705" s="5"/>
      <c r="GU705" s="5"/>
      <c r="GV705" s="5"/>
      <c r="GW705" s="5"/>
      <c r="GX705" s="5"/>
      <c r="GY705" s="5"/>
      <c r="GZ705" s="5"/>
      <c r="HA705" s="5"/>
      <c r="HB705" s="5"/>
      <c r="HC705" s="5"/>
      <c r="HD705" s="5"/>
      <c r="HE705" s="5"/>
      <c r="HF705" s="5"/>
      <c r="HG705" s="5"/>
      <c r="HH705" s="5"/>
      <c r="HI705" s="5"/>
      <c r="HJ705" s="5"/>
      <c r="HK705" s="5"/>
      <c r="HL705" s="5"/>
      <c r="HM705" s="5"/>
      <c r="HN705" s="5"/>
      <c r="HO705" s="5"/>
      <c r="HP705" s="5"/>
      <c r="HQ705" s="5"/>
      <c r="HR705" s="5"/>
      <c r="HS705" s="5"/>
      <c r="HT705" s="5"/>
      <c r="HU705" s="5"/>
      <c r="HV705" s="5"/>
      <c r="HW705" s="5"/>
      <c r="HX705" s="5"/>
      <c r="HY705" s="5"/>
      <c r="HZ705" s="5"/>
      <c r="IA705" s="5"/>
      <c r="IB705" s="5"/>
      <c r="IC705" s="5"/>
      <c r="ID705" s="5"/>
    </row>
    <row r="706" spans="1:238" ht="16.2" hidden="1">
      <c r="H706" s="17"/>
      <c r="I706" s="25"/>
      <c r="J706" s="26"/>
      <c r="K706" s="26"/>
      <c r="L706" s="29" t="s">
        <v>125</v>
      </c>
      <c r="M706" s="44">
        <v>4239</v>
      </c>
      <c r="N706" s="183">
        <f>+'havelvac 7.1'!N706+'havelvac 7.2'!N706+'havelvac 7.3'!N706+'havelvac 7.4'!N706+'havelvac 7.5'!N706+'havelvac 7.6'!N706+'havelvac 7.7'!N706+'havelvac 7.9'!N706+'havelvac 7.8'!N706+'havelvac 7.10'!N706+'havelvac 7.11'!N706+'havelvac 7.12'!N706+'havelvac 7.13'!N706</f>
        <v>0</v>
      </c>
      <c r="O706" s="183">
        <f>+'havelvac 7.1'!O706+'havelvac 7.2'!O706+'havelvac 7.3'!O706+'havelvac 7.4'!O706+'havelvac 7.5'!O706+'havelvac 7.6'!O706+'havelvac 7.7'!O706+'havelvac 7.9'!O706+'havelvac 7.8'!O706+'havelvac 7.10'!O706+'havelvac 7.11'!O706+'havelvac 7.12'!O706+'havelvac 7.13'!O706</f>
        <v>0</v>
      </c>
      <c r="P706" s="183">
        <f>+'havelvac 7.1'!P706+'havelvac 7.2'!P706+'havelvac 7.3'!P706+'havelvac 7.4'!P706+'havelvac 7.5'!P706+'havelvac 7.6'!P706+'havelvac 7.7'!P706+'havelvac 7.9'!P706+'havelvac 7.8'!P706+'havelvac 7.10'!P706+'havelvac 7.11'!P706+'havelvac 7.12'!P706+'havelvac 7.13'!P706</f>
        <v>0</v>
      </c>
      <c r="Q706" s="161">
        <f>'havelvac 7.1'!N706+'havelvac 7.2'!N706</f>
        <v>0</v>
      </c>
      <c r="R706" s="161">
        <f>+'havelvac 7.1'!O706+'havelvac 7.2'!O706+'havelvac 7.3'!O706+'havelvac 7.4'!O706+'havelvac 7.5'!O706+'havelvac 7.6'!O706+'havelvac 7.7'!O706+'havelvac 7.9'!O706+'havelvac 7.8'!O706+'havelvac 7.10'!O706+'havelvac 7.11'!O706+'havelvac 7.12'!O706+'havelvac 7.13'!O706</f>
        <v>0</v>
      </c>
      <c r="S706" s="161">
        <f>+'havelvac 7.1'!P706+'havelvac 7.2'!P706+'havelvac 7.3'!P706+'havelvac 7.4'!P706+'havelvac 7.5'!P706+'havelvac 7.6'!P706+'havelvac 7.7'!P706+'havelvac 7.9'!P706+'havelvac 7.8'!P706+'havelvac 7.10'!P706+'havelvac 7.11'!P706+'havelvac 7.12'!P706+'havelvac 7.13'!P706</f>
        <v>0</v>
      </c>
      <c r="T706" s="438">
        <f t="shared" si="104"/>
        <v>0</v>
      </c>
      <c r="U706" s="438">
        <f t="shared" si="105"/>
        <v>0</v>
      </c>
      <c r="V706" s="438">
        <f t="shared" si="106"/>
        <v>0</v>
      </c>
    </row>
    <row r="707" spans="1:238" s="210" customFormat="1" ht="16.2" hidden="1">
      <c r="A707" s="122"/>
      <c r="B707" s="116"/>
      <c r="C707" s="117"/>
      <c r="D707" s="118"/>
      <c r="E707" s="119"/>
      <c r="F707" s="120"/>
      <c r="G707" s="121"/>
      <c r="H707" s="17"/>
      <c r="I707" s="25"/>
      <c r="J707" s="26"/>
      <c r="K707" s="26"/>
      <c r="L707" s="29" t="s">
        <v>396</v>
      </c>
      <c r="M707" s="44">
        <v>4241</v>
      </c>
      <c r="N707" s="183">
        <f>+'havelvac 7.1'!N707+'havelvac 7.2'!N707+'havelvac 7.3'!N707+'havelvac 7.4'!N707+'havelvac 7.5'!N707+'havelvac 7.6'!N707+'havelvac 7.7'!N707+'havelvac 7.9'!N707+'havelvac 7.8'!N707+'havelvac 7.10'!N707+'havelvac 7.11'!N707+'havelvac 7.12'!N707+'havelvac 7.13'!N707</f>
        <v>0</v>
      </c>
      <c r="O707" s="183">
        <f>+'havelvac 7.1'!O707+'havelvac 7.2'!O707+'havelvac 7.3'!O707+'havelvac 7.4'!O707+'havelvac 7.5'!O707+'havelvac 7.6'!O707+'havelvac 7.7'!O707+'havelvac 7.9'!O707+'havelvac 7.8'!O707+'havelvac 7.10'!O707+'havelvac 7.11'!O707+'havelvac 7.12'!O707+'havelvac 7.13'!O707</f>
        <v>0</v>
      </c>
      <c r="P707" s="183">
        <f>+'havelvac 7.1'!P707+'havelvac 7.2'!P707+'havelvac 7.3'!P707+'havelvac 7.4'!P707+'havelvac 7.5'!P707+'havelvac 7.6'!P707+'havelvac 7.7'!P707+'havelvac 7.9'!P707+'havelvac 7.8'!P707+'havelvac 7.10'!P707+'havelvac 7.11'!P707+'havelvac 7.12'!P707+'havelvac 7.13'!P707</f>
        <v>0</v>
      </c>
      <c r="Q707" s="161">
        <f>'havelvac 7.1'!N707+'havelvac 7.2'!N707</f>
        <v>0</v>
      </c>
      <c r="R707" s="161">
        <f>+'havelvac 7.1'!O707+'havelvac 7.2'!O707+'havelvac 7.3'!O707+'havelvac 7.4'!O707+'havelvac 7.5'!O707+'havelvac 7.6'!O707+'havelvac 7.7'!O707+'havelvac 7.9'!O707+'havelvac 7.8'!O707+'havelvac 7.10'!O707+'havelvac 7.11'!O707+'havelvac 7.12'!O707+'havelvac 7.13'!O707</f>
        <v>0</v>
      </c>
      <c r="S707" s="161">
        <f>+'havelvac 7.1'!P707+'havelvac 7.2'!P707+'havelvac 7.3'!P707+'havelvac 7.4'!P707+'havelvac 7.5'!P707+'havelvac 7.6'!P707+'havelvac 7.7'!P707+'havelvac 7.9'!P707+'havelvac 7.8'!P707+'havelvac 7.10'!P707+'havelvac 7.11'!P707+'havelvac 7.12'!P707+'havelvac 7.13'!P707</f>
        <v>0</v>
      </c>
      <c r="T707" s="438">
        <f t="shared" si="104"/>
        <v>0</v>
      </c>
      <c r="U707" s="438">
        <f t="shared" si="105"/>
        <v>0</v>
      </c>
      <c r="V707" s="438">
        <f t="shared" si="106"/>
        <v>0</v>
      </c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  <c r="DT707" s="5"/>
      <c r="DU707" s="5"/>
      <c r="DV707" s="5"/>
      <c r="DW707" s="5"/>
      <c r="DX707" s="5"/>
      <c r="DY707" s="5"/>
      <c r="DZ707" s="5"/>
      <c r="EA707" s="5"/>
      <c r="EB707" s="5"/>
      <c r="EC707" s="5"/>
      <c r="ED707" s="5"/>
      <c r="EE707" s="5"/>
      <c r="EF707" s="5"/>
      <c r="EG707" s="5"/>
      <c r="EH707" s="5"/>
      <c r="EI707" s="5"/>
      <c r="EJ707" s="5"/>
      <c r="EK707" s="5"/>
      <c r="EL707" s="5"/>
      <c r="EM707" s="5"/>
      <c r="EN707" s="5"/>
      <c r="EO707" s="5"/>
      <c r="EP707" s="5"/>
      <c r="EQ707" s="5"/>
      <c r="ER707" s="5"/>
      <c r="ES707" s="5"/>
      <c r="ET707" s="5"/>
      <c r="EU707" s="5"/>
      <c r="EV707" s="5"/>
      <c r="EW707" s="5"/>
      <c r="EX707" s="5"/>
      <c r="EY707" s="5"/>
      <c r="EZ707" s="5"/>
      <c r="FA707" s="5"/>
      <c r="FB707" s="5"/>
      <c r="FC707" s="5"/>
      <c r="FD707" s="5"/>
      <c r="FE707" s="5"/>
      <c r="FF707" s="5"/>
      <c r="FG707" s="5"/>
      <c r="FH707" s="5"/>
      <c r="FI707" s="5"/>
      <c r="FJ707" s="5"/>
      <c r="FK707" s="5"/>
      <c r="FL707" s="5"/>
      <c r="FM707" s="5"/>
      <c r="FN707" s="5"/>
      <c r="FO707" s="5"/>
      <c r="FP707" s="5"/>
      <c r="FQ707" s="5"/>
      <c r="FR707" s="5"/>
      <c r="FS707" s="5"/>
      <c r="FT707" s="5"/>
      <c r="FU707" s="5"/>
      <c r="FV707" s="5"/>
      <c r="FW707" s="5"/>
      <c r="FX707" s="5"/>
      <c r="FY707" s="5"/>
      <c r="FZ707" s="5"/>
      <c r="GA707" s="5"/>
      <c r="GB707" s="5"/>
      <c r="GC707" s="5"/>
      <c r="GD707" s="5"/>
      <c r="GE707" s="5"/>
      <c r="GF707" s="5"/>
      <c r="GG707" s="5"/>
      <c r="GH707" s="5"/>
      <c r="GI707" s="5"/>
      <c r="GJ707" s="5"/>
      <c r="GK707" s="5"/>
      <c r="GL707" s="5"/>
      <c r="GM707" s="5"/>
      <c r="GN707" s="5"/>
      <c r="GO707" s="5"/>
      <c r="GP707" s="5"/>
      <c r="GQ707" s="5"/>
      <c r="GR707" s="5"/>
      <c r="GS707" s="5"/>
      <c r="GT707" s="5"/>
      <c r="GU707" s="5"/>
      <c r="GV707" s="5"/>
      <c r="GW707" s="5"/>
      <c r="GX707" s="5"/>
      <c r="GY707" s="5"/>
      <c r="GZ707" s="5"/>
      <c r="HA707" s="5"/>
      <c r="HB707" s="5"/>
      <c r="HC707" s="5"/>
      <c r="HD707" s="5"/>
      <c r="HE707" s="5"/>
      <c r="HF707" s="5"/>
      <c r="HG707" s="5"/>
      <c r="HH707" s="5"/>
      <c r="HI707" s="5"/>
      <c r="HJ707" s="5"/>
      <c r="HK707" s="5"/>
      <c r="HL707" s="5"/>
      <c r="HM707" s="5"/>
      <c r="HN707" s="5"/>
      <c r="HO707" s="5"/>
      <c r="HP707" s="5"/>
      <c r="HQ707" s="5"/>
      <c r="HR707" s="5"/>
      <c r="HS707" s="5"/>
      <c r="HT707" s="5"/>
      <c r="HU707" s="5"/>
      <c r="HV707" s="5"/>
      <c r="HW707" s="5"/>
      <c r="HX707" s="5"/>
      <c r="HY707" s="5"/>
      <c r="HZ707" s="5"/>
      <c r="IA707" s="5"/>
      <c r="IB707" s="5"/>
      <c r="IC707" s="5"/>
      <c r="ID707" s="5"/>
    </row>
    <row r="708" spans="1:238" ht="16.2" hidden="1">
      <c r="H708" s="17"/>
      <c r="I708" s="25"/>
      <c r="J708" s="26"/>
      <c r="K708" s="26"/>
      <c r="L708" s="30" t="s">
        <v>134</v>
      </c>
      <c r="M708" s="31">
        <v>4861</v>
      </c>
      <c r="N708" s="183">
        <f>+'havelvac 7.1'!N708+'havelvac 7.2'!N708+'havelvac 7.3'!N708+'havelvac 7.4'!N708+'havelvac 7.5'!N708+'havelvac 7.6'!N708+'havelvac 7.7'!N708+'havelvac 7.9'!N708+'havelvac 7.8'!N708+'havelvac 7.10'!N708+'havelvac 7.11'!N708+'havelvac 7.12'!N708+'havelvac 7.13'!N708</f>
        <v>0</v>
      </c>
      <c r="O708" s="183">
        <f>+'havelvac 7.1'!O708+'havelvac 7.2'!O708+'havelvac 7.3'!O708+'havelvac 7.4'!O708+'havelvac 7.5'!O708+'havelvac 7.6'!O708+'havelvac 7.7'!O708+'havelvac 7.9'!O708+'havelvac 7.8'!O708+'havelvac 7.10'!O708+'havelvac 7.11'!O708+'havelvac 7.12'!O708+'havelvac 7.13'!O708</f>
        <v>0</v>
      </c>
      <c r="P708" s="183">
        <f>+'havelvac 7.1'!P708+'havelvac 7.2'!P708+'havelvac 7.3'!P708+'havelvac 7.4'!P708+'havelvac 7.5'!P708+'havelvac 7.6'!P708+'havelvac 7.7'!P708+'havelvac 7.9'!P708+'havelvac 7.8'!P708+'havelvac 7.10'!P708+'havelvac 7.11'!P708+'havelvac 7.12'!P708+'havelvac 7.13'!P708</f>
        <v>0</v>
      </c>
      <c r="Q708" s="161">
        <f>'havelvac 7.1'!N708+'havelvac 7.2'!N708</f>
        <v>0</v>
      </c>
      <c r="R708" s="161">
        <f>+'havelvac 7.1'!O708+'havelvac 7.2'!O708+'havelvac 7.3'!O708+'havelvac 7.4'!O708+'havelvac 7.5'!O708+'havelvac 7.6'!O708+'havelvac 7.7'!O708+'havelvac 7.9'!O708+'havelvac 7.8'!O708+'havelvac 7.10'!O708+'havelvac 7.11'!O708+'havelvac 7.12'!O708+'havelvac 7.13'!O708</f>
        <v>0</v>
      </c>
      <c r="S708" s="161">
        <f>+'havelvac 7.1'!P708+'havelvac 7.2'!P708+'havelvac 7.3'!P708+'havelvac 7.4'!P708+'havelvac 7.5'!P708+'havelvac 7.6'!P708+'havelvac 7.7'!P708+'havelvac 7.9'!P708+'havelvac 7.8'!P708+'havelvac 7.10'!P708+'havelvac 7.11'!P708+'havelvac 7.12'!P708+'havelvac 7.13'!P708</f>
        <v>0</v>
      </c>
      <c r="T708" s="438">
        <f t="shared" si="104"/>
        <v>0</v>
      </c>
      <c r="U708" s="438">
        <f t="shared" si="105"/>
        <v>0</v>
      </c>
      <c r="V708" s="438">
        <f t="shared" si="106"/>
        <v>0</v>
      </c>
    </row>
    <row r="709" spans="1:238" s="210" customFormat="1" ht="16.2" hidden="1">
      <c r="A709" s="122"/>
      <c r="B709" s="116"/>
      <c r="C709" s="117"/>
      <c r="D709" s="118"/>
      <c r="E709" s="119"/>
      <c r="F709" s="120"/>
      <c r="G709" s="121"/>
      <c r="H709" s="17"/>
      <c r="I709" s="25"/>
      <c r="J709" s="26"/>
      <c r="K709" s="26"/>
      <c r="L709" s="29" t="s">
        <v>136</v>
      </c>
      <c r="M709" s="12">
        <v>5122</v>
      </c>
      <c r="N709" s="183">
        <f>+'havelvac 7.1'!N709+'havelvac 7.2'!N709+'havelvac 7.3'!N709+'havelvac 7.4'!N709+'havelvac 7.5'!N709+'havelvac 7.6'!N709+'havelvac 7.7'!N709+'havelvac 7.9'!N709+'havelvac 7.8'!N709+'havelvac 7.10'!N709+'havelvac 7.11'!N709+'havelvac 7.12'!N709+'havelvac 7.13'!N709</f>
        <v>0</v>
      </c>
      <c r="O709" s="183">
        <f>+'havelvac 7.1'!O709+'havelvac 7.2'!O709+'havelvac 7.3'!O709+'havelvac 7.4'!O709+'havelvac 7.5'!O709+'havelvac 7.6'!O709+'havelvac 7.7'!O709+'havelvac 7.9'!O709+'havelvac 7.8'!O709+'havelvac 7.10'!O709+'havelvac 7.11'!O709+'havelvac 7.12'!O709+'havelvac 7.13'!O709</f>
        <v>0</v>
      </c>
      <c r="P709" s="183">
        <f>+'havelvac 7.1'!P709+'havelvac 7.2'!P709+'havelvac 7.3'!P709+'havelvac 7.4'!P709+'havelvac 7.5'!P709+'havelvac 7.6'!P709+'havelvac 7.7'!P709+'havelvac 7.9'!P709+'havelvac 7.8'!P709+'havelvac 7.10'!P709+'havelvac 7.11'!P709+'havelvac 7.12'!P709+'havelvac 7.13'!P709</f>
        <v>0</v>
      </c>
      <c r="Q709" s="161">
        <f>'havelvac 7.1'!N709+'havelvac 7.2'!N709</f>
        <v>0</v>
      </c>
      <c r="R709" s="161">
        <f>+'havelvac 7.1'!O709+'havelvac 7.2'!O709+'havelvac 7.3'!O709+'havelvac 7.4'!O709+'havelvac 7.5'!O709+'havelvac 7.6'!O709+'havelvac 7.7'!O709+'havelvac 7.9'!O709+'havelvac 7.8'!O709+'havelvac 7.10'!O709+'havelvac 7.11'!O709+'havelvac 7.12'!O709+'havelvac 7.13'!O709</f>
        <v>0</v>
      </c>
      <c r="S709" s="161">
        <f>+'havelvac 7.1'!P709+'havelvac 7.2'!P709+'havelvac 7.3'!P709+'havelvac 7.4'!P709+'havelvac 7.5'!P709+'havelvac 7.6'!P709+'havelvac 7.7'!P709+'havelvac 7.9'!P709+'havelvac 7.8'!P709+'havelvac 7.10'!P709+'havelvac 7.11'!P709+'havelvac 7.12'!P709+'havelvac 7.13'!P709</f>
        <v>0</v>
      </c>
      <c r="T709" s="438">
        <f t="shared" si="104"/>
        <v>0</v>
      </c>
      <c r="U709" s="438">
        <f t="shared" si="105"/>
        <v>0</v>
      </c>
      <c r="V709" s="438">
        <f t="shared" si="106"/>
        <v>0</v>
      </c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  <c r="DT709" s="5"/>
      <c r="DU709" s="5"/>
      <c r="DV709" s="5"/>
      <c r="DW709" s="5"/>
      <c r="DX709" s="5"/>
      <c r="DY709" s="5"/>
      <c r="DZ709" s="5"/>
      <c r="EA709" s="5"/>
      <c r="EB709" s="5"/>
      <c r="EC709" s="5"/>
      <c r="ED709" s="5"/>
      <c r="EE709" s="5"/>
      <c r="EF709" s="5"/>
      <c r="EG709" s="5"/>
      <c r="EH709" s="5"/>
      <c r="EI709" s="5"/>
      <c r="EJ709" s="5"/>
      <c r="EK709" s="5"/>
      <c r="EL709" s="5"/>
      <c r="EM709" s="5"/>
      <c r="EN709" s="5"/>
      <c r="EO709" s="5"/>
      <c r="EP709" s="5"/>
      <c r="EQ709" s="5"/>
      <c r="ER709" s="5"/>
      <c r="ES709" s="5"/>
      <c r="ET709" s="5"/>
      <c r="EU709" s="5"/>
      <c r="EV709" s="5"/>
      <c r="EW709" s="5"/>
      <c r="EX709" s="5"/>
      <c r="EY709" s="5"/>
      <c r="EZ709" s="5"/>
      <c r="FA709" s="5"/>
      <c r="FB709" s="5"/>
      <c r="FC709" s="5"/>
      <c r="FD709" s="5"/>
      <c r="FE709" s="5"/>
      <c r="FF709" s="5"/>
      <c r="FG709" s="5"/>
      <c r="FH709" s="5"/>
      <c r="FI709" s="5"/>
      <c r="FJ709" s="5"/>
      <c r="FK709" s="5"/>
      <c r="FL709" s="5"/>
      <c r="FM709" s="5"/>
      <c r="FN709" s="5"/>
      <c r="FO709" s="5"/>
      <c r="FP709" s="5"/>
      <c r="FQ709" s="5"/>
      <c r="FR709" s="5"/>
      <c r="FS709" s="5"/>
      <c r="FT709" s="5"/>
      <c r="FU709" s="5"/>
      <c r="FV709" s="5"/>
      <c r="FW709" s="5"/>
      <c r="FX709" s="5"/>
      <c r="FY709" s="5"/>
      <c r="FZ709" s="5"/>
      <c r="GA709" s="5"/>
      <c r="GB709" s="5"/>
      <c r="GC709" s="5"/>
      <c r="GD709" s="5"/>
      <c r="GE709" s="5"/>
      <c r="GF709" s="5"/>
      <c r="GG709" s="5"/>
      <c r="GH709" s="5"/>
      <c r="GI709" s="5"/>
      <c r="GJ709" s="5"/>
      <c r="GK709" s="5"/>
      <c r="GL709" s="5"/>
      <c r="GM709" s="5"/>
      <c r="GN709" s="5"/>
      <c r="GO709" s="5"/>
      <c r="GP709" s="5"/>
      <c r="GQ709" s="5"/>
      <c r="GR709" s="5"/>
      <c r="GS709" s="5"/>
      <c r="GT709" s="5"/>
      <c r="GU709" s="5"/>
      <c r="GV709" s="5"/>
      <c r="GW709" s="5"/>
      <c r="GX709" s="5"/>
      <c r="GY709" s="5"/>
      <c r="GZ709" s="5"/>
      <c r="HA709" s="5"/>
      <c r="HB709" s="5"/>
      <c r="HC709" s="5"/>
      <c r="HD709" s="5"/>
      <c r="HE709" s="5"/>
      <c r="HF709" s="5"/>
      <c r="HG709" s="5"/>
      <c r="HH709" s="5"/>
      <c r="HI709" s="5"/>
      <c r="HJ709" s="5"/>
      <c r="HK709" s="5"/>
      <c r="HL709" s="5"/>
      <c r="HM709" s="5"/>
      <c r="HN709" s="5"/>
      <c r="HO709" s="5"/>
      <c r="HP709" s="5"/>
      <c r="HQ709" s="5"/>
      <c r="HR709" s="5"/>
      <c r="HS709" s="5"/>
      <c r="HT709" s="5"/>
      <c r="HU709" s="5"/>
      <c r="HV709" s="5"/>
      <c r="HW709" s="5"/>
      <c r="HX709" s="5"/>
      <c r="HY709" s="5"/>
      <c r="HZ709" s="5"/>
      <c r="IA709" s="5"/>
      <c r="IB709" s="5"/>
      <c r="IC709" s="5"/>
      <c r="ID709" s="5"/>
    </row>
    <row r="710" spans="1:238" ht="55.2" hidden="1">
      <c r="H710" s="45"/>
      <c r="I710" s="147"/>
      <c r="J710" s="148"/>
      <c r="K710" s="148"/>
      <c r="L710" s="27" t="s">
        <v>777</v>
      </c>
      <c r="M710" s="28"/>
      <c r="N710" s="197">
        <f>SUM(N711:N715)</f>
        <v>0</v>
      </c>
      <c r="O710" s="197">
        <f>SUM(O711:O715)</f>
        <v>0</v>
      </c>
      <c r="P710" s="197">
        <f>SUM(P711:P715)</f>
        <v>0</v>
      </c>
      <c r="Q710" s="161">
        <f>'havelvac 7.1'!N710+'havelvac 7.2'!N710</f>
        <v>0</v>
      </c>
      <c r="R710" s="161">
        <f>+'havelvac 7.1'!O710+'havelvac 7.2'!O710+'havelvac 7.3'!O710+'havelvac 7.4'!O710+'havelvac 7.5'!O710+'havelvac 7.6'!O710+'havelvac 7.7'!O710+'havelvac 7.9'!O710+'havelvac 7.8'!O710+'havelvac 7.10'!O710+'havelvac 7.11'!O710+'havelvac 7.12'!O710+'havelvac 7.13'!O710</f>
        <v>0</v>
      </c>
      <c r="S710" s="161">
        <f>+'havelvac 7.1'!P710+'havelvac 7.2'!P710+'havelvac 7.3'!P710+'havelvac 7.4'!P710+'havelvac 7.5'!P710+'havelvac 7.6'!P710+'havelvac 7.7'!P710+'havelvac 7.9'!P710+'havelvac 7.8'!P710+'havelvac 7.10'!P710+'havelvac 7.11'!P710+'havelvac 7.12'!P710+'havelvac 7.13'!P710</f>
        <v>0</v>
      </c>
      <c r="T710" s="438">
        <f t="shared" si="104"/>
        <v>0</v>
      </c>
      <c r="U710" s="438">
        <f t="shared" si="105"/>
        <v>0</v>
      </c>
      <c r="V710" s="438">
        <f t="shared" si="106"/>
        <v>0</v>
      </c>
    </row>
    <row r="711" spans="1:238" s="210" customFormat="1" ht="16.2" hidden="1">
      <c r="A711" s="122"/>
      <c r="B711" s="116"/>
      <c r="C711" s="117"/>
      <c r="D711" s="118"/>
      <c r="E711" s="119"/>
      <c r="F711" s="120"/>
      <c r="G711" s="121"/>
      <c r="H711" s="17"/>
      <c r="I711" s="25"/>
      <c r="J711" s="26"/>
      <c r="K711" s="26"/>
      <c r="L711" s="29" t="s">
        <v>125</v>
      </c>
      <c r="M711" s="44">
        <v>4239</v>
      </c>
      <c r="N711" s="183">
        <f>+'havelvac 7.1'!N711+'havelvac 7.2'!N711+'havelvac 7.3'!N711+'havelvac 7.4'!N711+'havelvac 7.5'!N711+'havelvac 7.6'!N711+'havelvac 7.7'!N711+'havelvac 7.9'!N711+'havelvac 7.8'!N711+'havelvac 7.10'!N711+'havelvac 7.11'!N711+'havelvac 7.12'!N711+'havelvac 7.13'!N711</f>
        <v>0</v>
      </c>
      <c r="O711" s="183">
        <f>+'havelvac 7.1'!O711+'havelvac 7.2'!O711+'havelvac 7.3'!O711+'havelvac 7.4'!O711+'havelvac 7.5'!O711+'havelvac 7.6'!O711+'havelvac 7.7'!O711+'havelvac 7.9'!O711+'havelvac 7.8'!O711+'havelvac 7.10'!O711+'havelvac 7.11'!O711+'havelvac 7.12'!O711+'havelvac 7.13'!O711</f>
        <v>0</v>
      </c>
      <c r="P711" s="183">
        <f>+'havelvac 7.1'!P711+'havelvac 7.2'!P711+'havelvac 7.3'!P711+'havelvac 7.4'!P711+'havelvac 7.5'!P711+'havelvac 7.6'!P711+'havelvac 7.7'!P711+'havelvac 7.9'!P711+'havelvac 7.8'!P711+'havelvac 7.10'!P711+'havelvac 7.11'!P711+'havelvac 7.12'!P711+'havelvac 7.13'!P711</f>
        <v>0</v>
      </c>
      <c r="Q711" s="161">
        <f>'havelvac 7.1'!N711+'havelvac 7.2'!N711</f>
        <v>0</v>
      </c>
      <c r="R711" s="161">
        <f>+'havelvac 7.1'!O711+'havelvac 7.2'!O711+'havelvac 7.3'!O711+'havelvac 7.4'!O711+'havelvac 7.5'!O711+'havelvac 7.6'!O711+'havelvac 7.7'!O711+'havelvac 7.9'!O711+'havelvac 7.8'!O711+'havelvac 7.10'!O711+'havelvac 7.11'!O711+'havelvac 7.12'!O711+'havelvac 7.13'!O711</f>
        <v>0</v>
      </c>
      <c r="S711" s="161">
        <f>+'havelvac 7.1'!P711+'havelvac 7.2'!P711+'havelvac 7.3'!P711+'havelvac 7.4'!P711+'havelvac 7.5'!P711+'havelvac 7.6'!P711+'havelvac 7.7'!P711+'havelvac 7.9'!P711+'havelvac 7.8'!P711+'havelvac 7.10'!P711+'havelvac 7.11'!P711+'havelvac 7.12'!P711+'havelvac 7.13'!P711</f>
        <v>0</v>
      </c>
      <c r="T711" s="438">
        <f t="shared" si="104"/>
        <v>0</v>
      </c>
      <c r="U711" s="438">
        <f t="shared" si="105"/>
        <v>0</v>
      </c>
      <c r="V711" s="438">
        <f t="shared" si="106"/>
        <v>0</v>
      </c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  <c r="DT711" s="5"/>
      <c r="DU711" s="5"/>
      <c r="DV711" s="5"/>
      <c r="DW711" s="5"/>
      <c r="DX711" s="5"/>
      <c r="DY711" s="5"/>
      <c r="DZ711" s="5"/>
      <c r="EA711" s="5"/>
      <c r="EB711" s="5"/>
      <c r="EC711" s="5"/>
      <c r="ED711" s="5"/>
      <c r="EE711" s="5"/>
      <c r="EF711" s="5"/>
      <c r="EG711" s="5"/>
      <c r="EH711" s="5"/>
      <c r="EI711" s="5"/>
      <c r="EJ711" s="5"/>
      <c r="EK711" s="5"/>
      <c r="EL711" s="5"/>
      <c r="EM711" s="5"/>
      <c r="EN711" s="5"/>
      <c r="EO711" s="5"/>
      <c r="EP711" s="5"/>
      <c r="EQ711" s="5"/>
      <c r="ER711" s="5"/>
      <c r="ES711" s="5"/>
      <c r="ET711" s="5"/>
      <c r="EU711" s="5"/>
      <c r="EV711" s="5"/>
      <c r="EW711" s="5"/>
      <c r="EX711" s="5"/>
      <c r="EY711" s="5"/>
      <c r="EZ711" s="5"/>
      <c r="FA711" s="5"/>
      <c r="FB711" s="5"/>
      <c r="FC711" s="5"/>
      <c r="FD711" s="5"/>
      <c r="FE711" s="5"/>
      <c r="FF711" s="5"/>
      <c r="FG711" s="5"/>
      <c r="FH711" s="5"/>
      <c r="FI711" s="5"/>
      <c r="FJ711" s="5"/>
      <c r="FK711" s="5"/>
      <c r="FL711" s="5"/>
      <c r="FM711" s="5"/>
      <c r="FN711" s="5"/>
      <c r="FO711" s="5"/>
      <c r="FP711" s="5"/>
      <c r="FQ711" s="5"/>
      <c r="FR711" s="5"/>
      <c r="FS711" s="5"/>
      <c r="FT711" s="5"/>
      <c r="FU711" s="5"/>
      <c r="FV711" s="5"/>
      <c r="FW711" s="5"/>
      <c r="FX711" s="5"/>
      <c r="FY711" s="5"/>
      <c r="FZ711" s="5"/>
      <c r="GA711" s="5"/>
      <c r="GB711" s="5"/>
      <c r="GC711" s="5"/>
      <c r="GD711" s="5"/>
      <c r="GE711" s="5"/>
      <c r="GF711" s="5"/>
      <c r="GG711" s="5"/>
      <c r="GH711" s="5"/>
      <c r="GI711" s="5"/>
      <c r="GJ711" s="5"/>
      <c r="GK711" s="5"/>
      <c r="GL711" s="5"/>
      <c r="GM711" s="5"/>
      <c r="GN711" s="5"/>
      <c r="GO711" s="5"/>
      <c r="GP711" s="5"/>
      <c r="GQ711" s="5"/>
      <c r="GR711" s="5"/>
      <c r="GS711" s="5"/>
      <c r="GT711" s="5"/>
      <c r="GU711" s="5"/>
      <c r="GV711" s="5"/>
      <c r="GW711" s="5"/>
      <c r="GX711" s="5"/>
      <c r="GY711" s="5"/>
      <c r="GZ711" s="5"/>
      <c r="HA711" s="5"/>
      <c r="HB711" s="5"/>
      <c r="HC711" s="5"/>
      <c r="HD711" s="5"/>
      <c r="HE711" s="5"/>
      <c r="HF711" s="5"/>
      <c r="HG711" s="5"/>
      <c r="HH711" s="5"/>
      <c r="HI711" s="5"/>
      <c r="HJ711" s="5"/>
      <c r="HK711" s="5"/>
      <c r="HL711" s="5"/>
      <c r="HM711" s="5"/>
      <c r="HN711" s="5"/>
      <c r="HO711" s="5"/>
      <c r="HP711" s="5"/>
      <c r="HQ711" s="5"/>
      <c r="HR711" s="5"/>
      <c r="HS711" s="5"/>
      <c r="HT711" s="5"/>
      <c r="HU711" s="5"/>
      <c r="HV711" s="5"/>
      <c r="HW711" s="5"/>
      <c r="HX711" s="5"/>
      <c r="HY711" s="5"/>
      <c r="HZ711" s="5"/>
      <c r="IA711" s="5"/>
      <c r="IB711" s="5"/>
      <c r="IC711" s="5"/>
      <c r="ID711" s="5"/>
    </row>
    <row r="712" spans="1:238" s="210" customFormat="1" ht="24.75" hidden="1" customHeight="1">
      <c r="A712" s="122"/>
      <c r="B712" s="116"/>
      <c r="C712" s="117"/>
      <c r="D712" s="118"/>
      <c r="E712" s="119"/>
      <c r="F712" s="120"/>
      <c r="G712" s="121"/>
      <c r="H712" s="17"/>
      <c r="I712" s="25"/>
      <c r="J712" s="26"/>
      <c r="K712" s="26"/>
      <c r="L712" s="30" t="s">
        <v>142</v>
      </c>
      <c r="M712" s="13">
        <v>4251</v>
      </c>
      <c r="N712" s="183">
        <f>+'havelvac 7.1'!N712+'havelvac 7.2'!N712+'havelvac 7.3'!N712+'havelvac 7.4'!N712+'havelvac 7.5'!N712+'havelvac 7.6'!N712+'havelvac 7.7'!N712+'havelvac 7.9'!N712+'havelvac 7.8'!N712+'havelvac 7.10'!N712+'havelvac 7.11'!N712+'havelvac 7.12'!N712+'havelvac 7.13'!N712</f>
        <v>0</v>
      </c>
      <c r="O712" s="183">
        <f>+'havelvac 7.1'!O712+'havelvac 7.2'!O712+'havelvac 7.3'!O712+'havelvac 7.4'!O712+'havelvac 7.5'!O712+'havelvac 7.6'!O712+'havelvac 7.7'!O712+'havelvac 7.9'!O712+'havelvac 7.8'!O712+'havelvac 7.10'!O712+'havelvac 7.11'!O712+'havelvac 7.12'!O712+'havelvac 7.13'!O712</f>
        <v>0</v>
      </c>
      <c r="P712" s="183">
        <f>+'havelvac 7.1'!P712+'havelvac 7.2'!P712+'havelvac 7.3'!P712+'havelvac 7.4'!P712+'havelvac 7.5'!P712+'havelvac 7.6'!P712+'havelvac 7.7'!P712+'havelvac 7.9'!P712+'havelvac 7.8'!P712+'havelvac 7.10'!P712+'havelvac 7.11'!P712+'havelvac 7.12'!P712+'havelvac 7.13'!P712</f>
        <v>0</v>
      </c>
      <c r="Q712" s="161">
        <f>'havelvac 7.1'!N712+'havelvac 7.2'!N712</f>
        <v>0</v>
      </c>
      <c r="R712" s="161">
        <f>+'havelvac 7.1'!O712+'havelvac 7.2'!O712+'havelvac 7.3'!O712+'havelvac 7.4'!O712+'havelvac 7.5'!O712+'havelvac 7.6'!O712+'havelvac 7.7'!O712+'havelvac 7.9'!O712+'havelvac 7.8'!O712+'havelvac 7.10'!O712+'havelvac 7.11'!O712+'havelvac 7.12'!O712+'havelvac 7.13'!O712</f>
        <v>0</v>
      </c>
      <c r="S712" s="161">
        <f>+'havelvac 7.1'!P712+'havelvac 7.2'!P712+'havelvac 7.3'!P712+'havelvac 7.4'!P712+'havelvac 7.5'!P712+'havelvac 7.6'!P712+'havelvac 7.7'!P712+'havelvac 7.9'!P712+'havelvac 7.8'!P712+'havelvac 7.10'!P712+'havelvac 7.11'!P712+'havelvac 7.12'!P712+'havelvac 7.13'!P712</f>
        <v>0</v>
      </c>
      <c r="T712" s="438">
        <f t="shared" si="104"/>
        <v>0</v>
      </c>
      <c r="U712" s="438">
        <f t="shared" si="105"/>
        <v>0</v>
      </c>
      <c r="V712" s="438">
        <f t="shared" si="106"/>
        <v>0</v>
      </c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  <c r="DT712" s="5"/>
      <c r="DU712" s="5"/>
      <c r="DV712" s="5"/>
      <c r="DW712" s="5"/>
      <c r="DX712" s="5"/>
      <c r="DY712" s="5"/>
      <c r="DZ712" s="5"/>
      <c r="EA712" s="5"/>
      <c r="EB712" s="5"/>
      <c r="EC712" s="5"/>
      <c r="ED712" s="5"/>
      <c r="EE712" s="5"/>
      <c r="EF712" s="5"/>
      <c r="EG712" s="5"/>
      <c r="EH712" s="5"/>
      <c r="EI712" s="5"/>
      <c r="EJ712" s="5"/>
      <c r="EK712" s="5"/>
      <c r="EL712" s="5"/>
      <c r="EM712" s="5"/>
      <c r="EN712" s="5"/>
      <c r="EO712" s="5"/>
      <c r="EP712" s="5"/>
      <c r="EQ712" s="5"/>
      <c r="ER712" s="5"/>
      <c r="ES712" s="5"/>
      <c r="ET712" s="5"/>
      <c r="EU712" s="5"/>
      <c r="EV712" s="5"/>
      <c r="EW712" s="5"/>
      <c r="EX712" s="5"/>
      <c r="EY712" s="5"/>
      <c r="EZ712" s="5"/>
      <c r="FA712" s="5"/>
      <c r="FB712" s="5"/>
      <c r="FC712" s="5"/>
      <c r="FD712" s="5"/>
      <c r="FE712" s="5"/>
      <c r="FF712" s="5"/>
      <c r="FG712" s="5"/>
      <c r="FH712" s="5"/>
      <c r="FI712" s="5"/>
      <c r="FJ712" s="5"/>
      <c r="FK712" s="5"/>
      <c r="FL712" s="5"/>
      <c r="FM712" s="5"/>
      <c r="FN712" s="5"/>
      <c r="FO712" s="5"/>
      <c r="FP712" s="5"/>
      <c r="FQ712" s="5"/>
      <c r="FR712" s="5"/>
      <c r="FS712" s="5"/>
      <c r="FT712" s="5"/>
      <c r="FU712" s="5"/>
      <c r="FV712" s="5"/>
      <c r="FW712" s="5"/>
      <c r="FX712" s="5"/>
      <c r="FY712" s="5"/>
      <c r="FZ712" s="5"/>
      <c r="GA712" s="5"/>
      <c r="GB712" s="5"/>
      <c r="GC712" s="5"/>
      <c r="GD712" s="5"/>
      <c r="GE712" s="5"/>
      <c r="GF712" s="5"/>
      <c r="GG712" s="5"/>
      <c r="GH712" s="5"/>
      <c r="GI712" s="5"/>
      <c r="GJ712" s="5"/>
      <c r="GK712" s="5"/>
      <c r="GL712" s="5"/>
      <c r="GM712" s="5"/>
      <c r="GN712" s="5"/>
      <c r="GO712" s="5"/>
      <c r="GP712" s="5"/>
      <c r="GQ712" s="5"/>
      <c r="GR712" s="5"/>
      <c r="GS712" s="5"/>
      <c r="GT712" s="5"/>
      <c r="GU712" s="5"/>
      <c r="GV712" s="5"/>
      <c r="GW712" s="5"/>
      <c r="GX712" s="5"/>
      <c r="GY712" s="5"/>
      <c r="GZ712" s="5"/>
      <c r="HA712" s="5"/>
      <c r="HB712" s="5"/>
      <c r="HC712" s="5"/>
      <c r="HD712" s="5"/>
      <c r="HE712" s="5"/>
      <c r="HF712" s="5"/>
      <c r="HG712" s="5"/>
      <c r="HH712" s="5"/>
      <c r="HI712" s="5"/>
      <c r="HJ712" s="5"/>
      <c r="HK712" s="5"/>
      <c r="HL712" s="5"/>
      <c r="HM712" s="5"/>
      <c r="HN712" s="5"/>
      <c r="HO712" s="5"/>
      <c r="HP712" s="5"/>
      <c r="HQ712" s="5"/>
      <c r="HR712" s="5"/>
      <c r="HS712" s="5"/>
      <c r="HT712" s="5"/>
      <c r="HU712" s="5"/>
      <c r="HV712" s="5"/>
      <c r="HW712" s="5"/>
      <c r="HX712" s="5"/>
      <c r="HY712" s="5"/>
      <c r="HZ712" s="5"/>
      <c r="IA712" s="5"/>
      <c r="IB712" s="5"/>
      <c r="IC712" s="5"/>
      <c r="ID712" s="5"/>
    </row>
    <row r="713" spans="1:238" ht="16.2" hidden="1">
      <c r="H713" s="17"/>
      <c r="I713" s="25"/>
      <c r="J713" s="26"/>
      <c r="K713" s="26"/>
      <c r="L713" s="29" t="s">
        <v>130</v>
      </c>
      <c r="M713" s="13">
        <v>4267</v>
      </c>
      <c r="N713" s="183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3" s="183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3" s="183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  <c r="Q713" s="161">
        <f>'havelvac 7.1'!N713+'havelvac 7.2'!N713</f>
        <v>0</v>
      </c>
      <c r="R713" s="161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S713" s="161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  <c r="T713" s="438">
        <f t="shared" si="104"/>
        <v>0</v>
      </c>
      <c r="U713" s="438">
        <f t="shared" si="105"/>
        <v>0</v>
      </c>
      <c r="V713" s="438">
        <f t="shared" si="106"/>
        <v>0</v>
      </c>
    </row>
    <row r="714" spans="1:238" ht="16.2" hidden="1">
      <c r="H714" s="17"/>
      <c r="I714" s="25"/>
      <c r="J714" s="26"/>
      <c r="K714" s="26"/>
      <c r="L714" s="32" t="s">
        <v>364</v>
      </c>
      <c r="M714" s="48">
        <v>4269</v>
      </c>
      <c r="N714" s="183">
        <f>+'havelvac 7.1'!N714+'havelvac 7.2'!N714+'havelvac 7.3'!N714+'havelvac 7.4'!N714+'havelvac 7.5'!N714+'havelvac 7.6'!N714+'havelvac 7.7'!N714+'havelvac 7.9'!N714+'havelvac 7.8'!N714+'havelvac 7.10'!N714+'havelvac 7.11'!N714+'havelvac 7.12'!N714+'havelvac 7.13'!N714</f>
        <v>0</v>
      </c>
      <c r="O714" s="183">
        <f>+'havelvac 7.1'!O714+'havelvac 7.2'!O714+'havelvac 7.3'!O714+'havelvac 7.4'!O714+'havelvac 7.5'!O714+'havelvac 7.6'!O714+'havelvac 7.7'!O714+'havelvac 7.9'!O714+'havelvac 7.8'!O714+'havelvac 7.10'!O714+'havelvac 7.11'!O714+'havelvac 7.12'!O714+'havelvac 7.13'!O714</f>
        <v>0</v>
      </c>
      <c r="P714" s="183">
        <f>+'havelvac 7.1'!P714+'havelvac 7.2'!P714+'havelvac 7.3'!P714+'havelvac 7.4'!P714+'havelvac 7.5'!P714+'havelvac 7.6'!P714+'havelvac 7.7'!P714+'havelvac 7.9'!P714+'havelvac 7.8'!P714+'havelvac 7.10'!P714+'havelvac 7.11'!P714+'havelvac 7.12'!P714+'havelvac 7.13'!P714</f>
        <v>0</v>
      </c>
      <c r="Q714" s="161">
        <f>'havelvac 7.1'!N714+'havelvac 7.2'!N714</f>
        <v>0</v>
      </c>
      <c r="R714" s="161">
        <f>+'havelvac 7.1'!O714+'havelvac 7.2'!O714+'havelvac 7.3'!O714+'havelvac 7.4'!O714+'havelvac 7.5'!O714+'havelvac 7.6'!O714+'havelvac 7.7'!O714+'havelvac 7.9'!O714+'havelvac 7.8'!O714+'havelvac 7.10'!O714+'havelvac 7.11'!O714+'havelvac 7.12'!O714+'havelvac 7.13'!O714</f>
        <v>0</v>
      </c>
      <c r="S714" s="161">
        <f>+'havelvac 7.1'!P714+'havelvac 7.2'!P714+'havelvac 7.3'!P714+'havelvac 7.4'!P714+'havelvac 7.5'!P714+'havelvac 7.6'!P714+'havelvac 7.7'!P714+'havelvac 7.9'!P714+'havelvac 7.8'!P714+'havelvac 7.10'!P714+'havelvac 7.11'!P714+'havelvac 7.12'!P714+'havelvac 7.13'!P714</f>
        <v>0</v>
      </c>
      <c r="T714" s="438">
        <f t="shared" si="104"/>
        <v>0</v>
      </c>
      <c r="U714" s="438">
        <f t="shared" si="105"/>
        <v>0</v>
      </c>
      <c r="V714" s="438">
        <f t="shared" si="106"/>
        <v>0</v>
      </c>
    </row>
    <row r="715" spans="1:238" s="210" customFormat="1" ht="16.2" hidden="1">
      <c r="A715" s="122"/>
      <c r="B715" s="116"/>
      <c r="C715" s="117"/>
      <c r="D715" s="118"/>
      <c r="E715" s="119"/>
      <c r="F715" s="120"/>
      <c r="G715" s="121"/>
      <c r="H715" s="17"/>
      <c r="I715" s="25"/>
      <c r="J715" s="26"/>
      <c r="K715" s="26"/>
      <c r="L715" s="30" t="s">
        <v>134</v>
      </c>
      <c r="M715" s="31">
        <v>4861</v>
      </c>
      <c r="N715" s="183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5" s="183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5" s="183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  <c r="Q715" s="161">
        <f>'havelvac 7.1'!N715+'havelvac 7.2'!N715</f>
        <v>0</v>
      </c>
      <c r="R715" s="161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S715" s="161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  <c r="T715" s="438">
        <f t="shared" si="104"/>
        <v>0</v>
      </c>
      <c r="U715" s="438">
        <f t="shared" si="105"/>
        <v>0</v>
      </c>
      <c r="V715" s="438">
        <f t="shared" si="106"/>
        <v>0</v>
      </c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  <c r="DT715" s="5"/>
      <c r="DU715" s="5"/>
      <c r="DV715" s="5"/>
      <c r="DW715" s="5"/>
      <c r="DX715" s="5"/>
      <c r="DY715" s="5"/>
      <c r="DZ715" s="5"/>
      <c r="EA715" s="5"/>
      <c r="EB715" s="5"/>
      <c r="EC715" s="5"/>
      <c r="ED715" s="5"/>
      <c r="EE715" s="5"/>
      <c r="EF715" s="5"/>
      <c r="EG715" s="5"/>
      <c r="EH715" s="5"/>
      <c r="EI715" s="5"/>
      <c r="EJ715" s="5"/>
      <c r="EK715" s="5"/>
      <c r="EL715" s="5"/>
      <c r="EM715" s="5"/>
      <c r="EN715" s="5"/>
      <c r="EO715" s="5"/>
      <c r="EP715" s="5"/>
      <c r="EQ715" s="5"/>
      <c r="ER715" s="5"/>
      <c r="ES715" s="5"/>
      <c r="ET715" s="5"/>
      <c r="EU715" s="5"/>
      <c r="EV715" s="5"/>
      <c r="EW715" s="5"/>
      <c r="EX715" s="5"/>
      <c r="EY715" s="5"/>
      <c r="EZ715" s="5"/>
      <c r="FA715" s="5"/>
      <c r="FB715" s="5"/>
      <c r="FC715" s="5"/>
      <c r="FD715" s="5"/>
      <c r="FE715" s="5"/>
      <c r="FF715" s="5"/>
      <c r="FG715" s="5"/>
      <c r="FH715" s="5"/>
      <c r="FI715" s="5"/>
      <c r="FJ715" s="5"/>
      <c r="FK715" s="5"/>
      <c r="FL715" s="5"/>
      <c r="FM715" s="5"/>
      <c r="FN715" s="5"/>
      <c r="FO715" s="5"/>
      <c r="FP715" s="5"/>
      <c r="FQ715" s="5"/>
      <c r="FR715" s="5"/>
      <c r="FS715" s="5"/>
      <c r="FT715" s="5"/>
      <c r="FU715" s="5"/>
      <c r="FV715" s="5"/>
      <c r="FW715" s="5"/>
      <c r="FX715" s="5"/>
      <c r="FY715" s="5"/>
      <c r="FZ715" s="5"/>
      <c r="GA715" s="5"/>
      <c r="GB715" s="5"/>
      <c r="GC715" s="5"/>
      <c r="GD715" s="5"/>
      <c r="GE715" s="5"/>
      <c r="GF715" s="5"/>
      <c r="GG715" s="5"/>
      <c r="GH715" s="5"/>
      <c r="GI715" s="5"/>
      <c r="GJ715" s="5"/>
      <c r="GK715" s="5"/>
      <c r="GL715" s="5"/>
      <c r="GM715" s="5"/>
      <c r="GN715" s="5"/>
      <c r="GO715" s="5"/>
      <c r="GP715" s="5"/>
      <c r="GQ715" s="5"/>
      <c r="GR715" s="5"/>
      <c r="GS715" s="5"/>
      <c r="GT715" s="5"/>
      <c r="GU715" s="5"/>
      <c r="GV715" s="5"/>
      <c r="GW715" s="5"/>
      <c r="GX715" s="5"/>
      <c r="GY715" s="5"/>
      <c r="GZ715" s="5"/>
      <c r="HA715" s="5"/>
      <c r="HB715" s="5"/>
      <c r="HC715" s="5"/>
      <c r="HD715" s="5"/>
      <c r="HE715" s="5"/>
      <c r="HF715" s="5"/>
      <c r="HG715" s="5"/>
      <c r="HH715" s="5"/>
      <c r="HI715" s="5"/>
      <c r="HJ715" s="5"/>
      <c r="HK715" s="5"/>
      <c r="HL715" s="5"/>
      <c r="HM715" s="5"/>
      <c r="HN715" s="5"/>
      <c r="HO715" s="5"/>
      <c r="HP715" s="5"/>
      <c r="HQ715" s="5"/>
      <c r="HR715" s="5"/>
      <c r="HS715" s="5"/>
      <c r="HT715" s="5"/>
      <c r="HU715" s="5"/>
      <c r="HV715" s="5"/>
      <c r="HW715" s="5"/>
      <c r="HX715" s="5"/>
      <c r="HY715" s="5"/>
      <c r="HZ715" s="5"/>
      <c r="IA715" s="5"/>
      <c r="IB715" s="5"/>
      <c r="IC715" s="5"/>
      <c r="ID715" s="5"/>
    </row>
    <row r="716" spans="1:238" ht="27.6" hidden="1">
      <c r="H716" s="45"/>
      <c r="I716" s="147"/>
      <c r="J716" s="148"/>
      <c r="K716" s="148"/>
      <c r="L716" s="27" t="s">
        <v>778</v>
      </c>
      <c r="M716" s="28"/>
      <c r="N716" s="197">
        <f>SUM(N717)</f>
        <v>0</v>
      </c>
      <c r="O716" s="197">
        <f>SUM(O717)</f>
        <v>0</v>
      </c>
      <c r="P716" s="197">
        <f>SUM(P717)</f>
        <v>0</v>
      </c>
      <c r="Q716" s="161">
        <f>'havelvac 7.1'!N716+'havelvac 7.2'!N716</f>
        <v>0</v>
      </c>
      <c r="R716" s="161">
        <f>+'havelvac 7.1'!O716+'havelvac 7.2'!O716+'havelvac 7.3'!O716+'havelvac 7.4'!O716+'havelvac 7.5'!O716+'havelvac 7.6'!O716+'havelvac 7.7'!O716+'havelvac 7.9'!O716+'havelvac 7.8'!O716+'havelvac 7.10'!O716+'havelvac 7.11'!O716+'havelvac 7.12'!O716+'havelvac 7.13'!O716</f>
        <v>0</v>
      </c>
      <c r="S716" s="161">
        <f>+'havelvac 7.1'!P716+'havelvac 7.2'!P716+'havelvac 7.3'!P716+'havelvac 7.4'!P716+'havelvac 7.5'!P716+'havelvac 7.6'!P716+'havelvac 7.7'!P716+'havelvac 7.9'!P716+'havelvac 7.8'!P716+'havelvac 7.10'!P716+'havelvac 7.11'!P716+'havelvac 7.12'!P716+'havelvac 7.13'!P716</f>
        <v>0</v>
      </c>
      <c r="T716" s="438">
        <f t="shared" si="104"/>
        <v>0</v>
      </c>
      <c r="U716" s="438">
        <f t="shared" si="105"/>
        <v>0</v>
      </c>
      <c r="V716" s="438">
        <f t="shared" si="106"/>
        <v>0</v>
      </c>
    </row>
    <row r="717" spans="1:238" s="210" customFormat="1" ht="26.4" hidden="1">
      <c r="A717" s="122"/>
      <c r="B717" s="116"/>
      <c r="C717" s="117"/>
      <c r="D717" s="118"/>
      <c r="E717" s="119"/>
      <c r="F717" s="120"/>
      <c r="G717" s="121"/>
      <c r="H717" s="25"/>
      <c r="I717" s="25"/>
      <c r="J717" s="26"/>
      <c r="K717" s="26"/>
      <c r="L717" s="29" t="s">
        <v>219</v>
      </c>
      <c r="M717" s="12">
        <v>4819</v>
      </c>
      <c r="N717" s="183">
        <f>+'havelvac 7.1'!N717+'havelvac 7.2'!N717+'havelvac 7.3'!N717+'havelvac 7.4'!N717+'havelvac 7.5'!N717+'havelvac 7.6'!N717+'havelvac 7.7'!N717+'havelvac 7.9'!N717+'havelvac 7.8'!N717+'havelvac 7.10'!N717+'havelvac 7.11'!N717+'havelvac 7.12'!N717+'havelvac 7.13'!N717</f>
        <v>0</v>
      </c>
      <c r="O717" s="183">
        <f>+'havelvac 7.1'!O717+'havelvac 7.2'!O717+'havelvac 7.3'!O717+'havelvac 7.4'!O717+'havelvac 7.5'!O717+'havelvac 7.6'!O717+'havelvac 7.7'!O717+'havelvac 7.9'!O717+'havelvac 7.8'!O717+'havelvac 7.10'!O717+'havelvac 7.11'!O717+'havelvac 7.12'!O717+'havelvac 7.13'!O717</f>
        <v>0</v>
      </c>
      <c r="P717" s="183">
        <f>+'havelvac 7.1'!P717+'havelvac 7.2'!P717+'havelvac 7.3'!P717+'havelvac 7.4'!P717+'havelvac 7.5'!P717+'havelvac 7.6'!P717+'havelvac 7.7'!P717+'havelvac 7.9'!P717+'havelvac 7.8'!P717+'havelvac 7.10'!P717+'havelvac 7.11'!P717+'havelvac 7.12'!P717+'havelvac 7.13'!P717</f>
        <v>0</v>
      </c>
      <c r="Q717" s="161">
        <f>'havelvac 7.1'!N717+'havelvac 7.2'!N717</f>
        <v>0</v>
      </c>
      <c r="R717" s="161">
        <f>+'havelvac 7.1'!O717+'havelvac 7.2'!O717+'havelvac 7.3'!O717+'havelvac 7.4'!O717+'havelvac 7.5'!O717+'havelvac 7.6'!O717+'havelvac 7.7'!O717+'havelvac 7.9'!O717+'havelvac 7.8'!O717+'havelvac 7.10'!O717+'havelvac 7.11'!O717+'havelvac 7.12'!O717+'havelvac 7.13'!O717</f>
        <v>0</v>
      </c>
      <c r="S717" s="161">
        <f>+'havelvac 7.1'!P717+'havelvac 7.2'!P717+'havelvac 7.3'!P717+'havelvac 7.4'!P717+'havelvac 7.5'!P717+'havelvac 7.6'!P717+'havelvac 7.7'!P717+'havelvac 7.9'!P717+'havelvac 7.8'!P717+'havelvac 7.10'!P717+'havelvac 7.11'!P717+'havelvac 7.12'!P717+'havelvac 7.13'!P717</f>
        <v>0</v>
      </c>
      <c r="T717" s="438">
        <f t="shared" si="104"/>
        <v>0</v>
      </c>
      <c r="U717" s="438">
        <f t="shared" si="105"/>
        <v>0</v>
      </c>
      <c r="V717" s="438">
        <f t="shared" si="106"/>
        <v>0</v>
      </c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  <c r="DT717" s="5"/>
      <c r="DU717" s="5"/>
      <c r="DV717" s="5"/>
      <c r="DW717" s="5"/>
      <c r="DX717" s="5"/>
      <c r="DY717" s="5"/>
      <c r="DZ717" s="5"/>
      <c r="EA717" s="5"/>
      <c r="EB717" s="5"/>
      <c r="EC717" s="5"/>
      <c r="ED717" s="5"/>
      <c r="EE717" s="5"/>
      <c r="EF717" s="5"/>
      <c r="EG717" s="5"/>
      <c r="EH717" s="5"/>
      <c r="EI717" s="5"/>
      <c r="EJ717" s="5"/>
      <c r="EK717" s="5"/>
      <c r="EL717" s="5"/>
      <c r="EM717" s="5"/>
      <c r="EN717" s="5"/>
      <c r="EO717" s="5"/>
      <c r="EP717" s="5"/>
      <c r="EQ717" s="5"/>
      <c r="ER717" s="5"/>
      <c r="ES717" s="5"/>
      <c r="ET717" s="5"/>
      <c r="EU717" s="5"/>
      <c r="EV717" s="5"/>
      <c r="EW717" s="5"/>
      <c r="EX717" s="5"/>
      <c r="EY717" s="5"/>
      <c r="EZ717" s="5"/>
      <c r="FA717" s="5"/>
      <c r="FB717" s="5"/>
      <c r="FC717" s="5"/>
      <c r="FD717" s="5"/>
      <c r="FE717" s="5"/>
      <c r="FF717" s="5"/>
      <c r="FG717" s="5"/>
      <c r="FH717" s="5"/>
      <c r="FI717" s="5"/>
      <c r="FJ717" s="5"/>
      <c r="FK717" s="5"/>
      <c r="FL717" s="5"/>
      <c r="FM717" s="5"/>
      <c r="FN717" s="5"/>
      <c r="FO717" s="5"/>
      <c r="FP717" s="5"/>
      <c r="FQ717" s="5"/>
      <c r="FR717" s="5"/>
      <c r="FS717" s="5"/>
      <c r="FT717" s="5"/>
      <c r="FU717" s="5"/>
      <c r="FV717" s="5"/>
      <c r="FW717" s="5"/>
      <c r="FX717" s="5"/>
      <c r="FY717" s="5"/>
      <c r="FZ717" s="5"/>
      <c r="GA717" s="5"/>
      <c r="GB717" s="5"/>
      <c r="GC717" s="5"/>
      <c r="GD717" s="5"/>
      <c r="GE717" s="5"/>
      <c r="GF717" s="5"/>
      <c r="GG717" s="5"/>
      <c r="GH717" s="5"/>
      <c r="GI717" s="5"/>
      <c r="GJ717" s="5"/>
      <c r="GK717" s="5"/>
      <c r="GL717" s="5"/>
      <c r="GM717" s="5"/>
      <c r="GN717" s="5"/>
      <c r="GO717" s="5"/>
      <c r="GP717" s="5"/>
      <c r="GQ717" s="5"/>
      <c r="GR717" s="5"/>
      <c r="GS717" s="5"/>
      <c r="GT717" s="5"/>
      <c r="GU717" s="5"/>
      <c r="GV717" s="5"/>
      <c r="GW717" s="5"/>
      <c r="GX717" s="5"/>
      <c r="GY717" s="5"/>
      <c r="GZ717" s="5"/>
      <c r="HA717" s="5"/>
      <c r="HB717" s="5"/>
      <c r="HC717" s="5"/>
      <c r="HD717" s="5"/>
      <c r="HE717" s="5"/>
      <c r="HF717" s="5"/>
      <c r="HG717" s="5"/>
      <c r="HH717" s="5"/>
      <c r="HI717" s="5"/>
      <c r="HJ717" s="5"/>
      <c r="HK717" s="5"/>
      <c r="HL717" s="5"/>
      <c r="HM717" s="5"/>
      <c r="HN717" s="5"/>
      <c r="HO717" s="5"/>
      <c r="HP717" s="5"/>
      <c r="HQ717" s="5"/>
      <c r="HR717" s="5"/>
      <c r="HS717" s="5"/>
      <c r="HT717" s="5"/>
      <c r="HU717" s="5"/>
      <c r="HV717" s="5"/>
      <c r="HW717" s="5"/>
      <c r="HX717" s="5"/>
      <c r="HY717" s="5"/>
      <c r="HZ717" s="5"/>
      <c r="IA717" s="5"/>
      <c r="IB717" s="5"/>
      <c r="IC717" s="5"/>
      <c r="ID717" s="5"/>
    </row>
    <row r="718" spans="1:238" ht="41.4" hidden="1">
      <c r="H718" s="45"/>
      <c r="I718" s="147"/>
      <c r="J718" s="148"/>
      <c r="K718" s="148"/>
      <c r="L718" s="27" t="s">
        <v>779</v>
      </c>
      <c r="M718" s="28"/>
      <c r="N718" s="197">
        <f>SUM(N719:N723)</f>
        <v>0</v>
      </c>
      <c r="O718" s="197">
        <f>SUM(O719:O723)</f>
        <v>0</v>
      </c>
      <c r="P718" s="197">
        <f>SUM(P719:P723)</f>
        <v>0</v>
      </c>
      <c r="Q718" s="161">
        <f>'havelvac 7.1'!N718+'havelvac 7.2'!N718</f>
        <v>0</v>
      </c>
      <c r="R718" s="161">
        <f>+'havelvac 7.1'!O718+'havelvac 7.2'!O718+'havelvac 7.3'!O718+'havelvac 7.4'!O718+'havelvac 7.5'!O718+'havelvac 7.6'!O718+'havelvac 7.7'!O718+'havelvac 7.9'!O718+'havelvac 7.8'!O718+'havelvac 7.10'!O718+'havelvac 7.11'!O718+'havelvac 7.12'!O718+'havelvac 7.13'!O718</f>
        <v>0</v>
      </c>
      <c r="S718" s="161">
        <f>+'havelvac 7.1'!P718+'havelvac 7.2'!P718+'havelvac 7.3'!P718+'havelvac 7.4'!P718+'havelvac 7.5'!P718+'havelvac 7.6'!P718+'havelvac 7.7'!P718+'havelvac 7.9'!P718+'havelvac 7.8'!P718+'havelvac 7.10'!P718+'havelvac 7.11'!P718+'havelvac 7.12'!P718+'havelvac 7.13'!P718</f>
        <v>0</v>
      </c>
      <c r="T718" s="438">
        <f t="shared" si="104"/>
        <v>0</v>
      </c>
      <c r="U718" s="438">
        <f t="shared" si="105"/>
        <v>0</v>
      </c>
      <c r="V718" s="438">
        <f t="shared" si="106"/>
        <v>0</v>
      </c>
    </row>
    <row r="719" spans="1:238" s="210" customFormat="1" ht="16.2" hidden="1">
      <c r="A719" s="122"/>
      <c r="B719" s="116"/>
      <c r="C719" s="117"/>
      <c r="D719" s="118"/>
      <c r="E719" s="119"/>
      <c r="F719" s="120"/>
      <c r="G719" s="121"/>
      <c r="H719" s="17"/>
      <c r="I719" s="25"/>
      <c r="J719" s="26"/>
      <c r="K719" s="26"/>
      <c r="L719" s="29" t="s">
        <v>118</v>
      </c>
      <c r="M719" s="13">
        <v>4216</v>
      </c>
      <c r="N719" s="183">
        <f>+'havelvac 7.1'!N719+'havelvac 7.2'!N719+'havelvac 7.3'!N719+'havelvac 7.4'!N719+'havelvac 7.5'!N719+'havelvac 7.6'!N719+'havelvac 7.7'!N719+'havelvac 7.9'!N719+'havelvac 7.8'!N719+'havelvac 7.10'!N719+'havelvac 7.11'!N719+'havelvac 7.12'!N719+'havelvac 7.13'!N719</f>
        <v>0</v>
      </c>
      <c r="O719" s="183">
        <f>+'havelvac 7.1'!O719+'havelvac 7.2'!O719+'havelvac 7.3'!O719+'havelvac 7.4'!O719+'havelvac 7.5'!O719+'havelvac 7.6'!O719+'havelvac 7.7'!O719+'havelvac 7.9'!O719+'havelvac 7.8'!O719+'havelvac 7.10'!O719+'havelvac 7.11'!O719+'havelvac 7.12'!O719+'havelvac 7.13'!O719</f>
        <v>0</v>
      </c>
      <c r="P719" s="183">
        <f>+'havelvac 7.1'!P719+'havelvac 7.2'!P719+'havelvac 7.3'!P719+'havelvac 7.4'!P719+'havelvac 7.5'!P719+'havelvac 7.6'!P719+'havelvac 7.7'!P719+'havelvac 7.9'!P719+'havelvac 7.8'!P719+'havelvac 7.10'!P719+'havelvac 7.11'!P719+'havelvac 7.12'!P719+'havelvac 7.13'!P719</f>
        <v>0</v>
      </c>
      <c r="Q719" s="161">
        <f>'havelvac 7.1'!N719+'havelvac 7.2'!N719</f>
        <v>0</v>
      </c>
      <c r="R719" s="161">
        <f>+'havelvac 7.1'!O719+'havelvac 7.2'!O719+'havelvac 7.3'!O719+'havelvac 7.4'!O719+'havelvac 7.5'!O719+'havelvac 7.6'!O719+'havelvac 7.7'!O719+'havelvac 7.9'!O719+'havelvac 7.8'!O719+'havelvac 7.10'!O719+'havelvac 7.11'!O719+'havelvac 7.12'!O719+'havelvac 7.13'!O719</f>
        <v>0</v>
      </c>
      <c r="S719" s="161">
        <f>+'havelvac 7.1'!P719+'havelvac 7.2'!P719+'havelvac 7.3'!P719+'havelvac 7.4'!P719+'havelvac 7.5'!P719+'havelvac 7.6'!P719+'havelvac 7.7'!P719+'havelvac 7.9'!P719+'havelvac 7.8'!P719+'havelvac 7.10'!P719+'havelvac 7.11'!P719+'havelvac 7.12'!P719+'havelvac 7.13'!P719</f>
        <v>0</v>
      </c>
      <c r="T719" s="438">
        <f t="shared" si="104"/>
        <v>0</v>
      </c>
      <c r="U719" s="438">
        <f t="shared" si="105"/>
        <v>0</v>
      </c>
      <c r="V719" s="438">
        <f t="shared" si="106"/>
        <v>0</v>
      </c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  <c r="DT719" s="5"/>
      <c r="DU719" s="5"/>
      <c r="DV719" s="5"/>
      <c r="DW719" s="5"/>
      <c r="DX719" s="5"/>
      <c r="DY719" s="5"/>
      <c r="DZ719" s="5"/>
      <c r="EA719" s="5"/>
      <c r="EB719" s="5"/>
      <c r="EC719" s="5"/>
      <c r="ED719" s="5"/>
      <c r="EE719" s="5"/>
      <c r="EF719" s="5"/>
      <c r="EG719" s="5"/>
      <c r="EH719" s="5"/>
      <c r="EI719" s="5"/>
      <c r="EJ719" s="5"/>
      <c r="EK719" s="5"/>
      <c r="EL719" s="5"/>
      <c r="EM719" s="5"/>
      <c r="EN719" s="5"/>
      <c r="EO719" s="5"/>
      <c r="EP719" s="5"/>
      <c r="EQ719" s="5"/>
      <c r="ER719" s="5"/>
      <c r="ES719" s="5"/>
      <c r="ET719" s="5"/>
      <c r="EU719" s="5"/>
      <c r="EV719" s="5"/>
      <c r="EW719" s="5"/>
      <c r="EX719" s="5"/>
      <c r="EY719" s="5"/>
      <c r="EZ719" s="5"/>
      <c r="FA719" s="5"/>
      <c r="FB719" s="5"/>
      <c r="FC719" s="5"/>
      <c r="FD719" s="5"/>
      <c r="FE719" s="5"/>
      <c r="FF719" s="5"/>
      <c r="FG719" s="5"/>
      <c r="FH719" s="5"/>
      <c r="FI719" s="5"/>
      <c r="FJ719" s="5"/>
      <c r="FK719" s="5"/>
      <c r="FL719" s="5"/>
      <c r="FM719" s="5"/>
      <c r="FN719" s="5"/>
      <c r="FO719" s="5"/>
      <c r="FP719" s="5"/>
      <c r="FQ719" s="5"/>
      <c r="FR719" s="5"/>
      <c r="FS719" s="5"/>
      <c r="FT719" s="5"/>
      <c r="FU719" s="5"/>
      <c r="FV719" s="5"/>
      <c r="FW719" s="5"/>
      <c r="FX719" s="5"/>
      <c r="FY719" s="5"/>
      <c r="FZ719" s="5"/>
      <c r="GA719" s="5"/>
      <c r="GB719" s="5"/>
      <c r="GC719" s="5"/>
      <c r="GD719" s="5"/>
      <c r="GE719" s="5"/>
      <c r="GF719" s="5"/>
      <c r="GG719" s="5"/>
      <c r="GH719" s="5"/>
      <c r="GI719" s="5"/>
      <c r="GJ719" s="5"/>
      <c r="GK719" s="5"/>
      <c r="GL719" s="5"/>
      <c r="GM719" s="5"/>
      <c r="GN719" s="5"/>
      <c r="GO719" s="5"/>
      <c r="GP719" s="5"/>
      <c r="GQ719" s="5"/>
      <c r="GR719" s="5"/>
      <c r="GS719" s="5"/>
      <c r="GT719" s="5"/>
      <c r="GU719" s="5"/>
      <c r="GV719" s="5"/>
      <c r="GW719" s="5"/>
      <c r="GX719" s="5"/>
      <c r="GY719" s="5"/>
      <c r="GZ719" s="5"/>
      <c r="HA719" s="5"/>
      <c r="HB719" s="5"/>
      <c r="HC719" s="5"/>
      <c r="HD719" s="5"/>
      <c r="HE719" s="5"/>
      <c r="HF719" s="5"/>
      <c r="HG719" s="5"/>
      <c r="HH719" s="5"/>
      <c r="HI719" s="5"/>
      <c r="HJ719" s="5"/>
      <c r="HK719" s="5"/>
      <c r="HL719" s="5"/>
      <c r="HM719" s="5"/>
      <c r="HN719" s="5"/>
      <c r="HO719" s="5"/>
      <c r="HP719" s="5"/>
      <c r="HQ719" s="5"/>
      <c r="HR719" s="5"/>
      <c r="HS719" s="5"/>
      <c r="HT719" s="5"/>
      <c r="HU719" s="5"/>
      <c r="HV719" s="5"/>
      <c r="HW719" s="5"/>
      <c r="HX719" s="5"/>
      <c r="HY719" s="5"/>
      <c r="HZ719" s="5"/>
      <c r="IA719" s="5"/>
      <c r="IB719" s="5"/>
      <c r="IC719" s="5"/>
      <c r="ID719" s="5"/>
    </row>
    <row r="720" spans="1:238" ht="16.2" hidden="1">
      <c r="H720" s="17"/>
      <c r="I720" s="25"/>
      <c r="J720" s="26"/>
      <c r="K720" s="26"/>
      <c r="L720" s="29" t="s">
        <v>125</v>
      </c>
      <c r="M720" s="44">
        <v>4239</v>
      </c>
      <c r="N720" s="183">
        <f>+'havelvac 7.1'!N720+'havelvac 7.2'!N720+'havelvac 7.3'!N720+'havelvac 7.4'!N720+'havelvac 7.5'!N720+'havelvac 7.6'!N720+'havelvac 7.7'!N720+'havelvac 7.9'!N720+'havelvac 7.8'!N720+'havelvac 7.10'!N720+'havelvac 7.11'!N720+'havelvac 7.12'!N720+'havelvac 7.13'!N720</f>
        <v>0</v>
      </c>
      <c r="O720" s="183">
        <f>+'havelvac 7.1'!O720+'havelvac 7.2'!O720+'havelvac 7.3'!O720+'havelvac 7.4'!O720+'havelvac 7.5'!O720+'havelvac 7.6'!O720+'havelvac 7.7'!O720+'havelvac 7.9'!O720+'havelvac 7.8'!O720+'havelvac 7.10'!O720+'havelvac 7.11'!O720+'havelvac 7.12'!O720+'havelvac 7.13'!O720</f>
        <v>0</v>
      </c>
      <c r="P720" s="183">
        <f>+'havelvac 7.1'!P720+'havelvac 7.2'!P720+'havelvac 7.3'!P720+'havelvac 7.4'!P720+'havelvac 7.5'!P720+'havelvac 7.6'!P720+'havelvac 7.7'!P720+'havelvac 7.9'!P720+'havelvac 7.8'!P720+'havelvac 7.10'!P720+'havelvac 7.11'!P720+'havelvac 7.12'!P720+'havelvac 7.13'!P720</f>
        <v>0</v>
      </c>
      <c r="Q720" s="161">
        <f>'havelvac 7.1'!N720+'havelvac 7.2'!N720</f>
        <v>0</v>
      </c>
      <c r="R720" s="161">
        <f>+'havelvac 7.1'!O720+'havelvac 7.2'!O720+'havelvac 7.3'!O720+'havelvac 7.4'!O720+'havelvac 7.5'!O720+'havelvac 7.6'!O720+'havelvac 7.7'!O720+'havelvac 7.9'!O720+'havelvac 7.8'!O720+'havelvac 7.10'!O720+'havelvac 7.11'!O720+'havelvac 7.12'!O720+'havelvac 7.13'!O720</f>
        <v>0</v>
      </c>
      <c r="S720" s="161">
        <f>+'havelvac 7.1'!P720+'havelvac 7.2'!P720+'havelvac 7.3'!P720+'havelvac 7.4'!P720+'havelvac 7.5'!P720+'havelvac 7.6'!P720+'havelvac 7.7'!P720+'havelvac 7.9'!P720+'havelvac 7.8'!P720+'havelvac 7.10'!P720+'havelvac 7.11'!P720+'havelvac 7.12'!P720+'havelvac 7.13'!P720</f>
        <v>0</v>
      </c>
      <c r="T720" s="438">
        <f t="shared" si="104"/>
        <v>0</v>
      </c>
      <c r="U720" s="438">
        <f t="shared" si="105"/>
        <v>0</v>
      </c>
      <c r="V720" s="438">
        <f t="shared" si="106"/>
        <v>0</v>
      </c>
    </row>
    <row r="721" spans="1:238" s="210" customFormat="1" ht="16.2" hidden="1">
      <c r="A721" s="122"/>
      <c r="B721" s="116"/>
      <c r="C721" s="117"/>
      <c r="D721" s="118"/>
      <c r="E721" s="119"/>
      <c r="F721" s="120"/>
      <c r="G721" s="121"/>
      <c r="H721" s="17"/>
      <c r="I721" s="25"/>
      <c r="J721" s="26"/>
      <c r="K721" s="26"/>
      <c r="L721" s="29" t="s">
        <v>396</v>
      </c>
      <c r="M721" s="44">
        <v>4241</v>
      </c>
      <c r="N721" s="183">
        <f>+'havelvac 7.1'!N721+'havelvac 7.2'!N721+'havelvac 7.3'!N721+'havelvac 7.4'!N721+'havelvac 7.5'!N721+'havelvac 7.6'!N721+'havelvac 7.7'!N721+'havelvac 7.9'!N721+'havelvac 7.8'!N721+'havelvac 7.10'!N721+'havelvac 7.11'!N721+'havelvac 7.12'!N721+'havelvac 7.13'!N721</f>
        <v>0</v>
      </c>
      <c r="O721" s="183">
        <f>+'havelvac 7.1'!O721+'havelvac 7.2'!O721+'havelvac 7.3'!O721+'havelvac 7.4'!O721+'havelvac 7.5'!O721+'havelvac 7.6'!O721+'havelvac 7.7'!O721+'havelvac 7.9'!O721+'havelvac 7.8'!O721+'havelvac 7.10'!O721+'havelvac 7.11'!O721+'havelvac 7.12'!O721+'havelvac 7.13'!O721</f>
        <v>0</v>
      </c>
      <c r="P721" s="183">
        <f>+'havelvac 7.1'!P721+'havelvac 7.2'!P721+'havelvac 7.3'!P721+'havelvac 7.4'!P721+'havelvac 7.5'!P721+'havelvac 7.6'!P721+'havelvac 7.7'!P721+'havelvac 7.9'!P721+'havelvac 7.8'!P721+'havelvac 7.10'!P721+'havelvac 7.11'!P721+'havelvac 7.12'!P721+'havelvac 7.13'!P721</f>
        <v>0</v>
      </c>
      <c r="Q721" s="161">
        <f>'havelvac 7.1'!N721+'havelvac 7.2'!N721</f>
        <v>0</v>
      </c>
      <c r="R721" s="161">
        <f>+'havelvac 7.1'!O721+'havelvac 7.2'!O721+'havelvac 7.3'!O721+'havelvac 7.4'!O721+'havelvac 7.5'!O721+'havelvac 7.6'!O721+'havelvac 7.7'!O721+'havelvac 7.9'!O721+'havelvac 7.8'!O721+'havelvac 7.10'!O721+'havelvac 7.11'!O721+'havelvac 7.12'!O721+'havelvac 7.13'!O721</f>
        <v>0</v>
      </c>
      <c r="S721" s="161">
        <f>+'havelvac 7.1'!P721+'havelvac 7.2'!P721+'havelvac 7.3'!P721+'havelvac 7.4'!P721+'havelvac 7.5'!P721+'havelvac 7.6'!P721+'havelvac 7.7'!P721+'havelvac 7.9'!P721+'havelvac 7.8'!P721+'havelvac 7.10'!P721+'havelvac 7.11'!P721+'havelvac 7.12'!P721+'havelvac 7.13'!P721</f>
        <v>0</v>
      </c>
      <c r="T721" s="438">
        <f t="shared" si="104"/>
        <v>0</v>
      </c>
      <c r="U721" s="438">
        <f t="shared" si="105"/>
        <v>0</v>
      </c>
      <c r="V721" s="438">
        <f t="shared" si="106"/>
        <v>0</v>
      </c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  <c r="DT721" s="5"/>
      <c r="DU721" s="5"/>
      <c r="DV721" s="5"/>
      <c r="DW721" s="5"/>
      <c r="DX721" s="5"/>
      <c r="DY721" s="5"/>
      <c r="DZ721" s="5"/>
      <c r="EA721" s="5"/>
      <c r="EB721" s="5"/>
      <c r="EC721" s="5"/>
      <c r="ED721" s="5"/>
      <c r="EE721" s="5"/>
      <c r="EF721" s="5"/>
      <c r="EG721" s="5"/>
      <c r="EH721" s="5"/>
      <c r="EI721" s="5"/>
      <c r="EJ721" s="5"/>
      <c r="EK721" s="5"/>
      <c r="EL721" s="5"/>
      <c r="EM721" s="5"/>
      <c r="EN721" s="5"/>
      <c r="EO721" s="5"/>
      <c r="EP721" s="5"/>
      <c r="EQ721" s="5"/>
      <c r="ER721" s="5"/>
      <c r="ES721" s="5"/>
      <c r="ET721" s="5"/>
      <c r="EU721" s="5"/>
      <c r="EV721" s="5"/>
      <c r="EW721" s="5"/>
      <c r="EX721" s="5"/>
      <c r="EY721" s="5"/>
      <c r="EZ721" s="5"/>
      <c r="FA721" s="5"/>
      <c r="FB721" s="5"/>
      <c r="FC721" s="5"/>
      <c r="FD721" s="5"/>
      <c r="FE721" s="5"/>
      <c r="FF721" s="5"/>
      <c r="FG721" s="5"/>
      <c r="FH721" s="5"/>
      <c r="FI721" s="5"/>
      <c r="FJ721" s="5"/>
      <c r="FK721" s="5"/>
      <c r="FL721" s="5"/>
      <c r="FM721" s="5"/>
      <c r="FN721" s="5"/>
      <c r="FO721" s="5"/>
      <c r="FP721" s="5"/>
      <c r="FQ721" s="5"/>
      <c r="FR721" s="5"/>
      <c r="FS721" s="5"/>
      <c r="FT721" s="5"/>
      <c r="FU721" s="5"/>
      <c r="FV721" s="5"/>
      <c r="FW721" s="5"/>
      <c r="FX721" s="5"/>
      <c r="FY721" s="5"/>
      <c r="FZ721" s="5"/>
      <c r="GA721" s="5"/>
      <c r="GB721" s="5"/>
      <c r="GC721" s="5"/>
      <c r="GD721" s="5"/>
      <c r="GE721" s="5"/>
      <c r="GF721" s="5"/>
      <c r="GG721" s="5"/>
      <c r="GH721" s="5"/>
      <c r="GI721" s="5"/>
      <c r="GJ721" s="5"/>
      <c r="GK721" s="5"/>
      <c r="GL721" s="5"/>
      <c r="GM721" s="5"/>
      <c r="GN721" s="5"/>
      <c r="GO721" s="5"/>
      <c r="GP721" s="5"/>
      <c r="GQ721" s="5"/>
      <c r="GR721" s="5"/>
      <c r="GS721" s="5"/>
      <c r="GT721" s="5"/>
      <c r="GU721" s="5"/>
      <c r="GV721" s="5"/>
      <c r="GW721" s="5"/>
      <c r="GX721" s="5"/>
      <c r="GY721" s="5"/>
      <c r="GZ721" s="5"/>
      <c r="HA721" s="5"/>
      <c r="HB721" s="5"/>
      <c r="HC721" s="5"/>
      <c r="HD721" s="5"/>
      <c r="HE721" s="5"/>
      <c r="HF721" s="5"/>
      <c r="HG721" s="5"/>
      <c r="HH721" s="5"/>
      <c r="HI721" s="5"/>
      <c r="HJ721" s="5"/>
      <c r="HK721" s="5"/>
      <c r="HL721" s="5"/>
      <c r="HM721" s="5"/>
      <c r="HN721" s="5"/>
      <c r="HO721" s="5"/>
      <c r="HP721" s="5"/>
      <c r="HQ721" s="5"/>
      <c r="HR721" s="5"/>
      <c r="HS721" s="5"/>
      <c r="HT721" s="5"/>
      <c r="HU721" s="5"/>
      <c r="HV721" s="5"/>
      <c r="HW721" s="5"/>
      <c r="HX721" s="5"/>
      <c r="HY721" s="5"/>
      <c r="HZ721" s="5"/>
      <c r="IA721" s="5"/>
      <c r="IB721" s="5"/>
      <c r="IC721" s="5"/>
      <c r="ID721" s="5"/>
    </row>
    <row r="722" spans="1:238" s="210" customFormat="1" ht="24.75" hidden="1" customHeight="1">
      <c r="A722" s="122"/>
      <c r="B722" s="116"/>
      <c r="C722" s="117"/>
      <c r="D722" s="118"/>
      <c r="E722" s="119"/>
      <c r="F722" s="120"/>
      <c r="G722" s="121"/>
      <c r="H722" s="17"/>
      <c r="I722" s="25"/>
      <c r="J722" s="26"/>
      <c r="K722" s="26"/>
      <c r="L722" s="30" t="s">
        <v>142</v>
      </c>
      <c r="M722" s="13">
        <v>4251</v>
      </c>
      <c r="N722" s="183">
        <f>+'havelvac 7.1'!N723+'havelvac 7.2'!N723+'havelvac 7.3'!N723+'havelvac 7.4'!N723+'havelvac 7.5'!N723+'havelvac 7.6'!N723+'havelvac 7.7'!N723+'havelvac 7.9'!N723+'havelvac 7.8'!N723+'havelvac 7.10'!N723+'havelvac 7.11'!N723+'havelvac 7.12'!N723+'havelvac 7.13'!N723</f>
        <v>0</v>
      </c>
      <c r="O722" s="183">
        <f>+'havelvac 7.1'!O723+'havelvac 7.2'!O723+'havelvac 7.3'!O723+'havelvac 7.4'!O723+'havelvac 7.5'!O723+'havelvac 7.6'!O723+'havelvac 7.7'!O723+'havelvac 7.9'!O723+'havelvac 7.8'!O723+'havelvac 7.10'!O723+'havelvac 7.11'!O723+'havelvac 7.12'!O723+'havelvac 7.13'!O723</f>
        <v>0</v>
      </c>
      <c r="P722" s="183">
        <f>+'havelvac 7.1'!P723+'havelvac 7.2'!P723+'havelvac 7.3'!P723+'havelvac 7.4'!P723+'havelvac 7.5'!P723+'havelvac 7.6'!P723+'havelvac 7.7'!P723+'havelvac 7.9'!P723+'havelvac 7.8'!P723+'havelvac 7.10'!P723+'havelvac 7.11'!P723+'havelvac 7.12'!P723+'havelvac 7.13'!P723</f>
        <v>0</v>
      </c>
      <c r="Q722" s="161">
        <f>'havelvac 7.1'!N722+'havelvac 7.2'!N722</f>
        <v>0</v>
      </c>
      <c r="R722" s="161">
        <f>+'havelvac 7.1'!O722+'havelvac 7.2'!O722+'havelvac 7.3'!O722+'havelvac 7.4'!O722+'havelvac 7.5'!O722+'havelvac 7.6'!O722+'havelvac 7.7'!O722+'havelvac 7.9'!O722+'havelvac 7.8'!O722+'havelvac 7.10'!O722+'havelvac 7.11'!O722+'havelvac 7.12'!O722+'havelvac 7.13'!O722</f>
        <v>0</v>
      </c>
      <c r="S722" s="161">
        <f>+'havelvac 7.1'!P722+'havelvac 7.2'!P722+'havelvac 7.3'!P722+'havelvac 7.4'!P722+'havelvac 7.5'!P722+'havelvac 7.6'!P722+'havelvac 7.7'!P722+'havelvac 7.9'!P722+'havelvac 7.8'!P722+'havelvac 7.10'!P722+'havelvac 7.11'!P722+'havelvac 7.12'!P722+'havelvac 7.13'!P722</f>
        <v>0</v>
      </c>
      <c r="T722" s="438">
        <f t="shared" si="104"/>
        <v>0</v>
      </c>
      <c r="U722" s="438">
        <f t="shared" si="105"/>
        <v>0</v>
      </c>
      <c r="V722" s="438">
        <f t="shared" si="106"/>
        <v>0</v>
      </c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5"/>
      <c r="DW722" s="5"/>
      <c r="DX722" s="5"/>
      <c r="DY722" s="5"/>
      <c r="DZ722" s="5"/>
      <c r="EA722" s="5"/>
      <c r="EB722" s="5"/>
      <c r="EC722" s="5"/>
      <c r="ED722" s="5"/>
      <c r="EE722" s="5"/>
      <c r="EF722" s="5"/>
      <c r="EG722" s="5"/>
      <c r="EH722" s="5"/>
      <c r="EI722" s="5"/>
      <c r="EJ722" s="5"/>
      <c r="EK722" s="5"/>
      <c r="EL722" s="5"/>
      <c r="EM722" s="5"/>
      <c r="EN722" s="5"/>
      <c r="EO722" s="5"/>
      <c r="EP722" s="5"/>
      <c r="EQ722" s="5"/>
      <c r="ER722" s="5"/>
      <c r="ES722" s="5"/>
      <c r="ET722" s="5"/>
      <c r="EU722" s="5"/>
      <c r="EV722" s="5"/>
      <c r="EW722" s="5"/>
      <c r="EX722" s="5"/>
      <c r="EY722" s="5"/>
      <c r="EZ722" s="5"/>
      <c r="FA722" s="5"/>
      <c r="FB722" s="5"/>
      <c r="FC722" s="5"/>
      <c r="FD722" s="5"/>
      <c r="FE722" s="5"/>
      <c r="FF722" s="5"/>
      <c r="FG722" s="5"/>
      <c r="FH722" s="5"/>
      <c r="FI722" s="5"/>
      <c r="FJ722" s="5"/>
      <c r="FK722" s="5"/>
      <c r="FL722" s="5"/>
      <c r="FM722" s="5"/>
      <c r="FN722" s="5"/>
      <c r="FO722" s="5"/>
      <c r="FP722" s="5"/>
      <c r="FQ722" s="5"/>
      <c r="FR722" s="5"/>
      <c r="FS722" s="5"/>
      <c r="FT722" s="5"/>
      <c r="FU722" s="5"/>
      <c r="FV722" s="5"/>
      <c r="FW722" s="5"/>
      <c r="FX722" s="5"/>
      <c r="FY722" s="5"/>
      <c r="FZ722" s="5"/>
      <c r="GA722" s="5"/>
      <c r="GB722" s="5"/>
      <c r="GC722" s="5"/>
      <c r="GD722" s="5"/>
      <c r="GE722" s="5"/>
      <c r="GF722" s="5"/>
      <c r="GG722" s="5"/>
      <c r="GH722" s="5"/>
      <c r="GI722" s="5"/>
      <c r="GJ722" s="5"/>
      <c r="GK722" s="5"/>
      <c r="GL722" s="5"/>
      <c r="GM722" s="5"/>
      <c r="GN722" s="5"/>
      <c r="GO722" s="5"/>
      <c r="GP722" s="5"/>
      <c r="GQ722" s="5"/>
      <c r="GR722" s="5"/>
      <c r="GS722" s="5"/>
      <c r="GT722" s="5"/>
      <c r="GU722" s="5"/>
      <c r="GV722" s="5"/>
      <c r="GW722" s="5"/>
      <c r="GX722" s="5"/>
      <c r="GY722" s="5"/>
      <c r="GZ722" s="5"/>
      <c r="HA722" s="5"/>
      <c r="HB722" s="5"/>
      <c r="HC722" s="5"/>
      <c r="HD722" s="5"/>
      <c r="HE722" s="5"/>
      <c r="HF722" s="5"/>
      <c r="HG722" s="5"/>
      <c r="HH722" s="5"/>
      <c r="HI722" s="5"/>
      <c r="HJ722" s="5"/>
      <c r="HK722" s="5"/>
      <c r="HL722" s="5"/>
      <c r="HM722" s="5"/>
      <c r="HN722" s="5"/>
      <c r="HO722" s="5"/>
      <c r="HP722" s="5"/>
      <c r="HQ722" s="5"/>
      <c r="HR722" s="5"/>
      <c r="HS722" s="5"/>
      <c r="HT722" s="5"/>
      <c r="HU722" s="5"/>
      <c r="HV722" s="5"/>
      <c r="HW722" s="5"/>
      <c r="HX722" s="5"/>
      <c r="HY722" s="5"/>
      <c r="HZ722" s="5"/>
      <c r="IA722" s="5"/>
      <c r="IB722" s="5"/>
      <c r="IC722" s="5"/>
      <c r="ID722" s="5"/>
    </row>
    <row r="723" spans="1:238" ht="16.2" hidden="1">
      <c r="H723" s="17"/>
      <c r="I723" s="25"/>
      <c r="J723" s="26"/>
      <c r="K723" s="26"/>
      <c r="L723" s="30" t="s">
        <v>134</v>
      </c>
      <c r="M723" s="31">
        <v>4861</v>
      </c>
      <c r="N723" s="183">
        <f>+'havelvac 7.1'!N723+'havelvac 7.2'!N723+'havelvac 7.3'!N723+'havelvac 7.4'!N723+'havelvac 7.5'!N723+'havelvac 7.6'!N723+'havelvac 7.7'!N723+'havelvac 7.9'!N723+'havelvac 7.8'!N723+'havelvac 7.10'!N723+'havelvac 7.11'!N723+'havelvac 7.12'!N723+'havelvac 7.13'!N723</f>
        <v>0</v>
      </c>
      <c r="O723" s="183">
        <f>+'havelvac 7.1'!O723+'havelvac 7.2'!O723+'havelvac 7.3'!O723+'havelvac 7.4'!O723+'havelvac 7.5'!O723+'havelvac 7.6'!O723+'havelvac 7.7'!O723+'havelvac 7.9'!O723+'havelvac 7.8'!O723+'havelvac 7.10'!O723+'havelvac 7.11'!O723+'havelvac 7.12'!O723+'havelvac 7.13'!O723</f>
        <v>0</v>
      </c>
      <c r="P723" s="183">
        <f>+'havelvac 7.1'!P723+'havelvac 7.2'!P723+'havelvac 7.3'!P723+'havelvac 7.4'!P723+'havelvac 7.5'!P723+'havelvac 7.6'!P723+'havelvac 7.7'!P723+'havelvac 7.9'!P723+'havelvac 7.8'!P723+'havelvac 7.10'!P723+'havelvac 7.11'!P723+'havelvac 7.12'!P723+'havelvac 7.13'!P723</f>
        <v>0</v>
      </c>
      <c r="Q723" s="161">
        <f>'havelvac 7.1'!N723+'havelvac 7.2'!N723</f>
        <v>0</v>
      </c>
      <c r="R723" s="161">
        <f>+'havelvac 7.1'!O723+'havelvac 7.2'!O723+'havelvac 7.3'!O723+'havelvac 7.4'!O723+'havelvac 7.5'!O723+'havelvac 7.6'!O723+'havelvac 7.7'!O723+'havelvac 7.9'!O723+'havelvac 7.8'!O723+'havelvac 7.10'!O723+'havelvac 7.11'!O723+'havelvac 7.12'!O723+'havelvac 7.13'!O723</f>
        <v>0</v>
      </c>
      <c r="S723" s="161">
        <f>+'havelvac 7.1'!P723+'havelvac 7.2'!P723+'havelvac 7.3'!P723+'havelvac 7.4'!P723+'havelvac 7.5'!P723+'havelvac 7.6'!P723+'havelvac 7.7'!P723+'havelvac 7.9'!P723+'havelvac 7.8'!P723+'havelvac 7.10'!P723+'havelvac 7.11'!P723+'havelvac 7.12'!P723+'havelvac 7.13'!P723</f>
        <v>0</v>
      </c>
      <c r="T723" s="438">
        <f t="shared" si="104"/>
        <v>0</v>
      </c>
      <c r="U723" s="438">
        <f t="shared" si="105"/>
        <v>0</v>
      </c>
      <c r="V723" s="438">
        <f t="shared" si="106"/>
        <v>0</v>
      </c>
    </row>
    <row r="724" spans="1:238" s="210" customFormat="1" ht="36.75" hidden="1" customHeight="1">
      <c r="A724" s="122"/>
      <c r="B724" s="116"/>
      <c r="C724" s="117"/>
      <c r="D724" s="118"/>
      <c r="E724" s="119"/>
      <c r="F724" s="120"/>
      <c r="G724" s="121"/>
      <c r="H724" s="45"/>
      <c r="I724" s="147"/>
      <c r="J724" s="148"/>
      <c r="K724" s="148"/>
      <c r="L724" s="27" t="s">
        <v>780</v>
      </c>
      <c r="M724" s="28"/>
      <c r="N724" s="197">
        <f>SUM(N725:N730)</f>
        <v>0</v>
      </c>
      <c r="O724" s="197">
        <f>SUM(O725:O730)</f>
        <v>0</v>
      </c>
      <c r="P724" s="197">
        <f>SUM(P725:P730)</f>
        <v>0</v>
      </c>
      <c r="Q724" s="161">
        <f>'havelvac 7.1'!N724+'havelvac 7.2'!N724</f>
        <v>0</v>
      </c>
      <c r="R724" s="161">
        <f>+'havelvac 7.1'!O724+'havelvac 7.2'!O724+'havelvac 7.3'!O724+'havelvac 7.4'!O724+'havelvac 7.5'!O724+'havelvac 7.6'!O724+'havelvac 7.7'!O724+'havelvac 7.9'!O724+'havelvac 7.8'!O724+'havelvac 7.10'!O724+'havelvac 7.11'!O724+'havelvac 7.12'!O724+'havelvac 7.13'!O724</f>
        <v>0</v>
      </c>
      <c r="S724" s="161">
        <f>+'havelvac 7.1'!P724+'havelvac 7.2'!P724+'havelvac 7.3'!P724+'havelvac 7.4'!P724+'havelvac 7.5'!P724+'havelvac 7.6'!P724+'havelvac 7.7'!P724+'havelvac 7.9'!P724+'havelvac 7.8'!P724+'havelvac 7.10'!P724+'havelvac 7.11'!P724+'havelvac 7.12'!P724+'havelvac 7.13'!P724</f>
        <v>0</v>
      </c>
      <c r="T724" s="438">
        <f t="shared" si="104"/>
        <v>0</v>
      </c>
      <c r="U724" s="438">
        <f t="shared" si="105"/>
        <v>0</v>
      </c>
      <c r="V724" s="438">
        <f t="shared" si="106"/>
        <v>0</v>
      </c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  <c r="DT724" s="5"/>
      <c r="DU724" s="5"/>
      <c r="DV724" s="5"/>
      <c r="DW724" s="5"/>
      <c r="DX724" s="5"/>
      <c r="DY724" s="5"/>
      <c r="DZ724" s="5"/>
      <c r="EA724" s="5"/>
      <c r="EB724" s="5"/>
      <c r="EC724" s="5"/>
      <c r="ED724" s="5"/>
      <c r="EE724" s="5"/>
      <c r="EF724" s="5"/>
      <c r="EG724" s="5"/>
      <c r="EH724" s="5"/>
      <c r="EI724" s="5"/>
      <c r="EJ724" s="5"/>
      <c r="EK724" s="5"/>
      <c r="EL724" s="5"/>
      <c r="EM724" s="5"/>
      <c r="EN724" s="5"/>
      <c r="EO724" s="5"/>
      <c r="EP724" s="5"/>
      <c r="EQ724" s="5"/>
      <c r="ER724" s="5"/>
      <c r="ES724" s="5"/>
      <c r="ET724" s="5"/>
      <c r="EU724" s="5"/>
      <c r="EV724" s="5"/>
      <c r="EW724" s="5"/>
      <c r="EX724" s="5"/>
      <c r="EY724" s="5"/>
      <c r="EZ724" s="5"/>
      <c r="FA724" s="5"/>
      <c r="FB724" s="5"/>
      <c r="FC724" s="5"/>
      <c r="FD724" s="5"/>
      <c r="FE724" s="5"/>
      <c r="FF724" s="5"/>
      <c r="FG724" s="5"/>
      <c r="FH724" s="5"/>
      <c r="FI724" s="5"/>
      <c r="FJ724" s="5"/>
      <c r="FK724" s="5"/>
      <c r="FL724" s="5"/>
      <c r="FM724" s="5"/>
      <c r="FN724" s="5"/>
      <c r="FO724" s="5"/>
      <c r="FP724" s="5"/>
      <c r="FQ724" s="5"/>
      <c r="FR724" s="5"/>
      <c r="FS724" s="5"/>
      <c r="FT724" s="5"/>
      <c r="FU724" s="5"/>
      <c r="FV724" s="5"/>
      <c r="FW724" s="5"/>
      <c r="FX724" s="5"/>
      <c r="FY724" s="5"/>
      <c r="FZ724" s="5"/>
      <c r="GA724" s="5"/>
      <c r="GB724" s="5"/>
      <c r="GC724" s="5"/>
      <c r="GD724" s="5"/>
      <c r="GE724" s="5"/>
      <c r="GF724" s="5"/>
      <c r="GG724" s="5"/>
      <c r="GH724" s="5"/>
      <c r="GI724" s="5"/>
      <c r="GJ724" s="5"/>
      <c r="GK724" s="5"/>
      <c r="GL724" s="5"/>
      <c r="GM724" s="5"/>
      <c r="GN724" s="5"/>
      <c r="GO724" s="5"/>
      <c r="GP724" s="5"/>
      <c r="GQ724" s="5"/>
      <c r="GR724" s="5"/>
      <c r="GS724" s="5"/>
      <c r="GT724" s="5"/>
      <c r="GU724" s="5"/>
      <c r="GV724" s="5"/>
      <c r="GW724" s="5"/>
      <c r="GX724" s="5"/>
      <c r="GY724" s="5"/>
      <c r="GZ724" s="5"/>
      <c r="HA724" s="5"/>
      <c r="HB724" s="5"/>
      <c r="HC724" s="5"/>
      <c r="HD724" s="5"/>
      <c r="HE724" s="5"/>
      <c r="HF724" s="5"/>
      <c r="HG724" s="5"/>
      <c r="HH724" s="5"/>
      <c r="HI724" s="5"/>
      <c r="HJ724" s="5"/>
      <c r="HK724" s="5"/>
      <c r="HL724" s="5"/>
      <c r="HM724" s="5"/>
      <c r="HN724" s="5"/>
      <c r="HO724" s="5"/>
      <c r="HP724" s="5"/>
      <c r="HQ724" s="5"/>
      <c r="HR724" s="5"/>
      <c r="HS724" s="5"/>
      <c r="HT724" s="5"/>
      <c r="HU724" s="5"/>
      <c r="HV724" s="5"/>
      <c r="HW724" s="5"/>
      <c r="HX724" s="5"/>
      <c r="HY724" s="5"/>
      <c r="HZ724" s="5"/>
      <c r="IA724" s="5"/>
      <c r="IB724" s="5"/>
      <c r="IC724" s="5"/>
      <c r="ID724" s="5"/>
    </row>
    <row r="725" spans="1:238" s="210" customFormat="1" ht="16.2" hidden="1">
      <c r="A725" s="122"/>
      <c r="B725" s="116"/>
      <c r="C725" s="117"/>
      <c r="D725" s="118"/>
      <c r="E725" s="119"/>
      <c r="F725" s="120"/>
      <c r="G725" s="121"/>
      <c r="H725" s="17"/>
      <c r="I725" s="25"/>
      <c r="J725" s="26"/>
      <c r="K725" s="26"/>
      <c r="L725" s="29" t="s">
        <v>125</v>
      </c>
      <c r="M725" s="44">
        <v>4239</v>
      </c>
      <c r="N725" s="183">
        <f>+'havelvac 7.1'!N725+'havelvac 7.2'!N725+'havelvac 7.3'!N725+'havelvac 7.4'!N725+'havelvac 7.5'!N725+'havelvac 7.6'!N725+'havelvac 7.7'!N725+'havelvac 7.9'!N725+'havelvac 7.8'!N725+'havelvac 7.10'!N725+'havelvac 7.11'!N725+'havelvac 7.12'!N725+'havelvac 7.13'!N725</f>
        <v>0</v>
      </c>
      <c r="O725" s="183">
        <f>+'havelvac 7.1'!O725+'havelvac 7.2'!O725+'havelvac 7.3'!O725+'havelvac 7.4'!O725+'havelvac 7.5'!O725+'havelvac 7.6'!O725+'havelvac 7.7'!O725+'havelvac 7.9'!O725+'havelvac 7.8'!O725+'havelvac 7.10'!O725+'havelvac 7.11'!O725+'havelvac 7.12'!O725+'havelvac 7.13'!O725</f>
        <v>0</v>
      </c>
      <c r="P725" s="183">
        <f>+'havelvac 7.1'!P725+'havelvac 7.2'!P725+'havelvac 7.3'!P725+'havelvac 7.4'!P725+'havelvac 7.5'!P725+'havelvac 7.6'!P725+'havelvac 7.7'!P725+'havelvac 7.9'!P725+'havelvac 7.8'!P725+'havelvac 7.10'!P725+'havelvac 7.11'!P725+'havelvac 7.12'!P725+'havelvac 7.13'!P725</f>
        <v>0</v>
      </c>
      <c r="Q725" s="161">
        <f>'havelvac 7.1'!N725+'havelvac 7.2'!N725</f>
        <v>0</v>
      </c>
      <c r="R725" s="161">
        <f>+'havelvac 7.1'!O725+'havelvac 7.2'!O725+'havelvac 7.3'!O725+'havelvac 7.4'!O725+'havelvac 7.5'!O725+'havelvac 7.6'!O725+'havelvac 7.7'!O725+'havelvac 7.9'!O725+'havelvac 7.8'!O725+'havelvac 7.10'!O725+'havelvac 7.11'!O725+'havelvac 7.12'!O725+'havelvac 7.13'!O725</f>
        <v>0</v>
      </c>
      <c r="S725" s="161">
        <f>+'havelvac 7.1'!P725+'havelvac 7.2'!P725+'havelvac 7.3'!P725+'havelvac 7.4'!P725+'havelvac 7.5'!P725+'havelvac 7.6'!P725+'havelvac 7.7'!P725+'havelvac 7.9'!P725+'havelvac 7.8'!P725+'havelvac 7.10'!P725+'havelvac 7.11'!P725+'havelvac 7.12'!P725+'havelvac 7.13'!P725</f>
        <v>0</v>
      </c>
      <c r="T725" s="438">
        <f t="shared" si="104"/>
        <v>0</v>
      </c>
      <c r="U725" s="438">
        <f t="shared" si="105"/>
        <v>0</v>
      </c>
      <c r="V725" s="438">
        <f t="shared" si="106"/>
        <v>0</v>
      </c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  <c r="DT725" s="5"/>
      <c r="DU725" s="5"/>
      <c r="DV725" s="5"/>
      <c r="DW725" s="5"/>
      <c r="DX725" s="5"/>
      <c r="DY725" s="5"/>
      <c r="DZ725" s="5"/>
      <c r="EA725" s="5"/>
      <c r="EB725" s="5"/>
      <c r="EC725" s="5"/>
      <c r="ED725" s="5"/>
      <c r="EE725" s="5"/>
      <c r="EF725" s="5"/>
      <c r="EG725" s="5"/>
      <c r="EH725" s="5"/>
      <c r="EI725" s="5"/>
      <c r="EJ725" s="5"/>
      <c r="EK725" s="5"/>
      <c r="EL725" s="5"/>
      <c r="EM725" s="5"/>
      <c r="EN725" s="5"/>
      <c r="EO725" s="5"/>
      <c r="EP725" s="5"/>
      <c r="EQ725" s="5"/>
      <c r="ER725" s="5"/>
      <c r="ES725" s="5"/>
      <c r="ET725" s="5"/>
      <c r="EU725" s="5"/>
      <c r="EV725" s="5"/>
      <c r="EW725" s="5"/>
      <c r="EX725" s="5"/>
      <c r="EY725" s="5"/>
      <c r="EZ725" s="5"/>
      <c r="FA725" s="5"/>
      <c r="FB725" s="5"/>
      <c r="FC725" s="5"/>
      <c r="FD725" s="5"/>
      <c r="FE725" s="5"/>
      <c r="FF725" s="5"/>
      <c r="FG725" s="5"/>
      <c r="FH725" s="5"/>
      <c r="FI725" s="5"/>
      <c r="FJ725" s="5"/>
      <c r="FK725" s="5"/>
      <c r="FL725" s="5"/>
      <c r="FM725" s="5"/>
      <c r="FN725" s="5"/>
      <c r="FO725" s="5"/>
      <c r="FP725" s="5"/>
      <c r="FQ725" s="5"/>
      <c r="FR725" s="5"/>
      <c r="FS725" s="5"/>
      <c r="FT725" s="5"/>
      <c r="FU725" s="5"/>
      <c r="FV725" s="5"/>
      <c r="FW725" s="5"/>
      <c r="FX725" s="5"/>
      <c r="FY725" s="5"/>
      <c r="FZ725" s="5"/>
      <c r="GA725" s="5"/>
      <c r="GB725" s="5"/>
      <c r="GC725" s="5"/>
      <c r="GD725" s="5"/>
      <c r="GE725" s="5"/>
      <c r="GF725" s="5"/>
      <c r="GG725" s="5"/>
      <c r="GH725" s="5"/>
      <c r="GI725" s="5"/>
      <c r="GJ725" s="5"/>
      <c r="GK725" s="5"/>
      <c r="GL725" s="5"/>
      <c r="GM725" s="5"/>
      <c r="GN725" s="5"/>
      <c r="GO725" s="5"/>
      <c r="GP725" s="5"/>
      <c r="GQ725" s="5"/>
      <c r="GR725" s="5"/>
      <c r="GS725" s="5"/>
      <c r="GT725" s="5"/>
      <c r="GU725" s="5"/>
      <c r="GV725" s="5"/>
      <c r="GW725" s="5"/>
      <c r="GX725" s="5"/>
      <c r="GY725" s="5"/>
      <c r="GZ725" s="5"/>
      <c r="HA725" s="5"/>
      <c r="HB725" s="5"/>
      <c r="HC725" s="5"/>
      <c r="HD725" s="5"/>
      <c r="HE725" s="5"/>
      <c r="HF725" s="5"/>
      <c r="HG725" s="5"/>
      <c r="HH725" s="5"/>
      <c r="HI725" s="5"/>
      <c r="HJ725" s="5"/>
      <c r="HK725" s="5"/>
      <c r="HL725" s="5"/>
      <c r="HM725" s="5"/>
      <c r="HN725" s="5"/>
      <c r="HO725" s="5"/>
      <c r="HP725" s="5"/>
      <c r="HQ725" s="5"/>
      <c r="HR725" s="5"/>
      <c r="HS725" s="5"/>
      <c r="HT725" s="5"/>
      <c r="HU725" s="5"/>
      <c r="HV725" s="5"/>
      <c r="HW725" s="5"/>
      <c r="HX725" s="5"/>
      <c r="HY725" s="5"/>
      <c r="HZ725" s="5"/>
      <c r="IA725" s="5"/>
      <c r="IB725" s="5"/>
      <c r="IC725" s="5"/>
      <c r="ID725" s="5"/>
    </row>
    <row r="726" spans="1:238" ht="16.2" hidden="1">
      <c r="H726" s="17"/>
      <c r="I726" s="25"/>
      <c r="J726" s="26"/>
      <c r="K726" s="26"/>
      <c r="L726" s="29" t="s">
        <v>130</v>
      </c>
      <c r="M726" s="13">
        <v>4267</v>
      </c>
      <c r="N726" s="183">
        <f>+'havelvac 7.1'!N726+'havelvac 7.2'!N726+'havelvac 7.3'!N726+'havelvac 7.4'!N726+'havelvac 7.5'!N726+'havelvac 7.6'!N726+'havelvac 7.7'!N726+'havelvac 7.9'!N726+'havelvac 7.8'!N726+'havelvac 7.10'!N726+'havelvac 7.11'!N726+'havelvac 7.12'!N726+'havelvac 7.13'!N726</f>
        <v>0</v>
      </c>
      <c r="O726" s="183">
        <f>+'havelvac 7.1'!O726+'havelvac 7.2'!O726+'havelvac 7.3'!O726+'havelvac 7.4'!O726+'havelvac 7.5'!O726+'havelvac 7.6'!O726+'havelvac 7.7'!O726+'havelvac 7.9'!O726+'havelvac 7.8'!O726+'havelvac 7.10'!O726+'havelvac 7.11'!O726+'havelvac 7.12'!O726+'havelvac 7.13'!O726</f>
        <v>0</v>
      </c>
      <c r="P726" s="183">
        <f>+'havelvac 7.1'!P726+'havelvac 7.2'!P726+'havelvac 7.3'!P726+'havelvac 7.4'!P726+'havelvac 7.5'!P726+'havelvac 7.6'!P726+'havelvac 7.7'!P726+'havelvac 7.9'!P726+'havelvac 7.8'!P726+'havelvac 7.10'!P726+'havelvac 7.11'!P726+'havelvac 7.12'!P726+'havelvac 7.13'!P726</f>
        <v>0</v>
      </c>
      <c r="Q726" s="161">
        <f>'havelvac 7.1'!N726+'havelvac 7.2'!N726</f>
        <v>0</v>
      </c>
      <c r="R726" s="161">
        <f>+'havelvac 7.1'!O726+'havelvac 7.2'!O726+'havelvac 7.3'!O726+'havelvac 7.4'!O726+'havelvac 7.5'!O726+'havelvac 7.6'!O726+'havelvac 7.7'!O726+'havelvac 7.9'!O726+'havelvac 7.8'!O726+'havelvac 7.10'!O726+'havelvac 7.11'!O726+'havelvac 7.12'!O726+'havelvac 7.13'!O726</f>
        <v>0</v>
      </c>
      <c r="S726" s="161">
        <f>+'havelvac 7.1'!P726+'havelvac 7.2'!P726+'havelvac 7.3'!P726+'havelvac 7.4'!P726+'havelvac 7.5'!P726+'havelvac 7.6'!P726+'havelvac 7.7'!P726+'havelvac 7.9'!P726+'havelvac 7.8'!P726+'havelvac 7.10'!P726+'havelvac 7.11'!P726+'havelvac 7.12'!P726+'havelvac 7.13'!P726</f>
        <v>0</v>
      </c>
      <c r="T726" s="438">
        <f t="shared" si="104"/>
        <v>0</v>
      </c>
      <c r="U726" s="438">
        <f t="shared" si="105"/>
        <v>0</v>
      </c>
      <c r="V726" s="438">
        <f t="shared" si="106"/>
        <v>0</v>
      </c>
    </row>
    <row r="727" spans="1:238" ht="16.2" hidden="1">
      <c r="H727" s="17"/>
      <c r="I727" s="25"/>
      <c r="J727" s="26"/>
      <c r="K727" s="26"/>
      <c r="L727" s="32" t="s">
        <v>364</v>
      </c>
      <c r="M727" s="48">
        <v>4269</v>
      </c>
      <c r="N727" s="183">
        <f>+'havelvac 7.1'!N727+'havelvac 7.2'!N727+'havelvac 7.3'!N727+'havelvac 7.4'!N727+'havelvac 7.5'!N727+'havelvac 7.6'!N727+'havelvac 7.7'!N727+'havelvac 7.9'!N727+'havelvac 7.8'!N727+'havelvac 7.10'!N727+'havelvac 7.11'!N727+'havelvac 7.12'!N727+'havelvac 7.13'!N727</f>
        <v>0</v>
      </c>
      <c r="O727" s="183">
        <f>+'havelvac 7.1'!O727+'havelvac 7.2'!O727+'havelvac 7.3'!O727+'havelvac 7.4'!O727+'havelvac 7.5'!O727+'havelvac 7.6'!O727+'havelvac 7.7'!O727+'havelvac 7.9'!O727+'havelvac 7.8'!O727+'havelvac 7.10'!O727+'havelvac 7.11'!O727+'havelvac 7.12'!O727+'havelvac 7.13'!O727</f>
        <v>0</v>
      </c>
      <c r="P727" s="183">
        <f>+'havelvac 7.1'!P727+'havelvac 7.2'!P727+'havelvac 7.3'!P727+'havelvac 7.4'!P727+'havelvac 7.5'!P727+'havelvac 7.6'!P727+'havelvac 7.7'!P727+'havelvac 7.9'!P727+'havelvac 7.8'!P727+'havelvac 7.10'!P727+'havelvac 7.11'!P727+'havelvac 7.12'!P727+'havelvac 7.13'!P727</f>
        <v>0</v>
      </c>
      <c r="Q727" s="161">
        <f>'havelvac 7.1'!N727+'havelvac 7.2'!N727</f>
        <v>0</v>
      </c>
      <c r="R727" s="161">
        <f>+'havelvac 7.1'!O727+'havelvac 7.2'!O727+'havelvac 7.3'!O727+'havelvac 7.4'!O727+'havelvac 7.5'!O727+'havelvac 7.6'!O727+'havelvac 7.7'!O727+'havelvac 7.9'!O727+'havelvac 7.8'!O727+'havelvac 7.10'!O727+'havelvac 7.11'!O727+'havelvac 7.12'!O727+'havelvac 7.13'!O727</f>
        <v>0</v>
      </c>
      <c r="S727" s="161">
        <f>+'havelvac 7.1'!P727+'havelvac 7.2'!P727+'havelvac 7.3'!P727+'havelvac 7.4'!P727+'havelvac 7.5'!P727+'havelvac 7.6'!P727+'havelvac 7.7'!P727+'havelvac 7.9'!P727+'havelvac 7.8'!P727+'havelvac 7.10'!P727+'havelvac 7.11'!P727+'havelvac 7.12'!P727+'havelvac 7.13'!P727</f>
        <v>0</v>
      </c>
      <c r="T727" s="438">
        <f t="shared" si="104"/>
        <v>0</v>
      </c>
      <c r="U727" s="438">
        <f t="shared" si="105"/>
        <v>0</v>
      </c>
      <c r="V727" s="438">
        <f t="shared" si="106"/>
        <v>0</v>
      </c>
    </row>
    <row r="728" spans="1:238" s="210" customFormat="1" ht="16.2" hidden="1">
      <c r="A728" s="122"/>
      <c r="B728" s="116"/>
      <c r="C728" s="117"/>
      <c r="D728" s="118"/>
      <c r="E728" s="119"/>
      <c r="F728" s="120"/>
      <c r="G728" s="121"/>
      <c r="H728" s="17"/>
      <c r="I728" s="25"/>
      <c r="J728" s="26"/>
      <c r="K728" s="26"/>
      <c r="L728" s="29" t="s">
        <v>348</v>
      </c>
      <c r="M728" s="12">
        <v>4729</v>
      </c>
      <c r="N728" s="183">
        <f>+'havelvac 7.1'!N728+'havelvac 7.2'!N728+'havelvac 7.3'!N728+'havelvac 7.4'!N728+'havelvac 7.5'!N728+'havelvac 7.6'!N728+'havelvac 7.7'!N728+'havelvac 7.9'!N728+'havelvac 7.8'!N728+'havelvac 7.10'!N728+'havelvac 7.11'!N728+'havelvac 7.12'!N728+'havelvac 7.13'!N728</f>
        <v>0</v>
      </c>
      <c r="O728" s="183">
        <f>+'havelvac 7.1'!O728+'havelvac 7.2'!O728+'havelvac 7.3'!O728+'havelvac 7.4'!O728+'havelvac 7.5'!O728+'havelvac 7.6'!O728+'havelvac 7.7'!O728+'havelvac 7.9'!O728+'havelvac 7.8'!O728+'havelvac 7.10'!O728+'havelvac 7.11'!O728+'havelvac 7.12'!O728+'havelvac 7.13'!O728</f>
        <v>0</v>
      </c>
      <c r="P728" s="183">
        <f>+'havelvac 7.1'!P728+'havelvac 7.2'!P728+'havelvac 7.3'!P728+'havelvac 7.4'!P728+'havelvac 7.5'!P728+'havelvac 7.6'!P728+'havelvac 7.7'!P728+'havelvac 7.9'!P728+'havelvac 7.8'!P728+'havelvac 7.10'!P728+'havelvac 7.11'!P728+'havelvac 7.12'!P728+'havelvac 7.13'!P728</f>
        <v>0</v>
      </c>
      <c r="Q728" s="161">
        <f>'havelvac 7.1'!N728+'havelvac 7.2'!N728</f>
        <v>0</v>
      </c>
      <c r="R728" s="161">
        <f>+'havelvac 7.1'!O728+'havelvac 7.2'!O728+'havelvac 7.3'!O728+'havelvac 7.4'!O728+'havelvac 7.5'!O728+'havelvac 7.6'!O728+'havelvac 7.7'!O728+'havelvac 7.9'!O728+'havelvac 7.8'!O728+'havelvac 7.10'!O728+'havelvac 7.11'!O728+'havelvac 7.12'!O728+'havelvac 7.13'!O728</f>
        <v>0</v>
      </c>
      <c r="S728" s="161">
        <f>+'havelvac 7.1'!P728+'havelvac 7.2'!P728+'havelvac 7.3'!P728+'havelvac 7.4'!P728+'havelvac 7.5'!P728+'havelvac 7.6'!P728+'havelvac 7.7'!P728+'havelvac 7.9'!P728+'havelvac 7.8'!P728+'havelvac 7.10'!P728+'havelvac 7.11'!P728+'havelvac 7.12'!P728+'havelvac 7.13'!P728</f>
        <v>0</v>
      </c>
      <c r="T728" s="438">
        <f t="shared" ref="T728:T767" si="114">N728-Q728</f>
        <v>0</v>
      </c>
      <c r="U728" s="438">
        <f t="shared" ref="U728:U767" si="115">O728-R728</f>
        <v>0</v>
      </c>
      <c r="V728" s="438">
        <f t="shared" ref="V728:V767" si="116">P728-S728</f>
        <v>0</v>
      </c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  <c r="DT728" s="5"/>
      <c r="DU728" s="5"/>
      <c r="DV728" s="5"/>
      <c r="DW728" s="5"/>
      <c r="DX728" s="5"/>
      <c r="DY728" s="5"/>
      <c r="DZ728" s="5"/>
      <c r="EA728" s="5"/>
      <c r="EB728" s="5"/>
      <c r="EC728" s="5"/>
      <c r="ED728" s="5"/>
      <c r="EE728" s="5"/>
      <c r="EF728" s="5"/>
      <c r="EG728" s="5"/>
      <c r="EH728" s="5"/>
      <c r="EI728" s="5"/>
      <c r="EJ728" s="5"/>
      <c r="EK728" s="5"/>
      <c r="EL728" s="5"/>
      <c r="EM728" s="5"/>
      <c r="EN728" s="5"/>
      <c r="EO728" s="5"/>
      <c r="EP728" s="5"/>
      <c r="EQ728" s="5"/>
      <c r="ER728" s="5"/>
      <c r="ES728" s="5"/>
      <c r="ET728" s="5"/>
      <c r="EU728" s="5"/>
      <c r="EV728" s="5"/>
      <c r="EW728" s="5"/>
      <c r="EX728" s="5"/>
      <c r="EY728" s="5"/>
      <c r="EZ728" s="5"/>
      <c r="FA728" s="5"/>
      <c r="FB728" s="5"/>
      <c r="FC728" s="5"/>
      <c r="FD728" s="5"/>
      <c r="FE728" s="5"/>
      <c r="FF728" s="5"/>
      <c r="FG728" s="5"/>
      <c r="FH728" s="5"/>
      <c r="FI728" s="5"/>
      <c r="FJ728" s="5"/>
      <c r="FK728" s="5"/>
      <c r="FL728" s="5"/>
      <c r="FM728" s="5"/>
      <c r="FN728" s="5"/>
      <c r="FO728" s="5"/>
      <c r="FP728" s="5"/>
      <c r="FQ728" s="5"/>
      <c r="FR728" s="5"/>
      <c r="FS728" s="5"/>
      <c r="FT728" s="5"/>
      <c r="FU728" s="5"/>
      <c r="FV728" s="5"/>
      <c r="FW728" s="5"/>
      <c r="FX728" s="5"/>
      <c r="FY728" s="5"/>
      <c r="FZ728" s="5"/>
      <c r="GA728" s="5"/>
      <c r="GB728" s="5"/>
      <c r="GC728" s="5"/>
      <c r="GD728" s="5"/>
      <c r="GE728" s="5"/>
      <c r="GF728" s="5"/>
      <c r="GG728" s="5"/>
      <c r="GH728" s="5"/>
      <c r="GI728" s="5"/>
      <c r="GJ728" s="5"/>
      <c r="GK728" s="5"/>
      <c r="GL728" s="5"/>
      <c r="GM728" s="5"/>
      <c r="GN728" s="5"/>
      <c r="GO728" s="5"/>
      <c r="GP728" s="5"/>
      <c r="GQ728" s="5"/>
      <c r="GR728" s="5"/>
      <c r="GS728" s="5"/>
      <c r="GT728" s="5"/>
      <c r="GU728" s="5"/>
      <c r="GV728" s="5"/>
      <c r="GW728" s="5"/>
      <c r="GX728" s="5"/>
      <c r="GY728" s="5"/>
      <c r="GZ728" s="5"/>
      <c r="HA728" s="5"/>
      <c r="HB728" s="5"/>
      <c r="HC728" s="5"/>
      <c r="HD728" s="5"/>
      <c r="HE728" s="5"/>
      <c r="HF728" s="5"/>
      <c r="HG728" s="5"/>
      <c r="HH728" s="5"/>
      <c r="HI728" s="5"/>
      <c r="HJ728" s="5"/>
      <c r="HK728" s="5"/>
      <c r="HL728" s="5"/>
      <c r="HM728" s="5"/>
      <c r="HN728" s="5"/>
      <c r="HO728" s="5"/>
      <c r="HP728" s="5"/>
      <c r="HQ728" s="5"/>
      <c r="HR728" s="5"/>
      <c r="HS728" s="5"/>
      <c r="HT728" s="5"/>
      <c r="HU728" s="5"/>
      <c r="HV728" s="5"/>
      <c r="HW728" s="5"/>
      <c r="HX728" s="5"/>
      <c r="HY728" s="5"/>
      <c r="HZ728" s="5"/>
      <c r="IA728" s="5"/>
      <c r="IB728" s="5"/>
      <c r="IC728" s="5"/>
      <c r="ID728" s="5"/>
    </row>
    <row r="729" spans="1:238" s="210" customFormat="1" ht="16.2" hidden="1">
      <c r="A729" s="122"/>
      <c r="B729" s="116"/>
      <c r="C729" s="117"/>
      <c r="D729" s="118"/>
      <c r="E729" s="119"/>
      <c r="F729" s="120"/>
      <c r="G729" s="121"/>
      <c r="H729" s="17"/>
      <c r="I729" s="25"/>
      <c r="J729" s="26"/>
      <c r="K729" s="26"/>
      <c r="L729" s="30" t="s">
        <v>134</v>
      </c>
      <c r="M729" s="31">
        <v>4861</v>
      </c>
      <c r="N729" s="183">
        <f>+'havelvac 7.1'!N729+'havelvac 7.2'!N729+'havelvac 7.3'!N729+'havelvac 7.4'!N729+'havelvac 7.5'!N729+'havelvac 7.6'!N729+'havelvac 7.7'!N729+'havelvac 7.9'!N729+'havelvac 7.8'!N729+'havelvac 7.10'!N729+'havelvac 7.11'!N729+'havelvac 7.12'!N729+'havelvac 7.13'!N729</f>
        <v>0</v>
      </c>
      <c r="O729" s="183">
        <f>+'havelvac 7.1'!O729+'havelvac 7.2'!O729+'havelvac 7.3'!O729+'havelvac 7.4'!O729+'havelvac 7.5'!O729+'havelvac 7.6'!O729+'havelvac 7.7'!O729+'havelvac 7.9'!O729+'havelvac 7.8'!O729+'havelvac 7.10'!O729+'havelvac 7.11'!O729+'havelvac 7.12'!O729+'havelvac 7.13'!O729</f>
        <v>0</v>
      </c>
      <c r="P729" s="183">
        <f>+'havelvac 7.1'!P729+'havelvac 7.2'!P729+'havelvac 7.3'!P729+'havelvac 7.4'!P729+'havelvac 7.5'!P729+'havelvac 7.6'!P729+'havelvac 7.7'!P729+'havelvac 7.9'!P729+'havelvac 7.8'!P729+'havelvac 7.10'!P729+'havelvac 7.11'!P729+'havelvac 7.12'!P729+'havelvac 7.13'!P729</f>
        <v>0</v>
      </c>
      <c r="Q729" s="161">
        <f>'havelvac 7.1'!N729+'havelvac 7.2'!N729</f>
        <v>0</v>
      </c>
      <c r="R729" s="161">
        <f>+'havelvac 7.1'!O729+'havelvac 7.2'!O729+'havelvac 7.3'!O729+'havelvac 7.4'!O729+'havelvac 7.5'!O729+'havelvac 7.6'!O729+'havelvac 7.7'!O729+'havelvac 7.9'!O729+'havelvac 7.8'!O729+'havelvac 7.10'!O729+'havelvac 7.11'!O729+'havelvac 7.12'!O729+'havelvac 7.13'!O729</f>
        <v>0</v>
      </c>
      <c r="S729" s="161">
        <f>+'havelvac 7.1'!P729+'havelvac 7.2'!P729+'havelvac 7.3'!P729+'havelvac 7.4'!P729+'havelvac 7.5'!P729+'havelvac 7.6'!P729+'havelvac 7.7'!P729+'havelvac 7.9'!P729+'havelvac 7.8'!P729+'havelvac 7.10'!P729+'havelvac 7.11'!P729+'havelvac 7.12'!P729+'havelvac 7.13'!P729</f>
        <v>0</v>
      </c>
      <c r="T729" s="438">
        <f t="shared" si="114"/>
        <v>0</v>
      </c>
      <c r="U729" s="438">
        <f t="shared" si="115"/>
        <v>0</v>
      </c>
      <c r="V729" s="438">
        <f t="shared" si="116"/>
        <v>0</v>
      </c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  <c r="DT729" s="5"/>
      <c r="DU729" s="5"/>
      <c r="DV729" s="5"/>
      <c r="DW729" s="5"/>
      <c r="DX729" s="5"/>
      <c r="DY729" s="5"/>
      <c r="DZ729" s="5"/>
      <c r="EA729" s="5"/>
      <c r="EB729" s="5"/>
      <c r="EC729" s="5"/>
      <c r="ED729" s="5"/>
      <c r="EE729" s="5"/>
      <c r="EF729" s="5"/>
      <c r="EG729" s="5"/>
      <c r="EH729" s="5"/>
      <c r="EI729" s="5"/>
      <c r="EJ729" s="5"/>
      <c r="EK729" s="5"/>
      <c r="EL729" s="5"/>
      <c r="EM729" s="5"/>
      <c r="EN729" s="5"/>
      <c r="EO729" s="5"/>
      <c r="EP729" s="5"/>
      <c r="EQ729" s="5"/>
      <c r="ER729" s="5"/>
      <c r="ES729" s="5"/>
      <c r="ET729" s="5"/>
      <c r="EU729" s="5"/>
      <c r="EV729" s="5"/>
      <c r="EW729" s="5"/>
      <c r="EX729" s="5"/>
      <c r="EY729" s="5"/>
      <c r="EZ729" s="5"/>
      <c r="FA729" s="5"/>
      <c r="FB729" s="5"/>
      <c r="FC729" s="5"/>
      <c r="FD729" s="5"/>
      <c r="FE729" s="5"/>
      <c r="FF729" s="5"/>
      <c r="FG729" s="5"/>
      <c r="FH729" s="5"/>
      <c r="FI729" s="5"/>
      <c r="FJ729" s="5"/>
      <c r="FK729" s="5"/>
      <c r="FL729" s="5"/>
      <c r="FM729" s="5"/>
      <c r="FN729" s="5"/>
      <c r="FO729" s="5"/>
      <c r="FP729" s="5"/>
      <c r="FQ729" s="5"/>
      <c r="FR729" s="5"/>
      <c r="FS729" s="5"/>
      <c r="FT729" s="5"/>
      <c r="FU729" s="5"/>
      <c r="FV729" s="5"/>
      <c r="FW729" s="5"/>
      <c r="FX729" s="5"/>
      <c r="FY729" s="5"/>
      <c r="FZ729" s="5"/>
      <c r="GA729" s="5"/>
      <c r="GB729" s="5"/>
      <c r="GC729" s="5"/>
      <c r="GD729" s="5"/>
      <c r="GE729" s="5"/>
      <c r="GF729" s="5"/>
      <c r="GG729" s="5"/>
      <c r="GH729" s="5"/>
      <c r="GI729" s="5"/>
      <c r="GJ729" s="5"/>
      <c r="GK729" s="5"/>
      <c r="GL729" s="5"/>
      <c r="GM729" s="5"/>
      <c r="GN729" s="5"/>
      <c r="GO729" s="5"/>
      <c r="GP729" s="5"/>
      <c r="GQ729" s="5"/>
      <c r="GR729" s="5"/>
      <c r="GS729" s="5"/>
      <c r="GT729" s="5"/>
      <c r="GU729" s="5"/>
      <c r="GV729" s="5"/>
      <c r="GW729" s="5"/>
      <c r="GX729" s="5"/>
      <c r="GY729" s="5"/>
      <c r="GZ729" s="5"/>
      <c r="HA729" s="5"/>
      <c r="HB729" s="5"/>
      <c r="HC729" s="5"/>
      <c r="HD729" s="5"/>
      <c r="HE729" s="5"/>
      <c r="HF729" s="5"/>
      <c r="HG729" s="5"/>
      <c r="HH729" s="5"/>
      <c r="HI729" s="5"/>
      <c r="HJ729" s="5"/>
      <c r="HK729" s="5"/>
      <c r="HL729" s="5"/>
      <c r="HM729" s="5"/>
      <c r="HN729" s="5"/>
      <c r="HO729" s="5"/>
      <c r="HP729" s="5"/>
      <c r="HQ729" s="5"/>
      <c r="HR729" s="5"/>
      <c r="HS729" s="5"/>
      <c r="HT729" s="5"/>
      <c r="HU729" s="5"/>
      <c r="HV729" s="5"/>
      <c r="HW729" s="5"/>
      <c r="HX729" s="5"/>
      <c r="HY729" s="5"/>
      <c r="HZ729" s="5"/>
      <c r="IA729" s="5"/>
      <c r="IB729" s="5"/>
      <c r="IC729" s="5"/>
      <c r="ID729" s="5"/>
    </row>
    <row r="730" spans="1:238" ht="16.2" hidden="1">
      <c r="H730" s="17"/>
      <c r="I730" s="25"/>
      <c r="J730" s="26"/>
      <c r="K730" s="26"/>
      <c r="L730" s="30" t="s">
        <v>268</v>
      </c>
      <c r="M730" s="44">
        <v>5129</v>
      </c>
      <c r="N730" s="183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30" s="183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30" s="183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  <c r="Q730" s="161">
        <f>'havelvac 7.1'!N730+'havelvac 7.2'!N730</f>
        <v>0</v>
      </c>
      <c r="R730" s="161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S730" s="161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  <c r="T730" s="438">
        <f t="shared" si="114"/>
        <v>0</v>
      </c>
      <c r="U730" s="438">
        <f t="shared" si="115"/>
        <v>0</v>
      </c>
      <c r="V730" s="438">
        <f t="shared" si="116"/>
        <v>0</v>
      </c>
    </row>
    <row r="731" spans="1:238" s="210" customFormat="1" ht="27.6" hidden="1">
      <c r="A731" s="122"/>
      <c r="B731" s="116"/>
      <c r="C731" s="117"/>
      <c r="D731" s="118"/>
      <c r="E731" s="119"/>
      <c r="F731" s="120"/>
      <c r="G731" s="121"/>
      <c r="H731" s="45"/>
      <c r="I731" s="147"/>
      <c r="J731" s="148"/>
      <c r="K731" s="148"/>
      <c r="L731" s="459" t="s">
        <v>850</v>
      </c>
      <c r="M731" s="28"/>
      <c r="N731" s="197">
        <f>SUM(N732:N734)</f>
        <v>0</v>
      </c>
      <c r="O731" s="197">
        <f>SUM(O732:O734)</f>
        <v>0</v>
      </c>
      <c r="P731" s="197">
        <f>SUM(P732:P734)</f>
        <v>0</v>
      </c>
      <c r="Q731" s="161">
        <f>'havelvac 7.1'!N731+'havelvac 7.2'!N731</f>
        <v>0</v>
      </c>
      <c r="R731" s="161">
        <f>+'havelvac 7.1'!O731+'havelvac 7.2'!O731+'havelvac 7.3'!O731+'havelvac 7.4'!O731+'havelvac 7.5'!O731+'havelvac 7.6'!O731+'havelvac 7.7'!O731+'havelvac 7.9'!O731+'havelvac 7.8'!O731+'havelvac 7.10'!O731+'havelvac 7.11'!O731+'havelvac 7.12'!O731+'havelvac 7.13'!O731</f>
        <v>0</v>
      </c>
      <c r="S731" s="161">
        <f>+'havelvac 7.1'!P731+'havelvac 7.2'!P731+'havelvac 7.3'!P731+'havelvac 7.4'!P731+'havelvac 7.5'!P731+'havelvac 7.6'!P731+'havelvac 7.7'!P731+'havelvac 7.9'!P731+'havelvac 7.8'!P731+'havelvac 7.10'!P731+'havelvac 7.11'!P731+'havelvac 7.12'!P731+'havelvac 7.13'!P731</f>
        <v>0</v>
      </c>
      <c r="T731" s="438">
        <f t="shared" si="114"/>
        <v>0</v>
      </c>
      <c r="U731" s="438">
        <f t="shared" si="115"/>
        <v>0</v>
      </c>
      <c r="V731" s="438">
        <f t="shared" si="116"/>
        <v>0</v>
      </c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  <c r="DT731" s="5"/>
      <c r="DU731" s="5"/>
      <c r="DV731" s="5"/>
      <c r="DW731" s="5"/>
      <c r="DX731" s="5"/>
      <c r="DY731" s="5"/>
      <c r="DZ731" s="5"/>
      <c r="EA731" s="5"/>
      <c r="EB731" s="5"/>
      <c r="EC731" s="5"/>
      <c r="ED731" s="5"/>
      <c r="EE731" s="5"/>
      <c r="EF731" s="5"/>
      <c r="EG731" s="5"/>
      <c r="EH731" s="5"/>
      <c r="EI731" s="5"/>
      <c r="EJ731" s="5"/>
      <c r="EK731" s="5"/>
      <c r="EL731" s="5"/>
      <c r="EM731" s="5"/>
      <c r="EN731" s="5"/>
      <c r="EO731" s="5"/>
      <c r="EP731" s="5"/>
      <c r="EQ731" s="5"/>
      <c r="ER731" s="5"/>
      <c r="ES731" s="5"/>
      <c r="ET731" s="5"/>
      <c r="EU731" s="5"/>
      <c r="EV731" s="5"/>
      <c r="EW731" s="5"/>
      <c r="EX731" s="5"/>
      <c r="EY731" s="5"/>
      <c r="EZ731" s="5"/>
      <c r="FA731" s="5"/>
      <c r="FB731" s="5"/>
      <c r="FC731" s="5"/>
      <c r="FD731" s="5"/>
      <c r="FE731" s="5"/>
      <c r="FF731" s="5"/>
      <c r="FG731" s="5"/>
      <c r="FH731" s="5"/>
      <c r="FI731" s="5"/>
      <c r="FJ731" s="5"/>
      <c r="FK731" s="5"/>
      <c r="FL731" s="5"/>
      <c r="FM731" s="5"/>
      <c r="FN731" s="5"/>
      <c r="FO731" s="5"/>
      <c r="FP731" s="5"/>
      <c r="FQ731" s="5"/>
      <c r="FR731" s="5"/>
      <c r="FS731" s="5"/>
      <c r="FT731" s="5"/>
      <c r="FU731" s="5"/>
      <c r="FV731" s="5"/>
      <c r="FW731" s="5"/>
      <c r="FX731" s="5"/>
      <c r="FY731" s="5"/>
      <c r="FZ731" s="5"/>
      <c r="GA731" s="5"/>
      <c r="GB731" s="5"/>
      <c r="GC731" s="5"/>
      <c r="GD731" s="5"/>
      <c r="GE731" s="5"/>
      <c r="GF731" s="5"/>
      <c r="GG731" s="5"/>
      <c r="GH731" s="5"/>
      <c r="GI731" s="5"/>
      <c r="GJ731" s="5"/>
      <c r="GK731" s="5"/>
      <c r="GL731" s="5"/>
      <c r="GM731" s="5"/>
      <c r="GN731" s="5"/>
      <c r="GO731" s="5"/>
      <c r="GP731" s="5"/>
      <c r="GQ731" s="5"/>
      <c r="GR731" s="5"/>
      <c r="GS731" s="5"/>
      <c r="GT731" s="5"/>
      <c r="GU731" s="5"/>
      <c r="GV731" s="5"/>
      <c r="GW731" s="5"/>
      <c r="GX731" s="5"/>
      <c r="GY731" s="5"/>
      <c r="GZ731" s="5"/>
      <c r="HA731" s="5"/>
      <c r="HB731" s="5"/>
      <c r="HC731" s="5"/>
      <c r="HD731" s="5"/>
      <c r="HE731" s="5"/>
      <c r="HF731" s="5"/>
      <c r="HG731" s="5"/>
      <c r="HH731" s="5"/>
      <c r="HI731" s="5"/>
      <c r="HJ731" s="5"/>
      <c r="HK731" s="5"/>
      <c r="HL731" s="5"/>
      <c r="HM731" s="5"/>
      <c r="HN731" s="5"/>
      <c r="HO731" s="5"/>
      <c r="HP731" s="5"/>
      <c r="HQ731" s="5"/>
      <c r="HR731" s="5"/>
      <c r="HS731" s="5"/>
      <c r="HT731" s="5"/>
      <c r="HU731" s="5"/>
      <c r="HV731" s="5"/>
      <c r="HW731" s="5"/>
      <c r="HX731" s="5"/>
      <c r="HY731" s="5"/>
      <c r="HZ731" s="5"/>
      <c r="IA731" s="5"/>
      <c r="IB731" s="5"/>
      <c r="IC731" s="5"/>
      <c r="ID731" s="5"/>
    </row>
    <row r="732" spans="1:238" ht="16.2" hidden="1">
      <c r="H732" s="17"/>
      <c r="I732" s="25"/>
      <c r="J732" s="26"/>
      <c r="K732" s="26"/>
      <c r="L732" s="29" t="s">
        <v>125</v>
      </c>
      <c r="M732" s="44">
        <v>4239</v>
      </c>
      <c r="N732" s="183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2" s="183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2" s="183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  <c r="Q732" s="161">
        <f>'havelvac 7.1'!N732+'havelvac 7.2'!N732</f>
        <v>0</v>
      </c>
      <c r="R732" s="161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S732" s="161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  <c r="T732" s="438">
        <f t="shared" si="114"/>
        <v>0</v>
      </c>
      <c r="U732" s="438">
        <f t="shared" si="115"/>
        <v>0</v>
      </c>
      <c r="V732" s="438">
        <f t="shared" si="116"/>
        <v>0</v>
      </c>
    </row>
    <row r="733" spans="1:238" s="210" customFormat="1" ht="16.2" hidden="1">
      <c r="A733" s="122"/>
      <c r="B733" s="116"/>
      <c r="C733" s="117"/>
      <c r="D733" s="118"/>
      <c r="E733" s="119"/>
      <c r="F733" s="120"/>
      <c r="G733" s="121"/>
      <c r="H733" s="17"/>
      <c r="I733" s="25"/>
      <c r="J733" s="26"/>
      <c r="K733" s="26"/>
      <c r="L733" s="29" t="s">
        <v>763</v>
      </c>
      <c r="M733" s="44">
        <v>4728</v>
      </c>
      <c r="N733" s="183">
        <f>+'havelvac 7.1'!N733+'havelvac 7.2'!N733+'havelvac 7.3'!N733+'havelvac 7.4'!N733+'havelvac 7.5'!N733+'havelvac 7.6'!N733+'havelvac 7.7'!N733+'havelvac 7.9'!N733+'havelvac 7.8'!N733+'havelvac 7.10'!N733+'havelvac 7.11'!N733+'havelvac 7.12'!N733+'havelvac 7.13'!N733</f>
        <v>0</v>
      </c>
      <c r="O733" s="183">
        <f>+'havelvac 7.1'!O733+'havelvac 7.2'!O733+'havelvac 7.3'!O733+'havelvac 7.4'!O733+'havelvac 7.5'!O733+'havelvac 7.6'!O733+'havelvac 7.7'!O733+'havelvac 7.9'!O733+'havelvac 7.8'!O733+'havelvac 7.10'!O733+'havelvac 7.11'!O733+'havelvac 7.12'!O733+'havelvac 7.13'!O733</f>
        <v>0</v>
      </c>
      <c r="P733" s="183">
        <f>+'havelvac 7.1'!P733+'havelvac 7.2'!P733+'havelvac 7.3'!P733+'havelvac 7.4'!P733+'havelvac 7.5'!P733+'havelvac 7.6'!P733+'havelvac 7.7'!P733+'havelvac 7.9'!P733+'havelvac 7.8'!P733+'havelvac 7.10'!P733+'havelvac 7.11'!P733+'havelvac 7.12'!P733+'havelvac 7.13'!P733</f>
        <v>0</v>
      </c>
      <c r="Q733" s="161">
        <f>'havelvac 7.1'!N733+'havelvac 7.2'!N733</f>
        <v>0</v>
      </c>
      <c r="R733" s="161">
        <f>+'havelvac 7.1'!O733+'havelvac 7.2'!O733+'havelvac 7.3'!O733+'havelvac 7.4'!O733+'havelvac 7.5'!O733+'havelvac 7.6'!O733+'havelvac 7.7'!O733+'havelvac 7.9'!O733+'havelvac 7.8'!O733+'havelvac 7.10'!O733+'havelvac 7.11'!O733+'havelvac 7.12'!O733+'havelvac 7.13'!O733</f>
        <v>0</v>
      </c>
      <c r="S733" s="161">
        <f>+'havelvac 7.1'!P733+'havelvac 7.2'!P733+'havelvac 7.3'!P733+'havelvac 7.4'!P733+'havelvac 7.5'!P733+'havelvac 7.6'!P733+'havelvac 7.7'!P733+'havelvac 7.9'!P733+'havelvac 7.8'!P733+'havelvac 7.10'!P733+'havelvac 7.11'!P733+'havelvac 7.12'!P733+'havelvac 7.13'!P733</f>
        <v>0</v>
      </c>
      <c r="T733" s="438">
        <f t="shared" si="114"/>
        <v>0</v>
      </c>
      <c r="U733" s="438">
        <f t="shared" si="115"/>
        <v>0</v>
      </c>
      <c r="V733" s="438">
        <f t="shared" si="116"/>
        <v>0</v>
      </c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  <c r="DT733" s="5"/>
      <c r="DU733" s="5"/>
      <c r="DV733" s="5"/>
      <c r="DW733" s="5"/>
      <c r="DX733" s="5"/>
      <c r="DY733" s="5"/>
      <c r="DZ733" s="5"/>
      <c r="EA733" s="5"/>
      <c r="EB733" s="5"/>
      <c r="EC733" s="5"/>
      <c r="ED733" s="5"/>
      <c r="EE733" s="5"/>
      <c r="EF733" s="5"/>
      <c r="EG733" s="5"/>
      <c r="EH733" s="5"/>
      <c r="EI733" s="5"/>
      <c r="EJ733" s="5"/>
      <c r="EK733" s="5"/>
      <c r="EL733" s="5"/>
      <c r="EM733" s="5"/>
      <c r="EN733" s="5"/>
      <c r="EO733" s="5"/>
      <c r="EP733" s="5"/>
      <c r="EQ733" s="5"/>
      <c r="ER733" s="5"/>
      <c r="ES733" s="5"/>
      <c r="ET733" s="5"/>
      <c r="EU733" s="5"/>
      <c r="EV733" s="5"/>
      <c r="EW733" s="5"/>
      <c r="EX733" s="5"/>
      <c r="EY733" s="5"/>
      <c r="EZ733" s="5"/>
      <c r="FA733" s="5"/>
      <c r="FB733" s="5"/>
      <c r="FC733" s="5"/>
      <c r="FD733" s="5"/>
      <c r="FE733" s="5"/>
      <c r="FF733" s="5"/>
      <c r="FG733" s="5"/>
      <c r="FH733" s="5"/>
      <c r="FI733" s="5"/>
      <c r="FJ733" s="5"/>
      <c r="FK733" s="5"/>
      <c r="FL733" s="5"/>
      <c r="FM733" s="5"/>
      <c r="FN733" s="5"/>
      <c r="FO733" s="5"/>
      <c r="FP733" s="5"/>
      <c r="FQ733" s="5"/>
      <c r="FR733" s="5"/>
      <c r="FS733" s="5"/>
      <c r="FT733" s="5"/>
      <c r="FU733" s="5"/>
      <c r="FV733" s="5"/>
      <c r="FW733" s="5"/>
      <c r="FX733" s="5"/>
      <c r="FY733" s="5"/>
      <c r="FZ733" s="5"/>
      <c r="GA733" s="5"/>
      <c r="GB733" s="5"/>
      <c r="GC733" s="5"/>
      <c r="GD733" s="5"/>
      <c r="GE733" s="5"/>
      <c r="GF733" s="5"/>
      <c r="GG733" s="5"/>
      <c r="GH733" s="5"/>
      <c r="GI733" s="5"/>
      <c r="GJ733" s="5"/>
      <c r="GK733" s="5"/>
      <c r="GL733" s="5"/>
      <c r="GM733" s="5"/>
      <c r="GN733" s="5"/>
      <c r="GO733" s="5"/>
      <c r="GP733" s="5"/>
      <c r="GQ733" s="5"/>
      <c r="GR733" s="5"/>
      <c r="GS733" s="5"/>
      <c r="GT733" s="5"/>
      <c r="GU733" s="5"/>
      <c r="GV733" s="5"/>
      <c r="GW733" s="5"/>
      <c r="GX733" s="5"/>
      <c r="GY733" s="5"/>
      <c r="GZ733" s="5"/>
      <c r="HA733" s="5"/>
      <c r="HB733" s="5"/>
      <c r="HC733" s="5"/>
      <c r="HD733" s="5"/>
      <c r="HE733" s="5"/>
      <c r="HF733" s="5"/>
      <c r="HG733" s="5"/>
      <c r="HH733" s="5"/>
      <c r="HI733" s="5"/>
      <c r="HJ733" s="5"/>
      <c r="HK733" s="5"/>
      <c r="HL733" s="5"/>
      <c r="HM733" s="5"/>
      <c r="HN733" s="5"/>
      <c r="HO733" s="5"/>
      <c r="HP733" s="5"/>
      <c r="HQ733" s="5"/>
      <c r="HR733" s="5"/>
      <c r="HS733" s="5"/>
      <c r="HT733" s="5"/>
      <c r="HU733" s="5"/>
      <c r="HV733" s="5"/>
      <c r="HW733" s="5"/>
      <c r="HX733" s="5"/>
      <c r="HY733" s="5"/>
      <c r="HZ733" s="5"/>
      <c r="IA733" s="5"/>
      <c r="IB733" s="5"/>
      <c r="IC733" s="5"/>
      <c r="ID733" s="5"/>
    </row>
    <row r="734" spans="1:238" s="210" customFormat="1" ht="16.2" hidden="1">
      <c r="A734" s="122"/>
      <c r="B734" s="116"/>
      <c r="C734" s="117"/>
      <c r="D734" s="118"/>
      <c r="E734" s="119"/>
      <c r="F734" s="120"/>
      <c r="G734" s="121"/>
      <c r="H734" s="17"/>
      <c r="I734" s="25"/>
      <c r="J734" s="26"/>
      <c r="K734" s="26"/>
      <c r="L734" s="30" t="s">
        <v>134</v>
      </c>
      <c r="M734" s="31">
        <v>4861</v>
      </c>
      <c r="N734" s="183">
        <f>+'havelvac 7.1'!N734+'havelvac 7.2'!N734+'havelvac 7.3'!N734+'havelvac 7.4'!N734+'havelvac 7.5'!N734+'havelvac 7.6'!N734+'havelvac 7.7'!N734+'havelvac 7.9'!N734+'havelvac 7.8'!N734+'havelvac 7.10'!N734+'havelvac 7.11'!N734+'havelvac 7.12'!N734+'havelvac 7.13'!N734</f>
        <v>0</v>
      </c>
      <c r="O734" s="183">
        <f>+'havelvac 7.1'!O734+'havelvac 7.2'!O734+'havelvac 7.3'!O734+'havelvac 7.4'!O734+'havelvac 7.5'!O734+'havelvac 7.6'!O734+'havelvac 7.7'!O734+'havelvac 7.9'!O734+'havelvac 7.8'!O734+'havelvac 7.10'!O734+'havelvac 7.11'!O734+'havelvac 7.12'!O734+'havelvac 7.13'!O734</f>
        <v>0</v>
      </c>
      <c r="P734" s="183">
        <f>+'havelvac 7.1'!P734+'havelvac 7.2'!P734+'havelvac 7.3'!P734+'havelvac 7.4'!P734+'havelvac 7.5'!P734+'havelvac 7.6'!P734+'havelvac 7.7'!P734+'havelvac 7.9'!P734+'havelvac 7.8'!P734+'havelvac 7.10'!P734+'havelvac 7.11'!P734+'havelvac 7.12'!P734+'havelvac 7.13'!P734</f>
        <v>0</v>
      </c>
      <c r="Q734" s="161">
        <f>'havelvac 7.1'!N734+'havelvac 7.2'!N734</f>
        <v>0</v>
      </c>
      <c r="R734" s="161">
        <f>+'havelvac 7.1'!O734+'havelvac 7.2'!O734+'havelvac 7.3'!O734+'havelvac 7.4'!O734+'havelvac 7.5'!O734+'havelvac 7.6'!O734+'havelvac 7.7'!O734+'havelvac 7.9'!O734+'havelvac 7.8'!O734+'havelvac 7.10'!O734+'havelvac 7.11'!O734+'havelvac 7.12'!O734+'havelvac 7.13'!O734</f>
        <v>0</v>
      </c>
      <c r="S734" s="161">
        <f>+'havelvac 7.1'!P734+'havelvac 7.2'!P734+'havelvac 7.3'!P734+'havelvac 7.4'!P734+'havelvac 7.5'!P734+'havelvac 7.6'!P734+'havelvac 7.7'!P734+'havelvac 7.9'!P734+'havelvac 7.8'!P734+'havelvac 7.10'!P734+'havelvac 7.11'!P734+'havelvac 7.12'!P734+'havelvac 7.13'!P734</f>
        <v>0</v>
      </c>
      <c r="T734" s="438">
        <f t="shared" si="114"/>
        <v>0</v>
      </c>
      <c r="U734" s="438">
        <f t="shared" si="115"/>
        <v>0</v>
      </c>
      <c r="V734" s="438">
        <f t="shared" si="116"/>
        <v>0</v>
      </c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5"/>
      <c r="DW734" s="5"/>
      <c r="DX734" s="5"/>
      <c r="DY734" s="5"/>
      <c r="DZ734" s="5"/>
      <c r="EA734" s="5"/>
      <c r="EB734" s="5"/>
      <c r="EC734" s="5"/>
      <c r="ED734" s="5"/>
      <c r="EE734" s="5"/>
      <c r="EF734" s="5"/>
      <c r="EG734" s="5"/>
      <c r="EH734" s="5"/>
      <c r="EI734" s="5"/>
      <c r="EJ734" s="5"/>
      <c r="EK734" s="5"/>
      <c r="EL734" s="5"/>
      <c r="EM734" s="5"/>
      <c r="EN734" s="5"/>
      <c r="EO734" s="5"/>
      <c r="EP734" s="5"/>
      <c r="EQ734" s="5"/>
      <c r="ER734" s="5"/>
      <c r="ES734" s="5"/>
      <c r="ET734" s="5"/>
      <c r="EU734" s="5"/>
      <c r="EV734" s="5"/>
      <c r="EW734" s="5"/>
      <c r="EX734" s="5"/>
      <c r="EY734" s="5"/>
      <c r="EZ734" s="5"/>
      <c r="FA734" s="5"/>
      <c r="FB734" s="5"/>
      <c r="FC734" s="5"/>
      <c r="FD734" s="5"/>
      <c r="FE734" s="5"/>
      <c r="FF734" s="5"/>
      <c r="FG734" s="5"/>
      <c r="FH734" s="5"/>
      <c r="FI734" s="5"/>
      <c r="FJ734" s="5"/>
      <c r="FK734" s="5"/>
      <c r="FL734" s="5"/>
      <c r="FM734" s="5"/>
      <c r="FN734" s="5"/>
      <c r="FO734" s="5"/>
      <c r="FP734" s="5"/>
      <c r="FQ734" s="5"/>
      <c r="FR734" s="5"/>
      <c r="FS734" s="5"/>
      <c r="FT734" s="5"/>
      <c r="FU734" s="5"/>
      <c r="FV734" s="5"/>
      <c r="FW734" s="5"/>
      <c r="FX734" s="5"/>
      <c r="FY734" s="5"/>
      <c r="FZ734" s="5"/>
      <c r="GA734" s="5"/>
      <c r="GB734" s="5"/>
      <c r="GC734" s="5"/>
      <c r="GD734" s="5"/>
      <c r="GE734" s="5"/>
      <c r="GF734" s="5"/>
      <c r="GG734" s="5"/>
      <c r="GH734" s="5"/>
      <c r="GI734" s="5"/>
      <c r="GJ734" s="5"/>
      <c r="GK734" s="5"/>
      <c r="GL734" s="5"/>
      <c r="GM734" s="5"/>
      <c r="GN734" s="5"/>
      <c r="GO734" s="5"/>
      <c r="GP734" s="5"/>
      <c r="GQ734" s="5"/>
      <c r="GR734" s="5"/>
      <c r="GS734" s="5"/>
      <c r="GT734" s="5"/>
      <c r="GU734" s="5"/>
      <c r="GV734" s="5"/>
      <c r="GW734" s="5"/>
      <c r="GX734" s="5"/>
      <c r="GY734" s="5"/>
      <c r="GZ734" s="5"/>
      <c r="HA734" s="5"/>
      <c r="HB734" s="5"/>
      <c r="HC734" s="5"/>
      <c r="HD734" s="5"/>
      <c r="HE734" s="5"/>
      <c r="HF734" s="5"/>
      <c r="HG734" s="5"/>
      <c r="HH734" s="5"/>
      <c r="HI734" s="5"/>
      <c r="HJ734" s="5"/>
      <c r="HK734" s="5"/>
      <c r="HL734" s="5"/>
      <c r="HM734" s="5"/>
      <c r="HN734" s="5"/>
      <c r="HO734" s="5"/>
      <c r="HP734" s="5"/>
      <c r="HQ734" s="5"/>
      <c r="HR734" s="5"/>
      <c r="HS734" s="5"/>
      <c r="HT734" s="5"/>
      <c r="HU734" s="5"/>
      <c r="HV734" s="5"/>
      <c r="HW734" s="5"/>
      <c r="HX734" s="5"/>
      <c r="HY734" s="5"/>
      <c r="HZ734" s="5"/>
      <c r="IA734" s="5"/>
      <c r="IB734" s="5"/>
      <c r="IC734" s="5"/>
      <c r="ID734" s="5"/>
    </row>
    <row r="735" spans="1:238" ht="41.4" hidden="1">
      <c r="H735" s="45"/>
      <c r="I735" s="147"/>
      <c r="J735" s="148"/>
      <c r="K735" s="148"/>
      <c r="L735" s="27" t="s">
        <v>781</v>
      </c>
      <c r="M735" s="28"/>
      <c r="N735" s="197">
        <f>SUM(N736:N742)</f>
        <v>0</v>
      </c>
      <c r="O735" s="197">
        <f>SUM(O736:O742)</f>
        <v>0</v>
      </c>
      <c r="P735" s="197">
        <f>SUM(P736:P742)</f>
        <v>0</v>
      </c>
      <c r="Q735" s="161">
        <f>'havelvac 7.1'!N735+'havelvac 7.2'!N735</f>
        <v>0</v>
      </c>
      <c r="R735" s="161">
        <f>+'havelvac 7.1'!O735+'havelvac 7.2'!O735+'havelvac 7.3'!O735+'havelvac 7.4'!O735+'havelvac 7.5'!O735+'havelvac 7.6'!O735+'havelvac 7.7'!O735+'havelvac 7.9'!O735+'havelvac 7.8'!O735+'havelvac 7.10'!O735+'havelvac 7.11'!O735+'havelvac 7.12'!O735+'havelvac 7.13'!O735</f>
        <v>0</v>
      </c>
      <c r="S735" s="161">
        <f>+'havelvac 7.1'!P735+'havelvac 7.2'!P735+'havelvac 7.3'!P735+'havelvac 7.4'!P735+'havelvac 7.5'!P735+'havelvac 7.6'!P735+'havelvac 7.7'!P735+'havelvac 7.9'!P735+'havelvac 7.8'!P735+'havelvac 7.10'!P735+'havelvac 7.11'!P735+'havelvac 7.12'!P735+'havelvac 7.13'!P735</f>
        <v>0</v>
      </c>
      <c r="T735" s="438">
        <f t="shared" si="114"/>
        <v>0</v>
      </c>
      <c r="U735" s="438">
        <f t="shared" si="115"/>
        <v>0</v>
      </c>
      <c r="V735" s="438">
        <f t="shared" si="116"/>
        <v>0</v>
      </c>
    </row>
    <row r="736" spans="1:238" s="210" customFormat="1" ht="16.2" hidden="1">
      <c r="A736" s="122"/>
      <c r="B736" s="116"/>
      <c r="C736" s="117"/>
      <c r="D736" s="118"/>
      <c r="E736" s="119"/>
      <c r="F736" s="120"/>
      <c r="G736" s="121"/>
      <c r="H736" s="17"/>
      <c r="I736" s="25"/>
      <c r="J736" s="26"/>
      <c r="K736" s="26"/>
      <c r="L736" s="29" t="s">
        <v>118</v>
      </c>
      <c r="M736" s="13">
        <v>4216</v>
      </c>
      <c r="N736" s="183">
        <f>+'havelvac 7.1'!N736+'havelvac 7.2'!N736+'havelvac 7.3'!N736+'havelvac 7.4'!N736+'havelvac 7.5'!N736+'havelvac 7.6'!N736+'havelvac 7.7'!N736+'havelvac 7.9'!N736+'havelvac 7.8'!N736+'havelvac 7.10'!N736+'havelvac 7.11'!N736+'havelvac 7.12'!N736+'havelvac 7.13'!N736</f>
        <v>0</v>
      </c>
      <c r="O736" s="183">
        <f>+'havelvac 7.1'!O736+'havelvac 7.2'!O736+'havelvac 7.3'!O736+'havelvac 7.4'!O736+'havelvac 7.5'!O736+'havelvac 7.6'!O736+'havelvac 7.7'!O736+'havelvac 7.9'!O736+'havelvac 7.8'!O736+'havelvac 7.10'!O736+'havelvac 7.11'!O736+'havelvac 7.12'!O736+'havelvac 7.13'!O736</f>
        <v>0</v>
      </c>
      <c r="P736" s="183">
        <f>+'havelvac 7.1'!P736+'havelvac 7.2'!P736+'havelvac 7.3'!P736+'havelvac 7.4'!P736+'havelvac 7.5'!P736+'havelvac 7.6'!P736+'havelvac 7.7'!P736+'havelvac 7.9'!P736+'havelvac 7.8'!P736+'havelvac 7.10'!P736+'havelvac 7.11'!P736+'havelvac 7.12'!P736+'havelvac 7.13'!P736</f>
        <v>0</v>
      </c>
      <c r="Q736" s="161">
        <f>'havelvac 7.1'!N736+'havelvac 7.2'!N736</f>
        <v>0</v>
      </c>
      <c r="R736" s="161">
        <f>+'havelvac 7.1'!O736+'havelvac 7.2'!O736+'havelvac 7.3'!O736+'havelvac 7.4'!O736+'havelvac 7.5'!O736+'havelvac 7.6'!O736+'havelvac 7.7'!O736+'havelvac 7.9'!O736+'havelvac 7.8'!O736+'havelvac 7.10'!O736+'havelvac 7.11'!O736+'havelvac 7.12'!O736+'havelvac 7.13'!O736</f>
        <v>0</v>
      </c>
      <c r="S736" s="161">
        <f>+'havelvac 7.1'!P736+'havelvac 7.2'!P736+'havelvac 7.3'!P736+'havelvac 7.4'!P736+'havelvac 7.5'!P736+'havelvac 7.6'!P736+'havelvac 7.7'!P736+'havelvac 7.9'!P736+'havelvac 7.8'!P736+'havelvac 7.10'!P736+'havelvac 7.11'!P736+'havelvac 7.12'!P736+'havelvac 7.13'!P736</f>
        <v>0</v>
      </c>
      <c r="T736" s="438">
        <f t="shared" si="114"/>
        <v>0</v>
      </c>
      <c r="U736" s="438">
        <f t="shared" si="115"/>
        <v>0</v>
      </c>
      <c r="V736" s="438">
        <f t="shared" si="116"/>
        <v>0</v>
      </c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  <c r="DT736" s="5"/>
      <c r="DU736" s="5"/>
      <c r="DV736" s="5"/>
      <c r="DW736" s="5"/>
      <c r="DX736" s="5"/>
      <c r="DY736" s="5"/>
      <c r="DZ736" s="5"/>
      <c r="EA736" s="5"/>
      <c r="EB736" s="5"/>
      <c r="EC736" s="5"/>
      <c r="ED736" s="5"/>
      <c r="EE736" s="5"/>
      <c r="EF736" s="5"/>
      <c r="EG736" s="5"/>
      <c r="EH736" s="5"/>
      <c r="EI736" s="5"/>
      <c r="EJ736" s="5"/>
      <c r="EK736" s="5"/>
      <c r="EL736" s="5"/>
      <c r="EM736" s="5"/>
      <c r="EN736" s="5"/>
      <c r="EO736" s="5"/>
      <c r="EP736" s="5"/>
      <c r="EQ736" s="5"/>
      <c r="ER736" s="5"/>
      <c r="ES736" s="5"/>
      <c r="ET736" s="5"/>
      <c r="EU736" s="5"/>
      <c r="EV736" s="5"/>
      <c r="EW736" s="5"/>
      <c r="EX736" s="5"/>
      <c r="EY736" s="5"/>
      <c r="EZ736" s="5"/>
      <c r="FA736" s="5"/>
      <c r="FB736" s="5"/>
      <c r="FC736" s="5"/>
      <c r="FD736" s="5"/>
      <c r="FE736" s="5"/>
      <c r="FF736" s="5"/>
      <c r="FG736" s="5"/>
      <c r="FH736" s="5"/>
      <c r="FI736" s="5"/>
      <c r="FJ736" s="5"/>
      <c r="FK736" s="5"/>
      <c r="FL736" s="5"/>
      <c r="FM736" s="5"/>
      <c r="FN736" s="5"/>
      <c r="FO736" s="5"/>
      <c r="FP736" s="5"/>
      <c r="FQ736" s="5"/>
      <c r="FR736" s="5"/>
      <c r="FS736" s="5"/>
      <c r="FT736" s="5"/>
      <c r="FU736" s="5"/>
      <c r="FV736" s="5"/>
      <c r="FW736" s="5"/>
      <c r="FX736" s="5"/>
      <c r="FY736" s="5"/>
      <c r="FZ736" s="5"/>
      <c r="GA736" s="5"/>
      <c r="GB736" s="5"/>
      <c r="GC736" s="5"/>
      <c r="GD736" s="5"/>
      <c r="GE736" s="5"/>
      <c r="GF736" s="5"/>
      <c r="GG736" s="5"/>
      <c r="GH736" s="5"/>
      <c r="GI736" s="5"/>
      <c r="GJ736" s="5"/>
      <c r="GK736" s="5"/>
      <c r="GL736" s="5"/>
      <c r="GM736" s="5"/>
      <c r="GN736" s="5"/>
      <c r="GO736" s="5"/>
      <c r="GP736" s="5"/>
      <c r="GQ736" s="5"/>
      <c r="GR736" s="5"/>
      <c r="GS736" s="5"/>
      <c r="GT736" s="5"/>
      <c r="GU736" s="5"/>
      <c r="GV736" s="5"/>
      <c r="GW736" s="5"/>
      <c r="GX736" s="5"/>
      <c r="GY736" s="5"/>
      <c r="GZ736" s="5"/>
      <c r="HA736" s="5"/>
      <c r="HB736" s="5"/>
      <c r="HC736" s="5"/>
      <c r="HD736" s="5"/>
      <c r="HE736" s="5"/>
      <c r="HF736" s="5"/>
      <c r="HG736" s="5"/>
      <c r="HH736" s="5"/>
      <c r="HI736" s="5"/>
      <c r="HJ736" s="5"/>
      <c r="HK736" s="5"/>
      <c r="HL736" s="5"/>
      <c r="HM736" s="5"/>
      <c r="HN736" s="5"/>
      <c r="HO736" s="5"/>
      <c r="HP736" s="5"/>
      <c r="HQ736" s="5"/>
      <c r="HR736" s="5"/>
      <c r="HS736" s="5"/>
      <c r="HT736" s="5"/>
      <c r="HU736" s="5"/>
      <c r="HV736" s="5"/>
      <c r="HW736" s="5"/>
      <c r="HX736" s="5"/>
      <c r="HY736" s="5"/>
      <c r="HZ736" s="5"/>
      <c r="IA736" s="5"/>
      <c r="IB736" s="5"/>
      <c r="IC736" s="5"/>
      <c r="ID736" s="5"/>
    </row>
    <row r="737" spans="1:238" s="210" customFormat="1" ht="16.2" hidden="1">
      <c r="A737" s="122"/>
      <c r="B737" s="116"/>
      <c r="C737" s="117"/>
      <c r="D737" s="118"/>
      <c r="E737" s="119"/>
      <c r="F737" s="120"/>
      <c r="G737" s="121"/>
      <c r="H737" s="17"/>
      <c r="I737" s="25"/>
      <c r="J737" s="26"/>
      <c r="K737" s="26"/>
      <c r="L737" s="29" t="s">
        <v>125</v>
      </c>
      <c r="M737" s="44">
        <v>4239</v>
      </c>
      <c r="N737" s="183">
        <f>+'havelvac 7.1'!N737+'havelvac 7.2'!N737+'havelvac 7.3'!N737+'havelvac 7.4'!N737+'havelvac 7.5'!N737+'havelvac 7.6'!N737+'havelvac 7.7'!N737+'havelvac 7.9'!N737+'havelvac 7.8'!N737+'havelvac 7.10'!N737+'havelvac 7.11'!N737+'havelvac 7.12'!N737+'havelvac 7.13'!N737</f>
        <v>0</v>
      </c>
      <c r="O737" s="183">
        <f>+'havelvac 7.1'!O737+'havelvac 7.2'!O737+'havelvac 7.3'!O737+'havelvac 7.4'!O737+'havelvac 7.5'!O737+'havelvac 7.6'!O737+'havelvac 7.7'!O737+'havelvac 7.9'!O737+'havelvac 7.8'!O737+'havelvac 7.10'!O737+'havelvac 7.11'!O737+'havelvac 7.12'!O737+'havelvac 7.13'!O737</f>
        <v>0</v>
      </c>
      <c r="P737" s="183">
        <f>+'havelvac 7.1'!P737+'havelvac 7.2'!P737+'havelvac 7.3'!P737+'havelvac 7.4'!P737+'havelvac 7.5'!P737+'havelvac 7.6'!P737+'havelvac 7.7'!P737+'havelvac 7.9'!P737+'havelvac 7.8'!P737+'havelvac 7.10'!P737+'havelvac 7.11'!P737+'havelvac 7.12'!P737+'havelvac 7.13'!P737</f>
        <v>0</v>
      </c>
      <c r="Q737" s="161">
        <f>'havelvac 7.1'!N737+'havelvac 7.2'!N737</f>
        <v>0</v>
      </c>
      <c r="R737" s="161">
        <f>+'havelvac 7.1'!O737+'havelvac 7.2'!O737+'havelvac 7.3'!O737+'havelvac 7.4'!O737+'havelvac 7.5'!O737+'havelvac 7.6'!O737+'havelvac 7.7'!O737+'havelvac 7.9'!O737+'havelvac 7.8'!O737+'havelvac 7.10'!O737+'havelvac 7.11'!O737+'havelvac 7.12'!O737+'havelvac 7.13'!O737</f>
        <v>0</v>
      </c>
      <c r="S737" s="161">
        <f>+'havelvac 7.1'!P737+'havelvac 7.2'!P737+'havelvac 7.3'!P737+'havelvac 7.4'!P737+'havelvac 7.5'!P737+'havelvac 7.6'!P737+'havelvac 7.7'!P737+'havelvac 7.9'!P737+'havelvac 7.8'!P737+'havelvac 7.10'!P737+'havelvac 7.11'!P737+'havelvac 7.12'!P737+'havelvac 7.13'!P737</f>
        <v>0</v>
      </c>
      <c r="T737" s="438">
        <f t="shared" si="114"/>
        <v>0</v>
      </c>
      <c r="U737" s="438">
        <f t="shared" si="115"/>
        <v>0</v>
      </c>
      <c r="V737" s="438">
        <f t="shared" si="116"/>
        <v>0</v>
      </c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  <c r="DT737" s="5"/>
      <c r="DU737" s="5"/>
      <c r="DV737" s="5"/>
      <c r="DW737" s="5"/>
      <c r="DX737" s="5"/>
      <c r="DY737" s="5"/>
      <c r="DZ737" s="5"/>
      <c r="EA737" s="5"/>
      <c r="EB737" s="5"/>
      <c r="EC737" s="5"/>
      <c r="ED737" s="5"/>
      <c r="EE737" s="5"/>
      <c r="EF737" s="5"/>
      <c r="EG737" s="5"/>
      <c r="EH737" s="5"/>
      <c r="EI737" s="5"/>
      <c r="EJ737" s="5"/>
      <c r="EK737" s="5"/>
      <c r="EL737" s="5"/>
      <c r="EM737" s="5"/>
      <c r="EN737" s="5"/>
      <c r="EO737" s="5"/>
      <c r="EP737" s="5"/>
      <c r="EQ737" s="5"/>
      <c r="ER737" s="5"/>
      <c r="ES737" s="5"/>
      <c r="ET737" s="5"/>
      <c r="EU737" s="5"/>
      <c r="EV737" s="5"/>
      <c r="EW737" s="5"/>
      <c r="EX737" s="5"/>
      <c r="EY737" s="5"/>
      <c r="EZ737" s="5"/>
      <c r="FA737" s="5"/>
      <c r="FB737" s="5"/>
      <c r="FC737" s="5"/>
      <c r="FD737" s="5"/>
      <c r="FE737" s="5"/>
      <c r="FF737" s="5"/>
      <c r="FG737" s="5"/>
      <c r="FH737" s="5"/>
      <c r="FI737" s="5"/>
      <c r="FJ737" s="5"/>
      <c r="FK737" s="5"/>
      <c r="FL737" s="5"/>
      <c r="FM737" s="5"/>
      <c r="FN737" s="5"/>
      <c r="FO737" s="5"/>
      <c r="FP737" s="5"/>
      <c r="FQ737" s="5"/>
      <c r="FR737" s="5"/>
      <c r="FS737" s="5"/>
      <c r="FT737" s="5"/>
      <c r="FU737" s="5"/>
      <c r="FV737" s="5"/>
      <c r="FW737" s="5"/>
      <c r="FX737" s="5"/>
      <c r="FY737" s="5"/>
      <c r="FZ737" s="5"/>
      <c r="GA737" s="5"/>
      <c r="GB737" s="5"/>
      <c r="GC737" s="5"/>
      <c r="GD737" s="5"/>
      <c r="GE737" s="5"/>
      <c r="GF737" s="5"/>
      <c r="GG737" s="5"/>
      <c r="GH737" s="5"/>
      <c r="GI737" s="5"/>
      <c r="GJ737" s="5"/>
      <c r="GK737" s="5"/>
      <c r="GL737" s="5"/>
      <c r="GM737" s="5"/>
      <c r="GN737" s="5"/>
      <c r="GO737" s="5"/>
      <c r="GP737" s="5"/>
      <c r="GQ737" s="5"/>
      <c r="GR737" s="5"/>
      <c r="GS737" s="5"/>
      <c r="GT737" s="5"/>
      <c r="GU737" s="5"/>
      <c r="GV737" s="5"/>
      <c r="GW737" s="5"/>
      <c r="GX737" s="5"/>
      <c r="GY737" s="5"/>
      <c r="GZ737" s="5"/>
      <c r="HA737" s="5"/>
      <c r="HB737" s="5"/>
      <c r="HC737" s="5"/>
      <c r="HD737" s="5"/>
      <c r="HE737" s="5"/>
      <c r="HF737" s="5"/>
      <c r="HG737" s="5"/>
      <c r="HH737" s="5"/>
      <c r="HI737" s="5"/>
      <c r="HJ737" s="5"/>
      <c r="HK737" s="5"/>
      <c r="HL737" s="5"/>
      <c r="HM737" s="5"/>
      <c r="HN737" s="5"/>
      <c r="HO737" s="5"/>
      <c r="HP737" s="5"/>
      <c r="HQ737" s="5"/>
      <c r="HR737" s="5"/>
      <c r="HS737" s="5"/>
      <c r="HT737" s="5"/>
      <c r="HU737" s="5"/>
      <c r="HV737" s="5"/>
      <c r="HW737" s="5"/>
      <c r="HX737" s="5"/>
      <c r="HY737" s="5"/>
      <c r="HZ737" s="5"/>
      <c r="IA737" s="5"/>
      <c r="IB737" s="5"/>
      <c r="IC737" s="5"/>
      <c r="ID737" s="5"/>
    </row>
    <row r="738" spans="1:238" s="210" customFormat="1" ht="26.4" hidden="1">
      <c r="A738" s="122"/>
      <c r="B738" s="116"/>
      <c r="C738" s="117"/>
      <c r="D738" s="118"/>
      <c r="E738" s="119"/>
      <c r="F738" s="120"/>
      <c r="G738" s="121"/>
      <c r="H738" s="17"/>
      <c r="I738" s="25"/>
      <c r="J738" s="26"/>
      <c r="K738" s="26"/>
      <c r="L738" s="30" t="s">
        <v>142</v>
      </c>
      <c r="M738" s="13">
        <v>4251</v>
      </c>
      <c r="N738" s="183">
        <f>+'havelvac 7.1'!N738+'havelvac 7.2'!N738+'havelvac 7.3'!N738+'havelvac 7.4'!N738+'havelvac 7.5'!N738+'havelvac 7.6'!N738+'havelvac 7.7'!N738+'havelvac 7.9'!N738+'havelvac 7.8'!N738+'havelvac 7.10'!N738+'havelvac 7.11'!N738+'havelvac 7.12'!N738+'havelvac 7.13'!N738</f>
        <v>0</v>
      </c>
      <c r="O738" s="183">
        <f>+'havelvac 7.1'!O738+'havelvac 7.2'!O738+'havelvac 7.3'!O738+'havelvac 7.4'!O738+'havelvac 7.5'!O738+'havelvac 7.6'!O738+'havelvac 7.7'!O738+'havelvac 7.9'!O738+'havelvac 7.8'!O738+'havelvac 7.10'!O738+'havelvac 7.11'!O738+'havelvac 7.12'!O738+'havelvac 7.13'!O738</f>
        <v>0</v>
      </c>
      <c r="P738" s="183">
        <f>+'havelvac 7.1'!P738+'havelvac 7.2'!P738+'havelvac 7.3'!P738+'havelvac 7.4'!P738+'havelvac 7.5'!P738+'havelvac 7.6'!P738+'havelvac 7.7'!P738+'havelvac 7.9'!P738+'havelvac 7.8'!P738+'havelvac 7.10'!P738+'havelvac 7.11'!P738+'havelvac 7.12'!P738+'havelvac 7.13'!P738</f>
        <v>0</v>
      </c>
      <c r="Q738" s="161">
        <f>'havelvac 7.1'!N738+'havelvac 7.2'!N738</f>
        <v>0</v>
      </c>
      <c r="R738" s="161">
        <f>+'havelvac 7.1'!O738+'havelvac 7.2'!O738+'havelvac 7.3'!O738+'havelvac 7.4'!O738+'havelvac 7.5'!O738+'havelvac 7.6'!O738+'havelvac 7.7'!O738+'havelvac 7.9'!O738+'havelvac 7.8'!O738+'havelvac 7.10'!O738+'havelvac 7.11'!O738+'havelvac 7.12'!O738+'havelvac 7.13'!O738</f>
        <v>0</v>
      </c>
      <c r="S738" s="161">
        <f>+'havelvac 7.1'!P738+'havelvac 7.2'!P738+'havelvac 7.3'!P738+'havelvac 7.4'!P738+'havelvac 7.5'!P738+'havelvac 7.6'!P738+'havelvac 7.7'!P738+'havelvac 7.9'!P738+'havelvac 7.8'!P738+'havelvac 7.10'!P738+'havelvac 7.11'!P738+'havelvac 7.12'!P738+'havelvac 7.13'!P738</f>
        <v>0</v>
      </c>
      <c r="T738" s="438">
        <f t="shared" si="114"/>
        <v>0</v>
      </c>
      <c r="U738" s="438">
        <f t="shared" si="115"/>
        <v>0</v>
      </c>
      <c r="V738" s="438">
        <f t="shared" si="116"/>
        <v>0</v>
      </c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5"/>
      <c r="DW738" s="5"/>
      <c r="DX738" s="5"/>
      <c r="DY738" s="5"/>
      <c r="DZ738" s="5"/>
      <c r="EA738" s="5"/>
      <c r="EB738" s="5"/>
      <c r="EC738" s="5"/>
      <c r="ED738" s="5"/>
      <c r="EE738" s="5"/>
      <c r="EF738" s="5"/>
      <c r="EG738" s="5"/>
      <c r="EH738" s="5"/>
      <c r="EI738" s="5"/>
      <c r="EJ738" s="5"/>
      <c r="EK738" s="5"/>
      <c r="EL738" s="5"/>
      <c r="EM738" s="5"/>
      <c r="EN738" s="5"/>
      <c r="EO738" s="5"/>
      <c r="EP738" s="5"/>
      <c r="EQ738" s="5"/>
      <c r="ER738" s="5"/>
      <c r="ES738" s="5"/>
      <c r="ET738" s="5"/>
      <c r="EU738" s="5"/>
      <c r="EV738" s="5"/>
      <c r="EW738" s="5"/>
      <c r="EX738" s="5"/>
      <c r="EY738" s="5"/>
      <c r="EZ738" s="5"/>
      <c r="FA738" s="5"/>
      <c r="FB738" s="5"/>
      <c r="FC738" s="5"/>
      <c r="FD738" s="5"/>
      <c r="FE738" s="5"/>
      <c r="FF738" s="5"/>
      <c r="FG738" s="5"/>
      <c r="FH738" s="5"/>
      <c r="FI738" s="5"/>
      <c r="FJ738" s="5"/>
      <c r="FK738" s="5"/>
      <c r="FL738" s="5"/>
      <c r="FM738" s="5"/>
      <c r="FN738" s="5"/>
      <c r="FO738" s="5"/>
      <c r="FP738" s="5"/>
      <c r="FQ738" s="5"/>
      <c r="FR738" s="5"/>
      <c r="FS738" s="5"/>
      <c r="FT738" s="5"/>
      <c r="FU738" s="5"/>
      <c r="FV738" s="5"/>
      <c r="FW738" s="5"/>
      <c r="FX738" s="5"/>
      <c r="FY738" s="5"/>
      <c r="FZ738" s="5"/>
      <c r="GA738" s="5"/>
      <c r="GB738" s="5"/>
      <c r="GC738" s="5"/>
      <c r="GD738" s="5"/>
      <c r="GE738" s="5"/>
      <c r="GF738" s="5"/>
      <c r="GG738" s="5"/>
      <c r="GH738" s="5"/>
      <c r="GI738" s="5"/>
      <c r="GJ738" s="5"/>
      <c r="GK738" s="5"/>
      <c r="GL738" s="5"/>
      <c r="GM738" s="5"/>
      <c r="GN738" s="5"/>
      <c r="GO738" s="5"/>
      <c r="GP738" s="5"/>
      <c r="GQ738" s="5"/>
      <c r="GR738" s="5"/>
      <c r="GS738" s="5"/>
      <c r="GT738" s="5"/>
      <c r="GU738" s="5"/>
      <c r="GV738" s="5"/>
      <c r="GW738" s="5"/>
      <c r="GX738" s="5"/>
      <c r="GY738" s="5"/>
      <c r="GZ738" s="5"/>
      <c r="HA738" s="5"/>
      <c r="HB738" s="5"/>
      <c r="HC738" s="5"/>
      <c r="HD738" s="5"/>
      <c r="HE738" s="5"/>
      <c r="HF738" s="5"/>
      <c r="HG738" s="5"/>
      <c r="HH738" s="5"/>
      <c r="HI738" s="5"/>
      <c r="HJ738" s="5"/>
      <c r="HK738" s="5"/>
      <c r="HL738" s="5"/>
      <c r="HM738" s="5"/>
      <c r="HN738" s="5"/>
      <c r="HO738" s="5"/>
      <c r="HP738" s="5"/>
      <c r="HQ738" s="5"/>
      <c r="HR738" s="5"/>
      <c r="HS738" s="5"/>
      <c r="HT738" s="5"/>
      <c r="HU738" s="5"/>
      <c r="HV738" s="5"/>
      <c r="HW738" s="5"/>
      <c r="HX738" s="5"/>
      <c r="HY738" s="5"/>
      <c r="HZ738" s="5"/>
      <c r="IA738" s="5"/>
      <c r="IB738" s="5"/>
      <c r="IC738" s="5"/>
      <c r="ID738" s="5"/>
    </row>
    <row r="739" spans="1:238" ht="16.2" hidden="1">
      <c r="H739" s="17"/>
      <c r="I739" s="25"/>
      <c r="J739" s="26"/>
      <c r="K739" s="26"/>
      <c r="L739" s="29" t="s">
        <v>130</v>
      </c>
      <c r="M739" s="13">
        <v>4267</v>
      </c>
      <c r="N739" s="183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39" s="183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39" s="183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  <c r="Q739" s="161">
        <f>'havelvac 7.1'!N739+'havelvac 7.2'!N739</f>
        <v>0</v>
      </c>
      <c r="R739" s="161">
        <f>+'havelvac 7.1'!O739+'havelvac 7.2'!O739+'havelvac 7.3'!O739+'havelvac 7.4'!O739+'havelvac 7.5'!O739+'havelvac 7.6'!O739+'havelvac 7.7'!O739+'havelvac 7.9'!O739+'havelvac 7.8'!O739+'havelvac 7.10'!O739+'havelvac 7.11'!O739+'havelvac 7.12'!O739+'havelvac 7.13'!O739</f>
        <v>0</v>
      </c>
      <c r="S739" s="161">
        <f>+'havelvac 7.1'!P739+'havelvac 7.2'!P739+'havelvac 7.3'!P739+'havelvac 7.4'!P739+'havelvac 7.5'!P739+'havelvac 7.6'!P739+'havelvac 7.7'!P739+'havelvac 7.9'!P739+'havelvac 7.8'!P739+'havelvac 7.10'!P739+'havelvac 7.11'!P739+'havelvac 7.12'!P739+'havelvac 7.13'!P739</f>
        <v>0</v>
      </c>
      <c r="T739" s="438">
        <f t="shared" si="114"/>
        <v>0</v>
      </c>
      <c r="U739" s="438">
        <f t="shared" si="115"/>
        <v>0</v>
      </c>
      <c r="V739" s="438">
        <f t="shared" si="116"/>
        <v>0</v>
      </c>
    </row>
    <row r="740" spans="1:238" ht="16.2" hidden="1">
      <c r="H740" s="17"/>
      <c r="I740" s="25"/>
      <c r="J740" s="26"/>
      <c r="K740" s="26"/>
      <c r="L740" s="32" t="s">
        <v>364</v>
      </c>
      <c r="M740" s="48">
        <v>4269</v>
      </c>
      <c r="N740" s="183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40" s="183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40" s="183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  <c r="Q740" s="161">
        <f>'havelvac 7.1'!N740+'havelvac 7.2'!N740</f>
        <v>0</v>
      </c>
      <c r="R740" s="161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S740" s="161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  <c r="T740" s="438">
        <f t="shared" si="114"/>
        <v>0</v>
      </c>
      <c r="U740" s="438">
        <f t="shared" si="115"/>
        <v>0</v>
      </c>
      <c r="V740" s="438">
        <f t="shared" si="116"/>
        <v>0</v>
      </c>
    </row>
    <row r="741" spans="1:238" s="210" customFormat="1" ht="16.2" hidden="1">
      <c r="A741" s="122"/>
      <c r="B741" s="116"/>
      <c r="C741" s="117"/>
      <c r="D741" s="118"/>
      <c r="E741" s="119"/>
      <c r="F741" s="120"/>
      <c r="G741" s="121"/>
      <c r="H741" s="17"/>
      <c r="I741" s="25"/>
      <c r="J741" s="26"/>
      <c r="K741" s="26"/>
      <c r="L741" s="29" t="s">
        <v>348</v>
      </c>
      <c r="M741" s="12">
        <v>4729</v>
      </c>
      <c r="N741" s="183">
        <f>+'havelvac 7.1'!N741+'havelvac 7.2'!N741+'havelvac 7.3'!N741+'havelvac 7.4'!N741+'havelvac 7.5'!N741+'havelvac 7.6'!N741+'havelvac 7.7'!N741+'havelvac 7.9'!N741+'havelvac 7.8'!N741+'havelvac 7.10'!N741+'havelvac 7.11'!N741+'havelvac 7.12'!N741+'havelvac 7.13'!N741</f>
        <v>0</v>
      </c>
      <c r="O741" s="183">
        <f>+'havelvac 7.1'!O741+'havelvac 7.2'!O741+'havelvac 7.3'!O741+'havelvac 7.4'!O741+'havelvac 7.5'!O741+'havelvac 7.6'!O741+'havelvac 7.7'!O741+'havelvac 7.9'!O741+'havelvac 7.8'!O741+'havelvac 7.10'!O741+'havelvac 7.11'!O741+'havelvac 7.12'!O741+'havelvac 7.13'!O741</f>
        <v>0</v>
      </c>
      <c r="P741" s="183">
        <f>+'havelvac 7.1'!P741+'havelvac 7.2'!P741+'havelvac 7.3'!P741+'havelvac 7.4'!P741+'havelvac 7.5'!P741+'havelvac 7.6'!P741+'havelvac 7.7'!P741+'havelvac 7.9'!P741+'havelvac 7.8'!P741+'havelvac 7.10'!P741+'havelvac 7.11'!P741+'havelvac 7.12'!P741+'havelvac 7.13'!P741</f>
        <v>0</v>
      </c>
      <c r="Q741" s="161">
        <f>'havelvac 7.1'!N741+'havelvac 7.2'!N741</f>
        <v>0</v>
      </c>
      <c r="R741" s="161">
        <f>+'havelvac 7.1'!O741+'havelvac 7.2'!O741+'havelvac 7.3'!O741+'havelvac 7.4'!O741+'havelvac 7.5'!O741+'havelvac 7.6'!O741+'havelvac 7.7'!O741+'havelvac 7.9'!O741+'havelvac 7.8'!O741+'havelvac 7.10'!O741+'havelvac 7.11'!O741+'havelvac 7.12'!O741+'havelvac 7.13'!O741</f>
        <v>0</v>
      </c>
      <c r="S741" s="161">
        <f>+'havelvac 7.1'!P741+'havelvac 7.2'!P741+'havelvac 7.3'!P741+'havelvac 7.4'!P741+'havelvac 7.5'!P741+'havelvac 7.6'!P741+'havelvac 7.7'!P741+'havelvac 7.9'!P741+'havelvac 7.8'!P741+'havelvac 7.10'!P741+'havelvac 7.11'!P741+'havelvac 7.12'!P741+'havelvac 7.13'!P741</f>
        <v>0</v>
      </c>
      <c r="T741" s="438">
        <f t="shared" si="114"/>
        <v>0</v>
      </c>
      <c r="U741" s="438">
        <f t="shared" si="115"/>
        <v>0</v>
      </c>
      <c r="V741" s="438">
        <f t="shared" si="116"/>
        <v>0</v>
      </c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  <c r="DT741" s="5"/>
      <c r="DU741" s="5"/>
      <c r="DV741" s="5"/>
      <c r="DW741" s="5"/>
      <c r="DX741" s="5"/>
      <c r="DY741" s="5"/>
      <c r="DZ741" s="5"/>
      <c r="EA741" s="5"/>
      <c r="EB741" s="5"/>
      <c r="EC741" s="5"/>
      <c r="ED741" s="5"/>
      <c r="EE741" s="5"/>
      <c r="EF741" s="5"/>
      <c r="EG741" s="5"/>
      <c r="EH741" s="5"/>
      <c r="EI741" s="5"/>
      <c r="EJ741" s="5"/>
      <c r="EK741" s="5"/>
      <c r="EL741" s="5"/>
      <c r="EM741" s="5"/>
      <c r="EN741" s="5"/>
      <c r="EO741" s="5"/>
      <c r="EP741" s="5"/>
      <c r="EQ741" s="5"/>
      <c r="ER741" s="5"/>
      <c r="ES741" s="5"/>
      <c r="ET741" s="5"/>
      <c r="EU741" s="5"/>
      <c r="EV741" s="5"/>
      <c r="EW741" s="5"/>
      <c r="EX741" s="5"/>
      <c r="EY741" s="5"/>
      <c r="EZ741" s="5"/>
      <c r="FA741" s="5"/>
      <c r="FB741" s="5"/>
      <c r="FC741" s="5"/>
      <c r="FD741" s="5"/>
      <c r="FE741" s="5"/>
      <c r="FF741" s="5"/>
      <c r="FG741" s="5"/>
      <c r="FH741" s="5"/>
      <c r="FI741" s="5"/>
      <c r="FJ741" s="5"/>
      <c r="FK741" s="5"/>
      <c r="FL741" s="5"/>
      <c r="FM741" s="5"/>
      <c r="FN741" s="5"/>
      <c r="FO741" s="5"/>
      <c r="FP741" s="5"/>
      <c r="FQ741" s="5"/>
      <c r="FR741" s="5"/>
      <c r="FS741" s="5"/>
      <c r="FT741" s="5"/>
      <c r="FU741" s="5"/>
      <c r="FV741" s="5"/>
      <c r="FW741" s="5"/>
      <c r="FX741" s="5"/>
      <c r="FY741" s="5"/>
      <c r="FZ741" s="5"/>
      <c r="GA741" s="5"/>
      <c r="GB741" s="5"/>
      <c r="GC741" s="5"/>
      <c r="GD741" s="5"/>
      <c r="GE741" s="5"/>
      <c r="GF741" s="5"/>
      <c r="GG741" s="5"/>
      <c r="GH741" s="5"/>
      <c r="GI741" s="5"/>
      <c r="GJ741" s="5"/>
      <c r="GK741" s="5"/>
      <c r="GL741" s="5"/>
      <c r="GM741" s="5"/>
      <c r="GN741" s="5"/>
      <c r="GO741" s="5"/>
      <c r="GP741" s="5"/>
      <c r="GQ741" s="5"/>
      <c r="GR741" s="5"/>
      <c r="GS741" s="5"/>
      <c r="GT741" s="5"/>
      <c r="GU741" s="5"/>
      <c r="GV741" s="5"/>
      <c r="GW741" s="5"/>
      <c r="GX741" s="5"/>
      <c r="GY741" s="5"/>
      <c r="GZ741" s="5"/>
      <c r="HA741" s="5"/>
      <c r="HB741" s="5"/>
      <c r="HC741" s="5"/>
      <c r="HD741" s="5"/>
      <c r="HE741" s="5"/>
      <c r="HF741" s="5"/>
      <c r="HG741" s="5"/>
      <c r="HH741" s="5"/>
      <c r="HI741" s="5"/>
      <c r="HJ741" s="5"/>
      <c r="HK741" s="5"/>
      <c r="HL741" s="5"/>
      <c r="HM741" s="5"/>
      <c r="HN741" s="5"/>
      <c r="HO741" s="5"/>
      <c r="HP741" s="5"/>
      <c r="HQ741" s="5"/>
      <c r="HR741" s="5"/>
      <c r="HS741" s="5"/>
      <c r="HT741" s="5"/>
      <c r="HU741" s="5"/>
      <c r="HV741" s="5"/>
      <c r="HW741" s="5"/>
      <c r="HX741" s="5"/>
      <c r="HY741" s="5"/>
      <c r="HZ741" s="5"/>
      <c r="IA741" s="5"/>
      <c r="IB741" s="5"/>
      <c r="IC741" s="5"/>
      <c r="ID741" s="5"/>
    </row>
    <row r="742" spans="1:238" ht="16.2" hidden="1">
      <c r="H742" s="17"/>
      <c r="I742" s="25"/>
      <c r="J742" s="26"/>
      <c r="K742" s="26"/>
      <c r="L742" s="30" t="s">
        <v>134</v>
      </c>
      <c r="M742" s="31">
        <v>4861</v>
      </c>
      <c r="N742" s="183">
        <f>+'havelvac 7.1'!N742+'havelvac 7.2'!N742+'havelvac 7.3'!N742+'havelvac 7.4'!N742+'havelvac 7.5'!N742+'havelvac 7.6'!N742+'havelvac 7.7'!N742+'havelvac 7.9'!N742+'havelvac 7.8'!N742+'havelvac 7.10'!N742+'havelvac 7.11'!N742+'havelvac 7.12'!N742+'havelvac 7.13'!N742</f>
        <v>0</v>
      </c>
      <c r="O742" s="183">
        <f>+'havelvac 7.1'!O742+'havelvac 7.2'!O742+'havelvac 7.3'!O742+'havelvac 7.4'!O742+'havelvac 7.5'!O742+'havelvac 7.6'!O742+'havelvac 7.7'!O742+'havelvac 7.9'!O742+'havelvac 7.8'!O742+'havelvac 7.10'!O742+'havelvac 7.11'!O742+'havelvac 7.12'!O742+'havelvac 7.13'!O742</f>
        <v>0</v>
      </c>
      <c r="P742" s="183">
        <f>+'havelvac 7.1'!P742+'havelvac 7.2'!P742+'havelvac 7.3'!P742+'havelvac 7.4'!P742+'havelvac 7.5'!P742+'havelvac 7.6'!P742+'havelvac 7.7'!P742+'havelvac 7.9'!P742+'havelvac 7.8'!P742+'havelvac 7.10'!P742+'havelvac 7.11'!P742+'havelvac 7.12'!P742+'havelvac 7.13'!P742</f>
        <v>0</v>
      </c>
      <c r="Q742" s="161">
        <f>'havelvac 7.1'!N742+'havelvac 7.2'!N742</f>
        <v>0</v>
      </c>
      <c r="R742" s="161">
        <f>+'havelvac 7.1'!O742+'havelvac 7.2'!O742+'havelvac 7.3'!O742+'havelvac 7.4'!O742+'havelvac 7.5'!O742+'havelvac 7.6'!O742+'havelvac 7.7'!O742+'havelvac 7.9'!O742+'havelvac 7.8'!O742+'havelvac 7.10'!O742+'havelvac 7.11'!O742+'havelvac 7.12'!O742+'havelvac 7.13'!O742</f>
        <v>0</v>
      </c>
      <c r="S742" s="161">
        <f>+'havelvac 7.1'!P742+'havelvac 7.2'!P742+'havelvac 7.3'!P742+'havelvac 7.4'!P742+'havelvac 7.5'!P742+'havelvac 7.6'!P742+'havelvac 7.7'!P742+'havelvac 7.9'!P742+'havelvac 7.8'!P742+'havelvac 7.10'!P742+'havelvac 7.11'!P742+'havelvac 7.12'!P742+'havelvac 7.13'!P742</f>
        <v>0</v>
      </c>
      <c r="T742" s="438">
        <f t="shared" si="114"/>
        <v>0</v>
      </c>
      <c r="U742" s="438">
        <f t="shared" si="115"/>
        <v>0</v>
      </c>
      <c r="V742" s="438">
        <f t="shared" si="116"/>
        <v>0</v>
      </c>
    </row>
    <row r="743" spans="1:238" ht="46.5" hidden="1" customHeight="1">
      <c r="H743" s="45"/>
      <c r="I743" s="147"/>
      <c r="J743" s="148"/>
      <c r="K743" s="148"/>
      <c r="L743" s="27" t="s">
        <v>793</v>
      </c>
      <c r="M743" s="28"/>
      <c r="N743" s="197">
        <f>SUM(N744:N748)</f>
        <v>0</v>
      </c>
      <c r="O743" s="197">
        <f>SUM(O744:O748)</f>
        <v>0</v>
      </c>
      <c r="P743" s="197">
        <f>SUM(P744:P748)</f>
        <v>0</v>
      </c>
      <c r="Q743" s="161">
        <f>'havelvac 7.1'!N743+'havelvac 7.2'!N743</f>
        <v>0</v>
      </c>
      <c r="R743" s="161">
        <f>+'havelvac 7.1'!O743+'havelvac 7.2'!O743+'havelvac 7.3'!O743+'havelvac 7.4'!O743+'havelvac 7.5'!O743+'havelvac 7.6'!O743+'havelvac 7.7'!O743+'havelvac 7.9'!O743+'havelvac 7.8'!O743+'havelvac 7.10'!O743+'havelvac 7.11'!O743+'havelvac 7.12'!O743+'havelvac 7.13'!O743</f>
        <v>0</v>
      </c>
      <c r="S743" s="161">
        <f>+'havelvac 7.1'!P743+'havelvac 7.2'!P743+'havelvac 7.3'!P743+'havelvac 7.4'!P743+'havelvac 7.5'!P743+'havelvac 7.6'!P743+'havelvac 7.7'!P743+'havelvac 7.9'!P743+'havelvac 7.8'!P743+'havelvac 7.10'!P743+'havelvac 7.11'!P743+'havelvac 7.12'!P743+'havelvac 7.13'!P743</f>
        <v>0</v>
      </c>
      <c r="T743" s="438">
        <f t="shared" si="114"/>
        <v>0</v>
      </c>
      <c r="U743" s="438">
        <f t="shared" si="115"/>
        <v>0</v>
      </c>
      <c r="V743" s="438">
        <f t="shared" si="116"/>
        <v>0</v>
      </c>
    </row>
    <row r="744" spans="1:238" ht="19.5" hidden="1" customHeight="1">
      <c r="H744" s="17"/>
      <c r="I744" s="25"/>
      <c r="J744" s="26"/>
      <c r="K744" s="26"/>
      <c r="L744" s="30" t="s">
        <v>142</v>
      </c>
      <c r="M744" s="13">
        <v>4251</v>
      </c>
      <c r="N744" s="183">
        <f>+'havelvac 7.1'!N744+'havelvac 7.2'!N744+'havelvac 7.3'!N744+'havelvac 7.4'!N744+'havelvac 7.5'!N744+'havelvac 7.6'!N744+'havelvac 7.7'!N744+'havelvac 7.9'!N744+'havelvac 7.8'!N744+'havelvac 7.10'!N744+'havelvac 7.11'!N744+'havelvac 7.12'!N744+'havelvac 7.13'!N744</f>
        <v>0</v>
      </c>
      <c r="O744" s="183">
        <f>+'havelvac 7.1'!O744+'havelvac 7.2'!O744+'havelvac 7.3'!O744+'havelvac 7.4'!O744+'havelvac 7.5'!O744+'havelvac 7.6'!O744+'havelvac 7.7'!O744+'havelvac 7.9'!O744+'havelvac 7.8'!O744+'havelvac 7.10'!O744+'havelvac 7.11'!O744+'havelvac 7.12'!O744+'havelvac 7.13'!O744</f>
        <v>0</v>
      </c>
      <c r="P744" s="183">
        <f>+'havelvac 7.1'!P744+'havelvac 7.2'!P744+'havelvac 7.3'!P744+'havelvac 7.4'!P744+'havelvac 7.5'!P744+'havelvac 7.6'!P744+'havelvac 7.7'!P744+'havelvac 7.9'!P744+'havelvac 7.8'!P744+'havelvac 7.10'!P744+'havelvac 7.11'!P744+'havelvac 7.12'!P744+'havelvac 7.13'!P744</f>
        <v>0</v>
      </c>
      <c r="Q744" s="161">
        <f>'havelvac 7.1'!N744+'havelvac 7.2'!N744</f>
        <v>0</v>
      </c>
      <c r="R744" s="161">
        <f>+'havelvac 7.1'!O744+'havelvac 7.2'!O744+'havelvac 7.3'!O744+'havelvac 7.4'!O744+'havelvac 7.5'!O744+'havelvac 7.6'!O744+'havelvac 7.7'!O744+'havelvac 7.9'!O744+'havelvac 7.8'!O744+'havelvac 7.10'!O744+'havelvac 7.11'!O744+'havelvac 7.12'!O744+'havelvac 7.13'!O744</f>
        <v>0</v>
      </c>
      <c r="S744" s="161">
        <f>+'havelvac 7.1'!P744+'havelvac 7.2'!P744+'havelvac 7.3'!P744+'havelvac 7.4'!P744+'havelvac 7.5'!P744+'havelvac 7.6'!P744+'havelvac 7.7'!P744+'havelvac 7.9'!P744+'havelvac 7.8'!P744+'havelvac 7.10'!P744+'havelvac 7.11'!P744+'havelvac 7.12'!P744+'havelvac 7.13'!P744</f>
        <v>0</v>
      </c>
      <c r="T744" s="438">
        <f t="shared" si="114"/>
        <v>0</v>
      </c>
      <c r="U744" s="438">
        <f t="shared" si="115"/>
        <v>0</v>
      </c>
      <c r="V744" s="438">
        <f t="shared" si="116"/>
        <v>0</v>
      </c>
    </row>
    <row r="745" spans="1:238" ht="16.2" hidden="1">
      <c r="H745" s="17"/>
      <c r="I745" s="25"/>
      <c r="J745" s="26"/>
      <c r="K745" s="26"/>
      <c r="L745" s="29" t="s">
        <v>130</v>
      </c>
      <c r="M745" s="13">
        <v>4267</v>
      </c>
      <c r="N745" s="183">
        <f>+'havelvac 7.1'!N745+'havelvac 7.2'!N745+'havelvac 7.3'!N745+'havelvac 7.4'!N745+'havelvac 7.5'!N745+'havelvac 7.6'!N745+'havelvac 7.7'!N745+'havelvac 7.9'!N745+'havelvac 7.8'!N745+'havelvac 7.10'!N745+'havelvac 7.11'!N745+'havelvac 7.12'!N745+'havelvac 7.13'!N745</f>
        <v>0</v>
      </c>
      <c r="O745" s="183">
        <f>+'havelvac 7.1'!O745+'havelvac 7.2'!O745+'havelvac 7.3'!O745+'havelvac 7.4'!O745+'havelvac 7.5'!O745+'havelvac 7.6'!O745+'havelvac 7.7'!O745+'havelvac 7.9'!O745+'havelvac 7.8'!O745+'havelvac 7.10'!O745+'havelvac 7.11'!O745+'havelvac 7.12'!O745+'havelvac 7.13'!O745</f>
        <v>0</v>
      </c>
      <c r="P745" s="183">
        <f>+'havelvac 7.1'!P745+'havelvac 7.2'!P745+'havelvac 7.3'!P745+'havelvac 7.4'!P745+'havelvac 7.5'!P745+'havelvac 7.6'!P745+'havelvac 7.7'!P745+'havelvac 7.9'!P745+'havelvac 7.8'!P745+'havelvac 7.10'!P745+'havelvac 7.11'!P745+'havelvac 7.12'!P745+'havelvac 7.13'!P745</f>
        <v>0</v>
      </c>
      <c r="Q745" s="161">
        <f>'havelvac 7.1'!N745+'havelvac 7.2'!N745</f>
        <v>0</v>
      </c>
      <c r="R745" s="161">
        <f>+'havelvac 7.1'!O745+'havelvac 7.2'!O745+'havelvac 7.3'!O745+'havelvac 7.4'!O745+'havelvac 7.5'!O745+'havelvac 7.6'!O745+'havelvac 7.7'!O745+'havelvac 7.9'!O745+'havelvac 7.8'!O745+'havelvac 7.10'!O745+'havelvac 7.11'!O745+'havelvac 7.12'!O745+'havelvac 7.13'!O745</f>
        <v>0</v>
      </c>
      <c r="S745" s="161">
        <f>+'havelvac 7.1'!P745+'havelvac 7.2'!P745+'havelvac 7.3'!P745+'havelvac 7.4'!P745+'havelvac 7.5'!P745+'havelvac 7.6'!P745+'havelvac 7.7'!P745+'havelvac 7.9'!P745+'havelvac 7.8'!P745+'havelvac 7.10'!P745+'havelvac 7.11'!P745+'havelvac 7.12'!P745+'havelvac 7.13'!P745</f>
        <v>0</v>
      </c>
      <c r="T745" s="438">
        <f t="shared" si="114"/>
        <v>0</v>
      </c>
      <c r="U745" s="438">
        <f t="shared" si="115"/>
        <v>0</v>
      </c>
      <c r="V745" s="438">
        <f t="shared" si="116"/>
        <v>0</v>
      </c>
    </row>
    <row r="746" spans="1:238" ht="16.2" hidden="1">
      <c r="H746" s="17"/>
      <c r="I746" s="25"/>
      <c r="J746" s="26"/>
      <c r="K746" s="26"/>
      <c r="L746" s="29" t="s">
        <v>348</v>
      </c>
      <c r="M746" s="12">
        <v>4729</v>
      </c>
      <c r="N746" s="183">
        <f>+'havelvac 7.1'!N746+'havelvac 7.2'!N746+'havelvac 7.3'!N746+'havelvac 7.4'!N746+'havelvac 7.5'!N746+'havelvac 7.6'!N746+'havelvac 7.7'!N746+'havelvac 7.9'!N746+'havelvac 7.8'!N746+'havelvac 7.10'!N746+'havelvac 7.11'!N746+'havelvac 7.12'!N746+'havelvac 7.13'!N746</f>
        <v>0</v>
      </c>
      <c r="O746" s="183">
        <f>+'havelvac 7.1'!O746+'havelvac 7.2'!O746+'havelvac 7.3'!O746+'havelvac 7.4'!O746+'havelvac 7.5'!O746+'havelvac 7.6'!O746+'havelvac 7.7'!O746+'havelvac 7.9'!O746+'havelvac 7.8'!O746+'havelvac 7.10'!O746+'havelvac 7.11'!O746+'havelvac 7.12'!O746+'havelvac 7.13'!O746</f>
        <v>0</v>
      </c>
      <c r="P746" s="183">
        <f>+'havelvac 7.1'!P746+'havelvac 7.2'!P746+'havelvac 7.3'!P746+'havelvac 7.4'!P746+'havelvac 7.5'!P746+'havelvac 7.6'!P746+'havelvac 7.7'!P746+'havelvac 7.9'!P746+'havelvac 7.8'!P746+'havelvac 7.10'!P746+'havelvac 7.11'!P746+'havelvac 7.12'!P746+'havelvac 7.13'!P746</f>
        <v>0</v>
      </c>
      <c r="Q746" s="161">
        <f>'havelvac 7.1'!N746+'havelvac 7.2'!N746</f>
        <v>0</v>
      </c>
      <c r="R746" s="161">
        <f>+'havelvac 7.1'!O746+'havelvac 7.2'!O746+'havelvac 7.3'!O746+'havelvac 7.4'!O746+'havelvac 7.5'!O746+'havelvac 7.6'!O746+'havelvac 7.7'!O746+'havelvac 7.9'!O746+'havelvac 7.8'!O746+'havelvac 7.10'!O746+'havelvac 7.11'!O746+'havelvac 7.12'!O746+'havelvac 7.13'!O746</f>
        <v>0</v>
      </c>
      <c r="S746" s="161">
        <f>+'havelvac 7.1'!P746+'havelvac 7.2'!P746+'havelvac 7.3'!P746+'havelvac 7.4'!P746+'havelvac 7.5'!P746+'havelvac 7.6'!P746+'havelvac 7.7'!P746+'havelvac 7.9'!P746+'havelvac 7.8'!P746+'havelvac 7.10'!P746+'havelvac 7.11'!P746+'havelvac 7.12'!P746+'havelvac 7.13'!P746</f>
        <v>0</v>
      </c>
      <c r="T746" s="438">
        <f t="shared" si="114"/>
        <v>0</v>
      </c>
      <c r="U746" s="438">
        <f t="shared" si="115"/>
        <v>0</v>
      </c>
      <c r="V746" s="438">
        <f t="shared" si="116"/>
        <v>0</v>
      </c>
    </row>
    <row r="747" spans="1:238" ht="16.2" hidden="1">
      <c r="H747" s="17"/>
      <c r="I747" s="25"/>
      <c r="J747" s="26"/>
      <c r="K747" s="26"/>
      <c r="L747" s="30" t="s">
        <v>134</v>
      </c>
      <c r="M747" s="31">
        <v>4861</v>
      </c>
      <c r="N747" s="183">
        <f>+'havelvac 7.1'!N747+'havelvac 7.2'!N747+'havelvac 7.3'!N747+'havelvac 7.4'!N747+'havelvac 7.5'!N747+'havelvac 7.6'!N747+'havelvac 7.7'!N747+'havelvac 7.9'!N747+'havelvac 7.8'!N747+'havelvac 7.10'!N747+'havelvac 7.11'!N747+'havelvac 7.12'!N747+'havelvac 7.13'!N747</f>
        <v>0</v>
      </c>
      <c r="O747" s="183">
        <f>+'havelvac 7.1'!O747+'havelvac 7.2'!O747+'havelvac 7.3'!O747+'havelvac 7.4'!O747+'havelvac 7.5'!O747+'havelvac 7.6'!O747+'havelvac 7.7'!O747+'havelvac 7.9'!O747+'havelvac 7.8'!O747+'havelvac 7.10'!O747+'havelvac 7.11'!O747+'havelvac 7.12'!O747+'havelvac 7.13'!O747</f>
        <v>0</v>
      </c>
      <c r="P747" s="183">
        <f>+'havelvac 7.1'!P747+'havelvac 7.2'!P747+'havelvac 7.3'!P747+'havelvac 7.4'!P747+'havelvac 7.5'!P747+'havelvac 7.6'!P747+'havelvac 7.7'!P747+'havelvac 7.9'!P747+'havelvac 7.8'!P747+'havelvac 7.10'!P747+'havelvac 7.11'!P747+'havelvac 7.12'!P747+'havelvac 7.13'!P747</f>
        <v>0</v>
      </c>
      <c r="Q747" s="161">
        <f>'havelvac 7.1'!N747+'havelvac 7.2'!N747</f>
        <v>0</v>
      </c>
      <c r="R747" s="161">
        <f>+'havelvac 7.1'!O747+'havelvac 7.2'!O747+'havelvac 7.3'!O747+'havelvac 7.4'!O747+'havelvac 7.5'!O747+'havelvac 7.6'!O747+'havelvac 7.7'!O747+'havelvac 7.9'!O747+'havelvac 7.8'!O747+'havelvac 7.10'!O747+'havelvac 7.11'!O747+'havelvac 7.12'!O747+'havelvac 7.13'!O747</f>
        <v>0</v>
      </c>
      <c r="S747" s="161">
        <f>+'havelvac 7.1'!P747+'havelvac 7.2'!P747+'havelvac 7.3'!P747+'havelvac 7.4'!P747+'havelvac 7.5'!P747+'havelvac 7.6'!P747+'havelvac 7.7'!P747+'havelvac 7.9'!P747+'havelvac 7.8'!P747+'havelvac 7.10'!P747+'havelvac 7.11'!P747+'havelvac 7.12'!P747+'havelvac 7.13'!P747</f>
        <v>0</v>
      </c>
      <c r="T747" s="438">
        <f t="shared" si="114"/>
        <v>0</v>
      </c>
      <c r="U747" s="438">
        <f t="shared" si="115"/>
        <v>0</v>
      </c>
      <c r="V747" s="438">
        <f t="shared" si="116"/>
        <v>0</v>
      </c>
    </row>
    <row r="748" spans="1:238" ht="16.2" hidden="1">
      <c r="H748" s="17"/>
      <c r="I748" s="25"/>
      <c r="J748" s="26"/>
      <c r="K748" s="26"/>
      <c r="L748" s="30" t="s">
        <v>268</v>
      </c>
      <c r="M748" s="44">
        <v>5129</v>
      </c>
      <c r="N748" s="183">
        <f>+'havelvac 7.1'!N748+'havelvac 7.2'!N748+'havelvac 7.3'!N748+'havelvac 7.4'!N748+'havelvac 7.5'!N748+'havelvac 7.6'!N748+'havelvac 7.7'!N748+'havelvac 7.9'!N748+'havelvac 7.8'!N748+'havelvac 7.10'!N748+'havelvac 7.11'!N748+'havelvac 7.12'!N748+'havelvac 7.13'!N748</f>
        <v>0</v>
      </c>
      <c r="O748" s="183">
        <f>+'havelvac 7.1'!O748+'havelvac 7.2'!O748+'havelvac 7.3'!O748+'havelvac 7.4'!O748+'havelvac 7.5'!O748+'havelvac 7.6'!O748+'havelvac 7.7'!O748+'havelvac 7.9'!O748+'havelvac 7.8'!O748+'havelvac 7.10'!O748+'havelvac 7.11'!O748+'havelvac 7.12'!O748+'havelvac 7.13'!O748</f>
        <v>0</v>
      </c>
      <c r="P748" s="183">
        <f>+'havelvac 7.1'!P748+'havelvac 7.2'!P748+'havelvac 7.3'!P748+'havelvac 7.4'!P748+'havelvac 7.5'!P748+'havelvac 7.6'!P748+'havelvac 7.7'!P748+'havelvac 7.9'!P748+'havelvac 7.8'!P748+'havelvac 7.10'!P748+'havelvac 7.11'!P748+'havelvac 7.12'!P748+'havelvac 7.13'!P748</f>
        <v>0</v>
      </c>
      <c r="Q748" s="161">
        <f>'havelvac 7.1'!N748+'havelvac 7.2'!N748</f>
        <v>0</v>
      </c>
      <c r="R748" s="161">
        <f>+'havelvac 7.1'!O748+'havelvac 7.2'!O748+'havelvac 7.3'!O748+'havelvac 7.4'!O748+'havelvac 7.5'!O748+'havelvac 7.6'!O748+'havelvac 7.7'!O748+'havelvac 7.9'!O748+'havelvac 7.8'!O748+'havelvac 7.10'!O748+'havelvac 7.11'!O748+'havelvac 7.12'!O748+'havelvac 7.13'!O748</f>
        <v>0</v>
      </c>
      <c r="S748" s="161">
        <f>+'havelvac 7.1'!P748+'havelvac 7.2'!P748+'havelvac 7.3'!P748+'havelvac 7.4'!P748+'havelvac 7.5'!P748+'havelvac 7.6'!P748+'havelvac 7.7'!P748+'havelvac 7.9'!P748+'havelvac 7.8'!P748+'havelvac 7.10'!P748+'havelvac 7.11'!P748+'havelvac 7.12'!P748+'havelvac 7.13'!P748</f>
        <v>0</v>
      </c>
      <c r="T748" s="438">
        <f t="shared" si="114"/>
        <v>0</v>
      </c>
      <c r="U748" s="438">
        <f t="shared" si="115"/>
        <v>0</v>
      </c>
      <c r="V748" s="438">
        <f t="shared" si="116"/>
        <v>0</v>
      </c>
    </row>
    <row r="749" spans="1:238" ht="46.5" hidden="1" customHeight="1">
      <c r="H749" s="45"/>
      <c r="I749" s="147"/>
      <c r="J749" s="148"/>
      <c r="K749" s="148"/>
      <c r="L749" s="459" t="s">
        <v>906</v>
      </c>
      <c r="M749" s="28"/>
      <c r="N749" s="197">
        <f>SUM(N750)</f>
        <v>0</v>
      </c>
      <c r="O749" s="197">
        <f t="shared" ref="O749:P749" si="117">SUM(O750)</f>
        <v>0</v>
      </c>
      <c r="P749" s="197">
        <f t="shared" si="117"/>
        <v>0</v>
      </c>
      <c r="Q749" s="161">
        <f>'havelvac 7.1'!N749+'havelvac 7.2'!N749</f>
        <v>0</v>
      </c>
      <c r="R749" s="161">
        <f>+'havelvac 7.1'!O749+'havelvac 7.2'!O749+'havelvac 7.3'!O749+'havelvac 7.4'!O749+'havelvac 7.5'!O749+'havelvac 7.6'!O749+'havelvac 7.7'!O749+'havelvac 7.9'!O749+'havelvac 7.8'!O749+'havelvac 7.10'!O749+'havelvac 7.11'!O749+'havelvac 7.12'!O749+'havelvac 7.13'!O749</f>
        <v>0</v>
      </c>
      <c r="S749" s="161">
        <f>+'havelvac 7.1'!P749+'havelvac 7.2'!P749+'havelvac 7.3'!P749+'havelvac 7.4'!P749+'havelvac 7.5'!P749+'havelvac 7.6'!P749+'havelvac 7.7'!P749+'havelvac 7.9'!P749+'havelvac 7.8'!P749+'havelvac 7.10'!P749+'havelvac 7.11'!P749+'havelvac 7.12'!P749+'havelvac 7.13'!P749</f>
        <v>0</v>
      </c>
      <c r="T749" s="438">
        <f t="shared" si="114"/>
        <v>0</v>
      </c>
      <c r="U749" s="438">
        <f t="shared" si="115"/>
        <v>0</v>
      </c>
      <c r="V749" s="438">
        <f t="shared" si="116"/>
        <v>0</v>
      </c>
    </row>
    <row r="750" spans="1:238" ht="16.2" hidden="1">
      <c r="H750" s="17"/>
      <c r="I750" s="25"/>
      <c r="J750" s="26"/>
      <c r="K750" s="26"/>
      <c r="L750" s="30" t="s">
        <v>851</v>
      </c>
      <c r="M750" s="13">
        <v>4239</v>
      </c>
      <c r="N750" s="183">
        <f>+'havelvac 7.1'!N750+'havelvac 7.2'!N750+'havelvac 7.3'!N750+'havelvac 7.4'!N750+'havelvac 7.5'!N750+'havelvac 7.6'!N750+'havelvac 7.7'!N750+'havelvac 7.9'!N750+'havelvac 7.8'!N750+'havelvac 7.10'!N750+'havelvac 7.11'!N750+'havelvac 7.12'!N750+'havelvac 7.13'!N750</f>
        <v>0</v>
      </c>
      <c r="O750" s="183">
        <f>+'havelvac 7.1'!O750+'havelvac 7.2'!O750+'havelvac 7.3'!O750+'havelvac 7.4'!O750+'havelvac 7.5'!O750+'havelvac 7.6'!O750+'havelvac 7.7'!O750+'havelvac 7.9'!O750+'havelvac 7.8'!O750+'havelvac 7.10'!O750+'havelvac 7.11'!O750+'havelvac 7.12'!O750+'havelvac 7.13'!O750</f>
        <v>0</v>
      </c>
      <c r="P750" s="183">
        <f>+'havelvac 7.1'!P750+'havelvac 7.2'!P750+'havelvac 7.3'!P750+'havelvac 7.4'!P750+'havelvac 7.5'!P750+'havelvac 7.6'!P750+'havelvac 7.7'!P750+'havelvac 7.9'!P750+'havelvac 7.8'!P750+'havelvac 7.10'!P750+'havelvac 7.11'!P750+'havelvac 7.12'!P750+'havelvac 7.13'!P750</f>
        <v>0</v>
      </c>
      <c r="Q750" s="161">
        <f>'havelvac 7.1'!N750+'havelvac 7.2'!N750</f>
        <v>0</v>
      </c>
      <c r="R750" s="161">
        <f>+'havelvac 7.1'!O750+'havelvac 7.2'!O750+'havelvac 7.3'!O750+'havelvac 7.4'!O750+'havelvac 7.5'!O750+'havelvac 7.6'!O750+'havelvac 7.7'!O750+'havelvac 7.9'!O750+'havelvac 7.8'!O750+'havelvac 7.10'!O750+'havelvac 7.11'!O750+'havelvac 7.12'!O750+'havelvac 7.13'!O750</f>
        <v>0</v>
      </c>
      <c r="S750" s="161">
        <f>+'havelvac 7.1'!P750+'havelvac 7.2'!P750+'havelvac 7.3'!P750+'havelvac 7.4'!P750+'havelvac 7.5'!P750+'havelvac 7.6'!P750+'havelvac 7.7'!P750+'havelvac 7.9'!P750+'havelvac 7.8'!P750+'havelvac 7.10'!P750+'havelvac 7.11'!P750+'havelvac 7.12'!P750+'havelvac 7.13'!P750</f>
        <v>0</v>
      </c>
      <c r="T750" s="438">
        <f t="shared" si="114"/>
        <v>0</v>
      </c>
      <c r="U750" s="438">
        <f t="shared" si="115"/>
        <v>0</v>
      </c>
      <c r="V750" s="438">
        <f t="shared" si="116"/>
        <v>0</v>
      </c>
    </row>
    <row r="751" spans="1:238" s="210" customFormat="1" ht="27.6" hidden="1">
      <c r="A751" s="122"/>
      <c r="B751" s="116"/>
      <c r="C751" s="117"/>
      <c r="D751" s="118"/>
      <c r="E751" s="119"/>
      <c r="F751" s="120"/>
      <c r="G751" s="121"/>
      <c r="H751" s="165">
        <v>3090</v>
      </c>
      <c r="I751" s="166" t="s">
        <v>189</v>
      </c>
      <c r="J751" s="167">
        <v>9</v>
      </c>
      <c r="K751" s="167">
        <v>0</v>
      </c>
      <c r="L751" s="168" t="s">
        <v>351</v>
      </c>
      <c r="M751" s="176"/>
      <c r="N751" s="188">
        <f>+N753</f>
        <v>0</v>
      </c>
      <c r="O751" s="188">
        <f>+O753</f>
        <v>0</v>
      </c>
      <c r="P751" s="188">
        <f>+P753</f>
        <v>0</v>
      </c>
      <c r="Q751" s="161">
        <f>'havelvac 7.1'!N751+'havelvac 7.2'!N751</f>
        <v>0</v>
      </c>
      <c r="R751" s="161">
        <f>+'havelvac 7.1'!O751+'havelvac 7.2'!O751+'havelvac 7.3'!O751+'havelvac 7.4'!O751+'havelvac 7.5'!O751+'havelvac 7.6'!O751+'havelvac 7.7'!O751+'havelvac 7.9'!O751+'havelvac 7.8'!O751+'havelvac 7.10'!O751+'havelvac 7.11'!O751+'havelvac 7.12'!O751+'havelvac 7.13'!O751</f>
        <v>0</v>
      </c>
      <c r="S751" s="161">
        <f>+'havelvac 7.1'!P751+'havelvac 7.2'!P751+'havelvac 7.3'!P751+'havelvac 7.4'!P751+'havelvac 7.5'!P751+'havelvac 7.6'!P751+'havelvac 7.7'!P751+'havelvac 7.9'!P751+'havelvac 7.8'!P751+'havelvac 7.10'!P751+'havelvac 7.11'!P751+'havelvac 7.12'!P751+'havelvac 7.13'!P751</f>
        <v>0</v>
      </c>
      <c r="T751" s="438">
        <f t="shared" si="114"/>
        <v>0</v>
      </c>
      <c r="U751" s="438">
        <f t="shared" si="115"/>
        <v>0</v>
      </c>
      <c r="V751" s="438">
        <f t="shared" si="116"/>
        <v>0</v>
      </c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  <c r="DT751" s="5"/>
      <c r="DU751" s="5"/>
      <c r="DV751" s="5"/>
      <c r="DW751" s="5"/>
      <c r="DX751" s="5"/>
      <c r="DY751" s="5"/>
      <c r="DZ751" s="5"/>
      <c r="EA751" s="5"/>
      <c r="EB751" s="5"/>
      <c r="EC751" s="5"/>
      <c r="ED751" s="5"/>
      <c r="EE751" s="5"/>
      <c r="EF751" s="5"/>
      <c r="EG751" s="5"/>
      <c r="EH751" s="5"/>
      <c r="EI751" s="5"/>
      <c r="EJ751" s="5"/>
      <c r="EK751" s="5"/>
      <c r="EL751" s="5"/>
      <c r="EM751" s="5"/>
      <c r="EN751" s="5"/>
      <c r="EO751" s="5"/>
      <c r="EP751" s="5"/>
      <c r="EQ751" s="5"/>
      <c r="ER751" s="5"/>
      <c r="ES751" s="5"/>
      <c r="ET751" s="5"/>
      <c r="EU751" s="5"/>
      <c r="EV751" s="5"/>
      <c r="EW751" s="5"/>
      <c r="EX751" s="5"/>
      <c r="EY751" s="5"/>
      <c r="EZ751" s="5"/>
      <c r="FA751" s="5"/>
      <c r="FB751" s="5"/>
      <c r="FC751" s="5"/>
      <c r="FD751" s="5"/>
      <c r="FE751" s="5"/>
      <c r="FF751" s="5"/>
      <c r="FG751" s="5"/>
      <c r="FH751" s="5"/>
      <c r="FI751" s="5"/>
      <c r="FJ751" s="5"/>
      <c r="FK751" s="5"/>
      <c r="FL751" s="5"/>
      <c r="FM751" s="5"/>
      <c r="FN751" s="5"/>
      <c r="FO751" s="5"/>
      <c r="FP751" s="5"/>
      <c r="FQ751" s="5"/>
      <c r="FR751" s="5"/>
      <c r="FS751" s="5"/>
      <c r="FT751" s="5"/>
      <c r="FU751" s="5"/>
      <c r="FV751" s="5"/>
      <c r="FW751" s="5"/>
      <c r="FX751" s="5"/>
      <c r="FY751" s="5"/>
      <c r="FZ751" s="5"/>
      <c r="GA751" s="5"/>
      <c r="GB751" s="5"/>
      <c r="GC751" s="5"/>
      <c r="GD751" s="5"/>
      <c r="GE751" s="5"/>
      <c r="GF751" s="5"/>
      <c r="GG751" s="5"/>
      <c r="GH751" s="5"/>
      <c r="GI751" s="5"/>
      <c r="GJ751" s="5"/>
      <c r="GK751" s="5"/>
      <c r="GL751" s="5"/>
      <c r="GM751" s="5"/>
      <c r="GN751" s="5"/>
      <c r="GO751" s="5"/>
      <c r="GP751" s="5"/>
      <c r="GQ751" s="5"/>
      <c r="GR751" s="5"/>
      <c r="GS751" s="5"/>
      <c r="GT751" s="5"/>
      <c r="GU751" s="5"/>
      <c r="GV751" s="5"/>
      <c r="GW751" s="5"/>
      <c r="GX751" s="5"/>
      <c r="GY751" s="5"/>
      <c r="GZ751" s="5"/>
      <c r="HA751" s="5"/>
      <c r="HB751" s="5"/>
      <c r="HC751" s="5"/>
      <c r="HD751" s="5"/>
      <c r="HE751" s="5"/>
      <c r="HF751" s="5"/>
      <c r="HG751" s="5"/>
      <c r="HH751" s="5"/>
      <c r="HI751" s="5"/>
      <c r="HJ751" s="5"/>
      <c r="HK751" s="5"/>
      <c r="HL751" s="5"/>
      <c r="HM751" s="5"/>
      <c r="HN751" s="5"/>
      <c r="HO751" s="5"/>
      <c r="HP751" s="5"/>
      <c r="HQ751" s="5"/>
      <c r="HR751" s="5"/>
      <c r="HS751" s="5"/>
      <c r="HT751" s="5"/>
      <c r="HU751" s="5"/>
      <c r="HV751" s="5"/>
      <c r="HW751" s="5"/>
      <c r="HX751" s="5"/>
      <c r="HY751" s="5"/>
      <c r="HZ751" s="5"/>
      <c r="IA751" s="5"/>
      <c r="IB751" s="5"/>
      <c r="IC751" s="5"/>
      <c r="ID751" s="5"/>
    </row>
    <row r="752" spans="1:238" ht="16.2" hidden="1">
      <c r="H752" s="25"/>
      <c r="I752" s="18"/>
      <c r="J752" s="19"/>
      <c r="K752" s="19"/>
      <c r="L752" s="30" t="s">
        <v>110</v>
      </c>
      <c r="M752" s="31"/>
      <c r="N752" s="183"/>
      <c r="O752" s="183"/>
      <c r="P752" s="183"/>
      <c r="Q752" s="161">
        <f>'havelvac 7.1'!N752+'havelvac 7.2'!N752</f>
        <v>0</v>
      </c>
      <c r="R752" s="161">
        <f>+'havelvac 7.1'!O752+'havelvac 7.2'!O752+'havelvac 7.3'!O752+'havelvac 7.4'!O752+'havelvac 7.5'!O752+'havelvac 7.6'!O752+'havelvac 7.7'!O752+'havelvac 7.9'!O752+'havelvac 7.8'!O752+'havelvac 7.10'!O752+'havelvac 7.11'!O752+'havelvac 7.12'!O752+'havelvac 7.13'!O752</f>
        <v>0</v>
      </c>
      <c r="S752" s="161">
        <f>+'havelvac 7.1'!P752+'havelvac 7.2'!P752+'havelvac 7.3'!P752+'havelvac 7.4'!P752+'havelvac 7.5'!P752+'havelvac 7.6'!P752+'havelvac 7.7'!P752+'havelvac 7.9'!P752+'havelvac 7.8'!P752+'havelvac 7.10'!P752+'havelvac 7.11'!P752+'havelvac 7.12'!P752+'havelvac 7.13'!P752</f>
        <v>0</v>
      </c>
      <c r="T752" s="438">
        <f t="shared" si="114"/>
        <v>0</v>
      </c>
      <c r="U752" s="438">
        <f t="shared" si="115"/>
        <v>0</v>
      </c>
      <c r="V752" s="438">
        <f t="shared" si="116"/>
        <v>0</v>
      </c>
    </row>
    <row r="753" spans="1:238" s="210" customFormat="1" ht="26.4" hidden="1">
      <c r="A753" s="122"/>
      <c r="B753" s="116"/>
      <c r="C753" s="117"/>
      <c r="D753" s="118"/>
      <c r="E753" s="119"/>
      <c r="F753" s="120"/>
      <c r="G753" s="121"/>
      <c r="H753" s="151" t="s">
        <v>354</v>
      </c>
      <c r="I753" s="152" t="s">
        <v>189</v>
      </c>
      <c r="J753" s="153">
        <v>9</v>
      </c>
      <c r="K753" s="153">
        <v>2</v>
      </c>
      <c r="L753" s="154" t="s">
        <v>355</v>
      </c>
      <c r="M753" s="155"/>
      <c r="N753" s="192">
        <f>+N755+N757</f>
        <v>0</v>
      </c>
      <c r="O753" s="192">
        <f>+O755+O757</f>
        <v>0</v>
      </c>
      <c r="P753" s="192">
        <f>+P755+P757</f>
        <v>0</v>
      </c>
      <c r="Q753" s="161">
        <f>'havelvac 7.1'!N753+'havelvac 7.2'!N753</f>
        <v>0</v>
      </c>
      <c r="R753" s="161">
        <f>+'havelvac 7.1'!O753+'havelvac 7.2'!O753+'havelvac 7.3'!O753+'havelvac 7.4'!O753+'havelvac 7.5'!O753+'havelvac 7.6'!O753+'havelvac 7.7'!O753+'havelvac 7.9'!O753+'havelvac 7.8'!O753+'havelvac 7.10'!O753+'havelvac 7.11'!O753+'havelvac 7.12'!O753+'havelvac 7.13'!O753</f>
        <v>0</v>
      </c>
      <c r="S753" s="161">
        <f>+'havelvac 7.1'!P753+'havelvac 7.2'!P753+'havelvac 7.3'!P753+'havelvac 7.4'!P753+'havelvac 7.5'!P753+'havelvac 7.6'!P753+'havelvac 7.7'!P753+'havelvac 7.9'!P753+'havelvac 7.8'!P753+'havelvac 7.10'!P753+'havelvac 7.11'!P753+'havelvac 7.12'!P753+'havelvac 7.13'!P753</f>
        <v>0</v>
      </c>
      <c r="T753" s="438">
        <f t="shared" si="114"/>
        <v>0</v>
      </c>
      <c r="U753" s="438">
        <f t="shared" si="115"/>
        <v>0</v>
      </c>
      <c r="V753" s="438">
        <f t="shared" si="116"/>
        <v>0</v>
      </c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  <c r="DT753" s="5"/>
      <c r="DU753" s="5"/>
      <c r="DV753" s="5"/>
      <c r="DW753" s="5"/>
      <c r="DX753" s="5"/>
      <c r="DY753" s="5"/>
      <c r="DZ753" s="5"/>
      <c r="EA753" s="5"/>
      <c r="EB753" s="5"/>
      <c r="EC753" s="5"/>
      <c r="ED753" s="5"/>
      <c r="EE753" s="5"/>
      <c r="EF753" s="5"/>
      <c r="EG753" s="5"/>
      <c r="EH753" s="5"/>
      <c r="EI753" s="5"/>
      <c r="EJ753" s="5"/>
      <c r="EK753" s="5"/>
      <c r="EL753" s="5"/>
      <c r="EM753" s="5"/>
      <c r="EN753" s="5"/>
      <c r="EO753" s="5"/>
      <c r="EP753" s="5"/>
      <c r="EQ753" s="5"/>
      <c r="ER753" s="5"/>
      <c r="ES753" s="5"/>
      <c r="ET753" s="5"/>
      <c r="EU753" s="5"/>
      <c r="EV753" s="5"/>
      <c r="EW753" s="5"/>
      <c r="EX753" s="5"/>
      <c r="EY753" s="5"/>
      <c r="EZ753" s="5"/>
      <c r="FA753" s="5"/>
      <c r="FB753" s="5"/>
      <c r="FC753" s="5"/>
      <c r="FD753" s="5"/>
      <c r="FE753" s="5"/>
      <c r="FF753" s="5"/>
      <c r="FG753" s="5"/>
      <c r="FH753" s="5"/>
      <c r="FI753" s="5"/>
      <c r="FJ753" s="5"/>
      <c r="FK753" s="5"/>
      <c r="FL753" s="5"/>
      <c r="FM753" s="5"/>
      <c r="FN753" s="5"/>
      <c r="FO753" s="5"/>
      <c r="FP753" s="5"/>
      <c r="FQ753" s="5"/>
      <c r="FR753" s="5"/>
      <c r="FS753" s="5"/>
      <c r="FT753" s="5"/>
      <c r="FU753" s="5"/>
      <c r="FV753" s="5"/>
      <c r="FW753" s="5"/>
      <c r="FX753" s="5"/>
      <c r="FY753" s="5"/>
      <c r="FZ753" s="5"/>
      <c r="GA753" s="5"/>
      <c r="GB753" s="5"/>
      <c r="GC753" s="5"/>
      <c r="GD753" s="5"/>
      <c r="GE753" s="5"/>
      <c r="GF753" s="5"/>
      <c r="GG753" s="5"/>
      <c r="GH753" s="5"/>
      <c r="GI753" s="5"/>
      <c r="GJ753" s="5"/>
      <c r="GK753" s="5"/>
      <c r="GL753" s="5"/>
      <c r="GM753" s="5"/>
      <c r="GN753" s="5"/>
      <c r="GO753" s="5"/>
      <c r="GP753" s="5"/>
      <c r="GQ753" s="5"/>
      <c r="GR753" s="5"/>
      <c r="GS753" s="5"/>
      <c r="GT753" s="5"/>
      <c r="GU753" s="5"/>
      <c r="GV753" s="5"/>
      <c r="GW753" s="5"/>
      <c r="GX753" s="5"/>
      <c r="GY753" s="5"/>
      <c r="GZ753" s="5"/>
      <c r="HA753" s="5"/>
      <c r="HB753" s="5"/>
      <c r="HC753" s="5"/>
      <c r="HD753" s="5"/>
      <c r="HE753" s="5"/>
      <c r="HF753" s="5"/>
      <c r="HG753" s="5"/>
      <c r="HH753" s="5"/>
      <c r="HI753" s="5"/>
      <c r="HJ753" s="5"/>
      <c r="HK753" s="5"/>
      <c r="HL753" s="5"/>
      <c r="HM753" s="5"/>
      <c r="HN753" s="5"/>
      <c r="HO753" s="5"/>
      <c r="HP753" s="5"/>
      <c r="HQ753" s="5"/>
      <c r="HR753" s="5"/>
      <c r="HS753" s="5"/>
      <c r="HT753" s="5"/>
      <c r="HU753" s="5"/>
      <c r="HV753" s="5"/>
      <c r="HW753" s="5"/>
      <c r="HX753" s="5"/>
      <c r="HY753" s="5"/>
      <c r="HZ753" s="5"/>
      <c r="IA753" s="5"/>
      <c r="IB753" s="5"/>
      <c r="IC753" s="5"/>
      <c r="ID753" s="5"/>
    </row>
    <row r="754" spans="1:238" ht="16.2" hidden="1">
      <c r="H754" s="25"/>
      <c r="I754" s="25"/>
      <c r="J754" s="26"/>
      <c r="K754" s="26"/>
      <c r="L754" s="30" t="s">
        <v>108</v>
      </c>
      <c r="M754" s="31"/>
      <c r="N754" s="190"/>
      <c r="O754" s="190"/>
      <c r="P754" s="190"/>
      <c r="Q754" s="161">
        <f>'havelvac 7.1'!N754+'havelvac 7.2'!N754</f>
        <v>0</v>
      </c>
      <c r="R754" s="161">
        <f>+'havelvac 7.1'!O754+'havelvac 7.2'!O754+'havelvac 7.3'!O754+'havelvac 7.4'!O754+'havelvac 7.5'!O754+'havelvac 7.6'!O754+'havelvac 7.7'!O754+'havelvac 7.9'!O754+'havelvac 7.8'!O754+'havelvac 7.10'!O754+'havelvac 7.11'!O754+'havelvac 7.12'!O754+'havelvac 7.13'!O754</f>
        <v>0</v>
      </c>
      <c r="S754" s="161">
        <f>+'havelvac 7.1'!P754+'havelvac 7.2'!P754+'havelvac 7.3'!P754+'havelvac 7.4'!P754+'havelvac 7.5'!P754+'havelvac 7.6'!P754+'havelvac 7.7'!P754+'havelvac 7.9'!P754+'havelvac 7.8'!P754+'havelvac 7.10'!P754+'havelvac 7.11'!P754+'havelvac 7.12'!P754+'havelvac 7.13'!P754</f>
        <v>0</v>
      </c>
      <c r="T754" s="438">
        <f t="shared" si="114"/>
        <v>0</v>
      </c>
      <c r="U754" s="438">
        <f t="shared" si="115"/>
        <v>0</v>
      </c>
      <c r="V754" s="438">
        <f t="shared" si="116"/>
        <v>0</v>
      </c>
    </row>
    <row r="755" spans="1:238" s="210" customFormat="1" ht="41.4" hidden="1">
      <c r="A755" s="122"/>
      <c r="B755" s="116"/>
      <c r="C755" s="117"/>
      <c r="D755" s="118"/>
      <c r="E755" s="119"/>
      <c r="F755" s="120"/>
      <c r="G755" s="121"/>
      <c r="H755" s="45"/>
      <c r="I755" s="147"/>
      <c r="J755" s="148"/>
      <c r="K755" s="148"/>
      <c r="L755" s="27" t="s">
        <v>356</v>
      </c>
      <c r="M755" s="28"/>
      <c r="N755" s="197">
        <f>SUM(N756)</f>
        <v>0</v>
      </c>
      <c r="O755" s="197">
        <f>SUM(O756)</f>
        <v>0</v>
      </c>
      <c r="P755" s="197">
        <f>SUM(P756)</f>
        <v>0</v>
      </c>
      <c r="Q755" s="161">
        <f>'havelvac 7.1'!N755+'havelvac 7.2'!N755</f>
        <v>0</v>
      </c>
      <c r="R755" s="161">
        <f>+'havelvac 7.1'!O755+'havelvac 7.2'!O755+'havelvac 7.3'!O755+'havelvac 7.4'!O755+'havelvac 7.5'!O755+'havelvac 7.6'!O755+'havelvac 7.7'!O755+'havelvac 7.9'!O755+'havelvac 7.8'!O755+'havelvac 7.10'!O755+'havelvac 7.11'!O755+'havelvac 7.12'!O755+'havelvac 7.13'!O755</f>
        <v>0</v>
      </c>
      <c r="S755" s="161">
        <f>+'havelvac 7.1'!P755+'havelvac 7.2'!P755+'havelvac 7.3'!P755+'havelvac 7.4'!P755+'havelvac 7.5'!P755+'havelvac 7.6'!P755+'havelvac 7.7'!P755+'havelvac 7.9'!P755+'havelvac 7.8'!P755+'havelvac 7.10'!P755+'havelvac 7.11'!P755+'havelvac 7.12'!P755+'havelvac 7.13'!P755</f>
        <v>0</v>
      </c>
      <c r="T755" s="438">
        <f t="shared" si="114"/>
        <v>0</v>
      </c>
      <c r="U755" s="438">
        <f t="shared" si="115"/>
        <v>0</v>
      </c>
      <c r="V755" s="438">
        <f t="shared" si="116"/>
        <v>0</v>
      </c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  <c r="DT755" s="5"/>
      <c r="DU755" s="5"/>
      <c r="DV755" s="5"/>
      <c r="DW755" s="5"/>
      <c r="DX755" s="5"/>
      <c r="DY755" s="5"/>
      <c r="DZ755" s="5"/>
      <c r="EA755" s="5"/>
      <c r="EB755" s="5"/>
      <c r="EC755" s="5"/>
      <c r="ED755" s="5"/>
      <c r="EE755" s="5"/>
      <c r="EF755" s="5"/>
      <c r="EG755" s="5"/>
      <c r="EH755" s="5"/>
      <c r="EI755" s="5"/>
      <c r="EJ755" s="5"/>
      <c r="EK755" s="5"/>
      <c r="EL755" s="5"/>
      <c r="EM755" s="5"/>
      <c r="EN755" s="5"/>
      <c r="EO755" s="5"/>
      <c r="EP755" s="5"/>
      <c r="EQ755" s="5"/>
      <c r="ER755" s="5"/>
      <c r="ES755" s="5"/>
      <c r="ET755" s="5"/>
      <c r="EU755" s="5"/>
      <c r="EV755" s="5"/>
      <c r="EW755" s="5"/>
      <c r="EX755" s="5"/>
      <c r="EY755" s="5"/>
      <c r="EZ755" s="5"/>
      <c r="FA755" s="5"/>
      <c r="FB755" s="5"/>
      <c r="FC755" s="5"/>
      <c r="FD755" s="5"/>
      <c r="FE755" s="5"/>
      <c r="FF755" s="5"/>
      <c r="FG755" s="5"/>
      <c r="FH755" s="5"/>
      <c r="FI755" s="5"/>
      <c r="FJ755" s="5"/>
      <c r="FK755" s="5"/>
      <c r="FL755" s="5"/>
      <c r="FM755" s="5"/>
      <c r="FN755" s="5"/>
      <c r="FO755" s="5"/>
      <c r="FP755" s="5"/>
      <c r="FQ755" s="5"/>
      <c r="FR755" s="5"/>
      <c r="FS755" s="5"/>
      <c r="FT755" s="5"/>
      <c r="FU755" s="5"/>
      <c r="FV755" s="5"/>
      <c r="FW755" s="5"/>
      <c r="FX755" s="5"/>
      <c r="FY755" s="5"/>
      <c r="FZ755" s="5"/>
      <c r="GA755" s="5"/>
      <c r="GB755" s="5"/>
      <c r="GC755" s="5"/>
      <c r="GD755" s="5"/>
      <c r="GE755" s="5"/>
      <c r="GF755" s="5"/>
      <c r="GG755" s="5"/>
      <c r="GH755" s="5"/>
      <c r="GI755" s="5"/>
      <c r="GJ755" s="5"/>
      <c r="GK755" s="5"/>
      <c r="GL755" s="5"/>
      <c r="GM755" s="5"/>
      <c r="GN755" s="5"/>
      <c r="GO755" s="5"/>
      <c r="GP755" s="5"/>
      <c r="GQ755" s="5"/>
      <c r="GR755" s="5"/>
      <c r="GS755" s="5"/>
      <c r="GT755" s="5"/>
      <c r="GU755" s="5"/>
      <c r="GV755" s="5"/>
      <c r="GW755" s="5"/>
      <c r="GX755" s="5"/>
      <c r="GY755" s="5"/>
      <c r="GZ755" s="5"/>
      <c r="HA755" s="5"/>
      <c r="HB755" s="5"/>
      <c r="HC755" s="5"/>
      <c r="HD755" s="5"/>
      <c r="HE755" s="5"/>
      <c r="HF755" s="5"/>
      <c r="HG755" s="5"/>
      <c r="HH755" s="5"/>
      <c r="HI755" s="5"/>
      <c r="HJ755" s="5"/>
      <c r="HK755" s="5"/>
      <c r="HL755" s="5"/>
      <c r="HM755" s="5"/>
      <c r="HN755" s="5"/>
      <c r="HO755" s="5"/>
      <c r="HP755" s="5"/>
      <c r="HQ755" s="5"/>
      <c r="HR755" s="5"/>
      <c r="HS755" s="5"/>
      <c r="HT755" s="5"/>
      <c r="HU755" s="5"/>
      <c r="HV755" s="5"/>
      <c r="HW755" s="5"/>
      <c r="HX755" s="5"/>
      <c r="HY755" s="5"/>
      <c r="HZ755" s="5"/>
      <c r="IA755" s="5"/>
      <c r="IB755" s="5"/>
      <c r="IC755" s="5"/>
      <c r="ID755" s="5"/>
    </row>
    <row r="756" spans="1:238" ht="16.2" hidden="1">
      <c r="H756" s="25"/>
      <c r="I756" s="25"/>
      <c r="J756" s="26"/>
      <c r="K756" s="26"/>
      <c r="L756" s="29" t="s">
        <v>348</v>
      </c>
      <c r="M756" s="12">
        <v>4729</v>
      </c>
      <c r="N756" s="183">
        <f>+'havelvac 7.1'!N756+'havelvac 7.2'!N756+'havelvac 7.3'!N756+'havelvac 7.4'!N756+'havelvac 7.5'!N756+'havelvac 7.6'!N756+'havelvac 7.7'!N756+'havelvac 7.9'!N756+'havelvac 7.8'!N756+'havelvac 7.10'!N756+'havelvac 7.11'!N756+'havelvac 7.12'!N756+'havelvac 7.13'!N756</f>
        <v>0</v>
      </c>
      <c r="O756" s="183">
        <f>+'havelvac 7.1'!O756+'havelvac 7.2'!O756+'havelvac 7.3'!O756+'havelvac 7.4'!O756+'havelvac 7.5'!O756+'havelvac 7.6'!O756+'havelvac 7.7'!O756+'havelvac 7.9'!O756+'havelvac 7.8'!O756+'havelvac 7.10'!O756+'havelvac 7.11'!O756+'havelvac 7.12'!O756+'havelvac 7.13'!O756</f>
        <v>0</v>
      </c>
      <c r="P756" s="183">
        <f>+'havelvac 7.1'!P756+'havelvac 7.2'!P756+'havelvac 7.3'!P756+'havelvac 7.4'!P756+'havelvac 7.5'!P756+'havelvac 7.6'!P756+'havelvac 7.7'!P756+'havelvac 7.9'!P756+'havelvac 7.8'!P756+'havelvac 7.10'!P756+'havelvac 7.11'!P756+'havelvac 7.12'!P756+'havelvac 7.13'!P756</f>
        <v>0</v>
      </c>
      <c r="Q756" s="161">
        <f>'havelvac 7.1'!N756+'havelvac 7.2'!N756</f>
        <v>0</v>
      </c>
      <c r="R756" s="161">
        <f>+'havelvac 7.1'!O756+'havelvac 7.2'!O756+'havelvac 7.3'!O756+'havelvac 7.4'!O756+'havelvac 7.5'!O756+'havelvac 7.6'!O756+'havelvac 7.7'!O756+'havelvac 7.9'!O756+'havelvac 7.8'!O756+'havelvac 7.10'!O756+'havelvac 7.11'!O756+'havelvac 7.12'!O756+'havelvac 7.13'!O756</f>
        <v>0</v>
      </c>
      <c r="S756" s="161">
        <f>+'havelvac 7.1'!P756+'havelvac 7.2'!P756+'havelvac 7.3'!P756+'havelvac 7.4'!P756+'havelvac 7.5'!P756+'havelvac 7.6'!P756+'havelvac 7.7'!P756+'havelvac 7.9'!P756+'havelvac 7.8'!P756+'havelvac 7.10'!P756+'havelvac 7.11'!P756+'havelvac 7.12'!P756+'havelvac 7.13'!P756</f>
        <v>0</v>
      </c>
      <c r="T756" s="438">
        <f t="shared" si="114"/>
        <v>0</v>
      </c>
      <c r="U756" s="438">
        <f t="shared" si="115"/>
        <v>0</v>
      </c>
      <c r="V756" s="438">
        <f t="shared" si="116"/>
        <v>0</v>
      </c>
    </row>
    <row r="757" spans="1:238" s="210" customFormat="1" ht="16.2" hidden="1">
      <c r="A757" s="122"/>
      <c r="B757" s="116"/>
      <c r="C757" s="117"/>
      <c r="D757" s="118"/>
      <c r="E757" s="119"/>
      <c r="F757" s="120"/>
      <c r="G757" s="121"/>
      <c r="H757" s="45"/>
      <c r="I757" s="147"/>
      <c r="J757" s="148"/>
      <c r="K757" s="148"/>
      <c r="L757" s="27" t="s">
        <v>357</v>
      </c>
      <c r="M757" s="28"/>
      <c r="N757" s="197">
        <f>SUM(N758)</f>
        <v>0</v>
      </c>
      <c r="O757" s="197">
        <f>SUM(O758)</f>
        <v>0</v>
      </c>
      <c r="P757" s="197">
        <f>SUM(P758)</f>
        <v>0</v>
      </c>
      <c r="Q757" s="161">
        <f>'havelvac 7.1'!N757+'havelvac 7.2'!N757</f>
        <v>0</v>
      </c>
      <c r="R757" s="161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0</v>
      </c>
      <c r="S757" s="161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  <c r="T757" s="438">
        <f t="shared" si="114"/>
        <v>0</v>
      </c>
      <c r="U757" s="438">
        <f t="shared" si="115"/>
        <v>0</v>
      </c>
      <c r="V757" s="438">
        <f t="shared" si="116"/>
        <v>0</v>
      </c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  <c r="DT757" s="5"/>
      <c r="DU757" s="5"/>
      <c r="DV757" s="5"/>
      <c r="DW757" s="5"/>
      <c r="DX757" s="5"/>
      <c r="DY757" s="5"/>
      <c r="DZ757" s="5"/>
      <c r="EA757" s="5"/>
      <c r="EB757" s="5"/>
      <c r="EC757" s="5"/>
      <c r="ED757" s="5"/>
      <c r="EE757" s="5"/>
      <c r="EF757" s="5"/>
      <c r="EG757" s="5"/>
      <c r="EH757" s="5"/>
      <c r="EI757" s="5"/>
      <c r="EJ757" s="5"/>
      <c r="EK757" s="5"/>
      <c r="EL757" s="5"/>
      <c r="EM757" s="5"/>
      <c r="EN757" s="5"/>
      <c r="EO757" s="5"/>
      <c r="EP757" s="5"/>
      <c r="EQ757" s="5"/>
      <c r="ER757" s="5"/>
      <c r="ES757" s="5"/>
      <c r="ET757" s="5"/>
      <c r="EU757" s="5"/>
      <c r="EV757" s="5"/>
      <c r="EW757" s="5"/>
      <c r="EX757" s="5"/>
      <c r="EY757" s="5"/>
      <c r="EZ757" s="5"/>
      <c r="FA757" s="5"/>
      <c r="FB757" s="5"/>
      <c r="FC757" s="5"/>
      <c r="FD757" s="5"/>
      <c r="FE757" s="5"/>
      <c r="FF757" s="5"/>
      <c r="FG757" s="5"/>
      <c r="FH757" s="5"/>
      <c r="FI757" s="5"/>
      <c r="FJ757" s="5"/>
      <c r="FK757" s="5"/>
      <c r="FL757" s="5"/>
      <c r="FM757" s="5"/>
      <c r="FN757" s="5"/>
      <c r="FO757" s="5"/>
      <c r="FP757" s="5"/>
      <c r="FQ757" s="5"/>
      <c r="FR757" s="5"/>
      <c r="FS757" s="5"/>
      <c r="FT757" s="5"/>
      <c r="FU757" s="5"/>
      <c r="FV757" s="5"/>
      <c r="FW757" s="5"/>
      <c r="FX757" s="5"/>
      <c r="FY757" s="5"/>
      <c r="FZ757" s="5"/>
      <c r="GA757" s="5"/>
      <c r="GB757" s="5"/>
      <c r="GC757" s="5"/>
      <c r="GD757" s="5"/>
      <c r="GE757" s="5"/>
      <c r="GF757" s="5"/>
      <c r="GG757" s="5"/>
      <c r="GH757" s="5"/>
      <c r="GI757" s="5"/>
      <c r="GJ757" s="5"/>
      <c r="GK757" s="5"/>
      <c r="GL757" s="5"/>
      <c r="GM757" s="5"/>
      <c r="GN757" s="5"/>
      <c r="GO757" s="5"/>
      <c r="GP757" s="5"/>
      <c r="GQ757" s="5"/>
      <c r="GR757" s="5"/>
      <c r="GS757" s="5"/>
      <c r="GT757" s="5"/>
      <c r="GU757" s="5"/>
      <c r="GV757" s="5"/>
      <c r="GW757" s="5"/>
      <c r="GX757" s="5"/>
      <c r="GY757" s="5"/>
      <c r="GZ757" s="5"/>
      <c r="HA757" s="5"/>
      <c r="HB757" s="5"/>
      <c r="HC757" s="5"/>
      <c r="HD757" s="5"/>
      <c r="HE757" s="5"/>
      <c r="HF757" s="5"/>
      <c r="HG757" s="5"/>
      <c r="HH757" s="5"/>
      <c r="HI757" s="5"/>
      <c r="HJ757" s="5"/>
      <c r="HK757" s="5"/>
      <c r="HL757" s="5"/>
      <c r="HM757" s="5"/>
      <c r="HN757" s="5"/>
      <c r="HO757" s="5"/>
      <c r="HP757" s="5"/>
      <c r="HQ757" s="5"/>
      <c r="HR757" s="5"/>
      <c r="HS757" s="5"/>
      <c r="HT757" s="5"/>
      <c r="HU757" s="5"/>
      <c r="HV757" s="5"/>
      <c r="HW757" s="5"/>
      <c r="HX757" s="5"/>
      <c r="HY757" s="5"/>
      <c r="HZ757" s="5"/>
      <c r="IA757" s="5"/>
      <c r="IB757" s="5"/>
      <c r="IC757" s="5"/>
      <c r="ID757" s="5"/>
    </row>
    <row r="758" spans="1:238" ht="16.2" hidden="1">
      <c r="H758" s="25"/>
      <c r="I758" s="25"/>
      <c r="J758" s="26"/>
      <c r="K758" s="26"/>
      <c r="L758" s="29" t="s">
        <v>117</v>
      </c>
      <c r="M758" s="12">
        <v>4215</v>
      </c>
      <c r="N758" s="183">
        <f>+'havelvac 7.1'!N758+'havelvac 7.2'!N758+'havelvac 7.3'!N758+'havelvac 7.4'!N758+'havelvac 7.5'!N758+'havelvac 7.6'!N758+'havelvac 7.7'!N758+'havelvac 7.9'!N758+'havelvac 7.8'!N758+'havelvac 7.10'!N758+'havelvac 7.11'!N758+'havelvac 7.12'!N758+'havelvac 7.13'!N758</f>
        <v>0</v>
      </c>
      <c r="O758" s="183">
        <f>+'havelvac 7.1'!O758+'havelvac 7.2'!O758+'havelvac 7.3'!O758+'havelvac 7.4'!O758+'havelvac 7.5'!O758+'havelvac 7.6'!O758+'havelvac 7.7'!O758+'havelvac 7.9'!O758+'havelvac 7.8'!O758+'havelvac 7.10'!O758+'havelvac 7.11'!O758+'havelvac 7.12'!O758+'havelvac 7.13'!O758</f>
        <v>0</v>
      </c>
      <c r="P758" s="183">
        <f>+'havelvac 7.1'!P758+'havelvac 7.2'!P758+'havelvac 7.3'!P758+'havelvac 7.4'!P758+'havelvac 7.5'!P758+'havelvac 7.6'!P758+'havelvac 7.7'!P758+'havelvac 7.9'!P758+'havelvac 7.8'!P758+'havelvac 7.10'!P758+'havelvac 7.11'!P758+'havelvac 7.12'!P758+'havelvac 7.13'!P758</f>
        <v>0</v>
      </c>
      <c r="Q758" s="161">
        <f>'havelvac 7.1'!N758+'havelvac 7.2'!N758</f>
        <v>0</v>
      </c>
      <c r="R758" s="161">
        <f>+'havelvac 7.1'!O758+'havelvac 7.2'!O758+'havelvac 7.3'!O758+'havelvac 7.4'!O758+'havelvac 7.5'!O758+'havelvac 7.6'!O758+'havelvac 7.7'!O758+'havelvac 7.9'!O758+'havelvac 7.8'!O758+'havelvac 7.10'!O758+'havelvac 7.11'!O758+'havelvac 7.12'!O758+'havelvac 7.13'!O758</f>
        <v>0</v>
      </c>
      <c r="S758" s="161">
        <f>+'havelvac 7.1'!P758+'havelvac 7.2'!P758+'havelvac 7.3'!P758+'havelvac 7.4'!P758+'havelvac 7.5'!P758+'havelvac 7.6'!P758+'havelvac 7.7'!P758+'havelvac 7.9'!P758+'havelvac 7.8'!P758+'havelvac 7.10'!P758+'havelvac 7.11'!P758+'havelvac 7.12'!P758+'havelvac 7.13'!P758</f>
        <v>0</v>
      </c>
      <c r="T758" s="438">
        <f t="shared" si="114"/>
        <v>0</v>
      </c>
      <c r="U758" s="438">
        <f t="shared" si="115"/>
        <v>0</v>
      </c>
      <c r="V758" s="438">
        <f t="shared" si="116"/>
        <v>0</v>
      </c>
    </row>
    <row r="759" spans="1:238" s="210" customFormat="1" ht="27.6" hidden="1">
      <c r="A759" s="122"/>
      <c r="B759" s="116"/>
      <c r="C759" s="117"/>
      <c r="D759" s="118"/>
      <c r="E759" s="119"/>
      <c r="F759" s="120"/>
      <c r="G759" s="121"/>
      <c r="H759" s="180">
        <v>3100</v>
      </c>
      <c r="I759" s="212" t="s">
        <v>104</v>
      </c>
      <c r="J759" s="213">
        <v>0</v>
      </c>
      <c r="K759" s="213">
        <v>0</v>
      </c>
      <c r="L759" s="162" t="s">
        <v>358</v>
      </c>
      <c r="M759" s="174"/>
      <c r="N759" s="163">
        <f>+N761</f>
        <v>0</v>
      </c>
      <c r="O759" s="163">
        <f>+O761</f>
        <v>0</v>
      </c>
      <c r="P759" s="163">
        <f>+P761</f>
        <v>0</v>
      </c>
      <c r="Q759" s="161">
        <f>'havelvac 7.1'!N759+'havelvac 7.2'!N759</f>
        <v>0</v>
      </c>
      <c r="R759" s="161">
        <f>+'havelvac 7.1'!O759+'havelvac 7.2'!O759+'havelvac 7.3'!O759+'havelvac 7.4'!O759+'havelvac 7.5'!O759+'havelvac 7.6'!O759+'havelvac 7.7'!O759+'havelvac 7.9'!O759+'havelvac 7.8'!O759+'havelvac 7.10'!O759+'havelvac 7.11'!O759+'havelvac 7.12'!O759+'havelvac 7.13'!O759</f>
        <v>0</v>
      </c>
      <c r="S759" s="161">
        <f>+'havelvac 7.1'!P759+'havelvac 7.2'!P759+'havelvac 7.3'!P759+'havelvac 7.4'!P759+'havelvac 7.5'!P759+'havelvac 7.6'!P759+'havelvac 7.7'!P759+'havelvac 7.9'!P759+'havelvac 7.8'!P759+'havelvac 7.10'!P759+'havelvac 7.11'!P759+'havelvac 7.12'!P759+'havelvac 7.13'!P759</f>
        <v>0</v>
      </c>
      <c r="T759" s="438">
        <f t="shared" si="114"/>
        <v>0</v>
      </c>
      <c r="U759" s="438">
        <f t="shared" si="115"/>
        <v>0</v>
      </c>
      <c r="V759" s="438">
        <f t="shared" si="116"/>
        <v>0</v>
      </c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  <c r="DT759" s="5"/>
      <c r="DU759" s="5"/>
      <c r="DV759" s="5"/>
      <c r="DW759" s="5"/>
      <c r="DX759" s="5"/>
      <c r="DY759" s="5"/>
      <c r="DZ759" s="5"/>
      <c r="EA759" s="5"/>
      <c r="EB759" s="5"/>
      <c r="EC759" s="5"/>
      <c r="ED759" s="5"/>
      <c r="EE759" s="5"/>
      <c r="EF759" s="5"/>
      <c r="EG759" s="5"/>
      <c r="EH759" s="5"/>
      <c r="EI759" s="5"/>
      <c r="EJ759" s="5"/>
      <c r="EK759" s="5"/>
      <c r="EL759" s="5"/>
      <c r="EM759" s="5"/>
      <c r="EN759" s="5"/>
      <c r="EO759" s="5"/>
      <c r="EP759" s="5"/>
      <c r="EQ759" s="5"/>
      <c r="ER759" s="5"/>
      <c r="ES759" s="5"/>
      <c r="ET759" s="5"/>
      <c r="EU759" s="5"/>
      <c r="EV759" s="5"/>
      <c r="EW759" s="5"/>
      <c r="EX759" s="5"/>
      <c r="EY759" s="5"/>
      <c r="EZ759" s="5"/>
      <c r="FA759" s="5"/>
      <c r="FB759" s="5"/>
      <c r="FC759" s="5"/>
      <c r="FD759" s="5"/>
      <c r="FE759" s="5"/>
      <c r="FF759" s="5"/>
      <c r="FG759" s="5"/>
      <c r="FH759" s="5"/>
      <c r="FI759" s="5"/>
      <c r="FJ759" s="5"/>
      <c r="FK759" s="5"/>
      <c r="FL759" s="5"/>
      <c r="FM759" s="5"/>
      <c r="FN759" s="5"/>
      <c r="FO759" s="5"/>
      <c r="FP759" s="5"/>
      <c r="FQ759" s="5"/>
      <c r="FR759" s="5"/>
      <c r="FS759" s="5"/>
      <c r="FT759" s="5"/>
      <c r="FU759" s="5"/>
      <c r="FV759" s="5"/>
      <c r="FW759" s="5"/>
      <c r="FX759" s="5"/>
      <c r="FY759" s="5"/>
      <c r="FZ759" s="5"/>
      <c r="GA759" s="5"/>
      <c r="GB759" s="5"/>
      <c r="GC759" s="5"/>
      <c r="GD759" s="5"/>
      <c r="GE759" s="5"/>
      <c r="GF759" s="5"/>
      <c r="GG759" s="5"/>
      <c r="GH759" s="5"/>
      <c r="GI759" s="5"/>
      <c r="GJ759" s="5"/>
      <c r="GK759" s="5"/>
      <c r="GL759" s="5"/>
      <c r="GM759" s="5"/>
      <c r="GN759" s="5"/>
      <c r="GO759" s="5"/>
      <c r="GP759" s="5"/>
      <c r="GQ759" s="5"/>
      <c r="GR759" s="5"/>
      <c r="GS759" s="5"/>
      <c r="GT759" s="5"/>
      <c r="GU759" s="5"/>
      <c r="GV759" s="5"/>
      <c r="GW759" s="5"/>
      <c r="GX759" s="5"/>
      <c r="GY759" s="5"/>
      <c r="GZ759" s="5"/>
      <c r="HA759" s="5"/>
      <c r="HB759" s="5"/>
      <c r="HC759" s="5"/>
      <c r="HD759" s="5"/>
      <c r="HE759" s="5"/>
      <c r="HF759" s="5"/>
      <c r="HG759" s="5"/>
      <c r="HH759" s="5"/>
      <c r="HI759" s="5"/>
      <c r="HJ759" s="5"/>
      <c r="HK759" s="5"/>
      <c r="HL759" s="5"/>
      <c r="HM759" s="5"/>
      <c r="HN759" s="5"/>
      <c r="HO759" s="5"/>
      <c r="HP759" s="5"/>
      <c r="HQ759" s="5"/>
      <c r="HR759" s="5"/>
      <c r="HS759" s="5"/>
      <c r="HT759" s="5"/>
      <c r="HU759" s="5"/>
      <c r="HV759" s="5"/>
      <c r="HW759" s="5"/>
      <c r="HX759" s="5"/>
      <c r="HY759" s="5"/>
      <c r="HZ759" s="5"/>
      <c r="IA759" s="5"/>
      <c r="IB759" s="5"/>
      <c r="IC759" s="5"/>
      <c r="ID759" s="5"/>
    </row>
    <row r="760" spans="1:238" ht="16.2" hidden="1">
      <c r="H760" s="25"/>
      <c r="I760" s="18"/>
      <c r="J760" s="19"/>
      <c r="K760" s="19"/>
      <c r="L760" s="30" t="s">
        <v>108</v>
      </c>
      <c r="M760" s="31"/>
      <c r="N760" s="150"/>
      <c r="O760" s="150"/>
      <c r="P760" s="150"/>
      <c r="Q760" s="161">
        <f>'havelvac 7.1'!N760+'havelvac 7.2'!N760</f>
        <v>0</v>
      </c>
      <c r="R760" s="161">
        <f>+'havelvac 7.1'!O760+'havelvac 7.2'!O760+'havelvac 7.3'!O760+'havelvac 7.4'!O760+'havelvac 7.5'!O760+'havelvac 7.6'!O760+'havelvac 7.7'!O760+'havelvac 7.9'!O760+'havelvac 7.8'!O760+'havelvac 7.10'!O760+'havelvac 7.11'!O760+'havelvac 7.12'!O760+'havelvac 7.13'!O760</f>
        <v>0</v>
      </c>
      <c r="S760" s="161">
        <f>+'havelvac 7.1'!P760+'havelvac 7.2'!P760+'havelvac 7.3'!P760+'havelvac 7.4'!P760+'havelvac 7.5'!P760+'havelvac 7.6'!P760+'havelvac 7.7'!P760+'havelvac 7.9'!P760+'havelvac 7.8'!P760+'havelvac 7.10'!P760+'havelvac 7.11'!P760+'havelvac 7.12'!P760+'havelvac 7.13'!P760</f>
        <v>0</v>
      </c>
      <c r="T760" s="438">
        <f t="shared" si="114"/>
        <v>0</v>
      </c>
      <c r="U760" s="438">
        <f t="shared" si="115"/>
        <v>0</v>
      </c>
      <c r="V760" s="438">
        <f t="shared" si="116"/>
        <v>0</v>
      </c>
    </row>
    <row r="761" spans="1:238" s="210" customFormat="1" ht="16.2" hidden="1">
      <c r="A761" s="122"/>
      <c r="B761" s="116"/>
      <c r="C761" s="117"/>
      <c r="D761" s="118"/>
      <c r="E761" s="119"/>
      <c r="F761" s="120"/>
      <c r="G761" s="121"/>
      <c r="H761" s="165">
        <v>3110</v>
      </c>
      <c r="I761" s="166" t="s">
        <v>104</v>
      </c>
      <c r="J761" s="167">
        <v>1</v>
      </c>
      <c r="K761" s="167">
        <v>0</v>
      </c>
      <c r="L761" s="168" t="s">
        <v>365</v>
      </c>
      <c r="M761" s="176"/>
      <c r="N761" s="188">
        <f>+N763</f>
        <v>0</v>
      </c>
      <c r="O761" s="188">
        <f>+O763</f>
        <v>0</v>
      </c>
      <c r="P761" s="188">
        <f>+P763+P764</f>
        <v>0</v>
      </c>
      <c r="Q761" s="161">
        <f>'havelvac 7.1'!N761+'havelvac 7.2'!N761</f>
        <v>0</v>
      </c>
      <c r="R761" s="161">
        <f>+'havelvac 7.1'!O761+'havelvac 7.2'!O761+'havelvac 7.3'!O761+'havelvac 7.4'!O761+'havelvac 7.5'!O761+'havelvac 7.6'!O761+'havelvac 7.7'!O761+'havelvac 7.9'!O761+'havelvac 7.8'!O761+'havelvac 7.10'!O761+'havelvac 7.11'!O761+'havelvac 7.12'!O761+'havelvac 7.13'!O761</f>
        <v>0</v>
      </c>
      <c r="S761" s="161">
        <f>+'havelvac 7.1'!P761+'havelvac 7.2'!P761+'havelvac 7.3'!P761+'havelvac 7.4'!P761+'havelvac 7.5'!P761+'havelvac 7.6'!P761+'havelvac 7.7'!P761+'havelvac 7.9'!P761+'havelvac 7.8'!P761+'havelvac 7.10'!P761+'havelvac 7.11'!P761+'havelvac 7.12'!P761+'havelvac 7.13'!P761</f>
        <v>0</v>
      </c>
      <c r="T761" s="438">
        <f t="shared" si="114"/>
        <v>0</v>
      </c>
      <c r="U761" s="438">
        <f t="shared" si="115"/>
        <v>0</v>
      </c>
      <c r="V761" s="438">
        <f t="shared" si="116"/>
        <v>0</v>
      </c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  <c r="DT761" s="5"/>
      <c r="DU761" s="5"/>
      <c r="DV761" s="5"/>
      <c r="DW761" s="5"/>
      <c r="DX761" s="5"/>
      <c r="DY761" s="5"/>
      <c r="DZ761" s="5"/>
      <c r="EA761" s="5"/>
      <c r="EB761" s="5"/>
      <c r="EC761" s="5"/>
      <c r="ED761" s="5"/>
      <c r="EE761" s="5"/>
      <c r="EF761" s="5"/>
      <c r="EG761" s="5"/>
      <c r="EH761" s="5"/>
      <c r="EI761" s="5"/>
      <c r="EJ761" s="5"/>
      <c r="EK761" s="5"/>
      <c r="EL761" s="5"/>
      <c r="EM761" s="5"/>
      <c r="EN761" s="5"/>
      <c r="EO761" s="5"/>
      <c r="EP761" s="5"/>
      <c r="EQ761" s="5"/>
      <c r="ER761" s="5"/>
      <c r="ES761" s="5"/>
      <c r="ET761" s="5"/>
      <c r="EU761" s="5"/>
      <c r="EV761" s="5"/>
      <c r="EW761" s="5"/>
      <c r="EX761" s="5"/>
      <c r="EY761" s="5"/>
      <c r="EZ761" s="5"/>
      <c r="FA761" s="5"/>
      <c r="FB761" s="5"/>
      <c r="FC761" s="5"/>
      <c r="FD761" s="5"/>
      <c r="FE761" s="5"/>
      <c r="FF761" s="5"/>
      <c r="FG761" s="5"/>
      <c r="FH761" s="5"/>
      <c r="FI761" s="5"/>
      <c r="FJ761" s="5"/>
      <c r="FK761" s="5"/>
      <c r="FL761" s="5"/>
      <c r="FM761" s="5"/>
      <c r="FN761" s="5"/>
      <c r="FO761" s="5"/>
      <c r="FP761" s="5"/>
      <c r="FQ761" s="5"/>
      <c r="FR761" s="5"/>
      <c r="FS761" s="5"/>
      <c r="FT761" s="5"/>
      <c r="FU761" s="5"/>
      <c r="FV761" s="5"/>
      <c r="FW761" s="5"/>
      <c r="FX761" s="5"/>
      <c r="FY761" s="5"/>
      <c r="FZ761" s="5"/>
      <c r="GA761" s="5"/>
      <c r="GB761" s="5"/>
      <c r="GC761" s="5"/>
      <c r="GD761" s="5"/>
      <c r="GE761" s="5"/>
      <c r="GF761" s="5"/>
      <c r="GG761" s="5"/>
      <c r="GH761" s="5"/>
      <c r="GI761" s="5"/>
      <c r="GJ761" s="5"/>
      <c r="GK761" s="5"/>
      <c r="GL761" s="5"/>
      <c r="GM761" s="5"/>
      <c r="GN761" s="5"/>
      <c r="GO761" s="5"/>
      <c r="GP761" s="5"/>
      <c r="GQ761" s="5"/>
      <c r="GR761" s="5"/>
      <c r="GS761" s="5"/>
      <c r="GT761" s="5"/>
      <c r="GU761" s="5"/>
      <c r="GV761" s="5"/>
      <c r="GW761" s="5"/>
      <c r="GX761" s="5"/>
      <c r="GY761" s="5"/>
      <c r="GZ761" s="5"/>
      <c r="HA761" s="5"/>
      <c r="HB761" s="5"/>
      <c r="HC761" s="5"/>
      <c r="HD761" s="5"/>
      <c r="HE761" s="5"/>
      <c r="HF761" s="5"/>
      <c r="HG761" s="5"/>
      <c r="HH761" s="5"/>
      <c r="HI761" s="5"/>
      <c r="HJ761" s="5"/>
      <c r="HK761" s="5"/>
      <c r="HL761" s="5"/>
      <c r="HM761" s="5"/>
      <c r="HN761" s="5"/>
      <c r="HO761" s="5"/>
      <c r="HP761" s="5"/>
      <c r="HQ761" s="5"/>
      <c r="HR761" s="5"/>
      <c r="HS761" s="5"/>
      <c r="HT761" s="5"/>
      <c r="HU761" s="5"/>
      <c r="HV761" s="5"/>
      <c r="HW761" s="5"/>
      <c r="HX761" s="5"/>
      <c r="HY761" s="5"/>
      <c r="HZ761" s="5"/>
      <c r="IA761" s="5"/>
      <c r="IB761" s="5"/>
      <c r="IC761" s="5"/>
      <c r="ID761" s="5"/>
    </row>
    <row r="762" spans="1:238" ht="16.2" hidden="1">
      <c r="H762" s="25"/>
      <c r="I762" s="18"/>
      <c r="J762" s="19"/>
      <c r="K762" s="19"/>
      <c r="L762" s="30" t="s">
        <v>110</v>
      </c>
      <c r="M762" s="31"/>
      <c r="N762" s="190"/>
      <c r="O762" s="190"/>
      <c r="P762" s="190"/>
      <c r="Q762" s="161">
        <f>'havelvac 7.1'!N762+'havelvac 7.2'!N762</f>
        <v>0</v>
      </c>
      <c r="R762" s="161">
        <f>+'havelvac 7.1'!O762+'havelvac 7.2'!O762+'havelvac 7.3'!O762+'havelvac 7.4'!O762+'havelvac 7.5'!O762+'havelvac 7.6'!O762+'havelvac 7.7'!O762+'havelvac 7.9'!O762+'havelvac 7.8'!O762+'havelvac 7.10'!O762+'havelvac 7.11'!O762+'havelvac 7.12'!O762+'havelvac 7.13'!O762</f>
        <v>0</v>
      </c>
      <c r="S762" s="161">
        <f>+'havelvac 7.1'!P762+'havelvac 7.2'!P762+'havelvac 7.3'!P762+'havelvac 7.4'!P762+'havelvac 7.5'!P762+'havelvac 7.6'!P762+'havelvac 7.7'!P762+'havelvac 7.9'!P762+'havelvac 7.8'!P762+'havelvac 7.10'!P762+'havelvac 7.11'!P762+'havelvac 7.12'!P762+'havelvac 7.13'!P762</f>
        <v>0</v>
      </c>
      <c r="T762" s="438">
        <f t="shared" si="114"/>
        <v>0</v>
      </c>
      <c r="U762" s="438">
        <f t="shared" si="115"/>
        <v>0</v>
      </c>
      <c r="V762" s="438">
        <f t="shared" si="116"/>
        <v>0</v>
      </c>
    </row>
    <row r="763" spans="1:238" s="210" customFormat="1" ht="16.2" hidden="1">
      <c r="A763" s="122"/>
      <c r="B763" s="116"/>
      <c r="C763" s="117"/>
      <c r="D763" s="118"/>
      <c r="E763" s="119"/>
      <c r="F763" s="120"/>
      <c r="G763" s="121"/>
      <c r="H763" s="151">
        <v>3112</v>
      </c>
      <c r="I763" s="152" t="s">
        <v>104</v>
      </c>
      <c r="J763" s="153">
        <v>1</v>
      </c>
      <c r="K763" s="153">
        <v>2</v>
      </c>
      <c r="L763" s="154" t="s">
        <v>359</v>
      </c>
      <c r="M763" s="155"/>
      <c r="N763" s="192">
        <f>O763+P763-O767</f>
        <v>0</v>
      </c>
      <c r="O763" s="192">
        <f>O765+O766</f>
        <v>0</v>
      </c>
      <c r="P763" s="192">
        <f>P765+P766+P767</f>
        <v>0</v>
      </c>
      <c r="Q763" s="161">
        <f>'havelvac 7.1'!N763+'havelvac 7.2'!N763</f>
        <v>0</v>
      </c>
      <c r="R763" s="161">
        <f>+'havelvac 7.1'!O763+'havelvac 7.2'!O763+'havelvac 7.3'!O763+'havelvac 7.4'!O763+'havelvac 7.5'!O763+'havelvac 7.6'!O763+'havelvac 7.7'!O763+'havelvac 7.9'!O763+'havelvac 7.8'!O763+'havelvac 7.10'!O763+'havelvac 7.11'!O763+'havelvac 7.12'!O763+'havelvac 7.13'!O763</f>
        <v>0</v>
      </c>
      <c r="S763" s="161">
        <f>+'havelvac 7.1'!P763+'havelvac 7.2'!P763+'havelvac 7.3'!P763+'havelvac 7.4'!P763+'havelvac 7.5'!P763+'havelvac 7.6'!P763+'havelvac 7.7'!P763+'havelvac 7.9'!P763+'havelvac 7.8'!P763+'havelvac 7.10'!P763+'havelvac 7.11'!P763+'havelvac 7.12'!P763+'havelvac 7.13'!P763</f>
        <v>0</v>
      </c>
      <c r="T763" s="438">
        <f t="shared" si="114"/>
        <v>0</v>
      </c>
      <c r="U763" s="438">
        <f t="shared" si="115"/>
        <v>0</v>
      </c>
      <c r="V763" s="438">
        <f t="shared" si="116"/>
        <v>0</v>
      </c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  <c r="DT763" s="5"/>
      <c r="DU763" s="5"/>
      <c r="DV763" s="5"/>
      <c r="DW763" s="5"/>
      <c r="DX763" s="5"/>
      <c r="DY763" s="5"/>
      <c r="DZ763" s="5"/>
      <c r="EA763" s="5"/>
      <c r="EB763" s="5"/>
      <c r="EC763" s="5"/>
      <c r="ED763" s="5"/>
      <c r="EE763" s="5"/>
      <c r="EF763" s="5"/>
      <c r="EG763" s="5"/>
      <c r="EH763" s="5"/>
      <c r="EI763" s="5"/>
      <c r="EJ763" s="5"/>
      <c r="EK763" s="5"/>
      <c r="EL763" s="5"/>
      <c r="EM763" s="5"/>
      <c r="EN763" s="5"/>
      <c r="EO763" s="5"/>
      <c r="EP763" s="5"/>
      <c r="EQ763" s="5"/>
      <c r="ER763" s="5"/>
      <c r="ES763" s="5"/>
      <c r="ET763" s="5"/>
      <c r="EU763" s="5"/>
      <c r="EV763" s="5"/>
      <c r="EW763" s="5"/>
      <c r="EX763" s="5"/>
      <c r="EY763" s="5"/>
      <c r="EZ763" s="5"/>
      <c r="FA763" s="5"/>
      <c r="FB763" s="5"/>
      <c r="FC763" s="5"/>
      <c r="FD763" s="5"/>
      <c r="FE763" s="5"/>
      <c r="FF763" s="5"/>
      <c r="FG763" s="5"/>
      <c r="FH763" s="5"/>
      <c r="FI763" s="5"/>
      <c r="FJ763" s="5"/>
      <c r="FK763" s="5"/>
      <c r="FL763" s="5"/>
      <c r="FM763" s="5"/>
      <c r="FN763" s="5"/>
      <c r="FO763" s="5"/>
      <c r="FP763" s="5"/>
      <c r="FQ763" s="5"/>
      <c r="FR763" s="5"/>
      <c r="FS763" s="5"/>
      <c r="FT763" s="5"/>
      <c r="FU763" s="5"/>
      <c r="FV763" s="5"/>
      <c r="FW763" s="5"/>
      <c r="FX763" s="5"/>
      <c r="FY763" s="5"/>
      <c r="FZ763" s="5"/>
      <c r="GA763" s="5"/>
      <c r="GB763" s="5"/>
      <c r="GC763" s="5"/>
      <c r="GD763" s="5"/>
      <c r="GE763" s="5"/>
      <c r="GF763" s="5"/>
      <c r="GG763" s="5"/>
      <c r="GH763" s="5"/>
      <c r="GI763" s="5"/>
      <c r="GJ763" s="5"/>
      <c r="GK763" s="5"/>
      <c r="GL763" s="5"/>
      <c r="GM763" s="5"/>
      <c r="GN763" s="5"/>
      <c r="GO763" s="5"/>
      <c r="GP763" s="5"/>
      <c r="GQ763" s="5"/>
      <c r="GR763" s="5"/>
      <c r="GS763" s="5"/>
      <c r="GT763" s="5"/>
      <c r="GU763" s="5"/>
      <c r="GV763" s="5"/>
      <c r="GW763" s="5"/>
      <c r="GX763" s="5"/>
      <c r="GY763" s="5"/>
      <c r="GZ763" s="5"/>
      <c r="HA763" s="5"/>
      <c r="HB763" s="5"/>
      <c r="HC763" s="5"/>
      <c r="HD763" s="5"/>
      <c r="HE763" s="5"/>
      <c r="HF763" s="5"/>
      <c r="HG763" s="5"/>
      <c r="HH763" s="5"/>
      <c r="HI763" s="5"/>
      <c r="HJ763" s="5"/>
      <c r="HK763" s="5"/>
      <c r="HL763" s="5"/>
      <c r="HM763" s="5"/>
      <c r="HN763" s="5"/>
      <c r="HO763" s="5"/>
      <c r="HP763" s="5"/>
      <c r="HQ763" s="5"/>
      <c r="HR763" s="5"/>
      <c r="HS763" s="5"/>
      <c r="HT763" s="5"/>
      <c r="HU763" s="5"/>
      <c r="HV763" s="5"/>
      <c r="HW763" s="5"/>
      <c r="HX763" s="5"/>
      <c r="HY763" s="5"/>
      <c r="HZ763" s="5"/>
      <c r="IA763" s="5"/>
      <c r="IB763" s="5"/>
      <c r="IC763" s="5"/>
      <c r="ID763" s="5"/>
    </row>
    <row r="764" spans="1:238" s="210" customFormat="1" ht="16.2" hidden="1">
      <c r="A764" s="122"/>
      <c r="B764" s="116"/>
      <c r="C764" s="117"/>
      <c r="D764" s="118"/>
      <c r="E764" s="119"/>
      <c r="F764" s="120"/>
      <c r="G764" s="121"/>
      <c r="H764" s="25"/>
      <c r="I764" s="25"/>
      <c r="J764" s="26"/>
      <c r="K764" s="26"/>
      <c r="L764" s="30" t="s">
        <v>108</v>
      </c>
      <c r="M764" s="31"/>
      <c r="N764" s="190"/>
      <c r="O764" s="190"/>
      <c r="P764" s="190"/>
      <c r="Q764" s="161">
        <f>'havelvac 7.1'!N764+'havelvac 7.2'!N764</f>
        <v>0</v>
      </c>
      <c r="R764" s="161">
        <f>+'havelvac 7.1'!O764+'havelvac 7.2'!O764+'havelvac 7.3'!O764+'havelvac 7.4'!O764+'havelvac 7.5'!O764+'havelvac 7.6'!O764+'havelvac 7.7'!O764+'havelvac 7.9'!O764+'havelvac 7.8'!O764+'havelvac 7.10'!O764+'havelvac 7.11'!O764+'havelvac 7.12'!O764+'havelvac 7.13'!O764</f>
        <v>0</v>
      </c>
      <c r="S764" s="161">
        <f>+'havelvac 7.1'!P764+'havelvac 7.2'!P764+'havelvac 7.3'!P764+'havelvac 7.4'!P764+'havelvac 7.5'!P764+'havelvac 7.6'!P764+'havelvac 7.7'!P764+'havelvac 7.9'!P764+'havelvac 7.8'!P764+'havelvac 7.10'!P764+'havelvac 7.11'!P764+'havelvac 7.12'!P764+'havelvac 7.13'!P764</f>
        <v>0</v>
      </c>
      <c r="T764" s="438">
        <f t="shared" si="114"/>
        <v>0</v>
      </c>
      <c r="U764" s="438">
        <f t="shared" si="115"/>
        <v>0</v>
      </c>
      <c r="V764" s="438">
        <f t="shared" si="116"/>
        <v>0</v>
      </c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  <c r="DT764" s="5"/>
      <c r="DU764" s="5"/>
      <c r="DV764" s="5"/>
      <c r="DW764" s="5"/>
      <c r="DX764" s="5"/>
      <c r="DY764" s="5"/>
      <c r="DZ764" s="5"/>
      <c r="EA764" s="5"/>
      <c r="EB764" s="5"/>
      <c r="EC764" s="5"/>
      <c r="ED764" s="5"/>
      <c r="EE764" s="5"/>
      <c r="EF764" s="5"/>
      <c r="EG764" s="5"/>
      <c r="EH764" s="5"/>
      <c r="EI764" s="5"/>
      <c r="EJ764" s="5"/>
      <c r="EK764" s="5"/>
      <c r="EL764" s="5"/>
      <c r="EM764" s="5"/>
      <c r="EN764" s="5"/>
      <c r="EO764" s="5"/>
      <c r="EP764" s="5"/>
      <c r="EQ764" s="5"/>
      <c r="ER764" s="5"/>
      <c r="ES764" s="5"/>
      <c r="ET764" s="5"/>
      <c r="EU764" s="5"/>
      <c r="EV764" s="5"/>
      <c r="EW764" s="5"/>
      <c r="EX764" s="5"/>
      <c r="EY764" s="5"/>
      <c r="EZ764" s="5"/>
      <c r="FA764" s="5"/>
      <c r="FB764" s="5"/>
      <c r="FC764" s="5"/>
      <c r="FD764" s="5"/>
      <c r="FE764" s="5"/>
      <c r="FF764" s="5"/>
      <c r="FG764" s="5"/>
      <c r="FH764" s="5"/>
      <c r="FI764" s="5"/>
      <c r="FJ764" s="5"/>
      <c r="FK764" s="5"/>
      <c r="FL764" s="5"/>
      <c r="FM764" s="5"/>
      <c r="FN764" s="5"/>
      <c r="FO764" s="5"/>
      <c r="FP764" s="5"/>
      <c r="FQ764" s="5"/>
      <c r="FR764" s="5"/>
      <c r="FS764" s="5"/>
      <c r="FT764" s="5"/>
      <c r="FU764" s="5"/>
      <c r="FV764" s="5"/>
      <c r="FW764" s="5"/>
      <c r="FX764" s="5"/>
      <c r="FY764" s="5"/>
      <c r="FZ764" s="5"/>
      <c r="GA764" s="5"/>
      <c r="GB764" s="5"/>
      <c r="GC764" s="5"/>
      <c r="GD764" s="5"/>
      <c r="GE764" s="5"/>
      <c r="GF764" s="5"/>
      <c r="GG764" s="5"/>
      <c r="GH764" s="5"/>
      <c r="GI764" s="5"/>
      <c r="GJ764" s="5"/>
      <c r="GK764" s="5"/>
      <c r="GL764" s="5"/>
      <c r="GM764" s="5"/>
      <c r="GN764" s="5"/>
      <c r="GO764" s="5"/>
      <c r="GP764" s="5"/>
      <c r="GQ764" s="5"/>
      <c r="GR764" s="5"/>
      <c r="GS764" s="5"/>
      <c r="GT764" s="5"/>
      <c r="GU764" s="5"/>
      <c r="GV764" s="5"/>
      <c r="GW764" s="5"/>
      <c r="GX764" s="5"/>
      <c r="GY764" s="5"/>
      <c r="GZ764" s="5"/>
      <c r="HA764" s="5"/>
      <c r="HB764" s="5"/>
      <c r="HC764" s="5"/>
      <c r="HD764" s="5"/>
      <c r="HE764" s="5"/>
      <c r="HF764" s="5"/>
      <c r="HG764" s="5"/>
      <c r="HH764" s="5"/>
      <c r="HI764" s="5"/>
      <c r="HJ764" s="5"/>
      <c r="HK764" s="5"/>
      <c r="HL764" s="5"/>
      <c r="HM764" s="5"/>
      <c r="HN764" s="5"/>
      <c r="HO764" s="5"/>
      <c r="HP764" s="5"/>
      <c r="HQ764" s="5"/>
      <c r="HR764" s="5"/>
      <c r="HS764" s="5"/>
      <c r="HT764" s="5"/>
      <c r="HU764" s="5"/>
      <c r="HV764" s="5"/>
      <c r="HW764" s="5"/>
      <c r="HX764" s="5"/>
      <c r="HY764" s="5"/>
      <c r="HZ764" s="5"/>
      <c r="IA764" s="5"/>
      <c r="IB764" s="5"/>
      <c r="IC764" s="5"/>
      <c r="ID764" s="5"/>
    </row>
    <row r="765" spans="1:238" s="210" customFormat="1" ht="16.2" hidden="1">
      <c r="A765" s="122"/>
      <c r="B765" s="116"/>
      <c r="C765" s="117"/>
      <c r="D765" s="118"/>
      <c r="E765" s="119"/>
      <c r="F765" s="120"/>
      <c r="G765" s="121"/>
      <c r="H765" s="25"/>
      <c r="I765" s="25"/>
      <c r="J765" s="26"/>
      <c r="K765" s="26"/>
      <c r="L765" s="32" t="s">
        <v>167</v>
      </c>
      <c r="M765" s="33">
        <v>4639</v>
      </c>
      <c r="N765" s="183">
        <f>+'havelvac 7.1'!N765+'havelvac 7.2'!N765+'havelvac 7.3'!N765+'havelvac 7.4'!N765+'havelvac 7.5'!N765+'havelvac 7.6'!N765+'havelvac 7.7'!N765+'havelvac 7.9'!N765+'havelvac 7.8'!N765+'havelvac 7.10'!N765+'havelvac 7.11'!N765+'havelvac 7.12'!N765+'havelvac 7.13'!N765</f>
        <v>0</v>
      </c>
      <c r="O765" s="183">
        <f>+'havelvac 7.1'!O765+'havelvac 7.2'!O765+'havelvac 7.3'!O765+'havelvac 7.4'!O765+'havelvac 7.5'!O765+'havelvac 7.6'!O765+'havelvac 7.7'!O765+'havelvac 7.9'!O765+'havelvac 7.8'!O765+'havelvac 7.10'!O765+'havelvac 7.11'!O765+'havelvac 7.12'!O765+'havelvac 7.13'!O765</f>
        <v>0</v>
      </c>
      <c r="P765" s="183">
        <f>+'havelvac 7.1'!P765+'havelvac 7.2'!P765+'havelvac 7.3'!P765+'havelvac 7.4'!P765+'havelvac 7.5'!P765+'havelvac 7.6'!P765+'havelvac 7.7'!P765+'havelvac 7.9'!P765+'havelvac 7.8'!P765+'havelvac 7.10'!P765+'havelvac 7.11'!P765+'havelvac 7.12'!P765+'havelvac 7.13'!P765</f>
        <v>0</v>
      </c>
      <c r="Q765" s="161">
        <f>'havelvac 7.1'!N765+'havelvac 7.2'!N765</f>
        <v>0</v>
      </c>
      <c r="R765" s="161">
        <f>+'havelvac 7.1'!O765+'havelvac 7.2'!O765+'havelvac 7.3'!O765+'havelvac 7.4'!O765+'havelvac 7.5'!O765+'havelvac 7.6'!O765+'havelvac 7.7'!O765+'havelvac 7.9'!O765+'havelvac 7.8'!O765+'havelvac 7.10'!O765+'havelvac 7.11'!O765+'havelvac 7.12'!O765+'havelvac 7.13'!O765</f>
        <v>0</v>
      </c>
      <c r="S765" s="161">
        <f>+'havelvac 7.1'!P765+'havelvac 7.2'!P765+'havelvac 7.3'!P765+'havelvac 7.4'!P765+'havelvac 7.5'!P765+'havelvac 7.6'!P765+'havelvac 7.7'!P765+'havelvac 7.9'!P765+'havelvac 7.8'!P765+'havelvac 7.10'!P765+'havelvac 7.11'!P765+'havelvac 7.12'!P765+'havelvac 7.13'!P765</f>
        <v>0</v>
      </c>
      <c r="T765" s="438">
        <f t="shared" si="114"/>
        <v>0</v>
      </c>
      <c r="U765" s="438">
        <f t="shared" si="115"/>
        <v>0</v>
      </c>
      <c r="V765" s="438">
        <f t="shared" si="116"/>
        <v>0</v>
      </c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  <c r="DT765" s="5"/>
      <c r="DU765" s="5"/>
      <c r="DV765" s="5"/>
      <c r="DW765" s="5"/>
      <c r="DX765" s="5"/>
      <c r="DY765" s="5"/>
      <c r="DZ765" s="5"/>
      <c r="EA765" s="5"/>
      <c r="EB765" s="5"/>
      <c r="EC765" s="5"/>
      <c r="ED765" s="5"/>
      <c r="EE765" s="5"/>
      <c r="EF765" s="5"/>
      <c r="EG765" s="5"/>
      <c r="EH765" s="5"/>
      <c r="EI765" s="5"/>
      <c r="EJ765" s="5"/>
      <c r="EK765" s="5"/>
      <c r="EL765" s="5"/>
      <c r="EM765" s="5"/>
      <c r="EN765" s="5"/>
      <c r="EO765" s="5"/>
      <c r="EP765" s="5"/>
      <c r="EQ765" s="5"/>
      <c r="ER765" s="5"/>
      <c r="ES765" s="5"/>
      <c r="ET765" s="5"/>
      <c r="EU765" s="5"/>
      <c r="EV765" s="5"/>
      <c r="EW765" s="5"/>
      <c r="EX765" s="5"/>
      <c r="EY765" s="5"/>
      <c r="EZ765" s="5"/>
      <c r="FA765" s="5"/>
      <c r="FB765" s="5"/>
      <c r="FC765" s="5"/>
      <c r="FD765" s="5"/>
      <c r="FE765" s="5"/>
      <c r="FF765" s="5"/>
      <c r="FG765" s="5"/>
      <c r="FH765" s="5"/>
      <c r="FI765" s="5"/>
      <c r="FJ765" s="5"/>
      <c r="FK765" s="5"/>
      <c r="FL765" s="5"/>
      <c r="FM765" s="5"/>
      <c r="FN765" s="5"/>
      <c r="FO765" s="5"/>
      <c r="FP765" s="5"/>
      <c r="FQ765" s="5"/>
      <c r="FR765" s="5"/>
      <c r="FS765" s="5"/>
      <c r="FT765" s="5"/>
      <c r="FU765" s="5"/>
      <c r="FV765" s="5"/>
      <c r="FW765" s="5"/>
      <c r="FX765" s="5"/>
      <c r="FY765" s="5"/>
      <c r="FZ765" s="5"/>
      <c r="GA765" s="5"/>
      <c r="GB765" s="5"/>
      <c r="GC765" s="5"/>
      <c r="GD765" s="5"/>
      <c r="GE765" s="5"/>
      <c r="GF765" s="5"/>
      <c r="GG765" s="5"/>
      <c r="GH765" s="5"/>
      <c r="GI765" s="5"/>
      <c r="GJ765" s="5"/>
      <c r="GK765" s="5"/>
      <c r="GL765" s="5"/>
      <c r="GM765" s="5"/>
      <c r="GN765" s="5"/>
      <c r="GO765" s="5"/>
      <c r="GP765" s="5"/>
      <c r="GQ765" s="5"/>
      <c r="GR765" s="5"/>
      <c r="GS765" s="5"/>
      <c r="GT765" s="5"/>
      <c r="GU765" s="5"/>
      <c r="GV765" s="5"/>
      <c r="GW765" s="5"/>
      <c r="GX765" s="5"/>
      <c r="GY765" s="5"/>
      <c r="GZ765" s="5"/>
      <c r="HA765" s="5"/>
      <c r="HB765" s="5"/>
      <c r="HC765" s="5"/>
      <c r="HD765" s="5"/>
      <c r="HE765" s="5"/>
      <c r="HF765" s="5"/>
      <c r="HG765" s="5"/>
      <c r="HH765" s="5"/>
      <c r="HI765" s="5"/>
      <c r="HJ765" s="5"/>
      <c r="HK765" s="5"/>
      <c r="HL765" s="5"/>
      <c r="HM765" s="5"/>
      <c r="HN765" s="5"/>
      <c r="HO765" s="5"/>
      <c r="HP765" s="5"/>
      <c r="HQ765" s="5"/>
      <c r="HR765" s="5"/>
      <c r="HS765" s="5"/>
      <c r="HT765" s="5"/>
      <c r="HU765" s="5"/>
      <c r="HV765" s="5"/>
      <c r="HW765" s="5"/>
      <c r="HX765" s="5"/>
      <c r="HY765" s="5"/>
      <c r="HZ765" s="5"/>
      <c r="IA765" s="5"/>
      <c r="IB765" s="5"/>
      <c r="IC765" s="5"/>
      <c r="ID765" s="5"/>
    </row>
    <row r="766" spans="1:238" ht="19.5" hidden="1" customHeight="1">
      <c r="H766" s="25"/>
      <c r="I766" s="25"/>
      <c r="J766" s="26"/>
      <c r="K766" s="26"/>
      <c r="L766" s="30" t="s">
        <v>360</v>
      </c>
      <c r="M766" s="31">
        <v>4891</v>
      </c>
      <c r="N766" s="183">
        <f>+'havelvac 7.1'!N766+'havelvac 7.2'!N766+'havelvac 7.3'!N766+'havelvac 7.4'!N766+'havelvac 7.5'!N766+'havelvac 7.6'!N766+'havelvac 7.7'!N766+'havelvac 7.9'!N766+'havelvac 7.8'!N766+'havelvac 7.10'!N766+'havelvac 7.11'!N766+'havelvac 7.12'!N766+'havelvac 7.13'!N766</f>
        <v>0</v>
      </c>
      <c r="O766" s="183">
        <f>+'havelvac 7.1'!O766+'havelvac 7.2'!O766+'havelvac 7.3'!O766+'havelvac 7.4'!O766+'havelvac 7.5'!O766+'havelvac 7.6'!O766+'havelvac 7.7'!O766+'havelvac 7.9'!O766+'havelvac 7.8'!O766+'havelvac 7.10'!O766+'havelvac 7.11'!O766+'havelvac 7.12'!O766+'havelvac 7.13'!O766</f>
        <v>0</v>
      </c>
      <c r="P766" s="183">
        <f>+'havelvac 7.1'!P766+'havelvac 7.2'!P766+'havelvac 7.3'!P766+'havelvac 7.4'!P766+'havelvac 7.5'!P766+'havelvac 7.6'!P766+'havelvac 7.7'!P766+'havelvac 7.9'!P766+'havelvac 7.8'!P766+'havelvac 7.10'!P766+'havelvac 7.11'!P766+'havelvac 7.12'!P766+'havelvac 7.13'!P766</f>
        <v>0</v>
      </c>
      <c r="Q766" s="161">
        <f>'havelvac 7.1'!N766+'havelvac 7.2'!N766</f>
        <v>0</v>
      </c>
      <c r="R766" s="161">
        <f>+'havelvac 7.1'!O766+'havelvac 7.2'!O766+'havelvac 7.3'!O766+'havelvac 7.4'!O766+'havelvac 7.5'!O766+'havelvac 7.6'!O766+'havelvac 7.7'!O766+'havelvac 7.9'!O766+'havelvac 7.8'!O766+'havelvac 7.10'!O766+'havelvac 7.11'!O766+'havelvac 7.12'!O766+'havelvac 7.13'!O766</f>
        <v>0</v>
      </c>
      <c r="S766" s="161">
        <f>+'havelvac 7.1'!P766+'havelvac 7.2'!P766+'havelvac 7.3'!P766+'havelvac 7.4'!P766+'havelvac 7.5'!P766+'havelvac 7.6'!P766+'havelvac 7.7'!P766+'havelvac 7.9'!P766+'havelvac 7.8'!P766+'havelvac 7.10'!P766+'havelvac 7.11'!P766+'havelvac 7.12'!P766+'havelvac 7.13'!P766</f>
        <v>0</v>
      </c>
      <c r="T766" s="438">
        <f t="shared" si="114"/>
        <v>0</v>
      </c>
      <c r="U766" s="438">
        <f t="shared" si="115"/>
        <v>0</v>
      </c>
      <c r="V766" s="438">
        <f t="shared" si="116"/>
        <v>0</v>
      </c>
    </row>
    <row r="767" spans="1:238" s="210" customFormat="1" ht="20.399999999999999" hidden="1" customHeight="1">
      <c r="A767" s="122"/>
      <c r="B767" s="116"/>
      <c r="C767" s="117"/>
      <c r="D767" s="118"/>
      <c r="E767" s="119"/>
      <c r="F767" s="120"/>
      <c r="G767" s="121"/>
      <c r="H767" s="37"/>
      <c r="I767" s="194"/>
      <c r="J767" s="195"/>
      <c r="K767" s="196"/>
      <c r="L767" s="29" t="s">
        <v>362</v>
      </c>
      <c r="M767" s="12" t="s">
        <v>361</v>
      </c>
      <c r="N767" s="183">
        <f>+'havelvac 7.1'!N767+'havelvac 7.2'!N767+'havelvac 7.3'!N767+'havelvac 7.4'!N767+'havelvac 7.5'!N767+'havelvac 7.6'!N767+'havelvac 7.7'!N767+'havelvac 7.9'!N767+'havelvac 7.8'!N767+'havelvac 7.10'!N767+'havelvac 7.11'!N767+'havelvac 7.12'!N767+'havelvac 7.13'!N767</f>
        <v>0</v>
      </c>
      <c r="O767" s="183">
        <f>+'havelvac 7.1'!O767+'havelvac 7.2'!O767+'havelvac 7.3'!O767+'havelvac 7.4'!O767+'havelvac 7.5'!O767+'havelvac 7.6'!O767+'havelvac 7.7'!O767+'havelvac 7.9'!O767+'havelvac 7.8'!O767+'havelvac 7.10'!O767+'havelvac 7.11'!O767+'havelvac 7.12'!O767+'havelvac 7.13'!O767</f>
        <v>0</v>
      </c>
      <c r="P767" s="183">
        <f>+'havelvac 7.1'!P767+'havelvac 7.2'!P767+'havelvac 7.3'!P767+'havelvac 7.4'!P767+'havelvac 7.5'!P767+'havelvac 7.6'!P767+'havelvac 7.7'!P767+'havelvac 7.9'!P767+'havelvac 7.8'!P767+'havelvac 7.10'!P767+'havelvac 7.11'!P767+'havelvac 7.12'!P767+'havelvac 7.13'!P767</f>
        <v>0</v>
      </c>
      <c r="Q767" s="161">
        <f>'havelvac 7.1'!N767+'havelvac 7.2'!N767</f>
        <v>0</v>
      </c>
      <c r="R767" s="161">
        <f>+'havelvac 7.1'!O767+'havelvac 7.2'!O767+'havelvac 7.3'!O767+'havelvac 7.4'!O767+'havelvac 7.5'!O767+'havelvac 7.6'!O767+'havelvac 7.7'!O767+'havelvac 7.9'!O767+'havelvac 7.8'!O767+'havelvac 7.10'!O767+'havelvac 7.11'!O767+'havelvac 7.12'!O767+'havelvac 7.13'!O767</f>
        <v>0</v>
      </c>
      <c r="S767" s="161">
        <f>+'havelvac 7.1'!P767+'havelvac 7.2'!P767+'havelvac 7.3'!P767+'havelvac 7.4'!P767+'havelvac 7.5'!P767+'havelvac 7.6'!P767+'havelvac 7.7'!P767+'havelvac 7.9'!P767+'havelvac 7.8'!P767+'havelvac 7.10'!P767+'havelvac 7.11'!P767+'havelvac 7.12'!P767+'havelvac 7.13'!P767</f>
        <v>0</v>
      </c>
      <c r="T767" s="438">
        <f t="shared" si="114"/>
        <v>0</v>
      </c>
      <c r="U767" s="438">
        <f t="shared" si="115"/>
        <v>0</v>
      </c>
      <c r="V767" s="438">
        <f t="shared" si="116"/>
        <v>0</v>
      </c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  <c r="DT767" s="5"/>
      <c r="DU767" s="5"/>
      <c r="DV767" s="5"/>
      <c r="DW767" s="5"/>
      <c r="DX767" s="5"/>
      <c r="DY767" s="5"/>
      <c r="DZ767" s="5"/>
      <c r="EA767" s="5"/>
      <c r="EB767" s="5"/>
      <c r="EC767" s="5"/>
      <c r="ED767" s="5"/>
      <c r="EE767" s="5"/>
      <c r="EF767" s="5"/>
      <c r="EG767" s="5"/>
      <c r="EH767" s="5"/>
      <c r="EI767" s="5"/>
      <c r="EJ767" s="5"/>
      <c r="EK767" s="5"/>
      <c r="EL767" s="5"/>
      <c r="EM767" s="5"/>
      <c r="EN767" s="5"/>
      <c r="EO767" s="5"/>
      <c r="EP767" s="5"/>
      <c r="EQ767" s="5"/>
      <c r="ER767" s="5"/>
      <c r="ES767" s="5"/>
      <c r="ET767" s="5"/>
      <c r="EU767" s="5"/>
      <c r="EV767" s="5"/>
      <c r="EW767" s="5"/>
      <c r="EX767" s="5"/>
      <c r="EY767" s="5"/>
      <c r="EZ767" s="5"/>
      <c r="FA767" s="5"/>
      <c r="FB767" s="5"/>
      <c r="FC767" s="5"/>
      <c r="FD767" s="5"/>
      <c r="FE767" s="5"/>
      <c r="FF767" s="5"/>
      <c r="FG767" s="5"/>
      <c r="FH767" s="5"/>
      <c r="FI767" s="5"/>
      <c r="FJ767" s="5"/>
      <c r="FK767" s="5"/>
      <c r="FL767" s="5"/>
      <c r="FM767" s="5"/>
      <c r="FN767" s="5"/>
      <c r="FO767" s="5"/>
      <c r="FP767" s="5"/>
      <c r="FQ767" s="5"/>
      <c r="FR767" s="5"/>
      <c r="FS767" s="5"/>
      <c r="FT767" s="5"/>
      <c r="FU767" s="5"/>
      <c r="FV767" s="5"/>
      <c r="FW767" s="5"/>
      <c r="FX767" s="5"/>
      <c r="FY767" s="5"/>
      <c r="FZ767" s="5"/>
      <c r="GA767" s="5"/>
      <c r="GB767" s="5"/>
      <c r="GC767" s="5"/>
      <c r="GD767" s="5"/>
      <c r="GE767" s="5"/>
      <c r="GF767" s="5"/>
      <c r="GG767" s="5"/>
      <c r="GH767" s="5"/>
      <c r="GI767" s="5"/>
      <c r="GJ767" s="5"/>
      <c r="GK767" s="5"/>
      <c r="GL767" s="5"/>
      <c r="GM767" s="5"/>
      <c r="GN767" s="5"/>
      <c r="GO767" s="5"/>
      <c r="GP767" s="5"/>
      <c r="GQ767" s="5"/>
      <c r="GR767" s="5"/>
      <c r="GS767" s="5"/>
      <c r="GT767" s="5"/>
      <c r="GU767" s="5"/>
      <c r="GV767" s="5"/>
      <c r="GW767" s="5"/>
      <c r="GX767" s="5"/>
      <c r="GY767" s="5"/>
      <c r="GZ767" s="5"/>
      <c r="HA767" s="5"/>
      <c r="HB767" s="5"/>
      <c r="HC767" s="5"/>
      <c r="HD767" s="5"/>
      <c r="HE767" s="5"/>
      <c r="HF767" s="5"/>
      <c r="HG767" s="5"/>
      <c r="HH767" s="5"/>
      <c r="HI767" s="5"/>
      <c r="HJ767" s="5"/>
      <c r="HK767" s="5"/>
      <c r="HL767" s="5"/>
      <c r="HM767" s="5"/>
      <c r="HN767" s="5"/>
      <c r="HO767" s="5"/>
      <c r="HP767" s="5"/>
      <c r="HQ767" s="5"/>
      <c r="HR767" s="5"/>
      <c r="HS767" s="5"/>
      <c r="HT767" s="5"/>
      <c r="HU767" s="5"/>
      <c r="HV767" s="5"/>
      <c r="HW767" s="5"/>
      <c r="HX767" s="5"/>
      <c r="HY767" s="5"/>
      <c r="HZ767" s="5"/>
      <c r="IA767" s="5"/>
      <c r="IB767" s="5"/>
      <c r="IC767" s="5"/>
      <c r="ID767" s="5"/>
    </row>
    <row r="768" spans="1:238" s="210" customFormat="1" ht="16.2" hidden="1">
      <c r="A768" s="122"/>
      <c r="B768" s="116"/>
      <c r="C768" s="117"/>
      <c r="D768" s="118"/>
      <c r="E768" s="119"/>
      <c r="F768" s="120"/>
      <c r="G768" s="121"/>
      <c r="H768" s="6"/>
      <c r="I768" s="40"/>
      <c r="J768" s="41"/>
      <c r="K768" s="42"/>
      <c r="L768" s="38"/>
      <c r="N768" s="5"/>
      <c r="O768" s="5"/>
      <c r="P768" s="5"/>
      <c r="Q768" s="161">
        <f>+'havelvac 7.1'!N768+'havelvac 7.2'!N768+'havelvac 7.3'!N768+'havelvac 7.4'!N768+'havelvac 7.5'!N768+'havelvac 7.6'!N768+'havelvac 7.7'!N768+'havelvac 7.9'!N768+'havelvac 7.8'!N768+'havelvac 7.10'!N768+'havelvac 7.11'!N768+'havelvac 7.12'!N768+'havelvac 7.13'!N768</f>
        <v>0</v>
      </c>
      <c r="R768" s="161">
        <f>+'havelvac 7.1'!O768+'havelvac 7.2'!O768+'havelvac 7.3'!O768+'havelvac 7.4'!O768+'havelvac 7.5'!O768+'havelvac 7.6'!O768+'havelvac 7.7'!O768+'havelvac 7.9'!O768+'havelvac 7.8'!O768+'havelvac 7.10'!O768+'havelvac 7.11'!O768+'havelvac 7.12'!O768+'havelvac 7.13'!O768</f>
        <v>0</v>
      </c>
      <c r="S768" s="161">
        <f>+'havelvac 7.1'!P768+'havelvac 7.2'!P768+'havelvac 7.3'!P768+'havelvac 7.4'!P768+'havelvac 7.5'!P768+'havelvac 7.6'!P768+'havelvac 7.7'!P768+'havelvac 7.9'!P768+'havelvac 7.8'!P768+'havelvac 7.10'!P768+'havelvac 7.11'!P768+'havelvac 7.12'!P768+'havelvac 7.13'!P768</f>
        <v>0</v>
      </c>
      <c r="T768" s="438">
        <f t="shared" ref="T768:T769" si="118">N768-Q768</f>
        <v>0</v>
      </c>
      <c r="U768" s="438">
        <f t="shared" ref="U768:U769" si="119">O768-R768</f>
        <v>0</v>
      </c>
      <c r="V768" s="438">
        <f t="shared" ref="V768:V769" si="120">P768-S768</f>
        <v>0</v>
      </c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  <c r="DT768" s="5"/>
      <c r="DU768" s="5"/>
      <c r="DV768" s="5"/>
      <c r="DW768" s="5"/>
      <c r="DX768" s="5"/>
      <c r="DY768" s="5"/>
      <c r="DZ768" s="5"/>
      <c r="EA768" s="5"/>
      <c r="EB768" s="5"/>
      <c r="EC768" s="5"/>
      <c r="ED768" s="5"/>
      <c r="EE768" s="5"/>
      <c r="EF768" s="5"/>
      <c r="EG768" s="5"/>
      <c r="EH768" s="5"/>
      <c r="EI768" s="5"/>
      <c r="EJ768" s="5"/>
      <c r="EK768" s="5"/>
      <c r="EL768" s="5"/>
      <c r="EM768" s="5"/>
      <c r="EN768" s="5"/>
      <c r="EO768" s="5"/>
      <c r="EP768" s="5"/>
      <c r="EQ768" s="5"/>
      <c r="ER768" s="5"/>
      <c r="ES768" s="5"/>
      <c r="ET768" s="5"/>
      <c r="EU768" s="5"/>
      <c r="EV768" s="5"/>
      <c r="EW768" s="5"/>
      <c r="EX768" s="5"/>
      <c r="EY768" s="5"/>
      <c r="EZ768" s="5"/>
      <c r="FA768" s="5"/>
      <c r="FB768" s="5"/>
      <c r="FC768" s="5"/>
      <c r="FD768" s="5"/>
      <c r="FE768" s="5"/>
      <c r="FF768" s="5"/>
      <c r="FG768" s="5"/>
      <c r="FH768" s="5"/>
      <c r="FI768" s="5"/>
      <c r="FJ768" s="5"/>
      <c r="FK768" s="5"/>
      <c r="FL768" s="5"/>
      <c r="FM768" s="5"/>
      <c r="FN768" s="5"/>
      <c r="FO768" s="5"/>
      <c r="FP768" s="5"/>
      <c r="FQ768" s="5"/>
      <c r="FR768" s="5"/>
      <c r="FS768" s="5"/>
      <c r="FT768" s="5"/>
      <c r="FU768" s="5"/>
      <c r="FV768" s="5"/>
      <c r="FW768" s="5"/>
      <c r="FX768" s="5"/>
      <c r="FY768" s="5"/>
      <c r="FZ768" s="5"/>
      <c r="GA768" s="5"/>
      <c r="GB768" s="5"/>
      <c r="GC768" s="5"/>
      <c r="GD768" s="5"/>
      <c r="GE768" s="5"/>
      <c r="GF768" s="5"/>
      <c r="GG768" s="5"/>
      <c r="GH768" s="5"/>
      <c r="GI768" s="5"/>
      <c r="GJ768" s="5"/>
      <c r="GK768" s="5"/>
      <c r="GL768" s="5"/>
      <c r="GM768" s="5"/>
      <c r="GN768" s="5"/>
      <c r="GO768" s="5"/>
      <c r="GP768" s="5"/>
      <c r="GQ768" s="5"/>
      <c r="GR768" s="5"/>
      <c r="GS768" s="5"/>
      <c r="GT768" s="5"/>
      <c r="GU768" s="5"/>
      <c r="GV768" s="5"/>
      <c r="GW768" s="5"/>
      <c r="GX768" s="5"/>
      <c r="GY768" s="5"/>
      <c r="GZ768" s="5"/>
      <c r="HA768" s="5"/>
      <c r="HB768" s="5"/>
      <c r="HC768" s="5"/>
      <c r="HD768" s="5"/>
      <c r="HE768" s="5"/>
      <c r="HF768" s="5"/>
      <c r="HG768" s="5"/>
      <c r="HH768" s="5"/>
      <c r="HI768" s="5"/>
      <c r="HJ768" s="5"/>
      <c r="HK768" s="5"/>
      <c r="HL768" s="5"/>
      <c r="HM768" s="5"/>
      <c r="HN768" s="5"/>
      <c r="HO768" s="5"/>
      <c r="HP768" s="5"/>
      <c r="HQ768" s="5"/>
      <c r="HR768" s="5"/>
      <c r="HS768" s="5"/>
      <c r="HT768" s="5"/>
      <c r="HU768" s="5"/>
      <c r="HV768" s="5"/>
      <c r="HW768" s="5"/>
      <c r="HX768" s="5"/>
      <c r="HY768" s="5"/>
      <c r="HZ768" s="5"/>
      <c r="IA768" s="5"/>
      <c r="IB768" s="5"/>
      <c r="IC768" s="5"/>
      <c r="ID768" s="5"/>
    </row>
    <row r="769" spans="1:238" s="210" customFormat="1" ht="16.2" hidden="1">
      <c r="A769" s="122"/>
      <c r="B769" s="116"/>
      <c r="C769" s="117"/>
      <c r="D769" s="118"/>
      <c r="E769" s="119"/>
      <c r="F769" s="120"/>
      <c r="G769" s="121"/>
      <c r="H769" s="6"/>
      <c r="I769" s="40"/>
      <c r="J769" s="41"/>
      <c r="K769" s="42"/>
      <c r="L769" s="38"/>
      <c r="N769" s="5"/>
      <c r="O769" s="5"/>
      <c r="P769" s="5"/>
      <c r="Q769" s="161">
        <f>+'havelvac 7.1'!N769+'havelvac 7.2'!N769+'havelvac 7.3'!N769+'havelvac 7.4'!N769+'havelvac 7.5'!N769+'havelvac 7.6'!N769+'havelvac 7.7'!N769+'havelvac 7.9'!N769+'havelvac 7.8'!N769+'havelvac 7.10'!N769+'havelvac 7.11'!N769+'havelvac 7.12'!N769+'havelvac 7.13'!N769</f>
        <v>0</v>
      </c>
      <c r="R769" s="161">
        <f>+'havelvac 7.1'!O769+'havelvac 7.2'!O769+'havelvac 7.3'!O769+'havelvac 7.4'!O769+'havelvac 7.5'!O769+'havelvac 7.6'!O769+'havelvac 7.7'!O769+'havelvac 7.9'!O769+'havelvac 7.8'!O769+'havelvac 7.10'!O769+'havelvac 7.11'!O769+'havelvac 7.12'!O769+'havelvac 7.13'!O769</f>
        <v>0</v>
      </c>
      <c r="S769" s="161">
        <f>+'havelvac 7.1'!P769+'havelvac 7.2'!P769+'havelvac 7.3'!P769+'havelvac 7.4'!P769+'havelvac 7.5'!P769+'havelvac 7.6'!P769+'havelvac 7.7'!P769+'havelvac 7.9'!P769+'havelvac 7.8'!P769+'havelvac 7.10'!P769+'havelvac 7.11'!P769+'havelvac 7.12'!P769+'havelvac 7.13'!P769</f>
        <v>0</v>
      </c>
      <c r="T769" s="438">
        <f t="shared" si="118"/>
        <v>0</v>
      </c>
      <c r="U769" s="438">
        <f t="shared" si="119"/>
        <v>0</v>
      </c>
      <c r="V769" s="438">
        <f t="shared" si="120"/>
        <v>0</v>
      </c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  <c r="DT769" s="5"/>
      <c r="DU769" s="5"/>
      <c r="DV769" s="5"/>
      <c r="DW769" s="5"/>
      <c r="DX769" s="5"/>
      <c r="DY769" s="5"/>
      <c r="DZ769" s="5"/>
      <c r="EA769" s="5"/>
      <c r="EB769" s="5"/>
      <c r="EC769" s="5"/>
      <c r="ED769" s="5"/>
      <c r="EE769" s="5"/>
      <c r="EF769" s="5"/>
      <c r="EG769" s="5"/>
      <c r="EH769" s="5"/>
      <c r="EI769" s="5"/>
      <c r="EJ769" s="5"/>
      <c r="EK769" s="5"/>
      <c r="EL769" s="5"/>
      <c r="EM769" s="5"/>
      <c r="EN769" s="5"/>
      <c r="EO769" s="5"/>
      <c r="EP769" s="5"/>
      <c r="EQ769" s="5"/>
      <c r="ER769" s="5"/>
      <c r="ES769" s="5"/>
      <c r="ET769" s="5"/>
      <c r="EU769" s="5"/>
      <c r="EV769" s="5"/>
      <c r="EW769" s="5"/>
      <c r="EX769" s="5"/>
      <c r="EY769" s="5"/>
      <c r="EZ769" s="5"/>
      <c r="FA769" s="5"/>
      <c r="FB769" s="5"/>
      <c r="FC769" s="5"/>
      <c r="FD769" s="5"/>
      <c r="FE769" s="5"/>
      <c r="FF769" s="5"/>
      <c r="FG769" s="5"/>
      <c r="FH769" s="5"/>
      <c r="FI769" s="5"/>
      <c r="FJ769" s="5"/>
      <c r="FK769" s="5"/>
      <c r="FL769" s="5"/>
      <c r="FM769" s="5"/>
      <c r="FN769" s="5"/>
      <c r="FO769" s="5"/>
      <c r="FP769" s="5"/>
      <c r="FQ769" s="5"/>
      <c r="FR769" s="5"/>
      <c r="FS769" s="5"/>
      <c r="FT769" s="5"/>
      <c r="FU769" s="5"/>
      <c r="FV769" s="5"/>
      <c r="FW769" s="5"/>
      <c r="FX769" s="5"/>
      <c r="FY769" s="5"/>
      <c r="FZ769" s="5"/>
      <c r="GA769" s="5"/>
      <c r="GB769" s="5"/>
      <c r="GC769" s="5"/>
      <c r="GD769" s="5"/>
      <c r="GE769" s="5"/>
      <c r="GF769" s="5"/>
      <c r="GG769" s="5"/>
      <c r="GH769" s="5"/>
      <c r="GI769" s="5"/>
      <c r="GJ769" s="5"/>
      <c r="GK769" s="5"/>
      <c r="GL769" s="5"/>
      <c r="GM769" s="5"/>
      <c r="GN769" s="5"/>
      <c r="GO769" s="5"/>
      <c r="GP769" s="5"/>
      <c r="GQ769" s="5"/>
      <c r="GR769" s="5"/>
      <c r="GS769" s="5"/>
      <c r="GT769" s="5"/>
      <c r="GU769" s="5"/>
      <c r="GV769" s="5"/>
      <c r="GW769" s="5"/>
      <c r="GX769" s="5"/>
      <c r="GY769" s="5"/>
      <c r="GZ769" s="5"/>
      <c r="HA769" s="5"/>
      <c r="HB769" s="5"/>
      <c r="HC769" s="5"/>
      <c r="HD769" s="5"/>
      <c r="HE769" s="5"/>
      <c r="HF769" s="5"/>
      <c r="HG769" s="5"/>
      <c r="HH769" s="5"/>
      <c r="HI769" s="5"/>
      <c r="HJ769" s="5"/>
      <c r="HK769" s="5"/>
      <c r="HL769" s="5"/>
      <c r="HM769" s="5"/>
      <c r="HN769" s="5"/>
      <c r="HO769" s="5"/>
      <c r="HP769" s="5"/>
      <c r="HQ769" s="5"/>
      <c r="HR769" s="5"/>
      <c r="HS769" s="5"/>
      <c r="HT769" s="5"/>
      <c r="HU769" s="5"/>
      <c r="HV769" s="5"/>
      <c r="HW769" s="5"/>
      <c r="HX769" s="5"/>
      <c r="HY769" s="5"/>
      <c r="HZ769" s="5"/>
      <c r="IA769" s="5"/>
      <c r="IB769" s="5"/>
      <c r="IC769" s="5"/>
      <c r="ID769" s="5"/>
    </row>
    <row r="770" spans="1:238" hidden="1">
      <c r="N770" s="5"/>
      <c r="O770" s="5"/>
      <c r="Q770" s="15"/>
      <c r="R770" s="15"/>
      <c r="S770" s="15"/>
      <c r="T770" s="15"/>
      <c r="U770" s="15"/>
      <c r="V770" s="15"/>
    </row>
    <row r="771" spans="1:238" s="210" customFormat="1" hidden="1">
      <c r="A771" s="122"/>
      <c r="B771" s="116"/>
      <c r="C771" s="117"/>
      <c r="D771" s="118"/>
      <c r="E771" s="119"/>
      <c r="F771" s="120"/>
      <c r="G771" s="121"/>
      <c r="H771" s="6"/>
      <c r="I771" s="40"/>
      <c r="J771" s="41"/>
      <c r="K771" s="42"/>
      <c r="L771" s="38"/>
      <c r="N771" s="39"/>
      <c r="O771" s="39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  <c r="DT771" s="5"/>
      <c r="DU771" s="5"/>
      <c r="DV771" s="5"/>
      <c r="DW771" s="5"/>
      <c r="DX771" s="5"/>
      <c r="DY771" s="5"/>
      <c r="DZ771" s="5"/>
      <c r="EA771" s="5"/>
      <c r="EB771" s="5"/>
      <c r="EC771" s="5"/>
      <c r="ED771" s="5"/>
      <c r="EE771" s="5"/>
      <c r="EF771" s="5"/>
      <c r="EG771" s="5"/>
      <c r="EH771" s="5"/>
      <c r="EI771" s="5"/>
      <c r="EJ771" s="5"/>
      <c r="EK771" s="5"/>
      <c r="EL771" s="5"/>
      <c r="EM771" s="5"/>
      <c r="EN771" s="5"/>
      <c r="EO771" s="5"/>
      <c r="EP771" s="5"/>
      <c r="EQ771" s="5"/>
      <c r="ER771" s="5"/>
      <c r="ES771" s="5"/>
      <c r="ET771" s="5"/>
      <c r="EU771" s="5"/>
      <c r="EV771" s="5"/>
      <c r="EW771" s="5"/>
      <c r="EX771" s="5"/>
      <c r="EY771" s="5"/>
      <c r="EZ771" s="5"/>
      <c r="FA771" s="5"/>
      <c r="FB771" s="5"/>
      <c r="FC771" s="5"/>
      <c r="FD771" s="5"/>
      <c r="FE771" s="5"/>
      <c r="FF771" s="5"/>
      <c r="FG771" s="5"/>
      <c r="FH771" s="5"/>
      <c r="FI771" s="5"/>
      <c r="FJ771" s="5"/>
      <c r="FK771" s="5"/>
      <c r="FL771" s="5"/>
      <c r="FM771" s="5"/>
      <c r="FN771" s="5"/>
      <c r="FO771" s="5"/>
      <c r="FP771" s="5"/>
      <c r="FQ771" s="5"/>
      <c r="FR771" s="5"/>
      <c r="FS771" s="5"/>
      <c r="FT771" s="5"/>
      <c r="FU771" s="5"/>
      <c r="FV771" s="5"/>
      <c r="FW771" s="5"/>
      <c r="FX771" s="5"/>
      <c r="FY771" s="5"/>
      <c r="FZ771" s="5"/>
      <c r="GA771" s="5"/>
      <c r="GB771" s="5"/>
      <c r="GC771" s="5"/>
      <c r="GD771" s="5"/>
      <c r="GE771" s="5"/>
      <c r="GF771" s="5"/>
      <c r="GG771" s="5"/>
      <c r="GH771" s="5"/>
      <c r="GI771" s="5"/>
      <c r="GJ771" s="5"/>
      <c r="GK771" s="5"/>
      <c r="GL771" s="5"/>
      <c r="GM771" s="5"/>
      <c r="GN771" s="5"/>
      <c r="GO771" s="5"/>
      <c r="GP771" s="5"/>
      <c r="GQ771" s="5"/>
      <c r="GR771" s="5"/>
      <c r="GS771" s="5"/>
      <c r="GT771" s="5"/>
      <c r="GU771" s="5"/>
      <c r="GV771" s="5"/>
      <c r="GW771" s="5"/>
      <c r="GX771" s="5"/>
      <c r="GY771" s="5"/>
      <c r="GZ771" s="5"/>
      <c r="HA771" s="5"/>
      <c r="HB771" s="5"/>
      <c r="HC771" s="5"/>
      <c r="HD771" s="5"/>
      <c r="HE771" s="5"/>
      <c r="HF771" s="5"/>
      <c r="HG771" s="5"/>
      <c r="HH771" s="5"/>
      <c r="HI771" s="5"/>
      <c r="HJ771" s="5"/>
      <c r="HK771" s="5"/>
      <c r="HL771" s="5"/>
      <c r="HM771" s="5"/>
      <c r="HN771" s="5"/>
      <c r="HO771" s="5"/>
      <c r="HP771" s="5"/>
      <c r="HQ771" s="5"/>
      <c r="HR771" s="5"/>
      <c r="HS771" s="5"/>
      <c r="HT771" s="5"/>
      <c r="HU771" s="5"/>
      <c r="HV771" s="5"/>
      <c r="HW771" s="5"/>
      <c r="HX771" s="5"/>
      <c r="HY771" s="5"/>
      <c r="HZ771" s="5"/>
      <c r="IA771" s="5"/>
      <c r="IB771" s="5"/>
      <c r="IC771" s="5"/>
      <c r="ID771" s="5"/>
    </row>
    <row r="772" spans="1:238" hidden="1"/>
    <row r="773" spans="1:238" s="210" customFormat="1" hidden="1">
      <c r="A773" s="122"/>
      <c r="B773" s="116"/>
      <c r="C773" s="117"/>
      <c r="D773" s="118"/>
      <c r="E773" s="119"/>
      <c r="F773" s="120"/>
      <c r="G773" s="121"/>
      <c r="H773" s="6"/>
      <c r="I773" s="40"/>
      <c r="J773" s="41"/>
      <c r="K773" s="42"/>
      <c r="L773" s="38"/>
      <c r="N773" s="39"/>
      <c r="O773" s="39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  <c r="DT773" s="5"/>
      <c r="DU773" s="5"/>
      <c r="DV773" s="5"/>
      <c r="DW773" s="5"/>
      <c r="DX773" s="5"/>
      <c r="DY773" s="5"/>
      <c r="DZ773" s="5"/>
      <c r="EA773" s="5"/>
      <c r="EB773" s="5"/>
      <c r="EC773" s="5"/>
      <c r="ED773" s="5"/>
      <c r="EE773" s="5"/>
      <c r="EF773" s="5"/>
      <c r="EG773" s="5"/>
      <c r="EH773" s="5"/>
      <c r="EI773" s="5"/>
      <c r="EJ773" s="5"/>
      <c r="EK773" s="5"/>
      <c r="EL773" s="5"/>
      <c r="EM773" s="5"/>
      <c r="EN773" s="5"/>
      <c r="EO773" s="5"/>
      <c r="EP773" s="5"/>
      <c r="EQ773" s="5"/>
      <c r="ER773" s="5"/>
      <c r="ES773" s="5"/>
      <c r="ET773" s="5"/>
      <c r="EU773" s="5"/>
      <c r="EV773" s="5"/>
      <c r="EW773" s="5"/>
      <c r="EX773" s="5"/>
      <c r="EY773" s="5"/>
      <c r="EZ773" s="5"/>
      <c r="FA773" s="5"/>
      <c r="FB773" s="5"/>
      <c r="FC773" s="5"/>
      <c r="FD773" s="5"/>
      <c r="FE773" s="5"/>
      <c r="FF773" s="5"/>
      <c r="FG773" s="5"/>
      <c r="FH773" s="5"/>
      <c r="FI773" s="5"/>
      <c r="FJ773" s="5"/>
      <c r="FK773" s="5"/>
      <c r="FL773" s="5"/>
      <c r="FM773" s="5"/>
      <c r="FN773" s="5"/>
      <c r="FO773" s="5"/>
      <c r="FP773" s="5"/>
      <c r="FQ773" s="5"/>
      <c r="FR773" s="5"/>
      <c r="FS773" s="5"/>
      <c r="FT773" s="5"/>
      <c r="FU773" s="5"/>
      <c r="FV773" s="5"/>
      <c r="FW773" s="5"/>
      <c r="FX773" s="5"/>
      <c r="FY773" s="5"/>
      <c r="FZ773" s="5"/>
      <c r="GA773" s="5"/>
      <c r="GB773" s="5"/>
      <c r="GC773" s="5"/>
      <c r="GD773" s="5"/>
      <c r="GE773" s="5"/>
      <c r="GF773" s="5"/>
      <c r="GG773" s="5"/>
      <c r="GH773" s="5"/>
      <c r="GI773" s="5"/>
      <c r="GJ773" s="5"/>
      <c r="GK773" s="5"/>
      <c r="GL773" s="5"/>
      <c r="GM773" s="5"/>
      <c r="GN773" s="5"/>
      <c r="GO773" s="5"/>
      <c r="GP773" s="5"/>
      <c r="GQ773" s="5"/>
      <c r="GR773" s="5"/>
      <c r="GS773" s="5"/>
      <c r="GT773" s="5"/>
      <c r="GU773" s="5"/>
      <c r="GV773" s="5"/>
      <c r="GW773" s="5"/>
      <c r="GX773" s="5"/>
      <c r="GY773" s="5"/>
      <c r="GZ773" s="5"/>
      <c r="HA773" s="5"/>
      <c r="HB773" s="5"/>
      <c r="HC773" s="5"/>
      <c r="HD773" s="5"/>
      <c r="HE773" s="5"/>
      <c r="HF773" s="5"/>
      <c r="HG773" s="5"/>
      <c r="HH773" s="5"/>
      <c r="HI773" s="5"/>
      <c r="HJ773" s="5"/>
      <c r="HK773" s="5"/>
      <c r="HL773" s="5"/>
      <c r="HM773" s="5"/>
      <c r="HN773" s="5"/>
      <c r="HO773" s="5"/>
      <c r="HP773" s="5"/>
      <c r="HQ773" s="5"/>
      <c r="HR773" s="5"/>
      <c r="HS773" s="5"/>
      <c r="HT773" s="5"/>
      <c r="HU773" s="5"/>
      <c r="HV773" s="5"/>
      <c r="HW773" s="5"/>
      <c r="HX773" s="5"/>
      <c r="HY773" s="5"/>
      <c r="HZ773" s="5"/>
      <c r="IA773" s="5"/>
      <c r="IB773" s="5"/>
      <c r="IC773" s="5"/>
      <c r="ID773" s="5"/>
    </row>
    <row r="774" spans="1:238" hidden="1"/>
    <row r="775" spans="1:238" s="210" customFormat="1" hidden="1">
      <c r="A775" s="122"/>
      <c r="B775" s="116"/>
      <c r="C775" s="117"/>
      <c r="D775" s="118"/>
      <c r="E775" s="119"/>
      <c r="F775" s="120"/>
      <c r="G775" s="121"/>
      <c r="H775" s="6"/>
      <c r="I775" s="40"/>
      <c r="J775" s="41"/>
      <c r="K775" s="42"/>
      <c r="L775" s="38"/>
      <c r="N775" s="39"/>
      <c r="O775" s="39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  <c r="DT775" s="5"/>
      <c r="DU775" s="5"/>
      <c r="DV775" s="5"/>
      <c r="DW775" s="5"/>
      <c r="DX775" s="5"/>
      <c r="DY775" s="5"/>
      <c r="DZ775" s="5"/>
      <c r="EA775" s="5"/>
      <c r="EB775" s="5"/>
      <c r="EC775" s="5"/>
      <c r="ED775" s="5"/>
      <c r="EE775" s="5"/>
      <c r="EF775" s="5"/>
      <c r="EG775" s="5"/>
      <c r="EH775" s="5"/>
      <c r="EI775" s="5"/>
      <c r="EJ775" s="5"/>
      <c r="EK775" s="5"/>
      <c r="EL775" s="5"/>
      <c r="EM775" s="5"/>
      <c r="EN775" s="5"/>
      <c r="EO775" s="5"/>
      <c r="EP775" s="5"/>
      <c r="EQ775" s="5"/>
      <c r="ER775" s="5"/>
      <c r="ES775" s="5"/>
      <c r="ET775" s="5"/>
      <c r="EU775" s="5"/>
      <c r="EV775" s="5"/>
      <c r="EW775" s="5"/>
      <c r="EX775" s="5"/>
      <c r="EY775" s="5"/>
      <c r="EZ775" s="5"/>
      <c r="FA775" s="5"/>
      <c r="FB775" s="5"/>
      <c r="FC775" s="5"/>
      <c r="FD775" s="5"/>
      <c r="FE775" s="5"/>
      <c r="FF775" s="5"/>
      <c r="FG775" s="5"/>
      <c r="FH775" s="5"/>
      <c r="FI775" s="5"/>
      <c r="FJ775" s="5"/>
      <c r="FK775" s="5"/>
      <c r="FL775" s="5"/>
      <c r="FM775" s="5"/>
      <c r="FN775" s="5"/>
      <c r="FO775" s="5"/>
      <c r="FP775" s="5"/>
      <c r="FQ775" s="5"/>
      <c r="FR775" s="5"/>
      <c r="FS775" s="5"/>
      <c r="FT775" s="5"/>
      <c r="FU775" s="5"/>
      <c r="FV775" s="5"/>
      <c r="FW775" s="5"/>
      <c r="FX775" s="5"/>
      <c r="FY775" s="5"/>
      <c r="FZ775" s="5"/>
      <c r="GA775" s="5"/>
      <c r="GB775" s="5"/>
      <c r="GC775" s="5"/>
      <c r="GD775" s="5"/>
      <c r="GE775" s="5"/>
      <c r="GF775" s="5"/>
      <c r="GG775" s="5"/>
      <c r="GH775" s="5"/>
      <c r="GI775" s="5"/>
      <c r="GJ775" s="5"/>
      <c r="GK775" s="5"/>
      <c r="GL775" s="5"/>
      <c r="GM775" s="5"/>
      <c r="GN775" s="5"/>
      <c r="GO775" s="5"/>
      <c r="GP775" s="5"/>
      <c r="GQ775" s="5"/>
      <c r="GR775" s="5"/>
      <c r="GS775" s="5"/>
      <c r="GT775" s="5"/>
      <c r="GU775" s="5"/>
      <c r="GV775" s="5"/>
      <c r="GW775" s="5"/>
      <c r="GX775" s="5"/>
      <c r="GY775" s="5"/>
      <c r="GZ775" s="5"/>
      <c r="HA775" s="5"/>
      <c r="HB775" s="5"/>
      <c r="HC775" s="5"/>
      <c r="HD775" s="5"/>
      <c r="HE775" s="5"/>
      <c r="HF775" s="5"/>
      <c r="HG775" s="5"/>
      <c r="HH775" s="5"/>
      <c r="HI775" s="5"/>
      <c r="HJ775" s="5"/>
      <c r="HK775" s="5"/>
      <c r="HL775" s="5"/>
      <c r="HM775" s="5"/>
      <c r="HN775" s="5"/>
      <c r="HO775" s="5"/>
      <c r="HP775" s="5"/>
      <c r="HQ775" s="5"/>
      <c r="HR775" s="5"/>
      <c r="HS775" s="5"/>
      <c r="HT775" s="5"/>
      <c r="HU775" s="5"/>
      <c r="HV775" s="5"/>
      <c r="HW775" s="5"/>
      <c r="HX775" s="5"/>
      <c r="HY775" s="5"/>
      <c r="HZ775" s="5"/>
      <c r="IA775" s="5"/>
      <c r="IB775" s="5"/>
      <c r="IC775" s="5"/>
      <c r="ID775" s="5"/>
    </row>
    <row r="776" spans="1:238" hidden="1"/>
    <row r="777" spans="1:238" s="210" customFormat="1" hidden="1">
      <c r="A777" s="122"/>
      <c r="B777" s="116"/>
      <c r="C777" s="117"/>
      <c r="D777" s="118"/>
      <c r="E777" s="119"/>
      <c r="F777" s="120"/>
      <c r="G777" s="121"/>
      <c r="H777" s="6"/>
      <c r="I777" s="40"/>
      <c r="J777" s="41"/>
      <c r="K777" s="42"/>
      <c r="L777" s="38"/>
      <c r="N777" s="39"/>
      <c r="O777" s="39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  <c r="DT777" s="5"/>
      <c r="DU777" s="5"/>
      <c r="DV777" s="5"/>
      <c r="DW777" s="5"/>
      <c r="DX777" s="5"/>
      <c r="DY777" s="5"/>
      <c r="DZ777" s="5"/>
      <c r="EA777" s="5"/>
      <c r="EB777" s="5"/>
      <c r="EC777" s="5"/>
      <c r="ED777" s="5"/>
      <c r="EE777" s="5"/>
      <c r="EF777" s="5"/>
      <c r="EG777" s="5"/>
      <c r="EH777" s="5"/>
      <c r="EI777" s="5"/>
      <c r="EJ777" s="5"/>
      <c r="EK777" s="5"/>
      <c r="EL777" s="5"/>
      <c r="EM777" s="5"/>
      <c r="EN777" s="5"/>
      <c r="EO777" s="5"/>
      <c r="EP777" s="5"/>
      <c r="EQ777" s="5"/>
      <c r="ER777" s="5"/>
      <c r="ES777" s="5"/>
      <c r="ET777" s="5"/>
      <c r="EU777" s="5"/>
      <c r="EV777" s="5"/>
      <c r="EW777" s="5"/>
      <c r="EX777" s="5"/>
      <c r="EY777" s="5"/>
      <c r="EZ777" s="5"/>
      <c r="FA777" s="5"/>
      <c r="FB777" s="5"/>
      <c r="FC777" s="5"/>
      <c r="FD777" s="5"/>
      <c r="FE777" s="5"/>
      <c r="FF777" s="5"/>
      <c r="FG777" s="5"/>
      <c r="FH777" s="5"/>
      <c r="FI777" s="5"/>
      <c r="FJ777" s="5"/>
      <c r="FK777" s="5"/>
      <c r="FL777" s="5"/>
      <c r="FM777" s="5"/>
      <c r="FN777" s="5"/>
      <c r="FO777" s="5"/>
      <c r="FP777" s="5"/>
      <c r="FQ777" s="5"/>
      <c r="FR777" s="5"/>
      <c r="FS777" s="5"/>
      <c r="FT777" s="5"/>
      <c r="FU777" s="5"/>
      <c r="FV777" s="5"/>
      <c r="FW777" s="5"/>
      <c r="FX777" s="5"/>
      <c r="FY777" s="5"/>
      <c r="FZ777" s="5"/>
      <c r="GA777" s="5"/>
      <c r="GB777" s="5"/>
      <c r="GC777" s="5"/>
      <c r="GD777" s="5"/>
      <c r="GE777" s="5"/>
      <c r="GF777" s="5"/>
      <c r="GG777" s="5"/>
      <c r="GH777" s="5"/>
      <c r="GI777" s="5"/>
      <c r="GJ777" s="5"/>
      <c r="GK777" s="5"/>
      <c r="GL777" s="5"/>
      <c r="GM777" s="5"/>
      <c r="GN777" s="5"/>
      <c r="GO777" s="5"/>
      <c r="GP777" s="5"/>
      <c r="GQ777" s="5"/>
      <c r="GR777" s="5"/>
      <c r="GS777" s="5"/>
      <c r="GT777" s="5"/>
      <c r="GU777" s="5"/>
      <c r="GV777" s="5"/>
      <c r="GW777" s="5"/>
      <c r="GX777" s="5"/>
      <c r="GY777" s="5"/>
      <c r="GZ777" s="5"/>
      <c r="HA777" s="5"/>
      <c r="HB777" s="5"/>
      <c r="HC777" s="5"/>
      <c r="HD777" s="5"/>
      <c r="HE777" s="5"/>
      <c r="HF777" s="5"/>
      <c r="HG777" s="5"/>
      <c r="HH777" s="5"/>
      <c r="HI777" s="5"/>
      <c r="HJ777" s="5"/>
      <c r="HK777" s="5"/>
      <c r="HL777" s="5"/>
      <c r="HM777" s="5"/>
      <c r="HN777" s="5"/>
      <c r="HO777" s="5"/>
      <c r="HP777" s="5"/>
      <c r="HQ777" s="5"/>
      <c r="HR777" s="5"/>
      <c r="HS777" s="5"/>
      <c r="HT777" s="5"/>
      <c r="HU777" s="5"/>
      <c r="HV777" s="5"/>
      <c r="HW777" s="5"/>
      <c r="HX777" s="5"/>
      <c r="HY777" s="5"/>
      <c r="HZ777" s="5"/>
      <c r="IA777" s="5"/>
      <c r="IB777" s="5"/>
      <c r="IC777" s="5"/>
      <c r="ID777" s="5"/>
    </row>
    <row r="778" spans="1:238" s="210" customFormat="1" hidden="1">
      <c r="A778" s="122"/>
      <c r="B778" s="116"/>
      <c r="C778" s="117"/>
      <c r="D778" s="118"/>
      <c r="E778" s="119"/>
      <c r="F778" s="120"/>
      <c r="G778" s="121"/>
      <c r="H778" s="6"/>
      <c r="I778" s="40"/>
      <c r="J778" s="41"/>
      <c r="K778" s="42"/>
      <c r="L778" s="38"/>
      <c r="N778" s="39"/>
      <c r="O778" s="39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5"/>
      <c r="DW778" s="5"/>
      <c r="DX778" s="5"/>
      <c r="DY778" s="5"/>
      <c r="DZ778" s="5"/>
      <c r="EA778" s="5"/>
      <c r="EB778" s="5"/>
      <c r="EC778" s="5"/>
      <c r="ED778" s="5"/>
      <c r="EE778" s="5"/>
      <c r="EF778" s="5"/>
      <c r="EG778" s="5"/>
      <c r="EH778" s="5"/>
      <c r="EI778" s="5"/>
      <c r="EJ778" s="5"/>
      <c r="EK778" s="5"/>
      <c r="EL778" s="5"/>
      <c r="EM778" s="5"/>
      <c r="EN778" s="5"/>
      <c r="EO778" s="5"/>
      <c r="EP778" s="5"/>
      <c r="EQ778" s="5"/>
      <c r="ER778" s="5"/>
      <c r="ES778" s="5"/>
      <c r="ET778" s="5"/>
      <c r="EU778" s="5"/>
      <c r="EV778" s="5"/>
      <c r="EW778" s="5"/>
      <c r="EX778" s="5"/>
      <c r="EY778" s="5"/>
      <c r="EZ778" s="5"/>
      <c r="FA778" s="5"/>
      <c r="FB778" s="5"/>
      <c r="FC778" s="5"/>
      <c r="FD778" s="5"/>
      <c r="FE778" s="5"/>
      <c r="FF778" s="5"/>
      <c r="FG778" s="5"/>
      <c r="FH778" s="5"/>
      <c r="FI778" s="5"/>
      <c r="FJ778" s="5"/>
      <c r="FK778" s="5"/>
      <c r="FL778" s="5"/>
      <c r="FM778" s="5"/>
      <c r="FN778" s="5"/>
      <c r="FO778" s="5"/>
      <c r="FP778" s="5"/>
      <c r="FQ778" s="5"/>
      <c r="FR778" s="5"/>
      <c r="FS778" s="5"/>
      <c r="FT778" s="5"/>
      <c r="FU778" s="5"/>
      <c r="FV778" s="5"/>
      <c r="FW778" s="5"/>
      <c r="FX778" s="5"/>
      <c r="FY778" s="5"/>
      <c r="FZ778" s="5"/>
      <c r="GA778" s="5"/>
      <c r="GB778" s="5"/>
      <c r="GC778" s="5"/>
      <c r="GD778" s="5"/>
      <c r="GE778" s="5"/>
      <c r="GF778" s="5"/>
      <c r="GG778" s="5"/>
      <c r="GH778" s="5"/>
      <c r="GI778" s="5"/>
      <c r="GJ778" s="5"/>
      <c r="GK778" s="5"/>
      <c r="GL778" s="5"/>
      <c r="GM778" s="5"/>
      <c r="GN778" s="5"/>
      <c r="GO778" s="5"/>
      <c r="GP778" s="5"/>
      <c r="GQ778" s="5"/>
      <c r="GR778" s="5"/>
      <c r="GS778" s="5"/>
      <c r="GT778" s="5"/>
      <c r="GU778" s="5"/>
      <c r="GV778" s="5"/>
      <c r="GW778" s="5"/>
      <c r="GX778" s="5"/>
      <c r="GY778" s="5"/>
      <c r="GZ778" s="5"/>
      <c r="HA778" s="5"/>
      <c r="HB778" s="5"/>
      <c r="HC778" s="5"/>
      <c r="HD778" s="5"/>
      <c r="HE778" s="5"/>
      <c r="HF778" s="5"/>
      <c r="HG778" s="5"/>
      <c r="HH778" s="5"/>
      <c r="HI778" s="5"/>
      <c r="HJ778" s="5"/>
      <c r="HK778" s="5"/>
      <c r="HL778" s="5"/>
      <c r="HM778" s="5"/>
      <c r="HN778" s="5"/>
      <c r="HO778" s="5"/>
      <c r="HP778" s="5"/>
      <c r="HQ778" s="5"/>
      <c r="HR778" s="5"/>
      <c r="HS778" s="5"/>
      <c r="HT778" s="5"/>
      <c r="HU778" s="5"/>
      <c r="HV778" s="5"/>
      <c r="HW778" s="5"/>
      <c r="HX778" s="5"/>
      <c r="HY778" s="5"/>
      <c r="HZ778" s="5"/>
      <c r="IA778" s="5"/>
      <c r="IB778" s="5"/>
      <c r="IC778" s="5"/>
      <c r="ID778" s="5"/>
    </row>
    <row r="779" spans="1:238" s="210" customFormat="1" hidden="1">
      <c r="A779" s="122"/>
      <c r="B779" s="116"/>
      <c r="C779" s="117"/>
      <c r="D779" s="118"/>
      <c r="E779" s="119"/>
      <c r="F779" s="120"/>
      <c r="G779" s="121"/>
      <c r="H779" s="6"/>
      <c r="I779" s="40"/>
      <c r="J779" s="41"/>
      <c r="K779" s="42"/>
      <c r="L779" s="38"/>
      <c r="N779" s="39"/>
      <c r="O779" s="39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  <c r="DT779" s="5"/>
      <c r="DU779" s="5"/>
      <c r="DV779" s="5"/>
      <c r="DW779" s="5"/>
      <c r="DX779" s="5"/>
      <c r="DY779" s="5"/>
      <c r="DZ779" s="5"/>
      <c r="EA779" s="5"/>
      <c r="EB779" s="5"/>
      <c r="EC779" s="5"/>
      <c r="ED779" s="5"/>
      <c r="EE779" s="5"/>
      <c r="EF779" s="5"/>
      <c r="EG779" s="5"/>
      <c r="EH779" s="5"/>
      <c r="EI779" s="5"/>
      <c r="EJ779" s="5"/>
      <c r="EK779" s="5"/>
      <c r="EL779" s="5"/>
      <c r="EM779" s="5"/>
      <c r="EN779" s="5"/>
      <c r="EO779" s="5"/>
      <c r="EP779" s="5"/>
      <c r="EQ779" s="5"/>
      <c r="ER779" s="5"/>
      <c r="ES779" s="5"/>
      <c r="ET779" s="5"/>
      <c r="EU779" s="5"/>
      <c r="EV779" s="5"/>
      <c r="EW779" s="5"/>
      <c r="EX779" s="5"/>
      <c r="EY779" s="5"/>
      <c r="EZ779" s="5"/>
      <c r="FA779" s="5"/>
      <c r="FB779" s="5"/>
      <c r="FC779" s="5"/>
      <c r="FD779" s="5"/>
      <c r="FE779" s="5"/>
      <c r="FF779" s="5"/>
      <c r="FG779" s="5"/>
      <c r="FH779" s="5"/>
      <c r="FI779" s="5"/>
      <c r="FJ779" s="5"/>
      <c r="FK779" s="5"/>
      <c r="FL779" s="5"/>
      <c r="FM779" s="5"/>
      <c r="FN779" s="5"/>
      <c r="FO779" s="5"/>
      <c r="FP779" s="5"/>
      <c r="FQ779" s="5"/>
      <c r="FR779" s="5"/>
      <c r="FS779" s="5"/>
      <c r="FT779" s="5"/>
      <c r="FU779" s="5"/>
      <c r="FV779" s="5"/>
      <c r="FW779" s="5"/>
      <c r="FX779" s="5"/>
      <c r="FY779" s="5"/>
      <c r="FZ779" s="5"/>
      <c r="GA779" s="5"/>
      <c r="GB779" s="5"/>
      <c r="GC779" s="5"/>
      <c r="GD779" s="5"/>
      <c r="GE779" s="5"/>
      <c r="GF779" s="5"/>
      <c r="GG779" s="5"/>
      <c r="GH779" s="5"/>
      <c r="GI779" s="5"/>
      <c r="GJ779" s="5"/>
      <c r="GK779" s="5"/>
      <c r="GL779" s="5"/>
      <c r="GM779" s="5"/>
      <c r="GN779" s="5"/>
      <c r="GO779" s="5"/>
      <c r="GP779" s="5"/>
      <c r="GQ779" s="5"/>
      <c r="GR779" s="5"/>
      <c r="GS779" s="5"/>
      <c r="GT779" s="5"/>
      <c r="GU779" s="5"/>
      <c r="GV779" s="5"/>
      <c r="GW779" s="5"/>
      <c r="GX779" s="5"/>
      <c r="GY779" s="5"/>
      <c r="GZ779" s="5"/>
      <c r="HA779" s="5"/>
      <c r="HB779" s="5"/>
      <c r="HC779" s="5"/>
      <c r="HD779" s="5"/>
      <c r="HE779" s="5"/>
      <c r="HF779" s="5"/>
      <c r="HG779" s="5"/>
      <c r="HH779" s="5"/>
      <c r="HI779" s="5"/>
      <c r="HJ779" s="5"/>
      <c r="HK779" s="5"/>
      <c r="HL779" s="5"/>
      <c r="HM779" s="5"/>
      <c r="HN779" s="5"/>
      <c r="HO779" s="5"/>
      <c r="HP779" s="5"/>
      <c r="HQ779" s="5"/>
      <c r="HR779" s="5"/>
      <c r="HS779" s="5"/>
      <c r="HT779" s="5"/>
      <c r="HU779" s="5"/>
      <c r="HV779" s="5"/>
      <c r="HW779" s="5"/>
      <c r="HX779" s="5"/>
      <c r="HY779" s="5"/>
      <c r="HZ779" s="5"/>
      <c r="IA779" s="5"/>
      <c r="IB779" s="5"/>
      <c r="IC779" s="5"/>
      <c r="ID779" s="5"/>
    </row>
    <row r="780" spans="1:238" s="210" customFormat="1" hidden="1">
      <c r="A780" s="122"/>
      <c r="B780" s="116"/>
      <c r="C780" s="117"/>
      <c r="D780" s="118"/>
      <c r="E780" s="119"/>
      <c r="F780" s="120"/>
      <c r="G780" s="121"/>
      <c r="H780" s="6"/>
      <c r="I780" s="40"/>
      <c r="J780" s="41"/>
      <c r="K780" s="42"/>
      <c r="L780" s="38"/>
      <c r="N780" s="39"/>
      <c r="O780" s="39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  <c r="DT780" s="5"/>
      <c r="DU780" s="5"/>
      <c r="DV780" s="5"/>
      <c r="DW780" s="5"/>
      <c r="DX780" s="5"/>
      <c r="DY780" s="5"/>
      <c r="DZ780" s="5"/>
      <c r="EA780" s="5"/>
      <c r="EB780" s="5"/>
      <c r="EC780" s="5"/>
      <c r="ED780" s="5"/>
      <c r="EE780" s="5"/>
      <c r="EF780" s="5"/>
      <c r="EG780" s="5"/>
      <c r="EH780" s="5"/>
      <c r="EI780" s="5"/>
      <c r="EJ780" s="5"/>
      <c r="EK780" s="5"/>
      <c r="EL780" s="5"/>
      <c r="EM780" s="5"/>
      <c r="EN780" s="5"/>
      <c r="EO780" s="5"/>
      <c r="EP780" s="5"/>
      <c r="EQ780" s="5"/>
      <c r="ER780" s="5"/>
      <c r="ES780" s="5"/>
      <c r="ET780" s="5"/>
      <c r="EU780" s="5"/>
      <c r="EV780" s="5"/>
      <c r="EW780" s="5"/>
      <c r="EX780" s="5"/>
      <c r="EY780" s="5"/>
      <c r="EZ780" s="5"/>
      <c r="FA780" s="5"/>
      <c r="FB780" s="5"/>
      <c r="FC780" s="5"/>
      <c r="FD780" s="5"/>
      <c r="FE780" s="5"/>
      <c r="FF780" s="5"/>
      <c r="FG780" s="5"/>
      <c r="FH780" s="5"/>
      <c r="FI780" s="5"/>
      <c r="FJ780" s="5"/>
      <c r="FK780" s="5"/>
      <c r="FL780" s="5"/>
      <c r="FM780" s="5"/>
      <c r="FN780" s="5"/>
      <c r="FO780" s="5"/>
      <c r="FP780" s="5"/>
      <c r="FQ780" s="5"/>
      <c r="FR780" s="5"/>
      <c r="FS780" s="5"/>
      <c r="FT780" s="5"/>
      <c r="FU780" s="5"/>
      <c r="FV780" s="5"/>
      <c r="FW780" s="5"/>
      <c r="FX780" s="5"/>
      <c r="FY780" s="5"/>
      <c r="FZ780" s="5"/>
      <c r="GA780" s="5"/>
      <c r="GB780" s="5"/>
      <c r="GC780" s="5"/>
      <c r="GD780" s="5"/>
      <c r="GE780" s="5"/>
      <c r="GF780" s="5"/>
      <c r="GG780" s="5"/>
      <c r="GH780" s="5"/>
      <c r="GI780" s="5"/>
      <c r="GJ780" s="5"/>
      <c r="GK780" s="5"/>
      <c r="GL780" s="5"/>
      <c r="GM780" s="5"/>
      <c r="GN780" s="5"/>
      <c r="GO780" s="5"/>
      <c r="GP780" s="5"/>
      <c r="GQ780" s="5"/>
      <c r="GR780" s="5"/>
      <c r="GS780" s="5"/>
      <c r="GT780" s="5"/>
      <c r="GU780" s="5"/>
      <c r="GV780" s="5"/>
      <c r="GW780" s="5"/>
      <c r="GX780" s="5"/>
      <c r="GY780" s="5"/>
      <c r="GZ780" s="5"/>
      <c r="HA780" s="5"/>
      <c r="HB780" s="5"/>
      <c r="HC780" s="5"/>
      <c r="HD780" s="5"/>
      <c r="HE780" s="5"/>
      <c r="HF780" s="5"/>
      <c r="HG780" s="5"/>
      <c r="HH780" s="5"/>
      <c r="HI780" s="5"/>
      <c r="HJ780" s="5"/>
      <c r="HK780" s="5"/>
      <c r="HL780" s="5"/>
      <c r="HM780" s="5"/>
      <c r="HN780" s="5"/>
      <c r="HO780" s="5"/>
      <c r="HP780" s="5"/>
      <c r="HQ780" s="5"/>
      <c r="HR780" s="5"/>
      <c r="HS780" s="5"/>
      <c r="HT780" s="5"/>
      <c r="HU780" s="5"/>
      <c r="HV780" s="5"/>
      <c r="HW780" s="5"/>
      <c r="HX780" s="5"/>
      <c r="HY780" s="5"/>
      <c r="HZ780" s="5"/>
      <c r="IA780" s="5"/>
      <c r="IB780" s="5"/>
      <c r="IC780" s="5"/>
      <c r="ID780" s="5"/>
    </row>
    <row r="781" spans="1:238" s="210" customFormat="1" hidden="1">
      <c r="A781" s="122"/>
      <c r="B781" s="116"/>
      <c r="C781" s="117"/>
      <c r="D781" s="118"/>
      <c r="E781" s="119"/>
      <c r="F781" s="120"/>
      <c r="G781" s="121"/>
      <c r="H781" s="6"/>
      <c r="I781" s="40"/>
      <c r="J781" s="41"/>
      <c r="K781" s="42"/>
      <c r="L781" s="38"/>
      <c r="N781" s="39"/>
      <c r="O781" s="39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  <c r="DT781" s="5"/>
      <c r="DU781" s="5"/>
      <c r="DV781" s="5"/>
      <c r="DW781" s="5"/>
      <c r="DX781" s="5"/>
      <c r="DY781" s="5"/>
      <c r="DZ781" s="5"/>
      <c r="EA781" s="5"/>
      <c r="EB781" s="5"/>
      <c r="EC781" s="5"/>
      <c r="ED781" s="5"/>
      <c r="EE781" s="5"/>
      <c r="EF781" s="5"/>
      <c r="EG781" s="5"/>
      <c r="EH781" s="5"/>
      <c r="EI781" s="5"/>
      <c r="EJ781" s="5"/>
      <c r="EK781" s="5"/>
      <c r="EL781" s="5"/>
      <c r="EM781" s="5"/>
      <c r="EN781" s="5"/>
      <c r="EO781" s="5"/>
      <c r="EP781" s="5"/>
      <c r="EQ781" s="5"/>
      <c r="ER781" s="5"/>
      <c r="ES781" s="5"/>
      <c r="ET781" s="5"/>
      <c r="EU781" s="5"/>
      <c r="EV781" s="5"/>
      <c r="EW781" s="5"/>
      <c r="EX781" s="5"/>
      <c r="EY781" s="5"/>
      <c r="EZ781" s="5"/>
      <c r="FA781" s="5"/>
      <c r="FB781" s="5"/>
      <c r="FC781" s="5"/>
      <c r="FD781" s="5"/>
      <c r="FE781" s="5"/>
      <c r="FF781" s="5"/>
      <c r="FG781" s="5"/>
      <c r="FH781" s="5"/>
      <c r="FI781" s="5"/>
      <c r="FJ781" s="5"/>
      <c r="FK781" s="5"/>
      <c r="FL781" s="5"/>
      <c r="FM781" s="5"/>
      <c r="FN781" s="5"/>
      <c r="FO781" s="5"/>
      <c r="FP781" s="5"/>
      <c r="FQ781" s="5"/>
      <c r="FR781" s="5"/>
      <c r="FS781" s="5"/>
      <c r="FT781" s="5"/>
      <c r="FU781" s="5"/>
      <c r="FV781" s="5"/>
      <c r="FW781" s="5"/>
      <c r="FX781" s="5"/>
      <c r="FY781" s="5"/>
      <c r="FZ781" s="5"/>
      <c r="GA781" s="5"/>
      <c r="GB781" s="5"/>
      <c r="GC781" s="5"/>
      <c r="GD781" s="5"/>
      <c r="GE781" s="5"/>
      <c r="GF781" s="5"/>
      <c r="GG781" s="5"/>
      <c r="GH781" s="5"/>
      <c r="GI781" s="5"/>
      <c r="GJ781" s="5"/>
      <c r="GK781" s="5"/>
      <c r="GL781" s="5"/>
      <c r="GM781" s="5"/>
      <c r="GN781" s="5"/>
      <c r="GO781" s="5"/>
      <c r="GP781" s="5"/>
      <c r="GQ781" s="5"/>
      <c r="GR781" s="5"/>
      <c r="GS781" s="5"/>
      <c r="GT781" s="5"/>
      <c r="GU781" s="5"/>
      <c r="GV781" s="5"/>
      <c r="GW781" s="5"/>
      <c r="GX781" s="5"/>
      <c r="GY781" s="5"/>
      <c r="GZ781" s="5"/>
      <c r="HA781" s="5"/>
      <c r="HB781" s="5"/>
      <c r="HC781" s="5"/>
      <c r="HD781" s="5"/>
      <c r="HE781" s="5"/>
      <c r="HF781" s="5"/>
      <c r="HG781" s="5"/>
      <c r="HH781" s="5"/>
      <c r="HI781" s="5"/>
      <c r="HJ781" s="5"/>
      <c r="HK781" s="5"/>
      <c r="HL781" s="5"/>
      <c r="HM781" s="5"/>
      <c r="HN781" s="5"/>
      <c r="HO781" s="5"/>
      <c r="HP781" s="5"/>
      <c r="HQ781" s="5"/>
      <c r="HR781" s="5"/>
      <c r="HS781" s="5"/>
      <c r="HT781" s="5"/>
      <c r="HU781" s="5"/>
      <c r="HV781" s="5"/>
      <c r="HW781" s="5"/>
      <c r="HX781" s="5"/>
      <c r="HY781" s="5"/>
      <c r="HZ781" s="5"/>
      <c r="IA781" s="5"/>
      <c r="IB781" s="5"/>
      <c r="IC781" s="5"/>
      <c r="ID781" s="5"/>
    </row>
    <row r="782" spans="1:238" s="210" customFormat="1" hidden="1">
      <c r="A782" s="122"/>
      <c r="B782" s="116"/>
      <c r="C782" s="117"/>
      <c r="D782" s="118"/>
      <c r="E782" s="119"/>
      <c r="F782" s="120"/>
      <c r="G782" s="121"/>
      <c r="H782" s="6"/>
      <c r="I782" s="40"/>
      <c r="J782" s="41"/>
      <c r="K782" s="42"/>
      <c r="L782" s="38"/>
      <c r="N782" s="39"/>
      <c r="O782" s="39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5"/>
      <c r="DW782" s="5"/>
      <c r="DX782" s="5"/>
      <c r="DY782" s="5"/>
      <c r="DZ782" s="5"/>
      <c r="EA782" s="5"/>
      <c r="EB782" s="5"/>
      <c r="EC782" s="5"/>
      <c r="ED782" s="5"/>
      <c r="EE782" s="5"/>
      <c r="EF782" s="5"/>
      <c r="EG782" s="5"/>
      <c r="EH782" s="5"/>
      <c r="EI782" s="5"/>
      <c r="EJ782" s="5"/>
      <c r="EK782" s="5"/>
      <c r="EL782" s="5"/>
      <c r="EM782" s="5"/>
      <c r="EN782" s="5"/>
      <c r="EO782" s="5"/>
      <c r="EP782" s="5"/>
      <c r="EQ782" s="5"/>
      <c r="ER782" s="5"/>
      <c r="ES782" s="5"/>
      <c r="ET782" s="5"/>
      <c r="EU782" s="5"/>
      <c r="EV782" s="5"/>
      <c r="EW782" s="5"/>
      <c r="EX782" s="5"/>
      <c r="EY782" s="5"/>
      <c r="EZ782" s="5"/>
      <c r="FA782" s="5"/>
      <c r="FB782" s="5"/>
      <c r="FC782" s="5"/>
      <c r="FD782" s="5"/>
      <c r="FE782" s="5"/>
      <c r="FF782" s="5"/>
      <c r="FG782" s="5"/>
      <c r="FH782" s="5"/>
      <c r="FI782" s="5"/>
      <c r="FJ782" s="5"/>
      <c r="FK782" s="5"/>
      <c r="FL782" s="5"/>
      <c r="FM782" s="5"/>
      <c r="FN782" s="5"/>
      <c r="FO782" s="5"/>
      <c r="FP782" s="5"/>
      <c r="FQ782" s="5"/>
      <c r="FR782" s="5"/>
      <c r="FS782" s="5"/>
      <c r="FT782" s="5"/>
      <c r="FU782" s="5"/>
      <c r="FV782" s="5"/>
      <c r="FW782" s="5"/>
      <c r="FX782" s="5"/>
      <c r="FY782" s="5"/>
      <c r="FZ782" s="5"/>
      <c r="GA782" s="5"/>
      <c r="GB782" s="5"/>
      <c r="GC782" s="5"/>
      <c r="GD782" s="5"/>
      <c r="GE782" s="5"/>
      <c r="GF782" s="5"/>
      <c r="GG782" s="5"/>
      <c r="GH782" s="5"/>
      <c r="GI782" s="5"/>
      <c r="GJ782" s="5"/>
      <c r="GK782" s="5"/>
      <c r="GL782" s="5"/>
      <c r="GM782" s="5"/>
      <c r="GN782" s="5"/>
      <c r="GO782" s="5"/>
      <c r="GP782" s="5"/>
      <c r="GQ782" s="5"/>
      <c r="GR782" s="5"/>
      <c r="GS782" s="5"/>
      <c r="GT782" s="5"/>
      <c r="GU782" s="5"/>
      <c r="GV782" s="5"/>
      <c r="GW782" s="5"/>
      <c r="GX782" s="5"/>
      <c r="GY782" s="5"/>
      <c r="GZ782" s="5"/>
      <c r="HA782" s="5"/>
      <c r="HB782" s="5"/>
      <c r="HC782" s="5"/>
      <c r="HD782" s="5"/>
      <c r="HE782" s="5"/>
      <c r="HF782" s="5"/>
      <c r="HG782" s="5"/>
      <c r="HH782" s="5"/>
      <c r="HI782" s="5"/>
      <c r="HJ782" s="5"/>
      <c r="HK782" s="5"/>
      <c r="HL782" s="5"/>
      <c r="HM782" s="5"/>
      <c r="HN782" s="5"/>
      <c r="HO782" s="5"/>
      <c r="HP782" s="5"/>
      <c r="HQ782" s="5"/>
      <c r="HR782" s="5"/>
      <c r="HS782" s="5"/>
      <c r="HT782" s="5"/>
      <c r="HU782" s="5"/>
      <c r="HV782" s="5"/>
      <c r="HW782" s="5"/>
      <c r="HX782" s="5"/>
      <c r="HY782" s="5"/>
      <c r="HZ782" s="5"/>
      <c r="IA782" s="5"/>
      <c r="IB782" s="5"/>
      <c r="IC782" s="5"/>
      <c r="ID782" s="5"/>
    </row>
    <row r="783" spans="1:238" s="210" customFormat="1" hidden="1">
      <c r="A783" s="122"/>
      <c r="B783" s="116"/>
      <c r="C783" s="117"/>
      <c r="D783" s="118"/>
      <c r="E783" s="119"/>
      <c r="F783" s="120"/>
      <c r="G783" s="121"/>
      <c r="H783" s="6"/>
      <c r="I783" s="40"/>
      <c r="J783" s="41"/>
      <c r="K783" s="42"/>
      <c r="L783" s="38"/>
      <c r="N783" s="39"/>
      <c r="O783" s="39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  <c r="DT783" s="5"/>
      <c r="DU783" s="5"/>
      <c r="DV783" s="5"/>
      <c r="DW783" s="5"/>
      <c r="DX783" s="5"/>
      <c r="DY783" s="5"/>
      <c r="DZ783" s="5"/>
      <c r="EA783" s="5"/>
      <c r="EB783" s="5"/>
      <c r="EC783" s="5"/>
      <c r="ED783" s="5"/>
      <c r="EE783" s="5"/>
      <c r="EF783" s="5"/>
      <c r="EG783" s="5"/>
      <c r="EH783" s="5"/>
      <c r="EI783" s="5"/>
      <c r="EJ783" s="5"/>
      <c r="EK783" s="5"/>
      <c r="EL783" s="5"/>
      <c r="EM783" s="5"/>
      <c r="EN783" s="5"/>
      <c r="EO783" s="5"/>
      <c r="EP783" s="5"/>
      <c r="EQ783" s="5"/>
      <c r="ER783" s="5"/>
      <c r="ES783" s="5"/>
      <c r="ET783" s="5"/>
      <c r="EU783" s="5"/>
      <c r="EV783" s="5"/>
      <c r="EW783" s="5"/>
      <c r="EX783" s="5"/>
      <c r="EY783" s="5"/>
      <c r="EZ783" s="5"/>
      <c r="FA783" s="5"/>
      <c r="FB783" s="5"/>
      <c r="FC783" s="5"/>
      <c r="FD783" s="5"/>
      <c r="FE783" s="5"/>
      <c r="FF783" s="5"/>
      <c r="FG783" s="5"/>
      <c r="FH783" s="5"/>
      <c r="FI783" s="5"/>
      <c r="FJ783" s="5"/>
      <c r="FK783" s="5"/>
      <c r="FL783" s="5"/>
      <c r="FM783" s="5"/>
      <c r="FN783" s="5"/>
      <c r="FO783" s="5"/>
      <c r="FP783" s="5"/>
      <c r="FQ783" s="5"/>
      <c r="FR783" s="5"/>
      <c r="FS783" s="5"/>
      <c r="FT783" s="5"/>
      <c r="FU783" s="5"/>
      <c r="FV783" s="5"/>
      <c r="FW783" s="5"/>
      <c r="FX783" s="5"/>
      <c r="FY783" s="5"/>
      <c r="FZ783" s="5"/>
      <c r="GA783" s="5"/>
      <c r="GB783" s="5"/>
      <c r="GC783" s="5"/>
      <c r="GD783" s="5"/>
      <c r="GE783" s="5"/>
      <c r="GF783" s="5"/>
      <c r="GG783" s="5"/>
      <c r="GH783" s="5"/>
      <c r="GI783" s="5"/>
      <c r="GJ783" s="5"/>
      <c r="GK783" s="5"/>
      <c r="GL783" s="5"/>
      <c r="GM783" s="5"/>
      <c r="GN783" s="5"/>
      <c r="GO783" s="5"/>
      <c r="GP783" s="5"/>
      <c r="GQ783" s="5"/>
      <c r="GR783" s="5"/>
      <c r="GS783" s="5"/>
      <c r="GT783" s="5"/>
      <c r="GU783" s="5"/>
      <c r="GV783" s="5"/>
      <c r="GW783" s="5"/>
      <c r="GX783" s="5"/>
      <c r="GY783" s="5"/>
      <c r="GZ783" s="5"/>
      <c r="HA783" s="5"/>
      <c r="HB783" s="5"/>
      <c r="HC783" s="5"/>
      <c r="HD783" s="5"/>
      <c r="HE783" s="5"/>
      <c r="HF783" s="5"/>
      <c r="HG783" s="5"/>
      <c r="HH783" s="5"/>
      <c r="HI783" s="5"/>
      <c r="HJ783" s="5"/>
      <c r="HK783" s="5"/>
      <c r="HL783" s="5"/>
      <c r="HM783" s="5"/>
      <c r="HN783" s="5"/>
      <c r="HO783" s="5"/>
      <c r="HP783" s="5"/>
      <c r="HQ783" s="5"/>
      <c r="HR783" s="5"/>
      <c r="HS783" s="5"/>
      <c r="HT783" s="5"/>
      <c r="HU783" s="5"/>
      <c r="HV783" s="5"/>
      <c r="HW783" s="5"/>
      <c r="HX783" s="5"/>
      <c r="HY783" s="5"/>
      <c r="HZ783" s="5"/>
      <c r="IA783" s="5"/>
      <c r="IB783" s="5"/>
      <c r="IC783" s="5"/>
      <c r="ID783" s="5"/>
    </row>
    <row r="784" spans="1:238" hidden="1"/>
    <row r="785" spans="1:238" s="210" customFormat="1" hidden="1">
      <c r="A785" s="122"/>
      <c r="B785" s="116"/>
      <c r="C785" s="117"/>
      <c r="D785" s="118"/>
      <c r="E785" s="119"/>
      <c r="F785" s="120"/>
      <c r="G785" s="121"/>
      <c r="H785" s="6"/>
      <c r="I785" s="40"/>
      <c r="J785" s="41"/>
      <c r="K785" s="42"/>
      <c r="L785" s="38"/>
      <c r="N785" s="39"/>
      <c r="O785" s="39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  <c r="DT785" s="5"/>
      <c r="DU785" s="5"/>
      <c r="DV785" s="5"/>
      <c r="DW785" s="5"/>
      <c r="DX785" s="5"/>
      <c r="DY785" s="5"/>
      <c r="DZ785" s="5"/>
      <c r="EA785" s="5"/>
      <c r="EB785" s="5"/>
      <c r="EC785" s="5"/>
      <c r="ED785" s="5"/>
      <c r="EE785" s="5"/>
      <c r="EF785" s="5"/>
      <c r="EG785" s="5"/>
      <c r="EH785" s="5"/>
      <c r="EI785" s="5"/>
      <c r="EJ785" s="5"/>
      <c r="EK785" s="5"/>
      <c r="EL785" s="5"/>
      <c r="EM785" s="5"/>
      <c r="EN785" s="5"/>
      <c r="EO785" s="5"/>
      <c r="EP785" s="5"/>
      <c r="EQ785" s="5"/>
      <c r="ER785" s="5"/>
      <c r="ES785" s="5"/>
      <c r="ET785" s="5"/>
      <c r="EU785" s="5"/>
      <c r="EV785" s="5"/>
      <c r="EW785" s="5"/>
      <c r="EX785" s="5"/>
      <c r="EY785" s="5"/>
      <c r="EZ785" s="5"/>
      <c r="FA785" s="5"/>
      <c r="FB785" s="5"/>
      <c r="FC785" s="5"/>
      <c r="FD785" s="5"/>
      <c r="FE785" s="5"/>
      <c r="FF785" s="5"/>
      <c r="FG785" s="5"/>
      <c r="FH785" s="5"/>
      <c r="FI785" s="5"/>
      <c r="FJ785" s="5"/>
      <c r="FK785" s="5"/>
      <c r="FL785" s="5"/>
      <c r="FM785" s="5"/>
      <c r="FN785" s="5"/>
      <c r="FO785" s="5"/>
      <c r="FP785" s="5"/>
      <c r="FQ785" s="5"/>
      <c r="FR785" s="5"/>
      <c r="FS785" s="5"/>
      <c r="FT785" s="5"/>
      <c r="FU785" s="5"/>
      <c r="FV785" s="5"/>
      <c r="FW785" s="5"/>
      <c r="FX785" s="5"/>
      <c r="FY785" s="5"/>
      <c r="FZ785" s="5"/>
      <c r="GA785" s="5"/>
      <c r="GB785" s="5"/>
      <c r="GC785" s="5"/>
      <c r="GD785" s="5"/>
      <c r="GE785" s="5"/>
      <c r="GF785" s="5"/>
      <c r="GG785" s="5"/>
      <c r="GH785" s="5"/>
      <c r="GI785" s="5"/>
      <c r="GJ785" s="5"/>
      <c r="GK785" s="5"/>
      <c r="GL785" s="5"/>
      <c r="GM785" s="5"/>
      <c r="GN785" s="5"/>
      <c r="GO785" s="5"/>
      <c r="GP785" s="5"/>
      <c r="GQ785" s="5"/>
      <c r="GR785" s="5"/>
      <c r="GS785" s="5"/>
      <c r="GT785" s="5"/>
      <c r="GU785" s="5"/>
      <c r="GV785" s="5"/>
      <c r="GW785" s="5"/>
      <c r="GX785" s="5"/>
      <c r="GY785" s="5"/>
      <c r="GZ785" s="5"/>
      <c r="HA785" s="5"/>
      <c r="HB785" s="5"/>
      <c r="HC785" s="5"/>
      <c r="HD785" s="5"/>
      <c r="HE785" s="5"/>
      <c r="HF785" s="5"/>
      <c r="HG785" s="5"/>
      <c r="HH785" s="5"/>
      <c r="HI785" s="5"/>
      <c r="HJ785" s="5"/>
      <c r="HK785" s="5"/>
      <c r="HL785" s="5"/>
      <c r="HM785" s="5"/>
      <c r="HN785" s="5"/>
      <c r="HO785" s="5"/>
      <c r="HP785" s="5"/>
      <c r="HQ785" s="5"/>
      <c r="HR785" s="5"/>
      <c r="HS785" s="5"/>
      <c r="HT785" s="5"/>
      <c r="HU785" s="5"/>
      <c r="HV785" s="5"/>
      <c r="HW785" s="5"/>
      <c r="HX785" s="5"/>
      <c r="HY785" s="5"/>
      <c r="HZ785" s="5"/>
      <c r="IA785" s="5"/>
      <c r="IB785" s="5"/>
      <c r="IC785" s="5"/>
      <c r="ID785" s="5"/>
    </row>
    <row r="786" spans="1:238" hidden="1"/>
    <row r="787" spans="1:238" s="210" customFormat="1" hidden="1">
      <c r="A787" s="122"/>
      <c r="B787" s="116"/>
      <c r="C787" s="117"/>
      <c r="D787" s="118"/>
      <c r="E787" s="119"/>
      <c r="F787" s="120"/>
      <c r="G787" s="121"/>
      <c r="H787" s="6"/>
      <c r="I787" s="40"/>
      <c r="J787" s="41"/>
      <c r="K787" s="42"/>
      <c r="L787" s="38"/>
      <c r="N787" s="39"/>
      <c r="O787" s="39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  <c r="DT787" s="5"/>
      <c r="DU787" s="5"/>
      <c r="DV787" s="5"/>
      <c r="DW787" s="5"/>
      <c r="DX787" s="5"/>
      <c r="DY787" s="5"/>
      <c r="DZ787" s="5"/>
      <c r="EA787" s="5"/>
      <c r="EB787" s="5"/>
      <c r="EC787" s="5"/>
      <c r="ED787" s="5"/>
      <c r="EE787" s="5"/>
      <c r="EF787" s="5"/>
      <c r="EG787" s="5"/>
      <c r="EH787" s="5"/>
      <c r="EI787" s="5"/>
      <c r="EJ787" s="5"/>
      <c r="EK787" s="5"/>
      <c r="EL787" s="5"/>
      <c r="EM787" s="5"/>
      <c r="EN787" s="5"/>
      <c r="EO787" s="5"/>
      <c r="EP787" s="5"/>
      <c r="EQ787" s="5"/>
      <c r="ER787" s="5"/>
      <c r="ES787" s="5"/>
      <c r="ET787" s="5"/>
      <c r="EU787" s="5"/>
      <c r="EV787" s="5"/>
      <c r="EW787" s="5"/>
      <c r="EX787" s="5"/>
      <c r="EY787" s="5"/>
      <c r="EZ787" s="5"/>
      <c r="FA787" s="5"/>
      <c r="FB787" s="5"/>
      <c r="FC787" s="5"/>
      <c r="FD787" s="5"/>
      <c r="FE787" s="5"/>
      <c r="FF787" s="5"/>
      <c r="FG787" s="5"/>
      <c r="FH787" s="5"/>
      <c r="FI787" s="5"/>
      <c r="FJ787" s="5"/>
      <c r="FK787" s="5"/>
      <c r="FL787" s="5"/>
      <c r="FM787" s="5"/>
      <c r="FN787" s="5"/>
      <c r="FO787" s="5"/>
      <c r="FP787" s="5"/>
      <c r="FQ787" s="5"/>
      <c r="FR787" s="5"/>
      <c r="FS787" s="5"/>
      <c r="FT787" s="5"/>
      <c r="FU787" s="5"/>
      <c r="FV787" s="5"/>
      <c r="FW787" s="5"/>
      <c r="FX787" s="5"/>
      <c r="FY787" s="5"/>
      <c r="FZ787" s="5"/>
      <c r="GA787" s="5"/>
      <c r="GB787" s="5"/>
      <c r="GC787" s="5"/>
      <c r="GD787" s="5"/>
      <c r="GE787" s="5"/>
      <c r="GF787" s="5"/>
      <c r="GG787" s="5"/>
      <c r="GH787" s="5"/>
      <c r="GI787" s="5"/>
      <c r="GJ787" s="5"/>
      <c r="GK787" s="5"/>
      <c r="GL787" s="5"/>
      <c r="GM787" s="5"/>
      <c r="GN787" s="5"/>
      <c r="GO787" s="5"/>
      <c r="GP787" s="5"/>
      <c r="GQ787" s="5"/>
      <c r="GR787" s="5"/>
      <c r="GS787" s="5"/>
      <c r="GT787" s="5"/>
      <c r="GU787" s="5"/>
      <c r="GV787" s="5"/>
      <c r="GW787" s="5"/>
      <c r="GX787" s="5"/>
      <c r="GY787" s="5"/>
      <c r="GZ787" s="5"/>
      <c r="HA787" s="5"/>
      <c r="HB787" s="5"/>
      <c r="HC787" s="5"/>
      <c r="HD787" s="5"/>
      <c r="HE787" s="5"/>
      <c r="HF787" s="5"/>
      <c r="HG787" s="5"/>
      <c r="HH787" s="5"/>
      <c r="HI787" s="5"/>
      <c r="HJ787" s="5"/>
      <c r="HK787" s="5"/>
      <c r="HL787" s="5"/>
      <c r="HM787" s="5"/>
      <c r="HN787" s="5"/>
      <c r="HO787" s="5"/>
      <c r="HP787" s="5"/>
      <c r="HQ787" s="5"/>
      <c r="HR787" s="5"/>
      <c r="HS787" s="5"/>
      <c r="HT787" s="5"/>
      <c r="HU787" s="5"/>
      <c r="HV787" s="5"/>
      <c r="HW787" s="5"/>
      <c r="HX787" s="5"/>
      <c r="HY787" s="5"/>
      <c r="HZ787" s="5"/>
      <c r="IA787" s="5"/>
      <c r="IB787" s="5"/>
      <c r="IC787" s="5"/>
      <c r="ID787" s="5"/>
    </row>
    <row r="788" spans="1:238" hidden="1"/>
    <row r="789" spans="1:238" s="210" customFormat="1" hidden="1">
      <c r="A789" s="122"/>
      <c r="B789" s="116"/>
      <c r="C789" s="117"/>
      <c r="D789" s="118"/>
      <c r="E789" s="119"/>
      <c r="F789" s="120"/>
      <c r="G789" s="121"/>
      <c r="H789" s="6"/>
      <c r="I789" s="40"/>
      <c r="J789" s="41"/>
      <c r="K789" s="42"/>
      <c r="L789" s="38"/>
      <c r="N789" s="39"/>
      <c r="O789" s="39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  <c r="DT789" s="5"/>
      <c r="DU789" s="5"/>
      <c r="DV789" s="5"/>
      <c r="DW789" s="5"/>
      <c r="DX789" s="5"/>
      <c r="DY789" s="5"/>
      <c r="DZ789" s="5"/>
      <c r="EA789" s="5"/>
      <c r="EB789" s="5"/>
      <c r="EC789" s="5"/>
      <c r="ED789" s="5"/>
      <c r="EE789" s="5"/>
      <c r="EF789" s="5"/>
      <c r="EG789" s="5"/>
      <c r="EH789" s="5"/>
      <c r="EI789" s="5"/>
      <c r="EJ789" s="5"/>
      <c r="EK789" s="5"/>
      <c r="EL789" s="5"/>
      <c r="EM789" s="5"/>
      <c r="EN789" s="5"/>
      <c r="EO789" s="5"/>
      <c r="EP789" s="5"/>
      <c r="EQ789" s="5"/>
      <c r="ER789" s="5"/>
      <c r="ES789" s="5"/>
      <c r="ET789" s="5"/>
      <c r="EU789" s="5"/>
      <c r="EV789" s="5"/>
      <c r="EW789" s="5"/>
      <c r="EX789" s="5"/>
      <c r="EY789" s="5"/>
      <c r="EZ789" s="5"/>
      <c r="FA789" s="5"/>
      <c r="FB789" s="5"/>
      <c r="FC789" s="5"/>
      <c r="FD789" s="5"/>
      <c r="FE789" s="5"/>
      <c r="FF789" s="5"/>
      <c r="FG789" s="5"/>
      <c r="FH789" s="5"/>
      <c r="FI789" s="5"/>
      <c r="FJ789" s="5"/>
      <c r="FK789" s="5"/>
      <c r="FL789" s="5"/>
      <c r="FM789" s="5"/>
      <c r="FN789" s="5"/>
      <c r="FO789" s="5"/>
      <c r="FP789" s="5"/>
      <c r="FQ789" s="5"/>
      <c r="FR789" s="5"/>
      <c r="FS789" s="5"/>
      <c r="FT789" s="5"/>
      <c r="FU789" s="5"/>
      <c r="FV789" s="5"/>
      <c r="FW789" s="5"/>
      <c r="FX789" s="5"/>
      <c r="FY789" s="5"/>
      <c r="FZ789" s="5"/>
      <c r="GA789" s="5"/>
      <c r="GB789" s="5"/>
      <c r="GC789" s="5"/>
      <c r="GD789" s="5"/>
      <c r="GE789" s="5"/>
      <c r="GF789" s="5"/>
      <c r="GG789" s="5"/>
      <c r="GH789" s="5"/>
      <c r="GI789" s="5"/>
      <c r="GJ789" s="5"/>
      <c r="GK789" s="5"/>
      <c r="GL789" s="5"/>
      <c r="GM789" s="5"/>
      <c r="GN789" s="5"/>
      <c r="GO789" s="5"/>
      <c r="GP789" s="5"/>
      <c r="GQ789" s="5"/>
      <c r="GR789" s="5"/>
      <c r="GS789" s="5"/>
      <c r="GT789" s="5"/>
      <c r="GU789" s="5"/>
      <c r="GV789" s="5"/>
      <c r="GW789" s="5"/>
      <c r="GX789" s="5"/>
      <c r="GY789" s="5"/>
      <c r="GZ789" s="5"/>
      <c r="HA789" s="5"/>
      <c r="HB789" s="5"/>
      <c r="HC789" s="5"/>
      <c r="HD789" s="5"/>
      <c r="HE789" s="5"/>
      <c r="HF789" s="5"/>
      <c r="HG789" s="5"/>
      <c r="HH789" s="5"/>
      <c r="HI789" s="5"/>
      <c r="HJ789" s="5"/>
      <c r="HK789" s="5"/>
      <c r="HL789" s="5"/>
      <c r="HM789" s="5"/>
      <c r="HN789" s="5"/>
      <c r="HO789" s="5"/>
      <c r="HP789" s="5"/>
      <c r="HQ789" s="5"/>
      <c r="HR789" s="5"/>
      <c r="HS789" s="5"/>
      <c r="HT789" s="5"/>
      <c r="HU789" s="5"/>
      <c r="HV789" s="5"/>
      <c r="HW789" s="5"/>
      <c r="HX789" s="5"/>
      <c r="HY789" s="5"/>
      <c r="HZ789" s="5"/>
      <c r="IA789" s="5"/>
      <c r="IB789" s="5"/>
      <c r="IC789" s="5"/>
      <c r="ID789" s="5"/>
    </row>
    <row r="790" spans="1:238" hidden="1"/>
    <row r="791" spans="1:238" s="210" customFormat="1" hidden="1">
      <c r="A791" s="122"/>
      <c r="B791" s="116"/>
      <c r="C791" s="117"/>
      <c r="D791" s="118"/>
      <c r="E791" s="119"/>
      <c r="F791" s="120"/>
      <c r="G791" s="121"/>
      <c r="H791" s="6"/>
      <c r="I791" s="40"/>
      <c r="J791" s="41"/>
      <c r="K791" s="42"/>
      <c r="L791" s="38"/>
      <c r="N791" s="39"/>
      <c r="O791" s="39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  <c r="DT791" s="5"/>
      <c r="DU791" s="5"/>
      <c r="DV791" s="5"/>
      <c r="DW791" s="5"/>
      <c r="DX791" s="5"/>
      <c r="DY791" s="5"/>
      <c r="DZ791" s="5"/>
      <c r="EA791" s="5"/>
      <c r="EB791" s="5"/>
      <c r="EC791" s="5"/>
      <c r="ED791" s="5"/>
      <c r="EE791" s="5"/>
      <c r="EF791" s="5"/>
      <c r="EG791" s="5"/>
      <c r="EH791" s="5"/>
      <c r="EI791" s="5"/>
      <c r="EJ791" s="5"/>
      <c r="EK791" s="5"/>
      <c r="EL791" s="5"/>
      <c r="EM791" s="5"/>
      <c r="EN791" s="5"/>
      <c r="EO791" s="5"/>
      <c r="EP791" s="5"/>
      <c r="EQ791" s="5"/>
      <c r="ER791" s="5"/>
      <c r="ES791" s="5"/>
      <c r="ET791" s="5"/>
      <c r="EU791" s="5"/>
      <c r="EV791" s="5"/>
      <c r="EW791" s="5"/>
      <c r="EX791" s="5"/>
      <c r="EY791" s="5"/>
      <c r="EZ791" s="5"/>
      <c r="FA791" s="5"/>
      <c r="FB791" s="5"/>
      <c r="FC791" s="5"/>
      <c r="FD791" s="5"/>
      <c r="FE791" s="5"/>
      <c r="FF791" s="5"/>
      <c r="FG791" s="5"/>
      <c r="FH791" s="5"/>
      <c r="FI791" s="5"/>
      <c r="FJ791" s="5"/>
      <c r="FK791" s="5"/>
      <c r="FL791" s="5"/>
      <c r="FM791" s="5"/>
      <c r="FN791" s="5"/>
      <c r="FO791" s="5"/>
      <c r="FP791" s="5"/>
      <c r="FQ791" s="5"/>
      <c r="FR791" s="5"/>
      <c r="FS791" s="5"/>
      <c r="FT791" s="5"/>
      <c r="FU791" s="5"/>
      <c r="FV791" s="5"/>
      <c r="FW791" s="5"/>
      <c r="FX791" s="5"/>
      <c r="FY791" s="5"/>
      <c r="FZ791" s="5"/>
      <c r="GA791" s="5"/>
      <c r="GB791" s="5"/>
      <c r="GC791" s="5"/>
      <c r="GD791" s="5"/>
      <c r="GE791" s="5"/>
      <c r="GF791" s="5"/>
      <c r="GG791" s="5"/>
      <c r="GH791" s="5"/>
      <c r="GI791" s="5"/>
      <c r="GJ791" s="5"/>
      <c r="GK791" s="5"/>
      <c r="GL791" s="5"/>
      <c r="GM791" s="5"/>
      <c r="GN791" s="5"/>
      <c r="GO791" s="5"/>
      <c r="GP791" s="5"/>
      <c r="GQ791" s="5"/>
      <c r="GR791" s="5"/>
      <c r="GS791" s="5"/>
      <c r="GT791" s="5"/>
      <c r="GU791" s="5"/>
      <c r="GV791" s="5"/>
      <c r="GW791" s="5"/>
      <c r="GX791" s="5"/>
      <c r="GY791" s="5"/>
      <c r="GZ791" s="5"/>
      <c r="HA791" s="5"/>
      <c r="HB791" s="5"/>
      <c r="HC791" s="5"/>
      <c r="HD791" s="5"/>
      <c r="HE791" s="5"/>
      <c r="HF791" s="5"/>
      <c r="HG791" s="5"/>
      <c r="HH791" s="5"/>
      <c r="HI791" s="5"/>
      <c r="HJ791" s="5"/>
      <c r="HK791" s="5"/>
      <c r="HL791" s="5"/>
      <c r="HM791" s="5"/>
      <c r="HN791" s="5"/>
      <c r="HO791" s="5"/>
      <c r="HP791" s="5"/>
      <c r="HQ791" s="5"/>
      <c r="HR791" s="5"/>
      <c r="HS791" s="5"/>
      <c r="HT791" s="5"/>
      <c r="HU791" s="5"/>
      <c r="HV791" s="5"/>
      <c r="HW791" s="5"/>
      <c r="HX791" s="5"/>
      <c r="HY791" s="5"/>
      <c r="HZ791" s="5"/>
      <c r="IA791" s="5"/>
      <c r="IB791" s="5"/>
      <c r="IC791" s="5"/>
      <c r="ID791" s="5"/>
    </row>
    <row r="792" spans="1:238" s="210" customFormat="1" hidden="1">
      <c r="A792" s="122"/>
      <c r="B792" s="116"/>
      <c r="C792" s="117"/>
      <c r="D792" s="118"/>
      <c r="E792" s="119"/>
      <c r="F792" s="120"/>
      <c r="G792" s="121"/>
      <c r="H792" s="6"/>
      <c r="I792" s="40"/>
      <c r="J792" s="41"/>
      <c r="K792" s="42"/>
      <c r="L792" s="38"/>
      <c r="N792" s="39"/>
      <c r="O792" s="39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  <c r="DT792" s="5"/>
      <c r="DU792" s="5"/>
      <c r="DV792" s="5"/>
      <c r="DW792" s="5"/>
      <c r="DX792" s="5"/>
      <c r="DY792" s="5"/>
      <c r="DZ792" s="5"/>
      <c r="EA792" s="5"/>
      <c r="EB792" s="5"/>
      <c r="EC792" s="5"/>
      <c r="ED792" s="5"/>
      <c r="EE792" s="5"/>
      <c r="EF792" s="5"/>
      <c r="EG792" s="5"/>
      <c r="EH792" s="5"/>
      <c r="EI792" s="5"/>
      <c r="EJ792" s="5"/>
      <c r="EK792" s="5"/>
      <c r="EL792" s="5"/>
      <c r="EM792" s="5"/>
      <c r="EN792" s="5"/>
      <c r="EO792" s="5"/>
      <c r="EP792" s="5"/>
      <c r="EQ792" s="5"/>
      <c r="ER792" s="5"/>
      <c r="ES792" s="5"/>
      <c r="ET792" s="5"/>
      <c r="EU792" s="5"/>
      <c r="EV792" s="5"/>
      <c r="EW792" s="5"/>
      <c r="EX792" s="5"/>
      <c r="EY792" s="5"/>
      <c r="EZ792" s="5"/>
      <c r="FA792" s="5"/>
      <c r="FB792" s="5"/>
      <c r="FC792" s="5"/>
      <c r="FD792" s="5"/>
      <c r="FE792" s="5"/>
      <c r="FF792" s="5"/>
      <c r="FG792" s="5"/>
      <c r="FH792" s="5"/>
      <c r="FI792" s="5"/>
      <c r="FJ792" s="5"/>
      <c r="FK792" s="5"/>
      <c r="FL792" s="5"/>
      <c r="FM792" s="5"/>
      <c r="FN792" s="5"/>
      <c r="FO792" s="5"/>
      <c r="FP792" s="5"/>
      <c r="FQ792" s="5"/>
      <c r="FR792" s="5"/>
      <c r="FS792" s="5"/>
      <c r="FT792" s="5"/>
      <c r="FU792" s="5"/>
      <c r="FV792" s="5"/>
      <c r="FW792" s="5"/>
      <c r="FX792" s="5"/>
      <c r="FY792" s="5"/>
      <c r="FZ792" s="5"/>
      <c r="GA792" s="5"/>
      <c r="GB792" s="5"/>
      <c r="GC792" s="5"/>
      <c r="GD792" s="5"/>
      <c r="GE792" s="5"/>
      <c r="GF792" s="5"/>
      <c r="GG792" s="5"/>
      <c r="GH792" s="5"/>
      <c r="GI792" s="5"/>
      <c r="GJ792" s="5"/>
      <c r="GK792" s="5"/>
      <c r="GL792" s="5"/>
      <c r="GM792" s="5"/>
      <c r="GN792" s="5"/>
      <c r="GO792" s="5"/>
      <c r="GP792" s="5"/>
      <c r="GQ792" s="5"/>
      <c r="GR792" s="5"/>
      <c r="GS792" s="5"/>
      <c r="GT792" s="5"/>
      <c r="GU792" s="5"/>
      <c r="GV792" s="5"/>
      <c r="GW792" s="5"/>
      <c r="GX792" s="5"/>
      <c r="GY792" s="5"/>
      <c r="GZ792" s="5"/>
      <c r="HA792" s="5"/>
      <c r="HB792" s="5"/>
      <c r="HC792" s="5"/>
      <c r="HD792" s="5"/>
      <c r="HE792" s="5"/>
      <c r="HF792" s="5"/>
      <c r="HG792" s="5"/>
      <c r="HH792" s="5"/>
      <c r="HI792" s="5"/>
      <c r="HJ792" s="5"/>
      <c r="HK792" s="5"/>
      <c r="HL792" s="5"/>
      <c r="HM792" s="5"/>
      <c r="HN792" s="5"/>
      <c r="HO792" s="5"/>
      <c r="HP792" s="5"/>
      <c r="HQ792" s="5"/>
      <c r="HR792" s="5"/>
      <c r="HS792" s="5"/>
      <c r="HT792" s="5"/>
      <c r="HU792" s="5"/>
      <c r="HV792" s="5"/>
      <c r="HW792" s="5"/>
      <c r="HX792" s="5"/>
      <c r="HY792" s="5"/>
      <c r="HZ792" s="5"/>
      <c r="IA792" s="5"/>
      <c r="IB792" s="5"/>
      <c r="IC792" s="5"/>
      <c r="ID792" s="5"/>
    </row>
    <row r="793" spans="1:238" hidden="1"/>
    <row r="794" spans="1:238" s="210" customFormat="1" hidden="1">
      <c r="A794" s="122"/>
      <c r="B794" s="116"/>
      <c r="C794" s="117"/>
      <c r="D794" s="118"/>
      <c r="E794" s="119"/>
      <c r="F794" s="120"/>
      <c r="G794" s="121"/>
      <c r="H794" s="6"/>
      <c r="I794" s="40"/>
      <c r="J794" s="41"/>
      <c r="K794" s="42"/>
      <c r="L794" s="38"/>
      <c r="N794" s="39"/>
      <c r="O794" s="39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5"/>
      <c r="DW794" s="5"/>
      <c r="DX794" s="5"/>
      <c r="DY794" s="5"/>
      <c r="DZ794" s="5"/>
      <c r="EA794" s="5"/>
      <c r="EB794" s="5"/>
      <c r="EC794" s="5"/>
      <c r="ED794" s="5"/>
      <c r="EE794" s="5"/>
      <c r="EF794" s="5"/>
      <c r="EG794" s="5"/>
      <c r="EH794" s="5"/>
      <c r="EI794" s="5"/>
      <c r="EJ794" s="5"/>
      <c r="EK794" s="5"/>
      <c r="EL794" s="5"/>
      <c r="EM794" s="5"/>
      <c r="EN794" s="5"/>
      <c r="EO794" s="5"/>
      <c r="EP794" s="5"/>
      <c r="EQ794" s="5"/>
      <c r="ER794" s="5"/>
      <c r="ES794" s="5"/>
      <c r="ET794" s="5"/>
      <c r="EU794" s="5"/>
      <c r="EV794" s="5"/>
      <c r="EW794" s="5"/>
      <c r="EX794" s="5"/>
      <c r="EY794" s="5"/>
      <c r="EZ794" s="5"/>
      <c r="FA794" s="5"/>
      <c r="FB794" s="5"/>
      <c r="FC794" s="5"/>
      <c r="FD794" s="5"/>
      <c r="FE794" s="5"/>
      <c r="FF794" s="5"/>
      <c r="FG794" s="5"/>
      <c r="FH794" s="5"/>
      <c r="FI794" s="5"/>
      <c r="FJ794" s="5"/>
      <c r="FK794" s="5"/>
      <c r="FL794" s="5"/>
      <c r="FM794" s="5"/>
      <c r="FN794" s="5"/>
      <c r="FO794" s="5"/>
      <c r="FP794" s="5"/>
      <c r="FQ794" s="5"/>
      <c r="FR794" s="5"/>
      <c r="FS794" s="5"/>
      <c r="FT794" s="5"/>
      <c r="FU794" s="5"/>
      <c r="FV794" s="5"/>
      <c r="FW794" s="5"/>
      <c r="FX794" s="5"/>
      <c r="FY794" s="5"/>
      <c r="FZ794" s="5"/>
      <c r="GA794" s="5"/>
      <c r="GB794" s="5"/>
      <c r="GC794" s="5"/>
      <c r="GD794" s="5"/>
      <c r="GE794" s="5"/>
      <c r="GF794" s="5"/>
      <c r="GG794" s="5"/>
      <c r="GH794" s="5"/>
      <c r="GI794" s="5"/>
      <c r="GJ794" s="5"/>
      <c r="GK794" s="5"/>
      <c r="GL794" s="5"/>
      <c r="GM794" s="5"/>
      <c r="GN794" s="5"/>
      <c r="GO794" s="5"/>
      <c r="GP794" s="5"/>
      <c r="GQ794" s="5"/>
      <c r="GR794" s="5"/>
      <c r="GS794" s="5"/>
      <c r="GT794" s="5"/>
      <c r="GU794" s="5"/>
      <c r="GV794" s="5"/>
      <c r="GW794" s="5"/>
      <c r="GX794" s="5"/>
      <c r="GY794" s="5"/>
      <c r="GZ794" s="5"/>
      <c r="HA794" s="5"/>
      <c r="HB794" s="5"/>
      <c r="HC794" s="5"/>
      <c r="HD794" s="5"/>
      <c r="HE794" s="5"/>
      <c r="HF794" s="5"/>
      <c r="HG794" s="5"/>
      <c r="HH794" s="5"/>
      <c r="HI794" s="5"/>
      <c r="HJ794" s="5"/>
      <c r="HK794" s="5"/>
      <c r="HL794" s="5"/>
      <c r="HM794" s="5"/>
      <c r="HN794" s="5"/>
      <c r="HO794" s="5"/>
      <c r="HP794" s="5"/>
      <c r="HQ794" s="5"/>
      <c r="HR794" s="5"/>
      <c r="HS794" s="5"/>
      <c r="HT794" s="5"/>
      <c r="HU794" s="5"/>
      <c r="HV794" s="5"/>
      <c r="HW794" s="5"/>
      <c r="HX794" s="5"/>
      <c r="HY794" s="5"/>
      <c r="HZ794" s="5"/>
      <c r="IA794" s="5"/>
      <c r="IB794" s="5"/>
      <c r="IC794" s="5"/>
      <c r="ID794" s="5"/>
    </row>
    <row r="795" spans="1:238" hidden="1"/>
    <row r="796" spans="1:238" s="210" customFormat="1" hidden="1">
      <c r="A796" s="122"/>
      <c r="B796" s="116"/>
      <c r="C796" s="117"/>
      <c r="D796" s="118"/>
      <c r="E796" s="119"/>
      <c r="F796" s="120"/>
      <c r="G796" s="121"/>
      <c r="H796" s="6"/>
      <c r="I796" s="40"/>
      <c r="J796" s="41"/>
      <c r="K796" s="42"/>
      <c r="L796" s="38"/>
      <c r="N796" s="39"/>
      <c r="O796" s="39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  <c r="DT796" s="5"/>
      <c r="DU796" s="5"/>
      <c r="DV796" s="5"/>
      <c r="DW796" s="5"/>
      <c r="DX796" s="5"/>
      <c r="DY796" s="5"/>
      <c r="DZ796" s="5"/>
      <c r="EA796" s="5"/>
      <c r="EB796" s="5"/>
      <c r="EC796" s="5"/>
      <c r="ED796" s="5"/>
      <c r="EE796" s="5"/>
      <c r="EF796" s="5"/>
      <c r="EG796" s="5"/>
      <c r="EH796" s="5"/>
      <c r="EI796" s="5"/>
      <c r="EJ796" s="5"/>
      <c r="EK796" s="5"/>
      <c r="EL796" s="5"/>
      <c r="EM796" s="5"/>
      <c r="EN796" s="5"/>
      <c r="EO796" s="5"/>
      <c r="EP796" s="5"/>
      <c r="EQ796" s="5"/>
      <c r="ER796" s="5"/>
      <c r="ES796" s="5"/>
      <c r="ET796" s="5"/>
      <c r="EU796" s="5"/>
      <c r="EV796" s="5"/>
      <c r="EW796" s="5"/>
      <c r="EX796" s="5"/>
      <c r="EY796" s="5"/>
      <c r="EZ796" s="5"/>
      <c r="FA796" s="5"/>
      <c r="FB796" s="5"/>
      <c r="FC796" s="5"/>
      <c r="FD796" s="5"/>
      <c r="FE796" s="5"/>
      <c r="FF796" s="5"/>
      <c r="FG796" s="5"/>
      <c r="FH796" s="5"/>
      <c r="FI796" s="5"/>
      <c r="FJ796" s="5"/>
      <c r="FK796" s="5"/>
      <c r="FL796" s="5"/>
      <c r="FM796" s="5"/>
      <c r="FN796" s="5"/>
      <c r="FO796" s="5"/>
      <c r="FP796" s="5"/>
      <c r="FQ796" s="5"/>
      <c r="FR796" s="5"/>
      <c r="FS796" s="5"/>
      <c r="FT796" s="5"/>
      <c r="FU796" s="5"/>
      <c r="FV796" s="5"/>
      <c r="FW796" s="5"/>
      <c r="FX796" s="5"/>
      <c r="FY796" s="5"/>
      <c r="FZ796" s="5"/>
      <c r="GA796" s="5"/>
      <c r="GB796" s="5"/>
      <c r="GC796" s="5"/>
      <c r="GD796" s="5"/>
      <c r="GE796" s="5"/>
      <c r="GF796" s="5"/>
      <c r="GG796" s="5"/>
      <c r="GH796" s="5"/>
      <c r="GI796" s="5"/>
      <c r="GJ796" s="5"/>
      <c r="GK796" s="5"/>
      <c r="GL796" s="5"/>
      <c r="GM796" s="5"/>
      <c r="GN796" s="5"/>
      <c r="GO796" s="5"/>
      <c r="GP796" s="5"/>
      <c r="GQ796" s="5"/>
      <c r="GR796" s="5"/>
      <c r="GS796" s="5"/>
      <c r="GT796" s="5"/>
      <c r="GU796" s="5"/>
      <c r="GV796" s="5"/>
      <c r="GW796" s="5"/>
      <c r="GX796" s="5"/>
      <c r="GY796" s="5"/>
      <c r="GZ796" s="5"/>
      <c r="HA796" s="5"/>
      <c r="HB796" s="5"/>
      <c r="HC796" s="5"/>
      <c r="HD796" s="5"/>
      <c r="HE796" s="5"/>
      <c r="HF796" s="5"/>
      <c r="HG796" s="5"/>
      <c r="HH796" s="5"/>
      <c r="HI796" s="5"/>
      <c r="HJ796" s="5"/>
      <c r="HK796" s="5"/>
      <c r="HL796" s="5"/>
      <c r="HM796" s="5"/>
      <c r="HN796" s="5"/>
      <c r="HO796" s="5"/>
      <c r="HP796" s="5"/>
      <c r="HQ796" s="5"/>
      <c r="HR796" s="5"/>
      <c r="HS796" s="5"/>
      <c r="HT796" s="5"/>
      <c r="HU796" s="5"/>
      <c r="HV796" s="5"/>
      <c r="HW796" s="5"/>
      <c r="HX796" s="5"/>
      <c r="HY796" s="5"/>
      <c r="HZ796" s="5"/>
      <c r="IA796" s="5"/>
      <c r="IB796" s="5"/>
      <c r="IC796" s="5"/>
      <c r="ID796" s="5"/>
    </row>
    <row r="797" spans="1:238" hidden="1"/>
    <row r="798" spans="1:238" s="210" customFormat="1" hidden="1">
      <c r="A798" s="122"/>
      <c r="B798" s="116"/>
      <c r="C798" s="117"/>
      <c r="D798" s="118"/>
      <c r="E798" s="119"/>
      <c r="F798" s="120"/>
      <c r="G798" s="121"/>
      <c r="H798" s="6"/>
      <c r="I798" s="40"/>
      <c r="J798" s="41"/>
      <c r="K798" s="42"/>
      <c r="L798" s="38"/>
      <c r="N798" s="39"/>
      <c r="O798" s="39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5"/>
      <c r="DW798" s="5"/>
      <c r="DX798" s="5"/>
      <c r="DY798" s="5"/>
      <c r="DZ798" s="5"/>
      <c r="EA798" s="5"/>
      <c r="EB798" s="5"/>
      <c r="EC798" s="5"/>
      <c r="ED798" s="5"/>
      <c r="EE798" s="5"/>
      <c r="EF798" s="5"/>
      <c r="EG798" s="5"/>
      <c r="EH798" s="5"/>
      <c r="EI798" s="5"/>
      <c r="EJ798" s="5"/>
      <c r="EK798" s="5"/>
      <c r="EL798" s="5"/>
      <c r="EM798" s="5"/>
      <c r="EN798" s="5"/>
      <c r="EO798" s="5"/>
      <c r="EP798" s="5"/>
      <c r="EQ798" s="5"/>
      <c r="ER798" s="5"/>
      <c r="ES798" s="5"/>
      <c r="ET798" s="5"/>
      <c r="EU798" s="5"/>
      <c r="EV798" s="5"/>
      <c r="EW798" s="5"/>
      <c r="EX798" s="5"/>
      <c r="EY798" s="5"/>
      <c r="EZ798" s="5"/>
      <c r="FA798" s="5"/>
      <c r="FB798" s="5"/>
      <c r="FC798" s="5"/>
      <c r="FD798" s="5"/>
      <c r="FE798" s="5"/>
      <c r="FF798" s="5"/>
      <c r="FG798" s="5"/>
      <c r="FH798" s="5"/>
      <c r="FI798" s="5"/>
      <c r="FJ798" s="5"/>
      <c r="FK798" s="5"/>
      <c r="FL798" s="5"/>
      <c r="FM798" s="5"/>
      <c r="FN798" s="5"/>
      <c r="FO798" s="5"/>
      <c r="FP798" s="5"/>
      <c r="FQ798" s="5"/>
      <c r="FR798" s="5"/>
      <c r="FS798" s="5"/>
      <c r="FT798" s="5"/>
      <c r="FU798" s="5"/>
      <c r="FV798" s="5"/>
      <c r="FW798" s="5"/>
      <c r="FX798" s="5"/>
      <c r="FY798" s="5"/>
      <c r="FZ798" s="5"/>
      <c r="GA798" s="5"/>
      <c r="GB798" s="5"/>
      <c r="GC798" s="5"/>
      <c r="GD798" s="5"/>
      <c r="GE798" s="5"/>
      <c r="GF798" s="5"/>
      <c r="GG798" s="5"/>
      <c r="GH798" s="5"/>
      <c r="GI798" s="5"/>
      <c r="GJ798" s="5"/>
      <c r="GK798" s="5"/>
      <c r="GL798" s="5"/>
      <c r="GM798" s="5"/>
      <c r="GN798" s="5"/>
      <c r="GO798" s="5"/>
      <c r="GP798" s="5"/>
      <c r="GQ798" s="5"/>
      <c r="GR798" s="5"/>
      <c r="GS798" s="5"/>
      <c r="GT798" s="5"/>
      <c r="GU798" s="5"/>
      <c r="GV798" s="5"/>
      <c r="GW798" s="5"/>
      <c r="GX798" s="5"/>
      <c r="GY798" s="5"/>
      <c r="GZ798" s="5"/>
      <c r="HA798" s="5"/>
      <c r="HB798" s="5"/>
      <c r="HC798" s="5"/>
      <c r="HD798" s="5"/>
      <c r="HE798" s="5"/>
      <c r="HF798" s="5"/>
      <c r="HG798" s="5"/>
      <c r="HH798" s="5"/>
      <c r="HI798" s="5"/>
      <c r="HJ798" s="5"/>
      <c r="HK798" s="5"/>
      <c r="HL798" s="5"/>
      <c r="HM798" s="5"/>
      <c r="HN798" s="5"/>
      <c r="HO798" s="5"/>
      <c r="HP798" s="5"/>
      <c r="HQ798" s="5"/>
      <c r="HR798" s="5"/>
      <c r="HS798" s="5"/>
      <c r="HT798" s="5"/>
      <c r="HU798" s="5"/>
      <c r="HV798" s="5"/>
      <c r="HW798" s="5"/>
      <c r="HX798" s="5"/>
      <c r="HY798" s="5"/>
      <c r="HZ798" s="5"/>
      <c r="IA798" s="5"/>
      <c r="IB798" s="5"/>
      <c r="IC798" s="5"/>
      <c r="ID798" s="5"/>
    </row>
    <row r="799" spans="1:238" hidden="1"/>
    <row r="800" spans="1:238" s="210" customFormat="1" hidden="1">
      <c r="A800" s="122"/>
      <c r="B800" s="116"/>
      <c r="C800" s="117"/>
      <c r="D800" s="118"/>
      <c r="E800" s="119"/>
      <c r="F800" s="120"/>
      <c r="G800" s="121"/>
      <c r="H800" s="6"/>
      <c r="I800" s="40"/>
      <c r="J800" s="41"/>
      <c r="K800" s="42"/>
      <c r="L800" s="38"/>
      <c r="N800" s="39"/>
      <c r="O800" s="39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  <c r="DT800" s="5"/>
      <c r="DU800" s="5"/>
      <c r="DV800" s="5"/>
      <c r="DW800" s="5"/>
      <c r="DX800" s="5"/>
      <c r="DY800" s="5"/>
      <c r="DZ800" s="5"/>
      <c r="EA800" s="5"/>
      <c r="EB800" s="5"/>
      <c r="EC800" s="5"/>
      <c r="ED800" s="5"/>
      <c r="EE800" s="5"/>
      <c r="EF800" s="5"/>
      <c r="EG800" s="5"/>
      <c r="EH800" s="5"/>
      <c r="EI800" s="5"/>
      <c r="EJ800" s="5"/>
      <c r="EK800" s="5"/>
      <c r="EL800" s="5"/>
      <c r="EM800" s="5"/>
      <c r="EN800" s="5"/>
      <c r="EO800" s="5"/>
      <c r="EP800" s="5"/>
      <c r="EQ800" s="5"/>
      <c r="ER800" s="5"/>
      <c r="ES800" s="5"/>
      <c r="ET800" s="5"/>
      <c r="EU800" s="5"/>
      <c r="EV800" s="5"/>
      <c r="EW800" s="5"/>
      <c r="EX800" s="5"/>
      <c r="EY800" s="5"/>
      <c r="EZ800" s="5"/>
      <c r="FA800" s="5"/>
      <c r="FB800" s="5"/>
      <c r="FC800" s="5"/>
      <c r="FD800" s="5"/>
      <c r="FE800" s="5"/>
      <c r="FF800" s="5"/>
      <c r="FG800" s="5"/>
      <c r="FH800" s="5"/>
      <c r="FI800" s="5"/>
      <c r="FJ800" s="5"/>
      <c r="FK800" s="5"/>
      <c r="FL800" s="5"/>
      <c r="FM800" s="5"/>
      <c r="FN800" s="5"/>
      <c r="FO800" s="5"/>
      <c r="FP800" s="5"/>
      <c r="FQ800" s="5"/>
      <c r="FR800" s="5"/>
      <c r="FS800" s="5"/>
      <c r="FT800" s="5"/>
      <c r="FU800" s="5"/>
      <c r="FV800" s="5"/>
      <c r="FW800" s="5"/>
      <c r="FX800" s="5"/>
      <c r="FY800" s="5"/>
      <c r="FZ800" s="5"/>
      <c r="GA800" s="5"/>
      <c r="GB800" s="5"/>
      <c r="GC800" s="5"/>
      <c r="GD800" s="5"/>
      <c r="GE800" s="5"/>
      <c r="GF800" s="5"/>
      <c r="GG800" s="5"/>
      <c r="GH800" s="5"/>
      <c r="GI800" s="5"/>
      <c r="GJ800" s="5"/>
      <c r="GK800" s="5"/>
      <c r="GL800" s="5"/>
      <c r="GM800" s="5"/>
      <c r="GN800" s="5"/>
      <c r="GO800" s="5"/>
      <c r="GP800" s="5"/>
      <c r="GQ800" s="5"/>
      <c r="GR800" s="5"/>
      <c r="GS800" s="5"/>
      <c r="GT800" s="5"/>
      <c r="GU800" s="5"/>
      <c r="GV800" s="5"/>
      <c r="GW800" s="5"/>
      <c r="GX800" s="5"/>
      <c r="GY800" s="5"/>
      <c r="GZ800" s="5"/>
      <c r="HA800" s="5"/>
      <c r="HB800" s="5"/>
      <c r="HC800" s="5"/>
      <c r="HD800" s="5"/>
      <c r="HE800" s="5"/>
      <c r="HF800" s="5"/>
      <c r="HG800" s="5"/>
      <c r="HH800" s="5"/>
      <c r="HI800" s="5"/>
      <c r="HJ800" s="5"/>
      <c r="HK800" s="5"/>
      <c r="HL800" s="5"/>
      <c r="HM800" s="5"/>
      <c r="HN800" s="5"/>
      <c r="HO800" s="5"/>
      <c r="HP800" s="5"/>
      <c r="HQ800" s="5"/>
      <c r="HR800" s="5"/>
      <c r="HS800" s="5"/>
      <c r="HT800" s="5"/>
      <c r="HU800" s="5"/>
      <c r="HV800" s="5"/>
      <c r="HW800" s="5"/>
      <c r="HX800" s="5"/>
      <c r="HY800" s="5"/>
      <c r="HZ800" s="5"/>
      <c r="IA800" s="5"/>
      <c r="IB800" s="5"/>
      <c r="IC800" s="5"/>
      <c r="ID800" s="5"/>
    </row>
    <row r="801" spans="1:238" hidden="1"/>
    <row r="802" spans="1:238" s="210" customFormat="1" hidden="1">
      <c r="A802" s="122"/>
      <c r="B802" s="116"/>
      <c r="C802" s="117"/>
      <c r="D802" s="118"/>
      <c r="E802" s="119"/>
      <c r="F802" s="120"/>
      <c r="G802" s="121"/>
      <c r="H802" s="6"/>
      <c r="I802" s="40"/>
      <c r="J802" s="41"/>
      <c r="K802" s="42"/>
      <c r="L802" s="38"/>
      <c r="N802" s="39"/>
      <c r="O802" s="39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5"/>
      <c r="DW802" s="5"/>
      <c r="DX802" s="5"/>
      <c r="DY802" s="5"/>
      <c r="DZ802" s="5"/>
      <c r="EA802" s="5"/>
      <c r="EB802" s="5"/>
      <c r="EC802" s="5"/>
      <c r="ED802" s="5"/>
      <c r="EE802" s="5"/>
      <c r="EF802" s="5"/>
      <c r="EG802" s="5"/>
      <c r="EH802" s="5"/>
      <c r="EI802" s="5"/>
      <c r="EJ802" s="5"/>
      <c r="EK802" s="5"/>
      <c r="EL802" s="5"/>
      <c r="EM802" s="5"/>
      <c r="EN802" s="5"/>
      <c r="EO802" s="5"/>
      <c r="EP802" s="5"/>
      <c r="EQ802" s="5"/>
      <c r="ER802" s="5"/>
      <c r="ES802" s="5"/>
      <c r="ET802" s="5"/>
      <c r="EU802" s="5"/>
      <c r="EV802" s="5"/>
      <c r="EW802" s="5"/>
      <c r="EX802" s="5"/>
      <c r="EY802" s="5"/>
      <c r="EZ802" s="5"/>
      <c r="FA802" s="5"/>
      <c r="FB802" s="5"/>
      <c r="FC802" s="5"/>
      <c r="FD802" s="5"/>
      <c r="FE802" s="5"/>
      <c r="FF802" s="5"/>
      <c r="FG802" s="5"/>
      <c r="FH802" s="5"/>
      <c r="FI802" s="5"/>
      <c r="FJ802" s="5"/>
      <c r="FK802" s="5"/>
      <c r="FL802" s="5"/>
      <c r="FM802" s="5"/>
      <c r="FN802" s="5"/>
      <c r="FO802" s="5"/>
      <c r="FP802" s="5"/>
      <c r="FQ802" s="5"/>
      <c r="FR802" s="5"/>
      <c r="FS802" s="5"/>
      <c r="FT802" s="5"/>
      <c r="FU802" s="5"/>
      <c r="FV802" s="5"/>
      <c r="FW802" s="5"/>
      <c r="FX802" s="5"/>
      <c r="FY802" s="5"/>
      <c r="FZ802" s="5"/>
      <c r="GA802" s="5"/>
      <c r="GB802" s="5"/>
      <c r="GC802" s="5"/>
      <c r="GD802" s="5"/>
      <c r="GE802" s="5"/>
      <c r="GF802" s="5"/>
      <c r="GG802" s="5"/>
      <c r="GH802" s="5"/>
      <c r="GI802" s="5"/>
      <c r="GJ802" s="5"/>
      <c r="GK802" s="5"/>
      <c r="GL802" s="5"/>
      <c r="GM802" s="5"/>
      <c r="GN802" s="5"/>
      <c r="GO802" s="5"/>
      <c r="GP802" s="5"/>
      <c r="GQ802" s="5"/>
      <c r="GR802" s="5"/>
      <c r="GS802" s="5"/>
      <c r="GT802" s="5"/>
      <c r="GU802" s="5"/>
      <c r="GV802" s="5"/>
      <c r="GW802" s="5"/>
      <c r="GX802" s="5"/>
      <c r="GY802" s="5"/>
      <c r="GZ802" s="5"/>
      <c r="HA802" s="5"/>
      <c r="HB802" s="5"/>
      <c r="HC802" s="5"/>
      <c r="HD802" s="5"/>
      <c r="HE802" s="5"/>
      <c r="HF802" s="5"/>
      <c r="HG802" s="5"/>
      <c r="HH802" s="5"/>
      <c r="HI802" s="5"/>
      <c r="HJ802" s="5"/>
      <c r="HK802" s="5"/>
      <c r="HL802" s="5"/>
      <c r="HM802" s="5"/>
      <c r="HN802" s="5"/>
      <c r="HO802" s="5"/>
      <c r="HP802" s="5"/>
      <c r="HQ802" s="5"/>
      <c r="HR802" s="5"/>
      <c r="HS802" s="5"/>
      <c r="HT802" s="5"/>
      <c r="HU802" s="5"/>
      <c r="HV802" s="5"/>
      <c r="HW802" s="5"/>
      <c r="HX802" s="5"/>
      <c r="HY802" s="5"/>
      <c r="HZ802" s="5"/>
      <c r="IA802" s="5"/>
      <c r="IB802" s="5"/>
      <c r="IC802" s="5"/>
      <c r="ID802" s="5"/>
    </row>
    <row r="803" spans="1:238" hidden="1"/>
    <row r="804" spans="1:238" s="210" customFormat="1" hidden="1">
      <c r="A804" s="122"/>
      <c r="B804" s="116"/>
      <c r="C804" s="117"/>
      <c r="D804" s="118"/>
      <c r="E804" s="119"/>
      <c r="F804" s="120"/>
      <c r="G804" s="121"/>
      <c r="H804" s="6"/>
      <c r="I804" s="40"/>
      <c r="J804" s="41"/>
      <c r="K804" s="42"/>
      <c r="L804" s="38"/>
      <c r="N804" s="39"/>
      <c r="O804" s="39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  <c r="DT804" s="5"/>
      <c r="DU804" s="5"/>
      <c r="DV804" s="5"/>
      <c r="DW804" s="5"/>
      <c r="DX804" s="5"/>
      <c r="DY804" s="5"/>
      <c r="DZ804" s="5"/>
      <c r="EA804" s="5"/>
      <c r="EB804" s="5"/>
      <c r="EC804" s="5"/>
      <c r="ED804" s="5"/>
      <c r="EE804" s="5"/>
      <c r="EF804" s="5"/>
      <c r="EG804" s="5"/>
      <c r="EH804" s="5"/>
      <c r="EI804" s="5"/>
      <c r="EJ804" s="5"/>
      <c r="EK804" s="5"/>
      <c r="EL804" s="5"/>
      <c r="EM804" s="5"/>
      <c r="EN804" s="5"/>
      <c r="EO804" s="5"/>
      <c r="EP804" s="5"/>
      <c r="EQ804" s="5"/>
      <c r="ER804" s="5"/>
      <c r="ES804" s="5"/>
      <c r="ET804" s="5"/>
      <c r="EU804" s="5"/>
      <c r="EV804" s="5"/>
      <c r="EW804" s="5"/>
      <c r="EX804" s="5"/>
      <c r="EY804" s="5"/>
      <c r="EZ804" s="5"/>
      <c r="FA804" s="5"/>
      <c r="FB804" s="5"/>
      <c r="FC804" s="5"/>
      <c r="FD804" s="5"/>
      <c r="FE804" s="5"/>
      <c r="FF804" s="5"/>
      <c r="FG804" s="5"/>
      <c r="FH804" s="5"/>
      <c r="FI804" s="5"/>
      <c r="FJ804" s="5"/>
      <c r="FK804" s="5"/>
      <c r="FL804" s="5"/>
      <c r="FM804" s="5"/>
      <c r="FN804" s="5"/>
      <c r="FO804" s="5"/>
      <c r="FP804" s="5"/>
      <c r="FQ804" s="5"/>
      <c r="FR804" s="5"/>
      <c r="FS804" s="5"/>
      <c r="FT804" s="5"/>
      <c r="FU804" s="5"/>
      <c r="FV804" s="5"/>
      <c r="FW804" s="5"/>
      <c r="FX804" s="5"/>
      <c r="FY804" s="5"/>
      <c r="FZ804" s="5"/>
      <c r="GA804" s="5"/>
      <c r="GB804" s="5"/>
      <c r="GC804" s="5"/>
      <c r="GD804" s="5"/>
      <c r="GE804" s="5"/>
      <c r="GF804" s="5"/>
      <c r="GG804" s="5"/>
      <c r="GH804" s="5"/>
      <c r="GI804" s="5"/>
      <c r="GJ804" s="5"/>
      <c r="GK804" s="5"/>
      <c r="GL804" s="5"/>
      <c r="GM804" s="5"/>
      <c r="GN804" s="5"/>
      <c r="GO804" s="5"/>
      <c r="GP804" s="5"/>
      <c r="GQ804" s="5"/>
      <c r="GR804" s="5"/>
      <c r="GS804" s="5"/>
      <c r="GT804" s="5"/>
      <c r="GU804" s="5"/>
      <c r="GV804" s="5"/>
      <c r="GW804" s="5"/>
      <c r="GX804" s="5"/>
      <c r="GY804" s="5"/>
      <c r="GZ804" s="5"/>
      <c r="HA804" s="5"/>
      <c r="HB804" s="5"/>
      <c r="HC804" s="5"/>
      <c r="HD804" s="5"/>
      <c r="HE804" s="5"/>
      <c r="HF804" s="5"/>
      <c r="HG804" s="5"/>
      <c r="HH804" s="5"/>
      <c r="HI804" s="5"/>
      <c r="HJ804" s="5"/>
      <c r="HK804" s="5"/>
      <c r="HL804" s="5"/>
      <c r="HM804" s="5"/>
      <c r="HN804" s="5"/>
      <c r="HO804" s="5"/>
      <c r="HP804" s="5"/>
      <c r="HQ804" s="5"/>
      <c r="HR804" s="5"/>
      <c r="HS804" s="5"/>
      <c r="HT804" s="5"/>
      <c r="HU804" s="5"/>
      <c r="HV804" s="5"/>
      <c r="HW804" s="5"/>
      <c r="HX804" s="5"/>
      <c r="HY804" s="5"/>
      <c r="HZ804" s="5"/>
      <c r="IA804" s="5"/>
      <c r="IB804" s="5"/>
      <c r="IC804" s="5"/>
      <c r="ID804" s="5"/>
    </row>
    <row r="805" spans="1:238" hidden="1"/>
    <row r="806" spans="1:238" s="210" customFormat="1" hidden="1">
      <c r="A806" s="122"/>
      <c r="B806" s="116"/>
      <c r="C806" s="117"/>
      <c r="D806" s="118"/>
      <c r="E806" s="119"/>
      <c r="F806" s="120"/>
      <c r="G806" s="121"/>
      <c r="H806" s="6"/>
      <c r="I806" s="40"/>
      <c r="J806" s="41"/>
      <c r="K806" s="42"/>
      <c r="L806" s="38"/>
      <c r="N806" s="39"/>
      <c r="O806" s="39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5"/>
      <c r="DW806" s="5"/>
      <c r="DX806" s="5"/>
      <c r="DY806" s="5"/>
      <c r="DZ806" s="5"/>
      <c r="EA806" s="5"/>
      <c r="EB806" s="5"/>
      <c r="EC806" s="5"/>
      <c r="ED806" s="5"/>
      <c r="EE806" s="5"/>
      <c r="EF806" s="5"/>
      <c r="EG806" s="5"/>
      <c r="EH806" s="5"/>
      <c r="EI806" s="5"/>
      <c r="EJ806" s="5"/>
      <c r="EK806" s="5"/>
      <c r="EL806" s="5"/>
      <c r="EM806" s="5"/>
      <c r="EN806" s="5"/>
      <c r="EO806" s="5"/>
      <c r="EP806" s="5"/>
      <c r="EQ806" s="5"/>
      <c r="ER806" s="5"/>
      <c r="ES806" s="5"/>
      <c r="ET806" s="5"/>
      <c r="EU806" s="5"/>
      <c r="EV806" s="5"/>
      <c r="EW806" s="5"/>
      <c r="EX806" s="5"/>
      <c r="EY806" s="5"/>
      <c r="EZ806" s="5"/>
      <c r="FA806" s="5"/>
      <c r="FB806" s="5"/>
      <c r="FC806" s="5"/>
      <c r="FD806" s="5"/>
      <c r="FE806" s="5"/>
      <c r="FF806" s="5"/>
      <c r="FG806" s="5"/>
      <c r="FH806" s="5"/>
      <c r="FI806" s="5"/>
      <c r="FJ806" s="5"/>
      <c r="FK806" s="5"/>
      <c r="FL806" s="5"/>
      <c r="FM806" s="5"/>
      <c r="FN806" s="5"/>
      <c r="FO806" s="5"/>
      <c r="FP806" s="5"/>
      <c r="FQ806" s="5"/>
      <c r="FR806" s="5"/>
      <c r="FS806" s="5"/>
      <c r="FT806" s="5"/>
      <c r="FU806" s="5"/>
      <c r="FV806" s="5"/>
      <c r="FW806" s="5"/>
      <c r="FX806" s="5"/>
      <c r="FY806" s="5"/>
      <c r="FZ806" s="5"/>
      <c r="GA806" s="5"/>
      <c r="GB806" s="5"/>
      <c r="GC806" s="5"/>
      <c r="GD806" s="5"/>
      <c r="GE806" s="5"/>
      <c r="GF806" s="5"/>
      <c r="GG806" s="5"/>
      <c r="GH806" s="5"/>
      <c r="GI806" s="5"/>
      <c r="GJ806" s="5"/>
      <c r="GK806" s="5"/>
      <c r="GL806" s="5"/>
      <c r="GM806" s="5"/>
      <c r="GN806" s="5"/>
      <c r="GO806" s="5"/>
      <c r="GP806" s="5"/>
      <c r="GQ806" s="5"/>
      <c r="GR806" s="5"/>
      <c r="GS806" s="5"/>
      <c r="GT806" s="5"/>
      <c r="GU806" s="5"/>
      <c r="GV806" s="5"/>
      <c r="GW806" s="5"/>
      <c r="GX806" s="5"/>
      <c r="GY806" s="5"/>
      <c r="GZ806" s="5"/>
      <c r="HA806" s="5"/>
      <c r="HB806" s="5"/>
      <c r="HC806" s="5"/>
      <c r="HD806" s="5"/>
      <c r="HE806" s="5"/>
      <c r="HF806" s="5"/>
      <c r="HG806" s="5"/>
      <c r="HH806" s="5"/>
      <c r="HI806" s="5"/>
      <c r="HJ806" s="5"/>
      <c r="HK806" s="5"/>
      <c r="HL806" s="5"/>
      <c r="HM806" s="5"/>
      <c r="HN806" s="5"/>
      <c r="HO806" s="5"/>
      <c r="HP806" s="5"/>
      <c r="HQ806" s="5"/>
      <c r="HR806" s="5"/>
      <c r="HS806" s="5"/>
      <c r="HT806" s="5"/>
      <c r="HU806" s="5"/>
      <c r="HV806" s="5"/>
      <c r="HW806" s="5"/>
      <c r="HX806" s="5"/>
      <c r="HY806" s="5"/>
      <c r="HZ806" s="5"/>
      <c r="IA806" s="5"/>
      <c r="IB806" s="5"/>
      <c r="IC806" s="5"/>
      <c r="ID806" s="5"/>
    </row>
    <row r="807" spans="1:238" s="210" customFormat="1" hidden="1">
      <c r="A807" s="122"/>
      <c r="B807" s="116"/>
      <c r="C807" s="117"/>
      <c r="D807" s="118"/>
      <c r="E807" s="119"/>
      <c r="F807" s="120"/>
      <c r="G807" s="121"/>
      <c r="H807" s="6"/>
      <c r="I807" s="40"/>
      <c r="J807" s="41"/>
      <c r="K807" s="42"/>
      <c r="L807" s="38"/>
      <c r="N807" s="39"/>
      <c r="O807" s="39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  <c r="DT807" s="5"/>
      <c r="DU807" s="5"/>
      <c r="DV807" s="5"/>
      <c r="DW807" s="5"/>
      <c r="DX807" s="5"/>
      <c r="DY807" s="5"/>
      <c r="DZ807" s="5"/>
      <c r="EA807" s="5"/>
      <c r="EB807" s="5"/>
      <c r="EC807" s="5"/>
      <c r="ED807" s="5"/>
      <c r="EE807" s="5"/>
      <c r="EF807" s="5"/>
      <c r="EG807" s="5"/>
      <c r="EH807" s="5"/>
      <c r="EI807" s="5"/>
      <c r="EJ807" s="5"/>
      <c r="EK807" s="5"/>
      <c r="EL807" s="5"/>
      <c r="EM807" s="5"/>
      <c r="EN807" s="5"/>
      <c r="EO807" s="5"/>
      <c r="EP807" s="5"/>
      <c r="EQ807" s="5"/>
      <c r="ER807" s="5"/>
      <c r="ES807" s="5"/>
      <c r="ET807" s="5"/>
      <c r="EU807" s="5"/>
      <c r="EV807" s="5"/>
      <c r="EW807" s="5"/>
      <c r="EX807" s="5"/>
      <c r="EY807" s="5"/>
      <c r="EZ807" s="5"/>
      <c r="FA807" s="5"/>
      <c r="FB807" s="5"/>
      <c r="FC807" s="5"/>
      <c r="FD807" s="5"/>
      <c r="FE807" s="5"/>
      <c r="FF807" s="5"/>
      <c r="FG807" s="5"/>
      <c r="FH807" s="5"/>
      <c r="FI807" s="5"/>
      <c r="FJ807" s="5"/>
      <c r="FK807" s="5"/>
      <c r="FL807" s="5"/>
      <c r="FM807" s="5"/>
      <c r="FN807" s="5"/>
      <c r="FO807" s="5"/>
      <c r="FP807" s="5"/>
      <c r="FQ807" s="5"/>
      <c r="FR807" s="5"/>
      <c r="FS807" s="5"/>
      <c r="FT807" s="5"/>
      <c r="FU807" s="5"/>
      <c r="FV807" s="5"/>
      <c r="FW807" s="5"/>
      <c r="FX807" s="5"/>
      <c r="FY807" s="5"/>
      <c r="FZ807" s="5"/>
      <c r="GA807" s="5"/>
      <c r="GB807" s="5"/>
      <c r="GC807" s="5"/>
      <c r="GD807" s="5"/>
      <c r="GE807" s="5"/>
      <c r="GF807" s="5"/>
      <c r="GG807" s="5"/>
      <c r="GH807" s="5"/>
      <c r="GI807" s="5"/>
      <c r="GJ807" s="5"/>
      <c r="GK807" s="5"/>
      <c r="GL807" s="5"/>
      <c r="GM807" s="5"/>
      <c r="GN807" s="5"/>
      <c r="GO807" s="5"/>
      <c r="GP807" s="5"/>
      <c r="GQ807" s="5"/>
      <c r="GR807" s="5"/>
      <c r="GS807" s="5"/>
      <c r="GT807" s="5"/>
      <c r="GU807" s="5"/>
      <c r="GV807" s="5"/>
      <c r="GW807" s="5"/>
      <c r="GX807" s="5"/>
      <c r="GY807" s="5"/>
      <c r="GZ807" s="5"/>
      <c r="HA807" s="5"/>
      <c r="HB807" s="5"/>
      <c r="HC807" s="5"/>
      <c r="HD807" s="5"/>
      <c r="HE807" s="5"/>
      <c r="HF807" s="5"/>
      <c r="HG807" s="5"/>
      <c r="HH807" s="5"/>
      <c r="HI807" s="5"/>
      <c r="HJ807" s="5"/>
      <c r="HK807" s="5"/>
      <c r="HL807" s="5"/>
      <c r="HM807" s="5"/>
      <c r="HN807" s="5"/>
      <c r="HO807" s="5"/>
      <c r="HP807" s="5"/>
      <c r="HQ807" s="5"/>
      <c r="HR807" s="5"/>
      <c r="HS807" s="5"/>
      <c r="HT807" s="5"/>
      <c r="HU807" s="5"/>
      <c r="HV807" s="5"/>
      <c r="HW807" s="5"/>
      <c r="HX807" s="5"/>
      <c r="HY807" s="5"/>
      <c r="HZ807" s="5"/>
      <c r="IA807" s="5"/>
      <c r="IB807" s="5"/>
      <c r="IC807" s="5"/>
      <c r="ID807" s="5"/>
    </row>
    <row r="808" spans="1:238" hidden="1"/>
    <row r="809" spans="1:238" s="210" customFormat="1" hidden="1">
      <c r="A809" s="122"/>
      <c r="B809" s="116"/>
      <c r="C809" s="117"/>
      <c r="D809" s="118"/>
      <c r="E809" s="119"/>
      <c r="F809" s="120"/>
      <c r="G809" s="121"/>
      <c r="H809" s="6"/>
      <c r="I809" s="40"/>
      <c r="J809" s="41"/>
      <c r="K809" s="42"/>
      <c r="L809" s="38"/>
      <c r="N809" s="39"/>
      <c r="O809" s="39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  <c r="DT809" s="5"/>
      <c r="DU809" s="5"/>
      <c r="DV809" s="5"/>
      <c r="DW809" s="5"/>
      <c r="DX809" s="5"/>
      <c r="DY809" s="5"/>
      <c r="DZ809" s="5"/>
      <c r="EA809" s="5"/>
      <c r="EB809" s="5"/>
      <c r="EC809" s="5"/>
      <c r="ED809" s="5"/>
      <c r="EE809" s="5"/>
      <c r="EF809" s="5"/>
      <c r="EG809" s="5"/>
      <c r="EH809" s="5"/>
      <c r="EI809" s="5"/>
      <c r="EJ809" s="5"/>
      <c r="EK809" s="5"/>
      <c r="EL809" s="5"/>
      <c r="EM809" s="5"/>
      <c r="EN809" s="5"/>
      <c r="EO809" s="5"/>
      <c r="EP809" s="5"/>
      <c r="EQ809" s="5"/>
      <c r="ER809" s="5"/>
      <c r="ES809" s="5"/>
      <c r="ET809" s="5"/>
      <c r="EU809" s="5"/>
      <c r="EV809" s="5"/>
      <c r="EW809" s="5"/>
      <c r="EX809" s="5"/>
      <c r="EY809" s="5"/>
      <c r="EZ809" s="5"/>
      <c r="FA809" s="5"/>
      <c r="FB809" s="5"/>
      <c r="FC809" s="5"/>
      <c r="FD809" s="5"/>
      <c r="FE809" s="5"/>
      <c r="FF809" s="5"/>
      <c r="FG809" s="5"/>
      <c r="FH809" s="5"/>
      <c r="FI809" s="5"/>
      <c r="FJ809" s="5"/>
      <c r="FK809" s="5"/>
      <c r="FL809" s="5"/>
      <c r="FM809" s="5"/>
      <c r="FN809" s="5"/>
      <c r="FO809" s="5"/>
      <c r="FP809" s="5"/>
      <c r="FQ809" s="5"/>
      <c r="FR809" s="5"/>
      <c r="FS809" s="5"/>
      <c r="FT809" s="5"/>
      <c r="FU809" s="5"/>
      <c r="FV809" s="5"/>
      <c r="FW809" s="5"/>
      <c r="FX809" s="5"/>
      <c r="FY809" s="5"/>
      <c r="FZ809" s="5"/>
      <c r="GA809" s="5"/>
      <c r="GB809" s="5"/>
      <c r="GC809" s="5"/>
      <c r="GD809" s="5"/>
      <c r="GE809" s="5"/>
      <c r="GF809" s="5"/>
      <c r="GG809" s="5"/>
      <c r="GH809" s="5"/>
      <c r="GI809" s="5"/>
      <c r="GJ809" s="5"/>
      <c r="GK809" s="5"/>
      <c r="GL809" s="5"/>
      <c r="GM809" s="5"/>
      <c r="GN809" s="5"/>
      <c r="GO809" s="5"/>
      <c r="GP809" s="5"/>
      <c r="GQ809" s="5"/>
      <c r="GR809" s="5"/>
      <c r="GS809" s="5"/>
      <c r="GT809" s="5"/>
      <c r="GU809" s="5"/>
      <c r="GV809" s="5"/>
      <c r="GW809" s="5"/>
      <c r="GX809" s="5"/>
      <c r="GY809" s="5"/>
      <c r="GZ809" s="5"/>
      <c r="HA809" s="5"/>
      <c r="HB809" s="5"/>
      <c r="HC809" s="5"/>
      <c r="HD809" s="5"/>
      <c r="HE809" s="5"/>
      <c r="HF809" s="5"/>
      <c r="HG809" s="5"/>
      <c r="HH809" s="5"/>
      <c r="HI809" s="5"/>
      <c r="HJ809" s="5"/>
      <c r="HK809" s="5"/>
      <c r="HL809" s="5"/>
      <c r="HM809" s="5"/>
      <c r="HN809" s="5"/>
      <c r="HO809" s="5"/>
      <c r="HP809" s="5"/>
      <c r="HQ809" s="5"/>
      <c r="HR809" s="5"/>
      <c r="HS809" s="5"/>
      <c r="HT809" s="5"/>
      <c r="HU809" s="5"/>
      <c r="HV809" s="5"/>
      <c r="HW809" s="5"/>
      <c r="HX809" s="5"/>
      <c r="HY809" s="5"/>
      <c r="HZ809" s="5"/>
      <c r="IA809" s="5"/>
      <c r="IB809" s="5"/>
      <c r="IC809" s="5"/>
      <c r="ID809" s="5"/>
    </row>
    <row r="810" spans="1:238" hidden="1"/>
    <row r="811" spans="1:238" s="210" customFormat="1" hidden="1">
      <c r="A811" s="122"/>
      <c r="B811" s="116"/>
      <c r="C811" s="117"/>
      <c r="D811" s="118"/>
      <c r="E811" s="119"/>
      <c r="F811" s="120"/>
      <c r="G811" s="121"/>
      <c r="H811" s="6"/>
      <c r="I811" s="40"/>
      <c r="J811" s="41"/>
      <c r="K811" s="42"/>
      <c r="L811" s="38"/>
      <c r="N811" s="39"/>
      <c r="O811" s="39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  <c r="DT811" s="5"/>
      <c r="DU811" s="5"/>
      <c r="DV811" s="5"/>
      <c r="DW811" s="5"/>
      <c r="DX811" s="5"/>
      <c r="DY811" s="5"/>
      <c r="DZ811" s="5"/>
      <c r="EA811" s="5"/>
      <c r="EB811" s="5"/>
      <c r="EC811" s="5"/>
      <c r="ED811" s="5"/>
      <c r="EE811" s="5"/>
      <c r="EF811" s="5"/>
      <c r="EG811" s="5"/>
      <c r="EH811" s="5"/>
      <c r="EI811" s="5"/>
      <c r="EJ811" s="5"/>
      <c r="EK811" s="5"/>
      <c r="EL811" s="5"/>
      <c r="EM811" s="5"/>
      <c r="EN811" s="5"/>
      <c r="EO811" s="5"/>
      <c r="EP811" s="5"/>
      <c r="EQ811" s="5"/>
      <c r="ER811" s="5"/>
      <c r="ES811" s="5"/>
      <c r="ET811" s="5"/>
      <c r="EU811" s="5"/>
      <c r="EV811" s="5"/>
      <c r="EW811" s="5"/>
      <c r="EX811" s="5"/>
      <c r="EY811" s="5"/>
      <c r="EZ811" s="5"/>
      <c r="FA811" s="5"/>
      <c r="FB811" s="5"/>
      <c r="FC811" s="5"/>
      <c r="FD811" s="5"/>
      <c r="FE811" s="5"/>
      <c r="FF811" s="5"/>
      <c r="FG811" s="5"/>
      <c r="FH811" s="5"/>
      <c r="FI811" s="5"/>
      <c r="FJ811" s="5"/>
      <c r="FK811" s="5"/>
      <c r="FL811" s="5"/>
      <c r="FM811" s="5"/>
      <c r="FN811" s="5"/>
      <c r="FO811" s="5"/>
      <c r="FP811" s="5"/>
      <c r="FQ811" s="5"/>
      <c r="FR811" s="5"/>
      <c r="FS811" s="5"/>
      <c r="FT811" s="5"/>
      <c r="FU811" s="5"/>
      <c r="FV811" s="5"/>
      <c r="FW811" s="5"/>
      <c r="FX811" s="5"/>
      <c r="FY811" s="5"/>
      <c r="FZ811" s="5"/>
      <c r="GA811" s="5"/>
      <c r="GB811" s="5"/>
      <c r="GC811" s="5"/>
      <c r="GD811" s="5"/>
      <c r="GE811" s="5"/>
      <c r="GF811" s="5"/>
      <c r="GG811" s="5"/>
      <c r="GH811" s="5"/>
      <c r="GI811" s="5"/>
      <c r="GJ811" s="5"/>
      <c r="GK811" s="5"/>
      <c r="GL811" s="5"/>
      <c r="GM811" s="5"/>
      <c r="GN811" s="5"/>
      <c r="GO811" s="5"/>
      <c r="GP811" s="5"/>
      <c r="GQ811" s="5"/>
      <c r="GR811" s="5"/>
      <c r="GS811" s="5"/>
      <c r="GT811" s="5"/>
      <c r="GU811" s="5"/>
      <c r="GV811" s="5"/>
      <c r="GW811" s="5"/>
      <c r="GX811" s="5"/>
      <c r="GY811" s="5"/>
      <c r="GZ811" s="5"/>
      <c r="HA811" s="5"/>
      <c r="HB811" s="5"/>
      <c r="HC811" s="5"/>
      <c r="HD811" s="5"/>
      <c r="HE811" s="5"/>
      <c r="HF811" s="5"/>
      <c r="HG811" s="5"/>
      <c r="HH811" s="5"/>
      <c r="HI811" s="5"/>
      <c r="HJ811" s="5"/>
      <c r="HK811" s="5"/>
      <c r="HL811" s="5"/>
      <c r="HM811" s="5"/>
      <c r="HN811" s="5"/>
      <c r="HO811" s="5"/>
      <c r="HP811" s="5"/>
      <c r="HQ811" s="5"/>
      <c r="HR811" s="5"/>
      <c r="HS811" s="5"/>
      <c r="HT811" s="5"/>
      <c r="HU811" s="5"/>
      <c r="HV811" s="5"/>
      <c r="HW811" s="5"/>
      <c r="HX811" s="5"/>
      <c r="HY811" s="5"/>
      <c r="HZ811" s="5"/>
      <c r="IA811" s="5"/>
      <c r="IB811" s="5"/>
      <c r="IC811" s="5"/>
      <c r="ID811" s="5"/>
    </row>
    <row r="812" spans="1:238" s="210" customFormat="1" hidden="1">
      <c r="A812" s="122"/>
      <c r="B812" s="116"/>
      <c r="C812" s="117"/>
      <c r="D812" s="118"/>
      <c r="E812" s="119"/>
      <c r="F812" s="120"/>
      <c r="G812" s="121"/>
      <c r="H812" s="6"/>
      <c r="I812" s="40"/>
      <c r="J812" s="41"/>
      <c r="K812" s="42"/>
      <c r="L812" s="38"/>
      <c r="N812" s="39"/>
      <c r="O812" s="39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  <c r="DT812" s="5"/>
      <c r="DU812" s="5"/>
      <c r="DV812" s="5"/>
      <c r="DW812" s="5"/>
      <c r="DX812" s="5"/>
      <c r="DY812" s="5"/>
      <c r="DZ812" s="5"/>
      <c r="EA812" s="5"/>
      <c r="EB812" s="5"/>
      <c r="EC812" s="5"/>
      <c r="ED812" s="5"/>
      <c r="EE812" s="5"/>
      <c r="EF812" s="5"/>
      <c r="EG812" s="5"/>
      <c r="EH812" s="5"/>
      <c r="EI812" s="5"/>
      <c r="EJ812" s="5"/>
      <c r="EK812" s="5"/>
      <c r="EL812" s="5"/>
      <c r="EM812" s="5"/>
      <c r="EN812" s="5"/>
      <c r="EO812" s="5"/>
      <c r="EP812" s="5"/>
      <c r="EQ812" s="5"/>
      <c r="ER812" s="5"/>
      <c r="ES812" s="5"/>
      <c r="ET812" s="5"/>
      <c r="EU812" s="5"/>
      <c r="EV812" s="5"/>
      <c r="EW812" s="5"/>
      <c r="EX812" s="5"/>
      <c r="EY812" s="5"/>
      <c r="EZ812" s="5"/>
      <c r="FA812" s="5"/>
      <c r="FB812" s="5"/>
      <c r="FC812" s="5"/>
      <c r="FD812" s="5"/>
      <c r="FE812" s="5"/>
      <c r="FF812" s="5"/>
      <c r="FG812" s="5"/>
      <c r="FH812" s="5"/>
      <c r="FI812" s="5"/>
      <c r="FJ812" s="5"/>
      <c r="FK812" s="5"/>
      <c r="FL812" s="5"/>
      <c r="FM812" s="5"/>
      <c r="FN812" s="5"/>
      <c r="FO812" s="5"/>
      <c r="FP812" s="5"/>
      <c r="FQ812" s="5"/>
      <c r="FR812" s="5"/>
      <c r="FS812" s="5"/>
      <c r="FT812" s="5"/>
      <c r="FU812" s="5"/>
      <c r="FV812" s="5"/>
      <c r="FW812" s="5"/>
      <c r="FX812" s="5"/>
      <c r="FY812" s="5"/>
      <c r="FZ812" s="5"/>
      <c r="GA812" s="5"/>
      <c r="GB812" s="5"/>
      <c r="GC812" s="5"/>
      <c r="GD812" s="5"/>
      <c r="GE812" s="5"/>
      <c r="GF812" s="5"/>
      <c r="GG812" s="5"/>
      <c r="GH812" s="5"/>
      <c r="GI812" s="5"/>
      <c r="GJ812" s="5"/>
      <c r="GK812" s="5"/>
      <c r="GL812" s="5"/>
      <c r="GM812" s="5"/>
      <c r="GN812" s="5"/>
      <c r="GO812" s="5"/>
      <c r="GP812" s="5"/>
      <c r="GQ812" s="5"/>
      <c r="GR812" s="5"/>
      <c r="GS812" s="5"/>
      <c r="GT812" s="5"/>
      <c r="GU812" s="5"/>
      <c r="GV812" s="5"/>
      <c r="GW812" s="5"/>
      <c r="GX812" s="5"/>
      <c r="GY812" s="5"/>
      <c r="GZ812" s="5"/>
      <c r="HA812" s="5"/>
      <c r="HB812" s="5"/>
      <c r="HC812" s="5"/>
      <c r="HD812" s="5"/>
      <c r="HE812" s="5"/>
      <c r="HF812" s="5"/>
      <c r="HG812" s="5"/>
      <c r="HH812" s="5"/>
      <c r="HI812" s="5"/>
      <c r="HJ812" s="5"/>
      <c r="HK812" s="5"/>
      <c r="HL812" s="5"/>
      <c r="HM812" s="5"/>
      <c r="HN812" s="5"/>
      <c r="HO812" s="5"/>
      <c r="HP812" s="5"/>
      <c r="HQ812" s="5"/>
      <c r="HR812" s="5"/>
      <c r="HS812" s="5"/>
      <c r="HT812" s="5"/>
      <c r="HU812" s="5"/>
      <c r="HV812" s="5"/>
      <c r="HW812" s="5"/>
      <c r="HX812" s="5"/>
      <c r="HY812" s="5"/>
      <c r="HZ812" s="5"/>
      <c r="IA812" s="5"/>
      <c r="IB812" s="5"/>
      <c r="IC812" s="5"/>
      <c r="ID812" s="5"/>
    </row>
    <row r="813" spans="1:238" hidden="1"/>
    <row r="814" spans="1:238" s="210" customFormat="1" hidden="1">
      <c r="A814" s="122"/>
      <c r="B814" s="116"/>
      <c r="C814" s="117"/>
      <c r="D814" s="118"/>
      <c r="E814" s="119"/>
      <c r="F814" s="120"/>
      <c r="G814" s="121"/>
      <c r="H814" s="6"/>
      <c r="I814" s="40"/>
      <c r="J814" s="41"/>
      <c r="K814" s="42"/>
      <c r="L814" s="38"/>
      <c r="N814" s="39"/>
      <c r="O814" s="39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5"/>
      <c r="DW814" s="5"/>
      <c r="DX814" s="5"/>
      <c r="DY814" s="5"/>
      <c r="DZ814" s="5"/>
      <c r="EA814" s="5"/>
      <c r="EB814" s="5"/>
      <c r="EC814" s="5"/>
      <c r="ED814" s="5"/>
      <c r="EE814" s="5"/>
      <c r="EF814" s="5"/>
      <c r="EG814" s="5"/>
      <c r="EH814" s="5"/>
      <c r="EI814" s="5"/>
      <c r="EJ814" s="5"/>
      <c r="EK814" s="5"/>
      <c r="EL814" s="5"/>
      <c r="EM814" s="5"/>
      <c r="EN814" s="5"/>
      <c r="EO814" s="5"/>
      <c r="EP814" s="5"/>
      <c r="EQ814" s="5"/>
      <c r="ER814" s="5"/>
      <c r="ES814" s="5"/>
      <c r="ET814" s="5"/>
      <c r="EU814" s="5"/>
      <c r="EV814" s="5"/>
      <c r="EW814" s="5"/>
      <c r="EX814" s="5"/>
      <c r="EY814" s="5"/>
      <c r="EZ814" s="5"/>
      <c r="FA814" s="5"/>
      <c r="FB814" s="5"/>
      <c r="FC814" s="5"/>
      <c r="FD814" s="5"/>
      <c r="FE814" s="5"/>
      <c r="FF814" s="5"/>
      <c r="FG814" s="5"/>
      <c r="FH814" s="5"/>
      <c r="FI814" s="5"/>
      <c r="FJ814" s="5"/>
      <c r="FK814" s="5"/>
      <c r="FL814" s="5"/>
      <c r="FM814" s="5"/>
      <c r="FN814" s="5"/>
      <c r="FO814" s="5"/>
      <c r="FP814" s="5"/>
      <c r="FQ814" s="5"/>
      <c r="FR814" s="5"/>
      <c r="FS814" s="5"/>
      <c r="FT814" s="5"/>
      <c r="FU814" s="5"/>
      <c r="FV814" s="5"/>
      <c r="FW814" s="5"/>
      <c r="FX814" s="5"/>
      <c r="FY814" s="5"/>
      <c r="FZ814" s="5"/>
      <c r="GA814" s="5"/>
      <c r="GB814" s="5"/>
      <c r="GC814" s="5"/>
      <c r="GD814" s="5"/>
      <c r="GE814" s="5"/>
      <c r="GF814" s="5"/>
      <c r="GG814" s="5"/>
      <c r="GH814" s="5"/>
      <c r="GI814" s="5"/>
      <c r="GJ814" s="5"/>
      <c r="GK814" s="5"/>
      <c r="GL814" s="5"/>
      <c r="GM814" s="5"/>
      <c r="GN814" s="5"/>
      <c r="GO814" s="5"/>
      <c r="GP814" s="5"/>
      <c r="GQ814" s="5"/>
      <c r="GR814" s="5"/>
      <c r="GS814" s="5"/>
      <c r="GT814" s="5"/>
      <c r="GU814" s="5"/>
      <c r="GV814" s="5"/>
      <c r="GW814" s="5"/>
      <c r="GX814" s="5"/>
      <c r="GY814" s="5"/>
      <c r="GZ814" s="5"/>
      <c r="HA814" s="5"/>
      <c r="HB814" s="5"/>
      <c r="HC814" s="5"/>
      <c r="HD814" s="5"/>
      <c r="HE814" s="5"/>
      <c r="HF814" s="5"/>
      <c r="HG814" s="5"/>
      <c r="HH814" s="5"/>
      <c r="HI814" s="5"/>
      <c r="HJ814" s="5"/>
      <c r="HK814" s="5"/>
      <c r="HL814" s="5"/>
      <c r="HM814" s="5"/>
      <c r="HN814" s="5"/>
      <c r="HO814" s="5"/>
      <c r="HP814" s="5"/>
      <c r="HQ814" s="5"/>
      <c r="HR814" s="5"/>
      <c r="HS814" s="5"/>
      <c r="HT814" s="5"/>
      <c r="HU814" s="5"/>
      <c r="HV814" s="5"/>
      <c r="HW814" s="5"/>
      <c r="HX814" s="5"/>
      <c r="HY814" s="5"/>
      <c r="HZ814" s="5"/>
      <c r="IA814" s="5"/>
      <c r="IB814" s="5"/>
      <c r="IC814" s="5"/>
      <c r="ID814" s="5"/>
    </row>
    <row r="815" spans="1:238" s="210" customFormat="1" hidden="1">
      <c r="A815" s="122"/>
      <c r="B815" s="116"/>
      <c r="C815" s="117"/>
      <c r="D815" s="118"/>
      <c r="E815" s="119"/>
      <c r="F815" s="120"/>
      <c r="G815" s="121"/>
      <c r="H815" s="6"/>
      <c r="I815" s="40"/>
      <c r="J815" s="41"/>
      <c r="K815" s="42"/>
      <c r="L815" s="38"/>
      <c r="N815" s="39"/>
      <c r="O815" s="39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  <c r="DS815" s="5"/>
      <c r="DT815" s="5"/>
      <c r="DU815" s="5"/>
      <c r="DV815" s="5"/>
      <c r="DW815" s="5"/>
      <c r="DX815" s="5"/>
      <c r="DY815" s="5"/>
      <c r="DZ815" s="5"/>
      <c r="EA815" s="5"/>
      <c r="EB815" s="5"/>
      <c r="EC815" s="5"/>
      <c r="ED815" s="5"/>
      <c r="EE815" s="5"/>
      <c r="EF815" s="5"/>
      <c r="EG815" s="5"/>
      <c r="EH815" s="5"/>
      <c r="EI815" s="5"/>
      <c r="EJ815" s="5"/>
      <c r="EK815" s="5"/>
      <c r="EL815" s="5"/>
      <c r="EM815" s="5"/>
      <c r="EN815" s="5"/>
      <c r="EO815" s="5"/>
      <c r="EP815" s="5"/>
      <c r="EQ815" s="5"/>
      <c r="ER815" s="5"/>
      <c r="ES815" s="5"/>
      <c r="ET815" s="5"/>
      <c r="EU815" s="5"/>
      <c r="EV815" s="5"/>
      <c r="EW815" s="5"/>
      <c r="EX815" s="5"/>
      <c r="EY815" s="5"/>
      <c r="EZ815" s="5"/>
      <c r="FA815" s="5"/>
      <c r="FB815" s="5"/>
      <c r="FC815" s="5"/>
      <c r="FD815" s="5"/>
      <c r="FE815" s="5"/>
      <c r="FF815" s="5"/>
      <c r="FG815" s="5"/>
      <c r="FH815" s="5"/>
      <c r="FI815" s="5"/>
      <c r="FJ815" s="5"/>
      <c r="FK815" s="5"/>
      <c r="FL815" s="5"/>
      <c r="FM815" s="5"/>
      <c r="FN815" s="5"/>
      <c r="FO815" s="5"/>
      <c r="FP815" s="5"/>
      <c r="FQ815" s="5"/>
      <c r="FR815" s="5"/>
      <c r="FS815" s="5"/>
      <c r="FT815" s="5"/>
      <c r="FU815" s="5"/>
      <c r="FV815" s="5"/>
      <c r="FW815" s="5"/>
      <c r="FX815" s="5"/>
      <c r="FY815" s="5"/>
      <c r="FZ815" s="5"/>
      <c r="GA815" s="5"/>
      <c r="GB815" s="5"/>
      <c r="GC815" s="5"/>
      <c r="GD815" s="5"/>
      <c r="GE815" s="5"/>
      <c r="GF815" s="5"/>
      <c r="GG815" s="5"/>
      <c r="GH815" s="5"/>
      <c r="GI815" s="5"/>
      <c r="GJ815" s="5"/>
      <c r="GK815" s="5"/>
      <c r="GL815" s="5"/>
      <c r="GM815" s="5"/>
      <c r="GN815" s="5"/>
      <c r="GO815" s="5"/>
      <c r="GP815" s="5"/>
      <c r="GQ815" s="5"/>
      <c r="GR815" s="5"/>
      <c r="GS815" s="5"/>
      <c r="GT815" s="5"/>
      <c r="GU815" s="5"/>
      <c r="GV815" s="5"/>
      <c r="GW815" s="5"/>
      <c r="GX815" s="5"/>
      <c r="GY815" s="5"/>
      <c r="GZ815" s="5"/>
      <c r="HA815" s="5"/>
      <c r="HB815" s="5"/>
      <c r="HC815" s="5"/>
      <c r="HD815" s="5"/>
      <c r="HE815" s="5"/>
      <c r="HF815" s="5"/>
      <c r="HG815" s="5"/>
      <c r="HH815" s="5"/>
      <c r="HI815" s="5"/>
      <c r="HJ815" s="5"/>
      <c r="HK815" s="5"/>
      <c r="HL815" s="5"/>
      <c r="HM815" s="5"/>
      <c r="HN815" s="5"/>
      <c r="HO815" s="5"/>
      <c r="HP815" s="5"/>
      <c r="HQ815" s="5"/>
      <c r="HR815" s="5"/>
      <c r="HS815" s="5"/>
      <c r="HT815" s="5"/>
      <c r="HU815" s="5"/>
      <c r="HV815" s="5"/>
      <c r="HW815" s="5"/>
      <c r="HX815" s="5"/>
      <c r="HY815" s="5"/>
      <c r="HZ815" s="5"/>
      <c r="IA815" s="5"/>
      <c r="IB815" s="5"/>
      <c r="IC815" s="5"/>
      <c r="ID815" s="5"/>
    </row>
    <row r="816" spans="1:238" s="210" customFormat="1" hidden="1">
      <c r="A816" s="122"/>
      <c r="B816" s="116"/>
      <c r="C816" s="117"/>
      <c r="D816" s="118"/>
      <c r="E816" s="119"/>
      <c r="F816" s="120"/>
      <c r="G816" s="121"/>
      <c r="H816" s="6"/>
      <c r="I816" s="40"/>
      <c r="J816" s="41"/>
      <c r="K816" s="42"/>
      <c r="L816" s="38"/>
      <c r="N816" s="39"/>
      <c r="O816" s="39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  <c r="DT816" s="5"/>
      <c r="DU816" s="5"/>
      <c r="DV816" s="5"/>
      <c r="DW816" s="5"/>
      <c r="DX816" s="5"/>
      <c r="DY816" s="5"/>
      <c r="DZ816" s="5"/>
      <c r="EA816" s="5"/>
      <c r="EB816" s="5"/>
      <c r="EC816" s="5"/>
      <c r="ED816" s="5"/>
      <c r="EE816" s="5"/>
      <c r="EF816" s="5"/>
      <c r="EG816" s="5"/>
      <c r="EH816" s="5"/>
      <c r="EI816" s="5"/>
      <c r="EJ816" s="5"/>
      <c r="EK816" s="5"/>
      <c r="EL816" s="5"/>
      <c r="EM816" s="5"/>
      <c r="EN816" s="5"/>
      <c r="EO816" s="5"/>
      <c r="EP816" s="5"/>
      <c r="EQ816" s="5"/>
      <c r="ER816" s="5"/>
      <c r="ES816" s="5"/>
      <c r="ET816" s="5"/>
      <c r="EU816" s="5"/>
      <c r="EV816" s="5"/>
      <c r="EW816" s="5"/>
      <c r="EX816" s="5"/>
      <c r="EY816" s="5"/>
      <c r="EZ816" s="5"/>
      <c r="FA816" s="5"/>
      <c r="FB816" s="5"/>
      <c r="FC816" s="5"/>
      <c r="FD816" s="5"/>
      <c r="FE816" s="5"/>
      <c r="FF816" s="5"/>
      <c r="FG816" s="5"/>
      <c r="FH816" s="5"/>
      <c r="FI816" s="5"/>
      <c r="FJ816" s="5"/>
      <c r="FK816" s="5"/>
      <c r="FL816" s="5"/>
      <c r="FM816" s="5"/>
      <c r="FN816" s="5"/>
      <c r="FO816" s="5"/>
      <c r="FP816" s="5"/>
      <c r="FQ816" s="5"/>
      <c r="FR816" s="5"/>
      <c r="FS816" s="5"/>
      <c r="FT816" s="5"/>
      <c r="FU816" s="5"/>
      <c r="FV816" s="5"/>
      <c r="FW816" s="5"/>
      <c r="FX816" s="5"/>
      <c r="FY816" s="5"/>
      <c r="FZ816" s="5"/>
      <c r="GA816" s="5"/>
      <c r="GB816" s="5"/>
      <c r="GC816" s="5"/>
      <c r="GD816" s="5"/>
      <c r="GE816" s="5"/>
      <c r="GF816" s="5"/>
      <c r="GG816" s="5"/>
      <c r="GH816" s="5"/>
      <c r="GI816" s="5"/>
      <c r="GJ816" s="5"/>
      <c r="GK816" s="5"/>
      <c r="GL816" s="5"/>
      <c r="GM816" s="5"/>
      <c r="GN816" s="5"/>
      <c r="GO816" s="5"/>
      <c r="GP816" s="5"/>
      <c r="GQ816" s="5"/>
      <c r="GR816" s="5"/>
      <c r="GS816" s="5"/>
      <c r="GT816" s="5"/>
      <c r="GU816" s="5"/>
      <c r="GV816" s="5"/>
      <c r="GW816" s="5"/>
      <c r="GX816" s="5"/>
      <c r="GY816" s="5"/>
      <c r="GZ816" s="5"/>
      <c r="HA816" s="5"/>
      <c r="HB816" s="5"/>
      <c r="HC816" s="5"/>
      <c r="HD816" s="5"/>
      <c r="HE816" s="5"/>
      <c r="HF816" s="5"/>
      <c r="HG816" s="5"/>
      <c r="HH816" s="5"/>
      <c r="HI816" s="5"/>
      <c r="HJ816" s="5"/>
      <c r="HK816" s="5"/>
      <c r="HL816" s="5"/>
      <c r="HM816" s="5"/>
      <c r="HN816" s="5"/>
      <c r="HO816" s="5"/>
      <c r="HP816" s="5"/>
      <c r="HQ816" s="5"/>
      <c r="HR816" s="5"/>
      <c r="HS816" s="5"/>
      <c r="HT816" s="5"/>
      <c r="HU816" s="5"/>
      <c r="HV816" s="5"/>
      <c r="HW816" s="5"/>
      <c r="HX816" s="5"/>
      <c r="HY816" s="5"/>
      <c r="HZ816" s="5"/>
      <c r="IA816" s="5"/>
      <c r="IB816" s="5"/>
      <c r="IC816" s="5"/>
      <c r="ID816" s="5"/>
    </row>
    <row r="817" spans="1:238" s="210" customFormat="1" hidden="1">
      <c r="A817" s="122"/>
      <c r="B817" s="116"/>
      <c r="C817" s="117"/>
      <c r="D817" s="118"/>
      <c r="E817" s="119"/>
      <c r="F817" s="120"/>
      <c r="G817" s="121"/>
      <c r="H817" s="6"/>
      <c r="I817" s="40"/>
      <c r="J817" s="41"/>
      <c r="K817" s="42"/>
      <c r="L817" s="38"/>
      <c r="N817" s="39"/>
      <c r="O817" s="39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  <c r="DS817" s="5"/>
      <c r="DT817" s="5"/>
      <c r="DU817" s="5"/>
      <c r="DV817" s="5"/>
      <c r="DW817" s="5"/>
      <c r="DX817" s="5"/>
      <c r="DY817" s="5"/>
      <c r="DZ817" s="5"/>
      <c r="EA817" s="5"/>
      <c r="EB817" s="5"/>
      <c r="EC817" s="5"/>
      <c r="ED817" s="5"/>
      <c r="EE817" s="5"/>
      <c r="EF817" s="5"/>
      <c r="EG817" s="5"/>
      <c r="EH817" s="5"/>
      <c r="EI817" s="5"/>
      <c r="EJ817" s="5"/>
      <c r="EK817" s="5"/>
      <c r="EL817" s="5"/>
      <c r="EM817" s="5"/>
      <c r="EN817" s="5"/>
      <c r="EO817" s="5"/>
      <c r="EP817" s="5"/>
      <c r="EQ817" s="5"/>
      <c r="ER817" s="5"/>
      <c r="ES817" s="5"/>
      <c r="ET817" s="5"/>
      <c r="EU817" s="5"/>
      <c r="EV817" s="5"/>
      <c r="EW817" s="5"/>
      <c r="EX817" s="5"/>
      <c r="EY817" s="5"/>
      <c r="EZ817" s="5"/>
      <c r="FA817" s="5"/>
      <c r="FB817" s="5"/>
      <c r="FC817" s="5"/>
      <c r="FD817" s="5"/>
      <c r="FE817" s="5"/>
      <c r="FF817" s="5"/>
      <c r="FG817" s="5"/>
      <c r="FH817" s="5"/>
      <c r="FI817" s="5"/>
      <c r="FJ817" s="5"/>
      <c r="FK817" s="5"/>
      <c r="FL817" s="5"/>
      <c r="FM817" s="5"/>
      <c r="FN817" s="5"/>
      <c r="FO817" s="5"/>
      <c r="FP817" s="5"/>
      <c r="FQ817" s="5"/>
      <c r="FR817" s="5"/>
      <c r="FS817" s="5"/>
      <c r="FT817" s="5"/>
      <c r="FU817" s="5"/>
      <c r="FV817" s="5"/>
      <c r="FW817" s="5"/>
      <c r="FX817" s="5"/>
      <c r="FY817" s="5"/>
      <c r="FZ817" s="5"/>
      <c r="GA817" s="5"/>
      <c r="GB817" s="5"/>
      <c r="GC817" s="5"/>
      <c r="GD817" s="5"/>
      <c r="GE817" s="5"/>
      <c r="GF817" s="5"/>
      <c r="GG817" s="5"/>
      <c r="GH817" s="5"/>
      <c r="GI817" s="5"/>
      <c r="GJ817" s="5"/>
      <c r="GK817" s="5"/>
      <c r="GL817" s="5"/>
      <c r="GM817" s="5"/>
      <c r="GN817" s="5"/>
      <c r="GO817" s="5"/>
      <c r="GP817" s="5"/>
      <c r="GQ817" s="5"/>
      <c r="GR817" s="5"/>
      <c r="GS817" s="5"/>
      <c r="GT817" s="5"/>
      <c r="GU817" s="5"/>
      <c r="GV817" s="5"/>
      <c r="GW817" s="5"/>
      <c r="GX817" s="5"/>
      <c r="GY817" s="5"/>
      <c r="GZ817" s="5"/>
      <c r="HA817" s="5"/>
      <c r="HB817" s="5"/>
      <c r="HC817" s="5"/>
      <c r="HD817" s="5"/>
      <c r="HE817" s="5"/>
      <c r="HF817" s="5"/>
      <c r="HG817" s="5"/>
      <c r="HH817" s="5"/>
      <c r="HI817" s="5"/>
      <c r="HJ817" s="5"/>
      <c r="HK817" s="5"/>
      <c r="HL817" s="5"/>
      <c r="HM817" s="5"/>
      <c r="HN817" s="5"/>
      <c r="HO817" s="5"/>
      <c r="HP817" s="5"/>
      <c r="HQ817" s="5"/>
      <c r="HR817" s="5"/>
      <c r="HS817" s="5"/>
      <c r="HT817" s="5"/>
      <c r="HU817" s="5"/>
      <c r="HV817" s="5"/>
      <c r="HW817" s="5"/>
      <c r="HX817" s="5"/>
      <c r="HY817" s="5"/>
      <c r="HZ817" s="5"/>
      <c r="IA817" s="5"/>
      <c r="IB817" s="5"/>
      <c r="IC817" s="5"/>
      <c r="ID817" s="5"/>
    </row>
    <row r="818" spans="1:238" s="210" customFormat="1" hidden="1">
      <c r="A818" s="122"/>
      <c r="B818" s="116"/>
      <c r="C818" s="117"/>
      <c r="D818" s="118"/>
      <c r="E818" s="119"/>
      <c r="F818" s="120"/>
      <c r="G818" s="121"/>
      <c r="H818" s="6"/>
      <c r="I818" s="40"/>
      <c r="J818" s="41"/>
      <c r="K818" s="42"/>
      <c r="L818" s="38"/>
      <c r="N818" s="39"/>
      <c r="O818" s="39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5"/>
      <c r="DW818" s="5"/>
      <c r="DX818" s="5"/>
      <c r="DY818" s="5"/>
      <c r="DZ818" s="5"/>
      <c r="EA818" s="5"/>
      <c r="EB818" s="5"/>
      <c r="EC818" s="5"/>
      <c r="ED818" s="5"/>
      <c r="EE818" s="5"/>
      <c r="EF818" s="5"/>
      <c r="EG818" s="5"/>
      <c r="EH818" s="5"/>
      <c r="EI818" s="5"/>
      <c r="EJ818" s="5"/>
      <c r="EK818" s="5"/>
      <c r="EL818" s="5"/>
      <c r="EM818" s="5"/>
      <c r="EN818" s="5"/>
      <c r="EO818" s="5"/>
      <c r="EP818" s="5"/>
      <c r="EQ818" s="5"/>
      <c r="ER818" s="5"/>
      <c r="ES818" s="5"/>
      <c r="ET818" s="5"/>
      <c r="EU818" s="5"/>
      <c r="EV818" s="5"/>
      <c r="EW818" s="5"/>
      <c r="EX818" s="5"/>
      <c r="EY818" s="5"/>
      <c r="EZ818" s="5"/>
      <c r="FA818" s="5"/>
      <c r="FB818" s="5"/>
      <c r="FC818" s="5"/>
      <c r="FD818" s="5"/>
      <c r="FE818" s="5"/>
      <c r="FF818" s="5"/>
      <c r="FG818" s="5"/>
      <c r="FH818" s="5"/>
      <c r="FI818" s="5"/>
      <c r="FJ818" s="5"/>
      <c r="FK818" s="5"/>
      <c r="FL818" s="5"/>
      <c r="FM818" s="5"/>
      <c r="FN818" s="5"/>
      <c r="FO818" s="5"/>
      <c r="FP818" s="5"/>
      <c r="FQ818" s="5"/>
      <c r="FR818" s="5"/>
      <c r="FS818" s="5"/>
      <c r="FT818" s="5"/>
      <c r="FU818" s="5"/>
      <c r="FV818" s="5"/>
      <c r="FW818" s="5"/>
      <c r="FX818" s="5"/>
      <c r="FY818" s="5"/>
      <c r="FZ818" s="5"/>
      <c r="GA818" s="5"/>
      <c r="GB818" s="5"/>
      <c r="GC818" s="5"/>
      <c r="GD818" s="5"/>
      <c r="GE818" s="5"/>
      <c r="GF818" s="5"/>
      <c r="GG818" s="5"/>
      <c r="GH818" s="5"/>
      <c r="GI818" s="5"/>
      <c r="GJ818" s="5"/>
      <c r="GK818" s="5"/>
      <c r="GL818" s="5"/>
      <c r="GM818" s="5"/>
      <c r="GN818" s="5"/>
      <c r="GO818" s="5"/>
      <c r="GP818" s="5"/>
      <c r="GQ818" s="5"/>
      <c r="GR818" s="5"/>
      <c r="GS818" s="5"/>
      <c r="GT818" s="5"/>
      <c r="GU818" s="5"/>
      <c r="GV818" s="5"/>
      <c r="GW818" s="5"/>
      <c r="GX818" s="5"/>
      <c r="GY818" s="5"/>
      <c r="GZ818" s="5"/>
      <c r="HA818" s="5"/>
      <c r="HB818" s="5"/>
      <c r="HC818" s="5"/>
      <c r="HD818" s="5"/>
      <c r="HE818" s="5"/>
      <c r="HF818" s="5"/>
      <c r="HG818" s="5"/>
      <c r="HH818" s="5"/>
      <c r="HI818" s="5"/>
      <c r="HJ818" s="5"/>
      <c r="HK818" s="5"/>
      <c r="HL818" s="5"/>
      <c r="HM818" s="5"/>
      <c r="HN818" s="5"/>
      <c r="HO818" s="5"/>
      <c r="HP818" s="5"/>
      <c r="HQ818" s="5"/>
      <c r="HR818" s="5"/>
      <c r="HS818" s="5"/>
      <c r="HT818" s="5"/>
      <c r="HU818" s="5"/>
      <c r="HV818" s="5"/>
      <c r="HW818" s="5"/>
      <c r="HX818" s="5"/>
      <c r="HY818" s="5"/>
      <c r="HZ818" s="5"/>
      <c r="IA818" s="5"/>
      <c r="IB818" s="5"/>
      <c r="IC818" s="5"/>
      <c r="ID818" s="5"/>
    </row>
    <row r="819" spans="1:238" hidden="1"/>
    <row r="820" spans="1:238" s="210" customFormat="1" hidden="1">
      <c r="A820" s="122"/>
      <c r="B820" s="116"/>
      <c r="C820" s="117"/>
      <c r="D820" s="118"/>
      <c r="E820" s="119"/>
      <c r="F820" s="120"/>
      <c r="G820" s="121"/>
      <c r="H820" s="6"/>
      <c r="I820" s="40"/>
      <c r="J820" s="41"/>
      <c r="K820" s="42"/>
      <c r="L820" s="38"/>
      <c r="N820" s="39"/>
      <c r="O820" s="39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  <c r="DT820" s="5"/>
      <c r="DU820" s="5"/>
      <c r="DV820" s="5"/>
      <c r="DW820" s="5"/>
      <c r="DX820" s="5"/>
      <c r="DY820" s="5"/>
      <c r="DZ820" s="5"/>
      <c r="EA820" s="5"/>
      <c r="EB820" s="5"/>
      <c r="EC820" s="5"/>
      <c r="ED820" s="5"/>
      <c r="EE820" s="5"/>
      <c r="EF820" s="5"/>
      <c r="EG820" s="5"/>
      <c r="EH820" s="5"/>
      <c r="EI820" s="5"/>
      <c r="EJ820" s="5"/>
      <c r="EK820" s="5"/>
      <c r="EL820" s="5"/>
      <c r="EM820" s="5"/>
      <c r="EN820" s="5"/>
      <c r="EO820" s="5"/>
      <c r="EP820" s="5"/>
      <c r="EQ820" s="5"/>
      <c r="ER820" s="5"/>
      <c r="ES820" s="5"/>
      <c r="ET820" s="5"/>
      <c r="EU820" s="5"/>
      <c r="EV820" s="5"/>
      <c r="EW820" s="5"/>
      <c r="EX820" s="5"/>
      <c r="EY820" s="5"/>
      <c r="EZ820" s="5"/>
      <c r="FA820" s="5"/>
      <c r="FB820" s="5"/>
      <c r="FC820" s="5"/>
      <c r="FD820" s="5"/>
      <c r="FE820" s="5"/>
      <c r="FF820" s="5"/>
      <c r="FG820" s="5"/>
      <c r="FH820" s="5"/>
      <c r="FI820" s="5"/>
      <c r="FJ820" s="5"/>
      <c r="FK820" s="5"/>
      <c r="FL820" s="5"/>
      <c r="FM820" s="5"/>
      <c r="FN820" s="5"/>
      <c r="FO820" s="5"/>
      <c r="FP820" s="5"/>
      <c r="FQ820" s="5"/>
      <c r="FR820" s="5"/>
      <c r="FS820" s="5"/>
      <c r="FT820" s="5"/>
      <c r="FU820" s="5"/>
      <c r="FV820" s="5"/>
      <c r="FW820" s="5"/>
      <c r="FX820" s="5"/>
      <c r="FY820" s="5"/>
      <c r="FZ820" s="5"/>
      <c r="GA820" s="5"/>
      <c r="GB820" s="5"/>
      <c r="GC820" s="5"/>
      <c r="GD820" s="5"/>
      <c r="GE820" s="5"/>
      <c r="GF820" s="5"/>
      <c r="GG820" s="5"/>
      <c r="GH820" s="5"/>
      <c r="GI820" s="5"/>
      <c r="GJ820" s="5"/>
      <c r="GK820" s="5"/>
      <c r="GL820" s="5"/>
      <c r="GM820" s="5"/>
      <c r="GN820" s="5"/>
      <c r="GO820" s="5"/>
      <c r="GP820" s="5"/>
      <c r="GQ820" s="5"/>
      <c r="GR820" s="5"/>
      <c r="GS820" s="5"/>
      <c r="GT820" s="5"/>
      <c r="GU820" s="5"/>
      <c r="GV820" s="5"/>
      <c r="GW820" s="5"/>
      <c r="GX820" s="5"/>
      <c r="GY820" s="5"/>
      <c r="GZ820" s="5"/>
      <c r="HA820" s="5"/>
      <c r="HB820" s="5"/>
      <c r="HC820" s="5"/>
      <c r="HD820" s="5"/>
      <c r="HE820" s="5"/>
      <c r="HF820" s="5"/>
      <c r="HG820" s="5"/>
      <c r="HH820" s="5"/>
      <c r="HI820" s="5"/>
      <c r="HJ820" s="5"/>
      <c r="HK820" s="5"/>
      <c r="HL820" s="5"/>
      <c r="HM820" s="5"/>
      <c r="HN820" s="5"/>
      <c r="HO820" s="5"/>
      <c r="HP820" s="5"/>
      <c r="HQ820" s="5"/>
      <c r="HR820" s="5"/>
      <c r="HS820" s="5"/>
      <c r="HT820" s="5"/>
      <c r="HU820" s="5"/>
      <c r="HV820" s="5"/>
      <c r="HW820" s="5"/>
      <c r="HX820" s="5"/>
      <c r="HY820" s="5"/>
      <c r="HZ820" s="5"/>
      <c r="IA820" s="5"/>
      <c r="IB820" s="5"/>
      <c r="IC820" s="5"/>
      <c r="ID820" s="5"/>
    </row>
    <row r="821" spans="1:238" hidden="1"/>
    <row r="822" spans="1:238" s="210" customFormat="1" hidden="1">
      <c r="A822" s="122"/>
      <c r="B822" s="116"/>
      <c r="C822" s="117"/>
      <c r="D822" s="118"/>
      <c r="E822" s="119"/>
      <c r="F822" s="120"/>
      <c r="G822" s="121"/>
      <c r="H822" s="6"/>
      <c r="I822" s="40"/>
      <c r="J822" s="41"/>
      <c r="K822" s="42"/>
      <c r="L822" s="38"/>
      <c r="N822" s="39"/>
      <c r="O822" s="39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5"/>
      <c r="DW822" s="5"/>
      <c r="DX822" s="5"/>
      <c r="DY822" s="5"/>
      <c r="DZ822" s="5"/>
      <c r="EA822" s="5"/>
      <c r="EB822" s="5"/>
      <c r="EC822" s="5"/>
      <c r="ED822" s="5"/>
      <c r="EE822" s="5"/>
      <c r="EF822" s="5"/>
      <c r="EG822" s="5"/>
      <c r="EH822" s="5"/>
      <c r="EI822" s="5"/>
      <c r="EJ822" s="5"/>
      <c r="EK822" s="5"/>
      <c r="EL822" s="5"/>
      <c r="EM822" s="5"/>
      <c r="EN822" s="5"/>
      <c r="EO822" s="5"/>
      <c r="EP822" s="5"/>
      <c r="EQ822" s="5"/>
      <c r="ER822" s="5"/>
      <c r="ES822" s="5"/>
      <c r="ET822" s="5"/>
      <c r="EU822" s="5"/>
      <c r="EV822" s="5"/>
      <c r="EW822" s="5"/>
      <c r="EX822" s="5"/>
      <c r="EY822" s="5"/>
      <c r="EZ822" s="5"/>
      <c r="FA822" s="5"/>
      <c r="FB822" s="5"/>
      <c r="FC822" s="5"/>
      <c r="FD822" s="5"/>
      <c r="FE822" s="5"/>
      <c r="FF822" s="5"/>
      <c r="FG822" s="5"/>
      <c r="FH822" s="5"/>
      <c r="FI822" s="5"/>
      <c r="FJ822" s="5"/>
      <c r="FK822" s="5"/>
      <c r="FL822" s="5"/>
      <c r="FM822" s="5"/>
      <c r="FN822" s="5"/>
      <c r="FO822" s="5"/>
      <c r="FP822" s="5"/>
      <c r="FQ822" s="5"/>
      <c r="FR822" s="5"/>
      <c r="FS822" s="5"/>
      <c r="FT822" s="5"/>
      <c r="FU822" s="5"/>
      <c r="FV822" s="5"/>
      <c r="FW822" s="5"/>
      <c r="FX822" s="5"/>
      <c r="FY822" s="5"/>
      <c r="FZ822" s="5"/>
      <c r="GA822" s="5"/>
      <c r="GB822" s="5"/>
      <c r="GC822" s="5"/>
      <c r="GD822" s="5"/>
      <c r="GE822" s="5"/>
      <c r="GF822" s="5"/>
      <c r="GG822" s="5"/>
      <c r="GH822" s="5"/>
      <c r="GI822" s="5"/>
      <c r="GJ822" s="5"/>
      <c r="GK822" s="5"/>
      <c r="GL822" s="5"/>
      <c r="GM822" s="5"/>
      <c r="GN822" s="5"/>
      <c r="GO822" s="5"/>
      <c r="GP822" s="5"/>
      <c r="GQ822" s="5"/>
      <c r="GR822" s="5"/>
      <c r="GS822" s="5"/>
      <c r="GT822" s="5"/>
      <c r="GU822" s="5"/>
      <c r="GV822" s="5"/>
      <c r="GW822" s="5"/>
      <c r="GX822" s="5"/>
      <c r="GY822" s="5"/>
      <c r="GZ822" s="5"/>
      <c r="HA822" s="5"/>
      <c r="HB822" s="5"/>
      <c r="HC822" s="5"/>
      <c r="HD822" s="5"/>
      <c r="HE822" s="5"/>
      <c r="HF822" s="5"/>
      <c r="HG822" s="5"/>
      <c r="HH822" s="5"/>
      <c r="HI822" s="5"/>
      <c r="HJ822" s="5"/>
      <c r="HK822" s="5"/>
      <c r="HL822" s="5"/>
      <c r="HM822" s="5"/>
      <c r="HN822" s="5"/>
      <c r="HO822" s="5"/>
      <c r="HP822" s="5"/>
      <c r="HQ822" s="5"/>
      <c r="HR822" s="5"/>
      <c r="HS822" s="5"/>
      <c r="HT822" s="5"/>
      <c r="HU822" s="5"/>
      <c r="HV822" s="5"/>
      <c r="HW822" s="5"/>
      <c r="HX822" s="5"/>
      <c r="HY822" s="5"/>
      <c r="HZ822" s="5"/>
      <c r="IA822" s="5"/>
      <c r="IB822" s="5"/>
      <c r="IC822" s="5"/>
      <c r="ID822" s="5"/>
    </row>
    <row r="823" spans="1:238" hidden="1"/>
    <row r="824" spans="1:238" s="210" customFormat="1" hidden="1">
      <c r="A824" s="122"/>
      <c r="B824" s="116"/>
      <c r="C824" s="117"/>
      <c r="D824" s="118"/>
      <c r="E824" s="119"/>
      <c r="F824" s="120"/>
      <c r="G824" s="121"/>
      <c r="H824" s="6"/>
      <c r="I824" s="40"/>
      <c r="J824" s="41"/>
      <c r="K824" s="42"/>
      <c r="L824" s="38"/>
      <c r="N824" s="39"/>
      <c r="O824" s="39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  <c r="DT824" s="5"/>
      <c r="DU824" s="5"/>
      <c r="DV824" s="5"/>
      <c r="DW824" s="5"/>
      <c r="DX824" s="5"/>
      <c r="DY824" s="5"/>
      <c r="DZ824" s="5"/>
      <c r="EA824" s="5"/>
      <c r="EB824" s="5"/>
      <c r="EC824" s="5"/>
      <c r="ED824" s="5"/>
      <c r="EE824" s="5"/>
      <c r="EF824" s="5"/>
      <c r="EG824" s="5"/>
      <c r="EH824" s="5"/>
      <c r="EI824" s="5"/>
      <c r="EJ824" s="5"/>
      <c r="EK824" s="5"/>
      <c r="EL824" s="5"/>
      <c r="EM824" s="5"/>
      <c r="EN824" s="5"/>
      <c r="EO824" s="5"/>
      <c r="EP824" s="5"/>
      <c r="EQ824" s="5"/>
      <c r="ER824" s="5"/>
      <c r="ES824" s="5"/>
      <c r="ET824" s="5"/>
      <c r="EU824" s="5"/>
      <c r="EV824" s="5"/>
      <c r="EW824" s="5"/>
      <c r="EX824" s="5"/>
      <c r="EY824" s="5"/>
      <c r="EZ824" s="5"/>
      <c r="FA824" s="5"/>
      <c r="FB824" s="5"/>
      <c r="FC824" s="5"/>
      <c r="FD824" s="5"/>
      <c r="FE824" s="5"/>
      <c r="FF824" s="5"/>
      <c r="FG824" s="5"/>
      <c r="FH824" s="5"/>
      <c r="FI824" s="5"/>
      <c r="FJ824" s="5"/>
      <c r="FK824" s="5"/>
      <c r="FL824" s="5"/>
      <c r="FM824" s="5"/>
      <c r="FN824" s="5"/>
      <c r="FO824" s="5"/>
      <c r="FP824" s="5"/>
      <c r="FQ824" s="5"/>
      <c r="FR824" s="5"/>
      <c r="FS824" s="5"/>
      <c r="FT824" s="5"/>
      <c r="FU824" s="5"/>
      <c r="FV824" s="5"/>
      <c r="FW824" s="5"/>
      <c r="FX824" s="5"/>
      <c r="FY824" s="5"/>
      <c r="FZ824" s="5"/>
      <c r="GA824" s="5"/>
      <c r="GB824" s="5"/>
      <c r="GC824" s="5"/>
      <c r="GD824" s="5"/>
      <c r="GE824" s="5"/>
      <c r="GF824" s="5"/>
      <c r="GG824" s="5"/>
      <c r="GH824" s="5"/>
      <c r="GI824" s="5"/>
      <c r="GJ824" s="5"/>
      <c r="GK824" s="5"/>
      <c r="GL824" s="5"/>
      <c r="GM824" s="5"/>
      <c r="GN824" s="5"/>
      <c r="GO824" s="5"/>
      <c r="GP824" s="5"/>
      <c r="GQ824" s="5"/>
      <c r="GR824" s="5"/>
      <c r="GS824" s="5"/>
      <c r="GT824" s="5"/>
      <c r="GU824" s="5"/>
      <c r="GV824" s="5"/>
      <c r="GW824" s="5"/>
      <c r="GX824" s="5"/>
      <c r="GY824" s="5"/>
      <c r="GZ824" s="5"/>
      <c r="HA824" s="5"/>
      <c r="HB824" s="5"/>
      <c r="HC824" s="5"/>
      <c r="HD824" s="5"/>
      <c r="HE824" s="5"/>
      <c r="HF824" s="5"/>
      <c r="HG824" s="5"/>
      <c r="HH824" s="5"/>
      <c r="HI824" s="5"/>
      <c r="HJ824" s="5"/>
      <c r="HK824" s="5"/>
      <c r="HL824" s="5"/>
      <c r="HM824" s="5"/>
      <c r="HN824" s="5"/>
      <c r="HO824" s="5"/>
      <c r="HP824" s="5"/>
      <c r="HQ824" s="5"/>
      <c r="HR824" s="5"/>
      <c r="HS824" s="5"/>
      <c r="HT824" s="5"/>
      <c r="HU824" s="5"/>
      <c r="HV824" s="5"/>
      <c r="HW824" s="5"/>
      <c r="HX824" s="5"/>
      <c r="HY824" s="5"/>
      <c r="HZ824" s="5"/>
      <c r="IA824" s="5"/>
      <c r="IB824" s="5"/>
      <c r="IC824" s="5"/>
      <c r="ID824" s="5"/>
    </row>
    <row r="825" spans="1:238" hidden="1"/>
    <row r="826" spans="1:238" s="210" customFormat="1" hidden="1">
      <c r="A826" s="122"/>
      <c r="B826" s="116"/>
      <c r="C826" s="117"/>
      <c r="D826" s="118"/>
      <c r="E826" s="119"/>
      <c r="F826" s="120"/>
      <c r="G826" s="121"/>
      <c r="H826" s="6"/>
      <c r="I826" s="40"/>
      <c r="J826" s="41"/>
      <c r="K826" s="42"/>
      <c r="L826" s="38"/>
      <c r="N826" s="39"/>
      <c r="O826" s="39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5"/>
      <c r="DW826" s="5"/>
      <c r="DX826" s="5"/>
      <c r="DY826" s="5"/>
      <c r="DZ826" s="5"/>
      <c r="EA826" s="5"/>
      <c r="EB826" s="5"/>
      <c r="EC826" s="5"/>
      <c r="ED826" s="5"/>
      <c r="EE826" s="5"/>
      <c r="EF826" s="5"/>
      <c r="EG826" s="5"/>
      <c r="EH826" s="5"/>
      <c r="EI826" s="5"/>
      <c r="EJ826" s="5"/>
      <c r="EK826" s="5"/>
      <c r="EL826" s="5"/>
      <c r="EM826" s="5"/>
      <c r="EN826" s="5"/>
      <c r="EO826" s="5"/>
      <c r="EP826" s="5"/>
      <c r="EQ826" s="5"/>
      <c r="ER826" s="5"/>
      <c r="ES826" s="5"/>
      <c r="ET826" s="5"/>
      <c r="EU826" s="5"/>
      <c r="EV826" s="5"/>
      <c r="EW826" s="5"/>
      <c r="EX826" s="5"/>
      <c r="EY826" s="5"/>
      <c r="EZ826" s="5"/>
      <c r="FA826" s="5"/>
      <c r="FB826" s="5"/>
      <c r="FC826" s="5"/>
      <c r="FD826" s="5"/>
      <c r="FE826" s="5"/>
      <c r="FF826" s="5"/>
      <c r="FG826" s="5"/>
      <c r="FH826" s="5"/>
      <c r="FI826" s="5"/>
      <c r="FJ826" s="5"/>
      <c r="FK826" s="5"/>
      <c r="FL826" s="5"/>
      <c r="FM826" s="5"/>
      <c r="FN826" s="5"/>
      <c r="FO826" s="5"/>
      <c r="FP826" s="5"/>
      <c r="FQ826" s="5"/>
      <c r="FR826" s="5"/>
      <c r="FS826" s="5"/>
      <c r="FT826" s="5"/>
      <c r="FU826" s="5"/>
      <c r="FV826" s="5"/>
      <c r="FW826" s="5"/>
      <c r="FX826" s="5"/>
      <c r="FY826" s="5"/>
      <c r="FZ826" s="5"/>
      <c r="GA826" s="5"/>
      <c r="GB826" s="5"/>
      <c r="GC826" s="5"/>
      <c r="GD826" s="5"/>
      <c r="GE826" s="5"/>
      <c r="GF826" s="5"/>
      <c r="GG826" s="5"/>
      <c r="GH826" s="5"/>
      <c r="GI826" s="5"/>
      <c r="GJ826" s="5"/>
      <c r="GK826" s="5"/>
      <c r="GL826" s="5"/>
      <c r="GM826" s="5"/>
      <c r="GN826" s="5"/>
      <c r="GO826" s="5"/>
      <c r="GP826" s="5"/>
      <c r="GQ826" s="5"/>
      <c r="GR826" s="5"/>
      <c r="GS826" s="5"/>
      <c r="GT826" s="5"/>
      <c r="GU826" s="5"/>
      <c r="GV826" s="5"/>
      <c r="GW826" s="5"/>
      <c r="GX826" s="5"/>
      <c r="GY826" s="5"/>
      <c r="GZ826" s="5"/>
      <c r="HA826" s="5"/>
      <c r="HB826" s="5"/>
      <c r="HC826" s="5"/>
      <c r="HD826" s="5"/>
      <c r="HE826" s="5"/>
      <c r="HF826" s="5"/>
      <c r="HG826" s="5"/>
      <c r="HH826" s="5"/>
      <c r="HI826" s="5"/>
      <c r="HJ826" s="5"/>
      <c r="HK826" s="5"/>
      <c r="HL826" s="5"/>
      <c r="HM826" s="5"/>
      <c r="HN826" s="5"/>
      <c r="HO826" s="5"/>
      <c r="HP826" s="5"/>
      <c r="HQ826" s="5"/>
      <c r="HR826" s="5"/>
      <c r="HS826" s="5"/>
      <c r="HT826" s="5"/>
      <c r="HU826" s="5"/>
      <c r="HV826" s="5"/>
      <c r="HW826" s="5"/>
      <c r="HX826" s="5"/>
      <c r="HY826" s="5"/>
      <c r="HZ826" s="5"/>
      <c r="IA826" s="5"/>
      <c r="IB826" s="5"/>
      <c r="IC826" s="5"/>
      <c r="ID826" s="5"/>
    </row>
    <row r="827" spans="1:238" hidden="1"/>
    <row r="828" spans="1:238" s="210" customFormat="1" hidden="1">
      <c r="A828" s="122"/>
      <c r="B828" s="116"/>
      <c r="C828" s="117"/>
      <c r="D828" s="118"/>
      <c r="E828" s="119"/>
      <c r="F828" s="120"/>
      <c r="G828" s="121"/>
      <c r="H828" s="6"/>
      <c r="I828" s="40"/>
      <c r="J828" s="41"/>
      <c r="K828" s="42"/>
      <c r="L828" s="38"/>
      <c r="N828" s="39"/>
      <c r="O828" s="39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  <c r="DS828" s="5"/>
      <c r="DT828" s="5"/>
      <c r="DU828" s="5"/>
      <c r="DV828" s="5"/>
      <c r="DW828" s="5"/>
      <c r="DX828" s="5"/>
      <c r="DY828" s="5"/>
      <c r="DZ828" s="5"/>
      <c r="EA828" s="5"/>
      <c r="EB828" s="5"/>
      <c r="EC828" s="5"/>
      <c r="ED828" s="5"/>
      <c r="EE828" s="5"/>
      <c r="EF828" s="5"/>
      <c r="EG828" s="5"/>
      <c r="EH828" s="5"/>
      <c r="EI828" s="5"/>
      <c r="EJ828" s="5"/>
      <c r="EK828" s="5"/>
      <c r="EL828" s="5"/>
      <c r="EM828" s="5"/>
      <c r="EN828" s="5"/>
      <c r="EO828" s="5"/>
      <c r="EP828" s="5"/>
      <c r="EQ828" s="5"/>
      <c r="ER828" s="5"/>
      <c r="ES828" s="5"/>
      <c r="ET828" s="5"/>
      <c r="EU828" s="5"/>
      <c r="EV828" s="5"/>
      <c r="EW828" s="5"/>
      <c r="EX828" s="5"/>
      <c r="EY828" s="5"/>
      <c r="EZ828" s="5"/>
      <c r="FA828" s="5"/>
      <c r="FB828" s="5"/>
      <c r="FC828" s="5"/>
      <c r="FD828" s="5"/>
      <c r="FE828" s="5"/>
      <c r="FF828" s="5"/>
      <c r="FG828" s="5"/>
      <c r="FH828" s="5"/>
      <c r="FI828" s="5"/>
      <c r="FJ828" s="5"/>
      <c r="FK828" s="5"/>
      <c r="FL828" s="5"/>
      <c r="FM828" s="5"/>
      <c r="FN828" s="5"/>
      <c r="FO828" s="5"/>
      <c r="FP828" s="5"/>
      <c r="FQ828" s="5"/>
      <c r="FR828" s="5"/>
      <c r="FS828" s="5"/>
      <c r="FT828" s="5"/>
      <c r="FU828" s="5"/>
      <c r="FV828" s="5"/>
      <c r="FW828" s="5"/>
      <c r="FX828" s="5"/>
      <c r="FY828" s="5"/>
      <c r="FZ828" s="5"/>
      <c r="GA828" s="5"/>
      <c r="GB828" s="5"/>
      <c r="GC828" s="5"/>
      <c r="GD828" s="5"/>
      <c r="GE828" s="5"/>
      <c r="GF828" s="5"/>
      <c r="GG828" s="5"/>
      <c r="GH828" s="5"/>
      <c r="GI828" s="5"/>
      <c r="GJ828" s="5"/>
      <c r="GK828" s="5"/>
      <c r="GL828" s="5"/>
      <c r="GM828" s="5"/>
      <c r="GN828" s="5"/>
      <c r="GO828" s="5"/>
      <c r="GP828" s="5"/>
      <c r="GQ828" s="5"/>
      <c r="GR828" s="5"/>
      <c r="GS828" s="5"/>
      <c r="GT828" s="5"/>
      <c r="GU828" s="5"/>
      <c r="GV828" s="5"/>
      <c r="GW828" s="5"/>
      <c r="GX828" s="5"/>
      <c r="GY828" s="5"/>
      <c r="GZ828" s="5"/>
      <c r="HA828" s="5"/>
      <c r="HB828" s="5"/>
      <c r="HC828" s="5"/>
      <c r="HD828" s="5"/>
      <c r="HE828" s="5"/>
      <c r="HF828" s="5"/>
      <c r="HG828" s="5"/>
      <c r="HH828" s="5"/>
      <c r="HI828" s="5"/>
      <c r="HJ828" s="5"/>
      <c r="HK828" s="5"/>
      <c r="HL828" s="5"/>
      <c r="HM828" s="5"/>
      <c r="HN828" s="5"/>
      <c r="HO828" s="5"/>
      <c r="HP828" s="5"/>
      <c r="HQ828" s="5"/>
      <c r="HR828" s="5"/>
      <c r="HS828" s="5"/>
      <c r="HT828" s="5"/>
      <c r="HU828" s="5"/>
      <c r="HV828" s="5"/>
      <c r="HW828" s="5"/>
      <c r="HX828" s="5"/>
      <c r="HY828" s="5"/>
      <c r="HZ828" s="5"/>
      <c r="IA828" s="5"/>
      <c r="IB828" s="5"/>
      <c r="IC828" s="5"/>
      <c r="ID828" s="5"/>
    </row>
    <row r="829" spans="1:238" hidden="1"/>
    <row r="830" spans="1:238" s="210" customFormat="1" hidden="1">
      <c r="A830" s="122"/>
      <c r="B830" s="116"/>
      <c r="C830" s="117"/>
      <c r="D830" s="118"/>
      <c r="E830" s="119"/>
      <c r="F830" s="120"/>
      <c r="G830" s="121"/>
      <c r="H830" s="6"/>
      <c r="I830" s="40"/>
      <c r="J830" s="41"/>
      <c r="K830" s="42"/>
      <c r="L830" s="38"/>
      <c r="N830" s="39"/>
      <c r="O830" s="39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5"/>
      <c r="DW830" s="5"/>
      <c r="DX830" s="5"/>
      <c r="DY830" s="5"/>
      <c r="DZ830" s="5"/>
      <c r="EA830" s="5"/>
      <c r="EB830" s="5"/>
      <c r="EC830" s="5"/>
      <c r="ED830" s="5"/>
      <c r="EE830" s="5"/>
      <c r="EF830" s="5"/>
      <c r="EG830" s="5"/>
      <c r="EH830" s="5"/>
      <c r="EI830" s="5"/>
      <c r="EJ830" s="5"/>
      <c r="EK830" s="5"/>
      <c r="EL830" s="5"/>
      <c r="EM830" s="5"/>
      <c r="EN830" s="5"/>
      <c r="EO830" s="5"/>
      <c r="EP830" s="5"/>
      <c r="EQ830" s="5"/>
      <c r="ER830" s="5"/>
      <c r="ES830" s="5"/>
      <c r="ET830" s="5"/>
      <c r="EU830" s="5"/>
      <c r="EV830" s="5"/>
      <c r="EW830" s="5"/>
      <c r="EX830" s="5"/>
      <c r="EY830" s="5"/>
      <c r="EZ830" s="5"/>
      <c r="FA830" s="5"/>
      <c r="FB830" s="5"/>
      <c r="FC830" s="5"/>
      <c r="FD830" s="5"/>
      <c r="FE830" s="5"/>
      <c r="FF830" s="5"/>
      <c r="FG830" s="5"/>
      <c r="FH830" s="5"/>
      <c r="FI830" s="5"/>
      <c r="FJ830" s="5"/>
      <c r="FK830" s="5"/>
      <c r="FL830" s="5"/>
      <c r="FM830" s="5"/>
      <c r="FN830" s="5"/>
      <c r="FO830" s="5"/>
      <c r="FP830" s="5"/>
      <c r="FQ830" s="5"/>
      <c r="FR830" s="5"/>
      <c r="FS830" s="5"/>
      <c r="FT830" s="5"/>
      <c r="FU830" s="5"/>
      <c r="FV830" s="5"/>
      <c r="FW830" s="5"/>
      <c r="FX830" s="5"/>
      <c r="FY830" s="5"/>
      <c r="FZ830" s="5"/>
      <c r="GA830" s="5"/>
      <c r="GB830" s="5"/>
      <c r="GC830" s="5"/>
      <c r="GD830" s="5"/>
      <c r="GE830" s="5"/>
      <c r="GF830" s="5"/>
      <c r="GG830" s="5"/>
      <c r="GH830" s="5"/>
      <c r="GI830" s="5"/>
      <c r="GJ830" s="5"/>
      <c r="GK830" s="5"/>
      <c r="GL830" s="5"/>
      <c r="GM830" s="5"/>
      <c r="GN830" s="5"/>
      <c r="GO830" s="5"/>
      <c r="GP830" s="5"/>
      <c r="GQ830" s="5"/>
      <c r="GR830" s="5"/>
      <c r="GS830" s="5"/>
      <c r="GT830" s="5"/>
      <c r="GU830" s="5"/>
      <c r="GV830" s="5"/>
      <c r="GW830" s="5"/>
      <c r="GX830" s="5"/>
      <c r="GY830" s="5"/>
      <c r="GZ830" s="5"/>
      <c r="HA830" s="5"/>
      <c r="HB830" s="5"/>
      <c r="HC830" s="5"/>
      <c r="HD830" s="5"/>
      <c r="HE830" s="5"/>
      <c r="HF830" s="5"/>
      <c r="HG830" s="5"/>
      <c r="HH830" s="5"/>
      <c r="HI830" s="5"/>
      <c r="HJ830" s="5"/>
      <c r="HK830" s="5"/>
      <c r="HL830" s="5"/>
      <c r="HM830" s="5"/>
      <c r="HN830" s="5"/>
      <c r="HO830" s="5"/>
      <c r="HP830" s="5"/>
      <c r="HQ830" s="5"/>
      <c r="HR830" s="5"/>
      <c r="HS830" s="5"/>
      <c r="HT830" s="5"/>
      <c r="HU830" s="5"/>
      <c r="HV830" s="5"/>
      <c r="HW830" s="5"/>
      <c r="HX830" s="5"/>
      <c r="HY830" s="5"/>
      <c r="HZ830" s="5"/>
      <c r="IA830" s="5"/>
      <c r="IB830" s="5"/>
      <c r="IC830" s="5"/>
      <c r="ID830" s="5"/>
    </row>
    <row r="831" spans="1:238" s="210" customFormat="1" hidden="1">
      <c r="A831" s="122"/>
      <c r="B831" s="116"/>
      <c r="C831" s="117"/>
      <c r="D831" s="118"/>
      <c r="E831" s="119"/>
      <c r="F831" s="120"/>
      <c r="G831" s="121"/>
      <c r="H831" s="6"/>
      <c r="I831" s="40"/>
      <c r="J831" s="41"/>
      <c r="K831" s="42"/>
      <c r="L831" s="38"/>
      <c r="N831" s="39"/>
      <c r="O831" s="39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  <c r="FZ831" s="5"/>
      <c r="GA831" s="5"/>
      <c r="GB831" s="5"/>
      <c r="GC831" s="5"/>
      <c r="GD831" s="5"/>
      <c r="GE831" s="5"/>
      <c r="GF831" s="5"/>
      <c r="GG831" s="5"/>
      <c r="GH831" s="5"/>
      <c r="GI831" s="5"/>
      <c r="GJ831" s="5"/>
      <c r="GK831" s="5"/>
      <c r="GL831" s="5"/>
      <c r="GM831" s="5"/>
      <c r="GN831" s="5"/>
      <c r="GO831" s="5"/>
      <c r="GP831" s="5"/>
      <c r="GQ831" s="5"/>
      <c r="GR831" s="5"/>
      <c r="GS831" s="5"/>
      <c r="GT831" s="5"/>
      <c r="GU831" s="5"/>
      <c r="GV831" s="5"/>
      <c r="GW831" s="5"/>
      <c r="GX831" s="5"/>
      <c r="GY831" s="5"/>
      <c r="GZ831" s="5"/>
      <c r="HA831" s="5"/>
      <c r="HB831" s="5"/>
      <c r="HC831" s="5"/>
      <c r="HD831" s="5"/>
      <c r="HE831" s="5"/>
      <c r="HF831" s="5"/>
      <c r="HG831" s="5"/>
      <c r="HH831" s="5"/>
      <c r="HI831" s="5"/>
      <c r="HJ831" s="5"/>
      <c r="HK831" s="5"/>
      <c r="HL831" s="5"/>
      <c r="HM831" s="5"/>
      <c r="HN831" s="5"/>
      <c r="HO831" s="5"/>
      <c r="HP831" s="5"/>
      <c r="HQ831" s="5"/>
      <c r="HR831" s="5"/>
      <c r="HS831" s="5"/>
      <c r="HT831" s="5"/>
      <c r="HU831" s="5"/>
      <c r="HV831" s="5"/>
      <c r="HW831" s="5"/>
      <c r="HX831" s="5"/>
      <c r="HY831" s="5"/>
      <c r="HZ831" s="5"/>
      <c r="IA831" s="5"/>
      <c r="IB831" s="5"/>
      <c r="IC831" s="5"/>
      <c r="ID831" s="5"/>
    </row>
    <row r="832" spans="1:238" s="210" customFormat="1" hidden="1">
      <c r="A832" s="122"/>
      <c r="B832" s="116"/>
      <c r="C832" s="117"/>
      <c r="D832" s="118"/>
      <c r="E832" s="119"/>
      <c r="F832" s="120"/>
      <c r="G832" s="121"/>
      <c r="H832" s="6"/>
      <c r="I832" s="40"/>
      <c r="J832" s="41"/>
      <c r="K832" s="42"/>
      <c r="L832" s="38"/>
      <c r="N832" s="39"/>
      <c r="O832" s="39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  <c r="HJ832" s="5"/>
      <c r="HK832" s="5"/>
      <c r="HL832" s="5"/>
      <c r="HM832" s="5"/>
      <c r="HN832" s="5"/>
      <c r="HO832" s="5"/>
      <c r="HP832" s="5"/>
      <c r="HQ832" s="5"/>
      <c r="HR832" s="5"/>
      <c r="HS832" s="5"/>
      <c r="HT832" s="5"/>
      <c r="HU832" s="5"/>
      <c r="HV832" s="5"/>
      <c r="HW832" s="5"/>
      <c r="HX832" s="5"/>
      <c r="HY832" s="5"/>
      <c r="HZ832" s="5"/>
      <c r="IA832" s="5"/>
      <c r="IB832" s="5"/>
      <c r="IC832" s="5"/>
      <c r="ID832" s="5"/>
    </row>
    <row r="833" spans="1:238" hidden="1"/>
    <row r="834" spans="1:238" s="210" customFormat="1" hidden="1">
      <c r="A834" s="122"/>
      <c r="B834" s="116"/>
      <c r="C834" s="117"/>
      <c r="D834" s="118"/>
      <c r="E834" s="119"/>
      <c r="F834" s="120"/>
      <c r="G834" s="121"/>
      <c r="H834" s="6"/>
      <c r="I834" s="40"/>
      <c r="J834" s="41"/>
      <c r="K834" s="42"/>
      <c r="L834" s="38"/>
      <c r="N834" s="39"/>
      <c r="O834" s="39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5"/>
      <c r="FC834" s="5"/>
      <c r="FD834" s="5"/>
      <c r="FE834" s="5"/>
      <c r="FF834" s="5"/>
      <c r="FG834" s="5"/>
      <c r="FH834" s="5"/>
      <c r="FI834" s="5"/>
      <c r="FJ834" s="5"/>
      <c r="FK834" s="5"/>
      <c r="FL834" s="5"/>
      <c r="FM834" s="5"/>
      <c r="FN834" s="5"/>
      <c r="FO834" s="5"/>
      <c r="FP834" s="5"/>
      <c r="FQ834" s="5"/>
      <c r="FR834" s="5"/>
      <c r="FS834" s="5"/>
      <c r="FT834" s="5"/>
      <c r="FU834" s="5"/>
      <c r="FV834" s="5"/>
      <c r="FW834" s="5"/>
      <c r="FX834" s="5"/>
      <c r="FY834" s="5"/>
      <c r="FZ834" s="5"/>
      <c r="GA834" s="5"/>
      <c r="GB834" s="5"/>
      <c r="GC834" s="5"/>
      <c r="GD834" s="5"/>
      <c r="GE834" s="5"/>
      <c r="GF834" s="5"/>
      <c r="GG834" s="5"/>
      <c r="GH834" s="5"/>
      <c r="GI834" s="5"/>
      <c r="GJ834" s="5"/>
      <c r="GK834" s="5"/>
      <c r="GL834" s="5"/>
      <c r="GM834" s="5"/>
      <c r="GN834" s="5"/>
      <c r="GO834" s="5"/>
      <c r="GP834" s="5"/>
      <c r="GQ834" s="5"/>
      <c r="GR834" s="5"/>
      <c r="GS834" s="5"/>
      <c r="GT834" s="5"/>
      <c r="GU834" s="5"/>
      <c r="GV834" s="5"/>
      <c r="GW834" s="5"/>
      <c r="GX834" s="5"/>
      <c r="GY834" s="5"/>
      <c r="GZ834" s="5"/>
      <c r="HA834" s="5"/>
      <c r="HB834" s="5"/>
      <c r="HC834" s="5"/>
      <c r="HD834" s="5"/>
      <c r="HE834" s="5"/>
      <c r="HF834" s="5"/>
      <c r="HG834" s="5"/>
      <c r="HH834" s="5"/>
      <c r="HI834" s="5"/>
      <c r="HJ834" s="5"/>
      <c r="HK834" s="5"/>
      <c r="HL834" s="5"/>
      <c r="HM834" s="5"/>
      <c r="HN834" s="5"/>
      <c r="HO834" s="5"/>
      <c r="HP834" s="5"/>
      <c r="HQ834" s="5"/>
      <c r="HR834" s="5"/>
      <c r="HS834" s="5"/>
      <c r="HT834" s="5"/>
      <c r="HU834" s="5"/>
      <c r="HV834" s="5"/>
      <c r="HW834" s="5"/>
      <c r="HX834" s="5"/>
      <c r="HY834" s="5"/>
      <c r="HZ834" s="5"/>
      <c r="IA834" s="5"/>
      <c r="IB834" s="5"/>
      <c r="IC834" s="5"/>
      <c r="ID834" s="5"/>
    </row>
    <row r="835" spans="1:238" hidden="1"/>
    <row r="836" spans="1:238" s="210" customFormat="1" hidden="1">
      <c r="A836" s="122"/>
      <c r="B836" s="116"/>
      <c r="C836" s="117"/>
      <c r="D836" s="118"/>
      <c r="E836" s="119"/>
      <c r="F836" s="120"/>
      <c r="G836" s="121"/>
      <c r="H836" s="6"/>
      <c r="I836" s="40"/>
      <c r="J836" s="41"/>
      <c r="K836" s="42"/>
      <c r="L836" s="38"/>
      <c r="N836" s="39"/>
      <c r="O836" s="39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  <c r="DS836" s="5"/>
      <c r="DT836" s="5"/>
      <c r="DU836" s="5"/>
      <c r="DV836" s="5"/>
      <c r="DW836" s="5"/>
      <c r="DX836" s="5"/>
      <c r="DY836" s="5"/>
      <c r="DZ836" s="5"/>
      <c r="EA836" s="5"/>
      <c r="EB836" s="5"/>
      <c r="EC836" s="5"/>
      <c r="ED836" s="5"/>
      <c r="EE836" s="5"/>
      <c r="EF836" s="5"/>
      <c r="EG836" s="5"/>
      <c r="EH836" s="5"/>
      <c r="EI836" s="5"/>
      <c r="EJ836" s="5"/>
      <c r="EK836" s="5"/>
      <c r="EL836" s="5"/>
      <c r="EM836" s="5"/>
      <c r="EN836" s="5"/>
      <c r="EO836" s="5"/>
      <c r="EP836" s="5"/>
      <c r="EQ836" s="5"/>
      <c r="ER836" s="5"/>
      <c r="ES836" s="5"/>
      <c r="ET836" s="5"/>
      <c r="EU836" s="5"/>
      <c r="EV836" s="5"/>
      <c r="EW836" s="5"/>
      <c r="EX836" s="5"/>
      <c r="EY836" s="5"/>
      <c r="EZ836" s="5"/>
      <c r="FA836" s="5"/>
      <c r="FB836" s="5"/>
      <c r="FC836" s="5"/>
      <c r="FD836" s="5"/>
      <c r="FE836" s="5"/>
      <c r="FF836" s="5"/>
      <c r="FG836" s="5"/>
      <c r="FH836" s="5"/>
      <c r="FI836" s="5"/>
      <c r="FJ836" s="5"/>
      <c r="FK836" s="5"/>
      <c r="FL836" s="5"/>
      <c r="FM836" s="5"/>
      <c r="FN836" s="5"/>
      <c r="FO836" s="5"/>
      <c r="FP836" s="5"/>
      <c r="FQ836" s="5"/>
      <c r="FR836" s="5"/>
      <c r="FS836" s="5"/>
      <c r="FT836" s="5"/>
      <c r="FU836" s="5"/>
      <c r="FV836" s="5"/>
      <c r="FW836" s="5"/>
      <c r="FX836" s="5"/>
      <c r="FY836" s="5"/>
      <c r="FZ836" s="5"/>
      <c r="GA836" s="5"/>
      <c r="GB836" s="5"/>
      <c r="GC836" s="5"/>
      <c r="GD836" s="5"/>
      <c r="GE836" s="5"/>
      <c r="GF836" s="5"/>
      <c r="GG836" s="5"/>
      <c r="GH836" s="5"/>
      <c r="GI836" s="5"/>
      <c r="GJ836" s="5"/>
      <c r="GK836" s="5"/>
      <c r="GL836" s="5"/>
      <c r="GM836" s="5"/>
      <c r="GN836" s="5"/>
      <c r="GO836" s="5"/>
      <c r="GP836" s="5"/>
      <c r="GQ836" s="5"/>
      <c r="GR836" s="5"/>
      <c r="GS836" s="5"/>
      <c r="GT836" s="5"/>
      <c r="GU836" s="5"/>
      <c r="GV836" s="5"/>
      <c r="GW836" s="5"/>
      <c r="GX836" s="5"/>
      <c r="GY836" s="5"/>
      <c r="GZ836" s="5"/>
      <c r="HA836" s="5"/>
      <c r="HB836" s="5"/>
      <c r="HC836" s="5"/>
      <c r="HD836" s="5"/>
      <c r="HE836" s="5"/>
      <c r="HF836" s="5"/>
      <c r="HG836" s="5"/>
      <c r="HH836" s="5"/>
      <c r="HI836" s="5"/>
      <c r="HJ836" s="5"/>
      <c r="HK836" s="5"/>
      <c r="HL836" s="5"/>
      <c r="HM836" s="5"/>
      <c r="HN836" s="5"/>
      <c r="HO836" s="5"/>
      <c r="HP836" s="5"/>
      <c r="HQ836" s="5"/>
      <c r="HR836" s="5"/>
      <c r="HS836" s="5"/>
      <c r="HT836" s="5"/>
      <c r="HU836" s="5"/>
      <c r="HV836" s="5"/>
      <c r="HW836" s="5"/>
      <c r="HX836" s="5"/>
      <c r="HY836" s="5"/>
      <c r="HZ836" s="5"/>
      <c r="IA836" s="5"/>
      <c r="IB836" s="5"/>
      <c r="IC836" s="5"/>
      <c r="ID836" s="5"/>
    </row>
    <row r="837" spans="1:238" hidden="1"/>
    <row r="838" spans="1:238" s="210" customFormat="1" hidden="1">
      <c r="A838" s="122"/>
      <c r="B838" s="116"/>
      <c r="C838" s="117"/>
      <c r="D838" s="118"/>
      <c r="E838" s="119"/>
      <c r="F838" s="120"/>
      <c r="G838" s="121"/>
      <c r="H838" s="6"/>
      <c r="I838" s="40"/>
      <c r="J838" s="41"/>
      <c r="K838" s="42"/>
      <c r="L838" s="38"/>
      <c r="N838" s="39"/>
      <c r="O838" s="39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5"/>
      <c r="DW838" s="5"/>
      <c r="DX838" s="5"/>
      <c r="DY838" s="5"/>
      <c r="DZ838" s="5"/>
      <c r="EA838" s="5"/>
      <c r="EB838" s="5"/>
      <c r="EC838" s="5"/>
      <c r="ED838" s="5"/>
      <c r="EE838" s="5"/>
      <c r="EF838" s="5"/>
      <c r="EG838" s="5"/>
      <c r="EH838" s="5"/>
      <c r="EI838" s="5"/>
      <c r="EJ838" s="5"/>
      <c r="EK838" s="5"/>
      <c r="EL838" s="5"/>
      <c r="EM838" s="5"/>
      <c r="EN838" s="5"/>
      <c r="EO838" s="5"/>
      <c r="EP838" s="5"/>
      <c r="EQ838" s="5"/>
      <c r="ER838" s="5"/>
      <c r="ES838" s="5"/>
      <c r="ET838" s="5"/>
      <c r="EU838" s="5"/>
      <c r="EV838" s="5"/>
      <c r="EW838" s="5"/>
      <c r="EX838" s="5"/>
      <c r="EY838" s="5"/>
      <c r="EZ838" s="5"/>
      <c r="FA838" s="5"/>
      <c r="FB838" s="5"/>
      <c r="FC838" s="5"/>
      <c r="FD838" s="5"/>
      <c r="FE838" s="5"/>
      <c r="FF838" s="5"/>
      <c r="FG838" s="5"/>
      <c r="FH838" s="5"/>
      <c r="FI838" s="5"/>
      <c r="FJ838" s="5"/>
      <c r="FK838" s="5"/>
      <c r="FL838" s="5"/>
      <c r="FM838" s="5"/>
      <c r="FN838" s="5"/>
      <c r="FO838" s="5"/>
      <c r="FP838" s="5"/>
      <c r="FQ838" s="5"/>
      <c r="FR838" s="5"/>
      <c r="FS838" s="5"/>
      <c r="FT838" s="5"/>
      <c r="FU838" s="5"/>
      <c r="FV838" s="5"/>
      <c r="FW838" s="5"/>
      <c r="FX838" s="5"/>
      <c r="FY838" s="5"/>
      <c r="FZ838" s="5"/>
      <c r="GA838" s="5"/>
      <c r="GB838" s="5"/>
      <c r="GC838" s="5"/>
      <c r="GD838" s="5"/>
      <c r="GE838" s="5"/>
      <c r="GF838" s="5"/>
      <c r="GG838" s="5"/>
      <c r="GH838" s="5"/>
      <c r="GI838" s="5"/>
      <c r="GJ838" s="5"/>
      <c r="GK838" s="5"/>
      <c r="GL838" s="5"/>
      <c r="GM838" s="5"/>
      <c r="GN838" s="5"/>
      <c r="GO838" s="5"/>
      <c r="GP838" s="5"/>
      <c r="GQ838" s="5"/>
      <c r="GR838" s="5"/>
      <c r="GS838" s="5"/>
      <c r="GT838" s="5"/>
      <c r="GU838" s="5"/>
      <c r="GV838" s="5"/>
      <c r="GW838" s="5"/>
      <c r="GX838" s="5"/>
      <c r="GY838" s="5"/>
      <c r="GZ838" s="5"/>
      <c r="HA838" s="5"/>
      <c r="HB838" s="5"/>
      <c r="HC838" s="5"/>
      <c r="HD838" s="5"/>
      <c r="HE838" s="5"/>
      <c r="HF838" s="5"/>
      <c r="HG838" s="5"/>
      <c r="HH838" s="5"/>
      <c r="HI838" s="5"/>
      <c r="HJ838" s="5"/>
      <c r="HK838" s="5"/>
      <c r="HL838" s="5"/>
      <c r="HM838" s="5"/>
      <c r="HN838" s="5"/>
      <c r="HO838" s="5"/>
      <c r="HP838" s="5"/>
      <c r="HQ838" s="5"/>
      <c r="HR838" s="5"/>
      <c r="HS838" s="5"/>
      <c r="HT838" s="5"/>
      <c r="HU838" s="5"/>
      <c r="HV838" s="5"/>
      <c r="HW838" s="5"/>
      <c r="HX838" s="5"/>
      <c r="HY838" s="5"/>
      <c r="HZ838" s="5"/>
      <c r="IA838" s="5"/>
      <c r="IB838" s="5"/>
      <c r="IC838" s="5"/>
      <c r="ID838" s="5"/>
    </row>
    <row r="839" spans="1:238" hidden="1"/>
    <row r="840" spans="1:238" s="210" customFormat="1">
      <c r="A840" s="122"/>
      <c r="B840" s="116"/>
      <c r="C840" s="117"/>
      <c r="D840" s="118"/>
      <c r="E840" s="119"/>
      <c r="F840" s="120"/>
      <c r="G840" s="121"/>
      <c r="H840" s="6"/>
      <c r="I840" s="40"/>
      <c r="J840" s="41"/>
      <c r="K840" s="42"/>
      <c r="L840" s="38"/>
      <c r="N840" s="39"/>
      <c r="O840" s="39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  <c r="DT840" s="5"/>
      <c r="DU840" s="5"/>
      <c r="DV840" s="5"/>
      <c r="DW840" s="5"/>
      <c r="DX840" s="5"/>
      <c r="DY840" s="5"/>
      <c r="DZ840" s="5"/>
      <c r="EA840" s="5"/>
      <c r="EB840" s="5"/>
      <c r="EC840" s="5"/>
      <c r="ED840" s="5"/>
      <c r="EE840" s="5"/>
      <c r="EF840" s="5"/>
      <c r="EG840" s="5"/>
      <c r="EH840" s="5"/>
      <c r="EI840" s="5"/>
      <c r="EJ840" s="5"/>
      <c r="EK840" s="5"/>
      <c r="EL840" s="5"/>
      <c r="EM840" s="5"/>
      <c r="EN840" s="5"/>
      <c r="EO840" s="5"/>
      <c r="EP840" s="5"/>
      <c r="EQ840" s="5"/>
      <c r="ER840" s="5"/>
      <c r="ES840" s="5"/>
      <c r="ET840" s="5"/>
      <c r="EU840" s="5"/>
      <c r="EV840" s="5"/>
      <c r="EW840" s="5"/>
      <c r="EX840" s="5"/>
      <c r="EY840" s="5"/>
      <c r="EZ840" s="5"/>
      <c r="FA840" s="5"/>
      <c r="FB840" s="5"/>
      <c r="FC840" s="5"/>
      <c r="FD840" s="5"/>
      <c r="FE840" s="5"/>
      <c r="FF840" s="5"/>
      <c r="FG840" s="5"/>
      <c r="FH840" s="5"/>
      <c r="FI840" s="5"/>
      <c r="FJ840" s="5"/>
      <c r="FK840" s="5"/>
      <c r="FL840" s="5"/>
      <c r="FM840" s="5"/>
      <c r="FN840" s="5"/>
      <c r="FO840" s="5"/>
      <c r="FP840" s="5"/>
      <c r="FQ840" s="5"/>
      <c r="FR840" s="5"/>
      <c r="FS840" s="5"/>
      <c r="FT840" s="5"/>
      <c r="FU840" s="5"/>
      <c r="FV840" s="5"/>
      <c r="FW840" s="5"/>
      <c r="FX840" s="5"/>
      <c r="FY840" s="5"/>
      <c r="FZ840" s="5"/>
      <c r="GA840" s="5"/>
      <c r="GB840" s="5"/>
      <c r="GC840" s="5"/>
      <c r="GD840" s="5"/>
      <c r="GE840" s="5"/>
      <c r="GF840" s="5"/>
      <c r="GG840" s="5"/>
      <c r="GH840" s="5"/>
      <c r="GI840" s="5"/>
      <c r="GJ840" s="5"/>
      <c r="GK840" s="5"/>
      <c r="GL840" s="5"/>
      <c r="GM840" s="5"/>
      <c r="GN840" s="5"/>
      <c r="GO840" s="5"/>
      <c r="GP840" s="5"/>
      <c r="GQ840" s="5"/>
      <c r="GR840" s="5"/>
      <c r="GS840" s="5"/>
      <c r="GT840" s="5"/>
      <c r="GU840" s="5"/>
      <c r="GV840" s="5"/>
      <c r="GW840" s="5"/>
      <c r="GX840" s="5"/>
      <c r="GY840" s="5"/>
      <c r="GZ840" s="5"/>
      <c r="HA840" s="5"/>
      <c r="HB840" s="5"/>
      <c r="HC840" s="5"/>
      <c r="HD840" s="5"/>
      <c r="HE840" s="5"/>
      <c r="HF840" s="5"/>
      <c r="HG840" s="5"/>
      <c r="HH840" s="5"/>
      <c r="HI840" s="5"/>
      <c r="HJ840" s="5"/>
      <c r="HK840" s="5"/>
      <c r="HL840" s="5"/>
      <c r="HM840" s="5"/>
      <c r="HN840" s="5"/>
      <c r="HO840" s="5"/>
      <c r="HP840" s="5"/>
      <c r="HQ840" s="5"/>
      <c r="HR840" s="5"/>
      <c r="HS840" s="5"/>
      <c r="HT840" s="5"/>
      <c r="HU840" s="5"/>
      <c r="HV840" s="5"/>
      <c r="HW840" s="5"/>
      <c r="HX840" s="5"/>
      <c r="HY840" s="5"/>
      <c r="HZ840" s="5"/>
      <c r="IA840" s="5"/>
      <c r="IB840" s="5"/>
      <c r="IC840" s="5"/>
      <c r="ID840" s="5"/>
    </row>
    <row r="842" spans="1:238" s="210" customFormat="1">
      <c r="A842" s="122"/>
      <c r="B842" s="116"/>
      <c r="C842" s="117"/>
      <c r="D842" s="118"/>
      <c r="E842" s="119"/>
      <c r="F842" s="120"/>
      <c r="G842" s="121"/>
      <c r="H842" s="6"/>
      <c r="I842" s="40"/>
      <c r="J842" s="41"/>
      <c r="K842" s="42"/>
      <c r="L842" s="38"/>
      <c r="N842" s="39"/>
      <c r="O842" s="39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5"/>
      <c r="DW842" s="5"/>
      <c r="DX842" s="5"/>
      <c r="DY842" s="5"/>
      <c r="DZ842" s="5"/>
      <c r="EA842" s="5"/>
      <c r="EB842" s="5"/>
      <c r="EC842" s="5"/>
      <c r="ED842" s="5"/>
      <c r="EE842" s="5"/>
      <c r="EF842" s="5"/>
      <c r="EG842" s="5"/>
      <c r="EH842" s="5"/>
      <c r="EI842" s="5"/>
      <c r="EJ842" s="5"/>
      <c r="EK842" s="5"/>
      <c r="EL842" s="5"/>
      <c r="EM842" s="5"/>
      <c r="EN842" s="5"/>
      <c r="EO842" s="5"/>
      <c r="EP842" s="5"/>
      <c r="EQ842" s="5"/>
      <c r="ER842" s="5"/>
      <c r="ES842" s="5"/>
      <c r="ET842" s="5"/>
      <c r="EU842" s="5"/>
      <c r="EV842" s="5"/>
      <c r="EW842" s="5"/>
      <c r="EX842" s="5"/>
      <c r="EY842" s="5"/>
      <c r="EZ842" s="5"/>
      <c r="FA842" s="5"/>
      <c r="FB842" s="5"/>
      <c r="FC842" s="5"/>
      <c r="FD842" s="5"/>
      <c r="FE842" s="5"/>
      <c r="FF842" s="5"/>
      <c r="FG842" s="5"/>
      <c r="FH842" s="5"/>
      <c r="FI842" s="5"/>
      <c r="FJ842" s="5"/>
      <c r="FK842" s="5"/>
      <c r="FL842" s="5"/>
      <c r="FM842" s="5"/>
      <c r="FN842" s="5"/>
      <c r="FO842" s="5"/>
      <c r="FP842" s="5"/>
      <c r="FQ842" s="5"/>
      <c r="FR842" s="5"/>
      <c r="FS842" s="5"/>
      <c r="FT842" s="5"/>
      <c r="FU842" s="5"/>
      <c r="FV842" s="5"/>
      <c r="FW842" s="5"/>
      <c r="FX842" s="5"/>
      <c r="FY842" s="5"/>
      <c r="FZ842" s="5"/>
      <c r="GA842" s="5"/>
      <c r="GB842" s="5"/>
      <c r="GC842" s="5"/>
      <c r="GD842" s="5"/>
      <c r="GE842" s="5"/>
      <c r="GF842" s="5"/>
      <c r="GG842" s="5"/>
      <c r="GH842" s="5"/>
      <c r="GI842" s="5"/>
      <c r="GJ842" s="5"/>
      <c r="GK842" s="5"/>
      <c r="GL842" s="5"/>
      <c r="GM842" s="5"/>
      <c r="GN842" s="5"/>
      <c r="GO842" s="5"/>
      <c r="GP842" s="5"/>
      <c r="GQ842" s="5"/>
      <c r="GR842" s="5"/>
      <c r="GS842" s="5"/>
      <c r="GT842" s="5"/>
      <c r="GU842" s="5"/>
      <c r="GV842" s="5"/>
      <c r="GW842" s="5"/>
      <c r="GX842" s="5"/>
      <c r="GY842" s="5"/>
      <c r="GZ842" s="5"/>
      <c r="HA842" s="5"/>
      <c r="HB842" s="5"/>
      <c r="HC842" s="5"/>
      <c r="HD842" s="5"/>
      <c r="HE842" s="5"/>
      <c r="HF842" s="5"/>
      <c r="HG842" s="5"/>
      <c r="HH842" s="5"/>
      <c r="HI842" s="5"/>
      <c r="HJ842" s="5"/>
      <c r="HK842" s="5"/>
      <c r="HL842" s="5"/>
      <c r="HM842" s="5"/>
      <c r="HN842" s="5"/>
      <c r="HO842" s="5"/>
      <c r="HP842" s="5"/>
      <c r="HQ842" s="5"/>
      <c r="HR842" s="5"/>
      <c r="HS842" s="5"/>
      <c r="HT842" s="5"/>
      <c r="HU842" s="5"/>
      <c r="HV842" s="5"/>
      <c r="HW842" s="5"/>
      <c r="HX842" s="5"/>
      <c r="HY842" s="5"/>
      <c r="HZ842" s="5"/>
      <c r="IA842" s="5"/>
      <c r="IB842" s="5"/>
      <c r="IC842" s="5"/>
      <c r="ID842" s="5"/>
    </row>
    <row r="844" spans="1:238" s="210" customFormat="1">
      <c r="A844" s="122"/>
      <c r="B844" s="116"/>
      <c r="C844" s="117"/>
      <c r="D844" s="118"/>
      <c r="E844" s="119"/>
      <c r="F844" s="120"/>
      <c r="G844" s="121"/>
      <c r="H844" s="6"/>
      <c r="I844" s="40"/>
      <c r="J844" s="41"/>
      <c r="K844" s="42"/>
      <c r="L844" s="38"/>
      <c r="N844" s="39"/>
      <c r="O844" s="39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  <c r="DT844" s="5"/>
      <c r="DU844" s="5"/>
      <c r="DV844" s="5"/>
      <c r="DW844" s="5"/>
      <c r="DX844" s="5"/>
      <c r="DY844" s="5"/>
      <c r="DZ844" s="5"/>
      <c r="EA844" s="5"/>
      <c r="EB844" s="5"/>
      <c r="EC844" s="5"/>
      <c r="ED844" s="5"/>
      <c r="EE844" s="5"/>
      <c r="EF844" s="5"/>
      <c r="EG844" s="5"/>
      <c r="EH844" s="5"/>
      <c r="EI844" s="5"/>
      <c r="EJ844" s="5"/>
      <c r="EK844" s="5"/>
      <c r="EL844" s="5"/>
      <c r="EM844" s="5"/>
      <c r="EN844" s="5"/>
      <c r="EO844" s="5"/>
      <c r="EP844" s="5"/>
      <c r="EQ844" s="5"/>
      <c r="ER844" s="5"/>
      <c r="ES844" s="5"/>
      <c r="ET844" s="5"/>
      <c r="EU844" s="5"/>
      <c r="EV844" s="5"/>
      <c r="EW844" s="5"/>
      <c r="EX844" s="5"/>
      <c r="EY844" s="5"/>
      <c r="EZ844" s="5"/>
      <c r="FA844" s="5"/>
      <c r="FB844" s="5"/>
      <c r="FC844" s="5"/>
      <c r="FD844" s="5"/>
      <c r="FE844" s="5"/>
      <c r="FF844" s="5"/>
      <c r="FG844" s="5"/>
      <c r="FH844" s="5"/>
      <c r="FI844" s="5"/>
      <c r="FJ844" s="5"/>
      <c r="FK844" s="5"/>
      <c r="FL844" s="5"/>
      <c r="FM844" s="5"/>
      <c r="FN844" s="5"/>
      <c r="FO844" s="5"/>
      <c r="FP844" s="5"/>
      <c r="FQ844" s="5"/>
      <c r="FR844" s="5"/>
      <c r="FS844" s="5"/>
      <c r="FT844" s="5"/>
      <c r="FU844" s="5"/>
      <c r="FV844" s="5"/>
      <c r="FW844" s="5"/>
      <c r="FX844" s="5"/>
      <c r="FY844" s="5"/>
      <c r="FZ844" s="5"/>
      <c r="GA844" s="5"/>
      <c r="GB844" s="5"/>
      <c r="GC844" s="5"/>
      <c r="GD844" s="5"/>
      <c r="GE844" s="5"/>
      <c r="GF844" s="5"/>
      <c r="GG844" s="5"/>
      <c r="GH844" s="5"/>
      <c r="GI844" s="5"/>
      <c r="GJ844" s="5"/>
      <c r="GK844" s="5"/>
      <c r="GL844" s="5"/>
      <c r="GM844" s="5"/>
      <c r="GN844" s="5"/>
      <c r="GO844" s="5"/>
      <c r="GP844" s="5"/>
      <c r="GQ844" s="5"/>
      <c r="GR844" s="5"/>
      <c r="GS844" s="5"/>
      <c r="GT844" s="5"/>
      <c r="GU844" s="5"/>
      <c r="GV844" s="5"/>
      <c r="GW844" s="5"/>
      <c r="GX844" s="5"/>
      <c r="GY844" s="5"/>
      <c r="GZ844" s="5"/>
      <c r="HA844" s="5"/>
      <c r="HB844" s="5"/>
      <c r="HC844" s="5"/>
      <c r="HD844" s="5"/>
      <c r="HE844" s="5"/>
      <c r="HF844" s="5"/>
      <c r="HG844" s="5"/>
      <c r="HH844" s="5"/>
      <c r="HI844" s="5"/>
      <c r="HJ844" s="5"/>
      <c r="HK844" s="5"/>
      <c r="HL844" s="5"/>
      <c r="HM844" s="5"/>
      <c r="HN844" s="5"/>
      <c r="HO844" s="5"/>
      <c r="HP844" s="5"/>
      <c r="HQ844" s="5"/>
      <c r="HR844" s="5"/>
      <c r="HS844" s="5"/>
      <c r="HT844" s="5"/>
      <c r="HU844" s="5"/>
      <c r="HV844" s="5"/>
      <c r="HW844" s="5"/>
      <c r="HX844" s="5"/>
      <c r="HY844" s="5"/>
      <c r="HZ844" s="5"/>
      <c r="IA844" s="5"/>
      <c r="IB844" s="5"/>
      <c r="IC844" s="5"/>
      <c r="ID844" s="5"/>
    </row>
    <row r="846" spans="1:238" s="210" customFormat="1">
      <c r="A846" s="122"/>
      <c r="B846" s="116"/>
      <c r="C846" s="117"/>
      <c r="D846" s="118"/>
      <c r="E846" s="119"/>
      <c r="F846" s="120"/>
      <c r="G846" s="121"/>
      <c r="H846" s="6"/>
      <c r="I846" s="40"/>
      <c r="J846" s="41"/>
      <c r="K846" s="42"/>
      <c r="L846" s="38"/>
      <c r="N846" s="39"/>
      <c r="O846" s="39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5"/>
      <c r="DW846" s="5"/>
      <c r="DX846" s="5"/>
      <c r="DY846" s="5"/>
      <c r="DZ846" s="5"/>
      <c r="EA846" s="5"/>
      <c r="EB846" s="5"/>
      <c r="EC846" s="5"/>
      <c r="ED846" s="5"/>
      <c r="EE846" s="5"/>
      <c r="EF846" s="5"/>
      <c r="EG846" s="5"/>
      <c r="EH846" s="5"/>
      <c r="EI846" s="5"/>
      <c r="EJ846" s="5"/>
      <c r="EK846" s="5"/>
      <c r="EL846" s="5"/>
      <c r="EM846" s="5"/>
      <c r="EN846" s="5"/>
      <c r="EO846" s="5"/>
      <c r="EP846" s="5"/>
      <c r="EQ846" s="5"/>
      <c r="ER846" s="5"/>
      <c r="ES846" s="5"/>
      <c r="ET846" s="5"/>
      <c r="EU846" s="5"/>
      <c r="EV846" s="5"/>
      <c r="EW846" s="5"/>
      <c r="EX846" s="5"/>
      <c r="EY846" s="5"/>
      <c r="EZ846" s="5"/>
      <c r="FA846" s="5"/>
      <c r="FB846" s="5"/>
      <c r="FC846" s="5"/>
      <c r="FD846" s="5"/>
      <c r="FE846" s="5"/>
      <c r="FF846" s="5"/>
      <c r="FG846" s="5"/>
      <c r="FH846" s="5"/>
      <c r="FI846" s="5"/>
      <c r="FJ846" s="5"/>
      <c r="FK846" s="5"/>
      <c r="FL846" s="5"/>
      <c r="FM846" s="5"/>
      <c r="FN846" s="5"/>
      <c r="FO846" s="5"/>
      <c r="FP846" s="5"/>
      <c r="FQ846" s="5"/>
      <c r="FR846" s="5"/>
      <c r="FS846" s="5"/>
      <c r="FT846" s="5"/>
      <c r="FU846" s="5"/>
      <c r="FV846" s="5"/>
      <c r="FW846" s="5"/>
      <c r="FX846" s="5"/>
      <c r="FY846" s="5"/>
      <c r="FZ846" s="5"/>
      <c r="GA846" s="5"/>
      <c r="GB846" s="5"/>
      <c r="GC846" s="5"/>
      <c r="GD846" s="5"/>
      <c r="GE846" s="5"/>
      <c r="GF846" s="5"/>
      <c r="GG846" s="5"/>
      <c r="GH846" s="5"/>
      <c r="GI846" s="5"/>
      <c r="GJ846" s="5"/>
      <c r="GK846" s="5"/>
      <c r="GL846" s="5"/>
      <c r="GM846" s="5"/>
      <c r="GN846" s="5"/>
      <c r="GO846" s="5"/>
      <c r="GP846" s="5"/>
      <c r="GQ846" s="5"/>
      <c r="GR846" s="5"/>
      <c r="GS846" s="5"/>
      <c r="GT846" s="5"/>
      <c r="GU846" s="5"/>
      <c r="GV846" s="5"/>
      <c r="GW846" s="5"/>
      <c r="GX846" s="5"/>
      <c r="GY846" s="5"/>
      <c r="GZ846" s="5"/>
      <c r="HA846" s="5"/>
      <c r="HB846" s="5"/>
      <c r="HC846" s="5"/>
      <c r="HD846" s="5"/>
      <c r="HE846" s="5"/>
      <c r="HF846" s="5"/>
      <c r="HG846" s="5"/>
      <c r="HH846" s="5"/>
      <c r="HI846" s="5"/>
      <c r="HJ846" s="5"/>
      <c r="HK846" s="5"/>
      <c r="HL846" s="5"/>
      <c r="HM846" s="5"/>
      <c r="HN846" s="5"/>
      <c r="HO846" s="5"/>
      <c r="HP846" s="5"/>
      <c r="HQ846" s="5"/>
      <c r="HR846" s="5"/>
      <c r="HS846" s="5"/>
      <c r="HT846" s="5"/>
      <c r="HU846" s="5"/>
      <c r="HV846" s="5"/>
      <c r="HW846" s="5"/>
      <c r="HX846" s="5"/>
      <c r="HY846" s="5"/>
      <c r="HZ846" s="5"/>
      <c r="IA846" s="5"/>
      <c r="IB846" s="5"/>
      <c r="IC846" s="5"/>
      <c r="ID846" s="5"/>
    </row>
    <row r="847" spans="1:238" s="210" customFormat="1">
      <c r="A847" s="122"/>
      <c r="B847" s="116"/>
      <c r="C847" s="117"/>
      <c r="D847" s="118"/>
      <c r="E847" s="119"/>
      <c r="F847" s="120"/>
      <c r="G847" s="121"/>
      <c r="H847" s="6"/>
      <c r="I847" s="40"/>
      <c r="J847" s="41"/>
      <c r="K847" s="42"/>
      <c r="L847" s="38"/>
      <c r="N847" s="39"/>
      <c r="O847" s="39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  <c r="DV847" s="5"/>
      <c r="DW847" s="5"/>
      <c r="DX847" s="5"/>
      <c r="DY847" s="5"/>
      <c r="DZ847" s="5"/>
      <c r="EA847" s="5"/>
      <c r="EB847" s="5"/>
      <c r="EC847" s="5"/>
      <c r="ED847" s="5"/>
      <c r="EE847" s="5"/>
      <c r="EF847" s="5"/>
      <c r="EG847" s="5"/>
      <c r="EH847" s="5"/>
      <c r="EI847" s="5"/>
      <c r="EJ847" s="5"/>
      <c r="EK847" s="5"/>
      <c r="EL847" s="5"/>
      <c r="EM847" s="5"/>
      <c r="EN847" s="5"/>
      <c r="EO847" s="5"/>
      <c r="EP847" s="5"/>
      <c r="EQ847" s="5"/>
      <c r="ER847" s="5"/>
      <c r="ES847" s="5"/>
      <c r="ET847" s="5"/>
      <c r="EU847" s="5"/>
      <c r="EV847" s="5"/>
      <c r="EW847" s="5"/>
      <c r="EX847" s="5"/>
      <c r="EY847" s="5"/>
      <c r="EZ847" s="5"/>
      <c r="FA847" s="5"/>
      <c r="FB847" s="5"/>
      <c r="FC847" s="5"/>
      <c r="FD847" s="5"/>
      <c r="FE847" s="5"/>
      <c r="FF847" s="5"/>
      <c r="FG847" s="5"/>
      <c r="FH847" s="5"/>
      <c r="FI847" s="5"/>
      <c r="FJ847" s="5"/>
      <c r="FK847" s="5"/>
      <c r="FL847" s="5"/>
      <c r="FM847" s="5"/>
      <c r="FN847" s="5"/>
      <c r="FO847" s="5"/>
      <c r="FP847" s="5"/>
      <c r="FQ847" s="5"/>
      <c r="FR847" s="5"/>
      <c r="FS847" s="5"/>
      <c r="FT847" s="5"/>
      <c r="FU847" s="5"/>
      <c r="FV847" s="5"/>
      <c r="FW847" s="5"/>
      <c r="FX847" s="5"/>
      <c r="FY847" s="5"/>
      <c r="FZ847" s="5"/>
      <c r="GA847" s="5"/>
      <c r="GB847" s="5"/>
      <c r="GC847" s="5"/>
      <c r="GD847" s="5"/>
      <c r="GE847" s="5"/>
      <c r="GF847" s="5"/>
      <c r="GG847" s="5"/>
      <c r="GH847" s="5"/>
      <c r="GI847" s="5"/>
      <c r="GJ847" s="5"/>
      <c r="GK847" s="5"/>
      <c r="GL847" s="5"/>
      <c r="GM847" s="5"/>
      <c r="GN847" s="5"/>
      <c r="GO847" s="5"/>
      <c r="GP847" s="5"/>
      <c r="GQ847" s="5"/>
      <c r="GR847" s="5"/>
      <c r="GS847" s="5"/>
      <c r="GT847" s="5"/>
      <c r="GU847" s="5"/>
      <c r="GV847" s="5"/>
      <c r="GW847" s="5"/>
      <c r="GX847" s="5"/>
      <c r="GY847" s="5"/>
      <c r="GZ847" s="5"/>
      <c r="HA847" s="5"/>
      <c r="HB847" s="5"/>
      <c r="HC847" s="5"/>
      <c r="HD847" s="5"/>
      <c r="HE847" s="5"/>
      <c r="HF847" s="5"/>
      <c r="HG847" s="5"/>
      <c r="HH847" s="5"/>
      <c r="HI847" s="5"/>
      <c r="HJ847" s="5"/>
      <c r="HK847" s="5"/>
      <c r="HL847" s="5"/>
      <c r="HM847" s="5"/>
      <c r="HN847" s="5"/>
      <c r="HO847" s="5"/>
      <c r="HP847" s="5"/>
      <c r="HQ847" s="5"/>
      <c r="HR847" s="5"/>
      <c r="HS847" s="5"/>
      <c r="HT847" s="5"/>
      <c r="HU847" s="5"/>
      <c r="HV847" s="5"/>
      <c r="HW847" s="5"/>
      <c r="HX847" s="5"/>
      <c r="HY847" s="5"/>
      <c r="HZ847" s="5"/>
      <c r="IA847" s="5"/>
      <c r="IB847" s="5"/>
      <c r="IC847" s="5"/>
      <c r="ID847" s="5"/>
    </row>
    <row r="849" spans="1:238" s="210" customFormat="1">
      <c r="A849" s="122"/>
      <c r="B849" s="116"/>
      <c r="C849" s="117"/>
      <c r="D849" s="118"/>
      <c r="E849" s="119"/>
      <c r="F849" s="120"/>
      <c r="G849" s="121"/>
      <c r="H849" s="6"/>
      <c r="I849" s="40"/>
      <c r="J849" s="41"/>
      <c r="K849" s="42"/>
      <c r="L849" s="38"/>
      <c r="N849" s="39"/>
      <c r="O849" s="39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  <c r="DT849" s="5"/>
      <c r="DU849" s="5"/>
      <c r="DV849" s="5"/>
      <c r="DW849" s="5"/>
      <c r="DX849" s="5"/>
      <c r="DY849" s="5"/>
      <c r="DZ849" s="5"/>
      <c r="EA849" s="5"/>
      <c r="EB849" s="5"/>
      <c r="EC849" s="5"/>
      <c r="ED849" s="5"/>
      <c r="EE849" s="5"/>
      <c r="EF849" s="5"/>
      <c r="EG849" s="5"/>
      <c r="EH849" s="5"/>
      <c r="EI849" s="5"/>
      <c r="EJ849" s="5"/>
      <c r="EK849" s="5"/>
      <c r="EL849" s="5"/>
      <c r="EM849" s="5"/>
      <c r="EN849" s="5"/>
      <c r="EO849" s="5"/>
      <c r="EP849" s="5"/>
      <c r="EQ849" s="5"/>
      <c r="ER849" s="5"/>
      <c r="ES849" s="5"/>
      <c r="ET849" s="5"/>
      <c r="EU849" s="5"/>
      <c r="EV849" s="5"/>
      <c r="EW849" s="5"/>
      <c r="EX849" s="5"/>
      <c r="EY849" s="5"/>
      <c r="EZ849" s="5"/>
      <c r="FA849" s="5"/>
      <c r="FB849" s="5"/>
      <c r="FC849" s="5"/>
      <c r="FD849" s="5"/>
      <c r="FE849" s="5"/>
      <c r="FF849" s="5"/>
      <c r="FG849" s="5"/>
      <c r="FH849" s="5"/>
      <c r="FI849" s="5"/>
      <c r="FJ849" s="5"/>
      <c r="FK849" s="5"/>
      <c r="FL849" s="5"/>
      <c r="FM849" s="5"/>
      <c r="FN849" s="5"/>
      <c r="FO849" s="5"/>
      <c r="FP849" s="5"/>
      <c r="FQ849" s="5"/>
      <c r="FR849" s="5"/>
      <c r="FS849" s="5"/>
      <c r="FT849" s="5"/>
      <c r="FU849" s="5"/>
      <c r="FV849" s="5"/>
      <c r="FW849" s="5"/>
      <c r="FX849" s="5"/>
      <c r="FY849" s="5"/>
      <c r="FZ849" s="5"/>
      <c r="GA849" s="5"/>
      <c r="GB849" s="5"/>
      <c r="GC849" s="5"/>
      <c r="GD849" s="5"/>
      <c r="GE849" s="5"/>
      <c r="GF849" s="5"/>
      <c r="GG849" s="5"/>
      <c r="GH849" s="5"/>
      <c r="GI849" s="5"/>
      <c r="GJ849" s="5"/>
      <c r="GK849" s="5"/>
      <c r="GL849" s="5"/>
      <c r="GM849" s="5"/>
      <c r="GN849" s="5"/>
      <c r="GO849" s="5"/>
      <c r="GP849" s="5"/>
      <c r="GQ849" s="5"/>
      <c r="GR849" s="5"/>
      <c r="GS849" s="5"/>
      <c r="GT849" s="5"/>
      <c r="GU849" s="5"/>
      <c r="GV849" s="5"/>
      <c r="GW849" s="5"/>
      <c r="GX849" s="5"/>
      <c r="GY849" s="5"/>
      <c r="GZ849" s="5"/>
      <c r="HA849" s="5"/>
      <c r="HB849" s="5"/>
      <c r="HC849" s="5"/>
      <c r="HD849" s="5"/>
      <c r="HE849" s="5"/>
      <c r="HF849" s="5"/>
      <c r="HG849" s="5"/>
      <c r="HH849" s="5"/>
      <c r="HI849" s="5"/>
      <c r="HJ849" s="5"/>
      <c r="HK849" s="5"/>
      <c r="HL849" s="5"/>
      <c r="HM849" s="5"/>
      <c r="HN849" s="5"/>
      <c r="HO849" s="5"/>
      <c r="HP849" s="5"/>
      <c r="HQ849" s="5"/>
      <c r="HR849" s="5"/>
      <c r="HS849" s="5"/>
      <c r="HT849" s="5"/>
      <c r="HU849" s="5"/>
      <c r="HV849" s="5"/>
      <c r="HW849" s="5"/>
      <c r="HX849" s="5"/>
      <c r="HY849" s="5"/>
      <c r="HZ849" s="5"/>
      <c r="IA849" s="5"/>
      <c r="IB849" s="5"/>
      <c r="IC849" s="5"/>
      <c r="ID849" s="5"/>
    </row>
    <row r="851" spans="1:238" s="210" customFormat="1">
      <c r="A851" s="122"/>
      <c r="B851" s="116"/>
      <c r="C851" s="117"/>
      <c r="D851" s="118"/>
      <c r="E851" s="119"/>
      <c r="F851" s="120"/>
      <c r="G851" s="121"/>
      <c r="H851" s="6"/>
      <c r="I851" s="40"/>
      <c r="J851" s="41"/>
      <c r="K851" s="42"/>
      <c r="L851" s="38"/>
      <c r="N851" s="39"/>
      <c r="O851" s="39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  <c r="DV851" s="5"/>
      <c r="DW851" s="5"/>
      <c r="DX851" s="5"/>
      <c r="DY851" s="5"/>
      <c r="DZ851" s="5"/>
      <c r="EA851" s="5"/>
      <c r="EB851" s="5"/>
      <c r="EC851" s="5"/>
      <c r="ED851" s="5"/>
      <c r="EE851" s="5"/>
      <c r="EF851" s="5"/>
      <c r="EG851" s="5"/>
      <c r="EH851" s="5"/>
      <c r="EI851" s="5"/>
      <c r="EJ851" s="5"/>
      <c r="EK851" s="5"/>
      <c r="EL851" s="5"/>
      <c r="EM851" s="5"/>
      <c r="EN851" s="5"/>
      <c r="EO851" s="5"/>
      <c r="EP851" s="5"/>
      <c r="EQ851" s="5"/>
      <c r="ER851" s="5"/>
      <c r="ES851" s="5"/>
      <c r="ET851" s="5"/>
      <c r="EU851" s="5"/>
      <c r="EV851" s="5"/>
      <c r="EW851" s="5"/>
      <c r="EX851" s="5"/>
      <c r="EY851" s="5"/>
      <c r="EZ851" s="5"/>
      <c r="FA851" s="5"/>
      <c r="FB851" s="5"/>
      <c r="FC851" s="5"/>
      <c r="FD851" s="5"/>
      <c r="FE851" s="5"/>
      <c r="FF851" s="5"/>
      <c r="FG851" s="5"/>
      <c r="FH851" s="5"/>
      <c r="FI851" s="5"/>
      <c r="FJ851" s="5"/>
      <c r="FK851" s="5"/>
      <c r="FL851" s="5"/>
      <c r="FM851" s="5"/>
      <c r="FN851" s="5"/>
      <c r="FO851" s="5"/>
      <c r="FP851" s="5"/>
      <c r="FQ851" s="5"/>
      <c r="FR851" s="5"/>
      <c r="FS851" s="5"/>
      <c r="FT851" s="5"/>
      <c r="FU851" s="5"/>
      <c r="FV851" s="5"/>
      <c r="FW851" s="5"/>
      <c r="FX851" s="5"/>
      <c r="FY851" s="5"/>
      <c r="FZ851" s="5"/>
      <c r="GA851" s="5"/>
      <c r="GB851" s="5"/>
      <c r="GC851" s="5"/>
      <c r="GD851" s="5"/>
      <c r="GE851" s="5"/>
      <c r="GF851" s="5"/>
      <c r="GG851" s="5"/>
      <c r="GH851" s="5"/>
      <c r="GI851" s="5"/>
      <c r="GJ851" s="5"/>
      <c r="GK851" s="5"/>
      <c r="GL851" s="5"/>
      <c r="GM851" s="5"/>
      <c r="GN851" s="5"/>
      <c r="GO851" s="5"/>
      <c r="GP851" s="5"/>
      <c r="GQ851" s="5"/>
      <c r="GR851" s="5"/>
      <c r="GS851" s="5"/>
      <c r="GT851" s="5"/>
      <c r="GU851" s="5"/>
      <c r="GV851" s="5"/>
      <c r="GW851" s="5"/>
      <c r="GX851" s="5"/>
      <c r="GY851" s="5"/>
      <c r="GZ851" s="5"/>
      <c r="HA851" s="5"/>
      <c r="HB851" s="5"/>
      <c r="HC851" s="5"/>
      <c r="HD851" s="5"/>
      <c r="HE851" s="5"/>
      <c r="HF851" s="5"/>
      <c r="HG851" s="5"/>
      <c r="HH851" s="5"/>
      <c r="HI851" s="5"/>
      <c r="HJ851" s="5"/>
      <c r="HK851" s="5"/>
      <c r="HL851" s="5"/>
      <c r="HM851" s="5"/>
      <c r="HN851" s="5"/>
      <c r="HO851" s="5"/>
      <c r="HP851" s="5"/>
      <c r="HQ851" s="5"/>
      <c r="HR851" s="5"/>
      <c r="HS851" s="5"/>
      <c r="HT851" s="5"/>
      <c r="HU851" s="5"/>
      <c r="HV851" s="5"/>
      <c r="HW851" s="5"/>
      <c r="HX851" s="5"/>
      <c r="HY851" s="5"/>
      <c r="HZ851" s="5"/>
      <c r="IA851" s="5"/>
      <c r="IB851" s="5"/>
      <c r="IC851" s="5"/>
      <c r="ID851" s="5"/>
    </row>
    <row r="853" spans="1:238" s="210" customFormat="1">
      <c r="A853" s="122"/>
      <c r="B853" s="116"/>
      <c r="C853" s="117"/>
      <c r="D853" s="118"/>
      <c r="E853" s="119"/>
      <c r="F853" s="120"/>
      <c r="G853" s="121"/>
      <c r="H853" s="6"/>
      <c r="I853" s="40"/>
      <c r="J853" s="41"/>
      <c r="K853" s="42"/>
      <c r="L853" s="38"/>
      <c r="N853" s="39"/>
      <c r="O853" s="39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  <c r="DV853" s="5"/>
      <c r="DW853" s="5"/>
      <c r="DX853" s="5"/>
      <c r="DY853" s="5"/>
      <c r="DZ853" s="5"/>
      <c r="EA853" s="5"/>
      <c r="EB853" s="5"/>
      <c r="EC853" s="5"/>
      <c r="ED853" s="5"/>
      <c r="EE853" s="5"/>
      <c r="EF853" s="5"/>
      <c r="EG853" s="5"/>
      <c r="EH853" s="5"/>
      <c r="EI853" s="5"/>
      <c r="EJ853" s="5"/>
      <c r="EK853" s="5"/>
      <c r="EL853" s="5"/>
      <c r="EM853" s="5"/>
      <c r="EN853" s="5"/>
      <c r="EO853" s="5"/>
      <c r="EP853" s="5"/>
      <c r="EQ853" s="5"/>
      <c r="ER853" s="5"/>
      <c r="ES853" s="5"/>
      <c r="ET853" s="5"/>
      <c r="EU853" s="5"/>
      <c r="EV853" s="5"/>
      <c r="EW853" s="5"/>
      <c r="EX853" s="5"/>
      <c r="EY853" s="5"/>
      <c r="EZ853" s="5"/>
      <c r="FA853" s="5"/>
      <c r="FB853" s="5"/>
      <c r="FC853" s="5"/>
      <c r="FD853" s="5"/>
      <c r="FE853" s="5"/>
      <c r="FF853" s="5"/>
      <c r="FG853" s="5"/>
      <c r="FH853" s="5"/>
      <c r="FI853" s="5"/>
      <c r="FJ853" s="5"/>
      <c r="FK853" s="5"/>
      <c r="FL853" s="5"/>
      <c r="FM853" s="5"/>
      <c r="FN853" s="5"/>
      <c r="FO853" s="5"/>
      <c r="FP853" s="5"/>
      <c r="FQ853" s="5"/>
      <c r="FR853" s="5"/>
      <c r="FS853" s="5"/>
      <c r="FT853" s="5"/>
      <c r="FU853" s="5"/>
      <c r="FV853" s="5"/>
      <c r="FW853" s="5"/>
      <c r="FX853" s="5"/>
      <c r="FY853" s="5"/>
      <c r="FZ853" s="5"/>
      <c r="GA853" s="5"/>
      <c r="GB853" s="5"/>
      <c r="GC853" s="5"/>
      <c r="GD853" s="5"/>
      <c r="GE853" s="5"/>
      <c r="GF853" s="5"/>
      <c r="GG853" s="5"/>
      <c r="GH853" s="5"/>
      <c r="GI853" s="5"/>
      <c r="GJ853" s="5"/>
      <c r="GK853" s="5"/>
      <c r="GL853" s="5"/>
      <c r="GM853" s="5"/>
      <c r="GN853" s="5"/>
      <c r="GO853" s="5"/>
      <c r="GP853" s="5"/>
      <c r="GQ853" s="5"/>
      <c r="GR853" s="5"/>
      <c r="GS853" s="5"/>
      <c r="GT853" s="5"/>
      <c r="GU853" s="5"/>
      <c r="GV853" s="5"/>
      <c r="GW853" s="5"/>
      <c r="GX853" s="5"/>
      <c r="GY853" s="5"/>
      <c r="GZ853" s="5"/>
      <c r="HA853" s="5"/>
      <c r="HB853" s="5"/>
      <c r="HC853" s="5"/>
      <c r="HD853" s="5"/>
      <c r="HE853" s="5"/>
      <c r="HF853" s="5"/>
      <c r="HG853" s="5"/>
      <c r="HH853" s="5"/>
      <c r="HI853" s="5"/>
      <c r="HJ853" s="5"/>
      <c r="HK853" s="5"/>
      <c r="HL853" s="5"/>
      <c r="HM853" s="5"/>
      <c r="HN853" s="5"/>
      <c r="HO853" s="5"/>
      <c r="HP853" s="5"/>
      <c r="HQ853" s="5"/>
      <c r="HR853" s="5"/>
      <c r="HS853" s="5"/>
      <c r="HT853" s="5"/>
      <c r="HU853" s="5"/>
      <c r="HV853" s="5"/>
      <c r="HW853" s="5"/>
      <c r="HX853" s="5"/>
      <c r="HY853" s="5"/>
      <c r="HZ853" s="5"/>
      <c r="IA853" s="5"/>
      <c r="IB853" s="5"/>
      <c r="IC853" s="5"/>
      <c r="ID853" s="5"/>
    </row>
    <row r="855" spans="1:238" s="210" customFormat="1">
      <c r="A855" s="122"/>
      <c r="B855" s="116"/>
      <c r="C855" s="117"/>
      <c r="D855" s="118"/>
      <c r="E855" s="119"/>
      <c r="F855" s="120"/>
      <c r="G855" s="121"/>
      <c r="H855" s="6"/>
      <c r="I855" s="40"/>
      <c r="J855" s="41"/>
      <c r="K855" s="42"/>
      <c r="L855" s="38"/>
      <c r="N855" s="39"/>
      <c r="O855" s="39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  <c r="DS855" s="5"/>
      <c r="DT855" s="5"/>
      <c r="DU855" s="5"/>
      <c r="DV855" s="5"/>
      <c r="DW855" s="5"/>
      <c r="DX855" s="5"/>
      <c r="DY855" s="5"/>
      <c r="DZ855" s="5"/>
      <c r="EA855" s="5"/>
      <c r="EB855" s="5"/>
      <c r="EC855" s="5"/>
      <c r="ED855" s="5"/>
      <c r="EE855" s="5"/>
      <c r="EF855" s="5"/>
      <c r="EG855" s="5"/>
      <c r="EH855" s="5"/>
      <c r="EI855" s="5"/>
      <c r="EJ855" s="5"/>
      <c r="EK855" s="5"/>
      <c r="EL855" s="5"/>
      <c r="EM855" s="5"/>
      <c r="EN855" s="5"/>
      <c r="EO855" s="5"/>
      <c r="EP855" s="5"/>
      <c r="EQ855" s="5"/>
      <c r="ER855" s="5"/>
      <c r="ES855" s="5"/>
      <c r="ET855" s="5"/>
      <c r="EU855" s="5"/>
      <c r="EV855" s="5"/>
      <c r="EW855" s="5"/>
      <c r="EX855" s="5"/>
      <c r="EY855" s="5"/>
      <c r="EZ855" s="5"/>
      <c r="FA855" s="5"/>
      <c r="FB855" s="5"/>
      <c r="FC855" s="5"/>
      <c r="FD855" s="5"/>
      <c r="FE855" s="5"/>
      <c r="FF855" s="5"/>
      <c r="FG855" s="5"/>
      <c r="FH855" s="5"/>
      <c r="FI855" s="5"/>
      <c r="FJ855" s="5"/>
      <c r="FK855" s="5"/>
      <c r="FL855" s="5"/>
      <c r="FM855" s="5"/>
      <c r="FN855" s="5"/>
      <c r="FO855" s="5"/>
      <c r="FP855" s="5"/>
      <c r="FQ855" s="5"/>
      <c r="FR855" s="5"/>
      <c r="FS855" s="5"/>
      <c r="FT855" s="5"/>
      <c r="FU855" s="5"/>
      <c r="FV855" s="5"/>
      <c r="FW855" s="5"/>
      <c r="FX855" s="5"/>
      <c r="FY855" s="5"/>
      <c r="FZ855" s="5"/>
      <c r="GA855" s="5"/>
      <c r="GB855" s="5"/>
      <c r="GC855" s="5"/>
      <c r="GD855" s="5"/>
      <c r="GE855" s="5"/>
      <c r="GF855" s="5"/>
      <c r="GG855" s="5"/>
      <c r="GH855" s="5"/>
      <c r="GI855" s="5"/>
      <c r="GJ855" s="5"/>
      <c r="GK855" s="5"/>
      <c r="GL855" s="5"/>
      <c r="GM855" s="5"/>
      <c r="GN855" s="5"/>
      <c r="GO855" s="5"/>
      <c r="GP855" s="5"/>
      <c r="GQ855" s="5"/>
      <c r="GR855" s="5"/>
      <c r="GS855" s="5"/>
      <c r="GT855" s="5"/>
      <c r="GU855" s="5"/>
      <c r="GV855" s="5"/>
      <c r="GW855" s="5"/>
      <c r="GX855" s="5"/>
      <c r="GY855" s="5"/>
      <c r="GZ855" s="5"/>
      <c r="HA855" s="5"/>
      <c r="HB855" s="5"/>
      <c r="HC855" s="5"/>
      <c r="HD855" s="5"/>
      <c r="HE855" s="5"/>
      <c r="HF855" s="5"/>
      <c r="HG855" s="5"/>
      <c r="HH855" s="5"/>
      <c r="HI855" s="5"/>
      <c r="HJ855" s="5"/>
      <c r="HK855" s="5"/>
      <c r="HL855" s="5"/>
      <c r="HM855" s="5"/>
      <c r="HN855" s="5"/>
      <c r="HO855" s="5"/>
      <c r="HP855" s="5"/>
      <c r="HQ855" s="5"/>
      <c r="HR855" s="5"/>
      <c r="HS855" s="5"/>
      <c r="HT855" s="5"/>
      <c r="HU855" s="5"/>
      <c r="HV855" s="5"/>
      <c r="HW855" s="5"/>
      <c r="HX855" s="5"/>
      <c r="HY855" s="5"/>
      <c r="HZ855" s="5"/>
      <c r="IA855" s="5"/>
      <c r="IB855" s="5"/>
      <c r="IC855" s="5"/>
      <c r="ID855" s="5"/>
    </row>
    <row r="857" spans="1:238" s="210" customFormat="1">
      <c r="A857" s="122"/>
      <c r="B857" s="116"/>
      <c r="C857" s="117"/>
      <c r="D857" s="118"/>
      <c r="E857" s="119"/>
      <c r="F857" s="120"/>
      <c r="G857" s="121"/>
      <c r="H857" s="6"/>
      <c r="I857" s="40"/>
      <c r="J857" s="41"/>
      <c r="K857" s="42"/>
      <c r="L857" s="38"/>
      <c r="N857" s="39"/>
      <c r="O857" s="39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  <c r="DT857" s="5"/>
      <c r="DU857" s="5"/>
      <c r="DV857" s="5"/>
      <c r="DW857" s="5"/>
      <c r="DX857" s="5"/>
      <c r="DY857" s="5"/>
      <c r="DZ857" s="5"/>
      <c r="EA857" s="5"/>
      <c r="EB857" s="5"/>
      <c r="EC857" s="5"/>
      <c r="ED857" s="5"/>
      <c r="EE857" s="5"/>
      <c r="EF857" s="5"/>
      <c r="EG857" s="5"/>
      <c r="EH857" s="5"/>
      <c r="EI857" s="5"/>
      <c r="EJ857" s="5"/>
      <c r="EK857" s="5"/>
      <c r="EL857" s="5"/>
      <c r="EM857" s="5"/>
      <c r="EN857" s="5"/>
      <c r="EO857" s="5"/>
      <c r="EP857" s="5"/>
      <c r="EQ857" s="5"/>
      <c r="ER857" s="5"/>
      <c r="ES857" s="5"/>
      <c r="ET857" s="5"/>
      <c r="EU857" s="5"/>
      <c r="EV857" s="5"/>
      <c r="EW857" s="5"/>
      <c r="EX857" s="5"/>
      <c r="EY857" s="5"/>
      <c r="EZ857" s="5"/>
      <c r="FA857" s="5"/>
      <c r="FB857" s="5"/>
      <c r="FC857" s="5"/>
      <c r="FD857" s="5"/>
      <c r="FE857" s="5"/>
      <c r="FF857" s="5"/>
      <c r="FG857" s="5"/>
      <c r="FH857" s="5"/>
      <c r="FI857" s="5"/>
      <c r="FJ857" s="5"/>
      <c r="FK857" s="5"/>
      <c r="FL857" s="5"/>
      <c r="FM857" s="5"/>
      <c r="FN857" s="5"/>
      <c r="FO857" s="5"/>
      <c r="FP857" s="5"/>
      <c r="FQ857" s="5"/>
      <c r="FR857" s="5"/>
      <c r="FS857" s="5"/>
      <c r="FT857" s="5"/>
      <c r="FU857" s="5"/>
      <c r="FV857" s="5"/>
      <c r="FW857" s="5"/>
      <c r="FX857" s="5"/>
      <c r="FY857" s="5"/>
      <c r="FZ857" s="5"/>
      <c r="GA857" s="5"/>
      <c r="GB857" s="5"/>
      <c r="GC857" s="5"/>
      <c r="GD857" s="5"/>
      <c r="GE857" s="5"/>
      <c r="GF857" s="5"/>
      <c r="GG857" s="5"/>
      <c r="GH857" s="5"/>
      <c r="GI857" s="5"/>
      <c r="GJ857" s="5"/>
      <c r="GK857" s="5"/>
      <c r="GL857" s="5"/>
      <c r="GM857" s="5"/>
      <c r="GN857" s="5"/>
      <c r="GO857" s="5"/>
      <c r="GP857" s="5"/>
      <c r="GQ857" s="5"/>
      <c r="GR857" s="5"/>
      <c r="GS857" s="5"/>
      <c r="GT857" s="5"/>
      <c r="GU857" s="5"/>
      <c r="GV857" s="5"/>
      <c r="GW857" s="5"/>
      <c r="GX857" s="5"/>
      <c r="GY857" s="5"/>
      <c r="GZ857" s="5"/>
      <c r="HA857" s="5"/>
      <c r="HB857" s="5"/>
      <c r="HC857" s="5"/>
      <c r="HD857" s="5"/>
      <c r="HE857" s="5"/>
      <c r="HF857" s="5"/>
      <c r="HG857" s="5"/>
      <c r="HH857" s="5"/>
      <c r="HI857" s="5"/>
      <c r="HJ857" s="5"/>
      <c r="HK857" s="5"/>
      <c r="HL857" s="5"/>
      <c r="HM857" s="5"/>
      <c r="HN857" s="5"/>
      <c r="HO857" s="5"/>
      <c r="HP857" s="5"/>
      <c r="HQ857" s="5"/>
      <c r="HR857" s="5"/>
      <c r="HS857" s="5"/>
      <c r="HT857" s="5"/>
      <c r="HU857" s="5"/>
      <c r="HV857" s="5"/>
      <c r="HW857" s="5"/>
      <c r="HX857" s="5"/>
      <c r="HY857" s="5"/>
      <c r="HZ857" s="5"/>
      <c r="IA857" s="5"/>
      <c r="IB857" s="5"/>
      <c r="IC857" s="5"/>
      <c r="ID857" s="5"/>
    </row>
    <row r="859" spans="1:238" s="210" customFormat="1">
      <c r="A859" s="122"/>
      <c r="B859" s="116"/>
      <c r="C859" s="117"/>
      <c r="D859" s="118"/>
      <c r="E859" s="119"/>
      <c r="F859" s="120"/>
      <c r="G859" s="121"/>
      <c r="H859" s="6"/>
      <c r="I859" s="40"/>
      <c r="J859" s="41"/>
      <c r="K859" s="42"/>
      <c r="L859" s="38"/>
      <c r="N859" s="39"/>
      <c r="O859" s="39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  <c r="DT859" s="5"/>
      <c r="DU859" s="5"/>
      <c r="DV859" s="5"/>
      <c r="DW859" s="5"/>
      <c r="DX859" s="5"/>
      <c r="DY859" s="5"/>
      <c r="DZ859" s="5"/>
      <c r="EA859" s="5"/>
      <c r="EB859" s="5"/>
      <c r="EC859" s="5"/>
      <c r="ED859" s="5"/>
      <c r="EE859" s="5"/>
      <c r="EF859" s="5"/>
      <c r="EG859" s="5"/>
      <c r="EH859" s="5"/>
      <c r="EI859" s="5"/>
      <c r="EJ859" s="5"/>
      <c r="EK859" s="5"/>
      <c r="EL859" s="5"/>
      <c r="EM859" s="5"/>
      <c r="EN859" s="5"/>
      <c r="EO859" s="5"/>
      <c r="EP859" s="5"/>
      <c r="EQ859" s="5"/>
      <c r="ER859" s="5"/>
      <c r="ES859" s="5"/>
      <c r="ET859" s="5"/>
      <c r="EU859" s="5"/>
      <c r="EV859" s="5"/>
      <c r="EW859" s="5"/>
      <c r="EX859" s="5"/>
      <c r="EY859" s="5"/>
      <c r="EZ859" s="5"/>
      <c r="FA859" s="5"/>
      <c r="FB859" s="5"/>
      <c r="FC859" s="5"/>
      <c r="FD859" s="5"/>
      <c r="FE859" s="5"/>
      <c r="FF859" s="5"/>
      <c r="FG859" s="5"/>
      <c r="FH859" s="5"/>
      <c r="FI859" s="5"/>
      <c r="FJ859" s="5"/>
      <c r="FK859" s="5"/>
      <c r="FL859" s="5"/>
      <c r="FM859" s="5"/>
      <c r="FN859" s="5"/>
      <c r="FO859" s="5"/>
      <c r="FP859" s="5"/>
      <c r="FQ859" s="5"/>
      <c r="FR859" s="5"/>
      <c r="FS859" s="5"/>
      <c r="FT859" s="5"/>
      <c r="FU859" s="5"/>
      <c r="FV859" s="5"/>
      <c r="FW859" s="5"/>
      <c r="FX859" s="5"/>
      <c r="FY859" s="5"/>
      <c r="FZ859" s="5"/>
      <c r="GA859" s="5"/>
      <c r="GB859" s="5"/>
      <c r="GC859" s="5"/>
      <c r="GD859" s="5"/>
      <c r="GE859" s="5"/>
      <c r="GF859" s="5"/>
      <c r="GG859" s="5"/>
      <c r="GH859" s="5"/>
      <c r="GI859" s="5"/>
      <c r="GJ859" s="5"/>
      <c r="GK859" s="5"/>
      <c r="GL859" s="5"/>
      <c r="GM859" s="5"/>
      <c r="GN859" s="5"/>
      <c r="GO859" s="5"/>
      <c r="GP859" s="5"/>
      <c r="GQ859" s="5"/>
      <c r="GR859" s="5"/>
      <c r="GS859" s="5"/>
      <c r="GT859" s="5"/>
      <c r="GU859" s="5"/>
      <c r="GV859" s="5"/>
      <c r="GW859" s="5"/>
      <c r="GX859" s="5"/>
      <c r="GY859" s="5"/>
      <c r="GZ859" s="5"/>
      <c r="HA859" s="5"/>
      <c r="HB859" s="5"/>
      <c r="HC859" s="5"/>
      <c r="HD859" s="5"/>
      <c r="HE859" s="5"/>
      <c r="HF859" s="5"/>
      <c r="HG859" s="5"/>
      <c r="HH859" s="5"/>
      <c r="HI859" s="5"/>
      <c r="HJ859" s="5"/>
      <c r="HK859" s="5"/>
      <c r="HL859" s="5"/>
      <c r="HM859" s="5"/>
      <c r="HN859" s="5"/>
      <c r="HO859" s="5"/>
      <c r="HP859" s="5"/>
      <c r="HQ859" s="5"/>
      <c r="HR859" s="5"/>
      <c r="HS859" s="5"/>
      <c r="HT859" s="5"/>
      <c r="HU859" s="5"/>
      <c r="HV859" s="5"/>
      <c r="HW859" s="5"/>
      <c r="HX859" s="5"/>
      <c r="HY859" s="5"/>
      <c r="HZ859" s="5"/>
      <c r="IA859" s="5"/>
      <c r="IB859" s="5"/>
      <c r="IC859" s="5"/>
      <c r="ID859" s="5"/>
    </row>
    <row r="860" spans="1:238" s="210" customFormat="1">
      <c r="A860" s="122"/>
      <c r="B860" s="116"/>
      <c r="C860" s="117"/>
      <c r="D860" s="118"/>
      <c r="E860" s="119"/>
      <c r="F860" s="120"/>
      <c r="G860" s="121"/>
      <c r="H860" s="6"/>
      <c r="I860" s="40"/>
      <c r="J860" s="41"/>
      <c r="K860" s="42"/>
      <c r="L860" s="38"/>
      <c r="N860" s="39"/>
      <c r="O860" s="39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  <c r="DV860" s="5"/>
      <c r="DW860" s="5"/>
      <c r="DX860" s="5"/>
      <c r="DY860" s="5"/>
      <c r="DZ860" s="5"/>
      <c r="EA860" s="5"/>
      <c r="EB860" s="5"/>
      <c r="EC860" s="5"/>
      <c r="ED860" s="5"/>
      <c r="EE860" s="5"/>
      <c r="EF860" s="5"/>
      <c r="EG860" s="5"/>
      <c r="EH860" s="5"/>
      <c r="EI860" s="5"/>
      <c r="EJ860" s="5"/>
      <c r="EK860" s="5"/>
      <c r="EL860" s="5"/>
      <c r="EM860" s="5"/>
      <c r="EN860" s="5"/>
      <c r="EO860" s="5"/>
      <c r="EP860" s="5"/>
      <c r="EQ860" s="5"/>
      <c r="ER860" s="5"/>
      <c r="ES860" s="5"/>
      <c r="ET860" s="5"/>
      <c r="EU860" s="5"/>
      <c r="EV860" s="5"/>
      <c r="EW860" s="5"/>
      <c r="EX860" s="5"/>
      <c r="EY860" s="5"/>
      <c r="EZ860" s="5"/>
      <c r="FA860" s="5"/>
      <c r="FB860" s="5"/>
      <c r="FC860" s="5"/>
      <c r="FD860" s="5"/>
      <c r="FE860" s="5"/>
      <c r="FF860" s="5"/>
      <c r="FG860" s="5"/>
      <c r="FH860" s="5"/>
      <c r="FI860" s="5"/>
      <c r="FJ860" s="5"/>
      <c r="FK860" s="5"/>
      <c r="FL860" s="5"/>
      <c r="FM860" s="5"/>
      <c r="FN860" s="5"/>
      <c r="FO860" s="5"/>
      <c r="FP860" s="5"/>
      <c r="FQ860" s="5"/>
      <c r="FR860" s="5"/>
      <c r="FS860" s="5"/>
      <c r="FT860" s="5"/>
      <c r="FU860" s="5"/>
      <c r="FV860" s="5"/>
      <c r="FW860" s="5"/>
      <c r="FX860" s="5"/>
      <c r="FY860" s="5"/>
      <c r="FZ860" s="5"/>
      <c r="GA860" s="5"/>
      <c r="GB860" s="5"/>
      <c r="GC860" s="5"/>
      <c r="GD860" s="5"/>
      <c r="GE860" s="5"/>
      <c r="GF860" s="5"/>
      <c r="GG860" s="5"/>
      <c r="GH860" s="5"/>
      <c r="GI860" s="5"/>
      <c r="GJ860" s="5"/>
      <c r="GK860" s="5"/>
      <c r="GL860" s="5"/>
      <c r="GM860" s="5"/>
      <c r="GN860" s="5"/>
      <c r="GO860" s="5"/>
      <c r="GP860" s="5"/>
      <c r="GQ860" s="5"/>
      <c r="GR860" s="5"/>
      <c r="GS860" s="5"/>
      <c r="GT860" s="5"/>
      <c r="GU860" s="5"/>
      <c r="GV860" s="5"/>
      <c r="GW860" s="5"/>
      <c r="GX860" s="5"/>
      <c r="GY860" s="5"/>
      <c r="GZ860" s="5"/>
      <c r="HA860" s="5"/>
      <c r="HB860" s="5"/>
      <c r="HC860" s="5"/>
      <c r="HD860" s="5"/>
      <c r="HE860" s="5"/>
      <c r="HF860" s="5"/>
      <c r="HG860" s="5"/>
      <c r="HH860" s="5"/>
      <c r="HI860" s="5"/>
      <c r="HJ860" s="5"/>
      <c r="HK860" s="5"/>
      <c r="HL860" s="5"/>
      <c r="HM860" s="5"/>
      <c r="HN860" s="5"/>
      <c r="HO860" s="5"/>
      <c r="HP860" s="5"/>
      <c r="HQ860" s="5"/>
      <c r="HR860" s="5"/>
      <c r="HS860" s="5"/>
      <c r="HT860" s="5"/>
      <c r="HU860" s="5"/>
      <c r="HV860" s="5"/>
      <c r="HW860" s="5"/>
      <c r="HX860" s="5"/>
      <c r="HY860" s="5"/>
      <c r="HZ860" s="5"/>
      <c r="IA860" s="5"/>
      <c r="IB860" s="5"/>
      <c r="IC860" s="5"/>
      <c r="ID860" s="5"/>
    </row>
    <row r="862" spans="1:238" s="210" customFormat="1">
      <c r="A862" s="122"/>
      <c r="B862" s="116"/>
      <c r="C862" s="117"/>
      <c r="D862" s="118"/>
      <c r="E862" s="119"/>
      <c r="F862" s="120"/>
      <c r="G862" s="121"/>
      <c r="H862" s="6"/>
      <c r="I862" s="40"/>
      <c r="J862" s="41"/>
      <c r="K862" s="42"/>
      <c r="L862" s="38"/>
      <c r="N862" s="39"/>
      <c r="O862" s="39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5"/>
      <c r="DW862" s="5"/>
      <c r="DX862" s="5"/>
      <c r="DY862" s="5"/>
      <c r="DZ862" s="5"/>
      <c r="EA862" s="5"/>
      <c r="EB862" s="5"/>
      <c r="EC862" s="5"/>
      <c r="ED862" s="5"/>
      <c r="EE862" s="5"/>
      <c r="EF862" s="5"/>
      <c r="EG862" s="5"/>
      <c r="EH862" s="5"/>
      <c r="EI862" s="5"/>
      <c r="EJ862" s="5"/>
      <c r="EK862" s="5"/>
      <c r="EL862" s="5"/>
      <c r="EM862" s="5"/>
      <c r="EN862" s="5"/>
      <c r="EO862" s="5"/>
      <c r="EP862" s="5"/>
      <c r="EQ862" s="5"/>
      <c r="ER862" s="5"/>
      <c r="ES862" s="5"/>
      <c r="ET862" s="5"/>
      <c r="EU862" s="5"/>
      <c r="EV862" s="5"/>
      <c r="EW862" s="5"/>
      <c r="EX862" s="5"/>
      <c r="EY862" s="5"/>
      <c r="EZ862" s="5"/>
      <c r="FA862" s="5"/>
      <c r="FB862" s="5"/>
      <c r="FC862" s="5"/>
      <c r="FD862" s="5"/>
      <c r="FE862" s="5"/>
      <c r="FF862" s="5"/>
      <c r="FG862" s="5"/>
      <c r="FH862" s="5"/>
      <c r="FI862" s="5"/>
      <c r="FJ862" s="5"/>
      <c r="FK862" s="5"/>
      <c r="FL862" s="5"/>
      <c r="FM862" s="5"/>
      <c r="FN862" s="5"/>
      <c r="FO862" s="5"/>
      <c r="FP862" s="5"/>
      <c r="FQ862" s="5"/>
      <c r="FR862" s="5"/>
      <c r="FS862" s="5"/>
      <c r="FT862" s="5"/>
      <c r="FU862" s="5"/>
      <c r="FV862" s="5"/>
      <c r="FW862" s="5"/>
      <c r="FX862" s="5"/>
      <c r="FY862" s="5"/>
      <c r="FZ862" s="5"/>
      <c r="GA862" s="5"/>
      <c r="GB862" s="5"/>
      <c r="GC862" s="5"/>
      <c r="GD862" s="5"/>
      <c r="GE862" s="5"/>
      <c r="GF862" s="5"/>
      <c r="GG862" s="5"/>
      <c r="GH862" s="5"/>
      <c r="GI862" s="5"/>
      <c r="GJ862" s="5"/>
      <c r="GK862" s="5"/>
      <c r="GL862" s="5"/>
      <c r="GM862" s="5"/>
      <c r="GN862" s="5"/>
      <c r="GO862" s="5"/>
      <c r="GP862" s="5"/>
      <c r="GQ862" s="5"/>
      <c r="GR862" s="5"/>
      <c r="GS862" s="5"/>
      <c r="GT862" s="5"/>
      <c r="GU862" s="5"/>
      <c r="GV862" s="5"/>
      <c r="GW862" s="5"/>
      <c r="GX862" s="5"/>
      <c r="GY862" s="5"/>
      <c r="GZ862" s="5"/>
      <c r="HA862" s="5"/>
      <c r="HB862" s="5"/>
      <c r="HC862" s="5"/>
      <c r="HD862" s="5"/>
      <c r="HE862" s="5"/>
      <c r="HF862" s="5"/>
      <c r="HG862" s="5"/>
      <c r="HH862" s="5"/>
      <c r="HI862" s="5"/>
      <c r="HJ862" s="5"/>
      <c r="HK862" s="5"/>
      <c r="HL862" s="5"/>
      <c r="HM862" s="5"/>
      <c r="HN862" s="5"/>
      <c r="HO862" s="5"/>
      <c r="HP862" s="5"/>
      <c r="HQ862" s="5"/>
      <c r="HR862" s="5"/>
      <c r="HS862" s="5"/>
      <c r="HT862" s="5"/>
      <c r="HU862" s="5"/>
      <c r="HV862" s="5"/>
      <c r="HW862" s="5"/>
      <c r="HX862" s="5"/>
      <c r="HY862" s="5"/>
      <c r="HZ862" s="5"/>
      <c r="IA862" s="5"/>
      <c r="IB862" s="5"/>
      <c r="IC862" s="5"/>
      <c r="ID862" s="5"/>
    </row>
    <row r="864" spans="1:238" s="210" customFormat="1">
      <c r="A864" s="122"/>
      <c r="B864" s="116"/>
      <c r="C864" s="117"/>
      <c r="D864" s="118"/>
      <c r="E864" s="119"/>
      <c r="F864" s="120"/>
      <c r="G864" s="121"/>
      <c r="H864" s="6"/>
      <c r="I864" s="40"/>
      <c r="J864" s="41"/>
      <c r="K864" s="42"/>
      <c r="L864" s="38"/>
      <c r="N864" s="39"/>
      <c r="O864" s="39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  <c r="DS864" s="5"/>
      <c r="DT864" s="5"/>
      <c r="DU864" s="5"/>
      <c r="DV864" s="5"/>
      <c r="DW864" s="5"/>
      <c r="DX864" s="5"/>
      <c r="DY864" s="5"/>
      <c r="DZ864" s="5"/>
      <c r="EA864" s="5"/>
      <c r="EB864" s="5"/>
      <c r="EC864" s="5"/>
      <c r="ED864" s="5"/>
      <c r="EE864" s="5"/>
      <c r="EF864" s="5"/>
      <c r="EG864" s="5"/>
      <c r="EH864" s="5"/>
      <c r="EI864" s="5"/>
      <c r="EJ864" s="5"/>
      <c r="EK864" s="5"/>
      <c r="EL864" s="5"/>
      <c r="EM864" s="5"/>
      <c r="EN864" s="5"/>
      <c r="EO864" s="5"/>
      <c r="EP864" s="5"/>
      <c r="EQ864" s="5"/>
      <c r="ER864" s="5"/>
      <c r="ES864" s="5"/>
      <c r="ET864" s="5"/>
      <c r="EU864" s="5"/>
      <c r="EV864" s="5"/>
      <c r="EW864" s="5"/>
      <c r="EX864" s="5"/>
      <c r="EY864" s="5"/>
      <c r="EZ864" s="5"/>
      <c r="FA864" s="5"/>
      <c r="FB864" s="5"/>
      <c r="FC864" s="5"/>
      <c r="FD864" s="5"/>
      <c r="FE864" s="5"/>
      <c r="FF864" s="5"/>
      <c r="FG864" s="5"/>
      <c r="FH864" s="5"/>
      <c r="FI864" s="5"/>
      <c r="FJ864" s="5"/>
      <c r="FK864" s="5"/>
      <c r="FL864" s="5"/>
      <c r="FM864" s="5"/>
      <c r="FN864" s="5"/>
      <c r="FO864" s="5"/>
      <c r="FP864" s="5"/>
      <c r="FQ864" s="5"/>
      <c r="FR864" s="5"/>
      <c r="FS864" s="5"/>
      <c r="FT864" s="5"/>
      <c r="FU864" s="5"/>
      <c r="FV864" s="5"/>
      <c r="FW864" s="5"/>
      <c r="FX864" s="5"/>
      <c r="FY864" s="5"/>
      <c r="FZ864" s="5"/>
      <c r="GA864" s="5"/>
      <c r="GB864" s="5"/>
      <c r="GC864" s="5"/>
      <c r="GD864" s="5"/>
      <c r="GE864" s="5"/>
      <c r="GF864" s="5"/>
      <c r="GG864" s="5"/>
      <c r="GH864" s="5"/>
      <c r="GI864" s="5"/>
      <c r="GJ864" s="5"/>
      <c r="GK864" s="5"/>
      <c r="GL864" s="5"/>
      <c r="GM864" s="5"/>
      <c r="GN864" s="5"/>
      <c r="GO864" s="5"/>
      <c r="GP864" s="5"/>
      <c r="GQ864" s="5"/>
      <c r="GR864" s="5"/>
      <c r="GS864" s="5"/>
      <c r="GT864" s="5"/>
      <c r="GU864" s="5"/>
      <c r="GV864" s="5"/>
      <c r="GW864" s="5"/>
      <c r="GX864" s="5"/>
      <c r="GY864" s="5"/>
      <c r="GZ864" s="5"/>
      <c r="HA864" s="5"/>
      <c r="HB864" s="5"/>
      <c r="HC864" s="5"/>
      <c r="HD864" s="5"/>
      <c r="HE864" s="5"/>
      <c r="HF864" s="5"/>
      <c r="HG864" s="5"/>
      <c r="HH864" s="5"/>
      <c r="HI864" s="5"/>
      <c r="HJ864" s="5"/>
      <c r="HK864" s="5"/>
      <c r="HL864" s="5"/>
      <c r="HM864" s="5"/>
      <c r="HN864" s="5"/>
      <c r="HO864" s="5"/>
      <c r="HP864" s="5"/>
      <c r="HQ864" s="5"/>
      <c r="HR864" s="5"/>
      <c r="HS864" s="5"/>
      <c r="HT864" s="5"/>
      <c r="HU864" s="5"/>
      <c r="HV864" s="5"/>
      <c r="HW864" s="5"/>
      <c r="HX864" s="5"/>
      <c r="HY864" s="5"/>
      <c r="HZ864" s="5"/>
      <c r="IA864" s="5"/>
      <c r="IB864" s="5"/>
      <c r="IC864" s="5"/>
      <c r="ID864" s="5"/>
    </row>
    <row r="866" spans="1:238" s="210" customFormat="1">
      <c r="A866" s="122"/>
      <c r="B866" s="116"/>
      <c r="C866" s="117"/>
      <c r="D866" s="118"/>
      <c r="E866" s="119"/>
      <c r="F866" s="120"/>
      <c r="G866" s="121"/>
      <c r="H866" s="6"/>
      <c r="I866" s="40"/>
      <c r="J866" s="41"/>
      <c r="K866" s="42"/>
      <c r="L866" s="38"/>
      <c r="N866" s="39"/>
      <c r="O866" s="39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5"/>
      <c r="DW866" s="5"/>
      <c r="DX866" s="5"/>
      <c r="DY866" s="5"/>
      <c r="DZ866" s="5"/>
      <c r="EA866" s="5"/>
      <c r="EB866" s="5"/>
      <c r="EC866" s="5"/>
      <c r="ED866" s="5"/>
      <c r="EE866" s="5"/>
      <c r="EF866" s="5"/>
      <c r="EG866" s="5"/>
      <c r="EH866" s="5"/>
      <c r="EI866" s="5"/>
      <c r="EJ866" s="5"/>
      <c r="EK866" s="5"/>
      <c r="EL866" s="5"/>
      <c r="EM866" s="5"/>
      <c r="EN866" s="5"/>
      <c r="EO866" s="5"/>
      <c r="EP866" s="5"/>
      <c r="EQ866" s="5"/>
      <c r="ER866" s="5"/>
      <c r="ES866" s="5"/>
      <c r="ET866" s="5"/>
      <c r="EU866" s="5"/>
      <c r="EV866" s="5"/>
      <c r="EW866" s="5"/>
      <c r="EX866" s="5"/>
      <c r="EY866" s="5"/>
      <c r="EZ866" s="5"/>
      <c r="FA866" s="5"/>
      <c r="FB866" s="5"/>
      <c r="FC866" s="5"/>
      <c r="FD866" s="5"/>
      <c r="FE866" s="5"/>
      <c r="FF866" s="5"/>
      <c r="FG866" s="5"/>
      <c r="FH866" s="5"/>
      <c r="FI866" s="5"/>
      <c r="FJ866" s="5"/>
      <c r="FK866" s="5"/>
      <c r="FL866" s="5"/>
      <c r="FM866" s="5"/>
      <c r="FN866" s="5"/>
      <c r="FO866" s="5"/>
      <c r="FP866" s="5"/>
      <c r="FQ866" s="5"/>
      <c r="FR866" s="5"/>
      <c r="FS866" s="5"/>
      <c r="FT866" s="5"/>
      <c r="FU866" s="5"/>
      <c r="FV866" s="5"/>
      <c r="FW866" s="5"/>
      <c r="FX866" s="5"/>
      <c r="FY866" s="5"/>
      <c r="FZ866" s="5"/>
      <c r="GA866" s="5"/>
      <c r="GB866" s="5"/>
      <c r="GC866" s="5"/>
      <c r="GD866" s="5"/>
      <c r="GE866" s="5"/>
      <c r="GF866" s="5"/>
      <c r="GG866" s="5"/>
      <c r="GH866" s="5"/>
      <c r="GI866" s="5"/>
      <c r="GJ866" s="5"/>
      <c r="GK866" s="5"/>
      <c r="GL866" s="5"/>
      <c r="GM866" s="5"/>
      <c r="GN866" s="5"/>
      <c r="GO866" s="5"/>
      <c r="GP866" s="5"/>
      <c r="GQ866" s="5"/>
      <c r="GR866" s="5"/>
      <c r="GS866" s="5"/>
      <c r="GT866" s="5"/>
      <c r="GU866" s="5"/>
      <c r="GV866" s="5"/>
      <c r="GW866" s="5"/>
      <c r="GX866" s="5"/>
      <c r="GY866" s="5"/>
      <c r="GZ866" s="5"/>
      <c r="HA866" s="5"/>
      <c r="HB866" s="5"/>
      <c r="HC866" s="5"/>
      <c r="HD866" s="5"/>
      <c r="HE866" s="5"/>
      <c r="HF866" s="5"/>
      <c r="HG866" s="5"/>
      <c r="HH866" s="5"/>
      <c r="HI866" s="5"/>
      <c r="HJ866" s="5"/>
      <c r="HK866" s="5"/>
      <c r="HL866" s="5"/>
      <c r="HM866" s="5"/>
      <c r="HN866" s="5"/>
      <c r="HO866" s="5"/>
      <c r="HP866" s="5"/>
      <c r="HQ866" s="5"/>
      <c r="HR866" s="5"/>
      <c r="HS866" s="5"/>
      <c r="HT866" s="5"/>
      <c r="HU866" s="5"/>
      <c r="HV866" s="5"/>
      <c r="HW866" s="5"/>
      <c r="HX866" s="5"/>
      <c r="HY866" s="5"/>
      <c r="HZ866" s="5"/>
      <c r="IA866" s="5"/>
      <c r="IB866" s="5"/>
      <c r="IC866" s="5"/>
      <c r="ID866" s="5"/>
    </row>
    <row r="868" spans="1:238" s="210" customFormat="1">
      <c r="A868" s="122"/>
      <c r="B868" s="116"/>
      <c r="C868" s="117"/>
      <c r="D868" s="118"/>
      <c r="E868" s="119"/>
      <c r="F868" s="120"/>
      <c r="G868" s="121"/>
      <c r="H868" s="6"/>
      <c r="I868" s="40"/>
      <c r="J868" s="41"/>
      <c r="K868" s="42"/>
      <c r="L868" s="38"/>
      <c r="N868" s="39"/>
      <c r="O868" s="39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  <c r="DV868" s="5"/>
      <c r="DW868" s="5"/>
      <c r="DX868" s="5"/>
      <c r="DY868" s="5"/>
      <c r="DZ868" s="5"/>
      <c r="EA868" s="5"/>
      <c r="EB868" s="5"/>
      <c r="EC868" s="5"/>
      <c r="ED868" s="5"/>
      <c r="EE868" s="5"/>
      <c r="EF868" s="5"/>
      <c r="EG868" s="5"/>
      <c r="EH868" s="5"/>
      <c r="EI868" s="5"/>
      <c r="EJ868" s="5"/>
      <c r="EK868" s="5"/>
      <c r="EL868" s="5"/>
      <c r="EM868" s="5"/>
      <c r="EN868" s="5"/>
      <c r="EO868" s="5"/>
      <c r="EP868" s="5"/>
      <c r="EQ868" s="5"/>
      <c r="ER868" s="5"/>
      <c r="ES868" s="5"/>
      <c r="ET868" s="5"/>
      <c r="EU868" s="5"/>
      <c r="EV868" s="5"/>
      <c r="EW868" s="5"/>
      <c r="EX868" s="5"/>
      <c r="EY868" s="5"/>
      <c r="EZ868" s="5"/>
      <c r="FA868" s="5"/>
      <c r="FB868" s="5"/>
      <c r="FC868" s="5"/>
      <c r="FD868" s="5"/>
      <c r="FE868" s="5"/>
      <c r="FF868" s="5"/>
      <c r="FG868" s="5"/>
      <c r="FH868" s="5"/>
      <c r="FI868" s="5"/>
      <c r="FJ868" s="5"/>
      <c r="FK868" s="5"/>
      <c r="FL868" s="5"/>
      <c r="FM868" s="5"/>
      <c r="FN868" s="5"/>
      <c r="FO868" s="5"/>
      <c r="FP868" s="5"/>
      <c r="FQ868" s="5"/>
      <c r="FR868" s="5"/>
      <c r="FS868" s="5"/>
      <c r="FT868" s="5"/>
      <c r="FU868" s="5"/>
      <c r="FV868" s="5"/>
      <c r="FW868" s="5"/>
      <c r="FX868" s="5"/>
      <c r="FY868" s="5"/>
      <c r="FZ868" s="5"/>
      <c r="GA868" s="5"/>
      <c r="GB868" s="5"/>
      <c r="GC868" s="5"/>
      <c r="GD868" s="5"/>
      <c r="GE868" s="5"/>
      <c r="GF868" s="5"/>
      <c r="GG868" s="5"/>
      <c r="GH868" s="5"/>
      <c r="GI868" s="5"/>
      <c r="GJ868" s="5"/>
      <c r="GK868" s="5"/>
      <c r="GL868" s="5"/>
      <c r="GM868" s="5"/>
      <c r="GN868" s="5"/>
      <c r="GO868" s="5"/>
      <c r="GP868" s="5"/>
      <c r="GQ868" s="5"/>
      <c r="GR868" s="5"/>
      <c r="GS868" s="5"/>
      <c r="GT868" s="5"/>
      <c r="GU868" s="5"/>
      <c r="GV868" s="5"/>
      <c r="GW868" s="5"/>
      <c r="GX868" s="5"/>
      <c r="GY868" s="5"/>
      <c r="GZ868" s="5"/>
      <c r="HA868" s="5"/>
      <c r="HB868" s="5"/>
      <c r="HC868" s="5"/>
      <c r="HD868" s="5"/>
      <c r="HE868" s="5"/>
      <c r="HF868" s="5"/>
      <c r="HG868" s="5"/>
      <c r="HH868" s="5"/>
      <c r="HI868" s="5"/>
      <c r="HJ868" s="5"/>
      <c r="HK868" s="5"/>
      <c r="HL868" s="5"/>
      <c r="HM868" s="5"/>
      <c r="HN868" s="5"/>
      <c r="HO868" s="5"/>
      <c r="HP868" s="5"/>
      <c r="HQ868" s="5"/>
      <c r="HR868" s="5"/>
      <c r="HS868" s="5"/>
      <c r="HT868" s="5"/>
      <c r="HU868" s="5"/>
      <c r="HV868" s="5"/>
      <c r="HW868" s="5"/>
      <c r="HX868" s="5"/>
      <c r="HY868" s="5"/>
      <c r="HZ868" s="5"/>
      <c r="IA868" s="5"/>
      <c r="IB868" s="5"/>
      <c r="IC868" s="5"/>
      <c r="ID868" s="5"/>
    </row>
    <row r="870" spans="1:238" s="210" customFormat="1">
      <c r="A870" s="122"/>
      <c r="B870" s="116"/>
      <c r="C870" s="117"/>
      <c r="D870" s="118"/>
      <c r="E870" s="119"/>
      <c r="F870" s="120"/>
      <c r="G870" s="121"/>
      <c r="H870" s="6"/>
      <c r="I870" s="40"/>
      <c r="J870" s="41"/>
      <c r="K870" s="42"/>
      <c r="L870" s="38"/>
      <c r="N870" s="39"/>
      <c r="O870" s="39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5"/>
      <c r="DW870" s="5"/>
      <c r="DX870" s="5"/>
      <c r="DY870" s="5"/>
      <c r="DZ870" s="5"/>
      <c r="EA870" s="5"/>
      <c r="EB870" s="5"/>
      <c r="EC870" s="5"/>
      <c r="ED870" s="5"/>
      <c r="EE870" s="5"/>
      <c r="EF870" s="5"/>
      <c r="EG870" s="5"/>
      <c r="EH870" s="5"/>
      <c r="EI870" s="5"/>
      <c r="EJ870" s="5"/>
      <c r="EK870" s="5"/>
      <c r="EL870" s="5"/>
      <c r="EM870" s="5"/>
      <c r="EN870" s="5"/>
      <c r="EO870" s="5"/>
      <c r="EP870" s="5"/>
      <c r="EQ870" s="5"/>
      <c r="ER870" s="5"/>
      <c r="ES870" s="5"/>
      <c r="ET870" s="5"/>
      <c r="EU870" s="5"/>
      <c r="EV870" s="5"/>
      <c r="EW870" s="5"/>
      <c r="EX870" s="5"/>
      <c r="EY870" s="5"/>
      <c r="EZ870" s="5"/>
      <c r="FA870" s="5"/>
      <c r="FB870" s="5"/>
      <c r="FC870" s="5"/>
      <c r="FD870" s="5"/>
      <c r="FE870" s="5"/>
      <c r="FF870" s="5"/>
      <c r="FG870" s="5"/>
      <c r="FH870" s="5"/>
      <c r="FI870" s="5"/>
      <c r="FJ870" s="5"/>
      <c r="FK870" s="5"/>
      <c r="FL870" s="5"/>
      <c r="FM870" s="5"/>
      <c r="FN870" s="5"/>
      <c r="FO870" s="5"/>
      <c r="FP870" s="5"/>
      <c r="FQ870" s="5"/>
      <c r="FR870" s="5"/>
      <c r="FS870" s="5"/>
      <c r="FT870" s="5"/>
      <c r="FU870" s="5"/>
      <c r="FV870" s="5"/>
      <c r="FW870" s="5"/>
      <c r="FX870" s="5"/>
      <c r="FY870" s="5"/>
      <c r="FZ870" s="5"/>
      <c r="GA870" s="5"/>
      <c r="GB870" s="5"/>
      <c r="GC870" s="5"/>
      <c r="GD870" s="5"/>
      <c r="GE870" s="5"/>
      <c r="GF870" s="5"/>
      <c r="GG870" s="5"/>
      <c r="GH870" s="5"/>
      <c r="GI870" s="5"/>
      <c r="GJ870" s="5"/>
      <c r="GK870" s="5"/>
      <c r="GL870" s="5"/>
      <c r="GM870" s="5"/>
      <c r="GN870" s="5"/>
      <c r="GO870" s="5"/>
      <c r="GP870" s="5"/>
      <c r="GQ870" s="5"/>
      <c r="GR870" s="5"/>
      <c r="GS870" s="5"/>
      <c r="GT870" s="5"/>
      <c r="GU870" s="5"/>
      <c r="GV870" s="5"/>
      <c r="GW870" s="5"/>
      <c r="GX870" s="5"/>
      <c r="GY870" s="5"/>
      <c r="GZ870" s="5"/>
      <c r="HA870" s="5"/>
      <c r="HB870" s="5"/>
      <c r="HC870" s="5"/>
      <c r="HD870" s="5"/>
      <c r="HE870" s="5"/>
      <c r="HF870" s="5"/>
      <c r="HG870" s="5"/>
      <c r="HH870" s="5"/>
      <c r="HI870" s="5"/>
      <c r="HJ870" s="5"/>
      <c r="HK870" s="5"/>
      <c r="HL870" s="5"/>
      <c r="HM870" s="5"/>
      <c r="HN870" s="5"/>
      <c r="HO870" s="5"/>
      <c r="HP870" s="5"/>
      <c r="HQ870" s="5"/>
      <c r="HR870" s="5"/>
      <c r="HS870" s="5"/>
      <c r="HT870" s="5"/>
      <c r="HU870" s="5"/>
      <c r="HV870" s="5"/>
      <c r="HW870" s="5"/>
      <c r="HX870" s="5"/>
      <c r="HY870" s="5"/>
      <c r="HZ870" s="5"/>
      <c r="IA870" s="5"/>
      <c r="IB870" s="5"/>
      <c r="IC870" s="5"/>
      <c r="ID870" s="5"/>
    </row>
    <row r="872" spans="1:238" s="210" customFormat="1">
      <c r="A872" s="122"/>
      <c r="B872" s="116"/>
      <c r="C872" s="117"/>
      <c r="D872" s="118"/>
      <c r="E872" s="119"/>
      <c r="F872" s="120"/>
      <c r="G872" s="121"/>
      <c r="H872" s="6"/>
      <c r="I872" s="40"/>
      <c r="J872" s="41"/>
      <c r="K872" s="42"/>
      <c r="L872" s="38"/>
      <c r="N872" s="39"/>
      <c r="O872" s="39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  <c r="DV872" s="5"/>
      <c r="DW872" s="5"/>
      <c r="DX872" s="5"/>
      <c r="DY872" s="5"/>
      <c r="DZ872" s="5"/>
      <c r="EA872" s="5"/>
      <c r="EB872" s="5"/>
      <c r="EC872" s="5"/>
      <c r="ED872" s="5"/>
      <c r="EE872" s="5"/>
      <c r="EF872" s="5"/>
      <c r="EG872" s="5"/>
      <c r="EH872" s="5"/>
      <c r="EI872" s="5"/>
      <c r="EJ872" s="5"/>
      <c r="EK872" s="5"/>
      <c r="EL872" s="5"/>
      <c r="EM872" s="5"/>
      <c r="EN872" s="5"/>
      <c r="EO872" s="5"/>
      <c r="EP872" s="5"/>
      <c r="EQ872" s="5"/>
      <c r="ER872" s="5"/>
      <c r="ES872" s="5"/>
      <c r="ET872" s="5"/>
      <c r="EU872" s="5"/>
      <c r="EV872" s="5"/>
      <c r="EW872" s="5"/>
      <c r="EX872" s="5"/>
      <c r="EY872" s="5"/>
      <c r="EZ872" s="5"/>
      <c r="FA872" s="5"/>
      <c r="FB872" s="5"/>
      <c r="FC872" s="5"/>
      <c r="FD872" s="5"/>
      <c r="FE872" s="5"/>
      <c r="FF872" s="5"/>
      <c r="FG872" s="5"/>
      <c r="FH872" s="5"/>
      <c r="FI872" s="5"/>
      <c r="FJ872" s="5"/>
      <c r="FK872" s="5"/>
      <c r="FL872" s="5"/>
      <c r="FM872" s="5"/>
      <c r="FN872" s="5"/>
      <c r="FO872" s="5"/>
      <c r="FP872" s="5"/>
      <c r="FQ872" s="5"/>
      <c r="FR872" s="5"/>
      <c r="FS872" s="5"/>
      <c r="FT872" s="5"/>
      <c r="FU872" s="5"/>
      <c r="FV872" s="5"/>
      <c r="FW872" s="5"/>
      <c r="FX872" s="5"/>
      <c r="FY872" s="5"/>
      <c r="FZ872" s="5"/>
      <c r="GA872" s="5"/>
      <c r="GB872" s="5"/>
      <c r="GC872" s="5"/>
      <c r="GD872" s="5"/>
      <c r="GE872" s="5"/>
      <c r="GF872" s="5"/>
      <c r="GG872" s="5"/>
      <c r="GH872" s="5"/>
      <c r="GI872" s="5"/>
      <c r="GJ872" s="5"/>
      <c r="GK872" s="5"/>
      <c r="GL872" s="5"/>
      <c r="GM872" s="5"/>
      <c r="GN872" s="5"/>
      <c r="GO872" s="5"/>
      <c r="GP872" s="5"/>
      <c r="GQ872" s="5"/>
      <c r="GR872" s="5"/>
      <c r="GS872" s="5"/>
      <c r="GT872" s="5"/>
      <c r="GU872" s="5"/>
      <c r="GV872" s="5"/>
      <c r="GW872" s="5"/>
      <c r="GX872" s="5"/>
      <c r="GY872" s="5"/>
      <c r="GZ872" s="5"/>
      <c r="HA872" s="5"/>
      <c r="HB872" s="5"/>
      <c r="HC872" s="5"/>
      <c r="HD872" s="5"/>
      <c r="HE872" s="5"/>
      <c r="HF872" s="5"/>
      <c r="HG872" s="5"/>
      <c r="HH872" s="5"/>
      <c r="HI872" s="5"/>
      <c r="HJ872" s="5"/>
      <c r="HK872" s="5"/>
      <c r="HL872" s="5"/>
      <c r="HM872" s="5"/>
      <c r="HN872" s="5"/>
      <c r="HO872" s="5"/>
      <c r="HP872" s="5"/>
      <c r="HQ872" s="5"/>
      <c r="HR872" s="5"/>
      <c r="HS872" s="5"/>
      <c r="HT872" s="5"/>
      <c r="HU872" s="5"/>
      <c r="HV872" s="5"/>
      <c r="HW872" s="5"/>
      <c r="HX872" s="5"/>
      <c r="HY872" s="5"/>
      <c r="HZ872" s="5"/>
      <c r="IA872" s="5"/>
      <c r="IB872" s="5"/>
      <c r="IC872" s="5"/>
      <c r="ID872" s="5"/>
    </row>
    <row r="874" spans="1:238" s="210" customFormat="1">
      <c r="A874" s="122"/>
      <c r="B874" s="116"/>
      <c r="C874" s="117"/>
      <c r="D874" s="118"/>
      <c r="E874" s="119"/>
      <c r="F874" s="120"/>
      <c r="G874" s="121"/>
      <c r="H874" s="6"/>
      <c r="I874" s="40"/>
      <c r="J874" s="41"/>
      <c r="K874" s="42"/>
      <c r="L874" s="38"/>
      <c r="N874" s="39"/>
      <c r="O874" s="39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5"/>
      <c r="DW874" s="5"/>
      <c r="DX874" s="5"/>
      <c r="DY874" s="5"/>
      <c r="DZ874" s="5"/>
      <c r="EA874" s="5"/>
      <c r="EB874" s="5"/>
      <c r="EC874" s="5"/>
      <c r="ED874" s="5"/>
      <c r="EE874" s="5"/>
      <c r="EF874" s="5"/>
      <c r="EG874" s="5"/>
      <c r="EH874" s="5"/>
      <c r="EI874" s="5"/>
      <c r="EJ874" s="5"/>
      <c r="EK874" s="5"/>
      <c r="EL874" s="5"/>
      <c r="EM874" s="5"/>
      <c r="EN874" s="5"/>
      <c r="EO874" s="5"/>
      <c r="EP874" s="5"/>
      <c r="EQ874" s="5"/>
      <c r="ER874" s="5"/>
      <c r="ES874" s="5"/>
      <c r="ET874" s="5"/>
      <c r="EU874" s="5"/>
      <c r="EV874" s="5"/>
      <c r="EW874" s="5"/>
      <c r="EX874" s="5"/>
      <c r="EY874" s="5"/>
      <c r="EZ874" s="5"/>
      <c r="FA874" s="5"/>
      <c r="FB874" s="5"/>
      <c r="FC874" s="5"/>
      <c r="FD874" s="5"/>
      <c r="FE874" s="5"/>
      <c r="FF874" s="5"/>
      <c r="FG874" s="5"/>
      <c r="FH874" s="5"/>
      <c r="FI874" s="5"/>
      <c r="FJ874" s="5"/>
      <c r="FK874" s="5"/>
      <c r="FL874" s="5"/>
      <c r="FM874" s="5"/>
      <c r="FN874" s="5"/>
      <c r="FO874" s="5"/>
      <c r="FP874" s="5"/>
      <c r="FQ874" s="5"/>
      <c r="FR874" s="5"/>
      <c r="FS874" s="5"/>
      <c r="FT874" s="5"/>
      <c r="FU874" s="5"/>
      <c r="FV874" s="5"/>
      <c r="FW874" s="5"/>
      <c r="FX874" s="5"/>
      <c r="FY874" s="5"/>
      <c r="FZ874" s="5"/>
      <c r="GA874" s="5"/>
      <c r="GB874" s="5"/>
      <c r="GC874" s="5"/>
      <c r="GD874" s="5"/>
      <c r="GE874" s="5"/>
      <c r="GF874" s="5"/>
      <c r="GG874" s="5"/>
      <c r="GH874" s="5"/>
      <c r="GI874" s="5"/>
      <c r="GJ874" s="5"/>
      <c r="GK874" s="5"/>
      <c r="GL874" s="5"/>
      <c r="GM874" s="5"/>
      <c r="GN874" s="5"/>
      <c r="GO874" s="5"/>
      <c r="GP874" s="5"/>
      <c r="GQ874" s="5"/>
      <c r="GR874" s="5"/>
      <c r="GS874" s="5"/>
      <c r="GT874" s="5"/>
      <c r="GU874" s="5"/>
      <c r="GV874" s="5"/>
      <c r="GW874" s="5"/>
      <c r="GX874" s="5"/>
      <c r="GY874" s="5"/>
      <c r="GZ874" s="5"/>
      <c r="HA874" s="5"/>
      <c r="HB874" s="5"/>
      <c r="HC874" s="5"/>
      <c r="HD874" s="5"/>
      <c r="HE874" s="5"/>
      <c r="HF874" s="5"/>
      <c r="HG874" s="5"/>
      <c r="HH874" s="5"/>
      <c r="HI874" s="5"/>
      <c r="HJ874" s="5"/>
      <c r="HK874" s="5"/>
      <c r="HL874" s="5"/>
      <c r="HM874" s="5"/>
      <c r="HN874" s="5"/>
      <c r="HO874" s="5"/>
      <c r="HP874" s="5"/>
      <c r="HQ874" s="5"/>
      <c r="HR874" s="5"/>
      <c r="HS874" s="5"/>
      <c r="HT874" s="5"/>
      <c r="HU874" s="5"/>
      <c r="HV874" s="5"/>
      <c r="HW874" s="5"/>
      <c r="HX874" s="5"/>
      <c r="HY874" s="5"/>
      <c r="HZ874" s="5"/>
      <c r="IA874" s="5"/>
      <c r="IB874" s="5"/>
      <c r="IC874" s="5"/>
      <c r="ID874" s="5"/>
    </row>
    <row r="876" spans="1:238" s="210" customFormat="1">
      <c r="A876" s="122"/>
      <c r="B876" s="116"/>
      <c r="C876" s="117"/>
      <c r="D876" s="118"/>
      <c r="E876" s="119"/>
      <c r="F876" s="120"/>
      <c r="G876" s="121"/>
      <c r="H876" s="6"/>
      <c r="I876" s="40"/>
      <c r="J876" s="41"/>
      <c r="K876" s="42"/>
      <c r="L876" s="38"/>
      <c r="N876" s="39"/>
      <c r="O876" s="39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  <c r="DR876" s="5"/>
      <c r="DS876" s="5"/>
      <c r="DT876" s="5"/>
      <c r="DU876" s="5"/>
      <c r="DV876" s="5"/>
      <c r="DW876" s="5"/>
      <c r="DX876" s="5"/>
      <c r="DY876" s="5"/>
      <c r="DZ876" s="5"/>
      <c r="EA876" s="5"/>
      <c r="EB876" s="5"/>
      <c r="EC876" s="5"/>
      <c r="ED876" s="5"/>
      <c r="EE876" s="5"/>
      <c r="EF876" s="5"/>
      <c r="EG876" s="5"/>
      <c r="EH876" s="5"/>
      <c r="EI876" s="5"/>
      <c r="EJ876" s="5"/>
      <c r="EK876" s="5"/>
      <c r="EL876" s="5"/>
      <c r="EM876" s="5"/>
      <c r="EN876" s="5"/>
      <c r="EO876" s="5"/>
      <c r="EP876" s="5"/>
      <c r="EQ876" s="5"/>
      <c r="ER876" s="5"/>
      <c r="ES876" s="5"/>
      <c r="ET876" s="5"/>
      <c r="EU876" s="5"/>
      <c r="EV876" s="5"/>
      <c r="EW876" s="5"/>
      <c r="EX876" s="5"/>
      <c r="EY876" s="5"/>
      <c r="EZ876" s="5"/>
      <c r="FA876" s="5"/>
      <c r="FB876" s="5"/>
      <c r="FC876" s="5"/>
      <c r="FD876" s="5"/>
      <c r="FE876" s="5"/>
      <c r="FF876" s="5"/>
      <c r="FG876" s="5"/>
      <c r="FH876" s="5"/>
      <c r="FI876" s="5"/>
      <c r="FJ876" s="5"/>
      <c r="FK876" s="5"/>
      <c r="FL876" s="5"/>
      <c r="FM876" s="5"/>
      <c r="FN876" s="5"/>
      <c r="FO876" s="5"/>
      <c r="FP876" s="5"/>
      <c r="FQ876" s="5"/>
      <c r="FR876" s="5"/>
      <c r="FS876" s="5"/>
      <c r="FT876" s="5"/>
      <c r="FU876" s="5"/>
      <c r="FV876" s="5"/>
      <c r="FW876" s="5"/>
      <c r="FX876" s="5"/>
      <c r="FY876" s="5"/>
      <c r="FZ876" s="5"/>
      <c r="GA876" s="5"/>
      <c r="GB876" s="5"/>
      <c r="GC876" s="5"/>
      <c r="GD876" s="5"/>
      <c r="GE876" s="5"/>
      <c r="GF876" s="5"/>
      <c r="GG876" s="5"/>
      <c r="GH876" s="5"/>
      <c r="GI876" s="5"/>
      <c r="GJ876" s="5"/>
      <c r="GK876" s="5"/>
      <c r="GL876" s="5"/>
      <c r="GM876" s="5"/>
      <c r="GN876" s="5"/>
      <c r="GO876" s="5"/>
      <c r="GP876" s="5"/>
      <c r="GQ876" s="5"/>
      <c r="GR876" s="5"/>
      <c r="GS876" s="5"/>
      <c r="GT876" s="5"/>
      <c r="GU876" s="5"/>
      <c r="GV876" s="5"/>
      <c r="GW876" s="5"/>
      <c r="GX876" s="5"/>
      <c r="GY876" s="5"/>
      <c r="GZ876" s="5"/>
      <c r="HA876" s="5"/>
      <c r="HB876" s="5"/>
      <c r="HC876" s="5"/>
      <c r="HD876" s="5"/>
      <c r="HE876" s="5"/>
      <c r="HF876" s="5"/>
      <c r="HG876" s="5"/>
      <c r="HH876" s="5"/>
      <c r="HI876" s="5"/>
      <c r="HJ876" s="5"/>
      <c r="HK876" s="5"/>
      <c r="HL876" s="5"/>
      <c r="HM876" s="5"/>
      <c r="HN876" s="5"/>
      <c r="HO876" s="5"/>
      <c r="HP876" s="5"/>
      <c r="HQ876" s="5"/>
      <c r="HR876" s="5"/>
      <c r="HS876" s="5"/>
      <c r="HT876" s="5"/>
      <c r="HU876" s="5"/>
      <c r="HV876" s="5"/>
      <c r="HW876" s="5"/>
      <c r="HX876" s="5"/>
      <c r="HY876" s="5"/>
      <c r="HZ876" s="5"/>
      <c r="IA876" s="5"/>
      <c r="IB876" s="5"/>
      <c r="IC876" s="5"/>
      <c r="ID876" s="5"/>
    </row>
    <row r="878" spans="1:238" s="210" customFormat="1">
      <c r="A878" s="122"/>
      <c r="B878" s="116"/>
      <c r="C878" s="117"/>
      <c r="D878" s="118"/>
      <c r="E878" s="119"/>
      <c r="F878" s="120"/>
      <c r="G878" s="121"/>
      <c r="H878" s="6"/>
      <c r="I878" s="40"/>
      <c r="J878" s="41"/>
      <c r="K878" s="42"/>
      <c r="L878" s="38"/>
      <c r="N878" s="39"/>
      <c r="O878" s="39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5"/>
      <c r="DW878" s="5"/>
      <c r="DX878" s="5"/>
      <c r="DY878" s="5"/>
      <c r="DZ878" s="5"/>
      <c r="EA878" s="5"/>
      <c r="EB878" s="5"/>
      <c r="EC878" s="5"/>
      <c r="ED878" s="5"/>
      <c r="EE878" s="5"/>
      <c r="EF878" s="5"/>
      <c r="EG878" s="5"/>
      <c r="EH878" s="5"/>
      <c r="EI878" s="5"/>
      <c r="EJ878" s="5"/>
      <c r="EK878" s="5"/>
      <c r="EL878" s="5"/>
      <c r="EM878" s="5"/>
      <c r="EN878" s="5"/>
      <c r="EO878" s="5"/>
      <c r="EP878" s="5"/>
      <c r="EQ878" s="5"/>
      <c r="ER878" s="5"/>
      <c r="ES878" s="5"/>
      <c r="ET878" s="5"/>
      <c r="EU878" s="5"/>
      <c r="EV878" s="5"/>
      <c r="EW878" s="5"/>
      <c r="EX878" s="5"/>
      <c r="EY878" s="5"/>
      <c r="EZ878" s="5"/>
      <c r="FA878" s="5"/>
      <c r="FB878" s="5"/>
      <c r="FC878" s="5"/>
      <c r="FD878" s="5"/>
      <c r="FE878" s="5"/>
      <c r="FF878" s="5"/>
      <c r="FG878" s="5"/>
      <c r="FH878" s="5"/>
      <c r="FI878" s="5"/>
      <c r="FJ878" s="5"/>
      <c r="FK878" s="5"/>
      <c r="FL878" s="5"/>
      <c r="FM878" s="5"/>
      <c r="FN878" s="5"/>
      <c r="FO878" s="5"/>
      <c r="FP878" s="5"/>
      <c r="FQ878" s="5"/>
      <c r="FR878" s="5"/>
      <c r="FS878" s="5"/>
      <c r="FT878" s="5"/>
      <c r="FU878" s="5"/>
      <c r="FV878" s="5"/>
      <c r="FW878" s="5"/>
      <c r="FX878" s="5"/>
      <c r="FY878" s="5"/>
      <c r="FZ878" s="5"/>
      <c r="GA878" s="5"/>
      <c r="GB878" s="5"/>
      <c r="GC878" s="5"/>
      <c r="GD878" s="5"/>
      <c r="GE878" s="5"/>
      <c r="GF878" s="5"/>
      <c r="GG878" s="5"/>
      <c r="GH878" s="5"/>
      <c r="GI878" s="5"/>
      <c r="GJ878" s="5"/>
      <c r="GK878" s="5"/>
      <c r="GL878" s="5"/>
      <c r="GM878" s="5"/>
      <c r="GN878" s="5"/>
      <c r="GO878" s="5"/>
      <c r="GP878" s="5"/>
      <c r="GQ878" s="5"/>
      <c r="GR878" s="5"/>
      <c r="GS878" s="5"/>
      <c r="GT878" s="5"/>
      <c r="GU878" s="5"/>
      <c r="GV878" s="5"/>
      <c r="GW878" s="5"/>
      <c r="GX878" s="5"/>
      <c r="GY878" s="5"/>
      <c r="GZ878" s="5"/>
      <c r="HA878" s="5"/>
      <c r="HB878" s="5"/>
      <c r="HC878" s="5"/>
      <c r="HD878" s="5"/>
      <c r="HE878" s="5"/>
      <c r="HF878" s="5"/>
      <c r="HG878" s="5"/>
      <c r="HH878" s="5"/>
      <c r="HI878" s="5"/>
      <c r="HJ878" s="5"/>
      <c r="HK878" s="5"/>
      <c r="HL878" s="5"/>
      <c r="HM878" s="5"/>
      <c r="HN878" s="5"/>
      <c r="HO878" s="5"/>
      <c r="HP878" s="5"/>
      <c r="HQ878" s="5"/>
      <c r="HR878" s="5"/>
      <c r="HS878" s="5"/>
      <c r="HT878" s="5"/>
      <c r="HU878" s="5"/>
      <c r="HV878" s="5"/>
      <c r="HW878" s="5"/>
      <c r="HX878" s="5"/>
      <c r="HY878" s="5"/>
      <c r="HZ878" s="5"/>
      <c r="IA878" s="5"/>
      <c r="IB878" s="5"/>
      <c r="IC878" s="5"/>
      <c r="ID878" s="5"/>
    </row>
    <row r="880" spans="1:238" s="210" customFormat="1">
      <c r="A880" s="122"/>
      <c r="B880" s="116"/>
      <c r="C880" s="117"/>
      <c r="D880" s="118"/>
      <c r="E880" s="119"/>
      <c r="F880" s="120"/>
      <c r="G880" s="121"/>
      <c r="H880" s="6"/>
      <c r="I880" s="40"/>
      <c r="J880" s="41"/>
      <c r="K880" s="42"/>
      <c r="L880" s="38"/>
      <c r="N880" s="39"/>
      <c r="O880" s="39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  <c r="DT880" s="5"/>
      <c r="DU880" s="5"/>
      <c r="DV880" s="5"/>
      <c r="DW880" s="5"/>
      <c r="DX880" s="5"/>
      <c r="DY880" s="5"/>
      <c r="DZ880" s="5"/>
      <c r="EA880" s="5"/>
      <c r="EB880" s="5"/>
      <c r="EC880" s="5"/>
      <c r="ED880" s="5"/>
      <c r="EE880" s="5"/>
      <c r="EF880" s="5"/>
      <c r="EG880" s="5"/>
      <c r="EH880" s="5"/>
      <c r="EI880" s="5"/>
      <c r="EJ880" s="5"/>
      <c r="EK880" s="5"/>
      <c r="EL880" s="5"/>
      <c r="EM880" s="5"/>
      <c r="EN880" s="5"/>
      <c r="EO880" s="5"/>
      <c r="EP880" s="5"/>
      <c r="EQ880" s="5"/>
      <c r="ER880" s="5"/>
      <c r="ES880" s="5"/>
      <c r="ET880" s="5"/>
      <c r="EU880" s="5"/>
      <c r="EV880" s="5"/>
      <c r="EW880" s="5"/>
      <c r="EX880" s="5"/>
      <c r="EY880" s="5"/>
      <c r="EZ880" s="5"/>
      <c r="FA880" s="5"/>
      <c r="FB880" s="5"/>
      <c r="FC880" s="5"/>
      <c r="FD880" s="5"/>
      <c r="FE880" s="5"/>
      <c r="FF880" s="5"/>
      <c r="FG880" s="5"/>
      <c r="FH880" s="5"/>
      <c r="FI880" s="5"/>
      <c r="FJ880" s="5"/>
      <c r="FK880" s="5"/>
      <c r="FL880" s="5"/>
      <c r="FM880" s="5"/>
      <c r="FN880" s="5"/>
      <c r="FO880" s="5"/>
      <c r="FP880" s="5"/>
      <c r="FQ880" s="5"/>
      <c r="FR880" s="5"/>
      <c r="FS880" s="5"/>
      <c r="FT880" s="5"/>
      <c r="FU880" s="5"/>
      <c r="FV880" s="5"/>
      <c r="FW880" s="5"/>
      <c r="FX880" s="5"/>
      <c r="FY880" s="5"/>
      <c r="FZ880" s="5"/>
      <c r="GA880" s="5"/>
      <c r="GB880" s="5"/>
      <c r="GC880" s="5"/>
      <c r="GD880" s="5"/>
      <c r="GE880" s="5"/>
      <c r="GF880" s="5"/>
      <c r="GG880" s="5"/>
      <c r="GH880" s="5"/>
      <c r="GI880" s="5"/>
      <c r="GJ880" s="5"/>
      <c r="GK880" s="5"/>
      <c r="GL880" s="5"/>
      <c r="GM880" s="5"/>
      <c r="GN880" s="5"/>
      <c r="GO880" s="5"/>
      <c r="GP880" s="5"/>
      <c r="GQ880" s="5"/>
      <c r="GR880" s="5"/>
      <c r="GS880" s="5"/>
      <c r="GT880" s="5"/>
      <c r="GU880" s="5"/>
      <c r="GV880" s="5"/>
      <c r="GW880" s="5"/>
      <c r="GX880" s="5"/>
      <c r="GY880" s="5"/>
      <c r="GZ880" s="5"/>
      <c r="HA880" s="5"/>
      <c r="HB880" s="5"/>
      <c r="HC880" s="5"/>
      <c r="HD880" s="5"/>
      <c r="HE880" s="5"/>
      <c r="HF880" s="5"/>
      <c r="HG880" s="5"/>
      <c r="HH880" s="5"/>
      <c r="HI880" s="5"/>
      <c r="HJ880" s="5"/>
      <c r="HK880" s="5"/>
      <c r="HL880" s="5"/>
      <c r="HM880" s="5"/>
      <c r="HN880" s="5"/>
      <c r="HO880" s="5"/>
      <c r="HP880" s="5"/>
      <c r="HQ880" s="5"/>
      <c r="HR880" s="5"/>
      <c r="HS880" s="5"/>
      <c r="HT880" s="5"/>
      <c r="HU880" s="5"/>
      <c r="HV880" s="5"/>
      <c r="HW880" s="5"/>
      <c r="HX880" s="5"/>
      <c r="HY880" s="5"/>
      <c r="HZ880" s="5"/>
      <c r="IA880" s="5"/>
      <c r="IB880" s="5"/>
      <c r="IC880" s="5"/>
      <c r="ID880" s="5"/>
    </row>
    <row r="882" spans="1:238" s="210" customFormat="1">
      <c r="A882" s="122"/>
      <c r="B882" s="116"/>
      <c r="C882" s="117"/>
      <c r="D882" s="118"/>
      <c r="E882" s="119"/>
      <c r="F882" s="120"/>
      <c r="G882" s="121"/>
      <c r="H882" s="6"/>
      <c r="I882" s="40"/>
      <c r="J882" s="41"/>
      <c r="K882" s="42"/>
      <c r="L882" s="38"/>
      <c r="N882" s="39"/>
      <c r="O882" s="39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5"/>
      <c r="DW882" s="5"/>
      <c r="DX882" s="5"/>
      <c r="DY882" s="5"/>
      <c r="DZ882" s="5"/>
      <c r="EA882" s="5"/>
      <c r="EB882" s="5"/>
      <c r="EC882" s="5"/>
      <c r="ED882" s="5"/>
      <c r="EE882" s="5"/>
      <c r="EF882" s="5"/>
      <c r="EG882" s="5"/>
      <c r="EH882" s="5"/>
      <c r="EI882" s="5"/>
      <c r="EJ882" s="5"/>
      <c r="EK882" s="5"/>
      <c r="EL882" s="5"/>
      <c r="EM882" s="5"/>
      <c r="EN882" s="5"/>
      <c r="EO882" s="5"/>
      <c r="EP882" s="5"/>
      <c r="EQ882" s="5"/>
      <c r="ER882" s="5"/>
      <c r="ES882" s="5"/>
      <c r="ET882" s="5"/>
      <c r="EU882" s="5"/>
      <c r="EV882" s="5"/>
      <c r="EW882" s="5"/>
      <c r="EX882" s="5"/>
      <c r="EY882" s="5"/>
      <c r="EZ882" s="5"/>
      <c r="FA882" s="5"/>
      <c r="FB882" s="5"/>
      <c r="FC882" s="5"/>
      <c r="FD882" s="5"/>
      <c r="FE882" s="5"/>
      <c r="FF882" s="5"/>
      <c r="FG882" s="5"/>
      <c r="FH882" s="5"/>
      <c r="FI882" s="5"/>
      <c r="FJ882" s="5"/>
      <c r="FK882" s="5"/>
      <c r="FL882" s="5"/>
      <c r="FM882" s="5"/>
      <c r="FN882" s="5"/>
      <c r="FO882" s="5"/>
      <c r="FP882" s="5"/>
      <c r="FQ882" s="5"/>
      <c r="FR882" s="5"/>
      <c r="FS882" s="5"/>
      <c r="FT882" s="5"/>
      <c r="FU882" s="5"/>
      <c r="FV882" s="5"/>
      <c r="FW882" s="5"/>
      <c r="FX882" s="5"/>
      <c r="FY882" s="5"/>
      <c r="FZ882" s="5"/>
      <c r="GA882" s="5"/>
      <c r="GB882" s="5"/>
      <c r="GC882" s="5"/>
      <c r="GD882" s="5"/>
      <c r="GE882" s="5"/>
      <c r="GF882" s="5"/>
      <c r="GG882" s="5"/>
      <c r="GH882" s="5"/>
      <c r="GI882" s="5"/>
      <c r="GJ882" s="5"/>
      <c r="GK882" s="5"/>
      <c r="GL882" s="5"/>
      <c r="GM882" s="5"/>
      <c r="GN882" s="5"/>
      <c r="GO882" s="5"/>
      <c r="GP882" s="5"/>
      <c r="GQ882" s="5"/>
      <c r="GR882" s="5"/>
      <c r="GS882" s="5"/>
      <c r="GT882" s="5"/>
      <c r="GU882" s="5"/>
      <c r="GV882" s="5"/>
      <c r="GW882" s="5"/>
      <c r="GX882" s="5"/>
      <c r="GY882" s="5"/>
      <c r="GZ882" s="5"/>
      <c r="HA882" s="5"/>
      <c r="HB882" s="5"/>
      <c r="HC882" s="5"/>
      <c r="HD882" s="5"/>
      <c r="HE882" s="5"/>
      <c r="HF882" s="5"/>
      <c r="HG882" s="5"/>
      <c r="HH882" s="5"/>
      <c r="HI882" s="5"/>
      <c r="HJ882" s="5"/>
      <c r="HK882" s="5"/>
      <c r="HL882" s="5"/>
      <c r="HM882" s="5"/>
      <c r="HN882" s="5"/>
      <c r="HO882" s="5"/>
      <c r="HP882" s="5"/>
      <c r="HQ882" s="5"/>
      <c r="HR882" s="5"/>
      <c r="HS882" s="5"/>
      <c r="HT882" s="5"/>
      <c r="HU882" s="5"/>
      <c r="HV882" s="5"/>
      <c r="HW882" s="5"/>
      <c r="HX882" s="5"/>
      <c r="HY882" s="5"/>
      <c r="HZ882" s="5"/>
      <c r="IA882" s="5"/>
      <c r="IB882" s="5"/>
      <c r="IC882" s="5"/>
      <c r="ID882" s="5"/>
    </row>
    <row r="884" spans="1:238" s="210" customFormat="1">
      <c r="A884" s="122"/>
      <c r="B884" s="116"/>
      <c r="C884" s="117"/>
      <c r="D884" s="118"/>
      <c r="E884" s="119"/>
      <c r="F884" s="120"/>
      <c r="G884" s="121"/>
      <c r="H884" s="6"/>
      <c r="I884" s="40"/>
      <c r="J884" s="41"/>
      <c r="K884" s="42"/>
      <c r="L884" s="38"/>
      <c r="N884" s="39"/>
      <c r="O884" s="39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  <c r="DS884" s="5"/>
      <c r="DT884" s="5"/>
      <c r="DU884" s="5"/>
      <c r="DV884" s="5"/>
      <c r="DW884" s="5"/>
      <c r="DX884" s="5"/>
      <c r="DY884" s="5"/>
      <c r="DZ884" s="5"/>
      <c r="EA884" s="5"/>
      <c r="EB884" s="5"/>
      <c r="EC884" s="5"/>
      <c r="ED884" s="5"/>
      <c r="EE884" s="5"/>
      <c r="EF884" s="5"/>
      <c r="EG884" s="5"/>
      <c r="EH884" s="5"/>
      <c r="EI884" s="5"/>
      <c r="EJ884" s="5"/>
      <c r="EK884" s="5"/>
      <c r="EL884" s="5"/>
      <c r="EM884" s="5"/>
      <c r="EN884" s="5"/>
      <c r="EO884" s="5"/>
      <c r="EP884" s="5"/>
      <c r="EQ884" s="5"/>
      <c r="ER884" s="5"/>
      <c r="ES884" s="5"/>
      <c r="ET884" s="5"/>
      <c r="EU884" s="5"/>
      <c r="EV884" s="5"/>
      <c r="EW884" s="5"/>
      <c r="EX884" s="5"/>
      <c r="EY884" s="5"/>
      <c r="EZ884" s="5"/>
      <c r="FA884" s="5"/>
      <c r="FB884" s="5"/>
      <c r="FC884" s="5"/>
      <c r="FD884" s="5"/>
      <c r="FE884" s="5"/>
      <c r="FF884" s="5"/>
      <c r="FG884" s="5"/>
      <c r="FH884" s="5"/>
      <c r="FI884" s="5"/>
      <c r="FJ884" s="5"/>
      <c r="FK884" s="5"/>
      <c r="FL884" s="5"/>
      <c r="FM884" s="5"/>
      <c r="FN884" s="5"/>
      <c r="FO884" s="5"/>
      <c r="FP884" s="5"/>
      <c r="FQ884" s="5"/>
      <c r="FR884" s="5"/>
      <c r="FS884" s="5"/>
      <c r="FT884" s="5"/>
      <c r="FU884" s="5"/>
      <c r="FV884" s="5"/>
      <c r="FW884" s="5"/>
      <c r="FX884" s="5"/>
      <c r="FY884" s="5"/>
      <c r="FZ884" s="5"/>
      <c r="GA884" s="5"/>
      <c r="GB884" s="5"/>
      <c r="GC884" s="5"/>
      <c r="GD884" s="5"/>
      <c r="GE884" s="5"/>
      <c r="GF884" s="5"/>
      <c r="GG884" s="5"/>
      <c r="GH884" s="5"/>
      <c r="GI884" s="5"/>
      <c r="GJ884" s="5"/>
      <c r="GK884" s="5"/>
      <c r="GL884" s="5"/>
      <c r="GM884" s="5"/>
      <c r="GN884" s="5"/>
      <c r="GO884" s="5"/>
      <c r="GP884" s="5"/>
      <c r="GQ884" s="5"/>
      <c r="GR884" s="5"/>
      <c r="GS884" s="5"/>
      <c r="GT884" s="5"/>
      <c r="GU884" s="5"/>
      <c r="GV884" s="5"/>
      <c r="GW884" s="5"/>
      <c r="GX884" s="5"/>
      <c r="GY884" s="5"/>
      <c r="GZ884" s="5"/>
      <c r="HA884" s="5"/>
      <c r="HB884" s="5"/>
      <c r="HC884" s="5"/>
      <c r="HD884" s="5"/>
      <c r="HE884" s="5"/>
      <c r="HF884" s="5"/>
      <c r="HG884" s="5"/>
      <c r="HH884" s="5"/>
      <c r="HI884" s="5"/>
      <c r="HJ884" s="5"/>
      <c r="HK884" s="5"/>
      <c r="HL884" s="5"/>
      <c r="HM884" s="5"/>
      <c r="HN884" s="5"/>
      <c r="HO884" s="5"/>
      <c r="HP884" s="5"/>
      <c r="HQ884" s="5"/>
      <c r="HR884" s="5"/>
      <c r="HS884" s="5"/>
      <c r="HT884" s="5"/>
      <c r="HU884" s="5"/>
      <c r="HV884" s="5"/>
      <c r="HW884" s="5"/>
      <c r="HX884" s="5"/>
      <c r="HY884" s="5"/>
      <c r="HZ884" s="5"/>
      <c r="IA884" s="5"/>
      <c r="IB884" s="5"/>
      <c r="IC884" s="5"/>
      <c r="ID884" s="5"/>
    </row>
    <row r="886" spans="1:238" s="210" customFormat="1">
      <c r="A886" s="122"/>
      <c r="B886" s="116"/>
      <c r="C886" s="117"/>
      <c r="D886" s="118"/>
      <c r="E886" s="119"/>
      <c r="F886" s="120"/>
      <c r="G886" s="121"/>
      <c r="H886" s="6"/>
      <c r="I886" s="40"/>
      <c r="J886" s="41"/>
      <c r="K886" s="42"/>
      <c r="L886" s="38"/>
      <c r="N886" s="39"/>
      <c r="O886" s="39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5"/>
      <c r="DW886" s="5"/>
      <c r="DX886" s="5"/>
      <c r="DY886" s="5"/>
      <c r="DZ886" s="5"/>
      <c r="EA886" s="5"/>
      <c r="EB886" s="5"/>
      <c r="EC886" s="5"/>
      <c r="ED886" s="5"/>
      <c r="EE886" s="5"/>
      <c r="EF886" s="5"/>
      <c r="EG886" s="5"/>
      <c r="EH886" s="5"/>
      <c r="EI886" s="5"/>
      <c r="EJ886" s="5"/>
      <c r="EK886" s="5"/>
      <c r="EL886" s="5"/>
      <c r="EM886" s="5"/>
      <c r="EN886" s="5"/>
      <c r="EO886" s="5"/>
      <c r="EP886" s="5"/>
      <c r="EQ886" s="5"/>
      <c r="ER886" s="5"/>
      <c r="ES886" s="5"/>
      <c r="ET886" s="5"/>
      <c r="EU886" s="5"/>
      <c r="EV886" s="5"/>
      <c r="EW886" s="5"/>
      <c r="EX886" s="5"/>
      <c r="EY886" s="5"/>
      <c r="EZ886" s="5"/>
      <c r="FA886" s="5"/>
      <c r="FB886" s="5"/>
      <c r="FC886" s="5"/>
      <c r="FD886" s="5"/>
      <c r="FE886" s="5"/>
      <c r="FF886" s="5"/>
      <c r="FG886" s="5"/>
      <c r="FH886" s="5"/>
      <c r="FI886" s="5"/>
      <c r="FJ886" s="5"/>
      <c r="FK886" s="5"/>
      <c r="FL886" s="5"/>
      <c r="FM886" s="5"/>
      <c r="FN886" s="5"/>
      <c r="FO886" s="5"/>
      <c r="FP886" s="5"/>
      <c r="FQ886" s="5"/>
      <c r="FR886" s="5"/>
      <c r="FS886" s="5"/>
      <c r="FT886" s="5"/>
      <c r="FU886" s="5"/>
      <c r="FV886" s="5"/>
      <c r="FW886" s="5"/>
      <c r="FX886" s="5"/>
      <c r="FY886" s="5"/>
      <c r="FZ886" s="5"/>
      <c r="GA886" s="5"/>
      <c r="GB886" s="5"/>
      <c r="GC886" s="5"/>
      <c r="GD886" s="5"/>
      <c r="GE886" s="5"/>
      <c r="GF886" s="5"/>
      <c r="GG886" s="5"/>
      <c r="GH886" s="5"/>
      <c r="GI886" s="5"/>
      <c r="GJ886" s="5"/>
      <c r="GK886" s="5"/>
      <c r="GL886" s="5"/>
      <c r="GM886" s="5"/>
      <c r="GN886" s="5"/>
      <c r="GO886" s="5"/>
      <c r="GP886" s="5"/>
      <c r="GQ886" s="5"/>
      <c r="GR886" s="5"/>
      <c r="GS886" s="5"/>
      <c r="GT886" s="5"/>
      <c r="GU886" s="5"/>
      <c r="GV886" s="5"/>
      <c r="GW886" s="5"/>
      <c r="GX886" s="5"/>
      <c r="GY886" s="5"/>
      <c r="GZ886" s="5"/>
      <c r="HA886" s="5"/>
      <c r="HB886" s="5"/>
      <c r="HC886" s="5"/>
      <c r="HD886" s="5"/>
      <c r="HE886" s="5"/>
      <c r="HF886" s="5"/>
      <c r="HG886" s="5"/>
      <c r="HH886" s="5"/>
      <c r="HI886" s="5"/>
      <c r="HJ886" s="5"/>
      <c r="HK886" s="5"/>
      <c r="HL886" s="5"/>
      <c r="HM886" s="5"/>
      <c r="HN886" s="5"/>
      <c r="HO886" s="5"/>
      <c r="HP886" s="5"/>
      <c r="HQ886" s="5"/>
      <c r="HR886" s="5"/>
      <c r="HS886" s="5"/>
      <c r="HT886" s="5"/>
      <c r="HU886" s="5"/>
      <c r="HV886" s="5"/>
      <c r="HW886" s="5"/>
      <c r="HX886" s="5"/>
      <c r="HY886" s="5"/>
      <c r="HZ886" s="5"/>
      <c r="IA886" s="5"/>
      <c r="IB886" s="5"/>
      <c r="IC886" s="5"/>
      <c r="ID886" s="5"/>
    </row>
    <row r="888" spans="1:238" s="210" customFormat="1">
      <c r="A888" s="122"/>
      <c r="B888" s="116"/>
      <c r="C888" s="117"/>
      <c r="D888" s="118"/>
      <c r="E888" s="119"/>
      <c r="F888" s="120"/>
      <c r="G888" s="121"/>
      <c r="H888" s="6"/>
      <c r="I888" s="40"/>
      <c r="J888" s="41"/>
      <c r="K888" s="42"/>
      <c r="L888" s="38"/>
      <c r="N888" s="39"/>
      <c r="O888" s="39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  <c r="DT888" s="5"/>
      <c r="DU888" s="5"/>
      <c r="DV888" s="5"/>
      <c r="DW888" s="5"/>
      <c r="DX888" s="5"/>
      <c r="DY888" s="5"/>
      <c r="DZ888" s="5"/>
      <c r="EA888" s="5"/>
      <c r="EB888" s="5"/>
      <c r="EC888" s="5"/>
      <c r="ED888" s="5"/>
      <c r="EE888" s="5"/>
      <c r="EF888" s="5"/>
      <c r="EG888" s="5"/>
      <c r="EH888" s="5"/>
      <c r="EI888" s="5"/>
      <c r="EJ888" s="5"/>
      <c r="EK888" s="5"/>
      <c r="EL888" s="5"/>
      <c r="EM888" s="5"/>
      <c r="EN888" s="5"/>
      <c r="EO888" s="5"/>
      <c r="EP888" s="5"/>
      <c r="EQ888" s="5"/>
      <c r="ER888" s="5"/>
      <c r="ES888" s="5"/>
      <c r="ET888" s="5"/>
      <c r="EU888" s="5"/>
      <c r="EV888" s="5"/>
      <c r="EW888" s="5"/>
      <c r="EX888" s="5"/>
      <c r="EY888" s="5"/>
      <c r="EZ888" s="5"/>
      <c r="FA888" s="5"/>
      <c r="FB888" s="5"/>
      <c r="FC888" s="5"/>
      <c r="FD888" s="5"/>
      <c r="FE888" s="5"/>
      <c r="FF888" s="5"/>
      <c r="FG888" s="5"/>
      <c r="FH888" s="5"/>
      <c r="FI888" s="5"/>
      <c r="FJ888" s="5"/>
      <c r="FK888" s="5"/>
      <c r="FL888" s="5"/>
      <c r="FM888" s="5"/>
      <c r="FN888" s="5"/>
      <c r="FO888" s="5"/>
      <c r="FP888" s="5"/>
      <c r="FQ888" s="5"/>
      <c r="FR888" s="5"/>
      <c r="FS888" s="5"/>
      <c r="FT888" s="5"/>
      <c r="FU888" s="5"/>
      <c r="FV888" s="5"/>
      <c r="FW888" s="5"/>
      <c r="FX888" s="5"/>
      <c r="FY888" s="5"/>
      <c r="FZ888" s="5"/>
      <c r="GA888" s="5"/>
      <c r="GB888" s="5"/>
      <c r="GC888" s="5"/>
      <c r="GD888" s="5"/>
      <c r="GE888" s="5"/>
      <c r="GF888" s="5"/>
      <c r="GG888" s="5"/>
      <c r="GH888" s="5"/>
      <c r="GI888" s="5"/>
      <c r="GJ888" s="5"/>
      <c r="GK888" s="5"/>
      <c r="GL888" s="5"/>
      <c r="GM888" s="5"/>
      <c r="GN888" s="5"/>
      <c r="GO888" s="5"/>
      <c r="GP888" s="5"/>
      <c r="GQ888" s="5"/>
      <c r="GR888" s="5"/>
      <c r="GS888" s="5"/>
      <c r="GT888" s="5"/>
      <c r="GU888" s="5"/>
      <c r="GV888" s="5"/>
      <c r="GW888" s="5"/>
      <c r="GX888" s="5"/>
      <c r="GY888" s="5"/>
      <c r="GZ888" s="5"/>
      <c r="HA888" s="5"/>
      <c r="HB888" s="5"/>
      <c r="HC888" s="5"/>
      <c r="HD888" s="5"/>
      <c r="HE888" s="5"/>
      <c r="HF888" s="5"/>
      <c r="HG888" s="5"/>
      <c r="HH888" s="5"/>
      <c r="HI888" s="5"/>
      <c r="HJ888" s="5"/>
      <c r="HK888" s="5"/>
      <c r="HL888" s="5"/>
      <c r="HM888" s="5"/>
      <c r="HN888" s="5"/>
      <c r="HO888" s="5"/>
      <c r="HP888" s="5"/>
      <c r="HQ888" s="5"/>
      <c r="HR888" s="5"/>
      <c r="HS888" s="5"/>
      <c r="HT888" s="5"/>
      <c r="HU888" s="5"/>
      <c r="HV888" s="5"/>
      <c r="HW888" s="5"/>
      <c r="HX888" s="5"/>
      <c r="HY888" s="5"/>
      <c r="HZ888" s="5"/>
      <c r="IA888" s="5"/>
      <c r="IB888" s="5"/>
      <c r="IC888" s="5"/>
      <c r="ID888" s="5"/>
    </row>
    <row r="890" spans="1:238" s="210" customFormat="1">
      <c r="A890" s="122"/>
      <c r="B890" s="116"/>
      <c r="C890" s="117"/>
      <c r="D890" s="118"/>
      <c r="E890" s="119"/>
      <c r="F890" s="120"/>
      <c r="G890" s="121"/>
      <c r="H890" s="6"/>
      <c r="I890" s="40"/>
      <c r="J890" s="41"/>
      <c r="K890" s="42"/>
      <c r="L890" s="38"/>
      <c r="N890" s="39"/>
      <c r="O890" s="39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5"/>
      <c r="DW890" s="5"/>
      <c r="DX890" s="5"/>
      <c r="DY890" s="5"/>
      <c r="DZ890" s="5"/>
      <c r="EA890" s="5"/>
      <c r="EB890" s="5"/>
      <c r="EC890" s="5"/>
      <c r="ED890" s="5"/>
      <c r="EE890" s="5"/>
      <c r="EF890" s="5"/>
      <c r="EG890" s="5"/>
      <c r="EH890" s="5"/>
      <c r="EI890" s="5"/>
      <c r="EJ890" s="5"/>
      <c r="EK890" s="5"/>
      <c r="EL890" s="5"/>
      <c r="EM890" s="5"/>
      <c r="EN890" s="5"/>
      <c r="EO890" s="5"/>
      <c r="EP890" s="5"/>
      <c r="EQ890" s="5"/>
      <c r="ER890" s="5"/>
      <c r="ES890" s="5"/>
      <c r="ET890" s="5"/>
      <c r="EU890" s="5"/>
      <c r="EV890" s="5"/>
      <c r="EW890" s="5"/>
      <c r="EX890" s="5"/>
      <c r="EY890" s="5"/>
      <c r="EZ890" s="5"/>
      <c r="FA890" s="5"/>
      <c r="FB890" s="5"/>
      <c r="FC890" s="5"/>
      <c r="FD890" s="5"/>
      <c r="FE890" s="5"/>
      <c r="FF890" s="5"/>
      <c r="FG890" s="5"/>
      <c r="FH890" s="5"/>
      <c r="FI890" s="5"/>
      <c r="FJ890" s="5"/>
      <c r="FK890" s="5"/>
      <c r="FL890" s="5"/>
      <c r="FM890" s="5"/>
      <c r="FN890" s="5"/>
      <c r="FO890" s="5"/>
      <c r="FP890" s="5"/>
      <c r="FQ890" s="5"/>
      <c r="FR890" s="5"/>
      <c r="FS890" s="5"/>
      <c r="FT890" s="5"/>
      <c r="FU890" s="5"/>
      <c r="FV890" s="5"/>
      <c r="FW890" s="5"/>
      <c r="FX890" s="5"/>
      <c r="FY890" s="5"/>
      <c r="FZ890" s="5"/>
      <c r="GA890" s="5"/>
      <c r="GB890" s="5"/>
      <c r="GC890" s="5"/>
      <c r="GD890" s="5"/>
      <c r="GE890" s="5"/>
      <c r="GF890" s="5"/>
      <c r="GG890" s="5"/>
      <c r="GH890" s="5"/>
      <c r="GI890" s="5"/>
      <c r="GJ890" s="5"/>
      <c r="GK890" s="5"/>
      <c r="GL890" s="5"/>
      <c r="GM890" s="5"/>
      <c r="GN890" s="5"/>
      <c r="GO890" s="5"/>
      <c r="GP890" s="5"/>
      <c r="GQ890" s="5"/>
      <c r="GR890" s="5"/>
      <c r="GS890" s="5"/>
      <c r="GT890" s="5"/>
      <c r="GU890" s="5"/>
      <c r="GV890" s="5"/>
      <c r="GW890" s="5"/>
      <c r="GX890" s="5"/>
      <c r="GY890" s="5"/>
      <c r="GZ890" s="5"/>
      <c r="HA890" s="5"/>
      <c r="HB890" s="5"/>
      <c r="HC890" s="5"/>
      <c r="HD890" s="5"/>
      <c r="HE890" s="5"/>
      <c r="HF890" s="5"/>
      <c r="HG890" s="5"/>
      <c r="HH890" s="5"/>
      <c r="HI890" s="5"/>
      <c r="HJ890" s="5"/>
      <c r="HK890" s="5"/>
      <c r="HL890" s="5"/>
      <c r="HM890" s="5"/>
      <c r="HN890" s="5"/>
      <c r="HO890" s="5"/>
      <c r="HP890" s="5"/>
      <c r="HQ890" s="5"/>
      <c r="HR890" s="5"/>
      <c r="HS890" s="5"/>
      <c r="HT890" s="5"/>
      <c r="HU890" s="5"/>
      <c r="HV890" s="5"/>
      <c r="HW890" s="5"/>
      <c r="HX890" s="5"/>
      <c r="HY890" s="5"/>
      <c r="HZ890" s="5"/>
      <c r="IA890" s="5"/>
      <c r="IB890" s="5"/>
      <c r="IC890" s="5"/>
      <c r="ID890" s="5"/>
    </row>
    <row r="892" spans="1:238" s="210" customFormat="1">
      <c r="A892" s="122"/>
      <c r="B892" s="116"/>
      <c r="C892" s="117"/>
      <c r="D892" s="118"/>
      <c r="E892" s="119"/>
      <c r="F892" s="120"/>
      <c r="G892" s="121"/>
      <c r="H892" s="6"/>
      <c r="I892" s="40"/>
      <c r="J892" s="41"/>
      <c r="K892" s="42"/>
      <c r="L892" s="38"/>
      <c r="N892" s="39"/>
      <c r="O892" s="39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  <c r="DP892" s="5"/>
      <c r="DQ892" s="5"/>
      <c r="DR892" s="5"/>
      <c r="DS892" s="5"/>
      <c r="DT892" s="5"/>
      <c r="DU892" s="5"/>
      <c r="DV892" s="5"/>
      <c r="DW892" s="5"/>
      <c r="DX892" s="5"/>
      <c r="DY892" s="5"/>
      <c r="DZ892" s="5"/>
      <c r="EA892" s="5"/>
      <c r="EB892" s="5"/>
      <c r="EC892" s="5"/>
      <c r="ED892" s="5"/>
      <c r="EE892" s="5"/>
      <c r="EF892" s="5"/>
      <c r="EG892" s="5"/>
      <c r="EH892" s="5"/>
      <c r="EI892" s="5"/>
      <c r="EJ892" s="5"/>
      <c r="EK892" s="5"/>
      <c r="EL892" s="5"/>
      <c r="EM892" s="5"/>
      <c r="EN892" s="5"/>
      <c r="EO892" s="5"/>
      <c r="EP892" s="5"/>
      <c r="EQ892" s="5"/>
      <c r="ER892" s="5"/>
      <c r="ES892" s="5"/>
      <c r="ET892" s="5"/>
      <c r="EU892" s="5"/>
      <c r="EV892" s="5"/>
      <c r="EW892" s="5"/>
      <c r="EX892" s="5"/>
      <c r="EY892" s="5"/>
      <c r="EZ892" s="5"/>
      <c r="FA892" s="5"/>
      <c r="FB892" s="5"/>
      <c r="FC892" s="5"/>
      <c r="FD892" s="5"/>
      <c r="FE892" s="5"/>
      <c r="FF892" s="5"/>
      <c r="FG892" s="5"/>
      <c r="FH892" s="5"/>
      <c r="FI892" s="5"/>
      <c r="FJ892" s="5"/>
      <c r="FK892" s="5"/>
      <c r="FL892" s="5"/>
      <c r="FM892" s="5"/>
      <c r="FN892" s="5"/>
      <c r="FO892" s="5"/>
      <c r="FP892" s="5"/>
      <c r="FQ892" s="5"/>
      <c r="FR892" s="5"/>
      <c r="FS892" s="5"/>
      <c r="FT892" s="5"/>
      <c r="FU892" s="5"/>
      <c r="FV892" s="5"/>
      <c r="FW892" s="5"/>
      <c r="FX892" s="5"/>
      <c r="FY892" s="5"/>
      <c r="FZ892" s="5"/>
      <c r="GA892" s="5"/>
      <c r="GB892" s="5"/>
      <c r="GC892" s="5"/>
      <c r="GD892" s="5"/>
      <c r="GE892" s="5"/>
      <c r="GF892" s="5"/>
      <c r="GG892" s="5"/>
      <c r="GH892" s="5"/>
      <c r="GI892" s="5"/>
      <c r="GJ892" s="5"/>
      <c r="GK892" s="5"/>
      <c r="GL892" s="5"/>
      <c r="GM892" s="5"/>
      <c r="GN892" s="5"/>
      <c r="GO892" s="5"/>
      <c r="GP892" s="5"/>
      <c r="GQ892" s="5"/>
      <c r="GR892" s="5"/>
      <c r="GS892" s="5"/>
      <c r="GT892" s="5"/>
      <c r="GU892" s="5"/>
      <c r="GV892" s="5"/>
      <c r="GW892" s="5"/>
      <c r="GX892" s="5"/>
      <c r="GY892" s="5"/>
      <c r="GZ892" s="5"/>
      <c r="HA892" s="5"/>
      <c r="HB892" s="5"/>
      <c r="HC892" s="5"/>
      <c r="HD892" s="5"/>
      <c r="HE892" s="5"/>
      <c r="HF892" s="5"/>
      <c r="HG892" s="5"/>
      <c r="HH892" s="5"/>
      <c r="HI892" s="5"/>
      <c r="HJ892" s="5"/>
      <c r="HK892" s="5"/>
      <c r="HL892" s="5"/>
      <c r="HM892" s="5"/>
      <c r="HN892" s="5"/>
      <c r="HO892" s="5"/>
      <c r="HP892" s="5"/>
      <c r="HQ892" s="5"/>
      <c r="HR892" s="5"/>
      <c r="HS892" s="5"/>
      <c r="HT892" s="5"/>
      <c r="HU892" s="5"/>
      <c r="HV892" s="5"/>
      <c r="HW892" s="5"/>
      <c r="HX892" s="5"/>
      <c r="HY892" s="5"/>
      <c r="HZ892" s="5"/>
      <c r="IA892" s="5"/>
      <c r="IB892" s="5"/>
      <c r="IC892" s="5"/>
      <c r="ID892" s="5"/>
    </row>
    <row r="894" spans="1:238" s="210" customFormat="1">
      <c r="A894" s="122"/>
      <c r="B894" s="116"/>
      <c r="C894" s="117"/>
      <c r="D894" s="118"/>
      <c r="E894" s="119"/>
      <c r="F894" s="120"/>
      <c r="G894" s="121"/>
      <c r="H894" s="6"/>
      <c r="I894" s="40"/>
      <c r="J894" s="41"/>
      <c r="K894" s="42"/>
      <c r="L894" s="38"/>
      <c r="N894" s="39"/>
      <c r="O894" s="39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5"/>
      <c r="DW894" s="5"/>
      <c r="DX894" s="5"/>
      <c r="DY894" s="5"/>
      <c r="DZ894" s="5"/>
      <c r="EA894" s="5"/>
      <c r="EB894" s="5"/>
      <c r="EC894" s="5"/>
      <c r="ED894" s="5"/>
      <c r="EE894" s="5"/>
      <c r="EF894" s="5"/>
      <c r="EG894" s="5"/>
      <c r="EH894" s="5"/>
      <c r="EI894" s="5"/>
      <c r="EJ894" s="5"/>
      <c r="EK894" s="5"/>
      <c r="EL894" s="5"/>
      <c r="EM894" s="5"/>
      <c r="EN894" s="5"/>
      <c r="EO894" s="5"/>
      <c r="EP894" s="5"/>
      <c r="EQ894" s="5"/>
      <c r="ER894" s="5"/>
      <c r="ES894" s="5"/>
      <c r="ET894" s="5"/>
      <c r="EU894" s="5"/>
      <c r="EV894" s="5"/>
      <c r="EW894" s="5"/>
      <c r="EX894" s="5"/>
      <c r="EY894" s="5"/>
      <c r="EZ894" s="5"/>
      <c r="FA894" s="5"/>
      <c r="FB894" s="5"/>
      <c r="FC894" s="5"/>
      <c r="FD894" s="5"/>
      <c r="FE894" s="5"/>
      <c r="FF894" s="5"/>
      <c r="FG894" s="5"/>
      <c r="FH894" s="5"/>
      <c r="FI894" s="5"/>
      <c r="FJ894" s="5"/>
      <c r="FK894" s="5"/>
      <c r="FL894" s="5"/>
      <c r="FM894" s="5"/>
      <c r="FN894" s="5"/>
      <c r="FO894" s="5"/>
      <c r="FP894" s="5"/>
      <c r="FQ894" s="5"/>
      <c r="FR894" s="5"/>
      <c r="FS894" s="5"/>
      <c r="FT894" s="5"/>
      <c r="FU894" s="5"/>
      <c r="FV894" s="5"/>
      <c r="FW894" s="5"/>
      <c r="FX894" s="5"/>
      <c r="FY894" s="5"/>
      <c r="FZ894" s="5"/>
      <c r="GA894" s="5"/>
      <c r="GB894" s="5"/>
      <c r="GC894" s="5"/>
      <c r="GD894" s="5"/>
      <c r="GE894" s="5"/>
      <c r="GF894" s="5"/>
      <c r="GG894" s="5"/>
      <c r="GH894" s="5"/>
      <c r="GI894" s="5"/>
      <c r="GJ894" s="5"/>
      <c r="GK894" s="5"/>
      <c r="GL894" s="5"/>
      <c r="GM894" s="5"/>
      <c r="GN894" s="5"/>
      <c r="GO894" s="5"/>
      <c r="GP894" s="5"/>
      <c r="GQ894" s="5"/>
      <c r="GR894" s="5"/>
      <c r="GS894" s="5"/>
      <c r="GT894" s="5"/>
      <c r="GU894" s="5"/>
      <c r="GV894" s="5"/>
      <c r="GW894" s="5"/>
      <c r="GX894" s="5"/>
      <c r="GY894" s="5"/>
      <c r="GZ894" s="5"/>
      <c r="HA894" s="5"/>
      <c r="HB894" s="5"/>
      <c r="HC894" s="5"/>
      <c r="HD894" s="5"/>
      <c r="HE894" s="5"/>
      <c r="HF894" s="5"/>
      <c r="HG894" s="5"/>
      <c r="HH894" s="5"/>
      <c r="HI894" s="5"/>
      <c r="HJ894" s="5"/>
      <c r="HK894" s="5"/>
      <c r="HL894" s="5"/>
      <c r="HM894" s="5"/>
      <c r="HN894" s="5"/>
      <c r="HO894" s="5"/>
      <c r="HP894" s="5"/>
      <c r="HQ894" s="5"/>
      <c r="HR894" s="5"/>
      <c r="HS894" s="5"/>
      <c r="HT894" s="5"/>
      <c r="HU894" s="5"/>
      <c r="HV894" s="5"/>
      <c r="HW894" s="5"/>
      <c r="HX894" s="5"/>
      <c r="HY894" s="5"/>
      <c r="HZ894" s="5"/>
      <c r="IA894" s="5"/>
      <c r="IB894" s="5"/>
      <c r="IC894" s="5"/>
      <c r="ID894" s="5"/>
    </row>
    <row r="895" spans="1:238" s="210" customFormat="1">
      <c r="A895" s="122"/>
      <c r="B895" s="116"/>
      <c r="C895" s="117"/>
      <c r="D895" s="118"/>
      <c r="E895" s="119"/>
      <c r="F895" s="120"/>
      <c r="G895" s="121"/>
      <c r="H895" s="6"/>
      <c r="I895" s="40"/>
      <c r="J895" s="41"/>
      <c r="K895" s="42"/>
      <c r="L895" s="38"/>
      <c r="N895" s="39"/>
      <c r="O895" s="39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  <c r="DV895" s="5"/>
      <c r="DW895" s="5"/>
      <c r="DX895" s="5"/>
      <c r="DY895" s="5"/>
      <c r="DZ895" s="5"/>
      <c r="EA895" s="5"/>
      <c r="EB895" s="5"/>
      <c r="EC895" s="5"/>
      <c r="ED895" s="5"/>
      <c r="EE895" s="5"/>
      <c r="EF895" s="5"/>
      <c r="EG895" s="5"/>
      <c r="EH895" s="5"/>
      <c r="EI895" s="5"/>
      <c r="EJ895" s="5"/>
      <c r="EK895" s="5"/>
      <c r="EL895" s="5"/>
      <c r="EM895" s="5"/>
      <c r="EN895" s="5"/>
      <c r="EO895" s="5"/>
      <c r="EP895" s="5"/>
      <c r="EQ895" s="5"/>
      <c r="ER895" s="5"/>
      <c r="ES895" s="5"/>
      <c r="ET895" s="5"/>
      <c r="EU895" s="5"/>
      <c r="EV895" s="5"/>
      <c r="EW895" s="5"/>
      <c r="EX895" s="5"/>
      <c r="EY895" s="5"/>
      <c r="EZ895" s="5"/>
      <c r="FA895" s="5"/>
      <c r="FB895" s="5"/>
      <c r="FC895" s="5"/>
      <c r="FD895" s="5"/>
      <c r="FE895" s="5"/>
      <c r="FF895" s="5"/>
      <c r="FG895" s="5"/>
      <c r="FH895" s="5"/>
      <c r="FI895" s="5"/>
      <c r="FJ895" s="5"/>
      <c r="FK895" s="5"/>
      <c r="FL895" s="5"/>
      <c r="FM895" s="5"/>
      <c r="FN895" s="5"/>
      <c r="FO895" s="5"/>
      <c r="FP895" s="5"/>
      <c r="FQ895" s="5"/>
      <c r="FR895" s="5"/>
      <c r="FS895" s="5"/>
      <c r="FT895" s="5"/>
      <c r="FU895" s="5"/>
      <c r="FV895" s="5"/>
      <c r="FW895" s="5"/>
      <c r="FX895" s="5"/>
      <c r="FY895" s="5"/>
      <c r="FZ895" s="5"/>
      <c r="GA895" s="5"/>
      <c r="GB895" s="5"/>
      <c r="GC895" s="5"/>
      <c r="GD895" s="5"/>
      <c r="GE895" s="5"/>
      <c r="GF895" s="5"/>
      <c r="GG895" s="5"/>
      <c r="GH895" s="5"/>
      <c r="GI895" s="5"/>
      <c r="GJ895" s="5"/>
      <c r="GK895" s="5"/>
      <c r="GL895" s="5"/>
      <c r="GM895" s="5"/>
      <c r="GN895" s="5"/>
      <c r="GO895" s="5"/>
      <c r="GP895" s="5"/>
      <c r="GQ895" s="5"/>
      <c r="GR895" s="5"/>
      <c r="GS895" s="5"/>
      <c r="GT895" s="5"/>
      <c r="GU895" s="5"/>
      <c r="GV895" s="5"/>
      <c r="GW895" s="5"/>
      <c r="GX895" s="5"/>
      <c r="GY895" s="5"/>
      <c r="GZ895" s="5"/>
      <c r="HA895" s="5"/>
      <c r="HB895" s="5"/>
      <c r="HC895" s="5"/>
      <c r="HD895" s="5"/>
      <c r="HE895" s="5"/>
      <c r="HF895" s="5"/>
      <c r="HG895" s="5"/>
      <c r="HH895" s="5"/>
      <c r="HI895" s="5"/>
      <c r="HJ895" s="5"/>
      <c r="HK895" s="5"/>
      <c r="HL895" s="5"/>
      <c r="HM895" s="5"/>
      <c r="HN895" s="5"/>
      <c r="HO895" s="5"/>
      <c r="HP895" s="5"/>
      <c r="HQ895" s="5"/>
      <c r="HR895" s="5"/>
      <c r="HS895" s="5"/>
      <c r="HT895" s="5"/>
      <c r="HU895" s="5"/>
      <c r="HV895" s="5"/>
      <c r="HW895" s="5"/>
      <c r="HX895" s="5"/>
      <c r="HY895" s="5"/>
      <c r="HZ895" s="5"/>
      <c r="IA895" s="5"/>
      <c r="IB895" s="5"/>
      <c r="IC895" s="5"/>
      <c r="ID895" s="5"/>
    </row>
    <row r="896" spans="1:238" s="210" customFormat="1">
      <c r="A896" s="122"/>
      <c r="B896" s="116"/>
      <c r="C896" s="117"/>
      <c r="D896" s="118"/>
      <c r="E896" s="119"/>
      <c r="F896" s="120"/>
      <c r="G896" s="121"/>
      <c r="H896" s="6"/>
      <c r="I896" s="40"/>
      <c r="J896" s="41"/>
      <c r="K896" s="42"/>
      <c r="L896" s="38"/>
      <c r="N896" s="39"/>
      <c r="O896" s="39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M896" s="5"/>
      <c r="DN896" s="5"/>
      <c r="DO896" s="5"/>
      <c r="DP896" s="5"/>
      <c r="DQ896" s="5"/>
      <c r="DR896" s="5"/>
      <c r="DS896" s="5"/>
      <c r="DT896" s="5"/>
      <c r="DU896" s="5"/>
      <c r="DV896" s="5"/>
      <c r="DW896" s="5"/>
      <c r="DX896" s="5"/>
      <c r="DY896" s="5"/>
      <c r="DZ896" s="5"/>
      <c r="EA896" s="5"/>
      <c r="EB896" s="5"/>
      <c r="EC896" s="5"/>
      <c r="ED896" s="5"/>
      <c r="EE896" s="5"/>
      <c r="EF896" s="5"/>
      <c r="EG896" s="5"/>
      <c r="EH896" s="5"/>
      <c r="EI896" s="5"/>
      <c r="EJ896" s="5"/>
      <c r="EK896" s="5"/>
      <c r="EL896" s="5"/>
      <c r="EM896" s="5"/>
      <c r="EN896" s="5"/>
      <c r="EO896" s="5"/>
      <c r="EP896" s="5"/>
      <c r="EQ896" s="5"/>
      <c r="ER896" s="5"/>
      <c r="ES896" s="5"/>
      <c r="ET896" s="5"/>
      <c r="EU896" s="5"/>
      <c r="EV896" s="5"/>
      <c r="EW896" s="5"/>
      <c r="EX896" s="5"/>
      <c r="EY896" s="5"/>
      <c r="EZ896" s="5"/>
      <c r="FA896" s="5"/>
      <c r="FB896" s="5"/>
      <c r="FC896" s="5"/>
      <c r="FD896" s="5"/>
      <c r="FE896" s="5"/>
      <c r="FF896" s="5"/>
      <c r="FG896" s="5"/>
      <c r="FH896" s="5"/>
      <c r="FI896" s="5"/>
      <c r="FJ896" s="5"/>
      <c r="FK896" s="5"/>
      <c r="FL896" s="5"/>
      <c r="FM896" s="5"/>
      <c r="FN896" s="5"/>
      <c r="FO896" s="5"/>
      <c r="FP896" s="5"/>
      <c r="FQ896" s="5"/>
      <c r="FR896" s="5"/>
      <c r="FS896" s="5"/>
      <c r="FT896" s="5"/>
      <c r="FU896" s="5"/>
      <c r="FV896" s="5"/>
      <c r="FW896" s="5"/>
      <c r="FX896" s="5"/>
      <c r="FY896" s="5"/>
      <c r="FZ896" s="5"/>
      <c r="GA896" s="5"/>
      <c r="GB896" s="5"/>
      <c r="GC896" s="5"/>
      <c r="GD896" s="5"/>
      <c r="GE896" s="5"/>
      <c r="GF896" s="5"/>
      <c r="GG896" s="5"/>
      <c r="GH896" s="5"/>
      <c r="GI896" s="5"/>
      <c r="GJ896" s="5"/>
      <c r="GK896" s="5"/>
      <c r="GL896" s="5"/>
      <c r="GM896" s="5"/>
      <c r="GN896" s="5"/>
      <c r="GO896" s="5"/>
      <c r="GP896" s="5"/>
      <c r="GQ896" s="5"/>
      <c r="GR896" s="5"/>
      <c r="GS896" s="5"/>
      <c r="GT896" s="5"/>
      <c r="GU896" s="5"/>
      <c r="GV896" s="5"/>
      <c r="GW896" s="5"/>
      <c r="GX896" s="5"/>
      <c r="GY896" s="5"/>
      <c r="GZ896" s="5"/>
      <c r="HA896" s="5"/>
      <c r="HB896" s="5"/>
      <c r="HC896" s="5"/>
      <c r="HD896" s="5"/>
      <c r="HE896" s="5"/>
      <c r="HF896" s="5"/>
      <c r="HG896" s="5"/>
      <c r="HH896" s="5"/>
      <c r="HI896" s="5"/>
      <c r="HJ896" s="5"/>
      <c r="HK896" s="5"/>
      <c r="HL896" s="5"/>
      <c r="HM896" s="5"/>
      <c r="HN896" s="5"/>
      <c r="HO896" s="5"/>
      <c r="HP896" s="5"/>
      <c r="HQ896" s="5"/>
      <c r="HR896" s="5"/>
      <c r="HS896" s="5"/>
      <c r="HT896" s="5"/>
      <c r="HU896" s="5"/>
      <c r="HV896" s="5"/>
      <c r="HW896" s="5"/>
      <c r="HX896" s="5"/>
      <c r="HY896" s="5"/>
      <c r="HZ896" s="5"/>
      <c r="IA896" s="5"/>
      <c r="IB896" s="5"/>
      <c r="IC896" s="5"/>
      <c r="ID896" s="5"/>
    </row>
    <row r="898" spans="1:238" s="210" customFormat="1">
      <c r="A898" s="122"/>
      <c r="B898" s="116"/>
      <c r="C898" s="117"/>
      <c r="D898" s="118"/>
      <c r="E898" s="119"/>
      <c r="F898" s="120"/>
      <c r="G898" s="121"/>
      <c r="H898" s="6"/>
      <c r="I898" s="40"/>
      <c r="J898" s="41"/>
      <c r="K898" s="42"/>
      <c r="L898" s="38"/>
      <c r="N898" s="39"/>
      <c r="O898" s="39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5"/>
      <c r="DW898" s="5"/>
      <c r="DX898" s="5"/>
      <c r="DY898" s="5"/>
      <c r="DZ898" s="5"/>
      <c r="EA898" s="5"/>
      <c r="EB898" s="5"/>
      <c r="EC898" s="5"/>
      <c r="ED898" s="5"/>
      <c r="EE898" s="5"/>
      <c r="EF898" s="5"/>
      <c r="EG898" s="5"/>
      <c r="EH898" s="5"/>
      <c r="EI898" s="5"/>
      <c r="EJ898" s="5"/>
      <c r="EK898" s="5"/>
      <c r="EL898" s="5"/>
      <c r="EM898" s="5"/>
      <c r="EN898" s="5"/>
      <c r="EO898" s="5"/>
      <c r="EP898" s="5"/>
      <c r="EQ898" s="5"/>
      <c r="ER898" s="5"/>
      <c r="ES898" s="5"/>
      <c r="ET898" s="5"/>
      <c r="EU898" s="5"/>
      <c r="EV898" s="5"/>
      <c r="EW898" s="5"/>
      <c r="EX898" s="5"/>
      <c r="EY898" s="5"/>
      <c r="EZ898" s="5"/>
      <c r="FA898" s="5"/>
      <c r="FB898" s="5"/>
      <c r="FC898" s="5"/>
      <c r="FD898" s="5"/>
      <c r="FE898" s="5"/>
      <c r="FF898" s="5"/>
      <c r="FG898" s="5"/>
      <c r="FH898" s="5"/>
      <c r="FI898" s="5"/>
      <c r="FJ898" s="5"/>
      <c r="FK898" s="5"/>
      <c r="FL898" s="5"/>
      <c r="FM898" s="5"/>
      <c r="FN898" s="5"/>
      <c r="FO898" s="5"/>
      <c r="FP898" s="5"/>
      <c r="FQ898" s="5"/>
      <c r="FR898" s="5"/>
      <c r="FS898" s="5"/>
      <c r="FT898" s="5"/>
      <c r="FU898" s="5"/>
      <c r="FV898" s="5"/>
      <c r="FW898" s="5"/>
      <c r="FX898" s="5"/>
      <c r="FY898" s="5"/>
      <c r="FZ898" s="5"/>
      <c r="GA898" s="5"/>
      <c r="GB898" s="5"/>
      <c r="GC898" s="5"/>
      <c r="GD898" s="5"/>
      <c r="GE898" s="5"/>
      <c r="GF898" s="5"/>
      <c r="GG898" s="5"/>
      <c r="GH898" s="5"/>
      <c r="GI898" s="5"/>
      <c r="GJ898" s="5"/>
      <c r="GK898" s="5"/>
      <c r="GL898" s="5"/>
      <c r="GM898" s="5"/>
      <c r="GN898" s="5"/>
      <c r="GO898" s="5"/>
      <c r="GP898" s="5"/>
      <c r="GQ898" s="5"/>
      <c r="GR898" s="5"/>
      <c r="GS898" s="5"/>
      <c r="GT898" s="5"/>
      <c r="GU898" s="5"/>
      <c r="GV898" s="5"/>
      <c r="GW898" s="5"/>
      <c r="GX898" s="5"/>
      <c r="GY898" s="5"/>
      <c r="GZ898" s="5"/>
      <c r="HA898" s="5"/>
      <c r="HB898" s="5"/>
      <c r="HC898" s="5"/>
      <c r="HD898" s="5"/>
      <c r="HE898" s="5"/>
      <c r="HF898" s="5"/>
      <c r="HG898" s="5"/>
      <c r="HH898" s="5"/>
      <c r="HI898" s="5"/>
      <c r="HJ898" s="5"/>
      <c r="HK898" s="5"/>
      <c r="HL898" s="5"/>
      <c r="HM898" s="5"/>
      <c r="HN898" s="5"/>
      <c r="HO898" s="5"/>
      <c r="HP898" s="5"/>
      <c r="HQ898" s="5"/>
      <c r="HR898" s="5"/>
      <c r="HS898" s="5"/>
      <c r="HT898" s="5"/>
      <c r="HU898" s="5"/>
      <c r="HV898" s="5"/>
      <c r="HW898" s="5"/>
      <c r="HX898" s="5"/>
      <c r="HY898" s="5"/>
      <c r="HZ898" s="5"/>
      <c r="IA898" s="5"/>
      <c r="IB898" s="5"/>
      <c r="IC898" s="5"/>
      <c r="ID898" s="5"/>
    </row>
    <row r="900" spans="1:238" s="210" customFormat="1">
      <c r="A900" s="122"/>
      <c r="B900" s="116"/>
      <c r="C900" s="117"/>
      <c r="D900" s="118"/>
      <c r="E900" s="119"/>
      <c r="F900" s="120"/>
      <c r="G900" s="121"/>
      <c r="H900" s="6"/>
      <c r="I900" s="40"/>
      <c r="J900" s="41"/>
      <c r="K900" s="42"/>
      <c r="L900" s="38"/>
      <c r="N900" s="39"/>
      <c r="O900" s="39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  <c r="DV900" s="5"/>
      <c r="DW900" s="5"/>
      <c r="DX900" s="5"/>
      <c r="DY900" s="5"/>
      <c r="DZ900" s="5"/>
      <c r="EA900" s="5"/>
      <c r="EB900" s="5"/>
      <c r="EC900" s="5"/>
      <c r="ED900" s="5"/>
      <c r="EE900" s="5"/>
      <c r="EF900" s="5"/>
      <c r="EG900" s="5"/>
      <c r="EH900" s="5"/>
      <c r="EI900" s="5"/>
      <c r="EJ900" s="5"/>
      <c r="EK900" s="5"/>
      <c r="EL900" s="5"/>
      <c r="EM900" s="5"/>
      <c r="EN900" s="5"/>
      <c r="EO900" s="5"/>
      <c r="EP900" s="5"/>
      <c r="EQ900" s="5"/>
      <c r="ER900" s="5"/>
      <c r="ES900" s="5"/>
      <c r="ET900" s="5"/>
      <c r="EU900" s="5"/>
      <c r="EV900" s="5"/>
      <c r="EW900" s="5"/>
      <c r="EX900" s="5"/>
      <c r="EY900" s="5"/>
      <c r="EZ900" s="5"/>
      <c r="FA900" s="5"/>
      <c r="FB900" s="5"/>
      <c r="FC900" s="5"/>
      <c r="FD900" s="5"/>
      <c r="FE900" s="5"/>
      <c r="FF900" s="5"/>
      <c r="FG900" s="5"/>
      <c r="FH900" s="5"/>
      <c r="FI900" s="5"/>
      <c r="FJ900" s="5"/>
      <c r="FK900" s="5"/>
      <c r="FL900" s="5"/>
      <c r="FM900" s="5"/>
      <c r="FN900" s="5"/>
      <c r="FO900" s="5"/>
      <c r="FP900" s="5"/>
      <c r="FQ900" s="5"/>
      <c r="FR900" s="5"/>
      <c r="FS900" s="5"/>
      <c r="FT900" s="5"/>
      <c r="FU900" s="5"/>
      <c r="FV900" s="5"/>
      <c r="FW900" s="5"/>
      <c r="FX900" s="5"/>
      <c r="FY900" s="5"/>
      <c r="FZ900" s="5"/>
      <c r="GA900" s="5"/>
      <c r="GB900" s="5"/>
      <c r="GC900" s="5"/>
      <c r="GD900" s="5"/>
      <c r="GE900" s="5"/>
      <c r="GF900" s="5"/>
      <c r="GG900" s="5"/>
      <c r="GH900" s="5"/>
      <c r="GI900" s="5"/>
      <c r="GJ900" s="5"/>
      <c r="GK900" s="5"/>
      <c r="GL900" s="5"/>
      <c r="GM900" s="5"/>
      <c r="GN900" s="5"/>
      <c r="GO900" s="5"/>
      <c r="GP900" s="5"/>
      <c r="GQ900" s="5"/>
      <c r="GR900" s="5"/>
      <c r="GS900" s="5"/>
      <c r="GT900" s="5"/>
      <c r="GU900" s="5"/>
      <c r="GV900" s="5"/>
      <c r="GW900" s="5"/>
      <c r="GX900" s="5"/>
      <c r="GY900" s="5"/>
      <c r="GZ900" s="5"/>
      <c r="HA900" s="5"/>
      <c r="HB900" s="5"/>
      <c r="HC900" s="5"/>
      <c r="HD900" s="5"/>
      <c r="HE900" s="5"/>
      <c r="HF900" s="5"/>
      <c r="HG900" s="5"/>
      <c r="HH900" s="5"/>
      <c r="HI900" s="5"/>
      <c r="HJ900" s="5"/>
      <c r="HK900" s="5"/>
      <c r="HL900" s="5"/>
      <c r="HM900" s="5"/>
      <c r="HN900" s="5"/>
      <c r="HO900" s="5"/>
      <c r="HP900" s="5"/>
      <c r="HQ900" s="5"/>
      <c r="HR900" s="5"/>
      <c r="HS900" s="5"/>
      <c r="HT900" s="5"/>
      <c r="HU900" s="5"/>
      <c r="HV900" s="5"/>
      <c r="HW900" s="5"/>
      <c r="HX900" s="5"/>
      <c r="HY900" s="5"/>
      <c r="HZ900" s="5"/>
      <c r="IA900" s="5"/>
      <c r="IB900" s="5"/>
      <c r="IC900" s="5"/>
      <c r="ID900" s="5"/>
    </row>
    <row r="902" spans="1:238" s="210" customFormat="1">
      <c r="A902" s="122"/>
      <c r="B902" s="116"/>
      <c r="C902" s="117"/>
      <c r="D902" s="118"/>
      <c r="E902" s="119"/>
      <c r="F902" s="120"/>
      <c r="G902" s="121"/>
      <c r="H902" s="6"/>
      <c r="I902" s="40"/>
      <c r="J902" s="41"/>
      <c r="K902" s="42"/>
      <c r="L902" s="38"/>
      <c r="N902" s="39"/>
      <c r="O902" s="39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5"/>
      <c r="DW902" s="5"/>
      <c r="DX902" s="5"/>
      <c r="DY902" s="5"/>
      <c r="DZ902" s="5"/>
      <c r="EA902" s="5"/>
      <c r="EB902" s="5"/>
      <c r="EC902" s="5"/>
      <c r="ED902" s="5"/>
      <c r="EE902" s="5"/>
      <c r="EF902" s="5"/>
      <c r="EG902" s="5"/>
      <c r="EH902" s="5"/>
      <c r="EI902" s="5"/>
      <c r="EJ902" s="5"/>
      <c r="EK902" s="5"/>
      <c r="EL902" s="5"/>
      <c r="EM902" s="5"/>
      <c r="EN902" s="5"/>
      <c r="EO902" s="5"/>
      <c r="EP902" s="5"/>
      <c r="EQ902" s="5"/>
      <c r="ER902" s="5"/>
      <c r="ES902" s="5"/>
      <c r="ET902" s="5"/>
      <c r="EU902" s="5"/>
      <c r="EV902" s="5"/>
      <c r="EW902" s="5"/>
      <c r="EX902" s="5"/>
      <c r="EY902" s="5"/>
      <c r="EZ902" s="5"/>
      <c r="FA902" s="5"/>
      <c r="FB902" s="5"/>
      <c r="FC902" s="5"/>
      <c r="FD902" s="5"/>
      <c r="FE902" s="5"/>
      <c r="FF902" s="5"/>
      <c r="FG902" s="5"/>
      <c r="FH902" s="5"/>
      <c r="FI902" s="5"/>
      <c r="FJ902" s="5"/>
      <c r="FK902" s="5"/>
      <c r="FL902" s="5"/>
      <c r="FM902" s="5"/>
      <c r="FN902" s="5"/>
      <c r="FO902" s="5"/>
      <c r="FP902" s="5"/>
      <c r="FQ902" s="5"/>
      <c r="FR902" s="5"/>
      <c r="FS902" s="5"/>
      <c r="FT902" s="5"/>
      <c r="FU902" s="5"/>
      <c r="FV902" s="5"/>
      <c r="FW902" s="5"/>
      <c r="FX902" s="5"/>
      <c r="FY902" s="5"/>
      <c r="FZ902" s="5"/>
      <c r="GA902" s="5"/>
      <c r="GB902" s="5"/>
      <c r="GC902" s="5"/>
      <c r="GD902" s="5"/>
      <c r="GE902" s="5"/>
      <c r="GF902" s="5"/>
      <c r="GG902" s="5"/>
      <c r="GH902" s="5"/>
      <c r="GI902" s="5"/>
      <c r="GJ902" s="5"/>
      <c r="GK902" s="5"/>
      <c r="GL902" s="5"/>
      <c r="GM902" s="5"/>
      <c r="GN902" s="5"/>
      <c r="GO902" s="5"/>
      <c r="GP902" s="5"/>
      <c r="GQ902" s="5"/>
      <c r="GR902" s="5"/>
      <c r="GS902" s="5"/>
      <c r="GT902" s="5"/>
      <c r="GU902" s="5"/>
      <c r="GV902" s="5"/>
      <c r="GW902" s="5"/>
      <c r="GX902" s="5"/>
      <c r="GY902" s="5"/>
      <c r="GZ902" s="5"/>
      <c r="HA902" s="5"/>
      <c r="HB902" s="5"/>
      <c r="HC902" s="5"/>
      <c r="HD902" s="5"/>
      <c r="HE902" s="5"/>
      <c r="HF902" s="5"/>
      <c r="HG902" s="5"/>
      <c r="HH902" s="5"/>
      <c r="HI902" s="5"/>
      <c r="HJ902" s="5"/>
      <c r="HK902" s="5"/>
      <c r="HL902" s="5"/>
      <c r="HM902" s="5"/>
      <c r="HN902" s="5"/>
      <c r="HO902" s="5"/>
      <c r="HP902" s="5"/>
      <c r="HQ902" s="5"/>
      <c r="HR902" s="5"/>
      <c r="HS902" s="5"/>
      <c r="HT902" s="5"/>
      <c r="HU902" s="5"/>
      <c r="HV902" s="5"/>
      <c r="HW902" s="5"/>
      <c r="HX902" s="5"/>
      <c r="HY902" s="5"/>
      <c r="HZ902" s="5"/>
      <c r="IA902" s="5"/>
      <c r="IB902" s="5"/>
      <c r="IC902" s="5"/>
      <c r="ID902" s="5"/>
    </row>
    <row r="904" spans="1:238" s="210" customFormat="1">
      <c r="A904" s="122"/>
      <c r="B904" s="116"/>
      <c r="C904" s="117"/>
      <c r="D904" s="118"/>
      <c r="E904" s="119"/>
      <c r="F904" s="120"/>
      <c r="G904" s="121"/>
      <c r="H904" s="6"/>
      <c r="I904" s="40"/>
      <c r="J904" s="41"/>
      <c r="K904" s="42"/>
      <c r="L904" s="38"/>
      <c r="N904" s="39"/>
      <c r="O904" s="39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/>
      <c r="CP904" s="5"/>
      <c r="CQ904" s="5"/>
      <c r="CR904" s="5"/>
      <c r="CS904" s="5"/>
      <c r="CT904" s="5"/>
      <c r="CU904" s="5"/>
      <c r="CV904" s="5"/>
      <c r="CW904" s="5"/>
      <c r="CX904" s="5"/>
      <c r="CY904" s="5"/>
      <c r="CZ904" s="5"/>
      <c r="DA904" s="5"/>
      <c r="DB904" s="5"/>
      <c r="DC904" s="5"/>
      <c r="DD904" s="5"/>
      <c r="DE904" s="5"/>
      <c r="DF904" s="5"/>
      <c r="DG904" s="5"/>
      <c r="DH904" s="5"/>
      <c r="DI904" s="5"/>
      <c r="DJ904" s="5"/>
      <c r="DK904" s="5"/>
      <c r="DL904" s="5"/>
      <c r="DM904" s="5"/>
      <c r="DN904" s="5"/>
      <c r="DO904" s="5"/>
      <c r="DP904" s="5"/>
      <c r="DQ904" s="5"/>
      <c r="DR904" s="5"/>
      <c r="DS904" s="5"/>
      <c r="DT904" s="5"/>
      <c r="DU904" s="5"/>
      <c r="DV904" s="5"/>
      <c r="DW904" s="5"/>
      <c r="DX904" s="5"/>
      <c r="DY904" s="5"/>
      <c r="DZ904" s="5"/>
      <c r="EA904" s="5"/>
      <c r="EB904" s="5"/>
      <c r="EC904" s="5"/>
      <c r="ED904" s="5"/>
      <c r="EE904" s="5"/>
      <c r="EF904" s="5"/>
      <c r="EG904" s="5"/>
      <c r="EH904" s="5"/>
      <c r="EI904" s="5"/>
      <c r="EJ904" s="5"/>
      <c r="EK904" s="5"/>
      <c r="EL904" s="5"/>
      <c r="EM904" s="5"/>
      <c r="EN904" s="5"/>
      <c r="EO904" s="5"/>
      <c r="EP904" s="5"/>
      <c r="EQ904" s="5"/>
      <c r="ER904" s="5"/>
      <c r="ES904" s="5"/>
      <c r="ET904" s="5"/>
      <c r="EU904" s="5"/>
      <c r="EV904" s="5"/>
      <c r="EW904" s="5"/>
      <c r="EX904" s="5"/>
      <c r="EY904" s="5"/>
      <c r="EZ904" s="5"/>
      <c r="FA904" s="5"/>
      <c r="FB904" s="5"/>
      <c r="FC904" s="5"/>
      <c r="FD904" s="5"/>
      <c r="FE904" s="5"/>
      <c r="FF904" s="5"/>
      <c r="FG904" s="5"/>
      <c r="FH904" s="5"/>
      <c r="FI904" s="5"/>
      <c r="FJ904" s="5"/>
      <c r="FK904" s="5"/>
      <c r="FL904" s="5"/>
      <c r="FM904" s="5"/>
      <c r="FN904" s="5"/>
      <c r="FO904" s="5"/>
      <c r="FP904" s="5"/>
      <c r="FQ904" s="5"/>
      <c r="FR904" s="5"/>
      <c r="FS904" s="5"/>
      <c r="FT904" s="5"/>
      <c r="FU904" s="5"/>
      <c r="FV904" s="5"/>
      <c r="FW904" s="5"/>
      <c r="FX904" s="5"/>
      <c r="FY904" s="5"/>
      <c r="FZ904" s="5"/>
      <c r="GA904" s="5"/>
      <c r="GB904" s="5"/>
      <c r="GC904" s="5"/>
      <c r="GD904" s="5"/>
      <c r="GE904" s="5"/>
      <c r="GF904" s="5"/>
      <c r="GG904" s="5"/>
      <c r="GH904" s="5"/>
      <c r="GI904" s="5"/>
      <c r="GJ904" s="5"/>
      <c r="GK904" s="5"/>
      <c r="GL904" s="5"/>
      <c r="GM904" s="5"/>
      <c r="GN904" s="5"/>
      <c r="GO904" s="5"/>
      <c r="GP904" s="5"/>
      <c r="GQ904" s="5"/>
      <c r="GR904" s="5"/>
      <c r="GS904" s="5"/>
      <c r="GT904" s="5"/>
      <c r="GU904" s="5"/>
      <c r="GV904" s="5"/>
      <c r="GW904" s="5"/>
      <c r="GX904" s="5"/>
      <c r="GY904" s="5"/>
      <c r="GZ904" s="5"/>
      <c r="HA904" s="5"/>
      <c r="HB904" s="5"/>
      <c r="HC904" s="5"/>
      <c r="HD904" s="5"/>
      <c r="HE904" s="5"/>
      <c r="HF904" s="5"/>
      <c r="HG904" s="5"/>
      <c r="HH904" s="5"/>
      <c r="HI904" s="5"/>
      <c r="HJ904" s="5"/>
      <c r="HK904" s="5"/>
      <c r="HL904" s="5"/>
      <c r="HM904" s="5"/>
      <c r="HN904" s="5"/>
      <c r="HO904" s="5"/>
      <c r="HP904" s="5"/>
      <c r="HQ904" s="5"/>
      <c r="HR904" s="5"/>
      <c r="HS904" s="5"/>
      <c r="HT904" s="5"/>
      <c r="HU904" s="5"/>
      <c r="HV904" s="5"/>
      <c r="HW904" s="5"/>
      <c r="HX904" s="5"/>
      <c r="HY904" s="5"/>
      <c r="HZ904" s="5"/>
      <c r="IA904" s="5"/>
      <c r="IB904" s="5"/>
      <c r="IC904" s="5"/>
      <c r="ID904" s="5"/>
    </row>
    <row r="905" spans="1:238" s="210" customFormat="1">
      <c r="A905" s="122"/>
      <c r="B905" s="116"/>
      <c r="C905" s="117"/>
      <c r="D905" s="118"/>
      <c r="E905" s="119"/>
      <c r="F905" s="120"/>
      <c r="G905" s="121"/>
      <c r="H905" s="6"/>
      <c r="I905" s="40"/>
      <c r="J905" s="41"/>
      <c r="K905" s="42"/>
      <c r="L905" s="38"/>
      <c r="N905" s="39"/>
      <c r="O905" s="39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  <c r="DP905" s="5"/>
      <c r="DQ905" s="5"/>
      <c r="DR905" s="5"/>
      <c r="DS905" s="5"/>
      <c r="DT905" s="5"/>
      <c r="DU905" s="5"/>
      <c r="DV905" s="5"/>
      <c r="DW905" s="5"/>
      <c r="DX905" s="5"/>
      <c r="DY905" s="5"/>
      <c r="DZ905" s="5"/>
      <c r="EA905" s="5"/>
      <c r="EB905" s="5"/>
      <c r="EC905" s="5"/>
      <c r="ED905" s="5"/>
      <c r="EE905" s="5"/>
      <c r="EF905" s="5"/>
      <c r="EG905" s="5"/>
      <c r="EH905" s="5"/>
      <c r="EI905" s="5"/>
      <c r="EJ905" s="5"/>
      <c r="EK905" s="5"/>
      <c r="EL905" s="5"/>
      <c r="EM905" s="5"/>
      <c r="EN905" s="5"/>
      <c r="EO905" s="5"/>
      <c r="EP905" s="5"/>
      <c r="EQ905" s="5"/>
      <c r="ER905" s="5"/>
      <c r="ES905" s="5"/>
      <c r="ET905" s="5"/>
      <c r="EU905" s="5"/>
      <c r="EV905" s="5"/>
      <c r="EW905" s="5"/>
      <c r="EX905" s="5"/>
      <c r="EY905" s="5"/>
      <c r="EZ905" s="5"/>
      <c r="FA905" s="5"/>
      <c r="FB905" s="5"/>
      <c r="FC905" s="5"/>
      <c r="FD905" s="5"/>
      <c r="FE905" s="5"/>
      <c r="FF905" s="5"/>
      <c r="FG905" s="5"/>
      <c r="FH905" s="5"/>
      <c r="FI905" s="5"/>
      <c r="FJ905" s="5"/>
      <c r="FK905" s="5"/>
      <c r="FL905" s="5"/>
      <c r="FM905" s="5"/>
      <c r="FN905" s="5"/>
      <c r="FO905" s="5"/>
      <c r="FP905" s="5"/>
      <c r="FQ905" s="5"/>
      <c r="FR905" s="5"/>
      <c r="FS905" s="5"/>
      <c r="FT905" s="5"/>
      <c r="FU905" s="5"/>
      <c r="FV905" s="5"/>
      <c r="FW905" s="5"/>
      <c r="FX905" s="5"/>
      <c r="FY905" s="5"/>
      <c r="FZ905" s="5"/>
      <c r="GA905" s="5"/>
      <c r="GB905" s="5"/>
      <c r="GC905" s="5"/>
      <c r="GD905" s="5"/>
      <c r="GE905" s="5"/>
      <c r="GF905" s="5"/>
      <c r="GG905" s="5"/>
      <c r="GH905" s="5"/>
      <c r="GI905" s="5"/>
      <c r="GJ905" s="5"/>
      <c r="GK905" s="5"/>
      <c r="GL905" s="5"/>
      <c r="GM905" s="5"/>
      <c r="GN905" s="5"/>
      <c r="GO905" s="5"/>
      <c r="GP905" s="5"/>
      <c r="GQ905" s="5"/>
      <c r="GR905" s="5"/>
      <c r="GS905" s="5"/>
      <c r="GT905" s="5"/>
      <c r="GU905" s="5"/>
      <c r="GV905" s="5"/>
      <c r="GW905" s="5"/>
      <c r="GX905" s="5"/>
      <c r="GY905" s="5"/>
      <c r="GZ905" s="5"/>
      <c r="HA905" s="5"/>
      <c r="HB905" s="5"/>
      <c r="HC905" s="5"/>
      <c r="HD905" s="5"/>
      <c r="HE905" s="5"/>
      <c r="HF905" s="5"/>
      <c r="HG905" s="5"/>
      <c r="HH905" s="5"/>
      <c r="HI905" s="5"/>
      <c r="HJ905" s="5"/>
      <c r="HK905" s="5"/>
      <c r="HL905" s="5"/>
      <c r="HM905" s="5"/>
      <c r="HN905" s="5"/>
      <c r="HO905" s="5"/>
      <c r="HP905" s="5"/>
      <c r="HQ905" s="5"/>
      <c r="HR905" s="5"/>
      <c r="HS905" s="5"/>
      <c r="HT905" s="5"/>
      <c r="HU905" s="5"/>
      <c r="HV905" s="5"/>
      <c r="HW905" s="5"/>
      <c r="HX905" s="5"/>
      <c r="HY905" s="5"/>
      <c r="HZ905" s="5"/>
      <c r="IA905" s="5"/>
      <c r="IB905" s="5"/>
      <c r="IC905" s="5"/>
      <c r="ID905" s="5"/>
    </row>
    <row r="906" spans="1:238" s="210" customFormat="1">
      <c r="A906" s="122"/>
      <c r="B906" s="116"/>
      <c r="C906" s="117"/>
      <c r="D906" s="118"/>
      <c r="E906" s="119"/>
      <c r="F906" s="120"/>
      <c r="G906" s="121"/>
      <c r="H906" s="6"/>
      <c r="I906" s="40"/>
      <c r="J906" s="41"/>
      <c r="K906" s="42"/>
      <c r="L906" s="38"/>
      <c r="N906" s="39"/>
      <c r="O906" s="39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5"/>
      <c r="DW906" s="5"/>
      <c r="DX906" s="5"/>
      <c r="DY906" s="5"/>
      <c r="DZ906" s="5"/>
      <c r="EA906" s="5"/>
      <c r="EB906" s="5"/>
      <c r="EC906" s="5"/>
      <c r="ED906" s="5"/>
      <c r="EE906" s="5"/>
      <c r="EF906" s="5"/>
      <c r="EG906" s="5"/>
      <c r="EH906" s="5"/>
      <c r="EI906" s="5"/>
      <c r="EJ906" s="5"/>
      <c r="EK906" s="5"/>
      <c r="EL906" s="5"/>
      <c r="EM906" s="5"/>
      <c r="EN906" s="5"/>
      <c r="EO906" s="5"/>
      <c r="EP906" s="5"/>
      <c r="EQ906" s="5"/>
      <c r="ER906" s="5"/>
      <c r="ES906" s="5"/>
      <c r="ET906" s="5"/>
      <c r="EU906" s="5"/>
      <c r="EV906" s="5"/>
      <c r="EW906" s="5"/>
      <c r="EX906" s="5"/>
      <c r="EY906" s="5"/>
      <c r="EZ906" s="5"/>
      <c r="FA906" s="5"/>
      <c r="FB906" s="5"/>
      <c r="FC906" s="5"/>
      <c r="FD906" s="5"/>
      <c r="FE906" s="5"/>
      <c r="FF906" s="5"/>
      <c r="FG906" s="5"/>
      <c r="FH906" s="5"/>
      <c r="FI906" s="5"/>
      <c r="FJ906" s="5"/>
      <c r="FK906" s="5"/>
      <c r="FL906" s="5"/>
      <c r="FM906" s="5"/>
      <c r="FN906" s="5"/>
      <c r="FO906" s="5"/>
      <c r="FP906" s="5"/>
      <c r="FQ906" s="5"/>
      <c r="FR906" s="5"/>
      <c r="FS906" s="5"/>
      <c r="FT906" s="5"/>
      <c r="FU906" s="5"/>
      <c r="FV906" s="5"/>
      <c r="FW906" s="5"/>
      <c r="FX906" s="5"/>
      <c r="FY906" s="5"/>
      <c r="FZ906" s="5"/>
      <c r="GA906" s="5"/>
      <c r="GB906" s="5"/>
      <c r="GC906" s="5"/>
      <c r="GD906" s="5"/>
      <c r="GE906" s="5"/>
      <c r="GF906" s="5"/>
      <c r="GG906" s="5"/>
      <c r="GH906" s="5"/>
      <c r="GI906" s="5"/>
      <c r="GJ906" s="5"/>
      <c r="GK906" s="5"/>
      <c r="GL906" s="5"/>
      <c r="GM906" s="5"/>
      <c r="GN906" s="5"/>
      <c r="GO906" s="5"/>
      <c r="GP906" s="5"/>
      <c r="GQ906" s="5"/>
      <c r="GR906" s="5"/>
      <c r="GS906" s="5"/>
      <c r="GT906" s="5"/>
      <c r="GU906" s="5"/>
      <c r="GV906" s="5"/>
      <c r="GW906" s="5"/>
      <c r="GX906" s="5"/>
      <c r="GY906" s="5"/>
      <c r="GZ906" s="5"/>
      <c r="HA906" s="5"/>
      <c r="HB906" s="5"/>
      <c r="HC906" s="5"/>
      <c r="HD906" s="5"/>
      <c r="HE906" s="5"/>
      <c r="HF906" s="5"/>
      <c r="HG906" s="5"/>
      <c r="HH906" s="5"/>
      <c r="HI906" s="5"/>
      <c r="HJ906" s="5"/>
      <c r="HK906" s="5"/>
      <c r="HL906" s="5"/>
      <c r="HM906" s="5"/>
      <c r="HN906" s="5"/>
      <c r="HO906" s="5"/>
      <c r="HP906" s="5"/>
      <c r="HQ906" s="5"/>
      <c r="HR906" s="5"/>
      <c r="HS906" s="5"/>
      <c r="HT906" s="5"/>
      <c r="HU906" s="5"/>
      <c r="HV906" s="5"/>
      <c r="HW906" s="5"/>
      <c r="HX906" s="5"/>
      <c r="HY906" s="5"/>
      <c r="HZ906" s="5"/>
      <c r="IA906" s="5"/>
      <c r="IB906" s="5"/>
      <c r="IC906" s="5"/>
      <c r="ID906" s="5"/>
    </row>
    <row r="908" spans="1:238" s="210" customFormat="1">
      <c r="A908" s="122"/>
      <c r="B908" s="116"/>
      <c r="C908" s="117"/>
      <c r="D908" s="118"/>
      <c r="E908" s="119"/>
      <c r="F908" s="120"/>
      <c r="G908" s="121"/>
      <c r="H908" s="6"/>
      <c r="I908" s="40"/>
      <c r="J908" s="41"/>
      <c r="K908" s="42"/>
      <c r="L908" s="38"/>
      <c r="N908" s="39"/>
      <c r="O908" s="39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  <c r="DV908" s="5"/>
      <c r="DW908" s="5"/>
      <c r="DX908" s="5"/>
      <c r="DY908" s="5"/>
      <c r="DZ908" s="5"/>
      <c r="EA908" s="5"/>
      <c r="EB908" s="5"/>
      <c r="EC908" s="5"/>
      <c r="ED908" s="5"/>
      <c r="EE908" s="5"/>
      <c r="EF908" s="5"/>
      <c r="EG908" s="5"/>
      <c r="EH908" s="5"/>
      <c r="EI908" s="5"/>
      <c r="EJ908" s="5"/>
      <c r="EK908" s="5"/>
      <c r="EL908" s="5"/>
      <c r="EM908" s="5"/>
      <c r="EN908" s="5"/>
      <c r="EO908" s="5"/>
      <c r="EP908" s="5"/>
      <c r="EQ908" s="5"/>
      <c r="ER908" s="5"/>
      <c r="ES908" s="5"/>
      <c r="ET908" s="5"/>
      <c r="EU908" s="5"/>
      <c r="EV908" s="5"/>
      <c r="EW908" s="5"/>
      <c r="EX908" s="5"/>
      <c r="EY908" s="5"/>
      <c r="EZ908" s="5"/>
      <c r="FA908" s="5"/>
      <c r="FB908" s="5"/>
      <c r="FC908" s="5"/>
      <c r="FD908" s="5"/>
      <c r="FE908" s="5"/>
      <c r="FF908" s="5"/>
      <c r="FG908" s="5"/>
      <c r="FH908" s="5"/>
      <c r="FI908" s="5"/>
      <c r="FJ908" s="5"/>
      <c r="FK908" s="5"/>
      <c r="FL908" s="5"/>
      <c r="FM908" s="5"/>
      <c r="FN908" s="5"/>
      <c r="FO908" s="5"/>
      <c r="FP908" s="5"/>
      <c r="FQ908" s="5"/>
      <c r="FR908" s="5"/>
      <c r="FS908" s="5"/>
      <c r="FT908" s="5"/>
      <c r="FU908" s="5"/>
      <c r="FV908" s="5"/>
      <c r="FW908" s="5"/>
      <c r="FX908" s="5"/>
      <c r="FY908" s="5"/>
      <c r="FZ908" s="5"/>
      <c r="GA908" s="5"/>
      <c r="GB908" s="5"/>
      <c r="GC908" s="5"/>
      <c r="GD908" s="5"/>
      <c r="GE908" s="5"/>
      <c r="GF908" s="5"/>
      <c r="GG908" s="5"/>
      <c r="GH908" s="5"/>
      <c r="GI908" s="5"/>
      <c r="GJ908" s="5"/>
      <c r="GK908" s="5"/>
      <c r="GL908" s="5"/>
      <c r="GM908" s="5"/>
      <c r="GN908" s="5"/>
      <c r="GO908" s="5"/>
      <c r="GP908" s="5"/>
      <c r="GQ908" s="5"/>
      <c r="GR908" s="5"/>
      <c r="GS908" s="5"/>
      <c r="GT908" s="5"/>
      <c r="GU908" s="5"/>
      <c r="GV908" s="5"/>
      <c r="GW908" s="5"/>
      <c r="GX908" s="5"/>
      <c r="GY908" s="5"/>
      <c r="GZ908" s="5"/>
      <c r="HA908" s="5"/>
      <c r="HB908" s="5"/>
      <c r="HC908" s="5"/>
      <c r="HD908" s="5"/>
      <c r="HE908" s="5"/>
      <c r="HF908" s="5"/>
      <c r="HG908" s="5"/>
      <c r="HH908" s="5"/>
      <c r="HI908" s="5"/>
      <c r="HJ908" s="5"/>
      <c r="HK908" s="5"/>
      <c r="HL908" s="5"/>
      <c r="HM908" s="5"/>
      <c r="HN908" s="5"/>
      <c r="HO908" s="5"/>
      <c r="HP908" s="5"/>
      <c r="HQ908" s="5"/>
      <c r="HR908" s="5"/>
      <c r="HS908" s="5"/>
      <c r="HT908" s="5"/>
      <c r="HU908" s="5"/>
      <c r="HV908" s="5"/>
      <c r="HW908" s="5"/>
      <c r="HX908" s="5"/>
      <c r="HY908" s="5"/>
      <c r="HZ908" s="5"/>
      <c r="IA908" s="5"/>
      <c r="IB908" s="5"/>
      <c r="IC908" s="5"/>
      <c r="ID908" s="5"/>
    </row>
    <row r="910" spans="1:238" s="210" customFormat="1">
      <c r="A910" s="122"/>
      <c r="B910" s="116"/>
      <c r="C910" s="117"/>
      <c r="D910" s="118"/>
      <c r="E910" s="119"/>
      <c r="F910" s="120"/>
      <c r="G910" s="121"/>
      <c r="H910" s="6"/>
      <c r="I910" s="40"/>
      <c r="J910" s="41"/>
      <c r="K910" s="42"/>
      <c r="L910" s="38"/>
      <c r="N910" s="39"/>
      <c r="O910" s="39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5"/>
      <c r="DW910" s="5"/>
      <c r="DX910" s="5"/>
      <c r="DY910" s="5"/>
      <c r="DZ910" s="5"/>
      <c r="EA910" s="5"/>
      <c r="EB910" s="5"/>
      <c r="EC910" s="5"/>
      <c r="ED910" s="5"/>
      <c r="EE910" s="5"/>
      <c r="EF910" s="5"/>
      <c r="EG910" s="5"/>
      <c r="EH910" s="5"/>
      <c r="EI910" s="5"/>
      <c r="EJ910" s="5"/>
      <c r="EK910" s="5"/>
      <c r="EL910" s="5"/>
      <c r="EM910" s="5"/>
      <c r="EN910" s="5"/>
      <c r="EO910" s="5"/>
      <c r="EP910" s="5"/>
      <c r="EQ910" s="5"/>
      <c r="ER910" s="5"/>
      <c r="ES910" s="5"/>
      <c r="ET910" s="5"/>
      <c r="EU910" s="5"/>
      <c r="EV910" s="5"/>
      <c r="EW910" s="5"/>
      <c r="EX910" s="5"/>
      <c r="EY910" s="5"/>
      <c r="EZ910" s="5"/>
      <c r="FA910" s="5"/>
      <c r="FB910" s="5"/>
      <c r="FC910" s="5"/>
      <c r="FD910" s="5"/>
      <c r="FE910" s="5"/>
      <c r="FF910" s="5"/>
      <c r="FG910" s="5"/>
      <c r="FH910" s="5"/>
      <c r="FI910" s="5"/>
      <c r="FJ910" s="5"/>
      <c r="FK910" s="5"/>
      <c r="FL910" s="5"/>
      <c r="FM910" s="5"/>
      <c r="FN910" s="5"/>
      <c r="FO910" s="5"/>
      <c r="FP910" s="5"/>
      <c r="FQ910" s="5"/>
      <c r="FR910" s="5"/>
      <c r="FS910" s="5"/>
      <c r="FT910" s="5"/>
      <c r="FU910" s="5"/>
      <c r="FV910" s="5"/>
      <c r="FW910" s="5"/>
      <c r="FX910" s="5"/>
      <c r="FY910" s="5"/>
      <c r="FZ910" s="5"/>
      <c r="GA910" s="5"/>
      <c r="GB910" s="5"/>
      <c r="GC910" s="5"/>
      <c r="GD910" s="5"/>
      <c r="GE910" s="5"/>
      <c r="GF910" s="5"/>
      <c r="GG910" s="5"/>
      <c r="GH910" s="5"/>
      <c r="GI910" s="5"/>
      <c r="GJ910" s="5"/>
      <c r="GK910" s="5"/>
      <c r="GL910" s="5"/>
      <c r="GM910" s="5"/>
      <c r="GN910" s="5"/>
      <c r="GO910" s="5"/>
      <c r="GP910" s="5"/>
      <c r="GQ910" s="5"/>
      <c r="GR910" s="5"/>
      <c r="GS910" s="5"/>
      <c r="GT910" s="5"/>
      <c r="GU910" s="5"/>
      <c r="GV910" s="5"/>
      <c r="GW910" s="5"/>
      <c r="GX910" s="5"/>
      <c r="GY910" s="5"/>
      <c r="GZ910" s="5"/>
      <c r="HA910" s="5"/>
      <c r="HB910" s="5"/>
      <c r="HC910" s="5"/>
      <c r="HD910" s="5"/>
      <c r="HE910" s="5"/>
      <c r="HF910" s="5"/>
      <c r="HG910" s="5"/>
      <c r="HH910" s="5"/>
      <c r="HI910" s="5"/>
      <c r="HJ910" s="5"/>
      <c r="HK910" s="5"/>
      <c r="HL910" s="5"/>
      <c r="HM910" s="5"/>
      <c r="HN910" s="5"/>
      <c r="HO910" s="5"/>
      <c r="HP910" s="5"/>
      <c r="HQ910" s="5"/>
      <c r="HR910" s="5"/>
      <c r="HS910" s="5"/>
      <c r="HT910" s="5"/>
      <c r="HU910" s="5"/>
      <c r="HV910" s="5"/>
      <c r="HW910" s="5"/>
      <c r="HX910" s="5"/>
      <c r="HY910" s="5"/>
      <c r="HZ910" s="5"/>
      <c r="IA910" s="5"/>
      <c r="IB910" s="5"/>
      <c r="IC910" s="5"/>
      <c r="ID910" s="5"/>
    </row>
    <row r="912" spans="1:238" s="210" customFormat="1">
      <c r="A912" s="122"/>
      <c r="B912" s="116"/>
      <c r="C912" s="117"/>
      <c r="D912" s="118"/>
      <c r="E912" s="119"/>
      <c r="F912" s="120"/>
      <c r="G912" s="121"/>
      <c r="H912" s="6"/>
      <c r="I912" s="40"/>
      <c r="J912" s="41"/>
      <c r="K912" s="42"/>
      <c r="L912" s="38"/>
      <c r="N912" s="39"/>
      <c r="O912" s="39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/>
      <c r="CP912" s="5"/>
      <c r="CQ912" s="5"/>
      <c r="CR912" s="5"/>
      <c r="CS912" s="5"/>
      <c r="CT912" s="5"/>
      <c r="CU912" s="5"/>
      <c r="CV912" s="5"/>
      <c r="CW912" s="5"/>
      <c r="CX912" s="5"/>
      <c r="CY912" s="5"/>
      <c r="CZ912" s="5"/>
      <c r="DA912" s="5"/>
      <c r="DB912" s="5"/>
      <c r="DC912" s="5"/>
      <c r="DD912" s="5"/>
      <c r="DE912" s="5"/>
      <c r="DF912" s="5"/>
      <c r="DG912" s="5"/>
      <c r="DH912" s="5"/>
      <c r="DI912" s="5"/>
      <c r="DJ912" s="5"/>
      <c r="DK912" s="5"/>
      <c r="DL912" s="5"/>
      <c r="DM912" s="5"/>
      <c r="DN912" s="5"/>
      <c r="DO912" s="5"/>
      <c r="DP912" s="5"/>
      <c r="DQ912" s="5"/>
      <c r="DR912" s="5"/>
      <c r="DS912" s="5"/>
      <c r="DT912" s="5"/>
      <c r="DU912" s="5"/>
      <c r="DV912" s="5"/>
      <c r="DW912" s="5"/>
      <c r="DX912" s="5"/>
      <c r="DY912" s="5"/>
      <c r="DZ912" s="5"/>
      <c r="EA912" s="5"/>
      <c r="EB912" s="5"/>
      <c r="EC912" s="5"/>
      <c r="ED912" s="5"/>
      <c r="EE912" s="5"/>
      <c r="EF912" s="5"/>
      <c r="EG912" s="5"/>
      <c r="EH912" s="5"/>
      <c r="EI912" s="5"/>
      <c r="EJ912" s="5"/>
      <c r="EK912" s="5"/>
      <c r="EL912" s="5"/>
      <c r="EM912" s="5"/>
      <c r="EN912" s="5"/>
      <c r="EO912" s="5"/>
      <c r="EP912" s="5"/>
      <c r="EQ912" s="5"/>
      <c r="ER912" s="5"/>
      <c r="ES912" s="5"/>
      <c r="ET912" s="5"/>
      <c r="EU912" s="5"/>
      <c r="EV912" s="5"/>
      <c r="EW912" s="5"/>
      <c r="EX912" s="5"/>
      <c r="EY912" s="5"/>
      <c r="EZ912" s="5"/>
      <c r="FA912" s="5"/>
      <c r="FB912" s="5"/>
      <c r="FC912" s="5"/>
      <c r="FD912" s="5"/>
      <c r="FE912" s="5"/>
      <c r="FF912" s="5"/>
      <c r="FG912" s="5"/>
      <c r="FH912" s="5"/>
      <c r="FI912" s="5"/>
      <c r="FJ912" s="5"/>
      <c r="FK912" s="5"/>
      <c r="FL912" s="5"/>
      <c r="FM912" s="5"/>
      <c r="FN912" s="5"/>
      <c r="FO912" s="5"/>
      <c r="FP912" s="5"/>
      <c r="FQ912" s="5"/>
      <c r="FR912" s="5"/>
      <c r="FS912" s="5"/>
      <c r="FT912" s="5"/>
      <c r="FU912" s="5"/>
      <c r="FV912" s="5"/>
      <c r="FW912" s="5"/>
      <c r="FX912" s="5"/>
      <c r="FY912" s="5"/>
      <c r="FZ912" s="5"/>
      <c r="GA912" s="5"/>
      <c r="GB912" s="5"/>
      <c r="GC912" s="5"/>
      <c r="GD912" s="5"/>
      <c r="GE912" s="5"/>
      <c r="GF912" s="5"/>
      <c r="GG912" s="5"/>
      <c r="GH912" s="5"/>
      <c r="GI912" s="5"/>
      <c r="GJ912" s="5"/>
      <c r="GK912" s="5"/>
      <c r="GL912" s="5"/>
      <c r="GM912" s="5"/>
      <c r="GN912" s="5"/>
      <c r="GO912" s="5"/>
      <c r="GP912" s="5"/>
      <c r="GQ912" s="5"/>
      <c r="GR912" s="5"/>
      <c r="GS912" s="5"/>
      <c r="GT912" s="5"/>
      <c r="GU912" s="5"/>
      <c r="GV912" s="5"/>
      <c r="GW912" s="5"/>
      <c r="GX912" s="5"/>
      <c r="GY912" s="5"/>
      <c r="GZ912" s="5"/>
      <c r="HA912" s="5"/>
      <c r="HB912" s="5"/>
      <c r="HC912" s="5"/>
      <c r="HD912" s="5"/>
      <c r="HE912" s="5"/>
      <c r="HF912" s="5"/>
      <c r="HG912" s="5"/>
      <c r="HH912" s="5"/>
      <c r="HI912" s="5"/>
      <c r="HJ912" s="5"/>
      <c r="HK912" s="5"/>
      <c r="HL912" s="5"/>
      <c r="HM912" s="5"/>
      <c r="HN912" s="5"/>
      <c r="HO912" s="5"/>
      <c r="HP912" s="5"/>
      <c r="HQ912" s="5"/>
      <c r="HR912" s="5"/>
      <c r="HS912" s="5"/>
      <c r="HT912" s="5"/>
      <c r="HU912" s="5"/>
      <c r="HV912" s="5"/>
      <c r="HW912" s="5"/>
      <c r="HX912" s="5"/>
      <c r="HY912" s="5"/>
      <c r="HZ912" s="5"/>
      <c r="IA912" s="5"/>
      <c r="IB912" s="5"/>
      <c r="IC912" s="5"/>
      <c r="ID912" s="5"/>
    </row>
    <row r="914" spans="1:238" s="210" customFormat="1">
      <c r="A914" s="122"/>
      <c r="B914" s="116"/>
      <c r="C914" s="117"/>
      <c r="D914" s="118"/>
      <c r="E914" s="119"/>
      <c r="F914" s="120"/>
      <c r="G914" s="121"/>
      <c r="H914" s="6"/>
      <c r="I914" s="40"/>
      <c r="J914" s="41"/>
      <c r="K914" s="42"/>
      <c r="L914" s="38"/>
      <c r="N914" s="39"/>
      <c r="O914" s="39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5"/>
      <c r="DW914" s="5"/>
      <c r="DX914" s="5"/>
      <c r="DY914" s="5"/>
      <c r="DZ914" s="5"/>
      <c r="EA914" s="5"/>
      <c r="EB914" s="5"/>
      <c r="EC914" s="5"/>
      <c r="ED914" s="5"/>
      <c r="EE914" s="5"/>
      <c r="EF914" s="5"/>
      <c r="EG914" s="5"/>
      <c r="EH914" s="5"/>
      <c r="EI914" s="5"/>
      <c r="EJ914" s="5"/>
      <c r="EK914" s="5"/>
      <c r="EL914" s="5"/>
      <c r="EM914" s="5"/>
      <c r="EN914" s="5"/>
      <c r="EO914" s="5"/>
      <c r="EP914" s="5"/>
      <c r="EQ914" s="5"/>
      <c r="ER914" s="5"/>
      <c r="ES914" s="5"/>
      <c r="ET914" s="5"/>
      <c r="EU914" s="5"/>
      <c r="EV914" s="5"/>
      <c r="EW914" s="5"/>
      <c r="EX914" s="5"/>
      <c r="EY914" s="5"/>
      <c r="EZ914" s="5"/>
      <c r="FA914" s="5"/>
      <c r="FB914" s="5"/>
      <c r="FC914" s="5"/>
      <c r="FD914" s="5"/>
      <c r="FE914" s="5"/>
      <c r="FF914" s="5"/>
      <c r="FG914" s="5"/>
      <c r="FH914" s="5"/>
      <c r="FI914" s="5"/>
      <c r="FJ914" s="5"/>
      <c r="FK914" s="5"/>
      <c r="FL914" s="5"/>
      <c r="FM914" s="5"/>
      <c r="FN914" s="5"/>
      <c r="FO914" s="5"/>
      <c r="FP914" s="5"/>
      <c r="FQ914" s="5"/>
      <c r="FR914" s="5"/>
      <c r="FS914" s="5"/>
      <c r="FT914" s="5"/>
      <c r="FU914" s="5"/>
      <c r="FV914" s="5"/>
      <c r="FW914" s="5"/>
      <c r="FX914" s="5"/>
      <c r="FY914" s="5"/>
      <c r="FZ914" s="5"/>
      <c r="GA914" s="5"/>
      <c r="GB914" s="5"/>
      <c r="GC914" s="5"/>
      <c r="GD914" s="5"/>
      <c r="GE914" s="5"/>
      <c r="GF914" s="5"/>
      <c r="GG914" s="5"/>
      <c r="GH914" s="5"/>
      <c r="GI914" s="5"/>
      <c r="GJ914" s="5"/>
      <c r="GK914" s="5"/>
      <c r="GL914" s="5"/>
      <c r="GM914" s="5"/>
      <c r="GN914" s="5"/>
      <c r="GO914" s="5"/>
      <c r="GP914" s="5"/>
      <c r="GQ914" s="5"/>
      <c r="GR914" s="5"/>
      <c r="GS914" s="5"/>
      <c r="GT914" s="5"/>
      <c r="GU914" s="5"/>
      <c r="GV914" s="5"/>
      <c r="GW914" s="5"/>
      <c r="GX914" s="5"/>
      <c r="GY914" s="5"/>
      <c r="GZ914" s="5"/>
      <c r="HA914" s="5"/>
      <c r="HB914" s="5"/>
      <c r="HC914" s="5"/>
      <c r="HD914" s="5"/>
      <c r="HE914" s="5"/>
      <c r="HF914" s="5"/>
      <c r="HG914" s="5"/>
      <c r="HH914" s="5"/>
      <c r="HI914" s="5"/>
      <c r="HJ914" s="5"/>
      <c r="HK914" s="5"/>
      <c r="HL914" s="5"/>
      <c r="HM914" s="5"/>
      <c r="HN914" s="5"/>
      <c r="HO914" s="5"/>
      <c r="HP914" s="5"/>
      <c r="HQ914" s="5"/>
      <c r="HR914" s="5"/>
      <c r="HS914" s="5"/>
      <c r="HT914" s="5"/>
      <c r="HU914" s="5"/>
      <c r="HV914" s="5"/>
      <c r="HW914" s="5"/>
      <c r="HX914" s="5"/>
      <c r="HY914" s="5"/>
      <c r="HZ914" s="5"/>
      <c r="IA914" s="5"/>
      <c r="IB914" s="5"/>
      <c r="IC914" s="5"/>
      <c r="ID914" s="5"/>
    </row>
    <row r="915" spans="1:238" s="210" customFormat="1">
      <c r="A915" s="122"/>
      <c r="B915" s="116"/>
      <c r="C915" s="117"/>
      <c r="D915" s="118"/>
      <c r="E915" s="119"/>
      <c r="F915" s="120"/>
      <c r="G915" s="121"/>
      <c r="H915" s="6"/>
      <c r="I915" s="40"/>
      <c r="J915" s="41"/>
      <c r="K915" s="42"/>
      <c r="L915" s="38"/>
      <c r="N915" s="39"/>
      <c r="O915" s="39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  <c r="CQ915" s="5"/>
      <c r="CR915" s="5"/>
      <c r="CS915" s="5"/>
      <c r="CT915" s="5"/>
      <c r="CU915" s="5"/>
      <c r="CV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  <c r="DM915" s="5"/>
      <c r="DN915" s="5"/>
      <c r="DO915" s="5"/>
      <c r="DP915" s="5"/>
      <c r="DQ915" s="5"/>
      <c r="DR915" s="5"/>
      <c r="DS915" s="5"/>
      <c r="DT915" s="5"/>
      <c r="DU915" s="5"/>
      <c r="DV915" s="5"/>
      <c r="DW915" s="5"/>
      <c r="DX915" s="5"/>
      <c r="DY915" s="5"/>
      <c r="DZ915" s="5"/>
      <c r="EA915" s="5"/>
      <c r="EB915" s="5"/>
      <c r="EC915" s="5"/>
      <c r="ED915" s="5"/>
      <c r="EE915" s="5"/>
      <c r="EF915" s="5"/>
      <c r="EG915" s="5"/>
      <c r="EH915" s="5"/>
      <c r="EI915" s="5"/>
      <c r="EJ915" s="5"/>
      <c r="EK915" s="5"/>
      <c r="EL915" s="5"/>
      <c r="EM915" s="5"/>
      <c r="EN915" s="5"/>
      <c r="EO915" s="5"/>
      <c r="EP915" s="5"/>
      <c r="EQ915" s="5"/>
      <c r="ER915" s="5"/>
      <c r="ES915" s="5"/>
      <c r="ET915" s="5"/>
      <c r="EU915" s="5"/>
      <c r="EV915" s="5"/>
      <c r="EW915" s="5"/>
      <c r="EX915" s="5"/>
      <c r="EY915" s="5"/>
      <c r="EZ915" s="5"/>
      <c r="FA915" s="5"/>
      <c r="FB915" s="5"/>
      <c r="FC915" s="5"/>
      <c r="FD915" s="5"/>
      <c r="FE915" s="5"/>
      <c r="FF915" s="5"/>
      <c r="FG915" s="5"/>
      <c r="FH915" s="5"/>
      <c r="FI915" s="5"/>
      <c r="FJ915" s="5"/>
      <c r="FK915" s="5"/>
      <c r="FL915" s="5"/>
      <c r="FM915" s="5"/>
      <c r="FN915" s="5"/>
      <c r="FO915" s="5"/>
      <c r="FP915" s="5"/>
      <c r="FQ915" s="5"/>
      <c r="FR915" s="5"/>
      <c r="FS915" s="5"/>
      <c r="FT915" s="5"/>
      <c r="FU915" s="5"/>
      <c r="FV915" s="5"/>
      <c r="FW915" s="5"/>
      <c r="FX915" s="5"/>
      <c r="FY915" s="5"/>
      <c r="FZ915" s="5"/>
      <c r="GA915" s="5"/>
      <c r="GB915" s="5"/>
      <c r="GC915" s="5"/>
      <c r="GD915" s="5"/>
      <c r="GE915" s="5"/>
      <c r="GF915" s="5"/>
      <c r="GG915" s="5"/>
      <c r="GH915" s="5"/>
      <c r="GI915" s="5"/>
      <c r="GJ915" s="5"/>
      <c r="GK915" s="5"/>
      <c r="GL915" s="5"/>
      <c r="GM915" s="5"/>
      <c r="GN915" s="5"/>
      <c r="GO915" s="5"/>
      <c r="GP915" s="5"/>
      <c r="GQ915" s="5"/>
      <c r="GR915" s="5"/>
      <c r="GS915" s="5"/>
      <c r="GT915" s="5"/>
      <c r="GU915" s="5"/>
      <c r="GV915" s="5"/>
      <c r="GW915" s="5"/>
      <c r="GX915" s="5"/>
      <c r="GY915" s="5"/>
      <c r="GZ915" s="5"/>
      <c r="HA915" s="5"/>
      <c r="HB915" s="5"/>
      <c r="HC915" s="5"/>
      <c r="HD915" s="5"/>
      <c r="HE915" s="5"/>
      <c r="HF915" s="5"/>
      <c r="HG915" s="5"/>
      <c r="HH915" s="5"/>
      <c r="HI915" s="5"/>
      <c r="HJ915" s="5"/>
      <c r="HK915" s="5"/>
      <c r="HL915" s="5"/>
      <c r="HM915" s="5"/>
      <c r="HN915" s="5"/>
      <c r="HO915" s="5"/>
      <c r="HP915" s="5"/>
      <c r="HQ915" s="5"/>
      <c r="HR915" s="5"/>
      <c r="HS915" s="5"/>
      <c r="HT915" s="5"/>
      <c r="HU915" s="5"/>
      <c r="HV915" s="5"/>
      <c r="HW915" s="5"/>
      <c r="HX915" s="5"/>
      <c r="HY915" s="5"/>
      <c r="HZ915" s="5"/>
      <c r="IA915" s="5"/>
      <c r="IB915" s="5"/>
      <c r="IC915" s="5"/>
      <c r="ID915" s="5"/>
    </row>
    <row r="916" spans="1:238" s="210" customFormat="1">
      <c r="A916" s="122"/>
      <c r="B916" s="116"/>
      <c r="C916" s="117"/>
      <c r="D916" s="118"/>
      <c r="E916" s="119"/>
      <c r="F916" s="120"/>
      <c r="G916" s="121"/>
      <c r="H916" s="6"/>
      <c r="I916" s="40"/>
      <c r="J916" s="41"/>
      <c r="K916" s="42"/>
      <c r="L916" s="38"/>
      <c r="N916" s="39"/>
      <c r="O916" s="39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/>
      <c r="CP916" s="5"/>
      <c r="CQ916" s="5"/>
      <c r="CR916" s="5"/>
      <c r="CS916" s="5"/>
      <c r="CT916" s="5"/>
      <c r="CU916" s="5"/>
      <c r="CV916" s="5"/>
      <c r="CW916" s="5"/>
      <c r="CX916" s="5"/>
      <c r="CY916" s="5"/>
      <c r="CZ916" s="5"/>
      <c r="DA916" s="5"/>
      <c r="DB916" s="5"/>
      <c r="DC916" s="5"/>
      <c r="DD916" s="5"/>
      <c r="DE916" s="5"/>
      <c r="DF916" s="5"/>
      <c r="DG916" s="5"/>
      <c r="DH916" s="5"/>
      <c r="DI916" s="5"/>
      <c r="DJ916" s="5"/>
      <c r="DK916" s="5"/>
      <c r="DL916" s="5"/>
      <c r="DM916" s="5"/>
      <c r="DN916" s="5"/>
      <c r="DO916" s="5"/>
      <c r="DP916" s="5"/>
      <c r="DQ916" s="5"/>
      <c r="DR916" s="5"/>
      <c r="DS916" s="5"/>
      <c r="DT916" s="5"/>
      <c r="DU916" s="5"/>
      <c r="DV916" s="5"/>
      <c r="DW916" s="5"/>
      <c r="DX916" s="5"/>
      <c r="DY916" s="5"/>
      <c r="DZ916" s="5"/>
      <c r="EA916" s="5"/>
      <c r="EB916" s="5"/>
      <c r="EC916" s="5"/>
      <c r="ED916" s="5"/>
      <c r="EE916" s="5"/>
      <c r="EF916" s="5"/>
      <c r="EG916" s="5"/>
      <c r="EH916" s="5"/>
      <c r="EI916" s="5"/>
      <c r="EJ916" s="5"/>
      <c r="EK916" s="5"/>
      <c r="EL916" s="5"/>
      <c r="EM916" s="5"/>
      <c r="EN916" s="5"/>
      <c r="EO916" s="5"/>
      <c r="EP916" s="5"/>
      <c r="EQ916" s="5"/>
      <c r="ER916" s="5"/>
      <c r="ES916" s="5"/>
      <c r="ET916" s="5"/>
      <c r="EU916" s="5"/>
      <c r="EV916" s="5"/>
      <c r="EW916" s="5"/>
      <c r="EX916" s="5"/>
      <c r="EY916" s="5"/>
      <c r="EZ916" s="5"/>
      <c r="FA916" s="5"/>
      <c r="FB916" s="5"/>
      <c r="FC916" s="5"/>
      <c r="FD916" s="5"/>
      <c r="FE916" s="5"/>
      <c r="FF916" s="5"/>
      <c r="FG916" s="5"/>
      <c r="FH916" s="5"/>
      <c r="FI916" s="5"/>
      <c r="FJ916" s="5"/>
      <c r="FK916" s="5"/>
      <c r="FL916" s="5"/>
      <c r="FM916" s="5"/>
      <c r="FN916" s="5"/>
      <c r="FO916" s="5"/>
      <c r="FP916" s="5"/>
      <c r="FQ916" s="5"/>
      <c r="FR916" s="5"/>
      <c r="FS916" s="5"/>
      <c r="FT916" s="5"/>
      <c r="FU916" s="5"/>
      <c r="FV916" s="5"/>
      <c r="FW916" s="5"/>
      <c r="FX916" s="5"/>
      <c r="FY916" s="5"/>
      <c r="FZ916" s="5"/>
      <c r="GA916" s="5"/>
      <c r="GB916" s="5"/>
      <c r="GC916" s="5"/>
      <c r="GD916" s="5"/>
      <c r="GE916" s="5"/>
      <c r="GF916" s="5"/>
      <c r="GG916" s="5"/>
      <c r="GH916" s="5"/>
      <c r="GI916" s="5"/>
      <c r="GJ916" s="5"/>
      <c r="GK916" s="5"/>
      <c r="GL916" s="5"/>
      <c r="GM916" s="5"/>
      <c r="GN916" s="5"/>
      <c r="GO916" s="5"/>
      <c r="GP916" s="5"/>
      <c r="GQ916" s="5"/>
      <c r="GR916" s="5"/>
      <c r="GS916" s="5"/>
      <c r="GT916" s="5"/>
      <c r="GU916" s="5"/>
      <c r="GV916" s="5"/>
      <c r="GW916" s="5"/>
      <c r="GX916" s="5"/>
      <c r="GY916" s="5"/>
      <c r="GZ916" s="5"/>
      <c r="HA916" s="5"/>
      <c r="HB916" s="5"/>
      <c r="HC916" s="5"/>
      <c r="HD916" s="5"/>
      <c r="HE916" s="5"/>
      <c r="HF916" s="5"/>
      <c r="HG916" s="5"/>
      <c r="HH916" s="5"/>
      <c r="HI916" s="5"/>
      <c r="HJ916" s="5"/>
      <c r="HK916" s="5"/>
      <c r="HL916" s="5"/>
      <c r="HM916" s="5"/>
      <c r="HN916" s="5"/>
      <c r="HO916" s="5"/>
      <c r="HP916" s="5"/>
      <c r="HQ916" s="5"/>
      <c r="HR916" s="5"/>
      <c r="HS916" s="5"/>
      <c r="HT916" s="5"/>
      <c r="HU916" s="5"/>
      <c r="HV916" s="5"/>
      <c r="HW916" s="5"/>
      <c r="HX916" s="5"/>
      <c r="HY916" s="5"/>
      <c r="HZ916" s="5"/>
      <c r="IA916" s="5"/>
      <c r="IB916" s="5"/>
      <c r="IC916" s="5"/>
      <c r="ID916" s="5"/>
    </row>
    <row r="917" spans="1:238" s="210" customFormat="1">
      <c r="A917" s="122"/>
      <c r="B917" s="116"/>
      <c r="C917" s="117"/>
      <c r="D917" s="118"/>
      <c r="E917" s="119"/>
      <c r="F917" s="120"/>
      <c r="G917" s="121"/>
      <c r="H917" s="6"/>
      <c r="I917" s="40"/>
      <c r="J917" s="41"/>
      <c r="K917" s="42"/>
      <c r="L917" s="38"/>
      <c r="N917" s="39"/>
      <c r="O917" s="39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M917" s="5"/>
      <c r="DN917" s="5"/>
      <c r="DO917" s="5"/>
      <c r="DP917" s="5"/>
      <c r="DQ917" s="5"/>
      <c r="DR917" s="5"/>
      <c r="DS917" s="5"/>
      <c r="DT917" s="5"/>
      <c r="DU917" s="5"/>
      <c r="DV917" s="5"/>
      <c r="DW917" s="5"/>
      <c r="DX917" s="5"/>
      <c r="DY917" s="5"/>
      <c r="DZ917" s="5"/>
      <c r="EA917" s="5"/>
      <c r="EB917" s="5"/>
      <c r="EC917" s="5"/>
      <c r="ED917" s="5"/>
      <c r="EE917" s="5"/>
      <c r="EF917" s="5"/>
      <c r="EG917" s="5"/>
      <c r="EH917" s="5"/>
      <c r="EI917" s="5"/>
      <c r="EJ917" s="5"/>
      <c r="EK917" s="5"/>
      <c r="EL917" s="5"/>
      <c r="EM917" s="5"/>
      <c r="EN917" s="5"/>
      <c r="EO917" s="5"/>
      <c r="EP917" s="5"/>
      <c r="EQ917" s="5"/>
      <c r="ER917" s="5"/>
      <c r="ES917" s="5"/>
      <c r="ET917" s="5"/>
      <c r="EU917" s="5"/>
      <c r="EV917" s="5"/>
      <c r="EW917" s="5"/>
      <c r="EX917" s="5"/>
      <c r="EY917" s="5"/>
      <c r="EZ917" s="5"/>
      <c r="FA917" s="5"/>
      <c r="FB917" s="5"/>
      <c r="FC917" s="5"/>
      <c r="FD917" s="5"/>
      <c r="FE917" s="5"/>
      <c r="FF917" s="5"/>
      <c r="FG917" s="5"/>
      <c r="FH917" s="5"/>
      <c r="FI917" s="5"/>
      <c r="FJ917" s="5"/>
      <c r="FK917" s="5"/>
      <c r="FL917" s="5"/>
      <c r="FM917" s="5"/>
      <c r="FN917" s="5"/>
      <c r="FO917" s="5"/>
      <c r="FP917" s="5"/>
      <c r="FQ917" s="5"/>
      <c r="FR917" s="5"/>
      <c r="FS917" s="5"/>
      <c r="FT917" s="5"/>
      <c r="FU917" s="5"/>
      <c r="FV917" s="5"/>
      <c r="FW917" s="5"/>
      <c r="FX917" s="5"/>
      <c r="FY917" s="5"/>
      <c r="FZ917" s="5"/>
      <c r="GA917" s="5"/>
      <c r="GB917" s="5"/>
      <c r="GC917" s="5"/>
      <c r="GD917" s="5"/>
      <c r="GE917" s="5"/>
      <c r="GF917" s="5"/>
      <c r="GG917" s="5"/>
      <c r="GH917" s="5"/>
      <c r="GI917" s="5"/>
      <c r="GJ917" s="5"/>
      <c r="GK917" s="5"/>
      <c r="GL917" s="5"/>
      <c r="GM917" s="5"/>
      <c r="GN917" s="5"/>
      <c r="GO917" s="5"/>
      <c r="GP917" s="5"/>
      <c r="GQ917" s="5"/>
      <c r="GR917" s="5"/>
      <c r="GS917" s="5"/>
      <c r="GT917" s="5"/>
      <c r="GU917" s="5"/>
      <c r="GV917" s="5"/>
      <c r="GW917" s="5"/>
      <c r="GX917" s="5"/>
      <c r="GY917" s="5"/>
      <c r="GZ917" s="5"/>
      <c r="HA917" s="5"/>
      <c r="HB917" s="5"/>
      <c r="HC917" s="5"/>
      <c r="HD917" s="5"/>
      <c r="HE917" s="5"/>
      <c r="HF917" s="5"/>
      <c r="HG917" s="5"/>
      <c r="HH917" s="5"/>
      <c r="HI917" s="5"/>
      <c r="HJ917" s="5"/>
      <c r="HK917" s="5"/>
      <c r="HL917" s="5"/>
      <c r="HM917" s="5"/>
      <c r="HN917" s="5"/>
      <c r="HO917" s="5"/>
      <c r="HP917" s="5"/>
      <c r="HQ917" s="5"/>
      <c r="HR917" s="5"/>
      <c r="HS917" s="5"/>
      <c r="HT917" s="5"/>
      <c r="HU917" s="5"/>
      <c r="HV917" s="5"/>
      <c r="HW917" s="5"/>
      <c r="HX917" s="5"/>
      <c r="HY917" s="5"/>
      <c r="HZ917" s="5"/>
      <c r="IA917" s="5"/>
      <c r="IB917" s="5"/>
      <c r="IC917" s="5"/>
      <c r="ID917" s="5"/>
    </row>
    <row r="918" spans="1:238" s="210" customFormat="1">
      <c r="A918" s="122"/>
      <c r="B918" s="116"/>
      <c r="C918" s="117"/>
      <c r="D918" s="118"/>
      <c r="E918" s="119"/>
      <c r="F918" s="120"/>
      <c r="G918" s="121"/>
      <c r="H918" s="6"/>
      <c r="I918" s="40"/>
      <c r="J918" s="41"/>
      <c r="K918" s="42"/>
      <c r="L918" s="38"/>
      <c r="N918" s="39"/>
      <c r="O918" s="39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5"/>
      <c r="DW918" s="5"/>
      <c r="DX918" s="5"/>
      <c r="DY918" s="5"/>
      <c r="DZ918" s="5"/>
      <c r="EA918" s="5"/>
      <c r="EB918" s="5"/>
      <c r="EC918" s="5"/>
      <c r="ED918" s="5"/>
      <c r="EE918" s="5"/>
      <c r="EF918" s="5"/>
      <c r="EG918" s="5"/>
      <c r="EH918" s="5"/>
      <c r="EI918" s="5"/>
      <c r="EJ918" s="5"/>
      <c r="EK918" s="5"/>
      <c r="EL918" s="5"/>
      <c r="EM918" s="5"/>
      <c r="EN918" s="5"/>
      <c r="EO918" s="5"/>
      <c r="EP918" s="5"/>
      <c r="EQ918" s="5"/>
      <c r="ER918" s="5"/>
      <c r="ES918" s="5"/>
      <c r="ET918" s="5"/>
      <c r="EU918" s="5"/>
      <c r="EV918" s="5"/>
      <c r="EW918" s="5"/>
      <c r="EX918" s="5"/>
      <c r="EY918" s="5"/>
      <c r="EZ918" s="5"/>
      <c r="FA918" s="5"/>
      <c r="FB918" s="5"/>
      <c r="FC918" s="5"/>
      <c r="FD918" s="5"/>
      <c r="FE918" s="5"/>
      <c r="FF918" s="5"/>
      <c r="FG918" s="5"/>
      <c r="FH918" s="5"/>
      <c r="FI918" s="5"/>
      <c r="FJ918" s="5"/>
      <c r="FK918" s="5"/>
      <c r="FL918" s="5"/>
      <c r="FM918" s="5"/>
      <c r="FN918" s="5"/>
      <c r="FO918" s="5"/>
      <c r="FP918" s="5"/>
      <c r="FQ918" s="5"/>
      <c r="FR918" s="5"/>
      <c r="FS918" s="5"/>
      <c r="FT918" s="5"/>
      <c r="FU918" s="5"/>
      <c r="FV918" s="5"/>
      <c r="FW918" s="5"/>
      <c r="FX918" s="5"/>
      <c r="FY918" s="5"/>
      <c r="FZ918" s="5"/>
      <c r="GA918" s="5"/>
      <c r="GB918" s="5"/>
      <c r="GC918" s="5"/>
      <c r="GD918" s="5"/>
      <c r="GE918" s="5"/>
      <c r="GF918" s="5"/>
      <c r="GG918" s="5"/>
      <c r="GH918" s="5"/>
      <c r="GI918" s="5"/>
      <c r="GJ918" s="5"/>
      <c r="GK918" s="5"/>
      <c r="GL918" s="5"/>
      <c r="GM918" s="5"/>
      <c r="GN918" s="5"/>
      <c r="GO918" s="5"/>
      <c r="GP918" s="5"/>
      <c r="GQ918" s="5"/>
      <c r="GR918" s="5"/>
      <c r="GS918" s="5"/>
      <c r="GT918" s="5"/>
      <c r="GU918" s="5"/>
      <c r="GV918" s="5"/>
      <c r="GW918" s="5"/>
      <c r="GX918" s="5"/>
      <c r="GY918" s="5"/>
      <c r="GZ918" s="5"/>
      <c r="HA918" s="5"/>
      <c r="HB918" s="5"/>
      <c r="HC918" s="5"/>
      <c r="HD918" s="5"/>
      <c r="HE918" s="5"/>
      <c r="HF918" s="5"/>
      <c r="HG918" s="5"/>
      <c r="HH918" s="5"/>
      <c r="HI918" s="5"/>
      <c r="HJ918" s="5"/>
      <c r="HK918" s="5"/>
      <c r="HL918" s="5"/>
      <c r="HM918" s="5"/>
      <c r="HN918" s="5"/>
      <c r="HO918" s="5"/>
      <c r="HP918" s="5"/>
      <c r="HQ918" s="5"/>
      <c r="HR918" s="5"/>
      <c r="HS918" s="5"/>
      <c r="HT918" s="5"/>
      <c r="HU918" s="5"/>
      <c r="HV918" s="5"/>
      <c r="HW918" s="5"/>
      <c r="HX918" s="5"/>
      <c r="HY918" s="5"/>
      <c r="HZ918" s="5"/>
      <c r="IA918" s="5"/>
      <c r="IB918" s="5"/>
      <c r="IC918" s="5"/>
      <c r="ID918" s="5"/>
    </row>
    <row r="919" spans="1:238" s="210" customFormat="1">
      <c r="A919" s="122"/>
      <c r="B919" s="116"/>
      <c r="C919" s="117"/>
      <c r="D919" s="118"/>
      <c r="E919" s="119"/>
      <c r="F919" s="120"/>
      <c r="G919" s="121"/>
      <c r="H919" s="6"/>
      <c r="I919" s="40"/>
      <c r="J919" s="41"/>
      <c r="K919" s="42"/>
      <c r="L919" s="38"/>
      <c r="N919" s="39"/>
      <c r="O919" s="39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M919" s="5"/>
      <c r="DN919" s="5"/>
      <c r="DO919" s="5"/>
      <c r="DP919" s="5"/>
      <c r="DQ919" s="5"/>
      <c r="DR919" s="5"/>
      <c r="DS919" s="5"/>
      <c r="DT919" s="5"/>
      <c r="DU919" s="5"/>
      <c r="DV919" s="5"/>
      <c r="DW919" s="5"/>
      <c r="DX919" s="5"/>
      <c r="DY919" s="5"/>
      <c r="DZ919" s="5"/>
      <c r="EA919" s="5"/>
      <c r="EB919" s="5"/>
      <c r="EC919" s="5"/>
      <c r="ED919" s="5"/>
      <c r="EE919" s="5"/>
      <c r="EF919" s="5"/>
      <c r="EG919" s="5"/>
      <c r="EH919" s="5"/>
      <c r="EI919" s="5"/>
      <c r="EJ919" s="5"/>
      <c r="EK919" s="5"/>
      <c r="EL919" s="5"/>
      <c r="EM919" s="5"/>
      <c r="EN919" s="5"/>
      <c r="EO919" s="5"/>
      <c r="EP919" s="5"/>
      <c r="EQ919" s="5"/>
      <c r="ER919" s="5"/>
      <c r="ES919" s="5"/>
      <c r="ET919" s="5"/>
      <c r="EU919" s="5"/>
      <c r="EV919" s="5"/>
      <c r="EW919" s="5"/>
      <c r="EX919" s="5"/>
      <c r="EY919" s="5"/>
      <c r="EZ919" s="5"/>
      <c r="FA919" s="5"/>
      <c r="FB919" s="5"/>
      <c r="FC919" s="5"/>
      <c r="FD919" s="5"/>
      <c r="FE919" s="5"/>
      <c r="FF919" s="5"/>
      <c r="FG919" s="5"/>
      <c r="FH919" s="5"/>
      <c r="FI919" s="5"/>
      <c r="FJ919" s="5"/>
      <c r="FK919" s="5"/>
      <c r="FL919" s="5"/>
      <c r="FM919" s="5"/>
      <c r="FN919" s="5"/>
      <c r="FO919" s="5"/>
      <c r="FP919" s="5"/>
      <c r="FQ919" s="5"/>
      <c r="FR919" s="5"/>
      <c r="FS919" s="5"/>
      <c r="FT919" s="5"/>
      <c r="FU919" s="5"/>
      <c r="FV919" s="5"/>
      <c r="FW919" s="5"/>
      <c r="FX919" s="5"/>
      <c r="FY919" s="5"/>
      <c r="FZ919" s="5"/>
      <c r="GA919" s="5"/>
      <c r="GB919" s="5"/>
      <c r="GC919" s="5"/>
      <c r="GD919" s="5"/>
      <c r="GE919" s="5"/>
      <c r="GF919" s="5"/>
      <c r="GG919" s="5"/>
      <c r="GH919" s="5"/>
      <c r="GI919" s="5"/>
      <c r="GJ919" s="5"/>
      <c r="GK919" s="5"/>
      <c r="GL919" s="5"/>
      <c r="GM919" s="5"/>
      <c r="GN919" s="5"/>
      <c r="GO919" s="5"/>
      <c r="GP919" s="5"/>
      <c r="GQ919" s="5"/>
      <c r="GR919" s="5"/>
      <c r="GS919" s="5"/>
      <c r="GT919" s="5"/>
      <c r="GU919" s="5"/>
      <c r="GV919" s="5"/>
      <c r="GW919" s="5"/>
      <c r="GX919" s="5"/>
      <c r="GY919" s="5"/>
      <c r="GZ919" s="5"/>
      <c r="HA919" s="5"/>
      <c r="HB919" s="5"/>
      <c r="HC919" s="5"/>
      <c r="HD919" s="5"/>
      <c r="HE919" s="5"/>
      <c r="HF919" s="5"/>
      <c r="HG919" s="5"/>
      <c r="HH919" s="5"/>
      <c r="HI919" s="5"/>
      <c r="HJ919" s="5"/>
      <c r="HK919" s="5"/>
      <c r="HL919" s="5"/>
      <c r="HM919" s="5"/>
      <c r="HN919" s="5"/>
      <c r="HO919" s="5"/>
      <c r="HP919" s="5"/>
      <c r="HQ919" s="5"/>
      <c r="HR919" s="5"/>
      <c r="HS919" s="5"/>
      <c r="HT919" s="5"/>
      <c r="HU919" s="5"/>
      <c r="HV919" s="5"/>
      <c r="HW919" s="5"/>
      <c r="HX919" s="5"/>
      <c r="HY919" s="5"/>
      <c r="HZ919" s="5"/>
      <c r="IA919" s="5"/>
      <c r="IB919" s="5"/>
      <c r="IC919" s="5"/>
      <c r="ID919" s="5"/>
    </row>
    <row r="920" spans="1:238" s="210" customFormat="1">
      <c r="A920" s="122"/>
      <c r="B920" s="116"/>
      <c r="C920" s="117"/>
      <c r="D920" s="118"/>
      <c r="E920" s="119"/>
      <c r="F920" s="120"/>
      <c r="G920" s="121"/>
      <c r="H920" s="6"/>
      <c r="I920" s="40"/>
      <c r="J920" s="41"/>
      <c r="K920" s="42"/>
      <c r="L920" s="38"/>
      <c r="N920" s="39"/>
      <c r="O920" s="39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  <c r="CQ920" s="5"/>
      <c r="CR920" s="5"/>
      <c r="CS920" s="5"/>
      <c r="CT920" s="5"/>
      <c r="CU920" s="5"/>
      <c r="CV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5"/>
      <c r="DM920" s="5"/>
      <c r="DN920" s="5"/>
      <c r="DO920" s="5"/>
      <c r="DP920" s="5"/>
      <c r="DQ920" s="5"/>
      <c r="DR920" s="5"/>
      <c r="DS920" s="5"/>
      <c r="DT920" s="5"/>
      <c r="DU920" s="5"/>
      <c r="DV920" s="5"/>
      <c r="DW920" s="5"/>
      <c r="DX920" s="5"/>
      <c r="DY920" s="5"/>
      <c r="DZ920" s="5"/>
      <c r="EA920" s="5"/>
      <c r="EB920" s="5"/>
      <c r="EC920" s="5"/>
      <c r="ED920" s="5"/>
      <c r="EE920" s="5"/>
      <c r="EF920" s="5"/>
      <c r="EG920" s="5"/>
      <c r="EH920" s="5"/>
      <c r="EI920" s="5"/>
      <c r="EJ920" s="5"/>
      <c r="EK920" s="5"/>
      <c r="EL920" s="5"/>
      <c r="EM920" s="5"/>
      <c r="EN920" s="5"/>
      <c r="EO920" s="5"/>
      <c r="EP920" s="5"/>
      <c r="EQ920" s="5"/>
      <c r="ER920" s="5"/>
      <c r="ES920" s="5"/>
      <c r="ET920" s="5"/>
      <c r="EU920" s="5"/>
      <c r="EV920" s="5"/>
      <c r="EW920" s="5"/>
      <c r="EX920" s="5"/>
      <c r="EY920" s="5"/>
      <c r="EZ920" s="5"/>
      <c r="FA920" s="5"/>
      <c r="FB920" s="5"/>
      <c r="FC920" s="5"/>
      <c r="FD920" s="5"/>
      <c r="FE920" s="5"/>
      <c r="FF920" s="5"/>
      <c r="FG920" s="5"/>
      <c r="FH920" s="5"/>
      <c r="FI920" s="5"/>
      <c r="FJ920" s="5"/>
      <c r="FK920" s="5"/>
      <c r="FL920" s="5"/>
      <c r="FM920" s="5"/>
      <c r="FN920" s="5"/>
      <c r="FO920" s="5"/>
      <c r="FP920" s="5"/>
      <c r="FQ920" s="5"/>
      <c r="FR920" s="5"/>
      <c r="FS920" s="5"/>
      <c r="FT920" s="5"/>
      <c r="FU920" s="5"/>
      <c r="FV920" s="5"/>
      <c r="FW920" s="5"/>
      <c r="FX920" s="5"/>
      <c r="FY920" s="5"/>
      <c r="FZ920" s="5"/>
      <c r="GA920" s="5"/>
      <c r="GB920" s="5"/>
      <c r="GC920" s="5"/>
      <c r="GD920" s="5"/>
      <c r="GE920" s="5"/>
      <c r="GF920" s="5"/>
      <c r="GG920" s="5"/>
      <c r="GH920" s="5"/>
      <c r="GI920" s="5"/>
      <c r="GJ920" s="5"/>
      <c r="GK920" s="5"/>
      <c r="GL920" s="5"/>
      <c r="GM920" s="5"/>
      <c r="GN920" s="5"/>
      <c r="GO920" s="5"/>
      <c r="GP920" s="5"/>
      <c r="GQ920" s="5"/>
      <c r="GR920" s="5"/>
      <c r="GS920" s="5"/>
      <c r="GT920" s="5"/>
      <c r="GU920" s="5"/>
      <c r="GV920" s="5"/>
      <c r="GW920" s="5"/>
      <c r="GX920" s="5"/>
      <c r="GY920" s="5"/>
      <c r="GZ920" s="5"/>
      <c r="HA920" s="5"/>
      <c r="HB920" s="5"/>
      <c r="HC920" s="5"/>
      <c r="HD920" s="5"/>
      <c r="HE920" s="5"/>
      <c r="HF920" s="5"/>
      <c r="HG920" s="5"/>
      <c r="HH920" s="5"/>
      <c r="HI920" s="5"/>
      <c r="HJ920" s="5"/>
      <c r="HK920" s="5"/>
      <c r="HL920" s="5"/>
      <c r="HM920" s="5"/>
      <c r="HN920" s="5"/>
      <c r="HO920" s="5"/>
      <c r="HP920" s="5"/>
      <c r="HQ920" s="5"/>
      <c r="HR920" s="5"/>
      <c r="HS920" s="5"/>
      <c r="HT920" s="5"/>
      <c r="HU920" s="5"/>
      <c r="HV920" s="5"/>
      <c r="HW920" s="5"/>
      <c r="HX920" s="5"/>
      <c r="HY920" s="5"/>
      <c r="HZ920" s="5"/>
      <c r="IA920" s="5"/>
      <c r="IB920" s="5"/>
      <c r="IC920" s="5"/>
      <c r="ID920" s="5"/>
    </row>
    <row r="921" spans="1:238" s="210" customFormat="1">
      <c r="A921" s="122"/>
      <c r="B921" s="116"/>
      <c r="C921" s="117"/>
      <c r="D921" s="118"/>
      <c r="E921" s="119"/>
      <c r="F921" s="120"/>
      <c r="G921" s="121"/>
      <c r="H921" s="6"/>
      <c r="I921" s="40"/>
      <c r="J921" s="41"/>
      <c r="K921" s="42"/>
      <c r="L921" s="38"/>
      <c r="N921" s="39"/>
      <c r="O921" s="39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M921" s="5"/>
      <c r="DN921" s="5"/>
      <c r="DO921" s="5"/>
      <c r="DP921" s="5"/>
      <c r="DQ921" s="5"/>
      <c r="DR921" s="5"/>
      <c r="DS921" s="5"/>
      <c r="DT921" s="5"/>
      <c r="DU921" s="5"/>
      <c r="DV921" s="5"/>
      <c r="DW921" s="5"/>
      <c r="DX921" s="5"/>
      <c r="DY921" s="5"/>
      <c r="DZ921" s="5"/>
      <c r="EA921" s="5"/>
      <c r="EB921" s="5"/>
      <c r="EC921" s="5"/>
      <c r="ED921" s="5"/>
      <c r="EE921" s="5"/>
      <c r="EF921" s="5"/>
      <c r="EG921" s="5"/>
      <c r="EH921" s="5"/>
      <c r="EI921" s="5"/>
      <c r="EJ921" s="5"/>
      <c r="EK921" s="5"/>
      <c r="EL921" s="5"/>
      <c r="EM921" s="5"/>
      <c r="EN921" s="5"/>
      <c r="EO921" s="5"/>
      <c r="EP921" s="5"/>
      <c r="EQ921" s="5"/>
      <c r="ER921" s="5"/>
      <c r="ES921" s="5"/>
      <c r="ET921" s="5"/>
      <c r="EU921" s="5"/>
      <c r="EV921" s="5"/>
      <c r="EW921" s="5"/>
      <c r="EX921" s="5"/>
      <c r="EY921" s="5"/>
      <c r="EZ921" s="5"/>
      <c r="FA921" s="5"/>
      <c r="FB921" s="5"/>
      <c r="FC921" s="5"/>
      <c r="FD921" s="5"/>
      <c r="FE921" s="5"/>
      <c r="FF921" s="5"/>
      <c r="FG921" s="5"/>
      <c r="FH921" s="5"/>
      <c r="FI921" s="5"/>
      <c r="FJ921" s="5"/>
      <c r="FK921" s="5"/>
      <c r="FL921" s="5"/>
      <c r="FM921" s="5"/>
      <c r="FN921" s="5"/>
      <c r="FO921" s="5"/>
      <c r="FP921" s="5"/>
      <c r="FQ921" s="5"/>
      <c r="FR921" s="5"/>
      <c r="FS921" s="5"/>
      <c r="FT921" s="5"/>
      <c r="FU921" s="5"/>
      <c r="FV921" s="5"/>
      <c r="FW921" s="5"/>
      <c r="FX921" s="5"/>
      <c r="FY921" s="5"/>
      <c r="FZ921" s="5"/>
      <c r="GA921" s="5"/>
      <c r="GB921" s="5"/>
      <c r="GC921" s="5"/>
      <c r="GD921" s="5"/>
      <c r="GE921" s="5"/>
      <c r="GF921" s="5"/>
      <c r="GG921" s="5"/>
      <c r="GH921" s="5"/>
      <c r="GI921" s="5"/>
      <c r="GJ921" s="5"/>
      <c r="GK921" s="5"/>
      <c r="GL921" s="5"/>
      <c r="GM921" s="5"/>
      <c r="GN921" s="5"/>
      <c r="GO921" s="5"/>
      <c r="GP921" s="5"/>
      <c r="GQ921" s="5"/>
      <c r="GR921" s="5"/>
      <c r="GS921" s="5"/>
      <c r="GT921" s="5"/>
      <c r="GU921" s="5"/>
      <c r="GV921" s="5"/>
      <c r="GW921" s="5"/>
      <c r="GX921" s="5"/>
      <c r="GY921" s="5"/>
      <c r="GZ921" s="5"/>
      <c r="HA921" s="5"/>
      <c r="HB921" s="5"/>
      <c r="HC921" s="5"/>
      <c r="HD921" s="5"/>
      <c r="HE921" s="5"/>
      <c r="HF921" s="5"/>
      <c r="HG921" s="5"/>
      <c r="HH921" s="5"/>
      <c r="HI921" s="5"/>
      <c r="HJ921" s="5"/>
      <c r="HK921" s="5"/>
      <c r="HL921" s="5"/>
      <c r="HM921" s="5"/>
      <c r="HN921" s="5"/>
      <c r="HO921" s="5"/>
      <c r="HP921" s="5"/>
      <c r="HQ921" s="5"/>
      <c r="HR921" s="5"/>
      <c r="HS921" s="5"/>
      <c r="HT921" s="5"/>
      <c r="HU921" s="5"/>
      <c r="HV921" s="5"/>
      <c r="HW921" s="5"/>
      <c r="HX921" s="5"/>
      <c r="HY921" s="5"/>
      <c r="HZ921" s="5"/>
      <c r="IA921" s="5"/>
      <c r="IB921" s="5"/>
      <c r="IC921" s="5"/>
      <c r="ID921" s="5"/>
    </row>
    <row r="922" spans="1:238" s="210" customFormat="1">
      <c r="A922" s="122"/>
      <c r="B922" s="116"/>
      <c r="C922" s="117"/>
      <c r="D922" s="118"/>
      <c r="E922" s="119"/>
      <c r="F922" s="120"/>
      <c r="G922" s="121"/>
      <c r="H922" s="6"/>
      <c r="I922" s="40"/>
      <c r="J922" s="41"/>
      <c r="K922" s="42"/>
      <c r="L922" s="38"/>
      <c r="N922" s="39"/>
      <c r="O922" s="39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5"/>
      <c r="DW922" s="5"/>
      <c r="DX922" s="5"/>
      <c r="DY922" s="5"/>
      <c r="DZ922" s="5"/>
      <c r="EA922" s="5"/>
      <c r="EB922" s="5"/>
      <c r="EC922" s="5"/>
      <c r="ED922" s="5"/>
      <c r="EE922" s="5"/>
      <c r="EF922" s="5"/>
      <c r="EG922" s="5"/>
      <c r="EH922" s="5"/>
      <c r="EI922" s="5"/>
      <c r="EJ922" s="5"/>
      <c r="EK922" s="5"/>
      <c r="EL922" s="5"/>
      <c r="EM922" s="5"/>
      <c r="EN922" s="5"/>
      <c r="EO922" s="5"/>
      <c r="EP922" s="5"/>
      <c r="EQ922" s="5"/>
      <c r="ER922" s="5"/>
      <c r="ES922" s="5"/>
      <c r="ET922" s="5"/>
      <c r="EU922" s="5"/>
      <c r="EV922" s="5"/>
      <c r="EW922" s="5"/>
      <c r="EX922" s="5"/>
      <c r="EY922" s="5"/>
      <c r="EZ922" s="5"/>
      <c r="FA922" s="5"/>
      <c r="FB922" s="5"/>
      <c r="FC922" s="5"/>
      <c r="FD922" s="5"/>
      <c r="FE922" s="5"/>
      <c r="FF922" s="5"/>
      <c r="FG922" s="5"/>
      <c r="FH922" s="5"/>
      <c r="FI922" s="5"/>
      <c r="FJ922" s="5"/>
      <c r="FK922" s="5"/>
      <c r="FL922" s="5"/>
      <c r="FM922" s="5"/>
      <c r="FN922" s="5"/>
      <c r="FO922" s="5"/>
      <c r="FP922" s="5"/>
      <c r="FQ922" s="5"/>
      <c r="FR922" s="5"/>
      <c r="FS922" s="5"/>
      <c r="FT922" s="5"/>
      <c r="FU922" s="5"/>
      <c r="FV922" s="5"/>
      <c r="FW922" s="5"/>
      <c r="FX922" s="5"/>
      <c r="FY922" s="5"/>
      <c r="FZ922" s="5"/>
      <c r="GA922" s="5"/>
      <c r="GB922" s="5"/>
      <c r="GC922" s="5"/>
      <c r="GD922" s="5"/>
      <c r="GE922" s="5"/>
      <c r="GF922" s="5"/>
      <c r="GG922" s="5"/>
      <c r="GH922" s="5"/>
      <c r="GI922" s="5"/>
      <c r="GJ922" s="5"/>
      <c r="GK922" s="5"/>
      <c r="GL922" s="5"/>
      <c r="GM922" s="5"/>
      <c r="GN922" s="5"/>
      <c r="GO922" s="5"/>
      <c r="GP922" s="5"/>
      <c r="GQ922" s="5"/>
      <c r="GR922" s="5"/>
      <c r="GS922" s="5"/>
      <c r="GT922" s="5"/>
      <c r="GU922" s="5"/>
      <c r="GV922" s="5"/>
      <c r="GW922" s="5"/>
      <c r="GX922" s="5"/>
      <c r="GY922" s="5"/>
      <c r="GZ922" s="5"/>
      <c r="HA922" s="5"/>
      <c r="HB922" s="5"/>
      <c r="HC922" s="5"/>
      <c r="HD922" s="5"/>
      <c r="HE922" s="5"/>
      <c r="HF922" s="5"/>
      <c r="HG922" s="5"/>
      <c r="HH922" s="5"/>
      <c r="HI922" s="5"/>
      <c r="HJ922" s="5"/>
      <c r="HK922" s="5"/>
      <c r="HL922" s="5"/>
      <c r="HM922" s="5"/>
      <c r="HN922" s="5"/>
      <c r="HO922" s="5"/>
      <c r="HP922" s="5"/>
      <c r="HQ922" s="5"/>
      <c r="HR922" s="5"/>
      <c r="HS922" s="5"/>
      <c r="HT922" s="5"/>
      <c r="HU922" s="5"/>
      <c r="HV922" s="5"/>
      <c r="HW922" s="5"/>
      <c r="HX922" s="5"/>
      <c r="HY922" s="5"/>
      <c r="HZ922" s="5"/>
      <c r="IA922" s="5"/>
      <c r="IB922" s="5"/>
      <c r="IC922" s="5"/>
      <c r="ID922" s="5"/>
    </row>
    <row r="923" spans="1:238" s="210" customFormat="1">
      <c r="A923" s="122"/>
      <c r="B923" s="116"/>
      <c r="C923" s="117"/>
      <c r="D923" s="118"/>
      <c r="E923" s="119"/>
      <c r="F923" s="120"/>
      <c r="G923" s="121"/>
      <c r="H923" s="6"/>
      <c r="I923" s="40"/>
      <c r="J923" s="41"/>
      <c r="K923" s="42"/>
      <c r="L923" s="38"/>
      <c r="N923" s="39"/>
      <c r="O923" s="39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  <c r="CQ923" s="5"/>
      <c r="CR923" s="5"/>
      <c r="CS923" s="5"/>
      <c r="CT923" s="5"/>
      <c r="CU923" s="5"/>
      <c r="CV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  <c r="DM923" s="5"/>
      <c r="DN923" s="5"/>
      <c r="DO923" s="5"/>
      <c r="DP923" s="5"/>
      <c r="DQ923" s="5"/>
      <c r="DR923" s="5"/>
      <c r="DS923" s="5"/>
      <c r="DT923" s="5"/>
      <c r="DU923" s="5"/>
      <c r="DV923" s="5"/>
      <c r="DW923" s="5"/>
      <c r="DX923" s="5"/>
      <c r="DY923" s="5"/>
      <c r="DZ923" s="5"/>
      <c r="EA923" s="5"/>
      <c r="EB923" s="5"/>
      <c r="EC923" s="5"/>
      <c r="ED923" s="5"/>
      <c r="EE923" s="5"/>
      <c r="EF923" s="5"/>
      <c r="EG923" s="5"/>
      <c r="EH923" s="5"/>
      <c r="EI923" s="5"/>
      <c r="EJ923" s="5"/>
      <c r="EK923" s="5"/>
      <c r="EL923" s="5"/>
      <c r="EM923" s="5"/>
      <c r="EN923" s="5"/>
      <c r="EO923" s="5"/>
      <c r="EP923" s="5"/>
      <c r="EQ923" s="5"/>
      <c r="ER923" s="5"/>
      <c r="ES923" s="5"/>
      <c r="ET923" s="5"/>
      <c r="EU923" s="5"/>
      <c r="EV923" s="5"/>
      <c r="EW923" s="5"/>
      <c r="EX923" s="5"/>
      <c r="EY923" s="5"/>
      <c r="EZ923" s="5"/>
      <c r="FA923" s="5"/>
      <c r="FB923" s="5"/>
      <c r="FC923" s="5"/>
      <c r="FD923" s="5"/>
      <c r="FE923" s="5"/>
      <c r="FF923" s="5"/>
      <c r="FG923" s="5"/>
      <c r="FH923" s="5"/>
      <c r="FI923" s="5"/>
      <c r="FJ923" s="5"/>
      <c r="FK923" s="5"/>
      <c r="FL923" s="5"/>
      <c r="FM923" s="5"/>
      <c r="FN923" s="5"/>
      <c r="FO923" s="5"/>
      <c r="FP923" s="5"/>
      <c r="FQ923" s="5"/>
      <c r="FR923" s="5"/>
      <c r="FS923" s="5"/>
      <c r="FT923" s="5"/>
      <c r="FU923" s="5"/>
      <c r="FV923" s="5"/>
      <c r="FW923" s="5"/>
      <c r="FX923" s="5"/>
      <c r="FY923" s="5"/>
      <c r="FZ923" s="5"/>
      <c r="GA923" s="5"/>
      <c r="GB923" s="5"/>
      <c r="GC923" s="5"/>
      <c r="GD923" s="5"/>
      <c r="GE923" s="5"/>
      <c r="GF923" s="5"/>
      <c r="GG923" s="5"/>
      <c r="GH923" s="5"/>
      <c r="GI923" s="5"/>
      <c r="GJ923" s="5"/>
      <c r="GK923" s="5"/>
      <c r="GL923" s="5"/>
      <c r="GM923" s="5"/>
      <c r="GN923" s="5"/>
      <c r="GO923" s="5"/>
      <c r="GP923" s="5"/>
      <c r="GQ923" s="5"/>
      <c r="GR923" s="5"/>
      <c r="GS923" s="5"/>
      <c r="GT923" s="5"/>
      <c r="GU923" s="5"/>
      <c r="GV923" s="5"/>
      <c r="GW923" s="5"/>
      <c r="GX923" s="5"/>
      <c r="GY923" s="5"/>
      <c r="GZ923" s="5"/>
      <c r="HA923" s="5"/>
      <c r="HB923" s="5"/>
      <c r="HC923" s="5"/>
      <c r="HD923" s="5"/>
      <c r="HE923" s="5"/>
      <c r="HF923" s="5"/>
      <c r="HG923" s="5"/>
      <c r="HH923" s="5"/>
      <c r="HI923" s="5"/>
      <c r="HJ923" s="5"/>
      <c r="HK923" s="5"/>
      <c r="HL923" s="5"/>
      <c r="HM923" s="5"/>
      <c r="HN923" s="5"/>
      <c r="HO923" s="5"/>
      <c r="HP923" s="5"/>
      <c r="HQ923" s="5"/>
      <c r="HR923" s="5"/>
      <c r="HS923" s="5"/>
      <c r="HT923" s="5"/>
      <c r="HU923" s="5"/>
      <c r="HV923" s="5"/>
      <c r="HW923" s="5"/>
      <c r="HX923" s="5"/>
      <c r="HY923" s="5"/>
      <c r="HZ923" s="5"/>
      <c r="IA923" s="5"/>
      <c r="IB923" s="5"/>
      <c r="IC923" s="5"/>
      <c r="ID923" s="5"/>
    </row>
    <row r="925" spans="1:238" s="210" customFormat="1">
      <c r="A925" s="122"/>
      <c r="B925" s="116"/>
      <c r="C925" s="117"/>
      <c r="D925" s="118"/>
      <c r="E925" s="119"/>
      <c r="F925" s="120"/>
      <c r="G925" s="121"/>
      <c r="H925" s="6"/>
      <c r="I925" s="40"/>
      <c r="J925" s="41"/>
      <c r="K925" s="42"/>
      <c r="L925" s="38"/>
      <c r="N925" s="39"/>
      <c r="O925" s="39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  <c r="CQ925" s="5"/>
      <c r="CR925" s="5"/>
      <c r="CS925" s="5"/>
      <c r="CT925" s="5"/>
      <c r="CU925" s="5"/>
      <c r="CV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  <c r="DM925" s="5"/>
      <c r="DN925" s="5"/>
      <c r="DO925" s="5"/>
      <c r="DP925" s="5"/>
      <c r="DQ925" s="5"/>
      <c r="DR925" s="5"/>
      <c r="DS925" s="5"/>
      <c r="DT925" s="5"/>
      <c r="DU925" s="5"/>
      <c r="DV925" s="5"/>
      <c r="DW925" s="5"/>
      <c r="DX925" s="5"/>
      <c r="DY925" s="5"/>
      <c r="DZ925" s="5"/>
      <c r="EA925" s="5"/>
      <c r="EB925" s="5"/>
      <c r="EC925" s="5"/>
      <c r="ED925" s="5"/>
      <c r="EE925" s="5"/>
      <c r="EF925" s="5"/>
      <c r="EG925" s="5"/>
      <c r="EH925" s="5"/>
      <c r="EI925" s="5"/>
      <c r="EJ925" s="5"/>
      <c r="EK925" s="5"/>
      <c r="EL925" s="5"/>
      <c r="EM925" s="5"/>
      <c r="EN925" s="5"/>
      <c r="EO925" s="5"/>
      <c r="EP925" s="5"/>
      <c r="EQ925" s="5"/>
      <c r="ER925" s="5"/>
      <c r="ES925" s="5"/>
      <c r="ET925" s="5"/>
      <c r="EU925" s="5"/>
      <c r="EV925" s="5"/>
      <c r="EW925" s="5"/>
      <c r="EX925" s="5"/>
      <c r="EY925" s="5"/>
      <c r="EZ925" s="5"/>
      <c r="FA925" s="5"/>
      <c r="FB925" s="5"/>
      <c r="FC925" s="5"/>
      <c r="FD925" s="5"/>
      <c r="FE925" s="5"/>
      <c r="FF925" s="5"/>
      <c r="FG925" s="5"/>
      <c r="FH925" s="5"/>
      <c r="FI925" s="5"/>
      <c r="FJ925" s="5"/>
      <c r="FK925" s="5"/>
      <c r="FL925" s="5"/>
      <c r="FM925" s="5"/>
      <c r="FN925" s="5"/>
      <c r="FO925" s="5"/>
      <c r="FP925" s="5"/>
      <c r="FQ925" s="5"/>
      <c r="FR925" s="5"/>
      <c r="FS925" s="5"/>
      <c r="FT925" s="5"/>
      <c r="FU925" s="5"/>
      <c r="FV925" s="5"/>
      <c r="FW925" s="5"/>
      <c r="FX925" s="5"/>
      <c r="FY925" s="5"/>
      <c r="FZ925" s="5"/>
      <c r="GA925" s="5"/>
      <c r="GB925" s="5"/>
      <c r="GC925" s="5"/>
      <c r="GD925" s="5"/>
      <c r="GE925" s="5"/>
      <c r="GF925" s="5"/>
      <c r="GG925" s="5"/>
      <c r="GH925" s="5"/>
      <c r="GI925" s="5"/>
      <c r="GJ925" s="5"/>
      <c r="GK925" s="5"/>
      <c r="GL925" s="5"/>
      <c r="GM925" s="5"/>
      <c r="GN925" s="5"/>
      <c r="GO925" s="5"/>
      <c r="GP925" s="5"/>
      <c r="GQ925" s="5"/>
      <c r="GR925" s="5"/>
      <c r="GS925" s="5"/>
      <c r="GT925" s="5"/>
      <c r="GU925" s="5"/>
      <c r="GV925" s="5"/>
      <c r="GW925" s="5"/>
      <c r="GX925" s="5"/>
      <c r="GY925" s="5"/>
      <c r="GZ925" s="5"/>
      <c r="HA925" s="5"/>
      <c r="HB925" s="5"/>
      <c r="HC925" s="5"/>
      <c r="HD925" s="5"/>
      <c r="HE925" s="5"/>
      <c r="HF925" s="5"/>
      <c r="HG925" s="5"/>
      <c r="HH925" s="5"/>
      <c r="HI925" s="5"/>
      <c r="HJ925" s="5"/>
      <c r="HK925" s="5"/>
      <c r="HL925" s="5"/>
      <c r="HM925" s="5"/>
      <c r="HN925" s="5"/>
      <c r="HO925" s="5"/>
      <c r="HP925" s="5"/>
      <c r="HQ925" s="5"/>
      <c r="HR925" s="5"/>
      <c r="HS925" s="5"/>
      <c r="HT925" s="5"/>
      <c r="HU925" s="5"/>
      <c r="HV925" s="5"/>
      <c r="HW925" s="5"/>
      <c r="HX925" s="5"/>
      <c r="HY925" s="5"/>
      <c r="HZ925" s="5"/>
      <c r="IA925" s="5"/>
      <c r="IB925" s="5"/>
      <c r="IC925" s="5"/>
      <c r="ID925" s="5"/>
    </row>
    <row r="926" spans="1:238" s="210" customFormat="1">
      <c r="A926" s="122"/>
      <c r="B926" s="116"/>
      <c r="C926" s="117"/>
      <c r="D926" s="118"/>
      <c r="E926" s="119"/>
      <c r="F926" s="120"/>
      <c r="G926" s="121"/>
      <c r="H926" s="6"/>
      <c r="I926" s="40"/>
      <c r="J926" s="41"/>
      <c r="K926" s="42"/>
      <c r="L926" s="38"/>
      <c r="N926" s="39"/>
      <c r="O926" s="39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5"/>
      <c r="DW926" s="5"/>
      <c r="DX926" s="5"/>
      <c r="DY926" s="5"/>
      <c r="DZ926" s="5"/>
      <c r="EA926" s="5"/>
      <c r="EB926" s="5"/>
      <c r="EC926" s="5"/>
      <c r="ED926" s="5"/>
      <c r="EE926" s="5"/>
      <c r="EF926" s="5"/>
      <c r="EG926" s="5"/>
      <c r="EH926" s="5"/>
      <c r="EI926" s="5"/>
      <c r="EJ926" s="5"/>
      <c r="EK926" s="5"/>
      <c r="EL926" s="5"/>
      <c r="EM926" s="5"/>
      <c r="EN926" s="5"/>
      <c r="EO926" s="5"/>
      <c r="EP926" s="5"/>
      <c r="EQ926" s="5"/>
      <c r="ER926" s="5"/>
      <c r="ES926" s="5"/>
      <c r="ET926" s="5"/>
      <c r="EU926" s="5"/>
      <c r="EV926" s="5"/>
      <c r="EW926" s="5"/>
      <c r="EX926" s="5"/>
      <c r="EY926" s="5"/>
      <c r="EZ926" s="5"/>
      <c r="FA926" s="5"/>
      <c r="FB926" s="5"/>
      <c r="FC926" s="5"/>
      <c r="FD926" s="5"/>
      <c r="FE926" s="5"/>
      <c r="FF926" s="5"/>
      <c r="FG926" s="5"/>
      <c r="FH926" s="5"/>
      <c r="FI926" s="5"/>
      <c r="FJ926" s="5"/>
      <c r="FK926" s="5"/>
      <c r="FL926" s="5"/>
      <c r="FM926" s="5"/>
      <c r="FN926" s="5"/>
      <c r="FO926" s="5"/>
      <c r="FP926" s="5"/>
      <c r="FQ926" s="5"/>
      <c r="FR926" s="5"/>
      <c r="FS926" s="5"/>
      <c r="FT926" s="5"/>
      <c r="FU926" s="5"/>
      <c r="FV926" s="5"/>
      <c r="FW926" s="5"/>
      <c r="FX926" s="5"/>
      <c r="FY926" s="5"/>
      <c r="FZ926" s="5"/>
      <c r="GA926" s="5"/>
      <c r="GB926" s="5"/>
      <c r="GC926" s="5"/>
      <c r="GD926" s="5"/>
      <c r="GE926" s="5"/>
      <c r="GF926" s="5"/>
      <c r="GG926" s="5"/>
      <c r="GH926" s="5"/>
      <c r="GI926" s="5"/>
      <c r="GJ926" s="5"/>
      <c r="GK926" s="5"/>
      <c r="GL926" s="5"/>
      <c r="GM926" s="5"/>
      <c r="GN926" s="5"/>
      <c r="GO926" s="5"/>
      <c r="GP926" s="5"/>
      <c r="GQ926" s="5"/>
      <c r="GR926" s="5"/>
      <c r="GS926" s="5"/>
      <c r="GT926" s="5"/>
      <c r="GU926" s="5"/>
      <c r="GV926" s="5"/>
      <c r="GW926" s="5"/>
      <c r="GX926" s="5"/>
      <c r="GY926" s="5"/>
      <c r="GZ926" s="5"/>
      <c r="HA926" s="5"/>
      <c r="HB926" s="5"/>
      <c r="HC926" s="5"/>
      <c r="HD926" s="5"/>
      <c r="HE926" s="5"/>
      <c r="HF926" s="5"/>
      <c r="HG926" s="5"/>
      <c r="HH926" s="5"/>
      <c r="HI926" s="5"/>
      <c r="HJ926" s="5"/>
      <c r="HK926" s="5"/>
      <c r="HL926" s="5"/>
      <c r="HM926" s="5"/>
      <c r="HN926" s="5"/>
      <c r="HO926" s="5"/>
      <c r="HP926" s="5"/>
      <c r="HQ926" s="5"/>
      <c r="HR926" s="5"/>
      <c r="HS926" s="5"/>
      <c r="HT926" s="5"/>
      <c r="HU926" s="5"/>
      <c r="HV926" s="5"/>
      <c r="HW926" s="5"/>
      <c r="HX926" s="5"/>
      <c r="HY926" s="5"/>
      <c r="HZ926" s="5"/>
      <c r="IA926" s="5"/>
      <c r="IB926" s="5"/>
      <c r="IC926" s="5"/>
      <c r="ID926" s="5"/>
    </row>
    <row r="927" spans="1:238" s="210" customFormat="1">
      <c r="A927" s="122"/>
      <c r="B927" s="116"/>
      <c r="C927" s="117"/>
      <c r="D927" s="118"/>
      <c r="E927" s="119"/>
      <c r="F927" s="120"/>
      <c r="G927" s="121"/>
      <c r="H927" s="6"/>
      <c r="I927" s="40"/>
      <c r="J927" s="41"/>
      <c r="K927" s="42"/>
      <c r="L927" s="38"/>
      <c r="N927" s="39"/>
      <c r="O927" s="39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  <c r="CQ927" s="5"/>
      <c r="CR927" s="5"/>
      <c r="CS927" s="5"/>
      <c r="CT927" s="5"/>
      <c r="CU927" s="5"/>
      <c r="CV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  <c r="DP927" s="5"/>
      <c r="DQ927" s="5"/>
      <c r="DR927" s="5"/>
      <c r="DS927" s="5"/>
      <c r="DT927" s="5"/>
      <c r="DU927" s="5"/>
      <c r="DV927" s="5"/>
      <c r="DW927" s="5"/>
      <c r="DX927" s="5"/>
      <c r="DY927" s="5"/>
      <c r="DZ927" s="5"/>
      <c r="EA927" s="5"/>
      <c r="EB927" s="5"/>
      <c r="EC927" s="5"/>
      <c r="ED927" s="5"/>
      <c r="EE927" s="5"/>
      <c r="EF927" s="5"/>
      <c r="EG927" s="5"/>
      <c r="EH927" s="5"/>
      <c r="EI927" s="5"/>
      <c r="EJ927" s="5"/>
      <c r="EK927" s="5"/>
      <c r="EL927" s="5"/>
      <c r="EM927" s="5"/>
      <c r="EN927" s="5"/>
      <c r="EO927" s="5"/>
      <c r="EP927" s="5"/>
      <c r="EQ927" s="5"/>
      <c r="ER927" s="5"/>
      <c r="ES927" s="5"/>
      <c r="ET927" s="5"/>
      <c r="EU927" s="5"/>
      <c r="EV927" s="5"/>
      <c r="EW927" s="5"/>
      <c r="EX927" s="5"/>
      <c r="EY927" s="5"/>
      <c r="EZ927" s="5"/>
      <c r="FA927" s="5"/>
      <c r="FB927" s="5"/>
      <c r="FC927" s="5"/>
      <c r="FD927" s="5"/>
      <c r="FE927" s="5"/>
      <c r="FF927" s="5"/>
      <c r="FG927" s="5"/>
      <c r="FH927" s="5"/>
      <c r="FI927" s="5"/>
      <c r="FJ927" s="5"/>
      <c r="FK927" s="5"/>
      <c r="FL927" s="5"/>
      <c r="FM927" s="5"/>
      <c r="FN927" s="5"/>
      <c r="FO927" s="5"/>
      <c r="FP927" s="5"/>
      <c r="FQ927" s="5"/>
      <c r="FR927" s="5"/>
      <c r="FS927" s="5"/>
      <c r="FT927" s="5"/>
      <c r="FU927" s="5"/>
      <c r="FV927" s="5"/>
      <c r="FW927" s="5"/>
      <c r="FX927" s="5"/>
      <c r="FY927" s="5"/>
      <c r="FZ927" s="5"/>
      <c r="GA927" s="5"/>
      <c r="GB927" s="5"/>
      <c r="GC927" s="5"/>
      <c r="GD927" s="5"/>
      <c r="GE927" s="5"/>
      <c r="GF927" s="5"/>
      <c r="GG927" s="5"/>
      <c r="GH927" s="5"/>
      <c r="GI927" s="5"/>
      <c r="GJ927" s="5"/>
      <c r="GK927" s="5"/>
      <c r="GL927" s="5"/>
      <c r="GM927" s="5"/>
      <c r="GN927" s="5"/>
      <c r="GO927" s="5"/>
      <c r="GP927" s="5"/>
      <c r="GQ927" s="5"/>
      <c r="GR927" s="5"/>
      <c r="GS927" s="5"/>
      <c r="GT927" s="5"/>
      <c r="GU927" s="5"/>
      <c r="GV927" s="5"/>
      <c r="GW927" s="5"/>
      <c r="GX927" s="5"/>
      <c r="GY927" s="5"/>
      <c r="GZ927" s="5"/>
      <c r="HA927" s="5"/>
      <c r="HB927" s="5"/>
      <c r="HC927" s="5"/>
      <c r="HD927" s="5"/>
      <c r="HE927" s="5"/>
      <c r="HF927" s="5"/>
      <c r="HG927" s="5"/>
      <c r="HH927" s="5"/>
      <c r="HI927" s="5"/>
      <c r="HJ927" s="5"/>
      <c r="HK927" s="5"/>
      <c r="HL927" s="5"/>
      <c r="HM927" s="5"/>
      <c r="HN927" s="5"/>
      <c r="HO927" s="5"/>
      <c r="HP927" s="5"/>
      <c r="HQ927" s="5"/>
      <c r="HR927" s="5"/>
      <c r="HS927" s="5"/>
      <c r="HT927" s="5"/>
      <c r="HU927" s="5"/>
      <c r="HV927" s="5"/>
      <c r="HW927" s="5"/>
      <c r="HX927" s="5"/>
      <c r="HY927" s="5"/>
      <c r="HZ927" s="5"/>
      <c r="IA927" s="5"/>
      <c r="IB927" s="5"/>
      <c r="IC927" s="5"/>
      <c r="ID927" s="5"/>
    </row>
    <row r="928" spans="1:238" s="210" customFormat="1">
      <c r="A928" s="122"/>
      <c r="B928" s="116"/>
      <c r="C928" s="117"/>
      <c r="D928" s="118"/>
      <c r="E928" s="119"/>
      <c r="F928" s="120"/>
      <c r="G928" s="121"/>
      <c r="H928" s="6"/>
      <c r="I928" s="40"/>
      <c r="J928" s="41"/>
      <c r="K928" s="42"/>
      <c r="L928" s="38"/>
      <c r="N928" s="39"/>
      <c r="O928" s="39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/>
      <c r="CP928" s="5"/>
      <c r="CQ928" s="5"/>
      <c r="CR928" s="5"/>
      <c r="CS928" s="5"/>
      <c r="CT928" s="5"/>
      <c r="CU928" s="5"/>
      <c r="CV928" s="5"/>
      <c r="CW928" s="5"/>
      <c r="CX928" s="5"/>
      <c r="CY928" s="5"/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M928" s="5"/>
      <c r="DN928" s="5"/>
      <c r="DO928" s="5"/>
      <c r="DP928" s="5"/>
      <c r="DQ928" s="5"/>
      <c r="DR928" s="5"/>
      <c r="DS928" s="5"/>
      <c r="DT928" s="5"/>
      <c r="DU928" s="5"/>
      <c r="DV928" s="5"/>
      <c r="DW928" s="5"/>
      <c r="DX928" s="5"/>
      <c r="DY928" s="5"/>
      <c r="DZ928" s="5"/>
      <c r="EA928" s="5"/>
      <c r="EB928" s="5"/>
      <c r="EC928" s="5"/>
      <c r="ED928" s="5"/>
      <c r="EE928" s="5"/>
      <c r="EF928" s="5"/>
      <c r="EG928" s="5"/>
      <c r="EH928" s="5"/>
      <c r="EI928" s="5"/>
      <c r="EJ928" s="5"/>
      <c r="EK928" s="5"/>
      <c r="EL928" s="5"/>
      <c r="EM928" s="5"/>
      <c r="EN928" s="5"/>
      <c r="EO928" s="5"/>
      <c r="EP928" s="5"/>
      <c r="EQ928" s="5"/>
      <c r="ER928" s="5"/>
      <c r="ES928" s="5"/>
      <c r="ET928" s="5"/>
      <c r="EU928" s="5"/>
      <c r="EV928" s="5"/>
      <c r="EW928" s="5"/>
      <c r="EX928" s="5"/>
      <c r="EY928" s="5"/>
      <c r="EZ928" s="5"/>
      <c r="FA928" s="5"/>
      <c r="FB928" s="5"/>
      <c r="FC928" s="5"/>
      <c r="FD928" s="5"/>
      <c r="FE928" s="5"/>
      <c r="FF928" s="5"/>
      <c r="FG928" s="5"/>
      <c r="FH928" s="5"/>
      <c r="FI928" s="5"/>
      <c r="FJ928" s="5"/>
      <c r="FK928" s="5"/>
      <c r="FL928" s="5"/>
      <c r="FM928" s="5"/>
      <c r="FN928" s="5"/>
      <c r="FO928" s="5"/>
      <c r="FP928" s="5"/>
      <c r="FQ928" s="5"/>
      <c r="FR928" s="5"/>
      <c r="FS928" s="5"/>
      <c r="FT928" s="5"/>
      <c r="FU928" s="5"/>
      <c r="FV928" s="5"/>
      <c r="FW928" s="5"/>
      <c r="FX928" s="5"/>
      <c r="FY928" s="5"/>
      <c r="FZ928" s="5"/>
      <c r="GA928" s="5"/>
      <c r="GB928" s="5"/>
      <c r="GC928" s="5"/>
      <c r="GD928" s="5"/>
      <c r="GE928" s="5"/>
      <c r="GF928" s="5"/>
      <c r="GG928" s="5"/>
      <c r="GH928" s="5"/>
      <c r="GI928" s="5"/>
      <c r="GJ928" s="5"/>
      <c r="GK928" s="5"/>
      <c r="GL928" s="5"/>
      <c r="GM928" s="5"/>
      <c r="GN928" s="5"/>
      <c r="GO928" s="5"/>
      <c r="GP928" s="5"/>
      <c r="GQ928" s="5"/>
      <c r="GR928" s="5"/>
      <c r="GS928" s="5"/>
      <c r="GT928" s="5"/>
      <c r="GU928" s="5"/>
      <c r="GV928" s="5"/>
      <c r="GW928" s="5"/>
      <c r="GX928" s="5"/>
      <c r="GY928" s="5"/>
      <c r="GZ928" s="5"/>
      <c r="HA928" s="5"/>
      <c r="HB928" s="5"/>
      <c r="HC928" s="5"/>
      <c r="HD928" s="5"/>
      <c r="HE928" s="5"/>
      <c r="HF928" s="5"/>
      <c r="HG928" s="5"/>
      <c r="HH928" s="5"/>
      <c r="HI928" s="5"/>
      <c r="HJ928" s="5"/>
      <c r="HK928" s="5"/>
      <c r="HL928" s="5"/>
      <c r="HM928" s="5"/>
      <c r="HN928" s="5"/>
      <c r="HO928" s="5"/>
      <c r="HP928" s="5"/>
      <c r="HQ928" s="5"/>
      <c r="HR928" s="5"/>
      <c r="HS928" s="5"/>
      <c r="HT928" s="5"/>
      <c r="HU928" s="5"/>
      <c r="HV928" s="5"/>
      <c r="HW928" s="5"/>
      <c r="HX928" s="5"/>
      <c r="HY928" s="5"/>
      <c r="HZ928" s="5"/>
      <c r="IA928" s="5"/>
      <c r="IB928" s="5"/>
      <c r="IC928" s="5"/>
      <c r="ID928" s="5"/>
    </row>
    <row r="929" spans="1:238" s="210" customFormat="1">
      <c r="A929" s="122"/>
      <c r="B929" s="116"/>
      <c r="C929" s="117"/>
      <c r="D929" s="118"/>
      <c r="E929" s="119"/>
      <c r="F929" s="120"/>
      <c r="G929" s="121"/>
      <c r="H929" s="6"/>
      <c r="I929" s="40"/>
      <c r="J929" s="41"/>
      <c r="K929" s="42"/>
      <c r="L929" s="38"/>
      <c r="N929" s="39"/>
      <c r="O929" s="39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  <c r="CQ929" s="5"/>
      <c r="CR929" s="5"/>
      <c r="CS929" s="5"/>
      <c r="CT929" s="5"/>
      <c r="CU929" s="5"/>
      <c r="CV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  <c r="DP929" s="5"/>
      <c r="DQ929" s="5"/>
      <c r="DR929" s="5"/>
      <c r="DS929" s="5"/>
      <c r="DT929" s="5"/>
      <c r="DU929" s="5"/>
      <c r="DV929" s="5"/>
      <c r="DW929" s="5"/>
      <c r="DX929" s="5"/>
      <c r="DY929" s="5"/>
      <c r="DZ929" s="5"/>
      <c r="EA929" s="5"/>
      <c r="EB929" s="5"/>
      <c r="EC929" s="5"/>
      <c r="ED929" s="5"/>
      <c r="EE929" s="5"/>
      <c r="EF929" s="5"/>
      <c r="EG929" s="5"/>
      <c r="EH929" s="5"/>
      <c r="EI929" s="5"/>
      <c r="EJ929" s="5"/>
      <c r="EK929" s="5"/>
      <c r="EL929" s="5"/>
      <c r="EM929" s="5"/>
      <c r="EN929" s="5"/>
      <c r="EO929" s="5"/>
      <c r="EP929" s="5"/>
      <c r="EQ929" s="5"/>
      <c r="ER929" s="5"/>
      <c r="ES929" s="5"/>
      <c r="ET929" s="5"/>
      <c r="EU929" s="5"/>
      <c r="EV929" s="5"/>
      <c r="EW929" s="5"/>
      <c r="EX929" s="5"/>
      <c r="EY929" s="5"/>
      <c r="EZ929" s="5"/>
      <c r="FA929" s="5"/>
      <c r="FB929" s="5"/>
      <c r="FC929" s="5"/>
      <c r="FD929" s="5"/>
      <c r="FE929" s="5"/>
      <c r="FF929" s="5"/>
      <c r="FG929" s="5"/>
      <c r="FH929" s="5"/>
      <c r="FI929" s="5"/>
      <c r="FJ929" s="5"/>
      <c r="FK929" s="5"/>
      <c r="FL929" s="5"/>
      <c r="FM929" s="5"/>
      <c r="FN929" s="5"/>
      <c r="FO929" s="5"/>
      <c r="FP929" s="5"/>
      <c r="FQ929" s="5"/>
      <c r="FR929" s="5"/>
      <c r="FS929" s="5"/>
      <c r="FT929" s="5"/>
      <c r="FU929" s="5"/>
      <c r="FV929" s="5"/>
      <c r="FW929" s="5"/>
      <c r="FX929" s="5"/>
      <c r="FY929" s="5"/>
      <c r="FZ929" s="5"/>
      <c r="GA929" s="5"/>
      <c r="GB929" s="5"/>
      <c r="GC929" s="5"/>
      <c r="GD929" s="5"/>
      <c r="GE929" s="5"/>
      <c r="GF929" s="5"/>
      <c r="GG929" s="5"/>
      <c r="GH929" s="5"/>
      <c r="GI929" s="5"/>
      <c r="GJ929" s="5"/>
      <c r="GK929" s="5"/>
      <c r="GL929" s="5"/>
      <c r="GM929" s="5"/>
      <c r="GN929" s="5"/>
      <c r="GO929" s="5"/>
      <c r="GP929" s="5"/>
      <c r="GQ929" s="5"/>
      <c r="GR929" s="5"/>
      <c r="GS929" s="5"/>
      <c r="GT929" s="5"/>
      <c r="GU929" s="5"/>
      <c r="GV929" s="5"/>
      <c r="GW929" s="5"/>
      <c r="GX929" s="5"/>
      <c r="GY929" s="5"/>
      <c r="GZ929" s="5"/>
      <c r="HA929" s="5"/>
      <c r="HB929" s="5"/>
      <c r="HC929" s="5"/>
      <c r="HD929" s="5"/>
      <c r="HE929" s="5"/>
      <c r="HF929" s="5"/>
      <c r="HG929" s="5"/>
      <c r="HH929" s="5"/>
      <c r="HI929" s="5"/>
      <c r="HJ929" s="5"/>
      <c r="HK929" s="5"/>
      <c r="HL929" s="5"/>
      <c r="HM929" s="5"/>
      <c r="HN929" s="5"/>
      <c r="HO929" s="5"/>
      <c r="HP929" s="5"/>
      <c r="HQ929" s="5"/>
      <c r="HR929" s="5"/>
      <c r="HS929" s="5"/>
      <c r="HT929" s="5"/>
      <c r="HU929" s="5"/>
      <c r="HV929" s="5"/>
      <c r="HW929" s="5"/>
      <c r="HX929" s="5"/>
      <c r="HY929" s="5"/>
      <c r="HZ929" s="5"/>
      <c r="IA929" s="5"/>
      <c r="IB929" s="5"/>
      <c r="IC929" s="5"/>
      <c r="ID929" s="5"/>
    </row>
    <row r="930" spans="1:238" s="210" customFormat="1">
      <c r="A930" s="122"/>
      <c r="B930" s="116"/>
      <c r="C930" s="117"/>
      <c r="D930" s="118"/>
      <c r="E930" s="119"/>
      <c r="F930" s="120"/>
      <c r="G930" s="121"/>
      <c r="H930" s="6"/>
      <c r="I930" s="40"/>
      <c r="J930" s="41"/>
      <c r="K930" s="42"/>
      <c r="L930" s="38"/>
      <c r="N930" s="39"/>
      <c r="O930" s="39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5"/>
      <c r="DW930" s="5"/>
      <c r="DX930" s="5"/>
      <c r="DY930" s="5"/>
      <c r="DZ930" s="5"/>
      <c r="EA930" s="5"/>
      <c r="EB930" s="5"/>
      <c r="EC930" s="5"/>
      <c r="ED930" s="5"/>
      <c r="EE930" s="5"/>
      <c r="EF930" s="5"/>
      <c r="EG930" s="5"/>
      <c r="EH930" s="5"/>
      <c r="EI930" s="5"/>
      <c r="EJ930" s="5"/>
      <c r="EK930" s="5"/>
      <c r="EL930" s="5"/>
      <c r="EM930" s="5"/>
      <c r="EN930" s="5"/>
      <c r="EO930" s="5"/>
      <c r="EP930" s="5"/>
      <c r="EQ930" s="5"/>
      <c r="ER930" s="5"/>
      <c r="ES930" s="5"/>
      <c r="ET930" s="5"/>
      <c r="EU930" s="5"/>
      <c r="EV930" s="5"/>
      <c r="EW930" s="5"/>
      <c r="EX930" s="5"/>
      <c r="EY930" s="5"/>
      <c r="EZ930" s="5"/>
      <c r="FA930" s="5"/>
      <c r="FB930" s="5"/>
      <c r="FC930" s="5"/>
      <c r="FD930" s="5"/>
      <c r="FE930" s="5"/>
      <c r="FF930" s="5"/>
      <c r="FG930" s="5"/>
      <c r="FH930" s="5"/>
      <c r="FI930" s="5"/>
      <c r="FJ930" s="5"/>
      <c r="FK930" s="5"/>
      <c r="FL930" s="5"/>
      <c r="FM930" s="5"/>
      <c r="FN930" s="5"/>
      <c r="FO930" s="5"/>
      <c r="FP930" s="5"/>
      <c r="FQ930" s="5"/>
      <c r="FR930" s="5"/>
      <c r="FS930" s="5"/>
      <c r="FT930" s="5"/>
      <c r="FU930" s="5"/>
      <c r="FV930" s="5"/>
      <c r="FW930" s="5"/>
      <c r="FX930" s="5"/>
      <c r="FY930" s="5"/>
      <c r="FZ930" s="5"/>
      <c r="GA930" s="5"/>
      <c r="GB930" s="5"/>
      <c r="GC930" s="5"/>
      <c r="GD930" s="5"/>
      <c r="GE930" s="5"/>
      <c r="GF930" s="5"/>
      <c r="GG930" s="5"/>
      <c r="GH930" s="5"/>
      <c r="GI930" s="5"/>
      <c r="GJ930" s="5"/>
      <c r="GK930" s="5"/>
      <c r="GL930" s="5"/>
      <c r="GM930" s="5"/>
      <c r="GN930" s="5"/>
      <c r="GO930" s="5"/>
      <c r="GP930" s="5"/>
      <c r="GQ930" s="5"/>
      <c r="GR930" s="5"/>
      <c r="GS930" s="5"/>
      <c r="GT930" s="5"/>
      <c r="GU930" s="5"/>
      <c r="GV930" s="5"/>
      <c r="GW930" s="5"/>
      <c r="GX930" s="5"/>
      <c r="GY930" s="5"/>
      <c r="GZ930" s="5"/>
      <c r="HA930" s="5"/>
      <c r="HB930" s="5"/>
      <c r="HC930" s="5"/>
      <c r="HD930" s="5"/>
      <c r="HE930" s="5"/>
      <c r="HF930" s="5"/>
      <c r="HG930" s="5"/>
      <c r="HH930" s="5"/>
      <c r="HI930" s="5"/>
      <c r="HJ930" s="5"/>
      <c r="HK930" s="5"/>
      <c r="HL930" s="5"/>
      <c r="HM930" s="5"/>
      <c r="HN930" s="5"/>
      <c r="HO930" s="5"/>
      <c r="HP930" s="5"/>
      <c r="HQ930" s="5"/>
      <c r="HR930" s="5"/>
      <c r="HS930" s="5"/>
      <c r="HT930" s="5"/>
      <c r="HU930" s="5"/>
      <c r="HV930" s="5"/>
      <c r="HW930" s="5"/>
      <c r="HX930" s="5"/>
      <c r="HY930" s="5"/>
      <c r="HZ930" s="5"/>
      <c r="IA930" s="5"/>
      <c r="IB930" s="5"/>
      <c r="IC930" s="5"/>
      <c r="ID930" s="5"/>
    </row>
    <row r="931" spans="1:238" s="210" customFormat="1">
      <c r="A931" s="122"/>
      <c r="B931" s="116"/>
      <c r="C931" s="117"/>
      <c r="D931" s="118"/>
      <c r="E931" s="119"/>
      <c r="F931" s="120"/>
      <c r="G931" s="121"/>
      <c r="H931" s="6"/>
      <c r="I931" s="40"/>
      <c r="J931" s="41"/>
      <c r="K931" s="42"/>
      <c r="L931" s="38"/>
      <c r="N931" s="39"/>
      <c r="O931" s="39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  <c r="CQ931" s="5"/>
      <c r="CR931" s="5"/>
      <c r="CS931" s="5"/>
      <c r="CT931" s="5"/>
      <c r="CU931" s="5"/>
      <c r="CV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  <c r="DM931" s="5"/>
      <c r="DN931" s="5"/>
      <c r="DO931" s="5"/>
      <c r="DP931" s="5"/>
      <c r="DQ931" s="5"/>
      <c r="DR931" s="5"/>
      <c r="DS931" s="5"/>
      <c r="DT931" s="5"/>
      <c r="DU931" s="5"/>
      <c r="DV931" s="5"/>
      <c r="DW931" s="5"/>
      <c r="DX931" s="5"/>
      <c r="DY931" s="5"/>
      <c r="DZ931" s="5"/>
      <c r="EA931" s="5"/>
      <c r="EB931" s="5"/>
      <c r="EC931" s="5"/>
      <c r="ED931" s="5"/>
      <c r="EE931" s="5"/>
      <c r="EF931" s="5"/>
      <c r="EG931" s="5"/>
      <c r="EH931" s="5"/>
      <c r="EI931" s="5"/>
      <c r="EJ931" s="5"/>
      <c r="EK931" s="5"/>
      <c r="EL931" s="5"/>
      <c r="EM931" s="5"/>
      <c r="EN931" s="5"/>
      <c r="EO931" s="5"/>
      <c r="EP931" s="5"/>
      <c r="EQ931" s="5"/>
      <c r="ER931" s="5"/>
      <c r="ES931" s="5"/>
      <c r="ET931" s="5"/>
      <c r="EU931" s="5"/>
      <c r="EV931" s="5"/>
      <c r="EW931" s="5"/>
      <c r="EX931" s="5"/>
      <c r="EY931" s="5"/>
      <c r="EZ931" s="5"/>
      <c r="FA931" s="5"/>
      <c r="FB931" s="5"/>
      <c r="FC931" s="5"/>
      <c r="FD931" s="5"/>
      <c r="FE931" s="5"/>
      <c r="FF931" s="5"/>
      <c r="FG931" s="5"/>
      <c r="FH931" s="5"/>
      <c r="FI931" s="5"/>
      <c r="FJ931" s="5"/>
      <c r="FK931" s="5"/>
      <c r="FL931" s="5"/>
      <c r="FM931" s="5"/>
      <c r="FN931" s="5"/>
      <c r="FO931" s="5"/>
      <c r="FP931" s="5"/>
      <c r="FQ931" s="5"/>
      <c r="FR931" s="5"/>
      <c r="FS931" s="5"/>
      <c r="FT931" s="5"/>
      <c r="FU931" s="5"/>
      <c r="FV931" s="5"/>
      <c r="FW931" s="5"/>
      <c r="FX931" s="5"/>
      <c r="FY931" s="5"/>
      <c r="FZ931" s="5"/>
      <c r="GA931" s="5"/>
      <c r="GB931" s="5"/>
      <c r="GC931" s="5"/>
      <c r="GD931" s="5"/>
      <c r="GE931" s="5"/>
      <c r="GF931" s="5"/>
      <c r="GG931" s="5"/>
      <c r="GH931" s="5"/>
      <c r="GI931" s="5"/>
      <c r="GJ931" s="5"/>
      <c r="GK931" s="5"/>
      <c r="GL931" s="5"/>
      <c r="GM931" s="5"/>
      <c r="GN931" s="5"/>
      <c r="GO931" s="5"/>
      <c r="GP931" s="5"/>
      <c r="GQ931" s="5"/>
      <c r="GR931" s="5"/>
      <c r="GS931" s="5"/>
      <c r="GT931" s="5"/>
      <c r="GU931" s="5"/>
      <c r="GV931" s="5"/>
      <c r="GW931" s="5"/>
      <c r="GX931" s="5"/>
      <c r="GY931" s="5"/>
      <c r="GZ931" s="5"/>
      <c r="HA931" s="5"/>
      <c r="HB931" s="5"/>
      <c r="HC931" s="5"/>
      <c r="HD931" s="5"/>
      <c r="HE931" s="5"/>
      <c r="HF931" s="5"/>
      <c r="HG931" s="5"/>
      <c r="HH931" s="5"/>
      <c r="HI931" s="5"/>
      <c r="HJ931" s="5"/>
      <c r="HK931" s="5"/>
      <c r="HL931" s="5"/>
      <c r="HM931" s="5"/>
      <c r="HN931" s="5"/>
      <c r="HO931" s="5"/>
      <c r="HP931" s="5"/>
      <c r="HQ931" s="5"/>
      <c r="HR931" s="5"/>
      <c r="HS931" s="5"/>
      <c r="HT931" s="5"/>
      <c r="HU931" s="5"/>
      <c r="HV931" s="5"/>
      <c r="HW931" s="5"/>
      <c r="HX931" s="5"/>
      <c r="HY931" s="5"/>
      <c r="HZ931" s="5"/>
      <c r="IA931" s="5"/>
      <c r="IB931" s="5"/>
      <c r="IC931" s="5"/>
      <c r="ID931" s="5"/>
    </row>
    <row r="933" spans="1:238" s="210" customFormat="1">
      <c r="A933" s="122"/>
      <c r="B933" s="116"/>
      <c r="C933" s="117"/>
      <c r="D933" s="118"/>
      <c r="E933" s="119"/>
      <c r="F933" s="120"/>
      <c r="G933" s="121"/>
      <c r="H933" s="6"/>
      <c r="I933" s="40"/>
      <c r="J933" s="41"/>
      <c r="K933" s="42"/>
      <c r="L933" s="38"/>
      <c r="N933" s="39"/>
      <c r="O933" s="39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  <c r="CQ933" s="5"/>
      <c r="CR933" s="5"/>
      <c r="CS933" s="5"/>
      <c r="CT933" s="5"/>
      <c r="CU933" s="5"/>
      <c r="CV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  <c r="DM933" s="5"/>
      <c r="DN933" s="5"/>
      <c r="DO933" s="5"/>
      <c r="DP933" s="5"/>
      <c r="DQ933" s="5"/>
      <c r="DR933" s="5"/>
      <c r="DS933" s="5"/>
      <c r="DT933" s="5"/>
      <c r="DU933" s="5"/>
      <c r="DV933" s="5"/>
      <c r="DW933" s="5"/>
      <c r="DX933" s="5"/>
      <c r="DY933" s="5"/>
      <c r="DZ933" s="5"/>
      <c r="EA933" s="5"/>
      <c r="EB933" s="5"/>
      <c r="EC933" s="5"/>
      <c r="ED933" s="5"/>
      <c r="EE933" s="5"/>
      <c r="EF933" s="5"/>
      <c r="EG933" s="5"/>
      <c r="EH933" s="5"/>
      <c r="EI933" s="5"/>
      <c r="EJ933" s="5"/>
      <c r="EK933" s="5"/>
      <c r="EL933" s="5"/>
      <c r="EM933" s="5"/>
      <c r="EN933" s="5"/>
      <c r="EO933" s="5"/>
      <c r="EP933" s="5"/>
      <c r="EQ933" s="5"/>
      <c r="ER933" s="5"/>
      <c r="ES933" s="5"/>
      <c r="ET933" s="5"/>
      <c r="EU933" s="5"/>
      <c r="EV933" s="5"/>
      <c r="EW933" s="5"/>
      <c r="EX933" s="5"/>
      <c r="EY933" s="5"/>
      <c r="EZ933" s="5"/>
      <c r="FA933" s="5"/>
      <c r="FB933" s="5"/>
      <c r="FC933" s="5"/>
      <c r="FD933" s="5"/>
      <c r="FE933" s="5"/>
      <c r="FF933" s="5"/>
      <c r="FG933" s="5"/>
      <c r="FH933" s="5"/>
      <c r="FI933" s="5"/>
      <c r="FJ933" s="5"/>
      <c r="FK933" s="5"/>
      <c r="FL933" s="5"/>
      <c r="FM933" s="5"/>
      <c r="FN933" s="5"/>
      <c r="FO933" s="5"/>
      <c r="FP933" s="5"/>
      <c r="FQ933" s="5"/>
      <c r="FR933" s="5"/>
      <c r="FS933" s="5"/>
      <c r="FT933" s="5"/>
      <c r="FU933" s="5"/>
      <c r="FV933" s="5"/>
      <c r="FW933" s="5"/>
      <c r="FX933" s="5"/>
      <c r="FY933" s="5"/>
      <c r="FZ933" s="5"/>
      <c r="GA933" s="5"/>
      <c r="GB933" s="5"/>
      <c r="GC933" s="5"/>
      <c r="GD933" s="5"/>
      <c r="GE933" s="5"/>
      <c r="GF933" s="5"/>
      <c r="GG933" s="5"/>
      <c r="GH933" s="5"/>
      <c r="GI933" s="5"/>
      <c r="GJ933" s="5"/>
      <c r="GK933" s="5"/>
      <c r="GL933" s="5"/>
      <c r="GM933" s="5"/>
      <c r="GN933" s="5"/>
      <c r="GO933" s="5"/>
      <c r="GP933" s="5"/>
      <c r="GQ933" s="5"/>
      <c r="GR933" s="5"/>
      <c r="GS933" s="5"/>
      <c r="GT933" s="5"/>
      <c r="GU933" s="5"/>
      <c r="GV933" s="5"/>
      <c r="GW933" s="5"/>
      <c r="GX933" s="5"/>
      <c r="GY933" s="5"/>
      <c r="GZ933" s="5"/>
      <c r="HA933" s="5"/>
      <c r="HB933" s="5"/>
      <c r="HC933" s="5"/>
      <c r="HD933" s="5"/>
      <c r="HE933" s="5"/>
      <c r="HF933" s="5"/>
      <c r="HG933" s="5"/>
      <c r="HH933" s="5"/>
      <c r="HI933" s="5"/>
      <c r="HJ933" s="5"/>
      <c r="HK933" s="5"/>
      <c r="HL933" s="5"/>
      <c r="HM933" s="5"/>
      <c r="HN933" s="5"/>
      <c r="HO933" s="5"/>
      <c r="HP933" s="5"/>
      <c r="HQ933" s="5"/>
      <c r="HR933" s="5"/>
      <c r="HS933" s="5"/>
      <c r="HT933" s="5"/>
      <c r="HU933" s="5"/>
      <c r="HV933" s="5"/>
      <c r="HW933" s="5"/>
      <c r="HX933" s="5"/>
      <c r="HY933" s="5"/>
      <c r="HZ933" s="5"/>
      <c r="IA933" s="5"/>
      <c r="IB933" s="5"/>
      <c r="IC933" s="5"/>
      <c r="ID933" s="5"/>
    </row>
    <row r="935" spans="1:238" s="210" customFormat="1">
      <c r="A935" s="122"/>
      <c r="B935" s="116"/>
      <c r="C935" s="117"/>
      <c r="D935" s="118"/>
      <c r="E935" s="119"/>
      <c r="F935" s="120"/>
      <c r="G935" s="121"/>
      <c r="H935" s="6"/>
      <c r="I935" s="40"/>
      <c r="J935" s="41"/>
      <c r="K935" s="42"/>
      <c r="L935" s="38"/>
      <c r="N935" s="39"/>
      <c r="O935" s="39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  <c r="CQ935" s="5"/>
      <c r="CR935" s="5"/>
      <c r="CS935" s="5"/>
      <c r="CT935" s="5"/>
      <c r="CU935" s="5"/>
      <c r="CV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  <c r="DM935" s="5"/>
      <c r="DN935" s="5"/>
      <c r="DO935" s="5"/>
      <c r="DP935" s="5"/>
      <c r="DQ935" s="5"/>
      <c r="DR935" s="5"/>
      <c r="DS935" s="5"/>
      <c r="DT935" s="5"/>
      <c r="DU935" s="5"/>
      <c r="DV935" s="5"/>
      <c r="DW935" s="5"/>
      <c r="DX935" s="5"/>
      <c r="DY935" s="5"/>
      <c r="DZ935" s="5"/>
      <c r="EA935" s="5"/>
      <c r="EB935" s="5"/>
      <c r="EC935" s="5"/>
      <c r="ED935" s="5"/>
      <c r="EE935" s="5"/>
      <c r="EF935" s="5"/>
      <c r="EG935" s="5"/>
      <c r="EH935" s="5"/>
      <c r="EI935" s="5"/>
      <c r="EJ935" s="5"/>
      <c r="EK935" s="5"/>
      <c r="EL935" s="5"/>
      <c r="EM935" s="5"/>
      <c r="EN935" s="5"/>
      <c r="EO935" s="5"/>
      <c r="EP935" s="5"/>
      <c r="EQ935" s="5"/>
      <c r="ER935" s="5"/>
      <c r="ES935" s="5"/>
      <c r="ET935" s="5"/>
      <c r="EU935" s="5"/>
      <c r="EV935" s="5"/>
      <c r="EW935" s="5"/>
      <c r="EX935" s="5"/>
      <c r="EY935" s="5"/>
      <c r="EZ935" s="5"/>
      <c r="FA935" s="5"/>
      <c r="FB935" s="5"/>
      <c r="FC935" s="5"/>
      <c r="FD935" s="5"/>
      <c r="FE935" s="5"/>
      <c r="FF935" s="5"/>
      <c r="FG935" s="5"/>
      <c r="FH935" s="5"/>
      <c r="FI935" s="5"/>
      <c r="FJ935" s="5"/>
      <c r="FK935" s="5"/>
      <c r="FL935" s="5"/>
      <c r="FM935" s="5"/>
      <c r="FN935" s="5"/>
      <c r="FO935" s="5"/>
      <c r="FP935" s="5"/>
      <c r="FQ935" s="5"/>
      <c r="FR935" s="5"/>
      <c r="FS935" s="5"/>
      <c r="FT935" s="5"/>
      <c r="FU935" s="5"/>
      <c r="FV935" s="5"/>
      <c r="FW935" s="5"/>
      <c r="FX935" s="5"/>
      <c r="FY935" s="5"/>
      <c r="FZ935" s="5"/>
      <c r="GA935" s="5"/>
      <c r="GB935" s="5"/>
      <c r="GC935" s="5"/>
      <c r="GD935" s="5"/>
      <c r="GE935" s="5"/>
      <c r="GF935" s="5"/>
      <c r="GG935" s="5"/>
      <c r="GH935" s="5"/>
      <c r="GI935" s="5"/>
      <c r="GJ935" s="5"/>
      <c r="GK935" s="5"/>
      <c r="GL935" s="5"/>
      <c r="GM935" s="5"/>
      <c r="GN935" s="5"/>
      <c r="GO935" s="5"/>
      <c r="GP935" s="5"/>
      <c r="GQ935" s="5"/>
      <c r="GR935" s="5"/>
      <c r="GS935" s="5"/>
      <c r="GT935" s="5"/>
      <c r="GU935" s="5"/>
      <c r="GV935" s="5"/>
      <c r="GW935" s="5"/>
      <c r="GX935" s="5"/>
      <c r="GY935" s="5"/>
      <c r="GZ935" s="5"/>
      <c r="HA935" s="5"/>
      <c r="HB935" s="5"/>
      <c r="HC935" s="5"/>
      <c r="HD935" s="5"/>
      <c r="HE935" s="5"/>
      <c r="HF935" s="5"/>
      <c r="HG935" s="5"/>
      <c r="HH935" s="5"/>
      <c r="HI935" s="5"/>
      <c r="HJ935" s="5"/>
      <c r="HK935" s="5"/>
      <c r="HL935" s="5"/>
      <c r="HM935" s="5"/>
      <c r="HN935" s="5"/>
      <c r="HO935" s="5"/>
      <c r="HP935" s="5"/>
      <c r="HQ935" s="5"/>
      <c r="HR935" s="5"/>
      <c r="HS935" s="5"/>
      <c r="HT935" s="5"/>
      <c r="HU935" s="5"/>
      <c r="HV935" s="5"/>
      <c r="HW935" s="5"/>
      <c r="HX935" s="5"/>
      <c r="HY935" s="5"/>
      <c r="HZ935" s="5"/>
      <c r="IA935" s="5"/>
      <c r="IB935" s="5"/>
      <c r="IC935" s="5"/>
      <c r="ID935" s="5"/>
    </row>
    <row r="937" spans="1:238" s="210" customFormat="1">
      <c r="A937" s="122"/>
      <c r="B937" s="116"/>
      <c r="C937" s="117"/>
      <c r="D937" s="118"/>
      <c r="E937" s="119"/>
      <c r="F937" s="120"/>
      <c r="G937" s="121"/>
      <c r="H937" s="6"/>
      <c r="I937" s="40"/>
      <c r="J937" s="41"/>
      <c r="K937" s="42"/>
      <c r="L937" s="38"/>
      <c r="N937" s="39"/>
      <c r="O937" s="39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  <c r="DM937" s="5"/>
      <c r="DN937" s="5"/>
      <c r="DO937" s="5"/>
      <c r="DP937" s="5"/>
      <c r="DQ937" s="5"/>
      <c r="DR937" s="5"/>
      <c r="DS937" s="5"/>
      <c r="DT937" s="5"/>
      <c r="DU937" s="5"/>
      <c r="DV937" s="5"/>
      <c r="DW937" s="5"/>
      <c r="DX937" s="5"/>
      <c r="DY937" s="5"/>
      <c r="DZ937" s="5"/>
      <c r="EA937" s="5"/>
      <c r="EB937" s="5"/>
      <c r="EC937" s="5"/>
      <c r="ED937" s="5"/>
      <c r="EE937" s="5"/>
      <c r="EF937" s="5"/>
      <c r="EG937" s="5"/>
      <c r="EH937" s="5"/>
      <c r="EI937" s="5"/>
      <c r="EJ937" s="5"/>
      <c r="EK937" s="5"/>
      <c r="EL937" s="5"/>
      <c r="EM937" s="5"/>
      <c r="EN937" s="5"/>
      <c r="EO937" s="5"/>
      <c r="EP937" s="5"/>
      <c r="EQ937" s="5"/>
      <c r="ER937" s="5"/>
      <c r="ES937" s="5"/>
      <c r="ET937" s="5"/>
      <c r="EU937" s="5"/>
      <c r="EV937" s="5"/>
      <c r="EW937" s="5"/>
      <c r="EX937" s="5"/>
      <c r="EY937" s="5"/>
      <c r="EZ937" s="5"/>
      <c r="FA937" s="5"/>
      <c r="FB937" s="5"/>
      <c r="FC937" s="5"/>
      <c r="FD937" s="5"/>
      <c r="FE937" s="5"/>
      <c r="FF937" s="5"/>
      <c r="FG937" s="5"/>
      <c r="FH937" s="5"/>
      <c r="FI937" s="5"/>
      <c r="FJ937" s="5"/>
      <c r="FK937" s="5"/>
      <c r="FL937" s="5"/>
      <c r="FM937" s="5"/>
      <c r="FN937" s="5"/>
      <c r="FO937" s="5"/>
      <c r="FP937" s="5"/>
      <c r="FQ937" s="5"/>
      <c r="FR937" s="5"/>
      <c r="FS937" s="5"/>
      <c r="FT937" s="5"/>
      <c r="FU937" s="5"/>
      <c r="FV937" s="5"/>
      <c r="FW937" s="5"/>
      <c r="FX937" s="5"/>
      <c r="FY937" s="5"/>
      <c r="FZ937" s="5"/>
      <c r="GA937" s="5"/>
      <c r="GB937" s="5"/>
      <c r="GC937" s="5"/>
      <c r="GD937" s="5"/>
      <c r="GE937" s="5"/>
      <c r="GF937" s="5"/>
      <c r="GG937" s="5"/>
      <c r="GH937" s="5"/>
      <c r="GI937" s="5"/>
      <c r="GJ937" s="5"/>
      <c r="GK937" s="5"/>
      <c r="GL937" s="5"/>
      <c r="GM937" s="5"/>
      <c r="GN937" s="5"/>
      <c r="GO937" s="5"/>
      <c r="GP937" s="5"/>
      <c r="GQ937" s="5"/>
      <c r="GR937" s="5"/>
      <c r="GS937" s="5"/>
      <c r="GT937" s="5"/>
      <c r="GU937" s="5"/>
      <c r="GV937" s="5"/>
      <c r="GW937" s="5"/>
      <c r="GX937" s="5"/>
      <c r="GY937" s="5"/>
      <c r="GZ937" s="5"/>
      <c r="HA937" s="5"/>
      <c r="HB937" s="5"/>
      <c r="HC937" s="5"/>
      <c r="HD937" s="5"/>
      <c r="HE937" s="5"/>
      <c r="HF937" s="5"/>
      <c r="HG937" s="5"/>
      <c r="HH937" s="5"/>
      <c r="HI937" s="5"/>
      <c r="HJ937" s="5"/>
      <c r="HK937" s="5"/>
      <c r="HL937" s="5"/>
      <c r="HM937" s="5"/>
      <c r="HN937" s="5"/>
      <c r="HO937" s="5"/>
      <c r="HP937" s="5"/>
      <c r="HQ937" s="5"/>
      <c r="HR937" s="5"/>
      <c r="HS937" s="5"/>
      <c r="HT937" s="5"/>
      <c r="HU937" s="5"/>
      <c r="HV937" s="5"/>
      <c r="HW937" s="5"/>
      <c r="HX937" s="5"/>
      <c r="HY937" s="5"/>
      <c r="HZ937" s="5"/>
      <c r="IA937" s="5"/>
      <c r="IB937" s="5"/>
      <c r="IC937" s="5"/>
      <c r="ID937" s="5"/>
    </row>
    <row r="939" spans="1:238" s="210" customFormat="1">
      <c r="A939" s="122"/>
      <c r="B939" s="116"/>
      <c r="C939" s="117"/>
      <c r="D939" s="118"/>
      <c r="E939" s="119"/>
      <c r="F939" s="120"/>
      <c r="G939" s="121"/>
      <c r="H939" s="6"/>
      <c r="I939" s="40"/>
      <c r="J939" s="41"/>
      <c r="K939" s="42"/>
      <c r="L939" s="38"/>
      <c r="N939" s="39"/>
      <c r="O939" s="39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/>
      <c r="CP939" s="5"/>
      <c r="CQ939" s="5"/>
      <c r="CR939" s="5"/>
      <c r="CS939" s="5"/>
      <c r="CT939" s="5"/>
      <c r="CU939" s="5"/>
      <c r="CV939" s="5"/>
      <c r="CW939" s="5"/>
      <c r="CX939" s="5"/>
      <c r="CY939" s="5"/>
      <c r="CZ939" s="5"/>
      <c r="DA939" s="5"/>
      <c r="DB939" s="5"/>
      <c r="DC939" s="5"/>
      <c r="DD939" s="5"/>
      <c r="DE939" s="5"/>
      <c r="DF939" s="5"/>
      <c r="DG939" s="5"/>
      <c r="DH939" s="5"/>
      <c r="DI939" s="5"/>
      <c r="DJ939" s="5"/>
      <c r="DK939" s="5"/>
      <c r="DL939" s="5"/>
      <c r="DM939" s="5"/>
      <c r="DN939" s="5"/>
      <c r="DO939" s="5"/>
      <c r="DP939" s="5"/>
      <c r="DQ939" s="5"/>
      <c r="DR939" s="5"/>
      <c r="DS939" s="5"/>
      <c r="DT939" s="5"/>
      <c r="DU939" s="5"/>
      <c r="DV939" s="5"/>
      <c r="DW939" s="5"/>
      <c r="DX939" s="5"/>
      <c r="DY939" s="5"/>
      <c r="DZ939" s="5"/>
      <c r="EA939" s="5"/>
      <c r="EB939" s="5"/>
      <c r="EC939" s="5"/>
      <c r="ED939" s="5"/>
      <c r="EE939" s="5"/>
      <c r="EF939" s="5"/>
      <c r="EG939" s="5"/>
      <c r="EH939" s="5"/>
      <c r="EI939" s="5"/>
      <c r="EJ939" s="5"/>
      <c r="EK939" s="5"/>
      <c r="EL939" s="5"/>
      <c r="EM939" s="5"/>
      <c r="EN939" s="5"/>
      <c r="EO939" s="5"/>
      <c r="EP939" s="5"/>
      <c r="EQ939" s="5"/>
      <c r="ER939" s="5"/>
      <c r="ES939" s="5"/>
      <c r="ET939" s="5"/>
      <c r="EU939" s="5"/>
      <c r="EV939" s="5"/>
      <c r="EW939" s="5"/>
      <c r="EX939" s="5"/>
      <c r="EY939" s="5"/>
      <c r="EZ939" s="5"/>
      <c r="FA939" s="5"/>
      <c r="FB939" s="5"/>
      <c r="FC939" s="5"/>
      <c r="FD939" s="5"/>
      <c r="FE939" s="5"/>
      <c r="FF939" s="5"/>
      <c r="FG939" s="5"/>
      <c r="FH939" s="5"/>
      <c r="FI939" s="5"/>
      <c r="FJ939" s="5"/>
      <c r="FK939" s="5"/>
      <c r="FL939" s="5"/>
      <c r="FM939" s="5"/>
      <c r="FN939" s="5"/>
      <c r="FO939" s="5"/>
      <c r="FP939" s="5"/>
      <c r="FQ939" s="5"/>
      <c r="FR939" s="5"/>
      <c r="FS939" s="5"/>
      <c r="FT939" s="5"/>
      <c r="FU939" s="5"/>
      <c r="FV939" s="5"/>
      <c r="FW939" s="5"/>
      <c r="FX939" s="5"/>
      <c r="FY939" s="5"/>
      <c r="FZ939" s="5"/>
      <c r="GA939" s="5"/>
      <c r="GB939" s="5"/>
      <c r="GC939" s="5"/>
      <c r="GD939" s="5"/>
      <c r="GE939" s="5"/>
      <c r="GF939" s="5"/>
      <c r="GG939" s="5"/>
      <c r="GH939" s="5"/>
      <c r="GI939" s="5"/>
      <c r="GJ939" s="5"/>
      <c r="GK939" s="5"/>
      <c r="GL939" s="5"/>
      <c r="GM939" s="5"/>
      <c r="GN939" s="5"/>
      <c r="GO939" s="5"/>
      <c r="GP939" s="5"/>
      <c r="GQ939" s="5"/>
      <c r="GR939" s="5"/>
      <c r="GS939" s="5"/>
      <c r="GT939" s="5"/>
      <c r="GU939" s="5"/>
      <c r="GV939" s="5"/>
      <c r="GW939" s="5"/>
      <c r="GX939" s="5"/>
      <c r="GY939" s="5"/>
      <c r="GZ939" s="5"/>
      <c r="HA939" s="5"/>
      <c r="HB939" s="5"/>
      <c r="HC939" s="5"/>
      <c r="HD939" s="5"/>
      <c r="HE939" s="5"/>
      <c r="HF939" s="5"/>
      <c r="HG939" s="5"/>
      <c r="HH939" s="5"/>
      <c r="HI939" s="5"/>
      <c r="HJ939" s="5"/>
      <c r="HK939" s="5"/>
      <c r="HL939" s="5"/>
      <c r="HM939" s="5"/>
      <c r="HN939" s="5"/>
      <c r="HO939" s="5"/>
      <c r="HP939" s="5"/>
      <c r="HQ939" s="5"/>
      <c r="HR939" s="5"/>
      <c r="HS939" s="5"/>
      <c r="HT939" s="5"/>
      <c r="HU939" s="5"/>
      <c r="HV939" s="5"/>
      <c r="HW939" s="5"/>
      <c r="HX939" s="5"/>
      <c r="HY939" s="5"/>
      <c r="HZ939" s="5"/>
      <c r="IA939" s="5"/>
      <c r="IB939" s="5"/>
      <c r="IC939" s="5"/>
      <c r="ID939" s="5"/>
    </row>
    <row r="940" spans="1:238" s="210" customFormat="1">
      <c r="A940" s="122"/>
      <c r="B940" s="116"/>
      <c r="C940" s="117"/>
      <c r="D940" s="118"/>
      <c r="E940" s="119"/>
      <c r="F940" s="120"/>
      <c r="G940" s="121"/>
      <c r="H940" s="6"/>
      <c r="I940" s="40"/>
      <c r="J940" s="41"/>
      <c r="K940" s="42"/>
      <c r="L940" s="38"/>
      <c r="N940" s="39"/>
      <c r="O940" s="39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/>
      <c r="CP940" s="5"/>
      <c r="CQ940" s="5"/>
      <c r="CR940" s="5"/>
      <c r="CS940" s="5"/>
      <c r="CT940" s="5"/>
      <c r="CU940" s="5"/>
      <c r="CV940" s="5"/>
      <c r="CW940" s="5"/>
      <c r="CX940" s="5"/>
      <c r="CY940" s="5"/>
      <c r="CZ940" s="5"/>
      <c r="DA940" s="5"/>
      <c r="DB940" s="5"/>
      <c r="DC940" s="5"/>
      <c r="DD940" s="5"/>
      <c r="DE940" s="5"/>
      <c r="DF940" s="5"/>
      <c r="DG940" s="5"/>
      <c r="DH940" s="5"/>
      <c r="DI940" s="5"/>
      <c r="DJ940" s="5"/>
      <c r="DK940" s="5"/>
      <c r="DL940" s="5"/>
      <c r="DM940" s="5"/>
      <c r="DN940" s="5"/>
      <c r="DO940" s="5"/>
      <c r="DP940" s="5"/>
      <c r="DQ940" s="5"/>
      <c r="DR940" s="5"/>
      <c r="DS940" s="5"/>
      <c r="DT940" s="5"/>
      <c r="DU940" s="5"/>
      <c r="DV940" s="5"/>
      <c r="DW940" s="5"/>
      <c r="DX940" s="5"/>
      <c r="DY940" s="5"/>
      <c r="DZ940" s="5"/>
      <c r="EA940" s="5"/>
      <c r="EB940" s="5"/>
      <c r="EC940" s="5"/>
      <c r="ED940" s="5"/>
      <c r="EE940" s="5"/>
      <c r="EF940" s="5"/>
      <c r="EG940" s="5"/>
      <c r="EH940" s="5"/>
      <c r="EI940" s="5"/>
      <c r="EJ940" s="5"/>
      <c r="EK940" s="5"/>
      <c r="EL940" s="5"/>
      <c r="EM940" s="5"/>
      <c r="EN940" s="5"/>
      <c r="EO940" s="5"/>
      <c r="EP940" s="5"/>
      <c r="EQ940" s="5"/>
      <c r="ER940" s="5"/>
      <c r="ES940" s="5"/>
      <c r="ET940" s="5"/>
      <c r="EU940" s="5"/>
      <c r="EV940" s="5"/>
      <c r="EW940" s="5"/>
      <c r="EX940" s="5"/>
      <c r="EY940" s="5"/>
      <c r="EZ940" s="5"/>
      <c r="FA940" s="5"/>
      <c r="FB940" s="5"/>
      <c r="FC940" s="5"/>
      <c r="FD940" s="5"/>
      <c r="FE940" s="5"/>
      <c r="FF940" s="5"/>
      <c r="FG940" s="5"/>
      <c r="FH940" s="5"/>
      <c r="FI940" s="5"/>
      <c r="FJ940" s="5"/>
      <c r="FK940" s="5"/>
      <c r="FL940" s="5"/>
      <c r="FM940" s="5"/>
      <c r="FN940" s="5"/>
      <c r="FO940" s="5"/>
      <c r="FP940" s="5"/>
      <c r="FQ940" s="5"/>
      <c r="FR940" s="5"/>
      <c r="FS940" s="5"/>
      <c r="FT940" s="5"/>
      <c r="FU940" s="5"/>
      <c r="FV940" s="5"/>
      <c r="FW940" s="5"/>
      <c r="FX940" s="5"/>
      <c r="FY940" s="5"/>
      <c r="FZ940" s="5"/>
      <c r="GA940" s="5"/>
      <c r="GB940" s="5"/>
      <c r="GC940" s="5"/>
      <c r="GD940" s="5"/>
      <c r="GE940" s="5"/>
      <c r="GF940" s="5"/>
      <c r="GG940" s="5"/>
      <c r="GH940" s="5"/>
      <c r="GI940" s="5"/>
      <c r="GJ940" s="5"/>
      <c r="GK940" s="5"/>
      <c r="GL940" s="5"/>
      <c r="GM940" s="5"/>
      <c r="GN940" s="5"/>
      <c r="GO940" s="5"/>
      <c r="GP940" s="5"/>
      <c r="GQ940" s="5"/>
      <c r="GR940" s="5"/>
      <c r="GS940" s="5"/>
      <c r="GT940" s="5"/>
      <c r="GU940" s="5"/>
      <c r="GV940" s="5"/>
      <c r="GW940" s="5"/>
      <c r="GX940" s="5"/>
      <c r="GY940" s="5"/>
      <c r="GZ940" s="5"/>
      <c r="HA940" s="5"/>
      <c r="HB940" s="5"/>
      <c r="HC940" s="5"/>
      <c r="HD940" s="5"/>
      <c r="HE940" s="5"/>
      <c r="HF940" s="5"/>
      <c r="HG940" s="5"/>
      <c r="HH940" s="5"/>
      <c r="HI940" s="5"/>
      <c r="HJ940" s="5"/>
      <c r="HK940" s="5"/>
      <c r="HL940" s="5"/>
      <c r="HM940" s="5"/>
      <c r="HN940" s="5"/>
      <c r="HO940" s="5"/>
      <c r="HP940" s="5"/>
      <c r="HQ940" s="5"/>
      <c r="HR940" s="5"/>
      <c r="HS940" s="5"/>
      <c r="HT940" s="5"/>
      <c r="HU940" s="5"/>
      <c r="HV940" s="5"/>
      <c r="HW940" s="5"/>
      <c r="HX940" s="5"/>
      <c r="HY940" s="5"/>
      <c r="HZ940" s="5"/>
      <c r="IA940" s="5"/>
      <c r="IB940" s="5"/>
      <c r="IC940" s="5"/>
      <c r="ID940" s="5"/>
    </row>
    <row r="941" spans="1:238" s="210" customFormat="1">
      <c r="A941" s="122"/>
      <c r="B941" s="116"/>
      <c r="C941" s="117"/>
      <c r="D941" s="118"/>
      <c r="E941" s="119"/>
      <c r="F941" s="120"/>
      <c r="G941" s="121"/>
      <c r="H941" s="6"/>
      <c r="I941" s="40"/>
      <c r="J941" s="41"/>
      <c r="K941" s="42"/>
      <c r="L941" s="38"/>
      <c r="N941" s="39"/>
      <c r="O941" s="39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/>
      <c r="CP941" s="5"/>
      <c r="CQ941" s="5"/>
      <c r="CR941" s="5"/>
      <c r="CS941" s="5"/>
      <c r="CT941" s="5"/>
      <c r="CU941" s="5"/>
      <c r="CV941" s="5"/>
      <c r="CW941" s="5"/>
      <c r="CX941" s="5"/>
      <c r="CY941" s="5"/>
      <c r="CZ941" s="5"/>
      <c r="DA941" s="5"/>
      <c r="DB941" s="5"/>
      <c r="DC941" s="5"/>
      <c r="DD941" s="5"/>
      <c r="DE941" s="5"/>
      <c r="DF941" s="5"/>
      <c r="DG941" s="5"/>
      <c r="DH941" s="5"/>
      <c r="DI941" s="5"/>
      <c r="DJ941" s="5"/>
      <c r="DK941" s="5"/>
      <c r="DL941" s="5"/>
      <c r="DM941" s="5"/>
      <c r="DN941" s="5"/>
      <c r="DO941" s="5"/>
      <c r="DP941" s="5"/>
      <c r="DQ941" s="5"/>
      <c r="DR941" s="5"/>
      <c r="DS941" s="5"/>
      <c r="DT941" s="5"/>
      <c r="DU941" s="5"/>
      <c r="DV941" s="5"/>
      <c r="DW941" s="5"/>
      <c r="DX941" s="5"/>
      <c r="DY941" s="5"/>
      <c r="DZ941" s="5"/>
      <c r="EA941" s="5"/>
      <c r="EB941" s="5"/>
      <c r="EC941" s="5"/>
      <c r="ED941" s="5"/>
      <c r="EE941" s="5"/>
      <c r="EF941" s="5"/>
      <c r="EG941" s="5"/>
      <c r="EH941" s="5"/>
      <c r="EI941" s="5"/>
      <c r="EJ941" s="5"/>
      <c r="EK941" s="5"/>
      <c r="EL941" s="5"/>
      <c r="EM941" s="5"/>
      <c r="EN941" s="5"/>
      <c r="EO941" s="5"/>
      <c r="EP941" s="5"/>
      <c r="EQ941" s="5"/>
      <c r="ER941" s="5"/>
      <c r="ES941" s="5"/>
      <c r="ET941" s="5"/>
      <c r="EU941" s="5"/>
      <c r="EV941" s="5"/>
      <c r="EW941" s="5"/>
      <c r="EX941" s="5"/>
      <c r="EY941" s="5"/>
      <c r="EZ941" s="5"/>
      <c r="FA941" s="5"/>
      <c r="FB941" s="5"/>
      <c r="FC941" s="5"/>
      <c r="FD941" s="5"/>
      <c r="FE941" s="5"/>
      <c r="FF941" s="5"/>
      <c r="FG941" s="5"/>
      <c r="FH941" s="5"/>
      <c r="FI941" s="5"/>
      <c r="FJ941" s="5"/>
      <c r="FK941" s="5"/>
      <c r="FL941" s="5"/>
      <c r="FM941" s="5"/>
      <c r="FN941" s="5"/>
      <c r="FO941" s="5"/>
      <c r="FP941" s="5"/>
      <c r="FQ941" s="5"/>
      <c r="FR941" s="5"/>
      <c r="FS941" s="5"/>
      <c r="FT941" s="5"/>
      <c r="FU941" s="5"/>
      <c r="FV941" s="5"/>
      <c r="FW941" s="5"/>
      <c r="FX941" s="5"/>
      <c r="FY941" s="5"/>
      <c r="FZ941" s="5"/>
      <c r="GA941" s="5"/>
      <c r="GB941" s="5"/>
      <c r="GC941" s="5"/>
      <c r="GD941" s="5"/>
      <c r="GE941" s="5"/>
      <c r="GF941" s="5"/>
      <c r="GG941" s="5"/>
      <c r="GH941" s="5"/>
      <c r="GI941" s="5"/>
      <c r="GJ941" s="5"/>
      <c r="GK941" s="5"/>
      <c r="GL941" s="5"/>
      <c r="GM941" s="5"/>
      <c r="GN941" s="5"/>
      <c r="GO941" s="5"/>
      <c r="GP941" s="5"/>
      <c r="GQ941" s="5"/>
      <c r="GR941" s="5"/>
      <c r="GS941" s="5"/>
      <c r="GT941" s="5"/>
      <c r="GU941" s="5"/>
      <c r="GV941" s="5"/>
      <c r="GW941" s="5"/>
      <c r="GX941" s="5"/>
      <c r="GY941" s="5"/>
      <c r="GZ941" s="5"/>
      <c r="HA941" s="5"/>
      <c r="HB941" s="5"/>
      <c r="HC941" s="5"/>
      <c r="HD941" s="5"/>
      <c r="HE941" s="5"/>
      <c r="HF941" s="5"/>
      <c r="HG941" s="5"/>
      <c r="HH941" s="5"/>
      <c r="HI941" s="5"/>
      <c r="HJ941" s="5"/>
      <c r="HK941" s="5"/>
      <c r="HL941" s="5"/>
      <c r="HM941" s="5"/>
      <c r="HN941" s="5"/>
      <c r="HO941" s="5"/>
      <c r="HP941" s="5"/>
      <c r="HQ941" s="5"/>
      <c r="HR941" s="5"/>
      <c r="HS941" s="5"/>
      <c r="HT941" s="5"/>
      <c r="HU941" s="5"/>
      <c r="HV941" s="5"/>
      <c r="HW941" s="5"/>
      <c r="HX941" s="5"/>
      <c r="HY941" s="5"/>
      <c r="HZ941" s="5"/>
      <c r="IA941" s="5"/>
      <c r="IB941" s="5"/>
      <c r="IC941" s="5"/>
      <c r="ID941" s="5"/>
    </row>
    <row r="942" spans="1:238" s="210" customFormat="1">
      <c r="A942" s="122"/>
      <c r="B942" s="116"/>
      <c r="C942" s="117"/>
      <c r="D942" s="118"/>
      <c r="E942" s="119"/>
      <c r="F942" s="120"/>
      <c r="G942" s="121"/>
      <c r="H942" s="6"/>
      <c r="I942" s="40"/>
      <c r="J942" s="41"/>
      <c r="K942" s="42"/>
      <c r="L942" s="38"/>
      <c r="N942" s="39"/>
      <c r="O942" s="39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5"/>
      <c r="DW942" s="5"/>
      <c r="DX942" s="5"/>
      <c r="DY942" s="5"/>
      <c r="DZ942" s="5"/>
      <c r="EA942" s="5"/>
      <c r="EB942" s="5"/>
      <c r="EC942" s="5"/>
      <c r="ED942" s="5"/>
      <c r="EE942" s="5"/>
      <c r="EF942" s="5"/>
      <c r="EG942" s="5"/>
      <c r="EH942" s="5"/>
      <c r="EI942" s="5"/>
      <c r="EJ942" s="5"/>
      <c r="EK942" s="5"/>
      <c r="EL942" s="5"/>
      <c r="EM942" s="5"/>
      <c r="EN942" s="5"/>
      <c r="EO942" s="5"/>
      <c r="EP942" s="5"/>
      <c r="EQ942" s="5"/>
      <c r="ER942" s="5"/>
      <c r="ES942" s="5"/>
      <c r="ET942" s="5"/>
      <c r="EU942" s="5"/>
      <c r="EV942" s="5"/>
      <c r="EW942" s="5"/>
      <c r="EX942" s="5"/>
      <c r="EY942" s="5"/>
      <c r="EZ942" s="5"/>
      <c r="FA942" s="5"/>
      <c r="FB942" s="5"/>
      <c r="FC942" s="5"/>
      <c r="FD942" s="5"/>
      <c r="FE942" s="5"/>
      <c r="FF942" s="5"/>
      <c r="FG942" s="5"/>
      <c r="FH942" s="5"/>
      <c r="FI942" s="5"/>
      <c r="FJ942" s="5"/>
      <c r="FK942" s="5"/>
      <c r="FL942" s="5"/>
      <c r="FM942" s="5"/>
      <c r="FN942" s="5"/>
      <c r="FO942" s="5"/>
      <c r="FP942" s="5"/>
      <c r="FQ942" s="5"/>
      <c r="FR942" s="5"/>
      <c r="FS942" s="5"/>
      <c r="FT942" s="5"/>
      <c r="FU942" s="5"/>
      <c r="FV942" s="5"/>
      <c r="FW942" s="5"/>
      <c r="FX942" s="5"/>
      <c r="FY942" s="5"/>
      <c r="FZ942" s="5"/>
      <c r="GA942" s="5"/>
      <c r="GB942" s="5"/>
      <c r="GC942" s="5"/>
      <c r="GD942" s="5"/>
      <c r="GE942" s="5"/>
      <c r="GF942" s="5"/>
      <c r="GG942" s="5"/>
      <c r="GH942" s="5"/>
      <c r="GI942" s="5"/>
      <c r="GJ942" s="5"/>
      <c r="GK942" s="5"/>
      <c r="GL942" s="5"/>
      <c r="GM942" s="5"/>
      <c r="GN942" s="5"/>
      <c r="GO942" s="5"/>
      <c r="GP942" s="5"/>
      <c r="GQ942" s="5"/>
      <c r="GR942" s="5"/>
      <c r="GS942" s="5"/>
      <c r="GT942" s="5"/>
      <c r="GU942" s="5"/>
      <c r="GV942" s="5"/>
      <c r="GW942" s="5"/>
      <c r="GX942" s="5"/>
      <c r="GY942" s="5"/>
      <c r="GZ942" s="5"/>
      <c r="HA942" s="5"/>
      <c r="HB942" s="5"/>
      <c r="HC942" s="5"/>
      <c r="HD942" s="5"/>
      <c r="HE942" s="5"/>
      <c r="HF942" s="5"/>
      <c r="HG942" s="5"/>
      <c r="HH942" s="5"/>
      <c r="HI942" s="5"/>
      <c r="HJ942" s="5"/>
      <c r="HK942" s="5"/>
      <c r="HL942" s="5"/>
      <c r="HM942" s="5"/>
      <c r="HN942" s="5"/>
      <c r="HO942" s="5"/>
      <c r="HP942" s="5"/>
      <c r="HQ942" s="5"/>
      <c r="HR942" s="5"/>
      <c r="HS942" s="5"/>
      <c r="HT942" s="5"/>
      <c r="HU942" s="5"/>
      <c r="HV942" s="5"/>
      <c r="HW942" s="5"/>
      <c r="HX942" s="5"/>
      <c r="HY942" s="5"/>
      <c r="HZ942" s="5"/>
      <c r="IA942" s="5"/>
      <c r="IB942" s="5"/>
      <c r="IC942" s="5"/>
      <c r="ID942" s="5"/>
    </row>
    <row r="943" spans="1:238" s="210" customFormat="1">
      <c r="A943" s="122"/>
      <c r="B943" s="116"/>
      <c r="C943" s="117"/>
      <c r="D943" s="118"/>
      <c r="E943" s="119"/>
      <c r="F943" s="120"/>
      <c r="G943" s="121"/>
      <c r="H943" s="6"/>
      <c r="I943" s="40"/>
      <c r="J943" s="41"/>
      <c r="K943" s="42"/>
      <c r="L943" s="38"/>
      <c r="N943" s="39"/>
      <c r="O943" s="39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/>
      <c r="CP943" s="5"/>
      <c r="CQ943" s="5"/>
      <c r="CR943" s="5"/>
      <c r="CS943" s="5"/>
      <c r="CT943" s="5"/>
      <c r="CU943" s="5"/>
      <c r="CV943" s="5"/>
      <c r="CW943" s="5"/>
      <c r="CX943" s="5"/>
      <c r="CY943" s="5"/>
      <c r="CZ943" s="5"/>
      <c r="DA943" s="5"/>
      <c r="DB943" s="5"/>
      <c r="DC943" s="5"/>
      <c r="DD943" s="5"/>
      <c r="DE943" s="5"/>
      <c r="DF943" s="5"/>
      <c r="DG943" s="5"/>
      <c r="DH943" s="5"/>
      <c r="DI943" s="5"/>
      <c r="DJ943" s="5"/>
      <c r="DK943" s="5"/>
      <c r="DL943" s="5"/>
      <c r="DM943" s="5"/>
      <c r="DN943" s="5"/>
      <c r="DO943" s="5"/>
      <c r="DP943" s="5"/>
      <c r="DQ943" s="5"/>
      <c r="DR943" s="5"/>
      <c r="DS943" s="5"/>
      <c r="DT943" s="5"/>
      <c r="DU943" s="5"/>
      <c r="DV943" s="5"/>
      <c r="DW943" s="5"/>
      <c r="DX943" s="5"/>
      <c r="DY943" s="5"/>
      <c r="DZ943" s="5"/>
      <c r="EA943" s="5"/>
      <c r="EB943" s="5"/>
      <c r="EC943" s="5"/>
      <c r="ED943" s="5"/>
      <c r="EE943" s="5"/>
      <c r="EF943" s="5"/>
      <c r="EG943" s="5"/>
      <c r="EH943" s="5"/>
      <c r="EI943" s="5"/>
      <c r="EJ943" s="5"/>
      <c r="EK943" s="5"/>
      <c r="EL943" s="5"/>
      <c r="EM943" s="5"/>
      <c r="EN943" s="5"/>
      <c r="EO943" s="5"/>
      <c r="EP943" s="5"/>
      <c r="EQ943" s="5"/>
      <c r="ER943" s="5"/>
      <c r="ES943" s="5"/>
      <c r="ET943" s="5"/>
      <c r="EU943" s="5"/>
      <c r="EV943" s="5"/>
      <c r="EW943" s="5"/>
      <c r="EX943" s="5"/>
      <c r="EY943" s="5"/>
      <c r="EZ943" s="5"/>
      <c r="FA943" s="5"/>
      <c r="FB943" s="5"/>
      <c r="FC943" s="5"/>
      <c r="FD943" s="5"/>
      <c r="FE943" s="5"/>
      <c r="FF943" s="5"/>
      <c r="FG943" s="5"/>
      <c r="FH943" s="5"/>
      <c r="FI943" s="5"/>
      <c r="FJ943" s="5"/>
      <c r="FK943" s="5"/>
      <c r="FL943" s="5"/>
      <c r="FM943" s="5"/>
      <c r="FN943" s="5"/>
      <c r="FO943" s="5"/>
      <c r="FP943" s="5"/>
      <c r="FQ943" s="5"/>
      <c r="FR943" s="5"/>
      <c r="FS943" s="5"/>
      <c r="FT943" s="5"/>
      <c r="FU943" s="5"/>
      <c r="FV943" s="5"/>
      <c r="FW943" s="5"/>
      <c r="FX943" s="5"/>
      <c r="FY943" s="5"/>
      <c r="FZ943" s="5"/>
      <c r="GA943" s="5"/>
      <c r="GB943" s="5"/>
      <c r="GC943" s="5"/>
      <c r="GD943" s="5"/>
      <c r="GE943" s="5"/>
      <c r="GF943" s="5"/>
      <c r="GG943" s="5"/>
      <c r="GH943" s="5"/>
      <c r="GI943" s="5"/>
      <c r="GJ943" s="5"/>
      <c r="GK943" s="5"/>
      <c r="GL943" s="5"/>
      <c r="GM943" s="5"/>
      <c r="GN943" s="5"/>
      <c r="GO943" s="5"/>
      <c r="GP943" s="5"/>
      <c r="GQ943" s="5"/>
      <c r="GR943" s="5"/>
      <c r="GS943" s="5"/>
      <c r="GT943" s="5"/>
      <c r="GU943" s="5"/>
      <c r="GV943" s="5"/>
      <c r="GW943" s="5"/>
      <c r="GX943" s="5"/>
      <c r="GY943" s="5"/>
      <c r="GZ943" s="5"/>
      <c r="HA943" s="5"/>
      <c r="HB943" s="5"/>
      <c r="HC943" s="5"/>
      <c r="HD943" s="5"/>
      <c r="HE943" s="5"/>
      <c r="HF943" s="5"/>
      <c r="HG943" s="5"/>
      <c r="HH943" s="5"/>
      <c r="HI943" s="5"/>
      <c r="HJ943" s="5"/>
      <c r="HK943" s="5"/>
      <c r="HL943" s="5"/>
      <c r="HM943" s="5"/>
      <c r="HN943" s="5"/>
      <c r="HO943" s="5"/>
      <c r="HP943" s="5"/>
      <c r="HQ943" s="5"/>
      <c r="HR943" s="5"/>
      <c r="HS943" s="5"/>
      <c r="HT943" s="5"/>
      <c r="HU943" s="5"/>
      <c r="HV943" s="5"/>
      <c r="HW943" s="5"/>
      <c r="HX943" s="5"/>
      <c r="HY943" s="5"/>
      <c r="HZ943" s="5"/>
      <c r="IA943" s="5"/>
      <c r="IB943" s="5"/>
      <c r="IC943" s="5"/>
      <c r="ID943" s="5"/>
    </row>
    <row r="944" spans="1:238" s="210" customFormat="1">
      <c r="A944" s="122"/>
      <c r="B944" s="116"/>
      <c r="C944" s="117"/>
      <c r="D944" s="118"/>
      <c r="E944" s="119"/>
      <c r="F944" s="120"/>
      <c r="G944" s="121"/>
      <c r="H944" s="6"/>
      <c r="I944" s="40"/>
      <c r="J944" s="41"/>
      <c r="K944" s="42"/>
      <c r="L944" s="38"/>
      <c r="N944" s="39"/>
      <c r="O944" s="39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  <c r="CH944" s="5"/>
      <c r="CI944" s="5"/>
      <c r="CJ944" s="5"/>
      <c r="CK944" s="5"/>
      <c r="CL944" s="5"/>
      <c r="CM944" s="5"/>
      <c r="CN944" s="5"/>
      <c r="CO944" s="5"/>
      <c r="CP944" s="5"/>
      <c r="CQ944" s="5"/>
      <c r="CR944" s="5"/>
      <c r="CS944" s="5"/>
      <c r="CT944" s="5"/>
      <c r="CU944" s="5"/>
      <c r="CV944" s="5"/>
      <c r="CW944" s="5"/>
      <c r="CX944" s="5"/>
      <c r="CY944" s="5"/>
      <c r="CZ944" s="5"/>
      <c r="DA944" s="5"/>
      <c r="DB944" s="5"/>
      <c r="DC944" s="5"/>
      <c r="DD944" s="5"/>
      <c r="DE944" s="5"/>
      <c r="DF944" s="5"/>
      <c r="DG944" s="5"/>
      <c r="DH944" s="5"/>
      <c r="DI944" s="5"/>
      <c r="DJ944" s="5"/>
      <c r="DK944" s="5"/>
      <c r="DL944" s="5"/>
      <c r="DM944" s="5"/>
      <c r="DN944" s="5"/>
      <c r="DO944" s="5"/>
      <c r="DP944" s="5"/>
      <c r="DQ944" s="5"/>
      <c r="DR944" s="5"/>
      <c r="DS944" s="5"/>
      <c r="DT944" s="5"/>
      <c r="DU944" s="5"/>
      <c r="DV944" s="5"/>
      <c r="DW944" s="5"/>
      <c r="DX944" s="5"/>
      <c r="DY944" s="5"/>
      <c r="DZ944" s="5"/>
      <c r="EA944" s="5"/>
      <c r="EB944" s="5"/>
      <c r="EC944" s="5"/>
      <c r="ED944" s="5"/>
      <c r="EE944" s="5"/>
      <c r="EF944" s="5"/>
      <c r="EG944" s="5"/>
      <c r="EH944" s="5"/>
      <c r="EI944" s="5"/>
      <c r="EJ944" s="5"/>
      <c r="EK944" s="5"/>
      <c r="EL944" s="5"/>
      <c r="EM944" s="5"/>
      <c r="EN944" s="5"/>
      <c r="EO944" s="5"/>
      <c r="EP944" s="5"/>
      <c r="EQ944" s="5"/>
      <c r="ER944" s="5"/>
      <c r="ES944" s="5"/>
      <c r="ET944" s="5"/>
      <c r="EU944" s="5"/>
      <c r="EV944" s="5"/>
      <c r="EW944" s="5"/>
      <c r="EX944" s="5"/>
      <c r="EY944" s="5"/>
      <c r="EZ944" s="5"/>
      <c r="FA944" s="5"/>
      <c r="FB944" s="5"/>
      <c r="FC944" s="5"/>
      <c r="FD944" s="5"/>
      <c r="FE944" s="5"/>
      <c r="FF944" s="5"/>
      <c r="FG944" s="5"/>
      <c r="FH944" s="5"/>
      <c r="FI944" s="5"/>
      <c r="FJ944" s="5"/>
      <c r="FK944" s="5"/>
      <c r="FL944" s="5"/>
      <c r="FM944" s="5"/>
      <c r="FN944" s="5"/>
      <c r="FO944" s="5"/>
      <c r="FP944" s="5"/>
      <c r="FQ944" s="5"/>
      <c r="FR944" s="5"/>
      <c r="FS944" s="5"/>
      <c r="FT944" s="5"/>
      <c r="FU944" s="5"/>
      <c r="FV944" s="5"/>
      <c r="FW944" s="5"/>
      <c r="FX944" s="5"/>
      <c r="FY944" s="5"/>
      <c r="FZ944" s="5"/>
      <c r="GA944" s="5"/>
      <c r="GB944" s="5"/>
      <c r="GC944" s="5"/>
      <c r="GD944" s="5"/>
      <c r="GE944" s="5"/>
      <c r="GF944" s="5"/>
      <c r="GG944" s="5"/>
      <c r="GH944" s="5"/>
      <c r="GI944" s="5"/>
      <c r="GJ944" s="5"/>
      <c r="GK944" s="5"/>
      <c r="GL944" s="5"/>
      <c r="GM944" s="5"/>
      <c r="GN944" s="5"/>
      <c r="GO944" s="5"/>
      <c r="GP944" s="5"/>
      <c r="GQ944" s="5"/>
      <c r="GR944" s="5"/>
      <c r="GS944" s="5"/>
      <c r="GT944" s="5"/>
      <c r="GU944" s="5"/>
      <c r="GV944" s="5"/>
      <c r="GW944" s="5"/>
      <c r="GX944" s="5"/>
      <c r="GY944" s="5"/>
      <c r="GZ944" s="5"/>
      <c r="HA944" s="5"/>
      <c r="HB944" s="5"/>
      <c r="HC944" s="5"/>
      <c r="HD944" s="5"/>
      <c r="HE944" s="5"/>
      <c r="HF944" s="5"/>
      <c r="HG944" s="5"/>
      <c r="HH944" s="5"/>
      <c r="HI944" s="5"/>
      <c r="HJ944" s="5"/>
      <c r="HK944" s="5"/>
      <c r="HL944" s="5"/>
      <c r="HM944" s="5"/>
      <c r="HN944" s="5"/>
      <c r="HO944" s="5"/>
      <c r="HP944" s="5"/>
      <c r="HQ944" s="5"/>
      <c r="HR944" s="5"/>
      <c r="HS944" s="5"/>
      <c r="HT944" s="5"/>
      <c r="HU944" s="5"/>
      <c r="HV944" s="5"/>
      <c r="HW944" s="5"/>
      <c r="HX944" s="5"/>
      <c r="HY944" s="5"/>
      <c r="HZ944" s="5"/>
      <c r="IA944" s="5"/>
      <c r="IB944" s="5"/>
      <c r="IC944" s="5"/>
      <c r="ID944" s="5"/>
    </row>
    <row r="945" spans="1:238" s="210" customFormat="1">
      <c r="A945" s="122"/>
      <c r="B945" s="116"/>
      <c r="C945" s="117"/>
      <c r="D945" s="118"/>
      <c r="E945" s="119"/>
      <c r="F945" s="120"/>
      <c r="G945" s="121"/>
      <c r="H945" s="6"/>
      <c r="I945" s="40"/>
      <c r="J945" s="41"/>
      <c r="K945" s="42"/>
      <c r="L945" s="38"/>
      <c r="N945" s="39"/>
      <c r="O945" s="39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/>
      <c r="CP945" s="5"/>
      <c r="CQ945" s="5"/>
      <c r="CR945" s="5"/>
      <c r="CS945" s="5"/>
      <c r="CT945" s="5"/>
      <c r="CU945" s="5"/>
      <c r="CV945" s="5"/>
      <c r="CW945" s="5"/>
      <c r="CX945" s="5"/>
      <c r="CY945" s="5"/>
      <c r="CZ945" s="5"/>
      <c r="DA945" s="5"/>
      <c r="DB945" s="5"/>
      <c r="DC945" s="5"/>
      <c r="DD945" s="5"/>
      <c r="DE945" s="5"/>
      <c r="DF945" s="5"/>
      <c r="DG945" s="5"/>
      <c r="DH945" s="5"/>
      <c r="DI945" s="5"/>
      <c r="DJ945" s="5"/>
      <c r="DK945" s="5"/>
      <c r="DL945" s="5"/>
      <c r="DM945" s="5"/>
      <c r="DN945" s="5"/>
      <c r="DO945" s="5"/>
      <c r="DP945" s="5"/>
      <c r="DQ945" s="5"/>
      <c r="DR945" s="5"/>
      <c r="DS945" s="5"/>
      <c r="DT945" s="5"/>
      <c r="DU945" s="5"/>
      <c r="DV945" s="5"/>
      <c r="DW945" s="5"/>
      <c r="DX945" s="5"/>
      <c r="DY945" s="5"/>
      <c r="DZ945" s="5"/>
      <c r="EA945" s="5"/>
      <c r="EB945" s="5"/>
      <c r="EC945" s="5"/>
      <c r="ED945" s="5"/>
      <c r="EE945" s="5"/>
      <c r="EF945" s="5"/>
      <c r="EG945" s="5"/>
      <c r="EH945" s="5"/>
      <c r="EI945" s="5"/>
      <c r="EJ945" s="5"/>
      <c r="EK945" s="5"/>
      <c r="EL945" s="5"/>
      <c r="EM945" s="5"/>
      <c r="EN945" s="5"/>
      <c r="EO945" s="5"/>
      <c r="EP945" s="5"/>
      <c r="EQ945" s="5"/>
      <c r="ER945" s="5"/>
      <c r="ES945" s="5"/>
      <c r="ET945" s="5"/>
      <c r="EU945" s="5"/>
      <c r="EV945" s="5"/>
      <c r="EW945" s="5"/>
      <c r="EX945" s="5"/>
      <c r="EY945" s="5"/>
      <c r="EZ945" s="5"/>
      <c r="FA945" s="5"/>
      <c r="FB945" s="5"/>
      <c r="FC945" s="5"/>
      <c r="FD945" s="5"/>
      <c r="FE945" s="5"/>
      <c r="FF945" s="5"/>
      <c r="FG945" s="5"/>
      <c r="FH945" s="5"/>
      <c r="FI945" s="5"/>
      <c r="FJ945" s="5"/>
      <c r="FK945" s="5"/>
      <c r="FL945" s="5"/>
      <c r="FM945" s="5"/>
      <c r="FN945" s="5"/>
      <c r="FO945" s="5"/>
      <c r="FP945" s="5"/>
      <c r="FQ945" s="5"/>
      <c r="FR945" s="5"/>
      <c r="FS945" s="5"/>
      <c r="FT945" s="5"/>
      <c r="FU945" s="5"/>
      <c r="FV945" s="5"/>
      <c r="FW945" s="5"/>
      <c r="FX945" s="5"/>
      <c r="FY945" s="5"/>
      <c r="FZ945" s="5"/>
      <c r="GA945" s="5"/>
      <c r="GB945" s="5"/>
      <c r="GC945" s="5"/>
      <c r="GD945" s="5"/>
      <c r="GE945" s="5"/>
      <c r="GF945" s="5"/>
      <c r="GG945" s="5"/>
      <c r="GH945" s="5"/>
      <c r="GI945" s="5"/>
      <c r="GJ945" s="5"/>
      <c r="GK945" s="5"/>
      <c r="GL945" s="5"/>
      <c r="GM945" s="5"/>
      <c r="GN945" s="5"/>
      <c r="GO945" s="5"/>
      <c r="GP945" s="5"/>
      <c r="GQ945" s="5"/>
      <c r="GR945" s="5"/>
      <c r="GS945" s="5"/>
      <c r="GT945" s="5"/>
      <c r="GU945" s="5"/>
      <c r="GV945" s="5"/>
      <c r="GW945" s="5"/>
      <c r="GX945" s="5"/>
      <c r="GY945" s="5"/>
      <c r="GZ945" s="5"/>
      <c r="HA945" s="5"/>
      <c r="HB945" s="5"/>
      <c r="HC945" s="5"/>
      <c r="HD945" s="5"/>
      <c r="HE945" s="5"/>
      <c r="HF945" s="5"/>
      <c r="HG945" s="5"/>
      <c r="HH945" s="5"/>
      <c r="HI945" s="5"/>
      <c r="HJ945" s="5"/>
      <c r="HK945" s="5"/>
      <c r="HL945" s="5"/>
      <c r="HM945" s="5"/>
      <c r="HN945" s="5"/>
      <c r="HO945" s="5"/>
      <c r="HP945" s="5"/>
      <c r="HQ945" s="5"/>
      <c r="HR945" s="5"/>
      <c r="HS945" s="5"/>
      <c r="HT945" s="5"/>
      <c r="HU945" s="5"/>
      <c r="HV945" s="5"/>
      <c r="HW945" s="5"/>
      <c r="HX945" s="5"/>
      <c r="HY945" s="5"/>
      <c r="HZ945" s="5"/>
      <c r="IA945" s="5"/>
      <c r="IB945" s="5"/>
      <c r="IC945" s="5"/>
      <c r="ID945" s="5"/>
    </row>
    <row r="946" spans="1:238" s="210" customFormat="1">
      <c r="A946" s="122"/>
      <c r="B946" s="116"/>
      <c r="C946" s="117"/>
      <c r="D946" s="118"/>
      <c r="E946" s="119"/>
      <c r="F946" s="120"/>
      <c r="G946" s="121"/>
      <c r="H946" s="6"/>
      <c r="I946" s="40"/>
      <c r="J946" s="41"/>
      <c r="K946" s="42"/>
      <c r="L946" s="38"/>
      <c r="N946" s="39"/>
      <c r="O946" s="39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5"/>
      <c r="DW946" s="5"/>
      <c r="DX946" s="5"/>
      <c r="DY946" s="5"/>
      <c r="DZ946" s="5"/>
      <c r="EA946" s="5"/>
      <c r="EB946" s="5"/>
      <c r="EC946" s="5"/>
      <c r="ED946" s="5"/>
      <c r="EE946" s="5"/>
      <c r="EF946" s="5"/>
      <c r="EG946" s="5"/>
      <c r="EH946" s="5"/>
      <c r="EI946" s="5"/>
      <c r="EJ946" s="5"/>
      <c r="EK946" s="5"/>
      <c r="EL946" s="5"/>
      <c r="EM946" s="5"/>
      <c r="EN946" s="5"/>
      <c r="EO946" s="5"/>
      <c r="EP946" s="5"/>
      <c r="EQ946" s="5"/>
      <c r="ER946" s="5"/>
      <c r="ES946" s="5"/>
      <c r="ET946" s="5"/>
      <c r="EU946" s="5"/>
      <c r="EV946" s="5"/>
      <c r="EW946" s="5"/>
      <c r="EX946" s="5"/>
      <c r="EY946" s="5"/>
      <c r="EZ946" s="5"/>
      <c r="FA946" s="5"/>
      <c r="FB946" s="5"/>
      <c r="FC946" s="5"/>
      <c r="FD946" s="5"/>
      <c r="FE946" s="5"/>
      <c r="FF946" s="5"/>
      <c r="FG946" s="5"/>
      <c r="FH946" s="5"/>
      <c r="FI946" s="5"/>
      <c r="FJ946" s="5"/>
      <c r="FK946" s="5"/>
      <c r="FL946" s="5"/>
      <c r="FM946" s="5"/>
      <c r="FN946" s="5"/>
      <c r="FO946" s="5"/>
      <c r="FP946" s="5"/>
      <c r="FQ946" s="5"/>
      <c r="FR946" s="5"/>
      <c r="FS946" s="5"/>
      <c r="FT946" s="5"/>
      <c r="FU946" s="5"/>
      <c r="FV946" s="5"/>
      <c r="FW946" s="5"/>
      <c r="FX946" s="5"/>
      <c r="FY946" s="5"/>
      <c r="FZ946" s="5"/>
      <c r="GA946" s="5"/>
      <c r="GB946" s="5"/>
      <c r="GC946" s="5"/>
      <c r="GD946" s="5"/>
      <c r="GE946" s="5"/>
      <c r="GF946" s="5"/>
      <c r="GG946" s="5"/>
      <c r="GH946" s="5"/>
      <c r="GI946" s="5"/>
      <c r="GJ946" s="5"/>
      <c r="GK946" s="5"/>
      <c r="GL946" s="5"/>
      <c r="GM946" s="5"/>
      <c r="GN946" s="5"/>
      <c r="GO946" s="5"/>
      <c r="GP946" s="5"/>
      <c r="GQ946" s="5"/>
      <c r="GR946" s="5"/>
      <c r="GS946" s="5"/>
      <c r="GT946" s="5"/>
      <c r="GU946" s="5"/>
      <c r="GV946" s="5"/>
      <c r="GW946" s="5"/>
      <c r="GX946" s="5"/>
      <c r="GY946" s="5"/>
      <c r="GZ946" s="5"/>
      <c r="HA946" s="5"/>
      <c r="HB946" s="5"/>
      <c r="HC946" s="5"/>
      <c r="HD946" s="5"/>
      <c r="HE946" s="5"/>
      <c r="HF946" s="5"/>
      <c r="HG946" s="5"/>
      <c r="HH946" s="5"/>
      <c r="HI946" s="5"/>
      <c r="HJ946" s="5"/>
      <c r="HK946" s="5"/>
      <c r="HL946" s="5"/>
      <c r="HM946" s="5"/>
      <c r="HN946" s="5"/>
      <c r="HO946" s="5"/>
      <c r="HP946" s="5"/>
      <c r="HQ946" s="5"/>
      <c r="HR946" s="5"/>
      <c r="HS946" s="5"/>
      <c r="HT946" s="5"/>
      <c r="HU946" s="5"/>
      <c r="HV946" s="5"/>
      <c r="HW946" s="5"/>
      <c r="HX946" s="5"/>
      <c r="HY946" s="5"/>
      <c r="HZ946" s="5"/>
      <c r="IA946" s="5"/>
      <c r="IB946" s="5"/>
      <c r="IC946" s="5"/>
      <c r="ID946" s="5"/>
    </row>
    <row r="947" spans="1:238" s="210" customFormat="1">
      <c r="A947" s="122"/>
      <c r="B947" s="116"/>
      <c r="C947" s="117"/>
      <c r="D947" s="118"/>
      <c r="E947" s="119"/>
      <c r="F947" s="120"/>
      <c r="G947" s="121"/>
      <c r="H947" s="6"/>
      <c r="I947" s="40"/>
      <c r="J947" s="41"/>
      <c r="K947" s="42"/>
      <c r="L947" s="38"/>
      <c r="N947" s="39"/>
      <c r="O947" s="39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/>
      <c r="CP947" s="5"/>
      <c r="CQ947" s="5"/>
      <c r="CR947" s="5"/>
      <c r="CS947" s="5"/>
      <c r="CT947" s="5"/>
      <c r="CU947" s="5"/>
      <c r="CV947" s="5"/>
      <c r="CW947" s="5"/>
      <c r="CX947" s="5"/>
      <c r="CY947" s="5"/>
      <c r="CZ947" s="5"/>
      <c r="DA947" s="5"/>
      <c r="DB947" s="5"/>
      <c r="DC947" s="5"/>
      <c r="DD947" s="5"/>
      <c r="DE947" s="5"/>
      <c r="DF947" s="5"/>
      <c r="DG947" s="5"/>
      <c r="DH947" s="5"/>
      <c r="DI947" s="5"/>
      <c r="DJ947" s="5"/>
      <c r="DK947" s="5"/>
      <c r="DL947" s="5"/>
      <c r="DM947" s="5"/>
      <c r="DN947" s="5"/>
      <c r="DO947" s="5"/>
      <c r="DP947" s="5"/>
      <c r="DQ947" s="5"/>
      <c r="DR947" s="5"/>
      <c r="DS947" s="5"/>
      <c r="DT947" s="5"/>
      <c r="DU947" s="5"/>
      <c r="DV947" s="5"/>
      <c r="DW947" s="5"/>
      <c r="DX947" s="5"/>
      <c r="DY947" s="5"/>
      <c r="DZ947" s="5"/>
      <c r="EA947" s="5"/>
      <c r="EB947" s="5"/>
      <c r="EC947" s="5"/>
      <c r="ED947" s="5"/>
      <c r="EE947" s="5"/>
      <c r="EF947" s="5"/>
      <c r="EG947" s="5"/>
      <c r="EH947" s="5"/>
      <c r="EI947" s="5"/>
      <c r="EJ947" s="5"/>
      <c r="EK947" s="5"/>
      <c r="EL947" s="5"/>
      <c r="EM947" s="5"/>
      <c r="EN947" s="5"/>
      <c r="EO947" s="5"/>
      <c r="EP947" s="5"/>
      <c r="EQ947" s="5"/>
      <c r="ER947" s="5"/>
      <c r="ES947" s="5"/>
      <c r="ET947" s="5"/>
      <c r="EU947" s="5"/>
      <c r="EV947" s="5"/>
      <c r="EW947" s="5"/>
      <c r="EX947" s="5"/>
      <c r="EY947" s="5"/>
      <c r="EZ947" s="5"/>
      <c r="FA947" s="5"/>
      <c r="FB947" s="5"/>
      <c r="FC947" s="5"/>
      <c r="FD947" s="5"/>
      <c r="FE947" s="5"/>
      <c r="FF947" s="5"/>
      <c r="FG947" s="5"/>
      <c r="FH947" s="5"/>
      <c r="FI947" s="5"/>
      <c r="FJ947" s="5"/>
      <c r="FK947" s="5"/>
      <c r="FL947" s="5"/>
      <c r="FM947" s="5"/>
      <c r="FN947" s="5"/>
      <c r="FO947" s="5"/>
      <c r="FP947" s="5"/>
      <c r="FQ947" s="5"/>
      <c r="FR947" s="5"/>
      <c r="FS947" s="5"/>
      <c r="FT947" s="5"/>
      <c r="FU947" s="5"/>
      <c r="FV947" s="5"/>
      <c r="FW947" s="5"/>
      <c r="FX947" s="5"/>
      <c r="FY947" s="5"/>
      <c r="FZ947" s="5"/>
      <c r="GA947" s="5"/>
      <c r="GB947" s="5"/>
      <c r="GC947" s="5"/>
      <c r="GD947" s="5"/>
      <c r="GE947" s="5"/>
      <c r="GF947" s="5"/>
      <c r="GG947" s="5"/>
      <c r="GH947" s="5"/>
      <c r="GI947" s="5"/>
      <c r="GJ947" s="5"/>
      <c r="GK947" s="5"/>
      <c r="GL947" s="5"/>
      <c r="GM947" s="5"/>
      <c r="GN947" s="5"/>
      <c r="GO947" s="5"/>
      <c r="GP947" s="5"/>
      <c r="GQ947" s="5"/>
      <c r="GR947" s="5"/>
      <c r="GS947" s="5"/>
      <c r="GT947" s="5"/>
      <c r="GU947" s="5"/>
      <c r="GV947" s="5"/>
      <c r="GW947" s="5"/>
      <c r="GX947" s="5"/>
      <c r="GY947" s="5"/>
      <c r="GZ947" s="5"/>
      <c r="HA947" s="5"/>
      <c r="HB947" s="5"/>
      <c r="HC947" s="5"/>
      <c r="HD947" s="5"/>
      <c r="HE947" s="5"/>
      <c r="HF947" s="5"/>
      <c r="HG947" s="5"/>
      <c r="HH947" s="5"/>
      <c r="HI947" s="5"/>
      <c r="HJ947" s="5"/>
      <c r="HK947" s="5"/>
      <c r="HL947" s="5"/>
      <c r="HM947" s="5"/>
      <c r="HN947" s="5"/>
      <c r="HO947" s="5"/>
      <c r="HP947" s="5"/>
      <c r="HQ947" s="5"/>
      <c r="HR947" s="5"/>
      <c r="HS947" s="5"/>
      <c r="HT947" s="5"/>
      <c r="HU947" s="5"/>
      <c r="HV947" s="5"/>
      <c r="HW947" s="5"/>
      <c r="HX947" s="5"/>
      <c r="HY947" s="5"/>
      <c r="HZ947" s="5"/>
      <c r="IA947" s="5"/>
      <c r="IB947" s="5"/>
      <c r="IC947" s="5"/>
      <c r="ID947" s="5"/>
    </row>
    <row r="948" spans="1:238" s="210" customFormat="1">
      <c r="A948" s="122"/>
      <c r="B948" s="116"/>
      <c r="C948" s="117"/>
      <c r="D948" s="118"/>
      <c r="E948" s="119"/>
      <c r="F948" s="120"/>
      <c r="G948" s="121"/>
      <c r="H948" s="6"/>
      <c r="I948" s="40"/>
      <c r="J948" s="41"/>
      <c r="K948" s="42"/>
      <c r="L948" s="38"/>
      <c r="N948" s="39"/>
      <c r="O948" s="39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/>
      <c r="CP948" s="5"/>
      <c r="CQ948" s="5"/>
      <c r="CR948" s="5"/>
      <c r="CS948" s="5"/>
      <c r="CT948" s="5"/>
      <c r="CU948" s="5"/>
      <c r="CV948" s="5"/>
      <c r="CW948" s="5"/>
      <c r="CX948" s="5"/>
      <c r="CY948" s="5"/>
      <c r="CZ948" s="5"/>
      <c r="DA948" s="5"/>
      <c r="DB948" s="5"/>
      <c r="DC948" s="5"/>
      <c r="DD948" s="5"/>
      <c r="DE948" s="5"/>
      <c r="DF948" s="5"/>
      <c r="DG948" s="5"/>
      <c r="DH948" s="5"/>
      <c r="DI948" s="5"/>
      <c r="DJ948" s="5"/>
      <c r="DK948" s="5"/>
      <c r="DL948" s="5"/>
      <c r="DM948" s="5"/>
      <c r="DN948" s="5"/>
      <c r="DO948" s="5"/>
      <c r="DP948" s="5"/>
      <c r="DQ948" s="5"/>
      <c r="DR948" s="5"/>
      <c r="DS948" s="5"/>
      <c r="DT948" s="5"/>
      <c r="DU948" s="5"/>
      <c r="DV948" s="5"/>
      <c r="DW948" s="5"/>
      <c r="DX948" s="5"/>
      <c r="DY948" s="5"/>
      <c r="DZ948" s="5"/>
      <c r="EA948" s="5"/>
      <c r="EB948" s="5"/>
      <c r="EC948" s="5"/>
      <c r="ED948" s="5"/>
      <c r="EE948" s="5"/>
      <c r="EF948" s="5"/>
      <c r="EG948" s="5"/>
      <c r="EH948" s="5"/>
      <c r="EI948" s="5"/>
      <c r="EJ948" s="5"/>
      <c r="EK948" s="5"/>
      <c r="EL948" s="5"/>
      <c r="EM948" s="5"/>
      <c r="EN948" s="5"/>
      <c r="EO948" s="5"/>
      <c r="EP948" s="5"/>
      <c r="EQ948" s="5"/>
      <c r="ER948" s="5"/>
      <c r="ES948" s="5"/>
      <c r="ET948" s="5"/>
      <c r="EU948" s="5"/>
      <c r="EV948" s="5"/>
      <c r="EW948" s="5"/>
      <c r="EX948" s="5"/>
      <c r="EY948" s="5"/>
      <c r="EZ948" s="5"/>
      <c r="FA948" s="5"/>
      <c r="FB948" s="5"/>
      <c r="FC948" s="5"/>
      <c r="FD948" s="5"/>
      <c r="FE948" s="5"/>
      <c r="FF948" s="5"/>
      <c r="FG948" s="5"/>
      <c r="FH948" s="5"/>
      <c r="FI948" s="5"/>
      <c r="FJ948" s="5"/>
      <c r="FK948" s="5"/>
      <c r="FL948" s="5"/>
      <c r="FM948" s="5"/>
      <c r="FN948" s="5"/>
      <c r="FO948" s="5"/>
      <c r="FP948" s="5"/>
      <c r="FQ948" s="5"/>
      <c r="FR948" s="5"/>
      <c r="FS948" s="5"/>
      <c r="FT948" s="5"/>
      <c r="FU948" s="5"/>
      <c r="FV948" s="5"/>
      <c r="FW948" s="5"/>
      <c r="FX948" s="5"/>
      <c r="FY948" s="5"/>
      <c r="FZ948" s="5"/>
      <c r="GA948" s="5"/>
      <c r="GB948" s="5"/>
      <c r="GC948" s="5"/>
      <c r="GD948" s="5"/>
      <c r="GE948" s="5"/>
      <c r="GF948" s="5"/>
      <c r="GG948" s="5"/>
      <c r="GH948" s="5"/>
      <c r="GI948" s="5"/>
      <c r="GJ948" s="5"/>
      <c r="GK948" s="5"/>
      <c r="GL948" s="5"/>
      <c r="GM948" s="5"/>
      <c r="GN948" s="5"/>
      <c r="GO948" s="5"/>
      <c r="GP948" s="5"/>
      <c r="GQ948" s="5"/>
      <c r="GR948" s="5"/>
      <c r="GS948" s="5"/>
      <c r="GT948" s="5"/>
      <c r="GU948" s="5"/>
      <c r="GV948" s="5"/>
      <c r="GW948" s="5"/>
      <c r="GX948" s="5"/>
      <c r="GY948" s="5"/>
      <c r="GZ948" s="5"/>
      <c r="HA948" s="5"/>
      <c r="HB948" s="5"/>
      <c r="HC948" s="5"/>
      <c r="HD948" s="5"/>
      <c r="HE948" s="5"/>
      <c r="HF948" s="5"/>
      <c r="HG948" s="5"/>
      <c r="HH948" s="5"/>
      <c r="HI948" s="5"/>
      <c r="HJ948" s="5"/>
      <c r="HK948" s="5"/>
      <c r="HL948" s="5"/>
      <c r="HM948" s="5"/>
      <c r="HN948" s="5"/>
      <c r="HO948" s="5"/>
      <c r="HP948" s="5"/>
      <c r="HQ948" s="5"/>
      <c r="HR948" s="5"/>
      <c r="HS948" s="5"/>
      <c r="HT948" s="5"/>
      <c r="HU948" s="5"/>
      <c r="HV948" s="5"/>
      <c r="HW948" s="5"/>
      <c r="HX948" s="5"/>
      <c r="HY948" s="5"/>
      <c r="HZ948" s="5"/>
      <c r="IA948" s="5"/>
      <c r="IB948" s="5"/>
      <c r="IC948" s="5"/>
      <c r="ID948" s="5"/>
    </row>
    <row r="949" spans="1:238" s="210" customFormat="1">
      <c r="A949" s="122"/>
      <c r="B949" s="116"/>
      <c r="C949" s="117"/>
      <c r="D949" s="118"/>
      <c r="E949" s="119"/>
      <c r="F949" s="120"/>
      <c r="G949" s="121"/>
      <c r="H949" s="6"/>
      <c r="I949" s="40"/>
      <c r="J949" s="41"/>
      <c r="K949" s="42"/>
      <c r="L949" s="38"/>
      <c r="N949" s="39"/>
      <c r="O949" s="39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/>
      <c r="CP949" s="5"/>
      <c r="CQ949" s="5"/>
      <c r="CR949" s="5"/>
      <c r="CS949" s="5"/>
      <c r="CT949" s="5"/>
      <c r="CU949" s="5"/>
      <c r="CV949" s="5"/>
      <c r="CW949" s="5"/>
      <c r="CX949" s="5"/>
      <c r="CY949" s="5"/>
      <c r="CZ949" s="5"/>
      <c r="DA949" s="5"/>
      <c r="DB949" s="5"/>
      <c r="DC949" s="5"/>
      <c r="DD949" s="5"/>
      <c r="DE949" s="5"/>
      <c r="DF949" s="5"/>
      <c r="DG949" s="5"/>
      <c r="DH949" s="5"/>
      <c r="DI949" s="5"/>
      <c r="DJ949" s="5"/>
      <c r="DK949" s="5"/>
      <c r="DL949" s="5"/>
      <c r="DM949" s="5"/>
      <c r="DN949" s="5"/>
      <c r="DO949" s="5"/>
      <c r="DP949" s="5"/>
      <c r="DQ949" s="5"/>
      <c r="DR949" s="5"/>
      <c r="DS949" s="5"/>
      <c r="DT949" s="5"/>
      <c r="DU949" s="5"/>
      <c r="DV949" s="5"/>
      <c r="DW949" s="5"/>
      <c r="DX949" s="5"/>
      <c r="DY949" s="5"/>
      <c r="DZ949" s="5"/>
      <c r="EA949" s="5"/>
      <c r="EB949" s="5"/>
      <c r="EC949" s="5"/>
      <c r="ED949" s="5"/>
      <c r="EE949" s="5"/>
      <c r="EF949" s="5"/>
      <c r="EG949" s="5"/>
      <c r="EH949" s="5"/>
      <c r="EI949" s="5"/>
      <c r="EJ949" s="5"/>
      <c r="EK949" s="5"/>
      <c r="EL949" s="5"/>
      <c r="EM949" s="5"/>
      <c r="EN949" s="5"/>
      <c r="EO949" s="5"/>
      <c r="EP949" s="5"/>
      <c r="EQ949" s="5"/>
      <c r="ER949" s="5"/>
      <c r="ES949" s="5"/>
      <c r="ET949" s="5"/>
      <c r="EU949" s="5"/>
      <c r="EV949" s="5"/>
      <c r="EW949" s="5"/>
      <c r="EX949" s="5"/>
      <c r="EY949" s="5"/>
      <c r="EZ949" s="5"/>
      <c r="FA949" s="5"/>
      <c r="FB949" s="5"/>
      <c r="FC949" s="5"/>
      <c r="FD949" s="5"/>
      <c r="FE949" s="5"/>
      <c r="FF949" s="5"/>
      <c r="FG949" s="5"/>
      <c r="FH949" s="5"/>
      <c r="FI949" s="5"/>
      <c r="FJ949" s="5"/>
      <c r="FK949" s="5"/>
      <c r="FL949" s="5"/>
      <c r="FM949" s="5"/>
      <c r="FN949" s="5"/>
      <c r="FO949" s="5"/>
      <c r="FP949" s="5"/>
      <c r="FQ949" s="5"/>
      <c r="FR949" s="5"/>
      <c r="FS949" s="5"/>
      <c r="FT949" s="5"/>
      <c r="FU949" s="5"/>
      <c r="FV949" s="5"/>
      <c r="FW949" s="5"/>
      <c r="FX949" s="5"/>
      <c r="FY949" s="5"/>
      <c r="FZ949" s="5"/>
      <c r="GA949" s="5"/>
      <c r="GB949" s="5"/>
      <c r="GC949" s="5"/>
      <c r="GD949" s="5"/>
      <c r="GE949" s="5"/>
      <c r="GF949" s="5"/>
      <c r="GG949" s="5"/>
      <c r="GH949" s="5"/>
      <c r="GI949" s="5"/>
      <c r="GJ949" s="5"/>
      <c r="GK949" s="5"/>
      <c r="GL949" s="5"/>
      <c r="GM949" s="5"/>
      <c r="GN949" s="5"/>
      <c r="GO949" s="5"/>
      <c r="GP949" s="5"/>
      <c r="GQ949" s="5"/>
      <c r="GR949" s="5"/>
      <c r="GS949" s="5"/>
      <c r="GT949" s="5"/>
      <c r="GU949" s="5"/>
      <c r="GV949" s="5"/>
      <c r="GW949" s="5"/>
      <c r="GX949" s="5"/>
      <c r="GY949" s="5"/>
      <c r="GZ949" s="5"/>
      <c r="HA949" s="5"/>
      <c r="HB949" s="5"/>
      <c r="HC949" s="5"/>
      <c r="HD949" s="5"/>
      <c r="HE949" s="5"/>
      <c r="HF949" s="5"/>
      <c r="HG949" s="5"/>
      <c r="HH949" s="5"/>
      <c r="HI949" s="5"/>
      <c r="HJ949" s="5"/>
      <c r="HK949" s="5"/>
      <c r="HL949" s="5"/>
      <c r="HM949" s="5"/>
      <c r="HN949" s="5"/>
      <c r="HO949" s="5"/>
      <c r="HP949" s="5"/>
      <c r="HQ949" s="5"/>
      <c r="HR949" s="5"/>
      <c r="HS949" s="5"/>
      <c r="HT949" s="5"/>
      <c r="HU949" s="5"/>
      <c r="HV949" s="5"/>
      <c r="HW949" s="5"/>
      <c r="HX949" s="5"/>
      <c r="HY949" s="5"/>
      <c r="HZ949" s="5"/>
      <c r="IA949" s="5"/>
      <c r="IB949" s="5"/>
      <c r="IC949" s="5"/>
      <c r="ID949" s="5"/>
    </row>
    <row r="950" spans="1:238" s="210" customFormat="1">
      <c r="A950" s="122"/>
      <c r="B950" s="116"/>
      <c r="C950" s="117"/>
      <c r="D950" s="118"/>
      <c r="E950" s="119"/>
      <c r="F950" s="120"/>
      <c r="G950" s="121"/>
      <c r="H950" s="6"/>
      <c r="I950" s="40"/>
      <c r="J950" s="41"/>
      <c r="K950" s="42"/>
      <c r="L950" s="38"/>
      <c r="N950" s="39"/>
      <c r="O950" s="39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5"/>
      <c r="DW950" s="5"/>
      <c r="DX950" s="5"/>
      <c r="DY950" s="5"/>
      <c r="DZ950" s="5"/>
      <c r="EA950" s="5"/>
      <c r="EB950" s="5"/>
      <c r="EC950" s="5"/>
      <c r="ED950" s="5"/>
      <c r="EE950" s="5"/>
      <c r="EF950" s="5"/>
      <c r="EG950" s="5"/>
      <c r="EH950" s="5"/>
      <c r="EI950" s="5"/>
      <c r="EJ950" s="5"/>
      <c r="EK950" s="5"/>
      <c r="EL950" s="5"/>
      <c r="EM950" s="5"/>
      <c r="EN950" s="5"/>
      <c r="EO950" s="5"/>
      <c r="EP950" s="5"/>
      <c r="EQ950" s="5"/>
      <c r="ER950" s="5"/>
      <c r="ES950" s="5"/>
      <c r="ET950" s="5"/>
      <c r="EU950" s="5"/>
      <c r="EV950" s="5"/>
      <c r="EW950" s="5"/>
      <c r="EX950" s="5"/>
      <c r="EY950" s="5"/>
      <c r="EZ950" s="5"/>
      <c r="FA950" s="5"/>
      <c r="FB950" s="5"/>
      <c r="FC950" s="5"/>
      <c r="FD950" s="5"/>
      <c r="FE950" s="5"/>
      <c r="FF950" s="5"/>
      <c r="FG950" s="5"/>
      <c r="FH950" s="5"/>
      <c r="FI950" s="5"/>
      <c r="FJ950" s="5"/>
      <c r="FK950" s="5"/>
      <c r="FL950" s="5"/>
      <c r="FM950" s="5"/>
      <c r="FN950" s="5"/>
      <c r="FO950" s="5"/>
      <c r="FP950" s="5"/>
      <c r="FQ950" s="5"/>
      <c r="FR950" s="5"/>
      <c r="FS950" s="5"/>
      <c r="FT950" s="5"/>
      <c r="FU950" s="5"/>
      <c r="FV950" s="5"/>
      <c r="FW950" s="5"/>
      <c r="FX950" s="5"/>
      <c r="FY950" s="5"/>
      <c r="FZ950" s="5"/>
      <c r="GA950" s="5"/>
      <c r="GB950" s="5"/>
      <c r="GC950" s="5"/>
      <c r="GD950" s="5"/>
      <c r="GE950" s="5"/>
      <c r="GF950" s="5"/>
      <c r="GG950" s="5"/>
      <c r="GH950" s="5"/>
      <c r="GI950" s="5"/>
      <c r="GJ950" s="5"/>
      <c r="GK950" s="5"/>
      <c r="GL950" s="5"/>
      <c r="GM950" s="5"/>
      <c r="GN950" s="5"/>
      <c r="GO950" s="5"/>
      <c r="GP950" s="5"/>
      <c r="GQ950" s="5"/>
      <c r="GR950" s="5"/>
      <c r="GS950" s="5"/>
      <c r="GT950" s="5"/>
      <c r="GU950" s="5"/>
      <c r="GV950" s="5"/>
      <c r="GW950" s="5"/>
      <c r="GX950" s="5"/>
      <c r="GY950" s="5"/>
      <c r="GZ950" s="5"/>
      <c r="HA950" s="5"/>
      <c r="HB950" s="5"/>
      <c r="HC950" s="5"/>
      <c r="HD950" s="5"/>
      <c r="HE950" s="5"/>
      <c r="HF950" s="5"/>
      <c r="HG950" s="5"/>
      <c r="HH950" s="5"/>
      <c r="HI950" s="5"/>
      <c r="HJ950" s="5"/>
      <c r="HK950" s="5"/>
      <c r="HL950" s="5"/>
      <c r="HM950" s="5"/>
      <c r="HN950" s="5"/>
      <c r="HO950" s="5"/>
      <c r="HP950" s="5"/>
      <c r="HQ950" s="5"/>
      <c r="HR950" s="5"/>
      <c r="HS950" s="5"/>
      <c r="HT950" s="5"/>
      <c r="HU950" s="5"/>
      <c r="HV950" s="5"/>
      <c r="HW950" s="5"/>
      <c r="HX950" s="5"/>
      <c r="HY950" s="5"/>
      <c r="HZ950" s="5"/>
      <c r="IA950" s="5"/>
      <c r="IB950" s="5"/>
      <c r="IC950" s="5"/>
      <c r="ID950" s="5"/>
    </row>
    <row r="951" spans="1:238" s="210" customFormat="1">
      <c r="A951" s="122"/>
      <c r="B951" s="116"/>
      <c r="C951" s="117"/>
      <c r="D951" s="118"/>
      <c r="E951" s="119"/>
      <c r="F951" s="120"/>
      <c r="G951" s="121"/>
      <c r="H951" s="6"/>
      <c r="I951" s="40"/>
      <c r="J951" s="41"/>
      <c r="K951" s="42"/>
      <c r="L951" s="38"/>
      <c r="N951" s="39"/>
      <c r="O951" s="39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/>
      <c r="CP951" s="5"/>
      <c r="CQ951" s="5"/>
      <c r="CR951" s="5"/>
      <c r="CS951" s="5"/>
      <c r="CT951" s="5"/>
      <c r="CU951" s="5"/>
      <c r="CV951" s="5"/>
      <c r="CW951" s="5"/>
      <c r="CX951" s="5"/>
      <c r="CY951" s="5"/>
      <c r="CZ951" s="5"/>
      <c r="DA951" s="5"/>
      <c r="DB951" s="5"/>
      <c r="DC951" s="5"/>
      <c r="DD951" s="5"/>
      <c r="DE951" s="5"/>
      <c r="DF951" s="5"/>
      <c r="DG951" s="5"/>
      <c r="DH951" s="5"/>
      <c r="DI951" s="5"/>
      <c r="DJ951" s="5"/>
      <c r="DK951" s="5"/>
      <c r="DL951" s="5"/>
      <c r="DM951" s="5"/>
      <c r="DN951" s="5"/>
      <c r="DO951" s="5"/>
      <c r="DP951" s="5"/>
      <c r="DQ951" s="5"/>
      <c r="DR951" s="5"/>
      <c r="DS951" s="5"/>
      <c r="DT951" s="5"/>
      <c r="DU951" s="5"/>
      <c r="DV951" s="5"/>
      <c r="DW951" s="5"/>
      <c r="DX951" s="5"/>
      <c r="DY951" s="5"/>
      <c r="DZ951" s="5"/>
      <c r="EA951" s="5"/>
      <c r="EB951" s="5"/>
      <c r="EC951" s="5"/>
      <c r="ED951" s="5"/>
      <c r="EE951" s="5"/>
      <c r="EF951" s="5"/>
      <c r="EG951" s="5"/>
      <c r="EH951" s="5"/>
      <c r="EI951" s="5"/>
      <c r="EJ951" s="5"/>
      <c r="EK951" s="5"/>
      <c r="EL951" s="5"/>
      <c r="EM951" s="5"/>
      <c r="EN951" s="5"/>
      <c r="EO951" s="5"/>
      <c r="EP951" s="5"/>
      <c r="EQ951" s="5"/>
      <c r="ER951" s="5"/>
      <c r="ES951" s="5"/>
      <c r="ET951" s="5"/>
      <c r="EU951" s="5"/>
      <c r="EV951" s="5"/>
      <c r="EW951" s="5"/>
      <c r="EX951" s="5"/>
      <c r="EY951" s="5"/>
      <c r="EZ951" s="5"/>
      <c r="FA951" s="5"/>
      <c r="FB951" s="5"/>
      <c r="FC951" s="5"/>
      <c r="FD951" s="5"/>
      <c r="FE951" s="5"/>
      <c r="FF951" s="5"/>
      <c r="FG951" s="5"/>
      <c r="FH951" s="5"/>
      <c r="FI951" s="5"/>
      <c r="FJ951" s="5"/>
      <c r="FK951" s="5"/>
      <c r="FL951" s="5"/>
      <c r="FM951" s="5"/>
      <c r="FN951" s="5"/>
      <c r="FO951" s="5"/>
      <c r="FP951" s="5"/>
      <c r="FQ951" s="5"/>
      <c r="FR951" s="5"/>
      <c r="FS951" s="5"/>
      <c r="FT951" s="5"/>
      <c r="FU951" s="5"/>
      <c r="FV951" s="5"/>
      <c r="FW951" s="5"/>
      <c r="FX951" s="5"/>
      <c r="FY951" s="5"/>
      <c r="FZ951" s="5"/>
      <c r="GA951" s="5"/>
      <c r="GB951" s="5"/>
      <c r="GC951" s="5"/>
      <c r="GD951" s="5"/>
      <c r="GE951" s="5"/>
      <c r="GF951" s="5"/>
      <c r="GG951" s="5"/>
      <c r="GH951" s="5"/>
      <c r="GI951" s="5"/>
      <c r="GJ951" s="5"/>
      <c r="GK951" s="5"/>
      <c r="GL951" s="5"/>
      <c r="GM951" s="5"/>
      <c r="GN951" s="5"/>
      <c r="GO951" s="5"/>
      <c r="GP951" s="5"/>
      <c r="GQ951" s="5"/>
      <c r="GR951" s="5"/>
      <c r="GS951" s="5"/>
      <c r="GT951" s="5"/>
      <c r="GU951" s="5"/>
      <c r="GV951" s="5"/>
      <c r="GW951" s="5"/>
      <c r="GX951" s="5"/>
      <c r="GY951" s="5"/>
      <c r="GZ951" s="5"/>
      <c r="HA951" s="5"/>
      <c r="HB951" s="5"/>
      <c r="HC951" s="5"/>
      <c r="HD951" s="5"/>
      <c r="HE951" s="5"/>
      <c r="HF951" s="5"/>
      <c r="HG951" s="5"/>
      <c r="HH951" s="5"/>
      <c r="HI951" s="5"/>
      <c r="HJ951" s="5"/>
      <c r="HK951" s="5"/>
      <c r="HL951" s="5"/>
      <c r="HM951" s="5"/>
      <c r="HN951" s="5"/>
      <c r="HO951" s="5"/>
      <c r="HP951" s="5"/>
      <c r="HQ951" s="5"/>
      <c r="HR951" s="5"/>
      <c r="HS951" s="5"/>
      <c r="HT951" s="5"/>
      <c r="HU951" s="5"/>
      <c r="HV951" s="5"/>
      <c r="HW951" s="5"/>
      <c r="HX951" s="5"/>
      <c r="HY951" s="5"/>
      <c r="HZ951" s="5"/>
      <c r="IA951" s="5"/>
      <c r="IB951" s="5"/>
      <c r="IC951" s="5"/>
      <c r="ID951" s="5"/>
    </row>
    <row r="952" spans="1:238" s="210" customFormat="1">
      <c r="A952" s="122"/>
      <c r="B952" s="116"/>
      <c r="C952" s="117"/>
      <c r="D952" s="118"/>
      <c r="E952" s="119"/>
      <c r="F952" s="120"/>
      <c r="G952" s="121"/>
      <c r="H952" s="6"/>
      <c r="I952" s="40"/>
      <c r="J952" s="41"/>
      <c r="K952" s="42"/>
      <c r="L952" s="38"/>
      <c r="N952" s="39"/>
      <c r="O952" s="39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/>
      <c r="CP952" s="5"/>
      <c r="CQ952" s="5"/>
      <c r="CR952" s="5"/>
      <c r="CS952" s="5"/>
      <c r="CT952" s="5"/>
      <c r="CU952" s="5"/>
      <c r="CV952" s="5"/>
      <c r="CW952" s="5"/>
      <c r="CX952" s="5"/>
      <c r="CY952" s="5"/>
      <c r="CZ952" s="5"/>
      <c r="DA952" s="5"/>
      <c r="DB952" s="5"/>
      <c r="DC952" s="5"/>
      <c r="DD952" s="5"/>
      <c r="DE952" s="5"/>
      <c r="DF952" s="5"/>
      <c r="DG952" s="5"/>
      <c r="DH952" s="5"/>
      <c r="DI952" s="5"/>
      <c r="DJ952" s="5"/>
      <c r="DK952" s="5"/>
      <c r="DL952" s="5"/>
      <c r="DM952" s="5"/>
      <c r="DN952" s="5"/>
      <c r="DO952" s="5"/>
      <c r="DP952" s="5"/>
      <c r="DQ952" s="5"/>
      <c r="DR952" s="5"/>
      <c r="DS952" s="5"/>
      <c r="DT952" s="5"/>
      <c r="DU952" s="5"/>
      <c r="DV952" s="5"/>
      <c r="DW952" s="5"/>
      <c r="DX952" s="5"/>
      <c r="DY952" s="5"/>
      <c r="DZ952" s="5"/>
      <c r="EA952" s="5"/>
      <c r="EB952" s="5"/>
      <c r="EC952" s="5"/>
      <c r="ED952" s="5"/>
      <c r="EE952" s="5"/>
      <c r="EF952" s="5"/>
      <c r="EG952" s="5"/>
      <c r="EH952" s="5"/>
      <c r="EI952" s="5"/>
      <c r="EJ952" s="5"/>
      <c r="EK952" s="5"/>
      <c r="EL952" s="5"/>
      <c r="EM952" s="5"/>
      <c r="EN952" s="5"/>
      <c r="EO952" s="5"/>
      <c r="EP952" s="5"/>
      <c r="EQ952" s="5"/>
      <c r="ER952" s="5"/>
      <c r="ES952" s="5"/>
      <c r="ET952" s="5"/>
      <c r="EU952" s="5"/>
      <c r="EV952" s="5"/>
      <c r="EW952" s="5"/>
      <c r="EX952" s="5"/>
      <c r="EY952" s="5"/>
      <c r="EZ952" s="5"/>
      <c r="FA952" s="5"/>
      <c r="FB952" s="5"/>
      <c r="FC952" s="5"/>
      <c r="FD952" s="5"/>
      <c r="FE952" s="5"/>
      <c r="FF952" s="5"/>
      <c r="FG952" s="5"/>
      <c r="FH952" s="5"/>
      <c r="FI952" s="5"/>
      <c r="FJ952" s="5"/>
      <c r="FK952" s="5"/>
      <c r="FL952" s="5"/>
      <c r="FM952" s="5"/>
      <c r="FN952" s="5"/>
      <c r="FO952" s="5"/>
      <c r="FP952" s="5"/>
      <c r="FQ952" s="5"/>
      <c r="FR952" s="5"/>
      <c r="FS952" s="5"/>
      <c r="FT952" s="5"/>
      <c r="FU952" s="5"/>
      <c r="FV952" s="5"/>
      <c r="FW952" s="5"/>
      <c r="FX952" s="5"/>
      <c r="FY952" s="5"/>
      <c r="FZ952" s="5"/>
      <c r="GA952" s="5"/>
      <c r="GB952" s="5"/>
      <c r="GC952" s="5"/>
      <c r="GD952" s="5"/>
      <c r="GE952" s="5"/>
      <c r="GF952" s="5"/>
      <c r="GG952" s="5"/>
      <c r="GH952" s="5"/>
      <c r="GI952" s="5"/>
      <c r="GJ952" s="5"/>
      <c r="GK952" s="5"/>
      <c r="GL952" s="5"/>
      <c r="GM952" s="5"/>
      <c r="GN952" s="5"/>
      <c r="GO952" s="5"/>
      <c r="GP952" s="5"/>
      <c r="GQ952" s="5"/>
      <c r="GR952" s="5"/>
      <c r="GS952" s="5"/>
      <c r="GT952" s="5"/>
      <c r="GU952" s="5"/>
      <c r="GV952" s="5"/>
      <c r="GW952" s="5"/>
      <c r="GX952" s="5"/>
      <c r="GY952" s="5"/>
      <c r="GZ952" s="5"/>
      <c r="HA952" s="5"/>
      <c r="HB952" s="5"/>
      <c r="HC952" s="5"/>
      <c r="HD952" s="5"/>
      <c r="HE952" s="5"/>
      <c r="HF952" s="5"/>
      <c r="HG952" s="5"/>
      <c r="HH952" s="5"/>
      <c r="HI952" s="5"/>
      <c r="HJ952" s="5"/>
      <c r="HK952" s="5"/>
      <c r="HL952" s="5"/>
      <c r="HM952" s="5"/>
      <c r="HN952" s="5"/>
      <c r="HO952" s="5"/>
      <c r="HP952" s="5"/>
      <c r="HQ952" s="5"/>
      <c r="HR952" s="5"/>
      <c r="HS952" s="5"/>
      <c r="HT952" s="5"/>
      <c r="HU952" s="5"/>
      <c r="HV952" s="5"/>
      <c r="HW952" s="5"/>
      <c r="HX952" s="5"/>
      <c r="HY952" s="5"/>
      <c r="HZ952" s="5"/>
      <c r="IA952" s="5"/>
      <c r="IB952" s="5"/>
      <c r="IC952" s="5"/>
      <c r="ID952" s="5"/>
    </row>
    <row r="953" spans="1:238" s="210" customFormat="1">
      <c r="A953" s="122"/>
      <c r="B953" s="116"/>
      <c r="C953" s="117"/>
      <c r="D953" s="118"/>
      <c r="E953" s="119"/>
      <c r="F953" s="120"/>
      <c r="G953" s="121"/>
      <c r="H953" s="6"/>
      <c r="I953" s="40"/>
      <c r="J953" s="41"/>
      <c r="K953" s="42"/>
      <c r="L953" s="38"/>
      <c r="N953" s="39"/>
      <c r="O953" s="39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/>
      <c r="CP953" s="5"/>
      <c r="CQ953" s="5"/>
      <c r="CR953" s="5"/>
      <c r="CS953" s="5"/>
      <c r="CT953" s="5"/>
      <c r="CU953" s="5"/>
      <c r="CV953" s="5"/>
      <c r="CW953" s="5"/>
      <c r="CX953" s="5"/>
      <c r="CY953" s="5"/>
      <c r="CZ953" s="5"/>
      <c r="DA953" s="5"/>
      <c r="DB953" s="5"/>
      <c r="DC953" s="5"/>
      <c r="DD953" s="5"/>
      <c r="DE953" s="5"/>
      <c r="DF953" s="5"/>
      <c r="DG953" s="5"/>
      <c r="DH953" s="5"/>
      <c r="DI953" s="5"/>
      <c r="DJ953" s="5"/>
      <c r="DK953" s="5"/>
      <c r="DL953" s="5"/>
      <c r="DM953" s="5"/>
      <c r="DN953" s="5"/>
      <c r="DO953" s="5"/>
      <c r="DP953" s="5"/>
      <c r="DQ953" s="5"/>
      <c r="DR953" s="5"/>
      <c r="DS953" s="5"/>
      <c r="DT953" s="5"/>
      <c r="DU953" s="5"/>
      <c r="DV953" s="5"/>
      <c r="DW953" s="5"/>
      <c r="DX953" s="5"/>
      <c r="DY953" s="5"/>
      <c r="DZ953" s="5"/>
      <c r="EA953" s="5"/>
      <c r="EB953" s="5"/>
      <c r="EC953" s="5"/>
      <c r="ED953" s="5"/>
      <c r="EE953" s="5"/>
      <c r="EF953" s="5"/>
      <c r="EG953" s="5"/>
      <c r="EH953" s="5"/>
      <c r="EI953" s="5"/>
      <c r="EJ953" s="5"/>
      <c r="EK953" s="5"/>
      <c r="EL953" s="5"/>
      <c r="EM953" s="5"/>
      <c r="EN953" s="5"/>
      <c r="EO953" s="5"/>
      <c r="EP953" s="5"/>
      <c r="EQ953" s="5"/>
      <c r="ER953" s="5"/>
      <c r="ES953" s="5"/>
      <c r="ET953" s="5"/>
      <c r="EU953" s="5"/>
      <c r="EV953" s="5"/>
      <c r="EW953" s="5"/>
      <c r="EX953" s="5"/>
      <c r="EY953" s="5"/>
      <c r="EZ953" s="5"/>
      <c r="FA953" s="5"/>
      <c r="FB953" s="5"/>
      <c r="FC953" s="5"/>
      <c r="FD953" s="5"/>
      <c r="FE953" s="5"/>
      <c r="FF953" s="5"/>
      <c r="FG953" s="5"/>
      <c r="FH953" s="5"/>
      <c r="FI953" s="5"/>
      <c r="FJ953" s="5"/>
      <c r="FK953" s="5"/>
      <c r="FL953" s="5"/>
      <c r="FM953" s="5"/>
      <c r="FN953" s="5"/>
      <c r="FO953" s="5"/>
      <c r="FP953" s="5"/>
      <c r="FQ953" s="5"/>
      <c r="FR953" s="5"/>
      <c r="FS953" s="5"/>
      <c r="FT953" s="5"/>
      <c r="FU953" s="5"/>
      <c r="FV953" s="5"/>
      <c r="FW953" s="5"/>
      <c r="FX953" s="5"/>
      <c r="FY953" s="5"/>
      <c r="FZ953" s="5"/>
      <c r="GA953" s="5"/>
      <c r="GB953" s="5"/>
      <c r="GC953" s="5"/>
      <c r="GD953" s="5"/>
      <c r="GE953" s="5"/>
      <c r="GF953" s="5"/>
      <c r="GG953" s="5"/>
      <c r="GH953" s="5"/>
      <c r="GI953" s="5"/>
      <c r="GJ953" s="5"/>
      <c r="GK953" s="5"/>
      <c r="GL953" s="5"/>
      <c r="GM953" s="5"/>
      <c r="GN953" s="5"/>
      <c r="GO953" s="5"/>
      <c r="GP953" s="5"/>
      <c r="GQ953" s="5"/>
      <c r="GR953" s="5"/>
      <c r="GS953" s="5"/>
      <c r="GT953" s="5"/>
      <c r="GU953" s="5"/>
      <c r="GV953" s="5"/>
      <c r="GW953" s="5"/>
      <c r="GX953" s="5"/>
      <c r="GY953" s="5"/>
      <c r="GZ953" s="5"/>
      <c r="HA953" s="5"/>
      <c r="HB953" s="5"/>
      <c r="HC953" s="5"/>
      <c r="HD953" s="5"/>
      <c r="HE953" s="5"/>
      <c r="HF953" s="5"/>
      <c r="HG953" s="5"/>
      <c r="HH953" s="5"/>
      <c r="HI953" s="5"/>
      <c r="HJ953" s="5"/>
      <c r="HK953" s="5"/>
      <c r="HL953" s="5"/>
      <c r="HM953" s="5"/>
      <c r="HN953" s="5"/>
      <c r="HO953" s="5"/>
      <c r="HP953" s="5"/>
      <c r="HQ953" s="5"/>
      <c r="HR953" s="5"/>
      <c r="HS953" s="5"/>
      <c r="HT953" s="5"/>
      <c r="HU953" s="5"/>
      <c r="HV953" s="5"/>
      <c r="HW953" s="5"/>
      <c r="HX953" s="5"/>
      <c r="HY953" s="5"/>
      <c r="HZ953" s="5"/>
      <c r="IA953" s="5"/>
      <c r="IB953" s="5"/>
      <c r="IC953" s="5"/>
      <c r="ID953" s="5"/>
    </row>
    <row r="954" spans="1:238" s="210" customFormat="1">
      <c r="A954" s="122"/>
      <c r="B954" s="116"/>
      <c r="C954" s="117"/>
      <c r="D954" s="118"/>
      <c r="E954" s="119"/>
      <c r="F954" s="120"/>
      <c r="G954" s="121"/>
      <c r="H954" s="6"/>
      <c r="I954" s="40"/>
      <c r="J954" s="41"/>
      <c r="K954" s="42"/>
      <c r="L954" s="38"/>
      <c r="N954" s="39"/>
      <c r="O954" s="39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5"/>
      <c r="DW954" s="5"/>
      <c r="DX954" s="5"/>
      <c r="DY954" s="5"/>
      <c r="DZ954" s="5"/>
      <c r="EA954" s="5"/>
      <c r="EB954" s="5"/>
      <c r="EC954" s="5"/>
      <c r="ED954" s="5"/>
      <c r="EE954" s="5"/>
      <c r="EF954" s="5"/>
      <c r="EG954" s="5"/>
      <c r="EH954" s="5"/>
      <c r="EI954" s="5"/>
      <c r="EJ954" s="5"/>
      <c r="EK954" s="5"/>
      <c r="EL954" s="5"/>
      <c r="EM954" s="5"/>
      <c r="EN954" s="5"/>
      <c r="EO954" s="5"/>
      <c r="EP954" s="5"/>
      <c r="EQ954" s="5"/>
      <c r="ER954" s="5"/>
      <c r="ES954" s="5"/>
      <c r="ET954" s="5"/>
      <c r="EU954" s="5"/>
      <c r="EV954" s="5"/>
      <c r="EW954" s="5"/>
      <c r="EX954" s="5"/>
      <c r="EY954" s="5"/>
      <c r="EZ954" s="5"/>
      <c r="FA954" s="5"/>
      <c r="FB954" s="5"/>
      <c r="FC954" s="5"/>
      <c r="FD954" s="5"/>
      <c r="FE954" s="5"/>
      <c r="FF954" s="5"/>
      <c r="FG954" s="5"/>
      <c r="FH954" s="5"/>
      <c r="FI954" s="5"/>
      <c r="FJ954" s="5"/>
      <c r="FK954" s="5"/>
      <c r="FL954" s="5"/>
      <c r="FM954" s="5"/>
      <c r="FN954" s="5"/>
      <c r="FO954" s="5"/>
      <c r="FP954" s="5"/>
      <c r="FQ954" s="5"/>
      <c r="FR954" s="5"/>
      <c r="FS954" s="5"/>
      <c r="FT954" s="5"/>
      <c r="FU954" s="5"/>
      <c r="FV954" s="5"/>
      <c r="FW954" s="5"/>
      <c r="FX954" s="5"/>
      <c r="FY954" s="5"/>
      <c r="FZ954" s="5"/>
      <c r="GA954" s="5"/>
      <c r="GB954" s="5"/>
      <c r="GC954" s="5"/>
      <c r="GD954" s="5"/>
      <c r="GE954" s="5"/>
      <c r="GF954" s="5"/>
      <c r="GG954" s="5"/>
      <c r="GH954" s="5"/>
      <c r="GI954" s="5"/>
      <c r="GJ954" s="5"/>
      <c r="GK954" s="5"/>
      <c r="GL954" s="5"/>
      <c r="GM954" s="5"/>
      <c r="GN954" s="5"/>
      <c r="GO954" s="5"/>
      <c r="GP954" s="5"/>
      <c r="GQ954" s="5"/>
      <c r="GR954" s="5"/>
      <c r="GS954" s="5"/>
      <c r="GT954" s="5"/>
      <c r="GU954" s="5"/>
      <c r="GV954" s="5"/>
      <c r="GW954" s="5"/>
      <c r="GX954" s="5"/>
      <c r="GY954" s="5"/>
      <c r="GZ954" s="5"/>
      <c r="HA954" s="5"/>
      <c r="HB954" s="5"/>
      <c r="HC954" s="5"/>
      <c r="HD954" s="5"/>
      <c r="HE954" s="5"/>
      <c r="HF954" s="5"/>
      <c r="HG954" s="5"/>
      <c r="HH954" s="5"/>
      <c r="HI954" s="5"/>
      <c r="HJ954" s="5"/>
      <c r="HK954" s="5"/>
      <c r="HL954" s="5"/>
      <c r="HM954" s="5"/>
      <c r="HN954" s="5"/>
      <c r="HO954" s="5"/>
      <c r="HP954" s="5"/>
      <c r="HQ954" s="5"/>
      <c r="HR954" s="5"/>
      <c r="HS954" s="5"/>
      <c r="HT954" s="5"/>
      <c r="HU954" s="5"/>
      <c r="HV954" s="5"/>
      <c r="HW954" s="5"/>
      <c r="HX954" s="5"/>
      <c r="HY954" s="5"/>
      <c r="HZ954" s="5"/>
      <c r="IA954" s="5"/>
      <c r="IB954" s="5"/>
      <c r="IC954" s="5"/>
      <c r="ID954" s="5"/>
    </row>
    <row r="955" spans="1:238" s="210" customFormat="1">
      <c r="A955" s="122"/>
      <c r="B955" s="116"/>
      <c r="C955" s="117"/>
      <c r="D955" s="118"/>
      <c r="E955" s="119"/>
      <c r="F955" s="120"/>
      <c r="G955" s="121"/>
      <c r="H955" s="6"/>
      <c r="I955" s="40"/>
      <c r="J955" s="41"/>
      <c r="K955" s="42"/>
      <c r="L955" s="38"/>
      <c r="N955" s="39"/>
      <c r="O955" s="39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  <c r="CH955" s="5"/>
      <c r="CI955" s="5"/>
      <c r="CJ955" s="5"/>
      <c r="CK955" s="5"/>
      <c r="CL955" s="5"/>
      <c r="CM955" s="5"/>
      <c r="CN955" s="5"/>
      <c r="CO955" s="5"/>
      <c r="CP955" s="5"/>
      <c r="CQ955" s="5"/>
      <c r="CR955" s="5"/>
      <c r="CS955" s="5"/>
      <c r="CT955" s="5"/>
      <c r="CU955" s="5"/>
      <c r="CV955" s="5"/>
      <c r="CW955" s="5"/>
      <c r="CX955" s="5"/>
      <c r="CY955" s="5"/>
      <c r="CZ955" s="5"/>
      <c r="DA955" s="5"/>
      <c r="DB955" s="5"/>
      <c r="DC955" s="5"/>
      <c r="DD955" s="5"/>
      <c r="DE955" s="5"/>
      <c r="DF955" s="5"/>
      <c r="DG955" s="5"/>
      <c r="DH955" s="5"/>
      <c r="DI955" s="5"/>
      <c r="DJ955" s="5"/>
      <c r="DK955" s="5"/>
      <c r="DL955" s="5"/>
      <c r="DM955" s="5"/>
      <c r="DN955" s="5"/>
      <c r="DO955" s="5"/>
      <c r="DP955" s="5"/>
      <c r="DQ955" s="5"/>
      <c r="DR955" s="5"/>
      <c r="DS955" s="5"/>
      <c r="DT955" s="5"/>
      <c r="DU955" s="5"/>
      <c r="DV955" s="5"/>
      <c r="DW955" s="5"/>
      <c r="DX955" s="5"/>
      <c r="DY955" s="5"/>
      <c r="DZ955" s="5"/>
      <c r="EA955" s="5"/>
      <c r="EB955" s="5"/>
      <c r="EC955" s="5"/>
      <c r="ED955" s="5"/>
      <c r="EE955" s="5"/>
      <c r="EF955" s="5"/>
      <c r="EG955" s="5"/>
      <c r="EH955" s="5"/>
      <c r="EI955" s="5"/>
      <c r="EJ955" s="5"/>
      <c r="EK955" s="5"/>
      <c r="EL955" s="5"/>
      <c r="EM955" s="5"/>
      <c r="EN955" s="5"/>
      <c r="EO955" s="5"/>
      <c r="EP955" s="5"/>
      <c r="EQ955" s="5"/>
      <c r="ER955" s="5"/>
      <c r="ES955" s="5"/>
      <c r="ET955" s="5"/>
      <c r="EU955" s="5"/>
      <c r="EV955" s="5"/>
      <c r="EW955" s="5"/>
      <c r="EX955" s="5"/>
      <c r="EY955" s="5"/>
      <c r="EZ955" s="5"/>
      <c r="FA955" s="5"/>
      <c r="FB955" s="5"/>
      <c r="FC955" s="5"/>
      <c r="FD955" s="5"/>
      <c r="FE955" s="5"/>
      <c r="FF955" s="5"/>
      <c r="FG955" s="5"/>
      <c r="FH955" s="5"/>
      <c r="FI955" s="5"/>
      <c r="FJ955" s="5"/>
      <c r="FK955" s="5"/>
      <c r="FL955" s="5"/>
      <c r="FM955" s="5"/>
      <c r="FN955" s="5"/>
      <c r="FO955" s="5"/>
      <c r="FP955" s="5"/>
      <c r="FQ955" s="5"/>
      <c r="FR955" s="5"/>
      <c r="FS955" s="5"/>
      <c r="FT955" s="5"/>
      <c r="FU955" s="5"/>
      <c r="FV955" s="5"/>
      <c r="FW955" s="5"/>
      <c r="FX955" s="5"/>
      <c r="FY955" s="5"/>
      <c r="FZ955" s="5"/>
      <c r="GA955" s="5"/>
      <c r="GB955" s="5"/>
      <c r="GC955" s="5"/>
      <c r="GD955" s="5"/>
      <c r="GE955" s="5"/>
      <c r="GF955" s="5"/>
      <c r="GG955" s="5"/>
      <c r="GH955" s="5"/>
      <c r="GI955" s="5"/>
      <c r="GJ955" s="5"/>
      <c r="GK955" s="5"/>
      <c r="GL955" s="5"/>
      <c r="GM955" s="5"/>
      <c r="GN955" s="5"/>
      <c r="GO955" s="5"/>
      <c r="GP955" s="5"/>
      <c r="GQ955" s="5"/>
      <c r="GR955" s="5"/>
      <c r="GS955" s="5"/>
      <c r="GT955" s="5"/>
      <c r="GU955" s="5"/>
      <c r="GV955" s="5"/>
      <c r="GW955" s="5"/>
      <c r="GX955" s="5"/>
      <c r="GY955" s="5"/>
      <c r="GZ955" s="5"/>
      <c r="HA955" s="5"/>
      <c r="HB955" s="5"/>
      <c r="HC955" s="5"/>
      <c r="HD955" s="5"/>
      <c r="HE955" s="5"/>
      <c r="HF955" s="5"/>
      <c r="HG955" s="5"/>
      <c r="HH955" s="5"/>
      <c r="HI955" s="5"/>
      <c r="HJ955" s="5"/>
      <c r="HK955" s="5"/>
      <c r="HL955" s="5"/>
      <c r="HM955" s="5"/>
      <c r="HN955" s="5"/>
      <c r="HO955" s="5"/>
      <c r="HP955" s="5"/>
      <c r="HQ955" s="5"/>
      <c r="HR955" s="5"/>
      <c r="HS955" s="5"/>
      <c r="HT955" s="5"/>
      <c r="HU955" s="5"/>
      <c r="HV955" s="5"/>
      <c r="HW955" s="5"/>
      <c r="HX955" s="5"/>
      <c r="HY955" s="5"/>
      <c r="HZ955" s="5"/>
      <c r="IA955" s="5"/>
      <c r="IB955" s="5"/>
      <c r="IC955" s="5"/>
      <c r="ID955" s="5"/>
    </row>
    <row r="956" spans="1:238" s="210" customFormat="1">
      <c r="A956" s="122"/>
      <c r="B956" s="116"/>
      <c r="C956" s="117"/>
      <c r="D956" s="118"/>
      <c r="E956" s="119"/>
      <c r="F956" s="120"/>
      <c r="G956" s="121"/>
      <c r="H956" s="6"/>
      <c r="I956" s="40"/>
      <c r="J956" s="41"/>
      <c r="K956" s="42"/>
      <c r="L956" s="38"/>
      <c r="N956" s="39"/>
      <c r="O956" s="39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/>
      <c r="CP956" s="5"/>
      <c r="CQ956" s="5"/>
      <c r="CR956" s="5"/>
      <c r="CS956" s="5"/>
      <c r="CT956" s="5"/>
      <c r="CU956" s="5"/>
      <c r="CV956" s="5"/>
      <c r="CW956" s="5"/>
      <c r="CX956" s="5"/>
      <c r="CY956" s="5"/>
      <c r="CZ956" s="5"/>
      <c r="DA956" s="5"/>
      <c r="DB956" s="5"/>
      <c r="DC956" s="5"/>
      <c r="DD956" s="5"/>
      <c r="DE956" s="5"/>
      <c r="DF956" s="5"/>
      <c r="DG956" s="5"/>
      <c r="DH956" s="5"/>
      <c r="DI956" s="5"/>
      <c r="DJ956" s="5"/>
      <c r="DK956" s="5"/>
      <c r="DL956" s="5"/>
      <c r="DM956" s="5"/>
      <c r="DN956" s="5"/>
      <c r="DO956" s="5"/>
      <c r="DP956" s="5"/>
      <c r="DQ956" s="5"/>
      <c r="DR956" s="5"/>
      <c r="DS956" s="5"/>
      <c r="DT956" s="5"/>
      <c r="DU956" s="5"/>
      <c r="DV956" s="5"/>
      <c r="DW956" s="5"/>
      <c r="DX956" s="5"/>
      <c r="DY956" s="5"/>
      <c r="DZ956" s="5"/>
      <c r="EA956" s="5"/>
      <c r="EB956" s="5"/>
      <c r="EC956" s="5"/>
      <c r="ED956" s="5"/>
      <c r="EE956" s="5"/>
      <c r="EF956" s="5"/>
      <c r="EG956" s="5"/>
      <c r="EH956" s="5"/>
      <c r="EI956" s="5"/>
      <c r="EJ956" s="5"/>
      <c r="EK956" s="5"/>
      <c r="EL956" s="5"/>
      <c r="EM956" s="5"/>
      <c r="EN956" s="5"/>
      <c r="EO956" s="5"/>
      <c r="EP956" s="5"/>
      <c r="EQ956" s="5"/>
      <c r="ER956" s="5"/>
      <c r="ES956" s="5"/>
      <c r="ET956" s="5"/>
      <c r="EU956" s="5"/>
      <c r="EV956" s="5"/>
      <c r="EW956" s="5"/>
      <c r="EX956" s="5"/>
      <c r="EY956" s="5"/>
      <c r="EZ956" s="5"/>
      <c r="FA956" s="5"/>
      <c r="FB956" s="5"/>
      <c r="FC956" s="5"/>
      <c r="FD956" s="5"/>
      <c r="FE956" s="5"/>
      <c r="FF956" s="5"/>
      <c r="FG956" s="5"/>
      <c r="FH956" s="5"/>
      <c r="FI956" s="5"/>
      <c r="FJ956" s="5"/>
      <c r="FK956" s="5"/>
      <c r="FL956" s="5"/>
      <c r="FM956" s="5"/>
      <c r="FN956" s="5"/>
      <c r="FO956" s="5"/>
      <c r="FP956" s="5"/>
      <c r="FQ956" s="5"/>
      <c r="FR956" s="5"/>
      <c r="FS956" s="5"/>
      <c r="FT956" s="5"/>
      <c r="FU956" s="5"/>
      <c r="FV956" s="5"/>
      <c r="FW956" s="5"/>
      <c r="FX956" s="5"/>
      <c r="FY956" s="5"/>
      <c r="FZ956" s="5"/>
      <c r="GA956" s="5"/>
      <c r="GB956" s="5"/>
      <c r="GC956" s="5"/>
      <c r="GD956" s="5"/>
      <c r="GE956" s="5"/>
      <c r="GF956" s="5"/>
      <c r="GG956" s="5"/>
      <c r="GH956" s="5"/>
      <c r="GI956" s="5"/>
      <c r="GJ956" s="5"/>
      <c r="GK956" s="5"/>
      <c r="GL956" s="5"/>
      <c r="GM956" s="5"/>
      <c r="GN956" s="5"/>
      <c r="GO956" s="5"/>
      <c r="GP956" s="5"/>
      <c r="GQ956" s="5"/>
      <c r="GR956" s="5"/>
      <c r="GS956" s="5"/>
      <c r="GT956" s="5"/>
      <c r="GU956" s="5"/>
      <c r="GV956" s="5"/>
      <c r="GW956" s="5"/>
      <c r="GX956" s="5"/>
      <c r="GY956" s="5"/>
      <c r="GZ956" s="5"/>
      <c r="HA956" s="5"/>
      <c r="HB956" s="5"/>
      <c r="HC956" s="5"/>
      <c r="HD956" s="5"/>
      <c r="HE956" s="5"/>
      <c r="HF956" s="5"/>
      <c r="HG956" s="5"/>
      <c r="HH956" s="5"/>
      <c r="HI956" s="5"/>
      <c r="HJ956" s="5"/>
      <c r="HK956" s="5"/>
      <c r="HL956" s="5"/>
      <c r="HM956" s="5"/>
      <c r="HN956" s="5"/>
      <c r="HO956" s="5"/>
      <c r="HP956" s="5"/>
      <c r="HQ956" s="5"/>
      <c r="HR956" s="5"/>
      <c r="HS956" s="5"/>
      <c r="HT956" s="5"/>
      <c r="HU956" s="5"/>
      <c r="HV956" s="5"/>
      <c r="HW956" s="5"/>
      <c r="HX956" s="5"/>
      <c r="HY956" s="5"/>
      <c r="HZ956" s="5"/>
      <c r="IA956" s="5"/>
      <c r="IB956" s="5"/>
      <c r="IC956" s="5"/>
      <c r="ID956" s="5"/>
    </row>
    <row r="958" spans="1:238" s="210" customFormat="1">
      <c r="A958" s="122"/>
      <c r="B958" s="116"/>
      <c r="C958" s="117"/>
      <c r="D958" s="118"/>
      <c r="E958" s="119"/>
      <c r="F958" s="120"/>
      <c r="G958" s="121"/>
      <c r="H958" s="6"/>
      <c r="I958" s="40"/>
      <c r="J958" s="41"/>
      <c r="K958" s="42"/>
      <c r="L958" s="38"/>
      <c r="N958" s="39"/>
      <c r="O958" s="39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5"/>
      <c r="DW958" s="5"/>
      <c r="DX958" s="5"/>
      <c r="DY958" s="5"/>
      <c r="DZ958" s="5"/>
      <c r="EA958" s="5"/>
      <c r="EB958" s="5"/>
      <c r="EC958" s="5"/>
      <c r="ED958" s="5"/>
      <c r="EE958" s="5"/>
      <c r="EF958" s="5"/>
      <c r="EG958" s="5"/>
      <c r="EH958" s="5"/>
      <c r="EI958" s="5"/>
      <c r="EJ958" s="5"/>
      <c r="EK958" s="5"/>
      <c r="EL958" s="5"/>
      <c r="EM958" s="5"/>
      <c r="EN958" s="5"/>
      <c r="EO958" s="5"/>
      <c r="EP958" s="5"/>
      <c r="EQ958" s="5"/>
      <c r="ER958" s="5"/>
      <c r="ES958" s="5"/>
      <c r="ET958" s="5"/>
      <c r="EU958" s="5"/>
      <c r="EV958" s="5"/>
      <c r="EW958" s="5"/>
      <c r="EX958" s="5"/>
      <c r="EY958" s="5"/>
      <c r="EZ958" s="5"/>
      <c r="FA958" s="5"/>
      <c r="FB958" s="5"/>
      <c r="FC958" s="5"/>
      <c r="FD958" s="5"/>
      <c r="FE958" s="5"/>
      <c r="FF958" s="5"/>
      <c r="FG958" s="5"/>
      <c r="FH958" s="5"/>
      <c r="FI958" s="5"/>
      <c r="FJ958" s="5"/>
      <c r="FK958" s="5"/>
      <c r="FL958" s="5"/>
      <c r="FM958" s="5"/>
      <c r="FN958" s="5"/>
      <c r="FO958" s="5"/>
      <c r="FP958" s="5"/>
      <c r="FQ958" s="5"/>
      <c r="FR958" s="5"/>
      <c r="FS958" s="5"/>
      <c r="FT958" s="5"/>
      <c r="FU958" s="5"/>
      <c r="FV958" s="5"/>
      <c r="FW958" s="5"/>
      <c r="FX958" s="5"/>
      <c r="FY958" s="5"/>
      <c r="FZ958" s="5"/>
      <c r="GA958" s="5"/>
      <c r="GB958" s="5"/>
      <c r="GC958" s="5"/>
      <c r="GD958" s="5"/>
      <c r="GE958" s="5"/>
      <c r="GF958" s="5"/>
      <c r="GG958" s="5"/>
      <c r="GH958" s="5"/>
      <c r="GI958" s="5"/>
      <c r="GJ958" s="5"/>
      <c r="GK958" s="5"/>
      <c r="GL958" s="5"/>
      <c r="GM958" s="5"/>
      <c r="GN958" s="5"/>
      <c r="GO958" s="5"/>
      <c r="GP958" s="5"/>
      <c r="GQ958" s="5"/>
      <c r="GR958" s="5"/>
      <c r="GS958" s="5"/>
      <c r="GT958" s="5"/>
      <c r="GU958" s="5"/>
      <c r="GV958" s="5"/>
      <c r="GW958" s="5"/>
      <c r="GX958" s="5"/>
      <c r="GY958" s="5"/>
      <c r="GZ958" s="5"/>
      <c r="HA958" s="5"/>
      <c r="HB958" s="5"/>
      <c r="HC958" s="5"/>
      <c r="HD958" s="5"/>
      <c r="HE958" s="5"/>
      <c r="HF958" s="5"/>
      <c r="HG958" s="5"/>
      <c r="HH958" s="5"/>
      <c r="HI958" s="5"/>
      <c r="HJ958" s="5"/>
      <c r="HK958" s="5"/>
      <c r="HL958" s="5"/>
      <c r="HM958" s="5"/>
      <c r="HN958" s="5"/>
      <c r="HO958" s="5"/>
      <c r="HP958" s="5"/>
      <c r="HQ958" s="5"/>
      <c r="HR958" s="5"/>
      <c r="HS958" s="5"/>
      <c r="HT958" s="5"/>
      <c r="HU958" s="5"/>
      <c r="HV958" s="5"/>
      <c r="HW958" s="5"/>
      <c r="HX958" s="5"/>
      <c r="HY958" s="5"/>
      <c r="HZ958" s="5"/>
      <c r="IA958" s="5"/>
      <c r="IB958" s="5"/>
      <c r="IC958" s="5"/>
      <c r="ID958" s="5"/>
    </row>
    <row r="960" spans="1:238" s="210" customFormat="1">
      <c r="A960" s="122"/>
      <c r="B960" s="116"/>
      <c r="C960" s="117"/>
      <c r="D960" s="118"/>
      <c r="E960" s="119"/>
      <c r="F960" s="120"/>
      <c r="G960" s="121"/>
      <c r="H960" s="6"/>
      <c r="I960" s="40"/>
      <c r="J960" s="41"/>
      <c r="K960" s="42"/>
      <c r="L960" s="38"/>
      <c r="N960" s="39"/>
      <c r="O960" s="39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/>
      <c r="CP960" s="5"/>
      <c r="CQ960" s="5"/>
      <c r="CR960" s="5"/>
      <c r="CS960" s="5"/>
      <c r="CT960" s="5"/>
      <c r="CU960" s="5"/>
      <c r="CV960" s="5"/>
      <c r="CW960" s="5"/>
      <c r="CX960" s="5"/>
      <c r="CY960" s="5"/>
      <c r="CZ960" s="5"/>
      <c r="DA960" s="5"/>
      <c r="DB960" s="5"/>
      <c r="DC960" s="5"/>
      <c r="DD960" s="5"/>
      <c r="DE960" s="5"/>
      <c r="DF960" s="5"/>
      <c r="DG960" s="5"/>
      <c r="DH960" s="5"/>
      <c r="DI960" s="5"/>
      <c r="DJ960" s="5"/>
      <c r="DK960" s="5"/>
      <c r="DL960" s="5"/>
      <c r="DM960" s="5"/>
      <c r="DN960" s="5"/>
      <c r="DO960" s="5"/>
      <c r="DP960" s="5"/>
      <c r="DQ960" s="5"/>
      <c r="DR960" s="5"/>
      <c r="DS960" s="5"/>
      <c r="DT960" s="5"/>
      <c r="DU960" s="5"/>
      <c r="DV960" s="5"/>
      <c r="DW960" s="5"/>
      <c r="DX960" s="5"/>
      <c r="DY960" s="5"/>
      <c r="DZ960" s="5"/>
      <c r="EA960" s="5"/>
      <c r="EB960" s="5"/>
      <c r="EC960" s="5"/>
      <c r="ED960" s="5"/>
      <c r="EE960" s="5"/>
      <c r="EF960" s="5"/>
      <c r="EG960" s="5"/>
      <c r="EH960" s="5"/>
      <c r="EI960" s="5"/>
      <c r="EJ960" s="5"/>
      <c r="EK960" s="5"/>
      <c r="EL960" s="5"/>
      <c r="EM960" s="5"/>
      <c r="EN960" s="5"/>
      <c r="EO960" s="5"/>
      <c r="EP960" s="5"/>
      <c r="EQ960" s="5"/>
      <c r="ER960" s="5"/>
      <c r="ES960" s="5"/>
      <c r="ET960" s="5"/>
      <c r="EU960" s="5"/>
      <c r="EV960" s="5"/>
      <c r="EW960" s="5"/>
      <c r="EX960" s="5"/>
      <c r="EY960" s="5"/>
      <c r="EZ960" s="5"/>
      <c r="FA960" s="5"/>
      <c r="FB960" s="5"/>
      <c r="FC960" s="5"/>
      <c r="FD960" s="5"/>
      <c r="FE960" s="5"/>
      <c r="FF960" s="5"/>
      <c r="FG960" s="5"/>
      <c r="FH960" s="5"/>
      <c r="FI960" s="5"/>
      <c r="FJ960" s="5"/>
      <c r="FK960" s="5"/>
      <c r="FL960" s="5"/>
      <c r="FM960" s="5"/>
      <c r="FN960" s="5"/>
      <c r="FO960" s="5"/>
      <c r="FP960" s="5"/>
      <c r="FQ960" s="5"/>
      <c r="FR960" s="5"/>
      <c r="FS960" s="5"/>
      <c r="FT960" s="5"/>
      <c r="FU960" s="5"/>
      <c r="FV960" s="5"/>
      <c r="FW960" s="5"/>
      <c r="FX960" s="5"/>
      <c r="FY960" s="5"/>
      <c r="FZ960" s="5"/>
      <c r="GA960" s="5"/>
      <c r="GB960" s="5"/>
      <c r="GC960" s="5"/>
      <c r="GD960" s="5"/>
      <c r="GE960" s="5"/>
      <c r="GF960" s="5"/>
      <c r="GG960" s="5"/>
      <c r="GH960" s="5"/>
      <c r="GI960" s="5"/>
      <c r="GJ960" s="5"/>
      <c r="GK960" s="5"/>
      <c r="GL960" s="5"/>
      <c r="GM960" s="5"/>
      <c r="GN960" s="5"/>
      <c r="GO960" s="5"/>
      <c r="GP960" s="5"/>
      <c r="GQ960" s="5"/>
      <c r="GR960" s="5"/>
      <c r="GS960" s="5"/>
      <c r="GT960" s="5"/>
      <c r="GU960" s="5"/>
      <c r="GV960" s="5"/>
      <c r="GW960" s="5"/>
      <c r="GX960" s="5"/>
      <c r="GY960" s="5"/>
      <c r="GZ960" s="5"/>
      <c r="HA960" s="5"/>
      <c r="HB960" s="5"/>
      <c r="HC960" s="5"/>
      <c r="HD960" s="5"/>
      <c r="HE960" s="5"/>
      <c r="HF960" s="5"/>
      <c r="HG960" s="5"/>
      <c r="HH960" s="5"/>
      <c r="HI960" s="5"/>
      <c r="HJ960" s="5"/>
      <c r="HK960" s="5"/>
      <c r="HL960" s="5"/>
      <c r="HM960" s="5"/>
      <c r="HN960" s="5"/>
      <c r="HO960" s="5"/>
      <c r="HP960" s="5"/>
      <c r="HQ960" s="5"/>
      <c r="HR960" s="5"/>
      <c r="HS960" s="5"/>
      <c r="HT960" s="5"/>
      <c r="HU960" s="5"/>
      <c r="HV960" s="5"/>
      <c r="HW960" s="5"/>
      <c r="HX960" s="5"/>
      <c r="HY960" s="5"/>
      <c r="HZ960" s="5"/>
      <c r="IA960" s="5"/>
      <c r="IB960" s="5"/>
      <c r="IC960" s="5"/>
      <c r="ID960" s="5"/>
    </row>
    <row r="962" spans="1:238" s="210" customFormat="1">
      <c r="A962" s="122"/>
      <c r="B962" s="116"/>
      <c r="C962" s="117"/>
      <c r="D962" s="118"/>
      <c r="E962" s="119"/>
      <c r="F962" s="120"/>
      <c r="G962" s="121"/>
      <c r="H962" s="6"/>
      <c r="I962" s="40"/>
      <c r="J962" s="41"/>
      <c r="K962" s="42"/>
      <c r="L962" s="38"/>
      <c r="N962" s="39"/>
      <c r="O962" s="39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5"/>
      <c r="DW962" s="5"/>
      <c r="DX962" s="5"/>
      <c r="DY962" s="5"/>
      <c r="DZ962" s="5"/>
      <c r="EA962" s="5"/>
      <c r="EB962" s="5"/>
      <c r="EC962" s="5"/>
      <c r="ED962" s="5"/>
      <c r="EE962" s="5"/>
      <c r="EF962" s="5"/>
      <c r="EG962" s="5"/>
      <c r="EH962" s="5"/>
      <c r="EI962" s="5"/>
      <c r="EJ962" s="5"/>
      <c r="EK962" s="5"/>
      <c r="EL962" s="5"/>
      <c r="EM962" s="5"/>
      <c r="EN962" s="5"/>
      <c r="EO962" s="5"/>
      <c r="EP962" s="5"/>
      <c r="EQ962" s="5"/>
      <c r="ER962" s="5"/>
      <c r="ES962" s="5"/>
      <c r="ET962" s="5"/>
      <c r="EU962" s="5"/>
      <c r="EV962" s="5"/>
      <c r="EW962" s="5"/>
      <c r="EX962" s="5"/>
      <c r="EY962" s="5"/>
      <c r="EZ962" s="5"/>
      <c r="FA962" s="5"/>
      <c r="FB962" s="5"/>
      <c r="FC962" s="5"/>
      <c r="FD962" s="5"/>
      <c r="FE962" s="5"/>
      <c r="FF962" s="5"/>
      <c r="FG962" s="5"/>
      <c r="FH962" s="5"/>
      <c r="FI962" s="5"/>
      <c r="FJ962" s="5"/>
      <c r="FK962" s="5"/>
      <c r="FL962" s="5"/>
      <c r="FM962" s="5"/>
      <c r="FN962" s="5"/>
      <c r="FO962" s="5"/>
      <c r="FP962" s="5"/>
      <c r="FQ962" s="5"/>
      <c r="FR962" s="5"/>
      <c r="FS962" s="5"/>
      <c r="FT962" s="5"/>
      <c r="FU962" s="5"/>
      <c r="FV962" s="5"/>
      <c r="FW962" s="5"/>
      <c r="FX962" s="5"/>
      <c r="FY962" s="5"/>
      <c r="FZ962" s="5"/>
      <c r="GA962" s="5"/>
      <c r="GB962" s="5"/>
      <c r="GC962" s="5"/>
      <c r="GD962" s="5"/>
      <c r="GE962" s="5"/>
      <c r="GF962" s="5"/>
      <c r="GG962" s="5"/>
      <c r="GH962" s="5"/>
      <c r="GI962" s="5"/>
      <c r="GJ962" s="5"/>
      <c r="GK962" s="5"/>
      <c r="GL962" s="5"/>
      <c r="GM962" s="5"/>
      <c r="GN962" s="5"/>
      <c r="GO962" s="5"/>
      <c r="GP962" s="5"/>
      <c r="GQ962" s="5"/>
      <c r="GR962" s="5"/>
      <c r="GS962" s="5"/>
      <c r="GT962" s="5"/>
      <c r="GU962" s="5"/>
      <c r="GV962" s="5"/>
      <c r="GW962" s="5"/>
      <c r="GX962" s="5"/>
      <c r="GY962" s="5"/>
      <c r="GZ962" s="5"/>
      <c r="HA962" s="5"/>
      <c r="HB962" s="5"/>
      <c r="HC962" s="5"/>
      <c r="HD962" s="5"/>
      <c r="HE962" s="5"/>
      <c r="HF962" s="5"/>
      <c r="HG962" s="5"/>
      <c r="HH962" s="5"/>
      <c r="HI962" s="5"/>
      <c r="HJ962" s="5"/>
      <c r="HK962" s="5"/>
      <c r="HL962" s="5"/>
      <c r="HM962" s="5"/>
      <c r="HN962" s="5"/>
      <c r="HO962" s="5"/>
      <c r="HP962" s="5"/>
      <c r="HQ962" s="5"/>
      <c r="HR962" s="5"/>
      <c r="HS962" s="5"/>
      <c r="HT962" s="5"/>
      <c r="HU962" s="5"/>
      <c r="HV962" s="5"/>
      <c r="HW962" s="5"/>
      <c r="HX962" s="5"/>
      <c r="HY962" s="5"/>
      <c r="HZ962" s="5"/>
      <c r="IA962" s="5"/>
      <c r="IB962" s="5"/>
      <c r="IC962" s="5"/>
      <c r="ID962" s="5"/>
    </row>
    <row r="963" spans="1:238" s="210" customFormat="1">
      <c r="A963" s="122"/>
      <c r="B963" s="116"/>
      <c r="C963" s="117"/>
      <c r="D963" s="118"/>
      <c r="E963" s="119"/>
      <c r="F963" s="120"/>
      <c r="G963" s="121"/>
      <c r="H963" s="6"/>
      <c r="I963" s="40"/>
      <c r="J963" s="41"/>
      <c r="K963" s="42"/>
      <c r="L963" s="38"/>
      <c r="N963" s="39"/>
      <c r="O963" s="39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5"/>
      <c r="CL963" s="5"/>
      <c r="CM963" s="5"/>
      <c r="CN963" s="5"/>
      <c r="CO963" s="5"/>
      <c r="CP963" s="5"/>
      <c r="CQ963" s="5"/>
      <c r="CR963" s="5"/>
      <c r="CS963" s="5"/>
      <c r="CT963" s="5"/>
      <c r="CU963" s="5"/>
      <c r="CV963" s="5"/>
      <c r="CW963" s="5"/>
      <c r="CX963" s="5"/>
      <c r="CY963" s="5"/>
      <c r="CZ963" s="5"/>
      <c r="DA963" s="5"/>
      <c r="DB963" s="5"/>
      <c r="DC963" s="5"/>
      <c r="DD963" s="5"/>
      <c r="DE963" s="5"/>
      <c r="DF963" s="5"/>
      <c r="DG963" s="5"/>
      <c r="DH963" s="5"/>
      <c r="DI963" s="5"/>
      <c r="DJ963" s="5"/>
      <c r="DK963" s="5"/>
      <c r="DL963" s="5"/>
      <c r="DM963" s="5"/>
      <c r="DN963" s="5"/>
      <c r="DO963" s="5"/>
      <c r="DP963" s="5"/>
      <c r="DQ963" s="5"/>
      <c r="DR963" s="5"/>
      <c r="DS963" s="5"/>
      <c r="DT963" s="5"/>
      <c r="DU963" s="5"/>
      <c r="DV963" s="5"/>
      <c r="DW963" s="5"/>
      <c r="DX963" s="5"/>
      <c r="DY963" s="5"/>
      <c r="DZ963" s="5"/>
      <c r="EA963" s="5"/>
      <c r="EB963" s="5"/>
      <c r="EC963" s="5"/>
      <c r="ED963" s="5"/>
      <c r="EE963" s="5"/>
      <c r="EF963" s="5"/>
      <c r="EG963" s="5"/>
      <c r="EH963" s="5"/>
      <c r="EI963" s="5"/>
      <c r="EJ963" s="5"/>
      <c r="EK963" s="5"/>
      <c r="EL963" s="5"/>
      <c r="EM963" s="5"/>
      <c r="EN963" s="5"/>
      <c r="EO963" s="5"/>
      <c r="EP963" s="5"/>
      <c r="EQ963" s="5"/>
      <c r="ER963" s="5"/>
      <c r="ES963" s="5"/>
      <c r="ET963" s="5"/>
      <c r="EU963" s="5"/>
      <c r="EV963" s="5"/>
      <c r="EW963" s="5"/>
      <c r="EX963" s="5"/>
      <c r="EY963" s="5"/>
      <c r="EZ963" s="5"/>
      <c r="FA963" s="5"/>
      <c r="FB963" s="5"/>
      <c r="FC963" s="5"/>
      <c r="FD963" s="5"/>
      <c r="FE963" s="5"/>
      <c r="FF963" s="5"/>
      <c r="FG963" s="5"/>
      <c r="FH963" s="5"/>
      <c r="FI963" s="5"/>
      <c r="FJ963" s="5"/>
      <c r="FK963" s="5"/>
      <c r="FL963" s="5"/>
      <c r="FM963" s="5"/>
      <c r="FN963" s="5"/>
      <c r="FO963" s="5"/>
      <c r="FP963" s="5"/>
      <c r="FQ963" s="5"/>
      <c r="FR963" s="5"/>
      <c r="FS963" s="5"/>
      <c r="FT963" s="5"/>
      <c r="FU963" s="5"/>
      <c r="FV963" s="5"/>
      <c r="FW963" s="5"/>
      <c r="FX963" s="5"/>
      <c r="FY963" s="5"/>
      <c r="FZ963" s="5"/>
      <c r="GA963" s="5"/>
      <c r="GB963" s="5"/>
      <c r="GC963" s="5"/>
      <c r="GD963" s="5"/>
      <c r="GE963" s="5"/>
      <c r="GF963" s="5"/>
      <c r="GG963" s="5"/>
      <c r="GH963" s="5"/>
      <c r="GI963" s="5"/>
      <c r="GJ963" s="5"/>
      <c r="GK963" s="5"/>
      <c r="GL963" s="5"/>
      <c r="GM963" s="5"/>
      <c r="GN963" s="5"/>
      <c r="GO963" s="5"/>
      <c r="GP963" s="5"/>
      <c r="GQ963" s="5"/>
      <c r="GR963" s="5"/>
      <c r="GS963" s="5"/>
      <c r="GT963" s="5"/>
      <c r="GU963" s="5"/>
      <c r="GV963" s="5"/>
      <c r="GW963" s="5"/>
      <c r="GX963" s="5"/>
      <c r="GY963" s="5"/>
      <c r="GZ963" s="5"/>
      <c r="HA963" s="5"/>
      <c r="HB963" s="5"/>
      <c r="HC963" s="5"/>
      <c r="HD963" s="5"/>
      <c r="HE963" s="5"/>
      <c r="HF963" s="5"/>
      <c r="HG963" s="5"/>
      <c r="HH963" s="5"/>
      <c r="HI963" s="5"/>
      <c r="HJ963" s="5"/>
      <c r="HK963" s="5"/>
      <c r="HL963" s="5"/>
      <c r="HM963" s="5"/>
      <c r="HN963" s="5"/>
      <c r="HO963" s="5"/>
      <c r="HP963" s="5"/>
      <c r="HQ963" s="5"/>
      <c r="HR963" s="5"/>
      <c r="HS963" s="5"/>
      <c r="HT963" s="5"/>
      <c r="HU963" s="5"/>
      <c r="HV963" s="5"/>
      <c r="HW963" s="5"/>
      <c r="HX963" s="5"/>
      <c r="HY963" s="5"/>
      <c r="HZ963" s="5"/>
      <c r="IA963" s="5"/>
      <c r="IB963" s="5"/>
      <c r="IC963" s="5"/>
      <c r="ID963" s="5"/>
    </row>
    <row r="965" spans="1:238" s="210" customFormat="1">
      <c r="A965" s="122"/>
      <c r="B965" s="116"/>
      <c r="C965" s="117"/>
      <c r="D965" s="118"/>
      <c r="E965" s="119"/>
      <c r="F965" s="120"/>
      <c r="G965" s="121"/>
      <c r="H965" s="6"/>
      <c r="I965" s="40"/>
      <c r="J965" s="41"/>
      <c r="K965" s="42"/>
      <c r="L965" s="38"/>
      <c r="N965" s="39"/>
      <c r="O965" s="39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  <c r="CH965" s="5"/>
      <c r="CI965" s="5"/>
      <c r="CJ965" s="5"/>
      <c r="CK965" s="5"/>
      <c r="CL965" s="5"/>
      <c r="CM965" s="5"/>
      <c r="CN965" s="5"/>
      <c r="CO965" s="5"/>
      <c r="CP965" s="5"/>
      <c r="CQ965" s="5"/>
      <c r="CR965" s="5"/>
      <c r="CS965" s="5"/>
      <c r="CT965" s="5"/>
      <c r="CU965" s="5"/>
      <c r="CV965" s="5"/>
      <c r="CW965" s="5"/>
      <c r="CX965" s="5"/>
      <c r="CY965" s="5"/>
      <c r="CZ965" s="5"/>
      <c r="DA965" s="5"/>
      <c r="DB965" s="5"/>
      <c r="DC965" s="5"/>
      <c r="DD965" s="5"/>
      <c r="DE965" s="5"/>
      <c r="DF965" s="5"/>
      <c r="DG965" s="5"/>
      <c r="DH965" s="5"/>
      <c r="DI965" s="5"/>
      <c r="DJ965" s="5"/>
      <c r="DK965" s="5"/>
      <c r="DL965" s="5"/>
      <c r="DM965" s="5"/>
      <c r="DN965" s="5"/>
      <c r="DO965" s="5"/>
      <c r="DP965" s="5"/>
      <c r="DQ965" s="5"/>
      <c r="DR965" s="5"/>
      <c r="DS965" s="5"/>
      <c r="DT965" s="5"/>
      <c r="DU965" s="5"/>
      <c r="DV965" s="5"/>
      <c r="DW965" s="5"/>
      <c r="DX965" s="5"/>
      <c r="DY965" s="5"/>
      <c r="DZ965" s="5"/>
      <c r="EA965" s="5"/>
      <c r="EB965" s="5"/>
      <c r="EC965" s="5"/>
      <c r="ED965" s="5"/>
      <c r="EE965" s="5"/>
      <c r="EF965" s="5"/>
      <c r="EG965" s="5"/>
      <c r="EH965" s="5"/>
      <c r="EI965" s="5"/>
      <c r="EJ965" s="5"/>
      <c r="EK965" s="5"/>
      <c r="EL965" s="5"/>
      <c r="EM965" s="5"/>
      <c r="EN965" s="5"/>
      <c r="EO965" s="5"/>
      <c r="EP965" s="5"/>
      <c r="EQ965" s="5"/>
      <c r="ER965" s="5"/>
      <c r="ES965" s="5"/>
      <c r="ET965" s="5"/>
      <c r="EU965" s="5"/>
      <c r="EV965" s="5"/>
      <c r="EW965" s="5"/>
      <c r="EX965" s="5"/>
      <c r="EY965" s="5"/>
      <c r="EZ965" s="5"/>
      <c r="FA965" s="5"/>
      <c r="FB965" s="5"/>
      <c r="FC965" s="5"/>
      <c r="FD965" s="5"/>
      <c r="FE965" s="5"/>
      <c r="FF965" s="5"/>
      <c r="FG965" s="5"/>
      <c r="FH965" s="5"/>
      <c r="FI965" s="5"/>
      <c r="FJ965" s="5"/>
      <c r="FK965" s="5"/>
      <c r="FL965" s="5"/>
      <c r="FM965" s="5"/>
      <c r="FN965" s="5"/>
      <c r="FO965" s="5"/>
      <c r="FP965" s="5"/>
      <c r="FQ965" s="5"/>
      <c r="FR965" s="5"/>
      <c r="FS965" s="5"/>
      <c r="FT965" s="5"/>
      <c r="FU965" s="5"/>
      <c r="FV965" s="5"/>
      <c r="FW965" s="5"/>
      <c r="FX965" s="5"/>
      <c r="FY965" s="5"/>
      <c r="FZ965" s="5"/>
      <c r="GA965" s="5"/>
      <c r="GB965" s="5"/>
      <c r="GC965" s="5"/>
      <c r="GD965" s="5"/>
      <c r="GE965" s="5"/>
      <c r="GF965" s="5"/>
      <c r="GG965" s="5"/>
      <c r="GH965" s="5"/>
      <c r="GI965" s="5"/>
      <c r="GJ965" s="5"/>
      <c r="GK965" s="5"/>
      <c r="GL965" s="5"/>
      <c r="GM965" s="5"/>
      <c r="GN965" s="5"/>
      <c r="GO965" s="5"/>
      <c r="GP965" s="5"/>
      <c r="GQ965" s="5"/>
      <c r="GR965" s="5"/>
      <c r="GS965" s="5"/>
      <c r="GT965" s="5"/>
      <c r="GU965" s="5"/>
      <c r="GV965" s="5"/>
      <c r="GW965" s="5"/>
      <c r="GX965" s="5"/>
      <c r="GY965" s="5"/>
      <c r="GZ965" s="5"/>
      <c r="HA965" s="5"/>
      <c r="HB965" s="5"/>
      <c r="HC965" s="5"/>
      <c r="HD965" s="5"/>
      <c r="HE965" s="5"/>
      <c r="HF965" s="5"/>
      <c r="HG965" s="5"/>
      <c r="HH965" s="5"/>
      <c r="HI965" s="5"/>
      <c r="HJ965" s="5"/>
      <c r="HK965" s="5"/>
      <c r="HL965" s="5"/>
      <c r="HM965" s="5"/>
      <c r="HN965" s="5"/>
      <c r="HO965" s="5"/>
      <c r="HP965" s="5"/>
      <c r="HQ965" s="5"/>
      <c r="HR965" s="5"/>
      <c r="HS965" s="5"/>
      <c r="HT965" s="5"/>
      <c r="HU965" s="5"/>
      <c r="HV965" s="5"/>
      <c r="HW965" s="5"/>
      <c r="HX965" s="5"/>
      <c r="HY965" s="5"/>
      <c r="HZ965" s="5"/>
      <c r="IA965" s="5"/>
      <c r="IB965" s="5"/>
      <c r="IC965" s="5"/>
      <c r="ID965" s="5"/>
    </row>
    <row r="967" spans="1:238" s="210" customFormat="1">
      <c r="A967" s="122"/>
      <c r="B967" s="116"/>
      <c r="C967" s="117"/>
      <c r="D967" s="118"/>
      <c r="E967" s="119"/>
      <c r="F967" s="120"/>
      <c r="G967" s="121"/>
      <c r="H967" s="6"/>
      <c r="I967" s="40"/>
      <c r="J967" s="41"/>
      <c r="K967" s="42"/>
      <c r="L967" s="38"/>
      <c r="N967" s="39"/>
      <c r="O967" s="39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  <c r="CH967" s="5"/>
      <c r="CI967" s="5"/>
      <c r="CJ967" s="5"/>
      <c r="CK967" s="5"/>
      <c r="CL967" s="5"/>
      <c r="CM967" s="5"/>
      <c r="CN967" s="5"/>
      <c r="CO967" s="5"/>
      <c r="CP967" s="5"/>
      <c r="CQ967" s="5"/>
      <c r="CR967" s="5"/>
      <c r="CS967" s="5"/>
      <c r="CT967" s="5"/>
      <c r="CU967" s="5"/>
      <c r="CV967" s="5"/>
      <c r="CW967" s="5"/>
      <c r="CX967" s="5"/>
      <c r="CY967" s="5"/>
      <c r="CZ967" s="5"/>
      <c r="DA967" s="5"/>
      <c r="DB967" s="5"/>
      <c r="DC967" s="5"/>
      <c r="DD967" s="5"/>
      <c r="DE967" s="5"/>
      <c r="DF967" s="5"/>
      <c r="DG967" s="5"/>
      <c r="DH967" s="5"/>
      <c r="DI967" s="5"/>
      <c r="DJ967" s="5"/>
      <c r="DK967" s="5"/>
      <c r="DL967" s="5"/>
      <c r="DM967" s="5"/>
      <c r="DN967" s="5"/>
      <c r="DO967" s="5"/>
      <c r="DP967" s="5"/>
      <c r="DQ967" s="5"/>
      <c r="DR967" s="5"/>
      <c r="DS967" s="5"/>
      <c r="DT967" s="5"/>
      <c r="DU967" s="5"/>
      <c r="DV967" s="5"/>
      <c r="DW967" s="5"/>
      <c r="DX967" s="5"/>
      <c r="DY967" s="5"/>
      <c r="DZ967" s="5"/>
      <c r="EA967" s="5"/>
      <c r="EB967" s="5"/>
      <c r="EC967" s="5"/>
      <c r="ED967" s="5"/>
      <c r="EE967" s="5"/>
      <c r="EF967" s="5"/>
      <c r="EG967" s="5"/>
      <c r="EH967" s="5"/>
      <c r="EI967" s="5"/>
      <c r="EJ967" s="5"/>
      <c r="EK967" s="5"/>
      <c r="EL967" s="5"/>
      <c r="EM967" s="5"/>
      <c r="EN967" s="5"/>
      <c r="EO967" s="5"/>
      <c r="EP967" s="5"/>
      <c r="EQ967" s="5"/>
      <c r="ER967" s="5"/>
      <c r="ES967" s="5"/>
      <c r="ET967" s="5"/>
      <c r="EU967" s="5"/>
      <c r="EV967" s="5"/>
      <c r="EW967" s="5"/>
      <c r="EX967" s="5"/>
      <c r="EY967" s="5"/>
      <c r="EZ967" s="5"/>
      <c r="FA967" s="5"/>
      <c r="FB967" s="5"/>
      <c r="FC967" s="5"/>
      <c r="FD967" s="5"/>
      <c r="FE967" s="5"/>
      <c r="FF967" s="5"/>
      <c r="FG967" s="5"/>
      <c r="FH967" s="5"/>
      <c r="FI967" s="5"/>
      <c r="FJ967" s="5"/>
      <c r="FK967" s="5"/>
      <c r="FL967" s="5"/>
      <c r="FM967" s="5"/>
      <c r="FN967" s="5"/>
      <c r="FO967" s="5"/>
      <c r="FP967" s="5"/>
      <c r="FQ967" s="5"/>
      <c r="FR967" s="5"/>
      <c r="FS967" s="5"/>
      <c r="FT967" s="5"/>
      <c r="FU967" s="5"/>
      <c r="FV967" s="5"/>
      <c r="FW967" s="5"/>
      <c r="FX967" s="5"/>
      <c r="FY967" s="5"/>
      <c r="FZ967" s="5"/>
      <c r="GA967" s="5"/>
      <c r="GB967" s="5"/>
      <c r="GC967" s="5"/>
      <c r="GD967" s="5"/>
      <c r="GE967" s="5"/>
      <c r="GF967" s="5"/>
      <c r="GG967" s="5"/>
      <c r="GH967" s="5"/>
      <c r="GI967" s="5"/>
      <c r="GJ967" s="5"/>
      <c r="GK967" s="5"/>
      <c r="GL967" s="5"/>
      <c r="GM967" s="5"/>
      <c r="GN967" s="5"/>
      <c r="GO967" s="5"/>
      <c r="GP967" s="5"/>
      <c r="GQ967" s="5"/>
      <c r="GR967" s="5"/>
      <c r="GS967" s="5"/>
      <c r="GT967" s="5"/>
      <c r="GU967" s="5"/>
      <c r="GV967" s="5"/>
      <c r="GW967" s="5"/>
      <c r="GX967" s="5"/>
      <c r="GY967" s="5"/>
      <c r="GZ967" s="5"/>
      <c r="HA967" s="5"/>
      <c r="HB967" s="5"/>
      <c r="HC967" s="5"/>
      <c r="HD967" s="5"/>
      <c r="HE967" s="5"/>
      <c r="HF967" s="5"/>
      <c r="HG967" s="5"/>
      <c r="HH967" s="5"/>
      <c r="HI967" s="5"/>
      <c r="HJ967" s="5"/>
      <c r="HK967" s="5"/>
      <c r="HL967" s="5"/>
      <c r="HM967" s="5"/>
      <c r="HN967" s="5"/>
      <c r="HO967" s="5"/>
      <c r="HP967" s="5"/>
      <c r="HQ967" s="5"/>
      <c r="HR967" s="5"/>
      <c r="HS967" s="5"/>
      <c r="HT967" s="5"/>
      <c r="HU967" s="5"/>
      <c r="HV967" s="5"/>
      <c r="HW967" s="5"/>
      <c r="HX967" s="5"/>
      <c r="HY967" s="5"/>
      <c r="HZ967" s="5"/>
      <c r="IA967" s="5"/>
      <c r="IB967" s="5"/>
      <c r="IC967" s="5"/>
      <c r="ID967" s="5"/>
    </row>
    <row r="969" spans="1:238" s="210" customFormat="1">
      <c r="A969" s="122"/>
      <c r="B969" s="116"/>
      <c r="C969" s="117"/>
      <c r="D969" s="118"/>
      <c r="E969" s="119"/>
      <c r="F969" s="120"/>
      <c r="G969" s="121"/>
      <c r="H969" s="6"/>
      <c r="I969" s="40"/>
      <c r="J969" s="41"/>
      <c r="K969" s="42"/>
      <c r="L969" s="38"/>
      <c r="N969" s="39"/>
      <c r="O969" s="39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/>
      <c r="CP969" s="5"/>
      <c r="CQ969" s="5"/>
      <c r="CR969" s="5"/>
      <c r="CS969" s="5"/>
      <c r="CT969" s="5"/>
      <c r="CU969" s="5"/>
      <c r="CV969" s="5"/>
      <c r="CW969" s="5"/>
      <c r="CX969" s="5"/>
      <c r="CY969" s="5"/>
      <c r="CZ969" s="5"/>
      <c r="DA969" s="5"/>
      <c r="DB969" s="5"/>
      <c r="DC969" s="5"/>
      <c r="DD969" s="5"/>
      <c r="DE969" s="5"/>
      <c r="DF969" s="5"/>
      <c r="DG969" s="5"/>
      <c r="DH969" s="5"/>
      <c r="DI969" s="5"/>
      <c r="DJ969" s="5"/>
      <c r="DK969" s="5"/>
      <c r="DL969" s="5"/>
      <c r="DM969" s="5"/>
      <c r="DN969" s="5"/>
      <c r="DO969" s="5"/>
      <c r="DP969" s="5"/>
      <c r="DQ969" s="5"/>
      <c r="DR969" s="5"/>
      <c r="DS969" s="5"/>
      <c r="DT969" s="5"/>
      <c r="DU969" s="5"/>
      <c r="DV969" s="5"/>
      <c r="DW969" s="5"/>
      <c r="DX969" s="5"/>
      <c r="DY969" s="5"/>
      <c r="DZ969" s="5"/>
      <c r="EA969" s="5"/>
      <c r="EB969" s="5"/>
      <c r="EC969" s="5"/>
      <c r="ED969" s="5"/>
      <c r="EE969" s="5"/>
      <c r="EF969" s="5"/>
      <c r="EG969" s="5"/>
      <c r="EH969" s="5"/>
      <c r="EI969" s="5"/>
      <c r="EJ969" s="5"/>
      <c r="EK969" s="5"/>
      <c r="EL969" s="5"/>
      <c r="EM969" s="5"/>
      <c r="EN969" s="5"/>
      <c r="EO969" s="5"/>
      <c r="EP969" s="5"/>
      <c r="EQ969" s="5"/>
      <c r="ER969" s="5"/>
      <c r="ES969" s="5"/>
      <c r="ET969" s="5"/>
      <c r="EU969" s="5"/>
      <c r="EV969" s="5"/>
      <c r="EW969" s="5"/>
      <c r="EX969" s="5"/>
      <c r="EY969" s="5"/>
      <c r="EZ969" s="5"/>
      <c r="FA969" s="5"/>
      <c r="FB969" s="5"/>
      <c r="FC969" s="5"/>
      <c r="FD969" s="5"/>
      <c r="FE969" s="5"/>
      <c r="FF969" s="5"/>
      <c r="FG969" s="5"/>
      <c r="FH969" s="5"/>
      <c r="FI969" s="5"/>
      <c r="FJ969" s="5"/>
      <c r="FK969" s="5"/>
      <c r="FL969" s="5"/>
      <c r="FM969" s="5"/>
      <c r="FN969" s="5"/>
      <c r="FO969" s="5"/>
      <c r="FP969" s="5"/>
      <c r="FQ969" s="5"/>
      <c r="FR969" s="5"/>
      <c r="FS969" s="5"/>
      <c r="FT969" s="5"/>
      <c r="FU969" s="5"/>
      <c r="FV969" s="5"/>
      <c r="FW969" s="5"/>
      <c r="FX969" s="5"/>
      <c r="FY969" s="5"/>
      <c r="FZ969" s="5"/>
      <c r="GA969" s="5"/>
      <c r="GB969" s="5"/>
      <c r="GC969" s="5"/>
      <c r="GD969" s="5"/>
      <c r="GE969" s="5"/>
      <c r="GF969" s="5"/>
      <c r="GG969" s="5"/>
      <c r="GH969" s="5"/>
      <c r="GI969" s="5"/>
      <c r="GJ969" s="5"/>
      <c r="GK969" s="5"/>
      <c r="GL969" s="5"/>
      <c r="GM969" s="5"/>
      <c r="GN969" s="5"/>
      <c r="GO969" s="5"/>
      <c r="GP969" s="5"/>
      <c r="GQ969" s="5"/>
      <c r="GR969" s="5"/>
      <c r="GS969" s="5"/>
      <c r="GT969" s="5"/>
      <c r="GU969" s="5"/>
      <c r="GV969" s="5"/>
      <c r="GW969" s="5"/>
      <c r="GX969" s="5"/>
      <c r="GY969" s="5"/>
      <c r="GZ969" s="5"/>
      <c r="HA969" s="5"/>
      <c r="HB969" s="5"/>
      <c r="HC969" s="5"/>
      <c r="HD969" s="5"/>
      <c r="HE969" s="5"/>
      <c r="HF969" s="5"/>
      <c r="HG969" s="5"/>
      <c r="HH969" s="5"/>
      <c r="HI969" s="5"/>
      <c r="HJ969" s="5"/>
      <c r="HK969" s="5"/>
      <c r="HL969" s="5"/>
      <c r="HM969" s="5"/>
      <c r="HN969" s="5"/>
      <c r="HO969" s="5"/>
      <c r="HP969" s="5"/>
      <c r="HQ969" s="5"/>
      <c r="HR969" s="5"/>
      <c r="HS969" s="5"/>
      <c r="HT969" s="5"/>
      <c r="HU969" s="5"/>
      <c r="HV969" s="5"/>
      <c r="HW969" s="5"/>
      <c r="HX969" s="5"/>
      <c r="HY969" s="5"/>
      <c r="HZ969" s="5"/>
      <c r="IA969" s="5"/>
      <c r="IB969" s="5"/>
      <c r="IC969" s="5"/>
      <c r="ID969" s="5"/>
    </row>
    <row r="970" spans="1:238" s="210" customFormat="1">
      <c r="A970" s="122"/>
      <c r="B970" s="116"/>
      <c r="C970" s="117"/>
      <c r="D970" s="118"/>
      <c r="E970" s="119"/>
      <c r="F970" s="120"/>
      <c r="G970" s="121"/>
      <c r="H970" s="6"/>
      <c r="I970" s="40"/>
      <c r="J970" s="41"/>
      <c r="K970" s="42"/>
      <c r="L970" s="38"/>
      <c r="N970" s="39"/>
      <c r="O970" s="39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5"/>
      <c r="DW970" s="5"/>
      <c r="DX970" s="5"/>
      <c r="DY970" s="5"/>
      <c r="DZ970" s="5"/>
      <c r="EA970" s="5"/>
      <c r="EB970" s="5"/>
      <c r="EC970" s="5"/>
      <c r="ED970" s="5"/>
      <c r="EE970" s="5"/>
      <c r="EF970" s="5"/>
      <c r="EG970" s="5"/>
      <c r="EH970" s="5"/>
      <c r="EI970" s="5"/>
      <c r="EJ970" s="5"/>
      <c r="EK970" s="5"/>
      <c r="EL970" s="5"/>
      <c r="EM970" s="5"/>
      <c r="EN970" s="5"/>
      <c r="EO970" s="5"/>
      <c r="EP970" s="5"/>
      <c r="EQ970" s="5"/>
      <c r="ER970" s="5"/>
      <c r="ES970" s="5"/>
      <c r="ET970" s="5"/>
      <c r="EU970" s="5"/>
      <c r="EV970" s="5"/>
      <c r="EW970" s="5"/>
      <c r="EX970" s="5"/>
      <c r="EY970" s="5"/>
      <c r="EZ970" s="5"/>
      <c r="FA970" s="5"/>
      <c r="FB970" s="5"/>
      <c r="FC970" s="5"/>
      <c r="FD970" s="5"/>
      <c r="FE970" s="5"/>
      <c r="FF970" s="5"/>
      <c r="FG970" s="5"/>
      <c r="FH970" s="5"/>
      <c r="FI970" s="5"/>
      <c r="FJ970" s="5"/>
      <c r="FK970" s="5"/>
      <c r="FL970" s="5"/>
      <c r="FM970" s="5"/>
      <c r="FN970" s="5"/>
      <c r="FO970" s="5"/>
      <c r="FP970" s="5"/>
      <c r="FQ970" s="5"/>
      <c r="FR970" s="5"/>
      <c r="FS970" s="5"/>
      <c r="FT970" s="5"/>
      <c r="FU970" s="5"/>
      <c r="FV970" s="5"/>
      <c r="FW970" s="5"/>
      <c r="FX970" s="5"/>
      <c r="FY970" s="5"/>
      <c r="FZ970" s="5"/>
      <c r="GA970" s="5"/>
      <c r="GB970" s="5"/>
      <c r="GC970" s="5"/>
      <c r="GD970" s="5"/>
      <c r="GE970" s="5"/>
      <c r="GF970" s="5"/>
      <c r="GG970" s="5"/>
      <c r="GH970" s="5"/>
      <c r="GI970" s="5"/>
      <c r="GJ970" s="5"/>
      <c r="GK970" s="5"/>
      <c r="GL970" s="5"/>
      <c r="GM970" s="5"/>
      <c r="GN970" s="5"/>
      <c r="GO970" s="5"/>
      <c r="GP970" s="5"/>
      <c r="GQ970" s="5"/>
      <c r="GR970" s="5"/>
      <c r="GS970" s="5"/>
      <c r="GT970" s="5"/>
      <c r="GU970" s="5"/>
      <c r="GV970" s="5"/>
      <c r="GW970" s="5"/>
      <c r="GX970" s="5"/>
      <c r="GY970" s="5"/>
      <c r="GZ970" s="5"/>
      <c r="HA970" s="5"/>
      <c r="HB970" s="5"/>
      <c r="HC970" s="5"/>
      <c r="HD970" s="5"/>
      <c r="HE970" s="5"/>
      <c r="HF970" s="5"/>
      <c r="HG970" s="5"/>
      <c r="HH970" s="5"/>
      <c r="HI970" s="5"/>
      <c r="HJ970" s="5"/>
      <c r="HK970" s="5"/>
      <c r="HL970" s="5"/>
      <c r="HM970" s="5"/>
      <c r="HN970" s="5"/>
      <c r="HO970" s="5"/>
      <c r="HP970" s="5"/>
      <c r="HQ970" s="5"/>
      <c r="HR970" s="5"/>
      <c r="HS970" s="5"/>
      <c r="HT970" s="5"/>
      <c r="HU970" s="5"/>
      <c r="HV970" s="5"/>
      <c r="HW970" s="5"/>
      <c r="HX970" s="5"/>
      <c r="HY970" s="5"/>
      <c r="HZ970" s="5"/>
      <c r="IA970" s="5"/>
      <c r="IB970" s="5"/>
      <c r="IC970" s="5"/>
      <c r="ID970" s="5"/>
    </row>
    <row r="971" spans="1:238" s="210" customFormat="1">
      <c r="A971" s="122"/>
      <c r="B971" s="116"/>
      <c r="C971" s="117"/>
      <c r="D971" s="118"/>
      <c r="E971" s="119"/>
      <c r="F971" s="120"/>
      <c r="G971" s="121"/>
      <c r="H971" s="6"/>
      <c r="I971" s="40"/>
      <c r="J971" s="41"/>
      <c r="K971" s="42"/>
      <c r="L971" s="38"/>
      <c r="N971" s="39"/>
      <c r="O971" s="39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/>
      <c r="CP971" s="5"/>
      <c r="CQ971" s="5"/>
      <c r="CR971" s="5"/>
      <c r="CS971" s="5"/>
      <c r="CT971" s="5"/>
      <c r="CU971" s="5"/>
      <c r="CV971" s="5"/>
      <c r="CW971" s="5"/>
      <c r="CX971" s="5"/>
      <c r="CY971" s="5"/>
      <c r="CZ971" s="5"/>
      <c r="DA971" s="5"/>
      <c r="DB971" s="5"/>
      <c r="DC971" s="5"/>
      <c r="DD971" s="5"/>
      <c r="DE971" s="5"/>
      <c r="DF971" s="5"/>
      <c r="DG971" s="5"/>
      <c r="DH971" s="5"/>
      <c r="DI971" s="5"/>
      <c r="DJ971" s="5"/>
      <c r="DK971" s="5"/>
      <c r="DL971" s="5"/>
      <c r="DM971" s="5"/>
      <c r="DN971" s="5"/>
      <c r="DO971" s="5"/>
      <c r="DP971" s="5"/>
      <c r="DQ971" s="5"/>
      <c r="DR971" s="5"/>
      <c r="DS971" s="5"/>
      <c r="DT971" s="5"/>
      <c r="DU971" s="5"/>
      <c r="DV971" s="5"/>
      <c r="DW971" s="5"/>
      <c r="DX971" s="5"/>
      <c r="DY971" s="5"/>
      <c r="DZ971" s="5"/>
      <c r="EA971" s="5"/>
      <c r="EB971" s="5"/>
      <c r="EC971" s="5"/>
      <c r="ED971" s="5"/>
      <c r="EE971" s="5"/>
      <c r="EF971" s="5"/>
      <c r="EG971" s="5"/>
      <c r="EH971" s="5"/>
      <c r="EI971" s="5"/>
      <c r="EJ971" s="5"/>
      <c r="EK971" s="5"/>
      <c r="EL971" s="5"/>
      <c r="EM971" s="5"/>
      <c r="EN971" s="5"/>
      <c r="EO971" s="5"/>
      <c r="EP971" s="5"/>
      <c r="EQ971" s="5"/>
      <c r="ER971" s="5"/>
      <c r="ES971" s="5"/>
      <c r="ET971" s="5"/>
      <c r="EU971" s="5"/>
      <c r="EV971" s="5"/>
      <c r="EW971" s="5"/>
      <c r="EX971" s="5"/>
      <c r="EY971" s="5"/>
      <c r="EZ971" s="5"/>
      <c r="FA971" s="5"/>
      <c r="FB971" s="5"/>
      <c r="FC971" s="5"/>
      <c r="FD971" s="5"/>
      <c r="FE971" s="5"/>
      <c r="FF971" s="5"/>
      <c r="FG971" s="5"/>
      <c r="FH971" s="5"/>
      <c r="FI971" s="5"/>
      <c r="FJ971" s="5"/>
      <c r="FK971" s="5"/>
      <c r="FL971" s="5"/>
      <c r="FM971" s="5"/>
      <c r="FN971" s="5"/>
      <c r="FO971" s="5"/>
      <c r="FP971" s="5"/>
      <c r="FQ971" s="5"/>
      <c r="FR971" s="5"/>
      <c r="FS971" s="5"/>
      <c r="FT971" s="5"/>
      <c r="FU971" s="5"/>
      <c r="FV971" s="5"/>
      <c r="FW971" s="5"/>
      <c r="FX971" s="5"/>
      <c r="FY971" s="5"/>
      <c r="FZ971" s="5"/>
      <c r="GA971" s="5"/>
      <c r="GB971" s="5"/>
      <c r="GC971" s="5"/>
      <c r="GD971" s="5"/>
      <c r="GE971" s="5"/>
      <c r="GF971" s="5"/>
      <c r="GG971" s="5"/>
      <c r="GH971" s="5"/>
      <c r="GI971" s="5"/>
      <c r="GJ971" s="5"/>
      <c r="GK971" s="5"/>
      <c r="GL971" s="5"/>
      <c r="GM971" s="5"/>
      <c r="GN971" s="5"/>
      <c r="GO971" s="5"/>
      <c r="GP971" s="5"/>
      <c r="GQ971" s="5"/>
      <c r="GR971" s="5"/>
      <c r="GS971" s="5"/>
      <c r="GT971" s="5"/>
      <c r="GU971" s="5"/>
      <c r="GV971" s="5"/>
      <c r="GW971" s="5"/>
      <c r="GX971" s="5"/>
      <c r="GY971" s="5"/>
      <c r="GZ971" s="5"/>
      <c r="HA971" s="5"/>
      <c r="HB971" s="5"/>
      <c r="HC971" s="5"/>
      <c r="HD971" s="5"/>
      <c r="HE971" s="5"/>
      <c r="HF971" s="5"/>
      <c r="HG971" s="5"/>
      <c r="HH971" s="5"/>
      <c r="HI971" s="5"/>
      <c r="HJ971" s="5"/>
      <c r="HK971" s="5"/>
      <c r="HL971" s="5"/>
      <c r="HM971" s="5"/>
      <c r="HN971" s="5"/>
      <c r="HO971" s="5"/>
      <c r="HP971" s="5"/>
      <c r="HQ971" s="5"/>
      <c r="HR971" s="5"/>
      <c r="HS971" s="5"/>
      <c r="HT971" s="5"/>
      <c r="HU971" s="5"/>
      <c r="HV971" s="5"/>
      <c r="HW971" s="5"/>
      <c r="HX971" s="5"/>
      <c r="HY971" s="5"/>
      <c r="HZ971" s="5"/>
      <c r="IA971" s="5"/>
      <c r="IB971" s="5"/>
      <c r="IC971" s="5"/>
      <c r="ID971" s="5"/>
    </row>
    <row r="972" spans="1:238" s="210" customFormat="1">
      <c r="A972" s="122"/>
      <c r="B972" s="116"/>
      <c r="C972" s="117"/>
      <c r="D972" s="118"/>
      <c r="E972" s="119"/>
      <c r="F972" s="120"/>
      <c r="G972" s="121"/>
      <c r="H972" s="6"/>
      <c r="I972" s="40"/>
      <c r="J972" s="41"/>
      <c r="K972" s="42"/>
      <c r="L972" s="38"/>
      <c r="N972" s="39"/>
      <c r="O972" s="39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/>
      <c r="CP972" s="5"/>
      <c r="CQ972" s="5"/>
      <c r="CR972" s="5"/>
      <c r="CS972" s="5"/>
      <c r="CT972" s="5"/>
      <c r="CU972" s="5"/>
      <c r="CV972" s="5"/>
      <c r="CW972" s="5"/>
      <c r="CX972" s="5"/>
      <c r="CY972" s="5"/>
      <c r="CZ972" s="5"/>
      <c r="DA972" s="5"/>
      <c r="DB972" s="5"/>
      <c r="DC972" s="5"/>
      <c r="DD972" s="5"/>
      <c r="DE972" s="5"/>
      <c r="DF972" s="5"/>
      <c r="DG972" s="5"/>
      <c r="DH972" s="5"/>
      <c r="DI972" s="5"/>
      <c r="DJ972" s="5"/>
      <c r="DK972" s="5"/>
      <c r="DL972" s="5"/>
      <c r="DM972" s="5"/>
      <c r="DN972" s="5"/>
      <c r="DO972" s="5"/>
      <c r="DP972" s="5"/>
      <c r="DQ972" s="5"/>
      <c r="DR972" s="5"/>
      <c r="DS972" s="5"/>
      <c r="DT972" s="5"/>
      <c r="DU972" s="5"/>
      <c r="DV972" s="5"/>
      <c r="DW972" s="5"/>
      <c r="DX972" s="5"/>
      <c r="DY972" s="5"/>
      <c r="DZ972" s="5"/>
      <c r="EA972" s="5"/>
      <c r="EB972" s="5"/>
      <c r="EC972" s="5"/>
      <c r="ED972" s="5"/>
      <c r="EE972" s="5"/>
      <c r="EF972" s="5"/>
      <c r="EG972" s="5"/>
      <c r="EH972" s="5"/>
      <c r="EI972" s="5"/>
      <c r="EJ972" s="5"/>
      <c r="EK972" s="5"/>
      <c r="EL972" s="5"/>
      <c r="EM972" s="5"/>
      <c r="EN972" s="5"/>
      <c r="EO972" s="5"/>
      <c r="EP972" s="5"/>
      <c r="EQ972" s="5"/>
      <c r="ER972" s="5"/>
      <c r="ES972" s="5"/>
      <c r="ET972" s="5"/>
      <c r="EU972" s="5"/>
      <c r="EV972" s="5"/>
      <c r="EW972" s="5"/>
      <c r="EX972" s="5"/>
      <c r="EY972" s="5"/>
      <c r="EZ972" s="5"/>
      <c r="FA972" s="5"/>
      <c r="FB972" s="5"/>
      <c r="FC972" s="5"/>
      <c r="FD972" s="5"/>
      <c r="FE972" s="5"/>
      <c r="FF972" s="5"/>
      <c r="FG972" s="5"/>
      <c r="FH972" s="5"/>
      <c r="FI972" s="5"/>
      <c r="FJ972" s="5"/>
      <c r="FK972" s="5"/>
      <c r="FL972" s="5"/>
      <c r="FM972" s="5"/>
      <c r="FN972" s="5"/>
      <c r="FO972" s="5"/>
      <c r="FP972" s="5"/>
      <c r="FQ972" s="5"/>
      <c r="FR972" s="5"/>
      <c r="FS972" s="5"/>
      <c r="FT972" s="5"/>
      <c r="FU972" s="5"/>
      <c r="FV972" s="5"/>
      <c r="FW972" s="5"/>
      <c r="FX972" s="5"/>
      <c r="FY972" s="5"/>
      <c r="FZ972" s="5"/>
      <c r="GA972" s="5"/>
      <c r="GB972" s="5"/>
      <c r="GC972" s="5"/>
      <c r="GD972" s="5"/>
      <c r="GE972" s="5"/>
      <c r="GF972" s="5"/>
      <c r="GG972" s="5"/>
      <c r="GH972" s="5"/>
      <c r="GI972" s="5"/>
      <c r="GJ972" s="5"/>
      <c r="GK972" s="5"/>
      <c r="GL972" s="5"/>
      <c r="GM972" s="5"/>
      <c r="GN972" s="5"/>
      <c r="GO972" s="5"/>
      <c r="GP972" s="5"/>
      <c r="GQ972" s="5"/>
      <c r="GR972" s="5"/>
      <c r="GS972" s="5"/>
      <c r="GT972" s="5"/>
      <c r="GU972" s="5"/>
      <c r="GV972" s="5"/>
      <c r="GW972" s="5"/>
      <c r="GX972" s="5"/>
      <c r="GY972" s="5"/>
      <c r="GZ972" s="5"/>
      <c r="HA972" s="5"/>
      <c r="HB972" s="5"/>
      <c r="HC972" s="5"/>
      <c r="HD972" s="5"/>
      <c r="HE972" s="5"/>
      <c r="HF972" s="5"/>
      <c r="HG972" s="5"/>
      <c r="HH972" s="5"/>
      <c r="HI972" s="5"/>
      <c r="HJ972" s="5"/>
      <c r="HK972" s="5"/>
      <c r="HL972" s="5"/>
      <c r="HM972" s="5"/>
      <c r="HN972" s="5"/>
      <c r="HO972" s="5"/>
      <c r="HP972" s="5"/>
      <c r="HQ972" s="5"/>
      <c r="HR972" s="5"/>
      <c r="HS972" s="5"/>
      <c r="HT972" s="5"/>
      <c r="HU972" s="5"/>
      <c r="HV972" s="5"/>
      <c r="HW972" s="5"/>
      <c r="HX972" s="5"/>
      <c r="HY972" s="5"/>
      <c r="HZ972" s="5"/>
      <c r="IA972" s="5"/>
      <c r="IB972" s="5"/>
      <c r="IC972" s="5"/>
      <c r="ID972" s="5"/>
    </row>
    <row r="973" spans="1:238" s="210" customFormat="1">
      <c r="A973" s="122"/>
      <c r="B973" s="116"/>
      <c r="C973" s="117"/>
      <c r="D973" s="118"/>
      <c r="E973" s="119"/>
      <c r="F973" s="120"/>
      <c r="G973" s="121"/>
      <c r="H973" s="6"/>
      <c r="I973" s="40"/>
      <c r="J973" s="41"/>
      <c r="K973" s="42"/>
      <c r="L973" s="38"/>
      <c r="N973" s="39"/>
      <c r="O973" s="39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/>
      <c r="CP973" s="5"/>
      <c r="CQ973" s="5"/>
      <c r="CR973" s="5"/>
      <c r="CS973" s="5"/>
      <c r="CT973" s="5"/>
      <c r="CU973" s="5"/>
      <c r="CV973" s="5"/>
      <c r="CW973" s="5"/>
      <c r="CX973" s="5"/>
      <c r="CY973" s="5"/>
      <c r="CZ973" s="5"/>
      <c r="DA973" s="5"/>
      <c r="DB973" s="5"/>
      <c r="DC973" s="5"/>
      <c r="DD973" s="5"/>
      <c r="DE973" s="5"/>
      <c r="DF973" s="5"/>
      <c r="DG973" s="5"/>
      <c r="DH973" s="5"/>
      <c r="DI973" s="5"/>
      <c r="DJ973" s="5"/>
      <c r="DK973" s="5"/>
      <c r="DL973" s="5"/>
      <c r="DM973" s="5"/>
      <c r="DN973" s="5"/>
      <c r="DO973" s="5"/>
      <c r="DP973" s="5"/>
      <c r="DQ973" s="5"/>
      <c r="DR973" s="5"/>
      <c r="DS973" s="5"/>
      <c r="DT973" s="5"/>
      <c r="DU973" s="5"/>
      <c r="DV973" s="5"/>
      <c r="DW973" s="5"/>
      <c r="DX973" s="5"/>
      <c r="DY973" s="5"/>
      <c r="DZ973" s="5"/>
      <c r="EA973" s="5"/>
      <c r="EB973" s="5"/>
      <c r="EC973" s="5"/>
      <c r="ED973" s="5"/>
      <c r="EE973" s="5"/>
      <c r="EF973" s="5"/>
      <c r="EG973" s="5"/>
      <c r="EH973" s="5"/>
      <c r="EI973" s="5"/>
      <c r="EJ973" s="5"/>
      <c r="EK973" s="5"/>
      <c r="EL973" s="5"/>
      <c r="EM973" s="5"/>
      <c r="EN973" s="5"/>
      <c r="EO973" s="5"/>
      <c r="EP973" s="5"/>
      <c r="EQ973" s="5"/>
      <c r="ER973" s="5"/>
      <c r="ES973" s="5"/>
      <c r="ET973" s="5"/>
      <c r="EU973" s="5"/>
      <c r="EV973" s="5"/>
      <c r="EW973" s="5"/>
      <c r="EX973" s="5"/>
      <c r="EY973" s="5"/>
      <c r="EZ973" s="5"/>
      <c r="FA973" s="5"/>
      <c r="FB973" s="5"/>
      <c r="FC973" s="5"/>
      <c r="FD973" s="5"/>
      <c r="FE973" s="5"/>
      <c r="FF973" s="5"/>
      <c r="FG973" s="5"/>
      <c r="FH973" s="5"/>
      <c r="FI973" s="5"/>
      <c r="FJ973" s="5"/>
      <c r="FK973" s="5"/>
      <c r="FL973" s="5"/>
      <c r="FM973" s="5"/>
      <c r="FN973" s="5"/>
      <c r="FO973" s="5"/>
      <c r="FP973" s="5"/>
      <c r="FQ973" s="5"/>
      <c r="FR973" s="5"/>
      <c r="FS973" s="5"/>
      <c r="FT973" s="5"/>
      <c r="FU973" s="5"/>
      <c r="FV973" s="5"/>
      <c r="FW973" s="5"/>
      <c r="FX973" s="5"/>
      <c r="FY973" s="5"/>
      <c r="FZ973" s="5"/>
      <c r="GA973" s="5"/>
      <c r="GB973" s="5"/>
      <c r="GC973" s="5"/>
      <c r="GD973" s="5"/>
      <c r="GE973" s="5"/>
      <c r="GF973" s="5"/>
      <c r="GG973" s="5"/>
      <c r="GH973" s="5"/>
      <c r="GI973" s="5"/>
      <c r="GJ973" s="5"/>
      <c r="GK973" s="5"/>
      <c r="GL973" s="5"/>
      <c r="GM973" s="5"/>
      <c r="GN973" s="5"/>
      <c r="GO973" s="5"/>
      <c r="GP973" s="5"/>
      <c r="GQ973" s="5"/>
      <c r="GR973" s="5"/>
      <c r="GS973" s="5"/>
      <c r="GT973" s="5"/>
      <c r="GU973" s="5"/>
      <c r="GV973" s="5"/>
      <c r="GW973" s="5"/>
      <c r="GX973" s="5"/>
      <c r="GY973" s="5"/>
      <c r="GZ973" s="5"/>
      <c r="HA973" s="5"/>
      <c r="HB973" s="5"/>
      <c r="HC973" s="5"/>
      <c r="HD973" s="5"/>
      <c r="HE973" s="5"/>
      <c r="HF973" s="5"/>
      <c r="HG973" s="5"/>
      <c r="HH973" s="5"/>
      <c r="HI973" s="5"/>
      <c r="HJ973" s="5"/>
      <c r="HK973" s="5"/>
      <c r="HL973" s="5"/>
      <c r="HM973" s="5"/>
      <c r="HN973" s="5"/>
      <c r="HO973" s="5"/>
      <c r="HP973" s="5"/>
      <c r="HQ973" s="5"/>
      <c r="HR973" s="5"/>
      <c r="HS973" s="5"/>
      <c r="HT973" s="5"/>
      <c r="HU973" s="5"/>
      <c r="HV973" s="5"/>
      <c r="HW973" s="5"/>
      <c r="HX973" s="5"/>
      <c r="HY973" s="5"/>
      <c r="HZ973" s="5"/>
      <c r="IA973" s="5"/>
      <c r="IB973" s="5"/>
      <c r="IC973" s="5"/>
      <c r="ID973" s="5"/>
    </row>
    <row r="974" spans="1:238" s="210" customFormat="1">
      <c r="A974" s="122"/>
      <c r="B974" s="116"/>
      <c r="C974" s="117"/>
      <c r="D974" s="118"/>
      <c r="E974" s="119"/>
      <c r="F974" s="120"/>
      <c r="G974" s="121"/>
      <c r="H974" s="6"/>
      <c r="I974" s="40"/>
      <c r="J974" s="41"/>
      <c r="K974" s="42"/>
      <c r="L974" s="38"/>
      <c r="N974" s="39"/>
      <c r="O974" s="39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5"/>
      <c r="DW974" s="5"/>
      <c r="DX974" s="5"/>
      <c r="DY974" s="5"/>
      <c r="DZ974" s="5"/>
      <c r="EA974" s="5"/>
      <c r="EB974" s="5"/>
      <c r="EC974" s="5"/>
      <c r="ED974" s="5"/>
      <c r="EE974" s="5"/>
      <c r="EF974" s="5"/>
      <c r="EG974" s="5"/>
      <c r="EH974" s="5"/>
      <c r="EI974" s="5"/>
      <c r="EJ974" s="5"/>
      <c r="EK974" s="5"/>
      <c r="EL974" s="5"/>
      <c r="EM974" s="5"/>
      <c r="EN974" s="5"/>
      <c r="EO974" s="5"/>
      <c r="EP974" s="5"/>
      <c r="EQ974" s="5"/>
      <c r="ER974" s="5"/>
      <c r="ES974" s="5"/>
      <c r="ET974" s="5"/>
      <c r="EU974" s="5"/>
      <c r="EV974" s="5"/>
      <c r="EW974" s="5"/>
      <c r="EX974" s="5"/>
      <c r="EY974" s="5"/>
      <c r="EZ974" s="5"/>
      <c r="FA974" s="5"/>
      <c r="FB974" s="5"/>
      <c r="FC974" s="5"/>
      <c r="FD974" s="5"/>
      <c r="FE974" s="5"/>
      <c r="FF974" s="5"/>
      <c r="FG974" s="5"/>
      <c r="FH974" s="5"/>
      <c r="FI974" s="5"/>
      <c r="FJ974" s="5"/>
      <c r="FK974" s="5"/>
      <c r="FL974" s="5"/>
      <c r="FM974" s="5"/>
      <c r="FN974" s="5"/>
      <c r="FO974" s="5"/>
      <c r="FP974" s="5"/>
      <c r="FQ974" s="5"/>
      <c r="FR974" s="5"/>
      <c r="FS974" s="5"/>
      <c r="FT974" s="5"/>
      <c r="FU974" s="5"/>
      <c r="FV974" s="5"/>
      <c r="FW974" s="5"/>
      <c r="FX974" s="5"/>
      <c r="FY974" s="5"/>
      <c r="FZ974" s="5"/>
      <c r="GA974" s="5"/>
      <c r="GB974" s="5"/>
      <c r="GC974" s="5"/>
      <c r="GD974" s="5"/>
      <c r="GE974" s="5"/>
      <c r="GF974" s="5"/>
      <c r="GG974" s="5"/>
      <c r="GH974" s="5"/>
      <c r="GI974" s="5"/>
      <c r="GJ974" s="5"/>
      <c r="GK974" s="5"/>
      <c r="GL974" s="5"/>
      <c r="GM974" s="5"/>
      <c r="GN974" s="5"/>
      <c r="GO974" s="5"/>
      <c r="GP974" s="5"/>
      <c r="GQ974" s="5"/>
      <c r="GR974" s="5"/>
      <c r="GS974" s="5"/>
      <c r="GT974" s="5"/>
      <c r="GU974" s="5"/>
      <c r="GV974" s="5"/>
      <c r="GW974" s="5"/>
      <c r="GX974" s="5"/>
      <c r="GY974" s="5"/>
      <c r="GZ974" s="5"/>
      <c r="HA974" s="5"/>
      <c r="HB974" s="5"/>
      <c r="HC974" s="5"/>
      <c r="HD974" s="5"/>
      <c r="HE974" s="5"/>
      <c r="HF974" s="5"/>
      <c r="HG974" s="5"/>
      <c r="HH974" s="5"/>
      <c r="HI974" s="5"/>
      <c r="HJ974" s="5"/>
      <c r="HK974" s="5"/>
      <c r="HL974" s="5"/>
      <c r="HM974" s="5"/>
      <c r="HN974" s="5"/>
      <c r="HO974" s="5"/>
      <c r="HP974" s="5"/>
      <c r="HQ974" s="5"/>
      <c r="HR974" s="5"/>
      <c r="HS974" s="5"/>
      <c r="HT974" s="5"/>
      <c r="HU974" s="5"/>
      <c r="HV974" s="5"/>
      <c r="HW974" s="5"/>
      <c r="HX974" s="5"/>
      <c r="HY974" s="5"/>
      <c r="HZ974" s="5"/>
      <c r="IA974" s="5"/>
      <c r="IB974" s="5"/>
      <c r="IC974" s="5"/>
      <c r="ID974" s="5"/>
    </row>
    <row r="976" spans="1:238" s="210" customFormat="1">
      <c r="A976" s="122"/>
      <c r="B976" s="116"/>
      <c r="C976" s="117"/>
      <c r="D976" s="118"/>
      <c r="E976" s="119"/>
      <c r="F976" s="120"/>
      <c r="G976" s="121"/>
      <c r="H976" s="6"/>
      <c r="I976" s="40"/>
      <c r="J976" s="41"/>
      <c r="K976" s="42"/>
      <c r="L976" s="38"/>
      <c r="N976" s="39"/>
      <c r="O976" s="39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/>
      <c r="CP976" s="5"/>
      <c r="CQ976" s="5"/>
      <c r="CR976" s="5"/>
      <c r="CS976" s="5"/>
      <c r="CT976" s="5"/>
      <c r="CU976" s="5"/>
      <c r="CV976" s="5"/>
      <c r="CW976" s="5"/>
      <c r="CX976" s="5"/>
      <c r="CY976" s="5"/>
      <c r="CZ976" s="5"/>
      <c r="DA976" s="5"/>
      <c r="DB976" s="5"/>
      <c r="DC976" s="5"/>
      <c r="DD976" s="5"/>
      <c r="DE976" s="5"/>
      <c r="DF976" s="5"/>
      <c r="DG976" s="5"/>
      <c r="DH976" s="5"/>
      <c r="DI976" s="5"/>
      <c r="DJ976" s="5"/>
      <c r="DK976" s="5"/>
      <c r="DL976" s="5"/>
      <c r="DM976" s="5"/>
      <c r="DN976" s="5"/>
      <c r="DO976" s="5"/>
      <c r="DP976" s="5"/>
      <c r="DQ976" s="5"/>
      <c r="DR976" s="5"/>
      <c r="DS976" s="5"/>
      <c r="DT976" s="5"/>
      <c r="DU976" s="5"/>
      <c r="DV976" s="5"/>
      <c r="DW976" s="5"/>
      <c r="DX976" s="5"/>
      <c r="DY976" s="5"/>
      <c r="DZ976" s="5"/>
      <c r="EA976" s="5"/>
      <c r="EB976" s="5"/>
      <c r="EC976" s="5"/>
      <c r="ED976" s="5"/>
      <c r="EE976" s="5"/>
      <c r="EF976" s="5"/>
      <c r="EG976" s="5"/>
      <c r="EH976" s="5"/>
      <c r="EI976" s="5"/>
      <c r="EJ976" s="5"/>
      <c r="EK976" s="5"/>
      <c r="EL976" s="5"/>
      <c r="EM976" s="5"/>
      <c r="EN976" s="5"/>
      <c r="EO976" s="5"/>
      <c r="EP976" s="5"/>
      <c r="EQ976" s="5"/>
      <c r="ER976" s="5"/>
      <c r="ES976" s="5"/>
      <c r="ET976" s="5"/>
      <c r="EU976" s="5"/>
      <c r="EV976" s="5"/>
      <c r="EW976" s="5"/>
      <c r="EX976" s="5"/>
      <c r="EY976" s="5"/>
      <c r="EZ976" s="5"/>
      <c r="FA976" s="5"/>
      <c r="FB976" s="5"/>
      <c r="FC976" s="5"/>
      <c r="FD976" s="5"/>
      <c r="FE976" s="5"/>
      <c r="FF976" s="5"/>
      <c r="FG976" s="5"/>
      <c r="FH976" s="5"/>
      <c r="FI976" s="5"/>
      <c r="FJ976" s="5"/>
      <c r="FK976" s="5"/>
      <c r="FL976" s="5"/>
      <c r="FM976" s="5"/>
      <c r="FN976" s="5"/>
      <c r="FO976" s="5"/>
      <c r="FP976" s="5"/>
      <c r="FQ976" s="5"/>
      <c r="FR976" s="5"/>
      <c r="FS976" s="5"/>
      <c r="FT976" s="5"/>
      <c r="FU976" s="5"/>
      <c r="FV976" s="5"/>
      <c r="FW976" s="5"/>
      <c r="FX976" s="5"/>
      <c r="FY976" s="5"/>
      <c r="FZ976" s="5"/>
      <c r="GA976" s="5"/>
      <c r="GB976" s="5"/>
      <c r="GC976" s="5"/>
      <c r="GD976" s="5"/>
      <c r="GE976" s="5"/>
      <c r="GF976" s="5"/>
      <c r="GG976" s="5"/>
      <c r="GH976" s="5"/>
      <c r="GI976" s="5"/>
      <c r="GJ976" s="5"/>
      <c r="GK976" s="5"/>
      <c r="GL976" s="5"/>
      <c r="GM976" s="5"/>
      <c r="GN976" s="5"/>
      <c r="GO976" s="5"/>
      <c r="GP976" s="5"/>
      <c r="GQ976" s="5"/>
      <c r="GR976" s="5"/>
      <c r="GS976" s="5"/>
      <c r="GT976" s="5"/>
      <c r="GU976" s="5"/>
      <c r="GV976" s="5"/>
      <c r="GW976" s="5"/>
      <c r="GX976" s="5"/>
      <c r="GY976" s="5"/>
      <c r="GZ976" s="5"/>
      <c r="HA976" s="5"/>
      <c r="HB976" s="5"/>
      <c r="HC976" s="5"/>
      <c r="HD976" s="5"/>
      <c r="HE976" s="5"/>
      <c r="HF976" s="5"/>
      <c r="HG976" s="5"/>
      <c r="HH976" s="5"/>
      <c r="HI976" s="5"/>
      <c r="HJ976" s="5"/>
      <c r="HK976" s="5"/>
      <c r="HL976" s="5"/>
      <c r="HM976" s="5"/>
      <c r="HN976" s="5"/>
      <c r="HO976" s="5"/>
      <c r="HP976" s="5"/>
      <c r="HQ976" s="5"/>
      <c r="HR976" s="5"/>
      <c r="HS976" s="5"/>
      <c r="HT976" s="5"/>
      <c r="HU976" s="5"/>
      <c r="HV976" s="5"/>
      <c r="HW976" s="5"/>
      <c r="HX976" s="5"/>
      <c r="HY976" s="5"/>
      <c r="HZ976" s="5"/>
      <c r="IA976" s="5"/>
      <c r="IB976" s="5"/>
      <c r="IC976" s="5"/>
      <c r="ID976" s="5"/>
    </row>
    <row r="978" spans="1:238" s="210" customFormat="1">
      <c r="A978" s="122"/>
      <c r="B978" s="116"/>
      <c r="C978" s="117"/>
      <c r="D978" s="118"/>
      <c r="E978" s="119"/>
      <c r="F978" s="120"/>
      <c r="G978" s="121"/>
      <c r="H978" s="6"/>
      <c r="I978" s="40"/>
      <c r="J978" s="41"/>
      <c r="K978" s="42"/>
      <c r="L978" s="38"/>
      <c r="N978" s="39"/>
      <c r="O978" s="39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5"/>
      <c r="DW978" s="5"/>
      <c r="DX978" s="5"/>
      <c r="DY978" s="5"/>
      <c r="DZ978" s="5"/>
      <c r="EA978" s="5"/>
      <c r="EB978" s="5"/>
      <c r="EC978" s="5"/>
      <c r="ED978" s="5"/>
      <c r="EE978" s="5"/>
      <c r="EF978" s="5"/>
      <c r="EG978" s="5"/>
      <c r="EH978" s="5"/>
      <c r="EI978" s="5"/>
      <c r="EJ978" s="5"/>
      <c r="EK978" s="5"/>
      <c r="EL978" s="5"/>
      <c r="EM978" s="5"/>
      <c r="EN978" s="5"/>
      <c r="EO978" s="5"/>
      <c r="EP978" s="5"/>
      <c r="EQ978" s="5"/>
      <c r="ER978" s="5"/>
      <c r="ES978" s="5"/>
      <c r="ET978" s="5"/>
      <c r="EU978" s="5"/>
      <c r="EV978" s="5"/>
      <c r="EW978" s="5"/>
      <c r="EX978" s="5"/>
      <c r="EY978" s="5"/>
      <c r="EZ978" s="5"/>
      <c r="FA978" s="5"/>
      <c r="FB978" s="5"/>
      <c r="FC978" s="5"/>
      <c r="FD978" s="5"/>
      <c r="FE978" s="5"/>
      <c r="FF978" s="5"/>
      <c r="FG978" s="5"/>
      <c r="FH978" s="5"/>
      <c r="FI978" s="5"/>
      <c r="FJ978" s="5"/>
      <c r="FK978" s="5"/>
      <c r="FL978" s="5"/>
      <c r="FM978" s="5"/>
      <c r="FN978" s="5"/>
      <c r="FO978" s="5"/>
      <c r="FP978" s="5"/>
      <c r="FQ978" s="5"/>
      <c r="FR978" s="5"/>
      <c r="FS978" s="5"/>
      <c r="FT978" s="5"/>
      <c r="FU978" s="5"/>
      <c r="FV978" s="5"/>
      <c r="FW978" s="5"/>
      <c r="FX978" s="5"/>
      <c r="FY978" s="5"/>
      <c r="FZ978" s="5"/>
      <c r="GA978" s="5"/>
      <c r="GB978" s="5"/>
      <c r="GC978" s="5"/>
      <c r="GD978" s="5"/>
      <c r="GE978" s="5"/>
      <c r="GF978" s="5"/>
      <c r="GG978" s="5"/>
      <c r="GH978" s="5"/>
      <c r="GI978" s="5"/>
      <c r="GJ978" s="5"/>
      <c r="GK978" s="5"/>
      <c r="GL978" s="5"/>
      <c r="GM978" s="5"/>
      <c r="GN978" s="5"/>
      <c r="GO978" s="5"/>
      <c r="GP978" s="5"/>
      <c r="GQ978" s="5"/>
      <c r="GR978" s="5"/>
      <c r="GS978" s="5"/>
      <c r="GT978" s="5"/>
      <c r="GU978" s="5"/>
      <c r="GV978" s="5"/>
      <c r="GW978" s="5"/>
      <c r="GX978" s="5"/>
      <c r="GY978" s="5"/>
      <c r="GZ978" s="5"/>
      <c r="HA978" s="5"/>
      <c r="HB978" s="5"/>
      <c r="HC978" s="5"/>
      <c r="HD978" s="5"/>
      <c r="HE978" s="5"/>
      <c r="HF978" s="5"/>
      <c r="HG978" s="5"/>
      <c r="HH978" s="5"/>
      <c r="HI978" s="5"/>
      <c r="HJ978" s="5"/>
      <c r="HK978" s="5"/>
      <c r="HL978" s="5"/>
      <c r="HM978" s="5"/>
      <c r="HN978" s="5"/>
      <c r="HO978" s="5"/>
      <c r="HP978" s="5"/>
      <c r="HQ978" s="5"/>
      <c r="HR978" s="5"/>
      <c r="HS978" s="5"/>
      <c r="HT978" s="5"/>
      <c r="HU978" s="5"/>
      <c r="HV978" s="5"/>
      <c r="HW978" s="5"/>
      <c r="HX978" s="5"/>
      <c r="HY978" s="5"/>
      <c r="HZ978" s="5"/>
      <c r="IA978" s="5"/>
      <c r="IB978" s="5"/>
      <c r="IC978" s="5"/>
      <c r="ID978" s="5"/>
    </row>
    <row r="980" spans="1:238" s="210" customFormat="1">
      <c r="A980" s="122"/>
      <c r="B980" s="116"/>
      <c r="C980" s="117"/>
      <c r="D980" s="118"/>
      <c r="E980" s="119"/>
      <c r="F980" s="120"/>
      <c r="G980" s="121"/>
      <c r="H980" s="6"/>
      <c r="I980" s="40"/>
      <c r="J980" s="41"/>
      <c r="K980" s="42"/>
      <c r="L980" s="38"/>
      <c r="N980" s="39"/>
      <c r="O980" s="39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/>
      <c r="CP980" s="5"/>
      <c r="CQ980" s="5"/>
      <c r="CR980" s="5"/>
      <c r="CS980" s="5"/>
      <c r="CT980" s="5"/>
      <c r="CU980" s="5"/>
      <c r="CV980" s="5"/>
      <c r="CW980" s="5"/>
      <c r="CX980" s="5"/>
      <c r="CY980" s="5"/>
      <c r="CZ980" s="5"/>
      <c r="DA980" s="5"/>
      <c r="DB980" s="5"/>
      <c r="DC980" s="5"/>
      <c r="DD980" s="5"/>
      <c r="DE980" s="5"/>
      <c r="DF980" s="5"/>
      <c r="DG980" s="5"/>
      <c r="DH980" s="5"/>
      <c r="DI980" s="5"/>
      <c r="DJ980" s="5"/>
      <c r="DK980" s="5"/>
      <c r="DL980" s="5"/>
      <c r="DM980" s="5"/>
      <c r="DN980" s="5"/>
      <c r="DO980" s="5"/>
      <c r="DP980" s="5"/>
      <c r="DQ980" s="5"/>
      <c r="DR980" s="5"/>
      <c r="DS980" s="5"/>
      <c r="DT980" s="5"/>
      <c r="DU980" s="5"/>
      <c r="DV980" s="5"/>
      <c r="DW980" s="5"/>
      <c r="DX980" s="5"/>
      <c r="DY980" s="5"/>
      <c r="DZ980" s="5"/>
      <c r="EA980" s="5"/>
      <c r="EB980" s="5"/>
      <c r="EC980" s="5"/>
      <c r="ED980" s="5"/>
      <c r="EE980" s="5"/>
      <c r="EF980" s="5"/>
      <c r="EG980" s="5"/>
      <c r="EH980" s="5"/>
      <c r="EI980" s="5"/>
      <c r="EJ980" s="5"/>
      <c r="EK980" s="5"/>
      <c r="EL980" s="5"/>
      <c r="EM980" s="5"/>
      <c r="EN980" s="5"/>
      <c r="EO980" s="5"/>
      <c r="EP980" s="5"/>
      <c r="EQ980" s="5"/>
      <c r="ER980" s="5"/>
      <c r="ES980" s="5"/>
      <c r="ET980" s="5"/>
      <c r="EU980" s="5"/>
      <c r="EV980" s="5"/>
      <c r="EW980" s="5"/>
      <c r="EX980" s="5"/>
      <c r="EY980" s="5"/>
      <c r="EZ980" s="5"/>
      <c r="FA980" s="5"/>
      <c r="FB980" s="5"/>
      <c r="FC980" s="5"/>
      <c r="FD980" s="5"/>
      <c r="FE980" s="5"/>
      <c r="FF980" s="5"/>
      <c r="FG980" s="5"/>
      <c r="FH980" s="5"/>
      <c r="FI980" s="5"/>
      <c r="FJ980" s="5"/>
      <c r="FK980" s="5"/>
      <c r="FL980" s="5"/>
      <c r="FM980" s="5"/>
      <c r="FN980" s="5"/>
      <c r="FO980" s="5"/>
      <c r="FP980" s="5"/>
      <c r="FQ980" s="5"/>
      <c r="FR980" s="5"/>
      <c r="FS980" s="5"/>
      <c r="FT980" s="5"/>
      <c r="FU980" s="5"/>
      <c r="FV980" s="5"/>
      <c r="FW980" s="5"/>
      <c r="FX980" s="5"/>
      <c r="FY980" s="5"/>
      <c r="FZ980" s="5"/>
      <c r="GA980" s="5"/>
      <c r="GB980" s="5"/>
      <c r="GC980" s="5"/>
      <c r="GD980" s="5"/>
      <c r="GE980" s="5"/>
      <c r="GF980" s="5"/>
      <c r="GG980" s="5"/>
      <c r="GH980" s="5"/>
      <c r="GI980" s="5"/>
      <c r="GJ980" s="5"/>
      <c r="GK980" s="5"/>
      <c r="GL980" s="5"/>
      <c r="GM980" s="5"/>
      <c r="GN980" s="5"/>
      <c r="GO980" s="5"/>
      <c r="GP980" s="5"/>
      <c r="GQ980" s="5"/>
      <c r="GR980" s="5"/>
      <c r="GS980" s="5"/>
      <c r="GT980" s="5"/>
      <c r="GU980" s="5"/>
      <c r="GV980" s="5"/>
      <c r="GW980" s="5"/>
      <c r="GX980" s="5"/>
      <c r="GY980" s="5"/>
      <c r="GZ980" s="5"/>
      <c r="HA980" s="5"/>
      <c r="HB980" s="5"/>
      <c r="HC980" s="5"/>
      <c r="HD980" s="5"/>
      <c r="HE980" s="5"/>
      <c r="HF980" s="5"/>
      <c r="HG980" s="5"/>
      <c r="HH980" s="5"/>
      <c r="HI980" s="5"/>
      <c r="HJ980" s="5"/>
      <c r="HK980" s="5"/>
      <c r="HL980" s="5"/>
      <c r="HM980" s="5"/>
      <c r="HN980" s="5"/>
      <c r="HO980" s="5"/>
      <c r="HP980" s="5"/>
      <c r="HQ980" s="5"/>
      <c r="HR980" s="5"/>
      <c r="HS980" s="5"/>
      <c r="HT980" s="5"/>
      <c r="HU980" s="5"/>
      <c r="HV980" s="5"/>
      <c r="HW980" s="5"/>
      <c r="HX980" s="5"/>
      <c r="HY980" s="5"/>
      <c r="HZ980" s="5"/>
      <c r="IA980" s="5"/>
      <c r="IB980" s="5"/>
      <c r="IC980" s="5"/>
      <c r="ID980" s="5"/>
    </row>
    <row r="981" spans="1:238" s="210" customFormat="1">
      <c r="A981" s="122"/>
      <c r="B981" s="116"/>
      <c r="C981" s="117"/>
      <c r="D981" s="118"/>
      <c r="E981" s="119"/>
      <c r="F981" s="120"/>
      <c r="G981" s="121"/>
      <c r="H981" s="6"/>
      <c r="I981" s="40"/>
      <c r="J981" s="41"/>
      <c r="K981" s="42"/>
      <c r="L981" s="38"/>
      <c r="N981" s="39"/>
      <c r="O981" s="39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/>
      <c r="CP981" s="5"/>
      <c r="CQ981" s="5"/>
      <c r="CR981" s="5"/>
      <c r="CS981" s="5"/>
      <c r="CT981" s="5"/>
      <c r="CU981" s="5"/>
      <c r="CV981" s="5"/>
      <c r="CW981" s="5"/>
      <c r="CX981" s="5"/>
      <c r="CY981" s="5"/>
      <c r="CZ981" s="5"/>
      <c r="DA981" s="5"/>
      <c r="DB981" s="5"/>
      <c r="DC981" s="5"/>
      <c r="DD981" s="5"/>
      <c r="DE981" s="5"/>
      <c r="DF981" s="5"/>
      <c r="DG981" s="5"/>
      <c r="DH981" s="5"/>
      <c r="DI981" s="5"/>
      <c r="DJ981" s="5"/>
      <c r="DK981" s="5"/>
      <c r="DL981" s="5"/>
      <c r="DM981" s="5"/>
      <c r="DN981" s="5"/>
      <c r="DO981" s="5"/>
      <c r="DP981" s="5"/>
      <c r="DQ981" s="5"/>
      <c r="DR981" s="5"/>
      <c r="DS981" s="5"/>
      <c r="DT981" s="5"/>
      <c r="DU981" s="5"/>
      <c r="DV981" s="5"/>
      <c r="DW981" s="5"/>
      <c r="DX981" s="5"/>
      <c r="DY981" s="5"/>
      <c r="DZ981" s="5"/>
      <c r="EA981" s="5"/>
      <c r="EB981" s="5"/>
      <c r="EC981" s="5"/>
      <c r="ED981" s="5"/>
      <c r="EE981" s="5"/>
      <c r="EF981" s="5"/>
      <c r="EG981" s="5"/>
      <c r="EH981" s="5"/>
      <c r="EI981" s="5"/>
      <c r="EJ981" s="5"/>
      <c r="EK981" s="5"/>
      <c r="EL981" s="5"/>
      <c r="EM981" s="5"/>
      <c r="EN981" s="5"/>
      <c r="EO981" s="5"/>
      <c r="EP981" s="5"/>
      <c r="EQ981" s="5"/>
      <c r="ER981" s="5"/>
      <c r="ES981" s="5"/>
      <c r="ET981" s="5"/>
      <c r="EU981" s="5"/>
      <c r="EV981" s="5"/>
      <c r="EW981" s="5"/>
      <c r="EX981" s="5"/>
      <c r="EY981" s="5"/>
      <c r="EZ981" s="5"/>
      <c r="FA981" s="5"/>
      <c r="FB981" s="5"/>
      <c r="FC981" s="5"/>
      <c r="FD981" s="5"/>
      <c r="FE981" s="5"/>
      <c r="FF981" s="5"/>
      <c r="FG981" s="5"/>
      <c r="FH981" s="5"/>
      <c r="FI981" s="5"/>
      <c r="FJ981" s="5"/>
      <c r="FK981" s="5"/>
      <c r="FL981" s="5"/>
      <c r="FM981" s="5"/>
      <c r="FN981" s="5"/>
      <c r="FO981" s="5"/>
      <c r="FP981" s="5"/>
      <c r="FQ981" s="5"/>
      <c r="FR981" s="5"/>
      <c r="FS981" s="5"/>
      <c r="FT981" s="5"/>
      <c r="FU981" s="5"/>
      <c r="FV981" s="5"/>
      <c r="FW981" s="5"/>
      <c r="FX981" s="5"/>
      <c r="FY981" s="5"/>
      <c r="FZ981" s="5"/>
      <c r="GA981" s="5"/>
      <c r="GB981" s="5"/>
      <c r="GC981" s="5"/>
      <c r="GD981" s="5"/>
      <c r="GE981" s="5"/>
      <c r="GF981" s="5"/>
      <c r="GG981" s="5"/>
      <c r="GH981" s="5"/>
      <c r="GI981" s="5"/>
      <c r="GJ981" s="5"/>
      <c r="GK981" s="5"/>
      <c r="GL981" s="5"/>
      <c r="GM981" s="5"/>
      <c r="GN981" s="5"/>
      <c r="GO981" s="5"/>
      <c r="GP981" s="5"/>
      <c r="GQ981" s="5"/>
      <c r="GR981" s="5"/>
      <c r="GS981" s="5"/>
      <c r="GT981" s="5"/>
      <c r="GU981" s="5"/>
      <c r="GV981" s="5"/>
      <c r="GW981" s="5"/>
      <c r="GX981" s="5"/>
      <c r="GY981" s="5"/>
      <c r="GZ981" s="5"/>
      <c r="HA981" s="5"/>
      <c r="HB981" s="5"/>
      <c r="HC981" s="5"/>
      <c r="HD981" s="5"/>
      <c r="HE981" s="5"/>
      <c r="HF981" s="5"/>
      <c r="HG981" s="5"/>
      <c r="HH981" s="5"/>
      <c r="HI981" s="5"/>
      <c r="HJ981" s="5"/>
      <c r="HK981" s="5"/>
      <c r="HL981" s="5"/>
      <c r="HM981" s="5"/>
      <c r="HN981" s="5"/>
      <c r="HO981" s="5"/>
      <c r="HP981" s="5"/>
      <c r="HQ981" s="5"/>
      <c r="HR981" s="5"/>
      <c r="HS981" s="5"/>
      <c r="HT981" s="5"/>
      <c r="HU981" s="5"/>
      <c r="HV981" s="5"/>
      <c r="HW981" s="5"/>
      <c r="HX981" s="5"/>
      <c r="HY981" s="5"/>
      <c r="HZ981" s="5"/>
      <c r="IA981" s="5"/>
      <c r="IB981" s="5"/>
      <c r="IC981" s="5"/>
      <c r="ID981" s="5"/>
    </row>
    <row r="983" spans="1:238" s="210" customFormat="1">
      <c r="A983" s="122"/>
      <c r="B983" s="116"/>
      <c r="C983" s="117"/>
      <c r="D983" s="118"/>
      <c r="E983" s="119"/>
      <c r="F983" s="120"/>
      <c r="G983" s="121"/>
      <c r="H983" s="6"/>
      <c r="I983" s="40"/>
      <c r="J983" s="41"/>
      <c r="K983" s="42"/>
      <c r="L983" s="38"/>
      <c r="N983" s="39"/>
      <c r="O983" s="39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/>
      <c r="CP983" s="5"/>
      <c r="CQ983" s="5"/>
      <c r="CR983" s="5"/>
      <c r="CS983" s="5"/>
      <c r="CT983" s="5"/>
      <c r="CU983" s="5"/>
      <c r="CV983" s="5"/>
      <c r="CW983" s="5"/>
      <c r="CX983" s="5"/>
      <c r="CY983" s="5"/>
      <c r="CZ983" s="5"/>
      <c r="DA983" s="5"/>
      <c r="DB983" s="5"/>
      <c r="DC983" s="5"/>
      <c r="DD983" s="5"/>
      <c r="DE983" s="5"/>
      <c r="DF983" s="5"/>
      <c r="DG983" s="5"/>
      <c r="DH983" s="5"/>
      <c r="DI983" s="5"/>
      <c r="DJ983" s="5"/>
      <c r="DK983" s="5"/>
      <c r="DL983" s="5"/>
      <c r="DM983" s="5"/>
      <c r="DN983" s="5"/>
      <c r="DO983" s="5"/>
      <c r="DP983" s="5"/>
      <c r="DQ983" s="5"/>
      <c r="DR983" s="5"/>
      <c r="DS983" s="5"/>
      <c r="DT983" s="5"/>
      <c r="DU983" s="5"/>
      <c r="DV983" s="5"/>
      <c r="DW983" s="5"/>
      <c r="DX983" s="5"/>
      <c r="DY983" s="5"/>
      <c r="DZ983" s="5"/>
      <c r="EA983" s="5"/>
      <c r="EB983" s="5"/>
      <c r="EC983" s="5"/>
      <c r="ED983" s="5"/>
      <c r="EE983" s="5"/>
      <c r="EF983" s="5"/>
      <c r="EG983" s="5"/>
      <c r="EH983" s="5"/>
      <c r="EI983" s="5"/>
      <c r="EJ983" s="5"/>
      <c r="EK983" s="5"/>
      <c r="EL983" s="5"/>
      <c r="EM983" s="5"/>
      <c r="EN983" s="5"/>
      <c r="EO983" s="5"/>
      <c r="EP983" s="5"/>
      <c r="EQ983" s="5"/>
      <c r="ER983" s="5"/>
      <c r="ES983" s="5"/>
      <c r="ET983" s="5"/>
      <c r="EU983" s="5"/>
      <c r="EV983" s="5"/>
      <c r="EW983" s="5"/>
      <c r="EX983" s="5"/>
      <c r="EY983" s="5"/>
      <c r="EZ983" s="5"/>
      <c r="FA983" s="5"/>
      <c r="FB983" s="5"/>
      <c r="FC983" s="5"/>
      <c r="FD983" s="5"/>
      <c r="FE983" s="5"/>
      <c r="FF983" s="5"/>
      <c r="FG983" s="5"/>
      <c r="FH983" s="5"/>
      <c r="FI983" s="5"/>
      <c r="FJ983" s="5"/>
      <c r="FK983" s="5"/>
      <c r="FL983" s="5"/>
      <c r="FM983" s="5"/>
      <c r="FN983" s="5"/>
      <c r="FO983" s="5"/>
      <c r="FP983" s="5"/>
      <c r="FQ983" s="5"/>
      <c r="FR983" s="5"/>
      <c r="FS983" s="5"/>
      <c r="FT983" s="5"/>
      <c r="FU983" s="5"/>
      <c r="FV983" s="5"/>
      <c r="FW983" s="5"/>
      <c r="FX983" s="5"/>
      <c r="FY983" s="5"/>
      <c r="FZ983" s="5"/>
      <c r="GA983" s="5"/>
      <c r="GB983" s="5"/>
      <c r="GC983" s="5"/>
      <c r="GD983" s="5"/>
      <c r="GE983" s="5"/>
      <c r="GF983" s="5"/>
      <c r="GG983" s="5"/>
      <c r="GH983" s="5"/>
      <c r="GI983" s="5"/>
      <c r="GJ983" s="5"/>
      <c r="GK983" s="5"/>
      <c r="GL983" s="5"/>
      <c r="GM983" s="5"/>
      <c r="GN983" s="5"/>
      <c r="GO983" s="5"/>
      <c r="GP983" s="5"/>
      <c r="GQ983" s="5"/>
      <c r="GR983" s="5"/>
      <c r="GS983" s="5"/>
      <c r="GT983" s="5"/>
      <c r="GU983" s="5"/>
      <c r="GV983" s="5"/>
      <c r="GW983" s="5"/>
      <c r="GX983" s="5"/>
      <c r="GY983" s="5"/>
      <c r="GZ983" s="5"/>
      <c r="HA983" s="5"/>
      <c r="HB983" s="5"/>
      <c r="HC983" s="5"/>
      <c r="HD983" s="5"/>
      <c r="HE983" s="5"/>
      <c r="HF983" s="5"/>
      <c r="HG983" s="5"/>
      <c r="HH983" s="5"/>
      <c r="HI983" s="5"/>
      <c r="HJ983" s="5"/>
      <c r="HK983" s="5"/>
      <c r="HL983" s="5"/>
      <c r="HM983" s="5"/>
      <c r="HN983" s="5"/>
      <c r="HO983" s="5"/>
      <c r="HP983" s="5"/>
      <c r="HQ983" s="5"/>
      <c r="HR983" s="5"/>
      <c r="HS983" s="5"/>
      <c r="HT983" s="5"/>
      <c r="HU983" s="5"/>
      <c r="HV983" s="5"/>
      <c r="HW983" s="5"/>
      <c r="HX983" s="5"/>
      <c r="HY983" s="5"/>
      <c r="HZ983" s="5"/>
      <c r="IA983" s="5"/>
      <c r="IB983" s="5"/>
      <c r="IC983" s="5"/>
      <c r="ID983" s="5"/>
    </row>
    <row r="984" spans="1:238" s="210" customFormat="1">
      <c r="A984" s="122"/>
      <c r="B984" s="116"/>
      <c r="C984" s="117"/>
      <c r="D984" s="118"/>
      <c r="E984" s="119"/>
      <c r="F984" s="120"/>
      <c r="G984" s="121"/>
      <c r="H984" s="6"/>
      <c r="I984" s="40"/>
      <c r="J984" s="41"/>
      <c r="K984" s="42"/>
      <c r="L984" s="38"/>
      <c r="N984" s="39"/>
      <c r="O984" s="39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/>
      <c r="CP984" s="5"/>
      <c r="CQ984" s="5"/>
      <c r="CR984" s="5"/>
      <c r="CS984" s="5"/>
      <c r="CT984" s="5"/>
      <c r="CU984" s="5"/>
      <c r="CV984" s="5"/>
      <c r="CW984" s="5"/>
      <c r="CX984" s="5"/>
      <c r="CY984" s="5"/>
      <c r="CZ984" s="5"/>
      <c r="DA984" s="5"/>
      <c r="DB984" s="5"/>
      <c r="DC984" s="5"/>
      <c r="DD984" s="5"/>
      <c r="DE984" s="5"/>
      <c r="DF984" s="5"/>
      <c r="DG984" s="5"/>
      <c r="DH984" s="5"/>
      <c r="DI984" s="5"/>
      <c r="DJ984" s="5"/>
      <c r="DK984" s="5"/>
      <c r="DL984" s="5"/>
      <c r="DM984" s="5"/>
      <c r="DN984" s="5"/>
      <c r="DO984" s="5"/>
      <c r="DP984" s="5"/>
      <c r="DQ984" s="5"/>
      <c r="DR984" s="5"/>
      <c r="DS984" s="5"/>
      <c r="DT984" s="5"/>
      <c r="DU984" s="5"/>
      <c r="DV984" s="5"/>
      <c r="DW984" s="5"/>
      <c r="DX984" s="5"/>
      <c r="DY984" s="5"/>
      <c r="DZ984" s="5"/>
      <c r="EA984" s="5"/>
      <c r="EB984" s="5"/>
      <c r="EC984" s="5"/>
      <c r="ED984" s="5"/>
      <c r="EE984" s="5"/>
      <c r="EF984" s="5"/>
      <c r="EG984" s="5"/>
      <c r="EH984" s="5"/>
      <c r="EI984" s="5"/>
      <c r="EJ984" s="5"/>
      <c r="EK984" s="5"/>
      <c r="EL984" s="5"/>
      <c r="EM984" s="5"/>
      <c r="EN984" s="5"/>
      <c r="EO984" s="5"/>
      <c r="EP984" s="5"/>
      <c r="EQ984" s="5"/>
      <c r="ER984" s="5"/>
      <c r="ES984" s="5"/>
      <c r="ET984" s="5"/>
      <c r="EU984" s="5"/>
      <c r="EV984" s="5"/>
      <c r="EW984" s="5"/>
      <c r="EX984" s="5"/>
      <c r="EY984" s="5"/>
      <c r="EZ984" s="5"/>
      <c r="FA984" s="5"/>
      <c r="FB984" s="5"/>
      <c r="FC984" s="5"/>
      <c r="FD984" s="5"/>
      <c r="FE984" s="5"/>
      <c r="FF984" s="5"/>
      <c r="FG984" s="5"/>
      <c r="FH984" s="5"/>
      <c r="FI984" s="5"/>
      <c r="FJ984" s="5"/>
      <c r="FK984" s="5"/>
      <c r="FL984" s="5"/>
      <c r="FM984" s="5"/>
      <c r="FN984" s="5"/>
      <c r="FO984" s="5"/>
      <c r="FP984" s="5"/>
      <c r="FQ984" s="5"/>
      <c r="FR984" s="5"/>
      <c r="FS984" s="5"/>
      <c r="FT984" s="5"/>
      <c r="FU984" s="5"/>
      <c r="FV984" s="5"/>
      <c r="FW984" s="5"/>
      <c r="FX984" s="5"/>
      <c r="FY984" s="5"/>
      <c r="FZ984" s="5"/>
      <c r="GA984" s="5"/>
      <c r="GB984" s="5"/>
      <c r="GC984" s="5"/>
      <c r="GD984" s="5"/>
      <c r="GE984" s="5"/>
      <c r="GF984" s="5"/>
      <c r="GG984" s="5"/>
      <c r="GH984" s="5"/>
      <c r="GI984" s="5"/>
      <c r="GJ984" s="5"/>
      <c r="GK984" s="5"/>
      <c r="GL984" s="5"/>
      <c r="GM984" s="5"/>
      <c r="GN984" s="5"/>
      <c r="GO984" s="5"/>
      <c r="GP984" s="5"/>
      <c r="GQ984" s="5"/>
      <c r="GR984" s="5"/>
      <c r="GS984" s="5"/>
      <c r="GT984" s="5"/>
      <c r="GU984" s="5"/>
      <c r="GV984" s="5"/>
      <c r="GW984" s="5"/>
      <c r="GX984" s="5"/>
      <c r="GY984" s="5"/>
      <c r="GZ984" s="5"/>
      <c r="HA984" s="5"/>
      <c r="HB984" s="5"/>
      <c r="HC984" s="5"/>
      <c r="HD984" s="5"/>
      <c r="HE984" s="5"/>
      <c r="HF984" s="5"/>
      <c r="HG984" s="5"/>
      <c r="HH984" s="5"/>
      <c r="HI984" s="5"/>
      <c r="HJ984" s="5"/>
      <c r="HK984" s="5"/>
      <c r="HL984" s="5"/>
      <c r="HM984" s="5"/>
      <c r="HN984" s="5"/>
      <c r="HO984" s="5"/>
      <c r="HP984" s="5"/>
      <c r="HQ984" s="5"/>
      <c r="HR984" s="5"/>
      <c r="HS984" s="5"/>
      <c r="HT984" s="5"/>
      <c r="HU984" s="5"/>
      <c r="HV984" s="5"/>
      <c r="HW984" s="5"/>
      <c r="HX984" s="5"/>
      <c r="HY984" s="5"/>
      <c r="HZ984" s="5"/>
      <c r="IA984" s="5"/>
      <c r="IB984" s="5"/>
      <c r="IC984" s="5"/>
      <c r="ID984" s="5"/>
    </row>
    <row r="986" spans="1:238" s="210" customFormat="1">
      <c r="A986" s="122"/>
      <c r="B986" s="116"/>
      <c r="C986" s="117"/>
      <c r="D986" s="118"/>
      <c r="E986" s="119"/>
      <c r="F986" s="120"/>
      <c r="G986" s="121"/>
      <c r="H986" s="6"/>
      <c r="I986" s="40"/>
      <c r="J986" s="41"/>
      <c r="K986" s="42"/>
      <c r="L986" s="38"/>
      <c r="N986" s="39"/>
      <c r="O986" s="39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5"/>
      <c r="DW986" s="5"/>
      <c r="DX986" s="5"/>
      <c r="DY986" s="5"/>
      <c r="DZ986" s="5"/>
      <c r="EA986" s="5"/>
      <c r="EB986" s="5"/>
      <c r="EC986" s="5"/>
      <c r="ED986" s="5"/>
      <c r="EE986" s="5"/>
      <c r="EF986" s="5"/>
      <c r="EG986" s="5"/>
      <c r="EH986" s="5"/>
      <c r="EI986" s="5"/>
      <c r="EJ986" s="5"/>
      <c r="EK986" s="5"/>
      <c r="EL986" s="5"/>
      <c r="EM986" s="5"/>
      <c r="EN986" s="5"/>
      <c r="EO986" s="5"/>
      <c r="EP986" s="5"/>
      <c r="EQ986" s="5"/>
      <c r="ER986" s="5"/>
      <c r="ES986" s="5"/>
      <c r="ET986" s="5"/>
      <c r="EU986" s="5"/>
      <c r="EV986" s="5"/>
      <c r="EW986" s="5"/>
      <c r="EX986" s="5"/>
      <c r="EY986" s="5"/>
      <c r="EZ986" s="5"/>
      <c r="FA986" s="5"/>
      <c r="FB986" s="5"/>
      <c r="FC986" s="5"/>
      <c r="FD986" s="5"/>
      <c r="FE986" s="5"/>
      <c r="FF986" s="5"/>
      <c r="FG986" s="5"/>
      <c r="FH986" s="5"/>
      <c r="FI986" s="5"/>
      <c r="FJ986" s="5"/>
      <c r="FK986" s="5"/>
      <c r="FL986" s="5"/>
      <c r="FM986" s="5"/>
      <c r="FN986" s="5"/>
      <c r="FO986" s="5"/>
      <c r="FP986" s="5"/>
      <c r="FQ986" s="5"/>
      <c r="FR986" s="5"/>
      <c r="FS986" s="5"/>
      <c r="FT986" s="5"/>
      <c r="FU986" s="5"/>
      <c r="FV986" s="5"/>
      <c r="FW986" s="5"/>
      <c r="FX986" s="5"/>
      <c r="FY986" s="5"/>
      <c r="FZ986" s="5"/>
      <c r="GA986" s="5"/>
      <c r="GB986" s="5"/>
      <c r="GC986" s="5"/>
      <c r="GD986" s="5"/>
      <c r="GE986" s="5"/>
      <c r="GF986" s="5"/>
      <c r="GG986" s="5"/>
      <c r="GH986" s="5"/>
      <c r="GI986" s="5"/>
      <c r="GJ986" s="5"/>
      <c r="GK986" s="5"/>
      <c r="GL986" s="5"/>
      <c r="GM986" s="5"/>
      <c r="GN986" s="5"/>
      <c r="GO986" s="5"/>
      <c r="GP986" s="5"/>
      <c r="GQ986" s="5"/>
      <c r="GR986" s="5"/>
      <c r="GS986" s="5"/>
      <c r="GT986" s="5"/>
      <c r="GU986" s="5"/>
      <c r="GV986" s="5"/>
      <c r="GW986" s="5"/>
      <c r="GX986" s="5"/>
      <c r="GY986" s="5"/>
      <c r="GZ986" s="5"/>
      <c r="HA986" s="5"/>
      <c r="HB986" s="5"/>
      <c r="HC986" s="5"/>
      <c r="HD986" s="5"/>
      <c r="HE986" s="5"/>
      <c r="HF986" s="5"/>
      <c r="HG986" s="5"/>
      <c r="HH986" s="5"/>
      <c r="HI986" s="5"/>
      <c r="HJ986" s="5"/>
      <c r="HK986" s="5"/>
      <c r="HL986" s="5"/>
      <c r="HM986" s="5"/>
      <c r="HN986" s="5"/>
      <c r="HO986" s="5"/>
      <c r="HP986" s="5"/>
      <c r="HQ986" s="5"/>
      <c r="HR986" s="5"/>
      <c r="HS986" s="5"/>
      <c r="HT986" s="5"/>
      <c r="HU986" s="5"/>
      <c r="HV986" s="5"/>
      <c r="HW986" s="5"/>
      <c r="HX986" s="5"/>
      <c r="HY986" s="5"/>
      <c r="HZ986" s="5"/>
      <c r="IA986" s="5"/>
      <c r="IB986" s="5"/>
      <c r="IC986" s="5"/>
      <c r="ID986" s="5"/>
    </row>
    <row r="987" spans="1:238" s="210" customFormat="1">
      <c r="A987" s="122"/>
      <c r="B987" s="116"/>
      <c r="C987" s="117"/>
      <c r="D987" s="118"/>
      <c r="E987" s="119"/>
      <c r="F987" s="120"/>
      <c r="G987" s="121"/>
      <c r="H987" s="6"/>
      <c r="I987" s="40"/>
      <c r="J987" s="41"/>
      <c r="K987" s="42"/>
      <c r="L987" s="38"/>
      <c r="N987" s="39"/>
      <c r="O987" s="39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  <c r="CF987" s="5"/>
      <c r="CG987" s="5"/>
      <c r="CH987" s="5"/>
      <c r="CI987" s="5"/>
      <c r="CJ987" s="5"/>
      <c r="CK987" s="5"/>
      <c r="CL987" s="5"/>
      <c r="CM987" s="5"/>
      <c r="CN987" s="5"/>
      <c r="CO987" s="5"/>
      <c r="CP987" s="5"/>
      <c r="CQ987" s="5"/>
      <c r="CR987" s="5"/>
      <c r="CS987" s="5"/>
      <c r="CT987" s="5"/>
      <c r="CU987" s="5"/>
      <c r="CV987" s="5"/>
      <c r="CW987" s="5"/>
      <c r="CX987" s="5"/>
      <c r="CY987" s="5"/>
      <c r="CZ987" s="5"/>
      <c r="DA987" s="5"/>
      <c r="DB987" s="5"/>
      <c r="DC987" s="5"/>
      <c r="DD987" s="5"/>
      <c r="DE987" s="5"/>
      <c r="DF987" s="5"/>
      <c r="DG987" s="5"/>
      <c r="DH987" s="5"/>
      <c r="DI987" s="5"/>
      <c r="DJ987" s="5"/>
      <c r="DK987" s="5"/>
      <c r="DL987" s="5"/>
      <c r="DM987" s="5"/>
      <c r="DN987" s="5"/>
      <c r="DO987" s="5"/>
      <c r="DP987" s="5"/>
      <c r="DQ987" s="5"/>
      <c r="DR987" s="5"/>
      <c r="DS987" s="5"/>
      <c r="DT987" s="5"/>
      <c r="DU987" s="5"/>
      <c r="DV987" s="5"/>
      <c r="DW987" s="5"/>
      <c r="DX987" s="5"/>
      <c r="DY987" s="5"/>
      <c r="DZ987" s="5"/>
      <c r="EA987" s="5"/>
      <c r="EB987" s="5"/>
      <c r="EC987" s="5"/>
      <c r="ED987" s="5"/>
      <c r="EE987" s="5"/>
      <c r="EF987" s="5"/>
      <c r="EG987" s="5"/>
      <c r="EH987" s="5"/>
      <c r="EI987" s="5"/>
      <c r="EJ987" s="5"/>
      <c r="EK987" s="5"/>
      <c r="EL987" s="5"/>
      <c r="EM987" s="5"/>
      <c r="EN987" s="5"/>
      <c r="EO987" s="5"/>
      <c r="EP987" s="5"/>
      <c r="EQ987" s="5"/>
      <c r="ER987" s="5"/>
      <c r="ES987" s="5"/>
      <c r="ET987" s="5"/>
      <c r="EU987" s="5"/>
      <c r="EV987" s="5"/>
      <c r="EW987" s="5"/>
      <c r="EX987" s="5"/>
      <c r="EY987" s="5"/>
      <c r="EZ987" s="5"/>
      <c r="FA987" s="5"/>
      <c r="FB987" s="5"/>
      <c r="FC987" s="5"/>
      <c r="FD987" s="5"/>
      <c r="FE987" s="5"/>
      <c r="FF987" s="5"/>
      <c r="FG987" s="5"/>
      <c r="FH987" s="5"/>
      <c r="FI987" s="5"/>
      <c r="FJ987" s="5"/>
      <c r="FK987" s="5"/>
      <c r="FL987" s="5"/>
      <c r="FM987" s="5"/>
      <c r="FN987" s="5"/>
      <c r="FO987" s="5"/>
      <c r="FP987" s="5"/>
      <c r="FQ987" s="5"/>
      <c r="FR987" s="5"/>
      <c r="FS987" s="5"/>
      <c r="FT987" s="5"/>
      <c r="FU987" s="5"/>
      <c r="FV987" s="5"/>
      <c r="FW987" s="5"/>
      <c r="FX987" s="5"/>
      <c r="FY987" s="5"/>
      <c r="FZ987" s="5"/>
      <c r="GA987" s="5"/>
      <c r="GB987" s="5"/>
      <c r="GC987" s="5"/>
      <c r="GD987" s="5"/>
      <c r="GE987" s="5"/>
      <c r="GF987" s="5"/>
      <c r="GG987" s="5"/>
      <c r="GH987" s="5"/>
      <c r="GI987" s="5"/>
      <c r="GJ987" s="5"/>
      <c r="GK987" s="5"/>
      <c r="GL987" s="5"/>
      <c r="GM987" s="5"/>
      <c r="GN987" s="5"/>
      <c r="GO987" s="5"/>
      <c r="GP987" s="5"/>
      <c r="GQ987" s="5"/>
      <c r="GR987" s="5"/>
      <c r="GS987" s="5"/>
      <c r="GT987" s="5"/>
      <c r="GU987" s="5"/>
      <c r="GV987" s="5"/>
      <c r="GW987" s="5"/>
      <c r="GX987" s="5"/>
      <c r="GY987" s="5"/>
      <c r="GZ987" s="5"/>
      <c r="HA987" s="5"/>
      <c r="HB987" s="5"/>
      <c r="HC987" s="5"/>
      <c r="HD987" s="5"/>
      <c r="HE987" s="5"/>
      <c r="HF987" s="5"/>
      <c r="HG987" s="5"/>
      <c r="HH987" s="5"/>
      <c r="HI987" s="5"/>
      <c r="HJ987" s="5"/>
      <c r="HK987" s="5"/>
      <c r="HL987" s="5"/>
      <c r="HM987" s="5"/>
      <c r="HN987" s="5"/>
      <c r="HO987" s="5"/>
      <c r="HP987" s="5"/>
      <c r="HQ987" s="5"/>
      <c r="HR987" s="5"/>
      <c r="HS987" s="5"/>
      <c r="HT987" s="5"/>
      <c r="HU987" s="5"/>
      <c r="HV987" s="5"/>
      <c r="HW987" s="5"/>
      <c r="HX987" s="5"/>
      <c r="HY987" s="5"/>
      <c r="HZ987" s="5"/>
      <c r="IA987" s="5"/>
      <c r="IB987" s="5"/>
      <c r="IC987" s="5"/>
      <c r="ID987" s="5"/>
    </row>
    <row r="988" spans="1:238" s="210" customFormat="1">
      <c r="A988" s="122"/>
      <c r="B988" s="116"/>
      <c r="C988" s="117"/>
      <c r="D988" s="118"/>
      <c r="E988" s="119"/>
      <c r="F988" s="120"/>
      <c r="G988" s="121"/>
      <c r="H988" s="6"/>
      <c r="I988" s="40"/>
      <c r="J988" s="41"/>
      <c r="K988" s="42"/>
      <c r="L988" s="38"/>
      <c r="N988" s="39"/>
      <c r="O988" s="39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  <c r="CF988" s="5"/>
      <c r="CG988" s="5"/>
      <c r="CH988" s="5"/>
      <c r="CI988" s="5"/>
      <c r="CJ988" s="5"/>
      <c r="CK988" s="5"/>
      <c r="CL988" s="5"/>
      <c r="CM988" s="5"/>
      <c r="CN988" s="5"/>
      <c r="CO988" s="5"/>
      <c r="CP988" s="5"/>
      <c r="CQ988" s="5"/>
      <c r="CR988" s="5"/>
      <c r="CS988" s="5"/>
      <c r="CT988" s="5"/>
      <c r="CU988" s="5"/>
      <c r="CV988" s="5"/>
      <c r="CW988" s="5"/>
      <c r="CX988" s="5"/>
      <c r="CY988" s="5"/>
      <c r="CZ988" s="5"/>
      <c r="DA988" s="5"/>
      <c r="DB988" s="5"/>
      <c r="DC988" s="5"/>
      <c r="DD988" s="5"/>
      <c r="DE988" s="5"/>
      <c r="DF988" s="5"/>
      <c r="DG988" s="5"/>
      <c r="DH988" s="5"/>
      <c r="DI988" s="5"/>
      <c r="DJ988" s="5"/>
      <c r="DK988" s="5"/>
      <c r="DL988" s="5"/>
      <c r="DM988" s="5"/>
      <c r="DN988" s="5"/>
      <c r="DO988" s="5"/>
      <c r="DP988" s="5"/>
      <c r="DQ988" s="5"/>
      <c r="DR988" s="5"/>
      <c r="DS988" s="5"/>
      <c r="DT988" s="5"/>
      <c r="DU988" s="5"/>
      <c r="DV988" s="5"/>
      <c r="DW988" s="5"/>
      <c r="DX988" s="5"/>
      <c r="DY988" s="5"/>
      <c r="DZ988" s="5"/>
      <c r="EA988" s="5"/>
      <c r="EB988" s="5"/>
      <c r="EC988" s="5"/>
      <c r="ED988" s="5"/>
      <c r="EE988" s="5"/>
      <c r="EF988" s="5"/>
      <c r="EG988" s="5"/>
      <c r="EH988" s="5"/>
      <c r="EI988" s="5"/>
      <c r="EJ988" s="5"/>
      <c r="EK988" s="5"/>
      <c r="EL988" s="5"/>
      <c r="EM988" s="5"/>
      <c r="EN988" s="5"/>
      <c r="EO988" s="5"/>
      <c r="EP988" s="5"/>
      <c r="EQ988" s="5"/>
      <c r="ER988" s="5"/>
      <c r="ES988" s="5"/>
      <c r="ET988" s="5"/>
      <c r="EU988" s="5"/>
      <c r="EV988" s="5"/>
      <c r="EW988" s="5"/>
      <c r="EX988" s="5"/>
      <c r="EY988" s="5"/>
      <c r="EZ988" s="5"/>
      <c r="FA988" s="5"/>
      <c r="FB988" s="5"/>
      <c r="FC988" s="5"/>
      <c r="FD988" s="5"/>
      <c r="FE988" s="5"/>
      <c r="FF988" s="5"/>
      <c r="FG988" s="5"/>
      <c r="FH988" s="5"/>
      <c r="FI988" s="5"/>
      <c r="FJ988" s="5"/>
      <c r="FK988" s="5"/>
      <c r="FL988" s="5"/>
      <c r="FM988" s="5"/>
      <c r="FN988" s="5"/>
      <c r="FO988" s="5"/>
      <c r="FP988" s="5"/>
      <c r="FQ988" s="5"/>
      <c r="FR988" s="5"/>
      <c r="FS988" s="5"/>
      <c r="FT988" s="5"/>
      <c r="FU988" s="5"/>
      <c r="FV988" s="5"/>
      <c r="FW988" s="5"/>
      <c r="FX988" s="5"/>
      <c r="FY988" s="5"/>
      <c r="FZ988" s="5"/>
      <c r="GA988" s="5"/>
      <c r="GB988" s="5"/>
      <c r="GC988" s="5"/>
      <c r="GD988" s="5"/>
      <c r="GE988" s="5"/>
      <c r="GF988" s="5"/>
      <c r="GG988" s="5"/>
      <c r="GH988" s="5"/>
      <c r="GI988" s="5"/>
      <c r="GJ988" s="5"/>
      <c r="GK988" s="5"/>
      <c r="GL988" s="5"/>
      <c r="GM988" s="5"/>
      <c r="GN988" s="5"/>
      <c r="GO988" s="5"/>
      <c r="GP988" s="5"/>
      <c r="GQ988" s="5"/>
      <c r="GR988" s="5"/>
      <c r="GS988" s="5"/>
      <c r="GT988" s="5"/>
      <c r="GU988" s="5"/>
      <c r="GV988" s="5"/>
      <c r="GW988" s="5"/>
      <c r="GX988" s="5"/>
      <c r="GY988" s="5"/>
      <c r="GZ988" s="5"/>
      <c r="HA988" s="5"/>
      <c r="HB988" s="5"/>
      <c r="HC988" s="5"/>
      <c r="HD988" s="5"/>
      <c r="HE988" s="5"/>
      <c r="HF988" s="5"/>
      <c r="HG988" s="5"/>
      <c r="HH988" s="5"/>
      <c r="HI988" s="5"/>
      <c r="HJ988" s="5"/>
      <c r="HK988" s="5"/>
      <c r="HL988" s="5"/>
      <c r="HM988" s="5"/>
      <c r="HN988" s="5"/>
      <c r="HO988" s="5"/>
      <c r="HP988" s="5"/>
      <c r="HQ988" s="5"/>
      <c r="HR988" s="5"/>
      <c r="HS988" s="5"/>
      <c r="HT988" s="5"/>
      <c r="HU988" s="5"/>
      <c r="HV988" s="5"/>
      <c r="HW988" s="5"/>
      <c r="HX988" s="5"/>
      <c r="HY988" s="5"/>
      <c r="HZ988" s="5"/>
      <c r="IA988" s="5"/>
      <c r="IB988" s="5"/>
      <c r="IC988" s="5"/>
      <c r="ID988" s="5"/>
    </row>
    <row r="990" spans="1:238" s="210" customFormat="1">
      <c r="A990" s="122"/>
      <c r="B990" s="116"/>
      <c r="C990" s="117"/>
      <c r="D990" s="118"/>
      <c r="E990" s="119"/>
      <c r="F990" s="120"/>
      <c r="G990" s="121"/>
      <c r="H990" s="6"/>
      <c r="I990" s="40"/>
      <c r="J990" s="41"/>
      <c r="K990" s="42"/>
      <c r="L990" s="38"/>
      <c r="N990" s="39"/>
      <c r="O990" s="39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5"/>
      <c r="DW990" s="5"/>
      <c r="DX990" s="5"/>
      <c r="DY990" s="5"/>
      <c r="DZ990" s="5"/>
      <c r="EA990" s="5"/>
      <c r="EB990" s="5"/>
      <c r="EC990" s="5"/>
      <c r="ED990" s="5"/>
      <c r="EE990" s="5"/>
      <c r="EF990" s="5"/>
      <c r="EG990" s="5"/>
      <c r="EH990" s="5"/>
      <c r="EI990" s="5"/>
      <c r="EJ990" s="5"/>
      <c r="EK990" s="5"/>
      <c r="EL990" s="5"/>
      <c r="EM990" s="5"/>
      <c r="EN990" s="5"/>
      <c r="EO990" s="5"/>
      <c r="EP990" s="5"/>
      <c r="EQ990" s="5"/>
      <c r="ER990" s="5"/>
      <c r="ES990" s="5"/>
      <c r="ET990" s="5"/>
      <c r="EU990" s="5"/>
      <c r="EV990" s="5"/>
      <c r="EW990" s="5"/>
      <c r="EX990" s="5"/>
      <c r="EY990" s="5"/>
      <c r="EZ990" s="5"/>
      <c r="FA990" s="5"/>
      <c r="FB990" s="5"/>
      <c r="FC990" s="5"/>
      <c r="FD990" s="5"/>
      <c r="FE990" s="5"/>
      <c r="FF990" s="5"/>
      <c r="FG990" s="5"/>
      <c r="FH990" s="5"/>
      <c r="FI990" s="5"/>
      <c r="FJ990" s="5"/>
      <c r="FK990" s="5"/>
      <c r="FL990" s="5"/>
      <c r="FM990" s="5"/>
      <c r="FN990" s="5"/>
      <c r="FO990" s="5"/>
      <c r="FP990" s="5"/>
      <c r="FQ990" s="5"/>
      <c r="FR990" s="5"/>
      <c r="FS990" s="5"/>
      <c r="FT990" s="5"/>
      <c r="FU990" s="5"/>
      <c r="FV990" s="5"/>
      <c r="FW990" s="5"/>
      <c r="FX990" s="5"/>
      <c r="FY990" s="5"/>
      <c r="FZ990" s="5"/>
      <c r="GA990" s="5"/>
      <c r="GB990" s="5"/>
      <c r="GC990" s="5"/>
      <c r="GD990" s="5"/>
      <c r="GE990" s="5"/>
      <c r="GF990" s="5"/>
      <c r="GG990" s="5"/>
      <c r="GH990" s="5"/>
      <c r="GI990" s="5"/>
      <c r="GJ990" s="5"/>
      <c r="GK990" s="5"/>
      <c r="GL990" s="5"/>
      <c r="GM990" s="5"/>
      <c r="GN990" s="5"/>
      <c r="GO990" s="5"/>
      <c r="GP990" s="5"/>
      <c r="GQ990" s="5"/>
      <c r="GR990" s="5"/>
      <c r="GS990" s="5"/>
      <c r="GT990" s="5"/>
      <c r="GU990" s="5"/>
      <c r="GV990" s="5"/>
      <c r="GW990" s="5"/>
      <c r="GX990" s="5"/>
      <c r="GY990" s="5"/>
      <c r="GZ990" s="5"/>
      <c r="HA990" s="5"/>
      <c r="HB990" s="5"/>
      <c r="HC990" s="5"/>
      <c r="HD990" s="5"/>
      <c r="HE990" s="5"/>
      <c r="HF990" s="5"/>
      <c r="HG990" s="5"/>
      <c r="HH990" s="5"/>
      <c r="HI990" s="5"/>
      <c r="HJ990" s="5"/>
      <c r="HK990" s="5"/>
      <c r="HL990" s="5"/>
      <c r="HM990" s="5"/>
      <c r="HN990" s="5"/>
      <c r="HO990" s="5"/>
      <c r="HP990" s="5"/>
      <c r="HQ990" s="5"/>
      <c r="HR990" s="5"/>
      <c r="HS990" s="5"/>
      <c r="HT990" s="5"/>
      <c r="HU990" s="5"/>
      <c r="HV990" s="5"/>
      <c r="HW990" s="5"/>
      <c r="HX990" s="5"/>
      <c r="HY990" s="5"/>
      <c r="HZ990" s="5"/>
      <c r="IA990" s="5"/>
      <c r="IB990" s="5"/>
      <c r="IC990" s="5"/>
      <c r="ID990" s="5"/>
    </row>
    <row r="991" spans="1:238" s="210" customFormat="1" ht="9" customHeight="1">
      <c r="A991" s="122"/>
      <c r="B991" s="116"/>
      <c r="C991" s="117"/>
      <c r="D991" s="118"/>
      <c r="E991" s="119"/>
      <c r="F991" s="120"/>
      <c r="G991" s="121"/>
      <c r="H991" s="6"/>
      <c r="I991" s="40"/>
      <c r="J991" s="41"/>
      <c r="K991" s="42"/>
      <c r="L991" s="38"/>
      <c r="N991" s="39"/>
      <c r="O991" s="39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/>
      <c r="CG991" s="5"/>
      <c r="CH991" s="5"/>
      <c r="CI991" s="5"/>
      <c r="CJ991" s="5"/>
      <c r="CK991" s="5"/>
      <c r="CL991" s="5"/>
      <c r="CM991" s="5"/>
      <c r="CN991" s="5"/>
      <c r="CO991" s="5"/>
      <c r="CP991" s="5"/>
      <c r="CQ991" s="5"/>
      <c r="CR991" s="5"/>
      <c r="CS991" s="5"/>
      <c r="CT991" s="5"/>
      <c r="CU991" s="5"/>
      <c r="CV991" s="5"/>
      <c r="CW991" s="5"/>
      <c r="CX991" s="5"/>
      <c r="CY991" s="5"/>
      <c r="CZ991" s="5"/>
      <c r="DA991" s="5"/>
      <c r="DB991" s="5"/>
      <c r="DC991" s="5"/>
      <c r="DD991" s="5"/>
      <c r="DE991" s="5"/>
      <c r="DF991" s="5"/>
      <c r="DG991" s="5"/>
      <c r="DH991" s="5"/>
      <c r="DI991" s="5"/>
      <c r="DJ991" s="5"/>
      <c r="DK991" s="5"/>
      <c r="DL991" s="5"/>
      <c r="DM991" s="5"/>
      <c r="DN991" s="5"/>
      <c r="DO991" s="5"/>
      <c r="DP991" s="5"/>
      <c r="DQ991" s="5"/>
      <c r="DR991" s="5"/>
      <c r="DS991" s="5"/>
      <c r="DT991" s="5"/>
      <c r="DU991" s="5"/>
      <c r="DV991" s="5"/>
      <c r="DW991" s="5"/>
      <c r="DX991" s="5"/>
      <c r="DY991" s="5"/>
      <c r="DZ991" s="5"/>
      <c r="EA991" s="5"/>
      <c r="EB991" s="5"/>
      <c r="EC991" s="5"/>
      <c r="ED991" s="5"/>
      <c r="EE991" s="5"/>
      <c r="EF991" s="5"/>
      <c r="EG991" s="5"/>
      <c r="EH991" s="5"/>
      <c r="EI991" s="5"/>
      <c r="EJ991" s="5"/>
      <c r="EK991" s="5"/>
      <c r="EL991" s="5"/>
      <c r="EM991" s="5"/>
      <c r="EN991" s="5"/>
      <c r="EO991" s="5"/>
      <c r="EP991" s="5"/>
      <c r="EQ991" s="5"/>
      <c r="ER991" s="5"/>
      <c r="ES991" s="5"/>
      <c r="ET991" s="5"/>
      <c r="EU991" s="5"/>
      <c r="EV991" s="5"/>
      <c r="EW991" s="5"/>
      <c r="EX991" s="5"/>
      <c r="EY991" s="5"/>
      <c r="EZ991" s="5"/>
      <c r="FA991" s="5"/>
      <c r="FB991" s="5"/>
      <c r="FC991" s="5"/>
      <c r="FD991" s="5"/>
      <c r="FE991" s="5"/>
      <c r="FF991" s="5"/>
      <c r="FG991" s="5"/>
      <c r="FH991" s="5"/>
      <c r="FI991" s="5"/>
      <c r="FJ991" s="5"/>
      <c r="FK991" s="5"/>
      <c r="FL991" s="5"/>
      <c r="FM991" s="5"/>
      <c r="FN991" s="5"/>
      <c r="FO991" s="5"/>
      <c r="FP991" s="5"/>
      <c r="FQ991" s="5"/>
      <c r="FR991" s="5"/>
      <c r="FS991" s="5"/>
      <c r="FT991" s="5"/>
      <c r="FU991" s="5"/>
      <c r="FV991" s="5"/>
      <c r="FW991" s="5"/>
      <c r="FX991" s="5"/>
      <c r="FY991" s="5"/>
      <c r="FZ991" s="5"/>
      <c r="GA991" s="5"/>
      <c r="GB991" s="5"/>
      <c r="GC991" s="5"/>
      <c r="GD991" s="5"/>
      <c r="GE991" s="5"/>
      <c r="GF991" s="5"/>
      <c r="GG991" s="5"/>
      <c r="GH991" s="5"/>
      <c r="GI991" s="5"/>
      <c r="GJ991" s="5"/>
      <c r="GK991" s="5"/>
      <c r="GL991" s="5"/>
      <c r="GM991" s="5"/>
      <c r="GN991" s="5"/>
      <c r="GO991" s="5"/>
      <c r="GP991" s="5"/>
      <c r="GQ991" s="5"/>
      <c r="GR991" s="5"/>
      <c r="GS991" s="5"/>
      <c r="GT991" s="5"/>
      <c r="GU991" s="5"/>
      <c r="GV991" s="5"/>
      <c r="GW991" s="5"/>
      <c r="GX991" s="5"/>
      <c r="GY991" s="5"/>
      <c r="GZ991" s="5"/>
      <c r="HA991" s="5"/>
      <c r="HB991" s="5"/>
      <c r="HC991" s="5"/>
      <c r="HD991" s="5"/>
      <c r="HE991" s="5"/>
      <c r="HF991" s="5"/>
      <c r="HG991" s="5"/>
      <c r="HH991" s="5"/>
      <c r="HI991" s="5"/>
      <c r="HJ991" s="5"/>
      <c r="HK991" s="5"/>
      <c r="HL991" s="5"/>
      <c r="HM991" s="5"/>
      <c r="HN991" s="5"/>
      <c r="HO991" s="5"/>
      <c r="HP991" s="5"/>
      <c r="HQ991" s="5"/>
      <c r="HR991" s="5"/>
      <c r="HS991" s="5"/>
      <c r="HT991" s="5"/>
      <c r="HU991" s="5"/>
      <c r="HV991" s="5"/>
      <c r="HW991" s="5"/>
      <c r="HX991" s="5"/>
      <c r="HY991" s="5"/>
      <c r="HZ991" s="5"/>
      <c r="IA991" s="5"/>
      <c r="IB991" s="5"/>
      <c r="IC991" s="5"/>
      <c r="ID991" s="5"/>
    </row>
    <row r="992" spans="1:238" s="210" customFormat="1">
      <c r="A992" s="122"/>
      <c r="B992" s="116"/>
      <c r="C992" s="117"/>
      <c r="D992" s="118"/>
      <c r="E992" s="119"/>
      <c r="F992" s="120"/>
      <c r="G992" s="121"/>
      <c r="H992" s="6"/>
      <c r="I992" s="40"/>
      <c r="J992" s="41"/>
      <c r="K992" s="42"/>
      <c r="L992" s="38"/>
      <c r="N992" s="39"/>
      <c r="O992" s="39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  <c r="CF992" s="5"/>
      <c r="CG992" s="5"/>
      <c r="CH992" s="5"/>
      <c r="CI992" s="5"/>
      <c r="CJ992" s="5"/>
      <c r="CK992" s="5"/>
      <c r="CL992" s="5"/>
      <c r="CM992" s="5"/>
      <c r="CN992" s="5"/>
      <c r="CO992" s="5"/>
      <c r="CP992" s="5"/>
      <c r="CQ992" s="5"/>
      <c r="CR992" s="5"/>
      <c r="CS992" s="5"/>
      <c r="CT992" s="5"/>
      <c r="CU992" s="5"/>
      <c r="CV992" s="5"/>
      <c r="CW992" s="5"/>
      <c r="CX992" s="5"/>
      <c r="CY992" s="5"/>
      <c r="CZ992" s="5"/>
      <c r="DA992" s="5"/>
      <c r="DB992" s="5"/>
      <c r="DC992" s="5"/>
      <c r="DD992" s="5"/>
      <c r="DE992" s="5"/>
      <c r="DF992" s="5"/>
      <c r="DG992" s="5"/>
      <c r="DH992" s="5"/>
      <c r="DI992" s="5"/>
      <c r="DJ992" s="5"/>
      <c r="DK992" s="5"/>
      <c r="DL992" s="5"/>
      <c r="DM992" s="5"/>
      <c r="DN992" s="5"/>
      <c r="DO992" s="5"/>
      <c r="DP992" s="5"/>
      <c r="DQ992" s="5"/>
      <c r="DR992" s="5"/>
      <c r="DS992" s="5"/>
      <c r="DT992" s="5"/>
      <c r="DU992" s="5"/>
      <c r="DV992" s="5"/>
      <c r="DW992" s="5"/>
      <c r="DX992" s="5"/>
      <c r="DY992" s="5"/>
      <c r="DZ992" s="5"/>
      <c r="EA992" s="5"/>
      <c r="EB992" s="5"/>
      <c r="EC992" s="5"/>
      <c r="ED992" s="5"/>
      <c r="EE992" s="5"/>
      <c r="EF992" s="5"/>
      <c r="EG992" s="5"/>
      <c r="EH992" s="5"/>
      <c r="EI992" s="5"/>
      <c r="EJ992" s="5"/>
      <c r="EK992" s="5"/>
      <c r="EL992" s="5"/>
      <c r="EM992" s="5"/>
      <c r="EN992" s="5"/>
      <c r="EO992" s="5"/>
      <c r="EP992" s="5"/>
      <c r="EQ992" s="5"/>
      <c r="ER992" s="5"/>
      <c r="ES992" s="5"/>
      <c r="ET992" s="5"/>
      <c r="EU992" s="5"/>
      <c r="EV992" s="5"/>
      <c r="EW992" s="5"/>
      <c r="EX992" s="5"/>
      <c r="EY992" s="5"/>
      <c r="EZ992" s="5"/>
      <c r="FA992" s="5"/>
      <c r="FB992" s="5"/>
      <c r="FC992" s="5"/>
      <c r="FD992" s="5"/>
      <c r="FE992" s="5"/>
      <c r="FF992" s="5"/>
      <c r="FG992" s="5"/>
      <c r="FH992" s="5"/>
      <c r="FI992" s="5"/>
      <c r="FJ992" s="5"/>
      <c r="FK992" s="5"/>
      <c r="FL992" s="5"/>
      <c r="FM992" s="5"/>
      <c r="FN992" s="5"/>
      <c r="FO992" s="5"/>
      <c r="FP992" s="5"/>
      <c r="FQ992" s="5"/>
      <c r="FR992" s="5"/>
      <c r="FS992" s="5"/>
      <c r="FT992" s="5"/>
      <c r="FU992" s="5"/>
      <c r="FV992" s="5"/>
      <c r="FW992" s="5"/>
      <c r="FX992" s="5"/>
      <c r="FY992" s="5"/>
      <c r="FZ992" s="5"/>
      <c r="GA992" s="5"/>
      <c r="GB992" s="5"/>
      <c r="GC992" s="5"/>
      <c r="GD992" s="5"/>
      <c r="GE992" s="5"/>
      <c r="GF992" s="5"/>
      <c r="GG992" s="5"/>
      <c r="GH992" s="5"/>
      <c r="GI992" s="5"/>
      <c r="GJ992" s="5"/>
      <c r="GK992" s="5"/>
      <c r="GL992" s="5"/>
      <c r="GM992" s="5"/>
      <c r="GN992" s="5"/>
      <c r="GO992" s="5"/>
      <c r="GP992" s="5"/>
      <c r="GQ992" s="5"/>
      <c r="GR992" s="5"/>
      <c r="GS992" s="5"/>
      <c r="GT992" s="5"/>
      <c r="GU992" s="5"/>
      <c r="GV992" s="5"/>
      <c r="GW992" s="5"/>
      <c r="GX992" s="5"/>
      <c r="GY992" s="5"/>
      <c r="GZ992" s="5"/>
      <c r="HA992" s="5"/>
      <c r="HB992" s="5"/>
      <c r="HC992" s="5"/>
      <c r="HD992" s="5"/>
      <c r="HE992" s="5"/>
      <c r="HF992" s="5"/>
      <c r="HG992" s="5"/>
      <c r="HH992" s="5"/>
      <c r="HI992" s="5"/>
      <c r="HJ992" s="5"/>
      <c r="HK992" s="5"/>
      <c r="HL992" s="5"/>
      <c r="HM992" s="5"/>
      <c r="HN992" s="5"/>
      <c r="HO992" s="5"/>
      <c r="HP992" s="5"/>
      <c r="HQ992" s="5"/>
      <c r="HR992" s="5"/>
      <c r="HS992" s="5"/>
      <c r="HT992" s="5"/>
      <c r="HU992" s="5"/>
      <c r="HV992" s="5"/>
      <c r="HW992" s="5"/>
      <c r="HX992" s="5"/>
      <c r="HY992" s="5"/>
      <c r="HZ992" s="5"/>
      <c r="IA992" s="5"/>
      <c r="IB992" s="5"/>
      <c r="IC992" s="5"/>
      <c r="ID992" s="5"/>
    </row>
    <row r="994" spans="1:238" s="210" customFormat="1">
      <c r="A994" s="122"/>
      <c r="B994" s="116"/>
      <c r="C994" s="117"/>
      <c r="D994" s="118"/>
      <c r="E994" s="119"/>
      <c r="F994" s="120"/>
      <c r="G994" s="121"/>
      <c r="H994" s="6"/>
      <c r="I994" s="40"/>
      <c r="J994" s="41"/>
      <c r="K994" s="42"/>
      <c r="L994" s="38"/>
      <c r="N994" s="39"/>
      <c r="O994" s="39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5"/>
      <c r="DW994" s="5"/>
      <c r="DX994" s="5"/>
      <c r="DY994" s="5"/>
      <c r="DZ994" s="5"/>
      <c r="EA994" s="5"/>
      <c r="EB994" s="5"/>
      <c r="EC994" s="5"/>
      <c r="ED994" s="5"/>
      <c r="EE994" s="5"/>
      <c r="EF994" s="5"/>
      <c r="EG994" s="5"/>
      <c r="EH994" s="5"/>
      <c r="EI994" s="5"/>
      <c r="EJ994" s="5"/>
      <c r="EK994" s="5"/>
      <c r="EL994" s="5"/>
      <c r="EM994" s="5"/>
      <c r="EN994" s="5"/>
      <c r="EO994" s="5"/>
      <c r="EP994" s="5"/>
      <c r="EQ994" s="5"/>
      <c r="ER994" s="5"/>
      <c r="ES994" s="5"/>
      <c r="ET994" s="5"/>
      <c r="EU994" s="5"/>
      <c r="EV994" s="5"/>
      <c r="EW994" s="5"/>
      <c r="EX994" s="5"/>
      <c r="EY994" s="5"/>
      <c r="EZ994" s="5"/>
      <c r="FA994" s="5"/>
      <c r="FB994" s="5"/>
      <c r="FC994" s="5"/>
      <c r="FD994" s="5"/>
      <c r="FE994" s="5"/>
      <c r="FF994" s="5"/>
      <c r="FG994" s="5"/>
      <c r="FH994" s="5"/>
      <c r="FI994" s="5"/>
      <c r="FJ994" s="5"/>
      <c r="FK994" s="5"/>
      <c r="FL994" s="5"/>
      <c r="FM994" s="5"/>
      <c r="FN994" s="5"/>
      <c r="FO994" s="5"/>
      <c r="FP994" s="5"/>
      <c r="FQ994" s="5"/>
      <c r="FR994" s="5"/>
      <c r="FS994" s="5"/>
      <c r="FT994" s="5"/>
      <c r="FU994" s="5"/>
      <c r="FV994" s="5"/>
      <c r="FW994" s="5"/>
      <c r="FX994" s="5"/>
      <c r="FY994" s="5"/>
      <c r="FZ994" s="5"/>
      <c r="GA994" s="5"/>
      <c r="GB994" s="5"/>
      <c r="GC994" s="5"/>
      <c r="GD994" s="5"/>
      <c r="GE994" s="5"/>
      <c r="GF994" s="5"/>
      <c r="GG994" s="5"/>
      <c r="GH994" s="5"/>
      <c r="GI994" s="5"/>
      <c r="GJ994" s="5"/>
      <c r="GK994" s="5"/>
      <c r="GL994" s="5"/>
      <c r="GM994" s="5"/>
      <c r="GN994" s="5"/>
      <c r="GO994" s="5"/>
      <c r="GP994" s="5"/>
      <c r="GQ994" s="5"/>
      <c r="GR994" s="5"/>
      <c r="GS994" s="5"/>
      <c r="GT994" s="5"/>
      <c r="GU994" s="5"/>
      <c r="GV994" s="5"/>
      <c r="GW994" s="5"/>
      <c r="GX994" s="5"/>
      <c r="GY994" s="5"/>
      <c r="GZ994" s="5"/>
      <c r="HA994" s="5"/>
      <c r="HB994" s="5"/>
      <c r="HC994" s="5"/>
      <c r="HD994" s="5"/>
      <c r="HE994" s="5"/>
      <c r="HF994" s="5"/>
      <c r="HG994" s="5"/>
      <c r="HH994" s="5"/>
      <c r="HI994" s="5"/>
      <c r="HJ994" s="5"/>
      <c r="HK994" s="5"/>
      <c r="HL994" s="5"/>
      <c r="HM994" s="5"/>
      <c r="HN994" s="5"/>
      <c r="HO994" s="5"/>
      <c r="HP994" s="5"/>
      <c r="HQ994" s="5"/>
      <c r="HR994" s="5"/>
      <c r="HS994" s="5"/>
      <c r="HT994" s="5"/>
      <c r="HU994" s="5"/>
      <c r="HV994" s="5"/>
      <c r="HW994" s="5"/>
      <c r="HX994" s="5"/>
      <c r="HY994" s="5"/>
      <c r="HZ994" s="5"/>
      <c r="IA994" s="5"/>
      <c r="IB994" s="5"/>
      <c r="IC994" s="5"/>
      <c r="ID994" s="5"/>
    </row>
    <row r="995" spans="1:238" s="210" customFormat="1">
      <c r="A995" s="122"/>
      <c r="B995" s="116"/>
      <c r="C995" s="117"/>
      <c r="D995" s="118"/>
      <c r="E995" s="119"/>
      <c r="F995" s="120"/>
      <c r="G995" s="121"/>
      <c r="H995" s="6"/>
      <c r="I995" s="40"/>
      <c r="J995" s="41"/>
      <c r="K995" s="42"/>
      <c r="L995" s="38"/>
      <c r="N995" s="39"/>
      <c r="O995" s="39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  <c r="CF995" s="5"/>
      <c r="CG995" s="5"/>
      <c r="CH995" s="5"/>
      <c r="CI995" s="5"/>
      <c r="CJ995" s="5"/>
      <c r="CK995" s="5"/>
      <c r="CL995" s="5"/>
      <c r="CM995" s="5"/>
      <c r="CN995" s="5"/>
      <c r="CO995" s="5"/>
      <c r="CP995" s="5"/>
      <c r="CQ995" s="5"/>
      <c r="CR995" s="5"/>
      <c r="CS995" s="5"/>
      <c r="CT995" s="5"/>
      <c r="CU995" s="5"/>
      <c r="CV995" s="5"/>
      <c r="CW995" s="5"/>
      <c r="CX995" s="5"/>
      <c r="CY995" s="5"/>
      <c r="CZ995" s="5"/>
      <c r="DA995" s="5"/>
      <c r="DB995" s="5"/>
      <c r="DC995" s="5"/>
      <c r="DD995" s="5"/>
      <c r="DE995" s="5"/>
      <c r="DF995" s="5"/>
      <c r="DG995" s="5"/>
      <c r="DH995" s="5"/>
      <c r="DI995" s="5"/>
      <c r="DJ995" s="5"/>
      <c r="DK995" s="5"/>
      <c r="DL995" s="5"/>
      <c r="DM995" s="5"/>
      <c r="DN995" s="5"/>
      <c r="DO995" s="5"/>
      <c r="DP995" s="5"/>
      <c r="DQ995" s="5"/>
      <c r="DR995" s="5"/>
      <c r="DS995" s="5"/>
      <c r="DT995" s="5"/>
      <c r="DU995" s="5"/>
      <c r="DV995" s="5"/>
      <c r="DW995" s="5"/>
      <c r="DX995" s="5"/>
      <c r="DY995" s="5"/>
      <c r="DZ995" s="5"/>
      <c r="EA995" s="5"/>
      <c r="EB995" s="5"/>
      <c r="EC995" s="5"/>
      <c r="ED995" s="5"/>
      <c r="EE995" s="5"/>
      <c r="EF995" s="5"/>
      <c r="EG995" s="5"/>
      <c r="EH995" s="5"/>
      <c r="EI995" s="5"/>
      <c r="EJ995" s="5"/>
      <c r="EK995" s="5"/>
      <c r="EL995" s="5"/>
      <c r="EM995" s="5"/>
      <c r="EN995" s="5"/>
      <c r="EO995" s="5"/>
      <c r="EP995" s="5"/>
      <c r="EQ995" s="5"/>
      <c r="ER995" s="5"/>
      <c r="ES995" s="5"/>
      <c r="ET995" s="5"/>
      <c r="EU995" s="5"/>
      <c r="EV995" s="5"/>
      <c r="EW995" s="5"/>
      <c r="EX995" s="5"/>
      <c r="EY995" s="5"/>
      <c r="EZ995" s="5"/>
      <c r="FA995" s="5"/>
      <c r="FB995" s="5"/>
      <c r="FC995" s="5"/>
      <c r="FD995" s="5"/>
      <c r="FE995" s="5"/>
      <c r="FF995" s="5"/>
      <c r="FG995" s="5"/>
      <c r="FH995" s="5"/>
      <c r="FI995" s="5"/>
      <c r="FJ995" s="5"/>
      <c r="FK995" s="5"/>
      <c r="FL995" s="5"/>
      <c r="FM995" s="5"/>
      <c r="FN995" s="5"/>
      <c r="FO995" s="5"/>
      <c r="FP995" s="5"/>
      <c r="FQ995" s="5"/>
      <c r="FR995" s="5"/>
      <c r="FS995" s="5"/>
      <c r="FT995" s="5"/>
      <c r="FU995" s="5"/>
      <c r="FV995" s="5"/>
      <c r="FW995" s="5"/>
      <c r="FX995" s="5"/>
      <c r="FY995" s="5"/>
      <c r="FZ995" s="5"/>
      <c r="GA995" s="5"/>
      <c r="GB995" s="5"/>
      <c r="GC995" s="5"/>
      <c r="GD995" s="5"/>
      <c r="GE995" s="5"/>
      <c r="GF995" s="5"/>
      <c r="GG995" s="5"/>
      <c r="GH995" s="5"/>
      <c r="GI995" s="5"/>
      <c r="GJ995" s="5"/>
      <c r="GK995" s="5"/>
      <c r="GL995" s="5"/>
      <c r="GM995" s="5"/>
      <c r="GN995" s="5"/>
      <c r="GO995" s="5"/>
      <c r="GP995" s="5"/>
      <c r="GQ995" s="5"/>
      <c r="GR995" s="5"/>
      <c r="GS995" s="5"/>
      <c r="GT995" s="5"/>
      <c r="GU995" s="5"/>
      <c r="GV995" s="5"/>
      <c r="GW995" s="5"/>
      <c r="GX995" s="5"/>
      <c r="GY995" s="5"/>
      <c r="GZ995" s="5"/>
      <c r="HA995" s="5"/>
      <c r="HB995" s="5"/>
      <c r="HC995" s="5"/>
      <c r="HD995" s="5"/>
      <c r="HE995" s="5"/>
      <c r="HF995" s="5"/>
      <c r="HG995" s="5"/>
      <c r="HH995" s="5"/>
      <c r="HI995" s="5"/>
      <c r="HJ995" s="5"/>
      <c r="HK995" s="5"/>
      <c r="HL995" s="5"/>
      <c r="HM995" s="5"/>
      <c r="HN995" s="5"/>
      <c r="HO995" s="5"/>
      <c r="HP995" s="5"/>
      <c r="HQ995" s="5"/>
      <c r="HR995" s="5"/>
      <c r="HS995" s="5"/>
      <c r="HT995" s="5"/>
      <c r="HU995" s="5"/>
      <c r="HV995" s="5"/>
      <c r="HW995" s="5"/>
      <c r="HX995" s="5"/>
      <c r="HY995" s="5"/>
      <c r="HZ995" s="5"/>
      <c r="IA995" s="5"/>
      <c r="IB995" s="5"/>
      <c r="IC995" s="5"/>
      <c r="ID995" s="5"/>
    </row>
    <row r="997" spans="1:238" s="210" customFormat="1">
      <c r="A997" s="122"/>
      <c r="B997" s="116"/>
      <c r="C997" s="117"/>
      <c r="D997" s="118"/>
      <c r="E997" s="119"/>
      <c r="F997" s="120"/>
      <c r="G997" s="121"/>
      <c r="H997" s="6"/>
      <c r="I997" s="40"/>
      <c r="J997" s="41"/>
      <c r="K997" s="42"/>
      <c r="L997" s="38"/>
      <c r="N997" s="39"/>
      <c r="O997" s="39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  <c r="CF997" s="5"/>
      <c r="CG997" s="5"/>
      <c r="CH997" s="5"/>
      <c r="CI997" s="5"/>
      <c r="CJ997" s="5"/>
      <c r="CK997" s="5"/>
      <c r="CL997" s="5"/>
      <c r="CM997" s="5"/>
      <c r="CN997" s="5"/>
      <c r="CO997" s="5"/>
      <c r="CP997" s="5"/>
      <c r="CQ997" s="5"/>
      <c r="CR997" s="5"/>
      <c r="CS997" s="5"/>
      <c r="CT997" s="5"/>
      <c r="CU997" s="5"/>
      <c r="CV997" s="5"/>
      <c r="CW997" s="5"/>
      <c r="CX997" s="5"/>
      <c r="CY997" s="5"/>
      <c r="CZ997" s="5"/>
      <c r="DA997" s="5"/>
      <c r="DB997" s="5"/>
      <c r="DC997" s="5"/>
      <c r="DD997" s="5"/>
      <c r="DE997" s="5"/>
      <c r="DF997" s="5"/>
      <c r="DG997" s="5"/>
      <c r="DH997" s="5"/>
      <c r="DI997" s="5"/>
      <c r="DJ997" s="5"/>
      <c r="DK997" s="5"/>
      <c r="DL997" s="5"/>
      <c r="DM997" s="5"/>
      <c r="DN997" s="5"/>
      <c r="DO997" s="5"/>
      <c r="DP997" s="5"/>
      <c r="DQ997" s="5"/>
      <c r="DR997" s="5"/>
      <c r="DS997" s="5"/>
      <c r="DT997" s="5"/>
      <c r="DU997" s="5"/>
      <c r="DV997" s="5"/>
      <c r="DW997" s="5"/>
      <c r="DX997" s="5"/>
      <c r="DY997" s="5"/>
      <c r="DZ997" s="5"/>
      <c r="EA997" s="5"/>
      <c r="EB997" s="5"/>
      <c r="EC997" s="5"/>
      <c r="ED997" s="5"/>
      <c r="EE997" s="5"/>
      <c r="EF997" s="5"/>
      <c r="EG997" s="5"/>
      <c r="EH997" s="5"/>
      <c r="EI997" s="5"/>
      <c r="EJ997" s="5"/>
      <c r="EK997" s="5"/>
      <c r="EL997" s="5"/>
      <c r="EM997" s="5"/>
      <c r="EN997" s="5"/>
      <c r="EO997" s="5"/>
      <c r="EP997" s="5"/>
      <c r="EQ997" s="5"/>
      <c r="ER997" s="5"/>
      <c r="ES997" s="5"/>
      <c r="ET997" s="5"/>
      <c r="EU997" s="5"/>
      <c r="EV997" s="5"/>
      <c r="EW997" s="5"/>
      <c r="EX997" s="5"/>
      <c r="EY997" s="5"/>
      <c r="EZ997" s="5"/>
      <c r="FA997" s="5"/>
      <c r="FB997" s="5"/>
      <c r="FC997" s="5"/>
      <c r="FD997" s="5"/>
      <c r="FE997" s="5"/>
      <c r="FF997" s="5"/>
      <c r="FG997" s="5"/>
      <c r="FH997" s="5"/>
      <c r="FI997" s="5"/>
      <c r="FJ997" s="5"/>
      <c r="FK997" s="5"/>
      <c r="FL997" s="5"/>
      <c r="FM997" s="5"/>
      <c r="FN997" s="5"/>
      <c r="FO997" s="5"/>
      <c r="FP997" s="5"/>
      <c r="FQ997" s="5"/>
      <c r="FR997" s="5"/>
      <c r="FS997" s="5"/>
      <c r="FT997" s="5"/>
      <c r="FU997" s="5"/>
      <c r="FV997" s="5"/>
      <c r="FW997" s="5"/>
      <c r="FX997" s="5"/>
      <c r="FY997" s="5"/>
      <c r="FZ997" s="5"/>
      <c r="GA997" s="5"/>
      <c r="GB997" s="5"/>
      <c r="GC997" s="5"/>
      <c r="GD997" s="5"/>
      <c r="GE997" s="5"/>
      <c r="GF997" s="5"/>
      <c r="GG997" s="5"/>
      <c r="GH997" s="5"/>
      <c r="GI997" s="5"/>
      <c r="GJ997" s="5"/>
      <c r="GK997" s="5"/>
      <c r="GL997" s="5"/>
      <c r="GM997" s="5"/>
      <c r="GN997" s="5"/>
      <c r="GO997" s="5"/>
      <c r="GP997" s="5"/>
      <c r="GQ997" s="5"/>
      <c r="GR997" s="5"/>
      <c r="GS997" s="5"/>
      <c r="GT997" s="5"/>
      <c r="GU997" s="5"/>
      <c r="GV997" s="5"/>
      <c r="GW997" s="5"/>
      <c r="GX997" s="5"/>
      <c r="GY997" s="5"/>
      <c r="GZ997" s="5"/>
      <c r="HA997" s="5"/>
      <c r="HB997" s="5"/>
      <c r="HC997" s="5"/>
      <c r="HD997" s="5"/>
      <c r="HE997" s="5"/>
      <c r="HF997" s="5"/>
      <c r="HG997" s="5"/>
      <c r="HH997" s="5"/>
      <c r="HI997" s="5"/>
      <c r="HJ997" s="5"/>
      <c r="HK997" s="5"/>
      <c r="HL997" s="5"/>
      <c r="HM997" s="5"/>
      <c r="HN997" s="5"/>
      <c r="HO997" s="5"/>
      <c r="HP997" s="5"/>
      <c r="HQ997" s="5"/>
      <c r="HR997" s="5"/>
      <c r="HS997" s="5"/>
      <c r="HT997" s="5"/>
      <c r="HU997" s="5"/>
      <c r="HV997" s="5"/>
      <c r="HW997" s="5"/>
      <c r="HX997" s="5"/>
      <c r="HY997" s="5"/>
      <c r="HZ997" s="5"/>
      <c r="IA997" s="5"/>
      <c r="IB997" s="5"/>
      <c r="IC997" s="5"/>
      <c r="ID997" s="5"/>
    </row>
    <row r="999" spans="1:238" s="210" customFormat="1">
      <c r="A999" s="122"/>
      <c r="B999" s="116"/>
      <c r="C999" s="117"/>
      <c r="D999" s="118"/>
      <c r="E999" s="119"/>
      <c r="F999" s="120"/>
      <c r="G999" s="121"/>
      <c r="H999" s="6"/>
      <c r="I999" s="40"/>
      <c r="J999" s="41"/>
      <c r="K999" s="42"/>
      <c r="L999" s="38"/>
      <c r="N999" s="39"/>
      <c r="O999" s="39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  <c r="CF999" s="5"/>
      <c r="CG999" s="5"/>
      <c r="CH999" s="5"/>
      <c r="CI999" s="5"/>
      <c r="CJ999" s="5"/>
      <c r="CK999" s="5"/>
      <c r="CL999" s="5"/>
      <c r="CM999" s="5"/>
      <c r="CN999" s="5"/>
      <c r="CO999" s="5"/>
      <c r="CP999" s="5"/>
      <c r="CQ999" s="5"/>
      <c r="CR999" s="5"/>
      <c r="CS999" s="5"/>
      <c r="CT999" s="5"/>
      <c r="CU999" s="5"/>
      <c r="CV999" s="5"/>
      <c r="CW999" s="5"/>
      <c r="CX999" s="5"/>
      <c r="CY999" s="5"/>
      <c r="CZ999" s="5"/>
      <c r="DA999" s="5"/>
      <c r="DB999" s="5"/>
      <c r="DC999" s="5"/>
      <c r="DD999" s="5"/>
      <c r="DE999" s="5"/>
      <c r="DF999" s="5"/>
      <c r="DG999" s="5"/>
      <c r="DH999" s="5"/>
      <c r="DI999" s="5"/>
      <c r="DJ999" s="5"/>
      <c r="DK999" s="5"/>
      <c r="DL999" s="5"/>
      <c r="DM999" s="5"/>
      <c r="DN999" s="5"/>
      <c r="DO999" s="5"/>
      <c r="DP999" s="5"/>
      <c r="DQ999" s="5"/>
      <c r="DR999" s="5"/>
      <c r="DS999" s="5"/>
      <c r="DT999" s="5"/>
      <c r="DU999" s="5"/>
      <c r="DV999" s="5"/>
      <c r="DW999" s="5"/>
      <c r="DX999" s="5"/>
      <c r="DY999" s="5"/>
      <c r="DZ999" s="5"/>
      <c r="EA999" s="5"/>
      <c r="EB999" s="5"/>
      <c r="EC999" s="5"/>
      <c r="ED999" s="5"/>
      <c r="EE999" s="5"/>
      <c r="EF999" s="5"/>
      <c r="EG999" s="5"/>
      <c r="EH999" s="5"/>
      <c r="EI999" s="5"/>
      <c r="EJ999" s="5"/>
      <c r="EK999" s="5"/>
      <c r="EL999" s="5"/>
      <c r="EM999" s="5"/>
      <c r="EN999" s="5"/>
      <c r="EO999" s="5"/>
      <c r="EP999" s="5"/>
      <c r="EQ999" s="5"/>
      <c r="ER999" s="5"/>
      <c r="ES999" s="5"/>
      <c r="ET999" s="5"/>
      <c r="EU999" s="5"/>
      <c r="EV999" s="5"/>
      <c r="EW999" s="5"/>
      <c r="EX999" s="5"/>
      <c r="EY999" s="5"/>
      <c r="EZ999" s="5"/>
      <c r="FA999" s="5"/>
      <c r="FB999" s="5"/>
      <c r="FC999" s="5"/>
      <c r="FD999" s="5"/>
      <c r="FE999" s="5"/>
      <c r="FF999" s="5"/>
      <c r="FG999" s="5"/>
      <c r="FH999" s="5"/>
      <c r="FI999" s="5"/>
      <c r="FJ999" s="5"/>
      <c r="FK999" s="5"/>
      <c r="FL999" s="5"/>
      <c r="FM999" s="5"/>
      <c r="FN999" s="5"/>
      <c r="FO999" s="5"/>
      <c r="FP999" s="5"/>
      <c r="FQ999" s="5"/>
      <c r="FR999" s="5"/>
      <c r="FS999" s="5"/>
      <c r="FT999" s="5"/>
      <c r="FU999" s="5"/>
      <c r="FV999" s="5"/>
      <c r="FW999" s="5"/>
      <c r="FX999" s="5"/>
      <c r="FY999" s="5"/>
      <c r="FZ999" s="5"/>
      <c r="GA999" s="5"/>
      <c r="GB999" s="5"/>
      <c r="GC999" s="5"/>
      <c r="GD999" s="5"/>
      <c r="GE999" s="5"/>
      <c r="GF999" s="5"/>
      <c r="GG999" s="5"/>
      <c r="GH999" s="5"/>
      <c r="GI999" s="5"/>
      <c r="GJ999" s="5"/>
      <c r="GK999" s="5"/>
      <c r="GL999" s="5"/>
      <c r="GM999" s="5"/>
      <c r="GN999" s="5"/>
      <c r="GO999" s="5"/>
      <c r="GP999" s="5"/>
      <c r="GQ999" s="5"/>
      <c r="GR999" s="5"/>
      <c r="GS999" s="5"/>
      <c r="GT999" s="5"/>
      <c r="GU999" s="5"/>
      <c r="GV999" s="5"/>
      <c r="GW999" s="5"/>
      <c r="GX999" s="5"/>
      <c r="GY999" s="5"/>
      <c r="GZ999" s="5"/>
      <c r="HA999" s="5"/>
      <c r="HB999" s="5"/>
      <c r="HC999" s="5"/>
      <c r="HD999" s="5"/>
      <c r="HE999" s="5"/>
      <c r="HF999" s="5"/>
      <c r="HG999" s="5"/>
      <c r="HH999" s="5"/>
      <c r="HI999" s="5"/>
      <c r="HJ999" s="5"/>
      <c r="HK999" s="5"/>
      <c r="HL999" s="5"/>
      <c r="HM999" s="5"/>
      <c r="HN999" s="5"/>
      <c r="HO999" s="5"/>
      <c r="HP999" s="5"/>
      <c r="HQ999" s="5"/>
      <c r="HR999" s="5"/>
      <c r="HS999" s="5"/>
      <c r="HT999" s="5"/>
      <c r="HU999" s="5"/>
      <c r="HV999" s="5"/>
      <c r="HW999" s="5"/>
      <c r="HX999" s="5"/>
      <c r="HY999" s="5"/>
      <c r="HZ999" s="5"/>
      <c r="IA999" s="5"/>
      <c r="IB999" s="5"/>
      <c r="IC999" s="5"/>
      <c r="ID999" s="5"/>
    </row>
    <row r="1001" spans="1:238" s="210" customFormat="1">
      <c r="A1001" s="122"/>
      <c r="B1001" s="116"/>
      <c r="C1001" s="117"/>
      <c r="D1001" s="118"/>
      <c r="E1001" s="119"/>
      <c r="F1001" s="120"/>
      <c r="G1001" s="121"/>
      <c r="H1001" s="6"/>
      <c r="I1001" s="40"/>
      <c r="J1001" s="41"/>
      <c r="K1001" s="42"/>
      <c r="L1001" s="38"/>
      <c r="N1001" s="39"/>
      <c r="O1001" s="39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  <c r="CC1001" s="5"/>
      <c r="CD1001" s="5"/>
      <c r="CE1001" s="5"/>
      <c r="CF1001" s="5"/>
      <c r="CG1001" s="5"/>
      <c r="CH1001" s="5"/>
      <c r="CI1001" s="5"/>
      <c r="CJ1001" s="5"/>
      <c r="CK1001" s="5"/>
      <c r="CL1001" s="5"/>
      <c r="CM1001" s="5"/>
      <c r="CN1001" s="5"/>
      <c r="CO1001" s="5"/>
      <c r="CP1001" s="5"/>
      <c r="CQ1001" s="5"/>
      <c r="CR1001" s="5"/>
      <c r="CS1001" s="5"/>
      <c r="CT1001" s="5"/>
      <c r="CU1001" s="5"/>
      <c r="CV1001" s="5"/>
      <c r="CW1001" s="5"/>
      <c r="CX1001" s="5"/>
      <c r="CY1001" s="5"/>
      <c r="CZ1001" s="5"/>
      <c r="DA1001" s="5"/>
      <c r="DB1001" s="5"/>
      <c r="DC1001" s="5"/>
      <c r="DD1001" s="5"/>
      <c r="DE1001" s="5"/>
      <c r="DF1001" s="5"/>
      <c r="DG1001" s="5"/>
      <c r="DH1001" s="5"/>
      <c r="DI1001" s="5"/>
      <c r="DJ1001" s="5"/>
      <c r="DK1001" s="5"/>
      <c r="DL1001" s="5"/>
      <c r="DM1001" s="5"/>
      <c r="DN1001" s="5"/>
      <c r="DO1001" s="5"/>
      <c r="DP1001" s="5"/>
      <c r="DQ1001" s="5"/>
      <c r="DR1001" s="5"/>
      <c r="DS1001" s="5"/>
      <c r="DT1001" s="5"/>
      <c r="DU1001" s="5"/>
      <c r="DV1001" s="5"/>
      <c r="DW1001" s="5"/>
      <c r="DX1001" s="5"/>
      <c r="DY1001" s="5"/>
      <c r="DZ1001" s="5"/>
      <c r="EA1001" s="5"/>
      <c r="EB1001" s="5"/>
      <c r="EC1001" s="5"/>
      <c r="ED1001" s="5"/>
      <c r="EE1001" s="5"/>
      <c r="EF1001" s="5"/>
      <c r="EG1001" s="5"/>
      <c r="EH1001" s="5"/>
      <c r="EI1001" s="5"/>
      <c r="EJ1001" s="5"/>
      <c r="EK1001" s="5"/>
      <c r="EL1001" s="5"/>
      <c r="EM1001" s="5"/>
      <c r="EN1001" s="5"/>
      <c r="EO1001" s="5"/>
      <c r="EP1001" s="5"/>
      <c r="EQ1001" s="5"/>
      <c r="ER1001" s="5"/>
      <c r="ES1001" s="5"/>
      <c r="ET1001" s="5"/>
      <c r="EU1001" s="5"/>
      <c r="EV1001" s="5"/>
      <c r="EW1001" s="5"/>
      <c r="EX1001" s="5"/>
      <c r="EY1001" s="5"/>
      <c r="EZ1001" s="5"/>
      <c r="FA1001" s="5"/>
      <c r="FB1001" s="5"/>
      <c r="FC1001" s="5"/>
      <c r="FD1001" s="5"/>
      <c r="FE1001" s="5"/>
      <c r="FF1001" s="5"/>
      <c r="FG1001" s="5"/>
      <c r="FH1001" s="5"/>
      <c r="FI1001" s="5"/>
      <c r="FJ1001" s="5"/>
      <c r="FK1001" s="5"/>
      <c r="FL1001" s="5"/>
      <c r="FM1001" s="5"/>
      <c r="FN1001" s="5"/>
      <c r="FO1001" s="5"/>
      <c r="FP1001" s="5"/>
      <c r="FQ1001" s="5"/>
      <c r="FR1001" s="5"/>
      <c r="FS1001" s="5"/>
      <c r="FT1001" s="5"/>
      <c r="FU1001" s="5"/>
      <c r="FV1001" s="5"/>
      <c r="FW1001" s="5"/>
      <c r="FX1001" s="5"/>
      <c r="FY1001" s="5"/>
      <c r="FZ1001" s="5"/>
      <c r="GA1001" s="5"/>
      <c r="GB1001" s="5"/>
      <c r="GC1001" s="5"/>
      <c r="GD1001" s="5"/>
      <c r="GE1001" s="5"/>
      <c r="GF1001" s="5"/>
      <c r="GG1001" s="5"/>
      <c r="GH1001" s="5"/>
      <c r="GI1001" s="5"/>
      <c r="GJ1001" s="5"/>
      <c r="GK1001" s="5"/>
      <c r="GL1001" s="5"/>
      <c r="GM1001" s="5"/>
      <c r="GN1001" s="5"/>
      <c r="GO1001" s="5"/>
      <c r="GP1001" s="5"/>
      <c r="GQ1001" s="5"/>
      <c r="GR1001" s="5"/>
      <c r="GS1001" s="5"/>
      <c r="GT1001" s="5"/>
      <c r="GU1001" s="5"/>
      <c r="GV1001" s="5"/>
      <c r="GW1001" s="5"/>
      <c r="GX1001" s="5"/>
      <c r="GY1001" s="5"/>
      <c r="GZ1001" s="5"/>
      <c r="HA1001" s="5"/>
      <c r="HB1001" s="5"/>
      <c r="HC1001" s="5"/>
      <c r="HD1001" s="5"/>
      <c r="HE1001" s="5"/>
      <c r="HF1001" s="5"/>
      <c r="HG1001" s="5"/>
      <c r="HH1001" s="5"/>
      <c r="HI1001" s="5"/>
      <c r="HJ1001" s="5"/>
      <c r="HK1001" s="5"/>
      <c r="HL1001" s="5"/>
      <c r="HM1001" s="5"/>
      <c r="HN1001" s="5"/>
      <c r="HO1001" s="5"/>
      <c r="HP1001" s="5"/>
      <c r="HQ1001" s="5"/>
      <c r="HR1001" s="5"/>
      <c r="HS1001" s="5"/>
      <c r="HT1001" s="5"/>
      <c r="HU1001" s="5"/>
      <c r="HV1001" s="5"/>
      <c r="HW1001" s="5"/>
      <c r="HX1001" s="5"/>
      <c r="HY1001" s="5"/>
      <c r="HZ1001" s="5"/>
      <c r="IA1001" s="5"/>
      <c r="IB1001" s="5"/>
      <c r="IC1001" s="5"/>
      <c r="ID1001" s="5"/>
    </row>
    <row r="1002" spans="1:238" s="210" customFormat="1">
      <c r="A1002" s="122"/>
      <c r="B1002" s="116"/>
      <c r="C1002" s="117"/>
      <c r="D1002" s="118"/>
      <c r="E1002" s="119"/>
      <c r="F1002" s="120"/>
      <c r="G1002" s="121"/>
      <c r="H1002" s="6"/>
      <c r="I1002" s="40"/>
      <c r="J1002" s="41"/>
      <c r="K1002" s="42"/>
      <c r="L1002" s="38"/>
      <c r="N1002" s="39"/>
      <c r="O1002" s="39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5"/>
      <c r="DW1002" s="5"/>
      <c r="DX1002" s="5"/>
      <c r="DY1002" s="5"/>
      <c r="DZ1002" s="5"/>
      <c r="EA1002" s="5"/>
      <c r="EB1002" s="5"/>
      <c r="EC1002" s="5"/>
      <c r="ED1002" s="5"/>
      <c r="EE1002" s="5"/>
      <c r="EF1002" s="5"/>
      <c r="EG1002" s="5"/>
      <c r="EH1002" s="5"/>
      <c r="EI1002" s="5"/>
      <c r="EJ1002" s="5"/>
      <c r="EK1002" s="5"/>
      <c r="EL1002" s="5"/>
      <c r="EM1002" s="5"/>
      <c r="EN1002" s="5"/>
      <c r="EO1002" s="5"/>
      <c r="EP1002" s="5"/>
      <c r="EQ1002" s="5"/>
      <c r="ER1002" s="5"/>
      <c r="ES1002" s="5"/>
      <c r="ET1002" s="5"/>
      <c r="EU1002" s="5"/>
      <c r="EV1002" s="5"/>
      <c r="EW1002" s="5"/>
      <c r="EX1002" s="5"/>
      <c r="EY1002" s="5"/>
      <c r="EZ1002" s="5"/>
      <c r="FA1002" s="5"/>
      <c r="FB1002" s="5"/>
      <c r="FC1002" s="5"/>
      <c r="FD1002" s="5"/>
      <c r="FE1002" s="5"/>
      <c r="FF1002" s="5"/>
      <c r="FG1002" s="5"/>
      <c r="FH1002" s="5"/>
      <c r="FI1002" s="5"/>
      <c r="FJ1002" s="5"/>
      <c r="FK1002" s="5"/>
      <c r="FL1002" s="5"/>
      <c r="FM1002" s="5"/>
      <c r="FN1002" s="5"/>
      <c r="FO1002" s="5"/>
      <c r="FP1002" s="5"/>
      <c r="FQ1002" s="5"/>
      <c r="FR1002" s="5"/>
      <c r="FS1002" s="5"/>
      <c r="FT1002" s="5"/>
      <c r="FU1002" s="5"/>
      <c r="FV1002" s="5"/>
      <c r="FW1002" s="5"/>
      <c r="FX1002" s="5"/>
      <c r="FY1002" s="5"/>
      <c r="FZ1002" s="5"/>
      <c r="GA1002" s="5"/>
      <c r="GB1002" s="5"/>
      <c r="GC1002" s="5"/>
      <c r="GD1002" s="5"/>
      <c r="GE1002" s="5"/>
      <c r="GF1002" s="5"/>
      <c r="GG1002" s="5"/>
      <c r="GH1002" s="5"/>
      <c r="GI1002" s="5"/>
      <c r="GJ1002" s="5"/>
      <c r="GK1002" s="5"/>
      <c r="GL1002" s="5"/>
      <c r="GM1002" s="5"/>
      <c r="GN1002" s="5"/>
      <c r="GO1002" s="5"/>
      <c r="GP1002" s="5"/>
      <c r="GQ1002" s="5"/>
      <c r="GR1002" s="5"/>
      <c r="GS1002" s="5"/>
      <c r="GT1002" s="5"/>
      <c r="GU1002" s="5"/>
      <c r="GV1002" s="5"/>
      <c r="GW1002" s="5"/>
      <c r="GX1002" s="5"/>
      <c r="GY1002" s="5"/>
      <c r="GZ1002" s="5"/>
      <c r="HA1002" s="5"/>
      <c r="HB1002" s="5"/>
      <c r="HC1002" s="5"/>
      <c r="HD1002" s="5"/>
      <c r="HE1002" s="5"/>
      <c r="HF1002" s="5"/>
      <c r="HG1002" s="5"/>
      <c r="HH1002" s="5"/>
      <c r="HI1002" s="5"/>
      <c r="HJ1002" s="5"/>
      <c r="HK1002" s="5"/>
      <c r="HL1002" s="5"/>
      <c r="HM1002" s="5"/>
      <c r="HN1002" s="5"/>
      <c r="HO1002" s="5"/>
      <c r="HP1002" s="5"/>
      <c r="HQ1002" s="5"/>
      <c r="HR1002" s="5"/>
      <c r="HS1002" s="5"/>
      <c r="HT1002" s="5"/>
      <c r="HU1002" s="5"/>
      <c r="HV1002" s="5"/>
      <c r="HW1002" s="5"/>
      <c r="HX1002" s="5"/>
      <c r="HY1002" s="5"/>
      <c r="HZ1002" s="5"/>
      <c r="IA1002" s="5"/>
      <c r="IB1002" s="5"/>
      <c r="IC1002" s="5"/>
      <c r="ID1002" s="5"/>
    </row>
    <row r="1004" spans="1:238" s="210" customFormat="1">
      <c r="A1004" s="122"/>
      <c r="B1004" s="116"/>
      <c r="C1004" s="117"/>
      <c r="D1004" s="118"/>
      <c r="E1004" s="119"/>
      <c r="F1004" s="120"/>
      <c r="G1004" s="121"/>
      <c r="H1004" s="6"/>
      <c r="I1004" s="40"/>
      <c r="J1004" s="41"/>
      <c r="K1004" s="42"/>
      <c r="L1004" s="38"/>
      <c r="N1004" s="39"/>
      <c r="O1004" s="39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  <c r="CC1004" s="5"/>
      <c r="CD1004" s="5"/>
      <c r="CE1004" s="5"/>
      <c r="CF1004" s="5"/>
      <c r="CG1004" s="5"/>
      <c r="CH1004" s="5"/>
      <c r="CI1004" s="5"/>
      <c r="CJ1004" s="5"/>
      <c r="CK1004" s="5"/>
      <c r="CL1004" s="5"/>
      <c r="CM1004" s="5"/>
      <c r="CN1004" s="5"/>
      <c r="CO1004" s="5"/>
      <c r="CP1004" s="5"/>
      <c r="CQ1004" s="5"/>
      <c r="CR1004" s="5"/>
      <c r="CS1004" s="5"/>
      <c r="CT1004" s="5"/>
      <c r="CU1004" s="5"/>
      <c r="CV1004" s="5"/>
      <c r="CW1004" s="5"/>
      <c r="CX1004" s="5"/>
      <c r="CY1004" s="5"/>
      <c r="CZ1004" s="5"/>
      <c r="DA1004" s="5"/>
      <c r="DB1004" s="5"/>
      <c r="DC1004" s="5"/>
      <c r="DD1004" s="5"/>
      <c r="DE1004" s="5"/>
      <c r="DF1004" s="5"/>
      <c r="DG1004" s="5"/>
      <c r="DH1004" s="5"/>
      <c r="DI1004" s="5"/>
      <c r="DJ1004" s="5"/>
      <c r="DK1004" s="5"/>
      <c r="DL1004" s="5"/>
      <c r="DM1004" s="5"/>
      <c r="DN1004" s="5"/>
      <c r="DO1004" s="5"/>
      <c r="DP1004" s="5"/>
      <c r="DQ1004" s="5"/>
      <c r="DR1004" s="5"/>
      <c r="DS1004" s="5"/>
      <c r="DT1004" s="5"/>
      <c r="DU1004" s="5"/>
      <c r="DV1004" s="5"/>
      <c r="DW1004" s="5"/>
      <c r="DX1004" s="5"/>
      <c r="DY1004" s="5"/>
      <c r="DZ1004" s="5"/>
      <c r="EA1004" s="5"/>
      <c r="EB1004" s="5"/>
      <c r="EC1004" s="5"/>
      <c r="ED1004" s="5"/>
      <c r="EE1004" s="5"/>
      <c r="EF1004" s="5"/>
      <c r="EG1004" s="5"/>
      <c r="EH1004" s="5"/>
      <c r="EI1004" s="5"/>
      <c r="EJ1004" s="5"/>
      <c r="EK1004" s="5"/>
      <c r="EL1004" s="5"/>
      <c r="EM1004" s="5"/>
      <c r="EN1004" s="5"/>
      <c r="EO1004" s="5"/>
      <c r="EP1004" s="5"/>
      <c r="EQ1004" s="5"/>
      <c r="ER1004" s="5"/>
      <c r="ES1004" s="5"/>
      <c r="ET1004" s="5"/>
      <c r="EU1004" s="5"/>
      <c r="EV1004" s="5"/>
      <c r="EW1004" s="5"/>
      <c r="EX1004" s="5"/>
      <c r="EY1004" s="5"/>
      <c r="EZ1004" s="5"/>
      <c r="FA1004" s="5"/>
      <c r="FB1004" s="5"/>
      <c r="FC1004" s="5"/>
      <c r="FD1004" s="5"/>
      <c r="FE1004" s="5"/>
      <c r="FF1004" s="5"/>
      <c r="FG1004" s="5"/>
      <c r="FH1004" s="5"/>
      <c r="FI1004" s="5"/>
      <c r="FJ1004" s="5"/>
      <c r="FK1004" s="5"/>
      <c r="FL1004" s="5"/>
      <c r="FM1004" s="5"/>
      <c r="FN1004" s="5"/>
      <c r="FO1004" s="5"/>
      <c r="FP1004" s="5"/>
      <c r="FQ1004" s="5"/>
      <c r="FR1004" s="5"/>
      <c r="FS1004" s="5"/>
      <c r="FT1004" s="5"/>
      <c r="FU1004" s="5"/>
      <c r="FV1004" s="5"/>
      <c r="FW1004" s="5"/>
      <c r="FX1004" s="5"/>
      <c r="FY1004" s="5"/>
      <c r="FZ1004" s="5"/>
      <c r="GA1004" s="5"/>
      <c r="GB1004" s="5"/>
      <c r="GC1004" s="5"/>
      <c r="GD1004" s="5"/>
      <c r="GE1004" s="5"/>
      <c r="GF1004" s="5"/>
      <c r="GG1004" s="5"/>
      <c r="GH1004" s="5"/>
      <c r="GI1004" s="5"/>
      <c r="GJ1004" s="5"/>
      <c r="GK1004" s="5"/>
      <c r="GL1004" s="5"/>
      <c r="GM1004" s="5"/>
      <c r="GN1004" s="5"/>
      <c r="GO1004" s="5"/>
      <c r="GP1004" s="5"/>
      <c r="GQ1004" s="5"/>
      <c r="GR1004" s="5"/>
      <c r="GS1004" s="5"/>
      <c r="GT1004" s="5"/>
      <c r="GU1004" s="5"/>
      <c r="GV1004" s="5"/>
      <c r="GW1004" s="5"/>
      <c r="GX1004" s="5"/>
      <c r="GY1004" s="5"/>
      <c r="GZ1004" s="5"/>
      <c r="HA1004" s="5"/>
      <c r="HB1004" s="5"/>
      <c r="HC1004" s="5"/>
      <c r="HD1004" s="5"/>
      <c r="HE1004" s="5"/>
      <c r="HF1004" s="5"/>
      <c r="HG1004" s="5"/>
      <c r="HH1004" s="5"/>
      <c r="HI1004" s="5"/>
      <c r="HJ1004" s="5"/>
      <c r="HK1004" s="5"/>
      <c r="HL1004" s="5"/>
      <c r="HM1004" s="5"/>
      <c r="HN1004" s="5"/>
      <c r="HO1004" s="5"/>
      <c r="HP1004" s="5"/>
      <c r="HQ1004" s="5"/>
      <c r="HR1004" s="5"/>
      <c r="HS1004" s="5"/>
      <c r="HT1004" s="5"/>
      <c r="HU1004" s="5"/>
      <c r="HV1004" s="5"/>
      <c r="HW1004" s="5"/>
      <c r="HX1004" s="5"/>
      <c r="HY1004" s="5"/>
      <c r="HZ1004" s="5"/>
      <c r="IA1004" s="5"/>
      <c r="IB1004" s="5"/>
      <c r="IC1004" s="5"/>
      <c r="ID1004" s="5"/>
    </row>
    <row r="1006" spans="1:238" s="210" customFormat="1">
      <c r="A1006" s="122"/>
      <c r="B1006" s="116"/>
      <c r="C1006" s="117"/>
      <c r="D1006" s="118"/>
      <c r="E1006" s="119"/>
      <c r="F1006" s="120"/>
      <c r="G1006" s="121"/>
      <c r="H1006" s="6"/>
      <c r="I1006" s="40"/>
      <c r="J1006" s="41"/>
      <c r="K1006" s="42"/>
      <c r="L1006" s="38"/>
      <c r="N1006" s="39"/>
      <c r="O1006" s="39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5"/>
      <c r="DW1006" s="5"/>
      <c r="DX1006" s="5"/>
      <c r="DY1006" s="5"/>
      <c r="DZ1006" s="5"/>
      <c r="EA1006" s="5"/>
      <c r="EB1006" s="5"/>
      <c r="EC1006" s="5"/>
      <c r="ED1006" s="5"/>
      <c r="EE1006" s="5"/>
      <c r="EF1006" s="5"/>
      <c r="EG1006" s="5"/>
      <c r="EH1006" s="5"/>
      <c r="EI1006" s="5"/>
      <c r="EJ1006" s="5"/>
      <c r="EK1006" s="5"/>
      <c r="EL1006" s="5"/>
      <c r="EM1006" s="5"/>
      <c r="EN1006" s="5"/>
      <c r="EO1006" s="5"/>
      <c r="EP1006" s="5"/>
      <c r="EQ1006" s="5"/>
      <c r="ER1006" s="5"/>
      <c r="ES1006" s="5"/>
      <c r="ET1006" s="5"/>
      <c r="EU1006" s="5"/>
      <c r="EV1006" s="5"/>
      <c r="EW1006" s="5"/>
      <c r="EX1006" s="5"/>
      <c r="EY1006" s="5"/>
      <c r="EZ1006" s="5"/>
      <c r="FA1006" s="5"/>
      <c r="FB1006" s="5"/>
      <c r="FC1006" s="5"/>
      <c r="FD1006" s="5"/>
      <c r="FE1006" s="5"/>
      <c r="FF1006" s="5"/>
      <c r="FG1006" s="5"/>
      <c r="FH1006" s="5"/>
      <c r="FI1006" s="5"/>
      <c r="FJ1006" s="5"/>
      <c r="FK1006" s="5"/>
      <c r="FL1006" s="5"/>
      <c r="FM1006" s="5"/>
      <c r="FN1006" s="5"/>
      <c r="FO1006" s="5"/>
      <c r="FP1006" s="5"/>
      <c r="FQ1006" s="5"/>
      <c r="FR1006" s="5"/>
      <c r="FS1006" s="5"/>
      <c r="FT1006" s="5"/>
      <c r="FU1006" s="5"/>
      <c r="FV1006" s="5"/>
      <c r="FW1006" s="5"/>
      <c r="FX1006" s="5"/>
      <c r="FY1006" s="5"/>
      <c r="FZ1006" s="5"/>
      <c r="GA1006" s="5"/>
      <c r="GB1006" s="5"/>
      <c r="GC1006" s="5"/>
      <c r="GD1006" s="5"/>
      <c r="GE1006" s="5"/>
      <c r="GF1006" s="5"/>
      <c r="GG1006" s="5"/>
      <c r="GH1006" s="5"/>
      <c r="GI1006" s="5"/>
      <c r="GJ1006" s="5"/>
      <c r="GK1006" s="5"/>
      <c r="GL1006" s="5"/>
      <c r="GM1006" s="5"/>
      <c r="GN1006" s="5"/>
      <c r="GO1006" s="5"/>
      <c r="GP1006" s="5"/>
      <c r="GQ1006" s="5"/>
      <c r="GR1006" s="5"/>
      <c r="GS1006" s="5"/>
      <c r="GT1006" s="5"/>
      <c r="GU1006" s="5"/>
      <c r="GV1006" s="5"/>
      <c r="GW1006" s="5"/>
      <c r="GX1006" s="5"/>
      <c r="GY1006" s="5"/>
      <c r="GZ1006" s="5"/>
      <c r="HA1006" s="5"/>
      <c r="HB1006" s="5"/>
      <c r="HC1006" s="5"/>
      <c r="HD1006" s="5"/>
      <c r="HE1006" s="5"/>
      <c r="HF1006" s="5"/>
      <c r="HG1006" s="5"/>
      <c r="HH1006" s="5"/>
      <c r="HI1006" s="5"/>
      <c r="HJ1006" s="5"/>
      <c r="HK1006" s="5"/>
      <c r="HL1006" s="5"/>
      <c r="HM1006" s="5"/>
      <c r="HN1006" s="5"/>
      <c r="HO1006" s="5"/>
      <c r="HP1006" s="5"/>
      <c r="HQ1006" s="5"/>
      <c r="HR1006" s="5"/>
      <c r="HS1006" s="5"/>
      <c r="HT1006" s="5"/>
      <c r="HU1006" s="5"/>
      <c r="HV1006" s="5"/>
      <c r="HW1006" s="5"/>
      <c r="HX1006" s="5"/>
      <c r="HY1006" s="5"/>
      <c r="HZ1006" s="5"/>
      <c r="IA1006" s="5"/>
      <c r="IB1006" s="5"/>
      <c r="IC1006" s="5"/>
      <c r="ID1006" s="5"/>
    </row>
    <row r="1008" spans="1:238" s="210" customFormat="1">
      <c r="A1008" s="122"/>
      <c r="B1008" s="116"/>
      <c r="C1008" s="117"/>
      <c r="D1008" s="118"/>
      <c r="E1008" s="119"/>
      <c r="F1008" s="120"/>
      <c r="G1008" s="121"/>
      <c r="H1008" s="6"/>
      <c r="I1008" s="40"/>
      <c r="J1008" s="41"/>
      <c r="K1008" s="42"/>
      <c r="L1008" s="38"/>
      <c r="N1008" s="39"/>
      <c r="O1008" s="39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  <c r="BW1008" s="5"/>
      <c r="BX1008" s="5"/>
      <c r="BY1008" s="5"/>
      <c r="BZ1008" s="5"/>
      <c r="CA1008" s="5"/>
      <c r="CB1008" s="5"/>
      <c r="CC1008" s="5"/>
      <c r="CD1008" s="5"/>
      <c r="CE1008" s="5"/>
      <c r="CF1008" s="5"/>
      <c r="CG1008" s="5"/>
      <c r="CH1008" s="5"/>
      <c r="CI1008" s="5"/>
      <c r="CJ1008" s="5"/>
      <c r="CK1008" s="5"/>
      <c r="CL1008" s="5"/>
      <c r="CM1008" s="5"/>
      <c r="CN1008" s="5"/>
      <c r="CO1008" s="5"/>
      <c r="CP1008" s="5"/>
      <c r="CQ1008" s="5"/>
      <c r="CR1008" s="5"/>
      <c r="CS1008" s="5"/>
      <c r="CT1008" s="5"/>
      <c r="CU1008" s="5"/>
      <c r="CV1008" s="5"/>
      <c r="CW1008" s="5"/>
      <c r="CX1008" s="5"/>
      <c r="CY1008" s="5"/>
      <c r="CZ1008" s="5"/>
      <c r="DA1008" s="5"/>
      <c r="DB1008" s="5"/>
      <c r="DC1008" s="5"/>
      <c r="DD1008" s="5"/>
      <c r="DE1008" s="5"/>
      <c r="DF1008" s="5"/>
      <c r="DG1008" s="5"/>
      <c r="DH1008" s="5"/>
      <c r="DI1008" s="5"/>
      <c r="DJ1008" s="5"/>
      <c r="DK1008" s="5"/>
      <c r="DL1008" s="5"/>
      <c r="DM1008" s="5"/>
      <c r="DN1008" s="5"/>
      <c r="DO1008" s="5"/>
      <c r="DP1008" s="5"/>
      <c r="DQ1008" s="5"/>
      <c r="DR1008" s="5"/>
      <c r="DS1008" s="5"/>
      <c r="DT1008" s="5"/>
      <c r="DU1008" s="5"/>
      <c r="DV1008" s="5"/>
      <c r="DW1008" s="5"/>
      <c r="DX1008" s="5"/>
      <c r="DY1008" s="5"/>
      <c r="DZ1008" s="5"/>
      <c r="EA1008" s="5"/>
      <c r="EB1008" s="5"/>
      <c r="EC1008" s="5"/>
      <c r="ED1008" s="5"/>
      <c r="EE1008" s="5"/>
      <c r="EF1008" s="5"/>
      <c r="EG1008" s="5"/>
      <c r="EH1008" s="5"/>
      <c r="EI1008" s="5"/>
      <c r="EJ1008" s="5"/>
      <c r="EK1008" s="5"/>
      <c r="EL1008" s="5"/>
      <c r="EM1008" s="5"/>
      <c r="EN1008" s="5"/>
      <c r="EO1008" s="5"/>
      <c r="EP1008" s="5"/>
      <c r="EQ1008" s="5"/>
      <c r="ER1008" s="5"/>
      <c r="ES1008" s="5"/>
      <c r="ET1008" s="5"/>
      <c r="EU1008" s="5"/>
      <c r="EV1008" s="5"/>
      <c r="EW1008" s="5"/>
      <c r="EX1008" s="5"/>
      <c r="EY1008" s="5"/>
      <c r="EZ1008" s="5"/>
      <c r="FA1008" s="5"/>
      <c r="FB1008" s="5"/>
      <c r="FC1008" s="5"/>
      <c r="FD1008" s="5"/>
      <c r="FE1008" s="5"/>
      <c r="FF1008" s="5"/>
      <c r="FG1008" s="5"/>
      <c r="FH1008" s="5"/>
      <c r="FI1008" s="5"/>
      <c r="FJ1008" s="5"/>
      <c r="FK1008" s="5"/>
      <c r="FL1008" s="5"/>
      <c r="FM1008" s="5"/>
      <c r="FN1008" s="5"/>
      <c r="FO1008" s="5"/>
      <c r="FP1008" s="5"/>
      <c r="FQ1008" s="5"/>
      <c r="FR1008" s="5"/>
      <c r="FS1008" s="5"/>
      <c r="FT1008" s="5"/>
      <c r="FU1008" s="5"/>
      <c r="FV1008" s="5"/>
      <c r="FW1008" s="5"/>
      <c r="FX1008" s="5"/>
      <c r="FY1008" s="5"/>
      <c r="FZ1008" s="5"/>
      <c r="GA1008" s="5"/>
      <c r="GB1008" s="5"/>
      <c r="GC1008" s="5"/>
      <c r="GD1008" s="5"/>
      <c r="GE1008" s="5"/>
      <c r="GF1008" s="5"/>
      <c r="GG1008" s="5"/>
      <c r="GH1008" s="5"/>
      <c r="GI1008" s="5"/>
      <c r="GJ1008" s="5"/>
      <c r="GK1008" s="5"/>
      <c r="GL1008" s="5"/>
      <c r="GM1008" s="5"/>
      <c r="GN1008" s="5"/>
      <c r="GO1008" s="5"/>
      <c r="GP1008" s="5"/>
      <c r="GQ1008" s="5"/>
      <c r="GR1008" s="5"/>
      <c r="GS1008" s="5"/>
      <c r="GT1008" s="5"/>
      <c r="GU1008" s="5"/>
      <c r="GV1008" s="5"/>
      <c r="GW1008" s="5"/>
      <c r="GX1008" s="5"/>
      <c r="GY1008" s="5"/>
      <c r="GZ1008" s="5"/>
      <c r="HA1008" s="5"/>
      <c r="HB1008" s="5"/>
      <c r="HC1008" s="5"/>
      <c r="HD1008" s="5"/>
      <c r="HE1008" s="5"/>
      <c r="HF1008" s="5"/>
      <c r="HG1008" s="5"/>
      <c r="HH1008" s="5"/>
      <c r="HI1008" s="5"/>
      <c r="HJ1008" s="5"/>
      <c r="HK1008" s="5"/>
      <c r="HL1008" s="5"/>
      <c r="HM1008" s="5"/>
      <c r="HN1008" s="5"/>
      <c r="HO1008" s="5"/>
      <c r="HP1008" s="5"/>
      <c r="HQ1008" s="5"/>
      <c r="HR1008" s="5"/>
      <c r="HS1008" s="5"/>
      <c r="HT1008" s="5"/>
      <c r="HU1008" s="5"/>
      <c r="HV1008" s="5"/>
      <c r="HW1008" s="5"/>
      <c r="HX1008" s="5"/>
      <c r="HY1008" s="5"/>
      <c r="HZ1008" s="5"/>
      <c r="IA1008" s="5"/>
      <c r="IB1008" s="5"/>
      <c r="IC1008" s="5"/>
      <c r="ID1008" s="5"/>
    </row>
    <row r="1010" spans="1:238" s="210" customFormat="1">
      <c r="A1010" s="122"/>
      <c r="B1010" s="116"/>
      <c r="C1010" s="117"/>
      <c r="D1010" s="118"/>
      <c r="E1010" s="119"/>
      <c r="F1010" s="120"/>
      <c r="G1010" s="121"/>
      <c r="H1010" s="6"/>
      <c r="I1010" s="40"/>
      <c r="J1010" s="41"/>
      <c r="K1010" s="42"/>
      <c r="L1010" s="38"/>
      <c r="N1010" s="39"/>
      <c r="O1010" s="39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5"/>
      <c r="DW1010" s="5"/>
      <c r="DX1010" s="5"/>
      <c r="DY1010" s="5"/>
      <c r="DZ1010" s="5"/>
      <c r="EA1010" s="5"/>
      <c r="EB1010" s="5"/>
      <c r="EC1010" s="5"/>
      <c r="ED1010" s="5"/>
      <c r="EE1010" s="5"/>
      <c r="EF1010" s="5"/>
      <c r="EG1010" s="5"/>
      <c r="EH1010" s="5"/>
      <c r="EI1010" s="5"/>
      <c r="EJ1010" s="5"/>
      <c r="EK1010" s="5"/>
      <c r="EL1010" s="5"/>
      <c r="EM1010" s="5"/>
      <c r="EN1010" s="5"/>
      <c r="EO1010" s="5"/>
      <c r="EP1010" s="5"/>
      <c r="EQ1010" s="5"/>
      <c r="ER1010" s="5"/>
      <c r="ES1010" s="5"/>
      <c r="ET1010" s="5"/>
      <c r="EU1010" s="5"/>
      <c r="EV1010" s="5"/>
      <c r="EW1010" s="5"/>
      <c r="EX1010" s="5"/>
      <c r="EY1010" s="5"/>
      <c r="EZ1010" s="5"/>
      <c r="FA1010" s="5"/>
      <c r="FB1010" s="5"/>
      <c r="FC1010" s="5"/>
      <c r="FD1010" s="5"/>
      <c r="FE1010" s="5"/>
      <c r="FF1010" s="5"/>
      <c r="FG1010" s="5"/>
      <c r="FH1010" s="5"/>
      <c r="FI1010" s="5"/>
      <c r="FJ1010" s="5"/>
      <c r="FK1010" s="5"/>
      <c r="FL1010" s="5"/>
      <c r="FM1010" s="5"/>
      <c r="FN1010" s="5"/>
      <c r="FO1010" s="5"/>
      <c r="FP1010" s="5"/>
      <c r="FQ1010" s="5"/>
      <c r="FR1010" s="5"/>
      <c r="FS1010" s="5"/>
      <c r="FT1010" s="5"/>
      <c r="FU1010" s="5"/>
      <c r="FV1010" s="5"/>
      <c r="FW1010" s="5"/>
      <c r="FX1010" s="5"/>
      <c r="FY1010" s="5"/>
      <c r="FZ1010" s="5"/>
      <c r="GA1010" s="5"/>
      <c r="GB1010" s="5"/>
      <c r="GC1010" s="5"/>
      <c r="GD1010" s="5"/>
      <c r="GE1010" s="5"/>
      <c r="GF1010" s="5"/>
      <c r="GG1010" s="5"/>
      <c r="GH1010" s="5"/>
      <c r="GI1010" s="5"/>
      <c r="GJ1010" s="5"/>
      <c r="GK1010" s="5"/>
      <c r="GL1010" s="5"/>
      <c r="GM1010" s="5"/>
      <c r="GN1010" s="5"/>
      <c r="GO1010" s="5"/>
      <c r="GP1010" s="5"/>
      <c r="GQ1010" s="5"/>
      <c r="GR1010" s="5"/>
      <c r="GS1010" s="5"/>
      <c r="GT1010" s="5"/>
      <c r="GU1010" s="5"/>
      <c r="GV1010" s="5"/>
      <c r="GW1010" s="5"/>
      <c r="GX1010" s="5"/>
      <c r="GY1010" s="5"/>
      <c r="GZ1010" s="5"/>
      <c r="HA1010" s="5"/>
      <c r="HB1010" s="5"/>
      <c r="HC1010" s="5"/>
      <c r="HD1010" s="5"/>
      <c r="HE1010" s="5"/>
      <c r="HF1010" s="5"/>
      <c r="HG1010" s="5"/>
      <c r="HH1010" s="5"/>
      <c r="HI1010" s="5"/>
      <c r="HJ1010" s="5"/>
      <c r="HK1010" s="5"/>
      <c r="HL1010" s="5"/>
      <c r="HM1010" s="5"/>
      <c r="HN1010" s="5"/>
      <c r="HO1010" s="5"/>
      <c r="HP1010" s="5"/>
      <c r="HQ1010" s="5"/>
      <c r="HR1010" s="5"/>
      <c r="HS1010" s="5"/>
      <c r="HT1010" s="5"/>
      <c r="HU1010" s="5"/>
      <c r="HV1010" s="5"/>
      <c r="HW1010" s="5"/>
      <c r="HX1010" s="5"/>
      <c r="HY1010" s="5"/>
      <c r="HZ1010" s="5"/>
      <c r="IA1010" s="5"/>
      <c r="IB1010" s="5"/>
      <c r="IC1010" s="5"/>
      <c r="ID1010" s="5"/>
    </row>
    <row r="1011" spans="1:238" s="210" customFormat="1">
      <c r="A1011" s="122"/>
      <c r="B1011" s="116"/>
      <c r="C1011" s="117"/>
      <c r="D1011" s="118"/>
      <c r="E1011" s="119"/>
      <c r="F1011" s="120"/>
      <c r="G1011" s="121"/>
      <c r="H1011" s="6"/>
      <c r="I1011" s="40"/>
      <c r="J1011" s="41"/>
      <c r="K1011" s="42"/>
      <c r="L1011" s="38"/>
      <c r="N1011" s="39"/>
      <c r="O1011" s="39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  <c r="BW1011" s="5"/>
      <c r="BX1011" s="5"/>
      <c r="BY1011" s="5"/>
      <c r="BZ1011" s="5"/>
      <c r="CA1011" s="5"/>
      <c r="CB1011" s="5"/>
      <c r="CC1011" s="5"/>
      <c r="CD1011" s="5"/>
      <c r="CE1011" s="5"/>
      <c r="CF1011" s="5"/>
      <c r="CG1011" s="5"/>
      <c r="CH1011" s="5"/>
      <c r="CI1011" s="5"/>
      <c r="CJ1011" s="5"/>
      <c r="CK1011" s="5"/>
      <c r="CL1011" s="5"/>
      <c r="CM1011" s="5"/>
      <c r="CN1011" s="5"/>
      <c r="CO1011" s="5"/>
      <c r="CP1011" s="5"/>
      <c r="CQ1011" s="5"/>
      <c r="CR1011" s="5"/>
      <c r="CS1011" s="5"/>
      <c r="CT1011" s="5"/>
      <c r="CU1011" s="5"/>
      <c r="CV1011" s="5"/>
      <c r="CW1011" s="5"/>
      <c r="CX1011" s="5"/>
      <c r="CY1011" s="5"/>
      <c r="CZ1011" s="5"/>
      <c r="DA1011" s="5"/>
      <c r="DB1011" s="5"/>
      <c r="DC1011" s="5"/>
      <c r="DD1011" s="5"/>
      <c r="DE1011" s="5"/>
      <c r="DF1011" s="5"/>
      <c r="DG1011" s="5"/>
      <c r="DH1011" s="5"/>
      <c r="DI1011" s="5"/>
      <c r="DJ1011" s="5"/>
      <c r="DK1011" s="5"/>
      <c r="DL1011" s="5"/>
      <c r="DM1011" s="5"/>
      <c r="DN1011" s="5"/>
      <c r="DO1011" s="5"/>
      <c r="DP1011" s="5"/>
      <c r="DQ1011" s="5"/>
      <c r="DR1011" s="5"/>
      <c r="DS1011" s="5"/>
      <c r="DT1011" s="5"/>
      <c r="DU1011" s="5"/>
      <c r="DV1011" s="5"/>
      <c r="DW1011" s="5"/>
      <c r="DX1011" s="5"/>
      <c r="DY1011" s="5"/>
      <c r="DZ1011" s="5"/>
      <c r="EA1011" s="5"/>
      <c r="EB1011" s="5"/>
      <c r="EC1011" s="5"/>
      <c r="ED1011" s="5"/>
      <c r="EE1011" s="5"/>
      <c r="EF1011" s="5"/>
      <c r="EG1011" s="5"/>
      <c r="EH1011" s="5"/>
      <c r="EI1011" s="5"/>
      <c r="EJ1011" s="5"/>
      <c r="EK1011" s="5"/>
      <c r="EL1011" s="5"/>
      <c r="EM1011" s="5"/>
      <c r="EN1011" s="5"/>
      <c r="EO1011" s="5"/>
      <c r="EP1011" s="5"/>
      <c r="EQ1011" s="5"/>
      <c r="ER1011" s="5"/>
      <c r="ES1011" s="5"/>
      <c r="ET1011" s="5"/>
      <c r="EU1011" s="5"/>
      <c r="EV1011" s="5"/>
      <c r="EW1011" s="5"/>
      <c r="EX1011" s="5"/>
      <c r="EY1011" s="5"/>
      <c r="EZ1011" s="5"/>
      <c r="FA1011" s="5"/>
      <c r="FB1011" s="5"/>
      <c r="FC1011" s="5"/>
      <c r="FD1011" s="5"/>
      <c r="FE1011" s="5"/>
      <c r="FF1011" s="5"/>
      <c r="FG1011" s="5"/>
      <c r="FH1011" s="5"/>
      <c r="FI1011" s="5"/>
      <c r="FJ1011" s="5"/>
      <c r="FK1011" s="5"/>
      <c r="FL1011" s="5"/>
      <c r="FM1011" s="5"/>
      <c r="FN1011" s="5"/>
      <c r="FO1011" s="5"/>
      <c r="FP1011" s="5"/>
      <c r="FQ1011" s="5"/>
      <c r="FR1011" s="5"/>
      <c r="FS1011" s="5"/>
      <c r="FT1011" s="5"/>
      <c r="FU1011" s="5"/>
      <c r="FV1011" s="5"/>
      <c r="FW1011" s="5"/>
      <c r="FX1011" s="5"/>
      <c r="FY1011" s="5"/>
      <c r="FZ1011" s="5"/>
      <c r="GA1011" s="5"/>
      <c r="GB1011" s="5"/>
      <c r="GC1011" s="5"/>
      <c r="GD1011" s="5"/>
      <c r="GE1011" s="5"/>
      <c r="GF1011" s="5"/>
      <c r="GG1011" s="5"/>
      <c r="GH1011" s="5"/>
      <c r="GI1011" s="5"/>
      <c r="GJ1011" s="5"/>
      <c r="GK1011" s="5"/>
      <c r="GL1011" s="5"/>
      <c r="GM1011" s="5"/>
      <c r="GN1011" s="5"/>
      <c r="GO1011" s="5"/>
      <c r="GP1011" s="5"/>
      <c r="GQ1011" s="5"/>
      <c r="GR1011" s="5"/>
      <c r="GS1011" s="5"/>
      <c r="GT1011" s="5"/>
      <c r="GU1011" s="5"/>
      <c r="GV1011" s="5"/>
      <c r="GW1011" s="5"/>
      <c r="GX1011" s="5"/>
      <c r="GY1011" s="5"/>
      <c r="GZ1011" s="5"/>
      <c r="HA1011" s="5"/>
      <c r="HB1011" s="5"/>
      <c r="HC1011" s="5"/>
      <c r="HD1011" s="5"/>
      <c r="HE1011" s="5"/>
      <c r="HF1011" s="5"/>
      <c r="HG1011" s="5"/>
      <c r="HH1011" s="5"/>
      <c r="HI1011" s="5"/>
      <c r="HJ1011" s="5"/>
      <c r="HK1011" s="5"/>
      <c r="HL1011" s="5"/>
      <c r="HM1011" s="5"/>
      <c r="HN1011" s="5"/>
      <c r="HO1011" s="5"/>
      <c r="HP1011" s="5"/>
      <c r="HQ1011" s="5"/>
      <c r="HR1011" s="5"/>
      <c r="HS1011" s="5"/>
      <c r="HT1011" s="5"/>
      <c r="HU1011" s="5"/>
      <c r="HV1011" s="5"/>
      <c r="HW1011" s="5"/>
      <c r="HX1011" s="5"/>
      <c r="HY1011" s="5"/>
      <c r="HZ1011" s="5"/>
      <c r="IA1011" s="5"/>
      <c r="IB1011" s="5"/>
      <c r="IC1011" s="5"/>
      <c r="ID1011" s="5"/>
    </row>
    <row r="1012" spans="1:238" s="210" customFormat="1">
      <c r="A1012" s="122"/>
      <c r="B1012" s="116"/>
      <c r="C1012" s="117"/>
      <c r="D1012" s="118"/>
      <c r="E1012" s="119"/>
      <c r="F1012" s="120"/>
      <c r="G1012" s="121"/>
      <c r="H1012" s="6"/>
      <c r="I1012" s="40"/>
      <c r="J1012" s="41"/>
      <c r="K1012" s="42"/>
      <c r="L1012" s="38"/>
      <c r="N1012" s="39"/>
      <c r="O1012" s="39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  <c r="BW1012" s="5"/>
      <c r="BX1012" s="5"/>
      <c r="BY1012" s="5"/>
      <c r="BZ1012" s="5"/>
      <c r="CA1012" s="5"/>
      <c r="CB1012" s="5"/>
      <c r="CC1012" s="5"/>
      <c r="CD1012" s="5"/>
      <c r="CE1012" s="5"/>
      <c r="CF1012" s="5"/>
      <c r="CG1012" s="5"/>
      <c r="CH1012" s="5"/>
      <c r="CI1012" s="5"/>
      <c r="CJ1012" s="5"/>
      <c r="CK1012" s="5"/>
      <c r="CL1012" s="5"/>
      <c r="CM1012" s="5"/>
      <c r="CN1012" s="5"/>
      <c r="CO1012" s="5"/>
      <c r="CP1012" s="5"/>
      <c r="CQ1012" s="5"/>
      <c r="CR1012" s="5"/>
      <c r="CS1012" s="5"/>
      <c r="CT1012" s="5"/>
      <c r="CU1012" s="5"/>
      <c r="CV1012" s="5"/>
      <c r="CW1012" s="5"/>
      <c r="CX1012" s="5"/>
      <c r="CY1012" s="5"/>
      <c r="CZ1012" s="5"/>
      <c r="DA1012" s="5"/>
      <c r="DB1012" s="5"/>
      <c r="DC1012" s="5"/>
      <c r="DD1012" s="5"/>
      <c r="DE1012" s="5"/>
      <c r="DF1012" s="5"/>
      <c r="DG1012" s="5"/>
      <c r="DH1012" s="5"/>
      <c r="DI1012" s="5"/>
      <c r="DJ1012" s="5"/>
      <c r="DK1012" s="5"/>
      <c r="DL1012" s="5"/>
      <c r="DM1012" s="5"/>
      <c r="DN1012" s="5"/>
      <c r="DO1012" s="5"/>
      <c r="DP1012" s="5"/>
      <c r="DQ1012" s="5"/>
      <c r="DR1012" s="5"/>
      <c r="DS1012" s="5"/>
      <c r="DT1012" s="5"/>
      <c r="DU1012" s="5"/>
      <c r="DV1012" s="5"/>
      <c r="DW1012" s="5"/>
      <c r="DX1012" s="5"/>
      <c r="DY1012" s="5"/>
      <c r="DZ1012" s="5"/>
      <c r="EA1012" s="5"/>
      <c r="EB1012" s="5"/>
      <c r="EC1012" s="5"/>
      <c r="ED1012" s="5"/>
      <c r="EE1012" s="5"/>
      <c r="EF1012" s="5"/>
      <c r="EG1012" s="5"/>
      <c r="EH1012" s="5"/>
      <c r="EI1012" s="5"/>
      <c r="EJ1012" s="5"/>
      <c r="EK1012" s="5"/>
      <c r="EL1012" s="5"/>
      <c r="EM1012" s="5"/>
      <c r="EN1012" s="5"/>
      <c r="EO1012" s="5"/>
      <c r="EP1012" s="5"/>
      <c r="EQ1012" s="5"/>
      <c r="ER1012" s="5"/>
      <c r="ES1012" s="5"/>
      <c r="ET1012" s="5"/>
      <c r="EU1012" s="5"/>
      <c r="EV1012" s="5"/>
      <c r="EW1012" s="5"/>
      <c r="EX1012" s="5"/>
      <c r="EY1012" s="5"/>
      <c r="EZ1012" s="5"/>
      <c r="FA1012" s="5"/>
      <c r="FB1012" s="5"/>
      <c r="FC1012" s="5"/>
      <c r="FD1012" s="5"/>
      <c r="FE1012" s="5"/>
      <c r="FF1012" s="5"/>
      <c r="FG1012" s="5"/>
      <c r="FH1012" s="5"/>
      <c r="FI1012" s="5"/>
      <c r="FJ1012" s="5"/>
      <c r="FK1012" s="5"/>
      <c r="FL1012" s="5"/>
      <c r="FM1012" s="5"/>
      <c r="FN1012" s="5"/>
      <c r="FO1012" s="5"/>
      <c r="FP1012" s="5"/>
      <c r="FQ1012" s="5"/>
      <c r="FR1012" s="5"/>
      <c r="FS1012" s="5"/>
      <c r="FT1012" s="5"/>
      <c r="FU1012" s="5"/>
      <c r="FV1012" s="5"/>
      <c r="FW1012" s="5"/>
      <c r="FX1012" s="5"/>
      <c r="FY1012" s="5"/>
      <c r="FZ1012" s="5"/>
      <c r="GA1012" s="5"/>
      <c r="GB1012" s="5"/>
      <c r="GC1012" s="5"/>
      <c r="GD1012" s="5"/>
      <c r="GE1012" s="5"/>
      <c r="GF1012" s="5"/>
      <c r="GG1012" s="5"/>
      <c r="GH1012" s="5"/>
      <c r="GI1012" s="5"/>
      <c r="GJ1012" s="5"/>
      <c r="GK1012" s="5"/>
      <c r="GL1012" s="5"/>
      <c r="GM1012" s="5"/>
      <c r="GN1012" s="5"/>
      <c r="GO1012" s="5"/>
      <c r="GP1012" s="5"/>
      <c r="GQ1012" s="5"/>
      <c r="GR1012" s="5"/>
      <c r="GS1012" s="5"/>
      <c r="GT1012" s="5"/>
      <c r="GU1012" s="5"/>
      <c r="GV1012" s="5"/>
      <c r="GW1012" s="5"/>
      <c r="GX1012" s="5"/>
      <c r="GY1012" s="5"/>
      <c r="GZ1012" s="5"/>
      <c r="HA1012" s="5"/>
      <c r="HB1012" s="5"/>
      <c r="HC1012" s="5"/>
      <c r="HD1012" s="5"/>
      <c r="HE1012" s="5"/>
      <c r="HF1012" s="5"/>
      <c r="HG1012" s="5"/>
      <c r="HH1012" s="5"/>
      <c r="HI1012" s="5"/>
      <c r="HJ1012" s="5"/>
      <c r="HK1012" s="5"/>
      <c r="HL1012" s="5"/>
      <c r="HM1012" s="5"/>
      <c r="HN1012" s="5"/>
      <c r="HO1012" s="5"/>
      <c r="HP1012" s="5"/>
      <c r="HQ1012" s="5"/>
      <c r="HR1012" s="5"/>
      <c r="HS1012" s="5"/>
      <c r="HT1012" s="5"/>
      <c r="HU1012" s="5"/>
      <c r="HV1012" s="5"/>
      <c r="HW1012" s="5"/>
      <c r="HX1012" s="5"/>
      <c r="HY1012" s="5"/>
      <c r="HZ1012" s="5"/>
      <c r="IA1012" s="5"/>
      <c r="IB1012" s="5"/>
      <c r="IC1012" s="5"/>
      <c r="ID1012" s="5"/>
    </row>
    <row r="1014" spans="1:238" s="210" customFormat="1">
      <c r="A1014" s="122"/>
      <c r="B1014" s="116"/>
      <c r="C1014" s="117"/>
      <c r="D1014" s="118"/>
      <c r="E1014" s="119"/>
      <c r="F1014" s="120"/>
      <c r="G1014" s="121"/>
      <c r="H1014" s="6"/>
      <c r="I1014" s="40"/>
      <c r="J1014" s="41"/>
      <c r="K1014" s="42"/>
      <c r="L1014" s="38"/>
      <c r="N1014" s="39"/>
      <c r="O1014" s="39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5"/>
      <c r="DW1014" s="5"/>
      <c r="DX1014" s="5"/>
      <c r="DY1014" s="5"/>
      <c r="DZ1014" s="5"/>
      <c r="EA1014" s="5"/>
      <c r="EB1014" s="5"/>
      <c r="EC1014" s="5"/>
      <c r="ED1014" s="5"/>
      <c r="EE1014" s="5"/>
      <c r="EF1014" s="5"/>
      <c r="EG1014" s="5"/>
      <c r="EH1014" s="5"/>
      <c r="EI1014" s="5"/>
      <c r="EJ1014" s="5"/>
      <c r="EK1014" s="5"/>
      <c r="EL1014" s="5"/>
      <c r="EM1014" s="5"/>
      <c r="EN1014" s="5"/>
      <c r="EO1014" s="5"/>
      <c r="EP1014" s="5"/>
      <c r="EQ1014" s="5"/>
      <c r="ER1014" s="5"/>
      <c r="ES1014" s="5"/>
      <c r="ET1014" s="5"/>
      <c r="EU1014" s="5"/>
      <c r="EV1014" s="5"/>
      <c r="EW1014" s="5"/>
      <c r="EX1014" s="5"/>
      <c r="EY1014" s="5"/>
      <c r="EZ1014" s="5"/>
      <c r="FA1014" s="5"/>
      <c r="FB1014" s="5"/>
      <c r="FC1014" s="5"/>
      <c r="FD1014" s="5"/>
      <c r="FE1014" s="5"/>
      <c r="FF1014" s="5"/>
      <c r="FG1014" s="5"/>
      <c r="FH1014" s="5"/>
      <c r="FI1014" s="5"/>
      <c r="FJ1014" s="5"/>
      <c r="FK1014" s="5"/>
      <c r="FL1014" s="5"/>
      <c r="FM1014" s="5"/>
      <c r="FN1014" s="5"/>
      <c r="FO1014" s="5"/>
      <c r="FP1014" s="5"/>
      <c r="FQ1014" s="5"/>
      <c r="FR1014" s="5"/>
      <c r="FS1014" s="5"/>
      <c r="FT1014" s="5"/>
      <c r="FU1014" s="5"/>
      <c r="FV1014" s="5"/>
      <c r="FW1014" s="5"/>
      <c r="FX1014" s="5"/>
      <c r="FY1014" s="5"/>
      <c r="FZ1014" s="5"/>
      <c r="GA1014" s="5"/>
      <c r="GB1014" s="5"/>
      <c r="GC1014" s="5"/>
      <c r="GD1014" s="5"/>
      <c r="GE1014" s="5"/>
      <c r="GF1014" s="5"/>
      <c r="GG1014" s="5"/>
      <c r="GH1014" s="5"/>
      <c r="GI1014" s="5"/>
      <c r="GJ1014" s="5"/>
      <c r="GK1014" s="5"/>
      <c r="GL1014" s="5"/>
      <c r="GM1014" s="5"/>
      <c r="GN1014" s="5"/>
      <c r="GO1014" s="5"/>
      <c r="GP1014" s="5"/>
      <c r="GQ1014" s="5"/>
      <c r="GR1014" s="5"/>
      <c r="GS1014" s="5"/>
      <c r="GT1014" s="5"/>
      <c r="GU1014" s="5"/>
      <c r="GV1014" s="5"/>
      <c r="GW1014" s="5"/>
      <c r="GX1014" s="5"/>
      <c r="GY1014" s="5"/>
      <c r="GZ1014" s="5"/>
      <c r="HA1014" s="5"/>
      <c r="HB1014" s="5"/>
      <c r="HC1014" s="5"/>
      <c r="HD1014" s="5"/>
      <c r="HE1014" s="5"/>
      <c r="HF1014" s="5"/>
      <c r="HG1014" s="5"/>
      <c r="HH1014" s="5"/>
      <c r="HI1014" s="5"/>
      <c r="HJ1014" s="5"/>
      <c r="HK1014" s="5"/>
      <c r="HL1014" s="5"/>
      <c r="HM1014" s="5"/>
      <c r="HN1014" s="5"/>
      <c r="HO1014" s="5"/>
      <c r="HP1014" s="5"/>
      <c r="HQ1014" s="5"/>
      <c r="HR1014" s="5"/>
      <c r="HS1014" s="5"/>
      <c r="HT1014" s="5"/>
      <c r="HU1014" s="5"/>
      <c r="HV1014" s="5"/>
      <c r="HW1014" s="5"/>
      <c r="HX1014" s="5"/>
      <c r="HY1014" s="5"/>
      <c r="HZ1014" s="5"/>
      <c r="IA1014" s="5"/>
      <c r="IB1014" s="5"/>
      <c r="IC1014" s="5"/>
      <c r="ID1014" s="5"/>
    </row>
    <row r="1016" spans="1:238" s="210" customFormat="1">
      <c r="A1016" s="122"/>
      <c r="B1016" s="116"/>
      <c r="C1016" s="117"/>
      <c r="D1016" s="118"/>
      <c r="E1016" s="119"/>
      <c r="F1016" s="120"/>
      <c r="G1016" s="121"/>
      <c r="H1016" s="6"/>
      <c r="I1016" s="40"/>
      <c r="J1016" s="41"/>
      <c r="K1016" s="42"/>
      <c r="L1016" s="38"/>
      <c r="N1016" s="39"/>
      <c r="O1016" s="39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  <c r="BP1016" s="5"/>
      <c r="BQ1016" s="5"/>
      <c r="BR1016" s="5"/>
      <c r="BS1016" s="5"/>
      <c r="BT1016" s="5"/>
      <c r="BU1016" s="5"/>
      <c r="BV1016" s="5"/>
      <c r="BW1016" s="5"/>
      <c r="BX1016" s="5"/>
      <c r="BY1016" s="5"/>
      <c r="BZ1016" s="5"/>
      <c r="CA1016" s="5"/>
      <c r="CB1016" s="5"/>
      <c r="CC1016" s="5"/>
      <c r="CD1016" s="5"/>
      <c r="CE1016" s="5"/>
      <c r="CF1016" s="5"/>
      <c r="CG1016" s="5"/>
      <c r="CH1016" s="5"/>
      <c r="CI1016" s="5"/>
      <c r="CJ1016" s="5"/>
      <c r="CK1016" s="5"/>
      <c r="CL1016" s="5"/>
      <c r="CM1016" s="5"/>
      <c r="CN1016" s="5"/>
      <c r="CO1016" s="5"/>
      <c r="CP1016" s="5"/>
      <c r="CQ1016" s="5"/>
      <c r="CR1016" s="5"/>
      <c r="CS1016" s="5"/>
      <c r="CT1016" s="5"/>
      <c r="CU1016" s="5"/>
      <c r="CV1016" s="5"/>
      <c r="CW1016" s="5"/>
      <c r="CX1016" s="5"/>
      <c r="CY1016" s="5"/>
      <c r="CZ1016" s="5"/>
      <c r="DA1016" s="5"/>
      <c r="DB1016" s="5"/>
      <c r="DC1016" s="5"/>
      <c r="DD1016" s="5"/>
      <c r="DE1016" s="5"/>
      <c r="DF1016" s="5"/>
      <c r="DG1016" s="5"/>
      <c r="DH1016" s="5"/>
      <c r="DI1016" s="5"/>
      <c r="DJ1016" s="5"/>
      <c r="DK1016" s="5"/>
      <c r="DL1016" s="5"/>
      <c r="DM1016" s="5"/>
      <c r="DN1016" s="5"/>
      <c r="DO1016" s="5"/>
      <c r="DP1016" s="5"/>
      <c r="DQ1016" s="5"/>
      <c r="DR1016" s="5"/>
      <c r="DS1016" s="5"/>
      <c r="DT1016" s="5"/>
      <c r="DU1016" s="5"/>
      <c r="DV1016" s="5"/>
      <c r="DW1016" s="5"/>
      <c r="DX1016" s="5"/>
      <c r="DY1016" s="5"/>
      <c r="DZ1016" s="5"/>
      <c r="EA1016" s="5"/>
      <c r="EB1016" s="5"/>
      <c r="EC1016" s="5"/>
      <c r="ED1016" s="5"/>
      <c r="EE1016" s="5"/>
      <c r="EF1016" s="5"/>
      <c r="EG1016" s="5"/>
      <c r="EH1016" s="5"/>
      <c r="EI1016" s="5"/>
      <c r="EJ1016" s="5"/>
      <c r="EK1016" s="5"/>
      <c r="EL1016" s="5"/>
      <c r="EM1016" s="5"/>
      <c r="EN1016" s="5"/>
      <c r="EO1016" s="5"/>
      <c r="EP1016" s="5"/>
      <c r="EQ1016" s="5"/>
      <c r="ER1016" s="5"/>
      <c r="ES1016" s="5"/>
      <c r="ET1016" s="5"/>
      <c r="EU1016" s="5"/>
      <c r="EV1016" s="5"/>
      <c r="EW1016" s="5"/>
      <c r="EX1016" s="5"/>
      <c r="EY1016" s="5"/>
      <c r="EZ1016" s="5"/>
      <c r="FA1016" s="5"/>
      <c r="FB1016" s="5"/>
      <c r="FC1016" s="5"/>
      <c r="FD1016" s="5"/>
      <c r="FE1016" s="5"/>
      <c r="FF1016" s="5"/>
      <c r="FG1016" s="5"/>
      <c r="FH1016" s="5"/>
      <c r="FI1016" s="5"/>
      <c r="FJ1016" s="5"/>
      <c r="FK1016" s="5"/>
      <c r="FL1016" s="5"/>
      <c r="FM1016" s="5"/>
      <c r="FN1016" s="5"/>
      <c r="FO1016" s="5"/>
      <c r="FP1016" s="5"/>
      <c r="FQ1016" s="5"/>
      <c r="FR1016" s="5"/>
      <c r="FS1016" s="5"/>
      <c r="FT1016" s="5"/>
      <c r="FU1016" s="5"/>
      <c r="FV1016" s="5"/>
      <c r="FW1016" s="5"/>
      <c r="FX1016" s="5"/>
      <c r="FY1016" s="5"/>
      <c r="FZ1016" s="5"/>
      <c r="GA1016" s="5"/>
      <c r="GB1016" s="5"/>
      <c r="GC1016" s="5"/>
      <c r="GD1016" s="5"/>
      <c r="GE1016" s="5"/>
      <c r="GF1016" s="5"/>
      <c r="GG1016" s="5"/>
      <c r="GH1016" s="5"/>
      <c r="GI1016" s="5"/>
      <c r="GJ1016" s="5"/>
      <c r="GK1016" s="5"/>
      <c r="GL1016" s="5"/>
      <c r="GM1016" s="5"/>
      <c r="GN1016" s="5"/>
      <c r="GO1016" s="5"/>
      <c r="GP1016" s="5"/>
      <c r="GQ1016" s="5"/>
      <c r="GR1016" s="5"/>
      <c r="GS1016" s="5"/>
      <c r="GT1016" s="5"/>
      <c r="GU1016" s="5"/>
      <c r="GV1016" s="5"/>
      <c r="GW1016" s="5"/>
      <c r="GX1016" s="5"/>
      <c r="GY1016" s="5"/>
      <c r="GZ1016" s="5"/>
      <c r="HA1016" s="5"/>
      <c r="HB1016" s="5"/>
      <c r="HC1016" s="5"/>
      <c r="HD1016" s="5"/>
      <c r="HE1016" s="5"/>
      <c r="HF1016" s="5"/>
      <c r="HG1016" s="5"/>
      <c r="HH1016" s="5"/>
      <c r="HI1016" s="5"/>
      <c r="HJ1016" s="5"/>
      <c r="HK1016" s="5"/>
      <c r="HL1016" s="5"/>
      <c r="HM1016" s="5"/>
      <c r="HN1016" s="5"/>
      <c r="HO1016" s="5"/>
      <c r="HP1016" s="5"/>
      <c r="HQ1016" s="5"/>
      <c r="HR1016" s="5"/>
      <c r="HS1016" s="5"/>
      <c r="HT1016" s="5"/>
      <c r="HU1016" s="5"/>
      <c r="HV1016" s="5"/>
      <c r="HW1016" s="5"/>
      <c r="HX1016" s="5"/>
      <c r="HY1016" s="5"/>
      <c r="HZ1016" s="5"/>
      <c r="IA1016" s="5"/>
      <c r="IB1016" s="5"/>
      <c r="IC1016" s="5"/>
      <c r="ID1016" s="5"/>
    </row>
    <row r="1017" spans="1:238" s="210" customFormat="1">
      <c r="A1017" s="122"/>
      <c r="B1017" s="116"/>
      <c r="C1017" s="117"/>
      <c r="D1017" s="118"/>
      <c r="E1017" s="119"/>
      <c r="F1017" s="120"/>
      <c r="G1017" s="121"/>
      <c r="H1017" s="6"/>
      <c r="I1017" s="40"/>
      <c r="J1017" s="41"/>
      <c r="K1017" s="42"/>
      <c r="L1017" s="38"/>
      <c r="N1017" s="39"/>
      <c r="O1017" s="39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  <c r="BW1017" s="5"/>
      <c r="BX1017" s="5"/>
      <c r="BY1017" s="5"/>
      <c r="BZ1017" s="5"/>
      <c r="CA1017" s="5"/>
      <c r="CB1017" s="5"/>
      <c r="CC1017" s="5"/>
      <c r="CD1017" s="5"/>
      <c r="CE1017" s="5"/>
      <c r="CF1017" s="5"/>
      <c r="CG1017" s="5"/>
      <c r="CH1017" s="5"/>
      <c r="CI1017" s="5"/>
      <c r="CJ1017" s="5"/>
      <c r="CK1017" s="5"/>
      <c r="CL1017" s="5"/>
      <c r="CM1017" s="5"/>
      <c r="CN1017" s="5"/>
      <c r="CO1017" s="5"/>
      <c r="CP1017" s="5"/>
      <c r="CQ1017" s="5"/>
      <c r="CR1017" s="5"/>
      <c r="CS1017" s="5"/>
      <c r="CT1017" s="5"/>
      <c r="CU1017" s="5"/>
      <c r="CV1017" s="5"/>
      <c r="CW1017" s="5"/>
      <c r="CX1017" s="5"/>
      <c r="CY1017" s="5"/>
      <c r="CZ1017" s="5"/>
      <c r="DA1017" s="5"/>
      <c r="DB1017" s="5"/>
      <c r="DC1017" s="5"/>
      <c r="DD1017" s="5"/>
      <c r="DE1017" s="5"/>
      <c r="DF1017" s="5"/>
      <c r="DG1017" s="5"/>
      <c r="DH1017" s="5"/>
      <c r="DI1017" s="5"/>
      <c r="DJ1017" s="5"/>
      <c r="DK1017" s="5"/>
      <c r="DL1017" s="5"/>
      <c r="DM1017" s="5"/>
      <c r="DN1017" s="5"/>
      <c r="DO1017" s="5"/>
      <c r="DP1017" s="5"/>
      <c r="DQ1017" s="5"/>
      <c r="DR1017" s="5"/>
      <c r="DS1017" s="5"/>
      <c r="DT1017" s="5"/>
      <c r="DU1017" s="5"/>
      <c r="DV1017" s="5"/>
      <c r="DW1017" s="5"/>
      <c r="DX1017" s="5"/>
      <c r="DY1017" s="5"/>
      <c r="DZ1017" s="5"/>
      <c r="EA1017" s="5"/>
      <c r="EB1017" s="5"/>
      <c r="EC1017" s="5"/>
      <c r="ED1017" s="5"/>
      <c r="EE1017" s="5"/>
      <c r="EF1017" s="5"/>
      <c r="EG1017" s="5"/>
      <c r="EH1017" s="5"/>
      <c r="EI1017" s="5"/>
      <c r="EJ1017" s="5"/>
      <c r="EK1017" s="5"/>
      <c r="EL1017" s="5"/>
      <c r="EM1017" s="5"/>
      <c r="EN1017" s="5"/>
      <c r="EO1017" s="5"/>
      <c r="EP1017" s="5"/>
      <c r="EQ1017" s="5"/>
      <c r="ER1017" s="5"/>
      <c r="ES1017" s="5"/>
      <c r="ET1017" s="5"/>
      <c r="EU1017" s="5"/>
      <c r="EV1017" s="5"/>
      <c r="EW1017" s="5"/>
      <c r="EX1017" s="5"/>
      <c r="EY1017" s="5"/>
      <c r="EZ1017" s="5"/>
      <c r="FA1017" s="5"/>
      <c r="FB1017" s="5"/>
      <c r="FC1017" s="5"/>
      <c r="FD1017" s="5"/>
      <c r="FE1017" s="5"/>
      <c r="FF1017" s="5"/>
      <c r="FG1017" s="5"/>
      <c r="FH1017" s="5"/>
      <c r="FI1017" s="5"/>
      <c r="FJ1017" s="5"/>
      <c r="FK1017" s="5"/>
      <c r="FL1017" s="5"/>
      <c r="FM1017" s="5"/>
      <c r="FN1017" s="5"/>
      <c r="FO1017" s="5"/>
      <c r="FP1017" s="5"/>
      <c r="FQ1017" s="5"/>
      <c r="FR1017" s="5"/>
      <c r="FS1017" s="5"/>
      <c r="FT1017" s="5"/>
      <c r="FU1017" s="5"/>
      <c r="FV1017" s="5"/>
      <c r="FW1017" s="5"/>
      <c r="FX1017" s="5"/>
      <c r="FY1017" s="5"/>
      <c r="FZ1017" s="5"/>
      <c r="GA1017" s="5"/>
      <c r="GB1017" s="5"/>
      <c r="GC1017" s="5"/>
      <c r="GD1017" s="5"/>
      <c r="GE1017" s="5"/>
      <c r="GF1017" s="5"/>
      <c r="GG1017" s="5"/>
      <c r="GH1017" s="5"/>
      <c r="GI1017" s="5"/>
      <c r="GJ1017" s="5"/>
      <c r="GK1017" s="5"/>
      <c r="GL1017" s="5"/>
      <c r="GM1017" s="5"/>
      <c r="GN1017" s="5"/>
      <c r="GO1017" s="5"/>
      <c r="GP1017" s="5"/>
      <c r="GQ1017" s="5"/>
      <c r="GR1017" s="5"/>
      <c r="GS1017" s="5"/>
      <c r="GT1017" s="5"/>
      <c r="GU1017" s="5"/>
      <c r="GV1017" s="5"/>
      <c r="GW1017" s="5"/>
      <c r="GX1017" s="5"/>
      <c r="GY1017" s="5"/>
      <c r="GZ1017" s="5"/>
      <c r="HA1017" s="5"/>
      <c r="HB1017" s="5"/>
      <c r="HC1017" s="5"/>
      <c r="HD1017" s="5"/>
      <c r="HE1017" s="5"/>
      <c r="HF1017" s="5"/>
      <c r="HG1017" s="5"/>
      <c r="HH1017" s="5"/>
      <c r="HI1017" s="5"/>
      <c r="HJ1017" s="5"/>
      <c r="HK1017" s="5"/>
      <c r="HL1017" s="5"/>
      <c r="HM1017" s="5"/>
      <c r="HN1017" s="5"/>
      <c r="HO1017" s="5"/>
      <c r="HP1017" s="5"/>
      <c r="HQ1017" s="5"/>
      <c r="HR1017" s="5"/>
      <c r="HS1017" s="5"/>
      <c r="HT1017" s="5"/>
      <c r="HU1017" s="5"/>
      <c r="HV1017" s="5"/>
      <c r="HW1017" s="5"/>
      <c r="HX1017" s="5"/>
      <c r="HY1017" s="5"/>
      <c r="HZ1017" s="5"/>
      <c r="IA1017" s="5"/>
      <c r="IB1017" s="5"/>
      <c r="IC1017" s="5"/>
      <c r="ID1017" s="5"/>
    </row>
    <row r="1018" spans="1:238" s="210" customFormat="1">
      <c r="A1018" s="122"/>
      <c r="B1018" s="116"/>
      <c r="C1018" s="117"/>
      <c r="D1018" s="118"/>
      <c r="E1018" s="119"/>
      <c r="F1018" s="120"/>
      <c r="G1018" s="121"/>
      <c r="H1018" s="6"/>
      <c r="I1018" s="40"/>
      <c r="J1018" s="41"/>
      <c r="K1018" s="42"/>
      <c r="L1018" s="38"/>
      <c r="N1018" s="39"/>
      <c r="O1018" s="39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5"/>
      <c r="DW1018" s="5"/>
      <c r="DX1018" s="5"/>
      <c r="DY1018" s="5"/>
      <c r="DZ1018" s="5"/>
      <c r="EA1018" s="5"/>
      <c r="EB1018" s="5"/>
      <c r="EC1018" s="5"/>
      <c r="ED1018" s="5"/>
      <c r="EE1018" s="5"/>
      <c r="EF1018" s="5"/>
      <c r="EG1018" s="5"/>
      <c r="EH1018" s="5"/>
      <c r="EI1018" s="5"/>
      <c r="EJ1018" s="5"/>
      <c r="EK1018" s="5"/>
      <c r="EL1018" s="5"/>
      <c r="EM1018" s="5"/>
      <c r="EN1018" s="5"/>
      <c r="EO1018" s="5"/>
      <c r="EP1018" s="5"/>
      <c r="EQ1018" s="5"/>
      <c r="ER1018" s="5"/>
      <c r="ES1018" s="5"/>
      <c r="ET1018" s="5"/>
      <c r="EU1018" s="5"/>
      <c r="EV1018" s="5"/>
      <c r="EW1018" s="5"/>
      <c r="EX1018" s="5"/>
      <c r="EY1018" s="5"/>
      <c r="EZ1018" s="5"/>
      <c r="FA1018" s="5"/>
      <c r="FB1018" s="5"/>
      <c r="FC1018" s="5"/>
      <c r="FD1018" s="5"/>
      <c r="FE1018" s="5"/>
      <c r="FF1018" s="5"/>
      <c r="FG1018" s="5"/>
      <c r="FH1018" s="5"/>
      <c r="FI1018" s="5"/>
      <c r="FJ1018" s="5"/>
      <c r="FK1018" s="5"/>
      <c r="FL1018" s="5"/>
      <c r="FM1018" s="5"/>
      <c r="FN1018" s="5"/>
      <c r="FO1018" s="5"/>
      <c r="FP1018" s="5"/>
      <c r="FQ1018" s="5"/>
      <c r="FR1018" s="5"/>
      <c r="FS1018" s="5"/>
      <c r="FT1018" s="5"/>
      <c r="FU1018" s="5"/>
      <c r="FV1018" s="5"/>
      <c r="FW1018" s="5"/>
      <c r="FX1018" s="5"/>
      <c r="FY1018" s="5"/>
      <c r="FZ1018" s="5"/>
      <c r="GA1018" s="5"/>
      <c r="GB1018" s="5"/>
      <c r="GC1018" s="5"/>
      <c r="GD1018" s="5"/>
      <c r="GE1018" s="5"/>
      <c r="GF1018" s="5"/>
      <c r="GG1018" s="5"/>
      <c r="GH1018" s="5"/>
      <c r="GI1018" s="5"/>
      <c r="GJ1018" s="5"/>
      <c r="GK1018" s="5"/>
      <c r="GL1018" s="5"/>
      <c r="GM1018" s="5"/>
      <c r="GN1018" s="5"/>
      <c r="GO1018" s="5"/>
      <c r="GP1018" s="5"/>
      <c r="GQ1018" s="5"/>
      <c r="GR1018" s="5"/>
      <c r="GS1018" s="5"/>
      <c r="GT1018" s="5"/>
      <c r="GU1018" s="5"/>
      <c r="GV1018" s="5"/>
      <c r="GW1018" s="5"/>
      <c r="GX1018" s="5"/>
      <c r="GY1018" s="5"/>
      <c r="GZ1018" s="5"/>
      <c r="HA1018" s="5"/>
      <c r="HB1018" s="5"/>
      <c r="HC1018" s="5"/>
      <c r="HD1018" s="5"/>
      <c r="HE1018" s="5"/>
      <c r="HF1018" s="5"/>
      <c r="HG1018" s="5"/>
      <c r="HH1018" s="5"/>
      <c r="HI1018" s="5"/>
      <c r="HJ1018" s="5"/>
      <c r="HK1018" s="5"/>
      <c r="HL1018" s="5"/>
      <c r="HM1018" s="5"/>
      <c r="HN1018" s="5"/>
      <c r="HO1018" s="5"/>
      <c r="HP1018" s="5"/>
      <c r="HQ1018" s="5"/>
      <c r="HR1018" s="5"/>
      <c r="HS1018" s="5"/>
      <c r="HT1018" s="5"/>
      <c r="HU1018" s="5"/>
      <c r="HV1018" s="5"/>
      <c r="HW1018" s="5"/>
      <c r="HX1018" s="5"/>
      <c r="HY1018" s="5"/>
      <c r="HZ1018" s="5"/>
      <c r="IA1018" s="5"/>
      <c r="IB1018" s="5"/>
      <c r="IC1018" s="5"/>
      <c r="ID1018" s="5"/>
    </row>
    <row r="1020" spans="1:238" s="210" customFormat="1">
      <c r="A1020" s="122"/>
      <c r="B1020" s="116"/>
      <c r="C1020" s="117"/>
      <c r="D1020" s="118"/>
      <c r="E1020" s="119"/>
      <c r="F1020" s="120"/>
      <c r="G1020" s="121"/>
      <c r="H1020" s="6"/>
      <c r="I1020" s="40"/>
      <c r="J1020" s="41"/>
      <c r="K1020" s="42"/>
      <c r="L1020" s="38"/>
      <c r="N1020" s="39"/>
      <c r="O1020" s="39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  <c r="BN1020" s="5"/>
      <c r="BO1020" s="5"/>
      <c r="BP1020" s="5"/>
      <c r="BQ1020" s="5"/>
      <c r="BR1020" s="5"/>
      <c r="BS1020" s="5"/>
      <c r="BT1020" s="5"/>
      <c r="BU1020" s="5"/>
      <c r="BV1020" s="5"/>
      <c r="BW1020" s="5"/>
      <c r="BX1020" s="5"/>
      <c r="BY1020" s="5"/>
      <c r="BZ1020" s="5"/>
      <c r="CA1020" s="5"/>
      <c r="CB1020" s="5"/>
      <c r="CC1020" s="5"/>
      <c r="CD1020" s="5"/>
      <c r="CE1020" s="5"/>
      <c r="CF1020" s="5"/>
      <c r="CG1020" s="5"/>
      <c r="CH1020" s="5"/>
      <c r="CI1020" s="5"/>
      <c r="CJ1020" s="5"/>
      <c r="CK1020" s="5"/>
      <c r="CL1020" s="5"/>
      <c r="CM1020" s="5"/>
      <c r="CN1020" s="5"/>
      <c r="CO1020" s="5"/>
      <c r="CP1020" s="5"/>
      <c r="CQ1020" s="5"/>
      <c r="CR1020" s="5"/>
      <c r="CS1020" s="5"/>
      <c r="CT1020" s="5"/>
      <c r="CU1020" s="5"/>
      <c r="CV1020" s="5"/>
      <c r="CW1020" s="5"/>
      <c r="CX1020" s="5"/>
      <c r="CY1020" s="5"/>
      <c r="CZ1020" s="5"/>
      <c r="DA1020" s="5"/>
      <c r="DB1020" s="5"/>
      <c r="DC1020" s="5"/>
      <c r="DD1020" s="5"/>
      <c r="DE1020" s="5"/>
      <c r="DF1020" s="5"/>
      <c r="DG1020" s="5"/>
      <c r="DH1020" s="5"/>
      <c r="DI1020" s="5"/>
      <c r="DJ1020" s="5"/>
      <c r="DK1020" s="5"/>
      <c r="DL1020" s="5"/>
      <c r="DM1020" s="5"/>
      <c r="DN1020" s="5"/>
      <c r="DO1020" s="5"/>
      <c r="DP1020" s="5"/>
      <c r="DQ1020" s="5"/>
      <c r="DR1020" s="5"/>
      <c r="DS1020" s="5"/>
      <c r="DT1020" s="5"/>
      <c r="DU1020" s="5"/>
      <c r="DV1020" s="5"/>
      <c r="DW1020" s="5"/>
      <c r="DX1020" s="5"/>
      <c r="DY1020" s="5"/>
      <c r="DZ1020" s="5"/>
      <c r="EA1020" s="5"/>
      <c r="EB1020" s="5"/>
      <c r="EC1020" s="5"/>
      <c r="ED1020" s="5"/>
      <c r="EE1020" s="5"/>
      <c r="EF1020" s="5"/>
      <c r="EG1020" s="5"/>
      <c r="EH1020" s="5"/>
      <c r="EI1020" s="5"/>
      <c r="EJ1020" s="5"/>
      <c r="EK1020" s="5"/>
      <c r="EL1020" s="5"/>
      <c r="EM1020" s="5"/>
      <c r="EN1020" s="5"/>
      <c r="EO1020" s="5"/>
      <c r="EP1020" s="5"/>
      <c r="EQ1020" s="5"/>
      <c r="ER1020" s="5"/>
      <c r="ES1020" s="5"/>
      <c r="ET1020" s="5"/>
      <c r="EU1020" s="5"/>
      <c r="EV1020" s="5"/>
      <c r="EW1020" s="5"/>
      <c r="EX1020" s="5"/>
      <c r="EY1020" s="5"/>
      <c r="EZ1020" s="5"/>
      <c r="FA1020" s="5"/>
      <c r="FB1020" s="5"/>
      <c r="FC1020" s="5"/>
      <c r="FD1020" s="5"/>
      <c r="FE1020" s="5"/>
      <c r="FF1020" s="5"/>
      <c r="FG1020" s="5"/>
      <c r="FH1020" s="5"/>
      <c r="FI1020" s="5"/>
      <c r="FJ1020" s="5"/>
      <c r="FK1020" s="5"/>
      <c r="FL1020" s="5"/>
      <c r="FM1020" s="5"/>
      <c r="FN1020" s="5"/>
      <c r="FO1020" s="5"/>
      <c r="FP1020" s="5"/>
      <c r="FQ1020" s="5"/>
      <c r="FR1020" s="5"/>
      <c r="FS1020" s="5"/>
      <c r="FT1020" s="5"/>
      <c r="FU1020" s="5"/>
      <c r="FV1020" s="5"/>
      <c r="FW1020" s="5"/>
      <c r="FX1020" s="5"/>
      <c r="FY1020" s="5"/>
      <c r="FZ1020" s="5"/>
      <c r="GA1020" s="5"/>
      <c r="GB1020" s="5"/>
      <c r="GC1020" s="5"/>
      <c r="GD1020" s="5"/>
      <c r="GE1020" s="5"/>
      <c r="GF1020" s="5"/>
      <c r="GG1020" s="5"/>
      <c r="GH1020" s="5"/>
      <c r="GI1020" s="5"/>
      <c r="GJ1020" s="5"/>
      <c r="GK1020" s="5"/>
      <c r="GL1020" s="5"/>
      <c r="GM1020" s="5"/>
      <c r="GN1020" s="5"/>
      <c r="GO1020" s="5"/>
      <c r="GP1020" s="5"/>
      <c r="GQ1020" s="5"/>
      <c r="GR1020" s="5"/>
      <c r="GS1020" s="5"/>
      <c r="GT1020" s="5"/>
      <c r="GU1020" s="5"/>
      <c r="GV1020" s="5"/>
      <c r="GW1020" s="5"/>
      <c r="GX1020" s="5"/>
      <c r="GY1020" s="5"/>
      <c r="GZ1020" s="5"/>
      <c r="HA1020" s="5"/>
      <c r="HB1020" s="5"/>
      <c r="HC1020" s="5"/>
      <c r="HD1020" s="5"/>
      <c r="HE1020" s="5"/>
      <c r="HF1020" s="5"/>
      <c r="HG1020" s="5"/>
      <c r="HH1020" s="5"/>
      <c r="HI1020" s="5"/>
      <c r="HJ1020" s="5"/>
      <c r="HK1020" s="5"/>
      <c r="HL1020" s="5"/>
      <c r="HM1020" s="5"/>
      <c r="HN1020" s="5"/>
      <c r="HO1020" s="5"/>
      <c r="HP1020" s="5"/>
      <c r="HQ1020" s="5"/>
      <c r="HR1020" s="5"/>
      <c r="HS1020" s="5"/>
      <c r="HT1020" s="5"/>
      <c r="HU1020" s="5"/>
      <c r="HV1020" s="5"/>
      <c r="HW1020" s="5"/>
      <c r="HX1020" s="5"/>
      <c r="HY1020" s="5"/>
      <c r="HZ1020" s="5"/>
      <c r="IA1020" s="5"/>
      <c r="IB1020" s="5"/>
      <c r="IC1020" s="5"/>
      <c r="ID1020" s="5"/>
    </row>
    <row r="1022" spans="1:238" s="210" customFormat="1">
      <c r="A1022" s="122"/>
      <c r="B1022" s="116"/>
      <c r="C1022" s="117"/>
      <c r="D1022" s="118"/>
      <c r="E1022" s="119"/>
      <c r="F1022" s="120"/>
      <c r="G1022" s="121"/>
      <c r="H1022" s="6"/>
      <c r="I1022" s="40"/>
      <c r="J1022" s="41"/>
      <c r="K1022" s="42"/>
      <c r="L1022" s="38"/>
      <c r="N1022" s="39"/>
      <c r="O1022" s="39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5"/>
      <c r="DW1022" s="5"/>
      <c r="DX1022" s="5"/>
      <c r="DY1022" s="5"/>
      <c r="DZ1022" s="5"/>
      <c r="EA1022" s="5"/>
      <c r="EB1022" s="5"/>
      <c r="EC1022" s="5"/>
      <c r="ED1022" s="5"/>
      <c r="EE1022" s="5"/>
      <c r="EF1022" s="5"/>
      <c r="EG1022" s="5"/>
      <c r="EH1022" s="5"/>
      <c r="EI1022" s="5"/>
      <c r="EJ1022" s="5"/>
      <c r="EK1022" s="5"/>
      <c r="EL1022" s="5"/>
      <c r="EM1022" s="5"/>
      <c r="EN1022" s="5"/>
      <c r="EO1022" s="5"/>
      <c r="EP1022" s="5"/>
      <c r="EQ1022" s="5"/>
      <c r="ER1022" s="5"/>
      <c r="ES1022" s="5"/>
      <c r="ET1022" s="5"/>
      <c r="EU1022" s="5"/>
      <c r="EV1022" s="5"/>
      <c r="EW1022" s="5"/>
      <c r="EX1022" s="5"/>
      <c r="EY1022" s="5"/>
      <c r="EZ1022" s="5"/>
      <c r="FA1022" s="5"/>
      <c r="FB1022" s="5"/>
      <c r="FC1022" s="5"/>
      <c r="FD1022" s="5"/>
      <c r="FE1022" s="5"/>
      <c r="FF1022" s="5"/>
      <c r="FG1022" s="5"/>
      <c r="FH1022" s="5"/>
      <c r="FI1022" s="5"/>
      <c r="FJ1022" s="5"/>
      <c r="FK1022" s="5"/>
      <c r="FL1022" s="5"/>
      <c r="FM1022" s="5"/>
      <c r="FN1022" s="5"/>
      <c r="FO1022" s="5"/>
      <c r="FP1022" s="5"/>
      <c r="FQ1022" s="5"/>
      <c r="FR1022" s="5"/>
      <c r="FS1022" s="5"/>
      <c r="FT1022" s="5"/>
      <c r="FU1022" s="5"/>
      <c r="FV1022" s="5"/>
      <c r="FW1022" s="5"/>
      <c r="FX1022" s="5"/>
      <c r="FY1022" s="5"/>
      <c r="FZ1022" s="5"/>
      <c r="GA1022" s="5"/>
      <c r="GB1022" s="5"/>
      <c r="GC1022" s="5"/>
      <c r="GD1022" s="5"/>
      <c r="GE1022" s="5"/>
      <c r="GF1022" s="5"/>
      <c r="GG1022" s="5"/>
      <c r="GH1022" s="5"/>
      <c r="GI1022" s="5"/>
      <c r="GJ1022" s="5"/>
      <c r="GK1022" s="5"/>
      <c r="GL1022" s="5"/>
      <c r="GM1022" s="5"/>
      <c r="GN1022" s="5"/>
      <c r="GO1022" s="5"/>
      <c r="GP1022" s="5"/>
      <c r="GQ1022" s="5"/>
      <c r="GR1022" s="5"/>
      <c r="GS1022" s="5"/>
      <c r="GT1022" s="5"/>
      <c r="GU1022" s="5"/>
      <c r="GV1022" s="5"/>
      <c r="GW1022" s="5"/>
      <c r="GX1022" s="5"/>
      <c r="GY1022" s="5"/>
      <c r="GZ1022" s="5"/>
      <c r="HA1022" s="5"/>
      <c r="HB1022" s="5"/>
      <c r="HC1022" s="5"/>
      <c r="HD1022" s="5"/>
      <c r="HE1022" s="5"/>
      <c r="HF1022" s="5"/>
      <c r="HG1022" s="5"/>
      <c r="HH1022" s="5"/>
      <c r="HI1022" s="5"/>
      <c r="HJ1022" s="5"/>
      <c r="HK1022" s="5"/>
      <c r="HL1022" s="5"/>
      <c r="HM1022" s="5"/>
      <c r="HN1022" s="5"/>
      <c r="HO1022" s="5"/>
      <c r="HP1022" s="5"/>
      <c r="HQ1022" s="5"/>
      <c r="HR1022" s="5"/>
      <c r="HS1022" s="5"/>
      <c r="HT1022" s="5"/>
      <c r="HU1022" s="5"/>
      <c r="HV1022" s="5"/>
      <c r="HW1022" s="5"/>
      <c r="HX1022" s="5"/>
      <c r="HY1022" s="5"/>
      <c r="HZ1022" s="5"/>
      <c r="IA1022" s="5"/>
      <c r="IB1022" s="5"/>
      <c r="IC1022" s="5"/>
      <c r="ID1022" s="5"/>
    </row>
    <row r="1024" spans="1:238" s="210" customFormat="1">
      <c r="A1024" s="122"/>
      <c r="B1024" s="116"/>
      <c r="C1024" s="117"/>
      <c r="D1024" s="118"/>
      <c r="E1024" s="119"/>
      <c r="F1024" s="120"/>
      <c r="G1024" s="121"/>
      <c r="H1024" s="6"/>
      <c r="I1024" s="40"/>
      <c r="J1024" s="41"/>
      <c r="K1024" s="42"/>
      <c r="L1024" s="38"/>
      <c r="N1024" s="39"/>
      <c r="O1024" s="39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  <c r="BP1024" s="5"/>
      <c r="BQ1024" s="5"/>
      <c r="BR1024" s="5"/>
      <c r="BS1024" s="5"/>
      <c r="BT1024" s="5"/>
      <c r="BU1024" s="5"/>
      <c r="BV1024" s="5"/>
      <c r="BW1024" s="5"/>
      <c r="BX1024" s="5"/>
      <c r="BY1024" s="5"/>
      <c r="BZ1024" s="5"/>
      <c r="CA1024" s="5"/>
      <c r="CB1024" s="5"/>
      <c r="CC1024" s="5"/>
      <c r="CD1024" s="5"/>
      <c r="CE1024" s="5"/>
      <c r="CF1024" s="5"/>
      <c r="CG1024" s="5"/>
      <c r="CH1024" s="5"/>
      <c r="CI1024" s="5"/>
      <c r="CJ1024" s="5"/>
      <c r="CK1024" s="5"/>
      <c r="CL1024" s="5"/>
      <c r="CM1024" s="5"/>
      <c r="CN1024" s="5"/>
      <c r="CO1024" s="5"/>
      <c r="CP1024" s="5"/>
      <c r="CQ1024" s="5"/>
      <c r="CR1024" s="5"/>
      <c r="CS1024" s="5"/>
      <c r="CT1024" s="5"/>
      <c r="CU1024" s="5"/>
      <c r="CV1024" s="5"/>
      <c r="CW1024" s="5"/>
      <c r="CX1024" s="5"/>
      <c r="CY1024" s="5"/>
      <c r="CZ1024" s="5"/>
      <c r="DA1024" s="5"/>
      <c r="DB1024" s="5"/>
      <c r="DC1024" s="5"/>
      <c r="DD1024" s="5"/>
      <c r="DE1024" s="5"/>
      <c r="DF1024" s="5"/>
      <c r="DG1024" s="5"/>
      <c r="DH1024" s="5"/>
      <c r="DI1024" s="5"/>
      <c r="DJ1024" s="5"/>
      <c r="DK1024" s="5"/>
      <c r="DL1024" s="5"/>
      <c r="DM1024" s="5"/>
      <c r="DN1024" s="5"/>
      <c r="DO1024" s="5"/>
      <c r="DP1024" s="5"/>
      <c r="DQ1024" s="5"/>
      <c r="DR1024" s="5"/>
      <c r="DS1024" s="5"/>
      <c r="DT1024" s="5"/>
      <c r="DU1024" s="5"/>
      <c r="DV1024" s="5"/>
      <c r="DW1024" s="5"/>
      <c r="DX1024" s="5"/>
      <c r="DY1024" s="5"/>
      <c r="DZ1024" s="5"/>
      <c r="EA1024" s="5"/>
      <c r="EB1024" s="5"/>
      <c r="EC1024" s="5"/>
      <c r="ED1024" s="5"/>
      <c r="EE1024" s="5"/>
      <c r="EF1024" s="5"/>
      <c r="EG1024" s="5"/>
      <c r="EH1024" s="5"/>
      <c r="EI1024" s="5"/>
      <c r="EJ1024" s="5"/>
      <c r="EK1024" s="5"/>
      <c r="EL1024" s="5"/>
      <c r="EM1024" s="5"/>
      <c r="EN1024" s="5"/>
      <c r="EO1024" s="5"/>
      <c r="EP1024" s="5"/>
      <c r="EQ1024" s="5"/>
      <c r="ER1024" s="5"/>
      <c r="ES1024" s="5"/>
      <c r="ET1024" s="5"/>
      <c r="EU1024" s="5"/>
      <c r="EV1024" s="5"/>
      <c r="EW1024" s="5"/>
      <c r="EX1024" s="5"/>
      <c r="EY1024" s="5"/>
      <c r="EZ1024" s="5"/>
      <c r="FA1024" s="5"/>
      <c r="FB1024" s="5"/>
      <c r="FC1024" s="5"/>
      <c r="FD1024" s="5"/>
      <c r="FE1024" s="5"/>
      <c r="FF1024" s="5"/>
      <c r="FG1024" s="5"/>
      <c r="FH1024" s="5"/>
      <c r="FI1024" s="5"/>
      <c r="FJ1024" s="5"/>
      <c r="FK1024" s="5"/>
      <c r="FL1024" s="5"/>
      <c r="FM1024" s="5"/>
      <c r="FN1024" s="5"/>
      <c r="FO1024" s="5"/>
      <c r="FP1024" s="5"/>
      <c r="FQ1024" s="5"/>
      <c r="FR1024" s="5"/>
      <c r="FS1024" s="5"/>
      <c r="FT1024" s="5"/>
      <c r="FU1024" s="5"/>
      <c r="FV1024" s="5"/>
      <c r="FW1024" s="5"/>
      <c r="FX1024" s="5"/>
      <c r="FY1024" s="5"/>
      <c r="FZ1024" s="5"/>
      <c r="GA1024" s="5"/>
      <c r="GB1024" s="5"/>
      <c r="GC1024" s="5"/>
      <c r="GD1024" s="5"/>
      <c r="GE1024" s="5"/>
      <c r="GF1024" s="5"/>
      <c r="GG1024" s="5"/>
      <c r="GH1024" s="5"/>
      <c r="GI1024" s="5"/>
      <c r="GJ1024" s="5"/>
      <c r="GK1024" s="5"/>
      <c r="GL1024" s="5"/>
      <c r="GM1024" s="5"/>
      <c r="GN1024" s="5"/>
      <c r="GO1024" s="5"/>
      <c r="GP1024" s="5"/>
      <c r="GQ1024" s="5"/>
      <c r="GR1024" s="5"/>
      <c r="GS1024" s="5"/>
      <c r="GT1024" s="5"/>
      <c r="GU1024" s="5"/>
      <c r="GV1024" s="5"/>
      <c r="GW1024" s="5"/>
      <c r="GX1024" s="5"/>
      <c r="GY1024" s="5"/>
      <c r="GZ1024" s="5"/>
      <c r="HA1024" s="5"/>
      <c r="HB1024" s="5"/>
      <c r="HC1024" s="5"/>
      <c r="HD1024" s="5"/>
      <c r="HE1024" s="5"/>
      <c r="HF1024" s="5"/>
      <c r="HG1024" s="5"/>
      <c r="HH1024" s="5"/>
      <c r="HI1024" s="5"/>
      <c r="HJ1024" s="5"/>
      <c r="HK1024" s="5"/>
      <c r="HL1024" s="5"/>
      <c r="HM1024" s="5"/>
      <c r="HN1024" s="5"/>
      <c r="HO1024" s="5"/>
      <c r="HP1024" s="5"/>
      <c r="HQ1024" s="5"/>
      <c r="HR1024" s="5"/>
      <c r="HS1024" s="5"/>
      <c r="HT1024" s="5"/>
      <c r="HU1024" s="5"/>
      <c r="HV1024" s="5"/>
      <c r="HW1024" s="5"/>
      <c r="HX1024" s="5"/>
      <c r="HY1024" s="5"/>
      <c r="HZ1024" s="5"/>
      <c r="IA1024" s="5"/>
      <c r="IB1024" s="5"/>
      <c r="IC1024" s="5"/>
      <c r="ID1024" s="5"/>
    </row>
    <row r="1026" spans="1:238" s="210" customFormat="1">
      <c r="A1026" s="122"/>
      <c r="B1026" s="116"/>
      <c r="C1026" s="117"/>
      <c r="D1026" s="118"/>
      <c r="E1026" s="119"/>
      <c r="F1026" s="120"/>
      <c r="G1026" s="121"/>
      <c r="H1026" s="6"/>
      <c r="I1026" s="40"/>
      <c r="J1026" s="41"/>
      <c r="K1026" s="42"/>
      <c r="L1026" s="38"/>
      <c r="N1026" s="39"/>
      <c r="O1026" s="39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5"/>
      <c r="DW1026" s="5"/>
      <c r="DX1026" s="5"/>
      <c r="DY1026" s="5"/>
      <c r="DZ1026" s="5"/>
      <c r="EA1026" s="5"/>
      <c r="EB1026" s="5"/>
      <c r="EC1026" s="5"/>
      <c r="ED1026" s="5"/>
      <c r="EE1026" s="5"/>
      <c r="EF1026" s="5"/>
      <c r="EG1026" s="5"/>
      <c r="EH1026" s="5"/>
      <c r="EI1026" s="5"/>
      <c r="EJ1026" s="5"/>
      <c r="EK1026" s="5"/>
      <c r="EL1026" s="5"/>
      <c r="EM1026" s="5"/>
      <c r="EN1026" s="5"/>
      <c r="EO1026" s="5"/>
      <c r="EP1026" s="5"/>
      <c r="EQ1026" s="5"/>
      <c r="ER1026" s="5"/>
      <c r="ES1026" s="5"/>
      <c r="ET1026" s="5"/>
      <c r="EU1026" s="5"/>
      <c r="EV1026" s="5"/>
      <c r="EW1026" s="5"/>
      <c r="EX1026" s="5"/>
      <c r="EY1026" s="5"/>
      <c r="EZ1026" s="5"/>
      <c r="FA1026" s="5"/>
      <c r="FB1026" s="5"/>
      <c r="FC1026" s="5"/>
      <c r="FD1026" s="5"/>
      <c r="FE1026" s="5"/>
      <c r="FF1026" s="5"/>
      <c r="FG1026" s="5"/>
      <c r="FH1026" s="5"/>
      <c r="FI1026" s="5"/>
      <c r="FJ1026" s="5"/>
      <c r="FK1026" s="5"/>
      <c r="FL1026" s="5"/>
      <c r="FM1026" s="5"/>
      <c r="FN1026" s="5"/>
      <c r="FO1026" s="5"/>
      <c r="FP1026" s="5"/>
      <c r="FQ1026" s="5"/>
      <c r="FR1026" s="5"/>
      <c r="FS1026" s="5"/>
      <c r="FT1026" s="5"/>
      <c r="FU1026" s="5"/>
      <c r="FV1026" s="5"/>
      <c r="FW1026" s="5"/>
      <c r="FX1026" s="5"/>
      <c r="FY1026" s="5"/>
      <c r="FZ1026" s="5"/>
      <c r="GA1026" s="5"/>
      <c r="GB1026" s="5"/>
      <c r="GC1026" s="5"/>
      <c r="GD1026" s="5"/>
      <c r="GE1026" s="5"/>
      <c r="GF1026" s="5"/>
      <c r="GG1026" s="5"/>
      <c r="GH1026" s="5"/>
      <c r="GI1026" s="5"/>
      <c r="GJ1026" s="5"/>
      <c r="GK1026" s="5"/>
      <c r="GL1026" s="5"/>
      <c r="GM1026" s="5"/>
      <c r="GN1026" s="5"/>
      <c r="GO1026" s="5"/>
      <c r="GP1026" s="5"/>
      <c r="GQ1026" s="5"/>
      <c r="GR1026" s="5"/>
      <c r="GS1026" s="5"/>
      <c r="GT1026" s="5"/>
      <c r="GU1026" s="5"/>
      <c r="GV1026" s="5"/>
      <c r="GW1026" s="5"/>
      <c r="GX1026" s="5"/>
      <c r="GY1026" s="5"/>
      <c r="GZ1026" s="5"/>
      <c r="HA1026" s="5"/>
      <c r="HB1026" s="5"/>
      <c r="HC1026" s="5"/>
      <c r="HD1026" s="5"/>
      <c r="HE1026" s="5"/>
      <c r="HF1026" s="5"/>
      <c r="HG1026" s="5"/>
      <c r="HH1026" s="5"/>
      <c r="HI1026" s="5"/>
      <c r="HJ1026" s="5"/>
      <c r="HK1026" s="5"/>
      <c r="HL1026" s="5"/>
      <c r="HM1026" s="5"/>
      <c r="HN1026" s="5"/>
      <c r="HO1026" s="5"/>
      <c r="HP1026" s="5"/>
      <c r="HQ1026" s="5"/>
      <c r="HR1026" s="5"/>
      <c r="HS1026" s="5"/>
      <c r="HT1026" s="5"/>
      <c r="HU1026" s="5"/>
      <c r="HV1026" s="5"/>
      <c r="HW1026" s="5"/>
      <c r="HX1026" s="5"/>
      <c r="HY1026" s="5"/>
      <c r="HZ1026" s="5"/>
      <c r="IA1026" s="5"/>
      <c r="IB1026" s="5"/>
      <c r="IC1026" s="5"/>
      <c r="ID1026" s="5"/>
    </row>
    <row r="1028" spans="1:238" s="210" customFormat="1">
      <c r="A1028" s="122"/>
      <c r="B1028" s="116"/>
      <c r="C1028" s="117"/>
      <c r="D1028" s="118"/>
      <c r="E1028" s="119"/>
      <c r="F1028" s="120"/>
      <c r="G1028" s="121"/>
      <c r="H1028" s="6"/>
      <c r="I1028" s="40"/>
      <c r="J1028" s="41"/>
      <c r="K1028" s="42"/>
      <c r="L1028" s="38"/>
      <c r="N1028" s="39"/>
      <c r="O1028" s="39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  <c r="BW1028" s="5"/>
      <c r="BX1028" s="5"/>
      <c r="BY1028" s="5"/>
      <c r="BZ1028" s="5"/>
      <c r="CA1028" s="5"/>
      <c r="CB1028" s="5"/>
      <c r="CC1028" s="5"/>
      <c r="CD1028" s="5"/>
      <c r="CE1028" s="5"/>
      <c r="CF1028" s="5"/>
      <c r="CG1028" s="5"/>
      <c r="CH1028" s="5"/>
      <c r="CI1028" s="5"/>
      <c r="CJ1028" s="5"/>
      <c r="CK1028" s="5"/>
      <c r="CL1028" s="5"/>
      <c r="CM1028" s="5"/>
      <c r="CN1028" s="5"/>
      <c r="CO1028" s="5"/>
      <c r="CP1028" s="5"/>
      <c r="CQ1028" s="5"/>
      <c r="CR1028" s="5"/>
      <c r="CS1028" s="5"/>
      <c r="CT1028" s="5"/>
      <c r="CU1028" s="5"/>
      <c r="CV1028" s="5"/>
      <c r="CW1028" s="5"/>
      <c r="CX1028" s="5"/>
      <c r="CY1028" s="5"/>
      <c r="CZ1028" s="5"/>
      <c r="DA1028" s="5"/>
      <c r="DB1028" s="5"/>
      <c r="DC1028" s="5"/>
      <c r="DD1028" s="5"/>
      <c r="DE1028" s="5"/>
      <c r="DF1028" s="5"/>
      <c r="DG1028" s="5"/>
      <c r="DH1028" s="5"/>
      <c r="DI1028" s="5"/>
      <c r="DJ1028" s="5"/>
      <c r="DK1028" s="5"/>
      <c r="DL1028" s="5"/>
      <c r="DM1028" s="5"/>
      <c r="DN1028" s="5"/>
      <c r="DO1028" s="5"/>
      <c r="DP1028" s="5"/>
      <c r="DQ1028" s="5"/>
      <c r="DR1028" s="5"/>
      <c r="DS1028" s="5"/>
      <c r="DT1028" s="5"/>
      <c r="DU1028" s="5"/>
      <c r="DV1028" s="5"/>
      <c r="DW1028" s="5"/>
      <c r="DX1028" s="5"/>
      <c r="DY1028" s="5"/>
      <c r="DZ1028" s="5"/>
      <c r="EA1028" s="5"/>
      <c r="EB1028" s="5"/>
      <c r="EC1028" s="5"/>
      <c r="ED1028" s="5"/>
      <c r="EE1028" s="5"/>
      <c r="EF1028" s="5"/>
      <c r="EG1028" s="5"/>
      <c r="EH1028" s="5"/>
      <c r="EI1028" s="5"/>
      <c r="EJ1028" s="5"/>
      <c r="EK1028" s="5"/>
      <c r="EL1028" s="5"/>
      <c r="EM1028" s="5"/>
      <c r="EN1028" s="5"/>
      <c r="EO1028" s="5"/>
      <c r="EP1028" s="5"/>
      <c r="EQ1028" s="5"/>
      <c r="ER1028" s="5"/>
      <c r="ES1028" s="5"/>
      <c r="ET1028" s="5"/>
      <c r="EU1028" s="5"/>
      <c r="EV1028" s="5"/>
      <c r="EW1028" s="5"/>
      <c r="EX1028" s="5"/>
      <c r="EY1028" s="5"/>
      <c r="EZ1028" s="5"/>
      <c r="FA1028" s="5"/>
      <c r="FB1028" s="5"/>
      <c r="FC1028" s="5"/>
      <c r="FD1028" s="5"/>
      <c r="FE1028" s="5"/>
      <c r="FF1028" s="5"/>
      <c r="FG1028" s="5"/>
      <c r="FH1028" s="5"/>
      <c r="FI1028" s="5"/>
      <c r="FJ1028" s="5"/>
      <c r="FK1028" s="5"/>
      <c r="FL1028" s="5"/>
      <c r="FM1028" s="5"/>
      <c r="FN1028" s="5"/>
      <c r="FO1028" s="5"/>
      <c r="FP1028" s="5"/>
      <c r="FQ1028" s="5"/>
      <c r="FR1028" s="5"/>
      <c r="FS1028" s="5"/>
      <c r="FT1028" s="5"/>
      <c r="FU1028" s="5"/>
      <c r="FV1028" s="5"/>
      <c r="FW1028" s="5"/>
      <c r="FX1028" s="5"/>
      <c r="FY1028" s="5"/>
      <c r="FZ1028" s="5"/>
      <c r="GA1028" s="5"/>
      <c r="GB1028" s="5"/>
      <c r="GC1028" s="5"/>
      <c r="GD1028" s="5"/>
      <c r="GE1028" s="5"/>
      <c r="GF1028" s="5"/>
      <c r="GG1028" s="5"/>
      <c r="GH1028" s="5"/>
      <c r="GI1028" s="5"/>
      <c r="GJ1028" s="5"/>
      <c r="GK1028" s="5"/>
      <c r="GL1028" s="5"/>
      <c r="GM1028" s="5"/>
      <c r="GN1028" s="5"/>
      <c r="GO1028" s="5"/>
      <c r="GP1028" s="5"/>
      <c r="GQ1028" s="5"/>
      <c r="GR1028" s="5"/>
      <c r="GS1028" s="5"/>
      <c r="GT1028" s="5"/>
      <c r="GU1028" s="5"/>
      <c r="GV1028" s="5"/>
      <c r="GW1028" s="5"/>
      <c r="GX1028" s="5"/>
      <c r="GY1028" s="5"/>
      <c r="GZ1028" s="5"/>
      <c r="HA1028" s="5"/>
      <c r="HB1028" s="5"/>
      <c r="HC1028" s="5"/>
      <c r="HD1028" s="5"/>
      <c r="HE1028" s="5"/>
      <c r="HF1028" s="5"/>
      <c r="HG1028" s="5"/>
      <c r="HH1028" s="5"/>
      <c r="HI1028" s="5"/>
      <c r="HJ1028" s="5"/>
      <c r="HK1028" s="5"/>
      <c r="HL1028" s="5"/>
      <c r="HM1028" s="5"/>
      <c r="HN1028" s="5"/>
      <c r="HO1028" s="5"/>
      <c r="HP1028" s="5"/>
      <c r="HQ1028" s="5"/>
      <c r="HR1028" s="5"/>
      <c r="HS1028" s="5"/>
      <c r="HT1028" s="5"/>
      <c r="HU1028" s="5"/>
      <c r="HV1028" s="5"/>
      <c r="HW1028" s="5"/>
      <c r="HX1028" s="5"/>
      <c r="HY1028" s="5"/>
      <c r="HZ1028" s="5"/>
      <c r="IA1028" s="5"/>
      <c r="IB1028" s="5"/>
      <c r="IC1028" s="5"/>
      <c r="ID1028" s="5"/>
    </row>
    <row r="1030" spans="1:238" s="210" customFormat="1">
      <c r="A1030" s="122"/>
      <c r="B1030" s="116"/>
      <c r="C1030" s="117"/>
      <c r="D1030" s="118"/>
      <c r="E1030" s="119"/>
      <c r="F1030" s="120"/>
      <c r="G1030" s="121"/>
      <c r="H1030" s="6"/>
      <c r="I1030" s="40"/>
      <c r="J1030" s="41"/>
      <c r="K1030" s="42"/>
      <c r="L1030" s="38"/>
      <c r="N1030" s="39"/>
      <c r="O1030" s="39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5"/>
      <c r="DW1030" s="5"/>
      <c r="DX1030" s="5"/>
      <c r="DY1030" s="5"/>
      <c r="DZ1030" s="5"/>
      <c r="EA1030" s="5"/>
      <c r="EB1030" s="5"/>
      <c r="EC1030" s="5"/>
      <c r="ED1030" s="5"/>
      <c r="EE1030" s="5"/>
      <c r="EF1030" s="5"/>
      <c r="EG1030" s="5"/>
      <c r="EH1030" s="5"/>
      <c r="EI1030" s="5"/>
      <c r="EJ1030" s="5"/>
      <c r="EK1030" s="5"/>
      <c r="EL1030" s="5"/>
      <c r="EM1030" s="5"/>
      <c r="EN1030" s="5"/>
      <c r="EO1030" s="5"/>
      <c r="EP1030" s="5"/>
      <c r="EQ1030" s="5"/>
      <c r="ER1030" s="5"/>
      <c r="ES1030" s="5"/>
      <c r="ET1030" s="5"/>
      <c r="EU1030" s="5"/>
      <c r="EV1030" s="5"/>
      <c r="EW1030" s="5"/>
      <c r="EX1030" s="5"/>
      <c r="EY1030" s="5"/>
      <c r="EZ1030" s="5"/>
      <c r="FA1030" s="5"/>
      <c r="FB1030" s="5"/>
      <c r="FC1030" s="5"/>
      <c r="FD1030" s="5"/>
      <c r="FE1030" s="5"/>
      <c r="FF1030" s="5"/>
      <c r="FG1030" s="5"/>
      <c r="FH1030" s="5"/>
      <c r="FI1030" s="5"/>
      <c r="FJ1030" s="5"/>
      <c r="FK1030" s="5"/>
      <c r="FL1030" s="5"/>
      <c r="FM1030" s="5"/>
      <c r="FN1030" s="5"/>
      <c r="FO1030" s="5"/>
      <c r="FP1030" s="5"/>
      <c r="FQ1030" s="5"/>
      <c r="FR1030" s="5"/>
      <c r="FS1030" s="5"/>
      <c r="FT1030" s="5"/>
      <c r="FU1030" s="5"/>
      <c r="FV1030" s="5"/>
      <c r="FW1030" s="5"/>
      <c r="FX1030" s="5"/>
      <c r="FY1030" s="5"/>
      <c r="FZ1030" s="5"/>
      <c r="GA1030" s="5"/>
      <c r="GB1030" s="5"/>
      <c r="GC1030" s="5"/>
      <c r="GD1030" s="5"/>
      <c r="GE1030" s="5"/>
      <c r="GF1030" s="5"/>
      <c r="GG1030" s="5"/>
      <c r="GH1030" s="5"/>
      <c r="GI1030" s="5"/>
      <c r="GJ1030" s="5"/>
      <c r="GK1030" s="5"/>
      <c r="GL1030" s="5"/>
      <c r="GM1030" s="5"/>
      <c r="GN1030" s="5"/>
      <c r="GO1030" s="5"/>
      <c r="GP1030" s="5"/>
      <c r="GQ1030" s="5"/>
      <c r="GR1030" s="5"/>
      <c r="GS1030" s="5"/>
      <c r="GT1030" s="5"/>
      <c r="GU1030" s="5"/>
      <c r="GV1030" s="5"/>
      <c r="GW1030" s="5"/>
      <c r="GX1030" s="5"/>
      <c r="GY1030" s="5"/>
      <c r="GZ1030" s="5"/>
      <c r="HA1030" s="5"/>
      <c r="HB1030" s="5"/>
      <c r="HC1030" s="5"/>
      <c r="HD1030" s="5"/>
      <c r="HE1030" s="5"/>
      <c r="HF1030" s="5"/>
      <c r="HG1030" s="5"/>
      <c r="HH1030" s="5"/>
      <c r="HI1030" s="5"/>
      <c r="HJ1030" s="5"/>
      <c r="HK1030" s="5"/>
      <c r="HL1030" s="5"/>
      <c r="HM1030" s="5"/>
      <c r="HN1030" s="5"/>
      <c r="HO1030" s="5"/>
      <c r="HP1030" s="5"/>
      <c r="HQ1030" s="5"/>
      <c r="HR1030" s="5"/>
      <c r="HS1030" s="5"/>
      <c r="HT1030" s="5"/>
      <c r="HU1030" s="5"/>
      <c r="HV1030" s="5"/>
      <c r="HW1030" s="5"/>
      <c r="HX1030" s="5"/>
      <c r="HY1030" s="5"/>
      <c r="HZ1030" s="5"/>
      <c r="IA1030" s="5"/>
      <c r="IB1030" s="5"/>
      <c r="IC1030" s="5"/>
      <c r="ID1030" s="5"/>
    </row>
    <row r="1032" spans="1:238" s="210" customFormat="1">
      <c r="A1032" s="122"/>
      <c r="B1032" s="116"/>
      <c r="C1032" s="117"/>
      <c r="D1032" s="118"/>
      <c r="E1032" s="119"/>
      <c r="F1032" s="120"/>
      <c r="G1032" s="121"/>
      <c r="H1032" s="6"/>
      <c r="I1032" s="40"/>
      <c r="J1032" s="41"/>
      <c r="K1032" s="42"/>
      <c r="L1032" s="38"/>
      <c r="N1032" s="39"/>
      <c r="O1032" s="39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/>
      <c r="BW1032" s="5"/>
      <c r="BX1032" s="5"/>
      <c r="BY1032" s="5"/>
      <c r="BZ1032" s="5"/>
      <c r="CA1032" s="5"/>
      <c r="CB1032" s="5"/>
      <c r="CC1032" s="5"/>
      <c r="CD1032" s="5"/>
      <c r="CE1032" s="5"/>
      <c r="CF1032" s="5"/>
      <c r="CG1032" s="5"/>
      <c r="CH1032" s="5"/>
      <c r="CI1032" s="5"/>
      <c r="CJ1032" s="5"/>
      <c r="CK1032" s="5"/>
      <c r="CL1032" s="5"/>
      <c r="CM1032" s="5"/>
      <c r="CN1032" s="5"/>
      <c r="CO1032" s="5"/>
      <c r="CP1032" s="5"/>
      <c r="CQ1032" s="5"/>
      <c r="CR1032" s="5"/>
      <c r="CS1032" s="5"/>
      <c r="CT1032" s="5"/>
      <c r="CU1032" s="5"/>
      <c r="CV1032" s="5"/>
      <c r="CW1032" s="5"/>
      <c r="CX1032" s="5"/>
      <c r="CY1032" s="5"/>
      <c r="CZ1032" s="5"/>
      <c r="DA1032" s="5"/>
      <c r="DB1032" s="5"/>
      <c r="DC1032" s="5"/>
      <c r="DD1032" s="5"/>
      <c r="DE1032" s="5"/>
      <c r="DF1032" s="5"/>
      <c r="DG1032" s="5"/>
      <c r="DH1032" s="5"/>
      <c r="DI1032" s="5"/>
      <c r="DJ1032" s="5"/>
      <c r="DK1032" s="5"/>
      <c r="DL1032" s="5"/>
      <c r="DM1032" s="5"/>
      <c r="DN1032" s="5"/>
      <c r="DO1032" s="5"/>
      <c r="DP1032" s="5"/>
      <c r="DQ1032" s="5"/>
      <c r="DR1032" s="5"/>
      <c r="DS1032" s="5"/>
      <c r="DT1032" s="5"/>
      <c r="DU1032" s="5"/>
      <c r="DV1032" s="5"/>
      <c r="DW1032" s="5"/>
      <c r="DX1032" s="5"/>
      <c r="DY1032" s="5"/>
      <c r="DZ1032" s="5"/>
      <c r="EA1032" s="5"/>
      <c r="EB1032" s="5"/>
      <c r="EC1032" s="5"/>
      <c r="ED1032" s="5"/>
      <c r="EE1032" s="5"/>
      <c r="EF1032" s="5"/>
      <c r="EG1032" s="5"/>
      <c r="EH1032" s="5"/>
      <c r="EI1032" s="5"/>
      <c r="EJ1032" s="5"/>
      <c r="EK1032" s="5"/>
      <c r="EL1032" s="5"/>
      <c r="EM1032" s="5"/>
      <c r="EN1032" s="5"/>
      <c r="EO1032" s="5"/>
      <c r="EP1032" s="5"/>
      <c r="EQ1032" s="5"/>
      <c r="ER1032" s="5"/>
      <c r="ES1032" s="5"/>
      <c r="ET1032" s="5"/>
      <c r="EU1032" s="5"/>
      <c r="EV1032" s="5"/>
      <c r="EW1032" s="5"/>
      <c r="EX1032" s="5"/>
      <c r="EY1032" s="5"/>
      <c r="EZ1032" s="5"/>
      <c r="FA1032" s="5"/>
      <c r="FB1032" s="5"/>
      <c r="FC1032" s="5"/>
      <c r="FD1032" s="5"/>
      <c r="FE1032" s="5"/>
      <c r="FF1032" s="5"/>
      <c r="FG1032" s="5"/>
      <c r="FH1032" s="5"/>
      <c r="FI1032" s="5"/>
      <c r="FJ1032" s="5"/>
      <c r="FK1032" s="5"/>
      <c r="FL1032" s="5"/>
      <c r="FM1032" s="5"/>
      <c r="FN1032" s="5"/>
      <c r="FO1032" s="5"/>
      <c r="FP1032" s="5"/>
      <c r="FQ1032" s="5"/>
      <c r="FR1032" s="5"/>
      <c r="FS1032" s="5"/>
      <c r="FT1032" s="5"/>
      <c r="FU1032" s="5"/>
      <c r="FV1032" s="5"/>
      <c r="FW1032" s="5"/>
      <c r="FX1032" s="5"/>
      <c r="FY1032" s="5"/>
      <c r="FZ1032" s="5"/>
      <c r="GA1032" s="5"/>
      <c r="GB1032" s="5"/>
      <c r="GC1032" s="5"/>
      <c r="GD1032" s="5"/>
      <c r="GE1032" s="5"/>
      <c r="GF1032" s="5"/>
      <c r="GG1032" s="5"/>
      <c r="GH1032" s="5"/>
      <c r="GI1032" s="5"/>
      <c r="GJ1032" s="5"/>
      <c r="GK1032" s="5"/>
      <c r="GL1032" s="5"/>
      <c r="GM1032" s="5"/>
      <c r="GN1032" s="5"/>
      <c r="GO1032" s="5"/>
      <c r="GP1032" s="5"/>
      <c r="GQ1032" s="5"/>
      <c r="GR1032" s="5"/>
      <c r="GS1032" s="5"/>
      <c r="GT1032" s="5"/>
      <c r="GU1032" s="5"/>
      <c r="GV1032" s="5"/>
      <c r="GW1032" s="5"/>
      <c r="GX1032" s="5"/>
      <c r="GY1032" s="5"/>
      <c r="GZ1032" s="5"/>
      <c r="HA1032" s="5"/>
      <c r="HB1032" s="5"/>
      <c r="HC1032" s="5"/>
      <c r="HD1032" s="5"/>
      <c r="HE1032" s="5"/>
      <c r="HF1032" s="5"/>
      <c r="HG1032" s="5"/>
      <c r="HH1032" s="5"/>
      <c r="HI1032" s="5"/>
      <c r="HJ1032" s="5"/>
      <c r="HK1032" s="5"/>
      <c r="HL1032" s="5"/>
      <c r="HM1032" s="5"/>
      <c r="HN1032" s="5"/>
      <c r="HO1032" s="5"/>
      <c r="HP1032" s="5"/>
      <c r="HQ1032" s="5"/>
      <c r="HR1032" s="5"/>
      <c r="HS1032" s="5"/>
      <c r="HT1032" s="5"/>
      <c r="HU1032" s="5"/>
      <c r="HV1032" s="5"/>
      <c r="HW1032" s="5"/>
      <c r="HX1032" s="5"/>
      <c r="HY1032" s="5"/>
      <c r="HZ1032" s="5"/>
      <c r="IA1032" s="5"/>
      <c r="IB1032" s="5"/>
      <c r="IC1032" s="5"/>
      <c r="ID1032" s="5"/>
    </row>
    <row r="1034" spans="1:238" s="210" customFormat="1">
      <c r="A1034" s="122"/>
      <c r="B1034" s="116"/>
      <c r="C1034" s="117"/>
      <c r="D1034" s="118"/>
      <c r="E1034" s="119"/>
      <c r="F1034" s="120"/>
      <c r="G1034" s="121"/>
      <c r="H1034" s="6"/>
      <c r="I1034" s="40"/>
      <c r="J1034" s="41"/>
      <c r="K1034" s="42"/>
      <c r="L1034" s="38"/>
      <c r="N1034" s="39"/>
      <c r="O1034" s="39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5"/>
      <c r="DW1034" s="5"/>
      <c r="DX1034" s="5"/>
      <c r="DY1034" s="5"/>
      <c r="DZ1034" s="5"/>
      <c r="EA1034" s="5"/>
      <c r="EB1034" s="5"/>
      <c r="EC1034" s="5"/>
      <c r="ED1034" s="5"/>
      <c r="EE1034" s="5"/>
      <c r="EF1034" s="5"/>
      <c r="EG1034" s="5"/>
      <c r="EH1034" s="5"/>
      <c r="EI1034" s="5"/>
      <c r="EJ1034" s="5"/>
      <c r="EK1034" s="5"/>
      <c r="EL1034" s="5"/>
      <c r="EM1034" s="5"/>
      <c r="EN1034" s="5"/>
      <c r="EO1034" s="5"/>
      <c r="EP1034" s="5"/>
      <c r="EQ1034" s="5"/>
      <c r="ER1034" s="5"/>
      <c r="ES1034" s="5"/>
      <c r="ET1034" s="5"/>
      <c r="EU1034" s="5"/>
      <c r="EV1034" s="5"/>
      <c r="EW1034" s="5"/>
      <c r="EX1034" s="5"/>
      <c r="EY1034" s="5"/>
      <c r="EZ1034" s="5"/>
      <c r="FA1034" s="5"/>
      <c r="FB1034" s="5"/>
      <c r="FC1034" s="5"/>
      <c r="FD1034" s="5"/>
      <c r="FE1034" s="5"/>
      <c r="FF1034" s="5"/>
      <c r="FG1034" s="5"/>
      <c r="FH1034" s="5"/>
      <c r="FI1034" s="5"/>
      <c r="FJ1034" s="5"/>
      <c r="FK1034" s="5"/>
      <c r="FL1034" s="5"/>
      <c r="FM1034" s="5"/>
      <c r="FN1034" s="5"/>
      <c r="FO1034" s="5"/>
      <c r="FP1034" s="5"/>
      <c r="FQ1034" s="5"/>
      <c r="FR1034" s="5"/>
      <c r="FS1034" s="5"/>
      <c r="FT1034" s="5"/>
      <c r="FU1034" s="5"/>
      <c r="FV1034" s="5"/>
      <c r="FW1034" s="5"/>
      <c r="FX1034" s="5"/>
      <c r="FY1034" s="5"/>
      <c r="FZ1034" s="5"/>
      <c r="GA1034" s="5"/>
      <c r="GB1034" s="5"/>
      <c r="GC1034" s="5"/>
      <c r="GD1034" s="5"/>
      <c r="GE1034" s="5"/>
      <c r="GF1034" s="5"/>
      <c r="GG1034" s="5"/>
      <c r="GH1034" s="5"/>
      <c r="GI1034" s="5"/>
      <c r="GJ1034" s="5"/>
      <c r="GK1034" s="5"/>
      <c r="GL1034" s="5"/>
      <c r="GM1034" s="5"/>
      <c r="GN1034" s="5"/>
      <c r="GO1034" s="5"/>
      <c r="GP1034" s="5"/>
      <c r="GQ1034" s="5"/>
      <c r="GR1034" s="5"/>
      <c r="GS1034" s="5"/>
      <c r="GT1034" s="5"/>
      <c r="GU1034" s="5"/>
      <c r="GV1034" s="5"/>
      <c r="GW1034" s="5"/>
      <c r="GX1034" s="5"/>
      <c r="GY1034" s="5"/>
      <c r="GZ1034" s="5"/>
      <c r="HA1034" s="5"/>
      <c r="HB1034" s="5"/>
      <c r="HC1034" s="5"/>
      <c r="HD1034" s="5"/>
      <c r="HE1034" s="5"/>
      <c r="HF1034" s="5"/>
      <c r="HG1034" s="5"/>
      <c r="HH1034" s="5"/>
      <c r="HI1034" s="5"/>
      <c r="HJ1034" s="5"/>
      <c r="HK1034" s="5"/>
      <c r="HL1034" s="5"/>
      <c r="HM1034" s="5"/>
      <c r="HN1034" s="5"/>
      <c r="HO1034" s="5"/>
      <c r="HP1034" s="5"/>
      <c r="HQ1034" s="5"/>
      <c r="HR1034" s="5"/>
      <c r="HS1034" s="5"/>
      <c r="HT1034" s="5"/>
      <c r="HU1034" s="5"/>
      <c r="HV1034" s="5"/>
      <c r="HW1034" s="5"/>
      <c r="HX1034" s="5"/>
      <c r="HY1034" s="5"/>
      <c r="HZ1034" s="5"/>
      <c r="IA1034" s="5"/>
      <c r="IB1034" s="5"/>
      <c r="IC1034" s="5"/>
      <c r="ID1034" s="5"/>
    </row>
    <row r="1036" spans="1:238" s="210" customFormat="1">
      <c r="A1036" s="122"/>
      <c r="B1036" s="116"/>
      <c r="C1036" s="117"/>
      <c r="D1036" s="118"/>
      <c r="E1036" s="119"/>
      <c r="F1036" s="120"/>
      <c r="G1036" s="121"/>
      <c r="H1036" s="6"/>
      <c r="I1036" s="40"/>
      <c r="J1036" s="41"/>
      <c r="K1036" s="42"/>
      <c r="L1036" s="38"/>
      <c r="N1036" s="39"/>
      <c r="O1036" s="39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5"/>
      <c r="BN1036" s="5"/>
      <c r="BO1036" s="5"/>
      <c r="BP1036" s="5"/>
      <c r="BQ1036" s="5"/>
      <c r="BR1036" s="5"/>
      <c r="BS1036" s="5"/>
      <c r="BT1036" s="5"/>
      <c r="BU1036" s="5"/>
      <c r="BV1036" s="5"/>
      <c r="BW1036" s="5"/>
      <c r="BX1036" s="5"/>
      <c r="BY1036" s="5"/>
      <c r="BZ1036" s="5"/>
      <c r="CA1036" s="5"/>
      <c r="CB1036" s="5"/>
      <c r="CC1036" s="5"/>
      <c r="CD1036" s="5"/>
      <c r="CE1036" s="5"/>
      <c r="CF1036" s="5"/>
      <c r="CG1036" s="5"/>
      <c r="CH1036" s="5"/>
      <c r="CI1036" s="5"/>
      <c r="CJ1036" s="5"/>
      <c r="CK1036" s="5"/>
      <c r="CL1036" s="5"/>
      <c r="CM1036" s="5"/>
      <c r="CN1036" s="5"/>
      <c r="CO1036" s="5"/>
      <c r="CP1036" s="5"/>
      <c r="CQ1036" s="5"/>
      <c r="CR1036" s="5"/>
      <c r="CS1036" s="5"/>
      <c r="CT1036" s="5"/>
      <c r="CU1036" s="5"/>
      <c r="CV1036" s="5"/>
      <c r="CW1036" s="5"/>
      <c r="CX1036" s="5"/>
      <c r="CY1036" s="5"/>
      <c r="CZ1036" s="5"/>
      <c r="DA1036" s="5"/>
      <c r="DB1036" s="5"/>
      <c r="DC1036" s="5"/>
      <c r="DD1036" s="5"/>
      <c r="DE1036" s="5"/>
      <c r="DF1036" s="5"/>
      <c r="DG1036" s="5"/>
      <c r="DH1036" s="5"/>
      <c r="DI1036" s="5"/>
      <c r="DJ1036" s="5"/>
      <c r="DK1036" s="5"/>
      <c r="DL1036" s="5"/>
      <c r="DM1036" s="5"/>
      <c r="DN1036" s="5"/>
      <c r="DO1036" s="5"/>
      <c r="DP1036" s="5"/>
      <c r="DQ1036" s="5"/>
      <c r="DR1036" s="5"/>
      <c r="DS1036" s="5"/>
      <c r="DT1036" s="5"/>
      <c r="DU1036" s="5"/>
      <c r="DV1036" s="5"/>
      <c r="DW1036" s="5"/>
      <c r="DX1036" s="5"/>
      <c r="DY1036" s="5"/>
      <c r="DZ1036" s="5"/>
      <c r="EA1036" s="5"/>
      <c r="EB1036" s="5"/>
      <c r="EC1036" s="5"/>
      <c r="ED1036" s="5"/>
      <c r="EE1036" s="5"/>
      <c r="EF1036" s="5"/>
      <c r="EG1036" s="5"/>
      <c r="EH1036" s="5"/>
      <c r="EI1036" s="5"/>
      <c r="EJ1036" s="5"/>
      <c r="EK1036" s="5"/>
      <c r="EL1036" s="5"/>
      <c r="EM1036" s="5"/>
      <c r="EN1036" s="5"/>
      <c r="EO1036" s="5"/>
      <c r="EP1036" s="5"/>
      <c r="EQ1036" s="5"/>
      <c r="ER1036" s="5"/>
      <c r="ES1036" s="5"/>
      <c r="ET1036" s="5"/>
      <c r="EU1036" s="5"/>
      <c r="EV1036" s="5"/>
      <c r="EW1036" s="5"/>
      <c r="EX1036" s="5"/>
      <c r="EY1036" s="5"/>
      <c r="EZ1036" s="5"/>
      <c r="FA1036" s="5"/>
      <c r="FB1036" s="5"/>
      <c r="FC1036" s="5"/>
      <c r="FD1036" s="5"/>
      <c r="FE1036" s="5"/>
      <c r="FF1036" s="5"/>
      <c r="FG1036" s="5"/>
      <c r="FH1036" s="5"/>
      <c r="FI1036" s="5"/>
      <c r="FJ1036" s="5"/>
      <c r="FK1036" s="5"/>
      <c r="FL1036" s="5"/>
      <c r="FM1036" s="5"/>
      <c r="FN1036" s="5"/>
      <c r="FO1036" s="5"/>
      <c r="FP1036" s="5"/>
      <c r="FQ1036" s="5"/>
      <c r="FR1036" s="5"/>
      <c r="FS1036" s="5"/>
      <c r="FT1036" s="5"/>
      <c r="FU1036" s="5"/>
      <c r="FV1036" s="5"/>
      <c r="FW1036" s="5"/>
      <c r="FX1036" s="5"/>
      <c r="FY1036" s="5"/>
      <c r="FZ1036" s="5"/>
      <c r="GA1036" s="5"/>
      <c r="GB1036" s="5"/>
      <c r="GC1036" s="5"/>
      <c r="GD1036" s="5"/>
      <c r="GE1036" s="5"/>
      <c r="GF1036" s="5"/>
      <c r="GG1036" s="5"/>
      <c r="GH1036" s="5"/>
      <c r="GI1036" s="5"/>
      <c r="GJ1036" s="5"/>
      <c r="GK1036" s="5"/>
      <c r="GL1036" s="5"/>
      <c r="GM1036" s="5"/>
      <c r="GN1036" s="5"/>
      <c r="GO1036" s="5"/>
      <c r="GP1036" s="5"/>
      <c r="GQ1036" s="5"/>
      <c r="GR1036" s="5"/>
      <c r="GS1036" s="5"/>
      <c r="GT1036" s="5"/>
      <c r="GU1036" s="5"/>
      <c r="GV1036" s="5"/>
      <c r="GW1036" s="5"/>
      <c r="GX1036" s="5"/>
      <c r="GY1036" s="5"/>
      <c r="GZ1036" s="5"/>
      <c r="HA1036" s="5"/>
      <c r="HB1036" s="5"/>
      <c r="HC1036" s="5"/>
      <c r="HD1036" s="5"/>
      <c r="HE1036" s="5"/>
      <c r="HF1036" s="5"/>
      <c r="HG1036" s="5"/>
      <c r="HH1036" s="5"/>
      <c r="HI1036" s="5"/>
      <c r="HJ1036" s="5"/>
      <c r="HK1036" s="5"/>
      <c r="HL1036" s="5"/>
      <c r="HM1036" s="5"/>
      <c r="HN1036" s="5"/>
      <c r="HO1036" s="5"/>
      <c r="HP1036" s="5"/>
      <c r="HQ1036" s="5"/>
      <c r="HR1036" s="5"/>
      <c r="HS1036" s="5"/>
      <c r="HT1036" s="5"/>
      <c r="HU1036" s="5"/>
      <c r="HV1036" s="5"/>
      <c r="HW1036" s="5"/>
      <c r="HX1036" s="5"/>
      <c r="HY1036" s="5"/>
      <c r="HZ1036" s="5"/>
      <c r="IA1036" s="5"/>
      <c r="IB1036" s="5"/>
      <c r="IC1036" s="5"/>
      <c r="ID1036" s="5"/>
    </row>
    <row r="1038" spans="1:238" s="210" customFormat="1">
      <c r="A1038" s="122"/>
      <c r="B1038" s="116"/>
      <c r="C1038" s="117"/>
      <c r="D1038" s="118"/>
      <c r="E1038" s="119"/>
      <c r="F1038" s="120"/>
      <c r="G1038" s="121"/>
      <c r="H1038" s="6"/>
      <c r="I1038" s="40"/>
      <c r="J1038" s="41"/>
      <c r="K1038" s="42"/>
      <c r="L1038" s="38"/>
      <c r="N1038" s="39"/>
      <c r="O1038" s="39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5"/>
      <c r="DW1038" s="5"/>
      <c r="DX1038" s="5"/>
      <c r="DY1038" s="5"/>
      <c r="DZ1038" s="5"/>
      <c r="EA1038" s="5"/>
      <c r="EB1038" s="5"/>
      <c r="EC1038" s="5"/>
      <c r="ED1038" s="5"/>
      <c r="EE1038" s="5"/>
      <c r="EF1038" s="5"/>
      <c r="EG1038" s="5"/>
      <c r="EH1038" s="5"/>
      <c r="EI1038" s="5"/>
      <c r="EJ1038" s="5"/>
      <c r="EK1038" s="5"/>
      <c r="EL1038" s="5"/>
      <c r="EM1038" s="5"/>
      <c r="EN1038" s="5"/>
      <c r="EO1038" s="5"/>
      <c r="EP1038" s="5"/>
      <c r="EQ1038" s="5"/>
      <c r="ER1038" s="5"/>
      <c r="ES1038" s="5"/>
      <c r="ET1038" s="5"/>
      <c r="EU1038" s="5"/>
      <c r="EV1038" s="5"/>
      <c r="EW1038" s="5"/>
      <c r="EX1038" s="5"/>
      <c r="EY1038" s="5"/>
      <c r="EZ1038" s="5"/>
      <c r="FA1038" s="5"/>
      <c r="FB1038" s="5"/>
      <c r="FC1038" s="5"/>
      <c r="FD1038" s="5"/>
      <c r="FE1038" s="5"/>
      <c r="FF1038" s="5"/>
      <c r="FG1038" s="5"/>
      <c r="FH1038" s="5"/>
      <c r="FI1038" s="5"/>
      <c r="FJ1038" s="5"/>
      <c r="FK1038" s="5"/>
      <c r="FL1038" s="5"/>
      <c r="FM1038" s="5"/>
      <c r="FN1038" s="5"/>
      <c r="FO1038" s="5"/>
      <c r="FP1038" s="5"/>
      <c r="FQ1038" s="5"/>
      <c r="FR1038" s="5"/>
      <c r="FS1038" s="5"/>
      <c r="FT1038" s="5"/>
      <c r="FU1038" s="5"/>
      <c r="FV1038" s="5"/>
      <c r="FW1038" s="5"/>
      <c r="FX1038" s="5"/>
      <c r="FY1038" s="5"/>
      <c r="FZ1038" s="5"/>
      <c r="GA1038" s="5"/>
      <c r="GB1038" s="5"/>
      <c r="GC1038" s="5"/>
      <c r="GD1038" s="5"/>
      <c r="GE1038" s="5"/>
      <c r="GF1038" s="5"/>
      <c r="GG1038" s="5"/>
      <c r="GH1038" s="5"/>
      <c r="GI1038" s="5"/>
      <c r="GJ1038" s="5"/>
      <c r="GK1038" s="5"/>
      <c r="GL1038" s="5"/>
      <c r="GM1038" s="5"/>
      <c r="GN1038" s="5"/>
      <c r="GO1038" s="5"/>
      <c r="GP1038" s="5"/>
      <c r="GQ1038" s="5"/>
      <c r="GR1038" s="5"/>
      <c r="GS1038" s="5"/>
      <c r="GT1038" s="5"/>
      <c r="GU1038" s="5"/>
      <c r="GV1038" s="5"/>
      <c r="GW1038" s="5"/>
      <c r="GX1038" s="5"/>
      <c r="GY1038" s="5"/>
      <c r="GZ1038" s="5"/>
      <c r="HA1038" s="5"/>
      <c r="HB1038" s="5"/>
      <c r="HC1038" s="5"/>
      <c r="HD1038" s="5"/>
      <c r="HE1038" s="5"/>
      <c r="HF1038" s="5"/>
      <c r="HG1038" s="5"/>
      <c r="HH1038" s="5"/>
      <c r="HI1038" s="5"/>
      <c r="HJ1038" s="5"/>
      <c r="HK1038" s="5"/>
      <c r="HL1038" s="5"/>
      <c r="HM1038" s="5"/>
      <c r="HN1038" s="5"/>
      <c r="HO1038" s="5"/>
      <c r="HP1038" s="5"/>
      <c r="HQ1038" s="5"/>
      <c r="HR1038" s="5"/>
      <c r="HS1038" s="5"/>
      <c r="HT1038" s="5"/>
      <c r="HU1038" s="5"/>
      <c r="HV1038" s="5"/>
      <c r="HW1038" s="5"/>
      <c r="HX1038" s="5"/>
      <c r="HY1038" s="5"/>
      <c r="HZ1038" s="5"/>
      <c r="IA1038" s="5"/>
      <c r="IB1038" s="5"/>
      <c r="IC1038" s="5"/>
      <c r="ID1038" s="5"/>
    </row>
    <row r="1039" spans="1:238" s="210" customFormat="1">
      <c r="A1039" s="122"/>
      <c r="B1039" s="116"/>
      <c r="C1039" s="117"/>
      <c r="D1039" s="118"/>
      <c r="E1039" s="119"/>
      <c r="F1039" s="120"/>
      <c r="G1039" s="121"/>
      <c r="H1039" s="6"/>
      <c r="I1039" s="40"/>
      <c r="J1039" s="41"/>
      <c r="K1039" s="42"/>
      <c r="L1039" s="38"/>
      <c r="N1039" s="39"/>
      <c r="O1039" s="39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  <c r="BW1039" s="5"/>
      <c r="BX1039" s="5"/>
      <c r="BY1039" s="5"/>
      <c r="BZ1039" s="5"/>
      <c r="CA1039" s="5"/>
      <c r="CB1039" s="5"/>
      <c r="CC1039" s="5"/>
      <c r="CD1039" s="5"/>
      <c r="CE1039" s="5"/>
      <c r="CF1039" s="5"/>
      <c r="CG1039" s="5"/>
      <c r="CH1039" s="5"/>
      <c r="CI1039" s="5"/>
      <c r="CJ1039" s="5"/>
      <c r="CK1039" s="5"/>
      <c r="CL1039" s="5"/>
      <c r="CM1039" s="5"/>
      <c r="CN1039" s="5"/>
      <c r="CO1039" s="5"/>
      <c r="CP1039" s="5"/>
      <c r="CQ1039" s="5"/>
      <c r="CR1039" s="5"/>
      <c r="CS1039" s="5"/>
      <c r="CT1039" s="5"/>
      <c r="CU1039" s="5"/>
      <c r="CV1039" s="5"/>
      <c r="CW1039" s="5"/>
      <c r="CX1039" s="5"/>
      <c r="CY1039" s="5"/>
      <c r="CZ1039" s="5"/>
      <c r="DA1039" s="5"/>
      <c r="DB1039" s="5"/>
      <c r="DC1039" s="5"/>
      <c r="DD1039" s="5"/>
      <c r="DE1039" s="5"/>
      <c r="DF1039" s="5"/>
      <c r="DG1039" s="5"/>
      <c r="DH1039" s="5"/>
      <c r="DI1039" s="5"/>
      <c r="DJ1039" s="5"/>
      <c r="DK1039" s="5"/>
      <c r="DL1039" s="5"/>
      <c r="DM1039" s="5"/>
      <c r="DN1039" s="5"/>
      <c r="DO1039" s="5"/>
      <c r="DP1039" s="5"/>
      <c r="DQ1039" s="5"/>
      <c r="DR1039" s="5"/>
      <c r="DS1039" s="5"/>
      <c r="DT1039" s="5"/>
      <c r="DU1039" s="5"/>
      <c r="DV1039" s="5"/>
      <c r="DW1039" s="5"/>
      <c r="DX1039" s="5"/>
      <c r="DY1039" s="5"/>
      <c r="DZ1039" s="5"/>
      <c r="EA1039" s="5"/>
      <c r="EB1039" s="5"/>
      <c r="EC1039" s="5"/>
      <c r="ED1039" s="5"/>
      <c r="EE1039" s="5"/>
      <c r="EF1039" s="5"/>
      <c r="EG1039" s="5"/>
      <c r="EH1039" s="5"/>
      <c r="EI1039" s="5"/>
      <c r="EJ1039" s="5"/>
      <c r="EK1039" s="5"/>
      <c r="EL1039" s="5"/>
      <c r="EM1039" s="5"/>
      <c r="EN1039" s="5"/>
      <c r="EO1039" s="5"/>
      <c r="EP1039" s="5"/>
      <c r="EQ1039" s="5"/>
      <c r="ER1039" s="5"/>
      <c r="ES1039" s="5"/>
      <c r="ET1039" s="5"/>
      <c r="EU1039" s="5"/>
      <c r="EV1039" s="5"/>
      <c r="EW1039" s="5"/>
      <c r="EX1039" s="5"/>
      <c r="EY1039" s="5"/>
      <c r="EZ1039" s="5"/>
      <c r="FA1039" s="5"/>
      <c r="FB1039" s="5"/>
      <c r="FC1039" s="5"/>
      <c r="FD1039" s="5"/>
      <c r="FE1039" s="5"/>
      <c r="FF1039" s="5"/>
      <c r="FG1039" s="5"/>
      <c r="FH1039" s="5"/>
      <c r="FI1039" s="5"/>
      <c r="FJ1039" s="5"/>
      <c r="FK1039" s="5"/>
      <c r="FL1039" s="5"/>
      <c r="FM1039" s="5"/>
      <c r="FN1039" s="5"/>
      <c r="FO1039" s="5"/>
      <c r="FP1039" s="5"/>
      <c r="FQ1039" s="5"/>
      <c r="FR1039" s="5"/>
      <c r="FS1039" s="5"/>
      <c r="FT1039" s="5"/>
      <c r="FU1039" s="5"/>
      <c r="FV1039" s="5"/>
      <c r="FW1039" s="5"/>
      <c r="FX1039" s="5"/>
      <c r="FY1039" s="5"/>
      <c r="FZ1039" s="5"/>
      <c r="GA1039" s="5"/>
      <c r="GB1039" s="5"/>
      <c r="GC1039" s="5"/>
      <c r="GD1039" s="5"/>
      <c r="GE1039" s="5"/>
      <c r="GF1039" s="5"/>
      <c r="GG1039" s="5"/>
      <c r="GH1039" s="5"/>
      <c r="GI1039" s="5"/>
      <c r="GJ1039" s="5"/>
      <c r="GK1039" s="5"/>
      <c r="GL1039" s="5"/>
      <c r="GM1039" s="5"/>
      <c r="GN1039" s="5"/>
      <c r="GO1039" s="5"/>
      <c r="GP1039" s="5"/>
      <c r="GQ1039" s="5"/>
      <c r="GR1039" s="5"/>
      <c r="GS1039" s="5"/>
      <c r="GT1039" s="5"/>
      <c r="GU1039" s="5"/>
      <c r="GV1039" s="5"/>
      <c r="GW1039" s="5"/>
      <c r="GX1039" s="5"/>
      <c r="GY1039" s="5"/>
      <c r="GZ1039" s="5"/>
      <c r="HA1039" s="5"/>
      <c r="HB1039" s="5"/>
      <c r="HC1039" s="5"/>
      <c r="HD1039" s="5"/>
      <c r="HE1039" s="5"/>
      <c r="HF1039" s="5"/>
      <c r="HG1039" s="5"/>
      <c r="HH1039" s="5"/>
      <c r="HI1039" s="5"/>
      <c r="HJ1039" s="5"/>
      <c r="HK1039" s="5"/>
      <c r="HL1039" s="5"/>
      <c r="HM1039" s="5"/>
      <c r="HN1039" s="5"/>
      <c r="HO1039" s="5"/>
      <c r="HP1039" s="5"/>
      <c r="HQ1039" s="5"/>
      <c r="HR1039" s="5"/>
      <c r="HS1039" s="5"/>
      <c r="HT1039" s="5"/>
      <c r="HU1039" s="5"/>
      <c r="HV1039" s="5"/>
      <c r="HW1039" s="5"/>
      <c r="HX1039" s="5"/>
      <c r="HY1039" s="5"/>
      <c r="HZ1039" s="5"/>
      <c r="IA1039" s="5"/>
      <c r="IB1039" s="5"/>
      <c r="IC1039" s="5"/>
      <c r="ID1039" s="5"/>
    </row>
    <row r="1041" spans="1:238" s="210" customFormat="1">
      <c r="A1041" s="122"/>
      <c r="B1041" s="116"/>
      <c r="C1041" s="117"/>
      <c r="D1041" s="118"/>
      <c r="E1041" s="119"/>
      <c r="F1041" s="120"/>
      <c r="G1041" s="121"/>
      <c r="H1041" s="6"/>
      <c r="I1041" s="40"/>
      <c r="J1041" s="41"/>
      <c r="K1041" s="42"/>
      <c r="L1041" s="38"/>
      <c r="N1041" s="39"/>
      <c r="O1041" s="39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/>
      <c r="BY1041" s="5"/>
      <c r="BZ1041" s="5"/>
      <c r="CA1041" s="5"/>
      <c r="CB1041" s="5"/>
      <c r="CC1041" s="5"/>
      <c r="CD1041" s="5"/>
      <c r="CE1041" s="5"/>
      <c r="CF1041" s="5"/>
      <c r="CG1041" s="5"/>
      <c r="CH1041" s="5"/>
      <c r="CI1041" s="5"/>
      <c r="CJ1041" s="5"/>
      <c r="CK1041" s="5"/>
      <c r="CL1041" s="5"/>
      <c r="CM1041" s="5"/>
      <c r="CN1041" s="5"/>
      <c r="CO1041" s="5"/>
      <c r="CP1041" s="5"/>
      <c r="CQ1041" s="5"/>
      <c r="CR1041" s="5"/>
      <c r="CS1041" s="5"/>
      <c r="CT1041" s="5"/>
      <c r="CU1041" s="5"/>
      <c r="CV1041" s="5"/>
      <c r="CW1041" s="5"/>
      <c r="CX1041" s="5"/>
      <c r="CY1041" s="5"/>
      <c r="CZ1041" s="5"/>
      <c r="DA1041" s="5"/>
      <c r="DB1041" s="5"/>
      <c r="DC1041" s="5"/>
      <c r="DD1041" s="5"/>
      <c r="DE1041" s="5"/>
      <c r="DF1041" s="5"/>
      <c r="DG1041" s="5"/>
      <c r="DH1041" s="5"/>
      <c r="DI1041" s="5"/>
      <c r="DJ1041" s="5"/>
      <c r="DK1041" s="5"/>
      <c r="DL1041" s="5"/>
      <c r="DM1041" s="5"/>
      <c r="DN1041" s="5"/>
      <c r="DO1041" s="5"/>
      <c r="DP1041" s="5"/>
      <c r="DQ1041" s="5"/>
      <c r="DR1041" s="5"/>
      <c r="DS1041" s="5"/>
      <c r="DT1041" s="5"/>
      <c r="DU1041" s="5"/>
      <c r="DV1041" s="5"/>
      <c r="DW1041" s="5"/>
      <c r="DX1041" s="5"/>
      <c r="DY1041" s="5"/>
      <c r="DZ1041" s="5"/>
      <c r="EA1041" s="5"/>
      <c r="EB1041" s="5"/>
      <c r="EC1041" s="5"/>
      <c r="ED1041" s="5"/>
      <c r="EE1041" s="5"/>
      <c r="EF1041" s="5"/>
      <c r="EG1041" s="5"/>
      <c r="EH1041" s="5"/>
      <c r="EI1041" s="5"/>
      <c r="EJ1041" s="5"/>
      <c r="EK1041" s="5"/>
      <c r="EL1041" s="5"/>
      <c r="EM1041" s="5"/>
      <c r="EN1041" s="5"/>
      <c r="EO1041" s="5"/>
      <c r="EP1041" s="5"/>
      <c r="EQ1041" s="5"/>
      <c r="ER1041" s="5"/>
      <c r="ES1041" s="5"/>
      <c r="ET1041" s="5"/>
      <c r="EU1041" s="5"/>
      <c r="EV1041" s="5"/>
      <c r="EW1041" s="5"/>
      <c r="EX1041" s="5"/>
      <c r="EY1041" s="5"/>
      <c r="EZ1041" s="5"/>
      <c r="FA1041" s="5"/>
      <c r="FB1041" s="5"/>
      <c r="FC1041" s="5"/>
      <c r="FD1041" s="5"/>
      <c r="FE1041" s="5"/>
      <c r="FF1041" s="5"/>
      <c r="FG1041" s="5"/>
      <c r="FH1041" s="5"/>
      <c r="FI1041" s="5"/>
      <c r="FJ1041" s="5"/>
      <c r="FK1041" s="5"/>
      <c r="FL1041" s="5"/>
      <c r="FM1041" s="5"/>
      <c r="FN1041" s="5"/>
      <c r="FO1041" s="5"/>
      <c r="FP1041" s="5"/>
      <c r="FQ1041" s="5"/>
      <c r="FR1041" s="5"/>
      <c r="FS1041" s="5"/>
      <c r="FT1041" s="5"/>
      <c r="FU1041" s="5"/>
      <c r="FV1041" s="5"/>
      <c r="FW1041" s="5"/>
      <c r="FX1041" s="5"/>
      <c r="FY1041" s="5"/>
      <c r="FZ1041" s="5"/>
      <c r="GA1041" s="5"/>
      <c r="GB1041" s="5"/>
      <c r="GC1041" s="5"/>
      <c r="GD1041" s="5"/>
      <c r="GE1041" s="5"/>
      <c r="GF1041" s="5"/>
      <c r="GG1041" s="5"/>
      <c r="GH1041" s="5"/>
      <c r="GI1041" s="5"/>
      <c r="GJ1041" s="5"/>
      <c r="GK1041" s="5"/>
      <c r="GL1041" s="5"/>
      <c r="GM1041" s="5"/>
      <c r="GN1041" s="5"/>
      <c r="GO1041" s="5"/>
      <c r="GP1041" s="5"/>
      <c r="GQ1041" s="5"/>
      <c r="GR1041" s="5"/>
      <c r="GS1041" s="5"/>
      <c r="GT1041" s="5"/>
      <c r="GU1041" s="5"/>
      <c r="GV1041" s="5"/>
      <c r="GW1041" s="5"/>
      <c r="GX1041" s="5"/>
      <c r="GY1041" s="5"/>
      <c r="GZ1041" s="5"/>
      <c r="HA1041" s="5"/>
      <c r="HB1041" s="5"/>
      <c r="HC1041" s="5"/>
      <c r="HD1041" s="5"/>
      <c r="HE1041" s="5"/>
      <c r="HF1041" s="5"/>
      <c r="HG1041" s="5"/>
      <c r="HH1041" s="5"/>
      <c r="HI1041" s="5"/>
      <c r="HJ1041" s="5"/>
      <c r="HK1041" s="5"/>
      <c r="HL1041" s="5"/>
      <c r="HM1041" s="5"/>
      <c r="HN1041" s="5"/>
      <c r="HO1041" s="5"/>
      <c r="HP1041" s="5"/>
      <c r="HQ1041" s="5"/>
      <c r="HR1041" s="5"/>
      <c r="HS1041" s="5"/>
      <c r="HT1041" s="5"/>
      <c r="HU1041" s="5"/>
      <c r="HV1041" s="5"/>
      <c r="HW1041" s="5"/>
      <c r="HX1041" s="5"/>
      <c r="HY1041" s="5"/>
      <c r="HZ1041" s="5"/>
      <c r="IA1041" s="5"/>
      <c r="IB1041" s="5"/>
      <c r="IC1041" s="5"/>
      <c r="ID1041" s="5"/>
    </row>
    <row r="1043" spans="1:238" s="210" customFormat="1">
      <c r="A1043" s="122"/>
      <c r="B1043" s="116"/>
      <c r="C1043" s="117"/>
      <c r="D1043" s="118"/>
      <c r="E1043" s="119"/>
      <c r="F1043" s="120"/>
      <c r="G1043" s="121"/>
      <c r="H1043" s="6"/>
      <c r="I1043" s="40"/>
      <c r="J1043" s="41"/>
      <c r="K1043" s="42"/>
      <c r="L1043" s="38"/>
      <c r="N1043" s="39"/>
      <c r="O1043" s="39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  <c r="BN1043" s="5"/>
      <c r="BO1043" s="5"/>
      <c r="BP1043" s="5"/>
      <c r="BQ1043" s="5"/>
      <c r="BR1043" s="5"/>
      <c r="BS1043" s="5"/>
      <c r="BT1043" s="5"/>
      <c r="BU1043" s="5"/>
      <c r="BV1043" s="5"/>
      <c r="BW1043" s="5"/>
      <c r="BX1043" s="5"/>
      <c r="BY1043" s="5"/>
      <c r="BZ1043" s="5"/>
      <c r="CA1043" s="5"/>
      <c r="CB1043" s="5"/>
      <c r="CC1043" s="5"/>
      <c r="CD1043" s="5"/>
      <c r="CE1043" s="5"/>
      <c r="CF1043" s="5"/>
      <c r="CG1043" s="5"/>
      <c r="CH1043" s="5"/>
      <c r="CI1043" s="5"/>
      <c r="CJ1043" s="5"/>
      <c r="CK1043" s="5"/>
      <c r="CL1043" s="5"/>
      <c r="CM1043" s="5"/>
      <c r="CN1043" s="5"/>
      <c r="CO1043" s="5"/>
      <c r="CP1043" s="5"/>
      <c r="CQ1043" s="5"/>
      <c r="CR1043" s="5"/>
      <c r="CS1043" s="5"/>
      <c r="CT1043" s="5"/>
      <c r="CU1043" s="5"/>
      <c r="CV1043" s="5"/>
      <c r="CW1043" s="5"/>
      <c r="CX1043" s="5"/>
      <c r="CY1043" s="5"/>
      <c r="CZ1043" s="5"/>
      <c r="DA1043" s="5"/>
      <c r="DB1043" s="5"/>
      <c r="DC1043" s="5"/>
      <c r="DD1043" s="5"/>
      <c r="DE1043" s="5"/>
      <c r="DF1043" s="5"/>
      <c r="DG1043" s="5"/>
      <c r="DH1043" s="5"/>
      <c r="DI1043" s="5"/>
      <c r="DJ1043" s="5"/>
      <c r="DK1043" s="5"/>
      <c r="DL1043" s="5"/>
      <c r="DM1043" s="5"/>
      <c r="DN1043" s="5"/>
      <c r="DO1043" s="5"/>
      <c r="DP1043" s="5"/>
      <c r="DQ1043" s="5"/>
      <c r="DR1043" s="5"/>
      <c r="DS1043" s="5"/>
      <c r="DT1043" s="5"/>
      <c r="DU1043" s="5"/>
      <c r="DV1043" s="5"/>
      <c r="DW1043" s="5"/>
      <c r="DX1043" s="5"/>
      <c r="DY1043" s="5"/>
      <c r="DZ1043" s="5"/>
      <c r="EA1043" s="5"/>
      <c r="EB1043" s="5"/>
      <c r="EC1043" s="5"/>
      <c r="ED1043" s="5"/>
      <c r="EE1043" s="5"/>
      <c r="EF1043" s="5"/>
      <c r="EG1043" s="5"/>
      <c r="EH1043" s="5"/>
      <c r="EI1043" s="5"/>
      <c r="EJ1043" s="5"/>
      <c r="EK1043" s="5"/>
      <c r="EL1043" s="5"/>
      <c r="EM1043" s="5"/>
      <c r="EN1043" s="5"/>
      <c r="EO1043" s="5"/>
      <c r="EP1043" s="5"/>
      <c r="EQ1043" s="5"/>
      <c r="ER1043" s="5"/>
      <c r="ES1043" s="5"/>
      <c r="ET1043" s="5"/>
      <c r="EU1043" s="5"/>
      <c r="EV1043" s="5"/>
      <c r="EW1043" s="5"/>
      <c r="EX1043" s="5"/>
      <c r="EY1043" s="5"/>
      <c r="EZ1043" s="5"/>
      <c r="FA1043" s="5"/>
      <c r="FB1043" s="5"/>
      <c r="FC1043" s="5"/>
      <c r="FD1043" s="5"/>
      <c r="FE1043" s="5"/>
      <c r="FF1043" s="5"/>
      <c r="FG1043" s="5"/>
      <c r="FH1043" s="5"/>
      <c r="FI1043" s="5"/>
      <c r="FJ1043" s="5"/>
      <c r="FK1043" s="5"/>
      <c r="FL1043" s="5"/>
      <c r="FM1043" s="5"/>
      <c r="FN1043" s="5"/>
      <c r="FO1043" s="5"/>
      <c r="FP1043" s="5"/>
      <c r="FQ1043" s="5"/>
      <c r="FR1043" s="5"/>
      <c r="FS1043" s="5"/>
      <c r="FT1043" s="5"/>
      <c r="FU1043" s="5"/>
      <c r="FV1043" s="5"/>
      <c r="FW1043" s="5"/>
      <c r="FX1043" s="5"/>
      <c r="FY1043" s="5"/>
      <c r="FZ1043" s="5"/>
      <c r="GA1043" s="5"/>
      <c r="GB1043" s="5"/>
      <c r="GC1043" s="5"/>
      <c r="GD1043" s="5"/>
      <c r="GE1043" s="5"/>
      <c r="GF1043" s="5"/>
      <c r="GG1043" s="5"/>
      <c r="GH1043" s="5"/>
      <c r="GI1043" s="5"/>
      <c r="GJ1043" s="5"/>
      <c r="GK1043" s="5"/>
      <c r="GL1043" s="5"/>
      <c r="GM1043" s="5"/>
      <c r="GN1043" s="5"/>
      <c r="GO1043" s="5"/>
      <c r="GP1043" s="5"/>
      <c r="GQ1043" s="5"/>
      <c r="GR1043" s="5"/>
      <c r="GS1043" s="5"/>
      <c r="GT1043" s="5"/>
      <c r="GU1043" s="5"/>
      <c r="GV1043" s="5"/>
      <c r="GW1043" s="5"/>
      <c r="GX1043" s="5"/>
      <c r="GY1043" s="5"/>
      <c r="GZ1043" s="5"/>
      <c r="HA1043" s="5"/>
      <c r="HB1043" s="5"/>
      <c r="HC1043" s="5"/>
      <c r="HD1043" s="5"/>
      <c r="HE1043" s="5"/>
      <c r="HF1043" s="5"/>
      <c r="HG1043" s="5"/>
      <c r="HH1043" s="5"/>
      <c r="HI1043" s="5"/>
      <c r="HJ1043" s="5"/>
      <c r="HK1043" s="5"/>
      <c r="HL1043" s="5"/>
      <c r="HM1043" s="5"/>
      <c r="HN1043" s="5"/>
      <c r="HO1043" s="5"/>
      <c r="HP1043" s="5"/>
      <c r="HQ1043" s="5"/>
      <c r="HR1043" s="5"/>
      <c r="HS1043" s="5"/>
      <c r="HT1043" s="5"/>
      <c r="HU1043" s="5"/>
      <c r="HV1043" s="5"/>
      <c r="HW1043" s="5"/>
      <c r="HX1043" s="5"/>
      <c r="HY1043" s="5"/>
      <c r="HZ1043" s="5"/>
      <c r="IA1043" s="5"/>
      <c r="IB1043" s="5"/>
      <c r="IC1043" s="5"/>
      <c r="ID1043" s="5"/>
    </row>
    <row r="1045" spans="1:238" s="210" customFormat="1">
      <c r="A1045" s="122"/>
      <c r="B1045" s="116"/>
      <c r="C1045" s="117"/>
      <c r="D1045" s="118"/>
      <c r="E1045" s="119"/>
      <c r="F1045" s="120"/>
      <c r="G1045" s="121"/>
      <c r="H1045" s="6"/>
      <c r="I1045" s="40"/>
      <c r="J1045" s="41"/>
      <c r="K1045" s="42"/>
      <c r="L1045" s="38"/>
      <c r="N1045" s="39"/>
      <c r="O1045" s="39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  <c r="BP1045" s="5"/>
      <c r="BQ1045" s="5"/>
      <c r="BR1045" s="5"/>
      <c r="BS1045" s="5"/>
      <c r="BT1045" s="5"/>
      <c r="BU1045" s="5"/>
      <c r="BV1045" s="5"/>
      <c r="BW1045" s="5"/>
      <c r="BX1045" s="5"/>
      <c r="BY1045" s="5"/>
      <c r="BZ1045" s="5"/>
      <c r="CA1045" s="5"/>
      <c r="CB1045" s="5"/>
      <c r="CC1045" s="5"/>
      <c r="CD1045" s="5"/>
      <c r="CE1045" s="5"/>
      <c r="CF1045" s="5"/>
      <c r="CG1045" s="5"/>
      <c r="CH1045" s="5"/>
      <c r="CI1045" s="5"/>
      <c r="CJ1045" s="5"/>
      <c r="CK1045" s="5"/>
      <c r="CL1045" s="5"/>
      <c r="CM1045" s="5"/>
      <c r="CN1045" s="5"/>
      <c r="CO1045" s="5"/>
      <c r="CP1045" s="5"/>
      <c r="CQ1045" s="5"/>
      <c r="CR1045" s="5"/>
      <c r="CS1045" s="5"/>
      <c r="CT1045" s="5"/>
      <c r="CU1045" s="5"/>
      <c r="CV1045" s="5"/>
      <c r="CW1045" s="5"/>
      <c r="CX1045" s="5"/>
      <c r="CY1045" s="5"/>
      <c r="CZ1045" s="5"/>
      <c r="DA1045" s="5"/>
      <c r="DB1045" s="5"/>
      <c r="DC1045" s="5"/>
      <c r="DD1045" s="5"/>
      <c r="DE1045" s="5"/>
      <c r="DF1045" s="5"/>
      <c r="DG1045" s="5"/>
      <c r="DH1045" s="5"/>
      <c r="DI1045" s="5"/>
      <c r="DJ1045" s="5"/>
      <c r="DK1045" s="5"/>
      <c r="DL1045" s="5"/>
      <c r="DM1045" s="5"/>
      <c r="DN1045" s="5"/>
      <c r="DO1045" s="5"/>
      <c r="DP1045" s="5"/>
      <c r="DQ1045" s="5"/>
      <c r="DR1045" s="5"/>
      <c r="DS1045" s="5"/>
      <c r="DT1045" s="5"/>
      <c r="DU1045" s="5"/>
      <c r="DV1045" s="5"/>
      <c r="DW1045" s="5"/>
      <c r="DX1045" s="5"/>
      <c r="DY1045" s="5"/>
      <c r="DZ1045" s="5"/>
      <c r="EA1045" s="5"/>
      <c r="EB1045" s="5"/>
      <c r="EC1045" s="5"/>
      <c r="ED1045" s="5"/>
      <c r="EE1045" s="5"/>
      <c r="EF1045" s="5"/>
      <c r="EG1045" s="5"/>
      <c r="EH1045" s="5"/>
      <c r="EI1045" s="5"/>
      <c r="EJ1045" s="5"/>
      <c r="EK1045" s="5"/>
      <c r="EL1045" s="5"/>
      <c r="EM1045" s="5"/>
      <c r="EN1045" s="5"/>
      <c r="EO1045" s="5"/>
      <c r="EP1045" s="5"/>
      <c r="EQ1045" s="5"/>
      <c r="ER1045" s="5"/>
      <c r="ES1045" s="5"/>
      <c r="ET1045" s="5"/>
      <c r="EU1045" s="5"/>
      <c r="EV1045" s="5"/>
      <c r="EW1045" s="5"/>
      <c r="EX1045" s="5"/>
      <c r="EY1045" s="5"/>
      <c r="EZ1045" s="5"/>
      <c r="FA1045" s="5"/>
      <c r="FB1045" s="5"/>
      <c r="FC1045" s="5"/>
      <c r="FD1045" s="5"/>
      <c r="FE1045" s="5"/>
      <c r="FF1045" s="5"/>
      <c r="FG1045" s="5"/>
      <c r="FH1045" s="5"/>
      <c r="FI1045" s="5"/>
      <c r="FJ1045" s="5"/>
      <c r="FK1045" s="5"/>
      <c r="FL1045" s="5"/>
      <c r="FM1045" s="5"/>
      <c r="FN1045" s="5"/>
      <c r="FO1045" s="5"/>
      <c r="FP1045" s="5"/>
      <c r="FQ1045" s="5"/>
      <c r="FR1045" s="5"/>
      <c r="FS1045" s="5"/>
      <c r="FT1045" s="5"/>
      <c r="FU1045" s="5"/>
      <c r="FV1045" s="5"/>
      <c r="FW1045" s="5"/>
      <c r="FX1045" s="5"/>
      <c r="FY1045" s="5"/>
      <c r="FZ1045" s="5"/>
      <c r="GA1045" s="5"/>
      <c r="GB1045" s="5"/>
      <c r="GC1045" s="5"/>
      <c r="GD1045" s="5"/>
      <c r="GE1045" s="5"/>
      <c r="GF1045" s="5"/>
      <c r="GG1045" s="5"/>
      <c r="GH1045" s="5"/>
      <c r="GI1045" s="5"/>
      <c r="GJ1045" s="5"/>
      <c r="GK1045" s="5"/>
      <c r="GL1045" s="5"/>
      <c r="GM1045" s="5"/>
      <c r="GN1045" s="5"/>
      <c r="GO1045" s="5"/>
      <c r="GP1045" s="5"/>
      <c r="GQ1045" s="5"/>
      <c r="GR1045" s="5"/>
      <c r="GS1045" s="5"/>
      <c r="GT1045" s="5"/>
      <c r="GU1045" s="5"/>
      <c r="GV1045" s="5"/>
      <c r="GW1045" s="5"/>
      <c r="GX1045" s="5"/>
      <c r="GY1045" s="5"/>
      <c r="GZ1045" s="5"/>
      <c r="HA1045" s="5"/>
      <c r="HB1045" s="5"/>
      <c r="HC1045" s="5"/>
      <c r="HD1045" s="5"/>
      <c r="HE1045" s="5"/>
      <c r="HF1045" s="5"/>
      <c r="HG1045" s="5"/>
      <c r="HH1045" s="5"/>
      <c r="HI1045" s="5"/>
      <c r="HJ1045" s="5"/>
      <c r="HK1045" s="5"/>
      <c r="HL1045" s="5"/>
      <c r="HM1045" s="5"/>
      <c r="HN1045" s="5"/>
      <c r="HO1045" s="5"/>
      <c r="HP1045" s="5"/>
      <c r="HQ1045" s="5"/>
      <c r="HR1045" s="5"/>
      <c r="HS1045" s="5"/>
      <c r="HT1045" s="5"/>
      <c r="HU1045" s="5"/>
      <c r="HV1045" s="5"/>
      <c r="HW1045" s="5"/>
      <c r="HX1045" s="5"/>
      <c r="HY1045" s="5"/>
      <c r="HZ1045" s="5"/>
      <c r="IA1045" s="5"/>
      <c r="IB1045" s="5"/>
      <c r="IC1045" s="5"/>
      <c r="ID1045" s="5"/>
    </row>
    <row r="1046" spans="1:238" s="210" customFormat="1">
      <c r="A1046" s="122"/>
      <c r="B1046" s="116"/>
      <c r="C1046" s="117"/>
      <c r="D1046" s="118"/>
      <c r="E1046" s="119"/>
      <c r="F1046" s="120"/>
      <c r="G1046" s="121"/>
      <c r="H1046" s="6"/>
      <c r="I1046" s="40"/>
      <c r="J1046" s="41"/>
      <c r="K1046" s="42"/>
      <c r="L1046" s="38"/>
      <c r="N1046" s="39"/>
      <c r="O1046" s="39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5"/>
      <c r="DW1046" s="5"/>
      <c r="DX1046" s="5"/>
      <c r="DY1046" s="5"/>
      <c r="DZ1046" s="5"/>
      <c r="EA1046" s="5"/>
      <c r="EB1046" s="5"/>
      <c r="EC1046" s="5"/>
      <c r="ED1046" s="5"/>
      <c r="EE1046" s="5"/>
      <c r="EF1046" s="5"/>
      <c r="EG1046" s="5"/>
      <c r="EH1046" s="5"/>
      <c r="EI1046" s="5"/>
      <c r="EJ1046" s="5"/>
      <c r="EK1046" s="5"/>
      <c r="EL1046" s="5"/>
      <c r="EM1046" s="5"/>
      <c r="EN1046" s="5"/>
      <c r="EO1046" s="5"/>
      <c r="EP1046" s="5"/>
      <c r="EQ1046" s="5"/>
      <c r="ER1046" s="5"/>
      <c r="ES1046" s="5"/>
      <c r="ET1046" s="5"/>
      <c r="EU1046" s="5"/>
      <c r="EV1046" s="5"/>
      <c r="EW1046" s="5"/>
      <c r="EX1046" s="5"/>
      <c r="EY1046" s="5"/>
      <c r="EZ1046" s="5"/>
      <c r="FA1046" s="5"/>
      <c r="FB1046" s="5"/>
      <c r="FC1046" s="5"/>
      <c r="FD1046" s="5"/>
      <c r="FE1046" s="5"/>
      <c r="FF1046" s="5"/>
      <c r="FG1046" s="5"/>
      <c r="FH1046" s="5"/>
      <c r="FI1046" s="5"/>
      <c r="FJ1046" s="5"/>
      <c r="FK1046" s="5"/>
      <c r="FL1046" s="5"/>
      <c r="FM1046" s="5"/>
      <c r="FN1046" s="5"/>
      <c r="FO1046" s="5"/>
      <c r="FP1046" s="5"/>
      <c r="FQ1046" s="5"/>
      <c r="FR1046" s="5"/>
      <c r="FS1046" s="5"/>
      <c r="FT1046" s="5"/>
      <c r="FU1046" s="5"/>
      <c r="FV1046" s="5"/>
      <c r="FW1046" s="5"/>
      <c r="FX1046" s="5"/>
      <c r="FY1046" s="5"/>
      <c r="FZ1046" s="5"/>
      <c r="GA1046" s="5"/>
      <c r="GB1046" s="5"/>
      <c r="GC1046" s="5"/>
      <c r="GD1046" s="5"/>
      <c r="GE1046" s="5"/>
      <c r="GF1046" s="5"/>
      <c r="GG1046" s="5"/>
      <c r="GH1046" s="5"/>
      <c r="GI1046" s="5"/>
      <c r="GJ1046" s="5"/>
      <c r="GK1046" s="5"/>
      <c r="GL1046" s="5"/>
      <c r="GM1046" s="5"/>
      <c r="GN1046" s="5"/>
      <c r="GO1046" s="5"/>
      <c r="GP1046" s="5"/>
      <c r="GQ1046" s="5"/>
      <c r="GR1046" s="5"/>
      <c r="GS1046" s="5"/>
      <c r="GT1046" s="5"/>
      <c r="GU1046" s="5"/>
      <c r="GV1046" s="5"/>
      <c r="GW1046" s="5"/>
      <c r="GX1046" s="5"/>
      <c r="GY1046" s="5"/>
      <c r="GZ1046" s="5"/>
      <c r="HA1046" s="5"/>
      <c r="HB1046" s="5"/>
      <c r="HC1046" s="5"/>
      <c r="HD1046" s="5"/>
      <c r="HE1046" s="5"/>
      <c r="HF1046" s="5"/>
      <c r="HG1046" s="5"/>
      <c r="HH1046" s="5"/>
      <c r="HI1046" s="5"/>
      <c r="HJ1046" s="5"/>
      <c r="HK1046" s="5"/>
      <c r="HL1046" s="5"/>
      <c r="HM1046" s="5"/>
      <c r="HN1046" s="5"/>
      <c r="HO1046" s="5"/>
      <c r="HP1046" s="5"/>
      <c r="HQ1046" s="5"/>
      <c r="HR1046" s="5"/>
      <c r="HS1046" s="5"/>
      <c r="HT1046" s="5"/>
      <c r="HU1046" s="5"/>
      <c r="HV1046" s="5"/>
      <c r="HW1046" s="5"/>
      <c r="HX1046" s="5"/>
      <c r="HY1046" s="5"/>
      <c r="HZ1046" s="5"/>
      <c r="IA1046" s="5"/>
      <c r="IB1046" s="5"/>
      <c r="IC1046" s="5"/>
      <c r="ID1046" s="5"/>
    </row>
    <row r="1048" spans="1:238" s="210" customFormat="1">
      <c r="A1048" s="122"/>
      <c r="B1048" s="116"/>
      <c r="C1048" s="117"/>
      <c r="D1048" s="118"/>
      <c r="E1048" s="119"/>
      <c r="F1048" s="120"/>
      <c r="G1048" s="121"/>
      <c r="H1048" s="6"/>
      <c r="I1048" s="40"/>
      <c r="J1048" s="41"/>
      <c r="K1048" s="42"/>
      <c r="L1048" s="38"/>
      <c r="N1048" s="39"/>
      <c r="O1048" s="39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/>
      <c r="BW1048" s="5"/>
      <c r="BX1048" s="5"/>
      <c r="BY1048" s="5"/>
      <c r="BZ1048" s="5"/>
      <c r="CA1048" s="5"/>
      <c r="CB1048" s="5"/>
      <c r="CC1048" s="5"/>
      <c r="CD1048" s="5"/>
      <c r="CE1048" s="5"/>
      <c r="CF1048" s="5"/>
      <c r="CG1048" s="5"/>
      <c r="CH1048" s="5"/>
      <c r="CI1048" s="5"/>
      <c r="CJ1048" s="5"/>
      <c r="CK1048" s="5"/>
      <c r="CL1048" s="5"/>
      <c r="CM1048" s="5"/>
      <c r="CN1048" s="5"/>
      <c r="CO1048" s="5"/>
      <c r="CP1048" s="5"/>
      <c r="CQ1048" s="5"/>
      <c r="CR1048" s="5"/>
      <c r="CS1048" s="5"/>
      <c r="CT1048" s="5"/>
      <c r="CU1048" s="5"/>
      <c r="CV1048" s="5"/>
      <c r="CW1048" s="5"/>
      <c r="CX1048" s="5"/>
      <c r="CY1048" s="5"/>
      <c r="CZ1048" s="5"/>
      <c r="DA1048" s="5"/>
      <c r="DB1048" s="5"/>
      <c r="DC1048" s="5"/>
      <c r="DD1048" s="5"/>
      <c r="DE1048" s="5"/>
      <c r="DF1048" s="5"/>
      <c r="DG1048" s="5"/>
      <c r="DH1048" s="5"/>
      <c r="DI1048" s="5"/>
      <c r="DJ1048" s="5"/>
      <c r="DK1048" s="5"/>
      <c r="DL1048" s="5"/>
      <c r="DM1048" s="5"/>
      <c r="DN1048" s="5"/>
      <c r="DO1048" s="5"/>
      <c r="DP1048" s="5"/>
      <c r="DQ1048" s="5"/>
      <c r="DR1048" s="5"/>
      <c r="DS1048" s="5"/>
      <c r="DT1048" s="5"/>
      <c r="DU1048" s="5"/>
      <c r="DV1048" s="5"/>
      <c r="DW1048" s="5"/>
      <c r="DX1048" s="5"/>
      <c r="DY1048" s="5"/>
      <c r="DZ1048" s="5"/>
      <c r="EA1048" s="5"/>
      <c r="EB1048" s="5"/>
      <c r="EC1048" s="5"/>
      <c r="ED1048" s="5"/>
      <c r="EE1048" s="5"/>
      <c r="EF1048" s="5"/>
      <c r="EG1048" s="5"/>
      <c r="EH1048" s="5"/>
      <c r="EI1048" s="5"/>
      <c r="EJ1048" s="5"/>
      <c r="EK1048" s="5"/>
      <c r="EL1048" s="5"/>
      <c r="EM1048" s="5"/>
      <c r="EN1048" s="5"/>
      <c r="EO1048" s="5"/>
      <c r="EP1048" s="5"/>
      <c r="EQ1048" s="5"/>
      <c r="ER1048" s="5"/>
      <c r="ES1048" s="5"/>
      <c r="ET1048" s="5"/>
      <c r="EU1048" s="5"/>
      <c r="EV1048" s="5"/>
      <c r="EW1048" s="5"/>
      <c r="EX1048" s="5"/>
      <c r="EY1048" s="5"/>
      <c r="EZ1048" s="5"/>
      <c r="FA1048" s="5"/>
      <c r="FB1048" s="5"/>
      <c r="FC1048" s="5"/>
      <c r="FD1048" s="5"/>
      <c r="FE1048" s="5"/>
      <c r="FF1048" s="5"/>
      <c r="FG1048" s="5"/>
      <c r="FH1048" s="5"/>
      <c r="FI1048" s="5"/>
      <c r="FJ1048" s="5"/>
      <c r="FK1048" s="5"/>
      <c r="FL1048" s="5"/>
      <c r="FM1048" s="5"/>
      <c r="FN1048" s="5"/>
      <c r="FO1048" s="5"/>
      <c r="FP1048" s="5"/>
      <c r="FQ1048" s="5"/>
      <c r="FR1048" s="5"/>
      <c r="FS1048" s="5"/>
      <c r="FT1048" s="5"/>
      <c r="FU1048" s="5"/>
      <c r="FV1048" s="5"/>
      <c r="FW1048" s="5"/>
      <c r="FX1048" s="5"/>
      <c r="FY1048" s="5"/>
      <c r="FZ1048" s="5"/>
      <c r="GA1048" s="5"/>
      <c r="GB1048" s="5"/>
      <c r="GC1048" s="5"/>
      <c r="GD1048" s="5"/>
      <c r="GE1048" s="5"/>
      <c r="GF1048" s="5"/>
      <c r="GG1048" s="5"/>
      <c r="GH1048" s="5"/>
      <c r="GI1048" s="5"/>
      <c r="GJ1048" s="5"/>
      <c r="GK1048" s="5"/>
      <c r="GL1048" s="5"/>
      <c r="GM1048" s="5"/>
      <c r="GN1048" s="5"/>
      <c r="GO1048" s="5"/>
      <c r="GP1048" s="5"/>
      <c r="GQ1048" s="5"/>
      <c r="GR1048" s="5"/>
      <c r="GS1048" s="5"/>
      <c r="GT1048" s="5"/>
      <c r="GU1048" s="5"/>
      <c r="GV1048" s="5"/>
      <c r="GW1048" s="5"/>
      <c r="GX1048" s="5"/>
      <c r="GY1048" s="5"/>
      <c r="GZ1048" s="5"/>
      <c r="HA1048" s="5"/>
      <c r="HB1048" s="5"/>
      <c r="HC1048" s="5"/>
      <c r="HD1048" s="5"/>
      <c r="HE1048" s="5"/>
      <c r="HF1048" s="5"/>
      <c r="HG1048" s="5"/>
      <c r="HH1048" s="5"/>
      <c r="HI1048" s="5"/>
      <c r="HJ1048" s="5"/>
      <c r="HK1048" s="5"/>
      <c r="HL1048" s="5"/>
      <c r="HM1048" s="5"/>
      <c r="HN1048" s="5"/>
      <c r="HO1048" s="5"/>
      <c r="HP1048" s="5"/>
      <c r="HQ1048" s="5"/>
      <c r="HR1048" s="5"/>
      <c r="HS1048" s="5"/>
      <c r="HT1048" s="5"/>
      <c r="HU1048" s="5"/>
      <c r="HV1048" s="5"/>
      <c r="HW1048" s="5"/>
      <c r="HX1048" s="5"/>
      <c r="HY1048" s="5"/>
      <c r="HZ1048" s="5"/>
      <c r="IA1048" s="5"/>
      <c r="IB1048" s="5"/>
      <c r="IC1048" s="5"/>
      <c r="ID1048" s="5"/>
    </row>
    <row r="1049" spans="1:238" s="210" customFormat="1">
      <c r="A1049" s="122"/>
      <c r="B1049" s="116"/>
      <c r="C1049" s="117"/>
      <c r="D1049" s="118"/>
      <c r="E1049" s="119"/>
      <c r="F1049" s="120"/>
      <c r="G1049" s="121"/>
      <c r="H1049" s="6"/>
      <c r="I1049" s="40"/>
      <c r="J1049" s="41"/>
      <c r="K1049" s="42"/>
      <c r="L1049" s="38"/>
      <c r="N1049" s="39"/>
      <c r="O1049" s="39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  <c r="BN1049" s="5"/>
      <c r="BO1049" s="5"/>
      <c r="BP1049" s="5"/>
      <c r="BQ1049" s="5"/>
      <c r="BR1049" s="5"/>
      <c r="BS1049" s="5"/>
      <c r="BT1049" s="5"/>
      <c r="BU1049" s="5"/>
      <c r="BV1049" s="5"/>
      <c r="BW1049" s="5"/>
      <c r="BX1049" s="5"/>
      <c r="BY1049" s="5"/>
      <c r="BZ1049" s="5"/>
      <c r="CA1049" s="5"/>
      <c r="CB1049" s="5"/>
      <c r="CC1049" s="5"/>
      <c r="CD1049" s="5"/>
      <c r="CE1049" s="5"/>
      <c r="CF1049" s="5"/>
      <c r="CG1049" s="5"/>
      <c r="CH1049" s="5"/>
      <c r="CI1049" s="5"/>
      <c r="CJ1049" s="5"/>
      <c r="CK1049" s="5"/>
      <c r="CL1049" s="5"/>
      <c r="CM1049" s="5"/>
      <c r="CN1049" s="5"/>
      <c r="CO1049" s="5"/>
      <c r="CP1049" s="5"/>
      <c r="CQ1049" s="5"/>
      <c r="CR1049" s="5"/>
      <c r="CS1049" s="5"/>
      <c r="CT1049" s="5"/>
      <c r="CU1049" s="5"/>
      <c r="CV1049" s="5"/>
      <c r="CW1049" s="5"/>
      <c r="CX1049" s="5"/>
      <c r="CY1049" s="5"/>
      <c r="CZ1049" s="5"/>
      <c r="DA1049" s="5"/>
      <c r="DB1049" s="5"/>
      <c r="DC1049" s="5"/>
      <c r="DD1049" s="5"/>
      <c r="DE1049" s="5"/>
      <c r="DF1049" s="5"/>
      <c r="DG1049" s="5"/>
      <c r="DH1049" s="5"/>
      <c r="DI1049" s="5"/>
      <c r="DJ1049" s="5"/>
      <c r="DK1049" s="5"/>
      <c r="DL1049" s="5"/>
      <c r="DM1049" s="5"/>
      <c r="DN1049" s="5"/>
      <c r="DO1049" s="5"/>
      <c r="DP1049" s="5"/>
      <c r="DQ1049" s="5"/>
      <c r="DR1049" s="5"/>
      <c r="DS1049" s="5"/>
      <c r="DT1049" s="5"/>
      <c r="DU1049" s="5"/>
      <c r="DV1049" s="5"/>
      <c r="DW1049" s="5"/>
      <c r="DX1049" s="5"/>
      <c r="DY1049" s="5"/>
      <c r="DZ1049" s="5"/>
      <c r="EA1049" s="5"/>
      <c r="EB1049" s="5"/>
      <c r="EC1049" s="5"/>
      <c r="ED1049" s="5"/>
      <c r="EE1049" s="5"/>
      <c r="EF1049" s="5"/>
      <c r="EG1049" s="5"/>
      <c r="EH1049" s="5"/>
      <c r="EI1049" s="5"/>
      <c r="EJ1049" s="5"/>
      <c r="EK1049" s="5"/>
      <c r="EL1049" s="5"/>
      <c r="EM1049" s="5"/>
      <c r="EN1049" s="5"/>
      <c r="EO1049" s="5"/>
      <c r="EP1049" s="5"/>
      <c r="EQ1049" s="5"/>
      <c r="ER1049" s="5"/>
      <c r="ES1049" s="5"/>
      <c r="ET1049" s="5"/>
      <c r="EU1049" s="5"/>
      <c r="EV1049" s="5"/>
      <c r="EW1049" s="5"/>
      <c r="EX1049" s="5"/>
      <c r="EY1049" s="5"/>
      <c r="EZ1049" s="5"/>
      <c r="FA1049" s="5"/>
      <c r="FB1049" s="5"/>
      <c r="FC1049" s="5"/>
      <c r="FD1049" s="5"/>
      <c r="FE1049" s="5"/>
      <c r="FF1049" s="5"/>
      <c r="FG1049" s="5"/>
      <c r="FH1049" s="5"/>
      <c r="FI1049" s="5"/>
      <c r="FJ1049" s="5"/>
      <c r="FK1049" s="5"/>
      <c r="FL1049" s="5"/>
      <c r="FM1049" s="5"/>
      <c r="FN1049" s="5"/>
      <c r="FO1049" s="5"/>
      <c r="FP1049" s="5"/>
      <c r="FQ1049" s="5"/>
      <c r="FR1049" s="5"/>
      <c r="FS1049" s="5"/>
      <c r="FT1049" s="5"/>
      <c r="FU1049" s="5"/>
      <c r="FV1049" s="5"/>
      <c r="FW1049" s="5"/>
      <c r="FX1049" s="5"/>
      <c r="FY1049" s="5"/>
      <c r="FZ1049" s="5"/>
      <c r="GA1049" s="5"/>
      <c r="GB1049" s="5"/>
      <c r="GC1049" s="5"/>
      <c r="GD1049" s="5"/>
      <c r="GE1049" s="5"/>
      <c r="GF1049" s="5"/>
      <c r="GG1049" s="5"/>
      <c r="GH1049" s="5"/>
      <c r="GI1049" s="5"/>
      <c r="GJ1049" s="5"/>
      <c r="GK1049" s="5"/>
      <c r="GL1049" s="5"/>
      <c r="GM1049" s="5"/>
      <c r="GN1049" s="5"/>
      <c r="GO1049" s="5"/>
      <c r="GP1049" s="5"/>
      <c r="GQ1049" s="5"/>
      <c r="GR1049" s="5"/>
      <c r="GS1049" s="5"/>
      <c r="GT1049" s="5"/>
      <c r="GU1049" s="5"/>
      <c r="GV1049" s="5"/>
      <c r="GW1049" s="5"/>
      <c r="GX1049" s="5"/>
      <c r="GY1049" s="5"/>
      <c r="GZ1049" s="5"/>
      <c r="HA1049" s="5"/>
      <c r="HB1049" s="5"/>
      <c r="HC1049" s="5"/>
      <c r="HD1049" s="5"/>
      <c r="HE1049" s="5"/>
      <c r="HF1049" s="5"/>
      <c r="HG1049" s="5"/>
      <c r="HH1049" s="5"/>
      <c r="HI1049" s="5"/>
      <c r="HJ1049" s="5"/>
      <c r="HK1049" s="5"/>
      <c r="HL1049" s="5"/>
      <c r="HM1049" s="5"/>
      <c r="HN1049" s="5"/>
      <c r="HO1049" s="5"/>
      <c r="HP1049" s="5"/>
      <c r="HQ1049" s="5"/>
      <c r="HR1049" s="5"/>
      <c r="HS1049" s="5"/>
      <c r="HT1049" s="5"/>
      <c r="HU1049" s="5"/>
      <c r="HV1049" s="5"/>
      <c r="HW1049" s="5"/>
      <c r="HX1049" s="5"/>
      <c r="HY1049" s="5"/>
      <c r="HZ1049" s="5"/>
      <c r="IA1049" s="5"/>
      <c r="IB1049" s="5"/>
      <c r="IC1049" s="5"/>
      <c r="ID1049" s="5"/>
    </row>
    <row r="1051" spans="1:238" s="210" customFormat="1">
      <c r="A1051" s="122"/>
      <c r="B1051" s="116"/>
      <c r="C1051" s="117"/>
      <c r="D1051" s="118"/>
      <c r="E1051" s="119"/>
      <c r="F1051" s="120"/>
      <c r="G1051" s="121"/>
      <c r="H1051" s="6"/>
      <c r="I1051" s="40"/>
      <c r="J1051" s="41"/>
      <c r="K1051" s="42"/>
      <c r="L1051" s="38"/>
      <c r="N1051" s="39"/>
      <c r="O1051" s="39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  <c r="BZ1051" s="5"/>
      <c r="CA1051" s="5"/>
      <c r="CB1051" s="5"/>
      <c r="CC1051" s="5"/>
      <c r="CD1051" s="5"/>
      <c r="CE1051" s="5"/>
      <c r="CF1051" s="5"/>
      <c r="CG1051" s="5"/>
      <c r="CH1051" s="5"/>
      <c r="CI1051" s="5"/>
      <c r="CJ1051" s="5"/>
      <c r="CK1051" s="5"/>
      <c r="CL1051" s="5"/>
      <c r="CM1051" s="5"/>
      <c r="CN1051" s="5"/>
      <c r="CO1051" s="5"/>
      <c r="CP1051" s="5"/>
      <c r="CQ1051" s="5"/>
      <c r="CR1051" s="5"/>
      <c r="CS1051" s="5"/>
      <c r="CT1051" s="5"/>
      <c r="CU1051" s="5"/>
      <c r="CV1051" s="5"/>
      <c r="CW1051" s="5"/>
      <c r="CX1051" s="5"/>
      <c r="CY1051" s="5"/>
      <c r="CZ1051" s="5"/>
      <c r="DA1051" s="5"/>
      <c r="DB1051" s="5"/>
      <c r="DC1051" s="5"/>
      <c r="DD1051" s="5"/>
      <c r="DE1051" s="5"/>
      <c r="DF1051" s="5"/>
      <c r="DG1051" s="5"/>
      <c r="DH1051" s="5"/>
      <c r="DI1051" s="5"/>
      <c r="DJ1051" s="5"/>
      <c r="DK1051" s="5"/>
      <c r="DL1051" s="5"/>
      <c r="DM1051" s="5"/>
      <c r="DN1051" s="5"/>
      <c r="DO1051" s="5"/>
      <c r="DP1051" s="5"/>
      <c r="DQ1051" s="5"/>
      <c r="DR1051" s="5"/>
      <c r="DS1051" s="5"/>
      <c r="DT1051" s="5"/>
      <c r="DU1051" s="5"/>
      <c r="DV1051" s="5"/>
      <c r="DW1051" s="5"/>
      <c r="DX1051" s="5"/>
      <c r="DY1051" s="5"/>
      <c r="DZ1051" s="5"/>
      <c r="EA1051" s="5"/>
      <c r="EB1051" s="5"/>
      <c r="EC1051" s="5"/>
      <c r="ED1051" s="5"/>
      <c r="EE1051" s="5"/>
      <c r="EF1051" s="5"/>
      <c r="EG1051" s="5"/>
      <c r="EH1051" s="5"/>
      <c r="EI1051" s="5"/>
      <c r="EJ1051" s="5"/>
      <c r="EK1051" s="5"/>
      <c r="EL1051" s="5"/>
      <c r="EM1051" s="5"/>
      <c r="EN1051" s="5"/>
      <c r="EO1051" s="5"/>
      <c r="EP1051" s="5"/>
      <c r="EQ1051" s="5"/>
      <c r="ER1051" s="5"/>
      <c r="ES1051" s="5"/>
      <c r="ET1051" s="5"/>
      <c r="EU1051" s="5"/>
      <c r="EV1051" s="5"/>
      <c r="EW1051" s="5"/>
      <c r="EX1051" s="5"/>
      <c r="EY1051" s="5"/>
      <c r="EZ1051" s="5"/>
      <c r="FA1051" s="5"/>
      <c r="FB1051" s="5"/>
      <c r="FC1051" s="5"/>
      <c r="FD1051" s="5"/>
      <c r="FE1051" s="5"/>
      <c r="FF1051" s="5"/>
      <c r="FG1051" s="5"/>
      <c r="FH1051" s="5"/>
      <c r="FI1051" s="5"/>
      <c r="FJ1051" s="5"/>
      <c r="FK1051" s="5"/>
      <c r="FL1051" s="5"/>
      <c r="FM1051" s="5"/>
      <c r="FN1051" s="5"/>
      <c r="FO1051" s="5"/>
      <c r="FP1051" s="5"/>
      <c r="FQ1051" s="5"/>
      <c r="FR1051" s="5"/>
      <c r="FS1051" s="5"/>
      <c r="FT1051" s="5"/>
      <c r="FU1051" s="5"/>
      <c r="FV1051" s="5"/>
      <c r="FW1051" s="5"/>
      <c r="FX1051" s="5"/>
      <c r="FY1051" s="5"/>
      <c r="FZ1051" s="5"/>
      <c r="GA1051" s="5"/>
      <c r="GB1051" s="5"/>
      <c r="GC1051" s="5"/>
      <c r="GD1051" s="5"/>
      <c r="GE1051" s="5"/>
      <c r="GF1051" s="5"/>
      <c r="GG1051" s="5"/>
      <c r="GH1051" s="5"/>
      <c r="GI1051" s="5"/>
      <c r="GJ1051" s="5"/>
      <c r="GK1051" s="5"/>
      <c r="GL1051" s="5"/>
      <c r="GM1051" s="5"/>
      <c r="GN1051" s="5"/>
      <c r="GO1051" s="5"/>
      <c r="GP1051" s="5"/>
      <c r="GQ1051" s="5"/>
      <c r="GR1051" s="5"/>
      <c r="GS1051" s="5"/>
      <c r="GT1051" s="5"/>
      <c r="GU1051" s="5"/>
      <c r="GV1051" s="5"/>
      <c r="GW1051" s="5"/>
      <c r="GX1051" s="5"/>
      <c r="GY1051" s="5"/>
      <c r="GZ1051" s="5"/>
      <c r="HA1051" s="5"/>
      <c r="HB1051" s="5"/>
      <c r="HC1051" s="5"/>
      <c r="HD1051" s="5"/>
      <c r="HE1051" s="5"/>
      <c r="HF1051" s="5"/>
      <c r="HG1051" s="5"/>
      <c r="HH1051" s="5"/>
      <c r="HI1051" s="5"/>
      <c r="HJ1051" s="5"/>
      <c r="HK1051" s="5"/>
      <c r="HL1051" s="5"/>
      <c r="HM1051" s="5"/>
      <c r="HN1051" s="5"/>
      <c r="HO1051" s="5"/>
      <c r="HP1051" s="5"/>
      <c r="HQ1051" s="5"/>
      <c r="HR1051" s="5"/>
      <c r="HS1051" s="5"/>
      <c r="HT1051" s="5"/>
      <c r="HU1051" s="5"/>
      <c r="HV1051" s="5"/>
      <c r="HW1051" s="5"/>
      <c r="HX1051" s="5"/>
      <c r="HY1051" s="5"/>
      <c r="HZ1051" s="5"/>
      <c r="IA1051" s="5"/>
      <c r="IB1051" s="5"/>
      <c r="IC1051" s="5"/>
      <c r="ID1051" s="5"/>
    </row>
    <row r="1053" spans="1:238" s="210" customFormat="1">
      <c r="A1053" s="122"/>
      <c r="B1053" s="116"/>
      <c r="C1053" s="117"/>
      <c r="D1053" s="118"/>
      <c r="E1053" s="119"/>
      <c r="F1053" s="120"/>
      <c r="G1053" s="121"/>
      <c r="H1053" s="6"/>
      <c r="I1053" s="40"/>
      <c r="J1053" s="41"/>
      <c r="K1053" s="42"/>
      <c r="L1053" s="38"/>
      <c r="N1053" s="39"/>
      <c r="O1053" s="39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  <c r="BW1053" s="5"/>
      <c r="BX1053" s="5"/>
      <c r="BY1053" s="5"/>
      <c r="BZ1053" s="5"/>
      <c r="CA1053" s="5"/>
      <c r="CB1053" s="5"/>
      <c r="CC1053" s="5"/>
      <c r="CD1053" s="5"/>
      <c r="CE1053" s="5"/>
      <c r="CF1053" s="5"/>
      <c r="CG1053" s="5"/>
      <c r="CH1053" s="5"/>
      <c r="CI1053" s="5"/>
      <c r="CJ1053" s="5"/>
      <c r="CK1053" s="5"/>
      <c r="CL1053" s="5"/>
      <c r="CM1053" s="5"/>
      <c r="CN1053" s="5"/>
      <c r="CO1053" s="5"/>
      <c r="CP1053" s="5"/>
      <c r="CQ1053" s="5"/>
      <c r="CR1053" s="5"/>
      <c r="CS1053" s="5"/>
      <c r="CT1053" s="5"/>
      <c r="CU1053" s="5"/>
      <c r="CV1053" s="5"/>
      <c r="CW1053" s="5"/>
      <c r="CX1053" s="5"/>
      <c r="CY1053" s="5"/>
      <c r="CZ1053" s="5"/>
      <c r="DA1053" s="5"/>
      <c r="DB1053" s="5"/>
      <c r="DC1053" s="5"/>
      <c r="DD1053" s="5"/>
      <c r="DE1053" s="5"/>
      <c r="DF1053" s="5"/>
      <c r="DG1053" s="5"/>
      <c r="DH1053" s="5"/>
      <c r="DI1053" s="5"/>
      <c r="DJ1053" s="5"/>
      <c r="DK1053" s="5"/>
      <c r="DL1053" s="5"/>
      <c r="DM1053" s="5"/>
      <c r="DN1053" s="5"/>
      <c r="DO1053" s="5"/>
      <c r="DP1053" s="5"/>
      <c r="DQ1053" s="5"/>
      <c r="DR1053" s="5"/>
      <c r="DS1053" s="5"/>
      <c r="DT1053" s="5"/>
      <c r="DU1053" s="5"/>
      <c r="DV1053" s="5"/>
      <c r="DW1053" s="5"/>
      <c r="DX1053" s="5"/>
      <c r="DY1053" s="5"/>
      <c r="DZ1053" s="5"/>
      <c r="EA1053" s="5"/>
      <c r="EB1053" s="5"/>
      <c r="EC1053" s="5"/>
      <c r="ED1053" s="5"/>
      <c r="EE1053" s="5"/>
      <c r="EF1053" s="5"/>
      <c r="EG1053" s="5"/>
      <c r="EH1053" s="5"/>
      <c r="EI1053" s="5"/>
      <c r="EJ1053" s="5"/>
      <c r="EK1053" s="5"/>
      <c r="EL1053" s="5"/>
      <c r="EM1053" s="5"/>
      <c r="EN1053" s="5"/>
      <c r="EO1053" s="5"/>
      <c r="EP1053" s="5"/>
      <c r="EQ1053" s="5"/>
      <c r="ER1053" s="5"/>
      <c r="ES1053" s="5"/>
      <c r="ET1053" s="5"/>
      <c r="EU1053" s="5"/>
      <c r="EV1053" s="5"/>
      <c r="EW1053" s="5"/>
      <c r="EX1053" s="5"/>
      <c r="EY1053" s="5"/>
      <c r="EZ1053" s="5"/>
      <c r="FA1053" s="5"/>
      <c r="FB1053" s="5"/>
      <c r="FC1053" s="5"/>
      <c r="FD1053" s="5"/>
      <c r="FE1053" s="5"/>
      <c r="FF1053" s="5"/>
      <c r="FG1053" s="5"/>
      <c r="FH1053" s="5"/>
      <c r="FI1053" s="5"/>
      <c r="FJ1053" s="5"/>
      <c r="FK1053" s="5"/>
      <c r="FL1053" s="5"/>
      <c r="FM1053" s="5"/>
      <c r="FN1053" s="5"/>
      <c r="FO1053" s="5"/>
      <c r="FP1053" s="5"/>
      <c r="FQ1053" s="5"/>
      <c r="FR1053" s="5"/>
      <c r="FS1053" s="5"/>
      <c r="FT1053" s="5"/>
      <c r="FU1053" s="5"/>
      <c r="FV1053" s="5"/>
      <c r="FW1053" s="5"/>
      <c r="FX1053" s="5"/>
      <c r="FY1053" s="5"/>
      <c r="FZ1053" s="5"/>
      <c r="GA1053" s="5"/>
      <c r="GB1053" s="5"/>
      <c r="GC1053" s="5"/>
      <c r="GD1053" s="5"/>
      <c r="GE1053" s="5"/>
      <c r="GF1053" s="5"/>
      <c r="GG1053" s="5"/>
      <c r="GH1053" s="5"/>
      <c r="GI1053" s="5"/>
      <c r="GJ1053" s="5"/>
      <c r="GK1053" s="5"/>
      <c r="GL1053" s="5"/>
      <c r="GM1053" s="5"/>
      <c r="GN1053" s="5"/>
      <c r="GO1053" s="5"/>
      <c r="GP1053" s="5"/>
      <c r="GQ1053" s="5"/>
      <c r="GR1053" s="5"/>
      <c r="GS1053" s="5"/>
      <c r="GT1053" s="5"/>
      <c r="GU1053" s="5"/>
      <c r="GV1053" s="5"/>
      <c r="GW1053" s="5"/>
      <c r="GX1053" s="5"/>
      <c r="GY1053" s="5"/>
      <c r="GZ1053" s="5"/>
      <c r="HA1053" s="5"/>
      <c r="HB1053" s="5"/>
      <c r="HC1053" s="5"/>
      <c r="HD1053" s="5"/>
      <c r="HE1053" s="5"/>
      <c r="HF1053" s="5"/>
      <c r="HG1053" s="5"/>
      <c r="HH1053" s="5"/>
      <c r="HI1053" s="5"/>
      <c r="HJ1053" s="5"/>
      <c r="HK1053" s="5"/>
      <c r="HL1053" s="5"/>
      <c r="HM1053" s="5"/>
      <c r="HN1053" s="5"/>
      <c r="HO1053" s="5"/>
      <c r="HP1053" s="5"/>
      <c r="HQ1053" s="5"/>
      <c r="HR1053" s="5"/>
      <c r="HS1053" s="5"/>
      <c r="HT1053" s="5"/>
      <c r="HU1053" s="5"/>
      <c r="HV1053" s="5"/>
      <c r="HW1053" s="5"/>
      <c r="HX1053" s="5"/>
      <c r="HY1053" s="5"/>
      <c r="HZ1053" s="5"/>
      <c r="IA1053" s="5"/>
      <c r="IB1053" s="5"/>
      <c r="IC1053" s="5"/>
      <c r="ID1053" s="5"/>
    </row>
    <row r="1055" spans="1:238" s="210" customFormat="1">
      <c r="A1055" s="122"/>
      <c r="B1055" s="116"/>
      <c r="C1055" s="117"/>
      <c r="D1055" s="118"/>
      <c r="E1055" s="119"/>
      <c r="F1055" s="120"/>
      <c r="G1055" s="121"/>
      <c r="H1055" s="6"/>
      <c r="I1055" s="40"/>
      <c r="J1055" s="41"/>
      <c r="K1055" s="42"/>
      <c r="L1055" s="38"/>
      <c r="N1055" s="39"/>
      <c r="O1055" s="39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/>
      <c r="BZ1055" s="5"/>
      <c r="CA1055" s="5"/>
      <c r="CB1055" s="5"/>
      <c r="CC1055" s="5"/>
      <c r="CD1055" s="5"/>
      <c r="CE1055" s="5"/>
      <c r="CF1055" s="5"/>
      <c r="CG1055" s="5"/>
      <c r="CH1055" s="5"/>
      <c r="CI1055" s="5"/>
      <c r="CJ1055" s="5"/>
      <c r="CK1055" s="5"/>
      <c r="CL1055" s="5"/>
      <c r="CM1055" s="5"/>
      <c r="CN1055" s="5"/>
      <c r="CO1055" s="5"/>
      <c r="CP1055" s="5"/>
      <c r="CQ1055" s="5"/>
      <c r="CR1055" s="5"/>
      <c r="CS1055" s="5"/>
      <c r="CT1055" s="5"/>
      <c r="CU1055" s="5"/>
      <c r="CV1055" s="5"/>
      <c r="CW1055" s="5"/>
      <c r="CX1055" s="5"/>
      <c r="CY1055" s="5"/>
      <c r="CZ1055" s="5"/>
      <c r="DA1055" s="5"/>
      <c r="DB1055" s="5"/>
      <c r="DC1055" s="5"/>
      <c r="DD1055" s="5"/>
      <c r="DE1055" s="5"/>
      <c r="DF1055" s="5"/>
      <c r="DG1055" s="5"/>
      <c r="DH1055" s="5"/>
      <c r="DI1055" s="5"/>
      <c r="DJ1055" s="5"/>
      <c r="DK1055" s="5"/>
      <c r="DL1055" s="5"/>
      <c r="DM1055" s="5"/>
      <c r="DN1055" s="5"/>
      <c r="DO1055" s="5"/>
      <c r="DP1055" s="5"/>
      <c r="DQ1055" s="5"/>
      <c r="DR1055" s="5"/>
      <c r="DS1055" s="5"/>
      <c r="DT1055" s="5"/>
      <c r="DU1055" s="5"/>
      <c r="DV1055" s="5"/>
      <c r="DW1055" s="5"/>
      <c r="DX1055" s="5"/>
      <c r="DY1055" s="5"/>
      <c r="DZ1055" s="5"/>
      <c r="EA1055" s="5"/>
      <c r="EB1055" s="5"/>
      <c r="EC1055" s="5"/>
      <c r="ED1055" s="5"/>
      <c r="EE1055" s="5"/>
      <c r="EF1055" s="5"/>
      <c r="EG1055" s="5"/>
      <c r="EH1055" s="5"/>
      <c r="EI1055" s="5"/>
      <c r="EJ1055" s="5"/>
      <c r="EK1055" s="5"/>
      <c r="EL1055" s="5"/>
      <c r="EM1055" s="5"/>
      <c r="EN1055" s="5"/>
      <c r="EO1055" s="5"/>
      <c r="EP1055" s="5"/>
      <c r="EQ1055" s="5"/>
      <c r="ER1055" s="5"/>
      <c r="ES1055" s="5"/>
      <c r="ET1055" s="5"/>
      <c r="EU1055" s="5"/>
      <c r="EV1055" s="5"/>
      <c r="EW1055" s="5"/>
      <c r="EX1055" s="5"/>
      <c r="EY1055" s="5"/>
      <c r="EZ1055" s="5"/>
      <c r="FA1055" s="5"/>
      <c r="FB1055" s="5"/>
      <c r="FC1055" s="5"/>
      <c r="FD1055" s="5"/>
      <c r="FE1055" s="5"/>
      <c r="FF1055" s="5"/>
      <c r="FG1055" s="5"/>
      <c r="FH1055" s="5"/>
      <c r="FI1055" s="5"/>
      <c r="FJ1055" s="5"/>
      <c r="FK1055" s="5"/>
      <c r="FL1055" s="5"/>
      <c r="FM1055" s="5"/>
      <c r="FN1055" s="5"/>
      <c r="FO1055" s="5"/>
      <c r="FP1055" s="5"/>
      <c r="FQ1055" s="5"/>
      <c r="FR1055" s="5"/>
      <c r="FS1055" s="5"/>
      <c r="FT1055" s="5"/>
      <c r="FU1055" s="5"/>
      <c r="FV1055" s="5"/>
      <c r="FW1055" s="5"/>
      <c r="FX1055" s="5"/>
      <c r="FY1055" s="5"/>
      <c r="FZ1055" s="5"/>
      <c r="GA1055" s="5"/>
      <c r="GB1055" s="5"/>
      <c r="GC1055" s="5"/>
      <c r="GD1055" s="5"/>
      <c r="GE1055" s="5"/>
      <c r="GF1055" s="5"/>
      <c r="GG1055" s="5"/>
      <c r="GH1055" s="5"/>
      <c r="GI1055" s="5"/>
      <c r="GJ1055" s="5"/>
      <c r="GK1055" s="5"/>
      <c r="GL1055" s="5"/>
      <c r="GM1055" s="5"/>
      <c r="GN1055" s="5"/>
      <c r="GO1055" s="5"/>
      <c r="GP1055" s="5"/>
      <c r="GQ1055" s="5"/>
      <c r="GR1055" s="5"/>
      <c r="GS1055" s="5"/>
      <c r="GT1055" s="5"/>
      <c r="GU1055" s="5"/>
      <c r="GV1055" s="5"/>
      <c r="GW1055" s="5"/>
      <c r="GX1055" s="5"/>
      <c r="GY1055" s="5"/>
      <c r="GZ1055" s="5"/>
      <c r="HA1055" s="5"/>
      <c r="HB1055" s="5"/>
      <c r="HC1055" s="5"/>
      <c r="HD1055" s="5"/>
      <c r="HE1055" s="5"/>
      <c r="HF1055" s="5"/>
      <c r="HG1055" s="5"/>
      <c r="HH1055" s="5"/>
      <c r="HI1055" s="5"/>
      <c r="HJ1055" s="5"/>
      <c r="HK1055" s="5"/>
      <c r="HL1055" s="5"/>
      <c r="HM1055" s="5"/>
      <c r="HN1055" s="5"/>
      <c r="HO1055" s="5"/>
      <c r="HP1055" s="5"/>
      <c r="HQ1055" s="5"/>
      <c r="HR1055" s="5"/>
      <c r="HS1055" s="5"/>
      <c r="HT1055" s="5"/>
      <c r="HU1055" s="5"/>
      <c r="HV1055" s="5"/>
      <c r="HW1055" s="5"/>
      <c r="HX1055" s="5"/>
      <c r="HY1055" s="5"/>
      <c r="HZ1055" s="5"/>
      <c r="IA1055" s="5"/>
      <c r="IB1055" s="5"/>
      <c r="IC1055" s="5"/>
      <c r="ID1055" s="5"/>
    </row>
    <row r="1056" spans="1:238" s="210" customFormat="1">
      <c r="A1056" s="122"/>
      <c r="B1056" s="116"/>
      <c r="C1056" s="117"/>
      <c r="D1056" s="118"/>
      <c r="E1056" s="119"/>
      <c r="F1056" s="120"/>
      <c r="G1056" s="121"/>
      <c r="H1056" s="6"/>
      <c r="I1056" s="40"/>
      <c r="J1056" s="41"/>
      <c r="K1056" s="42"/>
      <c r="L1056" s="38"/>
      <c r="N1056" s="39"/>
      <c r="O1056" s="39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  <c r="BP1056" s="5"/>
      <c r="BQ1056" s="5"/>
      <c r="BR1056" s="5"/>
      <c r="BS1056" s="5"/>
      <c r="BT1056" s="5"/>
      <c r="BU1056" s="5"/>
      <c r="BV1056" s="5"/>
      <c r="BW1056" s="5"/>
      <c r="BX1056" s="5"/>
      <c r="BY1056" s="5"/>
      <c r="BZ1056" s="5"/>
      <c r="CA1056" s="5"/>
      <c r="CB1056" s="5"/>
      <c r="CC1056" s="5"/>
      <c r="CD1056" s="5"/>
      <c r="CE1056" s="5"/>
      <c r="CF1056" s="5"/>
      <c r="CG1056" s="5"/>
      <c r="CH1056" s="5"/>
      <c r="CI1056" s="5"/>
      <c r="CJ1056" s="5"/>
      <c r="CK1056" s="5"/>
      <c r="CL1056" s="5"/>
      <c r="CM1056" s="5"/>
      <c r="CN1056" s="5"/>
      <c r="CO1056" s="5"/>
      <c r="CP1056" s="5"/>
      <c r="CQ1056" s="5"/>
      <c r="CR1056" s="5"/>
      <c r="CS1056" s="5"/>
      <c r="CT1056" s="5"/>
      <c r="CU1056" s="5"/>
      <c r="CV1056" s="5"/>
      <c r="CW1056" s="5"/>
      <c r="CX1056" s="5"/>
      <c r="CY1056" s="5"/>
      <c r="CZ1056" s="5"/>
      <c r="DA1056" s="5"/>
      <c r="DB1056" s="5"/>
      <c r="DC1056" s="5"/>
      <c r="DD1056" s="5"/>
      <c r="DE1056" s="5"/>
      <c r="DF1056" s="5"/>
      <c r="DG1056" s="5"/>
      <c r="DH1056" s="5"/>
      <c r="DI1056" s="5"/>
      <c r="DJ1056" s="5"/>
      <c r="DK1056" s="5"/>
      <c r="DL1056" s="5"/>
      <c r="DM1056" s="5"/>
      <c r="DN1056" s="5"/>
      <c r="DO1056" s="5"/>
      <c r="DP1056" s="5"/>
      <c r="DQ1056" s="5"/>
      <c r="DR1056" s="5"/>
      <c r="DS1056" s="5"/>
      <c r="DT1056" s="5"/>
      <c r="DU1056" s="5"/>
      <c r="DV1056" s="5"/>
      <c r="DW1056" s="5"/>
      <c r="DX1056" s="5"/>
      <c r="DY1056" s="5"/>
      <c r="DZ1056" s="5"/>
      <c r="EA1056" s="5"/>
      <c r="EB1056" s="5"/>
      <c r="EC1056" s="5"/>
      <c r="ED1056" s="5"/>
      <c r="EE1056" s="5"/>
      <c r="EF1056" s="5"/>
      <c r="EG1056" s="5"/>
      <c r="EH1056" s="5"/>
      <c r="EI1056" s="5"/>
      <c r="EJ1056" s="5"/>
      <c r="EK1056" s="5"/>
      <c r="EL1056" s="5"/>
      <c r="EM1056" s="5"/>
      <c r="EN1056" s="5"/>
      <c r="EO1056" s="5"/>
      <c r="EP1056" s="5"/>
      <c r="EQ1056" s="5"/>
      <c r="ER1056" s="5"/>
      <c r="ES1056" s="5"/>
      <c r="ET1056" s="5"/>
      <c r="EU1056" s="5"/>
      <c r="EV1056" s="5"/>
      <c r="EW1056" s="5"/>
      <c r="EX1056" s="5"/>
      <c r="EY1056" s="5"/>
      <c r="EZ1056" s="5"/>
      <c r="FA1056" s="5"/>
      <c r="FB1056" s="5"/>
      <c r="FC1056" s="5"/>
      <c r="FD1056" s="5"/>
      <c r="FE1056" s="5"/>
      <c r="FF1056" s="5"/>
      <c r="FG1056" s="5"/>
      <c r="FH1056" s="5"/>
      <c r="FI1056" s="5"/>
      <c r="FJ1056" s="5"/>
      <c r="FK1056" s="5"/>
      <c r="FL1056" s="5"/>
      <c r="FM1056" s="5"/>
      <c r="FN1056" s="5"/>
      <c r="FO1056" s="5"/>
      <c r="FP1056" s="5"/>
      <c r="FQ1056" s="5"/>
      <c r="FR1056" s="5"/>
      <c r="FS1056" s="5"/>
      <c r="FT1056" s="5"/>
      <c r="FU1056" s="5"/>
      <c r="FV1056" s="5"/>
      <c r="FW1056" s="5"/>
      <c r="FX1056" s="5"/>
      <c r="FY1056" s="5"/>
      <c r="FZ1056" s="5"/>
      <c r="GA1056" s="5"/>
      <c r="GB1056" s="5"/>
      <c r="GC1056" s="5"/>
      <c r="GD1056" s="5"/>
      <c r="GE1056" s="5"/>
      <c r="GF1056" s="5"/>
      <c r="GG1056" s="5"/>
      <c r="GH1056" s="5"/>
      <c r="GI1056" s="5"/>
      <c r="GJ1056" s="5"/>
      <c r="GK1056" s="5"/>
      <c r="GL1056" s="5"/>
      <c r="GM1056" s="5"/>
      <c r="GN1056" s="5"/>
      <c r="GO1056" s="5"/>
      <c r="GP1056" s="5"/>
      <c r="GQ1056" s="5"/>
      <c r="GR1056" s="5"/>
      <c r="GS1056" s="5"/>
      <c r="GT1056" s="5"/>
      <c r="GU1056" s="5"/>
      <c r="GV1056" s="5"/>
      <c r="GW1056" s="5"/>
      <c r="GX1056" s="5"/>
      <c r="GY1056" s="5"/>
      <c r="GZ1056" s="5"/>
      <c r="HA1056" s="5"/>
      <c r="HB1056" s="5"/>
      <c r="HC1056" s="5"/>
      <c r="HD1056" s="5"/>
      <c r="HE1056" s="5"/>
      <c r="HF1056" s="5"/>
      <c r="HG1056" s="5"/>
      <c r="HH1056" s="5"/>
      <c r="HI1056" s="5"/>
      <c r="HJ1056" s="5"/>
      <c r="HK1056" s="5"/>
      <c r="HL1056" s="5"/>
      <c r="HM1056" s="5"/>
      <c r="HN1056" s="5"/>
      <c r="HO1056" s="5"/>
      <c r="HP1056" s="5"/>
      <c r="HQ1056" s="5"/>
      <c r="HR1056" s="5"/>
      <c r="HS1056" s="5"/>
      <c r="HT1056" s="5"/>
      <c r="HU1056" s="5"/>
      <c r="HV1056" s="5"/>
      <c r="HW1056" s="5"/>
      <c r="HX1056" s="5"/>
      <c r="HY1056" s="5"/>
      <c r="HZ1056" s="5"/>
      <c r="IA1056" s="5"/>
      <c r="IB1056" s="5"/>
      <c r="IC1056" s="5"/>
      <c r="ID1056" s="5"/>
    </row>
    <row r="1057" spans="1:238" s="210" customFormat="1">
      <c r="A1057" s="122"/>
      <c r="B1057" s="116"/>
      <c r="C1057" s="117"/>
      <c r="D1057" s="118"/>
      <c r="E1057" s="119"/>
      <c r="F1057" s="120"/>
      <c r="G1057" s="121"/>
      <c r="H1057" s="6"/>
      <c r="I1057" s="40"/>
      <c r="J1057" s="41"/>
      <c r="K1057" s="42"/>
      <c r="L1057" s="38"/>
      <c r="N1057" s="39"/>
      <c r="O1057" s="39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/>
      <c r="BX1057" s="5"/>
      <c r="BY1057" s="5"/>
      <c r="BZ1057" s="5"/>
      <c r="CA1057" s="5"/>
      <c r="CB1057" s="5"/>
      <c r="CC1057" s="5"/>
      <c r="CD1057" s="5"/>
      <c r="CE1057" s="5"/>
      <c r="CF1057" s="5"/>
      <c r="CG1057" s="5"/>
      <c r="CH1057" s="5"/>
      <c r="CI1057" s="5"/>
      <c r="CJ1057" s="5"/>
      <c r="CK1057" s="5"/>
      <c r="CL1057" s="5"/>
      <c r="CM1057" s="5"/>
      <c r="CN1057" s="5"/>
      <c r="CO1057" s="5"/>
      <c r="CP1057" s="5"/>
      <c r="CQ1057" s="5"/>
      <c r="CR1057" s="5"/>
      <c r="CS1057" s="5"/>
      <c r="CT1057" s="5"/>
      <c r="CU1057" s="5"/>
      <c r="CV1057" s="5"/>
      <c r="CW1057" s="5"/>
      <c r="CX1057" s="5"/>
      <c r="CY1057" s="5"/>
      <c r="CZ1057" s="5"/>
      <c r="DA1057" s="5"/>
      <c r="DB1057" s="5"/>
      <c r="DC1057" s="5"/>
      <c r="DD1057" s="5"/>
      <c r="DE1057" s="5"/>
      <c r="DF1057" s="5"/>
      <c r="DG1057" s="5"/>
      <c r="DH1057" s="5"/>
      <c r="DI1057" s="5"/>
      <c r="DJ1057" s="5"/>
      <c r="DK1057" s="5"/>
      <c r="DL1057" s="5"/>
      <c r="DM1057" s="5"/>
      <c r="DN1057" s="5"/>
      <c r="DO1057" s="5"/>
      <c r="DP1057" s="5"/>
      <c r="DQ1057" s="5"/>
      <c r="DR1057" s="5"/>
      <c r="DS1057" s="5"/>
      <c r="DT1057" s="5"/>
      <c r="DU1057" s="5"/>
      <c r="DV1057" s="5"/>
      <c r="DW1057" s="5"/>
      <c r="DX1057" s="5"/>
      <c r="DY1057" s="5"/>
      <c r="DZ1057" s="5"/>
      <c r="EA1057" s="5"/>
      <c r="EB1057" s="5"/>
      <c r="EC1057" s="5"/>
      <c r="ED1057" s="5"/>
      <c r="EE1057" s="5"/>
      <c r="EF1057" s="5"/>
      <c r="EG1057" s="5"/>
      <c r="EH1057" s="5"/>
      <c r="EI1057" s="5"/>
      <c r="EJ1057" s="5"/>
      <c r="EK1057" s="5"/>
      <c r="EL1057" s="5"/>
      <c r="EM1057" s="5"/>
      <c r="EN1057" s="5"/>
      <c r="EO1057" s="5"/>
      <c r="EP1057" s="5"/>
      <c r="EQ1057" s="5"/>
      <c r="ER1057" s="5"/>
      <c r="ES1057" s="5"/>
      <c r="ET1057" s="5"/>
      <c r="EU1057" s="5"/>
      <c r="EV1057" s="5"/>
      <c r="EW1057" s="5"/>
      <c r="EX1057" s="5"/>
      <c r="EY1057" s="5"/>
      <c r="EZ1057" s="5"/>
      <c r="FA1057" s="5"/>
      <c r="FB1057" s="5"/>
      <c r="FC1057" s="5"/>
      <c r="FD1057" s="5"/>
      <c r="FE1057" s="5"/>
      <c r="FF1057" s="5"/>
      <c r="FG1057" s="5"/>
      <c r="FH1057" s="5"/>
      <c r="FI1057" s="5"/>
      <c r="FJ1057" s="5"/>
      <c r="FK1057" s="5"/>
      <c r="FL1057" s="5"/>
      <c r="FM1057" s="5"/>
      <c r="FN1057" s="5"/>
      <c r="FO1057" s="5"/>
      <c r="FP1057" s="5"/>
      <c r="FQ1057" s="5"/>
      <c r="FR1057" s="5"/>
      <c r="FS1057" s="5"/>
      <c r="FT1057" s="5"/>
      <c r="FU1057" s="5"/>
      <c r="FV1057" s="5"/>
      <c r="FW1057" s="5"/>
      <c r="FX1057" s="5"/>
      <c r="FY1057" s="5"/>
      <c r="FZ1057" s="5"/>
      <c r="GA1057" s="5"/>
      <c r="GB1057" s="5"/>
      <c r="GC1057" s="5"/>
      <c r="GD1057" s="5"/>
      <c r="GE1057" s="5"/>
      <c r="GF1057" s="5"/>
      <c r="GG1057" s="5"/>
      <c r="GH1057" s="5"/>
      <c r="GI1057" s="5"/>
      <c r="GJ1057" s="5"/>
      <c r="GK1057" s="5"/>
      <c r="GL1057" s="5"/>
      <c r="GM1057" s="5"/>
      <c r="GN1057" s="5"/>
      <c r="GO1057" s="5"/>
      <c r="GP1057" s="5"/>
      <c r="GQ1057" s="5"/>
      <c r="GR1057" s="5"/>
      <c r="GS1057" s="5"/>
      <c r="GT1057" s="5"/>
      <c r="GU1057" s="5"/>
      <c r="GV1057" s="5"/>
      <c r="GW1057" s="5"/>
      <c r="GX1057" s="5"/>
      <c r="GY1057" s="5"/>
      <c r="GZ1057" s="5"/>
      <c r="HA1057" s="5"/>
      <c r="HB1057" s="5"/>
      <c r="HC1057" s="5"/>
      <c r="HD1057" s="5"/>
      <c r="HE1057" s="5"/>
      <c r="HF1057" s="5"/>
      <c r="HG1057" s="5"/>
      <c r="HH1057" s="5"/>
      <c r="HI1057" s="5"/>
      <c r="HJ1057" s="5"/>
      <c r="HK1057" s="5"/>
      <c r="HL1057" s="5"/>
      <c r="HM1057" s="5"/>
      <c r="HN1057" s="5"/>
      <c r="HO1057" s="5"/>
      <c r="HP1057" s="5"/>
      <c r="HQ1057" s="5"/>
      <c r="HR1057" s="5"/>
      <c r="HS1057" s="5"/>
      <c r="HT1057" s="5"/>
      <c r="HU1057" s="5"/>
      <c r="HV1057" s="5"/>
      <c r="HW1057" s="5"/>
      <c r="HX1057" s="5"/>
      <c r="HY1057" s="5"/>
      <c r="HZ1057" s="5"/>
      <c r="IA1057" s="5"/>
      <c r="IB1057" s="5"/>
      <c r="IC1057" s="5"/>
      <c r="ID1057" s="5"/>
    </row>
    <row r="1059" spans="1:238" s="210" customFormat="1">
      <c r="A1059" s="122"/>
      <c r="B1059" s="116"/>
      <c r="C1059" s="117"/>
      <c r="D1059" s="118"/>
      <c r="E1059" s="119"/>
      <c r="F1059" s="120"/>
      <c r="G1059" s="121"/>
      <c r="H1059" s="6"/>
      <c r="I1059" s="40"/>
      <c r="J1059" s="41"/>
      <c r="K1059" s="42"/>
      <c r="L1059" s="38"/>
      <c r="N1059" s="39"/>
      <c r="O1059" s="39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/>
      <c r="BZ1059" s="5"/>
      <c r="CA1059" s="5"/>
      <c r="CB1059" s="5"/>
      <c r="CC1059" s="5"/>
      <c r="CD1059" s="5"/>
      <c r="CE1059" s="5"/>
      <c r="CF1059" s="5"/>
      <c r="CG1059" s="5"/>
      <c r="CH1059" s="5"/>
      <c r="CI1059" s="5"/>
      <c r="CJ1059" s="5"/>
      <c r="CK1059" s="5"/>
      <c r="CL1059" s="5"/>
      <c r="CM1059" s="5"/>
      <c r="CN1059" s="5"/>
      <c r="CO1059" s="5"/>
      <c r="CP1059" s="5"/>
      <c r="CQ1059" s="5"/>
      <c r="CR1059" s="5"/>
      <c r="CS1059" s="5"/>
      <c r="CT1059" s="5"/>
      <c r="CU1059" s="5"/>
      <c r="CV1059" s="5"/>
      <c r="CW1059" s="5"/>
      <c r="CX1059" s="5"/>
      <c r="CY1059" s="5"/>
      <c r="CZ1059" s="5"/>
      <c r="DA1059" s="5"/>
      <c r="DB1059" s="5"/>
      <c r="DC1059" s="5"/>
      <c r="DD1059" s="5"/>
      <c r="DE1059" s="5"/>
      <c r="DF1059" s="5"/>
      <c r="DG1059" s="5"/>
      <c r="DH1059" s="5"/>
      <c r="DI1059" s="5"/>
      <c r="DJ1059" s="5"/>
      <c r="DK1059" s="5"/>
      <c r="DL1059" s="5"/>
      <c r="DM1059" s="5"/>
      <c r="DN1059" s="5"/>
      <c r="DO1059" s="5"/>
      <c r="DP1059" s="5"/>
      <c r="DQ1059" s="5"/>
      <c r="DR1059" s="5"/>
      <c r="DS1059" s="5"/>
      <c r="DT1059" s="5"/>
      <c r="DU1059" s="5"/>
      <c r="DV1059" s="5"/>
      <c r="DW1059" s="5"/>
      <c r="DX1059" s="5"/>
      <c r="DY1059" s="5"/>
      <c r="DZ1059" s="5"/>
      <c r="EA1059" s="5"/>
      <c r="EB1059" s="5"/>
      <c r="EC1059" s="5"/>
      <c r="ED1059" s="5"/>
      <c r="EE1059" s="5"/>
      <c r="EF1059" s="5"/>
      <c r="EG1059" s="5"/>
      <c r="EH1059" s="5"/>
      <c r="EI1059" s="5"/>
      <c r="EJ1059" s="5"/>
      <c r="EK1059" s="5"/>
      <c r="EL1059" s="5"/>
      <c r="EM1059" s="5"/>
      <c r="EN1059" s="5"/>
      <c r="EO1059" s="5"/>
      <c r="EP1059" s="5"/>
      <c r="EQ1059" s="5"/>
      <c r="ER1059" s="5"/>
      <c r="ES1059" s="5"/>
      <c r="ET1059" s="5"/>
      <c r="EU1059" s="5"/>
      <c r="EV1059" s="5"/>
      <c r="EW1059" s="5"/>
      <c r="EX1059" s="5"/>
      <c r="EY1059" s="5"/>
      <c r="EZ1059" s="5"/>
      <c r="FA1059" s="5"/>
      <c r="FB1059" s="5"/>
      <c r="FC1059" s="5"/>
      <c r="FD1059" s="5"/>
      <c r="FE1059" s="5"/>
      <c r="FF1059" s="5"/>
      <c r="FG1059" s="5"/>
      <c r="FH1059" s="5"/>
      <c r="FI1059" s="5"/>
      <c r="FJ1059" s="5"/>
      <c r="FK1059" s="5"/>
      <c r="FL1059" s="5"/>
      <c r="FM1059" s="5"/>
      <c r="FN1059" s="5"/>
      <c r="FO1059" s="5"/>
      <c r="FP1059" s="5"/>
      <c r="FQ1059" s="5"/>
      <c r="FR1059" s="5"/>
      <c r="FS1059" s="5"/>
      <c r="FT1059" s="5"/>
      <c r="FU1059" s="5"/>
      <c r="FV1059" s="5"/>
      <c r="FW1059" s="5"/>
      <c r="FX1059" s="5"/>
      <c r="FY1059" s="5"/>
      <c r="FZ1059" s="5"/>
      <c r="GA1059" s="5"/>
      <c r="GB1059" s="5"/>
      <c r="GC1059" s="5"/>
      <c r="GD1059" s="5"/>
      <c r="GE1059" s="5"/>
      <c r="GF1059" s="5"/>
      <c r="GG1059" s="5"/>
      <c r="GH1059" s="5"/>
      <c r="GI1059" s="5"/>
      <c r="GJ1059" s="5"/>
      <c r="GK1059" s="5"/>
      <c r="GL1059" s="5"/>
      <c r="GM1059" s="5"/>
      <c r="GN1059" s="5"/>
      <c r="GO1059" s="5"/>
      <c r="GP1059" s="5"/>
      <c r="GQ1059" s="5"/>
      <c r="GR1059" s="5"/>
      <c r="GS1059" s="5"/>
      <c r="GT1059" s="5"/>
      <c r="GU1059" s="5"/>
      <c r="GV1059" s="5"/>
      <c r="GW1059" s="5"/>
      <c r="GX1059" s="5"/>
      <c r="GY1059" s="5"/>
      <c r="GZ1059" s="5"/>
      <c r="HA1059" s="5"/>
      <c r="HB1059" s="5"/>
      <c r="HC1059" s="5"/>
      <c r="HD1059" s="5"/>
      <c r="HE1059" s="5"/>
      <c r="HF1059" s="5"/>
      <c r="HG1059" s="5"/>
      <c r="HH1059" s="5"/>
      <c r="HI1059" s="5"/>
      <c r="HJ1059" s="5"/>
      <c r="HK1059" s="5"/>
      <c r="HL1059" s="5"/>
      <c r="HM1059" s="5"/>
      <c r="HN1059" s="5"/>
      <c r="HO1059" s="5"/>
      <c r="HP1059" s="5"/>
      <c r="HQ1059" s="5"/>
      <c r="HR1059" s="5"/>
      <c r="HS1059" s="5"/>
      <c r="HT1059" s="5"/>
      <c r="HU1059" s="5"/>
      <c r="HV1059" s="5"/>
      <c r="HW1059" s="5"/>
      <c r="HX1059" s="5"/>
      <c r="HY1059" s="5"/>
      <c r="HZ1059" s="5"/>
      <c r="IA1059" s="5"/>
      <c r="IB1059" s="5"/>
      <c r="IC1059" s="5"/>
      <c r="ID1059" s="5"/>
    </row>
    <row r="1060" spans="1:238" s="210" customFormat="1">
      <c r="A1060" s="122"/>
      <c r="B1060" s="116"/>
      <c r="C1060" s="117"/>
      <c r="D1060" s="118"/>
      <c r="E1060" s="119"/>
      <c r="F1060" s="120"/>
      <c r="G1060" s="121"/>
      <c r="H1060" s="6"/>
      <c r="I1060" s="40"/>
      <c r="J1060" s="41"/>
      <c r="K1060" s="42"/>
      <c r="L1060" s="38"/>
      <c r="N1060" s="39"/>
      <c r="O1060" s="39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  <c r="BP1060" s="5"/>
      <c r="BQ1060" s="5"/>
      <c r="BR1060" s="5"/>
      <c r="BS1060" s="5"/>
      <c r="BT1060" s="5"/>
      <c r="BU1060" s="5"/>
      <c r="BV1060" s="5"/>
      <c r="BW1060" s="5"/>
      <c r="BX1060" s="5"/>
      <c r="BY1060" s="5"/>
      <c r="BZ1060" s="5"/>
      <c r="CA1060" s="5"/>
      <c r="CB1060" s="5"/>
      <c r="CC1060" s="5"/>
      <c r="CD1060" s="5"/>
      <c r="CE1060" s="5"/>
      <c r="CF1060" s="5"/>
      <c r="CG1060" s="5"/>
      <c r="CH1060" s="5"/>
      <c r="CI1060" s="5"/>
      <c r="CJ1060" s="5"/>
      <c r="CK1060" s="5"/>
      <c r="CL1060" s="5"/>
      <c r="CM1060" s="5"/>
      <c r="CN1060" s="5"/>
      <c r="CO1060" s="5"/>
      <c r="CP1060" s="5"/>
      <c r="CQ1060" s="5"/>
      <c r="CR1060" s="5"/>
      <c r="CS1060" s="5"/>
      <c r="CT1060" s="5"/>
      <c r="CU1060" s="5"/>
      <c r="CV1060" s="5"/>
      <c r="CW1060" s="5"/>
      <c r="CX1060" s="5"/>
      <c r="CY1060" s="5"/>
      <c r="CZ1060" s="5"/>
      <c r="DA1060" s="5"/>
      <c r="DB1060" s="5"/>
      <c r="DC1060" s="5"/>
      <c r="DD1060" s="5"/>
      <c r="DE1060" s="5"/>
      <c r="DF1060" s="5"/>
      <c r="DG1060" s="5"/>
      <c r="DH1060" s="5"/>
      <c r="DI1060" s="5"/>
      <c r="DJ1060" s="5"/>
      <c r="DK1060" s="5"/>
      <c r="DL1060" s="5"/>
      <c r="DM1060" s="5"/>
      <c r="DN1060" s="5"/>
      <c r="DO1060" s="5"/>
      <c r="DP1060" s="5"/>
      <c r="DQ1060" s="5"/>
      <c r="DR1060" s="5"/>
      <c r="DS1060" s="5"/>
      <c r="DT1060" s="5"/>
      <c r="DU1060" s="5"/>
      <c r="DV1060" s="5"/>
      <c r="DW1060" s="5"/>
      <c r="DX1060" s="5"/>
      <c r="DY1060" s="5"/>
      <c r="DZ1060" s="5"/>
      <c r="EA1060" s="5"/>
      <c r="EB1060" s="5"/>
      <c r="EC1060" s="5"/>
      <c r="ED1060" s="5"/>
      <c r="EE1060" s="5"/>
      <c r="EF1060" s="5"/>
      <c r="EG1060" s="5"/>
      <c r="EH1060" s="5"/>
      <c r="EI1060" s="5"/>
      <c r="EJ1060" s="5"/>
      <c r="EK1060" s="5"/>
      <c r="EL1060" s="5"/>
      <c r="EM1060" s="5"/>
      <c r="EN1060" s="5"/>
      <c r="EO1060" s="5"/>
      <c r="EP1060" s="5"/>
      <c r="EQ1060" s="5"/>
      <c r="ER1060" s="5"/>
      <c r="ES1060" s="5"/>
      <c r="ET1060" s="5"/>
      <c r="EU1060" s="5"/>
      <c r="EV1060" s="5"/>
      <c r="EW1060" s="5"/>
      <c r="EX1060" s="5"/>
      <c r="EY1060" s="5"/>
      <c r="EZ1060" s="5"/>
      <c r="FA1060" s="5"/>
      <c r="FB1060" s="5"/>
      <c r="FC1060" s="5"/>
      <c r="FD1060" s="5"/>
      <c r="FE1060" s="5"/>
      <c r="FF1060" s="5"/>
      <c r="FG1060" s="5"/>
      <c r="FH1060" s="5"/>
      <c r="FI1060" s="5"/>
      <c r="FJ1060" s="5"/>
      <c r="FK1060" s="5"/>
      <c r="FL1060" s="5"/>
      <c r="FM1060" s="5"/>
      <c r="FN1060" s="5"/>
      <c r="FO1060" s="5"/>
      <c r="FP1060" s="5"/>
      <c r="FQ1060" s="5"/>
      <c r="FR1060" s="5"/>
      <c r="FS1060" s="5"/>
      <c r="FT1060" s="5"/>
      <c r="FU1060" s="5"/>
      <c r="FV1060" s="5"/>
      <c r="FW1060" s="5"/>
      <c r="FX1060" s="5"/>
      <c r="FY1060" s="5"/>
      <c r="FZ1060" s="5"/>
      <c r="GA1060" s="5"/>
      <c r="GB1060" s="5"/>
      <c r="GC1060" s="5"/>
      <c r="GD1060" s="5"/>
      <c r="GE1060" s="5"/>
      <c r="GF1060" s="5"/>
      <c r="GG1060" s="5"/>
      <c r="GH1060" s="5"/>
      <c r="GI1060" s="5"/>
      <c r="GJ1060" s="5"/>
      <c r="GK1060" s="5"/>
      <c r="GL1060" s="5"/>
      <c r="GM1060" s="5"/>
      <c r="GN1060" s="5"/>
      <c r="GO1060" s="5"/>
      <c r="GP1060" s="5"/>
      <c r="GQ1060" s="5"/>
      <c r="GR1060" s="5"/>
      <c r="GS1060" s="5"/>
      <c r="GT1060" s="5"/>
      <c r="GU1060" s="5"/>
      <c r="GV1060" s="5"/>
      <c r="GW1060" s="5"/>
      <c r="GX1060" s="5"/>
      <c r="GY1060" s="5"/>
      <c r="GZ1060" s="5"/>
      <c r="HA1060" s="5"/>
      <c r="HB1060" s="5"/>
      <c r="HC1060" s="5"/>
      <c r="HD1060" s="5"/>
      <c r="HE1060" s="5"/>
      <c r="HF1060" s="5"/>
      <c r="HG1060" s="5"/>
      <c r="HH1060" s="5"/>
      <c r="HI1060" s="5"/>
      <c r="HJ1060" s="5"/>
      <c r="HK1060" s="5"/>
      <c r="HL1060" s="5"/>
      <c r="HM1060" s="5"/>
      <c r="HN1060" s="5"/>
      <c r="HO1060" s="5"/>
      <c r="HP1060" s="5"/>
      <c r="HQ1060" s="5"/>
      <c r="HR1060" s="5"/>
      <c r="HS1060" s="5"/>
      <c r="HT1060" s="5"/>
      <c r="HU1060" s="5"/>
      <c r="HV1060" s="5"/>
      <c r="HW1060" s="5"/>
      <c r="HX1060" s="5"/>
      <c r="HY1060" s="5"/>
      <c r="HZ1060" s="5"/>
      <c r="IA1060" s="5"/>
      <c r="IB1060" s="5"/>
      <c r="IC1060" s="5"/>
      <c r="ID1060" s="5"/>
    </row>
    <row r="1062" spans="1:238" s="210" customFormat="1">
      <c r="A1062" s="122"/>
      <c r="B1062" s="116"/>
      <c r="C1062" s="117"/>
      <c r="D1062" s="118"/>
      <c r="E1062" s="119"/>
      <c r="F1062" s="120"/>
      <c r="G1062" s="121"/>
      <c r="H1062" s="6"/>
      <c r="I1062" s="40"/>
      <c r="J1062" s="41"/>
      <c r="K1062" s="42"/>
      <c r="L1062" s="38"/>
      <c r="N1062" s="39"/>
      <c r="O1062" s="39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5"/>
      <c r="DW1062" s="5"/>
      <c r="DX1062" s="5"/>
      <c r="DY1062" s="5"/>
      <c r="DZ1062" s="5"/>
      <c r="EA1062" s="5"/>
      <c r="EB1062" s="5"/>
      <c r="EC1062" s="5"/>
      <c r="ED1062" s="5"/>
      <c r="EE1062" s="5"/>
      <c r="EF1062" s="5"/>
      <c r="EG1062" s="5"/>
      <c r="EH1062" s="5"/>
      <c r="EI1062" s="5"/>
      <c r="EJ1062" s="5"/>
      <c r="EK1062" s="5"/>
      <c r="EL1062" s="5"/>
      <c r="EM1062" s="5"/>
      <c r="EN1062" s="5"/>
      <c r="EO1062" s="5"/>
      <c r="EP1062" s="5"/>
      <c r="EQ1062" s="5"/>
      <c r="ER1062" s="5"/>
      <c r="ES1062" s="5"/>
      <c r="ET1062" s="5"/>
      <c r="EU1062" s="5"/>
      <c r="EV1062" s="5"/>
      <c r="EW1062" s="5"/>
      <c r="EX1062" s="5"/>
      <c r="EY1062" s="5"/>
      <c r="EZ1062" s="5"/>
      <c r="FA1062" s="5"/>
      <c r="FB1062" s="5"/>
      <c r="FC1062" s="5"/>
      <c r="FD1062" s="5"/>
      <c r="FE1062" s="5"/>
      <c r="FF1062" s="5"/>
      <c r="FG1062" s="5"/>
      <c r="FH1062" s="5"/>
      <c r="FI1062" s="5"/>
      <c r="FJ1062" s="5"/>
      <c r="FK1062" s="5"/>
      <c r="FL1062" s="5"/>
      <c r="FM1062" s="5"/>
      <c r="FN1062" s="5"/>
      <c r="FO1062" s="5"/>
      <c r="FP1062" s="5"/>
      <c r="FQ1062" s="5"/>
      <c r="FR1062" s="5"/>
      <c r="FS1062" s="5"/>
      <c r="FT1062" s="5"/>
      <c r="FU1062" s="5"/>
      <c r="FV1062" s="5"/>
      <c r="FW1062" s="5"/>
      <c r="FX1062" s="5"/>
      <c r="FY1062" s="5"/>
      <c r="FZ1062" s="5"/>
      <c r="GA1062" s="5"/>
      <c r="GB1062" s="5"/>
      <c r="GC1062" s="5"/>
      <c r="GD1062" s="5"/>
      <c r="GE1062" s="5"/>
      <c r="GF1062" s="5"/>
      <c r="GG1062" s="5"/>
      <c r="GH1062" s="5"/>
      <c r="GI1062" s="5"/>
      <c r="GJ1062" s="5"/>
      <c r="GK1062" s="5"/>
      <c r="GL1062" s="5"/>
      <c r="GM1062" s="5"/>
      <c r="GN1062" s="5"/>
      <c r="GO1062" s="5"/>
      <c r="GP1062" s="5"/>
      <c r="GQ1062" s="5"/>
      <c r="GR1062" s="5"/>
      <c r="GS1062" s="5"/>
      <c r="GT1062" s="5"/>
      <c r="GU1062" s="5"/>
      <c r="GV1062" s="5"/>
      <c r="GW1062" s="5"/>
      <c r="GX1062" s="5"/>
      <c r="GY1062" s="5"/>
      <c r="GZ1062" s="5"/>
      <c r="HA1062" s="5"/>
      <c r="HB1062" s="5"/>
      <c r="HC1062" s="5"/>
      <c r="HD1062" s="5"/>
      <c r="HE1062" s="5"/>
      <c r="HF1062" s="5"/>
      <c r="HG1062" s="5"/>
      <c r="HH1062" s="5"/>
      <c r="HI1062" s="5"/>
      <c r="HJ1062" s="5"/>
      <c r="HK1062" s="5"/>
      <c r="HL1062" s="5"/>
      <c r="HM1062" s="5"/>
      <c r="HN1062" s="5"/>
      <c r="HO1062" s="5"/>
      <c r="HP1062" s="5"/>
      <c r="HQ1062" s="5"/>
      <c r="HR1062" s="5"/>
      <c r="HS1062" s="5"/>
      <c r="HT1062" s="5"/>
      <c r="HU1062" s="5"/>
      <c r="HV1062" s="5"/>
      <c r="HW1062" s="5"/>
      <c r="HX1062" s="5"/>
      <c r="HY1062" s="5"/>
      <c r="HZ1062" s="5"/>
      <c r="IA1062" s="5"/>
      <c r="IB1062" s="5"/>
      <c r="IC1062" s="5"/>
      <c r="ID1062" s="5"/>
    </row>
    <row r="1063" spans="1:238" s="210" customFormat="1">
      <c r="A1063" s="122"/>
      <c r="B1063" s="116"/>
      <c r="C1063" s="117"/>
      <c r="D1063" s="118"/>
      <c r="E1063" s="119"/>
      <c r="F1063" s="120"/>
      <c r="G1063" s="121"/>
      <c r="H1063" s="6"/>
      <c r="I1063" s="40"/>
      <c r="J1063" s="41"/>
      <c r="K1063" s="42"/>
      <c r="L1063" s="38"/>
      <c r="N1063" s="39"/>
      <c r="O1063" s="39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  <c r="BN1063" s="5"/>
      <c r="BO1063" s="5"/>
      <c r="BP1063" s="5"/>
      <c r="BQ1063" s="5"/>
      <c r="BR1063" s="5"/>
      <c r="BS1063" s="5"/>
      <c r="BT1063" s="5"/>
      <c r="BU1063" s="5"/>
      <c r="BV1063" s="5"/>
      <c r="BW1063" s="5"/>
      <c r="BX1063" s="5"/>
      <c r="BY1063" s="5"/>
      <c r="BZ1063" s="5"/>
      <c r="CA1063" s="5"/>
      <c r="CB1063" s="5"/>
      <c r="CC1063" s="5"/>
      <c r="CD1063" s="5"/>
      <c r="CE1063" s="5"/>
      <c r="CF1063" s="5"/>
      <c r="CG1063" s="5"/>
      <c r="CH1063" s="5"/>
      <c r="CI1063" s="5"/>
      <c r="CJ1063" s="5"/>
      <c r="CK1063" s="5"/>
      <c r="CL1063" s="5"/>
      <c r="CM1063" s="5"/>
      <c r="CN1063" s="5"/>
      <c r="CO1063" s="5"/>
      <c r="CP1063" s="5"/>
      <c r="CQ1063" s="5"/>
      <c r="CR1063" s="5"/>
      <c r="CS1063" s="5"/>
      <c r="CT1063" s="5"/>
      <c r="CU1063" s="5"/>
      <c r="CV1063" s="5"/>
      <c r="CW1063" s="5"/>
      <c r="CX1063" s="5"/>
      <c r="CY1063" s="5"/>
      <c r="CZ1063" s="5"/>
      <c r="DA1063" s="5"/>
      <c r="DB1063" s="5"/>
      <c r="DC1063" s="5"/>
      <c r="DD1063" s="5"/>
      <c r="DE1063" s="5"/>
      <c r="DF1063" s="5"/>
      <c r="DG1063" s="5"/>
      <c r="DH1063" s="5"/>
      <c r="DI1063" s="5"/>
      <c r="DJ1063" s="5"/>
      <c r="DK1063" s="5"/>
      <c r="DL1063" s="5"/>
      <c r="DM1063" s="5"/>
      <c r="DN1063" s="5"/>
      <c r="DO1063" s="5"/>
      <c r="DP1063" s="5"/>
      <c r="DQ1063" s="5"/>
      <c r="DR1063" s="5"/>
      <c r="DS1063" s="5"/>
      <c r="DT1063" s="5"/>
      <c r="DU1063" s="5"/>
      <c r="DV1063" s="5"/>
      <c r="DW1063" s="5"/>
      <c r="DX1063" s="5"/>
      <c r="DY1063" s="5"/>
      <c r="DZ1063" s="5"/>
      <c r="EA1063" s="5"/>
      <c r="EB1063" s="5"/>
      <c r="EC1063" s="5"/>
      <c r="ED1063" s="5"/>
      <c r="EE1063" s="5"/>
      <c r="EF1063" s="5"/>
      <c r="EG1063" s="5"/>
      <c r="EH1063" s="5"/>
      <c r="EI1063" s="5"/>
      <c r="EJ1063" s="5"/>
      <c r="EK1063" s="5"/>
      <c r="EL1063" s="5"/>
      <c r="EM1063" s="5"/>
      <c r="EN1063" s="5"/>
      <c r="EO1063" s="5"/>
      <c r="EP1063" s="5"/>
      <c r="EQ1063" s="5"/>
      <c r="ER1063" s="5"/>
      <c r="ES1063" s="5"/>
      <c r="ET1063" s="5"/>
      <c r="EU1063" s="5"/>
      <c r="EV1063" s="5"/>
      <c r="EW1063" s="5"/>
      <c r="EX1063" s="5"/>
      <c r="EY1063" s="5"/>
      <c r="EZ1063" s="5"/>
      <c r="FA1063" s="5"/>
      <c r="FB1063" s="5"/>
      <c r="FC1063" s="5"/>
      <c r="FD1063" s="5"/>
      <c r="FE1063" s="5"/>
      <c r="FF1063" s="5"/>
      <c r="FG1063" s="5"/>
      <c r="FH1063" s="5"/>
      <c r="FI1063" s="5"/>
      <c r="FJ1063" s="5"/>
      <c r="FK1063" s="5"/>
      <c r="FL1063" s="5"/>
      <c r="FM1063" s="5"/>
      <c r="FN1063" s="5"/>
      <c r="FO1063" s="5"/>
      <c r="FP1063" s="5"/>
      <c r="FQ1063" s="5"/>
      <c r="FR1063" s="5"/>
      <c r="FS1063" s="5"/>
      <c r="FT1063" s="5"/>
      <c r="FU1063" s="5"/>
      <c r="FV1063" s="5"/>
      <c r="FW1063" s="5"/>
      <c r="FX1063" s="5"/>
      <c r="FY1063" s="5"/>
      <c r="FZ1063" s="5"/>
      <c r="GA1063" s="5"/>
      <c r="GB1063" s="5"/>
      <c r="GC1063" s="5"/>
      <c r="GD1063" s="5"/>
      <c r="GE1063" s="5"/>
      <c r="GF1063" s="5"/>
      <c r="GG1063" s="5"/>
      <c r="GH1063" s="5"/>
      <c r="GI1063" s="5"/>
      <c r="GJ1063" s="5"/>
      <c r="GK1063" s="5"/>
      <c r="GL1063" s="5"/>
      <c r="GM1063" s="5"/>
      <c r="GN1063" s="5"/>
      <c r="GO1063" s="5"/>
      <c r="GP1063" s="5"/>
      <c r="GQ1063" s="5"/>
      <c r="GR1063" s="5"/>
      <c r="GS1063" s="5"/>
      <c r="GT1063" s="5"/>
      <c r="GU1063" s="5"/>
      <c r="GV1063" s="5"/>
      <c r="GW1063" s="5"/>
      <c r="GX1063" s="5"/>
      <c r="GY1063" s="5"/>
      <c r="GZ1063" s="5"/>
      <c r="HA1063" s="5"/>
      <c r="HB1063" s="5"/>
      <c r="HC1063" s="5"/>
      <c r="HD1063" s="5"/>
      <c r="HE1063" s="5"/>
      <c r="HF1063" s="5"/>
      <c r="HG1063" s="5"/>
      <c r="HH1063" s="5"/>
      <c r="HI1063" s="5"/>
      <c r="HJ1063" s="5"/>
      <c r="HK1063" s="5"/>
      <c r="HL1063" s="5"/>
      <c r="HM1063" s="5"/>
      <c r="HN1063" s="5"/>
      <c r="HO1063" s="5"/>
      <c r="HP1063" s="5"/>
      <c r="HQ1063" s="5"/>
      <c r="HR1063" s="5"/>
      <c r="HS1063" s="5"/>
      <c r="HT1063" s="5"/>
      <c r="HU1063" s="5"/>
      <c r="HV1063" s="5"/>
      <c r="HW1063" s="5"/>
      <c r="HX1063" s="5"/>
      <c r="HY1063" s="5"/>
      <c r="HZ1063" s="5"/>
      <c r="IA1063" s="5"/>
      <c r="IB1063" s="5"/>
      <c r="IC1063" s="5"/>
      <c r="ID1063" s="5"/>
    </row>
    <row r="1064" spans="1:238" s="210" customFormat="1">
      <c r="A1064" s="122"/>
      <c r="B1064" s="116"/>
      <c r="C1064" s="117"/>
      <c r="D1064" s="118"/>
      <c r="E1064" s="119"/>
      <c r="F1064" s="120"/>
      <c r="G1064" s="121"/>
      <c r="H1064" s="6"/>
      <c r="I1064" s="40"/>
      <c r="J1064" s="41"/>
      <c r="K1064" s="42"/>
      <c r="L1064" s="38"/>
      <c r="N1064" s="39"/>
      <c r="O1064" s="39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5"/>
      <c r="BN1064" s="5"/>
      <c r="BO1064" s="5"/>
      <c r="BP1064" s="5"/>
      <c r="BQ1064" s="5"/>
      <c r="BR1064" s="5"/>
      <c r="BS1064" s="5"/>
      <c r="BT1064" s="5"/>
      <c r="BU1064" s="5"/>
      <c r="BV1064" s="5"/>
      <c r="BW1064" s="5"/>
      <c r="BX1064" s="5"/>
      <c r="BY1064" s="5"/>
      <c r="BZ1064" s="5"/>
      <c r="CA1064" s="5"/>
      <c r="CB1064" s="5"/>
      <c r="CC1064" s="5"/>
      <c r="CD1064" s="5"/>
      <c r="CE1064" s="5"/>
      <c r="CF1064" s="5"/>
      <c r="CG1064" s="5"/>
      <c r="CH1064" s="5"/>
      <c r="CI1064" s="5"/>
      <c r="CJ1064" s="5"/>
      <c r="CK1064" s="5"/>
      <c r="CL1064" s="5"/>
      <c r="CM1064" s="5"/>
      <c r="CN1064" s="5"/>
      <c r="CO1064" s="5"/>
      <c r="CP1064" s="5"/>
      <c r="CQ1064" s="5"/>
      <c r="CR1064" s="5"/>
      <c r="CS1064" s="5"/>
      <c r="CT1064" s="5"/>
      <c r="CU1064" s="5"/>
      <c r="CV1064" s="5"/>
      <c r="CW1064" s="5"/>
      <c r="CX1064" s="5"/>
      <c r="CY1064" s="5"/>
      <c r="CZ1064" s="5"/>
      <c r="DA1064" s="5"/>
      <c r="DB1064" s="5"/>
      <c r="DC1064" s="5"/>
      <c r="DD1064" s="5"/>
      <c r="DE1064" s="5"/>
      <c r="DF1064" s="5"/>
      <c r="DG1064" s="5"/>
      <c r="DH1064" s="5"/>
      <c r="DI1064" s="5"/>
      <c r="DJ1064" s="5"/>
      <c r="DK1064" s="5"/>
      <c r="DL1064" s="5"/>
      <c r="DM1064" s="5"/>
      <c r="DN1064" s="5"/>
      <c r="DO1064" s="5"/>
      <c r="DP1064" s="5"/>
      <c r="DQ1064" s="5"/>
      <c r="DR1064" s="5"/>
      <c r="DS1064" s="5"/>
      <c r="DT1064" s="5"/>
      <c r="DU1064" s="5"/>
      <c r="DV1064" s="5"/>
      <c r="DW1064" s="5"/>
      <c r="DX1064" s="5"/>
      <c r="DY1064" s="5"/>
      <c r="DZ1064" s="5"/>
      <c r="EA1064" s="5"/>
      <c r="EB1064" s="5"/>
      <c r="EC1064" s="5"/>
      <c r="ED1064" s="5"/>
      <c r="EE1064" s="5"/>
      <c r="EF1064" s="5"/>
      <c r="EG1064" s="5"/>
      <c r="EH1064" s="5"/>
      <c r="EI1064" s="5"/>
      <c r="EJ1064" s="5"/>
      <c r="EK1064" s="5"/>
      <c r="EL1064" s="5"/>
      <c r="EM1064" s="5"/>
      <c r="EN1064" s="5"/>
      <c r="EO1064" s="5"/>
      <c r="EP1064" s="5"/>
      <c r="EQ1064" s="5"/>
      <c r="ER1064" s="5"/>
      <c r="ES1064" s="5"/>
      <c r="ET1064" s="5"/>
      <c r="EU1064" s="5"/>
      <c r="EV1064" s="5"/>
      <c r="EW1064" s="5"/>
      <c r="EX1064" s="5"/>
      <c r="EY1064" s="5"/>
      <c r="EZ1064" s="5"/>
      <c r="FA1064" s="5"/>
      <c r="FB1064" s="5"/>
      <c r="FC1064" s="5"/>
      <c r="FD1064" s="5"/>
      <c r="FE1064" s="5"/>
      <c r="FF1064" s="5"/>
      <c r="FG1064" s="5"/>
      <c r="FH1064" s="5"/>
      <c r="FI1064" s="5"/>
      <c r="FJ1064" s="5"/>
      <c r="FK1064" s="5"/>
      <c r="FL1064" s="5"/>
      <c r="FM1064" s="5"/>
      <c r="FN1064" s="5"/>
      <c r="FO1064" s="5"/>
      <c r="FP1064" s="5"/>
      <c r="FQ1064" s="5"/>
      <c r="FR1064" s="5"/>
      <c r="FS1064" s="5"/>
      <c r="FT1064" s="5"/>
      <c r="FU1064" s="5"/>
      <c r="FV1064" s="5"/>
      <c r="FW1064" s="5"/>
      <c r="FX1064" s="5"/>
      <c r="FY1064" s="5"/>
      <c r="FZ1064" s="5"/>
      <c r="GA1064" s="5"/>
      <c r="GB1064" s="5"/>
      <c r="GC1064" s="5"/>
      <c r="GD1064" s="5"/>
      <c r="GE1064" s="5"/>
      <c r="GF1064" s="5"/>
      <c r="GG1064" s="5"/>
      <c r="GH1064" s="5"/>
      <c r="GI1064" s="5"/>
      <c r="GJ1064" s="5"/>
      <c r="GK1064" s="5"/>
      <c r="GL1064" s="5"/>
      <c r="GM1064" s="5"/>
      <c r="GN1064" s="5"/>
      <c r="GO1064" s="5"/>
      <c r="GP1064" s="5"/>
      <c r="GQ1064" s="5"/>
      <c r="GR1064" s="5"/>
      <c r="GS1064" s="5"/>
      <c r="GT1064" s="5"/>
      <c r="GU1064" s="5"/>
      <c r="GV1064" s="5"/>
      <c r="GW1064" s="5"/>
      <c r="GX1064" s="5"/>
      <c r="GY1064" s="5"/>
      <c r="GZ1064" s="5"/>
      <c r="HA1064" s="5"/>
      <c r="HB1064" s="5"/>
      <c r="HC1064" s="5"/>
      <c r="HD1064" s="5"/>
      <c r="HE1064" s="5"/>
      <c r="HF1064" s="5"/>
      <c r="HG1064" s="5"/>
      <c r="HH1064" s="5"/>
      <c r="HI1064" s="5"/>
      <c r="HJ1064" s="5"/>
      <c r="HK1064" s="5"/>
      <c r="HL1064" s="5"/>
      <c r="HM1064" s="5"/>
      <c r="HN1064" s="5"/>
      <c r="HO1064" s="5"/>
      <c r="HP1064" s="5"/>
      <c r="HQ1064" s="5"/>
      <c r="HR1064" s="5"/>
      <c r="HS1064" s="5"/>
      <c r="HT1064" s="5"/>
      <c r="HU1064" s="5"/>
      <c r="HV1064" s="5"/>
      <c r="HW1064" s="5"/>
      <c r="HX1064" s="5"/>
      <c r="HY1064" s="5"/>
      <c r="HZ1064" s="5"/>
      <c r="IA1064" s="5"/>
      <c r="IB1064" s="5"/>
      <c r="IC1064" s="5"/>
      <c r="ID1064" s="5"/>
    </row>
    <row r="1066" spans="1:238" s="210" customFormat="1">
      <c r="A1066" s="122"/>
      <c r="B1066" s="116"/>
      <c r="C1066" s="117"/>
      <c r="D1066" s="118"/>
      <c r="E1066" s="119"/>
      <c r="F1066" s="120"/>
      <c r="G1066" s="121"/>
      <c r="H1066" s="6"/>
      <c r="I1066" s="40"/>
      <c r="J1066" s="41"/>
      <c r="K1066" s="42"/>
      <c r="L1066" s="38"/>
      <c r="N1066" s="39"/>
      <c r="O1066" s="39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5"/>
      <c r="DW1066" s="5"/>
      <c r="DX1066" s="5"/>
      <c r="DY1066" s="5"/>
      <c r="DZ1066" s="5"/>
      <c r="EA1066" s="5"/>
      <c r="EB1066" s="5"/>
      <c r="EC1066" s="5"/>
      <c r="ED1066" s="5"/>
      <c r="EE1066" s="5"/>
      <c r="EF1066" s="5"/>
      <c r="EG1066" s="5"/>
      <c r="EH1066" s="5"/>
      <c r="EI1066" s="5"/>
      <c r="EJ1066" s="5"/>
      <c r="EK1066" s="5"/>
      <c r="EL1066" s="5"/>
      <c r="EM1066" s="5"/>
      <c r="EN1066" s="5"/>
      <c r="EO1066" s="5"/>
      <c r="EP1066" s="5"/>
      <c r="EQ1066" s="5"/>
      <c r="ER1066" s="5"/>
      <c r="ES1066" s="5"/>
      <c r="ET1066" s="5"/>
      <c r="EU1066" s="5"/>
      <c r="EV1066" s="5"/>
      <c r="EW1066" s="5"/>
      <c r="EX1066" s="5"/>
      <c r="EY1066" s="5"/>
      <c r="EZ1066" s="5"/>
      <c r="FA1066" s="5"/>
      <c r="FB1066" s="5"/>
      <c r="FC1066" s="5"/>
      <c r="FD1066" s="5"/>
      <c r="FE1066" s="5"/>
      <c r="FF1066" s="5"/>
      <c r="FG1066" s="5"/>
      <c r="FH1066" s="5"/>
      <c r="FI1066" s="5"/>
      <c r="FJ1066" s="5"/>
      <c r="FK1066" s="5"/>
      <c r="FL1066" s="5"/>
      <c r="FM1066" s="5"/>
      <c r="FN1066" s="5"/>
      <c r="FO1066" s="5"/>
      <c r="FP1066" s="5"/>
      <c r="FQ1066" s="5"/>
      <c r="FR1066" s="5"/>
      <c r="FS1066" s="5"/>
      <c r="FT1066" s="5"/>
      <c r="FU1066" s="5"/>
      <c r="FV1066" s="5"/>
      <c r="FW1066" s="5"/>
      <c r="FX1066" s="5"/>
      <c r="FY1066" s="5"/>
      <c r="FZ1066" s="5"/>
      <c r="GA1066" s="5"/>
      <c r="GB1066" s="5"/>
      <c r="GC1066" s="5"/>
      <c r="GD1066" s="5"/>
      <c r="GE1066" s="5"/>
      <c r="GF1066" s="5"/>
      <c r="GG1066" s="5"/>
      <c r="GH1066" s="5"/>
      <c r="GI1066" s="5"/>
      <c r="GJ1066" s="5"/>
      <c r="GK1066" s="5"/>
      <c r="GL1066" s="5"/>
      <c r="GM1066" s="5"/>
      <c r="GN1066" s="5"/>
      <c r="GO1066" s="5"/>
      <c r="GP1066" s="5"/>
      <c r="GQ1066" s="5"/>
      <c r="GR1066" s="5"/>
      <c r="GS1066" s="5"/>
      <c r="GT1066" s="5"/>
      <c r="GU1066" s="5"/>
      <c r="GV1066" s="5"/>
      <c r="GW1066" s="5"/>
      <c r="GX1066" s="5"/>
      <c r="GY1066" s="5"/>
      <c r="GZ1066" s="5"/>
      <c r="HA1066" s="5"/>
      <c r="HB1066" s="5"/>
      <c r="HC1066" s="5"/>
      <c r="HD1066" s="5"/>
      <c r="HE1066" s="5"/>
      <c r="HF1066" s="5"/>
      <c r="HG1066" s="5"/>
      <c r="HH1066" s="5"/>
      <c r="HI1066" s="5"/>
      <c r="HJ1066" s="5"/>
      <c r="HK1066" s="5"/>
      <c r="HL1066" s="5"/>
      <c r="HM1066" s="5"/>
      <c r="HN1066" s="5"/>
      <c r="HO1066" s="5"/>
      <c r="HP1066" s="5"/>
      <c r="HQ1066" s="5"/>
      <c r="HR1066" s="5"/>
      <c r="HS1066" s="5"/>
      <c r="HT1066" s="5"/>
      <c r="HU1066" s="5"/>
      <c r="HV1066" s="5"/>
      <c r="HW1066" s="5"/>
      <c r="HX1066" s="5"/>
      <c r="HY1066" s="5"/>
      <c r="HZ1066" s="5"/>
      <c r="IA1066" s="5"/>
      <c r="IB1066" s="5"/>
      <c r="IC1066" s="5"/>
      <c r="ID1066" s="5"/>
    </row>
    <row r="1068" spans="1:238" s="210" customFormat="1">
      <c r="A1068" s="122"/>
      <c r="B1068" s="116"/>
      <c r="C1068" s="117"/>
      <c r="D1068" s="118"/>
      <c r="E1068" s="119"/>
      <c r="F1068" s="120"/>
      <c r="G1068" s="121"/>
      <c r="H1068" s="6"/>
      <c r="I1068" s="40"/>
      <c r="J1068" s="41"/>
      <c r="K1068" s="42"/>
      <c r="L1068" s="38"/>
      <c r="N1068" s="39"/>
      <c r="O1068" s="39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/>
      <c r="BN1068" s="5"/>
      <c r="BO1068" s="5"/>
      <c r="BP1068" s="5"/>
      <c r="BQ1068" s="5"/>
      <c r="BR1068" s="5"/>
      <c r="BS1068" s="5"/>
      <c r="BT1068" s="5"/>
      <c r="BU1068" s="5"/>
      <c r="BV1068" s="5"/>
      <c r="BW1068" s="5"/>
      <c r="BX1068" s="5"/>
      <c r="BY1068" s="5"/>
      <c r="BZ1068" s="5"/>
      <c r="CA1068" s="5"/>
      <c r="CB1068" s="5"/>
      <c r="CC1068" s="5"/>
      <c r="CD1068" s="5"/>
      <c r="CE1068" s="5"/>
      <c r="CF1068" s="5"/>
      <c r="CG1068" s="5"/>
      <c r="CH1068" s="5"/>
      <c r="CI1068" s="5"/>
      <c r="CJ1068" s="5"/>
      <c r="CK1068" s="5"/>
      <c r="CL1068" s="5"/>
      <c r="CM1068" s="5"/>
      <c r="CN1068" s="5"/>
      <c r="CO1068" s="5"/>
      <c r="CP1068" s="5"/>
      <c r="CQ1068" s="5"/>
      <c r="CR1068" s="5"/>
      <c r="CS1068" s="5"/>
      <c r="CT1068" s="5"/>
      <c r="CU1068" s="5"/>
      <c r="CV1068" s="5"/>
      <c r="CW1068" s="5"/>
      <c r="CX1068" s="5"/>
      <c r="CY1068" s="5"/>
      <c r="CZ1068" s="5"/>
      <c r="DA1068" s="5"/>
      <c r="DB1068" s="5"/>
      <c r="DC1068" s="5"/>
      <c r="DD1068" s="5"/>
      <c r="DE1068" s="5"/>
      <c r="DF1068" s="5"/>
      <c r="DG1068" s="5"/>
      <c r="DH1068" s="5"/>
      <c r="DI1068" s="5"/>
      <c r="DJ1068" s="5"/>
      <c r="DK1068" s="5"/>
      <c r="DL1068" s="5"/>
      <c r="DM1068" s="5"/>
      <c r="DN1068" s="5"/>
      <c r="DO1068" s="5"/>
      <c r="DP1068" s="5"/>
      <c r="DQ1068" s="5"/>
      <c r="DR1068" s="5"/>
      <c r="DS1068" s="5"/>
      <c r="DT1068" s="5"/>
      <c r="DU1068" s="5"/>
      <c r="DV1068" s="5"/>
      <c r="DW1068" s="5"/>
      <c r="DX1068" s="5"/>
      <c r="DY1068" s="5"/>
      <c r="DZ1068" s="5"/>
      <c r="EA1068" s="5"/>
      <c r="EB1068" s="5"/>
      <c r="EC1068" s="5"/>
      <c r="ED1068" s="5"/>
      <c r="EE1068" s="5"/>
      <c r="EF1068" s="5"/>
      <c r="EG1068" s="5"/>
      <c r="EH1068" s="5"/>
      <c r="EI1068" s="5"/>
      <c r="EJ1068" s="5"/>
      <c r="EK1068" s="5"/>
      <c r="EL1068" s="5"/>
      <c r="EM1068" s="5"/>
      <c r="EN1068" s="5"/>
      <c r="EO1068" s="5"/>
      <c r="EP1068" s="5"/>
      <c r="EQ1068" s="5"/>
      <c r="ER1068" s="5"/>
      <c r="ES1068" s="5"/>
      <c r="ET1068" s="5"/>
      <c r="EU1068" s="5"/>
      <c r="EV1068" s="5"/>
      <c r="EW1068" s="5"/>
      <c r="EX1068" s="5"/>
      <c r="EY1068" s="5"/>
      <c r="EZ1068" s="5"/>
      <c r="FA1068" s="5"/>
      <c r="FB1068" s="5"/>
      <c r="FC1068" s="5"/>
      <c r="FD1068" s="5"/>
      <c r="FE1068" s="5"/>
      <c r="FF1068" s="5"/>
      <c r="FG1068" s="5"/>
      <c r="FH1068" s="5"/>
      <c r="FI1068" s="5"/>
      <c r="FJ1068" s="5"/>
      <c r="FK1068" s="5"/>
      <c r="FL1068" s="5"/>
      <c r="FM1068" s="5"/>
      <c r="FN1068" s="5"/>
      <c r="FO1068" s="5"/>
      <c r="FP1068" s="5"/>
      <c r="FQ1068" s="5"/>
      <c r="FR1068" s="5"/>
      <c r="FS1068" s="5"/>
      <c r="FT1068" s="5"/>
      <c r="FU1068" s="5"/>
      <c r="FV1068" s="5"/>
      <c r="FW1068" s="5"/>
      <c r="FX1068" s="5"/>
      <c r="FY1068" s="5"/>
      <c r="FZ1068" s="5"/>
      <c r="GA1068" s="5"/>
      <c r="GB1068" s="5"/>
      <c r="GC1068" s="5"/>
      <c r="GD1068" s="5"/>
      <c r="GE1068" s="5"/>
      <c r="GF1068" s="5"/>
      <c r="GG1068" s="5"/>
      <c r="GH1068" s="5"/>
      <c r="GI1068" s="5"/>
      <c r="GJ1068" s="5"/>
      <c r="GK1068" s="5"/>
      <c r="GL1068" s="5"/>
      <c r="GM1068" s="5"/>
      <c r="GN1068" s="5"/>
      <c r="GO1068" s="5"/>
      <c r="GP1068" s="5"/>
      <c r="GQ1068" s="5"/>
      <c r="GR1068" s="5"/>
      <c r="GS1068" s="5"/>
      <c r="GT1068" s="5"/>
      <c r="GU1068" s="5"/>
      <c r="GV1068" s="5"/>
      <c r="GW1068" s="5"/>
      <c r="GX1068" s="5"/>
      <c r="GY1068" s="5"/>
      <c r="GZ1068" s="5"/>
      <c r="HA1068" s="5"/>
      <c r="HB1068" s="5"/>
      <c r="HC1068" s="5"/>
      <c r="HD1068" s="5"/>
      <c r="HE1068" s="5"/>
      <c r="HF1068" s="5"/>
      <c r="HG1068" s="5"/>
      <c r="HH1068" s="5"/>
      <c r="HI1068" s="5"/>
      <c r="HJ1068" s="5"/>
      <c r="HK1068" s="5"/>
      <c r="HL1068" s="5"/>
      <c r="HM1068" s="5"/>
      <c r="HN1068" s="5"/>
      <c r="HO1068" s="5"/>
      <c r="HP1068" s="5"/>
      <c r="HQ1068" s="5"/>
      <c r="HR1068" s="5"/>
      <c r="HS1068" s="5"/>
      <c r="HT1068" s="5"/>
      <c r="HU1068" s="5"/>
      <c r="HV1068" s="5"/>
      <c r="HW1068" s="5"/>
      <c r="HX1068" s="5"/>
      <c r="HY1068" s="5"/>
      <c r="HZ1068" s="5"/>
      <c r="IA1068" s="5"/>
      <c r="IB1068" s="5"/>
      <c r="IC1068" s="5"/>
      <c r="ID1068" s="5"/>
    </row>
    <row r="1070" spans="1:238" s="210" customFormat="1">
      <c r="A1070" s="122"/>
      <c r="B1070" s="116"/>
      <c r="C1070" s="117"/>
      <c r="D1070" s="118"/>
      <c r="E1070" s="119"/>
      <c r="F1070" s="120"/>
      <c r="G1070" s="121"/>
      <c r="H1070" s="6"/>
      <c r="I1070" s="40"/>
      <c r="J1070" s="41"/>
      <c r="K1070" s="42"/>
      <c r="L1070" s="38"/>
      <c r="N1070" s="39"/>
      <c r="O1070" s="39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5"/>
      <c r="DW1070" s="5"/>
      <c r="DX1070" s="5"/>
      <c r="DY1070" s="5"/>
      <c r="DZ1070" s="5"/>
      <c r="EA1070" s="5"/>
      <c r="EB1070" s="5"/>
      <c r="EC1070" s="5"/>
      <c r="ED1070" s="5"/>
      <c r="EE1070" s="5"/>
      <c r="EF1070" s="5"/>
      <c r="EG1070" s="5"/>
      <c r="EH1070" s="5"/>
      <c r="EI1070" s="5"/>
      <c r="EJ1070" s="5"/>
      <c r="EK1070" s="5"/>
      <c r="EL1070" s="5"/>
      <c r="EM1070" s="5"/>
      <c r="EN1070" s="5"/>
      <c r="EO1070" s="5"/>
      <c r="EP1070" s="5"/>
      <c r="EQ1070" s="5"/>
      <c r="ER1070" s="5"/>
      <c r="ES1070" s="5"/>
      <c r="ET1070" s="5"/>
      <c r="EU1070" s="5"/>
      <c r="EV1070" s="5"/>
      <c r="EW1070" s="5"/>
      <c r="EX1070" s="5"/>
      <c r="EY1070" s="5"/>
      <c r="EZ1070" s="5"/>
      <c r="FA1070" s="5"/>
      <c r="FB1070" s="5"/>
      <c r="FC1070" s="5"/>
      <c r="FD1070" s="5"/>
      <c r="FE1070" s="5"/>
      <c r="FF1070" s="5"/>
      <c r="FG1070" s="5"/>
      <c r="FH1070" s="5"/>
      <c r="FI1070" s="5"/>
      <c r="FJ1070" s="5"/>
      <c r="FK1070" s="5"/>
      <c r="FL1070" s="5"/>
      <c r="FM1070" s="5"/>
      <c r="FN1070" s="5"/>
      <c r="FO1070" s="5"/>
      <c r="FP1070" s="5"/>
      <c r="FQ1070" s="5"/>
      <c r="FR1070" s="5"/>
      <c r="FS1070" s="5"/>
      <c r="FT1070" s="5"/>
      <c r="FU1070" s="5"/>
      <c r="FV1070" s="5"/>
      <c r="FW1070" s="5"/>
      <c r="FX1070" s="5"/>
      <c r="FY1070" s="5"/>
      <c r="FZ1070" s="5"/>
      <c r="GA1070" s="5"/>
      <c r="GB1070" s="5"/>
      <c r="GC1070" s="5"/>
      <c r="GD1070" s="5"/>
      <c r="GE1070" s="5"/>
      <c r="GF1070" s="5"/>
      <c r="GG1070" s="5"/>
      <c r="GH1070" s="5"/>
      <c r="GI1070" s="5"/>
      <c r="GJ1070" s="5"/>
      <c r="GK1070" s="5"/>
      <c r="GL1070" s="5"/>
      <c r="GM1070" s="5"/>
      <c r="GN1070" s="5"/>
      <c r="GO1070" s="5"/>
      <c r="GP1070" s="5"/>
      <c r="GQ1070" s="5"/>
      <c r="GR1070" s="5"/>
      <c r="GS1070" s="5"/>
      <c r="GT1070" s="5"/>
      <c r="GU1070" s="5"/>
      <c r="GV1070" s="5"/>
      <c r="GW1070" s="5"/>
      <c r="GX1070" s="5"/>
      <c r="GY1070" s="5"/>
      <c r="GZ1070" s="5"/>
      <c r="HA1070" s="5"/>
      <c r="HB1070" s="5"/>
      <c r="HC1070" s="5"/>
      <c r="HD1070" s="5"/>
      <c r="HE1070" s="5"/>
      <c r="HF1070" s="5"/>
      <c r="HG1070" s="5"/>
      <c r="HH1070" s="5"/>
      <c r="HI1070" s="5"/>
      <c r="HJ1070" s="5"/>
      <c r="HK1070" s="5"/>
      <c r="HL1070" s="5"/>
      <c r="HM1070" s="5"/>
      <c r="HN1070" s="5"/>
      <c r="HO1070" s="5"/>
      <c r="HP1070" s="5"/>
      <c r="HQ1070" s="5"/>
      <c r="HR1070" s="5"/>
      <c r="HS1070" s="5"/>
      <c r="HT1070" s="5"/>
      <c r="HU1070" s="5"/>
      <c r="HV1070" s="5"/>
      <c r="HW1070" s="5"/>
      <c r="HX1070" s="5"/>
      <c r="HY1070" s="5"/>
      <c r="HZ1070" s="5"/>
      <c r="IA1070" s="5"/>
      <c r="IB1070" s="5"/>
      <c r="IC1070" s="5"/>
      <c r="ID1070" s="5"/>
    </row>
    <row r="1072" spans="1:238" s="210" customFormat="1">
      <c r="A1072" s="122"/>
      <c r="B1072" s="116"/>
      <c r="C1072" s="117"/>
      <c r="D1072" s="118"/>
      <c r="E1072" s="119"/>
      <c r="F1072" s="120"/>
      <c r="G1072" s="121"/>
      <c r="H1072" s="6"/>
      <c r="I1072" s="40"/>
      <c r="J1072" s="41"/>
      <c r="K1072" s="42"/>
      <c r="L1072" s="38"/>
      <c r="N1072" s="39"/>
      <c r="O1072" s="39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  <c r="BN1072" s="5"/>
      <c r="BO1072" s="5"/>
      <c r="BP1072" s="5"/>
      <c r="BQ1072" s="5"/>
      <c r="BR1072" s="5"/>
      <c r="BS1072" s="5"/>
      <c r="BT1072" s="5"/>
      <c r="BU1072" s="5"/>
      <c r="BV1072" s="5"/>
      <c r="BW1072" s="5"/>
      <c r="BX1072" s="5"/>
      <c r="BY1072" s="5"/>
      <c r="BZ1072" s="5"/>
      <c r="CA1072" s="5"/>
      <c r="CB1072" s="5"/>
      <c r="CC1072" s="5"/>
      <c r="CD1072" s="5"/>
      <c r="CE1072" s="5"/>
      <c r="CF1072" s="5"/>
      <c r="CG1072" s="5"/>
      <c r="CH1072" s="5"/>
      <c r="CI1072" s="5"/>
      <c r="CJ1072" s="5"/>
      <c r="CK1072" s="5"/>
      <c r="CL1072" s="5"/>
      <c r="CM1072" s="5"/>
      <c r="CN1072" s="5"/>
      <c r="CO1072" s="5"/>
      <c r="CP1072" s="5"/>
      <c r="CQ1072" s="5"/>
      <c r="CR1072" s="5"/>
      <c r="CS1072" s="5"/>
      <c r="CT1072" s="5"/>
      <c r="CU1072" s="5"/>
      <c r="CV1072" s="5"/>
      <c r="CW1072" s="5"/>
      <c r="CX1072" s="5"/>
      <c r="CY1072" s="5"/>
      <c r="CZ1072" s="5"/>
      <c r="DA1072" s="5"/>
      <c r="DB1072" s="5"/>
      <c r="DC1072" s="5"/>
      <c r="DD1072" s="5"/>
      <c r="DE1072" s="5"/>
      <c r="DF1072" s="5"/>
      <c r="DG1072" s="5"/>
      <c r="DH1072" s="5"/>
      <c r="DI1072" s="5"/>
      <c r="DJ1072" s="5"/>
      <c r="DK1072" s="5"/>
      <c r="DL1072" s="5"/>
      <c r="DM1072" s="5"/>
      <c r="DN1072" s="5"/>
      <c r="DO1072" s="5"/>
      <c r="DP1072" s="5"/>
      <c r="DQ1072" s="5"/>
      <c r="DR1072" s="5"/>
      <c r="DS1072" s="5"/>
      <c r="DT1072" s="5"/>
      <c r="DU1072" s="5"/>
      <c r="DV1072" s="5"/>
      <c r="DW1072" s="5"/>
      <c r="DX1072" s="5"/>
      <c r="DY1072" s="5"/>
      <c r="DZ1072" s="5"/>
      <c r="EA1072" s="5"/>
      <c r="EB1072" s="5"/>
      <c r="EC1072" s="5"/>
      <c r="ED1072" s="5"/>
      <c r="EE1072" s="5"/>
      <c r="EF1072" s="5"/>
      <c r="EG1072" s="5"/>
      <c r="EH1072" s="5"/>
      <c r="EI1072" s="5"/>
      <c r="EJ1072" s="5"/>
      <c r="EK1072" s="5"/>
      <c r="EL1072" s="5"/>
      <c r="EM1072" s="5"/>
      <c r="EN1072" s="5"/>
      <c r="EO1072" s="5"/>
      <c r="EP1072" s="5"/>
      <c r="EQ1072" s="5"/>
      <c r="ER1072" s="5"/>
      <c r="ES1072" s="5"/>
      <c r="ET1072" s="5"/>
      <c r="EU1072" s="5"/>
      <c r="EV1072" s="5"/>
      <c r="EW1072" s="5"/>
      <c r="EX1072" s="5"/>
      <c r="EY1072" s="5"/>
      <c r="EZ1072" s="5"/>
      <c r="FA1072" s="5"/>
      <c r="FB1072" s="5"/>
      <c r="FC1072" s="5"/>
      <c r="FD1072" s="5"/>
      <c r="FE1072" s="5"/>
      <c r="FF1072" s="5"/>
      <c r="FG1072" s="5"/>
      <c r="FH1072" s="5"/>
      <c r="FI1072" s="5"/>
      <c r="FJ1072" s="5"/>
      <c r="FK1072" s="5"/>
      <c r="FL1072" s="5"/>
      <c r="FM1072" s="5"/>
      <c r="FN1072" s="5"/>
      <c r="FO1072" s="5"/>
      <c r="FP1072" s="5"/>
      <c r="FQ1072" s="5"/>
      <c r="FR1072" s="5"/>
      <c r="FS1072" s="5"/>
      <c r="FT1072" s="5"/>
      <c r="FU1072" s="5"/>
      <c r="FV1072" s="5"/>
      <c r="FW1072" s="5"/>
      <c r="FX1072" s="5"/>
      <c r="FY1072" s="5"/>
      <c r="FZ1072" s="5"/>
      <c r="GA1072" s="5"/>
      <c r="GB1072" s="5"/>
      <c r="GC1072" s="5"/>
      <c r="GD1072" s="5"/>
      <c r="GE1072" s="5"/>
      <c r="GF1072" s="5"/>
      <c r="GG1072" s="5"/>
      <c r="GH1072" s="5"/>
      <c r="GI1072" s="5"/>
      <c r="GJ1072" s="5"/>
      <c r="GK1072" s="5"/>
      <c r="GL1072" s="5"/>
      <c r="GM1072" s="5"/>
      <c r="GN1072" s="5"/>
      <c r="GO1072" s="5"/>
      <c r="GP1072" s="5"/>
      <c r="GQ1072" s="5"/>
      <c r="GR1072" s="5"/>
      <c r="GS1072" s="5"/>
      <c r="GT1072" s="5"/>
      <c r="GU1072" s="5"/>
      <c r="GV1072" s="5"/>
      <c r="GW1072" s="5"/>
      <c r="GX1072" s="5"/>
      <c r="GY1072" s="5"/>
      <c r="GZ1072" s="5"/>
      <c r="HA1072" s="5"/>
      <c r="HB1072" s="5"/>
      <c r="HC1072" s="5"/>
      <c r="HD1072" s="5"/>
      <c r="HE1072" s="5"/>
      <c r="HF1072" s="5"/>
      <c r="HG1072" s="5"/>
      <c r="HH1072" s="5"/>
      <c r="HI1072" s="5"/>
      <c r="HJ1072" s="5"/>
      <c r="HK1072" s="5"/>
      <c r="HL1072" s="5"/>
      <c r="HM1072" s="5"/>
      <c r="HN1072" s="5"/>
      <c r="HO1072" s="5"/>
      <c r="HP1072" s="5"/>
      <c r="HQ1072" s="5"/>
      <c r="HR1072" s="5"/>
      <c r="HS1072" s="5"/>
      <c r="HT1072" s="5"/>
      <c r="HU1072" s="5"/>
      <c r="HV1072" s="5"/>
      <c r="HW1072" s="5"/>
      <c r="HX1072" s="5"/>
      <c r="HY1072" s="5"/>
      <c r="HZ1072" s="5"/>
      <c r="IA1072" s="5"/>
      <c r="IB1072" s="5"/>
      <c r="IC1072" s="5"/>
      <c r="ID1072" s="5"/>
    </row>
    <row r="1073" spans="1:238" s="210" customFormat="1">
      <c r="A1073" s="122"/>
      <c r="B1073" s="116"/>
      <c r="C1073" s="117"/>
      <c r="D1073" s="118"/>
      <c r="E1073" s="119"/>
      <c r="F1073" s="120"/>
      <c r="G1073" s="121"/>
      <c r="H1073" s="6"/>
      <c r="I1073" s="40"/>
      <c r="J1073" s="41"/>
      <c r="K1073" s="42"/>
      <c r="L1073" s="38"/>
      <c r="N1073" s="39"/>
      <c r="O1073" s="39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  <c r="BN1073" s="5"/>
      <c r="BO1073" s="5"/>
      <c r="BP1073" s="5"/>
      <c r="BQ1073" s="5"/>
      <c r="BR1073" s="5"/>
      <c r="BS1073" s="5"/>
      <c r="BT1073" s="5"/>
      <c r="BU1073" s="5"/>
      <c r="BV1073" s="5"/>
      <c r="BW1073" s="5"/>
      <c r="BX1073" s="5"/>
      <c r="BY1073" s="5"/>
      <c r="BZ1073" s="5"/>
      <c r="CA1073" s="5"/>
      <c r="CB1073" s="5"/>
      <c r="CC1073" s="5"/>
      <c r="CD1073" s="5"/>
      <c r="CE1073" s="5"/>
      <c r="CF1073" s="5"/>
      <c r="CG1073" s="5"/>
      <c r="CH1073" s="5"/>
      <c r="CI1073" s="5"/>
      <c r="CJ1073" s="5"/>
      <c r="CK1073" s="5"/>
      <c r="CL1073" s="5"/>
      <c r="CM1073" s="5"/>
      <c r="CN1073" s="5"/>
      <c r="CO1073" s="5"/>
      <c r="CP1073" s="5"/>
      <c r="CQ1073" s="5"/>
      <c r="CR1073" s="5"/>
      <c r="CS1073" s="5"/>
      <c r="CT1073" s="5"/>
      <c r="CU1073" s="5"/>
      <c r="CV1073" s="5"/>
      <c r="CW1073" s="5"/>
      <c r="CX1073" s="5"/>
      <c r="CY1073" s="5"/>
      <c r="CZ1073" s="5"/>
      <c r="DA1073" s="5"/>
      <c r="DB1073" s="5"/>
      <c r="DC1073" s="5"/>
      <c r="DD1073" s="5"/>
      <c r="DE1073" s="5"/>
      <c r="DF1073" s="5"/>
      <c r="DG1073" s="5"/>
      <c r="DH1073" s="5"/>
      <c r="DI1073" s="5"/>
      <c r="DJ1073" s="5"/>
      <c r="DK1073" s="5"/>
      <c r="DL1073" s="5"/>
      <c r="DM1073" s="5"/>
      <c r="DN1073" s="5"/>
      <c r="DO1073" s="5"/>
      <c r="DP1073" s="5"/>
      <c r="DQ1073" s="5"/>
      <c r="DR1073" s="5"/>
      <c r="DS1073" s="5"/>
      <c r="DT1073" s="5"/>
      <c r="DU1073" s="5"/>
      <c r="DV1073" s="5"/>
      <c r="DW1073" s="5"/>
      <c r="DX1073" s="5"/>
      <c r="DY1073" s="5"/>
      <c r="DZ1073" s="5"/>
      <c r="EA1073" s="5"/>
      <c r="EB1073" s="5"/>
      <c r="EC1073" s="5"/>
      <c r="ED1073" s="5"/>
      <c r="EE1073" s="5"/>
      <c r="EF1073" s="5"/>
      <c r="EG1073" s="5"/>
      <c r="EH1073" s="5"/>
      <c r="EI1073" s="5"/>
      <c r="EJ1073" s="5"/>
      <c r="EK1073" s="5"/>
      <c r="EL1073" s="5"/>
      <c r="EM1073" s="5"/>
      <c r="EN1073" s="5"/>
      <c r="EO1073" s="5"/>
      <c r="EP1073" s="5"/>
      <c r="EQ1073" s="5"/>
      <c r="ER1073" s="5"/>
      <c r="ES1073" s="5"/>
      <c r="ET1073" s="5"/>
      <c r="EU1073" s="5"/>
      <c r="EV1073" s="5"/>
      <c r="EW1073" s="5"/>
      <c r="EX1073" s="5"/>
      <c r="EY1073" s="5"/>
      <c r="EZ1073" s="5"/>
      <c r="FA1073" s="5"/>
      <c r="FB1073" s="5"/>
      <c r="FC1073" s="5"/>
      <c r="FD1073" s="5"/>
      <c r="FE1073" s="5"/>
      <c r="FF1073" s="5"/>
      <c r="FG1073" s="5"/>
      <c r="FH1073" s="5"/>
      <c r="FI1073" s="5"/>
      <c r="FJ1073" s="5"/>
      <c r="FK1073" s="5"/>
      <c r="FL1073" s="5"/>
      <c r="FM1073" s="5"/>
      <c r="FN1073" s="5"/>
      <c r="FO1073" s="5"/>
      <c r="FP1073" s="5"/>
      <c r="FQ1073" s="5"/>
      <c r="FR1073" s="5"/>
      <c r="FS1073" s="5"/>
      <c r="FT1073" s="5"/>
      <c r="FU1073" s="5"/>
      <c r="FV1073" s="5"/>
      <c r="FW1073" s="5"/>
      <c r="FX1073" s="5"/>
      <c r="FY1073" s="5"/>
      <c r="FZ1073" s="5"/>
      <c r="GA1073" s="5"/>
      <c r="GB1073" s="5"/>
      <c r="GC1073" s="5"/>
      <c r="GD1073" s="5"/>
      <c r="GE1073" s="5"/>
      <c r="GF1073" s="5"/>
      <c r="GG1073" s="5"/>
      <c r="GH1073" s="5"/>
      <c r="GI1073" s="5"/>
      <c r="GJ1073" s="5"/>
      <c r="GK1073" s="5"/>
      <c r="GL1073" s="5"/>
      <c r="GM1073" s="5"/>
      <c r="GN1073" s="5"/>
      <c r="GO1073" s="5"/>
      <c r="GP1073" s="5"/>
      <c r="GQ1073" s="5"/>
      <c r="GR1073" s="5"/>
      <c r="GS1073" s="5"/>
      <c r="GT1073" s="5"/>
      <c r="GU1073" s="5"/>
      <c r="GV1073" s="5"/>
      <c r="GW1073" s="5"/>
      <c r="GX1073" s="5"/>
      <c r="GY1073" s="5"/>
      <c r="GZ1073" s="5"/>
      <c r="HA1073" s="5"/>
      <c r="HB1073" s="5"/>
      <c r="HC1073" s="5"/>
      <c r="HD1073" s="5"/>
      <c r="HE1073" s="5"/>
      <c r="HF1073" s="5"/>
      <c r="HG1073" s="5"/>
      <c r="HH1073" s="5"/>
      <c r="HI1073" s="5"/>
      <c r="HJ1073" s="5"/>
      <c r="HK1073" s="5"/>
      <c r="HL1073" s="5"/>
      <c r="HM1073" s="5"/>
      <c r="HN1073" s="5"/>
      <c r="HO1073" s="5"/>
      <c r="HP1073" s="5"/>
      <c r="HQ1073" s="5"/>
      <c r="HR1073" s="5"/>
      <c r="HS1073" s="5"/>
      <c r="HT1073" s="5"/>
      <c r="HU1073" s="5"/>
      <c r="HV1073" s="5"/>
      <c r="HW1073" s="5"/>
      <c r="HX1073" s="5"/>
      <c r="HY1073" s="5"/>
      <c r="HZ1073" s="5"/>
      <c r="IA1073" s="5"/>
      <c r="IB1073" s="5"/>
      <c r="IC1073" s="5"/>
      <c r="ID1073" s="5"/>
    </row>
    <row r="1074" spans="1:238" s="210" customFormat="1">
      <c r="A1074" s="122"/>
      <c r="B1074" s="116"/>
      <c r="C1074" s="117"/>
      <c r="D1074" s="118"/>
      <c r="E1074" s="119"/>
      <c r="F1074" s="120"/>
      <c r="G1074" s="121"/>
      <c r="H1074" s="6"/>
      <c r="I1074" s="40"/>
      <c r="J1074" s="41"/>
      <c r="K1074" s="42"/>
      <c r="L1074" s="38"/>
      <c r="N1074" s="39"/>
      <c r="O1074" s="39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5"/>
      <c r="DW1074" s="5"/>
      <c r="DX1074" s="5"/>
      <c r="DY1074" s="5"/>
      <c r="DZ1074" s="5"/>
      <c r="EA1074" s="5"/>
      <c r="EB1074" s="5"/>
      <c r="EC1074" s="5"/>
      <c r="ED1074" s="5"/>
      <c r="EE1074" s="5"/>
      <c r="EF1074" s="5"/>
      <c r="EG1074" s="5"/>
      <c r="EH1074" s="5"/>
      <c r="EI1074" s="5"/>
      <c r="EJ1074" s="5"/>
      <c r="EK1074" s="5"/>
      <c r="EL1074" s="5"/>
      <c r="EM1074" s="5"/>
      <c r="EN1074" s="5"/>
      <c r="EO1074" s="5"/>
      <c r="EP1074" s="5"/>
      <c r="EQ1074" s="5"/>
      <c r="ER1074" s="5"/>
      <c r="ES1074" s="5"/>
      <c r="ET1074" s="5"/>
      <c r="EU1074" s="5"/>
      <c r="EV1074" s="5"/>
      <c r="EW1074" s="5"/>
      <c r="EX1074" s="5"/>
      <c r="EY1074" s="5"/>
      <c r="EZ1074" s="5"/>
      <c r="FA1074" s="5"/>
      <c r="FB1074" s="5"/>
      <c r="FC1074" s="5"/>
      <c r="FD1074" s="5"/>
      <c r="FE1074" s="5"/>
      <c r="FF1074" s="5"/>
      <c r="FG1074" s="5"/>
      <c r="FH1074" s="5"/>
      <c r="FI1074" s="5"/>
      <c r="FJ1074" s="5"/>
      <c r="FK1074" s="5"/>
      <c r="FL1074" s="5"/>
      <c r="FM1074" s="5"/>
      <c r="FN1074" s="5"/>
      <c r="FO1074" s="5"/>
      <c r="FP1074" s="5"/>
      <c r="FQ1074" s="5"/>
      <c r="FR1074" s="5"/>
      <c r="FS1074" s="5"/>
      <c r="FT1074" s="5"/>
      <c r="FU1074" s="5"/>
      <c r="FV1074" s="5"/>
      <c r="FW1074" s="5"/>
      <c r="FX1074" s="5"/>
      <c r="FY1074" s="5"/>
      <c r="FZ1074" s="5"/>
      <c r="GA1074" s="5"/>
      <c r="GB1074" s="5"/>
      <c r="GC1074" s="5"/>
      <c r="GD1074" s="5"/>
      <c r="GE1074" s="5"/>
      <c r="GF1074" s="5"/>
      <c r="GG1074" s="5"/>
      <c r="GH1074" s="5"/>
      <c r="GI1074" s="5"/>
      <c r="GJ1074" s="5"/>
      <c r="GK1074" s="5"/>
      <c r="GL1074" s="5"/>
      <c r="GM1074" s="5"/>
      <c r="GN1074" s="5"/>
      <c r="GO1074" s="5"/>
      <c r="GP1074" s="5"/>
      <c r="GQ1074" s="5"/>
      <c r="GR1074" s="5"/>
      <c r="GS1074" s="5"/>
      <c r="GT1074" s="5"/>
      <c r="GU1074" s="5"/>
      <c r="GV1074" s="5"/>
      <c r="GW1074" s="5"/>
      <c r="GX1074" s="5"/>
      <c r="GY1074" s="5"/>
      <c r="GZ1074" s="5"/>
      <c r="HA1074" s="5"/>
      <c r="HB1074" s="5"/>
      <c r="HC1074" s="5"/>
      <c r="HD1074" s="5"/>
      <c r="HE1074" s="5"/>
      <c r="HF1074" s="5"/>
      <c r="HG1074" s="5"/>
      <c r="HH1074" s="5"/>
      <c r="HI1074" s="5"/>
      <c r="HJ1074" s="5"/>
      <c r="HK1074" s="5"/>
      <c r="HL1074" s="5"/>
      <c r="HM1074" s="5"/>
      <c r="HN1074" s="5"/>
      <c r="HO1074" s="5"/>
      <c r="HP1074" s="5"/>
      <c r="HQ1074" s="5"/>
      <c r="HR1074" s="5"/>
      <c r="HS1074" s="5"/>
      <c r="HT1074" s="5"/>
      <c r="HU1074" s="5"/>
      <c r="HV1074" s="5"/>
      <c r="HW1074" s="5"/>
      <c r="HX1074" s="5"/>
      <c r="HY1074" s="5"/>
      <c r="HZ1074" s="5"/>
      <c r="IA1074" s="5"/>
      <c r="IB1074" s="5"/>
      <c r="IC1074" s="5"/>
      <c r="ID1074" s="5"/>
    </row>
    <row r="1075" spans="1:238" s="210" customFormat="1">
      <c r="A1075" s="122"/>
      <c r="B1075" s="116"/>
      <c r="C1075" s="117"/>
      <c r="D1075" s="118"/>
      <c r="E1075" s="119"/>
      <c r="F1075" s="120"/>
      <c r="G1075" s="121"/>
      <c r="H1075" s="6"/>
      <c r="I1075" s="40"/>
      <c r="J1075" s="41"/>
      <c r="K1075" s="42"/>
      <c r="L1075" s="38"/>
      <c r="N1075" s="39"/>
      <c r="O1075" s="39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  <c r="BN1075" s="5"/>
      <c r="BO1075" s="5"/>
      <c r="BP1075" s="5"/>
      <c r="BQ1075" s="5"/>
      <c r="BR1075" s="5"/>
      <c r="BS1075" s="5"/>
      <c r="BT1075" s="5"/>
      <c r="BU1075" s="5"/>
      <c r="BV1075" s="5"/>
      <c r="BW1075" s="5"/>
      <c r="BX1075" s="5"/>
      <c r="BY1075" s="5"/>
      <c r="BZ1075" s="5"/>
      <c r="CA1075" s="5"/>
      <c r="CB1075" s="5"/>
      <c r="CC1075" s="5"/>
      <c r="CD1075" s="5"/>
      <c r="CE1075" s="5"/>
      <c r="CF1075" s="5"/>
      <c r="CG1075" s="5"/>
      <c r="CH1075" s="5"/>
      <c r="CI1075" s="5"/>
      <c r="CJ1075" s="5"/>
      <c r="CK1075" s="5"/>
      <c r="CL1075" s="5"/>
      <c r="CM1075" s="5"/>
      <c r="CN1075" s="5"/>
      <c r="CO1075" s="5"/>
      <c r="CP1075" s="5"/>
      <c r="CQ1075" s="5"/>
      <c r="CR1075" s="5"/>
      <c r="CS1075" s="5"/>
      <c r="CT1075" s="5"/>
      <c r="CU1075" s="5"/>
      <c r="CV1075" s="5"/>
      <c r="CW1075" s="5"/>
      <c r="CX1075" s="5"/>
      <c r="CY1075" s="5"/>
      <c r="CZ1075" s="5"/>
      <c r="DA1075" s="5"/>
      <c r="DB1075" s="5"/>
      <c r="DC1075" s="5"/>
      <c r="DD1075" s="5"/>
      <c r="DE1075" s="5"/>
      <c r="DF1075" s="5"/>
      <c r="DG1075" s="5"/>
      <c r="DH1075" s="5"/>
      <c r="DI1075" s="5"/>
      <c r="DJ1075" s="5"/>
      <c r="DK1075" s="5"/>
      <c r="DL1075" s="5"/>
      <c r="DM1075" s="5"/>
      <c r="DN1075" s="5"/>
      <c r="DO1075" s="5"/>
      <c r="DP1075" s="5"/>
      <c r="DQ1075" s="5"/>
      <c r="DR1075" s="5"/>
      <c r="DS1075" s="5"/>
      <c r="DT1075" s="5"/>
      <c r="DU1075" s="5"/>
      <c r="DV1075" s="5"/>
      <c r="DW1075" s="5"/>
      <c r="DX1075" s="5"/>
      <c r="DY1075" s="5"/>
      <c r="DZ1075" s="5"/>
      <c r="EA1075" s="5"/>
      <c r="EB1075" s="5"/>
      <c r="EC1075" s="5"/>
      <c r="ED1075" s="5"/>
      <c r="EE1075" s="5"/>
      <c r="EF1075" s="5"/>
      <c r="EG1075" s="5"/>
      <c r="EH1075" s="5"/>
      <c r="EI1075" s="5"/>
      <c r="EJ1075" s="5"/>
      <c r="EK1075" s="5"/>
      <c r="EL1075" s="5"/>
      <c r="EM1075" s="5"/>
      <c r="EN1075" s="5"/>
      <c r="EO1075" s="5"/>
      <c r="EP1075" s="5"/>
      <c r="EQ1075" s="5"/>
      <c r="ER1075" s="5"/>
      <c r="ES1075" s="5"/>
      <c r="ET1075" s="5"/>
      <c r="EU1075" s="5"/>
      <c r="EV1075" s="5"/>
      <c r="EW1075" s="5"/>
      <c r="EX1075" s="5"/>
      <c r="EY1075" s="5"/>
      <c r="EZ1075" s="5"/>
      <c r="FA1075" s="5"/>
      <c r="FB1075" s="5"/>
      <c r="FC1075" s="5"/>
      <c r="FD1075" s="5"/>
      <c r="FE1075" s="5"/>
      <c r="FF1075" s="5"/>
      <c r="FG1075" s="5"/>
      <c r="FH1075" s="5"/>
      <c r="FI1075" s="5"/>
      <c r="FJ1075" s="5"/>
      <c r="FK1075" s="5"/>
      <c r="FL1075" s="5"/>
      <c r="FM1075" s="5"/>
      <c r="FN1075" s="5"/>
      <c r="FO1075" s="5"/>
      <c r="FP1075" s="5"/>
      <c r="FQ1075" s="5"/>
      <c r="FR1075" s="5"/>
      <c r="FS1075" s="5"/>
      <c r="FT1075" s="5"/>
      <c r="FU1075" s="5"/>
      <c r="FV1075" s="5"/>
      <c r="FW1075" s="5"/>
      <c r="FX1075" s="5"/>
      <c r="FY1075" s="5"/>
      <c r="FZ1075" s="5"/>
      <c r="GA1075" s="5"/>
      <c r="GB1075" s="5"/>
      <c r="GC1075" s="5"/>
      <c r="GD1075" s="5"/>
      <c r="GE1075" s="5"/>
      <c r="GF1075" s="5"/>
      <c r="GG1075" s="5"/>
      <c r="GH1075" s="5"/>
      <c r="GI1075" s="5"/>
      <c r="GJ1075" s="5"/>
      <c r="GK1075" s="5"/>
      <c r="GL1075" s="5"/>
      <c r="GM1075" s="5"/>
      <c r="GN1075" s="5"/>
      <c r="GO1075" s="5"/>
      <c r="GP1075" s="5"/>
      <c r="GQ1075" s="5"/>
      <c r="GR1075" s="5"/>
      <c r="GS1075" s="5"/>
      <c r="GT1075" s="5"/>
      <c r="GU1075" s="5"/>
      <c r="GV1075" s="5"/>
      <c r="GW1075" s="5"/>
      <c r="GX1075" s="5"/>
      <c r="GY1075" s="5"/>
      <c r="GZ1075" s="5"/>
      <c r="HA1075" s="5"/>
      <c r="HB1075" s="5"/>
      <c r="HC1075" s="5"/>
      <c r="HD1075" s="5"/>
      <c r="HE1075" s="5"/>
      <c r="HF1075" s="5"/>
      <c r="HG1075" s="5"/>
      <c r="HH1075" s="5"/>
      <c r="HI1075" s="5"/>
      <c r="HJ1075" s="5"/>
      <c r="HK1075" s="5"/>
      <c r="HL1075" s="5"/>
      <c r="HM1075" s="5"/>
      <c r="HN1075" s="5"/>
      <c r="HO1075" s="5"/>
      <c r="HP1075" s="5"/>
      <c r="HQ1075" s="5"/>
      <c r="HR1075" s="5"/>
      <c r="HS1075" s="5"/>
      <c r="HT1075" s="5"/>
      <c r="HU1075" s="5"/>
      <c r="HV1075" s="5"/>
      <c r="HW1075" s="5"/>
      <c r="HX1075" s="5"/>
      <c r="HY1075" s="5"/>
      <c r="HZ1075" s="5"/>
      <c r="IA1075" s="5"/>
      <c r="IB1075" s="5"/>
      <c r="IC1075" s="5"/>
      <c r="ID1075" s="5"/>
    </row>
    <row r="1076" spans="1:238" s="210" customFormat="1">
      <c r="A1076" s="122"/>
      <c r="B1076" s="116"/>
      <c r="C1076" s="117"/>
      <c r="D1076" s="118"/>
      <c r="E1076" s="119"/>
      <c r="F1076" s="120"/>
      <c r="G1076" s="121"/>
      <c r="H1076" s="6"/>
      <c r="I1076" s="40"/>
      <c r="J1076" s="41"/>
      <c r="K1076" s="42"/>
      <c r="L1076" s="38"/>
      <c r="N1076" s="39"/>
      <c r="O1076" s="39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  <c r="BN1076" s="5"/>
      <c r="BO1076" s="5"/>
      <c r="BP1076" s="5"/>
      <c r="BQ1076" s="5"/>
      <c r="BR1076" s="5"/>
      <c r="BS1076" s="5"/>
      <c r="BT1076" s="5"/>
      <c r="BU1076" s="5"/>
      <c r="BV1076" s="5"/>
      <c r="BW1076" s="5"/>
      <c r="BX1076" s="5"/>
      <c r="BY1076" s="5"/>
      <c r="BZ1076" s="5"/>
      <c r="CA1076" s="5"/>
      <c r="CB1076" s="5"/>
      <c r="CC1076" s="5"/>
      <c r="CD1076" s="5"/>
      <c r="CE1076" s="5"/>
      <c r="CF1076" s="5"/>
      <c r="CG1076" s="5"/>
      <c r="CH1076" s="5"/>
      <c r="CI1076" s="5"/>
      <c r="CJ1076" s="5"/>
      <c r="CK1076" s="5"/>
      <c r="CL1076" s="5"/>
      <c r="CM1076" s="5"/>
      <c r="CN1076" s="5"/>
      <c r="CO1076" s="5"/>
      <c r="CP1076" s="5"/>
      <c r="CQ1076" s="5"/>
      <c r="CR1076" s="5"/>
      <c r="CS1076" s="5"/>
      <c r="CT1076" s="5"/>
      <c r="CU1076" s="5"/>
      <c r="CV1076" s="5"/>
      <c r="CW1076" s="5"/>
      <c r="CX1076" s="5"/>
      <c r="CY1076" s="5"/>
      <c r="CZ1076" s="5"/>
      <c r="DA1076" s="5"/>
      <c r="DB1076" s="5"/>
      <c r="DC1076" s="5"/>
      <c r="DD1076" s="5"/>
      <c r="DE1076" s="5"/>
      <c r="DF1076" s="5"/>
      <c r="DG1076" s="5"/>
      <c r="DH1076" s="5"/>
      <c r="DI1076" s="5"/>
      <c r="DJ1076" s="5"/>
      <c r="DK1076" s="5"/>
      <c r="DL1076" s="5"/>
      <c r="DM1076" s="5"/>
      <c r="DN1076" s="5"/>
      <c r="DO1076" s="5"/>
      <c r="DP1076" s="5"/>
      <c r="DQ1076" s="5"/>
      <c r="DR1076" s="5"/>
      <c r="DS1076" s="5"/>
      <c r="DT1076" s="5"/>
      <c r="DU1076" s="5"/>
      <c r="DV1076" s="5"/>
      <c r="DW1076" s="5"/>
      <c r="DX1076" s="5"/>
      <c r="DY1076" s="5"/>
      <c r="DZ1076" s="5"/>
      <c r="EA1076" s="5"/>
      <c r="EB1076" s="5"/>
      <c r="EC1076" s="5"/>
      <c r="ED1076" s="5"/>
      <c r="EE1076" s="5"/>
      <c r="EF1076" s="5"/>
      <c r="EG1076" s="5"/>
      <c r="EH1076" s="5"/>
      <c r="EI1076" s="5"/>
      <c r="EJ1076" s="5"/>
      <c r="EK1076" s="5"/>
      <c r="EL1076" s="5"/>
      <c r="EM1076" s="5"/>
      <c r="EN1076" s="5"/>
      <c r="EO1076" s="5"/>
      <c r="EP1076" s="5"/>
      <c r="EQ1076" s="5"/>
      <c r="ER1076" s="5"/>
      <c r="ES1076" s="5"/>
      <c r="ET1076" s="5"/>
      <c r="EU1076" s="5"/>
      <c r="EV1076" s="5"/>
      <c r="EW1076" s="5"/>
      <c r="EX1076" s="5"/>
      <c r="EY1076" s="5"/>
      <c r="EZ1076" s="5"/>
      <c r="FA1076" s="5"/>
      <c r="FB1076" s="5"/>
      <c r="FC1076" s="5"/>
      <c r="FD1076" s="5"/>
      <c r="FE1076" s="5"/>
      <c r="FF1076" s="5"/>
      <c r="FG1076" s="5"/>
      <c r="FH1076" s="5"/>
      <c r="FI1076" s="5"/>
      <c r="FJ1076" s="5"/>
      <c r="FK1076" s="5"/>
      <c r="FL1076" s="5"/>
      <c r="FM1076" s="5"/>
      <c r="FN1076" s="5"/>
      <c r="FO1076" s="5"/>
      <c r="FP1076" s="5"/>
      <c r="FQ1076" s="5"/>
      <c r="FR1076" s="5"/>
      <c r="FS1076" s="5"/>
      <c r="FT1076" s="5"/>
      <c r="FU1076" s="5"/>
      <c r="FV1076" s="5"/>
      <c r="FW1076" s="5"/>
      <c r="FX1076" s="5"/>
      <c r="FY1076" s="5"/>
      <c r="FZ1076" s="5"/>
      <c r="GA1076" s="5"/>
      <c r="GB1076" s="5"/>
      <c r="GC1076" s="5"/>
      <c r="GD1076" s="5"/>
      <c r="GE1076" s="5"/>
      <c r="GF1076" s="5"/>
      <c r="GG1076" s="5"/>
      <c r="GH1076" s="5"/>
      <c r="GI1076" s="5"/>
      <c r="GJ1076" s="5"/>
      <c r="GK1076" s="5"/>
      <c r="GL1076" s="5"/>
      <c r="GM1076" s="5"/>
      <c r="GN1076" s="5"/>
      <c r="GO1076" s="5"/>
      <c r="GP1076" s="5"/>
      <c r="GQ1076" s="5"/>
      <c r="GR1076" s="5"/>
      <c r="GS1076" s="5"/>
      <c r="GT1076" s="5"/>
      <c r="GU1076" s="5"/>
      <c r="GV1076" s="5"/>
      <c r="GW1076" s="5"/>
      <c r="GX1076" s="5"/>
      <c r="GY1076" s="5"/>
      <c r="GZ1076" s="5"/>
      <c r="HA1076" s="5"/>
      <c r="HB1076" s="5"/>
      <c r="HC1076" s="5"/>
      <c r="HD1076" s="5"/>
      <c r="HE1076" s="5"/>
      <c r="HF1076" s="5"/>
      <c r="HG1076" s="5"/>
      <c r="HH1076" s="5"/>
      <c r="HI1076" s="5"/>
      <c r="HJ1076" s="5"/>
      <c r="HK1076" s="5"/>
      <c r="HL1076" s="5"/>
      <c r="HM1076" s="5"/>
      <c r="HN1076" s="5"/>
      <c r="HO1076" s="5"/>
      <c r="HP1076" s="5"/>
      <c r="HQ1076" s="5"/>
      <c r="HR1076" s="5"/>
      <c r="HS1076" s="5"/>
      <c r="HT1076" s="5"/>
      <c r="HU1076" s="5"/>
      <c r="HV1076" s="5"/>
      <c r="HW1076" s="5"/>
      <c r="HX1076" s="5"/>
      <c r="HY1076" s="5"/>
      <c r="HZ1076" s="5"/>
      <c r="IA1076" s="5"/>
      <c r="IB1076" s="5"/>
      <c r="IC1076" s="5"/>
      <c r="ID1076" s="5"/>
    </row>
    <row r="1078" spans="1:238" s="210" customFormat="1">
      <c r="A1078" s="122"/>
      <c r="B1078" s="116"/>
      <c r="C1078" s="117"/>
      <c r="D1078" s="118"/>
      <c r="E1078" s="119"/>
      <c r="F1078" s="120"/>
      <c r="G1078" s="121"/>
      <c r="H1078" s="6"/>
      <c r="I1078" s="40"/>
      <c r="J1078" s="41"/>
      <c r="K1078" s="42"/>
      <c r="L1078" s="38"/>
      <c r="N1078" s="39"/>
      <c r="O1078" s="39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5"/>
      <c r="DW1078" s="5"/>
      <c r="DX1078" s="5"/>
      <c r="DY1078" s="5"/>
      <c r="DZ1078" s="5"/>
      <c r="EA1078" s="5"/>
      <c r="EB1078" s="5"/>
      <c r="EC1078" s="5"/>
      <c r="ED1078" s="5"/>
      <c r="EE1078" s="5"/>
      <c r="EF1078" s="5"/>
      <c r="EG1078" s="5"/>
      <c r="EH1078" s="5"/>
      <c r="EI1078" s="5"/>
      <c r="EJ1078" s="5"/>
      <c r="EK1078" s="5"/>
      <c r="EL1078" s="5"/>
      <c r="EM1078" s="5"/>
      <c r="EN1078" s="5"/>
      <c r="EO1078" s="5"/>
      <c r="EP1078" s="5"/>
      <c r="EQ1078" s="5"/>
      <c r="ER1078" s="5"/>
      <c r="ES1078" s="5"/>
      <c r="ET1078" s="5"/>
      <c r="EU1078" s="5"/>
      <c r="EV1078" s="5"/>
      <c r="EW1078" s="5"/>
      <c r="EX1078" s="5"/>
      <c r="EY1078" s="5"/>
      <c r="EZ1078" s="5"/>
      <c r="FA1078" s="5"/>
      <c r="FB1078" s="5"/>
      <c r="FC1078" s="5"/>
      <c r="FD1078" s="5"/>
      <c r="FE1078" s="5"/>
      <c r="FF1078" s="5"/>
      <c r="FG1078" s="5"/>
      <c r="FH1078" s="5"/>
      <c r="FI1078" s="5"/>
      <c r="FJ1078" s="5"/>
      <c r="FK1078" s="5"/>
      <c r="FL1078" s="5"/>
      <c r="FM1078" s="5"/>
      <c r="FN1078" s="5"/>
      <c r="FO1078" s="5"/>
      <c r="FP1078" s="5"/>
      <c r="FQ1078" s="5"/>
      <c r="FR1078" s="5"/>
      <c r="FS1078" s="5"/>
      <c r="FT1078" s="5"/>
      <c r="FU1078" s="5"/>
      <c r="FV1078" s="5"/>
      <c r="FW1078" s="5"/>
      <c r="FX1078" s="5"/>
      <c r="FY1078" s="5"/>
      <c r="FZ1078" s="5"/>
      <c r="GA1078" s="5"/>
      <c r="GB1078" s="5"/>
      <c r="GC1078" s="5"/>
      <c r="GD1078" s="5"/>
      <c r="GE1078" s="5"/>
      <c r="GF1078" s="5"/>
      <c r="GG1078" s="5"/>
      <c r="GH1078" s="5"/>
      <c r="GI1078" s="5"/>
      <c r="GJ1078" s="5"/>
      <c r="GK1078" s="5"/>
      <c r="GL1078" s="5"/>
      <c r="GM1078" s="5"/>
      <c r="GN1078" s="5"/>
      <c r="GO1078" s="5"/>
      <c r="GP1078" s="5"/>
      <c r="GQ1078" s="5"/>
      <c r="GR1078" s="5"/>
      <c r="GS1078" s="5"/>
      <c r="GT1078" s="5"/>
      <c r="GU1078" s="5"/>
      <c r="GV1078" s="5"/>
      <c r="GW1078" s="5"/>
      <c r="GX1078" s="5"/>
      <c r="GY1078" s="5"/>
      <c r="GZ1078" s="5"/>
      <c r="HA1078" s="5"/>
      <c r="HB1078" s="5"/>
      <c r="HC1078" s="5"/>
      <c r="HD1078" s="5"/>
      <c r="HE1078" s="5"/>
      <c r="HF1078" s="5"/>
      <c r="HG1078" s="5"/>
      <c r="HH1078" s="5"/>
      <c r="HI1078" s="5"/>
      <c r="HJ1078" s="5"/>
      <c r="HK1078" s="5"/>
      <c r="HL1078" s="5"/>
      <c r="HM1078" s="5"/>
      <c r="HN1078" s="5"/>
      <c r="HO1078" s="5"/>
      <c r="HP1078" s="5"/>
      <c r="HQ1078" s="5"/>
      <c r="HR1078" s="5"/>
      <c r="HS1078" s="5"/>
      <c r="HT1078" s="5"/>
      <c r="HU1078" s="5"/>
      <c r="HV1078" s="5"/>
      <c r="HW1078" s="5"/>
      <c r="HX1078" s="5"/>
      <c r="HY1078" s="5"/>
      <c r="HZ1078" s="5"/>
      <c r="IA1078" s="5"/>
      <c r="IB1078" s="5"/>
      <c r="IC1078" s="5"/>
      <c r="ID1078" s="5"/>
    </row>
    <row r="1079" spans="1:238" s="210" customFormat="1">
      <c r="A1079" s="122"/>
      <c r="B1079" s="116"/>
      <c r="C1079" s="117"/>
      <c r="D1079" s="118"/>
      <c r="E1079" s="119"/>
      <c r="F1079" s="120"/>
      <c r="G1079" s="121"/>
      <c r="H1079" s="6"/>
      <c r="I1079" s="40"/>
      <c r="J1079" s="41"/>
      <c r="K1079" s="42"/>
      <c r="L1079" s="38"/>
      <c r="N1079" s="39"/>
      <c r="O1079" s="39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5"/>
      <c r="BP1079" s="5"/>
      <c r="BQ1079" s="5"/>
      <c r="BR1079" s="5"/>
      <c r="BS1079" s="5"/>
      <c r="BT1079" s="5"/>
      <c r="BU1079" s="5"/>
      <c r="BV1079" s="5"/>
      <c r="BW1079" s="5"/>
      <c r="BX1079" s="5"/>
      <c r="BY1079" s="5"/>
      <c r="BZ1079" s="5"/>
      <c r="CA1079" s="5"/>
      <c r="CB1079" s="5"/>
      <c r="CC1079" s="5"/>
      <c r="CD1079" s="5"/>
      <c r="CE1079" s="5"/>
      <c r="CF1079" s="5"/>
      <c r="CG1079" s="5"/>
      <c r="CH1079" s="5"/>
      <c r="CI1079" s="5"/>
      <c r="CJ1079" s="5"/>
      <c r="CK1079" s="5"/>
      <c r="CL1079" s="5"/>
      <c r="CM1079" s="5"/>
      <c r="CN1079" s="5"/>
      <c r="CO1079" s="5"/>
      <c r="CP1079" s="5"/>
      <c r="CQ1079" s="5"/>
      <c r="CR1079" s="5"/>
      <c r="CS1079" s="5"/>
      <c r="CT1079" s="5"/>
      <c r="CU1079" s="5"/>
      <c r="CV1079" s="5"/>
      <c r="CW1079" s="5"/>
      <c r="CX1079" s="5"/>
      <c r="CY1079" s="5"/>
      <c r="CZ1079" s="5"/>
      <c r="DA1079" s="5"/>
      <c r="DB1079" s="5"/>
      <c r="DC1079" s="5"/>
      <c r="DD1079" s="5"/>
      <c r="DE1079" s="5"/>
      <c r="DF1079" s="5"/>
      <c r="DG1079" s="5"/>
      <c r="DH1079" s="5"/>
      <c r="DI1079" s="5"/>
      <c r="DJ1079" s="5"/>
      <c r="DK1079" s="5"/>
      <c r="DL1079" s="5"/>
      <c r="DM1079" s="5"/>
      <c r="DN1079" s="5"/>
      <c r="DO1079" s="5"/>
      <c r="DP1079" s="5"/>
      <c r="DQ1079" s="5"/>
      <c r="DR1079" s="5"/>
      <c r="DS1079" s="5"/>
      <c r="DT1079" s="5"/>
      <c r="DU1079" s="5"/>
      <c r="DV1079" s="5"/>
      <c r="DW1079" s="5"/>
      <c r="DX1079" s="5"/>
      <c r="DY1079" s="5"/>
      <c r="DZ1079" s="5"/>
      <c r="EA1079" s="5"/>
      <c r="EB1079" s="5"/>
      <c r="EC1079" s="5"/>
      <c r="ED1079" s="5"/>
      <c r="EE1079" s="5"/>
      <c r="EF1079" s="5"/>
      <c r="EG1079" s="5"/>
      <c r="EH1079" s="5"/>
      <c r="EI1079" s="5"/>
      <c r="EJ1079" s="5"/>
      <c r="EK1079" s="5"/>
      <c r="EL1079" s="5"/>
      <c r="EM1079" s="5"/>
      <c r="EN1079" s="5"/>
      <c r="EO1079" s="5"/>
      <c r="EP1079" s="5"/>
      <c r="EQ1079" s="5"/>
      <c r="ER1079" s="5"/>
      <c r="ES1079" s="5"/>
      <c r="ET1079" s="5"/>
      <c r="EU1079" s="5"/>
      <c r="EV1079" s="5"/>
      <c r="EW1079" s="5"/>
      <c r="EX1079" s="5"/>
      <c r="EY1079" s="5"/>
      <c r="EZ1079" s="5"/>
      <c r="FA1079" s="5"/>
      <c r="FB1079" s="5"/>
      <c r="FC1079" s="5"/>
      <c r="FD1079" s="5"/>
      <c r="FE1079" s="5"/>
      <c r="FF1079" s="5"/>
      <c r="FG1079" s="5"/>
      <c r="FH1079" s="5"/>
      <c r="FI1079" s="5"/>
      <c r="FJ1079" s="5"/>
      <c r="FK1079" s="5"/>
      <c r="FL1079" s="5"/>
      <c r="FM1079" s="5"/>
      <c r="FN1079" s="5"/>
      <c r="FO1079" s="5"/>
      <c r="FP1079" s="5"/>
      <c r="FQ1079" s="5"/>
      <c r="FR1079" s="5"/>
      <c r="FS1079" s="5"/>
      <c r="FT1079" s="5"/>
      <c r="FU1079" s="5"/>
      <c r="FV1079" s="5"/>
      <c r="FW1079" s="5"/>
      <c r="FX1079" s="5"/>
      <c r="FY1079" s="5"/>
      <c r="FZ1079" s="5"/>
      <c r="GA1079" s="5"/>
      <c r="GB1079" s="5"/>
      <c r="GC1079" s="5"/>
      <c r="GD1079" s="5"/>
      <c r="GE1079" s="5"/>
      <c r="GF1079" s="5"/>
      <c r="GG1079" s="5"/>
      <c r="GH1079" s="5"/>
      <c r="GI1079" s="5"/>
      <c r="GJ1079" s="5"/>
      <c r="GK1079" s="5"/>
      <c r="GL1079" s="5"/>
      <c r="GM1079" s="5"/>
      <c r="GN1079" s="5"/>
      <c r="GO1079" s="5"/>
      <c r="GP1079" s="5"/>
      <c r="GQ1079" s="5"/>
      <c r="GR1079" s="5"/>
      <c r="GS1079" s="5"/>
      <c r="GT1079" s="5"/>
      <c r="GU1079" s="5"/>
      <c r="GV1079" s="5"/>
      <c r="GW1079" s="5"/>
      <c r="GX1079" s="5"/>
      <c r="GY1079" s="5"/>
      <c r="GZ1079" s="5"/>
      <c r="HA1079" s="5"/>
      <c r="HB1079" s="5"/>
      <c r="HC1079" s="5"/>
      <c r="HD1079" s="5"/>
      <c r="HE1079" s="5"/>
      <c r="HF1079" s="5"/>
      <c r="HG1079" s="5"/>
      <c r="HH1079" s="5"/>
      <c r="HI1079" s="5"/>
      <c r="HJ1079" s="5"/>
      <c r="HK1079" s="5"/>
      <c r="HL1079" s="5"/>
      <c r="HM1079" s="5"/>
      <c r="HN1079" s="5"/>
      <c r="HO1079" s="5"/>
      <c r="HP1079" s="5"/>
      <c r="HQ1079" s="5"/>
      <c r="HR1079" s="5"/>
      <c r="HS1079" s="5"/>
      <c r="HT1079" s="5"/>
      <c r="HU1079" s="5"/>
      <c r="HV1079" s="5"/>
      <c r="HW1079" s="5"/>
      <c r="HX1079" s="5"/>
      <c r="HY1079" s="5"/>
      <c r="HZ1079" s="5"/>
      <c r="IA1079" s="5"/>
      <c r="IB1079" s="5"/>
      <c r="IC1079" s="5"/>
      <c r="ID1079" s="5"/>
    </row>
    <row r="1080" spans="1:238" s="210" customFormat="1">
      <c r="A1080" s="122"/>
      <c r="B1080" s="116"/>
      <c r="C1080" s="117"/>
      <c r="D1080" s="118"/>
      <c r="E1080" s="119"/>
      <c r="F1080" s="120"/>
      <c r="G1080" s="121"/>
      <c r="H1080" s="6"/>
      <c r="I1080" s="40"/>
      <c r="J1080" s="41"/>
      <c r="K1080" s="42"/>
      <c r="L1080" s="38"/>
      <c r="N1080" s="39"/>
      <c r="O1080" s="39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  <c r="BN1080" s="5"/>
      <c r="BO1080" s="5"/>
      <c r="BP1080" s="5"/>
      <c r="BQ1080" s="5"/>
      <c r="BR1080" s="5"/>
      <c r="BS1080" s="5"/>
      <c r="BT1080" s="5"/>
      <c r="BU1080" s="5"/>
      <c r="BV1080" s="5"/>
      <c r="BW1080" s="5"/>
      <c r="BX1080" s="5"/>
      <c r="BY1080" s="5"/>
      <c r="BZ1080" s="5"/>
      <c r="CA1080" s="5"/>
      <c r="CB1080" s="5"/>
      <c r="CC1080" s="5"/>
      <c r="CD1080" s="5"/>
      <c r="CE1080" s="5"/>
      <c r="CF1080" s="5"/>
      <c r="CG1080" s="5"/>
      <c r="CH1080" s="5"/>
      <c r="CI1080" s="5"/>
      <c r="CJ1080" s="5"/>
      <c r="CK1080" s="5"/>
      <c r="CL1080" s="5"/>
      <c r="CM1080" s="5"/>
      <c r="CN1080" s="5"/>
      <c r="CO1080" s="5"/>
      <c r="CP1080" s="5"/>
      <c r="CQ1080" s="5"/>
      <c r="CR1080" s="5"/>
      <c r="CS1080" s="5"/>
      <c r="CT1080" s="5"/>
      <c r="CU1080" s="5"/>
      <c r="CV1080" s="5"/>
      <c r="CW1080" s="5"/>
      <c r="CX1080" s="5"/>
      <c r="CY1080" s="5"/>
      <c r="CZ1080" s="5"/>
      <c r="DA1080" s="5"/>
      <c r="DB1080" s="5"/>
      <c r="DC1080" s="5"/>
      <c r="DD1080" s="5"/>
      <c r="DE1080" s="5"/>
      <c r="DF1080" s="5"/>
      <c r="DG1080" s="5"/>
      <c r="DH1080" s="5"/>
      <c r="DI1080" s="5"/>
      <c r="DJ1080" s="5"/>
      <c r="DK1080" s="5"/>
      <c r="DL1080" s="5"/>
      <c r="DM1080" s="5"/>
      <c r="DN1080" s="5"/>
      <c r="DO1080" s="5"/>
      <c r="DP1080" s="5"/>
      <c r="DQ1080" s="5"/>
      <c r="DR1080" s="5"/>
      <c r="DS1080" s="5"/>
      <c r="DT1080" s="5"/>
      <c r="DU1080" s="5"/>
      <c r="DV1080" s="5"/>
      <c r="DW1080" s="5"/>
      <c r="DX1080" s="5"/>
      <c r="DY1080" s="5"/>
      <c r="DZ1080" s="5"/>
      <c r="EA1080" s="5"/>
      <c r="EB1080" s="5"/>
      <c r="EC1080" s="5"/>
      <c r="ED1080" s="5"/>
      <c r="EE1080" s="5"/>
      <c r="EF1080" s="5"/>
      <c r="EG1080" s="5"/>
      <c r="EH1080" s="5"/>
      <c r="EI1080" s="5"/>
      <c r="EJ1080" s="5"/>
      <c r="EK1080" s="5"/>
      <c r="EL1080" s="5"/>
      <c r="EM1080" s="5"/>
      <c r="EN1080" s="5"/>
      <c r="EO1080" s="5"/>
      <c r="EP1080" s="5"/>
      <c r="EQ1080" s="5"/>
      <c r="ER1080" s="5"/>
      <c r="ES1080" s="5"/>
      <c r="ET1080" s="5"/>
      <c r="EU1080" s="5"/>
      <c r="EV1080" s="5"/>
      <c r="EW1080" s="5"/>
      <c r="EX1080" s="5"/>
      <c r="EY1080" s="5"/>
      <c r="EZ1080" s="5"/>
      <c r="FA1080" s="5"/>
      <c r="FB1080" s="5"/>
      <c r="FC1080" s="5"/>
      <c r="FD1080" s="5"/>
      <c r="FE1080" s="5"/>
      <c r="FF1080" s="5"/>
      <c r="FG1080" s="5"/>
      <c r="FH1080" s="5"/>
      <c r="FI1080" s="5"/>
      <c r="FJ1080" s="5"/>
      <c r="FK1080" s="5"/>
      <c r="FL1080" s="5"/>
      <c r="FM1080" s="5"/>
      <c r="FN1080" s="5"/>
      <c r="FO1080" s="5"/>
      <c r="FP1080" s="5"/>
      <c r="FQ1080" s="5"/>
      <c r="FR1080" s="5"/>
      <c r="FS1080" s="5"/>
      <c r="FT1080" s="5"/>
      <c r="FU1080" s="5"/>
      <c r="FV1080" s="5"/>
      <c r="FW1080" s="5"/>
      <c r="FX1080" s="5"/>
      <c r="FY1080" s="5"/>
      <c r="FZ1080" s="5"/>
      <c r="GA1080" s="5"/>
      <c r="GB1080" s="5"/>
      <c r="GC1080" s="5"/>
      <c r="GD1080" s="5"/>
      <c r="GE1080" s="5"/>
      <c r="GF1080" s="5"/>
      <c r="GG1080" s="5"/>
      <c r="GH1080" s="5"/>
      <c r="GI1080" s="5"/>
      <c r="GJ1080" s="5"/>
      <c r="GK1080" s="5"/>
      <c r="GL1080" s="5"/>
      <c r="GM1080" s="5"/>
      <c r="GN1080" s="5"/>
      <c r="GO1080" s="5"/>
      <c r="GP1080" s="5"/>
      <c r="GQ1080" s="5"/>
      <c r="GR1080" s="5"/>
      <c r="GS1080" s="5"/>
      <c r="GT1080" s="5"/>
      <c r="GU1080" s="5"/>
      <c r="GV1080" s="5"/>
      <c r="GW1080" s="5"/>
      <c r="GX1080" s="5"/>
      <c r="GY1080" s="5"/>
      <c r="GZ1080" s="5"/>
      <c r="HA1080" s="5"/>
      <c r="HB1080" s="5"/>
      <c r="HC1080" s="5"/>
      <c r="HD1080" s="5"/>
      <c r="HE1080" s="5"/>
      <c r="HF1080" s="5"/>
      <c r="HG1080" s="5"/>
      <c r="HH1080" s="5"/>
      <c r="HI1080" s="5"/>
      <c r="HJ1080" s="5"/>
      <c r="HK1080" s="5"/>
      <c r="HL1080" s="5"/>
      <c r="HM1080" s="5"/>
      <c r="HN1080" s="5"/>
      <c r="HO1080" s="5"/>
      <c r="HP1080" s="5"/>
      <c r="HQ1080" s="5"/>
      <c r="HR1080" s="5"/>
      <c r="HS1080" s="5"/>
      <c r="HT1080" s="5"/>
      <c r="HU1080" s="5"/>
      <c r="HV1080" s="5"/>
      <c r="HW1080" s="5"/>
      <c r="HX1080" s="5"/>
      <c r="HY1080" s="5"/>
      <c r="HZ1080" s="5"/>
      <c r="IA1080" s="5"/>
      <c r="IB1080" s="5"/>
      <c r="IC1080" s="5"/>
      <c r="ID1080" s="5"/>
    </row>
    <row r="1082" spans="1:238" s="210" customFormat="1">
      <c r="A1082" s="122"/>
      <c r="B1082" s="116"/>
      <c r="C1082" s="117"/>
      <c r="D1082" s="118"/>
      <c r="E1082" s="119"/>
      <c r="F1082" s="120"/>
      <c r="G1082" s="121"/>
      <c r="H1082" s="6"/>
      <c r="I1082" s="40"/>
      <c r="J1082" s="41"/>
      <c r="K1082" s="42"/>
      <c r="L1082" s="38"/>
      <c r="N1082" s="39"/>
      <c r="O1082" s="39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5"/>
      <c r="DW1082" s="5"/>
      <c r="DX1082" s="5"/>
      <c r="DY1082" s="5"/>
      <c r="DZ1082" s="5"/>
      <c r="EA1082" s="5"/>
      <c r="EB1082" s="5"/>
      <c r="EC1082" s="5"/>
      <c r="ED1082" s="5"/>
      <c r="EE1082" s="5"/>
      <c r="EF1082" s="5"/>
      <c r="EG1082" s="5"/>
      <c r="EH1082" s="5"/>
      <c r="EI1082" s="5"/>
      <c r="EJ1082" s="5"/>
      <c r="EK1082" s="5"/>
      <c r="EL1082" s="5"/>
      <c r="EM1082" s="5"/>
      <c r="EN1082" s="5"/>
      <c r="EO1082" s="5"/>
      <c r="EP1082" s="5"/>
      <c r="EQ1082" s="5"/>
      <c r="ER1082" s="5"/>
      <c r="ES1082" s="5"/>
      <c r="ET1082" s="5"/>
      <c r="EU1082" s="5"/>
      <c r="EV1082" s="5"/>
      <c r="EW1082" s="5"/>
      <c r="EX1082" s="5"/>
      <c r="EY1082" s="5"/>
      <c r="EZ1082" s="5"/>
      <c r="FA1082" s="5"/>
      <c r="FB1082" s="5"/>
      <c r="FC1082" s="5"/>
      <c r="FD1082" s="5"/>
      <c r="FE1082" s="5"/>
      <c r="FF1082" s="5"/>
      <c r="FG1082" s="5"/>
      <c r="FH1082" s="5"/>
      <c r="FI1082" s="5"/>
      <c r="FJ1082" s="5"/>
      <c r="FK1082" s="5"/>
      <c r="FL1082" s="5"/>
      <c r="FM1082" s="5"/>
      <c r="FN1082" s="5"/>
      <c r="FO1082" s="5"/>
      <c r="FP1082" s="5"/>
      <c r="FQ1082" s="5"/>
      <c r="FR1082" s="5"/>
      <c r="FS1082" s="5"/>
      <c r="FT1082" s="5"/>
      <c r="FU1082" s="5"/>
      <c r="FV1082" s="5"/>
      <c r="FW1082" s="5"/>
      <c r="FX1082" s="5"/>
      <c r="FY1082" s="5"/>
      <c r="FZ1082" s="5"/>
      <c r="GA1082" s="5"/>
      <c r="GB1082" s="5"/>
      <c r="GC1082" s="5"/>
      <c r="GD1082" s="5"/>
      <c r="GE1082" s="5"/>
      <c r="GF1082" s="5"/>
      <c r="GG1082" s="5"/>
      <c r="GH1082" s="5"/>
      <c r="GI1082" s="5"/>
      <c r="GJ1082" s="5"/>
      <c r="GK1082" s="5"/>
      <c r="GL1082" s="5"/>
      <c r="GM1082" s="5"/>
      <c r="GN1082" s="5"/>
      <c r="GO1082" s="5"/>
      <c r="GP1082" s="5"/>
      <c r="GQ1082" s="5"/>
      <c r="GR1082" s="5"/>
      <c r="GS1082" s="5"/>
      <c r="GT1082" s="5"/>
      <c r="GU1082" s="5"/>
      <c r="GV1082" s="5"/>
      <c r="GW1082" s="5"/>
      <c r="GX1082" s="5"/>
      <c r="GY1082" s="5"/>
      <c r="GZ1082" s="5"/>
      <c r="HA1082" s="5"/>
      <c r="HB1082" s="5"/>
      <c r="HC1082" s="5"/>
      <c r="HD1082" s="5"/>
      <c r="HE1082" s="5"/>
      <c r="HF1082" s="5"/>
      <c r="HG1082" s="5"/>
      <c r="HH1082" s="5"/>
      <c r="HI1082" s="5"/>
      <c r="HJ1082" s="5"/>
      <c r="HK1082" s="5"/>
      <c r="HL1082" s="5"/>
      <c r="HM1082" s="5"/>
      <c r="HN1082" s="5"/>
      <c r="HO1082" s="5"/>
      <c r="HP1082" s="5"/>
      <c r="HQ1082" s="5"/>
      <c r="HR1082" s="5"/>
      <c r="HS1082" s="5"/>
      <c r="HT1082" s="5"/>
      <c r="HU1082" s="5"/>
      <c r="HV1082" s="5"/>
      <c r="HW1082" s="5"/>
      <c r="HX1082" s="5"/>
      <c r="HY1082" s="5"/>
      <c r="HZ1082" s="5"/>
      <c r="IA1082" s="5"/>
      <c r="IB1082" s="5"/>
      <c r="IC1082" s="5"/>
      <c r="ID1082" s="5"/>
    </row>
    <row r="1083" spans="1:238" s="210" customFormat="1">
      <c r="A1083" s="122"/>
      <c r="B1083" s="116"/>
      <c r="C1083" s="117"/>
      <c r="D1083" s="118"/>
      <c r="E1083" s="119"/>
      <c r="F1083" s="120"/>
      <c r="G1083" s="121"/>
      <c r="H1083" s="6"/>
      <c r="I1083" s="40"/>
      <c r="J1083" s="41"/>
      <c r="K1083" s="42"/>
      <c r="L1083" s="38"/>
      <c r="N1083" s="39"/>
      <c r="O1083" s="39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  <c r="BN1083" s="5"/>
      <c r="BO1083" s="5"/>
      <c r="BP1083" s="5"/>
      <c r="BQ1083" s="5"/>
      <c r="BR1083" s="5"/>
      <c r="BS1083" s="5"/>
      <c r="BT1083" s="5"/>
      <c r="BU1083" s="5"/>
      <c r="BV1083" s="5"/>
      <c r="BW1083" s="5"/>
      <c r="BX1083" s="5"/>
      <c r="BY1083" s="5"/>
      <c r="BZ1083" s="5"/>
      <c r="CA1083" s="5"/>
      <c r="CB1083" s="5"/>
      <c r="CC1083" s="5"/>
      <c r="CD1083" s="5"/>
      <c r="CE1083" s="5"/>
      <c r="CF1083" s="5"/>
      <c r="CG1083" s="5"/>
      <c r="CH1083" s="5"/>
      <c r="CI1083" s="5"/>
      <c r="CJ1083" s="5"/>
      <c r="CK1083" s="5"/>
      <c r="CL1083" s="5"/>
      <c r="CM1083" s="5"/>
      <c r="CN1083" s="5"/>
      <c r="CO1083" s="5"/>
      <c r="CP1083" s="5"/>
      <c r="CQ1083" s="5"/>
      <c r="CR1083" s="5"/>
      <c r="CS1083" s="5"/>
      <c r="CT1083" s="5"/>
      <c r="CU1083" s="5"/>
      <c r="CV1083" s="5"/>
      <c r="CW1083" s="5"/>
      <c r="CX1083" s="5"/>
      <c r="CY1083" s="5"/>
      <c r="CZ1083" s="5"/>
      <c r="DA1083" s="5"/>
      <c r="DB1083" s="5"/>
      <c r="DC1083" s="5"/>
      <c r="DD1083" s="5"/>
      <c r="DE1083" s="5"/>
      <c r="DF1083" s="5"/>
      <c r="DG1083" s="5"/>
      <c r="DH1083" s="5"/>
      <c r="DI1083" s="5"/>
      <c r="DJ1083" s="5"/>
      <c r="DK1083" s="5"/>
      <c r="DL1083" s="5"/>
      <c r="DM1083" s="5"/>
      <c r="DN1083" s="5"/>
      <c r="DO1083" s="5"/>
      <c r="DP1083" s="5"/>
      <c r="DQ1083" s="5"/>
      <c r="DR1083" s="5"/>
      <c r="DS1083" s="5"/>
      <c r="DT1083" s="5"/>
      <c r="DU1083" s="5"/>
      <c r="DV1083" s="5"/>
      <c r="DW1083" s="5"/>
      <c r="DX1083" s="5"/>
      <c r="DY1083" s="5"/>
      <c r="DZ1083" s="5"/>
      <c r="EA1083" s="5"/>
      <c r="EB1083" s="5"/>
      <c r="EC1083" s="5"/>
      <c r="ED1083" s="5"/>
      <c r="EE1083" s="5"/>
      <c r="EF1083" s="5"/>
      <c r="EG1083" s="5"/>
      <c r="EH1083" s="5"/>
      <c r="EI1083" s="5"/>
      <c r="EJ1083" s="5"/>
      <c r="EK1083" s="5"/>
      <c r="EL1083" s="5"/>
      <c r="EM1083" s="5"/>
      <c r="EN1083" s="5"/>
      <c r="EO1083" s="5"/>
      <c r="EP1083" s="5"/>
      <c r="EQ1083" s="5"/>
      <c r="ER1083" s="5"/>
      <c r="ES1083" s="5"/>
      <c r="ET1083" s="5"/>
      <c r="EU1083" s="5"/>
      <c r="EV1083" s="5"/>
      <c r="EW1083" s="5"/>
      <c r="EX1083" s="5"/>
      <c r="EY1083" s="5"/>
      <c r="EZ1083" s="5"/>
      <c r="FA1083" s="5"/>
      <c r="FB1083" s="5"/>
      <c r="FC1083" s="5"/>
      <c r="FD1083" s="5"/>
      <c r="FE1083" s="5"/>
      <c r="FF1083" s="5"/>
      <c r="FG1083" s="5"/>
      <c r="FH1083" s="5"/>
      <c r="FI1083" s="5"/>
      <c r="FJ1083" s="5"/>
      <c r="FK1083" s="5"/>
      <c r="FL1083" s="5"/>
      <c r="FM1083" s="5"/>
      <c r="FN1083" s="5"/>
      <c r="FO1083" s="5"/>
      <c r="FP1083" s="5"/>
      <c r="FQ1083" s="5"/>
      <c r="FR1083" s="5"/>
      <c r="FS1083" s="5"/>
      <c r="FT1083" s="5"/>
      <c r="FU1083" s="5"/>
      <c r="FV1083" s="5"/>
      <c r="FW1083" s="5"/>
      <c r="FX1083" s="5"/>
      <c r="FY1083" s="5"/>
      <c r="FZ1083" s="5"/>
      <c r="GA1083" s="5"/>
      <c r="GB1083" s="5"/>
      <c r="GC1083" s="5"/>
      <c r="GD1083" s="5"/>
      <c r="GE1083" s="5"/>
      <c r="GF1083" s="5"/>
      <c r="GG1083" s="5"/>
      <c r="GH1083" s="5"/>
      <c r="GI1083" s="5"/>
      <c r="GJ1083" s="5"/>
      <c r="GK1083" s="5"/>
      <c r="GL1083" s="5"/>
      <c r="GM1083" s="5"/>
      <c r="GN1083" s="5"/>
      <c r="GO1083" s="5"/>
      <c r="GP1083" s="5"/>
      <c r="GQ1083" s="5"/>
      <c r="GR1083" s="5"/>
      <c r="GS1083" s="5"/>
      <c r="GT1083" s="5"/>
      <c r="GU1083" s="5"/>
      <c r="GV1083" s="5"/>
      <c r="GW1083" s="5"/>
      <c r="GX1083" s="5"/>
      <c r="GY1083" s="5"/>
      <c r="GZ1083" s="5"/>
      <c r="HA1083" s="5"/>
      <c r="HB1083" s="5"/>
      <c r="HC1083" s="5"/>
      <c r="HD1083" s="5"/>
      <c r="HE1083" s="5"/>
      <c r="HF1083" s="5"/>
      <c r="HG1083" s="5"/>
      <c r="HH1083" s="5"/>
      <c r="HI1083" s="5"/>
      <c r="HJ1083" s="5"/>
      <c r="HK1083" s="5"/>
      <c r="HL1083" s="5"/>
      <c r="HM1083" s="5"/>
      <c r="HN1083" s="5"/>
      <c r="HO1083" s="5"/>
      <c r="HP1083" s="5"/>
      <c r="HQ1083" s="5"/>
      <c r="HR1083" s="5"/>
      <c r="HS1083" s="5"/>
      <c r="HT1083" s="5"/>
      <c r="HU1083" s="5"/>
      <c r="HV1083" s="5"/>
      <c r="HW1083" s="5"/>
      <c r="HX1083" s="5"/>
      <c r="HY1083" s="5"/>
      <c r="HZ1083" s="5"/>
      <c r="IA1083" s="5"/>
      <c r="IB1083" s="5"/>
      <c r="IC1083" s="5"/>
      <c r="ID1083" s="5"/>
    </row>
    <row r="1084" spans="1:238" s="210" customFormat="1">
      <c r="A1084" s="122"/>
      <c r="B1084" s="116"/>
      <c r="C1084" s="117"/>
      <c r="D1084" s="118"/>
      <c r="E1084" s="119"/>
      <c r="F1084" s="120"/>
      <c r="G1084" s="121"/>
      <c r="H1084" s="6"/>
      <c r="I1084" s="40"/>
      <c r="J1084" s="41"/>
      <c r="K1084" s="42"/>
      <c r="L1084" s="38"/>
      <c r="N1084" s="39"/>
      <c r="O1084" s="39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  <c r="BN1084" s="5"/>
      <c r="BO1084" s="5"/>
      <c r="BP1084" s="5"/>
      <c r="BQ1084" s="5"/>
      <c r="BR1084" s="5"/>
      <c r="BS1084" s="5"/>
      <c r="BT1084" s="5"/>
      <c r="BU1084" s="5"/>
      <c r="BV1084" s="5"/>
      <c r="BW1084" s="5"/>
      <c r="BX1084" s="5"/>
      <c r="BY1084" s="5"/>
      <c r="BZ1084" s="5"/>
      <c r="CA1084" s="5"/>
      <c r="CB1084" s="5"/>
      <c r="CC1084" s="5"/>
      <c r="CD1084" s="5"/>
      <c r="CE1084" s="5"/>
      <c r="CF1084" s="5"/>
      <c r="CG1084" s="5"/>
      <c r="CH1084" s="5"/>
      <c r="CI1084" s="5"/>
      <c r="CJ1084" s="5"/>
      <c r="CK1084" s="5"/>
      <c r="CL1084" s="5"/>
      <c r="CM1084" s="5"/>
      <c r="CN1084" s="5"/>
      <c r="CO1084" s="5"/>
      <c r="CP1084" s="5"/>
      <c r="CQ1084" s="5"/>
      <c r="CR1084" s="5"/>
      <c r="CS1084" s="5"/>
      <c r="CT1084" s="5"/>
      <c r="CU1084" s="5"/>
      <c r="CV1084" s="5"/>
      <c r="CW1084" s="5"/>
      <c r="CX1084" s="5"/>
      <c r="CY1084" s="5"/>
      <c r="CZ1084" s="5"/>
      <c r="DA1084" s="5"/>
      <c r="DB1084" s="5"/>
      <c r="DC1084" s="5"/>
      <c r="DD1084" s="5"/>
      <c r="DE1084" s="5"/>
      <c r="DF1084" s="5"/>
      <c r="DG1084" s="5"/>
      <c r="DH1084" s="5"/>
      <c r="DI1084" s="5"/>
      <c r="DJ1084" s="5"/>
      <c r="DK1084" s="5"/>
      <c r="DL1084" s="5"/>
      <c r="DM1084" s="5"/>
      <c r="DN1084" s="5"/>
      <c r="DO1084" s="5"/>
      <c r="DP1084" s="5"/>
      <c r="DQ1084" s="5"/>
      <c r="DR1084" s="5"/>
      <c r="DS1084" s="5"/>
      <c r="DT1084" s="5"/>
      <c r="DU1084" s="5"/>
      <c r="DV1084" s="5"/>
      <c r="DW1084" s="5"/>
      <c r="DX1084" s="5"/>
      <c r="DY1084" s="5"/>
      <c r="DZ1084" s="5"/>
      <c r="EA1084" s="5"/>
      <c r="EB1084" s="5"/>
      <c r="EC1084" s="5"/>
      <c r="ED1084" s="5"/>
      <c r="EE1084" s="5"/>
      <c r="EF1084" s="5"/>
      <c r="EG1084" s="5"/>
      <c r="EH1084" s="5"/>
      <c r="EI1084" s="5"/>
      <c r="EJ1084" s="5"/>
      <c r="EK1084" s="5"/>
      <c r="EL1084" s="5"/>
      <c r="EM1084" s="5"/>
      <c r="EN1084" s="5"/>
      <c r="EO1084" s="5"/>
      <c r="EP1084" s="5"/>
      <c r="EQ1084" s="5"/>
      <c r="ER1084" s="5"/>
      <c r="ES1084" s="5"/>
      <c r="ET1084" s="5"/>
      <c r="EU1084" s="5"/>
      <c r="EV1084" s="5"/>
      <c r="EW1084" s="5"/>
      <c r="EX1084" s="5"/>
      <c r="EY1084" s="5"/>
      <c r="EZ1084" s="5"/>
      <c r="FA1084" s="5"/>
      <c r="FB1084" s="5"/>
      <c r="FC1084" s="5"/>
      <c r="FD1084" s="5"/>
      <c r="FE1084" s="5"/>
      <c r="FF1084" s="5"/>
      <c r="FG1084" s="5"/>
      <c r="FH1084" s="5"/>
      <c r="FI1084" s="5"/>
      <c r="FJ1084" s="5"/>
      <c r="FK1084" s="5"/>
      <c r="FL1084" s="5"/>
      <c r="FM1084" s="5"/>
      <c r="FN1084" s="5"/>
      <c r="FO1084" s="5"/>
      <c r="FP1084" s="5"/>
      <c r="FQ1084" s="5"/>
      <c r="FR1084" s="5"/>
      <c r="FS1084" s="5"/>
      <c r="FT1084" s="5"/>
      <c r="FU1084" s="5"/>
      <c r="FV1084" s="5"/>
      <c r="FW1084" s="5"/>
      <c r="FX1084" s="5"/>
      <c r="FY1084" s="5"/>
      <c r="FZ1084" s="5"/>
      <c r="GA1084" s="5"/>
      <c r="GB1084" s="5"/>
      <c r="GC1084" s="5"/>
      <c r="GD1084" s="5"/>
      <c r="GE1084" s="5"/>
      <c r="GF1084" s="5"/>
      <c r="GG1084" s="5"/>
      <c r="GH1084" s="5"/>
      <c r="GI1084" s="5"/>
      <c r="GJ1084" s="5"/>
      <c r="GK1084" s="5"/>
      <c r="GL1084" s="5"/>
      <c r="GM1084" s="5"/>
      <c r="GN1084" s="5"/>
      <c r="GO1084" s="5"/>
      <c r="GP1084" s="5"/>
      <c r="GQ1084" s="5"/>
      <c r="GR1084" s="5"/>
      <c r="GS1084" s="5"/>
      <c r="GT1084" s="5"/>
      <c r="GU1084" s="5"/>
      <c r="GV1084" s="5"/>
      <c r="GW1084" s="5"/>
      <c r="GX1084" s="5"/>
      <c r="GY1084" s="5"/>
      <c r="GZ1084" s="5"/>
      <c r="HA1084" s="5"/>
      <c r="HB1084" s="5"/>
      <c r="HC1084" s="5"/>
      <c r="HD1084" s="5"/>
      <c r="HE1084" s="5"/>
      <c r="HF1084" s="5"/>
      <c r="HG1084" s="5"/>
      <c r="HH1084" s="5"/>
      <c r="HI1084" s="5"/>
      <c r="HJ1084" s="5"/>
      <c r="HK1084" s="5"/>
      <c r="HL1084" s="5"/>
      <c r="HM1084" s="5"/>
      <c r="HN1084" s="5"/>
      <c r="HO1084" s="5"/>
      <c r="HP1084" s="5"/>
      <c r="HQ1084" s="5"/>
      <c r="HR1084" s="5"/>
      <c r="HS1084" s="5"/>
      <c r="HT1084" s="5"/>
      <c r="HU1084" s="5"/>
      <c r="HV1084" s="5"/>
      <c r="HW1084" s="5"/>
      <c r="HX1084" s="5"/>
      <c r="HY1084" s="5"/>
      <c r="HZ1084" s="5"/>
      <c r="IA1084" s="5"/>
      <c r="IB1084" s="5"/>
      <c r="IC1084" s="5"/>
      <c r="ID1084" s="5"/>
    </row>
    <row r="1086" spans="1:238" s="210" customFormat="1">
      <c r="A1086" s="122"/>
      <c r="B1086" s="116"/>
      <c r="C1086" s="117"/>
      <c r="D1086" s="118"/>
      <c r="E1086" s="119"/>
      <c r="F1086" s="120"/>
      <c r="G1086" s="121"/>
      <c r="H1086" s="6"/>
      <c r="I1086" s="40"/>
      <c r="J1086" s="41"/>
      <c r="K1086" s="42"/>
      <c r="L1086" s="38"/>
      <c r="N1086" s="39"/>
      <c r="O1086" s="39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5"/>
      <c r="DW1086" s="5"/>
      <c r="DX1086" s="5"/>
      <c r="DY1086" s="5"/>
      <c r="DZ1086" s="5"/>
      <c r="EA1086" s="5"/>
      <c r="EB1086" s="5"/>
      <c r="EC1086" s="5"/>
      <c r="ED1086" s="5"/>
      <c r="EE1086" s="5"/>
      <c r="EF1086" s="5"/>
      <c r="EG1086" s="5"/>
      <c r="EH1086" s="5"/>
      <c r="EI1086" s="5"/>
      <c r="EJ1086" s="5"/>
      <c r="EK1086" s="5"/>
      <c r="EL1086" s="5"/>
      <c r="EM1086" s="5"/>
      <c r="EN1086" s="5"/>
      <c r="EO1086" s="5"/>
      <c r="EP1086" s="5"/>
      <c r="EQ1086" s="5"/>
      <c r="ER1086" s="5"/>
      <c r="ES1086" s="5"/>
      <c r="ET1086" s="5"/>
      <c r="EU1086" s="5"/>
      <c r="EV1086" s="5"/>
      <c r="EW1086" s="5"/>
      <c r="EX1086" s="5"/>
      <c r="EY1086" s="5"/>
      <c r="EZ1086" s="5"/>
      <c r="FA1086" s="5"/>
      <c r="FB1086" s="5"/>
      <c r="FC1086" s="5"/>
      <c r="FD1086" s="5"/>
      <c r="FE1086" s="5"/>
      <c r="FF1086" s="5"/>
      <c r="FG1086" s="5"/>
      <c r="FH1086" s="5"/>
      <c r="FI1086" s="5"/>
      <c r="FJ1086" s="5"/>
      <c r="FK1086" s="5"/>
      <c r="FL1086" s="5"/>
      <c r="FM1086" s="5"/>
      <c r="FN1086" s="5"/>
      <c r="FO1086" s="5"/>
      <c r="FP1086" s="5"/>
      <c r="FQ1086" s="5"/>
      <c r="FR1086" s="5"/>
      <c r="FS1086" s="5"/>
      <c r="FT1086" s="5"/>
      <c r="FU1086" s="5"/>
      <c r="FV1086" s="5"/>
      <c r="FW1086" s="5"/>
      <c r="FX1086" s="5"/>
      <c r="FY1086" s="5"/>
      <c r="FZ1086" s="5"/>
      <c r="GA1086" s="5"/>
      <c r="GB1086" s="5"/>
      <c r="GC1086" s="5"/>
      <c r="GD1086" s="5"/>
      <c r="GE1086" s="5"/>
      <c r="GF1086" s="5"/>
      <c r="GG1086" s="5"/>
      <c r="GH1086" s="5"/>
      <c r="GI1086" s="5"/>
      <c r="GJ1086" s="5"/>
      <c r="GK1086" s="5"/>
      <c r="GL1086" s="5"/>
      <c r="GM1086" s="5"/>
      <c r="GN1086" s="5"/>
      <c r="GO1086" s="5"/>
      <c r="GP1086" s="5"/>
      <c r="GQ1086" s="5"/>
      <c r="GR1086" s="5"/>
      <c r="GS1086" s="5"/>
      <c r="GT1086" s="5"/>
      <c r="GU1086" s="5"/>
      <c r="GV1086" s="5"/>
      <c r="GW1086" s="5"/>
      <c r="GX1086" s="5"/>
      <c r="GY1086" s="5"/>
      <c r="GZ1086" s="5"/>
      <c r="HA1086" s="5"/>
      <c r="HB1086" s="5"/>
      <c r="HC1086" s="5"/>
      <c r="HD1086" s="5"/>
      <c r="HE1086" s="5"/>
      <c r="HF1086" s="5"/>
      <c r="HG1086" s="5"/>
      <c r="HH1086" s="5"/>
      <c r="HI1086" s="5"/>
      <c r="HJ1086" s="5"/>
      <c r="HK1086" s="5"/>
      <c r="HL1086" s="5"/>
      <c r="HM1086" s="5"/>
      <c r="HN1086" s="5"/>
      <c r="HO1086" s="5"/>
      <c r="HP1086" s="5"/>
      <c r="HQ1086" s="5"/>
      <c r="HR1086" s="5"/>
      <c r="HS1086" s="5"/>
      <c r="HT1086" s="5"/>
      <c r="HU1086" s="5"/>
      <c r="HV1086" s="5"/>
      <c r="HW1086" s="5"/>
      <c r="HX1086" s="5"/>
      <c r="HY1086" s="5"/>
      <c r="HZ1086" s="5"/>
      <c r="IA1086" s="5"/>
      <c r="IB1086" s="5"/>
      <c r="IC1086" s="5"/>
      <c r="ID1086" s="5"/>
    </row>
    <row r="1088" spans="1:238" s="210" customFormat="1">
      <c r="A1088" s="122"/>
      <c r="B1088" s="116"/>
      <c r="C1088" s="117"/>
      <c r="D1088" s="118"/>
      <c r="E1088" s="119"/>
      <c r="F1088" s="120"/>
      <c r="G1088" s="121"/>
      <c r="H1088" s="6"/>
      <c r="I1088" s="40"/>
      <c r="J1088" s="41"/>
      <c r="K1088" s="42"/>
      <c r="L1088" s="38"/>
      <c r="N1088" s="39"/>
      <c r="O1088" s="39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  <c r="BN1088" s="5"/>
      <c r="BO1088" s="5"/>
      <c r="BP1088" s="5"/>
      <c r="BQ1088" s="5"/>
      <c r="BR1088" s="5"/>
      <c r="BS1088" s="5"/>
      <c r="BT1088" s="5"/>
      <c r="BU1088" s="5"/>
      <c r="BV1088" s="5"/>
      <c r="BW1088" s="5"/>
      <c r="BX1088" s="5"/>
      <c r="BY1088" s="5"/>
      <c r="BZ1088" s="5"/>
      <c r="CA1088" s="5"/>
      <c r="CB1088" s="5"/>
      <c r="CC1088" s="5"/>
      <c r="CD1088" s="5"/>
      <c r="CE1088" s="5"/>
      <c r="CF1088" s="5"/>
      <c r="CG1088" s="5"/>
      <c r="CH1088" s="5"/>
      <c r="CI1088" s="5"/>
      <c r="CJ1088" s="5"/>
      <c r="CK1088" s="5"/>
      <c r="CL1088" s="5"/>
      <c r="CM1088" s="5"/>
      <c r="CN1088" s="5"/>
      <c r="CO1088" s="5"/>
      <c r="CP1088" s="5"/>
      <c r="CQ1088" s="5"/>
      <c r="CR1088" s="5"/>
      <c r="CS1088" s="5"/>
      <c r="CT1088" s="5"/>
      <c r="CU1088" s="5"/>
      <c r="CV1088" s="5"/>
      <c r="CW1088" s="5"/>
      <c r="CX1088" s="5"/>
      <c r="CY1088" s="5"/>
      <c r="CZ1088" s="5"/>
      <c r="DA1088" s="5"/>
      <c r="DB1088" s="5"/>
      <c r="DC1088" s="5"/>
      <c r="DD1088" s="5"/>
      <c r="DE1088" s="5"/>
      <c r="DF1088" s="5"/>
      <c r="DG1088" s="5"/>
      <c r="DH1088" s="5"/>
      <c r="DI1088" s="5"/>
      <c r="DJ1088" s="5"/>
      <c r="DK1088" s="5"/>
      <c r="DL1088" s="5"/>
      <c r="DM1088" s="5"/>
      <c r="DN1088" s="5"/>
      <c r="DO1088" s="5"/>
      <c r="DP1088" s="5"/>
      <c r="DQ1088" s="5"/>
      <c r="DR1088" s="5"/>
      <c r="DS1088" s="5"/>
      <c r="DT1088" s="5"/>
      <c r="DU1088" s="5"/>
      <c r="DV1088" s="5"/>
      <c r="DW1088" s="5"/>
      <c r="DX1088" s="5"/>
      <c r="DY1088" s="5"/>
      <c r="DZ1088" s="5"/>
      <c r="EA1088" s="5"/>
      <c r="EB1088" s="5"/>
      <c r="EC1088" s="5"/>
      <c r="ED1088" s="5"/>
      <c r="EE1088" s="5"/>
      <c r="EF1088" s="5"/>
      <c r="EG1088" s="5"/>
      <c r="EH1088" s="5"/>
      <c r="EI1088" s="5"/>
      <c r="EJ1088" s="5"/>
      <c r="EK1088" s="5"/>
      <c r="EL1088" s="5"/>
      <c r="EM1088" s="5"/>
      <c r="EN1088" s="5"/>
      <c r="EO1088" s="5"/>
      <c r="EP1088" s="5"/>
      <c r="EQ1088" s="5"/>
      <c r="ER1088" s="5"/>
      <c r="ES1088" s="5"/>
      <c r="ET1088" s="5"/>
      <c r="EU1088" s="5"/>
      <c r="EV1088" s="5"/>
      <c r="EW1088" s="5"/>
      <c r="EX1088" s="5"/>
      <c r="EY1088" s="5"/>
      <c r="EZ1088" s="5"/>
      <c r="FA1088" s="5"/>
      <c r="FB1088" s="5"/>
      <c r="FC1088" s="5"/>
      <c r="FD1088" s="5"/>
      <c r="FE1088" s="5"/>
      <c r="FF1088" s="5"/>
      <c r="FG1088" s="5"/>
      <c r="FH1088" s="5"/>
      <c r="FI1088" s="5"/>
      <c r="FJ1088" s="5"/>
      <c r="FK1088" s="5"/>
      <c r="FL1088" s="5"/>
      <c r="FM1088" s="5"/>
      <c r="FN1088" s="5"/>
      <c r="FO1088" s="5"/>
      <c r="FP1088" s="5"/>
      <c r="FQ1088" s="5"/>
      <c r="FR1088" s="5"/>
      <c r="FS1088" s="5"/>
      <c r="FT1088" s="5"/>
      <c r="FU1088" s="5"/>
      <c r="FV1088" s="5"/>
      <c r="FW1088" s="5"/>
      <c r="FX1088" s="5"/>
      <c r="FY1088" s="5"/>
      <c r="FZ1088" s="5"/>
      <c r="GA1088" s="5"/>
      <c r="GB1088" s="5"/>
      <c r="GC1088" s="5"/>
      <c r="GD1088" s="5"/>
      <c r="GE1088" s="5"/>
      <c r="GF1088" s="5"/>
      <c r="GG1088" s="5"/>
      <c r="GH1088" s="5"/>
      <c r="GI1088" s="5"/>
      <c r="GJ1088" s="5"/>
      <c r="GK1088" s="5"/>
      <c r="GL1088" s="5"/>
      <c r="GM1088" s="5"/>
      <c r="GN1088" s="5"/>
      <c r="GO1088" s="5"/>
      <c r="GP1088" s="5"/>
      <c r="GQ1088" s="5"/>
      <c r="GR1088" s="5"/>
      <c r="GS1088" s="5"/>
      <c r="GT1088" s="5"/>
      <c r="GU1088" s="5"/>
      <c r="GV1088" s="5"/>
      <c r="GW1088" s="5"/>
      <c r="GX1088" s="5"/>
      <c r="GY1088" s="5"/>
      <c r="GZ1088" s="5"/>
      <c r="HA1088" s="5"/>
      <c r="HB1088" s="5"/>
      <c r="HC1088" s="5"/>
      <c r="HD1088" s="5"/>
      <c r="HE1088" s="5"/>
      <c r="HF1088" s="5"/>
      <c r="HG1088" s="5"/>
      <c r="HH1088" s="5"/>
      <c r="HI1088" s="5"/>
      <c r="HJ1088" s="5"/>
      <c r="HK1088" s="5"/>
      <c r="HL1088" s="5"/>
      <c r="HM1088" s="5"/>
      <c r="HN1088" s="5"/>
      <c r="HO1088" s="5"/>
      <c r="HP1088" s="5"/>
      <c r="HQ1088" s="5"/>
      <c r="HR1088" s="5"/>
      <c r="HS1088" s="5"/>
      <c r="HT1088" s="5"/>
      <c r="HU1088" s="5"/>
      <c r="HV1088" s="5"/>
      <c r="HW1088" s="5"/>
      <c r="HX1088" s="5"/>
      <c r="HY1088" s="5"/>
      <c r="HZ1088" s="5"/>
      <c r="IA1088" s="5"/>
      <c r="IB1088" s="5"/>
      <c r="IC1088" s="5"/>
      <c r="ID1088" s="5"/>
    </row>
    <row r="1090" spans="1:238" s="210" customFormat="1">
      <c r="A1090" s="122"/>
      <c r="B1090" s="116"/>
      <c r="C1090" s="117"/>
      <c r="D1090" s="118"/>
      <c r="E1090" s="119"/>
      <c r="F1090" s="120"/>
      <c r="G1090" s="121"/>
      <c r="H1090" s="6"/>
      <c r="I1090" s="40"/>
      <c r="J1090" s="41"/>
      <c r="K1090" s="42"/>
      <c r="L1090" s="38"/>
      <c r="N1090" s="39"/>
      <c r="O1090" s="39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5"/>
      <c r="DW1090" s="5"/>
      <c r="DX1090" s="5"/>
      <c r="DY1090" s="5"/>
      <c r="DZ1090" s="5"/>
      <c r="EA1090" s="5"/>
      <c r="EB1090" s="5"/>
      <c r="EC1090" s="5"/>
      <c r="ED1090" s="5"/>
      <c r="EE1090" s="5"/>
      <c r="EF1090" s="5"/>
      <c r="EG1090" s="5"/>
      <c r="EH1090" s="5"/>
      <c r="EI1090" s="5"/>
      <c r="EJ1090" s="5"/>
      <c r="EK1090" s="5"/>
      <c r="EL1090" s="5"/>
      <c r="EM1090" s="5"/>
      <c r="EN1090" s="5"/>
      <c r="EO1090" s="5"/>
      <c r="EP1090" s="5"/>
      <c r="EQ1090" s="5"/>
      <c r="ER1090" s="5"/>
      <c r="ES1090" s="5"/>
      <c r="ET1090" s="5"/>
      <c r="EU1090" s="5"/>
      <c r="EV1090" s="5"/>
      <c r="EW1090" s="5"/>
      <c r="EX1090" s="5"/>
      <c r="EY1090" s="5"/>
      <c r="EZ1090" s="5"/>
      <c r="FA1090" s="5"/>
      <c r="FB1090" s="5"/>
      <c r="FC1090" s="5"/>
      <c r="FD1090" s="5"/>
      <c r="FE1090" s="5"/>
      <c r="FF1090" s="5"/>
      <c r="FG1090" s="5"/>
      <c r="FH1090" s="5"/>
      <c r="FI1090" s="5"/>
      <c r="FJ1090" s="5"/>
      <c r="FK1090" s="5"/>
      <c r="FL1090" s="5"/>
      <c r="FM1090" s="5"/>
      <c r="FN1090" s="5"/>
      <c r="FO1090" s="5"/>
      <c r="FP1090" s="5"/>
      <c r="FQ1090" s="5"/>
      <c r="FR1090" s="5"/>
      <c r="FS1090" s="5"/>
      <c r="FT1090" s="5"/>
      <c r="FU1090" s="5"/>
      <c r="FV1090" s="5"/>
      <c r="FW1090" s="5"/>
      <c r="FX1090" s="5"/>
      <c r="FY1090" s="5"/>
      <c r="FZ1090" s="5"/>
      <c r="GA1090" s="5"/>
      <c r="GB1090" s="5"/>
      <c r="GC1090" s="5"/>
      <c r="GD1090" s="5"/>
      <c r="GE1090" s="5"/>
      <c r="GF1090" s="5"/>
      <c r="GG1090" s="5"/>
      <c r="GH1090" s="5"/>
      <c r="GI1090" s="5"/>
      <c r="GJ1090" s="5"/>
      <c r="GK1090" s="5"/>
      <c r="GL1090" s="5"/>
      <c r="GM1090" s="5"/>
      <c r="GN1090" s="5"/>
      <c r="GO1090" s="5"/>
      <c r="GP1090" s="5"/>
      <c r="GQ1090" s="5"/>
      <c r="GR1090" s="5"/>
      <c r="GS1090" s="5"/>
      <c r="GT1090" s="5"/>
      <c r="GU1090" s="5"/>
      <c r="GV1090" s="5"/>
      <c r="GW1090" s="5"/>
      <c r="GX1090" s="5"/>
      <c r="GY1090" s="5"/>
      <c r="GZ1090" s="5"/>
      <c r="HA1090" s="5"/>
      <c r="HB1090" s="5"/>
      <c r="HC1090" s="5"/>
      <c r="HD1090" s="5"/>
      <c r="HE1090" s="5"/>
      <c r="HF1090" s="5"/>
      <c r="HG1090" s="5"/>
      <c r="HH1090" s="5"/>
      <c r="HI1090" s="5"/>
      <c r="HJ1090" s="5"/>
      <c r="HK1090" s="5"/>
      <c r="HL1090" s="5"/>
      <c r="HM1090" s="5"/>
      <c r="HN1090" s="5"/>
      <c r="HO1090" s="5"/>
      <c r="HP1090" s="5"/>
      <c r="HQ1090" s="5"/>
      <c r="HR1090" s="5"/>
      <c r="HS1090" s="5"/>
      <c r="HT1090" s="5"/>
      <c r="HU1090" s="5"/>
      <c r="HV1090" s="5"/>
      <c r="HW1090" s="5"/>
      <c r="HX1090" s="5"/>
      <c r="HY1090" s="5"/>
      <c r="HZ1090" s="5"/>
      <c r="IA1090" s="5"/>
      <c r="IB1090" s="5"/>
      <c r="IC1090" s="5"/>
      <c r="ID1090" s="5"/>
    </row>
    <row r="1092" spans="1:238" s="210" customFormat="1">
      <c r="A1092" s="122"/>
      <c r="B1092" s="116"/>
      <c r="C1092" s="117"/>
      <c r="D1092" s="118"/>
      <c r="E1092" s="119"/>
      <c r="F1092" s="120"/>
      <c r="G1092" s="121"/>
      <c r="H1092" s="6"/>
      <c r="I1092" s="40"/>
      <c r="J1092" s="41"/>
      <c r="K1092" s="42"/>
      <c r="L1092" s="38"/>
      <c r="N1092" s="39"/>
      <c r="O1092" s="39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/>
      <c r="BI1092" s="5"/>
      <c r="BJ1092" s="5"/>
      <c r="BK1092" s="5"/>
      <c r="BL1092" s="5"/>
      <c r="BM1092" s="5"/>
      <c r="BN1092" s="5"/>
      <c r="BO1092" s="5"/>
      <c r="BP1092" s="5"/>
      <c r="BQ1092" s="5"/>
      <c r="BR1092" s="5"/>
      <c r="BS1092" s="5"/>
      <c r="BT1092" s="5"/>
      <c r="BU1092" s="5"/>
      <c r="BV1092" s="5"/>
      <c r="BW1092" s="5"/>
      <c r="BX1092" s="5"/>
      <c r="BY1092" s="5"/>
      <c r="BZ1092" s="5"/>
      <c r="CA1092" s="5"/>
      <c r="CB1092" s="5"/>
      <c r="CC1092" s="5"/>
      <c r="CD1092" s="5"/>
      <c r="CE1092" s="5"/>
      <c r="CF1092" s="5"/>
      <c r="CG1092" s="5"/>
      <c r="CH1092" s="5"/>
      <c r="CI1092" s="5"/>
      <c r="CJ1092" s="5"/>
      <c r="CK1092" s="5"/>
      <c r="CL1092" s="5"/>
      <c r="CM1092" s="5"/>
      <c r="CN1092" s="5"/>
      <c r="CO1092" s="5"/>
      <c r="CP1092" s="5"/>
      <c r="CQ1092" s="5"/>
      <c r="CR1092" s="5"/>
      <c r="CS1092" s="5"/>
      <c r="CT1092" s="5"/>
      <c r="CU1092" s="5"/>
      <c r="CV1092" s="5"/>
      <c r="CW1092" s="5"/>
      <c r="CX1092" s="5"/>
      <c r="CY1092" s="5"/>
      <c r="CZ1092" s="5"/>
      <c r="DA1092" s="5"/>
      <c r="DB1092" s="5"/>
      <c r="DC1092" s="5"/>
      <c r="DD1092" s="5"/>
      <c r="DE1092" s="5"/>
      <c r="DF1092" s="5"/>
      <c r="DG1092" s="5"/>
      <c r="DH1092" s="5"/>
      <c r="DI1092" s="5"/>
      <c r="DJ1092" s="5"/>
      <c r="DK1092" s="5"/>
      <c r="DL1092" s="5"/>
      <c r="DM1092" s="5"/>
      <c r="DN1092" s="5"/>
      <c r="DO1092" s="5"/>
      <c r="DP1092" s="5"/>
      <c r="DQ1092" s="5"/>
      <c r="DR1092" s="5"/>
      <c r="DS1092" s="5"/>
      <c r="DT1092" s="5"/>
      <c r="DU1092" s="5"/>
      <c r="DV1092" s="5"/>
      <c r="DW1092" s="5"/>
      <c r="DX1092" s="5"/>
      <c r="DY1092" s="5"/>
      <c r="DZ1092" s="5"/>
      <c r="EA1092" s="5"/>
      <c r="EB1092" s="5"/>
      <c r="EC1092" s="5"/>
      <c r="ED1092" s="5"/>
      <c r="EE1092" s="5"/>
      <c r="EF1092" s="5"/>
      <c r="EG1092" s="5"/>
      <c r="EH1092" s="5"/>
      <c r="EI1092" s="5"/>
      <c r="EJ1092" s="5"/>
      <c r="EK1092" s="5"/>
      <c r="EL1092" s="5"/>
      <c r="EM1092" s="5"/>
      <c r="EN1092" s="5"/>
      <c r="EO1092" s="5"/>
      <c r="EP1092" s="5"/>
      <c r="EQ1092" s="5"/>
      <c r="ER1092" s="5"/>
      <c r="ES1092" s="5"/>
      <c r="ET1092" s="5"/>
      <c r="EU1092" s="5"/>
      <c r="EV1092" s="5"/>
      <c r="EW1092" s="5"/>
      <c r="EX1092" s="5"/>
      <c r="EY1092" s="5"/>
      <c r="EZ1092" s="5"/>
      <c r="FA1092" s="5"/>
      <c r="FB1092" s="5"/>
      <c r="FC1092" s="5"/>
      <c r="FD1092" s="5"/>
      <c r="FE1092" s="5"/>
      <c r="FF1092" s="5"/>
      <c r="FG1092" s="5"/>
      <c r="FH1092" s="5"/>
      <c r="FI1092" s="5"/>
      <c r="FJ1092" s="5"/>
      <c r="FK1092" s="5"/>
      <c r="FL1092" s="5"/>
      <c r="FM1092" s="5"/>
      <c r="FN1092" s="5"/>
      <c r="FO1092" s="5"/>
      <c r="FP1092" s="5"/>
      <c r="FQ1092" s="5"/>
      <c r="FR1092" s="5"/>
      <c r="FS1092" s="5"/>
      <c r="FT1092" s="5"/>
      <c r="FU1092" s="5"/>
      <c r="FV1092" s="5"/>
      <c r="FW1092" s="5"/>
      <c r="FX1092" s="5"/>
      <c r="FY1092" s="5"/>
      <c r="FZ1092" s="5"/>
      <c r="GA1092" s="5"/>
      <c r="GB1092" s="5"/>
      <c r="GC1092" s="5"/>
      <c r="GD1092" s="5"/>
      <c r="GE1092" s="5"/>
      <c r="GF1092" s="5"/>
      <c r="GG1092" s="5"/>
      <c r="GH1092" s="5"/>
      <c r="GI1092" s="5"/>
      <c r="GJ1092" s="5"/>
      <c r="GK1092" s="5"/>
      <c r="GL1092" s="5"/>
      <c r="GM1092" s="5"/>
      <c r="GN1092" s="5"/>
      <c r="GO1092" s="5"/>
      <c r="GP1092" s="5"/>
      <c r="GQ1092" s="5"/>
      <c r="GR1092" s="5"/>
      <c r="GS1092" s="5"/>
      <c r="GT1092" s="5"/>
      <c r="GU1092" s="5"/>
      <c r="GV1092" s="5"/>
      <c r="GW1092" s="5"/>
      <c r="GX1092" s="5"/>
      <c r="GY1092" s="5"/>
      <c r="GZ1092" s="5"/>
      <c r="HA1092" s="5"/>
      <c r="HB1092" s="5"/>
      <c r="HC1092" s="5"/>
      <c r="HD1092" s="5"/>
      <c r="HE1092" s="5"/>
      <c r="HF1092" s="5"/>
      <c r="HG1092" s="5"/>
      <c r="HH1092" s="5"/>
      <c r="HI1092" s="5"/>
      <c r="HJ1092" s="5"/>
      <c r="HK1092" s="5"/>
      <c r="HL1092" s="5"/>
      <c r="HM1092" s="5"/>
      <c r="HN1092" s="5"/>
      <c r="HO1092" s="5"/>
      <c r="HP1092" s="5"/>
      <c r="HQ1092" s="5"/>
      <c r="HR1092" s="5"/>
      <c r="HS1092" s="5"/>
      <c r="HT1092" s="5"/>
      <c r="HU1092" s="5"/>
      <c r="HV1092" s="5"/>
      <c r="HW1092" s="5"/>
      <c r="HX1092" s="5"/>
      <c r="HY1092" s="5"/>
      <c r="HZ1092" s="5"/>
      <c r="IA1092" s="5"/>
      <c r="IB1092" s="5"/>
      <c r="IC1092" s="5"/>
      <c r="ID1092" s="5"/>
    </row>
    <row r="1094" spans="1:238" s="210" customFormat="1">
      <c r="A1094" s="122"/>
      <c r="B1094" s="116"/>
      <c r="C1094" s="117"/>
      <c r="D1094" s="118"/>
      <c r="E1094" s="119"/>
      <c r="F1094" s="120"/>
      <c r="G1094" s="121"/>
      <c r="H1094" s="6"/>
      <c r="I1094" s="40"/>
      <c r="J1094" s="41"/>
      <c r="K1094" s="42"/>
      <c r="L1094" s="38"/>
      <c r="N1094" s="39"/>
      <c r="O1094" s="39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5"/>
      <c r="DW1094" s="5"/>
      <c r="DX1094" s="5"/>
      <c r="DY1094" s="5"/>
      <c r="DZ1094" s="5"/>
      <c r="EA1094" s="5"/>
      <c r="EB1094" s="5"/>
      <c r="EC1094" s="5"/>
      <c r="ED1094" s="5"/>
      <c r="EE1094" s="5"/>
      <c r="EF1094" s="5"/>
      <c r="EG1094" s="5"/>
      <c r="EH1094" s="5"/>
      <c r="EI1094" s="5"/>
      <c r="EJ1094" s="5"/>
      <c r="EK1094" s="5"/>
      <c r="EL1094" s="5"/>
      <c r="EM1094" s="5"/>
      <c r="EN1094" s="5"/>
      <c r="EO1094" s="5"/>
      <c r="EP1094" s="5"/>
      <c r="EQ1094" s="5"/>
      <c r="ER1094" s="5"/>
      <c r="ES1094" s="5"/>
      <c r="ET1094" s="5"/>
      <c r="EU1094" s="5"/>
      <c r="EV1094" s="5"/>
      <c r="EW1094" s="5"/>
      <c r="EX1094" s="5"/>
      <c r="EY1094" s="5"/>
      <c r="EZ1094" s="5"/>
      <c r="FA1094" s="5"/>
      <c r="FB1094" s="5"/>
      <c r="FC1094" s="5"/>
      <c r="FD1094" s="5"/>
      <c r="FE1094" s="5"/>
      <c r="FF1094" s="5"/>
      <c r="FG1094" s="5"/>
      <c r="FH1094" s="5"/>
      <c r="FI1094" s="5"/>
      <c r="FJ1094" s="5"/>
      <c r="FK1094" s="5"/>
      <c r="FL1094" s="5"/>
      <c r="FM1094" s="5"/>
      <c r="FN1094" s="5"/>
      <c r="FO1094" s="5"/>
      <c r="FP1094" s="5"/>
      <c r="FQ1094" s="5"/>
      <c r="FR1094" s="5"/>
      <c r="FS1094" s="5"/>
      <c r="FT1094" s="5"/>
      <c r="FU1094" s="5"/>
      <c r="FV1094" s="5"/>
      <c r="FW1094" s="5"/>
      <c r="FX1094" s="5"/>
      <c r="FY1094" s="5"/>
      <c r="FZ1094" s="5"/>
      <c r="GA1094" s="5"/>
      <c r="GB1094" s="5"/>
      <c r="GC1094" s="5"/>
      <c r="GD1094" s="5"/>
      <c r="GE1094" s="5"/>
      <c r="GF1094" s="5"/>
      <c r="GG1094" s="5"/>
      <c r="GH1094" s="5"/>
      <c r="GI1094" s="5"/>
      <c r="GJ1094" s="5"/>
      <c r="GK1094" s="5"/>
      <c r="GL1094" s="5"/>
      <c r="GM1094" s="5"/>
      <c r="GN1094" s="5"/>
      <c r="GO1094" s="5"/>
      <c r="GP1094" s="5"/>
      <c r="GQ1094" s="5"/>
      <c r="GR1094" s="5"/>
      <c r="GS1094" s="5"/>
      <c r="GT1094" s="5"/>
      <c r="GU1094" s="5"/>
      <c r="GV1094" s="5"/>
      <c r="GW1094" s="5"/>
      <c r="GX1094" s="5"/>
      <c r="GY1094" s="5"/>
      <c r="GZ1094" s="5"/>
      <c r="HA1094" s="5"/>
      <c r="HB1094" s="5"/>
      <c r="HC1094" s="5"/>
      <c r="HD1094" s="5"/>
      <c r="HE1094" s="5"/>
      <c r="HF1094" s="5"/>
      <c r="HG1094" s="5"/>
      <c r="HH1094" s="5"/>
      <c r="HI1094" s="5"/>
      <c r="HJ1094" s="5"/>
      <c r="HK1094" s="5"/>
      <c r="HL1094" s="5"/>
      <c r="HM1094" s="5"/>
      <c r="HN1094" s="5"/>
      <c r="HO1094" s="5"/>
      <c r="HP1094" s="5"/>
      <c r="HQ1094" s="5"/>
      <c r="HR1094" s="5"/>
      <c r="HS1094" s="5"/>
      <c r="HT1094" s="5"/>
      <c r="HU1094" s="5"/>
      <c r="HV1094" s="5"/>
      <c r="HW1094" s="5"/>
      <c r="HX1094" s="5"/>
      <c r="HY1094" s="5"/>
      <c r="HZ1094" s="5"/>
      <c r="IA1094" s="5"/>
      <c r="IB1094" s="5"/>
      <c r="IC1094" s="5"/>
      <c r="ID1094" s="5"/>
    </row>
    <row r="1096" spans="1:238" s="210" customFormat="1">
      <c r="A1096" s="122"/>
      <c r="B1096" s="116"/>
      <c r="C1096" s="117"/>
      <c r="D1096" s="118"/>
      <c r="E1096" s="119"/>
      <c r="F1096" s="120"/>
      <c r="G1096" s="121"/>
      <c r="H1096" s="6"/>
      <c r="I1096" s="40"/>
      <c r="J1096" s="41"/>
      <c r="K1096" s="42"/>
      <c r="L1096" s="38"/>
      <c r="N1096" s="39"/>
      <c r="O1096" s="39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5"/>
      <c r="BG1096" s="5"/>
      <c r="BH1096" s="5"/>
      <c r="BI1096" s="5"/>
      <c r="BJ1096" s="5"/>
      <c r="BK1096" s="5"/>
      <c r="BL1096" s="5"/>
      <c r="BM1096" s="5"/>
      <c r="BN1096" s="5"/>
      <c r="BO1096" s="5"/>
      <c r="BP1096" s="5"/>
      <c r="BQ1096" s="5"/>
      <c r="BR1096" s="5"/>
      <c r="BS1096" s="5"/>
      <c r="BT1096" s="5"/>
      <c r="BU1096" s="5"/>
      <c r="BV1096" s="5"/>
      <c r="BW1096" s="5"/>
      <c r="BX1096" s="5"/>
      <c r="BY1096" s="5"/>
      <c r="BZ1096" s="5"/>
      <c r="CA1096" s="5"/>
      <c r="CB1096" s="5"/>
      <c r="CC1096" s="5"/>
      <c r="CD1096" s="5"/>
      <c r="CE1096" s="5"/>
      <c r="CF1096" s="5"/>
      <c r="CG1096" s="5"/>
      <c r="CH1096" s="5"/>
      <c r="CI1096" s="5"/>
      <c r="CJ1096" s="5"/>
      <c r="CK1096" s="5"/>
      <c r="CL1096" s="5"/>
      <c r="CM1096" s="5"/>
      <c r="CN1096" s="5"/>
      <c r="CO1096" s="5"/>
      <c r="CP1096" s="5"/>
      <c r="CQ1096" s="5"/>
      <c r="CR1096" s="5"/>
      <c r="CS1096" s="5"/>
      <c r="CT1096" s="5"/>
      <c r="CU1096" s="5"/>
      <c r="CV1096" s="5"/>
      <c r="CW1096" s="5"/>
      <c r="CX1096" s="5"/>
      <c r="CY1096" s="5"/>
      <c r="CZ1096" s="5"/>
      <c r="DA1096" s="5"/>
      <c r="DB1096" s="5"/>
      <c r="DC1096" s="5"/>
      <c r="DD1096" s="5"/>
      <c r="DE1096" s="5"/>
      <c r="DF1096" s="5"/>
      <c r="DG1096" s="5"/>
      <c r="DH1096" s="5"/>
      <c r="DI1096" s="5"/>
      <c r="DJ1096" s="5"/>
      <c r="DK1096" s="5"/>
      <c r="DL1096" s="5"/>
      <c r="DM1096" s="5"/>
      <c r="DN1096" s="5"/>
      <c r="DO1096" s="5"/>
      <c r="DP1096" s="5"/>
      <c r="DQ1096" s="5"/>
      <c r="DR1096" s="5"/>
      <c r="DS1096" s="5"/>
      <c r="DT1096" s="5"/>
      <c r="DU1096" s="5"/>
      <c r="DV1096" s="5"/>
      <c r="DW1096" s="5"/>
      <c r="DX1096" s="5"/>
      <c r="DY1096" s="5"/>
      <c r="DZ1096" s="5"/>
      <c r="EA1096" s="5"/>
      <c r="EB1096" s="5"/>
      <c r="EC1096" s="5"/>
      <c r="ED1096" s="5"/>
      <c r="EE1096" s="5"/>
      <c r="EF1096" s="5"/>
      <c r="EG1096" s="5"/>
      <c r="EH1096" s="5"/>
      <c r="EI1096" s="5"/>
      <c r="EJ1096" s="5"/>
      <c r="EK1096" s="5"/>
      <c r="EL1096" s="5"/>
      <c r="EM1096" s="5"/>
      <c r="EN1096" s="5"/>
      <c r="EO1096" s="5"/>
      <c r="EP1096" s="5"/>
      <c r="EQ1096" s="5"/>
      <c r="ER1096" s="5"/>
      <c r="ES1096" s="5"/>
      <c r="ET1096" s="5"/>
      <c r="EU1096" s="5"/>
      <c r="EV1096" s="5"/>
      <c r="EW1096" s="5"/>
      <c r="EX1096" s="5"/>
      <c r="EY1096" s="5"/>
      <c r="EZ1096" s="5"/>
      <c r="FA1096" s="5"/>
      <c r="FB1096" s="5"/>
      <c r="FC1096" s="5"/>
      <c r="FD1096" s="5"/>
      <c r="FE1096" s="5"/>
      <c r="FF1096" s="5"/>
      <c r="FG1096" s="5"/>
      <c r="FH1096" s="5"/>
      <c r="FI1096" s="5"/>
      <c r="FJ1096" s="5"/>
      <c r="FK1096" s="5"/>
      <c r="FL1096" s="5"/>
      <c r="FM1096" s="5"/>
      <c r="FN1096" s="5"/>
      <c r="FO1096" s="5"/>
      <c r="FP1096" s="5"/>
      <c r="FQ1096" s="5"/>
      <c r="FR1096" s="5"/>
      <c r="FS1096" s="5"/>
      <c r="FT1096" s="5"/>
      <c r="FU1096" s="5"/>
      <c r="FV1096" s="5"/>
      <c r="FW1096" s="5"/>
      <c r="FX1096" s="5"/>
      <c r="FY1096" s="5"/>
      <c r="FZ1096" s="5"/>
      <c r="GA1096" s="5"/>
      <c r="GB1096" s="5"/>
      <c r="GC1096" s="5"/>
      <c r="GD1096" s="5"/>
      <c r="GE1096" s="5"/>
      <c r="GF1096" s="5"/>
      <c r="GG1096" s="5"/>
      <c r="GH1096" s="5"/>
      <c r="GI1096" s="5"/>
      <c r="GJ1096" s="5"/>
      <c r="GK1096" s="5"/>
      <c r="GL1096" s="5"/>
      <c r="GM1096" s="5"/>
      <c r="GN1096" s="5"/>
      <c r="GO1096" s="5"/>
      <c r="GP1096" s="5"/>
      <c r="GQ1096" s="5"/>
      <c r="GR1096" s="5"/>
      <c r="GS1096" s="5"/>
      <c r="GT1096" s="5"/>
      <c r="GU1096" s="5"/>
      <c r="GV1096" s="5"/>
      <c r="GW1096" s="5"/>
      <c r="GX1096" s="5"/>
      <c r="GY1096" s="5"/>
      <c r="GZ1096" s="5"/>
      <c r="HA1096" s="5"/>
      <c r="HB1096" s="5"/>
      <c r="HC1096" s="5"/>
      <c r="HD1096" s="5"/>
      <c r="HE1096" s="5"/>
      <c r="HF1096" s="5"/>
      <c r="HG1096" s="5"/>
      <c r="HH1096" s="5"/>
      <c r="HI1096" s="5"/>
      <c r="HJ1096" s="5"/>
      <c r="HK1096" s="5"/>
      <c r="HL1096" s="5"/>
      <c r="HM1096" s="5"/>
      <c r="HN1096" s="5"/>
      <c r="HO1096" s="5"/>
      <c r="HP1096" s="5"/>
      <c r="HQ1096" s="5"/>
      <c r="HR1096" s="5"/>
      <c r="HS1096" s="5"/>
      <c r="HT1096" s="5"/>
      <c r="HU1096" s="5"/>
      <c r="HV1096" s="5"/>
      <c r="HW1096" s="5"/>
      <c r="HX1096" s="5"/>
      <c r="HY1096" s="5"/>
      <c r="HZ1096" s="5"/>
      <c r="IA1096" s="5"/>
      <c r="IB1096" s="5"/>
      <c r="IC1096" s="5"/>
      <c r="ID1096" s="5"/>
    </row>
    <row r="1098" spans="1:238" s="210" customFormat="1">
      <c r="A1098" s="122"/>
      <c r="B1098" s="116"/>
      <c r="C1098" s="117"/>
      <c r="D1098" s="118"/>
      <c r="E1098" s="119"/>
      <c r="F1098" s="120"/>
      <c r="G1098" s="121"/>
      <c r="H1098" s="6"/>
      <c r="I1098" s="40"/>
      <c r="J1098" s="41"/>
      <c r="K1098" s="42"/>
      <c r="L1098" s="38"/>
      <c r="N1098" s="39"/>
      <c r="O1098" s="39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5"/>
      <c r="DW1098" s="5"/>
      <c r="DX1098" s="5"/>
      <c r="DY1098" s="5"/>
      <c r="DZ1098" s="5"/>
      <c r="EA1098" s="5"/>
      <c r="EB1098" s="5"/>
      <c r="EC1098" s="5"/>
      <c r="ED1098" s="5"/>
      <c r="EE1098" s="5"/>
      <c r="EF1098" s="5"/>
      <c r="EG1098" s="5"/>
      <c r="EH1098" s="5"/>
      <c r="EI1098" s="5"/>
      <c r="EJ1098" s="5"/>
      <c r="EK1098" s="5"/>
      <c r="EL1098" s="5"/>
      <c r="EM1098" s="5"/>
      <c r="EN1098" s="5"/>
      <c r="EO1098" s="5"/>
      <c r="EP1098" s="5"/>
      <c r="EQ1098" s="5"/>
      <c r="ER1098" s="5"/>
      <c r="ES1098" s="5"/>
      <c r="ET1098" s="5"/>
      <c r="EU1098" s="5"/>
      <c r="EV1098" s="5"/>
      <c r="EW1098" s="5"/>
      <c r="EX1098" s="5"/>
      <c r="EY1098" s="5"/>
      <c r="EZ1098" s="5"/>
      <c r="FA1098" s="5"/>
      <c r="FB1098" s="5"/>
      <c r="FC1098" s="5"/>
      <c r="FD1098" s="5"/>
      <c r="FE1098" s="5"/>
      <c r="FF1098" s="5"/>
      <c r="FG1098" s="5"/>
      <c r="FH1098" s="5"/>
      <c r="FI1098" s="5"/>
      <c r="FJ1098" s="5"/>
      <c r="FK1098" s="5"/>
      <c r="FL1098" s="5"/>
      <c r="FM1098" s="5"/>
      <c r="FN1098" s="5"/>
      <c r="FO1098" s="5"/>
      <c r="FP1098" s="5"/>
      <c r="FQ1098" s="5"/>
      <c r="FR1098" s="5"/>
      <c r="FS1098" s="5"/>
      <c r="FT1098" s="5"/>
      <c r="FU1098" s="5"/>
      <c r="FV1098" s="5"/>
      <c r="FW1098" s="5"/>
      <c r="FX1098" s="5"/>
      <c r="FY1098" s="5"/>
      <c r="FZ1098" s="5"/>
      <c r="GA1098" s="5"/>
      <c r="GB1098" s="5"/>
      <c r="GC1098" s="5"/>
      <c r="GD1098" s="5"/>
      <c r="GE1098" s="5"/>
      <c r="GF1098" s="5"/>
      <c r="GG1098" s="5"/>
      <c r="GH1098" s="5"/>
      <c r="GI1098" s="5"/>
      <c r="GJ1098" s="5"/>
      <c r="GK1098" s="5"/>
      <c r="GL1098" s="5"/>
      <c r="GM1098" s="5"/>
      <c r="GN1098" s="5"/>
      <c r="GO1098" s="5"/>
      <c r="GP1098" s="5"/>
      <c r="GQ1098" s="5"/>
      <c r="GR1098" s="5"/>
      <c r="GS1098" s="5"/>
      <c r="GT1098" s="5"/>
      <c r="GU1098" s="5"/>
      <c r="GV1098" s="5"/>
      <c r="GW1098" s="5"/>
      <c r="GX1098" s="5"/>
      <c r="GY1098" s="5"/>
      <c r="GZ1098" s="5"/>
      <c r="HA1098" s="5"/>
      <c r="HB1098" s="5"/>
      <c r="HC1098" s="5"/>
      <c r="HD1098" s="5"/>
      <c r="HE1098" s="5"/>
      <c r="HF1098" s="5"/>
      <c r="HG1098" s="5"/>
      <c r="HH1098" s="5"/>
      <c r="HI1098" s="5"/>
      <c r="HJ1098" s="5"/>
      <c r="HK1098" s="5"/>
      <c r="HL1098" s="5"/>
      <c r="HM1098" s="5"/>
      <c r="HN1098" s="5"/>
      <c r="HO1098" s="5"/>
      <c r="HP1098" s="5"/>
      <c r="HQ1098" s="5"/>
      <c r="HR1098" s="5"/>
      <c r="HS1098" s="5"/>
      <c r="HT1098" s="5"/>
      <c r="HU1098" s="5"/>
      <c r="HV1098" s="5"/>
      <c r="HW1098" s="5"/>
      <c r="HX1098" s="5"/>
      <c r="HY1098" s="5"/>
      <c r="HZ1098" s="5"/>
      <c r="IA1098" s="5"/>
      <c r="IB1098" s="5"/>
      <c r="IC1098" s="5"/>
      <c r="ID1098" s="5"/>
    </row>
    <row r="1100" spans="1:238" s="210" customFormat="1">
      <c r="A1100" s="122"/>
      <c r="B1100" s="116"/>
      <c r="C1100" s="117"/>
      <c r="D1100" s="118"/>
      <c r="E1100" s="119"/>
      <c r="F1100" s="120"/>
      <c r="G1100" s="121"/>
      <c r="H1100" s="6"/>
      <c r="I1100" s="40"/>
      <c r="J1100" s="41"/>
      <c r="K1100" s="42"/>
      <c r="L1100" s="38"/>
      <c r="N1100" s="39"/>
      <c r="O1100" s="39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  <c r="BG1100" s="5"/>
      <c r="BH1100" s="5"/>
      <c r="BI1100" s="5"/>
      <c r="BJ1100" s="5"/>
      <c r="BK1100" s="5"/>
      <c r="BL1100" s="5"/>
      <c r="BM1100" s="5"/>
      <c r="BN1100" s="5"/>
      <c r="BO1100" s="5"/>
      <c r="BP1100" s="5"/>
      <c r="BQ1100" s="5"/>
      <c r="BR1100" s="5"/>
      <c r="BS1100" s="5"/>
      <c r="BT1100" s="5"/>
      <c r="BU1100" s="5"/>
      <c r="BV1100" s="5"/>
      <c r="BW1100" s="5"/>
      <c r="BX1100" s="5"/>
      <c r="BY1100" s="5"/>
      <c r="BZ1100" s="5"/>
      <c r="CA1100" s="5"/>
      <c r="CB1100" s="5"/>
      <c r="CC1100" s="5"/>
      <c r="CD1100" s="5"/>
      <c r="CE1100" s="5"/>
      <c r="CF1100" s="5"/>
      <c r="CG1100" s="5"/>
      <c r="CH1100" s="5"/>
      <c r="CI1100" s="5"/>
      <c r="CJ1100" s="5"/>
      <c r="CK1100" s="5"/>
      <c r="CL1100" s="5"/>
      <c r="CM1100" s="5"/>
      <c r="CN1100" s="5"/>
      <c r="CO1100" s="5"/>
      <c r="CP1100" s="5"/>
      <c r="CQ1100" s="5"/>
      <c r="CR1100" s="5"/>
      <c r="CS1100" s="5"/>
      <c r="CT1100" s="5"/>
      <c r="CU1100" s="5"/>
      <c r="CV1100" s="5"/>
      <c r="CW1100" s="5"/>
      <c r="CX1100" s="5"/>
      <c r="CY1100" s="5"/>
      <c r="CZ1100" s="5"/>
      <c r="DA1100" s="5"/>
      <c r="DB1100" s="5"/>
      <c r="DC1100" s="5"/>
      <c r="DD1100" s="5"/>
      <c r="DE1100" s="5"/>
      <c r="DF1100" s="5"/>
      <c r="DG1100" s="5"/>
      <c r="DH1100" s="5"/>
      <c r="DI1100" s="5"/>
      <c r="DJ1100" s="5"/>
      <c r="DK1100" s="5"/>
      <c r="DL1100" s="5"/>
      <c r="DM1100" s="5"/>
      <c r="DN1100" s="5"/>
      <c r="DO1100" s="5"/>
      <c r="DP1100" s="5"/>
      <c r="DQ1100" s="5"/>
      <c r="DR1100" s="5"/>
      <c r="DS1100" s="5"/>
      <c r="DT1100" s="5"/>
      <c r="DU1100" s="5"/>
      <c r="DV1100" s="5"/>
      <c r="DW1100" s="5"/>
      <c r="DX1100" s="5"/>
      <c r="DY1100" s="5"/>
      <c r="DZ1100" s="5"/>
      <c r="EA1100" s="5"/>
      <c r="EB1100" s="5"/>
      <c r="EC1100" s="5"/>
      <c r="ED1100" s="5"/>
      <c r="EE1100" s="5"/>
      <c r="EF1100" s="5"/>
      <c r="EG1100" s="5"/>
      <c r="EH1100" s="5"/>
      <c r="EI1100" s="5"/>
      <c r="EJ1100" s="5"/>
      <c r="EK1100" s="5"/>
      <c r="EL1100" s="5"/>
      <c r="EM1100" s="5"/>
      <c r="EN1100" s="5"/>
      <c r="EO1100" s="5"/>
      <c r="EP1100" s="5"/>
      <c r="EQ1100" s="5"/>
      <c r="ER1100" s="5"/>
      <c r="ES1100" s="5"/>
      <c r="ET1100" s="5"/>
      <c r="EU1100" s="5"/>
      <c r="EV1100" s="5"/>
      <c r="EW1100" s="5"/>
      <c r="EX1100" s="5"/>
      <c r="EY1100" s="5"/>
      <c r="EZ1100" s="5"/>
      <c r="FA1100" s="5"/>
      <c r="FB1100" s="5"/>
      <c r="FC1100" s="5"/>
      <c r="FD1100" s="5"/>
      <c r="FE1100" s="5"/>
      <c r="FF1100" s="5"/>
      <c r="FG1100" s="5"/>
      <c r="FH1100" s="5"/>
      <c r="FI1100" s="5"/>
      <c r="FJ1100" s="5"/>
      <c r="FK1100" s="5"/>
      <c r="FL1100" s="5"/>
      <c r="FM1100" s="5"/>
      <c r="FN1100" s="5"/>
      <c r="FO1100" s="5"/>
      <c r="FP1100" s="5"/>
      <c r="FQ1100" s="5"/>
      <c r="FR1100" s="5"/>
      <c r="FS1100" s="5"/>
      <c r="FT1100" s="5"/>
      <c r="FU1100" s="5"/>
      <c r="FV1100" s="5"/>
      <c r="FW1100" s="5"/>
      <c r="FX1100" s="5"/>
      <c r="FY1100" s="5"/>
      <c r="FZ1100" s="5"/>
      <c r="GA1100" s="5"/>
      <c r="GB1100" s="5"/>
      <c r="GC1100" s="5"/>
      <c r="GD1100" s="5"/>
      <c r="GE1100" s="5"/>
      <c r="GF1100" s="5"/>
      <c r="GG1100" s="5"/>
      <c r="GH1100" s="5"/>
      <c r="GI1100" s="5"/>
      <c r="GJ1100" s="5"/>
      <c r="GK1100" s="5"/>
      <c r="GL1100" s="5"/>
      <c r="GM1100" s="5"/>
      <c r="GN1100" s="5"/>
      <c r="GO1100" s="5"/>
      <c r="GP1100" s="5"/>
      <c r="GQ1100" s="5"/>
      <c r="GR1100" s="5"/>
      <c r="GS1100" s="5"/>
      <c r="GT1100" s="5"/>
      <c r="GU1100" s="5"/>
      <c r="GV1100" s="5"/>
      <c r="GW1100" s="5"/>
      <c r="GX1100" s="5"/>
      <c r="GY1100" s="5"/>
      <c r="GZ1100" s="5"/>
      <c r="HA1100" s="5"/>
      <c r="HB1100" s="5"/>
      <c r="HC1100" s="5"/>
      <c r="HD1100" s="5"/>
      <c r="HE1100" s="5"/>
      <c r="HF1100" s="5"/>
      <c r="HG1100" s="5"/>
      <c r="HH1100" s="5"/>
      <c r="HI1100" s="5"/>
      <c r="HJ1100" s="5"/>
      <c r="HK1100" s="5"/>
      <c r="HL1100" s="5"/>
      <c r="HM1100" s="5"/>
      <c r="HN1100" s="5"/>
      <c r="HO1100" s="5"/>
      <c r="HP1100" s="5"/>
      <c r="HQ1100" s="5"/>
      <c r="HR1100" s="5"/>
      <c r="HS1100" s="5"/>
      <c r="HT1100" s="5"/>
      <c r="HU1100" s="5"/>
      <c r="HV1100" s="5"/>
      <c r="HW1100" s="5"/>
      <c r="HX1100" s="5"/>
      <c r="HY1100" s="5"/>
      <c r="HZ1100" s="5"/>
      <c r="IA1100" s="5"/>
      <c r="IB1100" s="5"/>
      <c r="IC1100" s="5"/>
      <c r="ID1100" s="5"/>
    </row>
    <row r="1101" spans="1:238" s="210" customFormat="1">
      <c r="A1101" s="122"/>
      <c r="B1101" s="116"/>
      <c r="C1101" s="117"/>
      <c r="D1101" s="118"/>
      <c r="E1101" s="119"/>
      <c r="F1101" s="120"/>
      <c r="G1101" s="121"/>
      <c r="H1101" s="6"/>
      <c r="I1101" s="40"/>
      <c r="J1101" s="41"/>
      <c r="K1101" s="42"/>
      <c r="L1101" s="38"/>
      <c r="N1101" s="39"/>
      <c r="O1101" s="39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/>
      <c r="BI1101" s="5"/>
      <c r="BJ1101" s="5"/>
      <c r="BK1101" s="5"/>
      <c r="BL1101" s="5"/>
      <c r="BM1101" s="5"/>
      <c r="BN1101" s="5"/>
      <c r="BO1101" s="5"/>
      <c r="BP1101" s="5"/>
      <c r="BQ1101" s="5"/>
      <c r="BR1101" s="5"/>
      <c r="BS1101" s="5"/>
      <c r="BT1101" s="5"/>
      <c r="BU1101" s="5"/>
      <c r="BV1101" s="5"/>
      <c r="BW1101" s="5"/>
      <c r="BX1101" s="5"/>
      <c r="BY1101" s="5"/>
      <c r="BZ1101" s="5"/>
      <c r="CA1101" s="5"/>
      <c r="CB1101" s="5"/>
      <c r="CC1101" s="5"/>
      <c r="CD1101" s="5"/>
      <c r="CE1101" s="5"/>
      <c r="CF1101" s="5"/>
      <c r="CG1101" s="5"/>
      <c r="CH1101" s="5"/>
      <c r="CI1101" s="5"/>
      <c r="CJ1101" s="5"/>
      <c r="CK1101" s="5"/>
      <c r="CL1101" s="5"/>
      <c r="CM1101" s="5"/>
      <c r="CN1101" s="5"/>
      <c r="CO1101" s="5"/>
      <c r="CP1101" s="5"/>
      <c r="CQ1101" s="5"/>
      <c r="CR1101" s="5"/>
      <c r="CS1101" s="5"/>
      <c r="CT1101" s="5"/>
      <c r="CU1101" s="5"/>
      <c r="CV1101" s="5"/>
      <c r="CW1101" s="5"/>
      <c r="CX1101" s="5"/>
      <c r="CY1101" s="5"/>
      <c r="CZ1101" s="5"/>
      <c r="DA1101" s="5"/>
      <c r="DB1101" s="5"/>
      <c r="DC1101" s="5"/>
      <c r="DD1101" s="5"/>
      <c r="DE1101" s="5"/>
      <c r="DF1101" s="5"/>
      <c r="DG1101" s="5"/>
      <c r="DH1101" s="5"/>
      <c r="DI1101" s="5"/>
      <c r="DJ1101" s="5"/>
      <c r="DK1101" s="5"/>
      <c r="DL1101" s="5"/>
      <c r="DM1101" s="5"/>
      <c r="DN1101" s="5"/>
      <c r="DO1101" s="5"/>
      <c r="DP1101" s="5"/>
      <c r="DQ1101" s="5"/>
      <c r="DR1101" s="5"/>
      <c r="DS1101" s="5"/>
      <c r="DT1101" s="5"/>
      <c r="DU1101" s="5"/>
      <c r="DV1101" s="5"/>
      <c r="DW1101" s="5"/>
      <c r="DX1101" s="5"/>
      <c r="DY1101" s="5"/>
      <c r="DZ1101" s="5"/>
      <c r="EA1101" s="5"/>
      <c r="EB1101" s="5"/>
      <c r="EC1101" s="5"/>
      <c r="ED1101" s="5"/>
      <c r="EE1101" s="5"/>
      <c r="EF1101" s="5"/>
      <c r="EG1101" s="5"/>
      <c r="EH1101" s="5"/>
      <c r="EI1101" s="5"/>
      <c r="EJ1101" s="5"/>
      <c r="EK1101" s="5"/>
      <c r="EL1101" s="5"/>
      <c r="EM1101" s="5"/>
      <c r="EN1101" s="5"/>
      <c r="EO1101" s="5"/>
      <c r="EP1101" s="5"/>
      <c r="EQ1101" s="5"/>
      <c r="ER1101" s="5"/>
      <c r="ES1101" s="5"/>
      <c r="ET1101" s="5"/>
      <c r="EU1101" s="5"/>
      <c r="EV1101" s="5"/>
      <c r="EW1101" s="5"/>
      <c r="EX1101" s="5"/>
      <c r="EY1101" s="5"/>
      <c r="EZ1101" s="5"/>
      <c r="FA1101" s="5"/>
      <c r="FB1101" s="5"/>
      <c r="FC1101" s="5"/>
      <c r="FD1101" s="5"/>
      <c r="FE1101" s="5"/>
      <c r="FF1101" s="5"/>
      <c r="FG1101" s="5"/>
      <c r="FH1101" s="5"/>
      <c r="FI1101" s="5"/>
      <c r="FJ1101" s="5"/>
      <c r="FK1101" s="5"/>
      <c r="FL1101" s="5"/>
      <c r="FM1101" s="5"/>
      <c r="FN1101" s="5"/>
      <c r="FO1101" s="5"/>
      <c r="FP1101" s="5"/>
      <c r="FQ1101" s="5"/>
      <c r="FR1101" s="5"/>
      <c r="FS1101" s="5"/>
      <c r="FT1101" s="5"/>
      <c r="FU1101" s="5"/>
      <c r="FV1101" s="5"/>
      <c r="FW1101" s="5"/>
      <c r="FX1101" s="5"/>
      <c r="FY1101" s="5"/>
      <c r="FZ1101" s="5"/>
      <c r="GA1101" s="5"/>
      <c r="GB1101" s="5"/>
      <c r="GC1101" s="5"/>
      <c r="GD1101" s="5"/>
      <c r="GE1101" s="5"/>
      <c r="GF1101" s="5"/>
      <c r="GG1101" s="5"/>
      <c r="GH1101" s="5"/>
      <c r="GI1101" s="5"/>
      <c r="GJ1101" s="5"/>
      <c r="GK1101" s="5"/>
      <c r="GL1101" s="5"/>
      <c r="GM1101" s="5"/>
      <c r="GN1101" s="5"/>
      <c r="GO1101" s="5"/>
      <c r="GP1101" s="5"/>
      <c r="GQ1101" s="5"/>
      <c r="GR1101" s="5"/>
      <c r="GS1101" s="5"/>
      <c r="GT1101" s="5"/>
      <c r="GU1101" s="5"/>
      <c r="GV1101" s="5"/>
      <c r="GW1101" s="5"/>
      <c r="GX1101" s="5"/>
      <c r="GY1101" s="5"/>
      <c r="GZ1101" s="5"/>
      <c r="HA1101" s="5"/>
      <c r="HB1101" s="5"/>
      <c r="HC1101" s="5"/>
      <c r="HD1101" s="5"/>
      <c r="HE1101" s="5"/>
      <c r="HF1101" s="5"/>
      <c r="HG1101" s="5"/>
      <c r="HH1101" s="5"/>
      <c r="HI1101" s="5"/>
      <c r="HJ1101" s="5"/>
      <c r="HK1101" s="5"/>
      <c r="HL1101" s="5"/>
      <c r="HM1101" s="5"/>
      <c r="HN1101" s="5"/>
      <c r="HO1101" s="5"/>
      <c r="HP1101" s="5"/>
      <c r="HQ1101" s="5"/>
      <c r="HR1101" s="5"/>
      <c r="HS1101" s="5"/>
      <c r="HT1101" s="5"/>
      <c r="HU1101" s="5"/>
      <c r="HV1101" s="5"/>
      <c r="HW1101" s="5"/>
      <c r="HX1101" s="5"/>
      <c r="HY1101" s="5"/>
      <c r="HZ1101" s="5"/>
      <c r="IA1101" s="5"/>
      <c r="IB1101" s="5"/>
      <c r="IC1101" s="5"/>
      <c r="ID1101" s="5"/>
    </row>
    <row r="1103" spans="1:238" s="210" customFormat="1">
      <c r="A1103" s="122"/>
      <c r="B1103" s="116"/>
      <c r="C1103" s="117"/>
      <c r="D1103" s="118"/>
      <c r="E1103" s="119"/>
      <c r="F1103" s="120"/>
      <c r="G1103" s="121"/>
      <c r="H1103" s="6"/>
      <c r="I1103" s="40"/>
      <c r="J1103" s="41"/>
      <c r="K1103" s="42"/>
      <c r="L1103" s="38"/>
      <c r="N1103" s="39"/>
      <c r="O1103" s="39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5"/>
      <c r="BK1103" s="5"/>
      <c r="BL1103" s="5"/>
      <c r="BM1103" s="5"/>
      <c r="BN1103" s="5"/>
      <c r="BO1103" s="5"/>
      <c r="BP1103" s="5"/>
      <c r="BQ1103" s="5"/>
      <c r="BR1103" s="5"/>
      <c r="BS1103" s="5"/>
      <c r="BT1103" s="5"/>
      <c r="BU1103" s="5"/>
      <c r="BV1103" s="5"/>
      <c r="BW1103" s="5"/>
      <c r="BX1103" s="5"/>
      <c r="BY1103" s="5"/>
      <c r="BZ1103" s="5"/>
      <c r="CA1103" s="5"/>
      <c r="CB1103" s="5"/>
      <c r="CC1103" s="5"/>
      <c r="CD1103" s="5"/>
      <c r="CE1103" s="5"/>
      <c r="CF1103" s="5"/>
      <c r="CG1103" s="5"/>
      <c r="CH1103" s="5"/>
      <c r="CI1103" s="5"/>
      <c r="CJ1103" s="5"/>
      <c r="CK1103" s="5"/>
      <c r="CL1103" s="5"/>
      <c r="CM1103" s="5"/>
      <c r="CN1103" s="5"/>
      <c r="CO1103" s="5"/>
      <c r="CP1103" s="5"/>
      <c r="CQ1103" s="5"/>
      <c r="CR1103" s="5"/>
      <c r="CS1103" s="5"/>
      <c r="CT1103" s="5"/>
      <c r="CU1103" s="5"/>
      <c r="CV1103" s="5"/>
      <c r="CW1103" s="5"/>
      <c r="CX1103" s="5"/>
      <c r="CY1103" s="5"/>
      <c r="CZ1103" s="5"/>
      <c r="DA1103" s="5"/>
      <c r="DB1103" s="5"/>
      <c r="DC1103" s="5"/>
      <c r="DD1103" s="5"/>
      <c r="DE1103" s="5"/>
      <c r="DF1103" s="5"/>
      <c r="DG1103" s="5"/>
      <c r="DH1103" s="5"/>
      <c r="DI1103" s="5"/>
      <c r="DJ1103" s="5"/>
      <c r="DK1103" s="5"/>
      <c r="DL1103" s="5"/>
      <c r="DM1103" s="5"/>
      <c r="DN1103" s="5"/>
      <c r="DO1103" s="5"/>
      <c r="DP1103" s="5"/>
      <c r="DQ1103" s="5"/>
      <c r="DR1103" s="5"/>
      <c r="DS1103" s="5"/>
      <c r="DT1103" s="5"/>
      <c r="DU1103" s="5"/>
      <c r="DV1103" s="5"/>
      <c r="DW1103" s="5"/>
      <c r="DX1103" s="5"/>
      <c r="DY1103" s="5"/>
      <c r="DZ1103" s="5"/>
      <c r="EA1103" s="5"/>
      <c r="EB1103" s="5"/>
      <c r="EC1103" s="5"/>
      <c r="ED1103" s="5"/>
      <c r="EE1103" s="5"/>
      <c r="EF1103" s="5"/>
      <c r="EG1103" s="5"/>
      <c r="EH1103" s="5"/>
      <c r="EI1103" s="5"/>
      <c r="EJ1103" s="5"/>
      <c r="EK1103" s="5"/>
      <c r="EL1103" s="5"/>
      <c r="EM1103" s="5"/>
      <c r="EN1103" s="5"/>
      <c r="EO1103" s="5"/>
      <c r="EP1103" s="5"/>
      <c r="EQ1103" s="5"/>
      <c r="ER1103" s="5"/>
      <c r="ES1103" s="5"/>
      <c r="ET1103" s="5"/>
      <c r="EU1103" s="5"/>
      <c r="EV1103" s="5"/>
      <c r="EW1103" s="5"/>
      <c r="EX1103" s="5"/>
      <c r="EY1103" s="5"/>
      <c r="EZ1103" s="5"/>
      <c r="FA1103" s="5"/>
      <c r="FB1103" s="5"/>
      <c r="FC1103" s="5"/>
      <c r="FD1103" s="5"/>
      <c r="FE1103" s="5"/>
      <c r="FF1103" s="5"/>
      <c r="FG1103" s="5"/>
      <c r="FH1103" s="5"/>
      <c r="FI1103" s="5"/>
      <c r="FJ1103" s="5"/>
      <c r="FK1103" s="5"/>
      <c r="FL1103" s="5"/>
      <c r="FM1103" s="5"/>
      <c r="FN1103" s="5"/>
      <c r="FO1103" s="5"/>
      <c r="FP1103" s="5"/>
      <c r="FQ1103" s="5"/>
      <c r="FR1103" s="5"/>
      <c r="FS1103" s="5"/>
      <c r="FT1103" s="5"/>
      <c r="FU1103" s="5"/>
      <c r="FV1103" s="5"/>
      <c r="FW1103" s="5"/>
      <c r="FX1103" s="5"/>
      <c r="FY1103" s="5"/>
      <c r="FZ1103" s="5"/>
      <c r="GA1103" s="5"/>
      <c r="GB1103" s="5"/>
      <c r="GC1103" s="5"/>
      <c r="GD1103" s="5"/>
      <c r="GE1103" s="5"/>
      <c r="GF1103" s="5"/>
      <c r="GG1103" s="5"/>
      <c r="GH1103" s="5"/>
      <c r="GI1103" s="5"/>
      <c r="GJ1103" s="5"/>
      <c r="GK1103" s="5"/>
      <c r="GL1103" s="5"/>
      <c r="GM1103" s="5"/>
      <c r="GN1103" s="5"/>
      <c r="GO1103" s="5"/>
      <c r="GP1103" s="5"/>
      <c r="GQ1103" s="5"/>
      <c r="GR1103" s="5"/>
      <c r="GS1103" s="5"/>
      <c r="GT1103" s="5"/>
      <c r="GU1103" s="5"/>
      <c r="GV1103" s="5"/>
      <c r="GW1103" s="5"/>
      <c r="GX1103" s="5"/>
      <c r="GY1103" s="5"/>
      <c r="GZ1103" s="5"/>
      <c r="HA1103" s="5"/>
      <c r="HB1103" s="5"/>
      <c r="HC1103" s="5"/>
      <c r="HD1103" s="5"/>
      <c r="HE1103" s="5"/>
      <c r="HF1103" s="5"/>
      <c r="HG1103" s="5"/>
      <c r="HH1103" s="5"/>
      <c r="HI1103" s="5"/>
      <c r="HJ1103" s="5"/>
      <c r="HK1103" s="5"/>
      <c r="HL1103" s="5"/>
      <c r="HM1103" s="5"/>
      <c r="HN1103" s="5"/>
      <c r="HO1103" s="5"/>
      <c r="HP1103" s="5"/>
      <c r="HQ1103" s="5"/>
      <c r="HR1103" s="5"/>
      <c r="HS1103" s="5"/>
      <c r="HT1103" s="5"/>
      <c r="HU1103" s="5"/>
      <c r="HV1103" s="5"/>
      <c r="HW1103" s="5"/>
      <c r="HX1103" s="5"/>
      <c r="HY1103" s="5"/>
      <c r="HZ1103" s="5"/>
      <c r="IA1103" s="5"/>
      <c r="IB1103" s="5"/>
      <c r="IC1103" s="5"/>
      <c r="ID1103" s="5"/>
    </row>
    <row r="1104" spans="1:238" s="210" customFormat="1">
      <c r="A1104" s="122"/>
      <c r="B1104" s="116"/>
      <c r="C1104" s="117"/>
      <c r="D1104" s="118"/>
      <c r="E1104" s="119"/>
      <c r="F1104" s="120"/>
      <c r="G1104" s="121"/>
      <c r="H1104" s="6"/>
      <c r="I1104" s="40"/>
      <c r="J1104" s="41"/>
      <c r="K1104" s="42"/>
      <c r="L1104" s="38"/>
      <c r="N1104" s="39"/>
      <c r="O1104" s="39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  <c r="BN1104" s="5"/>
      <c r="BO1104" s="5"/>
      <c r="BP1104" s="5"/>
      <c r="BQ1104" s="5"/>
      <c r="BR1104" s="5"/>
      <c r="BS1104" s="5"/>
      <c r="BT1104" s="5"/>
      <c r="BU1104" s="5"/>
      <c r="BV1104" s="5"/>
      <c r="BW1104" s="5"/>
      <c r="BX1104" s="5"/>
      <c r="BY1104" s="5"/>
      <c r="BZ1104" s="5"/>
      <c r="CA1104" s="5"/>
      <c r="CB1104" s="5"/>
      <c r="CC1104" s="5"/>
      <c r="CD1104" s="5"/>
      <c r="CE1104" s="5"/>
      <c r="CF1104" s="5"/>
      <c r="CG1104" s="5"/>
      <c r="CH1104" s="5"/>
      <c r="CI1104" s="5"/>
      <c r="CJ1104" s="5"/>
      <c r="CK1104" s="5"/>
      <c r="CL1104" s="5"/>
      <c r="CM1104" s="5"/>
      <c r="CN1104" s="5"/>
      <c r="CO1104" s="5"/>
      <c r="CP1104" s="5"/>
      <c r="CQ1104" s="5"/>
      <c r="CR1104" s="5"/>
      <c r="CS1104" s="5"/>
      <c r="CT1104" s="5"/>
      <c r="CU1104" s="5"/>
      <c r="CV1104" s="5"/>
      <c r="CW1104" s="5"/>
      <c r="CX1104" s="5"/>
      <c r="CY1104" s="5"/>
      <c r="CZ1104" s="5"/>
      <c r="DA1104" s="5"/>
      <c r="DB1104" s="5"/>
      <c r="DC1104" s="5"/>
      <c r="DD1104" s="5"/>
      <c r="DE1104" s="5"/>
      <c r="DF1104" s="5"/>
      <c r="DG1104" s="5"/>
      <c r="DH1104" s="5"/>
      <c r="DI1104" s="5"/>
      <c r="DJ1104" s="5"/>
      <c r="DK1104" s="5"/>
      <c r="DL1104" s="5"/>
      <c r="DM1104" s="5"/>
      <c r="DN1104" s="5"/>
      <c r="DO1104" s="5"/>
      <c r="DP1104" s="5"/>
      <c r="DQ1104" s="5"/>
      <c r="DR1104" s="5"/>
      <c r="DS1104" s="5"/>
      <c r="DT1104" s="5"/>
      <c r="DU1104" s="5"/>
      <c r="DV1104" s="5"/>
      <c r="DW1104" s="5"/>
      <c r="DX1104" s="5"/>
      <c r="DY1104" s="5"/>
      <c r="DZ1104" s="5"/>
      <c r="EA1104" s="5"/>
      <c r="EB1104" s="5"/>
      <c r="EC1104" s="5"/>
      <c r="ED1104" s="5"/>
      <c r="EE1104" s="5"/>
      <c r="EF1104" s="5"/>
      <c r="EG1104" s="5"/>
      <c r="EH1104" s="5"/>
      <c r="EI1104" s="5"/>
      <c r="EJ1104" s="5"/>
      <c r="EK1104" s="5"/>
      <c r="EL1104" s="5"/>
      <c r="EM1104" s="5"/>
      <c r="EN1104" s="5"/>
      <c r="EO1104" s="5"/>
      <c r="EP1104" s="5"/>
      <c r="EQ1104" s="5"/>
      <c r="ER1104" s="5"/>
      <c r="ES1104" s="5"/>
      <c r="ET1104" s="5"/>
      <c r="EU1104" s="5"/>
      <c r="EV1104" s="5"/>
      <c r="EW1104" s="5"/>
      <c r="EX1104" s="5"/>
      <c r="EY1104" s="5"/>
      <c r="EZ1104" s="5"/>
      <c r="FA1104" s="5"/>
      <c r="FB1104" s="5"/>
      <c r="FC1104" s="5"/>
      <c r="FD1104" s="5"/>
      <c r="FE1104" s="5"/>
      <c r="FF1104" s="5"/>
      <c r="FG1104" s="5"/>
      <c r="FH1104" s="5"/>
      <c r="FI1104" s="5"/>
      <c r="FJ1104" s="5"/>
      <c r="FK1104" s="5"/>
      <c r="FL1104" s="5"/>
      <c r="FM1104" s="5"/>
      <c r="FN1104" s="5"/>
      <c r="FO1104" s="5"/>
      <c r="FP1104" s="5"/>
      <c r="FQ1104" s="5"/>
      <c r="FR1104" s="5"/>
      <c r="FS1104" s="5"/>
      <c r="FT1104" s="5"/>
      <c r="FU1104" s="5"/>
      <c r="FV1104" s="5"/>
      <c r="FW1104" s="5"/>
      <c r="FX1104" s="5"/>
      <c r="FY1104" s="5"/>
      <c r="FZ1104" s="5"/>
      <c r="GA1104" s="5"/>
      <c r="GB1104" s="5"/>
      <c r="GC1104" s="5"/>
      <c r="GD1104" s="5"/>
      <c r="GE1104" s="5"/>
      <c r="GF1104" s="5"/>
      <c r="GG1104" s="5"/>
      <c r="GH1104" s="5"/>
      <c r="GI1104" s="5"/>
      <c r="GJ1104" s="5"/>
      <c r="GK1104" s="5"/>
      <c r="GL1104" s="5"/>
      <c r="GM1104" s="5"/>
      <c r="GN1104" s="5"/>
      <c r="GO1104" s="5"/>
      <c r="GP1104" s="5"/>
      <c r="GQ1104" s="5"/>
      <c r="GR1104" s="5"/>
      <c r="GS1104" s="5"/>
      <c r="GT1104" s="5"/>
      <c r="GU1104" s="5"/>
      <c r="GV1104" s="5"/>
      <c r="GW1104" s="5"/>
      <c r="GX1104" s="5"/>
      <c r="GY1104" s="5"/>
      <c r="GZ1104" s="5"/>
      <c r="HA1104" s="5"/>
      <c r="HB1104" s="5"/>
      <c r="HC1104" s="5"/>
      <c r="HD1104" s="5"/>
      <c r="HE1104" s="5"/>
      <c r="HF1104" s="5"/>
      <c r="HG1104" s="5"/>
      <c r="HH1104" s="5"/>
      <c r="HI1104" s="5"/>
      <c r="HJ1104" s="5"/>
      <c r="HK1104" s="5"/>
      <c r="HL1104" s="5"/>
      <c r="HM1104" s="5"/>
      <c r="HN1104" s="5"/>
      <c r="HO1104" s="5"/>
      <c r="HP1104" s="5"/>
      <c r="HQ1104" s="5"/>
      <c r="HR1104" s="5"/>
      <c r="HS1104" s="5"/>
      <c r="HT1104" s="5"/>
      <c r="HU1104" s="5"/>
      <c r="HV1104" s="5"/>
      <c r="HW1104" s="5"/>
      <c r="HX1104" s="5"/>
      <c r="HY1104" s="5"/>
      <c r="HZ1104" s="5"/>
      <c r="IA1104" s="5"/>
      <c r="IB1104" s="5"/>
      <c r="IC1104" s="5"/>
      <c r="ID1104" s="5"/>
    </row>
    <row r="1106" spans="1:238" s="210" customFormat="1">
      <c r="A1106" s="122"/>
      <c r="B1106" s="116"/>
      <c r="C1106" s="117"/>
      <c r="D1106" s="118"/>
      <c r="E1106" s="119"/>
      <c r="F1106" s="120"/>
      <c r="G1106" s="121"/>
      <c r="H1106" s="6"/>
      <c r="I1106" s="40"/>
      <c r="J1106" s="41"/>
      <c r="K1106" s="42"/>
      <c r="L1106" s="38"/>
      <c r="N1106" s="39"/>
      <c r="O1106" s="39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5"/>
      <c r="DW1106" s="5"/>
      <c r="DX1106" s="5"/>
      <c r="DY1106" s="5"/>
      <c r="DZ1106" s="5"/>
      <c r="EA1106" s="5"/>
      <c r="EB1106" s="5"/>
      <c r="EC1106" s="5"/>
      <c r="ED1106" s="5"/>
      <c r="EE1106" s="5"/>
      <c r="EF1106" s="5"/>
      <c r="EG1106" s="5"/>
      <c r="EH1106" s="5"/>
      <c r="EI1106" s="5"/>
      <c r="EJ1106" s="5"/>
      <c r="EK1106" s="5"/>
      <c r="EL1106" s="5"/>
      <c r="EM1106" s="5"/>
      <c r="EN1106" s="5"/>
      <c r="EO1106" s="5"/>
      <c r="EP1106" s="5"/>
      <c r="EQ1106" s="5"/>
      <c r="ER1106" s="5"/>
      <c r="ES1106" s="5"/>
      <c r="ET1106" s="5"/>
      <c r="EU1106" s="5"/>
      <c r="EV1106" s="5"/>
      <c r="EW1106" s="5"/>
      <c r="EX1106" s="5"/>
      <c r="EY1106" s="5"/>
      <c r="EZ1106" s="5"/>
      <c r="FA1106" s="5"/>
      <c r="FB1106" s="5"/>
      <c r="FC1106" s="5"/>
      <c r="FD1106" s="5"/>
      <c r="FE1106" s="5"/>
      <c r="FF1106" s="5"/>
      <c r="FG1106" s="5"/>
      <c r="FH1106" s="5"/>
      <c r="FI1106" s="5"/>
      <c r="FJ1106" s="5"/>
      <c r="FK1106" s="5"/>
      <c r="FL1106" s="5"/>
      <c r="FM1106" s="5"/>
      <c r="FN1106" s="5"/>
      <c r="FO1106" s="5"/>
      <c r="FP1106" s="5"/>
      <c r="FQ1106" s="5"/>
      <c r="FR1106" s="5"/>
      <c r="FS1106" s="5"/>
      <c r="FT1106" s="5"/>
      <c r="FU1106" s="5"/>
      <c r="FV1106" s="5"/>
      <c r="FW1106" s="5"/>
      <c r="FX1106" s="5"/>
      <c r="FY1106" s="5"/>
      <c r="FZ1106" s="5"/>
      <c r="GA1106" s="5"/>
      <c r="GB1106" s="5"/>
      <c r="GC1106" s="5"/>
      <c r="GD1106" s="5"/>
      <c r="GE1106" s="5"/>
      <c r="GF1106" s="5"/>
      <c r="GG1106" s="5"/>
      <c r="GH1106" s="5"/>
      <c r="GI1106" s="5"/>
      <c r="GJ1106" s="5"/>
      <c r="GK1106" s="5"/>
      <c r="GL1106" s="5"/>
      <c r="GM1106" s="5"/>
      <c r="GN1106" s="5"/>
      <c r="GO1106" s="5"/>
      <c r="GP1106" s="5"/>
      <c r="GQ1106" s="5"/>
      <c r="GR1106" s="5"/>
      <c r="GS1106" s="5"/>
      <c r="GT1106" s="5"/>
      <c r="GU1106" s="5"/>
      <c r="GV1106" s="5"/>
      <c r="GW1106" s="5"/>
      <c r="GX1106" s="5"/>
      <c r="GY1106" s="5"/>
      <c r="GZ1106" s="5"/>
      <c r="HA1106" s="5"/>
      <c r="HB1106" s="5"/>
      <c r="HC1106" s="5"/>
      <c r="HD1106" s="5"/>
      <c r="HE1106" s="5"/>
      <c r="HF1106" s="5"/>
      <c r="HG1106" s="5"/>
      <c r="HH1106" s="5"/>
      <c r="HI1106" s="5"/>
      <c r="HJ1106" s="5"/>
      <c r="HK1106" s="5"/>
      <c r="HL1106" s="5"/>
      <c r="HM1106" s="5"/>
      <c r="HN1106" s="5"/>
      <c r="HO1106" s="5"/>
      <c r="HP1106" s="5"/>
      <c r="HQ1106" s="5"/>
      <c r="HR1106" s="5"/>
      <c r="HS1106" s="5"/>
      <c r="HT1106" s="5"/>
      <c r="HU1106" s="5"/>
      <c r="HV1106" s="5"/>
      <c r="HW1106" s="5"/>
      <c r="HX1106" s="5"/>
      <c r="HY1106" s="5"/>
      <c r="HZ1106" s="5"/>
      <c r="IA1106" s="5"/>
      <c r="IB1106" s="5"/>
      <c r="IC1106" s="5"/>
      <c r="ID1106" s="5"/>
    </row>
    <row r="1108" spans="1:238" s="210" customFormat="1">
      <c r="A1108" s="122"/>
      <c r="B1108" s="116"/>
      <c r="C1108" s="117"/>
      <c r="D1108" s="118"/>
      <c r="E1108" s="119"/>
      <c r="F1108" s="120"/>
      <c r="G1108" s="121"/>
      <c r="H1108" s="6"/>
      <c r="I1108" s="40"/>
      <c r="J1108" s="41"/>
      <c r="K1108" s="42"/>
      <c r="L1108" s="38"/>
      <c r="N1108" s="39"/>
      <c r="O1108" s="39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  <c r="BG1108" s="5"/>
      <c r="BH1108" s="5"/>
      <c r="BI1108" s="5"/>
      <c r="BJ1108" s="5"/>
      <c r="BK1108" s="5"/>
      <c r="BL1108" s="5"/>
      <c r="BM1108" s="5"/>
      <c r="BN1108" s="5"/>
      <c r="BO1108" s="5"/>
      <c r="BP1108" s="5"/>
      <c r="BQ1108" s="5"/>
      <c r="BR1108" s="5"/>
      <c r="BS1108" s="5"/>
      <c r="BT1108" s="5"/>
      <c r="BU1108" s="5"/>
      <c r="BV1108" s="5"/>
      <c r="BW1108" s="5"/>
      <c r="BX1108" s="5"/>
      <c r="BY1108" s="5"/>
      <c r="BZ1108" s="5"/>
      <c r="CA1108" s="5"/>
      <c r="CB1108" s="5"/>
      <c r="CC1108" s="5"/>
      <c r="CD1108" s="5"/>
      <c r="CE1108" s="5"/>
      <c r="CF1108" s="5"/>
      <c r="CG1108" s="5"/>
      <c r="CH1108" s="5"/>
      <c r="CI1108" s="5"/>
      <c r="CJ1108" s="5"/>
      <c r="CK1108" s="5"/>
      <c r="CL1108" s="5"/>
      <c r="CM1108" s="5"/>
      <c r="CN1108" s="5"/>
      <c r="CO1108" s="5"/>
      <c r="CP1108" s="5"/>
      <c r="CQ1108" s="5"/>
      <c r="CR1108" s="5"/>
      <c r="CS1108" s="5"/>
      <c r="CT1108" s="5"/>
      <c r="CU1108" s="5"/>
      <c r="CV1108" s="5"/>
      <c r="CW1108" s="5"/>
      <c r="CX1108" s="5"/>
      <c r="CY1108" s="5"/>
      <c r="CZ1108" s="5"/>
      <c r="DA1108" s="5"/>
      <c r="DB1108" s="5"/>
      <c r="DC1108" s="5"/>
      <c r="DD1108" s="5"/>
      <c r="DE1108" s="5"/>
      <c r="DF1108" s="5"/>
      <c r="DG1108" s="5"/>
      <c r="DH1108" s="5"/>
      <c r="DI1108" s="5"/>
      <c r="DJ1108" s="5"/>
      <c r="DK1108" s="5"/>
      <c r="DL1108" s="5"/>
      <c r="DM1108" s="5"/>
      <c r="DN1108" s="5"/>
      <c r="DO1108" s="5"/>
      <c r="DP1108" s="5"/>
      <c r="DQ1108" s="5"/>
      <c r="DR1108" s="5"/>
      <c r="DS1108" s="5"/>
      <c r="DT1108" s="5"/>
      <c r="DU1108" s="5"/>
      <c r="DV1108" s="5"/>
      <c r="DW1108" s="5"/>
      <c r="DX1108" s="5"/>
      <c r="DY1108" s="5"/>
      <c r="DZ1108" s="5"/>
      <c r="EA1108" s="5"/>
      <c r="EB1108" s="5"/>
      <c r="EC1108" s="5"/>
      <c r="ED1108" s="5"/>
      <c r="EE1108" s="5"/>
      <c r="EF1108" s="5"/>
      <c r="EG1108" s="5"/>
      <c r="EH1108" s="5"/>
      <c r="EI1108" s="5"/>
      <c r="EJ1108" s="5"/>
      <c r="EK1108" s="5"/>
      <c r="EL1108" s="5"/>
      <c r="EM1108" s="5"/>
      <c r="EN1108" s="5"/>
      <c r="EO1108" s="5"/>
      <c r="EP1108" s="5"/>
      <c r="EQ1108" s="5"/>
      <c r="ER1108" s="5"/>
      <c r="ES1108" s="5"/>
      <c r="ET1108" s="5"/>
      <c r="EU1108" s="5"/>
      <c r="EV1108" s="5"/>
      <c r="EW1108" s="5"/>
      <c r="EX1108" s="5"/>
      <c r="EY1108" s="5"/>
      <c r="EZ1108" s="5"/>
      <c r="FA1108" s="5"/>
      <c r="FB1108" s="5"/>
      <c r="FC1108" s="5"/>
      <c r="FD1108" s="5"/>
      <c r="FE1108" s="5"/>
      <c r="FF1108" s="5"/>
      <c r="FG1108" s="5"/>
      <c r="FH1108" s="5"/>
      <c r="FI1108" s="5"/>
      <c r="FJ1108" s="5"/>
      <c r="FK1108" s="5"/>
      <c r="FL1108" s="5"/>
      <c r="FM1108" s="5"/>
      <c r="FN1108" s="5"/>
      <c r="FO1108" s="5"/>
      <c r="FP1108" s="5"/>
      <c r="FQ1108" s="5"/>
      <c r="FR1108" s="5"/>
      <c r="FS1108" s="5"/>
      <c r="FT1108" s="5"/>
      <c r="FU1108" s="5"/>
      <c r="FV1108" s="5"/>
      <c r="FW1108" s="5"/>
      <c r="FX1108" s="5"/>
      <c r="FY1108" s="5"/>
      <c r="FZ1108" s="5"/>
      <c r="GA1108" s="5"/>
      <c r="GB1108" s="5"/>
      <c r="GC1108" s="5"/>
      <c r="GD1108" s="5"/>
      <c r="GE1108" s="5"/>
      <c r="GF1108" s="5"/>
      <c r="GG1108" s="5"/>
      <c r="GH1108" s="5"/>
      <c r="GI1108" s="5"/>
      <c r="GJ1108" s="5"/>
      <c r="GK1108" s="5"/>
      <c r="GL1108" s="5"/>
      <c r="GM1108" s="5"/>
      <c r="GN1108" s="5"/>
      <c r="GO1108" s="5"/>
      <c r="GP1108" s="5"/>
      <c r="GQ1108" s="5"/>
      <c r="GR1108" s="5"/>
      <c r="GS1108" s="5"/>
      <c r="GT1108" s="5"/>
      <c r="GU1108" s="5"/>
      <c r="GV1108" s="5"/>
      <c r="GW1108" s="5"/>
      <c r="GX1108" s="5"/>
      <c r="GY1108" s="5"/>
      <c r="GZ1108" s="5"/>
      <c r="HA1108" s="5"/>
      <c r="HB1108" s="5"/>
      <c r="HC1108" s="5"/>
      <c r="HD1108" s="5"/>
      <c r="HE1108" s="5"/>
      <c r="HF1108" s="5"/>
      <c r="HG1108" s="5"/>
      <c r="HH1108" s="5"/>
      <c r="HI1108" s="5"/>
      <c r="HJ1108" s="5"/>
      <c r="HK1108" s="5"/>
      <c r="HL1108" s="5"/>
      <c r="HM1108" s="5"/>
      <c r="HN1108" s="5"/>
      <c r="HO1108" s="5"/>
      <c r="HP1108" s="5"/>
      <c r="HQ1108" s="5"/>
      <c r="HR1108" s="5"/>
      <c r="HS1108" s="5"/>
      <c r="HT1108" s="5"/>
      <c r="HU1108" s="5"/>
      <c r="HV1108" s="5"/>
      <c r="HW1108" s="5"/>
      <c r="HX1108" s="5"/>
      <c r="HY1108" s="5"/>
      <c r="HZ1108" s="5"/>
      <c r="IA1108" s="5"/>
      <c r="IB1108" s="5"/>
      <c r="IC1108" s="5"/>
      <c r="ID1108" s="5"/>
    </row>
    <row r="1110" spans="1:238" s="210" customFormat="1">
      <c r="A1110" s="122"/>
      <c r="B1110" s="116"/>
      <c r="C1110" s="117"/>
      <c r="D1110" s="118"/>
      <c r="E1110" s="119"/>
      <c r="F1110" s="120"/>
      <c r="G1110" s="121"/>
      <c r="H1110" s="6"/>
      <c r="I1110" s="40"/>
      <c r="J1110" s="41"/>
      <c r="K1110" s="42"/>
      <c r="L1110" s="38"/>
      <c r="N1110" s="39"/>
      <c r="O1110" s="39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5"/>
      <c r="DW1110" s="5"/>
      <c r="DX1110" s="5"/>
      <c r="DY1110" s="5"/>
      <c r="DZ1110" s="5"/>
      <c r="EA1110" s="5"/>
      <c r="EB1110" s="5"/>
      <c r="EC1110" s="5"/>
      <c r="ED1110" s="5"/>
      <c r="EE1110" s="5"/>
      <c r="EF1110" s="5"/>
      <c r="EG1110" s="5"/>
      <c r="EH1110" s="5"/>
      <c r="EI1110" s="5"/>
      <c r="EJ1110" s="5"/>
      <c r="EK1110" s="5"/>
      <c r="EL1110" s="5"/>
      <c r="EM1110" s="5"/>
      <c r="EN1110" s="5"/>
      <c r="EO1110" s="5"/>
      <c r="EP1110" s="5"/>
      <c r="EQ1110" s="5"/>
      <c r="ER1110" s="5"/>
      <c r="ES1110" s="5"/>
      <c r="ET1110" s="5"/>
      <c r="EU1110" s="5"/>
      <c r="EV1110" s="5"/>
      <c r="EW1110" s="5"/>
      <c r="EX1110" s="5"/>
      <c r="EY1110" s="5"/>
      <c r="EZ1110" s="5"/>
      <c r="FA1110" s="5"/>
      <c r="FB1110" s="5"/>
      <c r="FC1110" s="5"/>
      <c r="FD1110" s="5"/>
      <c r="FE1110" s="5"/>
      <c r="FF1110" s="5"/>
      <c r="FG1110" s="5"/>
      <c r="FH1110" s="5"/>
      <c r="FI1110" s="5"/>
      <c r="FJ1110" s="5"/>
      <c r="FK1110" s="5"/>
      <c r="FL1110" s="5"/>
      <c r="FM1110" s="5"/>
      <c r="FN1110" s="5"/>
      <c r="FO1110" s="5"/>
      <c r="FP1110" s="5"/>
      <c r="FQ1110" s="5"/>
      <c r="FR1110" s="5"/>
      <c r="FS1110" s="5"/>
      <c r="FT1110" s="5"/>
      <c r="FU1110" s="5"/>
      <c r="FV1110" s="5"/>
      <c r="FW1110" s="5"/>
      <c r="FX1110" s="5"/>
      <c r="FY1110" s="5"/>
      <c r="FZ1110" s="5"/>
      <c r="GA1110" s="5"/>
      <c r="GB1110" s="5"/>
      <c r="GC1110" s="5"/>
      <c r="GD1110" s="5"/>
      <c r="GE1110" s="5"/>
      <c r="GF1110" s="5"/>
      <c r="GG1110" s="5"/>
      <c r="GH1110" s="5"/>
      <c r="GI1110" s="5"/>
      <c r="GJ1110" s="5"/>
      <c r="GK1110" s="5"/>
      <c r="GL1110" s="5"/>
      <c r="GM1110" s="5"/>
      <c r="GN1110" s="5"/>
      <c r="GO1110" s="5"/>
      <c r="GP1110" s="5"/>
      <c r="GQ1110" s="5"/>
      <c r="GR1110" s="5"/>
      <c r="GS1110" s="5"/>
      <c r="GT1110" s="5"/>
      <c r="GU1110" s="5"/>
      <c r="GV1110" s="5"/>
      <c r="GW1110" s="5"/>
      <c r="GX1110" s="5"/>
      <c r="GY1110" s="5"/>
      <c r="GZ1110" s="5"/>
      <c r="HA1110" s="5"/>
      <c r="HB1110" s="5"/>
      <c r="HC1110" s="5"/>
      <c r="HD1110" s="5"/>
      <c r="HE1110" s="5"/>
      <c r="HF1110" s="5"/>
      <c r="HG1110" s="5"/>
      <c r="HH1110" s="5"/>
      <c r="HI1110" s="5"/>
      <c r="HJ1110" s="5"/>
      <c r="HK1110" s="5"/>
      <c r="HL1110" s="5"/>
      <c r="HM1110" s="5"/>
      <c r="HN1110" s="5"/>
      <c r="HO1110" s="5"/>
      <c r="HP1110" s="5"/>
      <c r="HQ1110" s="5"/>
      <c r="HR1110" s="5"/>
      <c r="HS1110" s="5"/>
      <c r="HT1110" s="5"/>
      <c r="HU1110" s="5"/>
      <c r="HV1110" s="5"/>
      <c r="HW1110" s="5"/>
      <c r="HX1110" s="5"/>
      <c r="HY1110" s="5"/>
      <c r="HZ1110" s="5"/>
      <c r="IA1110" s="5"/>
      <c r="IB1110" s="5"/>
      <c r="IC1110" s="5"/>
      <c r="ID1110" s="5"/>
    </row>
    <row r="1112" spans="1:238" s="210" customFormat="1">
      <c r="A1112" s="122"/>
      <c r="B1112" s="116"/>
      <c r="C1112" s="117"/>
      <c r="D1112" s="118"/>
      <c r="E1112" s="119"/>
      <c r="F1112" s="120"/>
      <c r="G1112" s="121"/>
      <c r="H1112" s="6"/>
      <c r="I1112" s="40"/>
      <c r="J1112" s="41"/>
      <c r="K1112" s="42"/>
      <c r="L1112" s="38"/>
      <c r="N1112" s="39"/>
      <c r="O1112" s="39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5"/>
      <c r="BG1112" s="5"/>
      <c r="BH1112" s="5"/>
      <c r="BI1112" s="5"/>
      <c r="BJ1112" s="5"/>
      <c r="BK1112" s="5"/>
      <c r="BL1112" s="5"/>
      <c r="BM1112" s="5"/>
      <c r="BN1112" s="5"/>
      <c r="BO1112" s="5"/>
      <c r="BP1112" s="5"/>
      <c r="BQ1112" s="5"/>
      <c r="BR1112" s="5"/>
      <c r="BS1112" s="5"/>
      <c r="BT1112" s="5"/>
      <c r="BU1112" s="5"/>
      <c r="BV1112" s="5"/>
      <c r="BW1112" s="5"/>
      <c r="BX1112" s="5"/>
      <c r="BY1112" s="5"/>
      <c r="BZ1112" s="5"/>
      <c r="CA1112" s="5"/>
      <c r="CB1112" s="5"/>
      <c r="CC1112" s="5"/>
      <c r="CD1112" s="5"/>
      <c r="CE1112" s="5"/>
      <c r="CF1112" s="5"/>
      <c r="CG1112" s="5"/>
      <c r="CH1112" s="5"/>
      <c r="CI1112" s="5"/>
      <c r="CJ1112" s="5"/>
      <c r="CK1112" s="5"/>
      <c r="CL1112" s="5"/>
      <c r="CM1112" s="5"/>
      <c r="CN1112" s="5"/>
      <c r="CO1112" s="5"/>
      <c r="CP1112" s="5"/>
      <c r="CQ1112" s="5"/>
      <c r="CR1112" s="5"/>
      <c r="CS1112" s="5"/>
      <c r="CT1112" s="5"/>
      <c r="CU1112" s="5"/>
      <c r="CV1112" s="5"/>
      <c r="CW1112" s="5"/>
      <c r="CX1112" s="5"/>
      <c r="CY1112" s="5"/>
      <c r="CZ1112" s="5"/>
      <c r="DA1112" s="5"/>
      <c r="DB1112" s="5"/>
      <c r="DC1112" s="5"/>
      <c r="DD1112" s="5"/>
      <c r="DE1112" s="5"/>
      <c r="DF1112" s="5"/>
      <c r="DG1112" s="5"/>
      <c r="DH1112" s="5"/>
      <c r="DI1112" s="5"/>
      <c r="DJ1112" s="5"/>
      <c r="DK1112" s="5"/>
      <c r="DL1112" s="5"/>
      <c r="DM1112" s="5"/>
      <c r="DN1112" s="5"/>
      <c r="DO1112" s="5"/>
      <c r="DP1112" s="5"/>
      <c r="DQ1112" s="5"/>
      <c r="DR1112" s="5"/>
      <c r="DS1112" s="5"/>
      <c r="DT1112" s="5"/>
      <c r="DU1112" s="5"/>
      <c r="DV1112" s="5"/>
      <c r="DW1112" s="5"/>
      <c r="DX1112" s="5"/>
      <c r="DY1112" s="5"/>
      <c r="DZ1112" s="5"/>
      <c r="EA1112" s="5"/>
      <c r="EB1112" s="5"/>
      <c r="EC1112" s="5"/>
      <c r="ED1112" s="5"/>
      <c r="EE1112" s="5"/>
      <c r="EF1112" s="5"/>
      <c r="EG1112" s="5"/>
      <c r="EH1112" s="5"/>
      <c r="EI1112" s="5"/>
      <c r="EJ1112" s="5"/>
      <c r="EK1112" s="5"/>
      <c r="EL1112" s="5"/>
      <c r="EM1112" s="5"/>
      <c r="EN1112" s="5"/>
      <c r="EO1112" s="5"/>
      <c r="EP1112" s="5"/>
      <c r="EQ1112" s="5"/>
      <c r="ER1112" s="5"/>
      <c r="ES1112" s="5"/>
      <c r="ET1112" s="5"/>
      <c r="EU1112" s="5"/>
      <c r="EV1112" s="5"/>
      <c r="EW1112" s="5"/>
      <c r="EX1112" s="5"/>
      <c r="EY1112" s="5"/>
      <c r="EZ1112" s="5"/>
      <c r="FA1112" s="5"/>
      <c r="FB1112" s="5"/>
      <c r="FC1112" s="5"/>
      <c r="FD1112" s="5"/>
      <c r="FE1112" s="5"/>
      <c r="FF1112" s="5"/>
      <c r="FG1112" s="5"/>
      <c r="FH1112" s="5"/>
      <c r="FI1112" s="5"/>
      <c r="FJ1112" s="5"/>
      <c r="FK1112" s="5"/>
      <c r="FL1112" s="5"/>
      <c r="FM1112" s="5"/>
      <c r="FN1112" s="5"/>
      <c r="FO1112" s="5"/>
      <c r="FP1112" s="5"/>
      <c r="FQ1112" s="5"/>
      <c r="FR1112" s="5"/>
      <c r="FS1112" s="5"/>
      <c r="FT1112" s="5"/>
      <c r="FU1112" s="5"/>
      <c r="FV1112" s="5"/>
      <c r="FW1112" s="5"/>
      <c r="FX1112" s="5"/>
      <c r="FY1112" s="5"/>
      <c r="FZ1112" s="5"/>
      <c r="GA1112" s="5"/>
      <c r="GB1112" s="5"/>
      <c r="GC1112" s="5"/>
      <c r="GD1112" s="5"/>
      <c r="GE1112" s="5"/>
      <c r="GF1112" s="5"/>
      <c r="GG1112" s="5"/>
      <c r="GH1112" s="5"/>
      <c r="GI1112" s="5"/>
      <c r="GJ1112" s="5"/>
      <c r="GK1112" s="5"/>
      <c r="GL1112" s="5"/>
      <c r="GM1112" s="5"/>
      <c r="GN1112" s="5"/>
      <c r="GO1112" s="5"/>
      <c r="GP1112" s="5"/>
      <c r="GQ1112" s="5"/>
      <c r="GR1112" s="5"/>
      <c r="GS1112" s="5"/>
      <c r="GT1112" s="5"/>
      <c r="GU1112" s="5"/>
      <c r="GV1112" s="5"/>
      <c r="GW1112" s="5"/>
      <c r="GX1112" s="5"/>
      <c r="GY1112" s="5"/>
      <c r="GZ1112" s="5"/>
      <c r="HA1112" s="5"/>
      <c r="HB1112" s="5"/>
      <c r="HC1112" s="5"/>
      <c r="HD1112" s="5"/>
      <c r="HE1112" s="5"/>
      <c r="HF1112" s="5"/>
      <c r="HG1112" s="5"/>
      <c r="HH1112" s="5"/>
      <c r="HI1112" s="5"/>
      <c r="HJ1112" s="5"/>
      <c r="HK1112" s="5"/>
      <c r="HL1112" s="5"/>
      <c r="HM1112" s="5"/>
      <c r="HN1112" s="5"/>
      <c r="HO1112" s="5"/>
      <c r="HP1112" s="5"/>
      <c r="HQ1112" s="5"/>
      <c r="HR1112" s="5"/>
      <c r="HS1112" s="5"/>
      <c r="HT1112" s="5"/>
      <c r="HU1112" s="5"/>
      <c r="HV1112" s="5"/>
      <c r="HW1112" s="5"/>
      <c r="HX1112" s="5"/>
      <c r="HY1112" s="5"/>
      <c r="HZ1112" s="5"/>
      <c r="IA1112" s="5"/>
      <c r="IB1112" s="5"/>
      <c r="IC1112" s="5"/>
      <c r="ID1112" s="5"/>
    </row>
    <row r="1113" spans="1:238" s="210" customFormat="1">
      <c r="A1113" s="122"/>
      <c r="B1113" s="116"/>
      <c r="C1113" s="117"/>
      <c r="D1113" s="118"/>
      <c r="E1113" s="119"/>
      <c r="F1113" s="120"/>
      <c r="G1113" s="121"/>
      <c r="H1113" s="6"/>
      <c r="I1113" s="40"/>
      <c r="J1113" s="41"/>
      <c r="K1113" s="42"/>
      <c r="L1113" s="38"/>
      <c r="N1113" s="39"/>
      <c r="O1113" s="39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5"/>
      <c r="BK1113" s="5"/>
      <c r="BL1113" s="5"/>
      <c r="BM1113" s="5"/>
      <c r="BN1113" s="5"/>
      <c r="BO1113" s="5"/>
      <c r="BP1113" s="5"/>
      <c r="BQ1113" s="5"/>
      <c r="BR1113" s="5"/>
      <c r="BS1113" s="5"/>
      <c r="BT1113" s="5"/>
      <c r="BU1113" s="5"/>
      <c r="BV1113" s="5"/>
      <c r="BW1113" s="5"/>
      <c r="BX1113" s="5"/>
      <c r="BY1113" s="5"/>
      <c r="BZ1113" s="5"/>
      <c r="CA1113" s="5"/>
      <c r="CB1113" s="5"/>
      <c r="CC1113" s="5"/>
      <c r="CD1113" s="5"/>
      <c r="CE1113" s="5"/>
      <c r="CF1113" s="5"/>
      <c r="CG1113" s="5"/>
      <c r="CH1113" s="5"/>
      <c r="CI1113" s="5"/>
      <c r="CJ1113" s="5"/>
      <c r="CK1113" s="5"/>
      <c r="CL1113" s="5"/>
      <c r="CM1113" s="5"/>
      <c r="CN1113" s="5"/>
      <c r="CO1113" s="5"/>
      <c r="CP1113" s="5"/>
      <c r="CQ1113" s="5"/>
      <c r="CR1113" s="5"/>
      <c r="CS1113" s="5"/>
      <c r="CT1113" s="5"/>
      <c r="CU1113" s="5"/>
      <c r="CV1113" s="5"/>
      <c r="CW1113" s="5"/>
      <c r="CX1113" s="5"/>
      <c r="CY1113" s="5"/>
      <c r="CZ1113" s="5"/>
      <c r="DA1113" s="5"/>
      <c r="DB1113" s="5"/>
      <c r="DC1113" s="5"/>
      <c r="DD1113" s="5"/>
      <c r="DE1113" s="5"/>
      <c r="DF1113" s="5"/>
      <c r="DG1113" s="5"/>
      <c r="DH1113" s="5"/>
      <c r="DI1113" s="5"/>
      <c r="DJ1113" s="5"/>
      <c r="DK1113" s="5"/>
      <c r="DL1113" s="5"/>
      <c r="DM1113" s="5"/>
      <c r="DN1113" s="5"/>
      <c r="DO1113" s="5"/>
      <c r="DP1113" s="5"/>
      <c r="DQ1113" s="5"/>
      <c r="DR1113" s="5"/>
      <c r="DS1113" s="5"/>
      <c r="DT1113" s="5"/>
      <c r="DU1113" s="5"/>
      <c r="DV1113" s="5"/>
      <c r="DW1113" s="5"/>
      <c r="DX1113" s="5"/>
      <c r="DY1113" s="5"/>
      <c r="DZ1113" s="5"/>
      <c r="EA1113" s="5"/>
      <c r="EB1113" s="5"/>
      <c r="EC1113" s="5"/>
      <c r="ED1113" s="5"/>
      <c r="EE1113" s="5"/>
      <c r="EF1113" s="5"/>
      <c r="EG1113" s="5"/>
      <c r="EH1113" s="5"/>
      <c r="EI1113" s="5"/>
      <c r="EJ1113" s="5"/>
      <c r="EK1113" s="5"/>
      <c r="EL1113" s="5"/>
      <c r="EM1113" s="5"/>
      <c r="EN1113" s="5"/>
      <c r="EO1113" s="5"/>
      <c r="EP1113" s="5"/>
      <c r="EQ1113" s="5"/>
      <c r="ER1113" s="5"/>
      <c r="ES1113" s="5"/>
      <c r="ET1113" s="5"/>
      <c r="EU1113" s="5"/>
      <c r="EV1113" s="5"/>
      <c r="EW1113" s="5"/>
      <c r="EX1113" s="5"/>
      <c r="EY1113" s="5"/>
      <c r="EZ1113" s="5"/>
      <c r="FA1113" s="5"/>
      <c r="FB1113" s="5"/>
      <c r="FC1113" s="5"/>
      <c r="FD1113" s="5"/>
      <c r="FE1113" s="5"/>
      <c r="FF1113" s="5"/>
      <c r="FG1113" s="5"/>
      <c r="FH1113" s="5"/>
      <c r="FI1113" s="5"/>
      <c r="FJ1113" s="5"/>
      <c r="FK1113" s="5"/>
      <c r="FL1113" s="5"/>
      <c r="FM1113" s="5"/>
      <c r="FN1113" s="5"/>
      <c r="FO1113" s="5"/>
      <c r="FP1113" s="5"/>
      <c r="FQ1113" s="5"/>
      <c r="FR1113" s="5"/>
      <c r="FS1113" s="5"/>
      <c r="FT1113" s="5"/>
      <c r="FU1113" s="5"/>
      <c r="FV1113" s="5"/>
      <c r="FW1113" s="5"/>
      <c r="FX1113" s="5"/>
      <c r="FY1113" s="5"/>
      <c r="FZ1113" s="5"/>
      <c r="GA1113" s="5"/>
      <c r="GB1113" s="5"/>
      <c r="GC1113" s="5"/>
      <c r="GD1113" s="5"/>
      <c r="GE1113" s="5"/>
      <c r="GF1113" s="5"/>
      <c r="GG1113" s="5"/>
      <c r="GH1113" s="5"/>
      <c r="GI1113" s="5"/>
      <c r="GJ1113" s="5"/>
      <c r="GK1113" s="5"/>
      <c r="GL1113" s="5"/>
      <c r="GM1113" s="5"/>
      <c r="GN1113" s="5"/>
      <c r="GO1113" s="5"/>
      <c r="GP1113" s="5"/>
      <c r="GQ1113" s="5"/>
      <c r="GR1113" s="5"/>
      <c r="GS1113" s="5"/>
      <c r="GT1113" s="5"/>
      <c r="GU1113" s="5"/>
      <c r="GV1113" s="5"/>
      <c r="GW1113" s="5"/>
      <c r="GX1113" s="5"/>
      <c r="GY1113" s="5"/>
      <c r="GZ1113" s="5"/>
      <c r="HA1113" s="5"/>
      <c r="HB1113" s="5"/>
      <c r="HC1113" s="5"/>
      <c r="HD1113" s="5"/>
      <c r="HE1113" s="5"/>
      <c r="HF1113" s="5"/>
      <c r="HG1113" s="5"/>
      <c r="HH1113" s="5"/>
      <c r="HI1113" s="5"/>
      <c r="HJ1113" s="5"/>
      <c r="HK1113" s="5"/>
      <c r="HL1113" s="5"/>
      <c r="HM1113" s="5"/>
      <c r="HN1113" s="5"/>
      <c r="HO1113" s="5"/>
      <c r="HP1113" s="5"/>
      <c r="HQ1113" s="5"/>
      <c r="HR1113" s="5"/>
      <c r="HS1113" s="5"/>
      <c r="HT1113" s="5"/>
      <c r="HU1113" s="5"/>
      <c r="HV1113" s="5"/>
      <c r="HW1113" s="5"/>
      <c r="HX1113" s="5"/>
      <c r="HY1113" s="5"/>
      <c r="HZ1113" s="5"/>
      <c r="IA1113" s="5"/>
      <c r="IB1113" s="5"/>
      <c r="IC1113" s="5"/>
      <c r="ID1113" s="5"/>
    </row>
    <row r="1114" spans="1:238" s="210" customFormat="1">
      <c r="A1114" s="122"/>
      <c r="B1114" s="116"/>
      <c r="C1114" s="117"/>
      <c r="D1114" s="118"/>
      <c r="E1114" s="119"/>
      <c r="F1114" s="120"/>
      <c r="G1114" s="121"/>
      <c r="H1114" s="6"/>
      <c r="I1114" s="40"/>
      <c r="J1114" s="41"/>
      <c r="K1114" s="42"/>
      <c r="L1114" s="38"/>
      <c r="N1114" s="39"/>
      <c r="O1114" s="39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5"/>
      <c r="DW1114" s="5"/>
      <c r="DX1114" s="5"/>
      <c r="DY1114" s="5"/>
      <c r="DZ1114" s="5"/>
      <c r="EA1114" s="5"/>
      <c r="EB1114" s="5"/>
      <c r="EC1114" s="5"/>
      <c r="ED1114" s="5"/>
      <c r="EE1114" s="5"/>
      <c r="EF1114" s="5"/>
      <c r="EG1114" s="5"/>
      <c r="EH1114" s="5"/>
      <c r="EI1114" s="5"/>
      <c r="EJ1114" s="5"/>
      <c r="EK1114" s="5"/>
      <c r="EL1114" s="5"/>
      <c r="EM1114" s="5"/>
      <c r="EN1114" s="5"/>
      <c r="EO1114" s="5"/>
      <c r="EP1114" s="5"/>
      <c r="EQ1114" s="5"/>
      <c r="ER1114" s="5"/>
      <c r="ES1114" s="5"/>
      <c r="ET1114" s="5"/>
      <c r="EU1114" s="5"/>
      <c r="EV1114" s="5"/>
      <c r="EW1114" s="5"/>
      <c r="EX1114" s="5"/>
      <c r="EY1114" s="5"/>
      <c r="EZ1114" s="5"/>
      <c r="FA1114" s="5"/>
      <c r="FB1114" s="5"/>
      <c r="FC1114" s="5"/>
      <c r="FD1114" s="5"/>
      <c r="FE1114" s="5"/>
      <c r="FF1114" s="5"/>
      <c r="FG1114" s="5"/>
      <c r="FH1114" s="5"/>
      <c r="FI1114" s="5"/>
      <c r="FJ1114" s="5"/>
      <c r="FK1114" s="5"/>
      <c r="FL1114" s="5"/>
      <c r="FM1114" s="5"/>
      <c r="FN1114" s="5"/>
      <c r="FO1114" s="5"/>
      <c r="FP1114" s="5"/>
      <c r="FQ1114" s="5"/>
      <c r="FR1114" s="5"/>
      <c r="FS1114" s="5"/>
      <c r="FT1114" s="5"/>
      <c r="FU1114" s="5"/>
      <c r="FV1114" s="5"/>
      <c r="FW1114" s="5"/>
      <c r="FX1114" s="5"/>
      <c r="FY1114" s="5"/>
      <c r="FZ1114" s="5"/>
      <c r="GA1114" s="5"/>
      <c r="GB1114" s="5"/>
      <c r="GC1114" s="5"/>
      <c r="GD1114" s="5"/>
      <c r="GE1114" s="5"/>
      <c r="GF1114" s="5"/>
      <c r="GG1114" s="5"/>
      <c r="GH1114" s="5"/>
      <c r="GI1114" s="5"/>
      <c r="GJ1114" s="5"/>
      <c r="GK1114" s="5"/>
      <c r="GL1114" s="5"/>
      <c r="GM1114" s="5"/>
      <c r="GN1114" s="5"/>
      <c r="GO1114" s="5"/>
      <c r="GP1114" s="5"/>
      <c r="GQ1114" s="5"/>
      <c r="GR1114" s="5"/>
      <c r="GS1114" s="5"/>
      <c r="GT1114" s="5"/>
      <c r="GU1114" s="5"/>
      <c r="GV1114" s="5"/>
      <c r="GW1114" s="5"/>
      <c r="GX1114" s="5"/>
      <c r="GY1114" s="5"/>
      <c r="GZ1114" s="5"/>
      <c r="HA1114" s="5"/>
      <c r="HB1114" s="5"/>
      <c r="HC1114" s="5"/>
      <c r="HD1114" s="5"/>
      <c r="HE1114" s="5"/>
      <c r="HF1114" s="5"/>
      <c r="HG1114" s="5"/>
      <c r="HH1114" s="5"/>
      <c r="HI1114" s="5"/>
      <c r="HJ1114" s="5"/>
      <c r="HK1114" s="5"/>
      <c r="HL1114" s="5"/>
      <c r="HM1114" s="5"/>
      <c r="HN1114" s="5"/>
      <c r="HO1114" s="5"/>
      <c r="HP1114" s="5"/>
      <c r="HQ1114" s="5"/>
      <c r="HR1114" s="5"/>
      <c r="HS1114" s="5"/>
      <c r="HT1114" s="5"/>
      <c r="HU1114" s="5"/>
      <c r="HV1114" s="5"/>
      <c r="HW1114" s="5"/>
      <c r="HX1114" s="5"/>
      <c r="HY1114" s="5"/>
      <c r="HZ1114" s="5"/>
      <c r="IA1114" s="5"/>
      <c r="IB1114" s="5"/>
      <c r="IC1114" s="5"/>
      <c r="ID1114" s="5"/>
    </row>
    <row r="1115" spans="1:238" s="210" customFormat="1">
      <c r="A1115" s="122"/>
      <c r="B1115" s="116"/>
      <c r="C1115" s="117"/>
      <c r="D1115" s="118"/>
      <c r="E1115" s="119"/>
      <c r="F1115" s="120"/>
      <c r="G1115" s="121"/>
      <c r="H1115" s="6"/>
      <c r="I1115" s="40"/>
      <c r="J1115" s="41"/>
      <c r="K1115" s="42"/>
      <c r="L1115" s="38"/>
      <c r="N1115" s="39"/>
      <c r="O1115" s="39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5"/>
      <c r="BK1115" s="5"/>
      <c r="BL1115" s="5"/>
      <c r="BM1115" s="5"/>
      <c r="BN1115" s="5"/>
      <c r="BO1115" s="5"/>
      <c r="BP1115" s="5"/>
      <c r="BQ1115" s="5"/>
      <c r="BR1115" s="5"/>
      <c r="BS1115" s="5"/>
      <c r="BT1115" s="5"/>
      <c r="BU1115" s="5"/>
      <c r="BV1115" s="5"/>
      <c r="BW1115" s="5"/>
      <c r="BX1115" s="5"/>
      <c r="BY1115" s="5"/>
      <c r="BZ1115" s="5"/>
      <c r="CA1115" s="5"/>
      <c r="CB1115" s="5"/>
      <c r="CC1115" s="5"/>
      <c r="CD1115" s="5"/>
      <c r="CE1115" s="5"/>
      <c r="CF1115" s="5"/>
      <c r="CG1115" s="5"/>
      <c r="CH1115" s="5"/>
      <c r="CI1115" s="5"/>
      <c r="CJ1115" s="5"/>
      <c r="CK1115" s="5"/>
      <c r="CL1115" s="5"/>
      <c r="CM1115" s="5"/>
      <c r="CN1115" s="5"/>
      <c r="CO1115" s="5"/>
      <c r="CP1115" s="5"/>
      <c r="CQ1115" s="5"/>
      <c r="CR1115" s="5"/>
      <c r="CS1115" s="5"/>
      <c r="CT1115" s="5"/>
      <c r="CU1115" s="5"/>
      <c r="CV1115" s="5"/>
      <c r="CW1115" s="5"/>
      <c r="CX1115" s="5"/>
      <c r="CY1115" s="5"/>
      <c r="CZ1115" s="5"/>
      <c r="DA1115" s="5"/>
      <c r="DB1115" s="5"/>
      <c r="DC1115" s="5"/>
      <c r="DD1115" s="5"/>
      <c r="DE1115" s="5"/>
      <c r="DF1115" s="5"/>
      <c r="DG1115" s="5"/>
      <c r="DH1115" s="5"/>
      <c r="DI1115" s="5"/>
      <c r="DJ1115" s="5"/>
      <c r="DK1115" s="5"/>
      <c r="DL1115" s="5"/>
      <c r="DM1115" s="5"/>
      <c r="DN1115" s="5"/>
      <c r="DO1115" s="5"/>
      <c r="DP1115" s="5"/>
      <c r="DQ1115" s="5"/>
      <c r="DR1115" s="5"/>
      <c r="DS1115" s="5"/>
      <c r="DT1115" s="5"/>
      <c r="DU1115" s="5"/>
      <c r="DV1115" s="5"/>
      <c r="DW1115" s="5"/>
      <c r="DX1115" s="5"/>
      <c r="DY1115" s="5"/>
      <c r="DZ1115" s="5"/>
      <c r="EA1115" s="5"/>
      <c r="EB1115" s="5"/>
      <c r="EC1115" s="5"/>
      <c r="ED1115" s="5"/>
      <c r="EE1115" s="5"/>
      <c r="EF1115" s="5"/>
      <c r="EG1115" s="5"/>
      <c r="EH1115" s="5"/>
      <c r="EI1115" s="5"/>
      <c r="EJ1115" s="5"/>
      <c r="EK1115" s="5"/>
      <c r="EL1115" s="5"/>
      <c r="EM1115" s="5"/>
      <c r="EN1115" s="5"/>
      <c r="EO1115" s="5"/>
      <c r="EP1115" s="5"/>
      <c r="EQ1115" s="5"/>
      <c r="ER1115" s="5"/>
      <c r="ES1115" s="5"/>
      <c r="ET1115" s="5"/>
      <c r="EU1115" s="5"/>
      <c r="EV1115" s="5"/>
      <c r="EW1115" s="5"/>
      <c r="EX1115" s="5"/>
      <c r="EY1115" s="5"/>
      <c r="EZ1115" s="5"/>
      <c r="FA1115" s="5"/>
      <c r="FB1115" s="5"/>
      <c r="FC1115" s="5"/>
      <c r="FD1115" s="5"/>
      <c r="FE1115" s="5"/>
      <c r="FF1115" s="5"/>
      <c r="FG1115" s="5"/>
      <c r="FH1115" s="5"/>
      <c r="FI1115" s="5"/>
      <c r="FJ1115" s="5"/>
      <c r="FK1115" s="5"/>
      <c r="FL1115" s="5"/>
      <c r="FM1115" s="5"/>
      <c r="FN1115" s="5"/>
      <c r="FO1115" s="5"/>
      <c r="FP1115" s="5"/>
      <c r="FQ1115" s="5"/>
      <c r="FR1115" s="5"/>
      <c r="FS1115" s="5"/>
      <c r="FT1115" s="5"/>
      <c r="FU1115" s="5"/>
      <c r="FV1115" s="5"/>
      <c r="FW1115" s="5"/>
      <c r="FX1115" s="5"/>
      <c r="FY1115" s="5"/>
      <c r="FZ1115" s="5"/>
      <c r="GA1115" s="5"/>
      <c r="GB1115" s="5"/>
      <c r="GC1115" s="5"/>
      <c r="GD1115" s="5"/>
      <c r="GE1115" s="5"/>
      <c r="GF1115" s="5"/>
      <c r="GG1115" s="5"/>
      <c r="GH1115" s="5"/>
      <c r="GI1115" s="5"/>
      <c r="GJ1115" s="5"/>
      <c r="GK1115" s="5"/>
      <c r="GL1115" s="5"/>
      <c r="GM1115" s="5"/>
      <c r="GN1115" s="5"/>
      <c r="GO1115" s="5"/>
      <c r="GP1115" s="5"/>
      <c r="GQ1115" s="5"/>
      <c r="GR1115" s="5"/>
      <c r="GS1115" s="5"/>
      <c r="GT1115" s="5"/>
      <c r="GU1115" s="5"/>
      <c r="GV1115" s="5"/>
      <c r="GW1115" s="5"/>
      <c r="GX1115" s="5"/>
      <c r="GY1115" s="5"/>
      <c r="GZ1115" s="5"/>
      <c r="HA1115" s="5"/>
      <c r="HB1115" s="5"/>
      <c r="HC1115" s="5"/>
      <c r="HD1115" s="5"/>
      <c r="HE1115" s="5"/>
      <c r="HF1115" s="5"/>
      <c r="HG1115" s="5"/>
      <c r="HH1115" s="5"/>
      <c r="HI1115" s="5"/>
      <c r="HJ1115" s="5"/>
      <c r="HK1115" s="5"/>
      <c r="HL1115" s="5"/>
      <c r="HM1115" s="5"/>
      <c r="HN1115" s="5"/>
      <c r="HO1115" s="5"/>
      <c r="HP1115" s="5"/>
      <c r="HQ1115" s="5"/>
      <c r="HR1115" s="5"/>
      <c r="HS1115" s="5"/>
      <c r="HT1115" s="5"/>
      <c r="HU1115" s="5"/>
      <c r="HV1115" s="5"/>
      <c r="HW1115" s="5"/>
      <c r="HX1115" s="5"/>
      <c r="HY1115" s="5"/>
      <c r="HZ1115" s="5"/>
      <c r="IA1115" s="5"/>
      <c r="IB1115" s="5"/>
      <c r="IC1115" s="5"/>
      <c r="ID1115" s="5"/>
    </row>
    <row r="1116" spans="1:238" s="210" customFormat="1">
      <c r="A1116" s="122"/>
      <c r="B1116" s="116"/>
      <c r="C1116" s="117"/>
      <c r="D1116" s="118"/>
      <c r="E1116" s="119"/>
      <c r="F1116" s="120"/>
      <c r="G1116" s="121"/>
      <c r="H1116" s="6"/>
      <c r="I1116" s="40"/>
      <c r="J1116" s="41"/>
      <c r="K1116" s="42"/>
      <c r="L1116" s="38"/>
      <c r="N1116" s="39"/>
      <c r="O1116" s="39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  <c r="BG1116" s="5"/>
      <c r="BH1116" s="5"/>
      <c r="BI1116" s="5"/>
      <c r="BJ1116" s="5"/>
      <c r="BK1116" s="5"/>
      <c r="BL1116" s="5"/>
      <c r="BM1116" s="5"/>
      <c r="BN1116" s="5"/>
      <c r="BO1116" s="5"/>
      <c r="BP1116" s="5"/>
      <c r="BQ1116" s="5"/>
      <c r="BR1116" s="5"/>
      <c r="BS1116" s="5"/>
      <c r="BT1116" s="5"/>
      <c r="BU1116" s="5"/>
      <c r="BV1116" s="5"/>
      <c r="BW1116" s="5"/>
      <c r="BX1116" s="5"/>
      <c r="BY1116" s="5"/>
      <c r="BZ1116" s="5"/>
      <c r="CA1116" s="5"/>
      <c r="CB1116" s="5"/>
      <c r="CC1116" s="5"/>
      <c r="CD1116" s="5"/>
      <c r="CE1116" s="5"/>
      <c r="CF1116" s="5"/>
      <c r="CG1116" s="5"/>
      <c r="CH1116" s="5"/>
      <c r="CI1116" s="5"/>
      <c r="CJ1116" s="5"/>
      <c r="CK1116" s="5"/>
      <c r="CL1116" s="5"/>
      <c r="CM1116" s="5"/>
      <c r="CN1116" s="5"/>
      <c r="CO1116" s="5"/>
      <c r="CP1116" s="5"/>
      <c r="CQ1116" s="5"/>
      <c r="CR1116" s="5"/>
      <c r="CS1116" s="5"/>
      <c r="CT1116" s="5"/>
      <c r="CU1116" s="5"/>
      <c r="CV1116" s="5"/>
      <c r="CW1116" s="5"/>
      <c r="CX1116" s="5"/>
      <c r="CY1116" s="5"/>
      <c r="CZ1116" s="5"/>
      <c r="DA1116" s="5"/>
      <c r="DB1116" s="5"/>
      <c r="DC1116" s="5"/>
      <c r="DD1116" s="5"/>
      <c r="DE1116" s="5"/>
      <c r="DF1116" s="5"/>
      <c r="DG1116" s="5"/>
      <c r="DH1116" s="5"/>
      <c r="DI1116" s="5"/>
      <c r="DJ1116" s="5"/>
      <c r="DK1116" s="5"/>
      <c r="DL1116" s="5"/>
      <c r="DM1116" s="5"/>
      <c r="DN1116" s="5"/>
      <c r="DO1116" s="5"/>
      <c r="DP1116" s="5"/>
      <c r="DQ1116" s="5"/>
      <c r="DR1116" s="5"/>
      <c r="DS1116" s="5"/>
      <c r="DT1116" s="5"/>
      <c r="DU1116" s="5"/>
      <c r="DV1116" s="5"/>
      <c r="DW1116" s="5"/>
      <c r="DX1116" s="5"/>
      <c r="DY1116" s="5"/>
      <c r="DZ1116" s="5"/>
      <c r="EA1116" s="5"/>
      <c r="EB1116" s="5"/>
      <c r="EC1116" s="5"/>
      <c r="ED1116" s="5"/>
      <c r="EE1116" s="5"/>
      <c r="EF1116" s="5"/>
      <c r="EG1116" s="5"/>
      <c r="EH1116" s="5"/>
      <c r="EI1116" s="5"/>
      <c r="EJ1116" s="5"/>
      <c r="EK1116" s="5"/>
      <c r="EL1116" s="5"/>
      <c r="EM1116" s="5"/>
      <c r="EN1116" s="5"/>
      <c r="EO1116" s="5"/>
      <c r="EP1116" s="5"/>
      <c r="EQ1116" s="5"/>
      <c r="ER1116" s="5"/>
      <c r="ES1116" s="5"/>
      <c r="ET1116" s="5"/>
      <c r="EU1116" s="5"/>
      <c r="EV1116" s="5"/>
      <c r="EW1116" s="5"/>
      <c r="EX1116" s="5"/>
      <c r="EY1116" s="5"/>
      <c r="EZ1116" s="5"/>
      <c r="FA1116" s="5"/>
      <c r="FB1116" s="5"/>
      <c r="FC1116" s="5"/>
      <c r="FD1116" s="5"/>
      <c r="FE1116" s="5"/>
      <c r="FF1116" s="5"/>
      <c r="FG1116" s="5"/>
      <c r="FH1116" s="5"/>
      <c r="FI1116" s="5"/>
      <c r="FJ1116" s="5"/>
      <c r="FK1116" s="5"/>
      <c r="FL1116" s="5"/>
      <c r="FM1116" s="5"/>
      <c r="FN1116" s="5"/>
      <c r="FO1116" s="5"/>
      <c r="FP1116" s="5"/>
      <c r="FQ1116" s="5"/>
      <c r="FR1116" s="5"/>
      <c r="FS1116" s="5"/>
      <c r="FT1116" s="5"/>
      <c r="FU1116" s="5"/>
      <c r="FV1116" s="5"/>
      <c r="FW1116" s="5"/>
      <c r="FX1116" s="5"/>
      <c r="FY1116" s="5"/>
      <c r="FZ1116" s="5"/>
      <c r="GA1116" s="5"/>
      <c r="GB1116" s="5"/>
      <c r="GC1116" s="5"/>
      <c r="GD1116" s="5"/>
      <c r="GE1116" s="5"/>
      <c r="GF1116" s="5"/>
      <c r="GG1116" s="5"/>
      <c r="GH1116" s="5"/>
      <c r="GI1116" s="5"/>
      <c r="GJ1116" s="5"/>
      <c r="GK1116" s="5"/>
      <c r="GL1116" s="5"/>
      <c r="GM1116" s="5"/>
      <c r="GN1116" s="5"/>
      <c r="GO1116" s="5"/>
      <c r="GP1116" s="5"/>
      <c r="GQ1116" s="5"/>
      <c r="GR1116" s="5"/>
      <c r="GS1116" s="5"/>
      <c r="GT1116" s="5"/>
      <c r="GU1116" s="5"/>
      <c r="GV1116" s="5"/>
      <c r="GW1116" s="5"/>
      <c r="GX1116" s="5"/>
      <c r="GY1116" s="5"/>
      <c r="GZ1116" s="5"/>
      <c r="HA1116" s="5"/>
      <c r="HB1116" s="5"/>
      <c r="HC1116" s="5"/>
      <c r="HD1116" s="5"/>
      <c r="HE1116" s="5"/>
      <c r="HF1116" s="5"/>
      <c r="HG1116" s="5"/>
      <c r="HH1116" s="5"/>
      <c r="HI1116" s="5"/>
      <c r="HJ1116" s="5"/>
      <c r="HK1116" s="5"/>
      <c r="HL1116" s="5"/>
      <c r="HM1116" s="5"/>
      <c r="HN1116" s="5"/>
      <c r="HO1116" s="5"/>
      <c r="HP1116" s="5"/>
      <c r="HQ1116" s="5"/>
      <c r="HR1116" s="5"/>
      <c r="HS1116" s="5"/>
      <c r="HT1116" s="5"/>
      <c r="HU1116" s="5"/>
      <c r="HV1116" s="5"/>
      <c r="HW1116" s="5"/>
      <c r="HX1116" s="5"/>
      <c r="HY1116" s="5"/>
      <c r="HZ1116" s="5"/>
      <c r="IA1116" s="5"/>
      <c r="IB1116" s="5"/>
      <c r="IC1116" s="5"/>
      <c r="ID1116" s="5"/>
    </row>
    <row r="1117" spans="1:238" s="210" customFormat="1">
      <c r="A1117" s="122"/>
      <c r="B1117" s="116"/>
      <c r="C1117" s="117"/>
      <c r="D1117" s="118"/>
      <c r="E1117" s="119"/>
      <c r="F1117" s="120"/>
      <c r="G1117" s="121"/>
      <c r="H1117" s="6"/>
      <c r="I1117" s="40"/>
      <c r="J1117" s="41"/>
      <c r="K1117" s="42"/>
      <c r="L1117" s="38"/>
      <c r="N1117" s="39"/>
      <c r="O1117" s="39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  <c r="BG1117" s="5"/>
      <c r="BH1117" s="5"/>
      <c r="BI1117" s="5"/>
      <c r="BJ1117" s="5"/>
      <c r="BK1117" s="5"/>
      <c r="BL1117" s="5"/>
      <c r="BM1117" s="5"/>
      <c r="BN1117" s="5"/>
      <c r="BO1117" s="5"/>
      <c r="BP1117" s="5"/>
      <c r="BQ1117" s="5"/>
      <c r="BR1117" s="5"/>
      <c r="BS1117" s="5"/>
      <c r="BT1117" s="5"/>
      <c r="BU1117" s="5"/>
      <c r="BV1117" s="5"/>
      <c r="BW1117" s="5"/>
      <c r="BX1117" s="5"/>
      <c r="BY1117" s="5"/>
      <c r="BZ1117" s="5"/>
      <c r="CA1117" s="5"/>
      <c r="CB1117" s="5"/>
      <c r="CC1117" s="5"/>
      <c r="CD1117" s="5"/>
      <c r="CE1117" s="5"/>
      <c r="CF1117" s="5"/>
      <c r="CG1117" s="5"/>
      <c r="CH1117" s="5"/>
      <c r="CI1117" s="5"/>
      <c r="CJ1117" s="5"/>
      <c r="CK1117" s="5"/>
      <c r="CL1117" s="5"/>
      <c r="CM1117" s="5"/>
      <c r="CN1117" s="5"/>
      <c r="CO1117" s="5"/>
      <c r="CP1117" s="5"/>
      <c r="CQ1117" s="5"/>
      <c r="CR1117" s="5"/>
      <c r="CS1117" s="5"/>
      <c r="CT1117" s="5"/>
      <c r="CU1117" s="5"/>
      <c r="CV1117" s="5"/>
      <c r="CW1117" s="5"/>
      <c r="CX1117" s="5"/>
      <c r="CY1117" s="5"/>
      <c r="CZ1117" s="5"/>
      <c r="DA1117" s="5"/>
      <c r="DB1117" s="5"/>
      <c r="DC1117" s="5"/>
      <c r="DD1117" s="5"/>
      <c r="DE1117" s="5"/>
      <c r="DF1117" s="5"/>
      <c r="DG1117" s="5"/>
      <c r="DH1117" s="5"/>
      <c r="DI1117" s="5"/>
      <c r="DJ1117" s="5"/>
      <c r="DK1117" s="5"/>
      <c r="DL1117" s="5"/>
      <c r="DM1117" s="5"/>
      <c r="DN1117" s="5"/>
      <c r="DO1117" s="5"/>
      <c r="DP1117" s="5"/>
      <c r="DQ1117" s="5"/>
      <c r="DR1117" s="5"/>
      <c r="DS1117" s="5"/>
      <c r="DT1117" s="5"/>
      <c r="DU1117" s="5"/>
      <c r="DV1117" s="5"/>
      <c r="DW1117" s="5"/>
      <c r="DX1117" s="5"/>
      <c r="DY1117" s="5"/>
      <c r="DZ1117" s="5"/>
      <c r="EA1117" s="5"/>
      <c r="EB1117" s="5"/>
      <c r="EC1117" s="5"/>
      <c r="ED1117" s="5"/>
      <c r="EE1117" s="5"/>
      <c r="EF1117" s="5"/>
      <c r="EG1117" s="5"/>
      <c r="EH1117" s="5"/>
      <c r="EI1117" s="5"/>
      <c r="EJ1117" s="5"/>
      <c r="EK1117" s="5"/>
      <c r="EL1117" s="5"/>
      <c r="EM1117" s="5"/>
      <c r="EN1117" s="5"/>
      <c r="EO1117" s="5"/>
      <c r="EP1117" s="5"/>
      <c r="EQ1117" s="5"/>
      <c r="ER1117" s="5"/>
      <c r="ES1117" s="5"/>
      <c r="ET1117" s="5"/>
      <c r="EU1117" s="5"/>
      <c r="EV1117" s="5"/>
      <c r="EW1117" s="5"/>
      <c r="EX1117" s="5"/>
      <c r="EY1117" s="5"/>
      <c r="EZ1117" s="5"/>
      <c r="FA1117" s="5"/>
      <c r="FB1117" s="5"/>
      <c r="FC1117" s="5"/>
      <c r="FD1117" s="5"/>
      <c r="FE1117" s="5"/>
      <c r="FF1117" s="5"/>
      <c r="FG1117" s="5"/>
      <c r="FH1117" s="5"/>
      <c r="FI1117" s="5"/>
      <c r="FJ1117" s="5"/>
      <c r="FK1117" s="5"/>
      <c r="FL1117" s="5"/>
      <c r="FM1117" s="5"/>
      <c r="FN1117" s="5"/>
      <c r="FO1117" s="5"/>
      <c r="FP1117" s="5"/>
      <c r="FQ1117" s="5"/>
      <c r="FR1117" s="5"/>
      <c r="FS1117" s="5"/>
      <c r="FT1117" s="5"/>
      <c r="FU1117" s="5"/>
      <c r="FV1117" s="5"/>
      <c r="FW1117" s="5"/>
      <c r="FX1117" s="5"/>
      <c r="FY1117" s="5"/>
      <c r="FZ1117" s="5"/>
      <c r="GA1117" s="5"/>
      <c r="GB1117" s="5"/>
      <c r="GC1117" s="5"/>
      <c r="GD1117" s="5"/>
      <c r="GE1117" s="5"/>
      <c r="GF1117" s="5"/>
      <c r="GG1117" s="5"/>
      <c r="GH1117" s="5"/>
      <c r="GI1117" s="5"/>
      <c r="GJ1117" s="5"/>
      <c r="GK1117" s="5"/>
      <c r="GL1117" s="5"/>
      <c r="GM1117" s="5"/>
      <c r="GN1117" s="5"/>
      <c r="GO1117" s="5"/>
      <c r="GP1117" s="5"/>
      <c r="GQ1117" s="5"/>
      <c r="GR1117" s="5"/>
      <c r="GS1117" s="5"/>
      <c r="GT1117" s="5"/>
      <c r="GU1117" s="5"/>
      <c r="GV1117" s="5"/>
      <c r="GW1117" s="5"/>
      <c r="GX1117" s="5"/>
      <c r="GY1117" s="5"/>
      <c r="GZ1117" s="5"/>
      <c r="HA1117" s="5"/>
      <c r="HB1117" s="5"/>
      <c r="HC1117" s="5"/>
      <c r="HD1117" s="5"/>
      <c r="HE1117" s="5"/>
      <c r="HF1117" s="5"/>
      <c r="HG1117" s="5"/>
      <c r="HH1117" s="5"/>
      <c r="HI1117" s="5"/>
      <c r="HJ1117" s="5"/>
      <c r="HK1117" s="5"/>
      <c r="HL1117" s="5"/>
      <c r="HM1117" s="5"/>
      <c r="HN1117" s="5"/>
      <c r="HO1117" s="5"/>
      <c r="HP1117" s="5"/>
      <c r="HQ1117" s="5"/>
      <c r="HR1117" s="5"/>
      <c r="HS1117" s="5"/>
      <c r="HT1117" s="5"/>
      <c r="HU1117" s="5"/>
      <c r="HV1117" s="5"/>
      <c r="HW1117" s="5"/>
      <c r="HX1117" s="5"/>
      <c r="HY1117" s="5"/>
      <c r="HZ1117" s="5"/>
      <c r="IA1117" s="5"/>
      <c r="IB1117" s="5"/>
      <c r="IC1117" s="5"/>
      <c r="ID1117" s="5"/>
    </row>
    <row r="1118" spans="1:238" s="210" customFormat="1">
      <c r="A1118" s="122"/>
      <c r="B1118" s="116"/>
      <c r="C1118" s="117"/>
      <c r="D1118" s="118"/>
      <c r="E1118" s="119"/>
      <c r="F1118" s="120"/>
      <c r="G1118" s="121"/>
      <c r="H1118" s="6"/>
      <c r="I1118" s="40"/>
      <c r="J1118" s="41"/>
      <c r="K1118" s="42"/>
      <c r="L1118" s="38"/>
      <c r="N1118" s="39"/>
      <c r="O1118" s="39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5"/>
      <c r="DW1118" s="5"/>
      <c r="DX1118" s="5"/>
      <c r="DY1118" s="5"/>
      <c r="DZ1118" s="5"/>
      <c r="EA1118" s="5"/>
      <c r="EB1118" s="5"/>
      <c r="EC1118" s="5"/>
      <c r="ED1118" s="5"/>
      <c r="EE1118" s="5"/>
      <c r="EF1118" s="5"/>
      <c r="EG1118" s="5"/>
      <c r="EH1118" s="5"/>
      <c r="EI1118" s="5"/>
      <c r="EJ1118" s="5"/>
      <c r="EK1118" s="5"/>
      <c r="EL1118" s="5"/>
      <c r="EM1118" s="5"/>
      <c r="EN1118" s="5"/>
      <c r="EO1118" s="5"/>
      <c r="EP1118" s="5"/>
      <c r="EQ1118" s="5"/>
      <c r="ER1118" s="5"/>
      <c r="ES1118" s="5"/>
      <c r="ET1118" s="5"/>
      <c r="EU1118" s="5"/>
      <c r="EV1118" s="5"/>
      <c r="EW1118" s="5"/>
      <c r="EX1118" s="5"/>
      <c r="EY1118" s="5"/>
      <c r="EZ1118" s="5"/>
      <c r="FA1118" s="5"/>
      <c r="FB1118" s="5"/>
      <c r="FC1118" s="5"/>
      <c r="FD1118" s="5"/>
      <c r="FE1118" s="5"/>
      <c r="FF1118" s="5"/>
      <c r="FG1118" s="5"/>
      <c r="FH1118" s="5"/>
      <c r="FI1118" s="5"/>
      <c r="FJ1118" s="5"/>
      <c r="FK1118" s="5"/>
      <c r="FL1118" s="5"/>
      <c r="FM1118" s="5"/>
      <c r="FN1118" s="5"/>
      <c r="FO1118" s="5"/>
      <c r="FP1118" s="5"/>
      <c r="FQ1118" s="5"/>
      <c r="FR1118" s="5"/>
      <c r="FS1118" s="5"/>
      <c r="FT1118" s="5"/>
      <c r="FU1118" s="5"/>
      <c r="FV1118" s="5"/>
      <c r="FW1118" s="5"/>
      <c r="FX1118" s="5"/>
      <c r="FY1118" s="5"/>
      <c r="FZ1118" s="5"/>
      <c r="GA1118" s="5"/>
      <c r="GB1118" s="5"/>
      <c r="GC1118" s="5"/>
      <c r="GD1118" s="5"/>
      <c r="GE1118" s="5"/>
      <c r="GF1118" s="5"/>
      <c r="GG1118" s="5"/>
      <c r="GH1118" s="5"/>
      <c r="GI1118" s="5"/>
      <c r="GJ1118" s="5"/>
      <c r="GK1118" s="5"/>
      <c r="GL1118" s="5"/>
      <c r="GM1118" s="5"/>
      <c r="GN1118" s="5"/>
      <c r="GO1118" s="5"/>
      <c r="GP1118" s="5"/>
      <c r="GQ1118" s="5"/>
      <c r="GR1118" s="5"/>
      <c r="GS1118" s="5"/>
      <c r="GT1118" s="5"/>
      <c r="GU1118" s="5"/>
      <c r="GV1118" s="5"/>
      <c r="GW1118" s="5"/>
      <c r="GX1118" s="5"/>
      <c r="GY1118" s="5"/>
      <c r="GZ1118" s="5"/>
      <c r="HA1118" s="5"/>
      <c r="HB1118" s="5"/>
      <c r="HC1118" s="5"/>
      <c r="HD1118" s="5"/>
      <c r="HE1118" s="5"/>
      <c r="HF1118" s="5"/>
      <c r="HG1118" s="5"/>
      <c r="HH1118" s="5"/>
      <c r="HI1118" s="5"/>
      <c r="HJ1118" s="5"/>
      <c r="HK1118" s="5"/>
      <c r="HL1118" s="5"/>
      <c r="HM1118" s="5"/>
      <c r="HN1118" s="5"/>
      <c r="HO1118" s="5"/>
      <c r="HP1118" s="5"/>
      <c r="HQ1118" s="5"/>
      <c r="HR1118" s="5"/>
      <c r="HS1118" s="5"/>
      <c r="HT1118" s="5"/>
      <c r="HU1118" s="5"/>
      <c r="HV1118" s="5"/>
      <c r="HW1118" s="5"/>
      <c r="HX1118" s="5"/>
      <c r="HY1118" s="5"/>
      <c r="HZ1118" s="5"/>
      <c r="IA1118" s="5"/>
      <c r="IB1118" s="5"/>
      <c r="IC1118" s="5"/>
      <c r="ID1118" s="5"/>
    </row>
    <row r="1120" spans="1:238" s="210" customFormat="1">
      <c r="A1120" s="122"/>
      <c r="B1120" s="116"/>
      <c r="C1120" s="117"/>
      <c r="D1120" s="118"/>
      <c r="E1120" s="119"/>
      <c r="F1120" s="120"/>
      <c r="G1120" s="121"/>
      <c r="H1120" s="6"/>
      <c r="I1120" s="40"/>
      <c r="J1120" s="41"/>
      <c r="K1120" s="42"/>
      <c r="L1120" s="38"/>
      <c r="N1120" s="39"/>
      <c r="O1120" s="39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  <c r="BG1120" s="5"/>
      <c r="BH1120" s="5"/>
      <c r="BI1120" s="5"/>
      <c r="BJ1120" s="5"/>
      <c r="BK1120" s="5"/>
      <c r="BL1120" s="5"/>
      <c r="BM1120" s="5"/>
      <c r="BN1120" s="5"/>
      <c r="BO1120" s="5"/>
      <c r="BP1120" s="5"/>
      <c r="BQ1120" s="5"/>
      <c r="BR1120" s="5"/>
      <c r="BS1120" s="5"/>
      <c r="BT1120" s="5"/>
      <c r="BU1120" s="5"/>
      <c r="BV1120" s="5"/>
      <c r="BW1120" s="5"/>
      <c r="BX1120" s="5"/>
      <c r="BY1120" s="5"/>
      <c r="BZ1120" s="5"/>
      <c r="CA1120" s="5"/>
      <c r="CB1120" s="5"/>
      <c r="CC1120" s="5"/>
      <c r="CD1120" s="5"/>
      <c r="CE1120" s="5"/>
      <c r="CF1120" s="5"/>
      <c r="CG1120" s="5"/>
      <c r="CH1120" s="5"/>
      <c r="CI1120" s="5"/>
      <c r="CJ1120" s="5"/>
      <c r="CK1120" s="5"/>
      <c r="CL1120" s="5"/>
      <c r="CM1120" s="5"/>
      <c r="CN1120" s="5"/>
      <c r="CO1120" s="5"/>
      <c r="CP1120" s="5"/>
      <c r="CQ1120" s="5"/>
      <c r="CR1120" s="5"/>
      <c r="CS1120" s="5"/>
      <c r="CT1120" s="5"/>
      <c r="CU1120" s="5"/>
      <c r="CV1120" s="5"/>
      <c r="CW1120" s="5"/>
      <c r="CX1120" s="5"/>
      <c r="CY1120" s="5"/>
      <c r="CZ1120" s="5"/>
      <c r="DA1120" s="5"/>
      <c r="DB1120" s="5"/>
      <c r="DC1120" s="5"/>
      <c r="DD1120" s="5"/>
      <c r="DE1120" s="5"/>
      <c r="DF1120" s="5"/>
      <c r="DG1120" s="5"/>
      <c r="DH1120" s="5"/>
      <c r="DI1120" s="5"/>
      <c r="DJ1120" s="5"/>
      <c r="DK1120" s="5"/>
      <c r="DL1120" s="5"/>
      <c r="DM1120" s="5"/>
      <c r="DN1120" s="5"/>
      <c r="DO1120" s="5"/>
      <c r="DP1120" s="5"/>
      <c r="DQ1120" s="5"/>
      <c r="DR1120" s="5"/>
      <c r="DS1120" s="5"/>
      <c r="DT1120" s="5"/>
      <c r="DU1120" s="5"/>
      <c r="DV1120" s="5"/>
      <c r="DW1120" s="5"/>
      <c r="DX1120" s="5"/>
      <c r="DY1120" s="5"/>
      <c r="DZ1120" s="5"/>
      <c r="EA1120" s="5"/>
      <c r="EB1120" s="5"/>
      <c r="EC1120" s="5"/>
      <c r="ED1120" s="5"/>
      <c r="EE1120" s="5"/>
      <c r="EF1120" s="5"/>
      <c r="EG1120" s="5"/>
      <c r="EH1120" s="5"/>
      <c r="EI1120" s="5"/>
      <c r="EJ1120" s="5"/>
      <c r="EK1120" s="5"/>
      <c r="EL1120" s="5"/>
      <c r="EM1120" s="5"/>
      <c r="EN1120" s="5"/>
      <c r="EO1120" s="5"/>
      <c r="EP1120" s="5"/>
      <c r="EQ1120" s="5"/>
      <c r="ER1120" s="5"/>
      <c r="ES1120" s="5"/>
      <c r="ET1120" s="5"/>
      <c r="EU1120" s="5"/>
      <c r="EV1120" s="5"/>
      <c r="EW1120" s="5"/>
      <c r="EX1120" s="5"/>
      <c r="EY1120" s="5"/>
      <c r="EZ1120" s="5"/>
      <c r="FA1120" s="5"/>
      <c r="FB1120" s="5"/>
      <c r="FC1120" s="5"/>
      <c r="FD1120" s="5"/>
      <c r="FE1120" s="5"/>
      <c r="FF1120" s="5"/>
      <c r="FG1120" s="5"/>
      <c r="FH1120" s="5"/>
      <c r="FI1120" s="5"/>
      <c r="FJ1120" s="5"/>
      <c r="FK1120" s="5"/>
      <c r="FL1120" s="5"/>
      <c r="FM1120" s="5"/>
      <c r="FN1120" s="5"/>
      <c r="FO1120" s="5"/>
      <c r="FP1120" s="5"/>
      <c r="FQ1120" s="5"/>
      <c r="FR1120" s="5"/>
      <c r="FS1120" s="5"/>
      <c r="FT1120" s="5"/>
      <c r="FU1120" s="5"/>
      <c r="FV1120" s="5"/>
      <c r="FW1120" s="5"/>
      <c r="FX1120" s="5"/>
      <c r="FY1120" s="5"/>
      <c r="FZ1120" s="5"/>
      <c r="GA1120" s="5"/>
      <c r="GB1120" s="5"/>
      <c r="GC1120" s="5"/>
      <c r="GD1120" s="5"/>
      <c r="GE1120" s="5"/>
      <c r="GF1120" s="5"/>
      <c r="GG1120" s="5"/>
      <c r="GH1120" s="5"/>
      <c r="GI1120" s="5"/>
      <c r="GJ1120" s="5"/>
      <c r="GK1120" s="5"/>
      <c r="GL1120" s="5"/>
      <c r="GM1120" s="5"/>
      <c r="GN1120" s="5"/>
      <c r="GO1120" s="5"/>
      <c r="GP1120" s="5"/>
      <c r="GQ1120" s="5"/>
      <c r="GR1120" s="5"/>
      <c r="GS1120" s="5"/>
      <c r="GT1120" s="5"/>
      <c r="GU1120" s="5"/>
      <c r="GV1120" s="5"/>
      <c r="GW1120" s="5"/>
      <c r="GX1120" s="5"/>
      <c r="GY1120" s="5"/>
      <c r="GZ1120" s="5"/>
      <c r="HA1120" s="5"/>
      <c r="HB1120" s="5"/>
      <c r="HC1120" s="5"/>
      <c r="HD1120" s="5"/>
      <c r="HE1120" s="5"/>
      <c r="HF1120" s="5"/>
      <c r="HG1120" s="5"/>
      <c r="HH1120" s="5"/>
      <c r="HI1120" s="5"/>
      <c r="HJ1120" s="5"/>
      <c r="HK1120" s="5"/>
      <c r="HL1120" s="5"/>
      <c r="HM1120" s="5"/>
      <c r="HN1120" s="5"/>
      <c r="HO1120" s="5"/>
      <c r="HP1120" s="5"/>
      <c r="HQ1120" s="5"/>
      <c r="HR1120" s="5"/>
      <c r="HS1120" s="5"/>
      <c r="HT1120" s="5"/>
      <c r="HU1120" s="5"/>
      <c r="HV1120" s="5"/>
      <c r="HW1120" s="5"/>
      <c r="HX1120" s="5"/>
      <c r="HY1120" s="5"/>
      <c r="HZ1120" s="5"/>
      <c r="IA1120" s="5"/>
      <c r="IB1120" s="5"/>
      <c r="IC1120" s="5"/>
      <c r="ID1120" s="5"/>
    </row>
    <row r="1122" spans="1:238" s="210" customFormat="1">
      <c r="A1122" s="122"/>
      <c r="B1122" s="116"/>
      <c r="C1122" s="117"/>
      <c r="D1122" s="118"/>
      <c r="E1122" s="119"/>
      <c r="F1122" s="120"/>
      <c r="G1122" s="121"/>
      <c r="H1122" s="6"/>
      <c r="I1122" s="40"/>
      <c r="J1122" s="41"/>
      <c r="K1122" s="42"/>
      <c r="L1122" s="38"/>
      <c r="N1122" s="39"/>
      <c r="O1122" s="39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5"/>
      <c r="DW1122" s="5"/>
      <c r="DX1122" s="5"/>
      <c r="DY1122" s="5"/>
      <c r="DZ1122" s="5"/>
      <c r="EA1122" s="5"/>
      <c r="EB1122" s="5"/>
      <c r="EC1122" s="5"/>
      <c r="ED1122" s="5"/>
      <c r="EE1122" s="5"/>
      <c r="EF1122" s="5"/>
      <c r="EG1122" s="5"/>
      <c r="EH1122" s="5"/>
      <c r="EI1122" s="5"/>
      <c r="EJ1122" s="5"/>
      <c r="EK1122" s="5"/>
      <c r="EL1122" s="5"/>
      <c r="EM1122" s="5"/>
      <c r="EN1122" s="5"/>
      <c r="EO1122" s="5"/>
      <c r="EP1122" s="5"/>
      <c r="EQ1122" s="5"/>
      <c r="ER1122" s="5"/>
      <c r="ES1122" s="5"/>
      <c r="ET1122" s="5"/>
      <c r="EU1122" s="5"/>
      <c r="EV1122" s="5"/>
      <c r="EW1122" s="5"/>
      <c r="EX1122" s="5"/>
      <c r="EY1122" s="5"/>
      <c r="EZ1122" s="5"/>
      <c r="FA1122" s="5"/>
      <c r="FB1122" s="5"/>
      <c r="FC1122" s="5"/>
      <c r="FD1122" s="5"/>
      <c r="FE1122" s="5"/>
      <c r="FF1122" s="5"/>
      <c r="FG1122" s="5"/>
      <c r="FH1122" s="5"/>
      <c r="FI1122" s="5"/>
      <c r="FJ1122" s="5"/>
      <c r="FK1122" s="5"/>
      <c r="FL1122" s="5"/>
      <c r="FM1122" s="5"/>
      <c r="FN1122" s="5"/>
      <c r="FO1122" s="5"/>
      <c r="FP1122" s="5"/>
      <c r="FQ1122" s="5"/>
      <c r="FR1122" s="5"/>
      <c r="FS1122" s="5"/>
      <c r="FT1122" s="5"/>
      <c r="FU1122" s="5"/>
      <c r="FV1122" s="5"/>
      <c r="FW1122" s="5"/>
      <c r="FX1122" s="5"/>
      <c r="FY1122" s="5"/>
      <c r="FZ1122" s="5"/>
      <c r="GA1122" s="5"/>
      <c r="GB1122" s="5"/>
      <c r="GC1122" s="5"/>
      <c r="GD1122" s="5"/>
      <c r="GE1122" s="5"/>
      <c r="GF1122" s="5"/>
      <c r="GG1122" s="5"/>
      <c r="GH1122" s="5"/>
      <c r="GI1122" s="5"/>
      <c r="GJ1122" s="5"/>
      <c r="GK1122" s="5"/>
      <c r="GL1122" s="5"/>
      <c r="GM1122" s="5"/>
      <c r="GN1122" s="5"/>
      <c r="GO1122" s="5"/>
      <c r="GP1122" s="5"/>
      <c r="GQ1122" s="5"/>
      <c r="GR1122" s="5"/>
      <c r="GS1122" s="5"/>
      <c r="GT1122" s="5"/>
      <c r="GU1122" s="5"/>
      <c r="GV1122" s="5"/>
      <c r="GW1122" s="5"/>
      <c r="GX1122" s="5"/>
      <c r="GY1122" s="5"/>
      <c r="GZ1122" s="5"/>
      <c r="HA1122" s="5"/>
      <c r="HB1122" s="5"/>
      <c r="HC1122" s="5"/>
      <c r="HD1122" s="5"/>
      <c r="HE1122" s="5"/>
      <c r="HF1122" s="5"/>
      <c r="HG1122" s="5"/>
      <c r="HH1122" s="5"/>
      <c r="HI1122" s="5"/>
      <c r="HJ1122" s="5"/>
      <c r="HK1122" s="5"/>
      <c r="HL1122" s="5"/>
      <c r="HM1122" s="5"/>
      <c r="HN1122" s="5"/>
      <c r="HO1122" s="5"/>
      <c r="HP1122" s="5"/>
      <c r="HQ1122" s="5"/>
      <c r="HR1122" s="5"/>
      <c r="HS1122" s="5"/>
      <c r="HT1122" s="5"/>
      <c r="HU1122" s="5"/>
      <c r="HV1122" s="5"/>
      <c r="HW1122" s="5"/>
      <c r="HX1122" s="5"/>
      <c r="HY1122" s="5"/>
      <c r="HZ1122" s="5"/>
      <c r="IA1122" s="5"/>
      <c r="IB1122" s="5"/>
      <c r="IC1122" s="5"/>
      <c r="ID1122" s="5"/>
    </row>
    <row r="1124" spans="1:238" s="210" customFormat="1">
      <c r="A1124" s="122"/>
      <c r="B1124" s="116"/>
      <c r="C1124" s="117"/>
      <c r="D1124" s="118"/>
      <c r="E1124" s="119"/>
      <c r="F1124" s="120"/>
      <c r="G1124" s="121"/>
      <c r="H1124" s="6"/>
      <c r="I1124" s="40"/>
      <c r="J1124" s="41"/>
      <c r="K1124" s="42"/>
      <c r="L1124" s="38"/>
      <c r="N1124" s="39"/>
      <c r="O1124" s="39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  <c r="BG1124" s="5"/>
      <c r="BH1124" s="5"/>
      <c r="BI1124" s="5"/>
      <c r="BJ1124" s="5"/>
      <c r="BK1124" s="5"/>
      <c r="BL1124" s="5"/>
      <c r="BM1124" s="5"/>
      <c r="BN1124" s="5"/>
      <c r="BO1124" s="5"/>
      <c r="BP1124" s="5"/>
      <c r="BQ1124" s="5"/>
      <c r="BR1124" s="5"/>
      <c r="BS1124" s="5"/>
      <c r="BT1124" s="5"/>
      <c r="BU1124" s="5"/>
      <c r="BV1124" s="5"/>
      <c r="BW1124" s="5"/>
      <c r="BX1124" s="5"/>
      <c r="BY1124" s="5"/>
      <c r="BZ1124" s="5"/>
      <c r="CA1124" s="5"/>
      <c r="CB1124" s="5"/>
      <c r="CC1124" s="5"/>
      <c r="CD1124" s="5"/>
      <c r="CE1124" s="5"/>
      <c r="CF1124" s="5"/>
      <c r="CG1124" s="5"/>
      <c r="CH1124" s="5"/>
      <c r="CI1124" s="5"/>
      <c r="CJ1124" s="5"/>
      <c r="CK1124" s="5"/>
      <c r="CL1124" s="5"/>
      <c r="CM1124" s="5"/>
      <c r="CN1124" s="5"/>
      <c r="CO1124" s="5"/>
      <c r="CP1124" s="5"/>
      <c r="CQ1124" s="5"/>
      <c r="CR1124" s="5"/>
      <c r="CS1124" s="5"/>
      <c r="CT1124" s="5"/>
      <c r="CU1124" s="5"/>
      <c r="CV1124" s="5"/>
      <c r="CW1124" s="5"/>
      <c r="CX1124" s="5"/>
      <c r="CY1124" s="5"/>
      <c r="CZ1124" s="5"/>
      <c r="DA1124" s="5"/>
      <c r="DB1124" s="5"/>
      <c r="DC1124" s="5"/>
      <c r="DD1124" s="5"/>
      <c r="DE1124" s="5"/>
      <c r="DF1124" s="5"/>
      <c r="DG1124" s="5"/>
      <c r="DH1124" s="5"/>
      <c r="DI1124" s="5"/>
      <c r="DJ1124" s="5"/>
      <c r="DK1124" s="5"/>
      <c r="DL1124" s="5"/>
      <c r="DM1124" s="5"/>
      <c r="DN1124" s="5"/>
      <c r="DO1124" s="5"/>
      <c r="DP1124" s="5"/>
      <c r="DQ1124" s="5"/>
      <c r="DR1124" s="5"/>
      <c r="DS1124" s="5"/>
      <c r="DT1124" s="5"/>
      <c r="DU1124" s="5"/>
      <c r="DV1124" s="5"/>
      <c r="DW1124" s="5"/>
      <c r="DX1124" s="5"/>
      <c r="DY1124" s="5"/>
      <c r="DZ1124" s="5"/>
      <c r="EA1124" s="5"/>
      <c r="EB1124" s="5"/>
      <c r="EC1124" s="5"/>
      <c r="ED1124" s="5"/>
      <c r="EE1124" s="5"/>
      <c r="EF1124" s="5"/>
      <c r="EG1124" s="5"/>
      <c r="EH1124" s="5"/>
      <c r="EI1124" s="5"/>
      <c r="EJ1124" s="5"/>
      <c r="EK1124" s="5"/>
      <c r="EL1124" s="5"/>
      <c r="EM1124" s="5"/>
      <c r="EN1124" s="5"/>
      <c r="EO1124" s="5"/>
      <c r="EP1124" s="5"/>
      <c r="EQ1124" s="5"/>
      <c r="ER1124" s="5"/>
      <c r="ES1124" s="5"/>
      <c r="ET1124" s="5"/>
      <c r="EU1124" s="5"/>
      <c r="EV1124" s="5"/>
      <c r="EW1124" s="5"/>
      <c r="EX1124" s="5"/>
      <c r="EY1124" s="5"/>
      <c r="EZ1124" s="5"/>
      <c r="FA1124" s="5"/>
      <c r="FB1124" s="5"/>
      <c r="FC1124" s="5"/>
      <c r="FD1124" s="5"/>
      <c r="FE1124" s="5"/>
      <c r="FF1124" s="5"/>
      <c r="FG1124" s="5"/>
      <c r="FH1124" s="5"/>
      <c r="FI1124" s="5"/>
      <c r="FJ1124" s="5"/>
      <c r="FK1124" s="5"/>
      <c r="FL1124" s="5"/>
      <c r="FM1124" s="5"/>
      <c r="FN1124" s="5"/>
      <c r="FO1124" s="5"/>
      <c r="FP1124" s="5"/>
      <c r="FQ1124" s="5"/>
      <c r="FR1124" s="5"/>
      <c r="FS1124" s="5"/>
      <c r="FT1124" s="5"/>
      <c r="FU1124" s="5"/>
      <c r="FV1124" s="5"/>
      <c r="FW1124" s="5"/>
      <c r="FX1124" s="5"/>
      <c r="FY1124" s="5"/>
      <c r="FZ1124" s="5"/>
      <c r="GA1124" s="5"/>
      <c r="GB1124" s="5"/>
      <c r="GC1124" s="5"/>
      <c r="GD1124" s="5"/>
      <c r="GE1124" s="5"/>
      <c r="GF1124" s="5"/>
      <c r="GG1124" s="5"/>
      <c r="GH1124" s="5"/>
      <c r="GI1124" s="5"/>
      <c r="GJ1124" s="5"/>
      <c r="GK1124" s="5"/>
      <c r="GL1124" s="5"/>
      <c r="GM1124" s="5"/>
      <c r="GN1124" s="5"/>
      <c r="GO1124" s="5"/>
      <c r="GP1124" s="5"/>
      <c r="GQ1124" s="5"/>
      <c r="GR1124" s="5"/>
      <c r="GS1124" s="5"/>
      <c r="GT1124" s="5"/>
      <c r="GU1124" s="5"/>
      <c r="GV1124" s="5"/>
      <c r="GW1124" s="5"/>
      <c r="GX1124" s="5"/>
      <c r="GY1124" s="5"/>
      <c r="GZ1124" s="5"/>
      <c r="HA1124" s="5"/>
      <c r="HB1124" s="5"/>
      <c r="HC1124" s="5"/>
      <c r="HD1124" s="5"/>
      <c r="HE1124" s="5"/>
      <c r="HF1124" s="5"/>
      <c r="HG1124" s="5"/>
      <c r="HH1124" s="5"/>
      <c r="HI1124" s="5"/>
      <c r="HJ1124" s="5"/>
      <c r="HK1124" s="5"/>
      <c r="HL1124" s="5"/>
      <c r="HM1124" s="5"/>
      <c r="HN1124" s="5"/>
      <c r="HO1124" s="5"/>
      <c r="HP1124" s="5"/>
      <c r="HQ1124" s="5"/>
      <c r="HR1124" s="5"/>
      <c r="HS1124" s="5"/>
      <c r="HT1124" s="5"/>
      <c r="HU1124" s="5"/>
      <c r="HV1124" s="5"/>
      <c r="HW1124" s="5"/>
      <c r="HX1124" s="5"/>
      <c r="HY1124" s="5"/>
      <c r="HZ1124" s="5"/>
      <c r="IA1124" s="5"/>
      <c r="IB1124" s="5"/>
      <c r="IC1124" s="5"/>
      <c r="ID1124" s="5"/>
    </row>
    <row r="1126" spans="1:238" s="210" customFormat="1">
      <c r="A1126" s="122"/>
      <c r="B1126" s="116"/>
      <c r="C1126" s="117"/>
      <c r="D1126" s="118"/>
      <c r="E1126" s="119"/>
      <c r="F1126" s="120"/>
      <c r="G1126" s="121"/>
      <c r="H1126" s="6"/>
      <c r="I1126" s="40"/>
      <c r="J1126" s="41"/>
      <c r="K1126" s="42"/>
      <c r="L1126" s="38"/>
      <c r="N1126" s="39"/>
      <c r="O1126" s="39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5"/>
      <c r="DW1126" s="5"/>
      <c r="DX1126" s="5"/>
      <c r="DY1126" s="5"/>
      <c r="DZ1126" s="5"/>
      <c r="EA1126" s="5"/>
      <c r="EB1126" s="5"/>
      <c r="EC1126" s="5"/>
      <c r="ED1126" s="5"/>
      <c r="EE1126" s="5"/>
      <c r="EF1126" s="5"/>
      <c r="EG1126" s="5"/>
      <c r="EH1126" s="5"/>
      <c r="EI1126" s="5"/>
      <c r="EJ1126" s="5"/>
      <c r="EK1126" s="5"/>
      <c r="EL1126" s="5"/>
      <c r="EM1126" s="5"/>
      <c r="EN1126" s="5"/>
      <c r="EO1126" s="5"/>
      <c r="EP1126" s="5"/>
      <c r="EQ1126" s="5"/>
      <c r="ER1126" s="5"/>
      <c r="ES1126" s="5"/>
      <c r="ET1126" s="5"/>
      <c r="EU1126" s="5"/>
      <c r="EV1126" s="5"/>
      <c r="EW1126" s="5"/>
      <c r="EX1126" s="5"/>
      <c r="EY1126" s="5"/>
      <c r="EZ1126" s="5"/>
      <c r="FA1126" s="5"/>
      <c r="FB1126" s="5"/>
      <c r="FC1126" s="5"/>
      <c r="FD1126" s="5"/>
      <c r="FE1126" s="5"/>
      <c r="FF1126" s="5"/>
      <c r="FG1126" s="5"/>
      <c r="FH1126" s="5"/>
      <c r="FI1126" s="5"/>
      <c r="FJ1126" s="5"/>
      <c r="FK1126" s="5"/>
      <c r="FL1126" s="5"/>
      <c r="FM1126" s="5"/>
      <c r="FN1126" s="5"/>
      <c r="FO1126" s="5"/>
      <c r="FP1126" s="5"/>
      <c r="FQ1126" s="5"/>
      <c r="FR1126" s="5"/>
      <c r="FS1126" s="5"/>
      <c r="FT1126" s="5"/>
      <c r="FU1126" s="5"/>
      <c r="FV1126" s="5"/>
      <c r="FW1126" s="5"/>
      <c r="FX1126" s="5"/>
      <c r="FY1126" s="5"/>
      <c r="FZ1126" s="5"/>
      <c r="GA1126" s="5"/>
      <c r="GB1126" s="5"/>
      <c r="GC1126" s="5"/>
      <c r="GD1126" s="5"/>
      <c r="GE1126" s="5"/>
      <c r="GF1126" s="5"/>
      <c r="GG1126" s="5"/>
      <c r="GH1126" s="5"/>
      <c r="GI1126" s="5"/>
      <c r="GJ1126" s="5"/>
      <c r="GK1126" s="5"/>
      <c r="GL1126" s="5"/>
      <c r="GM1126" s="5"/>
      <c r="GN1126" s="5"/>
      <c r="GO1126" s="5"/>
      <c r="GP1126" s="5"/>
      <c r="GQ1126" s="5"/>
      <c r="GR1126" s="5"/>
      <c r="GS1126" s="5"/>
      <c r="GT1126" s="5"/>
      <c r="GU1126" s="5"/>
      <c r="GV1126" s="5"/>
      <c r="GW1126" s="5"/>
      <c r="GX1126" s="5"/>
      <c r="GY1126" s="5"/>
      <c r="GZ1126" s="5"/>
      <c r="HA1126" s="5"/>
      <c r="HB1126" s="5"/>
      <c r="HC1126" s="5"/>
      <c r="HD1126" s="5"/>
      <c r="HE1126" s="5"/>
      <c r="HF1126" s="5"/>
      <c r="HG1126" s="5"/>
      <c r="HH1126" s="5"/>
      <c r="HI1126" s="5"/>
      <c r="HJ1126" s="5"/>
      <c r="HK1126" s="5"/>
      <c r="HL1126" s="5"/>
      <c r="HM1126" s="5"/>
      <c r="HN1126" s="5"/>
      <c r="HO1126" s="5"/>
      <c r="HP1126" s="5"/>
      <c r="HQ1126" s="5"/>
      <c r="HR1126" s="5"/>
      <c r="HS1126" s="5"/>
      <c r="HT1126" s="5"/>
      <c r="HU1126" s="5"/>
      <c r="HV1126" s="5"/>
      <c r="HW1126" s="5"/>
      <c r="HX1126" s="5"/>
      <c r="HY1126" s="5"/>
      <c r="HZ1126" s="5"/>
      <c r="IA1126" s="5"/>
      <c r="IB1126" s="5"/>
      <c r="IC1126" s="5"/>
      <c r="ID1126" s="5"/>
    </row>
    <row r="1127" spans="1:238" s="210" customFormat="1">
      <c r="A1127" s="122"/>
      <c r="B1127" s="116"/>
      <c r="C1127" s="117"/>
      <c r="D1127" s="118"/>
      <c r="E1127" s="119"/>
      <c r="F1127" s="120"/>
      <c r="G1127" s="121"/>
      <c r="H1127" s="6"/>
      <c r="I1127" s="40"/>
      <c r="J1127" s="41"/>
      <c r="K1127" s="42"/>
      <c r="L1127" s="38"/>
      <c r="N1127" s="39"/>
      <c r="O1127" s="39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5"/>
      <c r="BG1127" s="5"/>
      <c r="BH1127" s="5"/>
      <c r="BI1127" s="5"/>
      <c r="BJ1127" s="5"/>
      <c r="BK1127" s="5"/>
      <c r="BL1127" s="5"/>
      <c r="BM1127" s="5"/>
      <c r="BN1127" s="5"/>
      <c r="BO1127" s="5"/>
      <c r="BP1127" s="5"/>
      <c r="BQ1127" s="5"/>
      <c r="BR1127" s="5"/>
      <c r="BS1127" s="5"/>
      <c r="BT1127" s="5"/>
      <c r="BU1127" s="5"/>
      <c r="BV1127" s="5"/>
      <c r="BW1127" s="5"/>
      <c r="BX1127" s="5"/>
      <c r="BY1127" s="5"/>
      <c r="BZ1127" s="5"/>
      <c r="CA1127" s="5"/>
      <c r="CB1127" s="5"/>
      <c r="CC1127" s="5"/>
      <c r="CD1127" s="5"/>
      <c r="CE1127" s="5"/>
      <c r="CF1127" s="5"/>
      <c r="CG1127" s="5"/>
      <c r="CH1127" s="5"/>
      <c r="CI1127" s="5"/>
      <c r="CJ1127" s="5"/>
      <c r="CK1127" s="5"/>
      <c r="CL1127" s="5"/>
      <c r="CM1127" s="5"/>
      <c r="CN1127" s="5"/>
      <c r="CO1127" s="5"/>
      <c r="CP1127" s="5"/>
      <c r="CQ1127" s="5"/>
      <c r="CR1127" s="5"/>
      <c r="CS1127" s="5"/>
      <c r="CT1127" s="5"/>
      <c r="CU1127" s="5"/>
      <c r="CV1127" s="5"/>
      <c r="CW1127" s="5"/>
      <c r="CX1127" s="5"/>
      <c r="CY1127" s="5"/>
      <c r="CZ1127" s="5"/>
      <c r="DA1127" s="5"/>
      <c r="DB1127" s="5"/>
      <c r="DC1127" s="5"/>
      <c r="DD1127" s="5"/>
      <c r="DE1127" s="5"/>
      <c r="DF1127" s="5"/>
      <c r="DG1127" s="5"/>
      <c r="DH1127" s="5"/>
      <c r="DI1127" s="5"/>
      <c r="DJ1127" s="5"/>
      <c r="DK1127" s="5"/>
      <c r="DL1127" s="5"/>
      <c r="DM1127" s="5"/>
      <c r="DN1127" s="5"/>
      <c r="DO1127" s="5"/>
      <c r="DP1127" s="5"/>
      <c r="DQ1127" s="5"/>
      <c r="DR1127" s="5"/>
      <c r="DS1127" s="5"/>
      <c r="DT1127" s="5"/>
      <c r="DU1127" s="5"/>
      <c r="DV1127" s="5"/>
      <c r="DW1127" s="5"/>
      <c r="DX1127" s="5"/>
      <c r="DY1127" s="5"/>
      <c r="DZ1127" s="5"/>
      <c r="EA1127" s="5"/>
      <c r="EB1127" s="5"/>
      <c r="EC1127" s="5"/>
      <c r="ED1127" s="5"/>
      <c r="EE1127" s="5"/>
      <c r="EF1127" s="5"/>
      <c r="EG1127" s="5"/>
      <c r="EH1127" s="5"/>
      <c r="EI1127" s="5"/>
      <c r="EJ1127" s="5"/>
      <c r="EK1127" s="5"/>
      <c r="EL1127" s="5"/>
      <c r="EM1127" s="5"/>
      <c r="EN1127" s="5"/>
      <c r="EO1127" s="5"/>
      <c r="EP1127" s="5"/>
      <c r="EQ1127" s="5"/>
      <c r="ER1127" s="5"/>
      <c r="ES1127" s="5"/>
      <c r="ET1127" s="5"/>
      <c r="EU1127" s="5"/>
      <c r="EV1127" s="5"/>
      <c r="EW1127" s="5"/>
      <c r="EX1127" s="5"/>
      <c r="EY1127" s="5"/>
      <c r="EZ1127" s="5"/>
      <c r="FA1127" s="5"/>
      <c r="FB1127" s="5"/>
      <c r="FC1127" s="5"/>
      <c r="FD1127" s="5"/>
      <c r="FE1127" s="5"/>
      <c r="FF1127" s="5"/>
      <c r="FG1127" s="5"/>
      <c r="FH1127" s="5"/>
      <c r="FI1127" s="5"/>
      <c r="FJ1127" s="5"/>
      <c r="FK1127" s="5"/>
      <c r="FL1127" s="5"/>
      <c r="FM1127" s="5"/>
      <c r="FN1127" s="5"/>
      <c r="FO1127" s="5"/>
      <c r="FP1127" s="5"/>
      <c r="FQ1127" s="5"/>
      <c r="FR1127" s="5"/>
      <c r="FS1127" s="5"/>
      <c r="FT1127" s="5"/>
      <c r="FU1127" s="5"/>
      <c r="FV1127" s="5"/>
      <c r="FW1127" s="5"/>
      <c r="FX1127" s="5"/>
      <c r="FY1127" s="5"/>
      <c r="FZ1127" s="5"/>
      <c r="GA1127" s="5"/>
      <c r="GB1127" s="5"/>
      <c r="GC1127" s="5"/>
      <c r="GD1127" s="5"/>
      <c r="GE1127" s="5"/>
      <c r="GF1127" s="5"/>
      <c r="GG1127" s="5"/>
      <c r="GH1127" s="5"/>
      <c r="GI1127" s="5"/>
      <c r="GJ1127" s="5"/>
      <c r="GK1127" s="5"/>
      <c r="GL1127" s="5"/>
      <c r="GM1127" s="5"/>
      <c r="GN1127" s="5"/>
      <c r="GO1127" s="5"/>
      <c r="GP1127" s="5"/>
      <c r="GQ1127" s="5"/>
      <c r="GR1127" s="5"/>
      <c r="GS1127" s="5"/>
      <c r="GT1127" s="5"/>
      <c r="GU1127" s="5"/>
      <c r="GV1127" s="5"/>
      <c r="GW1127" s="5"/>
      <c r="GX1127" s="5"/>
      <c r="GY1127" s="5"/>
      <c r="GZ1127" s="5"/>
      <c r="HA1127" s="5"/>
      <c r="HB1127" s="5"/>
      <c r="HC1127" s="5"/>
      <c r="HD1127" s="5"/>
      <c r="HE1127" s="5"/>
      <c r="HF1127" s="5"/>
      <c r="HG1127" s="5"/>
      <c r="HH1127" s="5"/>
      <c r="HI1127" s="5"/>
      <c r="HJ1127" s="5"/>
      <c r="HK1127" s="5"/>
      <c r="HL1127" s="5"/>
      <c r="HM1127" s="5"/>
      <c r="HN1127" s="5"/>
      <c r="HO1127" s="5"/>
      <c r="HP1127" s="5"/>
      <c r="HQ1127" s="5"/>
      <c r="HR1127" s="5"/>
      <c r="HS1127" s="5"/>
      <c r="HT1127" s="5"/>
      <c r="HU1127" s="5"/>
      <c r="HV1127" s="5"/>
      <c r="HW1127" s="5"/>
      <c r="HX1127" s="5"/>
      <c r="HY1127" s="5"/>
      <c r="HZ1127" s="5"/>
      <c r="IA1127" s="5"/>
      <c r="IB1127" s="5"/>
      <c r="IC1127" s="5"/>
      <c r="ID1127" s="5"/>
    </row>
    <row r="1129" spans="1:238" s="210" customFormat="1">
      <c r="A1129" s="122"/>
      <c r="B1129" s="116"/>
      <c r="C1129" s="117"/>
      <c r="D1129" s="118"/>
      <c r="E1129" s="119"/>
      <c r="F1129" s="120"/>
      <c r="G1129" s="121"/>
      <c r="H1129" s="6"/>
      <c r="I1129" s="40"/>
      <c r="J1129" s="41"/>
      <c r="K1129" s="42"/>
      <c r="L1129" s="38"/>
      <c r="N1129" s="39"/>
      <c r="O1129" s="39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  <c r="BG1129" s="5"/>
      <c r="BH1129" s="5"/>
      <c r="BI1129" s="5"/>
      <c r="BJ1129" s="5"/>
      <c r="BK1129" s="5"/>
      <c r="BL1129" s="5"/>
      <c r="BM1129" s="5"/>
      <c r="BN1129" s="5"/>
      <c r="BO1129" s="5"/>
      <c r="BP1129" s="5"/>
      <c r="BQ1129" s="5"/>
      <c r="BR1129" s="5"/>
      <c r="BS1129" s="5"/>
      <c r="BT1129" s="5"/>
      <c r="BU1129" s="5"/>
      <c r="BV1129" s="5"/>
      <c r="BW1129" s="5"/>
      <c r="BX1129" s="5"/>
      <c r="BY1129" s="5"/>
      <c r="BZ1129" s="5"/>
      <c r="CA1129" s="5"/>
      <c r="CB1129" s="5"/>
      <c r="CC1129" s="5"/>
      <c r="CD1129" s="5"/>
      <c r="CE1129" s="5"/>
      <c r="CF1129" s="5"/>
      <c r="CG1129" s="5"/>
      <c r="CH1129" s="5"/>
      <c r="CI1129" s="5"/>
      <c r="CJ1129" s="5"/>
      <c r="CK1129" s="5"/>
      <c r="CL1129" s="5"/>
      <c r="CM1129" s="5"/>
      <c r="CN1129" s="5"/>
      <c r="CO1129" s="5"/>
      <c r="CP1129" s="5"/>
      <c r="CQ1129" s="5"/>
      <c r="CR1129" s="5"/>
      <c r="CS1129" s="5"/>
      <c r="CT1129" s="5"/>
      <c r="CU1129" s="5"/>
      <c r="CV1129" s="5"/>
      <c r="CW1129" s="5"/>
      <c r="CX1129" s="5"/>
      <c r="CY1129" s="5"/>
      <c r="CZ1129" s="5"/>
      <c r="DA1129" s="5"/>
      <c r="DB1129" s="5"/>
      <c r="DC1129" s="5"/>
      <c r="DD1129" s="5"/>
      <c r="DE1129" s="5"/>
      <c r="DF1129" s="5"/>
      <c r="DG1129" s="5"/>
      <c r="DH1129" s="5"/>
      <c r="DI1129" s="5"/>
      <c r="DJ1129" s="5"/>
      <c r="DK1129" s="5"/>
      <c r="DL1129" s="5"/>
      <c r="DM1129" s="5"/>
      <c r="DN1129" s="5"/>
      <c r="DO1129" s="5"/>
      <c r="DP1129" s="5"/>
      <c r="DQ1129" s="5"/>
      <c r="DR1129" s="5"/>
      <c r="DS1129" s="5"/>
      <c r="DT1129" s="5"/>
      <c r="DU1129" s="5"/>
      <c r="DV1129" s="5"/>
      <c r="DW1129" s="5"/>
      <c r="DX1129" s="5"/>
      <c r="DY1129" s="5"/>
      <c r="DZ1129" s="5"/>
      <c r="EA1129" s="5"/>
      <c r="EB1129" s="5"/>
      <c r="EC1129" s="5"/>
      <c r="ED1129" s="5"/>
      <c r="EE1129" s="5"/>
      <c r="EF1129" s="5"/>
      <c r="EG1129" s="5"/>
      <c r="EH1129" s="5"/>
      <c r="EI1129" s="5"/>
      <c r="EJ1129" s="5"/>
      <c r="EK1129" s="5"/>
      <c r="EL1129" s="5"/>
      <c r="EM1129" s="5"/>
      <c r="EN1129" s="5"/>
      <c r="EO1129" s="5"/>
      <c r="EP1129" s="5"/>
      <c r="EQ1129" s="5"/>
      <c r="ER1129" s="5"/>
      <c r="ES1129" s="5"/>
      <c r="ET1129" s="5"/>
      <c r="EU1129" s="5"/>
      <c r="EV1129" s="5"/>
      <c r="EW1129" s="5"/>
      <c r="EX1129" s="5"/>
      <c r="EY1129" s="5"/>
      <c r="EZ1129" s="5"/>
      <c r="FA1129" s="5"/>
      <c r="FB1129" s="5"/>
      <c r="FC1129" s="5"/>
      <c r="FD1129" s="5"/>
      <c r="FE1129" s="5"/>
      <c r="FF1129" s="5"/>
      <c r="FG1129" s="5"/>
      <c r="FH1129" s="5"/>
      <c r="FI1129" s="5"/>
      <c r="FJ1129" s="5"/>
      <c r="FK1129" s="5"/>
      <c r="FL1129" s="5"/>
      <c r="FM1129" s="5"/>
      <c r="FN1129" s="5"/>
      <c r="FO1129" s="5"/>
      <c r="FP1129" s="5"/>
      <c r="FQ1129" s="5"/>
      <c r="FR1129" s="5"/>
      <c r="FS1129" s="5"/>
      <c r="FT1129" s="5"/>
      <c r="FU1129" s="5"/>
      <c r="FV1129" s="5"/>
      <c r="FW1129" s="5"/>
      <c r="FX1129" s="5"/>
      <c r="FY1129" s="5"/>
      <c r="FZ1129" s="5"/>
      <c r="GA1129" s="5"/>
      <c r="GB1129" s="5"/>
      <c r="GC1129" s="5"/>
      <c r="GD1129" s="5"/>
      <c r="GE1129" s="5"/>
      <c r="GF1129" s="5"/>
      <c r="GG1129" s="5"/>
      <c r="GH1129" s="5"/>
      <c r="GI1129" s="5"/>
      <c r="GJ1129" s="5"/>
      <c r="GK1129" s="5"/>
      <c r="GL1129" s="5"/>
      <c r="GM1129" s="5"/>
      <c r="GN1129" s="5"/>
      <c r="GO1129" s="5"/>
      <c r="GP1129" s="5"/>
      <c r="GQ1129" s="5"/>
      <c r="GR1129" s="5"/>
      <c r="GS1129" s="5"/>
      <c r="GT1129" s="5"/>
      <c r="GU1129" s="5"/>
      <c r="GV1129" s="5"/>
      <c r="GW1129" s="5"/>
      <c r="GX1129" s="5"/>
      <c r="GY1129" s="5"/>
      <c r="GZ1129" s="5"/>
      <c r="HA1129" s="5"/>
      <c r="HB1129" s="5"/>
      <c r="HC1129" s="5"/>
      <c r="HD1129" s="5"/>
      <c r="HE1129" s="5"/>
      <c r="HF1129" s="5"/>
      <c r="HG1129" s="5"/>
      <c r="HH1129" s="5"/>
      <c r="HI1129" s="5"/>
      <c r="HJ1129" s="5"/>
      <c r="HK1129" s="5"/>
      <c r="HL1129" s="5"/>
      <c r="HM1129" s="5"/>
      <c r="HN1129" s="5"/>
      <c r="HO1129" s="5"/>
      <c r="HP1129" s="5"/>
      <c r="HQ1129" s="5"/>
      <c r="HR1129" s="5"/>
      <c r="HS1129" s="5"/>
      <c r="HT1129" s="5"/>
      <c r="HU1129" s="5"/>
      <c r="HV1129" s="5"/>
      <c r="HW1129" s="5"/>
      <c r="HX1129" s="5"/>
      <c r="HY1129" s="5"/>
      <c r="HZ1129" s="5"/>
      <c r="IA1129" s="5"/>
      <c r="IB1129" s="5"/>
      <c r="IC1129" s="5"/>
      <c r="ID1129" s="5"/>
    </row>
    <row r="1131" spans="1:238" s="210" customFormat="1">
      <c r="A1131" s="122"/>
      <c r="B1131" s="116"/>
      <c r="C1131" s="117"/>
      <c r="D1131" s="118"/>
      <c r="E1131" s="119"/>
      <c r="F1131" s="120"/>
      <c r="G1131" s="121"/>
      <c r="H1131" s="6"/>
      <c r="I1131" s="40"/>
      <c r="J1131" s="41"/>
      <c r="K1131" s="42"/>
      <c r="L1131" s="38"/>
      <c r="N1131" s="39"/>
      <c r="O1131" s="39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  <c r="BG1131" s="5"/>
      <c r="BH1131" s="5"/>
      <c r="BI1131" s="5"/>
      <c r="BJ1131" s="5"/>
      <c r="BK1131" s="5"/>
      <c r="BL1131" s="5"/>
      <c r="BM1131" s="5"/>
      <c r="BN1131" s="5"/>
      <c r="BO1131" s="5"/>
      <c r="BP1131" s="5"/>
      <c r="BQ1131" s="5"/>
      <c r="BR1131" s="5"/>
      <c r="BS1131" s="5"/>
      <c r="BT1131" s="5"/>
      <c r="BU1131" s="5"/>
      <c r="BV1131" s="5"/>
      <c r="BW1131" s="5"/>
      <c r="BX1131" s="5"/>
      <c r="BY1131" s="5"/>
      <c r="BZ1131" s="5"/>
      <c r="CA1131" s="5"/>
      <c r="CB1131" s="5"/>
      <c r="CC1131" s="5"/>
      <c r="CD1131" s="5"/>
      <c r="CE1131" s="5"/>
      <c r="CF1131" s="5"/>
      <c r="CG1131" s="5"/>
      <c r="CH1131" s="5"/>
      <c r="CI1131" s="5"/>
      <c r="CJ1131" s="5"/>
      <c r="CK1131" s="5"/>
      <c r="CL1131" s="5"/>
      <c r="CM1131" s="5"/>
      <c r="CN1131" s="5"/>
      <c r="CO1131" s="5"/>
      <c r="CP1131" s="5"/>
      <c r="CQ1131" s="5"/>
      <c r="CR1131" s="5"/>
      <c r="CS1131" s="5"/>
      <c r="CT1131" s="5"/>
      <c r="CU1131" s="5"/>
      <c r="CV1131" s="5"/>
      <c r="CW1131" s="5"/>
      <c r="CX1131" s="5"/>
      <c r="CY1131" s="5"/>
      <c r="CZ1131" s="5"/>
      <c r="DA1131" s="5"/>
      <c r="DB1131" s="5"/>
      <c r="DC1131" s="5"/>
      <c r="DD1131" s="5"/>
      <c r="DE1131" s="5"/>
      <c r="DF1131" s="5"/>
      <c r="DG1131" s="5"/>
      <c r="DH1131" s="5"/>
      <c r="DI1131" s="5"/>
      <c r="DJ1131" s="5"/>
      <c r="DK1131" s="5"/>
      <c r="DL1131" s="5"/>
      <c r="DM1131" s="5"/>
      <c r="DN1131" s="5"/>
      <c r="DO1131" s="5"/>
      <c r="DP1131" s="5"/>
      <c r="DQ1131" s="5"/>
      <c r="DR1131" s="5"/>
      <c r="DS1131" s="5"/>
      <c r="DT1131" s="5"/>
      <c r="DU1131" s="5"/>
      <c r="DV1131" s="5"/>
      <c r="DW1131" s="5"/>
      <c r="DX1131" s="5"/>
      <c r="DY1131" s="5"/>
      <c r="DZ1131" s="5"/>
      <c r="EA1131" s="5"/>
      <c r="EB1131" s="5"/>
      <c r="EC1131" s="5"/>
      <c r="ED1131" s="5"/>
      <c r="EE1131" s="5"/>
      <c r="EF1131" s="5"/>
      <c r="EG1131" s="5"/>
      <c r="EH1131" s="5"/>
      <c r="EI1131" s="5"/>
      <c r="EJ1131" s="5"/>
      <c r="EK1131" s="5"/>
      <c r="EL1131" s="5"/>
      <c r="EM1131" s="5"/>
      <c r="EN1131" s="5"/>
      <c r="EO1131" s="5"/>
      <c r="EP1131" s="5"/>
      <c r="EQ1131" s="5"/>
      <c r="ER1131" s="5"/>
      <c r="ES1131" s="5"/>
      <c r="ET1131" s="5"/>
      <c r="EU1131" s="5"/>
      <c r="EV1131" s="5"/>
      <c r="EW1131" s="5"/>
      <c r="EX1131" s="5"/>
      <c r="EY1131" s="5"/>
      <c r="EZ1131" s="5"/>
      <c r="FA1131" s="5"/>
      <c r="FB1131" s="5"/>
      <c r="FC1131" s="5"/>
      <c r="FD1131" s="5"/>
      <c r="FE1131" s="5"/>
      <c r="FF1131" s="5"/>
      <c r="FG1131" s="5"/>
      <c r="FH1131" s="5"/>
      <c r="FI1131" s="5"/>
      <c r="FJ1131" s="5"/>
      <c r="FK1131" s="5"/>
      <c r="FL1131" s="5"/>
      <c r="FM1131" s="5"/>
      <c r="FN1131" s="5"/>
      <c r="FO1131" s="5"/>
      <c r="FP1131" s="5"/>
      <c r="FQ1131" s="5"/>
      <c r="FR1131" s="5"/>
      <c r="FS1131" s="5"/>
      <c r="FT1131" s="5"/>
      <c r="FU1131" s="5"/>
      <c r="FV1131" s="5"/>
      <c r="FW1131" s="5"/>
      <c r="FX1131" s="5"/>
      <c r="FY1131" s="5"/>
      <c r="FZ1131" s="5"/>
      <c r="GA1131" s="5"/>
      <c r="GB1131" s="5"/>
      <c r="GC1131" s="5"/>
      <c r="GD1131" s="5"/>
      <c r="GE1131" s="5"/>
      <c r="GF1131" s="5"/>
      <c r="GG1131" s="5"/>
      <c r="GH1131" s="5"/>
      <c r="GI1131" s="5"/>
      <c r="GJ1131" s="5"/>
      <c r="GK1131" s="5"/>
      <c r="GL1131" s="5"/>
      <c r="GM1131" s="5"/>
      <c r="GN1131" s="5"/>
      <c r="GO1131" s="5"/>
      <c r="GP1131" s="5"/>
      <c r="GQ1131" s="5"/>
      <c r="GR1131" s="5"/>
      <c r="GS1131" s="5"/>
      <c r="GT1131" s="5"/>
      <c r="GU1131" s="5"/>
      <c r="GV1131" s="5"/>
      <c r="GW1131" s="5"/>
      <c r="GX1131" s="5"/>
      <c r="GY1131" s="5"/>
      <c r="GZ1131" s="5"/>
      <c r="HA1131" s="5"/>
      <c r="HB1131" s="5"/>
      <c r="HC1131" s="5"/>
      <c r="HD1131" s="5"/>
      <c r="HE1131" s="5"/>
      <c r="HF1131" s="5"/>
      <c r="HG1131" s="5"/>
      <c r="HH1131" s="5"/>
      <c r="HI1131" s="5"/>
      <c r="HJ1131" s="5"/>
      <c r="HK1131" s="5"/>
      <c r="HL1131" s="5"/>
      <c r="HM1131" s="5"/>
      <c r="HN1131" s="5"/>
      <c r="HO1131" s="5"/>
      <c r="HP1131" s="5"/>
      <c r="HQ1131" s="5"/>
      <c r="HR1131" s="5"/>
      <c r="HS1131" s="5"/>
      <c r="HT1131" s="5"/>
      <c r="HU1131" s="5"/>
      <c r="HV1131" s="5"/>
      <c r="HW1131" s="5"/>
      <c r="HX1131" s="5"/>
      <c r="HY1131" s="5"/>
      <c r="HZ1131" s="5"/>
      <c r="IA1131" s="5"/>
      <c r="IB1131" s="5"/>
      <c r="IC1131" s="5"/>
      <c r="ID1131" s="5"/>
    </row>
    <row r="1133" spans="1:238" s="210" customFormat="1">
      <c r="A1133" s="122"/>
      <c r="B1133" s="116"/>
      <c r="C1133" s="117"/>
      <c r="D1133" s="118"/>
      <c r="E1133" s="119"/>
      <c r="F1133" s="120"/>
      <c r="G1133" s="121"/>
      <c r="H1133" s="6"/>
      <c r="I1133" s="40"/>
      <c r="J1133" s="41"/>
      <c r="K1133" s="42"/>
      <c r="L1133" s="38"/>
      <c r="N1133" s="39"/>
      <c r="O1133" s="39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  <c r="BG1133" s="5"/>
      <c r="BH1133" s="5"/>
      <c r="BI1133" s="5"/>
      <c r="BJ1133" s="5"/>
      <c r="BK1133" s="5"/>
      <c r="BL1133" s="5"/>
      <c r="BM1133" s="5"/>
      <c r="BN1133" s="5"/>
      <c r="BO1133" s="5"/>
      <c r="BP1133" s="5"/>
      <c r="BQ1133" s="5"/>
      <c r="BR1133" s="5"/>
      <c r="BS1133" s="5"/>
      <c r="BT1133" s="5"/>
      <c r="BU1133" s="5"/>
      <c r="BV1133" s="5"/>
      <c r="BW1133" s="5"/>
      <c r="BX1133" s="5"/>
      <c r="BY1133" s="5"/>
      <c r="BZ1133" s="5"/>
      <c r="CA1133" s="5"/>
      <c r="CB1133" s="5"/>
      <c r="CC1133" s="5"/>
      <c r="CD1133" s="5"/>
      <c r="CE1133" s="5"/>
      <c r="CF1133" s="5"/>
      <c r="CG1133" s="5"/>
      <c r="CH1133" s="5"/>
      <c r="CI1133" s="5"/>
      <c r="CJ1133" s="5"/>
      <c r="CK1133" s="5"/>
      <c r="CL1133" s="5"/>
      <c r="CM1133" s="5"/>
      <c r="CN1133" s="5"/>
      <c r="CO1133" s="5"/>
      <c r="CP1133" s="5"/>
      <c r="CQ1133" s="5"/>
      <c r="CR1133" s="5"/>
      <c r="CS1133" s="5"/>
      <c r="CT1133" s="5"/>
      <c r="CU1133" s="5"/>
      <c r="CV1133" s="5"/>
      <c r="CW1133" s="5"/>
      <c r="CX1133" s="5"/>
      <c r="CY1133" s="5"/>
      <c r="CZ1133" s="5"/>
      <c r="DA1133" s="5"/>
      <c r="DB1133" s="5"/>
      <c r="DC1133" s="5"/>
      <c r="DD1133" s="5"/>
      <c r="DE1133" s="5"/>
      <c r="DF1133" s="5"/>
      <c r="DG1133" s="5"/>
      <c r="DH1133" s="5"/>
      <c r="DI1133" s="5"/>
      <c r="DJ1133" s="5"/>
      <c r="DK1133" s="5"/>
      <c r="DL1133" s="5"/>
      <c r="DM1133" s="5"/>
      <c r="DN1133" s="5"/>
      <c r="DO1133" s="5"/>
      <c r="DP1133" s="5"/>
      <c r="DQ1133" s="5"/>
      <c r="DR1133" s="5"/>
      <c r="DS1133" s="5"/>
      <c r="DT1133" s="5"/>
      <c r="DU1133" s="5"/>
      <c r="DV1133" s="5"/>
      <c r="DW1133" s="5"/>
      <c r="DX1133" s="5"/>
      <c r="DY1133" s="5"/>
      <c r="DZ1133" s="5"/>
      <c r="EA1133" s="5"/>
      <c r="EB1133" s="5"/>
      <c r="EC1133" s="5"/>
      <c r="ED1133" s="5"/>
      <c r="EE1133" s="5"/>
      <c r="EF1133" s="5"/>
      <c r="EG1133" s="5"/>
      <c r="EH1133" s="5"/>
      <c r="EI1133" s="5"/>
      <c r="EJ1133" s="5"/>
      <c r="EK1133" s="5"/>
      <c r="EL1133" s="5"/>
      <c r="EM1133" s="5"/>
      <c r="EN1133" s="5"/>
      <c r="EO1133" s="5"/>
      <c r="EP1133" s="5"/>
      <c r="EQ1133" s="5"/>
      <c r="ER1133" s="5"/>
      <c r="ES1133" s="5"/>
      <c r="ET1133" s="5"/>
      <c r="EU1133" s="5"/>
      <c r="EV1133" s="5"/>
      <c r="EW1133" s="5"/>
      <c r="EX1133" s="5"/>
      <c r="EY1133" s="5"/>
      <c r="EZ1133" s="5"/>
      <c r="FA1133" s="5"/>
      <c r="FB1133" s="5"/>
      <c r="FC1133" s="5"/>
      <c r="FD1133" s="5"/>
      <c r="FE1133" s="5"/>
      <c r="FF1133" s="5"/>
      <c r="FG1133" s="5"/>
      <c r="FH1133" s="5"/>
      <c r="FI1133" s="5"/>
      <c r="FJ1133" s="5"/>
      <c r="FK1133" s="5"/>
      <c r="FL1133" s="5"/>
      <c r="FM1133" s="5"/>
      <c r="FN1133" s="5"/>
      <c r="FO1133" s="5"/>
      <c r="FP1133" s="5"/>
      <c r="FQ1133" s="5"/>
      <c r="FR1133" s="5"/>
      <c r="FS1133" s="5"/>
      <c r="FT1133" s="5"/>
      <c r="FU1133" s="5"/>
      <c r="FV1133" s="5"/>
      <c r="FW1133" s="5"/>
      <c r="FX1133" s="5"/>
      <c r="FY1133" s="5"/>
      <c r="FZ1133" s="5"/>
      <c r="GA1133" s="5"/>
      <c r="GB1133" s="5"/>
      <c r="GC1133" s="5"/>
      <c r="GD1133" s="5"/>
      <c r="GE1133" s="5"/>
      <c r="GF1133" s="5"/>
      <c r="GG1133" s="5"/>
      <c r="GH1133" s="5"/>
      <c r="GI1133" s="5"/>
      <c r="GJ1133" s="5"/>
      <c r="GK1133" s="5"/>
      <c r="GL1133" s="5"/>
      <c r="GM1133" s="5"/>
      <c r="GN1133" s="5"/>
      <c r="GO1133" s="5"/>
      <c r="GP1133" s="5"/>
      <c r="GQ1133" s="5"/>
      <c r="GR1133" s="5"/>
      <c r="GS1133" s="5"/>
      <c r="GT1133" s="5"/>
      <c r="GU1133" s="5"/>
      <c r="GV1133" s="5"/>
      <c r="GW1133" s="5"/>
      <c r="GX1133" s="5"/>
      <c r="GY1133" s="5"/>
      <c r="GZ1133" s="5"/>
      <c r="HA1133" s="5"/>
      <c r="HB1133" s="5"/>
      <c r="HC1133" s="5"/>
      <c r="HD1133" s="5"/>
      <c r="HE1133" s="5"/>
      <c r="HF1133" s="5"/>
      <c r="HG1133" s="5"/>
      <c r="HH1133" s="5"/>
      <c r="HI1133" s="5"/>
      <c r="HJ1133" s="5"/>
      <c r="HK1133" s="5"/>
      <c r="HL1133" s="5"/>
      <c r="HM1133" s="5"/>
      <c r="HN1133" s="5"/>
      <c r="HO1133" s="5"/>
      <c r="HP1133" s="5"/>
      <c r="HQ1133" s="5"/>
      <c r="HR1133" s="5"/>
      <c r="HS1133" s="5"/>
      <c r="HT1133" s="5"/>
      <c r="HU1133" s="5"/>
      <c r="HV1133" s="5"/>
      <c r="HW1133" s="5"/>
      <c r="HX1133" s="5"/>
      <c r="HY1133" s="5"/>
      <c r="HZ1133" s="5"/>
      <c r="IA1133" s="5"/>
      <c r="IB1133" s="5"/>
      <c r="IC1133" s="5"/>
      <c r="ID1133" s="5"/>
    </row>
    <row r="1135" spans="1:238" s="210" customFormat="1">
      <c r="A1135" s="122"/>
      <c r="B1135" s="116"/>
      <c r="C1135" s="117"/>
      <c r="D1135" s="118"/>
      <c r="E1135" s="119"/>
      <c r="F1135" s="120"/>
      <c r="G1135" s="121"/>
      <c r="H1135" s="6"/>
      <c r="I1135" s="40"/>
      <c r="J1135" s="41"/>
      <c r="K1135" s="42"/>
      <c r="L1135" s="38"/>
      <c r="N1135" s="39"/>
      <c r="O1135" s="39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  <c r="BN1135" s="5"/>
      <c r="BO1135" s="5"/>
      <c r="BP1135" s="5"/>
      <c r="BQ1135" s="5"/>
      <c r="BR1135" s="5"/>
      <c r="BS1135" s="5"/>
      <c r="BT1135" s="5"/>
      <c r="BU1135" s="5"/>
      <c r="BV1135" s="5"/>
      <c r="BW1135" s="5"/>
      <c r="BX1135" s="5"/>
      <c r="BY1135" s="5"/>
      <c r="BZ1135" s="5"/>
      <c r="CA1135" s="5"/>
      <c r="CB1135" s="5"/>
      <c r="CC1135" s="5"/>
      <c r="CD1135" s="5"/>
      <c r="CE1135" s="5"/>
      <c r="CF1135" s="5"/>
      <c r="CG1135" s="5"/>
      <c r="CH1135" s="5"/>
      <c r="CI1135" s="5"/>
      <c r="CJ1135" s="5"/>
      <c r="CK1135" s="5"/>
      <c r="CL1135" s="5"/>
      <c r="CM1135" s="5"/>
      <c r="CN1135" s="5"/>
      <c r="CO1135" s="5"/>
      <c r="CP1135" s="5"/>
      <c r="CQ1135" s="5"/>
      <c r="CR1135" s="5"/>
      <c r="CS1135" s="5"/>
      <c r="CT1135" s="5"/>
      <c r="CU1135" s="5"/>
      <c r="CV1135" s="5"/>
      <c r="CW1135" s="5"/>
      <c r="CX1135" s="5"/>
      <c r="CY1135" s="5"/>
      <c r="CZ1135" s="5"/>
      <c r="DA1135" s="5"/>
      <c r="DB1135" s="5"/>
      <c r="DC1135" s="5"/>
      <c r="DD1135" s="5"/>
      <c r="DE1135" s="5"/>
      <c r="DF1135" s="5"/>
      <c r="DG1135" s="5"/>
      <c r="DH1135" s="5"/>
      <c r="DI1135" s="5"/>
      <c r="DJ1135" s="5"/>
      <c r="DK1135" s="5"/>
      <c r="DL1135" s="5"/>
      <c r="DM1135" s="5"/>
      <c r="DN1135" s="5"/>
      <c r="DO1135" s="5"/>
      <c r="DP1135" s="5"/>
      <c r="DQ1135" s="5"/>
      <c r="DR1135" s="5"/>
      <c r="DS1135" s="5"/>
      <c r="DT1135" s="5"/>
      <c r="DU1135" s="5"/>
      <c r="DV1135" s="5"/>
      <c r="DW1135" s="5"/>
      <c r="DX1135" s="5"/>
      <c r="DY1135" s="5"/>
      <c r="DZ1135" s="5"/>
      <c r="EA1135" s="5"/>
      <c r="EB1135" s="5"/>
      <c r="EC1135" s="5"/>
      <c r="ED1135" s="5"/>
      <c r="EE1135" s="5"/>
      <c r="EF1135" s="5"/>
      <c r="EG1135" s="5"/>
      <c r="EH1135" s="5"/>
      <c r="EI1135" s="5"/>
      <c r="EJ1135" s="5"/>
      <c r="EK1135" s="5"/>
      <c r="EL1135" s="5"/>
      <c r="EM1135" s="5"/>
      <c r="EN1135" s="5"/>
      <c r="EO1135" s="5"/>
      <c r="EP1135" s="5"/>
      <c r="EQ1135" s="5"/>
      <c r="ER1135" s="5"/>
      <c r="ES1135" s="5"/>
      <c r="ET1135" s="5"/>
      <c r="EU1135" s="5"/>
      <c r="EV1135" s="5"/>
      <c r="EW1135" s="5"/>
      <c r="EX1135" s="5"/>
      <c r="EY1135" s="5"/>
      <c r="EZ1135" s="5"/>
      <c r="FA1135" s="5"/>
      <c r="FB1135" s="5"/>
      <c r="FC1135" s="5"/>
      <c r="FD1135" s="5"/>
      <c r="FE1135" s="5"/>
      <c r="FF1135" s="5"/>
      <c r="FG1135" s="5"/>
      <c r="FH1135" s="5"/>
      <c r="FI1135" s="5"/>
      <c r="FJ1135" s="5"/>
      <c r="FK1135" s="5"/>
      <c r="FL1135" s="5"/>
      <c r="FM1135" s="5"/>
      <c r="FN1135" s="5"/>
      <c r="FO1135" s="5"/>
      <c r="FP1135" s="5"/>
      <c r="FQ1135" s="5"/>
      <c r="FR1135" s="5"/>
      <c r="FS1135" s="5"/>
      <c r="FT1135" s="5"/>
      <c r="FU1135" s="5"/>
      <c r="FV1135" s="5"/>
      <c r="FW1135" s="5"/>
      <c r="FX1135" s="5"/>
      <c r="FY1135" s="5"/>
      <c r="FZ1135" s="5"/>
      <c r="GA1135" s="5"/>
      <c r="GB1135" s="5"/>
      <c r="GC1135" s="5"/>
      <c r="GD1135" s="5"/>
      <c r="GE1135" s="5"/>
      <c r="GF1135" s="5"/>
      <c r="GG1135" s="5"/>
      <c r="GH1135" s="5"/>
      <c r="GI1135" s="5"/>
      <c r="GJ1135" s="5"/>
      <c r="GK1135" s="5"/>
      <c r="GL1135" s="5"/>
      <c r="GM1135" s="5"/>
      <c r="GN1135" s="5"/>
      <c r="GO1135" s="5"/>
      <c r="GP1135" s="5"/>
      <c r="GQ1135" s="5"/>
      <c r="GR1135" s="5"/>
      <c r="GS1135" s="5"/>
      <c r="GT1135" s="5"/>
      <c r="GU1135" s="5"/>
      <c r="GV1135" s="5"/>
      <c r="GW1135" s="5"/>
      <c r="GX1135" s="5"/>
      <c r="GY1135" s="5"/>
      <c r="GZ1135" s="5"/>
      <c r="HA1135" s="5"/>
      <c r="HB1135" s="5"/>
      <c r="HC1135" s="5"/>
      <c r="HD1135" s="5"/>
      <c r="HE1135" s="5"/>
      <c r="HF1135" s="5"/>
      <c r="HG1135" s="5"/>
      <c r="HH1135" s="5"/>
      <c r="HI1135" s="5"/>
      <c r="HJ1135" s="5"/>
      <c r="HK1135" s="5"/>
      <c r="HL1135" s="5"/>
      <c r="HM1135" s="5"/>
      <c r="HN1135" s="5"/>
      <c r="HO1135" s="5"/>
      <c r="HP1135" s="5"/>
      <c r="HQ1135" s="5"/>
      <c r="HR1135" s="5"/>
      <c r="HS1135" s="5"/>
      <c r="HT1135" s="5"/>
      <c r="HU1135" s="5"/>
      <c r="HV1135" s="5"/>
      <c r="HW1135" s="5"/>
      <c r="HX1135" s="5"/>
      <c r="HY1135" s="5"/>
      <c r="HZ1135" s="5"/>
      <c r="IA1135" s="5"/>
      <c r="IB1135" s="5"/>
      <c r="IC1135" s="5"/>
      <c r="ID1135" s="5"/>
    </row>
    <row r="1137" spans="1:238" s="210" customFormat="1">
      <c r="A1137" s="122"/>
      <c r="B1137" s="116"/>
      <c r="C1137" s="117"/>
      <c r="D1137" s="118"/>
      <c r="E1137" s="119"/>
      <c r="F1137" s="120"/>
      <c r="G1137" s="121"/>
      <c r="H1137" s="6"/>
      <c r="I1137" s="40"/>
      <c r="J1137" s="41"/>
      <c r="K1137" s="42"/>
      <c r="L1137" s="38"/>
      <c r="N1137" s="39"/>
      <c r="O1137" s="39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  <c r="BN1137" s="5"/>
      <c r="BO1137" s="5"/>
      <c r="BP1137" s="5"/>
      <c r="BQ1137" s="5"/>
      <c r="BR1137" s="5"/>
      <c r="BS1137" s="5"/>
      <c r="BT1137" s="5"/>
      <c r="BU1137" s="5"/>
      <c r="BV1137" s="5"/>
      <c r="BW1137" s="5"/>
      <c r="BX1137" s="5"/>
      <c r="BY1137" s="5"/>
      <c r="BZ1137" s="5"/>
      <c r="CA1137" s="5"/>
      <c r="CB1137" s="5"/>
      <c r="CC1137" s="5"/>
      <c r="CD1137" s="5"/>
      <c r="CE1137" s="5"/>
      <c r="CF1137" s="5"/>
      <c r="CG1137" s="5"/>
      <c r="CH1137" s="5"/>
      <c r="CI1137" s="5"/>
      <c r="CJ1137" s="5"/>
      <c r="CK1137" s="5"/>
      <c r="CL1137" s="5"/>
      <c r="CM1137" s="5"/>
      <c r="CN1137" s="5"/>
      <c r="CO1137" s="5"/>
      <c r="CP1137" s="5"/>
      <c r="CQ1137" s="5"/>
      <c r="CR1137" s="5"/>
      <c r="CS1137" s="5"/>
      <c r="CT1137" s="5"/>
      <c r="CU1137" s="5"/>
      <c r="CV1137" s="5"/>
      <c r="CW1137" s="5"/>
      <c r="CX1137" s="5"/>
      <c r="CY1137" s="5"/>
      <c r="CZ1137" s="5"/>
      <c r="DA1137" s="5"/>
      <c r="DB1137" s="5"/>
      <c r="DC1137" s="5"/>
      <c r="DD1137" s="5"/>
      <c r="DE1137" s="5"/>
      <c r="DF1137" s="5"/>
      <c r="DG1137" s="5"/>
      <c r="DH1137" s="5"/>
      <c r="DI1137" s="5"/>
      <c r="DJ1137" s="5"/>
      <c r="DK1137" s="5"/>
      <c r="DL1137" s="5"/>
      <c r="DM1137" s="5"/>
      <c r="DN1137" s="5"/>
      <c r="DO1137" s="5"/>
      <c r="DP1137" s="5"/>
      <c r="DQ1137" s="5"/>
      <c r="DR1137" s="5"/>
      <c r="DS1137" s="5"/>
      <c r="DT1137" s="5"/>
      <c r="DU1137" s="5"/>
      <c r="DV1137" s="5"/>
      <c r="DW1137" s="5"/>
      <c r="DX1137" s="5"/>
      <c r="DY1137" s="5"/>
      <c r="DZ1137" s="5"/>
      <c r="EA1137" s="5"/>
      <c r="EB1137" s="5"/>
      <c r="EC1137" s="5"/>
      <c r="ED1137" s="5"/>
      <c r="EE1137" s="5"/>
      <c r="EF1137" s="5"/>
      <c r="EG1137" s="5"/>
      <c r="EH1137" s="5"/>
      <c r="EI1137" s="5"/>
      <c r="EJ1137" s="5"/>
      <c r="EK1137" s="5"/>
      <c r="EL1137" s="5"/>
      <c r="EM1137" s="5"/>
      <c r="EN1137" s="5"/>
      <c r="EO1137" s="5"/>
      <c r="EP1137" s="5"/>
      <c r="EQ1137" s="5"/>
      <c r="ER1137" s="5"/>
      <c r="ES1137" s="5"/>
      <c r="ET1137" s="5"/>
      <c r="EU1137" s="5"/>
      <c r="EV1137" s="5"/>
      <c r="EW1137" s="5"/>
      <c r="EX1137" s="5"/>
      <c r="EY1137" s="5"/>
      <c r="EZ1137" s="5"/>
      <c r="FA1137" s="5"/>
      <c r="FB1137" s="5"/>
      <c r="FC1137" s="5"/>
      <c r="FD1137" s="5"/>
      <c r="FE1137" s="5"/>
      <c r="FF1137" s="5"/>
      <c r="FG1137" s="5"/>
      <c r="FH1137" s="5"/>
      <c r="FI1137" s="5"/>
      <c r="FJ1137" s="5"/>
      <c r="FK1137" s="5"/>
      <c r="FL1137" s="5"/>
      <c r="FM1137" s="5"/>
      <c r="FN1137" s="5"/>
      <c r="FO1137" s="5"/>
      <c r="FP1137" s="5"/>
      <c r="FQ1137" s="5"/>
      <c r="FR1137" s="5"/>
      <c r="FS1137" s="5"/>
      <c r="FT1137" s="5"/>
      <c r="FU1137" s="5"/>
      <c r="FV1137" s="5"/>
      <c r="FW1137" s="5"/>
      <c r="FX1137" s="5"/>
      <c r="FY1137" s="5"/>
      <c r="FZ1137" s="5"/>
      <c r="GA1137" s="5"/>
      <c r="GB1137" s="5"/>
      <c r="GC1137" s="5"/>
      <c r="GD1137" s="5"/>
      <c r="GE1137" s="5"/>
      <c r="GF1137" s="5"/>
      <c r="GG1137" s="5"/>
      <c r="GH1137" s="5"/>
      <c r="GI1137" s="5"/>
      <c r="GJ1137" s="5"/>
      <c r="GK1137" s="5"/>
      <c r="GL1137" s="5"/>
      <c r="GM1137" s="5"/>
      <c r="GN1137" s="5"/>
      <c r="GO1137" s="5"/>
      <c r="GP1137" s="5"/>
      <c r="GQ1137" s="5"/>
      <c r="GR1137" s="5"/>
      <c r="GS1137" s="5"/>
      <c r="GT1137" s="5"/>
      <c r="GU1137" s="5"/>
      <c r="GV1137" s="5"/>
      <c r="GW1137" s="5"/>
      <c r="GX1137" s="5"/>
      <c r="GY1137" s="5"/>
      <c r="GZ1137" s="5"/>
      <c r="HA1137" s="5"/>
      <c r="HB1137" s="5"/>
      <c r="HC1137" s="5"/>
      <c r="HD1137" s="5"/>
      <c r="HE1137" s="5"/>
      <c r="HF1137" s="5"/>
      <c r="HG1137" s="5"/>
      <c r="HH1137" s="5"/>
      <c r="HI1137" s="5"/>
      <c r="HJ1137" s="5"/>
      <c r="HK1137" s="5"/>
      <c r="HL1137" s="5"/>
      <c r="HM1137" s="5"/>
      <c r="HN1137" s="5"/>
      <c r="HO1137" s="5"/>
      <c r="HP1137" s="5"/>
      <c r="HQ1137" s="5"/>
      <c r="HR1137" s="5"/>
      <c r="HS1137" s="5"/>
      <c r="HT1137" s="5"/>
      <c r="HU1137" s="5"/>
      <c r="HV1137" s="5"/>
      <c r="HW1137" s="5"/>
      <c r="HX1137" s="5"/>
      <c r="HY1137" s="5"/>
      <c r="HZ1137" s="5"/>
      <c r="IA1137" s="5"/>
      <c r="IB1137" s="5"/>
      <c r="IC1137" s="5"/>
      <c r="ID1137" s="5"/>
    </row>
    <row r="1139" spans="1:238" s="210" customFormat="1">
      <c r="A1139" s="122"/>
      <c r="B1139" s="116"/>
      <c r="C1139" s="117"/>
      <c r="D1139" s="118"/>
      <c r="E1139" s="119"/>
      <c r="F1139" s="120"/>
      <c r="G1139" s="121"/>
      <c r="H1139" s="6"/>
      <c r="I1139" s="40"/>
      <c r="J1139" s="41"/>
      <c r="K1139" s="42"/>
      <c r="L1139" s="38"/>
      <c r="N1139" s="39"/>
      <c r="O1139" s="39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/>
      <c r="BI1139" s="5"/>
      <c r="BJ1139" s="5"/>
      <c r="BK1139" s="5"/>
      <c r="BL1139" s="5"/>
      <c r="BM1139" s="5"/>
      <c r="BN1139" s="5"/>
      <c r="BO1139" s="5"/>
      <c r="BP1139" s="5"/>
      <c r="BQ1139" s="5"/>
      <c r="BR1139" s="5"/>
      <c r="BS1139" s="5"/>
      <c r="BT1139" s="5"/>
      <c r="BU1139" s="5"/>
      <c r="BV1139" s="5"/>
      <c r="BW1139" s="5"/>
      <c r="BX1139" s="5"/>
      <c r="BY1139" s="5"/>
      <c r="BZ1139" s="5"/>
      <c r="CA1139" s="5"/>
      <c r="CB1139" s="5"/>
      <c r="CC1139" s="5"/>
      <c r="CD1139" s="5"/>
      <c r="CE1139" s="5"/>
      <c r="CF1139" s="5"/>
      <c r="CG1139" s="5"/>
      <c r="CH1139" s="5"/>
      <c r="CI1139" s="5"/>
      <c r="CJ1139" s="5"/>
      <c r="CK1139" s="5"/>
      <c r="CL1139" s="5"/>
      <c r="CM1139" s="5"/>
      <c r="CN1139" s="5"/>
      <c r="CO1139" s="5"/>
      <c r="CP1139" s="5"/>
      <c r="CQ1139" s="5"/>
      <c r="CR1139" s="5"/>
      <c r="CS1139" s="5"/>
      <c r="CT1139" s="5"/>
      <c r="CU1139" s="5"/>
      <c r="CV1139" s="5"/>
      <c r="CW1139" s="5"/>
      <c r="CX1139" s="5"/>
      <c r="CY1139" s="5"/>
      <c r="CZ1139" s="5"/>
      <c r="DA1139" s="5"/>
      <c r="DB1139" s="5"/>
      <c r="DC1139" s="5"/>
      <c r="DD1139" s="5"/>
      <c r="DE1139" s="5"/>
      <c r="DF1139" s="5"/>
      <c r="DG1139" s="5"/>
      <c r="DH1139" s="5"/>
      <c r="DI1139" s="5"/>
      <c r="DJ1139" s="5"/>
      <c r="DK1139" s="5"/>
      <c r="DL1139" s="5"/>
      <c r="DM1139" s="5"/>
      <c r="DN1139" s="5"/>
      <c r="DO1139" s="5"/>
      <c r="DP1139" s="5"/>
      <c r="DQ1139" s="5"/>
      <c r="DR1139" s="5"/>
      <c r="DS1139" s="5"/>
      <c r="DT1139" s="5"/>
      <c r="DU1139" s="5"/>
      <c r="DV1139" s="5"/>
      <c r="DW1139" s="5"/>
      <c r="DX1139" s="5"/>
      <c r="DY1139" s="5"/>
      <c r="DZ1139" s="5"/>
      <c r="EA1139" s="5"/>
      <c r="EB1139" s="5"/>
      <c r="EC1139" s="5"/>
      <c r="ED1139" s="5"/>
      <c r="EE1139" s="5"/>
      <c r="EF1139" s="5"/>
      <c r="EG1139" s="5"/>
      <c r="EH1139" s="5"/>
      <c r="EI1139" s="5"/>
      <c r="EJ1139" s="5"/>
      <c r="EK1139" s="5"/>
      <c r="EL1139" s="5"/>
      <c r="EM1139" s="5"/>
      <c r="EN1139" s="5"/>
      <c r="EO1139" s="5"/>
      <c r="EP1139" s="5"/>
      <c r="EQ1139" s="5"/>
      <c r="ER1139" s="5"/>
      <c r="ES1139" s="5"/>
      <c r="ET1139" s="5"/>
      <c r="EU1139" s="5"/>
      <c r="EV1139" s="5"/>
      <c r="EW1139" s="5"/>
      <c r="EX1139" s="5"/>
      <c r="EY1139" s="5"/>
      <c r="EZ1139" s="5"/>
      <c r="FA1139" s="5"/>
      <c r="FB1139" s="5"/>
      <c r="FC1139" s="5"/>
      <c r="FD1139" s="5"/>
      <c r="FE1139" s="5"/>
      <c r="FF1139" s="5"/>
      <c r="FG1139" s="5"/>
      <c r="FH1139" s="5"/>
      <c r="FI1139" s="5"/>
      <c r="FJ1139" s="5"/>
      <c r="FK1139" s="5"/>
      <c r="FL1139" s="5"/>
      <c r="FM1139" s="5"/>
      <c r="FN1139" s="5"/>
      <c r="FO1139" s="5"/>
      <c r="FP1139" s="5"/>
      <c r="FQ1139" s="5"/>
      <c r="FR1139" s="5"/>
      <c r="FS1139" s="5"/>
      <c r="FT1139" s="5"/>
      <c r="FU1139" s="5"/>
      <c r="FV1139" s="5"/>
      <c r="FW1139" s="5"/>
      <c r="FX1139" s="5"/>
      <c r="FY1139" s="5"/>
      <c r="FZ1139" s="5"/>
      <c r="GA1139" s="5"/>
      <c r="GB1139" s="5"/>
      <c r="GC1139" s="5"/>
      <c r="GD1139" s="5"/>
      <c r="GE1139" s="5"/>
      <c r="GF1139" s="5"/>
      <c r="GG1139" s="5"/>
      <c r="GH1139" s="5"/>
      <c r="GI1139" s="5"/>
      <c r="GJ1139" s="5"/>
      <c r="GK1139" s="5"/>
      <c r="GL1139" s="5"/>
      <c r="GM1139" s="5"/>
      <c r="GN1139" s="5"/>
      <c r="GO1139" s="5"/>
      <c r="GP1139" s="5"/>
      <c r="GQ1139" s="5"/>
      <c r="GR1139" s="5"/>
      <c r="GS1139" s="5"/>
      <c r="GT1139" s="5"/>
      <c r="GU1139" s="5"/>
      <c r="GV1139" s="5"/>
      <c r="GW1139" s="5"/>
      <c r="GX1139" s="5"/>
      <c r="GY1139" s="5"/>
      <c r="GZ1139" s="5"/>
      <c r="HA1139" s="5"/>
      <c r="HB1139" s="5"/>
      <c r="HC1139" s="5"/>
      <c r="HD1139" s="5"/>
      <c r="HE1139" s="5"/>
      <c r="HF1139" s="5"/>
      <c r="HG1139" s="5"/>
      <c r="HH1139" s="5"/>
      <c r="HI1139" s="5"/>
      <c r="HJ1139" s="5"/>
      <c r="HK1139" s="5"/>
      <c r="HL1139" s="5"/>
      <c r="HM1139" s="5"/>
      <c r="HN1139" s="5"/>
      <c r="HO1139" s="5"/>
      <c r="HP1139" s="5"/>
      <c r="HQ1139" s="5"/>
      <c r="HR1139" s="5"/>
      <c r="HS1139" s="5"/>
      <c r="HT1139" s="5"/>
      <c r="HU1139" s="5"/>
      <c r="HV1139" s="5"/>
      <c r="HW1139" s="5"/>
      <c r="HX1139" s="5"/>
      <c r="HY1139" s="5"/>
      <c r="HZ1139" s="5"/>
      <c r="IA1139" s="5"/>
      <c r="IB1139" s="5"/>
      <c r="IC1139" s="5"/>
      <c r="ID1139" s="5"/>
    </row>
    <row r="1141" spans="1:238" s="210" customFormat="1">
      <c r="A1141" s="122"/>
      <c r="B1141" s="116"/>
      <c r="C1141" s="117"/>
      <c r="D1141" s="118"/>
      <c r="E1141" s="119"/>
      <c r="F1141" s="120"/>
      <c r="G1141" s="121"/>
      <c r="H1141" s="6"/>
      <c r="I1141" s="40"/>
      <c r="J1141" s="41"/>
      <c r="K1141" s="42"/>
      <c r="L1141" s="38"/>
      <c r="N1141" s="39"/>
      <c r="O1141" s="39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5"/>
      <c r="BG1141" s="5"/>
      <c r="BH1141" s="5"/>
      <c r="BI1141" s="5"/>
      <c r="BJ1141" s="5"/>
      <c r="BK1141" s="5"/>
      <c r="BL1141" s="5"/>
      <c r="BM1141" s="5"/>
      <c r="BN1141" s="5"/>
      <c r="BO1141" s="5"/>
      <c r="BP1141" s="5"/>
      <c r="BQ1141" s="5"/>
      <c r="BR1141" s="5"/>
      <c r="BS1141" s="5"/>
      <c r="BT1141" s="5"/>
      <c r="BU1141" s="5"/>
      <c r="BV1141" s="5"/>
      <c r="BW1141" s="5"/>
      <c r="BX1141" s="5"/>
      <c r="BY1141" s="5"/>
      <c r="BZ1141" s="5"/>
      <c r="CA1141" s="5"/>
      <c r="CB1141" s="5"/>
      <c r="CC1141" s="5"/>
      <c r="CD1141" s="5"/>
      <c r="CE1141" s="5"/>
      <c r="CF1141" s="5"/>
      <c r="CG1141" s="5"/>
      <c r="CH1141" s="5"/>
      <c r="CI1141" s="5"/>
      <c r="CJ1141" s="5"/>
      <c r="CK1141" s="5"/>
      <c r="CL1141" s="5"/>
      <c r="CM1141" s="5"/>
      <c r="CN1141" s="5"/>
      <c r="CO1141" s="5"/>
      <c r="CP1141" s="5"/>
      <c r="CQ1141" s="5"/>
      <c r="CR1141" s="5"/>
      <c r="CS1141" s="5"/>
      <c r="CT1141" s="5"/>
      <c r="CU1141" s="5"/>
      <c r="CV1141" s="5"/>
      <c r="CW1141" s="5"/>
      <c r="CX1141" s="5"/>
      <c r="CY1141" s="5"/>
      <c r="CZ1141" s="5"/>
      <c r="DA1141" s="5"/>
      <c r="DB1141" s="5"/>
      <c r="DC1141" s="5"/>
      <c r="DD1141" s="5"/>
      <c r="DE1141" s="5"/>
      <c r="DF1141" s="5"/>
      <c r="DG1141" s="5"/>
      <c r="DH1141" s="5"/>
      <c r="DI1141" s="5"/>
      <c r="DJ1141" s="5"/>
      <c r="DK1141" s="5"/>
      <c r="DL1141" s="5"/>
      <c r="DM1141" s="5"/>
      <c r="DN1141" s="5"/>
      <c r="DO1141" s="5"/>
      <c r="DP1141" s="5"/>
      <c r="DQ1141" s="5"/>
      <c r="DR1141" s="5"/>
      <c r="DS1141" s="5"/>
      <c r="DT1141" s="5"/>
      <c r="DU1141" s="5"/>
      <c r="DV1141" s="5"/>
      <c r="DW1141" s="5"/>
      <c r="DX1141" s="5"/>
      <c r="DY1141" s="5"/>
      <c r="DZ1141" s="5"/>
      <c r="EA1141" s="5"/>
      <c r="EB1141" s="5"/>
      <c r="EC1141" s="5"/>
      <c r="ED1141" s="5"/>
      <c r="EE1141" s="5"/>
      <c r="EF1141" s="5"/>
      <c r="EG1141" s="5"/>
      <c r="EH1141" s="5"/>
      <c r="EI1141" s="5"/>
      <c r="EJ1141" s="5"/>
      <c r="EK1141" s="5"/>
      <c r="EL1141" s="5"/>
      <c r="EM1141" s="5"/>
      <c r="EN1141" s="5"/>
      <c r="EO1141" s="5"/>
      <c r="EP1141" s="5"/>
      <c r="EQ1141" s="5"/>
      <c r="ER1141" s="5"/>
      <c r="ES1141" s="5"/>
      <c r="ET1141" s="5"/>
      <c r="EU1141" s="5"/>
      <c r="EV1141" s="5"/>
      <c r="EW1141" s="5"/>
      <c r="EX1141" s="5"/>
      <c r="EY1141" s="5"/>
      <c r="EZ1141" s="5"/>
      <c r="FA1141" s="5"/>
      <c r="FB1141" s="5"/>
      <c r="FC1141" s="5"/>
      <c r="FD1141" s="5"/>
      <c r="FE1141" s="5"/>
      <c r="FF1141" s="5"/>
      <c r="FG1141" s="5"/>
      <c r="FH1141" s="5"/>
      <c r="FI1141" s="5"/>
      <c r="FJ1141" s="5"/>
      <c r="FK1141" s="5"/>
      <c r="FL1141" s="5"/>
      <c r="FM1141" s="5"/>
      <c r="FN1141" s="5"/>
      <c r="FO1141" s="5"/>
      <c r="FP1141" s="5"/>
      <c r="FQ1141" s="5"/>
      <c r="FR1141" s="5"/>
      <c r="FS1141" s="5"/>
      <c r="FT1141" s="5"/>
      <c r="FU1141" s="5"/>
      <c r="FV1141" s="5"/>
      <c r="FW1141" s="5"/>
      <c r="FX1141" s="5"/>
      <c r="FY1141" s="5"/>
      <c r="FZ1141" s="5"/>
      <c r="GA1141" s="5"/>
      <c r="GB1141" s="5"/>
      <c r="GC1141" s="5"/>
      <c r="GD1141" s="5"/>
      <c r="GE1141" s="5"/>
      <c r="GF1141" s="5"/>
      <c r="GG1141" s="5"/>
      <c r="GH1141" s="5"/>
      <c r="GI1141" s="5"/>
      <c r="GJ1141" s="5"/>
      <c r="GK1141" s="5"/>
      <c r="GL1141" s="5"/>
      <c r="GM1141" s="5"/>
      <c r="GN1141" s="5"/>
      <c r="GO1141" s="5"/>
      <c r="GP1141" s="5"/>
      <c r="GQ1141" s="5"/>
      <c r="GR1141" s="5"/>
      <c r="GS1141" s="5"/>
      <c r="GT1141" s="5"/>
      <c r="GU1141" s="5"/>
      <c r="GV1141" s="5"/>
      <c r="GW1141" s="5"/>
      <c r="GX1141" s="5"/>
      <c r="GY1141" s="5"/>
      <c r="GZ1141" s="5"/>
      <c r="HA1141" s="5"/>
      <c r="HB1141" s="5"/>
      <c r="HC1141" s="5"/>
      <c r="HD1141" s="5"/>
      <c r="HE1141" s="5"/>
      <c r="HF1141" s="5"/>
      <c r="HG1141" s="5"/>
      <c r="HH1141" s="5"/>
      <c r="HI1141" s="5"/>
      <c r="HJ1141" s="5"/>
      <c r="HK1141" s="5"/>
      <c r="HL1141" s="5"/>
      <c r="HM1141" s="5"/>
      <c r="HN1141" s="5"/>
      <c r="HO1141" s="5"/>
      <c r="HP1141" s="5"/>
      <c r="HQ1141" s="5"/>
      <c r="HR1141" s="5"/>
      <c r="HS1141" s="5"/>
      <c r="HT1141" s="5"/>
      <c r="HU1141" s="5"/>
      <c r="HV1141" s="5"/>
      <c r="HW1141" s="5"/>
      <c r="HX1141" s="5"/>
      <c r="HY1141" s="5"/>
      <c r="HZ1141" s="5"/>
      <c r="IA1141" s="5"/>
      <c r="IB1141" s="5"/>
      <c r="IC1141" s="5"/>
      <c r="ID1141" s="5"/>
    </row>
    <row r="1142" spans="1:238" s="210" customFormat="1">
      <c r="A1142" s="122"/>
      <c r="B1142" s="116"/>
      <c r="C1142" s="117"/>
      <c r="D1142" s="118"/>
      <c r="E1142" s="119"/>
      <c r="F1142" s="120"/>
      <c r="G1142" s="121"/>
      <c r="H1142" s="6"/>
      <c r="I1142" s="40"/>
      <c r="J1142" s="41"/>
      <c r="K1142" s="42"/>
      <c r="L1142" s="38"/>
      <c r="N1142" s="39"/>
      <c r="O1142" s="39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5"/>
      <c r="DW1142" s="5"/>
      <c r="DX1142" s="5"/>
      <c r="DY1142" s="5"/>
      <c r="DZ1142" s="5"/>
      <c r="EA1142" s="5"/>
      <c r="EB1142" s="5"/>
      <c r="EC1142" s="5"/>
      <c r="ED1142" s="5"/>
      <c r="EE1142" s="5"/>
      <c r="EF1142" s="5"/>
      <c r="EG1142" s="5"/>
      <c r="EH1142" s="5"/>
      <c r="EI1142" s="5"/>
      <c r="EJ1142" s="5"/>
      <c r="EK1142" s="5"/>
      <c r="EL1142" s="5"/>
      <c r="EM1142" s="5"/>
      <c r="EN1142" s="5"/>
      <c r="EO1142" s="5"/>
      <c r="EP1142" s="5"/>
      <c r="EQ1142" s="5"/>
      <c r="ER1142" s="5"/>
      <c r="ES1142" s="5"/>
      <c r="ET1142" s="5"/>
      <c r="EU1142" s="5"/>
      <c r="EV1142" s="5"/>
      <c r="EW1142" s="5"/>
      <c r="EX1142" s="5"/>
      <c r="EY1142" s="5"/>
      <c r="EZ1142" s="5"/>
      <c r="FA1142" s="5"/>
      <c r="FB1142" s="5"/>
      <c r="FC1142" s="5"/>
      <c r="FD1142" s="5"/>
      <c r="FE1142" s="5"/>
      <c r="FF1142" s="5"/>
      <c r="FG1142" s="5"/>
      <c r="FH1142" s="5"/>
      <c r="FI1142" s="5"/>
      <c r="FJ1142" s="5"/>
      <c r="FK1142" s="5"/>
      <c r="FL1142" s="5"/>
      <c r="FM1142" s="5"/>
      <c r="FN1142" s="5"/>
      <c r="FO1142" s="5"/>
      <c r="FP1142" s="5"/>
      <c r="FQ1142" s="5"/>
      <c r="FR1142" s="5"/>
      <c r="FS1142" s="5"/>
      <c r="FT1142" s="5"/>
      <c r="FU1142" s="5"/>
      <c r="FV1142" s="5"/>
      <c r="FW1142" s="5"/>
      <c r="FX1142" s="5"/>
      <c r="FY1142" s="5"/>
      <c r="FZ1142" s="5"/>
      <c r="GA1142" s="5"/>
      <c r="GB1142" s="5"/>
      <c r="GC1142" s="5"/>
      <c r="GD1142" s="5"/>
      <c r="GE1142" s="5"/>
      <c r="GF1142" s="5"/>
      <c r="GG1142" s="5"/>
      <c r="GH1142" s="5"/>
      <c r="GI1142" s="5"/>
      <c r="GJ1142" s="5"/>
      <c r="GK1142" s="5"/>
      <c r="GL1142" s="5"/>
      <c r="GM1142" s="5"/>
      <c r="GN1142" s="5"/>
      <c r="GO1142" s="5"/>
      <c r="GP1142" s="5"/>
      <c r="GQ1142" s="5"/>
      <c r="GR1142" s="5"/>
      <c r="GS1142" s="5"/>
      <c r="GT1142" s="5"/>
      <c r="GU1142" s="5"/>
      <c r="GV1142" s="5"/>
      <c r="GW1142" s="5"/>
      <c r="GX1142" s="5"/>
      <c r="GY1142" s="5"/>
      <c r="GZ1142" s="5"/>
      <c r="HA1142" s="5"/>
      <c r="HB1142" s="5"/>
      <c r="HC1142" s="5"/>
      <c r="HD1142" s="5"/>
      <c r="HE1142" s="5"/>
      <c r="HF1142" s="5"/>
      <c r="HG1142" s="5"/>
      <c r="HH1142" s="5"/>
      <c r="HI1142" s="5"/>
      <c r="HJ1142" s="5"/>
      <c r="HK1142" s="5"/>
      <c r="HL1142" s="5"/>
      <c r="HM1142" s="5"/>
      <c r="HN1142" s="5"/>
      <c r="HO1142" s="5"/>
      <c r="HP1142" s="5"/>
      <c r="HQ1142" s="5"/>
      <c r="HR1142" s="5"/>
      <c r="HS1142" s="5"/>
      <c r="HT1142" s="5"/>
      <c r="HU1142" s="5"/>
      <c r="HV1142" s="5"/>
      <c r="HW1142" s="5"/>
      <c r="HX1142" s="5"/>
      <c r="HY1142" s="5"/>
      <c r="HZ1142" s="5"/>
      <c r="IA1142" s="5"/>
      <c r="IB1142" s="5"/>
      <c r="IC1142" s="5"/>
      <c r="ID1142" s="5"/>
    </row>
    <row r="1144" spans="1:238" s="210" customFormat="1">
      <c r="A1144" s="122"/>
      <c r="B1144" s="116"/>
      <c r="C1144" s="117"/>
      <c r="D1144" s="118"/>
      <c r="E1144" s="119"/>
      <c r="F1144" s="120"/>
      <c r="G1144" s="121"/>
      <c r="H1144" s="6"/>
      <c r="I1144" s="40"/>
      <c r="J1144" s="41"/>
      <c r="K1144" s="42"/>
      <c r="L1144" s="38"/>
      <c r="N1144" s="39"/>
      <c r="O1144" s="39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5"/>
      <c r="BG1144" s="5"/>
      <c r="BH1144" s="5"/>
      <c r="BI1144" s="5"/>
      <c r="BJ1144" s="5"/>
      <c r="BK1144" s="5"/>
      <c r="BL1144" s="5"/>
      <c r="BM1144" s="5"/>
      <c r="BN1144" s="5"/>
      <c r="BO1144" s="5"/>
      <c r="BP1144" s="5"/>
      <c r="BQ1144" s="5"/>
      <c r="BR1144" s="5"/>
      <c r="BS1144" s="5"/>
      <c r="BT1144" s="5"/>
      <c r="BU1144" s="5"/>
      <c r="BV1144" s="5"/>
      <c r="BW1144" s="5"/>
      <c r="BX1144" s="5"/>
      <c r="BY1144" s="5"/>
      <c r="BZ1144" s="5"/>
      <c r="CA1144" s="5"/>
      <c r="CB1144" s="5"/>
      <c r="CC1144" s="5"/>
      <c r="CD1144" s="5"/>
      <c r="CE1144" s="5"/>
      <c r="CF1144" s="5"/>
      <c r="CG1144" s="5"/>
      <c r="CH1144" s="5"/>
      <c r="CI1144" s="5"/>
      <c r="CJ1144" s="5"/>
      <c r="CK1144" s="5"/>
      <c r="CL1144" s="5"/>
      <c r="CM1144" s="5"/>
      <c r="CN1144" s="5"/>
      <c r="CO1144" s="5"/>
      <c r="CP1144" s="5"/>
      <c r="CQ1144" s="5"/>
      <c r="CR1144" s="5"/>
      <c r="CS1144" s="5"/>
      <c r="CT1144" s="5"/>
      <c r="CU1144" s="5"/>
      <c r="CV1144" s="5"/>
      <c r="CW1144" s="5"/>
      <c r="CX1144" s="5"/>
      <c r="CY1144" s="5"/>
      <c r="CZ1144" s="5"/>
      <c r="DA1144" s="5"/>
      <c r="DB1144" s="5"/>
      <c r="DC1144" s="5"/>
      <c r="DD1144" s="5"/>
      <c r="DE1144" s="5"/>
      <c r="DF1144" s="5"/>
      <c r="DG1144" s="5"/>
      <c r="DH1144" s="5"/>
      <c r="DI1144" s="5"/>
      <c r="DJ1144" s="5"/>
      <c r="DK1144" s="5"/>
      <c r="DL1144" s="5"/>
      <c r="DM1144" s="5"/>
      <c r="DN1144" s="5"/>
      <c r="DO1144" s="5"/>
      <c r="DP1144" s="5"/>
      <c r="DQ1144" s="5"/>
      <c r="DR1144" s="5"/>
      <c r="DS1144" s="5"/>
      <c r="DT1144" s="5"/>
      <c r="DU1144" s="5"/>
      <c r="DV1144" s="5"/>
      <c r="DW1144" s="5"/>
      <c r="DX1144" s="5"/>
      <c r="DY1144" s="5"/>
      <c r="DZ1144" s="5"/>
      <c r="EA1144" s="5"/>
      <c r="EB1144" s="5"/>
      <c r="EC1144" s="5"/>
      <c r="ED1144" s="5"/>
      <c r="EE1144" s="5"/>
      <c r="EF1144" s="5"/>
      <c r="EG1144" s="5"/>
      <c r="EH1144" s="5"/>
      <c r="EI1144" s="5"/>
      <c r="EJ1144" s="5"/>
      <c r="EK1144" s="5"/>
      <c r="EL1144" s="5"/>
      <c r="EM1144" s="5"/>
      <c r="EN1144" s="5"/>
      <c r="EO1144" s="5"/>
      <c r="EP1144" s="5"/>
      <c r="EQ1144" s="5"/>
      <c r="ER1144" s="5"/>
      <c r="ES1144" s="5"/>
      <c r="ET1144" s="5"/>
      <c r="EU1144" s="5"/>
      <c r="EV1144" s="5"/>
      <c r="EW1144" s="5"/>
      <c r="EX1144" s="5"/>
      <c r="EY1144" s="5"/>
      <c r="EZ1144" s="5"/>
      <c r="FA1144" s="5"/>
      <c r="FB1144" s="5"/>
      <c r="FC1144" s="5"/>
      <c r="FD1144" s="5"/>
      <c r="FE1144" s="5"/>
      <c r="FF1144" s="5"/>
      <c r="FG1144" s="5"/>
      <c r="FH1144" s="5"/>
      <c r="FI1144" s="5"/>
      <c r="FJ1144" s="5"/>
      <c r="FK1144" s="5"/>
      <c r="FL1144" s="5"/>
      <c r="FM1144" s="5"/>
      <c r="FN1144" s="5"/>
      <c r="FO1144" s="5"/>
      <c r="FP1144" s="5"/>
      <c r="FQ1144" s="5"/>
      <c r="FR1144" s="5"/>
      <c r="FS1144" s="5"/>
      <c r="FT1144" s="5"/>
      <c r="FU1144" s="5"/>
      <c r="FV1144" s="5"/>
      <c r="FW1144" s="5"/>
      <c r="FX1144" s="5"/>
      <c r="FY1144" s="5"/>
      <c r="FZ1144" s="5"/>
      <c r="GA1144" s="5"/>
      <c r="GB1144" s="5"/>
      <c r="GC1144" s="5"/>
      <c r="GD1144" s="5"/>
      <c r="GE1144" s="5"/>
      <c r="GF1144" s="5"/>
      <c r="GG1144" s="5"/>
      <c r="GH1144" s="5"/>
      <c r="GI1144" s="5"/>
      <c r="GJ1144" s="5"/>
      <c r="GK1144" s="5"/>
      <c r="GL1144" s="5"/>
      <c r="GM1144" s="5"/>
      <c r="GN1144" s="5"/>
      <c r="GO1144" s="5"/>
      <c r="GP1144" s="5"/>
      <c r="GQ1144" s="5"/>
      <c r="GR1144" s="5"/>
      <c r="GS1144" s="5"/>
      <c r="GT1144" s="5"/>
      <c r="GU1144" s="5"/>
      <c r="GV1144" s="5"/>
      <c r="GW1144" s="5"/>
      <c r="GX1144" s="5"/>
      <c r="GY1144" s="5"/>
      <c r="GZ1144" s="5"/>
      <c r="HA1144" s="5"/>
      <c r="HB1144" s="5"/>
      <c r="HC1144" s="5"/>
      <c r="HD1144" s="5"/>
      <c r="HE1144" s="5"/>
      <c r="HF1144" s="5"/>
      <c r="HG1144" s="5"/>
      <c r="HH1144" s="5"/>
      <c r="HI1144" s="5"/>
      <c r="HJ1144" s="5"/>
      <c r="HK1144" s="5"/>
      <c r="HL1144" s="5"/>
      <c r="HM1144" s="5"/>
      <c r="HN1144" s="5"/>
      <c r="HO1144" s="5"/>
      <c r="HP1144" s="5"/>
      <c r="HQ1144" s="5"/>
      <c r="HR1144" s="5"/>
      <c r="HS1144" s="5"/>
      <c r="HT1144" s="5"/>
      <c r="HU1144" s="5"/>
      <c r="HV1144" s="5"/>
      <c r="HW1144" s="5"/>
      <c r="HX1144" s="5"/>
      <c r="HY1144" s="5"/>
      <c r="HZ1144" s="5"/>
      <c r="IA1144" s="5"/>
      <c r="IB1144" s="5"/>
      <c r="IC1144" s="5"/>
      <c r="ID1144" s="5"/>
    </row>
    <row r="1146" spans="1:238" s="210" customFormat="1">
      <c r="A1146" s="122"/>
      <c r="B1146" s="116"/>
      <c r="C1146" s="117"/>
      <c r="D1146" s="118"/>
      <c r="E1146" s="119"/>
      <c r="F1146" s="120"/>
      <c r="G1146" s="121"/>
      <c r="H1146" s="6"/>
      <c r="I1146" s="40"/>
      <c r="J1146" s="41"/>
      <c r="K1146" s="42"/>
      <c r="L1146" s="38"/>
      <c r="N1146" s="39"/>
      <c r="O1146" s="39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5"/>
      <c r="DW1146" s="5"/>
      <c r="DX1146" s="5"/>
      <c r="DY1146" s="5"/>
      <c r="DZ1146" s="5"/>
      <c r="EA1146" s="5"/>
      <c r="EB1146" s="5"/>
      <c r="EC1146" s="5"/>
      <c r="ED1146" s="5"/>
      <c r="EE1146" s="5"/>
      <c r="EF1146" s="5"/>
      <c r="EG1146" s="5"/>
      <c r="EH1146" s="5"/>
      <c r="EI1146" s="5"/>
      <c r="EJ1146" s="5"/>
      <c r="EK1146" s="5"/>
      <c r="EL1146" s="5"/>
      <c r="EM1146" s="5"/>
      <c r="EN1146" s="5"/>
      <c r="EO1146" s="5"/>
      <c r="EP1146" s="5"/>
      <c r="EQ1146" s="5"/>
      <c r="ER1146" s="5"/>
      <c r="ES1146" s="5"/>
      <c r="ET1146" s="5"/>
      <c r="EU1146" s="5"/>
      <c r="EV1146" s="5"/>
      <c r="EW1146" s="5"/>
      <c r="EX1146" s="5"/>
      <c r="EY1146" s="5"/>
      <c r="EZ1146" s="5"/>
      <c r="FA1146" s="5"/>
      <c r="FB1146" s="5"/>
      <c r="FC1146" s="5"/>
      <c r="FD1146" s="5"/>
      <c r="FE1146" s="5"/>
      <c r="FF1146" s="5"/>
      <c r="FG1146" s="5"/>
      <c r="FH1146" s="5"/>
      <c r="FI1146" s="5"/>
      <c r="FJ1146" s="5"/>
      <c r="FK1146" s="5"/>
      <c r="FL1146" s="5"/>
      <c r="FM1146" s="5"/>
      <c r="FN1146" s="5"/>
      <c r="FO1146" s="5"/>
      <c r="FP1146" s="5"/>
      <c r="FQ1146" s="5"/>
      <c r="FR1146" s="5"/>
      <c r="FS1146" s="5"/>
      <c r="FT1146" s="5"/>
      <c r="FU1146" s="5"/>
      <c r="FV1146" s="5"/>
      <c r="FW1146" s="5"/>
      <c r="FX1146" s="5"/>
      <c r="FY1146" s="5"/>
      <c r="FZ1146" s="5"/>
      <c r="GA1146" s="5"/>
      <c r="GB1146" s="5"/>
      <c r="GC1146" s="5"/>
      <c r="GD1146" s="5"/>
      <c r="GE1146" s="5"/>
      <c r="GF1146" s="5"/>
      <c r="GG1146" s="5"/>
      <c r="GH1146" s="5"/>
      <c r="GI1146" s="5"/>
      <c r="GJ1146" s="5"/>
      <c r="GK1146" s="5"/>
      <c r="GL1146" s="5"/>
      <c r="GM1146" s="5"/>
      <c r="GN1146" s="5"/>
      <c r="GO1146" s="5"/>
      <c r="GP1146" s="5"/>
      <c r="GQ1146" s="5"/>
      <c r="GR1146" s="5"/>
      <c r="GS1146" s="5"/>
      <c r="GT1146" s="5"/>
      <c r="GU1146" s="5"/>
      <c r="GV1146" s="5"/>
      <c r="GW1146" s="5"/>
      <c r="GX1146" s="5"/>
      <c r="GY1146" s="5"/>
      <c r="GZ1146" s="5"/>
      <c r="HA1146" s="5"/>
      <c r="HB1146" s="5"/>
      <c r="HC1146" s="5"/>
      <c r="HD1146" s="5"/>
      <c r="HE1146" s="5"/>
      <c r="HF1146" s="5"/>
      <c r="HG1146" s="5"/>
      <c r="HH1146" s="5"/>
      <c r="HI1146" s="5"/>
      <c r="HJ1146" s="5"/>
      <c r="HK1146" s="5"/>
      <c r="HL1146" s="5"/>
      <c r="HM1146" s="5"/>
      <c r="HN1146" s="5"/>
      <c r="HO1146" s="5"/>
      <c r="HP1146" s="5"/>
      <c r="HQ1146" s="5"/>
      <c r="HR1146" s="5"/>
      <c r="HS1146" s="5"/>
      <c r="HT1146" s="5"/>
      <c r="HU1146" s="5"/>
      <c r="HV1146" s="5"/>
      <c r="HW1146" s="5"/>
      <c r="HX1146" s="5"/>
      <c r="HY1146" s="5"/>
      <c r="HZ1146" s="5"/>
      <c r="IA1146" s="5"/>
      <c r="IB1146" s="5"/>
      <c r="IC1146" s="5"/>
      <c r="ID1146" s="5"/>
    </row>
    <row r="1147" spans="1:238" s="210" customFormat="1">
      <c r="A1147" s="122"/>
      <c r="B1147" s="116"/>
      <c r="C1147" s="117"/>
      <c r="D1147" s="118"/>
      <c r="E1147" s="119"/>
      <c r="F1147" s="120"/>
      <c r="G1147" s="121"/>
      <c r="H1147" s="6"/>
      <c r="I1147" s="40"/>
      <c r="J1147" s="41"/>
      <c r="K1147" s="42"/>
      <c r="L1147" s="38"/>
      <c r="N1147" s="39"/>
      <c r="O1147" s="39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5"/>
      <c r="BK1147" s="5"/>
      <c r="BL1147" s="5"/>
      <c r="BM1147" s="5"/>
      <c r="BN1147" s="5"/>
      <c r="BO1147" s="5"/>
      <c r="BP1147" s="5"/>
      <c r="BQ1147" s="5"/>
      <c r="BR1147" s="5"/>
      <c r="BS1147" s="5"/>
      <c r="BT1147" s="5"/>
      <c r="BU1147" s="5"/>
      <c r="BV1147" s="5"/>
      <c r="BW1147" s="5"/>
      <c r="BX1147" s="5"/>
      <c r="BY1147" s="5"/>
      <c r="BZ1147" s="5"/>
      <c r="CA1147" s="5"/>
      <c r="CB1147" s="5"/>
      <c r="CC1147" s="5"/>
      <c r="CD1147" s="5"/>
      <c r="CE1147" s="5"/>
      <c r="CF1147" s="5"/>
      <c r="CG1147" s="5"/>
      <c r="CH1147" s="5"/>
      <c r="CI1147" s="5"/>
      <c r="CJ1147" s="5"/>
      <c r="CK1147" s="5"/>
      <c r="CL1147" s="5"/>
      <c r="CM1147" s="5"/>
      <c r="CN1147" s="5"/>
      <c r="CO1147" s="5"/>
      <c r="CP1147" s="5"/>
      <c r="CQ1147" s="5"/>
      <c r="CR1147" s="5"/>
      <c r="CS1147" s="5"/>
      <c r="CT1147" s="5"/>
      <c r="CU1147" s="5"/>
      <c r="CV1147" s="5"/>
      <c r="CW1147" s="5"/>
      <c r="CX1147" s="5"/>
      <c r="CY1147" s="5"/>
      <c r="CZ1147" s="5"/>
      <c r="DA1147" s="5"/>
      <c r="DB1147" s="5"/>
      <c r="DC1147" s="5"/>
      <c r="DD1147" s="5"/>
      <c r="DE1147" s="5"/>
      <c r="DF1147" s="5"/>
      <c r="DG1147" s="5"/>
      <c r="DH1147" s="5"/>
      <c r="DI1147" s="5"/>
      <c r="DJ1147" s="5"/>
      <c r="DK1147" s="5"/>
      <c r="DL1147" s="5"/>
      <c r="DM1147" s="5"/>
      <c r="DN1147" s="5"/>
      <c r="DO1147" s="5"/>
      <c r="DP1147" s="5"/>
      <c r="DQ1147" s="5"/>
      <c r="DR1147" s="5"/>
      <c r="DS1147" s="5"/>
      <c r="DT1147" s="5"/>
      <c r="DU1147" s="5"/>
      <c r="DV1147" s="5"/>
      <c r="DW1147" s="5"/>
      <c r="DX1147" s="5"/>
      <c r="DY1147" s="5"/>
      <c r="DZ1147" s="5"/>
      <c r="EA1147" s="5"/>
      <c r="EB1147" s="5"/>
      <c r="EC1147" s="5"/>
      <c r="ED1147" s="5"/>
      <c r="EE1147" s="5"/>
      <c r="EF1147" s="5"/>
      <c r="EG1147" s="5"/>
      <c r="EH1147" s="5"/>
      <c r="EI1147" s="5"/>
      <c r="EJ1147" s="5"/>
      <c r="EK1147" s="5"/>
      <c r="EL1147" s="5"/>
      <c r="EM1147" s="5"/>
      <c r="EN1147" s="5"/>
      <c r="EO1147" s="5"/>
      <c r="EP1147" s="5"/>
      <c r="EQ1147" s="5"/>
      <c r="ER1147" s="5"/>
      <c r="ES1147" s="5"/>
      <c r="ET1147" s="5"/>
      <c r="EU1147" s="5"/>
      <c r="EV1147" s="5"/>
      <c r="EW1147" s="5"/>
      <c r="EX1147" s="5"/>
      <c r="EY1147" s="5"/>
      <c r="EZ1147" s="5"/>
      <c r="FA1147" s="5"/>
      <c r="FB1147" s="5"/>
      <c r="FC1147" s="5"/>
      <c r="FD1147" s="5"/>
      <c r="FE1147" s="5"/>
      <c r="FF1147" s="5"/>
      <c r="FG1147" s="5"/>
      <c r="FH1147" s="5"/>
      <c r="FI1147" s="5"/>
      <c r="FJ1147" s="5"/>
      <c r="FK1147" s="5"/>
      <c r="FL1147" s="5"/>
      <c r="FM1147" s="5"/>
      <c r="FN1147" s="5"/>
      <c r="FO1147" s="5"/>
      <c r="FP1147" s="5"/>
      <c r="FQ1147" s="5"/>
      <c r="FR1147" s="5"/>
      <c r="FS1147" s="5"/>
      <c r="FT1147" s="5"/>
      <c r="FU1147" s="5"/>
      <c r="FV1147" s="5"/>
      <c r="FW1147" s="5"/>
      <c r="FX1147" s="5"/>
      <c r="FY1147" s="5"/>
      <c r="FZ1147" s="5"/>
      <c r="GA1147" s="5"/>
      <c r="GB1147" s="5"/>
      <c r="GC1147" s="5"/>
      <c r="GD1147" s="5"/>
      <c r="GE1147" s="5"/>
      <c r="GF1147" s="5"/>
      <c r="GG1147" s="5"/>
      <c r="GH1147" s="5"/>
      <c r="GI1147" s="5"/>
      <c r="GJ1147" s="5"/>
      <c r="GK1147" s="5"/>
      <c r="GL1147" s="5"/>
      <c r="GM1147" s="5"/>
      <c r="GN1147" s="5"/>
      <c r="GO1147" s="5"/>
      <c r="GP1147" s="5"/>
      <c r="GQ1147" s="5"/>
      <c r="GR1147" s="5"/>
      <c r="GS1147" s="5"/>
      <c r="GT1147" s="5"/>
      <c r="GU1147" s="5"/>
      <c r="GV1147" s="5"/>
      <c r="GW1147" s="5"/>
      <c r="GX1147" s="5"/>
      <c r="GY1147" s="5"/>
      <c r="GZ1147" s="5"/>
      <c r="HA1147" s="5"/>
      <c r="HB1147" s="5"/>
      <c r="HC1147" s="5"/>
      <c r="HD1147" s="5"/>
      <c r="HE1147" s="5"/>
      <c r="HF1147" s="5"/>
      <c r="HG1147" s="5"/>
      <c r="HH1147" s="5"/>
      <c r="HI1147" s="5"/>
      <c r="HJ1147" s="5"/>
      <c r="HK1147" s="5"/>
      <c r="HL1147" s="5"/>
      <c r="HM1147" s="5"/>
      <c r="HN1147" s="5"/>
      <c r="HO1147" s="5"/>
      <c r="HP1147" s="5"/>
      <c r="HQ1147" s="5"/>
      <c r="HR1147" s="5"/>
      <c r="HS1147" s="5"/>
      <c r="HT1147" s="5"/>
      <c r="HU1147" s="5"/>
      <c r="HV1147" s="5"/>
      <c r="HW1147" s="5"/>
      <c r="HX1147" s="5"/>
      <c r="HY1147" s="5"/>
      <c r="HZ1147" s="5"/>
      <c r="IA1147" s="5"/>
      <c r="IB1147" s="5"/>
      <c r="IC1147" s="5"/>
      <c r="ID1147" s="5"/>
    </row>
    <row r="1149" spans="1:238" s="210" customFormat="1">
      <c r="A1149" s="122"/>
      <c r="B1149" s="116"/>
      <c r="C1149" s="117"/>
      <c r="D1149" s="118"/>
      <c r="E1149" s="119"/>
      <c r="F1149" s="120"/>
      <c r="G1149" s="121"/>
      <c r="H1149" s="6"/>
      <c r="I1149" s="40"/>
      <c r="J1149" s="41"/>
      <c r="K1149" s="42"/>
      <c r="L1149" s="38"/>
      <c r="N1149" s="39"/>
      <c r="O1149" s="39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  <c r="BN1149" s="5"/>
      <c r="BO1149" s="5"/>
      <c r="BP1149" s="5"/>
      <c r="BQ1149" s="5"/>
      <c r="BR1149" s="5"/>
      <c r="BS1149" s="5"/>
      <c r="BT1149" s="5"/>
      <c r="BU1149" s="5"/>
      <c r="BV1149" s="5"/>
      <c r="BW1149" s="5"/>
      <c r="BX1149" s="5"/>
      <c r="BY1149" s="5"/>
      <c r="BZ1149" s="5"/>
      <c r="CA1149" s="5"/>
      <c r="CB1149" s="5"/>
      <c r="CC1149" s="5"/>
      <c r="CD1149" s="5"/>
      <c r="CE1149" s="5"/>
      <c r="CF1149" s="5"/>
      <c r="CG1149" s="5"/>
      <c r="CH1149" s="5"/>
      <c r="CI1149" s="5"/>
      <c r="CJ1149" s="5"/>
      <c r="CK1149" s="5"/>
      <c r="CL1149" s="5"/>
      <c r="CM1149" s="5"/>
      <c r="CN1149" s="5"/>
      <c r="CO1149" s="5"/>
      <c r="CP1149" s="5"/>
      <c r="CQ1149" s="5"/>
      <c r="CR1149" s="5"/>
      <c r="CS1149" s="5"/>
      <c r="CT1149" s="5"/>
      <c r="CU1149" s="5"/>
      <c r="CV1149" s="5"/>
      <c r="CW1149" s="5"/>
      <c r="CX1149" s="5"/>
      <c r="CY1149" s="5"/>
      <c r="CZ1149" s="5"/>
      <c r="DA1149" s="5"/>
      <c r="DB1149" s="5"/>
      <c r="DC1149" s="5"/>
      <c r="DD1149" s="5"/>
      <c r="DE1149" s="5"/>
      <c r="DF1149" s="5"/>
      <c r="DG1149" s="5"/>
      <c r="DH1149" s="5"/>
      <c r="DI1149" s="5"/>
      <c r="DJ1149" s="5"/>
      <c r="DK1149" s="5"/>
      <c r="DL1149" s="5"/>
      <c r="DM1149" s="5"/>
      <c r="DN1149" s="5"/>
      <c r="DO1149" s="5"/>
      <c r="DP1149" s="5"/>
      <c r="DQ1149" s="5"/>
      <c r="DR1149" s="5"/>
      <c r="DS1149" s="5"/>
      <c r="DT1149" s="5"/>
      <c r="DU1149" s="5"/>
      <c r="DV1149" s="5"/>
      <c r="DW1149" s="5"/>
      <c r="DX1149" s="5"/>
      <c r="DY1149" s="5"/>
      <c r="DZ1149" s="5"/>
      <c r="EA1149" s="5"/>
      <c r="EB1149" s="5"/>
      <c r="EC1149" s="5"/>
      <c r="ED1149" s="5"/>
      <c r="EE1149" s="5"/>
      <c r="EF1149" s="5"/>
      <c r="EG1149" s="5"/>
      <c r="EH1149" s="5"/>
      <c r="EI1149" s="5"/>
      <c r="EJ1149" s="5"/>
      <c r="EK1149" s="5"/>
      <c r="EL1149" s="5"/>
      <c r="EM1149" s="5"/>
      <c r="EN1149" s="5"/>
      <c r="EO1149" s="5"/>
      <c r="EP1149" s="5"/>
      <c r="EQ1149" s="5"/>
      <c r="ER1149" s="5"/>
      <c r="ES1149" s="5"/>
      <c r="ET1149" s="5"/>
      <c r="EU1149" s="5"/>
      <c r="EV1149" s="5"/>
      <c r="EW1149" s="5"/>
      <c r="EX1149" s="5"/>
      <c r="EY1149" s="5"/>
      <c r="EZ1149" s="5"/>
      <c r="FA1149" s="5"/>
      <c r="FB1149" s="5"/>
      <c r="FC1149" s="5"/>
      <c r="FD1149" s="5"/>
      <c r="FE1149" s="5"/>
      <c r="FF1149" s="5"/>
      <c r="FG1149" s="5"/>
      <c r="FH1149" s="5"/>
      <c r="FI1149" s="5"/>
      <c r="FJ1149" s="5"/>
      <c r="FK1149" s="5"/>
      <c r="FL1149" s="5"/>
      <c r="FM1149" s="5"/>
      <c r="FN1149" s="5"/>
      <c r="FO1149" s="5"/>
      <c r="FP1149" s="5"/>
      <c r="FQ1149" s="5"/>
      <c r="FR1149" s="5"/>
      <c r="FS1149" s="5"/>
      <c r="FT1149" s="5"/>
      <c r="FU1149" s="5"/>
      <c r="FV1149" s="5"/>
      <c r="FW1149" s="5"/>
      <c r="FX1149" s="5"/>
      <c r="FY1149" s="5"/>
      <c r="FZ1149" s="5"/>
      <c r="GA1149" s="5"/>
      <c r="GB1149" s="5"/>
      <c r="GC1149" s="5"/>
      <c r="GD1149" s="5"/>
      <c r="GE1149" s="5"/>
      <c r="GF1149" s="5"/>
      <c r="GG1149" s="5"/>
      <c r="GH1149" s="5"/>
      <c r="GI1149" s="5"/>
      <c r="GJ1149" s="5"/>
      <c r="GK1149" s="5"/>
      <c r="GL1149" s="5"/>
      <c r="GM1149" s="5"/>
      <c r="GN1149" s="5"/>
      <c r="GO1149" s="5"/>
      <c r="GP1149" s="5"/>
      <c r="GQ1149" s="5"/>
      <c r="GR1149" s="5"/>
      <c r="GS1149" s="5"/>
      <c r="GT1149" s="5"/>
      <c r="GU1149" s="5"/>
      <c r="GV1149" s="5"/>
      <c r="GW1149" s="5"/>
      <c r="GX1149" s="5"/>
      <c r="GY1149" s="5"/>
      <c r="GZ1149" s="5"/>
      <c r="HA1149" s="5"/>
      <c r="HB1149" s="5"/>
      <c r="HC1149" s="5"/>
      <c r="HD1149" s="5"/>
      <c r="HE1149" s="5"/>
      <c r="HF1149" s="5"/>
      <c r="HG1149" s="5"/>
      <c r="HH1149" s="5"/>
      <c r="HI1149" s="5"/>
      <c r="HJ1149" s="5"/>
      <c r="HK1149" s="5"/>
      <c r="HL1149" s="5"/>
      <c r="HM1149" s="5"/>
      <c r="HN1149" s="5"/>
      <c r="HO1149" s="5"/>
      <c r="HP1149" s="5"/>
      <c r="HQ1149" s="5"/>
      <c r="HR1149" s="5"/>
      <c r="HS1149" s="5"/>
      <c r="HT1149" s="5"/>
      <c r="HU1149" s="5"/>
      <c r="HV1149" s="5"/>
      <c r="HW1149" s="5"/>
      <c r="HX1149" s="5"/>
      <c r="HY1149" s="5"/>
      <c r="HZ1149" s="5"/>
      <c r="IA1149" s="5"/>
      <c r="IB1149" s="5"/>
      <c r="IC1149" s="5"/>
      <c r="ID1149" s="5"/>
    </row>
    <row r="1150" spans="1:238" s="210" customFormat="1">
      <c r="A1150" s="122"/>
      <c r="B1150" s="116"/>
      <c r="C1150" s="117"/>
      <c r="D1150" s="118"/>
      <c r="E1150" s="119"/>
      <c r="F1150" s="120"/>
      <c r="G1150" s="121"/>
      <c r="H1150" s="6"/>
      <c r="I1150" s="40"/>
      <c r="J1150" s="41"/>
      <c r="K1150" s="42"/>
      <c r="L1150" s="38"/>
      <c r="N1150" s="39"/>
      <c r="O1150" s="39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5"/>
      <c r="DW1150" s="5"/>
      <c r="DX1150" s="5"/>
      <c r="DY1150" s="5"/>
      <c r="DZ1150" s="5"/>
      <c r="EA1150" s="5"/>
      <c r="EB1150" s="5"/>
      <c r="EC1150" s="5"/>
      <c r="ED1150" s="5"/>
      <c r="EE1150" s="5"/>
      <c r="EF1150" s="5"/>
      <c r="EG1150" s="5"/>
      <c r="EH1150" s="5"/>
      <c r="EI1150" s="5"/>
      <c r="EJ1150" s="5"/>
      <c r="EK1150" s="5"/>
      <c r="EL1150" s="5"/>
      <c r="EM1150" s="5"/>
      <c r="EN1150" s="5"/>
      <c r="EO1150" s="5"/>
      <c r="EP1150" s="5"/>
      <c r="EQ1150" s="5"/>
      <c r="ER1150" s="5"/>
      <c r="ES1150" s="5"/>
      <c r="ET1150" s="5"/>
      <c r="EU1150" s="5"/>
      <c r="EV1150" s="5"/>
      <c r="EW1150" s="5"/>
      <c r="EX1150" s="5"/>
      <c r="EY1150" s="5"/>
      <c r="EZ1150" s="5"/>
      <c r="FA1150" s="5"/>
      <c r="FB1150" s="5"/>
      <c r="FC1150" s="5"/>
      <c r="FD1150" s="5"/>
      <c r="FE1150" s="5"/>
      <c r="FF1150" s="5"/>
      <c r="FG1150" s="5"/>
      <c r="FH1150" s="5"/>
      <c r="FI1150" s="5"/>
      <c r="FJ1150" s="5"/>
      <c r="FK1150" s="5"/>
      <c r="FL1150" s="5"/>
      <c r="FM1150" s="5"/>
      <c r="FN1150" s="5"/>
      <c r="FO1150" s="5"/>
      <c r="FP1150" s="5"/>
      <c r="FQ1150" s="5"/>
      <c r="FR1150" s="5"/>
      <c r="FS1150" s="5"/>
      <c r="FT1150" s="5"/>
      <c r="FU1150" s="5"/>
      <c r="FV1150" s="5"/>
      <c r="FW1150" s="5"/>
      <c r="FX1150" s="5"/>
      <c r="FY1150" s="5"/>
      <c r="FZ1150" s="5"/>
      <c r="GA1150" s="5"/>
      <c r="GB1150" s="5"/>
      <c r="GC1150" s="5"/>
      <c r="GD1150" s="5"/>
      <c r="GE1150" s="5"/>
      <c r="GF1150" s="5"/>
      <c r="GG1150" s="5"/>
      <c r="GH1150" s="5"/>
      <c r="GI1150" s="5"/>
      <c r="GJ1150" s="5"/>
      <c r="GK1150" s="5"/>
      <c r="GL1150" s="5"/>
      <c r="GM1150" s="5"/>
      <c r="GN1150" s="5"/>
      <c r="GO1150" s="5"/>
      <c r="GP1150" s="5"/>
      <c r="GQ1150" s="5"/>
      <c r="GR1150" s="5"/>
      <c r="GS1150" s="5"/>
      <c r="GT1150" s="5"/>
      <c r="GU1150" s="5"/>
      <c r="GV1150" s="5"/>
      <c r="GW1150" s="5"/>
      <c r="GX1150" s="5"/>
      <c r="GY1150" s="5"/>
      <c r="GZ1150" s="5"/>
      <c r="HA1150" s="5"/>
      <c r="HB1150" s="5"/>
      <c r="HC1150" s="5"/>
      <c r="HD1150" s="5"/>
      <c r="HE1150" s="5"/>
      <c r="HF1150" s="5"/>
      <c r="HG1150" s="5"/>
      <c r="HH1150" s="5"/>
      <c r="HI1150" s="5"/>
      <c r="HJ1150" s="5"/>
      <c r="HK1150" s="5"/>
      <c r="HL1150" s="5"/>
      <c r="HM1150" s="5"/>
      <c r="HN1150" s="5"/>
      <c r="HO1150" s="5"/>
      <c r="HP1150" s="5"/>
      <c r="HQ1150" s="5"/>
      <c r="HR1150" s="5"/>
      <c r="HS1150" s="5"/>
      <c r="HT1150" s="5"/>
      <c r="HU1150" s="5"/>
      <c r="HV1150" s="5"/>
      <c r="HW1150" s="5"/>
      <c r="HX1150" s="5"/>
      <c r="HY1150" s="5"/>
      <c r="HZ1150" s="5"/>
      <c r="IA1150" s="5"/>
      <c r="IB1150" s="5"/>
      <c r="IC1150" s="5"/>
      <c r="ID1150" s="5"/>
    </row>
    <row r="1151" spans="1:238" s="210" customFormat="1">
      <c r="A1151" s="122"/>
      <c r="B1151" s="116"/>
      <c r="C1151" s="117"/>
      <c r="D1151" s="118"/>
      <c r="E1151" s="119"/>
      <c r="F1151" s="120"/>
      <c r="G1151" s="121"/>
      <c r="H1151" s="6"/>
      <c r="I1151" s="40"/>
      <c r="J1151" s="41"/>
      <c r="K1151" s="42"/>
      <c r="L1151" s="38"/>
      <c r="N1151" s="39"/>
      <c r="O1151" s="39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  <c r="BG1151" s="5"/>
      <c r="BH1151" s="5"/>
      <c r="BI1151" s="5"/>
      <c r="BJ1151" s="5"/>
      <c r="BK1151" s="5"/>
      <c r="BL1151" s="5"/>
      <c r="BM1151" s="5"/>
      <c r="BN1151" s="5"/>
      <c r="BO1151" s="5"/>
      <c r="BP1151" s="5"/>
      <c r="BQ1151" s="5"/>
      <c r="BR1151" s="5"/>
      <c r="BS1151" s="5"/>
      <c r="BT1151" s="5"/>
      <c r="BU1151" s="5"/>
      <c r="BV1151" s="5"/>
      <c r="BW1151" s="5"/>
      <c r="BX1151" s="5"/>
      <c r="BY1151" s="5"/>
      <c r="BZ1151" s="5"/>
      <c r="CA1151" s="5"/>
      <c r="CB1151" s="5"/>
      <c r="CC1151" s="5"/>
      <c r="CD1151" s="5"/>
      <c r="CE1151" s="5"/>
      <c r="CF1151" s="5"/>
      <c r="CG1151" s="5"/>
      <c r="CH1151" s="5"/>
      <c r="CI1151" s="5"/>
      <c r="CJ1151" s="5"/>
      <c r="CK1151" s="5"/>
      <c r="CL1151" s="5"/>
      <c r="CM1151" s="5"/>
      <c r="CN1151" s="5"/>
      <c r="CO1151" s="5"/>
      <c r="CP1151" s="5"/>
      <c r="CQ1151" s="5"/>
      <c r="CR1151" s="5"/>
      <c r="CS1151" s="5"/>
      <c r="CT1151" s="5"/>
      <c r="CU1151" s="5"/>
      <c r="CV1151" s="5"/>
      <c r="CW1151" s="5"/>
      <c r="CX1151" s="5"/>
      <c r="CY1151" s="5"/>
      <c r="CZ1151" s="5"/>
      <c r="DA1151" s="5"/>
      <c r="DB1151" s="5"/>
      <c r="DC1151" s="5"/>
      <c r="DD1151" s="5"/>
      <c r="DE1151" s="5"/>
      <c r="DF1151" s="5"/>
      <c r="DG1151" s="5"/>
      <c r="DH1151" s="5"/>
      <c r="DI1151" s="5"/>
      <c r="DJ1151" s="5"/>
      <c r="DK1151" s="5"/>
      <c r="DL1151" s="5"/>
      <c r="DM1151" s="5"/>
      <c r="DN1151" s="5"/>
      <c r="DO1151" s="5"/>
      <c r="DP1151" s="5"/>
      <c r="DQ1151" s="5"/>
      <c r="DR1151" s="5"/>
      <c r="DS1151" s="5"/>
      <c r="DT1151" s="5"/>
      <c r="DU1151" s="5"/>
      <c r="DV1151" s="5"/>
      <c r="DW1151" s="5"/>
      <c r="DX1151" s="5"/>
      <c r="DY1151" s="5"/>
      <c r="DZ1151" s="5"/>
      <c r="EA1151" s="5"/>
      <c r="EB1151" s="5"/>
      <c r="EC1151" s="5"/>
      <c r="ED1151" s="5"/>
      <c r="EE1151" s="5"/>
      <c r="EF1151" s="5"/>
      <c r="EG1151" s="5"/>
      <c r="EH1151" s="5"/>
      <c r="EI1151" s="5"/>
      <c r="EJ1151" s="5"/>
      <c r="EK1151" s="5"/>
      <c r="EL1151" s="5"/>
      <c r="EM1151" s="5"/>
      <c r="EN1151" s="5"/>
      <c r="EO1151" s="5"/>
      <c r="EP1151" s="5"/>
      <c r="EQ1151" s="5"/>
      <c r="ER1151" s="5"/>
      <c r="ES1151" s="5"/>
      <c r="ET1151" s="5"/>
      <c r="EU1151" s="5"/>
      <c r="EV1151" s="5"/>
      <c r="EW1151" s="5"/>
      <c r="EX1151" s="5"/>
      <c r="EY1151" s="5"/>
      <c r="EZ1151" s="5"/>
      <c r="FA1151" s="5"/>
      <c r="FB1151" s="5"/>
      <c r="FC1151" s="5"/>
      <c r="FD1151" s="5"/>
      <c r="FE1151" s="5"/>
      <c r="FF1151" s="5"/>
      <c r="FG1151" s="5"/>
      <c r="FH1151" s="5"/>
      <c r="FI1151" s="5"/>
      <c r="FJ1151" s="5"/>
      <c r="FK1151" s="5"/>
      <c r="FL1151" s="5"/>
      <c r="FM1151" s="5"/>
      <c r="FN1151" s="5"/>
      <c r="FO1151" s="5"/>
      <c r="FP1151" s="5"/>
      <c r="FQ1151" s="5"/>
      <c r="FR1151" s="5"/>
      <c r="FS1151" s="5"/>
      <c r="FT1151" s="5"/>
      <c r="FU1151" s="5"/>
      <c r="FV1151" s="5"/>
      <c r="FW1151" s="5"/>
      <c r="FX1151" s="5"/>
      <c r="FY1151" s="5"/>
      <c r="FZ1151" s="5"/>
      <c r="GA1151" s="5"/>
      <c r="GB1151" s="5"/>
      <c r="GC1151" s="5"/>
      <c r="GD1151" s="5"/>
      <c r="GE1151" s="5"/>
      <c r="GF1151" s="5"/>
      <c r="GG1151" s="5"/>
      <c r="GH1151" s="5"/>
      <c r="GI1151" s="5"/>
      <c r="GJ1151" s="5"/>
      <c r="GK1151" s="5"/>
      <c r="GL1151" s="5"/>
      <c r="GM1151" s="5"/>
      <c r="GN1151" s="5"/>
      <c r="GO1151" s="5"/>
      <c r="GP1151" s="5"/>
      <c r="GQ1151" s="5"/>
      <c r="GR1151" s="5"/>
      <c r="GS1151" s="5"/>
      <c r="GT1151" s="5"/>
      <c r="GU1151" s="5"/>
      <c r="GV1151" s="5"/>
      <c r="GW1151" s="5"/>
      <c r="GX1151" s="5"/>
      <c r="GY1151" s="5"/>
      <c r="GZ1151" s="5"/>
      <c r="HA1151" s="5"/>
      <c r="HB1151" s="5"/>
      <c r="HC1151" s="5"/>
      <c r="HD1151" s="5"/>
      <c r="HE1151" s="5"/>
      <c r="HF1151" s="5"/>
      <c r="HG1151" s="5"/>
      <c r="HH1151" s="5"/>
      <c r="HI1151" s="5"/>
      <c r="HJ1151" s="5"/>
      <c r="HK1151" s="5"/>
      <c r="HL1151" s="5"/>
      <c r="HM1151" s="5"/>
      <c r="HN1151" s="5"/>
      <c r="HO1151" s="5"/>
      <c r="HP1151" s="5"/>
      <c r="HQ1151" s="5"/>
      <c r="HR1151" s="5"/>
      <c r="HS1151" s="5"/>
      <c r="HT1151" s="5"/>
      <c r="HU1151" s="5"/>
      <c r="HV1151" s="5"/>
      <c r="HW1151" s="5"/>
      <c r="HX1151" s="5"/>
      <c r="HY1151" s="5"/>
      <c r="HZ1151" s="5"/>
      <c r="IA1151" s="5"/>
      <c r="IB1151" s="5"/>
      <c r="IC1151" s="5"/>
      <c r="ID1151" s="5"/>
    </row>
    <row r="1152" spans="1:238" s="210" customFormat="1">
      <c r="A1152" s="122"/>
      <c r="B1152" s="116"/>
      <c r="C1152" s="117"/>
      <c r="D1152" s="118"/>
      <c r="E1152" s="119"/>
      <c r="F1152" s="120"/>
      <c r="G1152" s="121"/>
      <c r="H1152" s="6"/>
      <c r="I1152" s="40"/>
      <c r="J1152" s="41"/>
      <c r="K1152" s="42"/>
      <c r="L1152" s="38"/>
      <c r="N1152" s="39"/>
      <c r="O1152" s="39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5"/>
      <c r="BG1152" s="5"/>
      <c r="BH1152" s="5"/>
      <c r="BI1152" s="5"/>
      <c r="BJ1152" s="5"/>
      <c r="BK1152" s="5"/>
      <c r="BL1152" s="5"/>
      <c r="BM1152" s="5"/>
      <c r="BN1152" s="5"/>
      <c r="BO1152" s="5"/>
      <c r="BP1152" s="5"/>
      <c r="BQ1152" s="5"/>
      <c r="BR1152" s="5"/>
      <c r="BS1152" s="5"/>
      <c r="BT1152" s="5"/>
      <c r="BU1152" s="5"/>
      <c r="BV1152" s="5"/>
      <c r="BW1152" s="5"/>
      <c r="BX1152" s="5"/>
      <c r="BY1152" s="5"/>
      <c r="BZ1152" s="5"/>
      <c r="CA1152" s="5"/>
      <c r="CB1152" s="5"/>
      <c r="CC1152" s="5"/>
      <c r="CD1152" s="5"/>
      <c r="CE1152" s="5"/>
      <c r="CF1152" s="5"/>
      <c r="CG1152" s="5"/>
      <c r="CH1152" s="5"/>
      <c r="CI1152" s="5"/>
      <c r="CJ1152" s="5"/>
      <c r="CK1152" s="5"/>
      <c r="CL1152" s="5"/>
      <c r="CM1152" s="5"/>
      <c r="CN1152" s="5"/>
      <c r="CO1152" s="5"/>
      <c r="CP1152" s="5"/>
      <c r="CQ1152" s="5"/>
      <c r="CR1152" s="5"/>
      <c r="CS1152" s="5"/>
      <c r="CT1152" s="5"/>
      <c r="CU1152" s="5"/>
      <c r="CV1152" s="5"/>
      <c r="CW1152" s="5"/>
      <c r="CX1152" s="5"/>
      <c r="CY1152" s="5"/>
      <c r="CZ1152" s="5"/>
      <c r="DA1152" s="5"/>
      <c r="DB1152" s="5"/>
      <c r="DC1152" s="5"/>
      <c r="DD1152" s="5"/>
      <c r="DE1152" s="5"/>
      <c r="DF1152" s="5"/>
      <c r="DG1152" s="5"/>
      <c r="DH1152" s="5"/>
      <c r="DI1152" s="5"/>
      <c r="DJ1152" s="5"/>
      <c r="DK1152" s="5"/>
      <c r="DL1152" s="5"/>
      <c r="DM1152" s="5"/>
      <c r="DN1152" s="5"/>
      <c r="DO1152" s="5"/>
      <c r="DP1152" s="5"/>
      <c r="DQ1152" s="5"/>
      <c r="DR1152" s="5"/>
      <c r="DS1152" s="5"/>
      <c r="DT1152" s="5"/>
      <c r="DU1152" s="5"/>
      <c r="DV1152" s="5"/>
      <c r="DW1152" s="5"/>
      <c r="DX1152" s="5"/>
      <c r="DY1152" s="5"/>
      <c r="DZ1152" s="5"/>
      <c r="EA1152" s="5"/>
      <c r="EB1152" s="5"/>
      <c r="EC1152" s="5"/>
      <c r="ED1152" s="5"/>
      <c r="EE1152" s="5"/>
      <c r="EF1152" s="5"/>
      <c r="EG1152" s="5"/>
      <c r="EH1152" s="5"/>
      <c r="EI1152" s="5"/>
      <c r="EJ1152" s="5"/>
      <c r="EK1152" s="5"/>
      <c r="EL1152" s="5"/>
      <c r="EM1152" s="5"/>
      <c r="EN1152" s="5"/>
      <c r="EO1152" s="5"/>
      <c r="EP1152" s="5"/>
      <c r="EQ1152" s="5"/>
      <c r="ER1152" s="5"/>
      <c r="ES1152" s="5"/>
      <c r="ET1152" s="5"/>
      <c r="EU1152" s="5"/>
      <c r="EV1152" s="5"/>
      <c r="EW1152" s="5"/>
      <c r="EX1152" s="5"/>
      <c r="EY1152" s="5"/>
      <c r="EZ1152" s="5"/>
      <c r="FA1152" s="5"/>
      <c r="FB1152" s="5"/>
      <c r="FC1152" s="5"/>
      <c r="FD1152" s="5"/>
      <c r="FE1152" s="5"/>
      <c r="FF1152" s="5"/>
      <c r="FG1152" s="5"/>
      <c r="FH1152" s="5"/>
      <c r="FI1152" s="5"/>
      <c r="FJ1152" s="5"/>
      <c r="FK1152" s="5"/>
      <c r="FL1152" s="5"/>
      <c r="FM1152" s="5"/>
      <c r="FN1152" s="5"/>
      <c r="FO1152" s="5"/>
      <c r="FP1152" s="5"/>
      <c r="FQ1152" s="5"/>
      <c r="FR1152" s="5"/>
      <c r="FS1152" s="5"/>
      <c r="FT1152" s="5"/>
      <c r="FU1152" s="5"/>
      <c r="FV1152" s="5"/>
      <c r="FW1152" s="5"/>
      <c r="FX1152" s="5"/>
      <c r="FY1152" s="5"/>
      <c r="FZ1152" s="5"/>
      <c r="GA1152" s="5"/>
      <c r="GB1152" s="5"/>
      <c r="GC1152" s="5"/>
      <c r="GD1152" s="5"/>
      <c r="GE1152" s="5"/>
      <c r="GF1152" s="5"/>
      <c r="GG1152" s="5"/>
      <c r="GH1152" s="5"/>
      <c r="GI1152" s="5"/>
      <c r="GJ1152" s="5"/>
      <c r="GK1152" s="5"/>
      <c r="GL1152" s="5"/>
      <c r="GM1152" s="5"/>
      <c r="GN1152" s="5"/>
      <c r="GO1152" s="5"/>
      <c r="GP1152" s="5"/>
      <c r="GQ1152" s="5"/>
      <c r="GR1152" s="5"/>
      <c r="GS1152" s="5"/>
      <c r="GT1152" s="5"/>
      <c r="GU1152" s="5"/>
      <c r="GV1152" s="5"/>
      <c r="GW1152" s="5"/>
      <c r="GX1152" s="5"/>
      <c r="GY1152" s="5"/>
      <c r="GZ1152" s="5"/>
      <c r="HA1152" s="5"/>
      <c r="HB1152" s="5"/>
      <c r="HC1152" s="5"/>
      <c r="HD1152" s="5"/>
      <c r="HE1152" s="5"/>
      <c r="HF1152" s="5"/>
      <c r="HG1152" s="5"/>
      <c r="HH1152" s="5"/>
      <c r="HI1152" s="5"/>
      <c r="HJ1152" s="5"/>
      <c r="HK1152" s="5"/>
      <c r="HL1152" s="5"/>
      <c r="HM1152" s="5"/>
      <c r="HN1152" s="5"/>
      <c r="HO1152" s="5"/>
      <c r="HP1152" s="5"/>
      <c r="HQ1152" s="5"/>
      <c r="HR1152" s="5"/>
      <c r="HS1152" s="5"/>
      <c r="HT1152" s="5"/>
      <c r="HU1152" s="5"/>
      <c r="HV1152" s="5"/>
      <c r="HW1152" s="5"/>
      <c r="HX1152" s="5"/>
      <c r="HY1152" s="5"/>
      <c r="HZ1152" s="5"/>
      <c r="IA1152" s="5"/>
      <c r="IB1152" s="5"/>
      <c r="IC1152" s="5"/>
      <c r="ID1152" s="5"/>
    </row>
    <row r="1153" spans="1:238" s="210" customFormat="1">
      <c r="A1153" s="122"/>
      <c r="B1153" s="116"/>
      <c r="C1153" s="117"/>
      <c r="D1153" s="118"/>
      <c r="E1153" s="119"/>
      <c r="F1153" s="120"/>
      <c r="G1153" s="121"/>
      <c r="H1153" s="6"/>
      <c r="I1153" s="40"/>
      <c r="J1153" s="41"/>
      <c r="K1153" s="42"/>
      <c r="L1153" s="38"/>
      <c r="N1153" s="39"/>
      <c r="O1153" s="39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/>
      <c r="BI1153" s="5"/>
      <c r="BJ1153" s="5"/>
      <c r="BK1153" s="5"/>
      <c r="BL1153" s="5"/>
      <c r="BM1153" s="5"/>
      <c r="BN1153" s="5"/>
      <c r="BO1153" s="5"/>
      <c r="BP1153" s="5"/>
      <c r="BQ1153" s="5"/>
      <c r="BR1153" s="5"/>
      <c r="BS1153" s="5"/>
      <c r="BT1153" s="5"/>
      <c r="BU1153" s="5"/>
      <c r="BV1153" s="5"/>
      <c r="BW1153" s="5"/>
      <c r="BX1153" s="5"/>
      <c r="BY1153" s="5"/>
      <c r="BZ1153" s="5"/>
      <c r="CA1153" s="5"/>
      <c r="CB1153" s="5"/>
      <c r="CC1153" s="5"/>
      <c r="CD1153" s="5"/>
      <c r="CE1153" s="5"/>
      <c r="CF1153" s="5"/>
      <c r="CG1153" s="5"/>
      <c r="CH1153" s="5"/>
      <c r="CI1153" s="5"/>
      <c r="CJ1153" s="5"/>
      <c r="CK1153" s="5"/>
      <c r="CL1153" s="5"/>
      <c r="CM1153" s="5"/>
      <c r="CN1153" s="5"/>
      <c r="CO1153" s="5"/>
      <c r="CP1153" s="5"/>
      <c r="CQ1153" s="5"/>
      <c r="CR1153" s="5"/>
      <c r="CS1153" s="5"/>
      <c r="CT1153" s="5"/>
      <c r="CU1153" s="5"/>
      <c r="CV1153" s="5"/>
      <c r="CW1153" s="5"/>
      <c r="CX1153" s="5"/>
      <c r="CY1153" s="5"/>
      <c r="CZ1153" s="5"/>
      <c r="DA1153" s="5"/>
      <c r="DB1153" s="5"/>
      <c r="DC1153" s="5"/>
      <c r="DD1153" s="5"/>
      <c r="DE1153" s="5"/>
      <c r="DF1153" s="5"/>
      <c r="DG1153" s="5"/>
      <c r="DH1153" s="5"/>
      <c r="DI1153" s="5"/>
      <c r="DJ1153" s="5"/>
      <c r="DK1153" s="5"/>
      <c r="DL1153" s="5"/>
      <c r="DM1153" s="5"/>
      <c r="DN1153" s="5"/>
      <c r="DO1153" s="5"/>
      <c r="DP1153" s="5"/>
      <c r="DQ1153" s="5"/>
      <c r="DR1153" s="5"/>
      <c r="DS1153" s="5"/>
      <c r="DT1153" s="5"/>
      <c r="DU1153" s="5"/>
      <c r="DV1153" s="5"/>
      <c r="DW1153" s="5"/>
      <c r="DX1153" s="5"/>
      <c r="DY1153" s="5"/>
      <c r="DZ1153" s="5"/>
      <c r="EA1153" s="5"/>
      <c r="EB1153" s="5"/>
      <c r="EC1153" s="5"/>
      <c r="ED1153" s="5"/>
      <c r="EE1153" s="5"/>
      <c r="EF1153" s="5"/>
      <c r="EG1153" s="5"/>
      <c r="EH1153" s="5"/>
      <c r="EI1153" s="5"/>
      <c r="EJ1153" s="5"/>
      <c r="EK1153" s="5"/>
      <c r="EL1153" s="5"/>
      <c r="EM1153" s="5"/>
      <c r="EN1153" s="5"/>
      <c r="EO1153" s="5"/>
      <c r="EP1153" s="5"/>
      <c r="EQ1153" s="5"/>
      <c r="ER1153" s="5"/>
      <c r="ES1153" s="5"/>
      <c r="ET1153" s="5"/>
      <c r="EU1153" s="5"/>
      <c r="EV1153" s="5"/>
      <c r="EW1153" s="5"/>
      <c r="EX1153" s="5"/>
      <c r="EY1153" s="5"/>
      <c r="EZ1153" s="5"/>
      <c r="FA1153" s="5"/>
      <c r="FB1153" s="5"/>
      <c r="FC1153" s="5"/>
      <c r="FD1153" s="5"/>
      <c r="FE1153" s="5"/>
      <c r="FF1153" s="5"/>
      <c r="FG1153" s="5"/>
      <c r="FH1153" s="5"/>
      <c r="FI1153" s="5"/>
      <c r="FJ1153" s="5"/>
      <c r="FK1153" s="5"/>
      <c r="FL1153" s="5"/>
      <c r="FM1153" s="5"/>
      <c r="FN1153" s="5"/>
      <c r="FO1153" s="5"/>
      <c r="FP1153" s="5"/>
      <c r="FQ1153" s="5"/>
      <c r="FR1153" s="5"/>
      <c r="FS1153" s="5"/>
      <c r="FT1153" s="5"/>
      <c r="FU1153" s="5"/>
      <c r="FV1153" s="5"/>
      <c r="FW1153" s="5"/>
      <c r="FX1153" s="5"/>
      <c r="FY1153" s="5"/>
      <c r="FZ1153" s="5"/>
      <c r="GA1153" s="5"/>
      <c r="GB1153" s="5"/>
      <c r="GC1153" s="5"/>
      <c r="GD1153" s="5"/>
      <c r="GE1153" s="5"/>
      <c r="GF1153" s="5"/>
      <c r="GG1153" s="5"/>
      <c r="GH1153" s="5"/>
      <c r="GI1153" s="5"/>
      <c r="GJ1153" s="5"/>
      <c r="GK1153" s="5"/>
      <c r="GL1153" s="5"/>
      <c r="GM1153" s="5"/>
      <c r="GN1153" s="5"/>
      <c r="GO1153" s="5"/>
      <c r="GP1153" s="5"/>
      <c r="GQ1153" s="5"/>
      <c r="GR1153" s="5"/>
      <c r="GS1153" s="5"/>
      <c r="GT1153" s="5"/>
      <c r="GU1153" s="5"/>
      <c r="GV1153" s="5"/>
      <c r="GW1153" s="5"/>
      <c r="GX1153" s="5"/>
      <c r="GY1153" s="5"/>
      <c r="GZ1153" s="5"/>
      <c r="HA1153" s="5"/>
      <c r="HB1153" s="5"/>
      <c r="HC1153" s="5"/>
      <c r="HD1153" s="5"/>
      <c r="HE1153" s="5"/>
      <c r="HF1153" s="5"/>
      <c r="HG1153" s="5"/>
      <c r="HH1153" s="5"/>
      <c r="HI1153" s="5"/>
      <c r="HJ1153" s="5"/>
      <c r="HK1153" s="5"/>
      <c r="HL1153" s="5"/>
      <c r="HM1153" s="5"/>
      <c r="HN1153" s="5"/>
      <c r="HO1153" s="5"/>
      <c r="HP1153" s="5"/>
      <c r="HQ1153" s="5"/>
      <c r="HR1153" s="5"/>
      <c r="HS1153" s="5"/>
      <c r="HT1153" s="5"/>
      <c r="HU1153" s="5"/>
      <c r="HV1153" s="5"/>
      <c r="HW1153" s="5"/>
      <c r="HX1153" s="5"/>
      <c r="HY1153" s="5"/>
      <c r="HZ1153" s="5"/>
      <c r="IA1153" s="5"/>
      <c r="IB1153" s="5"/>
      <c r="IC1153" s="5"/>
      <c r="ID1153" s="5"/>
    </row>
    <row r="1155" spans="1:238" s="210" customFormat="1">
      <c r="A1155" s="122"/>
      <c r="B1155" s="116"/>
      <c r="C1155" s="117"/>
      <c r="D1155" s="118"/>
      <c r="E1155" s="119"/>
      <c r="F1155" s="120"/>
      <c r="G1155" s="121"/>
      <c r="H1155" s="6"/>
      <c r="I1155" s="40"/>
      <c r="J1155" s="41"/>
      <c r="K1155" s="42"/>
      <c r="L1155" s="38"/>
      <c r="N1155" s="39"/>
      <c r="O1155" s="39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  <c r="BG1155" s="5"/>
      <c r="BH1155" s="5"/>
      <c r="BI1155" s="5"/>
      <c r="BJ1155" s="5"/>
      <c r="BK1155" s="5"/>
      <c r="BL1155" s="5"/>
      <c r="BM1155" s="5"/>
      <c r="BN1155" s="5"/>
      <c r="BO1155" s="5"/>
      <c r="BP1155" s="5"/>
      <c r="BQ1155" s="5"/>
      <c r="BR1155" s="5"/>
      <c r="BS1155" s="5"/>
      <c r="BT1155" s="5"/>
      <c r="BU1155" s="5"/>
      <c r="BV1155" s="5"/>
      <c r="BW1155" s="5"/>
      <c r="BX1155" s="5"/>
      <c r="BY1155" s="5"/>
      <c r="BZ1155" s="5"/>
      <c r="CA1155" s="5"/>
      <c r="CB1155" s="5"/>
      <c r="CC1155" s="5"/>
      <c r="CD1155" s="5"/>
      <c r="CE1155" s="5"/>
      <c r="CF1155" s="5"/>
      <c r="CG1155" s="5"/>
      <c r="CH1155" s="5"/>
      <c r="CI1155" s="5"/>
      <c r="CJ1155" s="5"/>
      <c r="CK1155" s="5"/>
      <c r="CL1155" s="5"/>
      <c r="CM1155" s="5"/>
      <c r="CN1155" s="5"/>
      <c r="CO1155" s="5"/>
      <c r="CP1155" s="5"/>
      <c r="CQ1155" s="5"/>
      <c r="CR1155" s="5"/>
      <c r="CS1155" s="5"/>
      <c r="CT1155" s="5"/>
      <c r="CU1155" s="5"/>
      <c r="CV1155" s="5"/>
      <c r="CW1155" s="5"/>
      <c r="CX1155" s="5"/>
      <c r="CY1155" s="5"/>
      <c r="CZ1155" s="5"/>
      <c r="DA1155" s="5"/>
      <c r="DB1155" s="5"/>
      <c r="DC1155" s="5"/>
      <c r="DD1155" s="5"/>
      <c r="DE1155" s="5"/>
      <c r="DF1155" s="5"/>
      <c r="DG1155" s="5"/>
      <c r="DH1155" s="5"/>
      <c r="DI1155" s="5"/>
      <c r="DJ1155" s="5"/>
      <c r="DK1155" s="5"/>
      <c r="DL1155" s="5"/>
      <c r="DM1155" s="5"/>
      <c r="DN1155" s="5"/>
      <c r="DO1155" s="5"/>
      <c r="DP1155" s="5"/>
      <c r="DQ1155" s="5"/>
      <c r="DR1155" s="5"/>
      <c r="DS1155" s="5"/>
      <c r="DT1155" s="5"/>
      <c r="DU1155" s="5"/>
      <c r="DV1155" s="5"/>
      <c r="DW1155" s="5"/>
      <c r="DX1155" s="5"/>
      <c r="DY1155" s="5"/>
      <c r="DZ1155" s="5"/>
      <c r="EA1155" s="5"/>
      <c r="EB1155" s="5"/>
      <c r="EC1155" s="5"/>
      <c r="ED1155" s="5"/>
      <c r="EE1155" s="5"/>
      <c r="EF1155" s="5"/>
      <c r="EG1155" s="5"/>
      <c r="EH1155" s="5"/>
      <c r="EI1155" s="5"/>
      <c r="EJ1155" s="5"/>
      <c r="EK1155" s="5"/>
      <c r="EL1155" s="5"/>
      <c r="EM1155" s="5"/>
      <c r="EN1155" s="5"/>
      <c r="EO1155" s="5"/>
      <c r="EP1155" s="5"/>
      <c r="EQ1155" s="5"/>
      <c r="ER1155" s="5"/>
      <c r="ES1155" s="5"/>
      <c r="ET1155" s="5"/>
      <c r="EU1155" s="5"/>
      <c r="EV1155" s="5"/>
      <c r="EW1155" s="5"/>
      <c r="EX1155" s="5"/>
      <c r="EY1155" s="5"/>
      <c r="EZ1155" s="5"/>
      <c r="FA1155" s="5"/>
      <c r="FB1155" s="5"/>
      <c r="FC1155" s="5"/>
      <c r="FD1155" s="5"/>
      <c r="FE1155" s="5"/>
      <c r="FF1155" s="5"/>
      <c r="FG1155" s="5"/>
      <c r="FH1155" s="5"/>
      <c r="FI1155" s="5"/>
      <c r="FJ1155" s="5"/>
      <c r="FK1155" s="5"/>
      <c r="FL1155" s="5"/>
      <c r="FM1155" s="5"/>
      <c r="FN1155" s="5"/>
      <c r="FO1155" s="5"/>
      <c r="FP1155" s="5"/>
      <c r="FQ1155" s="5"/>
      <c r="FR1155" s="5"/>
      <c r="FS1155" s="5"/>
      <c r="FT1155" s="5"/>
      <c r="FU1155" s="5"/>
      <c r="FV1155" s="5"/>
      <c r="FW1155" s="5"/>
      <c r="FX1155" s="5"/>
      <c r="FY1155" s="5"/>
      <c r="FZ1155" s="5"/>
      <c r="GA1155" s="5"/>
      <c r="GB1155" s="5"/>
      <c r="GC1155" s="5"/>
      <c r="GD1155" s="5"/>
      <c r="GE1155" s="5"/>
      <c r="GF1155" s="5"/>
      <c r="GG1155" s="5"/>
      <c r="GH1155" s="5"/>
      <c r="GI1155" s="5"/>
      <c r="GJ1155" s="5"/>
      <c r="GK1155" s="5"/>
      <c r="GL1155" s="5"/>
      <c r="GM1155" s="5"/>
      <c r="GN1155" s="5"/>
      <c r="GO1155" s="5"/>
      <c r="GP1155" s="5"/>
      <c r="GQ1155" s="5"/>
      <c r="GR1155" s="5"/>
      <c r="GS1155" s="5"/>
      <c r="GT1155" s="5"/>
      <c r="GU1155" s="5"/>
      <c r="GV1155" s="5"/>
      <c r="GW1155" s="5"/>
      <c r="GX1155" s="5"/>
      <c r="GY1155" s="5"/>
      <c r="GZ1155" s="5"/>
      <c r="HA1155" s="5"/>
      <c r="HB1155" s="5"/>
      <c r="HC1155" s="5"/>
      <c r="HD1155" s="5"/>
      <c r="HE1155" s="5"/>
      <c r="HF1155" s="5"/>
      <c r="HG1155" s="5"/>
      <c r="HH1155" s="5"/>
      <c r="HI1155" s="5"/>
      <c r="HJ1155" s="5"/>
      <c r="HK1155" s="5"/>
      <c r="HL1155" s="5"/>
      <c r="HM1155" s="5"/>
      <c r="HN1155" s="5"/>
      <c r="HO1155" s="5"/>
      <c r="HP1155" s="5"/>
      <c r="HQ1155" s="5"/>
      <c r="HR1155" s="5"/>
      <c r="HS1155" s="5"/>
      <c r="HT1155" s="5"/>
      <c r="HU1155" s="5"/>
      <c r="HV1155" s="5"/>
      <c r="HW1155" s="5"/>
      <c r="HX1155" s="5"/>
      <c r="HY1155" s="5"/>
      <c r="HZ1155" s="5"/>
      <c r="IA1155" s="5"/>
      <c r="IB1155" s="5"/>
      <c r="IC1155" s="5"/>
      <c r="ID1155" s="5"/>
    </row>
    <row r="1157" spans="1:238" s="210" customFormat="1">
      <c r="A1157" s="122"/>
      <c r="B1157" s="116"/>
      <c r="C1157" s="117"/>
      <c r="D1157" s="118"/>
      <c r="E1157" s="119"/>
      <c r="F1157" s="120"/>
      <c r="G1157" s="121"/>
      <c r="H1157" s="6"/>
      <c r="I1157" s="40"/>
      <c r="J1157" s="41"/>
      <c r="K1157" s="42"/>
      <c r="L1157" s="38"/>
      <c r="N1157" s="39"/>
      <c r="O1157" s="39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  <c r="BG1157" s="5"/>
      <c r="BH1157" s="5"/>
      <c r="BI1157" s="5"/>
      <c r="BJ1157" s="5"/>
      <c r="BK1157" s="5"/>
      <c r="BL1157" s="5"/>
      <c r="BM1157" s="5"/>
      <c r="BN1157" s="5"/>
      <c r="BO1157" s="5"/>
      <c r="BP1157" s="5"/>
      <c r="BQ1157" s="5"/>
      <c r="BR1157" s="5"/>
      <c r="BS1157" s="5"/>
      <c r="BT1157" s="5"/>
      <c r="BU1157" s="5"/>
      <c r="BV1157" s="5"/>
      <c r="BW1157" s="5"/>
      <c r="BX1157" s="5"/>
      <c r="BY1157" s="5"/>
      <c r="BZ1157" s="5"/>
      <c r="CA1157" s="5"/>
      <c r="CB1157" s="5"/>
      <c r="CC1157" s="5"/>
      <c r="CD1157" s="5"/>
      <c r="CE1157" s="5"/>
      <c r="CF1157" s="5"/>
      <c r="CG1157" s="5"/>
      <c r="CH1157" s="5"/>
      <c r="CI1157" s="5"/>
      <c r="CJ1157" s="5"/>
      <c r="CK1157" s="5"/>
      <c r="CL1157" s="5"/>
      <c r="CM1157" s="5"/>
      <c r="CN1157" s="5"/>
      <c r="CO1157" s="5"/>
      <c r="CP1157" s="5"/>
      <c r="CQ1157" s="5"/>
      <c r="CR1157" s="5"/>
      <c r="CS1157" s="5"/>
      <c r="CT1157" s="5"/>
      <c r="CU1157" s="5"/>
      <c r="CV1157" s="5"/>
      <c r="CW1157" s="5"/>
      <c r="CX1157" s="5"/>
      <c r="CY1157" s="5"/>
      <c r="CZ1157" s="5"/>
      <c r="DA1157" s="5"/>
      <c r="DB1157" s="5"/>
      <c r="DC1157" s="5"/>
      <c r="DD1157" s="5"/>
      <c r="DE1157" s="5"/>
      <c r="DF1157" s="5"/>
      <c r="DG1157" s="5"/>
      <c r="DH1157" s="5"/>
      <c r="DI1157" s="5"/>
      <c r="DJ1157" s="5"/>
      <c r="DK1157" s="5"/>
      <c r="DL1157" s="5"/>
      <c r="DM1157" s="5"/>
      <c r="DN1157" s="5"/>
      <c r="DO1157" s="5"/>
      <c r="DP1157" s="5"/>
      <c r="DQ1157" s="5"/>
      <c r="DR1157" s="5"/>
      <c r="DS1157" s="5"/>
      <c r="DT1157" s="5"/>
      <c r="DU1157" s="5"/>
      <c r="DV1157" s="5"/>
      <c r="DW1157" s="5"/>
      <c r="DX1157" s="5"/>
      <c r="DY1157" s="5"/>
      <c r="DZ1157" s="5"/>
      <c r="EA1157" s="5"/>
      <c r="EB1157" s="5"/>
      <c r="EC1157" s="5"/>
      <c r="ED1157" s="5"/>
      <c r="EE1157" s="5"/>
      <c r="EF1157" s="5"/>
      <c r="EG1157" s="5"/>
      <c r="EH1157" s="5"/>
      <c r="EI1157" s="5"/>
      <c r="EJ1157" s="5"/>
      <c r="EK1157" s="5"/>
      <c r="EL1157" s="5"/>
      <c r="EM1157" s="5"/>
      <c r="EN1157" s="5"/>
      <c r="EO1157" s="5"/>
      <c r="EP1157" s="5"/>
      <c r="EQ1157" s="5"/>
      <c r="ER1157" s="5"/>
      <c r="ES1157" s="5"/>
      <c r="ET1157" s="5"/>
      <c r="EU1157" s="5"/>
      <c r="EV1157" s="5"/>
      <c r="EW1157" s="5"/>
      <c r="EX1157" s="5"/>
      <c r="EY1157" s="5"/>
      <c r="EZ1157" s="5"/>
      <c r="FA1157" s="5"/>
      <c r="FB1157" s="5"/>
      <c r="FC1157" s="5"/>
      <c r="FD1157" s="5"/>
      <c r="FE1157" s="5"/>
      <c r="FF1157" s="5"/>
      <c r="FG1157" s="5"/>
      <c r="FH1157" s="5"/>
      <c r="FI1157" s="5"/>
      <c r="FJ1157" s="5"/>
      <c r="FK1157" s="5"/>
      <c r="FL1157" s="5"/>
      <c r="FM1157" s="5"/>
      <c r="FN1157" s="5"/>
      <c r="FO1157" s="5"/>
      <c r="FP1157" s="5"/>
      <c r="FQ1157" s="5"/>
      <c r="FR1157" s="5"/>
      <c r="FS1157" s="5"/>
      <c r="FT1157" s="5"/>
      <c r="FU1157" s="5"/>
      <c r="FV1157" s="5"/>
      <c r="FW1157" s="5"/>
      <c r="FX1157" s="5"/>
      <c r="FY1157" s="5"/>
      <c r="FZ1157" s="5"/>
      <c r="GA1157" s="5"/>
      <c r="GB1157" s="5"/>
      <c r="GC1157" s="5"/>
      <c r="GD1157" s="5"/>
      <c r="GE1157" s="5"/>
      <c r="GF1157" s="5"/>
      <c r="GG1157" s="5"/>
      <c r="GH1157" s="5"/>
      <c r="GI1157" s="5"/>
      <c r="GJ1157" s="5"/>
      <c r="GK1157" s="5"/>
      <c r="GL1157" s="5"/>
      <c r="GM1157" s="5"/>
      <c r="GN1157" s="5"/>
      <c r="GO1157" s="5"/>
      <c r="GP1157" s="5"/>
      <c r="GQ1157" s="5"/>
      <c r="GR1157" s="5"/>
      <c r="GS1157" s="5"/>
      <c r="GT1157" s="5"/>
      <c r="GU1157" s="5"/>
      <c r="GV1157" s="5"/>
      <c r="GW1157" s="5"/>
      <c r="GX1157" s="5"/>
      <c r="GY1157" s="5"/>
      <c r="GZ1157" s="5"/>
      <c r="HA1157" s="5"/>
      <c r="HB1157" s="5"/>
      <c r="HC1157" s="5"/>
      <c r="HD1157" s="5"/>
      <c r="HE1157" s="5"/>
      <c r="HF1157" s="5"/>
      <c r="HG1157" s="5"/>
      <c r="HH1157" s="5"/>
      <c r="HI1157" s="5"/>
      <c r="HJ1157" s="5"/>
      <c r="HK1157" s="5"/>
      <c r="HL1157" s="5"/>
      <c r="HM1157" s="5"/>
      <c r="HN1157" s="5"/>
      <c r="HO1157" s="5"/>
      <c r="HP1157" s="5"/>
      <c r="HQ1157" s="5"/>
      <c r="HR1157" s="5"/>
      <c r="HS1157" s="5"/>
      <c r="HT1157" s="5"/>
      <c r="HU1157" s="5"/>
      <c r="HV1157" s="5"/>
      <c r="HW1157" s="5"/>
      <c r="HX1157" s="5"/>
      <c r="HY1157" s="5"/>
      <c r="HZ1157" s="5"/>
      <c r="IA1157" s="5"/>
      <c r="IB1157" s="5"/>
      <c r="IC1157" s="5"/>
      <c r="ID1157" s="5"/>
    </row>
    <row r="1159" spans="1:238" s="210" customFormat="1">
      <c r="A1159" s="122"/>
      <c r="B1159" s="116"/>
      <c r="C1159" s="117"/>
      <c r="D1159" s="118"/>
      <c r="E1159" s="119"/>
      <c r="F1159" s="120"/>
      <c r="G1159" s="121"/>
      <c r="H1159" s="6"/>
      <c r="I1159" s="40"/>
      <c r="J1159" s="41"/>
      <c r="K1159" s="42"/>
      <c r="L1159" s="38"/>
      <c r="N1159" s="39"/>
      <c r="O1159" s="39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5"/>
      <c r="BG1159" s="5"/>
      <c r="BH1159" s="5"/>
      <c r="BI1159" s="5"/>
      <c r="BJ1159" s="5"/>
      <c r="BK1159" s="5"/>
      <c r="BL1159" s="5"/>
      <c r="BM1159" s="5"/>
      <c r="BN1159" s="5"/>
      <c r="BO1159" s="5"/>
      <c r="BP1159" s="5"/>
      <c r="BQ1159" s="5"/>
      <c r="BR1159" s="5"/>
      <c r="BS1159" s="5"/>
      <c r="BT1159" s="5"/>
      <c r="BU1159" s="5"/>
      <c r="BV1159" s="5"/>
      <c r="BW1159" s="5"/>
      <c r="BX1159" s="5"/>
      <c r="BY1159" s="5"/>
      <c r="BZ1159" s="5"/>
      <c r="CA1159" s="5"/>
      <c r="CB1159" s="5"/>
      <c r="CC1159" s="5"/>
      <c r="CD1159" s="5"/>
      <c r="CE1159" s="5"/>
      <c r="CF1159" s="5"/>
      <c r="CG1159" s="5"/>
      <c r="CH1159" s="5"/>
      <c r="CI1159" s="5"/>
      <c r="CJ1159" s="5"/>
      <c r="CK1159" s="5"/>
      <c r="CL1159" s="5"/>
      <c r="CM1159" s="5"/>
      <c r="CN1159" s="5"/>
      <c r="CO1159" s="5"/>
      <c r="CP1159" s="5"/>
      <c r="CQ1159" s="5"/>
      <c r="CR1159" s="5"/>
      <c r="CS1159" s="5"/>
      <c r="CT1159" s="5"/>
      <c r="CU1159" s="5"/>
      <c r="CV1159" s="5"/>
      <c r="CW1159" s="5"/>
      <c r="CX1159" s="5"/>
      <c r="CY1159" s="5"/>
      <c r="CZ1159" s="5"/>
      <c r="DA1159" s="5"/>
      <c r="DB1159" s="5"/>
      <c r="DC1159" s="5"/>
      <c r="DD1159" s="5"/>
      <c r="DE1159" s="5"/>
      <c r="DF1159" s="5"/>
      <c r="DG1159" s="5"/>
      <c r="DH1159" s="5"/>
      <c r="DI1159" s="5"/>
      <c r="DJ1159" s="5"/>
      <c r="DK1159" s="5"/>
      <c r="DL1159" s="5"/>
      <c r="DM1159" s="5"/>
      <c r="DN1159" s="5"/>
      <c r="DO1159" s="5"/>
      <c r="DP1159" s="5"/>
      <c r="DQ1159" s="5"/>
      <c r="DR1159" s="5"/>
      <c r="DS1159" s="5"/>
      <c r="DT1159" s="5"/>
      <c r="DU1159" s="5"/>
      <c r="DV1159" s="5"/>
      <c r="DW1159" s="5"/>
      <c r="DX1159" s="5"/>
      <c r="DY1159" s="5"/>
      <c r="DZ1159" s="5"/>
      <c r="EA1159" s="5"/>
      <c r="EB1159" s="5"/>
      <c r="EC1159" s="5"/>
      <c r="ED1159" s="5"/>
      <c r="EE1159" s="5"/>
      <c r="EF1159" s="5"/>
      <c r="EG1159" s="5"/>
      <c r="EH1159" s="5"/>
      <c r="EI1159" s="5"/>
      <c r="EJ1159" s="5"/>
      <c r="EK1159" s="5"/>
      <c r="EL1159" s="5"/>
      <c r="EM1159" s="5"/>
      <c r="EN1159" s="5"/>
      <c r="EO1159" s="5"/>
      <c r="EP1159" s="5"/>
      <c r="EQ1159" s="5"/>
      <c r="ER1159" s="5"/>
      <c r="ES1159" s="5"/>
      <c r="ET1159" s="5"/>
      <c r="EU1159" s="5"/>
      <c r="EV1159" s="5"/>
      <c r="EW1159" s="5"/>
      <c r="EX1159" s="5"/>
      <c r="EY1159" s="5"/>
      <c r="EZ1159" s="5"/>
      <c r="FA1159" s="5"/>
      <c r="FB1159" s="5"/>
      <c r="FC1159" s="5"/>
      <c r="FD1159" s="5"/>
      <c r="FE1159" s="5"/>
      <c r="FF1159" s="5"/>
      <c r="FG1159" s="5"/>
      <c r="FH1159" s="5"/>
      <c r="FI1159" s="5"/>
      <c r="FJ1159" s="5"/>
      <c r="FK1159" s="5"/>
      <c r="FL1159" s="5"/>
      <c r="FM1159" s="5"/>
      <c r="FN1159" s="5"/>
      <c r="FO1159" s="5"/>
      <c r="FP1159" s="5"/>
      <c r="FQ1159" s="5"/>
      <c r="FR1159" s="5"/>
      <c r="FS1159" s="5"/>
      <c r="FT1159" s="5"/>
      <c r="FU1159" s="5"/>
      <c r="FV1159" s="5"/>
      <c r="FW1159" s="5"/>
      <c r="FX1159" s="5"/>
      <c r="FY1159" s="5"/>
      <c r="FZ1159" s="5"/>
      <c r="GA1159" s="5"/>
      <c r="GB1159" s="5"/>
      <c r="GC1159" s="5"/>
      <c r="GD1159" s="5"/>
      <c r="GE1159" s="5"/>
      <c r="GF1159" s="5"/>
      <c r="GG1159" s="5"/>
      <c r="GH1159" s="5"/>
      <c r="GI1159" s="5"/>
      <c r="GJ1159" s="5"/>
      <c r="GK1159" s="5"/>
      <c r="GL1159" s="5"/>
      <c r="GM1159" s="5"/>
      <c r="GN1159" s="5"/>
      <c r="GO1159" s="5"/>
      <c r="GP1159" s="5"/>
      <c r="GQ1159" s="5"/>
      <c r="GR1159" s="5"/>
      <c r="GS1159" s="5"/>
      <c r="GT1159" s="5"/>
      <c r="GU1159" s="5"/>
      <c r="GV1159" s="5"/>
      <c r="GW1159" s="5"/>
      <c r="GX1159" s="5"/>
      <c r="GY1159" s="5"/>
      <c r="GZ1159" s="5"/>
      <c r="HA1159" s="5"/>
      <c r="HB1159" s="5"/>
      <c r="HC1159" s="5"/>
      <c r="HD1159" s="5"/>
      <c r="HE1159" s="5"/>
      <c r="HF1159" s="5"/>
      <c r="HG1159" s="5"/>
      <c r="HH1159" s="5"/>
      <c r="HI1159" s="5"/>
      <c r="HJ1159" s="5"/>
      <c r="HK1159" s="5"/>
      <c r="HL1159" s="5"/>
      <c r="HM1159" s="5"/>
      <c r="HN1159" s="5"/>
      <c r="HO1159" s="5"/>
      <c r="HP1159" s="5"/>
      <c r="HQ1159" s="5"/>
      <c r="HR1159" s="5"/>
      <c r="HS1159" s="5"/>
      <c r="HT1159" s="5"/>
      <c r="HU1159" s="5"/>
      <c r="HV1159" s="5"/>
      <c r="HW1159" s="5"/>
      <c r="HX1159" s="5"/>
      <c r="HY1159" s="5"/>
      <c r="HZ1159" s="5"/>
      <c r="IA1159" s="5"/>
      <c r="IB1159" s="5"/>
      <c r="IC1159" s="5"/>
      <c r="ID1159" s="5"/>
    </row>
    <row r="1161" spans="1:238" s="210" customFormat="1">
      <c r="A1161" s="122"/>
      <c r="B1161" s="116"/>
      <c r="C1161" s="117"/>
      <c r="D1161" s="118"/>
      <c r="E1161" s="119"/>
      <c r="F1161" s="120"/>
      <c r="G1161" s="121"/>
      <c r="H1161" s="6"/>
      <c r="I1161" s="40"/>
      <c r="J1161" s="41"/>
      <c r="K1161" s="42"/>
      <c r="L1161" s="38"/>
      <c r="N1161" s="39"/>
      <c r="O1161" s="39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  <c r="BG1161" s="5"/>
      <c r="BH1161" s="5"/>
      <c r="BI1161" s="5"/>
      <c r="BJ1161" s="5"/>
      <c r="BK1161" s="5"/>
      <c r="BL1161" s="5"/>
      <c r="BM1161" s="5"/>
      <c r="BN1161" s="5"/>
      <c r="BO1161" s="5"/>
      <c r="BP1161" s="5"/>
      <c r="BQ1161" s="5"/>
      <c r="BR1161" s="5"/>
      <c r="BS1161" s="5"/>
      <c r="BT1161" s="5"/>
      <c r="BU1161" s="5"/>
      <c r="BV1161" s="5"/>
      <c r="BW1161" s="5"/>
      <c r="BX1161" s="5"/>
      <c r="BY1161" s="5"/>
      <c r="BZ1161" s="5"/>
      <c r="CA1161" s="5"/>
      <c r="CB1161" s="5"/>
      <c r="CC1161" s="5"/>
      <c r="CD1161" s="5"/>
      <c r="CE1161" s="5"/>
      <c r="CF1161" s="5"/>
      <c r="CG1161" s="5"/>
      <c r="CH1161" s="5"/>
      <c r="CI1161" s="5"/>
      <c r="CJ1161" s="5"/>
      <c r="CK1161" s="5"/>
      <c r="CL1161" s="5"/>
      <c r="CM1161" s="5"/>
      <c r="CN1161" s="5"/>
      <c r="CO1161" s="5"/>
      <c r="CP1161" s="5"/>
      <c r="CQ1161" s="5"/>
      <c r="CR1161" s="5"/>
      <c r="CS1161" s="5"/>
      <c r="CT1161" s="5"/>
      <c r="CU1161" s="5"/>
      <c r="CV1161" s="5"/>
      <c r="CW1161" s="5"/>
      <c r="CX1161" s="5"/>
      <c r="CY1161" s="5"/>
      <c r="CZ1161" s="5"/>
      <c r="DA1161" s="5"/>
      <c r="DB1161" s="5"/>
      <c r="DC1161" s="5"/>
      <c r="DD1161" s="5"/>
      <c r="DE1161" s="5"/>
      <c r="DF1161" s="5"/>
      <c r="DG1161" s="5"/>
      <c r="DH1161" s="5"/>
      <c r="DI1161" s="5"/>
      <c r="DJ1161" s="5"/>
      <c r="DK1161" s="5"/>
      <c r="DL1161" s="5"/>
      <c r="DM1161" s="5"/>
      <c r="DN1161" s="5"/>
      <c r="DO1161" s="5"/>
      <c r="DP1161" s="5"/>
      <c r="DQ1161" s="5"/>
      <c r="DR1161" s="5"/>
      <c r="DS1161" s="5"/>
      <c r="DT1161" s="5"/>
      <c r="DU1161" s="5"/>
      <c r="DV1161" s="5"/>
      <c r="DW1161" s="5"/>
      <c r="DX1161" s="5"/>
      <c r="DY1161" s="5"/>
      <c r="DZ1161" s="5"/>
      <c r="EA1161" s="5"/>
      <c r="EB1161" s="5"/>
      <c r="EC1161" s="5"/>
      <c r="ED1161" s="5"/>
      <c r="EE1161" s="5"/>
      <c r="EF1161" s="5"/>
      <c r="EG1161" s="5"/>
      <c r="EH1161" s="5"/>
      <c r="EI1161" s="5"/>
      <c r="EJ1161" s="5"/>
      <c r="EK1161" s="5"/>
      <c r="EL1161" s="5"/>
      <c r="EM1161" s="5"/>
      <c r="EN1161" s="5"/>
      <c r="EO1161" s="5"/>
      <c r="EP1161" s="5"/>
      <c r="EQ1161" s="5"/>
      <c r="ER1161" s="5"/>
      <c r="ES1161" s="5"/>
      <c r="ET1161" s="5"/>
      <c r="EU1161" s="5"/>
      <c r="EV1161" s="5"/>
      <c r="EW1161" s="5"/>
      <c r="EX1161" s="5"/>
      <c r="EY1161" s="5"/>
      <c r="EZ1161" s="5"/>
      <c r="FA1161" s="5"/>
      <c r="FB1161" s="5"/>
      <c r="FC1161" s="5"/>
      <c r="FD1161" s="5"/>
      <c r="FE1161" s="5"/>
      <c r="FF1161" s="5"/>
      <c r="FG1161" s="5"/>
      <c r="FH1161" s="5"/>
      <c r="FI1161" s="5"/>
      <c r="FJ1161" s="5"/>
      <c r="FK1161" s="5"/>
      <c r="FL1161" s="5"/>
      <c r="FM1161" s="5"/>
      <c r="FN1161" s="5"/>
      <c r="FO1161" s="5"/>
      <c r="FP1161" s="5"/>
      <c r="FQ1161" s="5"/>
      <c r="FR1161" s="5"/>
      <c r="FS1161" s="5"/>
      <c r="FT1161" s="5"/>
      <c r="FU1161" s="5"/>
      <c r="FV1161" s="5"/>
      <c r="FW1161" s="5"/>
      <c r="FX1161" s="5"/>
      <c r="FY1161" s="5"/>
      <c r="FZ1161" s="5"/>
      <c r="GA1161" s="5"/>
      <c r="GB1161" s="5"/>
      <c r="GC1161" s="5"/>
      <c r="GD1161" s="5"/>
      <c r="GE1161" s="5"/>
      <c r="GF1161" s="5"/>
      <c r="GG1161" s="5"/>
      <c r="GH1161" s="5"/>
      <c r="GI1161" s="5"/>
      <c r="GJ1161" s="5"/>
      <c r="GK1161" s="5"/>
      <c r="GL1161" s="5"/>
      <c r="GM1161" s="5"/>
      <c r="GN1161" s="5"/>
      <c r="GO1161" s="5"/>
      <c r="GP1161" s="5"/>
      <c r="GQ1161" s="5"/>
      <c r="GR1161" s="5"/>
      <c r="GS1161" s="5"/>
      <c r="GT1161" s="5"/>
      <c r="GU1161" s="5"/>
      <c r="GV1161" s="5"/>
      <c r="GW1161" s="5"/>
      <c r="GX1161" s="5"/>
      <c r="GY1161" s="5"/>
      <c r="GZ1161" s="5"/>
      <c r="HA1161" s="5"/>
      <c r="HB1161" s="5"/>
      <c r="HC1161" s="5"/>
      <c r="HD1161" s="5"/>
      <c r="HE1161" s="5"/>
      <c r="HF1161" s="5"/>
      <c r="HG1161" s="5"/>
      <c r="HH1161" s="5"/>
      <c r="HI1161" s="5"/>
      <c r="HJ1161" s="5"/>
      <c r="HK1161" s="5"/>
      <c r="HL1161" s="5"/>
      <c r="HM1161" s="5"/>
      <c r="HN1161" s="5"/>
      <c r="HO1161" s="5"/>
      <c r="HP1161" s="5"/>
      <c r="HQ1161" s="5"/>
      <c r="HR1161" s="5"/>
      <c r="HS1161" s="5"/>
      <c r="HT1161" s="5"/>
      <c r="HU1161" s="5"/>
      <c r="HV1161" s="5"/>
      <c r="HW1161" s="5"/>
      <c r="HX1161" s="5"/>
      <c r="HY1161" s="5"/>
      <c r="HZ1161" s="5"/>
      <c r="IA1161" s="5"/>
      <c r="IB1161" s="5"/>
      <c r="IC1161" s="5"/>
      <c r="ID1161" s="5"/>
    </row>
    <row r="1163" spans="1:238" s="210" customFormat="1">
      <c r="A1163" s="122"/>
      <c r="B1163" s="116"/>
      <c r="C1163" s="117"/>
      <c r="D1163" s="118"/>
      <c r="E1163" s="119"/>
      <c r="F1163" s="120"/>
      <c r="G1163" s="121"/>
      <c r="H1163" s="6"/>
      <c r="I1163" s="40"/>
      <c r="J1163" s="41"/>
      <c r="K1163" s="42"/>
      <c r="L1163" s="38"/>
      <c r="N1163" s="39"/>
      <c r="O1163" s="39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  <c r="BG1163" s="5"/>
      <c r="BH1163" s="5"/>
      <c r="BI1163" s="5"/>
      <c r="BJ1163" s="5"/>
      <c r="BK1163" s="5"/>
      <c r="BL1163" s="5"/>
      <c r="BM1163" s="5"/>
      <c r="BN1163" s="5"/>
      <c r="BO1163" s="5"/>
      <c r="BP1163" s="5"/>
      <c r="BQ1163" s="5"/>
      <c r="BR1163" s="5"/>
      <c r="BS1163" s="5"/>
      <c r="BT1163" s="5"/>
      <c r="BU1163" s="5"/>
      <c r="BV1163" s="5"/>
      <c r="BW1163" s="5"/>
      <c r="BX1163" s="5"/>
      <c r="BY1163" s="5"/>
      <c r="BZ1163" s="5"/>
      <c r="CA1163" s="5"/>
      <c r="CB1163" s="5"/>
      <c r="CC1163" s="5"/>
      <c r="CD1163" s="5"/>
      <c r="CE1163" s="5"/>
      <c r="CF1163" s="5"/>
      <c r="CG1163" s="5"/>
      <c r="CH1163" s="5"/>
      <c r="CI1163" s="5"/>
      <c r="CJ1163" s="5"/>
      <c r="CK1163" s="5"/>
      <c r="CL1163" s="5"/>
      <c r="CM1163" s="5"/>
      <c r="CN1163" s="5"/>
      <c r="CO1163" s="5"/>
      <c r="CP1163" s="5"/>
      <c r="CQ1163" s="5"/>
      <c r="CR1163" s="5"/>
      <c r="CS1163" s="5"/>
      <c r="CT1163" s="5"/>
      <c r="CU1163" s="5"/>
      <c r="CV1163" s="5"/>
      <c r="CW1163" s="5"/>
      <c r="CX1163" s="5"/>
      <c r="CY1163" s="5"/>
      <c r="CZ1163" s="5"/>
      <c r="DA1163" s="5"/>
      <c r="DB1163" s="5"/>
      <c r="DC1163" s="5"/>
      <c r="DD1163" s="5"/>
      <c r="DE1163" s="5"/>
      <c r="DF1163" s="5"/>
      <c r="DG1163" s="5"/>
      <c r="DH1163" s="5"/>
      <c r="DI1163" s="5"/>
      <c r="DJ1163" s="5"/>
      <c r="DK1163" s="5"/>
      <c r="DL1163" s="5"/>
      <c r="DM1163" s="5"/>
      <c r="DN1163" s="5"/>
      <c r="DO1163" s="5"/>
      <c r="DP1163" s="5"/>
      <c r="DQ1163" s="5"/>
      <c r="DR1163" s="5"/>
      <c r="DS1163" s="5"/>
      <c r="DT1163" s="5"/>
      <c r="DU1163" s="5"/>
      <c r="DV1163" s="5"/>
      <c r="DW1163" s="5"/>
      <c r="DX1163" s="5"/>
      <c r="DY1163" s="5"/>
      <c r="DZ1163" s="5"/>
      <c r="EA1163" s="5"/>
      <c r="EB1163" s="5"/>
      <c r="EC1163" s="5"/>
      <c r="ED1163" s="5"/>
      <c r="EE1163" s="5"/>
      <c r="EF1163" s="5"/>
      <c r="EG1163" s="5"/>
      <c r="EH1163" s="5"/>
      <c r="EI1163" s="5"/>
      <c r="EJ1163" s="5"/>
      <c r="EK1163" s="5"/>
      <c r="EL1163" s="5"/>
      <c r="EM1163" s="5"/>
      <c r="EN1163" s="5"/>
      <c r="EO1163" s="5"/>
      <c r="EP1163" s="5"/>
      <c r="EQ1163" s="5"/>
      <c r="ER1163" s="5"/>
      <c r="ES1163" s="5"/>
      <c r="ET1163" s="5"/>
      <c r="EU1163" s="5"/>
      <c r="EV1163" s="5"/>
      <c r="EW1163" s="5"/>
      <c r="EX1163" s="5"/>
      <c r="EY1163" s="5"/>
      <c r="EZ1163" s="5"/>
      <c r="FA1163" s="5"/>
      <c r="FB1163" s="5"/>
      <c r="FC1163" s="5"/>
      <c r="FD1163" s="5"/>
      <c r="FE1163" s="5"/>
      <c r="FF1163" s="5"/>
      <c r="FG1163" s="5"/>
      <c r="FH1163" s="5"/>
      <c r="FI1163" s="5"/>
      <c r="FJ1163" s="5"/>
      <c r="FK1163" s="5"/>
      <c r="FL1163" s="5"/>
      <c r="FM1163" s="5"/>
      <c r="FN1163" s="5"/>
      <c r="FO1163" s="5"/>
      <c r="FP1163" s="5"/>
      <c r="FQ1163" s="5"/>
      <c r="FR1163" s="5"/>
      <c r="FS1163" s="5"/>
      <c r="FT1163" s="5"/>
      <c r="FU1163" s="5"/>
      <c r="FV1163" s="5"/>
      <c r="FW1163" s="5"/>
      <c r="FX1163" s="5"/>
      <c r="FY1163" s="5"/>
      <c r="FZ1163" s="5"/>
      <c r="GA1163" s="5"/>
      <c r="GB1163" s="5"/>
      <c r="GC1163" s="5"/>
      <c r="GD1163" s="5"/>
      <c r="GE1163" s="5"/>
      <c r="GF1163" s="5"/>
      <c r="GG1163" s="5"/>
      <c r="GH1163" s="5"/>
      <c r="GI1163" s="5"/>
      <c r="GJ1163" s="5"/>
      <c r="GK1163" s="5"/>
      <c r="GL1163" s="5"/>
      <c r="GM1163" s="5"/>
      <c r="GN1163" s="5"/>
      <c r="GO1163" s="5"/>
      <c r="GP1163" s="5"/>
      <c r="GQ1163" s="5"/>
      <c r="GR1163" s="5"/>
      <c r="GS1163" s="5"/>
      <c r="GT1163" s="5"/>
      <c r="GU1163" s="5"/>
      <c r="GV1163" s="5"/>
      <c r="GW1163" s="5"/>
      <c r="GX1163" s="5"/>
      <c r="GY1163" s="5"/>
      <c r="GZ1163" s="5"/>
      <c r="HA1163" s="5"/>
      <c r="HB1163" s="5"/>
      <c r="HC1163" s="5"/>
      <c r="HD1163" s="5"/>
      <c r="HE1163" s="5"/>
      <c r="HF1163" s="5"/>
      <c r="HG1163" s="5"/>
      <c r="HH1163" s="5"/>
      <c r="HI1163" s="5"/>
      <c r="HJ1163" s="5"/>
      <c r="HK1163" s="5"/>
      <c r="HL1163" s="5"/>
      <c r="HM1163" s="5"/>
      <c r="HN1163" s="5"/>
      <c r="HO1163" s="5"/>
      <c r="HP1163" s="5"/>
      <c r="HQ1163" s="5"/>
      <c r="HR1163" s="5"/>
      <c r="HS1163" s="5"/>
      <c r="HT1163" s="5"/>
      <c r="HU1163" s="5"/>
      <c r="HV1163" s="5"/>
      <c r="HW1163" s="5"/>
      <c r="HX1163" s="5"/>
      <c r="HY1163" s="5"/>
      <c r="HZ1163" s="5"/>
      <c r="IA1163" s="5"/>
      <c r="IB1163" s="5"/>
      <c r="IC1163" s="5"/>
      <c r="ID1163" s="5"/>
    </row>
    <row r="1165" spans="1:238" s="210" customFormat="1">
      <c r="A1165" s="122"/>
      <c r="B1165" s="116"/>
      <c r="C1165" s="117"/>
      <c r="D1165" s="118"/>
      <c r="E1165" s="119"/>
      <c r="F1165" s="120"/>
      <c r="G1165" s="121"/>
      <c r="H1165" s="6"/>
      <c r="I1165" s="40"/>
      <c r="J1165" s="41"/>
      <c r="K1165" s="42"/>
      <c r="L1165" s="38"/>
      <c r="N1165" s="39"/>
      <c r="O1165" s="39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5"/>
      <c r="BG1165" s="5"/>
      <c r="BH1165" s="5"/>
      <c r="BI1165" s="5"/>
      <c r="BJ1165" s="5"/>
      <c r="BK1165" s="5"/>
      <c r="BL1165" s="5"/>
      <c r="BM1165" s="5"/>
      <c r="BN1165" s="5"/>
      <c r="BO1165" s="5"/>
      <c r="BP1165" s="5"/>
      <c r="BQ1165" s="5"/>
      <c r="BR1165" s="5"/>
      <c r="BS1165" s="5"/>
      <c r="BT1165" s="5"/>
      <c r="BU1165" s="5"/>
      <c r="BV1165" s="5"/>
      <c r="BW1165" s="5"/>
      <c r="BX1165" s="5"/>
      <c r="BY1165" s="5"/>
      <c r="BZ1165" s="5"/>
      <c r="CA1165" s="5"/>
      <c r="CB1165" s="5"/>
      <c r="CC1165" s="5"/>
      <c r="CD1165" s="5"/>
      <c r="CE1165" s="5"/>
      <c r="CF1165" s="5"/>
      <c r="CG1165" s="5"/>
      <c r="CH1165" s="5"/>
      <c r="CI1165" s="5"/>
      <c r="CJ1165" s="5"/>
      <c r="CK1165" s="5"/>
      <c r="CL1165" s="5"/>
      <c r="CM1165" s="5"/>
      <c r="CN1165" s="5"/>
      <c r="CO1165" s="5"/>
      <c r="CP1165" s="5"/>
      <c r="CQ1165" s="5"/>
      <c r="CR1165" s="5"/>
      <c r="CS1165" s="5"/>
      <c r="CT1165" s="5"/>
      <c r="CU1165" s="5"/>
      <c r="CV1165" s="5"/>
      <c r="CW1165" s="5"/>
      <c r="CX1165" s="5"/>
      <c r="CY1165" s="5"/>
      <c r="CZ1165" s="5"/>
      <c r="DA1165" s="5"/>
      <c r="DB1165" s="5"/>
      <c r="DC1165" s="5"/>
      <c r="DD1165" s="5"/>
      <c r="DE1165" s="5"/>
      <c r="DF1165" s="5"/>
      <c r="DG1165" s="5"/>
      <c r="DH1165" s="5"/>
      <c r="DI1165" s="5"/>
      <c r="DJ1165" s="5"/>
      <c r="DK1165" s="5"/>
      <c r="DL1165" s="5"/>
      <c r="DM1165" s="5"/>
      <c r="DN1165" s="5"/>
      <c r="DO1165" s="5"/>
      <c r="DP1165" s="5"/>
      <c r="DQ1165" s="5"/>
      <c r="DR1165" s="5"/>
      <c r="DS1165" s="5"/>
      <c r="DT1165" s="5"/>
      <c r="DU1165" s="5"/>
      <c r="DV1165" s="5"/>
      <c r="DW1165" s="5"/>
      <c r="DX1165" s="5"/>
      <c r="DY1165" s="5"/>
      <c r="DZ1165" s="5"/>
      <c r="EA1165" s="5"/>
      <c r="EB1165" s="5"/>
      <c r="EC1165" s="5"/>
      <c r="ED1165" s="5"/>
      <c r="EE1165" s="5"/>
      <c r="EF1165" s="5"/>
      <c r="EG1165" s="5"/>
      <c r="EH1165" s="5"/>
      <c r="EI1165" s="5"/>
      <c r="EJ1165" s="5"/>
      <c r="EK1165" s="5"/>
      <c r="EL1165" s="5"/>
      <c r="EM1165" s="5"/>
      <c r="EN1165" s="5"/>
      <c r="EO1165" s="5"/>
      <c r="EP1165" s="5"/>
      <c r="EQ1165" s="5"/>
      <c r="ER1165" s="5"/>
      <c r="ES1165" s="5"/>
      <c r="ET1165" s="5"/>
      <c r="EU1165" s="5"/>
      <c r="EV1165" s="5"/>
      <c r="EW1165" s="5"/>
      <c r="EX1165" s="5"/>
      <c r="EY1165" s="5"/>
      <c r="EZ1165" s="5"/>
      <c r="FA1165" s="5"/>
      <c r="FB1165" s="5"/>
      <c r="FC1165" s="5"/>
      <c r="FD1165" s="5"/>
      <c r="FE1165" s="5"/>
      <c r="FF1165" s="5"/>
      <c r="FG1165" s="5"/>
      <c r="FH1165" s="5"/>
      <c r="FI1165" s="5"/>
      <c r="FJ1165" s="5"/>
      <c r="FK1165" s="5"/>
      <c r="FL1165" s="5"/>
      <c r="FM1165" s="5"/>
      <c r="FN1165" s="5"/>
      <c r="FO1165" s="5"/>
      <c r="FP1165" s="5"/>
      <c r="FQ1165" s="5"/>
      <c r="FR1165" s="5"/>
      <c r="FS1165" s="5"/>
      <c r="FT1165" s="5"/>
      <c r="FU1165" s="5"/>
      <c r="FV1165" s="5"/>
      <c r="FW1165" s="5"/>
      <c r="FX1165" s="5"/>
      <c r="FY1165" s="5"/>
      <c r="FZ1165" s="5"/>
      <c r="GA1165" s="5"/>
      <c r="GB1165" s="5"/>
      <c r="GC1165" s="5"/>
      <c r="GD1165" s="5"/>
      <c r="GE1165" s="5"/>
      <c r="GF1165" s="5"/>
      <c r="GG1165" s="5"/>
      <c r="GH1165" s="5"/>
      <c r="GI1165" s="5"/>
      <c r="GJ1165" s="5"/>
      <c r="GK1165" s="5"/>
      <c r="GL1165" s="5"/>
      <c r="GM1165" s="5"/>
      <c r="GN1165" s="5"/>
      <c r="GO1165" s="5"/>
      <c r="GP1165" s="5"/>
      <c r="GQ1165" s="5"/>
      <c r="GR1165" s="5"/>
      <c r="GS1165" s="5"/>
      <c r="GT1165" s="5"/>
      <c r="GU1165" s="5"/>
      <c r="GV1165" s="5"/>
      <c r="GW1165" s="5"/>
      <c r="GX1165" s="5"/>
      <c r="GY1165" s="5"/>
      <c r="GZ1165" s="5"/>
      <c r="HA1165" s="5"/>
      <c r="HB1165" s="5"/>
      <c r="HC1165" s="5"/>
      <c r="HD1165" s="5"/>
      <c r="HE1165" s="5"/>
      <c r="HF1165" s="5"/>
      <c r="HG1165" s="5"/>
      <c r="HH1165" s="5"/>
      <c r="HI1165" s="5"/>
      <c r="HJ1165" s="5"/>
      <c r="HK1165" s="5"/>
      <c r="HL1165" s="5"/>
      <c r="HM1165" s="5"/>
      <c r="HN1165" s="5"/>
      <c r="HO1165" s="5"/>
      <c r="HP1165" s="5"/>
      <c r="HQ1165" s="5"/>
      <c r="HR1165" s="5"/>
      <c r="HS1165" s="5"/>
      <c r="HT1165" s="5"/>
      <c r="HU1165" s="5"/>
      <c r="HV1165" s="5"/>
      <c r="HW1165" s="5"/>
      <c r="HX1165" s="5"/>
      <c r="HY1165" s="5"/>
      <c r="HZ1165" s="5"/>
      <c r="IA1165" s="5"/>
      <c r="IB1165" s="5"/>
      <c r="IC1165" s="5"/>
      <c r="ID1165" s="5"/>
    </row>
    <row r="1166" spans="1:238" s="210" customFormat="1">
      <c r="A1166" s="122"/>
      <c r="B1166" s="116"/>
      <c r="C1166" s="117"/>
      <c r="D1166" s="118"/>
      <c r="E1166" s="119"/>
      <c r="F1166" s="120"/>
      <c r="G1166" s="121"/>
      <c r="H1166" s="6"/>
      <c r="I1166" s="40"/>
      <c r="J1166" s="41"/>
      <c r="K1166" s="42"/>
      <c r="L1166" s="38"/>
      <c r="N1166" s="39"/>
      <c r="O1166" s="39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5"/>
      <c r="DW1166" s="5"/>
      <c r="DX1166" s="5"/>
      <c r="DY1166" s="5"/>
      <c r="DZ1166" s="5"/>
      <c r="EA1166" s="5"/>
      <c r="EB1166" s="5"/>
      <c r="EC1166" s="5"/>
      <c r="ED1166" s="5"/>
      <c r="EE1166" s="5"/>
      <c r="EF1166" s="5"/>
      <c r="EG1166" s="5"/>
      <c r="EH1166" s="5"/>
      <c r="EI1166" s="5"/>
      <c r="EJ1166" s="5"/>
      <c r="EK1166" s="5"/>
      <c r="EL1166" s="5"/>
      <c r="EM1166" s="5"/>
      <c r="EN1166" s="5"/>
      <c r="EO1166" s="5"/>
      <c r="EP1166" s="5"/>
      <c r="EQ1166" s="5"/>
      <c r="ER1166" s="5"/>
      <c r="ES1166" s="5"/>
      <c r="ET1166" s="5"/>
      <c r="EU1166" s="5"/>
      <c r="EV1166" s="5"/>
      <c r="EW1166" s="5"/>
      <c r="EX1166" s="5"/>
      <c r="EY1166" s="5"/>
      <c r="EZ1166" s="5"/>
      <c r="FA1166" s="5"/>
      <c r="FB1166" s="5"/>
      <c r="FC1166" s="5"/>
      <c r="FD1166" s="5"/>
      <c r="FE1166" s="5"/>
      <c r="FF1166" s="5"/>
      <c r="FG1166" s="5"/>
      <c r="FH1166" s="5"/>
      <c r="FI1166" s="5"/>
      <c r="FJ1166" s="5"/>
      <c r="FK1166" s="5"/>
      <c r="FL1166" s="5"/>
      <c r="FM1166" s="5"/>
      <c r="FN1166" s="5"/>
      <c r="FO1166" s="5"/>
      <c r="FP1166" s="5"/>
      <c r="FQ1166" s="5"/>
      <c r="FR1166" s="5"/>
      <c r="FS1166" s="5"/>
      <c r="FT1166" s="5"/>
      <c r="FU1166" s="5"/>
      <c r="FV1166" s="5"/>
      <c r="FW1166" s="5"/>
      <c r="FX1166" s="5"/>
      <c r="FY1166" s="5"/>
      <c r="FZ1166" s="5"/>
      <c r="GA1166" s="5"/>
      <c r="GB1166" s="5"/>
      <c r="GC1166" s="5"/>
      <c r="GD1166" s="5"/>
      <c r="GE1166" s="5"/>
      <c r="GF1166" s="5"/>
      <c r="GG1166" s="5"/>
      <c r="GH1166" s="5"/>
      <c r="GI1166" s="5"/>
      <c r="GJ1166" s="5"/>
      <c r="GK1166" s="5"/>
      <c r="GL1166" s="5"/>
      <c r="GM1166" s="5"/>
      <c r="GN1166" s="5"/>
      <c r="GO1166" s="5"/>
      <c r="GP1166" s="5"/>
      <c r="GQ1166" s="5"/>
      <c r="GR1166" s="5"/>
      <c r="GS1166" s="5"/>
      <c r="GT1166" s="5"/>
      <c r="GU1166" s="5"/>
      <c r="GV1166" s="5"/>
      <c r="GW1166" s="5"/>
      <c r="GX1166" s="5"/>
      <c r="GY1166" s="5"/>
      <c r="GZ1166" s="5"/>
      <c r="HA1166" s="5"/>
      <c r="HB1166" s="5"/>
      <c r="HC1166" s="5"/>
      <c r="HD1166" s="5"/>
      <c r="HE1166" s="5"/>
      <c r="HF1166" s="5"/>
      <c r="HG1166" s="5"/>
      <c r="HH1166" s="5"/>
      <c r="HI1166" s="5"/>
      <c r="HJ1166" s="5"/>
      <c r="HK1166" s="5"/>
      <c r="HL1166" s="5"/>
      <c r="HM1166" s="5"/>
      <c r="HN1166" s="5"/>
      <c r="HO1166" s="5"/>
      <c r="HP1166" s="5"/>
      <c r="HQ1166" s="5"/>
      <c r="HR1166" s="5"/>
      <c r="HS1166" s="5"/>
      <c r="HT1166" s="5"/>
      <c r="HU1166" s="5"/>
      <c r="HV1166" s="5"/>
      <c r="HW1166" s="5"/>
      <c r="HX1166" s="5"/>
      <c r="HY1166" s="5"/>
      <c r="HZ1166" s="5"/>
      <c r="IA1166" s="5"/>
      <c r="IB1166" s="5"/>
      <c r="IC1166" s="5"/>
      <c r="ID1166" s="5"/>
    </row>
    <row r="1167" spans="1:238" s="210" customFormat="1">
      <c r="A1167" s="122"/>
      <c r="B1167" s="116"/>
      <c r="C1167" s="117"/>
      <c r="D1167" s="118"/>
      <c r="E1167" s="119"/>
      <c r="F1167" s="120"/>
      <c r="G1167" s="121"/>
      <c r="H1167" s="6"/>
      <c r="I1167" s="40"/>
      <c r="J1167" s="41"/>
      <c r="K1167" s="42"/>
      <c r="L1167" s="38"/>
      <c r="N1167" s="39"/>
      <c r="O1167" s="39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  <c r="BE1167" s="5"/>
      <c r="BF1167" s="5"/>
      <c r="BG1167" s="5"/>
      <c r="BH1167" s="5"/>
      <c r="BI1167" s="5"/>
      <c r="BJ1167" s="5"/>
      <c r="BK1167" s="5"/>
      <c r="BL1167" s="5"/>
      <c r="BM1167" s="5"/>
      <c r="BN1167" s="5"/>
      <c r="BO1167" s="5"/>
      <c r="BP1167" s="5"/>
      <c r="BQ1167" s="5"/>
      <c r="BR1167" s="5"/>
      <c r="BS1167" s="5"/>
      <c r="BT1167" s="5"/>
      <c r="BU1167" s="5"/>
      <c r="BV1167" s="5"/>
      <c r="BW1167" s="5"/>
      <c r="BX1167" s="5"/>
      <c r="BY1167" s="5"/>
      <c r="BZ1167" s="5"/>
      <c r="CA1167" s="5"/>
      <c r="CB1167" s="5"/>
      <c r="CC1167" s="5"/>
      <c r="CD1167" s="5"/>
      <c r="CE1167" s="5"/>
      <c r="CF1167" s="5"/>
      <c r="CG1167" s="5"/>
      <c r="CH1167" s="5"/>
      <c r="CI1167" s="5"/>
      <c r="CJ1167" s="5"/>
      <c r="CK1167" s="5"/>
      <c r="CL1167" s="5"/>
      <c r="CM1167" s="5"/>
      <c r="CN1167" s="5"/>
      <c r="CO1167" s="5"/>
      <c r="CP1167" s="5"/>
      <c r="CQ1167" s="5"/>
      <c r="CR1167" s="5"/>
      <c r="CS1167" s="5"/>
      <c r="CT1167" s="5"/>
      <c r="CU1167" s="5"/>
      <c r="CV1167" s="5"/>
      <c r="CW1167" s="5"/>
      <c r="CX1167" s="5"/>
      <c r="CY1167" s="5"/>
      <c r="CZ1167" s="5"/>
      <c r="DA1167" s="5"/>
      <c r="DB1167" s="5"/>
      <c r="DC1167" s="5"/>
      <c r="DD1167" s="5"/>
      <c r="DE1167" s="5"/>
      <c r="DF1167" s="5"/>
      <c r="DG1167" s="5"/>
      <c r="DH1167" s="5"/>
      <c r="DI1167" s="5"/>
      <c r="DJ1167" s="5"/>
      <c r="DK1167" s="5"/>
      <c r="DL1167" s="5"/>
      <c r="DM1167" s="5"/>
      <c r="DN1167" s="5"/>
      <c r="DO1167" s="5"/>
      <c r="DP1167" s="5"/>
      <c r="DQ1167" s="5"/>
      <c r="DR1167" s="5"/>
      <c r="DS1167" s="5"/>
      <c r="DT1167" s="5"/>
      <c r="DU1167" s="5"/>
      <c r="DV1167" s="5"/>
      <c r="DW1167" s="5"/>
      <c r="DX1167" s="5"/>
      <c r="DY1167" s="5"/>
      <c r="DZ1167" s="5"/>
      <c r="EA1167" s="5"/>
      <c r="EB1167" s="5"/>
      <c r="EC1167" s="5"/>
      <c r="ED1167" s="5"/>
      <c r="EE1167" s="5"/>
      <c r="EF1167" s="5"/>
      <c r="EG1167" s="5"/>
      <c r="EH1167" s="5"/>
      <c r="EI1167" s="5"/>
      <c r="EJ1167" s="5"/>
      <c r="EK1167" s="5"/>
      <c r="EL1167" s="5"/>
      <c r="EM1167" s="5"/>
      <c r="EN1167" s="5"/>
      <c r="EO1167" s="5"/>
      <c r="EP1167" s="5"/>
      <c r="EQ1167" s="5"/>
      <c r="ER1167" s="5"/>
      <c r="ES1167" s="5"/>
      <c r="ET1167" s="5"/>
      <c r="EU1167" s="5"/>
      <c r="EV1167" s="5"/>
      <c r="EW1167" s="5"/>
      <c r="EX1167" s="5"/>
      <c r="EY1167" s="5"/>
      <c r="EZ1167" s="5"/>
      <c r="FA1167" s="5"/>
      <c r="FB1167" s="5"/>
      <c r="FC1167" s="5"/>
      <c r="FD1167" s="5"/>
      <c r="FE1167" s="5"/>
      <c r="FF1167" s="5"/>
      <c r="FG1167" s="5"/>
      <c r="FH1167" s="5"/>
      <c r="FI1167" s="5"/>
      <c r="FJ1167" s="5"/>
      <c r="FK1167" s="5"/>
      <c r="FL1167" s="5"/>
      <c r="FM1167" s="5"/>
      <c r="FN1167" s="5"/>
      <c r="FO1167" s="5"/>
      <c r="FP1167" s="5"/>
      <c r="FQ1167" s="5"/>
      <c r="FR1167" s="5"/>
      <c r="FS1167" s="5"/>
      <c r="FT1167" s="5"/>
      <c r="FU1167" s="5"/>
      <c r="FV1167" s="5"/>
      <c r="FW1167" s="5"/>
      <c r="FX1167" s="5"/>
      <c r="FY1167" s="5"/>
      <c r="FZ1167" s="5"/>
      <c r="GA1167" s="5"/>
      <c r="GB1167" s="5"/>
      <c r="GC1167" s="5"/>
      <c r="GD1167" s="5"/>
      <c r="GE1167" s="5"/>
      <c r="GF1167" s="5"/>
      <c r="GG1167" s="5"/>
      <c r="GH1167" s="5"/>
      <c r="GI1167" s="5"/>
      <c r="GJ1167" s="5"/>
      <c r="GK1167" s="5"/>
      <c r="GL1167" s="5"/>
      <c r="GM1167" s="5"/>
      <c r="GN1167" s="5"/>
      <c r="GO1167" s="5"/>
      <c r="GP1167" s="5"/>
      <c r="GQ1167" s="5"/>
      <c r="GR1167" s="5"/>
      <c r="GS1167" s="5"/>
      <c r="GT1167" s="5"/>
      <c r="GU1167" s="5"/>
      <c r="GV1167" s="5"/>
      <c r="GW1167" s="5"/>
      <c r="GX1167" s="5"/>
      <c r="GY1167" s="5"/>
      <c r="GZ1167" s="5"/>
      <c r="HA1167" s="5"/>
      <c r="HB1167" s="5"/>
      <c r="HC1167" s="5"/>
      <c r="HD1167" s="5"/>
      <c r="HE1167" s="5"/>
      <c r="HF1167" s="5"/>
      <c r="HG1167" s="5"/>
      <c r="HH1167" s="5"/>
      <c r="HI1167" s="5"/>
      <c r="HJ1167" s="5"/>
      <c r="HK1167" s="5"/>
      <c r="HL1167" s="5"/>
      <c r="HM1167" s="5"/>
      <c r="HN1167" s="5"/>
      <c r="HO1167" s="5"/>
      <c r="HP1167" s="5"/>
      <c r="HQ1167" s="5"/>
      <c r="HR1167" s="5"/>
      <c r="HS1167" s="5"/>
      <c r="HT1167" s="5"/>
      <c r="HU1167" s="5"/>
      <c r="HV1167" s="5"/>
      <c r="HW1167" s="5"/>
      <c r="HX1167" s="5"/>
      <c r="HY1167" s="5"/>
      <c r="HZ1167" s="5"/>
      <c r="IA1167" s="5"/>
      <c r="IB1167" s="5"/>
      <c r="IC1167" s="5"/>
      <c r="ID1167" s="5"/>
    </row>
    <row r="1169" spans="1:238" s="210" customFormat="1">
      <c r="A1169" s="122"/>
      <c r="B1169" s="116"/>
      <c r="C1169" s="117"/>
      <c r="D1169" s="118"/>
      <c r="E1169" s="119"/>
      <c r="F1169" s="120"/>
      <c r="G1169" s="121"/>
      <c r="H1169" s="6"/>
      <c r="I1169" s="40"/>
      <c r="J1169" s="41"/>
      <c r="K1169" s="42"/>
      <c r="L1169" s="38"/>
      <c r="N1169" s="39"/>
      <c r="O1169" s="39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5"/>
      <c r="BG1169" s="5"/>
      <c r="BH1169" s="5"/>
      <c r="BI1169" s="5"/>
      <c r="BJ1169" s="5"/>
      <c r="BK1169" s="5"/>
      <c r="BL1169" s="5"/>
      <c r="BM1169" s="5"/>
      <c r="BN1169" s="5"/>
      <c r="BO1169" s="5"/>
      <c r="BP1169" s="5"/>
      <c r="BQ1169" s="5"/>
      <c r="BR1169" s="5"/>
      <c r="BS1169" s="5"/>
      <c r="BT1169" s="5"/>
      <c r="BU1169" s="5"/>
      <c r="BV1169" s="5"/>
      <c r="BW1169" s="5"/>
      <c r="BX1169" s="5"/>
      <c r="BY1169" s="5"/>
      <c r="BZ1169" s="5"/>
      <c r="CA1169" s="5"/>
      <c r="CB1169" s="5"/>
      <c r="CC1169" s="5"/>
      <c r="CD1169" s="5"/>
      <c r="CE1169" s="5"/>
      <c r="CF1169" s="5"/>
      <c r="CG1169" s="5"/>
      <c r="CH1169" s="5"/>
      <c r="CI1169" s="5"/>
      <c r="CJ1169" s="5"/>
      <c r="CK1169" s="5"/>
      <c r="CL1169" s="5"/>
      <c r="CM1169" s="5"/>
      <c r="CN1169" s="5"/>
      <c r="CO1169" s="5"/>
      <c r="CP1169" s="5"/>
      <c r="CQ1169" s="5"/>
      <c r="CR1169" s="5"/>
      <c r="CS1169" s="5"/>
      <c r="CT1169" s="5"/>
      <c r="CU1169" s="5"/>
      <c r="CV1169" s="5"/>
      <c r="CW1169" s="5"/>
      <c r="CX1169" s="5"/>
      <c r="CY1169" s="5"/>
      <c r="CZ1169" s="5"/>
      <c r="DA1169" s="5"/>
      <c r="DB1169" s="5"/>
      <c r="DC1169" s="5"/>
      <c r="DD1169" s="5"/>
      <c r="DE1169" s="5"/>
      <c r="DF1169" s="5"/>
      <c r="DG1169" s="5"/>
      <c r="DH1169" s="5"/>
      <c r="DI1169" s="5"/>
      <c r="DJ1169" s="5"/>
      <c r="DK1169" s="5"/>
      <c r="DL1169" s="5"/>
      <c r="DM1169" s="5"/>
      <c r="DN1169" s="5"/>
      <c r="DO1169" s="5"/>
      <c r="DP1169" s="5"/>
      <c r="DQ1169" s="5"/>
      <c r="DR1169" s="5"/>
      <c r="DS1169" s="5"/>
      <c r="DT1169" s="5"/>
      <c r="DU1169" s="5"/>
      <c r="DV1169" s="5"/>
      <c r="DW1169" s="5"/>
      <c r="DX1169" s="5"/>
      <c r="DY1169" s="5"/>
      <c r="DZ1169" s="5"/>
      <c r="EA1169" s="5"/>
      <c r="EB1169" s="5"/>
      <c r="EC1169" s="5"/>
      <c r="ED1169" s="5"/>
      <c r="EE1169" s="5"/>
      <c r="EF1169" s="5"/>
      <c r="EG1169" s="5"/>
      <c r="EH1169" s="5"/>
      <c r="EI1169" s="5"/>
      <c r="EJ1169" s="5"/>
      <c r="EK1169" s="5"/>
      <c r="EL1169" s="5"/>
      <c r="EM1169" s="5"/>
      <c r="EN1169" s="5"/>
      <c r="EO1169" s="5"/>
      <c r="EP1169" s="5"/>
      <c r="EQ1169" s="5"/>
      <c r="ER1169" s="5"/>
      <c r="ES1169" s="5"/>
      <c r="ET1169" s="5"/>
      <c r="EU1169" s="5"/>
      <c r="EV1169" s="5"/>
      <c r="EW1169" s="5"/>
      <c r="EX1169" s="5"/>
      <c r="EY1169" s="5"/>
      <c r="EZ1169" s="5"/>
      <c r="FA1169" s="5"/>
      <c r="FB1169" s="5"/>
      <c r="FC1169" s="5"/>
      <c r="FD1169" s="5"/>
      <c r="FE1169" s="5"/>
      <c r="FF1169" s="5"/>
      <c r="FG1169" s="5"/>
      <c r="FH1169" s="5"/>
      <c r="FI1169" s="5"/>
      <c r="FJ1169" s="5"/>
      <c r="FK1169" s="5"/>
      <c r="FL1169" s="5"/>
      <c r="FM1169" s="5"/>
      <c r="FN1169" s="5"/>
      <c r="FO1169" s="5"/>
      <c r="FP1169" s="5"/>
      <c r="FQ1169" s="5"/>
      <c r="FR1169" s="5"/>
      <c r="FS1169" s="5"/>
      <c r="FT1169" s="5"/>
      <c r="FU1169" s="5"/>
      <c r="FV1169" s="5"/>
      <c r="FW1169" s="5"/>
      <c r="FX1169" s="5"/>
      <c r="FY1169" s="5"/>
      <c r="FZ1169" s="5"/>
      <c r="GA1169" s="5"/>
      <c r="GB1169" s="5"/>
      <c r="GC1169" s="5"/>
      <c r="GD1169" s="5"/>
      <c r="GE1169" s="5"/>
      <c r="GF1169" s="5"/>
      <c r="GG1169" s="5"/>
      <c r="GH1169" s="5"/>
      <c r="GI1169" s="5"/>
      <c r="GJ1169" s="5"/>
      <c r="GK1169" s="5"/>
      <c r="GL1169" s="5"/>
      <c r="GM1169" s="5"/>
      <c r="GN1169" s="5"/>
      <c r="GO1169" s="5"/>
      <c r="GP1169" s="5"/>
      <c r="GQ1169" s="5"/>
      <c r="GR1169" s="5"/>
      <c r="GS1169" s="5"/>
      <c r="GT1169" s="5"/>
      <c r="GU1169" s="5"/>
      <c r="GV1169" s="5"/>
      <c r="GW1169" s="5"/>
      <c r="GX1169" s="5"/>
      <c r="GY1169" s="5"/>
      <c r="GZ1169" s="5"/>
      <c r="HA1169" s="5"/>
      <c r="HB1169" s="5"/>
      <c r="HC1169" s="5"/>
      <c r="HD1169" s="5"/>
      <c r="HE1169" s="5"/>
      <c r="HF1169" s="5"/>
      <c r="HG1169" s="5"/>
      <c r="HH1169" s="5"/>
      <c r="HI1169" s="5"/>
      <c r="HJ1169" s="5"/>
      <c r="HK1169" s="5"/>
      <c r="HL1169" s="5"/>
      <c r="HM1169" s="5"/>
      <c r="HN1169" s="5"/>
      <c r="HO1169" s="5"/>
      <c r="HP1169" s="5"/>
      <c r="HQ1169" s="5"/>
      <c r="HR1169" s="5"/>
      <c r="HS1169" s="5"/>
      <c r="HT1169" s="5"/>
      <c r="HU1169" s="5"/>
      <c r="HV1169" s="5"/>
      <c r="HW1169" s="5"/>
      <c r="HX1169" s="5"/>
      <c r="HY1169" s="5"/>
      <c r="HZ1169" s="5"/>
      <c r="IA1169" s="5"/>
      <c r="IB1169" s="5"/>
      <c r="IC1169" s="5"/>
      <c r="ID1169" s="5"/>
    </row>
    <row r="1171" spans="1:238" s="210" customFormat="1">
      <c r="A1171" s="122"/>
      <c r="B1171" s="116"/>
      <c r="C1171" s="117"/>
      <c r="D1171" s="118"/>
      <c r="E1171" s="119"/>
      <c r="F1171" s="120"/>
      <c r="G1171" s="121"/>
      <c r="H1171" s="6"/>
      <c r="I1171" s="40"/>
      <c r="J1171" s="41"/>
      <c r="K1171" s="42"/>
      <c r="L1171" s="38"/>
      <c r="N1171" s="39"/>
      <c r="O1171" s="39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5"/>
      <c r="BG1171" s="5"/>
      <c r="BH1171" s="5"/>
      <c r="BI1171" s="5"/>
      <c r="BJ1171" s="5"/>
      <c r="BK1171" s="5"/>
      <c r="BL1171" s="5"/>
      <c r="BM1171" s="5"/>
      <c r="BN1171" s="5"/>
      <c r="BO1171" s="5"/>
      <c r="BP1171" s="5"/>
      <c r="BQ1171" s="5"/>
      <c r="BR1171" s="5"/>
      <c r="BS1171" s="5"/>
      <c r="BT1171" s="5"/>
      <c r="BU1171" s="5"/>
      <c r="BV1171" s="5"/>
      <c r="BW1171" s="5"/>
      <c r="BX1171" s="5"/>
      <c r="BY1171" s="5"/>
      <c r="BZ1171" s="5"/>
      <c r="CA1171" s="5"/>
      <c r="CB1171" s="5"/>
      <c r="CC1171" s="5"/>
      <c r="CD1171" s="5"/>
      <c r="CE1171" s="5"/>
      <c r="CF1171" s="5"/>
      <c r="CG1171" s="5"/>
      <c r="CH1171" s="5"/>
      <c r="CI1171" s="5"/>
      <c r="CJ1171" s="5"/>
      <c r="CK1171" s="5"/>
      <c r="CL1171" s="5"/>
      <c r="CM1171" s="5"/>
      <c r="CN1171" s="5"/>
      <c r="CO1171" s="5"/>
      <c r="CP1171" s="5"/>
      <c r="CQ1171" s="5"/>
      <c r="CR1171" s="5"/>
      <c r="CS1171" s="5"/>
      <c r="CT1171" s="5"/>
      <c r="CU1171" s="5"/>
      <c r="CV1171" s="5"/>
      <c r="CW1171" s="5"/>
      <c r="CX1171" s="5"/>
      <c r="CY1171" s="5"/>
      <c r="CZ1171" s="5"/>
      <c r="DA1171" s="5"/>
      <c r="DB1171" s="5"/>
      <c r="DC1171" s="5"/>
      <c r="DD1171" s="5"/>
      <c r="DE1171" s="5"/>
      <c r="DF1171" s="5"/>
      <c r="DG1171" s="5"/>
      <c r="DH1171" s="5"/>
      <c r="DI1171" s="5"/>
      <c r="DJ1171" s="5"/>
      <c r="DK1171" s="5"/>
      <c r="DL1171" s="5"/>
      <c r="DM1171" s="5"/>
      <c r="DN1171" s="5"/>
      <c r="DO1171" s="5"/>
      <c r="DP1171" s="5"/>
      <c r="DQ1171" s="5"/>
      <c r="DR1171" s="5"/>
      <c r="DS1171" s="5"/>
      <c r="DT1171" s="5"/>
      <c r="DU1171" s="5"/>
      <c r="DV1171" s="5"/>
      <c r="DW1171" s="5"/>
      <c r="DX1171" s="5"/>
      <c r="DY1171" s="5"/>
      <c r="DZ1171" s="5"/>
      <c r="EA1171" s="5"/>
      <c r="EB1171" s="5"/>
      <c r="EC1171" s="5"/>
      <c r="ED1171" s="5"/>
      <c r="EE1171" s="5"/>
      <c r="EF1171" s="5"/>
      <c r="EG1171" s="5"/>
      <c r="EH1171" s="5"/>
      <c r="EI1171" s="5"/>
      <c r="EJ1171" s="5"/>
      <c r="EK1171" s="5"/>
      <c r="EL1171" s="5"/>
      <c r="EM1171" s="5"/>
      <c r="EN1171" s="5"/>
      <c r="EO1171" s="5"/>
      <c r="EP1171" s="5"/>
      <c r="EQ1171" s="5"/>
      <c r="ER1171" s="5"/>
      <c r="ES1171" s="5"/>
      <c r="ET1171" s="5"/>
      <c r="EU1171" s="5"/>
      <c r="EV1171" s="5"/>
      <c r="EW1171" s="5"/>
      <c r="EX1171" s="5"/>
      <c r="EY1171" s="5"/>
      <c r="EZ1171" s="5"/>
      <c r="FA1171" s="5"/>
      <c r="FB1171" s="5"/>
      <c r="FC1171" s="5"/>
      <c r="FD1171" s="5"/>
      <c r="FE1171" s="5"/>
      <c r="FF1171" s="5"/>
      <c r="FG1171" s="5"/>
      <c r="FH1171" s="5"/>
      <c r="FI1171" s="5"/>
      <c r="FJ1171" s="5"/>
      <c r="FK1171" s="5"/>
      <c r="FL1171" s="5"/>
      <c r="FM1171" s="5"/>
      <c r="FN1171" s="5"/>
      <c r="FO1171" s="5"/>
      <c r="FP1171" s="5"/>
      <c r="FQ1171" s="5"/>
      <c r="FR1171" s="5"/>
      <c r="FS1171" s="5"/>
      <c r="FT1171" s="5"/>
      <c r="FU1171" s="5"/>
      <c r="FV1171" s="5"/>
      <c r="FW1171" s="5"/>
      <c r="FX1171" s="5"/>
      <c r="FY1171" s="5"/>
      <c r="FZ1171" s="5"/>
      <c r="GA1171" s="5"/>
      <c r="GB1171" s="5"/>
      <c r="GC1171" s="5"/>
      <c r="GD1171" s="5"/>
      <c r="GE1171" s="5"/>
      <c r="GF1171" s="5"/>
      <c r="GG1171" s="5"/>
      <c r="GH1171" s="5"/>
      <c r="GI1171" s="5"/>
      <c r="GJ1171" s="5"/>
      <c r="GK1171" s="5"/>
      <c r="GL1171" s="5"/>
      <c r="GM1171" s="5"/>
      <c r="GN1171" s="5"/>
      <c r="GO1171" s="5"/>
      <c r="GP1171" s="5"/>
      <c r="GQ1171" s="5"/>
      <c r="GR1171" s="5"/>
      <c r="GS1171" s="5"/>
      <c r="GT1171" s="5"/>
      <c r="GU1171" s="5"/>
      <c r="GV1171" s="5"/>
      <c r="GW1171" s="5"/>
      <c r="GX1171" s="5"/>
      <c r="GY1171" s="5"/>
      <c r="GZ1171" s="5"/>
      <c r="HA1171" s="5"/>
      <c r="HB1171" s="5"/>
      <c r="HC1171" s="5"/>
      <c r="HD1171" s="5"/>
      <c r="HE1171" s="5"/>
      <c r="HF1171" s="5"/>
      <c r="HG1171" s="5"/>
      <c r="HH1171" s="5"/>
      <c r="HI1171" s="5"/>
      <c r="HJ1171" s="5"/>
      <c r="HK1171" s="5"/>
      <c r="HL1171" s="5"/>
      <c r="HM1171" s="5"/>
      <c r="HN1171" s="5"/>
      <c r="HO1171" s="5"/>
      <c r="HP1171" s="5"/>
      <c r="HQ1171" s="5"/>
      <c r="HR1171" s="5"/>
      <c r="HS1171" s="5"/>
      <c r="HT1171" s="5"/>
      <c r="HU1171" s="5"/>
      <c r="HV1171" s="5"/>
      <c r="HW1171" s="5"/>
      <c r="HX1171" s="5"/>
      <c r="HY1171" s="5"/>
      <c r="HZ1171" s="5"/>
      <c r="IA1171" s="5"/>
      <c r="IB1171" s="5"/>
      <c r="IC1171" s="5"/>
      <c r="ID1171" s="5"/>
    </row>
    <row r="1173" spans="1:238" s="210" customFormat="1">
      <c r="A1173" s="122"/>
      <c r="B1173" s="116"/>
      <c r="C1173" s="117"/>
      <c r="D1173" s="118"/>
      <c r="E1173" s="119"/>
      <c r="F1173" s="120"/>
      <c r="G1173" s="121"/>
      <c r="H1173" s="6"/>
      <c r="I1173" s="40"/>
      <c r="J1173" s="41"/>
      <c r="K1173" s="42"/>
      <c r="L1173" s="38"/>
      <c r="N1173" s="39"/>
      <c r="O1173" s="39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5"/>
      <c r="BG1173" s="5"/>
      <c r="BH1173" s="5"/>
      <c r="BI1173" s="5"/>
      <c r="BJ1173" s="5"/>
      <c r="BK1173" s="5"/>
      <c r="BL1173" s="5"/>
      <c r="BM1173" s="5"/>
      <c r="BN1173" s="5"/>
      <c r="BO1173" s="5"/>
      <c r="BP1173" s="5"/>
      <c r="BQ1173" s="5"/>
      <c r="BR1173" s="5"/>
      <c r="BS1173" s="5"/>
      <c r="BT1173" s="5"/>
      <c r="BU1173" s="5"/>
      <c r="BV1173" s="5"/>
      <c r="BW1173" s="5"/>
      <c r="BX1173" s="5"/>
      <c r="BY1173" s="5"/>
      <c r="BZ1173" s="5"/>
      <c r="CA1173" s="5"/>
      <c r="CB1173" s="5"/>
      <c r="CC1173" s="5"/>
      <c r="CD1173" s="5"/>
      <c r="CE1173" s="5"/>
      <c r="CF1173" s="5"/>
      <c r="CG1173" s="5"/>
      <c r="CH1173" s="5"/>
      <c r="CI1173" s="5"/>
      <c r="CJ1173" s="5"/>
      <c r="CK1173" s="5"/>
      <c r="CL1173" s="5"/>
      <c r="CM1173" s="5"/>
      <c r="CN1173" s="5"/>
      <c r="CO1173" s="5"/>
      <c r="CP1173" s="5"/>
      <c r="CQ1173" s="5"/>
      <c r="CR1173" s="5"/>
      <c r="CS1173" s="5"/>
      <c r="CT1173" s="5"/>
      <c r="CU1173" s="5"/>
      <c r="CV1173" s="5"/>
      <c r="CW1173" s="5"/>
      <c r="CX1173" s="5"/>
      <c r="CY1173" s="5"/>
      <c r="CZ1173" s="5"/>
      <c r="DA1173" s="5"/>
      <c r="DB1173" s="5"/>
      <c r="DC1173" s="5"/>
      <c r="DD1173" s="5"/>
      <c r="DE1173" s="5"/>
      <c r="DF1173" s="5"/>
      <c r="DG1173" s="5"/>
      <c r="DH1173" s="5"/>
      <c r="DI1173" s="5"/>
      <c r="DJ1173" s="5"/>
      <c r="DK1173" s="5"/>
      <c r="DL1173" s="5"/>
      <c r="DM1173" s="5"/>
      <c r="DN1173" s="5"/>
      <c r="DO1173" s="5"/>
      <c r="DP1173" s="5"/>
      <c r="DQ1173" s="5"/>
      <c r="DR1173" s="5"/>
      <c r="DS1173" s="5"/>
      <c r="DT1173" s="5"/>
      <c r="DU1173" s="5"/>
      <c r="DV1173" s="5"/>
      <c r="DW1173" s="5"/>
      <c r="DX1173" s="5"/>
      <c r="DY1173" s="5"/>
      <c r="DZ1173" s="5"/>
      <c r="EA1173" s="5"/>
      <c r="EB1173" s="5"/>
      <c r="EC1173" s="5"/>
      <c r="ED1173" s="5"/>
      <c r="EE1173" s="5"/>
      <c r="EF1173" s="5"/>
      <c r="EG1173" s="5"/>
      <c r="EH1173" s="5"/>
      <c r="EI1173" s="5"/>
      <c r="EJ1173" s="5"/>
      <c r="EK1173" s="5"/>
      <c r="EL1173" s="5"/>
      <c r="EM1173" s="5"/>
      <c r="EN1173" s="5"/>
      <c r="EO1173" s="5"/>
      <c r="EP1173" s="5"/>
      <c r="EQ1173" s="5"/>
      <c r="ER1173" s="5"/>
      <c r="ES1173" s="5"/>
      <c r="ET1173" s="5"/>
      <c r="EU1173" s="5"/>
      <c r="EV1173" s="5"/>
      <c r="EW1173" s="5"/>
      <c r="EX1173" s="5"/>
      <c r="EY1173" s="5"/>
      <c r="EZ1173" s="5"/>
      <c r="FA1173" s="5"/>
      <c r="FB1173" s="5"/>
      <c r="FC1173" s="5"/>
      <c r="FD1173" s="5"/>
      <c r="FE1173" s="5"/>
      <c r="FF1173" s="5"/>
      <c r="FG1173" s="5"/>
      <c r="FH1173" s="5"/>
      <c r="FI1173" s="5"/>
      <c r="FJ1173" s="5"/>
      <c r="FK1173" s="5"/>
      <c r="FL1173" s="5"/>
      <c r="FM1173" s="5"/>
      <c r="FN1173" s="5"/>
      <c r="FO1173" s="5"/>
      <c r="FP1173" s="5"/>
      <c r="FQ1173" s="5"/>
      <c r="FR1173" s="5"/>
      <c r="FS1173" s="5"/>
      <c r="FT1173" s="5"/>
      <c r="FU1173" s="5"/>
      <c r="FV1173" s="5"/>
      <c r="FW1173" s="5"/>
      <c r="FX1173" s="5"/>
      <c r="FY1173" s="5"/>
      <c r="FZ1173" s="5"/>
      <c r="GA1173" s="5"/>
      <c r="GB1173" s="5"/>
      <c r="GC1173" s="5"/>
      <c r="GD1173" s="5"/>
      <c r="GE1173" s="5"/>
      <c r="GF1173" s="5"/>
      <c r="GG1173" s="5"/>
      <c r="GH1173" s="5"/>
      <c r="GI1173" s="5"/>
      <c r="GJ1173" s="5"/>
      <c r="GK1173" s="5"/>
      <c r="GL1173" s="5"/>
      <c r="GM1173" s="5"/>
      <c r="GN1173" s="5"/>
      <c r="GO1173" s="5"/>
      <c r="GP1173" s="5"/>
      <c r="GQ1173" s="5"/>
      <c r="GR1173" s="5"/>
      <c r="GS1173" s="5"/>
      <c r="GT1173" s="5"/>
      <c r="GU1173" s="5"/>
      <c r="GV1173" s="5"/>
      <c r="GW1173" s="5"/>
      <c r="GX1173" s="5"/>
      <c r="GY1173" s="5"/>
      <c r="GZ1173" s="5"/>
      <c r="HA1173" s="5"/>
      <c r="HB1173" s="5"/>
      <c r="HC1173" s="5"/>
      <c r="HD1173" s="5"/>
      <c r="HE1173" s="5"/>
      <c r="HF1173" s="5"/>
      <c r="HG1173" s="5"/>
      <c r="HH1173" s="5"/>
      <c r="HI1173" s="5"/>
      <c r="HJ1173" s="5"/>
      <c r="HK1173" s="5"/>
      <c r="HL1173" s="5"/>
      <c r="HM1173" s="5"/>
      <c r="HN1173" s="5"/>
      <c r="HO1173" s="5"/>
      <c r="HP1173" s="5"/>
      <c r="HQ1173" s="5"/>
      <c r="HR1173" s="5"/>
      <c r="HS1173" s="5"/>
      <c r="HT1173" s="5"/>
      <c r="HU1173" s="5"/>
      <c r="HV1173" s="5"/>
      <c r="HW1173" s="5"/>
      <c r="HX1173" s="5"/>
      <c r="HY1173" s="5"/>
      <c r="HZ1173" s="5"/>
      <c r="IA1173" s="5"/>
      <c r="IB1173" s="5"/>
      <c r="IC1173" s="5"/>
      <c r="ID1173" s="5"/>
    </row>
    <row r="1175" spans="1:238" s="210" customFormat="1">
      <c r="A1175" s="122"/>
      <c r="B1175" s="116"/>
      <c r="C1175" s="117"/>
      <c r="D1175" s="118"/>
      <c r="E1175" s="119"/>
      <c r="F1175" s="120"/>
      <c r="G1175" s="121"/>
      <c r="H1175" s="6"/>
      <c r="I1175" s="40"/>
      <c r="J1175" s="41"/>
      <c r="K1175" s="42"/>
      <c r="L1175" s="38"/>
      <c r="N1175" s="39"/>
      <c r="O1175" s="39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  <c r="BN1175" s="5"/>
      <c r="BO1175" s="5"/>
      <c r="BP1175" s="5"/>
      <c r="BQ1175" s="5"/>
      <c r="BR1175" s="5"/>
      <c r="BS1175" s="5"/>
      <c r="BT1175" s="5"/>
      <c r="BU1175" s="5"/>
      <c r="BV1175" s="5"/>
      <c r="BW1175" s="5"/>
      <c r="BX1175" s="5"/>
      <c r="BY1175" s="5"/>
      <c r="BZ1175" s="5"/>
      <c r="CA1175" s="5"/>
      <c r="CB1175" s="5"/>
      <c r="CC1175" s="5"/>
      <c r="CD1175" s="5"/>
      <c r="CE1175" s="5"/>
      <c r="CF1175" s="5"/>
      <c r="CG1175" s="5"/>
      <c r="CH1175" s="5"/>
      <c r="CI1175" s="5"/>
      <c r="CJ1175" s="5"/>
      <c r="CK1175" s="5"/>
      <c r="CL1175" s="5"/>
      <c r="CM1175" s="5"/>
      <c r="CN1175" s="5"/>
      <c r="CO1175" s="5"/>
      <c r="CP1175" s="5"/>
      <c r="CQ1175" s="5"/>
      <c r="CR1175" s="5"/>
      <c r="CS1175" s="5"/>
      <c r="CT1175" s="5"/>
      <c r="CU1175" s="5"/>
      <c r="CV1175" s="5"/>
      <c r="CW1175" s="5"/>
      <c r="CX1175" s="5"/>
      <c r="CY1175" s="5"/>
      <c r="CZ1175" s="5"/>
      <c r="DA1175" s="5"/>
      <c r="DB1175" s="5"/>
      <c r="DC1175" s="5"/>
      <c r="DD1175" s="5"/>
      <c r="DE1175" s="5"/>
      <c r="DF1175" s="5"/>
      <c r="DG1175" s="5"/>
      <c r="DH1175" s="5"/>
      <c r="DI1175" s="5"/>
      <c r="DJ1175" s="5"/>
      <c r="DK1175" s="5"/>
      <c r="DL1175" s="5"/>
      <c r="DM1175" s="5"/>
      <c r="DN1175" s="5"/>
      <c r="DO1175" s="5"/>
      <c r="DP1175" s="5"/>
      <c r="DQ1175" s="5"/>
      <c r="DR1175" s="5"/>
      <c r="DS1175" s="5"/>
      <c r="DT1175" s="5"/>
      <c r="DU1175" s="5"/>
      <c r="DV1175" s="5"/>
      <c r="DW1175" s="5"/>
      <c r="DX1175" s="5"/>
      <c r="DY1175" s="5"/>
      <c r="DZ1175" s="5"/>
      <c r="EA1175" s="5"/>
      <c r="EB1175" s="5"/>
      <c r="EC1175" s="5"/>
      <c r="ED1175" s="5"/>
      <c r="EE1175" s="5"/>
      <c r="EF1175" s="5"/>
      <c r="EG1175" s="5"/>
      <c r="EH1175" s="5"/>
      <c r="EI1175" s="5"/>
      <c r="EJ1175" s="5"/>
      <c r="EK1175" s="5"/>
      <c r="EL1175" s="5"/>
      <c r="EM1175" s="5"/>
      <c r="EN1175" s="5"/>
      <c r="EO1175" s="5"/>
      <c r="EP1175" s="5"/>
      <c r="EQ1175" s="5"/>
      <c r="ER1175" s="5"/>
      <c r="ES1175" s="5"/>
      <c r="ET1175" s="5"/>
      <c r="EU1175" s="5"/>
      <c r="EV1175" s="5"/>
      <c r="EW1175" s="5"/>
      <c r="EX1175" s="5"/>
      <c r="EY1175" s="5"/>
      <c r="EZ1175" s="5"/>
      <c r="FA1175" s="5"/>
      <c r="FB1175" s="5"/>
      <c r="FC1175" s="5"/>
      <c r="FD1175" s="5"/>
      <c r="FE1175" s="5"/>
      <c r="FF1175" s="5"/>
      <c r="FG1175" s="5"/>
      <c r="FH1175" s="5"/>
      <c r="FI1175" s="5"/>
      <c r="FJ1175" s="5"/>
      <c r="FK1175" s="5"/>
      <c r="FL1175" s="5"/>
      <c r="FM1175" s="5"/>
      <c r="FN1175" s="5"/>
      <c r="FO1175" s="5"/>
      <c r="FP1175" s="5"/>
      <c r="FQ1175" s="5"/>
      <c r="FR1175" s="5"/>
      <c r="FS1175" s="5"/>
      <c r="FT1175" s="5"/>
      <c r="FU1175" s="5"/>
      <c r="FV1175" s="5"/>
      <c r="FW1175" s="5"/>
      <c r="FX1175" s="5"/>
      <c r="FY1175" s="5"/>
      <c r="FZ1175" s="5"/>
      <c r="GA1175" s="5"/>
      <c r="GB1175" s="5"/>
      <c r="GC1175" s="5"/>
      <c r="GD1175" s="5"/>
      <c r="GE1175" s="5"/>
      <c r="GF1175" s="5"/>
      <c r="GG1175" s="5"/>
      <c r="GH1175" s="5"/>
      <c r="GI1175" s="5"/>
      <c r="GJ1175" s="5"/>
      <c r="GK1175" s="5"/>
      <c r="GL1175" s="5"/>
      <c r="GM1175" s="5"/>
      <c r="GN1175" s="5"/>
      <c r="GO1175" s="5"/>
      <c r="GP1175" s="5"/>
      <c r="GQ1175" s="5"/>
      <c r="GR1175" s="5"/>
      <c r="GS1175" s="5"/>
      <c r="GT1175" s="5"/>
      <c r="GU1175" s="5"/>
      <c r="GV1175" s="5"/>
      <c r="GW1175" s="5"/>
      <c r="GX1175" s="5"/>
      <c r="GY1175" s="5"/>
      <c r="GZ1175" s="5"/>
      <c r="HA1175" s="5"/>
      <c r="HB1175" s="5"/>
      <c r="HC1175" s="5"/>
      <c r="HD1175" s="5"/>
      <c r="HE1175" s="5"/>
      <c r="HF1175" s="5"/>
      <c r="HG1175" s="5"/>
      <c r="HH1175" s="5"/>
      <c r="HI1175" s="5"/>
      <c r="HJ1175" s="5"/>
      <c r="HK1175" s="5"/>
      <c r="HL1175" s="5"/>
      <c r="HM1175" s="5"/>
      <c r="HN1175" s="5"/>
      <c r="HO1175" s="5"/>
      <c r="HP1175" s="5"/>
      <c r="HQ1175" s="5"/>
      <c r="HR1175" s="5"/>
      <c r="HS1175" s="5"/>
      <c r="HT1175" s="5"/>
      <c r="HU1175" s="5"/>
      <c r="HV1175" s="5"/>
      <c r="HW1175" s="5"/>
      <c r="HX1175" s="5"/>
      <c r="HY1175" s="5"/>
      <c r="HZ1175" s="5"/>
      <c r="IA1175" s="5"/>
      <c r="IB1175" s="5"/>
      <c r="IC1175" s="5"/>
      <c r="ID1175" s="5"/>
    </row>
    <row r="1177" spans="1:238" s="210" customFormat="1">
      <c r="A1177" s="122"/>
      <c r="B1177" s="116"/>
      <c r="C1177" s="117"/>
      <c r="D1177" s="118"/>
      <c r="E1177" s="119"/>
      <c r="F1177" s="120"/>
      <c r="G1177" s="121"/>
      <c r="H1177" s="6"/>
      <c r="I1177" s="40"/>
      <c r="J1177" s="41"/>
      <c r="K1177" s="42"/>
      <c r="L1177" s="38"/>
      <c r="N1177" s="39"/>
      <c r="O1177" s="39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5"/>
      <c r="BG1177" s="5"/>
      <c r="BH1177" s="5"/>
      <c r="BI1177" s="5"/>
      <c r="BJ1177" s="5"/>
      <c r="BK1177" s="5"/>
      <c r="BL1177" s="5"/>
      <c r="BM1177" s="5"/>
      <c r="BN1177" s="5"/>
      <c r="BO1177" s="5"/>
      <c r="BP1177" s="5"/>
      <c r="BQ1177" s="5"/>
      <c r="BR1177" s="5"/>
      <c r="BS1177" s="5"/>
      <c r="BT1177" s="5"/>
      <c r="BU1177" s="5"/>
      <c r="BV1177" s="5"/>
      <c r="BW1177" s="5"/>
      <c r="BX1177" s="5"/>
      <c r="BY1177" s="5"/>
      <c r="BZ1177" s="5"/>
      <c r="CA1177" s="5"/>
      <c r="CB1177" s="5"/>
      <c r="CC1177" s="5"/>
      <c r="CD1177" s="5"/>
      <c r="CE1177" s="5"/>
      <c r="CF1177" s="5"/>
      <c r="CG1177" s="5"/>
      <c r="CH1177" s="5"/>
      <c r="CI1177" s="5"/>
      <c r="CJ1177" s="5"/>
      <c r="CK1177" s="5"/>
      <c r="CL1177" s="5"/>
      <c r="CM1177" s="5"/>
      <c r="CN1177" s="5"/>
      <c r="CO1177" s="5"/>
      <c r="CP1177" s="5"/>
      <c r="CQ1177" s="5"/>
      <c r="CR1177" s="5"/>
      <c r="CS1177" s="5"/>
      <c r="CT1177" s="5"/>
      <c r="CU1177" s="5"/>
      <c r="CV1177" s="5"/>
      <c r="CW1177" s="5"/>
      <c r="CX1177" s="5"/>
      <c r="CY1177" s="5"/>
      <c r="CZ1177" s="5"/>
      <c r="DA1177" s="5"/>
      <c r="DB1177" s="5"/>
      <c r="DC1177" s="5"/>
      <c r="DD1177" s="5"/>
      <c r="DE1177" s="5"/>
      <c r="DF1177" s="5"/>
      <c r="DG1177" s="5"/>
      <c r="DH1177" s="5"/>
      <c r="DI1177" s="5"/>
      <c r="DJ1177" s="5"/>
      <c r="DK1177" s="5"/>
      <c r="DL1177" s="5"/>
      <c r="DM1177" s="5"/>
      <c r="DN1177" s="5"/>
      <c r="DO1177" s="5"/>
      <c r="DP1177" s="5"/>
      <c r="DQ1177" s="5"/>
      <c r="DR1177" s="5"/>
      <c r="DS1177" s="5"/>
      <c r="DT1177" s="5"/>
      <c r="DU1177" s="5"/>
      <c r="DV1177" s="5"/>
      <c r="DW1177" s="5"/>
      <c r="DX1177" s="5"/>
      <c r="DY1177" s="5"/>
      <c r="DZ1177" s="5"/>
      <c r="EA1177" s="5"/>
      <c r="EB1177" s="5"/>
      <c r="EC1177" s="5"/>
      <c r="ED1177" s="5"/>
      <c r="EE1177" s="5"/>
      <c r="EF1177" s="5"/>
      <c r="EG1177" s="5"/>
      <c r="EH1177" s="5"/>
      <c r="EI1177" s="5"/>
      <c r="EJ1177" s="5"/>
      <c r="EK1177" s="5"/>
      <c r="EL1177" s="5"/>
      <c r="EM1177" s="5"/>
      <c r="EN1177" s="5"/>
      <c r="EO1177" s="5"/>
      <c r="EP1177" s="5"/>
      <c r="EQ1177" s="5"/>
      <c r="ER1177" s="5"/>
      <c r="ES1177" s="5"/>
      <c r="ET1177" s="5"/>
      <c r="EU1177" s="5"/>
      <c r="EV1177" s="5"/>
      <c r="EW1177" s="5"/>
      <c r="EX1177" s="5"/>
      <c r="EY1177" s="5"/>
      <c r="EZ1177" s="5"/>
      <c r="FA1177" s="5"/>
      <c r="FB1177" s="5"/>
      <c r="FC1177" s="5"/>
      <c r="FD1177" s="5"/>
      <c r="FE1177" s="5"/>
      <c r="FF1177" s="5"/>
      <c r="FG1177" s="5"/>
      <c r="FH1177" s="5"/>
      <c r="FI1177" s="5"/>
      <c r="FJ1177" s="5"/>
      <c r="FK1177" s="5"/>
      <c r="FL1177" s="5"/>
      <c r="FM1177" s="5"/>
      <c r="FN1177" s="5"/>
      <c r="FO1177" s="5"/>
      <c r="FP1177" s="5"/>
      <c r="FQ1177" s="5"/>
      <c r="FR1177" s="5"/>
      <c r="FS1177" s="5"/>
      <c r="FT1177" s="5"/>
      <c r="FU1177" s="5"/>
      <c r="FV1177" s="5"/>
      <c r="FW1177" s="5"/>
      <c r="FX1177" s="5"/>
      <c r="FY1177" s="5"/>
      <c r="FZ1177" s="5"/>
      <c r="GA1177" s="5"/>
      <c r="GB1177" s="5"/>
      <c r="GC1177" s="5"/>
      <c r="GD1177" s="5"/>
      <c r="GE1177" s="5"/>
      <c r="GF1177" s="5"/>
      <c r="GG1177" s="5"/>
      <c r="GH1177" s="5"/>
      <c r="GI1177" s="5"/>
      <c r="GJ1177" s="5"/>
      <c r="GK1177" s="5"/>
      <c r="GL1177" s="5"/>
      <c r="GM1177" s="5"/>
      <c r="GN1177" s="5"/>
      <c r="GO1177" s="5"/>
      <c r="GP1177" s="5"/>
      <c r="GQ1177" s="5"/>
      <c r="GR1177" s="5"/>
      <c r="GS1177" s="5"/>
      <c r="GT1177" s="5"/>
      <c r="GU1177" s="5"/>
      <c r="GV1177" s="5"/>
      <c r="GW1177" s="5"/>
      <c r="GX1177" s="5"/>
      <c r="GY1177" s="5"/>
      <c r="GZ1177" s="5"/>
      <c r="HA1177" s="5"/>
      <c r="HB1177" s="5"/>
      <c r="HC1177" s="5"/>
      <c r="HD1177" s="5"/>
      <c r="HE1177" s="5"/>
      <c r="HF1177" s="5"/>
      <c r="HG1177" s="5"/>
      <c r="HH1177" s="5"/>
      <c r="HI1177" s="5"/>
      <c r="HJ1177" s="5"/>
      <c r="HK1177" s="5"/>
      <c r="HL1177" s="5"/>
      <c r="HM1177" s="5"/>
      <c r="HN1177" s="5"/>
      <c r="HO1177" s="5"/>
      <c r="HP1177" s="5"/>
      <c r="HQ1177" s="5"/>
      <c r="HR1177" s="5"/>
      <c r="HS1177" s="5"/>
      <c r="HT1177" s="5"/>
      <c r="HU1177" s="5"/>
      <c r="HV1177" s="5"/>
      <c r="HW1177" s="5"/>
      <c r="HX1177" s="5"/>
      <c r="HY1177" s="5"/>
      <c r="HZ1177" s="5"/>
      <c r="IA1177" s="5"/>
      <c r="IB1177" s="5"/>
      <c r="IC1177" s="5"/>
      <c r="ID1177" s="5"/>
    </row>
    <row r="1179" spans="1:238" s="210" customFormat="1">
      <c r="A1179" s="122"/>
      <c r="B1179" s="116"/>
      <c r="C1179" s="117"/>
      <c r="D1179" s="118"/>
      <c r="E1179" s="119"/>
      <c r="F1179" s="120"/>
      <c r="G1179" s="121"/>
      <c r="H1179" s="6"/>
      <c r="I1179" s="40"/>
      <c r="J1179" s="41"/>
      <c r="K1179" s="42"/>
      <c r="L1179" s="38"/>
      <c r="N1179" s="39"/>
      <c r="O1179" s="39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5"/>
      <c r="BG1179" s="5"/>
      <c r="BH1179" s="5"/>
      <c r="BI1179" s="5"/>
      <c r="BJ1179" s="5"/>
      <c r="BK1179" s="5"/>
      <c r="BL1179" s="5"/>
      <c r="BM1179" s="5"/>
      <c r="BN1179" s="5"/>
      <c r="BO1179" s="5"/>
      <c r="BP1179" s="5"/>
      <c r="BQ1179" s="5"/>
      <c r="BR1179" s="5"/>
      <c r="BS1179" s="5"/>
      <c r="BT1179" s="5"/>
      <c r="BU1179" s="5"/>
      <c r="BV1179" s="5"/>
      <c r="BW1179" s="5"/>
      <c r="BX1179" s="5"/>
      <c r="BY1179" s="5"/>
      <c r="BZ1179" s="5"/>
      <c r="CA1179" s="5"/>
      <c r="CB1179" s="5"/>
      <c r="CC1179" s="5"/>
      <c r="CD1179" s="5"/>
      <c r="CE1179" s="5"/>
      <c r="CF1179" s="5"/>
      <c r="CG1179" s="5"/>
      <c r="CH1179" s="5"/>
      <c r="CI1179" s="5"/>
      <c r="CJ1179" s="5"/>
      <c r="CK1179" s="5"/>
      <c r="CL1179" s="5"/>
      <c r="CM1179" s="5"/>
      <c r="CN1179" s="5"/>
      <c r="CO1179" s="5"/>
      <c r="CP1179" s="5"/>
      <c r="CQ1179" s="5"/>
      <c r="CR1179" s="5"/>
      <c r="CS1179" s="5"/>
      <c r="CT1179" s="5"/>
      <c r="CU1179" s="5"/>
      <c r="CV1179" s="5"/>
      <c r="CW1179" s="5"/>
      <c r="CX1179" s="5"/>
      <c r="CY1179" s="5"/>
      <c r="CZ1179" s="5"/>
      <c r="DA1179" s="5"/>
      <c r="DB1179" s="5"/>
      <c r="DC1179" s="5"/>
      <c r="DD1179" s="5"/>
      <c r="DE1179" s="5"/>
      <c r="DF1179" s="5"/>
      <c r="DG1179" s="5"/>
      <c r="DH1179" s="5"/>
      <c r="DI1179" s="5"/>
      <c r="DJ1179" s="5"/>
      <c r="DK1179" s="5"/>
      <c r="DL1179" s="5"/>
      <c r="DM1179" s="5"/>
      <c r="DN1179" s="5"/>
      <c r="DO1179" s="5"/>
      <c r="DP1179" s="5"/>
      <c r="DQ1179" s="5"/>
      <c r="DR1179" s="5"/>
      <c r="DS1179" s="5"/>
      <c r="DT1179" s="5"/>
      <c r="DU1179" s="5"/>
      <c r="DV1179" s="5"/>
      <c r="DW1179" s="5"/>
      <c r="DX1179" s="5"/>
      <c r="DY1179" s="5"/>
      <c r="DZ1179" s="5"/>
      <c r="EA1179" s="5"/>
      <c r="EB1179" s="5"/>
      <c r="EC1179" s="5"/>
      <c r="ED1179" s="5"/>
      <c r="EE1179" s="5"/>
      <c r="EF1179" s="5"/>
      <c r="EG1179" s="5"/>
      <c r="EH1179" s="5"/>
      <c r="EI1179" s="5"/>
      <c r="EJ1179" s="5"/>
      <c r="EK1179" s="5"/>
      <c r="EL1179" s="5"/>
      <c r="EM1179" s="5"/>
      <c r="EN1179" s="5"/>
      <c r="EO1179" s="5"/>
      <c r="EP1179" s="5"/>
      <c r="EQ1179" s="5"/>
      <c r="ER1179" s="5"/>
      <c r="ES1179" s="5"/>
      <c r="ET1179" s="5"/>
      <c r="EU1179" s="5"/>
      <c r="EV1179" s="5"/>
      <c r="EW1179" s="5"/>
      <c r="EX1179" s="5"/>
      <c r="EY1179" s="5"/>
      <c r="EZ1179" s="5"/>
      <c r="FA1179" s="5"/>
      <c r="FB1179" s="5"/>
      <c r="FC1179" s="5"/>
      <c r="FD1179" s="5"/>
      <c r="FE1179" s="5"/>
      <c r="FF1179" s="5"/>
      <c r="FG1179" s="5"/>
      <c r="FH1179" s="5"/>
      <c r="FI1179" s="5"/>
      <c r="FJ1179" s="5"/>
      <c r="FK1179" s="5"/>
      <c r="FL1179" s="5"/>
      <c r="FM1179" s="5"/>
      <c r="FN1179" s="5"/>
      <c r="FO1179" s="5"/>
      <c r="FP1179" s="5"/>
      <c r="FQ1179" s="5"/>
      <c r="FR1179" s="5"/>
      <c r="FS1179" s="5"/>
      <c r="FT1179" s="5"/>
      <c r="FU1179" s="5"/>
      <c r="FV1179" s="5"/>
      <c r="FW1179" s="5"/>
      <c r="FX1179" s="5"/>
      <c r="FY1179" s="5"/>
      <c r="FZ1179" s="5"/>
      <c r="GA1179" s="5"/>
      <c r="GB1179" s="5"/>
      <c r="GC1179" s="5"/>
      <c r="GD1179" s="5"/>
      <c r="GE1179" s="5"/>
      <c r="GF1179" s="5"/>
      <c r="GG1179" s="5"/>
      <c r="GH1179" s="5"/>
      <c r="GI1179" s="5"/>
      <c r="GJ1179" s="5"/>
      <c r="GK1179" s="5"/>
      <c r="GL1179" s="5"/>
      <c r="GM1179" s="5"/>
      <c r="GN1179" s="5"/>
      <c r="GO1179" s="5"/>
      <c r="GP1179" s="5"/>
      <c r="GQ1179" s="5"/>
      <c r="GR1179" s="5"/>
      <c r="GS1179" s="5"/>
      <c r="GT1179" s="5"/>
      <c r="GU1179" s="5"/>
      <c r="GV1179" s="5"/>
      <c r="GW1179" s="5"/>
      <c r="GX1179" s="5"/>
      <c r="GY1179" s="5"/>
      <c r="GZ1179" s="5"/>
      <c r="HA1179" s="5"/>
      <c r="HB1179" s="5"/>
      <c r="HC1179" s="5"/>
      <c r="HD1179" s="5"/>
      <c r="HE1179" s="5"/>
      <c r="HF1179" s="5"/>
      <c r="HG1179" s="5"/>
      <c r="HH1179" s="5"/>
      <c r="HI1179" s="5"/>
      <c r="HJ1179" s="5"/>
      <c r="HK1179" s="5"/>
      <c r="HL1179" s="5"/>
      <c r="HM1179" s="5"/>
      <c r="HN1179" s="5"/>
      <c r="HO1179" s="5"/>
      <c r="HP1179" s="5"/>
      <c r="HQ1179" s="5"/>
      <c r="HR1179" s="5"/>
      <c r="HS1179" s="5"/>
      <c r="HT1179" s="5"/>
      <c r="HU1179" s="5"/>
      <c r="HV1179" s="5"/>
      <c r="HW1179" s="5"/>
      <c r="HX1179" s="5"/>
      <c r="HY1179" s="5"/>
      <c r="HZ1179" s="5"/>
      <c r="IA1179" s="5"/>
      <c r="IB1179" s="5"/>
      <c r="IC1179" s="5"/>
      <c r="ID1179" s="5"/>
    </row>
    <row r="1181" spans="1:238" s="210" customFormat="1">
      <c r="A1181" s="122"/>
      <c r="B1181" s="116"/>
      <c r="C1181" s="117"/>
      <c r="D1181" s="118"/>
      <c r="E1181" s="119"/>
      <c r="F1181" s="120"/>
      <c r="G1181" s="121"/>
      <c r="H1181" s="6"/>
      <c r="I1181" s="40"/>
      <c r="J1181" s="41"/>
      <c r="K1181" s="42"/>
      <c r="L1181" s="38"/>
      <c r="N1181" s="39"/>
      <c r="O1181" s="39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/>
      <c r="BL1181" s="5"/>
      <c r="BM1181" s="5"/>
      <c r="BN1181" s="5"/>
      <c r="BO1181" s="5"/>
      <c r="BP1181" s="5"/>
      <c r="BQ1181" s="5"/>
      <c r="BR1181" s="5"/>
      <c r="BS1181" s="5"/>
      <c r="BT1181" s="5"/>
      <c r="BU1181" s="5"/>
      <c r="BV1181" s="5"/>
      <c r="BW1181" s="5"/>
      <c r="BX1181" s="5"/>
      <c r="BY1181" s="5"/>
      <c r="BZ1181" s="5"/>
      <c r="CA1181" s="5"/>
      <c r="CB1181" s="5"/>
      <c r="CC1181" s="5"/>
      <c r="CD1181" s="5"/>
      <c r="CE1181" s="5"/>
      <c r="CF1181" s="5"/>
      <c r="CG1181" s="5"/>
      <c r="CH1181" s="5"/>
      <c r="CI1181" s="5"/>
      <c r="CJ1181" s="5"/>
      <c r="CK1181" s="5"/>
      <c r="CL1181" s="5"/>
      <c r="CM1181" s="5"/>
      <c r="CN1181" s="5"/>
      <c r="CO1181" s="5"/>
      <c r="CP1181" s="5"/>
      <c r="CQ1181" s="5"/>
      <c r="CR1181" s="5"/>
      <c r="CS1181" s="5"/>
      <c r="CT1181" s="5"/>
      <c r="CU1181" s="5"/>
      <c r="CV1181" s="5"/>
      <c r="CW1181" s="5"/>
      <c r="CX1181" s="5"/>
      <c r="CY1181" s="5"/>
      <c r="CZ1181" s="5"/>
      <c r="DA1181" s="5"/>
      <c r="DB1181" s="5"/>
      <c r="DC1181" s="5"/>
      <c r="DD1181" s="5"/>
      <c r="DE1181" s="5"/>
      <c r="DF1181" s="5"/>
      <c r="DG1181" s="5"/>
      <c r="DH1181" s="5"/>
      <c r="DI1181" s="5"/>
      <c r="DJ1181" s="5"/>
      <c r="DK1181" s="5"/>
      <c r="DL1181" s="5"/>
      <c r="DM1181" s="5"/>
      <c r="DN1181" s="5"/>
      <c r="DO1181" s="5"/>
      <c r="DP1181" s="5"/>
      <c r="DQ1181" s="5"/>
      <c r="DR1181" s="5"/>
      <c r="DS1181" s="5"/>
      <c r="DT1181" s="5"/>
      <c r="DU1181" s="5"/>
      <c r="DV1181" s="5"/>
      <c r="DW1181" s="5"/>
      <c r="DX1181" s="5"/>
      <c r="DY1181" s="5"/>
      <c r="DZ1181" s="5"/>
      <c r="EA1181" s="5"/>
      <c r="EB1181" s="5"/>
      <c r="EC1181" s="5"/>
      <c r="ED1181" s="5"/>
      <c r="EE1181" s="5"/>
      <c r="EF1181" s="5"/>
      <c r="EG1181" s="5"/>
      <c r="EH1181" s="5"/>
      <c r="EI1181" s="5"/>
      <c r="EJ1181" s="5"/>
      <c r="EK1181" s="5"/>
      <c r="EL1181" s="5"/>
      <c r="EM1181" s="5"/>
      <c r="EN1181" s="5"/>
      <c r="EO1181" s="5"/>
      <c r="EP1181" s="5"/>
      <c r="EQ1181" s="5"/>
      <c r="ER1181" s="5"/>
      <c r="ES1181" s="5"/>
      <c r="ET1181" s="5"/>
      <c r="EU1181" s="5"/>
      <c r="EV1181" s="5"/>
      <c r="EW1181" s="5"/>
      <c r="EX1181" s="5"/>
      <c r="EY1181" s="5"/>
      <c r="EZ1181" s="5"/>
      <c r="FA1181" s="5"/>
      <c r="FB1181" s="5"/>
      <c r="FC1181" s="5"/>
      <c r="FD1181" s="5"/>
      <c r="FE1181" s="5"/>
      <c r="FF1181" s="5"/>
      <c r="FG1181" s="5"/>
      <c r="FH1181" s="5"/>
      <c r="FI1181" s="5"/>
      <c r="FJ1181" s="5"/>
      <c r="FK1181" s="5"/>
      <c r="FL1181" s="5"/>
      <c r="FM1181" s="5"/>
      <c r="FN1181" s="5"/>
      <c r="FO1181" s="5"/>
      <c r="FP1181" s="5"/>
      <c r="FQ1181" s="5"/>
      <c r="FR1181" s="5"/>
      <c r="FS1181" s="5"/>
      <c r="FT1181" s="5"/>
      <c r="FU1181" s="5"/>
      <c r="FV1181" s="5"/>
      <c r="FW1181" s="5"/>
      <c r="FX1181" s="5"/>
      <c r="FY1181" s="5"/>
      <c r="FZ1181" s="5"/>
      <c r="GA1181" s="5"/>
      <c r="GB1181" s="5"/>
      <c r="GC1181" s="5"/>
      <c r="GD1181" s="5"/>
      <c r="GE1181" s="5"/>
      <c r="GF1181" s="5"/>
      <c r="GG1181" s="5"/>
      <c r="GH1181" s="5"/>
      <c r="GI1181" s="5"/>
      <c r="GJ1181" s="5"/>
      <c r="GK1181" s="5"/>
      <c r="GL1181" s="5"/>
      <c r="GM1181" s="5"/>
      <c r="GN1181" s="5"/>
      <c r="GO1181" s="5"/>
      <c r="GP1181" s="5"/>
      <c r="GQ1181" s="5"/>
      <c r="GR1181" s="5"/>
      <c r="GS1181" s="5"/>
      <c r="GT1181" s="5"/>
      <c r="GU1181" s="5"/>
      <c r="GV1181" s="5"/>
      <c r="GW1181" s="5"/>
      <c r="GX1181" s="5"/>
      <c r="GY1181" s="5"/>
      <c r="GZ1181" s="5"/>
      <c r="HA1181" s="5"/>
      <c r="HB1181" s="5"/>
      <c r="HC1181" s="5"/>
      <c r="HD1181" s="5"/>
      <c r="HE1181" s="5"/>
      <c r="HF1181" s="5"/>
      <c r="HG1181" s="5"/>
      <c r="HH1181" s="5"/>
      <c r="HI1181" s="5"/>
      <c r="HJ1181" s="5"/>
      <c r="HK1181" s="5"/>
      <c r="HL1181" s="5"/>
      <c r="HM1181" s="5"/>
      <c r="HN1181" s="5"/>
      <c r="HO1181" s="5"/>
      <c r="HP1181" s="5"/>
      <c r="HQ1181" s="5"/>
      <c r="HR1181" s="5"/>
      <c r="HS1181" s="5"/>
      <c r="HT1181" s="5"/>
      <c r="HU1181" s="5"/>
      <c r="HV1181" s="5"/>
      <c r="HW1181" s="5"/>
      <c r="HX1181" s="5"/>
      <c r="HY1181" s="5"/>
      <c r="HZ1181" s="5"/>
      <c r="IA1181" s="5"/>
      <c r="IB1181" s="5"/>
      <c r="IC1181" s="5"/>
      <c r="ID1181" s="5"/>
    </row>
    <row r="1182" spans="1:238" s="210" customFormat="1">
      <c r="A1182" s="122"/>
      <c r="B1182" s="116"/>
      <c r="C1182" s="117"/>
      <c r="D1182" s="118"/>
      <c r="E1182" s="119"/>
      <c r="F1182" s="120"/>
      <c r="G1182" s="121"/>
      <c r="H1182" s="6"/>
      <c r="I1182" s="40"/>
      <c r="J1182" s="41"/>
      <c r="K1182" s="42"/>
      <c r="L1182" s="38"/>
      <c r="N1182" s="39"/>
      <c r="O1182" s="39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5"/>
      <c r="DW1182" s="5"/>
      <c r="DX1182" s="5"/>
      <c r="DY1182" s="5"/>
      <c r="DZ1182" s="5"/>
      <c r="EA1182" s="5"/>
      <c r="EB1182" s="5"/>
      <c r="EC1182" s="5"/>
      <c r="ED1182" s="5"/>
      <c r="EE1182" s="5"/>
      <c r="EF1182" s="5"/>
      <c r="EG1182" s="5"/>
      <c r="EH1182" s="5"/>
      <c r="EI1182" s="5"/>
      <c r="EJ1182" s="5"/>
      <c r="EK1182" s="5"/>
      <c r="EL1182" s="5"/>
      <c r="EM1182" s="5"/>
      <c r="EN1182" s="5"/>
      <c r="EO1182" s="5"/>
      <c r="EP1182" s="5"/>
      <c r="EQ1182" s="5"/>
      <c r="ER1182" s="5"/>
      <c r="ES1182" s="5"/>
      <c r="ET1182" s="5"/>
      <c r="EU1182" s="5"/>
      <c r="EV1182" s="5"/>
      <c r="EW1182" s="5"/>
      <c r="EX1182" s="5"/>
      <c r="EY1182" s="5"/>
      <c r="EZ1182" s="5"/>
      <c r="FA1182" s="5"/>
      <c r="FB1182" s="5"/>
      <c r="FC1182" s="5"/>
      <c r="FD1182" s="5"/>
      <c r="FE1182" s="5"/>
      <c r="FF1182" s="5"/>
      <c r="FG1182" s="5"/>
      <c r="FH1182" s="5"/>
      <c r="FI1182" s="5"/>
      <c r="FJ1182" s="5"/>
      <c r="FK1182" s="5"/>
      <c r="FL1182" s="5"/>
      <c r="FM1182" s="5"/>
      <c r="FN1182" s="5"/>
      <c r="FO1182" s="5"/>
      <c r="FP1182" s="5"/>
      <c r="FQ1182" s="5"/>
      <c r="FR1182" s="5"/>
      <c r="FS1182" s="5"/>
      <c r="FT1182" s="5"/>
      <c r="FU1182" s="5"/>
      <c r="FV1182" s="5"/>
      <c r="FW1182" s="5"/>
      <c r="FX1182" s="5"/>
      <c r="FY1182" s="5"/>
      <c r="FZ1182" s="5"/>
      <c r="GA1182" s="5"/>
      <c r="GB1182" s="5"/>
      <c r="GC1182" s="5"/>
      <c r="GD1182" s="5"/>
      <c r="GE1182" s="5"/>
      <c r="GF1182" s="5"/>
      <c r="GG1182" s="5"/>
      <c r="GH1182" s="5"/>
      <c r="GI1182" s="5"/>
      <c r="GJ1182" s="5"/>
      <c r="GK1182" s="5"/>
      <c r="GL1182" s="5"/>
      <c r="GM1182" s="5"/>
      <c r="GN1182" s="5"/>
      <c r="GO1182" s="5"/>
      <c r="GP1182" s="5"/>
      <c r="GQ1182" s="5"/>
      <c r="GR1182" s="5"/>
      <c r="GS1182" s="5"/>
      <c r="GT1182" s="5"/>
      <c r="GU1182" s="5"/>
      <c r="GV1182" s="5"/>
      <c r="GW1182" s="5"/>
      <c r="GX1182" s="5"/>
      <c r="GY1182" s="5"/>
      <c r="GZ1182" s="5"/>
      <c r="HA1182" s="5"/>
      <c r="HB1182" s="5"/>
      <c r="HC1182" s="5"/>
      <c r="HD1182" s="5"/>
      <c r="HE1182" s="5"/>
      <c r="HF1182" s="5"/>
      <c r="HG1182" s="5"/>
      <c r="HH1182" s="5"/>
      <c r="HI1182" s="5"/>
      <c r="HJ1182" s="5"/>
      <c r="HK1182" s="5"/>
      <c r="HL1182" s="5"/>
      <c r="HM1182" s="5"/>
      <c r="HN1182" s="5"/>
      <c r="HO1182" s="5"/>
      <c r="HP1182" s="5"/>
      <c r="HQ1182" s="5"/>
      <c r="HR1182" s="5"/>
      <c r="HS1182" s="5"/>
      <c r="HT1182" s="5"/>
      <c r="HU1182" s="5"/>
      <c r="HV1182" s="5"/>
      <c r="HW1182" s="5"/>
      <c r="HX1182" s="5"/>
      <c r="HY1182" s="5"/>
      <c r="HZ1182" s="5"/>
      <c r="IA1182" s="5"/>
      <c r="IB1182" s="5"/>
      <c r="IC1182" s="5"/>
      <c r="ID1182" s="5"/>
    </row>
    <row r="1184" spans="1:238" s="210" customFormat="1">
      <c r="A1184" s="122"/>
      <c r="B1184" s="116"/>
      <c r="C1184" s="117"/>
      <c r="D1184" s="118"/>
      <c r="E1184" s="119"/>
      <c r="F1184" s="120"/>
      <c r="G1184" s="121"/>
      <c r="H1184" s="6"/>
      <c r="I1184" s="40"/>
      <c r="J1184" s="41"/>
      <c r="K1184" s="42"/>
      <c r="L1184" s="38"/>
      <c r="N1184" s="39"/>
      <c r="O1184" s="39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  <c r="BG1184" s="5"/>
      <c r="BH1184" s="5"/>
      <c r="BI1184" s="5"/>
      <c r="BJ1184" s="5"/>
      <c r="BK1184" s="5"/>
      <c r="BL1184" s="5"/>
      <c r="BM1184" s="5"/>
      <c r="BN1184" s="5"/>
      <c r="BO1184" s="5"/>
      <c r="BP1184" s="5"/>
      <c r="BQ1184" s="5"/>
      <c r="BR1184" s="5"/>
      <c r="BS1184" s="5"/>
      <c r="BT1184" s="5"/>
      <c r="BU1184" s="5"/>
      <c r="BV1184" s="5"/>
      <c r="BW1184" s="5"/>
      <c r="BX1184" s="5"/>
      <c r="BY1184" s="5"/>
      <c r="BZ1184" s="5"/>
      <c r="CA1184" s="5"/>
      <c r="CB1184" s="5"/>
      <c r="CC1184" s="5"/>
      <c r="CD1184" s="5"/>
      <c r="CE1184" s="5"/>
      <c r="CF1184" s="5"/>
      <c r="CG1184" s="5"/>
      <c r="CH1184" s="5"/>
      <c r="CI1184" s="5"/>
      <c r="CJ1184" s="5"/>
      <c r="CK1184" s="5"/>
      <c r="CL1184" s="5"/>
      <c r="CM1184" s="5"/>
      <c r="CN1184" s="5"/>
      <c r="CO1184" s="5"/>
      <c r="CP1184" s="5"/>
      <c r="CQ1184" s="5"/>
      <c r="CR1184" s="5"/>
      <c r="CS1184" s="5"/>
      <c r="CT1184" s="5"/>
      <c r="CU1184" s="5"/>
      <c r="CV1184" s="5"/>
      <c r="CW1184" s="5"/>
      <c r="CX1184" s="5"/>
      <c r="CY1184" s="5"/>
      <c r="CZ1184" s="5"/>
      <c r="DA1184" s="5"/>
      <c r="DB1184" s="5"/>
      <c r="DC1184" s="5"/>
      <c r="DD1184" s="5"/>
      <c r="DE1184" s="5"/>
      <c r="DF1184" s="5"/>
      <c r="DG1184" s="5"/>
      <c r="DH1184" s="5"/>
      <c r="DI1184" s="5"/>
      <c r="DJ1184" s="5"/>
      <c r="DK1184" s="5"/>
      <c r="DL1184" s="5"/>
      <c r="DM1184" s="5"/>
      <c r="DN1184" s="5"/>
      <c r="DO1184" s="5"/>
      <c r="DP1184" s="5"/>
      <c r="DQ1184" s="5"/>
      <c r="DR1184" s="5"/>
      <c r="DS1184" s="5"/>
      <c r="DT1184" s="5"/>
      <c r="DU1184" s="5"/>
      <c r="DV1184" s="5"/>
      <c r="DW1184" s="5"/>
      <c r="DX1184" s="5"/>
      <c r="DY1184" s="5"/>
      <c r="DZ1184" s="5"/>
      <c r="EA1184" s="5"/>
      <c r="EB1184" s="5"/>
      <c r="EC1184" s="5"/>
      <c r="ED1184" s="5"/>
      <c r="EE1184" s="5"/>
      <c r="EF1184" s="5"/>
      <c r="EG1184" s="5"/>
      <c r="EH1184" s="5"/>
      <c r="EI1184" s="5"/>
      <c r="EJ1184" s="5"/>
      <c r="EK1184" s="5"/>
      <c r="EL1184" s="5"/>
      <c r="EM1184" s="5"/>
      <c r="EN1184" s="5"/>
      <c r="EO1184" s="5"/>
      <c r="EP1184" s="5"/>
      <c r="EQ1184" s="5"/>
      <c r="ER1184" s="5"/>
      <c r="ES1184" s="5"/>
      <c r="ET1184" s="5"/>
      <c r="EU1184" s="5"/>
      <c r="EV1184" s="5"/>
      <c r="EW1184" s="5"/>
      <c r="EX1184" s="5"/>
      <c r="EY1184" s="5"/>
      <c r="EZ1184" s="5"/>
      <c r="FA1184" s="5"/>
      <c r="FB1184" s="5"/>
      <c r="FC1184" s="5"/>
      <c r="FD1184" s="5"/>
      <c r="FE1184" s="5"/>
      <c r="FF1184" s="5"/>
      <c r="FG1184" s="5"/>
      <c r="FH1184" s="5"/>
      <c r="FI1184" s="5"/>
      <c r="FJ1184" s="5"/>
      <c r="FK1184" s="5"/>
      <c r="FL1184" s="5"/>
      <c r="FM1184" s="5"/>
      <c r="FN1184" s="5"/>
      <c r="FO1184" s="5"/>
      <c r="FP1184" s="5"/>
      <c r="FQ1184" s="5"/>
      <c r="FR1184" s="5"/>
      <c r="FS1184" s="5"/>
      <c r="FT1184" s="5"/>
      <c r="FU1184" s="5"/>
      <c r="FV1184" s="5"/>
      <c r="FW1184" s="5"/>
      <c r="FX1184" s="5"/>
      <c r="FY1184" s="5"/>
      <c r="FZ1184" s="5"/>
      <c r="GA1184" s="5"/>
      <c r="GB1184" s="5"/>
      <c r="GC1184" s="5"/>
      <c r="GD1184" s="5"/>
      <c r="GE1184" s="5"/>
      <c r="GF1184" s="5"/>
      <c r="GG1184" s="5"/>
      <c r="GH1184" s="5"/>
      <c r="GI1184" s="5"/>
      <c r="GJ1184" s="5"/>
      <c r="GK1184" s="5"/>
      <c r="GL1184" s="5"/>
      <c r="GM1184" s="5"/>
      <c r="GN1184" s="5"/>
      <c r="GO1184" s="5"/>
      <c r="GP1184" s="5"/>
      <c r="GQ1184" s="5"/>
      <c r="GR1184" s="5"/>
      <c r="GS1184" s="5"/>
      <c r="GT1184" s="5"/>
      <c r="GU1184" s="5"/>
      <c r="GV1184" s="5"/>
      <c r="GW1184" s="5"/>
      <c r="GX1184" s="5"/>
      <c r="GY1184" s="5"/>
      <c r="GZ1184" s="5"/>
      <c r="HA1184" s="5"/>
      <c r="HB1184" s="5"/>
      <c r="HC1184" s="5"/>
      <c r="HD1184" s="5"/>
      <c r="HE1184" s="5"/>
      <c r="HF1184" s="5"/>
      <c r="HG1184" s="5"/>
      <c r="HH1184" s="5"/>
      <c r="HI1184" s="5"/>
      <c r="HJ1184" s="5"/>
      <c r="HK1184" s="5"/>
      <c r="HL1184" s="5"/>
      <c r="HM1184" s="5"/>
      <c r="HN1184" s="5"/>
      <c r="HO1184" s="5"/>
      <c r="HP1184" s="5"/>
      <c r="HQ1184" s="5"/>
      <c r="HR1184" s="5"/>
      <c r="HS1184" s="5"/>
      <c r="HT1184" s="5"/>
      <c r="HU1184" s="5"/>
      <c r="HV1184" s="5"/>
      <c r="HW1184" s="5"/>
      <c r="HX1184" s="5"/>
      <c r="HY1184" s="5"/>
      <c r="HZ1184" s="5"/>
      <c r="IA1184" s="5"/>
      <c r="IB1184" s="5"/>
      <c r="IC1184" s="5"/>
      <c r="ID1184" s="5"/>
    </row>
    <row r="1186" spans="1:238" s="210" customFormat="1">
      <c r="A1186" s="122"/>
      <c r="B1186" s="116"/>
      <c r="C1186" s="117"/>
      <c r="D1186" s="118"/>
      <c r="E1186" s="119"/>
      <c r="F1186" s="120"/>
      <c r="G1186" s="121"/>
      <c r="H1186" s="6"/>
      <c r="I1186" s="40"/>
      <c r="J1186" s="41"/>
      <c r="K1186" s="42"/>
      <c r="L1186" s="38"/>
      <c r="N1186" s="39"/>
      <c r="O1186" s="39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5"/>
      <c r="DW1186" s="5"/>
      <c r="DX1186" s="5"/>
      <c r="DY1186" s="5"/>
      <c r="DZ1186" s="5"/>
      <c r="EA1186" s="5"/>
      <c r="EB1186" s="5"/>
      <c r="EC1186" s="5"/>
      <c r="ED1186" s="5"/>
      <c r="EE1186" s="5"/>
      <c r="EF1186" s="5"/>
      <c r="EG1186" s="5"/>
      <c r="EH1186" s="5"/>
      <c r="EI1186" s="5"/>
      <c r="EJ1186" s="5"/>
      <c r="EK1186" s="5"/>
      <c r="EL1186" s="5"/>
      <c r="EM1186" s="5"/>
      <c r="EN1186" s="5"/>
      <c r="EO1186" s="5"/>
      <c r="EP1186" s="5"/>
      <c r="EQ1186" s="5"/>
      <c r="ER1186" s="5"/>
      <c r="ES1186" s="5"/>
      <c r="ET1186" s="5"/>
      <c r="EU1186" s="5"/>
      <c r="EV1186" s="5"/>
      <c r="EW1186" s="5"/>
      <c r="EX1186" s="5"/>
      <c r="EY1186" s="5"/>
      <c r="EZ1186" s="5"/>
      <c r="FA1186" s="5"/>
      <c r="FB1186" s="5"/>
      <c r="FC1186" s="5"/>
      <c r="FD1186" s="5"/>
      <c r="FE1186" s="5"/>
      <c r="FF1186" s="5"/>
      <c r="FG1186" s="5"/>
      <c r="FH1186" s="5"/>
      <c r="FI1186" s="5"/>
      <c r="FJ1186" s="5"/>
      <c r="FK1186" s="5"/>
      <c r="FL1186" s="5"/>
      <c r="FM1186" s="5"/>
      <c r="FN1186" s="5"/>
      <c r="FO1186" s="5"/>
      <c r="FP1186" s="5"/>
      <c r="FQ1186" s="5"/>
      <c r="FR1186" s="5"/>
      <c r="FS1186" s="5"/>
      <c r="FT1186" s="5"/>
      <c r="FU1186" s="5"/>
      <c r="FV1186" s="5"/>
      <c r="FW1186" s="5"/>
      <c r="FX1186" s="5"/>
      <c r="FY1186" s="5"/>
      <c r="FZ1186" s="5"/>
      <c r="GA1186" s="5"/>
      <c r="GB1186" s="5"/>
      <c r="GC1186" s="5"/>
      <c r="GD1186" s="5"/>
      <c r="GE1186" s="5"/>
      <c r="GF1186" s="5"/>
      <c r="GG1186" s="5"/>
      <c r="GH1186" s="5"/>
      <c r="GI1186" s="5"/>
      <c r="GJ1186" s="5"/>
      <c r="GK1186" s="5"/>
      <c r="GL1186" s="5"/>
      <c r="GM1186" s="5"/>
      <c r="GN1186" s="5"/>
      <c r="GO1186" s="5"/>
      <c r="GP1186" s="5"/>
      <c r="GQ1186" s="5"/>
      <c r="GR1186" s="5"/>
      <c r="GS1186" s="5"/>
      <c r="GT1186" s="5"/>
      <c r="GU1186" s="5"/>
      <c r="GV1186" s="5"/>
      <c r="GW1186" s="5"/>
      <c r="GX1186" s="5"/>
      <c r="GY1186" s="5"/>
      <c r="GZ1186" s="5"/>
      <c r="HA1186" s="5"/>
      <c r="HB1186" s="5"/>
      <c r="HC1186" s="5"/>
      <c r="HD1186" s="5"/>
      <c r="HE1186" s="5"/>
      <c r="HF1186" s="5"/>
      <c r="HG1186" s="5"/>
      <c r="HH1186" s="5"/>
      <c r="HI1186" s="5"/>
      <c r="HJ1186" s="5"/>
      <c r="HK1186" s="5"/>
      <c r="HL1186" s="5"/>
      <c r="HM1186" s="5"/>
      <c r="HN1186" s="5"/>
      <c r="HO1186" s="5"/>
      <c r="HP1186" s="5"/>
      <c r="HQ1186" s="5"/>
      <c r="HR1186" s="5"/>
      <c r="HS1186" s="5"/>
      <c r="HT1186" s="5"/>
      <c r="HU1186" s="5"/>
      <c r="HV1186" s="5"/>
      <c r="HW1186" s="5"/>
      <c r="HX1186" s="5"/>
      <c r="HY1186" s="5"/>
      <c r="HZ1186" s="5"/>
      <c r="IA1186" s="5"/>
      <c r="IB1186" s="5"/>
      <c r="IC1186" s="5"/>
      <c r="ID1186" s="5"/>
    </row>
    <row r="1188" spans="1:238" s="210" customFormat="1">
      <c r="A1188" s="122"/>
      <c r="B1188" s="116"/>
      <c r="C1188" s="117"/>
      <c r="D1188" s="118"/>
      <c r="E1188" s="119"/>
      <c r="F1188" s="120"/>
      <c r="G1188" s="121"/>
      <c r="H1188" s="6"/>
      <c r="I1188" s="40"/>
      <c r="J1188" s="41"/>
      <c r="K1188" s="42"/>
      <c r="L1188" s="38"/>
      <c r="N1188" s="39"/>
      <c r="O1188" s="39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5"/>
      <c r="BG1188" s="5"/>
      <c r="BH1188" s="5"/>
      <c r="BI1188" s="5"/>
      <c r="BJ1188" s="5"/>
      <c r="BK1188" s="5"/>
      <c r="BL1188" s="5"/>
      <c r="BM1188" s="5"/>
      <c r="BN1188" s="5"/>
      <c r="BO1188" s="5"/>
      <c r="BP1188" s="5"/>
      <c r="BQ1188" s="5"/>
      <c r="BR1188" s="5"/>
      <c r="BS1188" s="5"/>
      <c r="BT1188" s="5"/>
      <c r="BU1188" s="5"/>
      <c r="BV1188" s="5"/>
      <c r="BW1188" s="5"/>
      <c r="BX1188" s="5"/>
      <c r="BY1188" s="5"/>
      <c r="BZ1188" s="5"/>
      <c r="CA1188" s="5"/>
      <c r="CB1188" s="5"/>
      <c r="CC1188" s="5"/>
      <c r="CD1188" s="5"/>
      <c r="CE1188" s="5"/>
      <c r="CF1188" s="5"/>
      <c r="CG1188" s="5"/>
      <c r="CH1188" s="5"/>
      <c r="CI1188" s="5"/>
      <c r="CJ1188" s="5"/>
      <c r="CK1188" s="5"/>
      <c r="CL1188" s="5"/>
      <c r="CM1188" s="5"/>
      <c r="CN1188" s="5"/>
      <c r="CO1188" s="5"/>
      <c r="CP1188" s="5"/>
      <c r="CQ1188" s="5"/>
      <c r="CR1188" s="5"/>
      <c r="CS1188" s="5"/>
      <c r="CT1188" s="5"/>
      <c r="CU1188" s="5"/>
      <c r="CV1188" s="5"/>
      <c r="CW1188" s="5"/>
      <c r="CX1188" s="5"/>
      <c r="CY1188" s="5"/>
      <c r="CZ1188" s="5"/>
      <c r="DA1188" s="5"/>
      <c r="DB1188" s="5"/>
      <c r="DC1188" s="5"/>
      <c r="DD1188" s="5"/>
      <c r="DE1188" s="5"/>
      <c r="DF1188" s="5"/>
      <c r="DG1188" s="5"/>
      <c r="DH1188" s="5"/>
      <c r="DI1188" s="5"/>
      <c r="DJ1188" s="5"/>
      <c r="DK1188" s="5"/>
      <c r="DL1188" s="5"/>
      <c r="DM1188" s="5"/>
      <c r="DN1188" s="5"/>
      <c r="DO1188" s="5"/>
      <c r="DP1188" s="5"/>
      <c r="DQ1188" s="5"/>
      <c r="DR1188" s="5"/>
      <c r="DS1188" s="5"/>
      <c r="DT1188" s="5"/>
      <c r="DU1188" s="5"/>
      <c r="DV1188" s="5"/>
      <c r="DW1188" s="5"/>
      <c r="DX1188" s="5"/>
      <c r="DY1188" s="5"/>
      <c r="DZ1188" s="5"/>
      <c r="EA1188" s="5"/>
      <c r="EB1188" s="5"/>
      <c r="EC1188" s="5"/>
      <c r="ED1188" s="5"/>
      <c r="EE1188" s="5"/>
      <c r="EF1188" s="5"/>
      <c r="EG1188" s="5"/>
      <c r="EH1188" s="5"/>
      <c r="EI1188" s="5"/>
      <c r="EJ1188" s="5"/>
      <c r="EK1188" s="5"/>
      <c r="EL1188" s="5"/>
      <c r="EM1188" s="5"/>
      <c r="EN1188" s="5"/>
      <c r="EO1188" s="5"/>
      <c r="EP1188" s="5"/>
      <c r="EQ1188" s="5"/>
      <c r="ER1188" s="5"/>
      <c r="ES1188" s="5"/>
      <c r="ET1188" s="5"/>
      <c r="EU1188" s="5"/>
      <c r="EV1188" s="5"/>
      <c r="EW1188" s="5"/>
      <c r="EX1188" s="5"/>
      <c r="EY1188" s="5"/>
      <c r="EZ1188" s="5"/>
      <c r="FA1188" s="5"/>
      <c r="FB1188" s="5"/>
      <c r="FC1188" s="5"/>
      <c r="FD1188" s="5"/>
      <c r="FE1188" s="5"/>
      <c r="FF1188" s="5"/>
      <c r="FG1188" s="5"/>
      <c r="FH1188" s="5"/>
      <c r="FI1188" s="5"/>
      <c r="FJ1188" s="5"/>
      <c r="FK1188" s="5"/>
      <c r="FL1188" s="5"/>
      <c r="FM1188" s="5"/>
      <c r="FN1188" s="5"/>
      <c r="FO1188" s="5"/>
      <c r="FP1188" s="5"/>
      <c r="FQ1188" s="5"/>
      <c r="FR1188" s="5"/>
      <c r="FS1188" s="5"/>
      <c r="FT1188" s="5"/>
      <c r="FU1188" s="5"/>
      <c r="FV1188" s="5"/>
      <c r="FW1188" s="5"/>
      <c r="FX1188" s="5"/>
      <c r="FY1188" s="5"/>
      <c r="FZ1188" s="5"/>
      <c r="GA1188" s="5"/>
      <c r="GB1188" s="5"/>
      <c r="GC1188" s="5"/>
      <c r="GD1188" s="5"/>
      <c r="GE1188" s="5"/>
      <c r="GF1188" s="5"/>
      <c r="GG1188" s="5"/>
      <c r="GH1188" s="5"/>
      <c r="GI1188" s="5"/>
      <c r="GJ1188" s="5"/>
      <c r="GK1188" s="5"/>
      <c r="GL1188" s="5"/>
      <c r="GM1188" s="5"/>
      <c r="GN1188" s="5"/>
      <c r="GO1188" s="5"/>
      <c r="GP1188" s="5"/>
      <c r="GQ1188" s="5"/>
      <c r="GR1188" s="5"/>
      <c r="GS1188" s="5"/>
      <c r="GT1188" s="5"/>
      <c r="GU1188" s="5"/>
      <c r="GV1188" s="5"/>
      <c r="GW1188" s="5"/>
      <c r="GX1188" s="5"/>
      <c r="GY1188" s="5"/>
      <c r="GZ1188" s="5"/>
      <c r="HA1188" s="5"/>
      <c r="HB1188" s="5"/>
      <c r="HC1188" s="5"/>
      <c r="HD1188" s="5"/>
      <c r="HE1188" s="5"/>
      <c r="HF1188" s="5"/>
      <c r="HG1188" s="5"/>
      <c r="HH1188" s="5"/>
      <c r="HI1188" s="5"/>
      <c r="HJ1188" s="5"/>
      <c r="HK1188" s="5"/>
      <c r="HL1188" s="5"/>
      <c r="HM1188" s="5"/>
      <c r="HN1188" s="5"/>
      <c r="HO1188" s="5"/>
      <c r="HP1188" s="5"/>
      <c r="HQ1188" s="5"/>
      <c r="HR1188" s="5"/>
      <c r="HS1188" s="5"/>
      <c r="HT1188" s="5"/>
      <c r="HU1188" s="5"/>
      <c r="HV1188" s="5"/>
      <c r="HW1188" s="5"/>
      <c r="HX1188" s="5"/>
      <c r="HY1188" s="5"/>
      <c r="HZ1188" s="5"/>
      <c r="IA1188" s="5"/>
      <c r="IB1188" s="5"/>
      <c r="IC1188" s="5"/>
      <c r="ID1188" s="5"/>
    </row>
    <row r="1190" spans="1:238" s="210" customFormat="1">
      <c r="A1190" s="122"/>
      <c r="B1190" s="116"/>
      <c r="C1190" s="117"/>
      <c r="D1190" s="118"/>
      <c r="E1190" s="119"/>
      <c r="F1190" s="120"/>
      <c r="G1190" s="121"/>
      <c r="H1190" s="6"/>
      <c r="I1190" s="40"/>
      <c r="J1190" s="41"/>
      <c r="K1190" s="42"/>
      <c r="L1190" s="38"/>
      <c r="N1190" s="39"/>
      <c r="O1190" s="39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5"/>
      <c r="DW1190" s="5"/>
      <c r="DX1190" s="5"/>
      <c r="DY1190" s="5"/>
      <c r="DZ1190" s="5"/>
      <c r="EA1190" s="5"/>
      <c r="EB1190" s="5"/>
      <c r="EC1190" s="5"/>
      <c r="ED1190" s="5"/>
      <c r="EE1190" s="5"/>
      <c r="EF1190" s="5"/>
      <c r="EG1190" s="5"/>
      <c r="EH1190" s="5"/>
      <c r="EI1190" s="5"/>
      <c r="EJ1190" s="5"/>
      <c r="EK1190" s="5"/>
      <c r="EL1190" s="5"/>
      <c r="EM1190" s="5"/>
      <c r="EN1190" s="5"/>
      <c r="EO1190" s="5"/>
      <c r="EP1190" s="5"/>
      <c r="EQ1190" s="5"/>
      <c r="ER1190" s="5"/>
      <c r="ES1190" s="5"/>
      <c r="ET1190" s="5"/>
      <c r="EU1190" s="5"/>
      <c r="EV1190" s="5"/>
      <c r="EW1190" s="5"/>
      <c r="EX1190" s="5"/>
      <c r="EY1190" s="5"/>
      <c r="EZ1190" s="5"/>
      <c r="FA1190" s="5"/>
      <c r="FB1190" s="5"/>
      <c r="FC1190" s="5"/>
      <c r="FD1190" s="5"/>
      <c r="FE1190" s="5"/>
      <c r="FF1190" s="5"/>
      <c r="FG1190" s="5"/>
      <c r="FH1190" s="5"/>
      <c r="FI1190" s="5"/>
      <c r="FJ1190" s="5"/>
      <c r="FK1190" s="5"/>
      <c r="FL1190" s="5"/>
      <c r="FM1190" s="5"/>
      <c r="FN1190" s="5"/>
      <c r="FO1190" s="5"/>
      <c r="FP1190" s="5"/>
      <c r="FQ1190" s="5"/>
      <c r="FR1190" s="5"/>
      <c r="FS1190" s="5"/>
      <c r="FT1190" s="5"/>
      <c r="FU1190" s="5"/>
      <c r="FV1190" s="5"/>
      <c r="FW1190" s="5"/>
      <c r="FX1190" s="5"/>
      <c r="FY1190" s="5"/>
      <c r="FZ1190" s="5"/>
      <c r="GA1190" s="5"/>
      <c r="GB1190" s="5"/>
      <c r="GC1190" s="5"/>
      <c r="GD1190" s="5"/>
      <c r="GE1190" s="5"/>
      <c r="GF1190" s="5"/>
      <c r="GG1190" s="5"/>
      <c r="GH1190" s="5"/>
      <c r="GI1190" s="5"/>
      <c r="GJ1190" s="5"/>
      <c r="GK1190" s="5"/>
      <c r="GL1190" s="5"/>
      <c r="GM1190" s="5"/>
      <c r="GN1190" s="5"/>
      <c r="GO1190" s="5"/>
      <c r="GP1190" s="5"/>
      <c r="GQ1190" s="5"/>
      <c r="GR1190" s="5"/>
      <c r="GS1190" s="5"/>
      <c r="GT1190" s="5"/>
      <c r="GU1190" s="5"/>
      <c r="GV1190" s="5"/>
      <c r="GW1190" s="5"/>
      <c r="GX1190" s="5"/>
      <c r="GY1190" s="5"/>
      <c r="GZ1190" s="5"/>
      <c r="HA1190" s="5"/>
      <c r="HB1190" s="5"/>
      <c r="HC1190" s="5"/>
      <c r="HD1190" s="5"/>
      <c r="HE1190" s="5"/>
      <c r="HF1190" s="5"/>
      <c r="HG1190" s="5"/>
      <c r="HH1190" s="5"/>
      <c r="HI1190" s="5"/>
      <c r="HJ1190" s="5"/>
      <c r="HK1190" s="5"/>
      <c r="HL1190" s="5"/>
      <c r="HM1190" s="5"/>
      <c r="HN1190" s="5"/>
      <c r="HO1190" s="5"/>
      <c r="HP1190" s="5"/>
      <c r="HQ1190" s="5"/>
      <c r="HR1190" s="5"/>
      <c r="HS1190" s="5"/>
      <c r="HT1190" s="5"/>
      <c r="HU1190" s="5"/>
      <c r="HV1190" s="5"/>
      <c r="HW1190" s="5"/>
      <c r="HX1190" s="5"/>
      <c r="HY1190" s="5"/>
      <c r="HZ1190" s="5"/>
      <c r="IA1190" s="5"/>
      <c r="IB1190" s="5"/>
      <c r="IC1190" s="5"/>
      <c r="ID1190" s="5"/>
    </row>
    <row r="1192" spans="1:238" s="210" customFormat="1">
      <c r="A1192" s="122"/>
      <c r="B1192" s="116"/>
      <c r="C1192" s="117"/>
      <c r="D1192" s="118"/>
      <c r="E1192" s="119"/>
      <c r="F1192" s="120"/>
      <c r="G1192" s="121"/>
      <c r="H1192" s="6"/>
      <c r="I1192" s="40"/>
      <c r="J1192" s="41"/>
      <c r="K1192" s="42"/>
      <c r="L1192" s="38"/>
      <c r="N1192" s="39"/>
      <c r="O1192" s="39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5"/>
      <c r="BG1192" s="5"/>
      <c r="BH1192" s="5"/>
      <c r="BI1192" s="5"/>
      <c r="BJ1192" s="5"/>
      <c r="BK1192" s="5"/>
      <c r="BL1192" s="5"/>
      <c r="BM1192" s="5"/>
      <c r="BN1192" s="5"/>
      <c r="BO1192" s="5"/>
      <c r="BP1192" s="5"/>
      <c r="BQ1192" s="5"/>
      <c r="BR1192" s="5"/>
      <c r="BS1192" s="5"/>
      <c r="BT1192" s="5"/>
      <c r="BU1192" s="5"/>
      <c r="BV1192" s="5"/>
      <c r="BW1192" s="5"/>
      <c r="BX1192" s="5"/>
      <c r="BY1192" s="5"/>
      <c r="BZ1192" s="5"/>
      <c r="CA1192" s="5"/>
      <c r="CB1192" s="5"/>
      <c r="CC1192" s="5"/>
      <c r="CD1192" s="5"/>
      <c r="CE1192" s="5"/>
      <c r="CF1192" s="5"/>
      <c r="CG1192" s="5"/>
      <c r="CH1192" s="5"/>
      <c r="CI1192" s="5"/>
      <c r="CJ1192" s="5"/>
      <c r="CK1192" s="5"/>
      <c r="CL1192" s="5"/>
      <c r="CM1192" s="5"/>
      <c r="CN1192" s="5"/>
      <c r="CO1192" s="5"/>
      <c r="CP1192" s="5"/>
      <c r="CQ1192" s="5"/>
      <c r="CR1192" s="5"/>
      <c r="CS1192" s="5"/>
      <c r="CT1192" s="5"/>
      <c r="CU1192" s="5"/>
      <c r="CV1192" s="5"/>
      <c r="CW1192" s="5"/>
      <c r="CX1192" s="5"/>
      <c r="CY1192" s="5"/>
      <c r="CZ1192" s="5"/>
      <c r="DA1192" s="5"/>
      <c r="DB1192" s="5"/>
      <c r="DC1192" s="5"/>
      <c r="DD1192" s="5"/>
      <c r="DE1192" s="5"/>
      <c r="DF1192" s="5"/>
      <c r="DG1192" s="5"/>
      <c r="DH1192" s="5"/>
      <c r="DI1192" s="5"/>
      <c r="DJ1192" s="5"/>
      <c r="DK1192" s="5"/>
      <c r="DL1192" s="5"/>
      <c r="DM1192" s="5"/>
      <c r="DN1192" s="5"/>
      <c r="DO1192" s="5"/>
      <c r="DP1192" s="5"/>
      <c r="DQ1192" s="5"/>
      <c r="DR1192" s="5"/>
      <c r="DS1192" s="5"/>
      <c r="DT1192" s="5"/>
      <c r="DU1192" s="5"/>
      <c r="DV1192" s="5"/>
      <c r="DW1192" s="5"/>
      <c r="DX1192" s="5"/>
      <c r="DY1192" s="5"/>
      <c r="DZ1192" s="5"/>
      <c r="EA1192" s="5"/>
      <c r="EB1192" s="5"/>
      <c r="EC1192" s="5"/>
      <c r="ED1192" s="5"/>
      <c r="EE1192" s="5"/>
      <c r="EF1192" s="5"/>
      <c r="EG1192" s="5"/>
      <c r="EH1192" s="5"/>
      <c r="EI1192" s="5"/>
      <c r="EJ1192" s="5"/>
      <c r="EK1192" s="5"/>
      <c r="EL1192" s="5"/>
      <c r="EM1192" s="5"/>
      <c r="EN1192" s="5"/>
      <c r="EO1192" s="5"/>
      <c r="EP1192" s="5"/>
      <c r="EQ1192" s="5"/>
      <c r="ER1192" s="5"/>
      <c r="ES1192" s="5"/>
      <c r="ET1192" s="5"/>
      <c r="EU1192" s="5"/>
      <c r="EV1192" s="5"/>
      <c r="EW1192" s="5"/>
      <c r="EX1192" s="5"/>
      <c r="EY1192" s="5"/>
      <c r="EZ1192" s="5"/>
      <c r="FA1192" s="5"/>
      <c r="FB1192" s="5"/>
      <c r="FC1192" s="5"/>
      <c r="FD1192" s="5"/>
      <c r="FE1192" s="5"/>
      <c r="FF1192" s="5"/>
      <c r="FG1192" s="5"/>
      <c r="FH1192" s="5"/>
      <c r="FI1192" s="5"/>
      <c r="FJ1192" s="5"/>
      <c r="FK1192" s="5"/>
      <c r="FL1192" s="5"/>
      <c r="FM1192" s="5"/>
      <c r="FN1192" s="5"/>
      <c r="FO1192" s="5"/>
      <c r="FP1192" s="5"/>
      <c r="FQ1192" s="5"/>
      <c r="FR1192" s="5"/>
      <c r="FS1192" s="5"/>
      <c r="FT1192" s="5"/>
      <c r="FU1192" s="5"/>
      <c r="FV1192" s="5"/>
      <c r="FW1192" s="5"/>
      <c r="FX1192" s="5"/>
      <c r="FY1192" s="5"/>
      <c r="FZ1192" s="5"/>
      <c r="GA1192" s="5"/>
      <c r="GB1192" s="5"/>
      <c r="GC1192" s="5"/>
      <c r="GD1192" s="5"/>
      <c r="GE1192" s="5"/>
      <c r="GF1192" s="5"/>
      <c r="GG1192" s="5"/>
      <c r="GH1192" s="5"/>
      <c r="GI1192" s="5"/>
      <c r="GJ1192" s="5"/>
      <c r="GK1192" s="5"/>
      <c r="GL1192" s="5"/>
      <c r="GM1192" s="5"/>
      <c r="GN1192" s="5"/>
      <c r="GO1192" s="5"/>
      <c r="GP1192" s="5"/>
      <c r="GQ1192" s="5"/>
      <c r="GR1192" s="5"/>
      <c r="GS1192" s="5"/>
      <c r="GT1192" s="5"/>
      <c r="GU1192" s="5"/>
      <c r="GV1192" s="5"/>
      <c r="GW1192" s="5"/>
      <c r="GX1192" s="5"/>
      <c r="GY1192" s="5"/>
      <c r="GZ1192" s="5"/>
      <c r="HA1192" s="5"/>
      <c r="HB1192" s="5"/>
      <c r="HC1192" s="5"/>
      <c r="HD1192" s="5"/>
      <c r="HE1192" s="5"/>
      <c r="HF1192" s="5"/>
      <c r="HG1192" s="5"/>
      <c r="HH1192" s="5"/>
      <c r="HI1192" s="5"/>
      <c r="HJ1192" s="5"/>
      <c r="HK1192" s="5"/>
      <c r="HL1192" s="5"/>
      <c r="HM1192" s="5"/>
      <c r="HN1192" s="5"/>
      <c r="HO1192" s="5"/>
      <c r="HP1192" s="5"/>
      <c r="HQ1192" s="5"/>
      <c r="HR1192" s="5"/>
      <c r="HS1192" s="5"/>
      <c r="HT1192" s="5"/>
      <c r="HU1192" s="5"/>
      <c r="HV1192" s="5"/>
      <c r="HW1192" s="5"/>
      <c r="HX1192" s="5"/>
      <c r="HY1192" s="5"/>
      <c r="HZ1192" s="5"/>
      <c r="IA1192" s="5"/>
      <c r="IB1192" s="5"/>
      <c r="IC1192" s="5"/>
      <c r="ID1192" s="5"/>
    </row>
    <row r="1194" spans="1:238" s="210" customFormat="1">
      <c r="A1194" s="122"/>
      <c r="B1194" s="116"/>
      <c r="C1194" s="117"/>
      <c r="D1194" s="118"/>
      <c r="E1194" s="119"/>
      <c r="F1194" s="120"/>
      <c r="G1194" s="121"/>
      <c r="H1194" s="6"/>
      <c r="I1194" s="40"/>
      <c r="J1194" s="41"/>
      <c r="K1194" s="42"/>
      <c r="L1194" s="38"/>
      <c r="N1194" s="39"/>
      <c r="O1194" s="39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5"/>
      <c r="DW1194" s="5"/>
      <c r="DX1194" s="5"/>
      <c r="DY1194" s="5"/>
      <c r="DZ1194" s="5"/>
      <c r="EA1194" s="5"/>
      <c r="EB1194" s="5"/>
      <c r="EC1194" s="5"/>
      <c r="ED1194" s="5"/>
      <c r="EE1194" s="5"/>
      <c r="EF1194" s="5"/>
      <c r="EG1194" s="5"/>
      <c r="EH1194" s="5"/>
      <c r="EI1194" s="5"/>
      <c r="EJ1194" s="5"/>
      <c r="EK1194" s="5"/>
      <c r="EL1194" s="5"/>
      <c r="EM1194" s="5"/>
      <c r="EN1194" s="5"/>
      <c r="EO1194" s="5"/>
      <c r="EP1194" s="5"/>
      <c r="EQ1194" s="5"/>
      <c r="ER1194" s="5"/>
      <c r="ES1194" s="5"/>
      <c r="ET1194" s="5"/>
      <c r="EU1194" s="5"/>
      <c r="EV1194" s="5"/>
      <c r="EW1194" s="5"/>
      <c r="EX1194" s="5"/>
      <c r="EY1194" s="5"/>
      <c r="EZ1194" s="5"/>
      <c r="FA1194" s="5"/>
      <c r="FB1194" s="5"/>
      <c r="FC1194" s="5"/>
      <c r="FD1194" s="5"/>
      <c r="FE1194" s="5"/>
      <c r="FF1194" s="5"/>
      <c r="FG1194" s="5"/>
      <c r="FH1194" s="5"/>
      <c r="FI1194" s="5"/>
      <c r="FJ1194" s="5"/>
      <c r="FK1194" s="5"/>
      <c r="FL1194" s="5"/>
      <c r="FM1194" s="5"/>
      <c r="FN1194" s="5"/>
      <c r="FO1194" s="5"/>
      <c r="FP1194" s="5"/>
      <c r="FQ1194" s="5"/>
      <c r="FR1194" s="5"/>
      <c r="FS1194" s="5"/>
      <c r="FT1194" s="5"/>
      <c r="FU1194" s="5"/>
      <c r="FV1194" s="5"/>
      <c r="FW1194" s="5"/>
      <c r="FX1194" s="5"/>
      <c r="FY1194" s="5"/>
      <c r="FZ1194" s="5"/>
      <c r="GA1194" s="5"/>
      <c r="GB1194" s="5"/>
      <c r="GC1194" s="5"/>
      <c r="GD1194" s="5"/>
      <c r="GE1194" s="5"/>
      <c r="GF1194" s="5"/>
      <c r="GG1194" s="5"/>
      <c r="GH1194" s="5"/>
      <c r="GI1194" s="5"/>
      <c r="GJ1194" s="5"/>
      <c r="GK1194" s="5"/>
      <c r="GL1194" s="5"/>
      <c r="GM1194" s="5"/>
      <c r="GN1194" s="5"/>
      <c r="GO1194" s="5"/>
      <c r="GP1194" s="5"/>
      <c r="GQ1194" s="5"/>
      <c r="GR1194" s="5"/>
      <c r="GS1194" s="5"/>
      <c r="GT1194" s="5"/>
      <c r="GU1194" s="5"/>
      <c r="GV1194" s="5"/>
      <c r="GW1194" s="5"/>
      <c r="GX1194" s="5"/>
      <c r="GY1194" s="5"/>
      <c r="GZ1194" s="5"/>
      <c r="HA1194" s="5"/>
      <c r="HB1194" s="5"/>
      <c r="HC1194" s="5"/>
      <c r="HD1194" s="5"/>
      <c r="HE1194" s="5"/>
      <c r="HF1194" s="5"/>
      <c r="HG1194" s="5"/>
      <c r="HH1194" s="5"/>
      <c r="HI1194" s="5"/>
      <c r="HJ1194" s="5"/>
      <c r="HK1194" s="5"/>
      <c r="HL1194" s="5"/>
      <c r="HM1194" s="5"/>
      <c r="HN1194" s="5"/>
      <c r="HO1194" s="5"/>
      <c r="HP1194" s="5"/>
      <c r="HQ1194" s="5"/>
      <c r="HR1194" s="5"/>
      <c r="HS1194" s="5"/>
      <c r="HT1194" s="5"/>
      <c r="HU1194" s="5"/>
      <c r="HV1194" s="5"/>
      <c r="HW1194" s="5"/>
      <c r="HX1194" s="5"/>
      <c r="HY1194" s="5"/>
      <c r="HZ1194" s="5"/>
      <c r="IA1194" s="5"/>
      <c r="IB1194" s="5"/>
      <c r="IC1194" s="5"/>
      <c r="ID1194" s="5"/>
    </row>
    <row r="1195" spans="1:238" s="210" customFormat="1">
      <c r="A1195" s="122"/>
      <c r="B1195" s="116"/>
      <c r="C1195" s="117"/>
      <c r="D1195" s="118"/>
      <c r="E1195" s="119"/>
      <c r="F1195" s="120"/>
      <c r="G1195" s="121"/>
      <c r="H1195" s="6"/>
      <c r="I1195" s="40"/>
      <c r="J1195" s="41"/>
      <c r="K1195" s="42"/>
      <c r="L1195" s="38"/>
      <c r="N1195" s="39"/>
      <c r="O1195" s="39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5"/>
      <c r="BG1195" s="5"/>
      <c r="BH1195" s="5"/>
      <c r="BI1195" s="5"/>
      <c r="BJ1195" s="5"/>
      <c r="BK1195" s="5"/>
      <c r="BL1195" s="5"/>
      <c r="BM1195" s="5"/>
      <c r="BN1195" s="5"/>
      <c r="BO1195" s="5"/>
      <c r="BP1195" s="5"/>
      <c r="BQ1195" s="5"/>
      <c r="BR1195" s="5"/>
      <c r="BS1195" s="5"/>
      <c r="BT1195" s="5"/>
      <c r="BU1195" s="5"/>
      <c r="BV1195" s="5"/>
      <c r="BW1195" s="5"/>
      <c r="BX1195" s="5"/>
      <c r="BY1195" s="5"/>
      <c r="BZ1195" s="5"/>
      <c r="CA1195" s="5"/>
      <c r="CB1195" s="5"/>
      <c r="CC1195" s="5"/>
      <c r="CD1195" s="5"/>
      <c r="CE1195" s="5"/>
      <c r="CF1195" s="5"/>
      <c r="CG1195" s="5"/>
      <c r="CH1195" s="5"/>
      <c r="CI1195" s="5"/>
      <c r="CJ1195" s="5"/>
      <c r="CK1195" s="5"/>
      <c r="CL1195" s="5"/>
      <c r="CM1195" s="5"/>
      <c r="CN1195" s="5"/>
      <c r="CO1195" s="5"/>
      <c r="CP1195" s="5"/>
      <c r="CQ1195" s="5"/>
      <c r="CR1195" s="5"/>
      <c r="CS1195" s="5"/>
      <c r="CT1195" s="5"/>
      <c r="CU1195" s="5"/>
      <c r="CV1195" s="5"/>
      <c r="CW1195" s="5"/>
      <c r="CX1195" s="5"/>
      <c r="CY1195" s="5"/>
      <c r="CZ1195" s="5"/>
      <c r="DA1195" s="5"/>
      <c r="DB1195" s="5"/>
      <c r="DC1195" s="5"/>
      <c r="DD1195" s="5"/>
      <c r="DE1195" s="5"/>
      <c r="DF1195" s="5"/>
      <c r="DG1195" s="5"/>
      <c r="DH1195" s="5"/>
      <c r="DI1195" s="5"/>
      <c r="DJ1195" s="5"/>
      <c r="DK1195" s="5"/>
      <c r="DL1195" s="5"/>
      <c r="DM1195" s="5"/>
      <c r="DN1195" s="5"/>
      <c r="DO1195" s="5"/>
      <c r="DP1195" s="5"/>
      <c r="DQ1195" s="5"/>
      <c r="DR1195" s="5"/>
      <c r="DS1195" s="5"/>
      <c r="DT1195" s="5"/>
      <c r="DU1195" s="5"/>
      <c r="DV1195" s="5"/>
      <c r="DW1195" s="5"/>
      <c r="DX1195" s="5"/>
      <c r="DY1195" s="5"/>
      <c r="DZ1195" s="5"/>
      <c r="EA1195" s="5"/>
      <c r="EB1195" s="5"/>
      <c r="EC1195" s="5"/>
      <c r="ED1195" s="5"/>
      <c r="EE1195" s="5"/>
      <c r="EF1195" s="5"/>
      <c r="EG1195" s="5"/>
      <c r="EH1195" s="5"/>
      <c r="EI1195" s="5"/>
      <c r="EJ1195" s="5"/>
      <c r="EK1195" s="5"/>
      <c r="EL1195" s="5"/>
      <c r="EM1195" s="5"/>
      <c r="EN1195" s="5"/>
      <c r="EO1195" s="5"/>
      <c r="EP1195" s="5"/>
      <c r="EQ1195" s="5"/>
      <c r="ER1195" s="5"/>
      <c r="ES1195" s="5"/>
      <c r="ET1195" s="5"/>
      <c r="EU1195" s="5"/>
      <c r="EV1195" s="5"/>
      <c r="EW1195" s="5"/>
      <c r="EX1195" s="5"/>
      <c r="EY1195" s="5"/>
      <c r="EZ1195" s="5"/>
      <c r="FA1195" s="5"/>
      <c r="FB1195" s="5"/>
      <c r="FC1195" s="5"/>
      <c r="FD1195" s="5"/>
      <c r="FE1195" s="5"/>
      <c r="FF1195" s="5"/>
      <c r="FG1195" s="5"/>
      <c r="FH1195" s="5"/>
      <c r="FI1195" s="5"/>
      <c r="FJ1195" s="5"/>
      <c r="FK1195" s="5"/>
      <c r="FL1195" s="5"/>
      <c r="FM1195" s="5"/>
      <c r="FN1195" s="5"/>
      <c r="FO1195" s="5"/>
      <c r="FP1195" s="5"/>
      <c r="FQ1195" s="5"/>
      <c r="FR1195" s="5"/>
      <c r="FS1195" s="5"/>
      <c r="FT1195" s="5"/>
      <c r="FU1195" s="5"/>
      <c r="FV1195" s="5"/>
      <c r="FW1195" s="5"/>
      <c r="FX1195" s="5"/>
      <c r="FY1195" s="5"/>
      <c r="FZ1195" s="5"/>
      <c r="GA1195" s="5"/>
      <c r="GB1195" s="5"/>
      <c r="GC1195" s="5"/>
      <c r="GD1195" s="5"/>
      <c r="GE1195" s="5"/>
      <c r="GF1195" s="5"/>
      <c r="GG1195" s="5"/>
      <c r="GH1195" s="5"/>
      <c r="GI1195" s="5"/>
      <c r="GJ1195" s="5"/>
      <c r="GK1195" s="5"/>
      <c r="GL1195" s="5"/>
      <c r="GM1195" s="5"/>
      <c r="GN1195" s="5"/>
      <c r="GO1195" s="5"/>
      <c r="GP1195" s="5"/>
      <c r="GQ1195" s="5"/>
      <c r="GR1195" s="5"/>
      <c r="GS1195" s="5"/>
      <c r="GT1195" s="5"/>
      <c r="GU1195" s="5"/>
      <c r="GV1195" s="5"/>
      <c r="GW1195" s="5"/>
      <c r="GX1195" s="5"/>
      <c r="GY1195" s="5"/>
      <c r="GZ1195" s="5"/>
      <c r="HA1195" s="5"/>
      <c r="HB1195" s="5"/>
      <c r="HC1195" s="5"/>
      <c r="HD1195" s="5"/>
      <c r="HE1195" s="5"/>
      <c r="HF1195" s="5"/>
      <c r="HG1195" s="5"/>
      <c r="HH1195" s="5"/>
      <c r="HI1195" s="5"/>
      <c r="HJ1195" s="5"/>
      <c r="HK1195" s="5"/>
      <c r="HL1195" s="5"/>
      <c r="HM1195" s="5"/>
      <c r="HN1195" s="5"/>
      <c r="HO1195" s="5"/>
      <c r="HP1195" s="5"/>
      <c r="HQ1195" s="5"/>
      <c r="HR1195" s="5"/>
      <c r="HS1195" s="5"/>
      <c r="HT1195" s="5"/>
      <c r="HU1195" s="5"/>
      <c r="HV1195" s="5"/>
      <c r="HW1195" s="5"/>
      <c r="HX1195" s="5"/>
      <c r="HY1195" s="5"/>
      <c r="HZ1195" s="5"/>
      <c r="IA1195" s="5"/>
      <c r="IB1195" s="5"/>
      <c r="IC1195" s="5"/>
      <c r="ID1195" s="5"/>
    </row>
    <row r="1197" spans="1:238" s="210" customFormat="1">
      <c r="A1197" s="122"/>
      <c r="B1197" s="116"/>
      <c r="C1197" s="117"/>
      <c r="D1197" s="118"/>
      <c r="E1197" s="119"/>
      <c r="F1197" s="120"/>
      <c r="G1197" s="121"/>
      <c r="H1197" s="6"/>
      <c r="I1197" s="40"/>
      <c r="J1197" s="41"/>
      <c r="K1197" s="42"/>
      <c r="L1197" s="38"/>
      <c r="N1197" s="39"/>
      <c r="O1197" s="39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5"/>
      <c r="BG1197" s="5"/>
      <c r="BH1197" s="5"/>
      <c r="BI1197" s="5"/>
      <c r="BJ1197" s="5"/>
      <c r="BK1197" s="5"/>
      <c r="BL1197" s="5"/>
      <c r="BM1197" s="5"/>
      <c r="BN1197" s="5"/>
      <c r="BO1197" s="5"/>
      <c r="BP1197" s="5"/>
      <c r="BQ1197" s="5"/>
      <c r="BR1197" s="5"/>
      <c r="BS1197" s="5"/>
      <c r="BT1197" s="5"/>
      <c r="BU1197" s="5"/>
      <c r="BV1197" s="5"/>
      <c r="BW1197" s="5"/>
      <c r="BX1197" s="5"/>
      <c r="BY1197" s="5"/>
      <c r="BZ1197" s="5"/>
      <c r="CA1197" s="5"/>
      <c r="CB1197" s="5"/>
      <c r="CC1197" s="5"/>
      <c r="CD1197" s="5"/>
      <c r="CE1197" s="5"/>
      <c r="CF1197" s="5"/>
      <c r="CG1197" s="5"/>
      <c r="CH1197" s="5"/>
      <c r="CI1197" s="5"/>
      <c r="CJ1197" s="5"/>
      <c r="CK1197" s="5"/>
      <c r="CL1197" s="5"/>
      <c r="CM1197" s="5"/>
      <c r="CN1197" s="5"/>
      <c r="CO1197" s="5"/>
      <c r="CP1197" s="5"/>
      <c r="CQ1197" s="5"/>
      <c r="CR1197" s="5"/>
      <c r="CS1197" s="5"/>
      <c r="CT1197" s="5"/>
      <c r="CU1197" s="5"/>
      <c r="CV1197" s="5"/>
      <c r="CW1197" s="5"/>
      <c r="CX1197" s="5"/>
      <c r="CY1197" s="5"/>
      <c r="CZ1197" s="5"/>
      <c r="DA1197" s="5"/>
      <c r="DB1197" s="5"/>
      <c r="DC1197" s="5"/>
      <c r="DD1197" s="5"/>
      <c r="DE1197" s="5"/>
      <c r="DF1197" s="5"/>
      <c r="DG1197" s="5"/>
      <c r="DH1197" s="5"/>
      <c r="DI1197" s="5"/>
      <c r="DJ1197" s="5"/>
      <c r="DK1197" s="5"/>
      <c r="DL1197" s="5"/>
      <c r="DM1197" s="5"/>
      <c r="DN1197" s="5"/>
      <c r="DO1197" s="5"/>
      <c r="DP1197" s="5"/>
      <c r="DQ1197" s="5"/>
      <c r="DR1197" s="5"/>
      <c r="DS1197" s="5"/>
      <c r="DT1197" s="5"/>
      <c r="DU1197" s="5"/>
      <c r="DV1197" s="5"/>
      <c r="DW1197" s="5"/>
      <c r="DX1197" s="5"/>
      <c r="DY1197" s="5"/>
      <c r="DZ1197" s="5"/>
      <c r="EA1197" s="5"/>
      <c r="EB1197" s="5"/>
      <c r="EC1197" s="5"/>
      <c r="ED1197" s="5"/>
      <c r="EE1197" s="5"/>
      <c r="EF1197" s="5"/>
      <c r="EG1197" s="5"/>
      <c r="EH1197" s="5"/>
      <c r="EI1197" s="5"/>
      <c r="EJ1197" s="5"/>
      <c r="EK1197" s="5"/>
      <c r="EL1197" s="5"/>
      <c r="EM1197" s="5"/>
      <c r="EN1197" s="5"/>
      <c r="EO1197" s="5"/>
      <c r="EP1197" s="5"/>
      <c r="EQ1197" s="5"/>
      <c r="ER1197" s="5"/>
      <c r="ES1197" s="5"/>
      <c r="ET1197" s="5"/>
      <c r="EU1197" s="5"/>
      <c r="EV1197" s="5"/>
      <c r="EW1197" s="5"/>
      <c r="EX1197" s="5"/>
      <c r="EY1197" s="5"/>
      <c r="EZ1197" s="5"/>
      <c r="FA1197" s="5"/>
      <c r="FB1197" s="5"/>
      <c r="FC1197" s="5"/>
      <c r="FD1197" s="5"/>
      <c r="FE1197" s="5"/>
      <c r="FF1197" s="5"/>
      <c r="FG1197" s="5"/>
      <c r="FH1197" s="5"/>
      <c r="FI1197" s="5"/>
      <c r="FJ1197" s="5"/>
      <c r="FK1197" s="5"/>
      <c r="FL1197" s="5"/>
      <c r="FM1197" s="5"/>
      <c r="FN1197" s="5"/>
      <c r="FO1197" s="5"/>
      <c r="FP1197" s="5"/>
      <c r="FQ1197" s="5"/>
      <c r="FR1197" s="5"/>
      <c r="FS1197" s="5"/>
      <c r="FT1197" s="5"/>
      <c r="FU1197" s="5"/>
      <c r="FV1197" s="5"/>
      <c r="FW1197" s="5"/>
      <c r="FX1197" s="5"/>
      <c r="FY1197" s="5"/>
      <c r="FZ1197" s="5"/>
      <c r="GA1197" s="5"/>
      <c r="GB1197" s="5"/>
      <c r="GC1197" s="5"/>
      <c r="GD1197" s="5"/>
      <c r="GE1197" s="5"/>
      <c r="GF1197" s="5"/>
      <c r="GG1197" s="5"/>
      <c r="GH1197" s="5"/>
      <c r="GI1197" s="5"/>
      <c r="GJ1197" s="5"/>
      <c r="GK1197" s="5"/>
      <c r="GL1197" s="5"/>
      <c r="GM1197" s="5"/>
      <c r="GN1197" s="5"/>
      <c r="GO1197" s="5"/>
      <c r="GP1197" s="5"/>
      <c r="GQ1197" s="5"/>
      <c r="GR1197" s="5"/>
      <c r="GS1197" s="5"/>
      <c r="GT1197" s="5"/>
      <c r="GU1197" s="5"/>
      <c r="GV1197" s="5"/>
      <c r="GW1197" s="5"/>
      <c r="GX1197" s="5"/>
      <c r="GY1197" s="5"/>
      <c r="GZ1197" s="5"/>
      <c r="HA1197" s="5"/>
      <c r="HB1197" s="5"/>
      <c r="HC1197" s="5"/>
      <c r="HD1197" s="5"/>
      <c r="HE1197" s="5"/>
      <c r="HF1197" s="5"/>
      <c r="HG1197" s="5"/>
      <c r="HH1197" s="5"/>
      <c r="HI1197" s="5"/>
      <c r="HJ1197" s="5"/>
      <c r="HK1197" s="5"/>
      <c r="HL1197" s="5"/>
      <c r="HM1197" s="5"/>
      <c r="HN1197" s="5"/>
      <c r="HO1197" s="5"/>
      <c r="HP1197" s="5"/>
      <c r="HQ1197" s="5"/>
      <c r="HR1197" s="5"/>
      <c r="HS1197" s="5"/>
      <c r="HT1197" s="5"/>
      <c r="HU1197" s="5"/>
      <c r="HV1197" s="5"/>
      <c r="HW1197" s="5"/>
      <c r="HX1197" s="5"/>
      <c r="HY1197" s="5"/>
      <c r="HZ1197" s="5"/>
      <c r="IA1197" s="5"/>
      <c r="IB1197" s="5"/>
      <c r="IC1197" s="5"/>
      <c r="ID1197" s="5"/>
    </row>
    <row r="1199" spans="1:238" s="210" customFormat="1">
      <c r="A1199" s="122"/>
      <c r="B1199" s="116"/>
      <c r="C1199" s="117"/>
      <c r="D1199" s="118"/>
      <c r="E1199" s="119"/>
      <c r="F1199" s="120"/>
      <c r="G1199" s="121"/>
      <c r="H1199" s="6"/>
      <c r="I1199" s="40"/>
      <c r="J1199" s="41"/>
      <c r="K1199" s="42"/>
      <c r="L1199" s="38"/>
      <c r="N1199" s="39"/>
      <c r="O1199" s="39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  <c r="BE1199" s="5"/>
      <c r="BF1199" s="5"/>
      <c r="BG1199" s="5"/>
      <c r="BH1199" s="5"/>
      <c r="BI1199" s="5"/>
      <c r="BJ1199" s="5"/>
      <c r="BK1199" s="5"/>
      <c r="BL1199" s="5"/>
      <c r="BM1199" s="5"/>
      <c r="BN1199" s="5"/>
      <c r="BO1199" s="5"/>
      <c r="BP1199" s="5"/>
      <c r="BQ1199" s="5"/>
      <c r="BR1199" s="5"/>
      <c r="BS1199" s="5"/>
      <c r="BT1199" s="5"/>
      <c r="BU1199" s="5"/>
      <c r="BV1199" s="5"/>
      <c r="BW1199" s="5"/>
      <c r="BX1199" s="5"/>
      <c r="BY1199" s="5"/>
      <c r="BZ1199" s="5"/>
      <c r="CA1199" s="5"/>
      <c r="CB1199" s="5"/>
      <c r="CC1199" s="5"/>
      <c r="CD1199" s="5"/>
      <c r="CE1199" s="5"/>
      <c r="CF1199" s="5"/>
      <c r="CG1199" s="5"/>
      <c r="CH1199" s="5"/>
      <c r="CI1199" s="5"/>
      <c r="CJ1199" s="5"/>
      <c r="CK1199" s="5"/>
      <c r="CL1199" s="5"/>
      <c r="CM1199" s="5"/>
      <c r="CN1199" s="5"/>
      <c r="CO1199" s="5"/>
      <c r="CP1199" s="5"/>
      <c r="CQ1199" s="5"/>
      <c r="CR1199" s="5"/>
      <c r="CS1199" s="5"/>
      <c r="CT1199" s="5"/>
      <c r="CU1199" s="5"/>
      <c r="CV1199" s="5"/>
      <c r="CW1199" s="5"/>
      <c r="CX1199" s="5"/>
      <c r="CY1199" s="5"/>
      <c r="CZ1199" s="5"/>
      <c r="DA1199" s="5"/>
      <c r="DB1199" s="5"/>
      <c r="DC1199" s="5"/>
      <c r="DD1199" s="5"/>
      <c r="DE1199" s="5"/>
      <c r="DF1199" s="5"/>
      <c r="DG1199" s="5"/>
      <c r="DH1199" s="5"/>
      <c r="DI1199" s="5"/>
      <c r="DJ1199" s="5"/>
      <c r="DK1199" s="5"/>
      <c r="DL1199" s="5"/>
      <c r="DM1199" s="5"/>
      <c r="DN1199" s="5"/>
      <c r="DO1199" s="5"/>
      <c r="DP1199" s="5"/>
      <c r="DQ1199" s="5"/>
      <c r="DR1199" s="5"/>
      <c r="DS1199" s="5"/>
      <c r="DT1199" s="5"/>
      <c r="DU1199" s="5"/>
      <c r="DV1199" s="5"/>
      <c r="DW1199" s="5"/>
      <c r="DX1199" s="5"/>
      <c r="DY1199" s="5"/>
      <c r="DZ1199" s="5"/>
      <c r="EA1199" s="5"/>
      <c r="EB1199" s="5"/>
      <c r="EC1199" s="5"/>
      <c r="ED1199" s="5"/>
      <c r="EE1199" s="5"/>
      <c r="EF1199" s="5"/>
      <c r="EG1199" s="5"/>
      <c r="EH1199" s="5"/>
      <c r="EI1199" s="5"/>
      <c r="EJ1199" s="5"/>
      <c r="EK1199" s="5"/>
      <c r="EL1199" s="5"/>
      <c r="EM1199" s="5"/>
      <c r="EN1199" s="5"/>
      <c r="EO1199" s="5"/>
      <c r="EP1199" s="5"/>
      <c r="EQ1199" s="5"/>
      <c r="ER1199" s="5"/>
      <c r="ES1199" s="5"/>
      <c r="ET1199" s="5"/>
      <c r="EU1199" s="5"/>
      <c r="EV1199" s="5"/>
      <c r="EW1199" s="5"/>
      <c r="EX1199" s="5"/>
      <c r="EY1199" s="5"/>
      <c r="EZ1199" s="5"/>
      <c r="FA1199" s="5"/>
      <c r="FB1199" s="5"/>
      <c r="FC1199" s="5"/>
      <c r="FD1199" s="5"/>
      <c r="FE1199" s="5"/>
      <c r="FF1199" s="5"/>
      <c r="FG1199" s="5"/>
      <c r="FH1199" s="5"/>
      <c r="FI1199" s="5"/>
      <c r="FJ1199" s="5"/>
      <c r="FK1199" s="5"/>
      <c r="FL1199" s="5"/>
      <c r="FM1199" s="5"/>
      <c r="FN1199" s="5"/>
      <c r="FO1199" s="5"/>
      <c r="FP1199" s="5"/>
      <c r="FQ1199" s="5"/>
      <c r="FR1199" s="5"/>
      <c r="FS1199" s="5"/>
      <c r="FT1199" s="5"/>
      <c r="FU1199" s="5"/>
      <c r="FV1199" s="5"/>
      <c r="FW1199" s="5"/>
      <c r="FX1199" s="5"/>
      <c r="FY1199" s="5"/>
      <c r="FZ1199" s="5"/>
      <c r="GA1199" s="5"/>
      <c r="GB1199" s="5"/>
      <c r="GC1199" s="5"/>
      <c r="GD1199" s="5"/>
      <c r="GE1199" s="5"/>
      <c r="GF1199" s="5"/>
      <c r="GG1199" s="5"/>
      <c r="GH1199" s="5"/>
      <c r="GI1199" s="5"/>
      <c r="GJ1199" s="5"/>
      <c r="GK1199" s="5"/>
      <c r="GL1199" s="5"/>
      <c r="GM1199" s="5"/>
      <c r="GN1199" s="5"/>
      <c r="GO1199" s="5"/>
      <c r="GP1199" s="5"/>
      <c r="GQ1199" s="5"/>
      <c r="GR1199" s="5"/>
      <c r="GS1199" s="5"/>
      <c r="GT1199" s="5"/>
      <c r="GU1199" s="5"/>
      <c r="GV1199" s="5"/>
      <c r="GW1199" s="5"/>
      <c r="GX1199" s="5"/>
      <c r="GY1199" s="5"/>
      <c r="GZ1199" s="5"/>
      <c r="HA1199" s="5"/>
      <c r="HB1199" s="5"/>
      <c r="HC1199" s="5"/>
      <c r="HD1199" s="5"/>
      <c r="HE1199" s="5"/>
      <c r="HF1199" s="5"/>
      <c r="HG1199" s="5"/>
      <c r="HH1199" s="5"/>
      <c r="HI1199" s="5"/>
      <c r="HJ1199" s="5"/>
      <c r="HK1199" s="5"/>
      <c r="HL1199" s="5"/>
      <c r="HM1199" s="5"/>
      <c r="HN1199" s="5"/>
      <c r="HO1199" s="5"/>
      <c r="HP1199" s="5"/>
      <c r="HQ1199" s="5"/>
      <c r="HR1199" s="5"/>
      <c r="HS1199" s="5"/>
      <c r="HT1199" s="5"/>
      <c r="HU1199" s="5"/>
      <c r="HV1199" s="5"/>
      <c r="HW1199" s="5"/>
      <c r="HX1199" s="5"/>
      <c r="HY1199" s="5"/>
      <c r="HZ1199" s="5"/>
      <c r="IA1199" s="5"/>
      <c r="IB1199" s="5"/>
      <c r="IC1199" s="5"/>
      <c r="ID1199" s="5"/>
    </row>
    <row r="1201" spans="1:238" s="210" customFormat="1">
      <c r="A1201" s="122"/>
      <c r="B1201" s="116"/>
      <c r="C1201" s="117"/>
      <c r="D1201" s="118"/>
      <c r="E1201" s="119"/>
      <c r="F1201" s="120"/>
      <c r="G1201" s="121"/>
      <c r="H1201" s="6"/>
      <c r="I1201" s="40"/>
      <c r="J1201" s="41"/>
      <c r="K1201" s="42"/>
      <c r="L1201" s="38"/>
      <c r="N1201" s="39"/>
      <c r="O1201" s="39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5"/>
      <c r="BG1201" s="5"/>
      <c r="BH1201" s="5"/>
      <c r="BI1201" s="5"/>
      <c r="BJ1201" s="5"/>
      <c r="BK1201" s="5"/>
      <c r="BL1201" s="5"/>
      <c r="BM1201" s="5"/>
      <c r="BN1201" s="5"/>
      <c r="BO1201" s="5"/>
      <c r="BP1201" s="5"/>
      <c r="BQ1201" s="5"/>
      <c r="BR1201" s="5"/>
      <c r="BS1201" s="5"/>
      <c r="BT1201" s="5"/>
      <c r="BU1201" s="5"/>
      <c r="BV1201" s="5"/>
      <c r="BW1201" s="5"/>
      <c r="BX1201" s="5"/>
      <c r="BY1201" s="5"/>
      <c r="BZ1201" s="5"/>
      <c r="CA1201" s="5"/>
      <c r="CB1201" s="5"/>
      <c r="CC1201" s="5"/>
      <c r="CD1201" s="5"/>
      <c r="CE1201" s="5"/>
      <c r="CF1201" s="5"/>
      <c r="CG1201" s="5"/>
      <c r="CH1201" s="5"/>
      <c r="CI1201" s="5"/>
      <c r="CJ1201" s="5"/>
      <c r="CK1201" s="5"/>
      <c r="CL1201" s="5"/>
      <c r="CM1201" s="5"/>
      <c r="CN1201" s="5"/>
      <c r="CO1201" s="5"/>
      <c r="CP1201" s="5"/>
      <c r="CQ1201" s="5"/>
      <c r="CR1201" s="5"/>
      <c r="CS1201" s="5"/>
      <c r="CT1201" s="5"/>
      <c r="CU1201" s="5"/>
      <c r="CV1201" s="5"/>
      <c r="CW1201" s="5"/>
      <c r="CX1201" s="5"/>
      <c r="CY1201" s="5"/>
      <c r="CZ1201" s="5"/>
      <c r="DA1201" s="5"/>
      <c r="DB1201" s="5"/>
      <c r="DC1201" s="5"/>
      <c r="DD1201" s="5"/>
      <c r="DE1201" s="5"/>
      <c r="DF1201" s="5"/>
      <c r="DG1201" s="5"/>
      <c r="DH1201" s="5"/>
      <c r="DI1201" s="5"/>
      <c r="DJ1201" s="5"/>
      <c r="DK1201" s="5"/>
      <c r="DL1201" s="5"/>
      <c r="DM1201" s="5"/>
      <c r="DN1201" s="5"/>
      <c r="DO1201" s="5"/>
      <c r="DP1201" s="5"/>
      <c r="DQ1201" s="5"/>
      <c r="DR1201" s="5"/>
      <c r="DS1201" s="5"/>
      <c r="DT1201" s="5"/>
      <c r="DU1201" s="5"/>
      <c r="DV1201" s="5"/>
      <c r="DW1201" s="5"/>
      <c r="DX1201" s="5"/>
      <c r="DY1201" s="5"/>
      <c r="DZ1201" s="5"/>
      <c r="EA1201" s="5"/>
      <c r="EB1201" s="5"/>
      <c r="EC1201" s="5"/>
      <c r="ED1201" s="5"/>
      <c r="EE1201" s="5"/>
      <c r="EF1201" s="5"/>
      <c r="EG1201" s="5"/>
      <c r="EH1201" s="5"/>
      <c r="EI1201" s="5"/>
      <c r="EJ1201" s="5"/>
      <c r="EK1201" s="5"/>
      <c r="EL1201" s="5"/>
      <c r="EM1201" s="5"/>
      <c r="EN1201" s="5"/>
      <c r="EO1201" s="5"/>
      <c r="EP1201" s="5"/>
      <c r="EQ1201" s="5"/>
      <c r="ER1201" s="5"/>
      <c r="ES1201" s="5"/>
      <c r="ET1201" s="5"/>
      <c r="EU1201" s="5"/>
      <c r="EV1201" s="5"/>
      <c r="EW1201" s="5"/>
      <c r="EX1201" s="5"/>
      <c r="EY1201" s="5"/>
      <c r="EZ1201" s="5"/>
      <c r="FA1201" s="5"/>
      <c r="FB1201" s="5"/>
      <c r="FC1201" s="5"/>
      <c r="FD1201" s="5"/>
      <c r="FE1201" s="5"/>
      <c r="FF1201" s="5"/>
      <c r="FG1201" s="5"/>
      <c r="FH1201" s="5"/>
      <c r="FI1201" s="5"/>
      <c r="FJ1201" s="5"/>
      <c r="FK1201" s="5"/>
      <c r="FL1201" s="5"/>
      <c r="FM1201" s="5"/>
      <c r="FN1201" s="5"/>
      <c r="FO1201" s="5"/>
      <c r="FP1201" s="5"/>
      <c r="FQ1201" s="5"/>
      <c r="FR1201" s="5"/>
      <c r="FS1201" s="5"/>
      <c r="FT1201" s="5"/>
      <c r="FU1201" s="5"/>
      <c r="FV1201" s="5"/>
      <c r="FW1201" s="5"/>
      <c r="FX1201" s="5"/>
      <c r="FY1201" s="5"/>
      <c r="FZ1201" s="5"/>
      <c r="GA1201" s="5"/>
      <c r="GB1201" s="5"/>
      <c r="GC1201" s="5"/>
      <c r="GD1201" s="5"/>
      <c r="GE1201" s="5"/>
      <c r="GF1201" s="5"/>
      <c r="GG1201" s="5"/>
      <c r="GH1201" s="5"/>
      <c r="GI1201" s="5"/>
      <c r="GJ1201" s="5"/>
      <c r="GK1201" s="5"/>
      <c r="GL1201" s="5"/>
      <c r="GM1201" s="5"/>
      <c r="GN1201" s="5"/>
      <c r="GO1201" s="5"/>
      <c r="GP1201" s="5"/>
      <c r="GQ1201" s="5"/>
      <c r="GR1201" s="5"/>
      <c r="GS1201" s="5"/>
      <c r="GT1201" s="5"/>
      <c r="GU1201" s="5"/>
      <c r="GV1201" s="5"/>
      <c r="GW1201" s="5"/>
      <c r="GX1201" s="5"/>
      <c r="GY1201" s="5"/>
      <c r="GZ1201" s="5"/>
      <c r="HA1201" s="5"/>
      <c r="HB1201" s="5"/>
      <c r="HC1201" s="5"/>
      <c r="HD1201" s="5"/>
      <c r="HE1201" s="5"/>
      <c r="HF1201" s="5"/>
      <c r="HG1201" s="5"/>
      <c r="HH1201" s="5"/>
      <c r="HI1201" s="5"/>
      <c r="HJ1201" s="5"/>
      <c r="HK1201" s="5"/>
      <c r="HL1201" s="5"/>
      <c r="HM1201" s="5"/>
      <c r="HN1201" s="5"/>
      <c r="HO1201" s="5"/>
      <c r="HP1201" s="5"/>
      <c r="HQ1201" s="5"/>
      <c r="HR1201" s="5"/>
      <c r="HS1201" s="5"/>
      <c r="HT1201" s="5"/>
      <c r="HU1201" s="5"/>
      <c r="HV1201" s="5"/>
      <c r="HW1201" s="5"/>
      <c r="HX1201" s="5"/>
      <c r="HY1201" s="5"/>
      <c r="HZ1201" s="5"/>
      <c r="IA1201" s="5"/>
      <c r="IB1201" s="5"/>
      <c r="IC1201" s="5"/>
      <c r="ID1201" s="5"/>
    </row>
    <row r="1203" spans="1:238" s="210" customFormat="1">
      <c r="A1203" s="122"/>
      <c r="B1203" s="116"/>
      <c r="C1203" s="117"/>
      <c r="D1203" s="118"/>
      <c r="E1203" s="119"/>
      <c r="F1203" s="120"/>
      <c r="G1203" s="121"/>
      <c r="H1203" s="6"/>
      <c r="I1203" s="40"/>
      <c r="J1203" s="41"/>
      <c r="K1203" s="42"/>
      <c r="L1203" s="38"/>
      <c r="N1203" s="39"/>
      <c r="O1203" s="39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5"/>
      <c r="BG1203" s="5"/>
      <c r="BH1203" s="5"/>
      <c r="BI1203" s="5"/>
      <c r="BJ1203" s="5"/>
      <c r="BK1203" s="5"/>
      <c r="BL1203" s="5"/>
      <c r="BM1203" s="5"/>
      <c r="BN1203" s="5"/>
      <c r="BO1203" s="5"/>
      <c r="BP1203" s="5"/>
      <c r="BQ1203" s="5"/>
      <c r="BR1203" s="5"/>
      <c r="BS1203" s="5"/>
      <c r="BT1203" s="5"/>
      <c r="BU1203" s="5"/>
      <c r="BV1203" s="5"/>
      <c r="BW1203" s="5"/>
      <c r="BX1203" s="5"/>
      <c r="BY1203" s="5"/>
      <c r="BZ1203" s="5"/>
      <c r="CA1203" s="5"/>
      <c r="CB1203" s="5"/>
      <c r="CC1203" s="5"/>
      <c r="CD1203" s="5"/>
      <c r="CE1203" s="5"/>
      <c r="CF1203" s="5"/>
      <c r="CG1203" s="5"/>
      <c r="CH1203" s="5"/>
      <c r="CI1203" s="5"/>
      <c r="CJ1203" s="5"/>
      <c r="CK1203" s="5"/>
      <c r="CL1203" s="5"/>
      <c r="CM1203" s="5"/>
      <c r="CN1203" s="5"/>
      <c r="CO1203" s="5"/>
      <c r="CP1203" s="5"/>
      <c r="CQ1203" s="5"/>
      <c r="CR1203" s="5"/>
      <c r="CS1203" s="5"/>
      <c r="CT1203" s="5"/>
      <c r="CU1203" s="5"/>
      <c r="CV1203" s="5"/>
      <c r="CW1203" s="5"/>
      <c r="CX1203" s="5"/>
      <c r="CY1203" s="5"/>
      <c r="CZ1203" s="5"/>
      <c r="DA1203" s="5"/>
      <c r="DB1203" s="5"/>
      <c r="DC1203" s="5"/>
      <c r="DD1203" s="5"/>
      <c r="DE1203" s="5"/>
      <c r="DF1203" s="5"/>
      <c r="DG1203" s="5"/>
      <c r="DH1203" s="5"/>
      <c r="DI1203" s="5"/>
      <c r="DJ1203" s="5"/>
      <c r="DK1203" s="5"/>
      <c r="DL1203" s="5"/>
      <c r="DM1203" s="5"/>
      <c r="DN1203" s="5"/>
      <c r="DO1203" s="5"/>
      <c r="DP1203" s="5"/>
      <c r="DQ1203" s="5"/>
      <c r="DR1203" s="5"/>
      <c r="DS1203" s="5"/>
      <c r="DT1203" s="5"/>
      <c r="DU1203" s="5"/>
      <c r="DV1203" s="5"/>
      <c r="DW1203" s="5"/>
      <c r="DX1203" s="5"/>
      <c r="DY1203" s="5"/>
      <c r="DZ1203" s="5"/>
      <c r="EA1203" s="5"/>
      <c r="EB1203" s="5"/>
      <c r="EC1203" s="5"/>
      <c r="ED1203" s="5"/>
      <c r="EE1203" s="5"/>
      <c r="EF1203" s="5"/>
      <c r="EG1203" s="5"/>
      <c r="EH1203" s="5"/>
      <c r="EI1203" s="5"/>
      <c r="EJ1203" s="5"/>
      <c r="EK1203" s="5"/>
      <c r="EL1203" s="5"/>
      <c r="EM1203" s="5"/>
      <c r="EN1203" s="5"/>
      <c r="EO1203" s="5"/>
      <c r="EP1203" s="5"/>
      <c r="EQ1203" s="5"/>
      <c r="ER1203" s="5"/>
      <c r="ES1203" s="5"/>
      <c r="ET1203" s="5"/>
      <c r="EU1203" s="5"/>
      <c r="EV1203" s="5"/>
      <c r="EW1203" s="5"/>
      <c r="EX1203" s="5"/>
      <c r="EY1203" s="5"/>
      <c r="EZ1203" s="5"/>
      <c r="FA1203" s="5"/>
      <c r="FB1203" s="5"/>
      <c r="FC1203" s="5"/>
      <c r="FD1203" s="5"/>
      <c r="FE1203" s="5"/>
      <c r="FF1203" s="5"/>
      <c r="FG1203" s="5"/>
      <c r="FH1203" s="5"/>
      <c r="FI1203" s="5"/>
      <c r="FJ1203" s="5"/>
      <c r="FK1203" s="5"/>
      <c r="FL1203" s="5"/>
      <c r="FM1203" s="5"/>
      <c r="FN1203" s="5"/>
      <c r="FO1203" s="5"/>
      <c r="FP1203" s="5"/>
      <c r="FQ1203" s="5"/>
      <c r="FR1203" s="5"/>
      <c r="FS1203" s="5"/>
      <c r="FT1203" s="5"/>
      <c r="FU1203" s="5"/>
      <c r="FV1203" s="5"/>
      <c r="FW1203" s="5"/>
      <c r="FX1203" s="5"/>
      <c r="FY1203" s="5"/>
      <c r="FZ1203" s="5"/>
      <c r="GA1203" s="5"/>
      <c r="GB1203" s="5"/>
      <c r="GC1203" s="5"/>
      <c r="GD1203" s="5"/>
      <c r="GE1203" s="5"/>
      <c r="GF1203" s="5"/>
      <c r="GG1203" s="5"/>
      <c r="GH1203" s="5"/>
      <c r="GI1203" s="5"/>
      <c r="GJ1203" s="5"/>
      <c r="GK1203" s="5"/>
      <c r="GL1203" s="5"/>
      <c r="GM1203" s="5"/>
      <c r="GN1203" s="5"/>
      <c r="GO1203" s="5"/>
      <c r="GP1203" s="5"/>
      <c r="GQ1203" s="5"/>
      <c r="GR1203" s="5"/>
      <c r="GS1203" s="5"/>
      <c r="GT1203" s="5"/>
      <c r="GU1203" s="5"/>
      <c r="GV1203" s="5"/>
      <c r="GW1203" s="5"/>
      <c r="GX1203" s="5"/>
      <c r="GY1203" s="5"/>
      <c r="GZ1203" s="5"/>
      <c r="HA1203" s="5"/>
      <c r="HB1203" s="5"/>
      <c r="HC1203" s="5"/>
      <c r="HD1203" s="5"/>
      <c r="HE1203" s="5"/>
      <c r="HF1203" s="5"/>
      <c r="HG1203" s="5"/>
      <c r="HH1203" s="5"/>
      <c r="HI1203" s="5"/>
      <c r="HJ1203" s="5"/>
      <c r="HK1203" s="5"/>
      <c r="HL1203" s="5"/>
      <c r="HM1203" s="5"/>
      <c r="HN1203" s="5"/>
      <c r="HO1203" s="5"/>
      <c r="HP1203" s="5"/>
      <c r="HQ1203" s="5"/>
      <c r="HR1203" s="5"/>
      <c r="HS1203" s="5"/>
      <c r="HT1203" s="5"/>
      <c r="HU1203" s="5"/>
      <c r="HV1203" s="5"/>
      <c r="HW1203" s="5"/>
      <c r="HX1203" s="5"/>
      <c r="HY1203" s="5"/>
      <c r="HZ1203" s="5"/>
      <c r="IA1203" s="5"/>
      <c r="IB1203" s="5"/>
      <c r="IC1203" s="5"/>
      <c r="ID1203" s="5"/>
    </row>
    <row r="1205" spans="1:238" s="210" customFormat="1">
      <c r="A1205" s="122"/>
      <c r="B1205" s="116"/>
      <c r="C1205" s="117"/>
      <c r="D1205" s="118"/>
      <c r="E1205" s="119"/>
      <c r="F1205" s="120"/>
      <c r="G1205" s="121"/>
      <c r="H1205" s="6"/>
      <c r="I1205" s="40"/>
      <c r="J1205" s="41"/>
      <c r="K1205" s="42"/>
      <c r="L1205" s="38"/>
      <c r="N1205" s="39"/>
      <c r="O1205" s="39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5"/>
      <c r="BG1205" s="5"/>
      <c r="BH1205" s="5"/>
      <c r="BI1205" s="5"/>
      <c r="BJ1205" s="5"/>
      <c r="BK1205" s="5"/>
      <c r="BL1205" s="5"/>
      <c r="BM1205" s="5"/>
      <c r="BN1205" s="5"/>
      <c r="BO1205" s="5"/>
      <c r="BP1205" s="5"/>
      <c r="BQ1205" s="5"/>
      <c r="BR1205" s="5"/>
      <c r="BS1205" s="5"/>
      <c r="BT1205" s="5"/>
      <c r="BU1205" s="5"/>
      <c r="BV1205" s="5"/>
      <c r="BW1205" s="5"/>
      <c r="BX1205" s="5"/>
      <c r="BY1205" s="5"/>
      <c r="BZ1205" s="5"/>
      <c r="CA1205" s="5"/>
      <c r="CB1205" s="5"/>
      <c r="CC1205" s="5"/>
      <c r="CD1205" s="5"/>
      <c r="CE1205" s="5"/>
      <c r="CF1205" s="5"/>
      <c r="CG1205" s="5"/>
      <c r="CH1205" s="5"/>
      <c r="CI1205" s="5"/>
      <c r="CJ1205" s="5"/>
      <c r="CK1205" s="5"/>
      <c r="CL1205" s="5"/>
      <c r="CM1205" s="5"/>
      <c r="CN1205" s="5"/>
      <c r="CO1205" s="5"/>
      <c r="CP1205" s="5"/>
      <c r="CQ1205" s="5"/>
      <c r="CR1205" s="5"/>
      <c r="CS1205" s="5"/>
      <c r="CT1205" s="5"/>
      <c r="CU1205" s="5"/>
      <c r="CV1205" s="5"/>
      <c r="CW1205" s="5"/>
      <c r="CX1205" s="5"/>
      <c r="CY1205" s="5"/>
      <c r="CZ1205" s="5"/>
      <c r="DA1205" s="5"/>
      <c r="DB1205" s="5"/>
      <c r="DC1205" s="5"/>
      <c r="DD1205" s="5"/>
      <c r="DE1205" s="5"/>
      <c r="DF1205" s="5"/>
      <c r="DG1205" s="5"/>
      <c r="DH1205" s="5"/>
      <c r="DI1205" s="5"/>
      <c r="DJ1205" s="5"/>
      <c r="DK1205" s="5"/>
      <c r="DL1205" s="5"/>
      <c r="DM1205" s="5"/>
      <c r="DN1205" s="5"/>
      <c r="DO1205" s="5"/>
      <c r="DP1205" s="5"/>
      <c r="DQ1205" s="5"/>
      <c r="DR1205" s="5"/>
      <c r="DS1205" s="5"/>
      <c r="DT1205" s="5"/>
      <c r="DU1205" s="5"/>
      <c r="DV1205" s="5"/>
      <c r="DW1205" s="5"/>
      <c r="DX1205" s="5"/>
      <c r="DY1205" s="5"/>
      <c r="DZ1205" s="5"/>
      <c r="EA1205" s="5"/>
      <c r="EB1205" s="5"/>
      <c r="EC1205" s="5"/>
      <c r="ED1205" s="5"/>
      <c r="EE1205" s="5"/>
      <c r="EF1205" s="5"/>
      <c r="EG1205" s="5"/>
      <c r="EH1205" s="5"/>
      <c r="EI1205" s="5"/>
      <c r="EJ1205" s="5"/>
      <c r="EK1205" s="5"/>
      <c r="EL1205" s="5"/>
      <c r="EM1205" s="5"/>
      <c r="EN1205" s="5"/>
      <c r="EO1205" s="5"/>
      <c r="EP1205" s="5"/>
      <c r="EQ1205" s="5"/>
      <c r="ER1205" s="5"/>
      <c r="ES1205" s="5"/>
      <c r="ET1205" s="5"/>
      <c r="EU1205" s="5"/>
      <c r="EV1205" s="5"/>
      <c r="EW1205" s="5"/>
      <c r="EX1205" s="5"/>
      <c r="EY1205" s="5"/>
      <c r="EZ1205" s="5"/>
      <c r="FA1205" s="5"/>
      <c r="FB1205" s="5"/>
      <c r="FC1205" s="5"/>
      <c r="FD1205" s="5"/>
      <c r="FE1205" s="5"/>
      <c r="FF1205" s="5"/>
      <c r="FG1205" s="5"/>
      <c r="FH1205" s="5"/>
      <c r="FI1205" s="5"/>
      <c r="FJ1205" s="5"/>
      <c r="FK1205" s="5"/>
      <c r="FL1205" s="5"/>
      <c r="FM1205" s="5"/>
      <c r="FN1205" s="5"/>
      <c r="FO1205" s="5"/>
      <c r="FP1205" s="5"/>
      <c r="FQ1205" s="5"/>
      <c r="FR1205" s="5"/>
      <c r="FS1205" s="5"/>
      <c r="FT1205" s="5"/>
      <c r="FU1205" s="5"/>
      <c r="FV1205" s="5"/>
      <c r="FW1205" s="5"/>
      <c r="FX1205" s="5"/>
      <c r="FY1205" s="5"/>
      <c r="FZ1205" s="5"/>
      <c r="GA1205" s="5"/>
      <c r="GB1205" s="5"/>
      <c r="GC1205" s="5"/>
      <c r="GD1205" s="5"/>
      <c r="GE1205" s="5"/>
      <c r="GF1205" s="5"/>
      <c r="GG1205" s="5"/>
      <c r="GH1205" s="5"/>
      <c r="GI1205" s="5"/>
      <c r="GJ1205" s="5"/>
      <c r="GK1205" s="5"/>
      <c r="GL1205" s="5"/>
      <c r="GM1205" s="5"/>
      <c r="GN1205" s="5"/>
      <c r="GO1205" s="5"/>
      <c r="GP1205" s="5"/>
      <c r="GQ1205" s="5"/>
      <c r="GR1205" s="5"/>
      <c r="GS1205" s="5"/>
      <c r="GT1205" s="5"/>
      <c r="GU1205" s="5"/>
      <c r="GV1205" s="5"/>
      <c r="GW1205" s="5"/>
      <c r="GX1205" s="5"/>
      <c r="GY1205" s="5"/>
      <c r="GZ1205" s="5"/>
      <c r="HA1205" s="5"/>
      <c r="HB1205" s="5"/>
      <c r="HC1205" s="5"/>
      <c r="HD1205" s="5"/>
      <c r="HE1205" s="5"/>
      <c r="HF1205" s="5"/>
      <c r="HG1205" s="5"/>
      <c r="HH1205" s="5"/>
      <c r="HI1205" s="5"/>
      <c r="HJ1205" s="5"/>
      <c r="HK1205" s="5"/>
      <c r="HL1205" s="5"/>
      <c r="HM1205" s="5"/>
      <c r="HN1205" s="5"/>
      <c r="HO1205" s="5"/>
      <c r="HP1205" s="5"/>
      <c r="HQ1205" s="5"/>
      <c r="HR1205" s="5"/>
      <c r="HS1205" s="5"/>
      <c r="HT1205" s="5"/>
      <c r="HU1205" s="5"/>
      <c r="HV1205" s="5"/>
      <c r="HW1205" s="5"/>
      <c r="HX1205" s="5"/>
      <c r="HY1205" s="5"/>
      <c r="HZ1205" s="5"/>
      <c r="IA1205" s="5"/>
      <c r="IB1205" s="5"/>
      <c r="IC1205" s="5"/>
      <c r="ID1205" s="5"/>
    </row>
    <row r="1207" spans="1:238" s="210" customFormat="1">
      <c r="A1207" s="122"/>
      <c r="B1207" s="116"/>
      <c r="C1207" s="117"/>
      <c r="D1207" s="118"/>
      <c r="E1207" s="119"/>
      <c r="F1207" s="120"/>
      <c r="G1207" s="121"/>
      <c r="H1207" s="6"/>
      <c r="I1207" s="40"/>
      <c r="J1207" s="41"/>
      <c r="K1207" s="42"/>
      <c r="L1207" s="38"/>
      <c r="N1207" s="39"/>
      <c r="O1207" s="39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5"/>
      <c r="BG1207" s="5"/>
      <c r="BH1207" s="5"/>
      <c r="BI1207" s="5"/>
      <c r="BJ1207" s="5"/>
      <c r="BK1207" s="5"/>
      <c r="BL1207" s="5"/>
      <c r="BM1207" s="5"/>
      <c r="BN1207" s="5"/>
      <c r="BO1207" s="5"/>
      <c r="BP1207" s="5"/>
      <c r="BQ1207" s="5"/>
      <c r="BR1207" s="5"/>
      <c r="BS1207" s="5"/>
      <c r="BT1207" s="5"/>
      <c r="BU1207" s="5"/>
      <c r="BV1207" s="5"/>
      <c r="BW1207" s="5"/>
      <c r="BX1207" s="5"/>
      <c r="BY1207" s="5"/>
      <c r="BZ1207" s="5"/>
      <c r="CA1207" s="5"/>
      <c r="CB1207" s="5"/>
      <c r="CC1207" s="5"/>
      <c r="CD1207" s="5"/>
      <c r="CE1207" s="5"/>
      <c r="CF1207" s="5"/>
      <c r="CG1207" s="5"/>
      <c r="CH1207" s="5"/>
      <c r="CI1207" s="5"/>
      <c r="CJ1207" s="5"/>
      <c r="CK1207" s="5"/>
      <c r="CL1207" s="5"/>
      <c r="CM1207" s="5"/>
      <c r="CN1207" s="5"/>
      <c r="CO1207" s="5"/>
      <c r="CP1207" s="5"/>
      <c r="CQ1207" s="5"/>
      <c r="CR1207" s="5"/>
      <c r="CS1207" s="5"/>
      <c r="CT1207" s="5"/>
      <c r="CU1207" s="5"/>
      <c r="CV1207" s="5"/>
      <c r="CW1207" s="5"/>
      <c r="CX1207" s="5"/>
      <c r="CY1207" s="5"/>
      <c r="CZ1207" s="5"/>
      <c r="DA1207" s="5"/>
      <c r="DB1207" s="5"/>
      <c r="DC1207" s="5"/>
      <c r="DD1207" s="5"/>
      <c r="DE1207" s="5"/>
      <c r="DF1207" s="5"/>
      <c r="DG1207" s="5"/>
      <c r="DH1207" s="5"/>
      <c r="DI1207" s="5"/>
      <c r="DJ1207" s="5"/>
      <c r="DK1207" s="5"/>
      <c r="DL1207" s="5"/>
      <c r="DM1207" s="5"/>
      <c r="DN1207" s="5"/>
      <c r="DO1207" s="5"/>
      <c r="DP1207" s="5"/>
      <c r="DQ1207" s="5"/>
      <c r="DR1207" s="5"/>
      <c r="DS1207" s="5"/>
      <c r="DT1207" s="5"/>
      <c r="DU1207" s="5"/>
      <c r="DV1207" s="5"/>
      <c r="DW1207" s="5"/>
      <c r="DX1207" s="5"/>
      <c r="DY1207" s="5"/>
      <c r="DZ1207" s="5"/>
      <c r="EA1207" s="5"/>
      <c r="EB1207" s="5"/>
      <c r="EC1207" s="5"/>
      <c r="ED1207" s="5"/>
      <c r="EE1207" s="5"/>
      <c r="EF1207" s="5"/>
      <c r="EG1207" s="5"/>
      <c r="EH1207" s="5"/>
      <c r="EI1207" s="5"/>
      <c r="EJ1207" s="5"/>
      <c r="EK1207" s="5"/>
      <c r="EL1207" s="5"/>
      <c r="EM1207" s="5"/>
      <c r="EN1207" s="5"/>
      <c r="EO1207" s="5"/>
      <c r="EP1207" s="5"/>
      <c r="EQ1207" s="5"/>
      <c r="ER1207" s="5"/>
      <c r="ES1207" s="5"/>
      <c r="ET1207" s="5"/>
      <c r="EU1207" s="5"/>
      <c r="EV1207" s="5"/>
      <c r="EW1207" s="5"/>
      <c r="EX1207" s="5"/>
      <c r="EY1207" s="5"/>
      <c r="EZ1207" s="5"/>
      <c r="FA1207" s="5"/>
      <c r="FB1207" s="5"/>
      <c r="FC1207" s="5"/>
      <c r="FD1207" s="5"/>
      <c r="FE1207" s="5"/>
      <c r="FF1207" s="5"/>
      <c r="FG1207" s="5"/>
      <c r="FH1207" s="5"/>
      <c r="FI1207" s="5"/>
      <c r="FJ1207" s="5"/>
      <c r="FK1207" s="5"/>
      <c r="FL1207" s="5"/>
      <c r="FM1207" s="5"/>
      <c r="FN1207" s="5"/>
      <c r="FO1207" s="5"/>
      <c r="FP1207" s="5"/>
      <c r="FQ1207" s="5"/>
      <c r="FR1207" s="5"/>
      <c r="FS1207" s="5"/>
      <c r="FT1207" s="5"/>
      <c r="FU1207" s="5"/>
      <c r="FV1207" s="5"/>
      <c r="FW1207" s="5"/>
      <c r="FX1207" s="5"/>
      <c r="FY1207" s="5"/>
      <c r="FZ1207" s="5"/>
      <c r="GA1207" s="5"/>
      <c r="GB1207" s="5"/>
      <c r="GC1207" s="5"/>
      <c r="GD1207" s="5"/>
      <c r="GE1207" s="5"/>
      <c r="GF1207" s="5"/>
      <c r="GG1207" s="5"/>
      <c r="GH1207" s="5"/>
      <c r="GI1207" s="5"/>
      <c r="GJ1207" s="5"/>
      <c r="GK1207" s="5"/>
      <c r="GL1207" s="5"/>
      <c r="GM1207" s="5"/>
      <c r="GN1207" s="5"/>
      <c r="GO1207" s="5"/>
      <c r="GP1207" s="5"/>
      <c r="GQ1207" s="5"/>
      <c r="GR1207" s="5"/>
      <c r="GS1207" s="5"/>
      <c r="GT1207" s="5"/>
      <c r="GU1207" s="5"/>
      <c r="GV1207" s="5"/>
      <c r="GW1207" s="5"/>
      <c r="GX1207" s="5"/>
      <c r="GY1207" s="5"/>
      <c r="GZ1207" s="5"/>
      <c r="HA1207" s="5"/>
      <c r="HB1207" s="5"/>
      <c r="HC1207" s="5"/>
      <c r="HD1207" s="5"/>
      <c r="HE1207" s="5"/>
      <c r="HF1207" s="5"/>
      <c r="HG1207" s="5"/>
      <c r="HH1207" s="5"/>
      <c r="HI1207" s="5"/>
      <c r="HJ1207" s="5"/>
      <c r="HK1207" s="5"/>
      <c r="HL1207" s="5"/>
      <c r="HM1207" s="5"/>
      <c r="HN1207" s="5"/>
      <c r="HO1207" s="5"/>
      <c r="HP1207" s="5"/>
      <c r="HQ1207" s="5"/>
      <c r="HR1207" s="5"/>
      <c r="HS1207" s="5"/>
      <c r="HT1207" s="5"/>
      <c r="HU1207" s="5"/>
      <c r="HV1207" s="5"/>
      <c r="HW1207" s="5"/>
      <c r="HX1207" s="5"/>
      <c r="HY1207" s="5"/>
      <c r="HZ1207" s="5"/>
      <c r="IA1207" s="5"/>
      <c r="IB1207" s="5"/>
      <c r="IC1207" s="5"/>
      <c r="ID1207" s="5"/>
    </row>
    <row r="1209" spans="1:238" s="210" customFormat="1">
      <c r="A1209" s="122"/>
      <c r="B1209" s="116"/>
      <c r="C1209" s="117"/>
      <c r="D1209" s="118"/>
      <c r="E1209" s="119"/>
      <c r="F1209" s="120"/>
      <c r="G1209" s="121"/>
      <c r="H1209" s="6"/>
      <c r="I1209" s="40"/>
      <c r="J1209" s="41"/>
      <c r="K1209" s="42"/>
      <c r="L1209" s="38"/>
      <c r="N1209" s="39"/>
      <c r="O1209" s="39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5"/>
      <c r="BG1209" s="5"/>
      <c r="BH1209" s="5"/>
      <c r="BI1209" s="5"/>
      <c r="BJ1209" s="5"/>
      <c r="BK1209" s="5"/>
      <c r="BL1209" s="5"/>
      <c r="BM1209" s="5"/>
      <c r="BN1209" s="5"/>
      <c r="BO1209" s="5"/>
      <c r="BP1209" s="5"/>
      <c r="BQ1209" s="5"/>
      <c r="BR1209" s="5"/>
      <c r="BS1209" s="5"/>
      <c r="BT1209" s="5"/>
      <c r="BU1209" s="5"/>
      <c r="BV1209" s="5"/>
      <c r="BW1209" s="5"/>
      <c r="BX1209" s="5"/>
      <c r="BY1209" s="5"/>
      <c r="BZ1209" s="5"/>
      <c r="CA1209" s="5"/>
      <c r="CB1209" s="5"/>
      <c r="CC1209" s="5"/>
      <c r="CD1209" s="5"/>
      <c r="CE1209" s="5"/>
      <c r="CF1209" s="5"/>
      <c r="CG1209" s="5"/>
      <c r="CH1209" s="5"/>
      <c r="CI1209" s="5"/>
      <c r="CJ1209" s="5"/>
      <c r="CK1209" s="5"/>
      <c r="CL1209" s="5"/>
      <c r="CM1209" s="5"/>
      <c r="CN1209" s="5"/>
      <c r="CO1209" s="5"/>
      <c r="CP1209" s="5"/>
      <c r="CQ1209" s="5"/>
      <c r="CR1209" s="5"/>
      <c r="CS1209" s="5"/>
      <c r="CT1209" s="5"/>
      <c r="CU1209" s="5"/>
      <c r="CV1209" s="5"/>
      <c r="CW1209" s="5"/>
      <c r="CX1209" s="5"/>
      <c r="CY1209" s="5"/>
      <c r="CZ1209" s="5"/>
      <c r="DA1209" s="5"/>
      <c r="DB1209" s="5"/>
      <c r="DC1209" s="5"/>
      <c r="DD1209" s="5"/>
      <c r="DE1209" s="5"/>
      <c r="DF1209" s="5"/>
      <c r="DG1209" s="5"/>
      <c r="DH1209" s="5"/>
      <c r="DI1209" s="5"/>
      <c r="DJ1209" s="5"/>
      <c r="DK1209" s="5"/>
      <c r="DL1209" s="5"/>
      <c r="DM1209" s="5"/>
      <c r="DN1209" s="5"/>
      <c r="DO1209" s="5"/>
      <c r="DP1209" s="5"/>
      <c r="DQ1209" s="5"/>
      <c r="DR1209" s="5"/>
      <c r="DS1209" s="5"/>
      <c r="DT1209" s="5"/>
      <c r="DU1209" s="5"/>
      <c r="DV1209" s="5"/>
      <c r="DW1209" s="5"/>
      <c r="DX1209" s="5"/>
      <c r="DY1209" s="5"/>
      <c r="DZ1209" s="5"/>
      <c r="EA1209" s="5"/>
      <c r="EB1209" s="5"/>
      <c r="EC1209" s="5"/>
      <c r="ED1209" s="5"/>
      <c r="EE1209" s="5"/>
      <c r="EF1209" s="5"/>
      <c r="EG1209" s="5"/>
      <c r="EH1209" s="5"/>
      <c r="EI1209" s="5"/>
      <c r="EJ1209" s="5"/>
      <c r="EK1209" s="5"/>
      <c r="EL1209" s="5"/>
      <c r="EM1209" s="5"/>
      <c r="EN1209" s="5"/>
      <c r="EO1209" s="5"/>
      <c r="EP1209" s="5"/>
      <c r="EQ1209" s="5"/>
      <c r="ER1209" s="5"/>
      <c r="ES1209" s="5"/>
      <c r="ET1209" s="5"/>
      <c r="EU1209" s="5"/>
      <c r="EV1209" s="5"/>
      <c r="EW1209" s="5"/>
      <c r="EX1209" s="5"/>
      <c r="EY1209" s="5"/>
      <c r="EZ1209" s="5"/>
      <c r="FA1209" s="5"/>
      <c r="FB1209" s="5"/>
      <c r="FC1209" s="5"/>
      <c r="FD1209" s="5"/>
      <c r="FE1209" s="5"/>
      <c r="FF1209" s="5"/>
      <c r="FG1209" s="5"/>
      <c r="FH1209" s="5"/>
      <c r="FI1209" s="5"/>
      <c r="FJ1209" s="5"/>
      <c r="FK1209" s="5"/>
      <c r="FL1209" s="5"/>
      <c r="FM1209" s="5"/>
      <c r="FN1209" s="5"/>
      <c r="FO1209" s="5"/>
      <c r="FP1209" s="5"/>
      <c r="FQ1209" s="5"/>
      <c r="FR1209" s="5"/>
      <c r="FS1209" s="5"/>
      <c r="FT1209" s="5"/>
      <c r="FU1209" s="5"/>
      <c r="FV1209" s="5"/>
      <c r="FW1209" s="5"/>
      <c r="FX1209" s="5"/>
      <c r="FY1209" s="5"/>
      <c r="FZ1209" s="5"/>
      <c r="GA1209" s="5"/>
      <c r="GB1209" s="5"/>
      <c r="GC1209" s="5"/>
      <c r="GD1209" s="5"/>
      <c r="GE1209" s="5"/>
      <c r="GF1209" s="5"/>
      <c r="GG1209" s="5"/>
      <c r="GH1209" s="5"/>
      <c r="GI1209" s="5"/>
      <c r="GJ1209" s="5"/>
      <c r="GK1209" s="5"/>
      <c r="GL1209" s="5"/>
      <c r="GM1209" s="5"/>
      <c r="GN1209" s="5"/>
      <c r="GO1209" s="5"/>
      <c r="GP1209" s="5"/>
      <c r="GQ1209" s="5"/>
      <c r="GR1209" s="5"/>
      <c r="GS1209" s="5"/>
      <c r="GT1209" s="5"/>
      <c r="GU1209" s="5"/>
      <c r="GV1209" s="5"/>
      <c r="GW1209" s="5"/>
      <c r="GX1209" s="5"/>
      <c r="GY1209" s="5"/>
      <c r="GZ1209" s="5"/>
      <c r="HA1209" s="5"/>
      <c r="HB1209" s="5"/>
      <c r="HC1209" s="5"/>
      <c r="HD1209" s="5"/>
      <c r="HE1209" s="5"/>
      <c r="HF1209" s="5"/>
      <c r="HG1209" s="5"/>
      <c r="HH1209" s="5"/>
      <c r="HI1209" s="5"/>
      <c r="HJ1209" s="5"/>
      <c r="HK1209" s="5"/>
      <c r="HL1209" s="5"/>
      <c r="HM1209" s="5"/>
      <c r="HN1209" s="5"/>
      <c r="HO1209" s="5"/>
      <c r="HP1209" s="5"/>
      <c r="HQ1209" s="5"/>
      <c r="HR1209" s="5"/>
      <c r="HS1209" s="5"/>
      <c r="HT1209" s="5"/>
      <c r="HU1209" s="5"/>
      <c r="HV1209" s="5"/>
      <c r="HW1209" s="5"/>
      <c r="HX1209" s="5"/>
      <c r="HY1209" s="5"/>
      <c r="HZ1209" s="5"/>
      <c r="IA1209" s="5"/>
      <c r="IB1209" s="5"/>
      <c r="IC1209" s="5"/>
      <c r="ID1209" s="5"/>
    </row>
    <row r="1211" spans="1:238" s="210" customFormat="1">
      <c r="A1211" s="122"/>
      <c r="B1211" s="116"/>
      <c r="C1211" s="117"/>
      <c r="D1211" s="118"/>
      <c r="E1211" s="119"/>
      <c r="F1211" s="120"/>
      <c r="G1211" s="121"/>
      <c r="H1211" s="6"/>
      <c r="I1211" s="40"/>
      <c r="J1211" s="41"/>
      <c r="K1211" s="42"/>
      <c r="L1211" s="38"/>
      <c r="N1211" s="39"/>
      <c r="O1211" s="39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5"/>
      <c r="BG1211" s="5"/>
      <c r="BH1211" s="5"/>
      <c r="BI1211" s="5"/>
      <c r="BJ1211" s="5"/>
      <c r="BK1211" s="5"/>
      <c r="BL1211" s="5"/>
      <c r="BM1211" s="5"/>
      <c r="BN1211" s="5"/>
      <c r="BO1211" s="5"/>
      <c r="BP1211" s="5"/>
      <c r="BQ1211" s="5"/>
      <c r="BR1211" s="5"/>
      <c r="BS1211" s="5"/>
      <c r="BT1211" s="5"/>
      <c r="BU1211" s="5"/>
      <c r="BV1211" s="5"/>
      <c r="BW1211" s="5"/>
      <c r="BX1211" s="5"/>
      <c r="BY1211" s="5"/>
      <c r="BZ1211" s="5"/>
      <c r="CA1211" s="5"/>
      <c r="CB1211" s="5"/>
      <c r="CC1211" s="5"/>
      <c r="CD1211" s="5"/>
      <c r="CE1211" s="5"/>
      <c r="CF1211" s="5"/>
      <c r="CG1211" s="5"/>
      <c r="CH1211" s="5"/>
      <c r="CI1211" s="5"/>
      <c r="CJ1211" s="5"/>
      <c r="CK1211" s="5"/>
      <c r="CL1211" s="5"/>
      <c r="CM1211" s="5"/>
      <c r="CN1211" s="5"/>
      <c r="CO1211" s="5"/>
      <c r="CP1211" s="5"/>
      <c r="CQ1211" s="5"/>
      <c r="CR1211" s="5"/>
      <c r="CS1211" s="5"/>
      <c r="CT1211" s="5"/>
      <c r="CU1211" s="5"/>
      <c r="CV1211" s="5"/>
      <c r="CW1211" s="5"/>
      <c r="CX1211" s="5"/>
      <c r="CY1211" s="5"/>
      <c r="CZ1211" s="5"/>
      <c r="DA1211" s="5"/>
      <c r="DB1211" s="5"/>
      <c r="DC1211" s="5"/>
      <c r="DD1211" s="5"/>
      <c r="DE1211" s="5"/>
      <c r="DF1211" s="5"/>
      <c r="DG1211" s="5"/>
      <c r="DH1211" s="5"/>
      <c r="DI1211" s="5"/>
      <c r="DJ1211" s="5"/>
      <c r="DK1211" s="5"/>
      <c r="DL1211" s="5"/>
      <c r="DM1211" s="5"/>
      <c r="DN1211" s="5"/>
      <c r="DO1211" s="5"/>
      <c r="DP1211" s="5"/>
      <c r="DQ1211" s="5"/>
      <c r="DR1211" s="5"/>
      <c r="DS1211" s="5"/>
      <c r="DT1211" s="5"/>
      <c r="DU1211" s="5"/>
      <c r="DV1211" s="5"/>
      <c r="DW1211" s="5"/>
      <c r="DX1211" s="5"/>
      <c r="DY1211" s="5"/>
      <c r="DZ1211" s="5"/>
      <c r="EA1211" s="5"/>
      <c r="EB1211" s="5"/>
      <c r="EC1211" s="5"/>
      <c r="ED1211" s="5"/>
      <c r="EE1211" s="5"/>
      <c r="EF1211" s="5"/>
      <c r="EG1211" s="5"/>
      <c r="EH1211" s="5"/>
      <c r="EI1211" s="5"/>
      <c r="EJ1211" s="5"/>
      <c r="EK1211" s="5"/>
      <c r="EL1211" s="5"/>
      <c r="EM1211" s="5"/>
      <c r="EN1211" s="5"/>
      <c r="EO1211" s="5"/>
      <c r="EP1211" s="5"/>
      <c r="EQ1211" s="5"/>
      <c r="ER1211" s="5"/>
      <c r="ES1211" s="5"/>
      <c r="ET1211" s="5"/>
      <c r="EU1211" s="5"/>
      <c r="EV1211" s="5"/>
      <c r="EW1211" s="5"/>
      <c r="EX1211" s="5"/>
      <c r="EY1211" s="5"/>
      <c r="EZ1211" s="5"/>
      <c r="FA1211" s="5"/>
      <c r="FB1211" s="5"/>
      <c r="FC1211" s="5"/>
      <c r="FD1211" s="5"/>
      <c r="FE1211" s="5"/>
      <c r="FF1211" s="5"/>
      <c r="FG1211" s="5"/>
      <c r="FH1211" s="5"/>
      <c r="FI1211" s="5"/>
      <c r="FJ1211" s="5"/>
      <c r="FK1211" s="5"/>
      <c r="FL1211" s="5"/>
      <c r="FM1211" s="5"/>
      <c r="FN1211" s="5"/>
      <c r="FO1211" s="5"/>
      <c r="FP1211" s="5"/>
      <c r="FQ1211" s="5"/>
      <c r="FR1211" s="5"/>
      <c r="FS1211" s="5"/>
      <c r="FT1211" s="5"/>
      <c r="FU1211" s="5"/>
      <c r="FV1211" s="5"/>
      <c r="FW1211" s="5"/>
      <c r="FX1211" s="5"/>
      <c r="FY1211" s="5"/>
      <c r="FZ1211" s="5"/>
      <c r="GA1211" s="5"/>
      <c r="GB1211" s="5"/>
      <c r="GC1211" s="5"/>
      <c r="GD1211" s="5"/>
      <c r="GE1211" s="5"/>
      <c r="GF1211" s="5"/>
      <c r="GG1211" s="5"/>
      <c r="GH1211" s="5"/>
      <c r="GI1211" s="5"/>
      <c r="GJ1211" s="5"/>
      <c r="GK1211" s="5"/>
      <c r="GL1211" s="5"/>
      <c r="GM1211" s="5"/>
      <c r="GN1211" s="5"/>
      <c r="GO1211" s="5"/>
      <c r="GP1211" s="5"/>
      <c r="GQ1211" s="5"/>
      <c r="GR1211" s="5"/>
      <c r="GS1211" s="5"/>
      <c r="GT1211" s="5"/>
      <c r="GU1211" s="5"/>
      <c r="GV1211" s="5"/>
      <c r="GW1211" s="5"/>
      <c r="GX1211" s="5"/>
      <c r="GY1211" s="5"/>
      <c r="GZ1211" s="5"/>
      <c r="HA1211" s="5"/>
      <c r="HB1211" s="5"/>
      <c r="HC1211" s="5"/>
      <c r="HD1211" s="5"/>
      <c r="HE1211" s="5"/>
      <c r="HF1211" s="5"/>
      <c r="HG1211" s="5"/>
      <c r="HH1211" s="5"/>
      <c r="HI1211" s="5"/>
      <c r="HJ1211" s="5"/>
      <c r="HK1211" s="5"/>
      <c r="HL1211" s="5"/>
      <c r="HM1211" s="5"/>
      <c r="HN1211" s="5"/>
      <c r="HO1211" s="5"/>
      <c r="HP1211" s="5"/>
      <c r="HQ1211" s="5"/>
      <c r="HR1211" s="5"/>
      <c r="HS1211" s="5"/>
      <c r="HT1211" s="5"/>
      <c r="HU1211" s="5"/>
      <c r="HV1211" s="5"/>
      <c r="HW1211" s="5"/>
      <c r="HX1211" s="5"/>
      <c r="HY1211" s="5"/>
      <c r="HZ1211" s="5"/>
      <c r="IA1211" s="5"/>
      <c r="IB1211" s="5"/>
      <c r="IC1211" s="5"/>
      <c r="ID1211" s="5"/>
    </row>
    <row r="1213" spans="1:238" s="210" customFormat="1">
      <c r="A1213" s="122"/>
      <c r="B1213" s="116"/>
      <c r="C1213" s="117"/>
      <c r="D1213" s="118"/>
      <c r="E1213" s="119"/>
      <c r="F1213" s="120"/>
      <c r="G1213" s="121"/>
      <c r="H1213" s="6"/>
      <c r="I1213" s="40"/>
      <c r="J1213" s="41"/>
      <c r="K1213" s="42"/>
      <c r="L1213" s="38"/>
      <c r="N1213" s="39"/>
      <c r="O1213" s="39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5"/>
      <c r="BG1213" s="5"/>
      <c r="BH1213" s="5"/>
      <c r="BI1213" s="5"/>
      <c r="BJ1213" s="5"/>
      <c r="BK1213" s="5"/>
      <c r="BL1213" s="5"/>
      <c r="BM1213" s="5"/>
      <c r="BN1213" s="5"/>
      <c r="BO1213" s="5"/>
      <c r="BP1213" s="5"/>
      <c r="BQ1213" s="5"/>
      <c r="BR1213" s="5"/>
      <c r="BS1213" s="5"/>
      <c r="BT1213" s="5"/>
      <c r="BU1213" s="5"/>
      <c r="BV1213" s="5"/>
      <c r="BW1213" s="5"/>
      <c r="BX1213" s="5"/>
      <c r="BY1213" s="5"/>
      <c r="BZ1213" s="5"/>
      <c r="CA1213" s="5"/>
      <c r="CB1213" s="5"/>
      <c r="CC1213" s="5"/>
      <c r="CD1213" s="5"/>
      <c r="CE1213" s="5"/>
      <c r="CF1213" s="5"/>
      <c r="CG1213" s="5"/>
      <c r="CH1213" s="5"/>
      <c r="CI1213" s="5"/>
      <c r="CJ1213" s="5"/>
      <c r="CK1213" s="5"/>
      <c r="CL1213" s="5"/>
      <c r="CM1213" s="5"/>
      <c r="CN1213" s="5"/>
      <c r="CO1213" s="5"/>
      <c r="CP1213" s="5"/>
      <c r="CQ1213" s="5"/>
      <c r="CR1213" s="5"/>
      <c r="CS1213" s="5"/>
      <c r="CT1213" s="5"/>
      <c r="CU1213" s="5"/>
      <c r="CV1213" s="5"/>
      <c r="CW1213" s="5"/>
      <c r="CX1213" s="5"/>
      <c r="CY1213" s="5"/>
      <c r="CZ1213" s="5"/>
      <c r="DA1213" s="5"/>
      <c r="DB1213" s="5"/>
      <c r="DC1213" s="5"/>
      <c r="DD1213" s="5"/>
      <c r="DE1213" s="5"/>
      <c r="DF1213" s="5"/>
      <c r="DG1213" s="5"/>
      <c r="DH1213" s="5"/>
      <c r="DI1213" s="5"/>
      <c r="DJ1213" s="5"/>
      <c r="DK1213" s="5"/>
      <c r="DL1213" s="5"/>
      <c r="DM1213" s="5"/>
      <c r="DN1213" s="5"/>
      <c r="DO1213" s="5"/>
      <c r="DP1213" s="5"/>
      <c r="DQ1213" s="5"/>
      <c r="DR1213" s="5"/>
      <c r="DS1213" s="5"/>
      <c r="DT1213" s="5"/>
      <c r="DU1213" s="5"/>
      <c r="DV1213" s="5"/>
      <c r="DW1213" s="5"/>
      <c r="DX1213" s="5"/>
      <c r="DY1213" s="5"/>
      <c r="DZ1213" s="5"/>
      <c r="EA1213" s="5"/>
      <c r="EB1213" s="5"/>
      <c r="EC1213" s="5"/>
      <c r="ED1213" s="5"/>
      <c r="EE1213" s="5"/>
      <c r="EF1213" s="5"/>
      <c r="EG1213" s="5"/>
      <c r="EH1213" s="5"/>
      <c r="EI1213" s="5"/>
      <c r="EJ1213" s="5"/>
      <c r="EK1213" s="5"/>
      <c r="EL1213" s="5"/>
      <c r="EM1213" s="5"/>
      <c r="EN1213" s="5"/>
      <c r="EO1213" s="5"/>
      <c r="EP1213" s="5"/>
      <c r="EQ1213" s="5"/>
      <c r="ER1213" s="5"/>
      <c r="ES1213" s="5"/>
      <c r="ET1213" s="5"/>
      <c r="EU1213" s="5"/>
      <c r="EV1213" s="5"/>
      <c r="EW1213" s="5"/>
      <c r="EX1213" s="5"/>
      <c r="EY1213" s="5"/>
      <c r="EZ1213" s="5"/>
      <c r="FA1213" s="5"/>
      <c r="FB1213" s="5"/>
      <c r="FC1213" s="5"/>
      <c r="FD1213" s="5"/>
      <c r="FE1213" s="5"/>
      <c r="FF1213" s="5"/>
      <c r="FG1213" s="5"/>
      <c r="FH1213" s="5"/>
      <c r="FI1213" s="5"/>
      <c r="FJ1213" s="5"/>
      <c r="FK1213" s="5"/>
      <c r="FL1213" s="5"/>
      <c r="FM1213" s="5"/>
      <c r="FN1213" s="5"/>
      <c r="FO1213" s="5"/>
      <c r="FP1213" s="5"/>
      <c r="FQ1213" s="5"/>
      <c r="FR1213" s="5"/>
      <c r="FS1213" s="5"/>
      <c r="FT1213" s="5"/>
      <c r="FU1213" s="5"/>
      <c r="FV1213" s="5"/>
      <c r="FW1213" s="5"/>
      <c r="FX1213" s="5"/>
      <c r="FY1213" s="5"/>
      <c r="FZ1213" s="5"/>
      <c r="GA1213" s="5"/>
      <c r="GB1213" s="5"/>
      <c r="GC1213" s="5"/>
      <c r="GD1213" s="5"/>
      <c r="GE1213" s="5"/>
      <c r="GF1213" s="5"/>
      <c r="GG1213" s="5"/>
      <c r="GH1213" s="5"/>
      <c r="GI1213" s="5"/>
      <c r="GJ1213" s="5"/>
      <c r="GK1213" s="5"/>
      <c r="GL1213" s="5"/>
      <c r="GM1213" s="5"/>
      <c r="GN1213" s="5"/>
      <c r="GO1213" s="5"/>
      <c r="GP1213" s="5"/>
      <c r="GQ1213" s="5"/>
      <c r="GR1213" s="5"/>
      <c r="GS1213" s="5"/>
      <c r="GT1213" s="5"/>
      <c r="GU1213" s="5"/>
      <c r="GV1213" s="5"/>
      <c r="GW1213" s="5"/>
      <c r="GX1213" s="5"/>
      <c r="GY1213" s="5"/>
      <c r="GZ1213" s="5"/>
      <c r="HA1213" s="5"/>
      <c r="HB1213" s="5"/>
      <c r="HC1213" s="5"/>
      <c r="HD1213" s="5"/>
      <c r="HE1213" s="5"/>
      <c r="HF1213" s="5"/>
      <c r="HG1213" s="5"/>
      <c r="HH1213" s="5"/>
      <c r="HI1213" s="5"/>
      <c r="HJ1213" s="5"/>
      <c r="HK1213" s="5"/>
      <c r="HL1213" s="5"/>
      <c r="HM1213" s="5"/>
      <c r="HN1213" s="5"/>
      <c r="HO1213" s="5"/>
      <c r="HP1213" s="5"/>
      <c r="HQ1213" s="5"/>
      <c r="HR1213" s="5"/>
      <c r="HS1213" s="5"/>
      <c r="HT1213" s="5"/>
      <c r="HU1213" s="5"/>
      <c r="HV1213" s="5"/>
      <c r="HW1213" s="5"/>
      <c r="HX1213" s="5"/>
      <c r="HY1213" s="5"/>
      <c r="HZ1213" s="5"/>
      <c r="IA1213" s="5"/>
      <c r="IB1213" s="5"/>
      <c r="IC1213" s="5"/>
      <c r="ID1213" s="5"/>
    </row>
    <row r="1215" spans="1:238" s="210" customFormat="1">
      <c r="A1215" s="122"/>
      <c r="B1215" s="116"/>
      <c r="C1215" s="117"/>
      <c r="D1215" s="118"/>
      <c r="E1215" s="119"/>
      <c r="F1215" s="120"/>
      <c r="G1215" s="121"/>
      <c r="H1215" s="6"/>
      <c r="I1215" s="40"/>
      <c r="J1215" s="41"/>
      <c r="K1215" s="42"/>
      <c r="L1215" s="38"/>
      <c r="N1215" s="39"/>
      <c r="O1215" s="39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5"/>
      <c r="BG1215" s="5"/>
      <c r="BH1215" s="5"/>
      <c r="BI1215" s="5"/>
      <c r="BJ1215" s="5"/>
      <c r="BK1215" s="5"/>
      <c r="BL1215" s="5"/>
      <c r="BM1215" s="5"/>
      <c r="BN1215" s="5"/>
      <c r="BO1215" s="5"/>
      <c r="BP1215" s="5"/>
      <c r="BQ1215" s="5"/>
      <c r="BR1215" s="5"/>
      <c r="BS1215" s="5"/>
      <c r="BT1215" s="5"/>
      <c r="BU1215" s="5"/>
      <c r="BV1215" s="5"/>
      <c r="BW1215" s="5"/>
      <c r="BX1215" s="5"/>
      <c r="BY1215" s="5"/>
      <c r="BZ1215" s="5"/>
      <c r="CA1215" s="5"/>
      <c r="CB1215" s="5"/>
      <c r="CC1215" s="5"/>
      <c r="CD1215" s="5"/>
      <c r="CE1215" s="5"/>
      <c r="CF1215" s="5"/>
      <c r="CG1215" s="5"/>
      <c r="CH1215" s="5"/>
      <c r="CI1215" s="5"/>
      <c r="CJ1215" s="5"/>
      <c r="CK1215" s="5"/>
      <c r="CL1215" s="5"/>
      <c r="CM1215" s="5"/>
      <c r="CN1215" s="5"/>
      <c r="CO1215" s="5"/>
      <c r="CP1215" s="5"/>
      <c r="CQ1215" s="5"/>
      <c r="CR1215" s="5"/>
      <c r="CS1215" s="5"/>
      <c r="CT1215" s="5"/>
      <c r="CU1215" s="5"/>
      <c r="CV1215" s="5"/>
      <c r="CW1215" s="5"/>
      <c r="CX1215" s="5"/>
      <c r="CY1215" s="5"/>
      <c r="CZ1215" s="5"/>
      <c r="DA1215" s="5"/>
      <c r="DB1215" s="5"/>
      <c r="DC1215" s="5"/>
      <c r="DD1215" s="5"/>
      <c r="DE1215" s="5"/>
      <c r="DF1215" s="5"/>
      <c r="DG1215" s="5"/>
      <c r="DH1215" s="5"/>
      <c r="DI1215" s="5"/>
      <c r="DJ1215" s="5"/>
      <c r="DK1215" s="5"/>
      <c r="DL1215" s="5"/>
      <c r="DM1215" s="5"/>
      <c r="DN1215" s="5"/>
      <c r="DO1215" s="5"/>
      <c r="DP1215" s="5"/>
      <c r="DQ1215" s="5"/>
      <c r="DR1215" s="5"/>
      <c r="DS1215" s="5"/>
      <c r="DT1215" s="5"/>
      <c r="DU1215" s="5"/>
      <c r="DV1215" s="5"/>
      <c r="DW1215" s="5"/>
      <c r="DX1215" s="5"/>
      <c r="DY1215" s="5"/>
      <c r="DZ1215" s="5"/>
      <c r="EA1215" s="5"/>
      <c r="EB1215" s="5"/>
      <c r="EC1215" s="5"/>
      <c r="ED1215" s="5"/>
      <c r="EE1215" s="5"/>
      <c r="EF1215" s="5"/>
      <c r="EG1215" s="5"/>
      <c r="EH1215" s="5"/>
      <c r="EI1215" s="5"/>
      <c r="EJ1215" s="5"/>
      <c r="EK1215" s="5"/>
      <c r="EL1215" s="5"/>
      <c r="EM1215" s="5"/>
      <c r="EN1215" s="5"/>
      <c r="EO1215" s="5"/>
      <c r="EP1215" s="5"/>
      <c r="EQ1215" s="5"/>
      <c r="ER1215" s="5"/>
      <c r="ES1215" s="5"/>
      <c r="ET1215" s="5"/>
      <c r="EU1215" s="5"/>
      <c r="EV1215" s="5"/>
      <c r="EW1215" s="5"/>
      <c r="EX1215" s="5"/>
      <c r="EY1215" s="5"/>
      <c r="EZ1215" s="5"/>
      <c r="FA1215" s="5"/>
      <c r="FB1215" s="5"/>
      <c r="FC1215" s="5"/>
      <c r="FD1215" s="5"/>
      <c r="FE1215" s="5"/>
      <c r="FF1215" s="5"/>
      <c r="FG1215" s="5"/>
      <c r="FH1215" s="5"/>
      <c r="FI1215" s="5"/>
      <c r="FJ1215" s="5"/>
      <c r="FK1215" s="5"/>
      <c r="FL1215" s="5"/>
      <c r="FM1215" s="5"/>
      <c r="FN1215" s="5"/>
      <c r="FO1215" s="5"/>
      <c r="FP1215" s="5"/>
      <c r="FQ1215" s="5"/>
      <c r="FR1215" s="5"/>
      <c r="FS1215" s="5"/>
      <c r="FT1215" s="5"/>
      <c r="FU1215" s="5"/>
      <c r="FV1215" s="5"/>
      <c r="FW1215" s="5"/>
      <c r="FX1215" s="5"/>
      <c r="FY1215" s="5"/>
      <c r="FZ1215" s="5"/>
      <c r="GA1215" s="5"/>
      <c r="GB1215" s="5"/>
      <c r="GC1215" s="5"/>
      <c r="GD1215" s="5"/>
      <c r="GE1215" s="5"/>
      <c r="GF1215" s="5"/>
      <c r="GG1215" s="5"/>
      <c r="GH1215" s="5"/>
      <c r="GI1215" s="5"/>
      <c r="GJ1215" s="5"/>
      <c r="GK1215" s="5"/>
      <c r="GL1215" s="5"/>
      <c r="GM1215" s="5"/>
      <c r="GN1215" s="5"/>
      <c r="GO1215" s="5"/>
      <c r="GP1215" s="5"/>
      <c r="GQ1215" s="5"/>
      <c r="GR1215" s="5"/>
      <c r="GS1215" s="5"/>
      <c r="GT1215" s="5"/>
      <c r="GU1215" s="5"/>
      <c r="GV1215" s="5"/>
      <c r="GW1215" s="5"/>
      <c r="GX1215" s="5"/>
      <c r="GY1215" s="5"/>
      <c r="GZ1215" s="5"/>
      <c r="HA1215" s="5"/>
      <c r="HB1215" s="5"/>
      <c r="HC1215" s="5"/>
      <c r="HD1215" s="5"/>
      <c r="HE1215" s="5"/>
      <c r="HF1215" s="5"/>
      <c r="HG1215" s="5"/>
      <c r="HH1215" s="5"/>
      <c r="HI1215" s="5"/>
      <c r="HJ1215" s="5"/>
      <c r="HK1215" s="5"/>
      <c r="HL1215" s="5"/>
      <c r="HM1215" s="5"/>
      <c r="HN1215" s="5"/>
      <c r="HO1215" s="5"/>
      <c r="HP1215" s="5"/>
      <c r="HQ1215" s="5"/>
      <c r="HR1215" s="5"/>
      <c r="HS1215" s="5"/>
      <c r="HT1215" s="5"/>
      <c r="HU1215" s="5"/>
      <c r="HV1215" s="5"/>
      <c r="HW1215" s="5"/>
      <c r="HX1215" s="5"/>
      <c r="HY1215" s="5"/>
      <c r="HZ1215" s="5"/>
      <c r="IA1215" s="5"/>
      <c r="IB1215" s="5"/>
      <c r="IC1215" s="5"/>
      <c r="ID1215" s="5"/>
    </row>
    <row r="1217" spans="1:238" s="210" customFormat="1">
      <c r="A1217" s="122"/>
      <c r="B1217" s="116"/>
      <c r="C1217" s="117"/>
      <c r="D1217" s="118"/>
      <c r="E1217" s="119"/>
      <c r="F1217" s="120"/>
      <c r="G1217" s="121"/>
      <c r="H1217" s="6"/>
      <c r="I1217" s="40"/>
      <c r="J1217" s="41"/>
      <c r="K1217" s="42"/>
      <c r="L1217" s="38"/>
      <c r="N1217" s="39"/>
      <c r="O1217" s="39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5"/>
      <c r="BG1217" s="5"/>
      <c r="BH1217" s="5"/>
      <c r="BI1217" s="5"/>
      <c r="BJ1217" s="5"/>
      <c r="BK1217" s="5"/>
      <c r="BL1217" s="5"/>
      <c r="BM1217" s="5"/>
      <c r="BN1217" s="5"/>
      <c r="BO1217" s="5"/>
      <c r="BP1217" s="5"/>
      <c r="BQ1217" s="5"/>
      <c r="BR1217" s="5"/>
      <c r="BS1217" s="5"/>
      <c r="BT1217" s="5"/>
      <c r="BU1217" s="5"/>
      <c r="BV1217" s="5"/>
      <c r="BW1217" s="5"/>
      <c r="BX1217" s="5"/>
      <c r="BY1217" s="5"/>
      <c r="BZ1217" s="5"/>
      <c r="CA1217" s="5"/>
      <c r="CB1217" s="5"/>
      <c r="CC1217" s="5"/>
      <c r="CD1217" s="5"/>
      <c r="CE1217" s="5"/>
      <c r="CF1217" s="5"/>
      <c r="CG1217" s="5"/>
      <c r="CH1217" s="5"/>
      <c r="CI1217" s="5"/>
      <c r="CJ1217" s="5"/>
      <c r="CK1217" s="5"/>
      <c r="CL1217" s="5"/>
      <c r="CM1217" s="5"/>
      <c r="CN1217" s="5"/>
      <c r="CO1217" s="5"/>
      <c r="CP1217" s="5"/>
      <c r="CQ1217" s="5"/>
      <c r="CR1217" s="5"/>
      <c r="CS1217" s="5"/>
      <c r="CT1217" s="5"/>
      <c r="CU1217" s="5"/>
      <c r="CV1217" s="5"/>
      <c r="CW1217" s="5"/>
      <c r="CX1217" s="5"/>
      <c r="CY1217" s="5"/>
      <c r="CZ1217" s="5"/>
      <c r="DA1217" s="5"/>
      <c r="DB1217" s="5"/>
      <c r="DC1217" s="5"/>
      <c r="DD1217" s="5"/>
      <c r="DE1217" s="5"/>
      <c r="DF1217" s="5"/>
      <c r="DG1217" s="5"/>
      <c r="DH1217" s="5"/>
      <c r="DI1217" s="5"/>
      <c r="DJ1217" s="5"/>
      <c r="DK1217" s="5"/>
      <c r="DL1217" s="5"/>
      <c r="DM1217" s="5"/>
      <c r="DN1217" s="5"/>
      <c r="DO1217" s="5"/>
      <c r="DP1217" s="5"/>
      <c r="DQ1217" s="5"/>
      <c r="DR1217" s="5"/>
      <c r="DS1217" s="5"/>
      <c r="DT1217" s="5"/>
      <c r="DU1217" s="5"/>
      <c r="DV1217" s="5"/>
      <c r="DW1217" s="5"/>
      <c r="DX1217" s="5"/>
      <c r="DY1217" s="5"/>
      <c r="DZ1217" s="5"/>
      <c r="EA1217" s="5"/>
      <c r="EB1217" s="5"/>
      <c r="EC1217" s="5"/>
      <c r="ED1217" s="5"/>
      <c r="EE1217" s="5"/>
      <c r="EF1217" s="5"/>
      <c r="EG1217" s="5"/>
      <c r="EH1217" s="5"/>
      <c r="EI1217" s="5"/>
      <c r="EJ1217" s="5"/>
      <c r="EK1217" s="5"/>
      <c r="EL1217" s="5"/>
      <c r="EM1217" s="5"/>
      <c r="EN1217" s="5"/>
      <c r="EO1217" s="5"/>
      <c r="EP1217" s="5"/>
      <c r="EQ1217" s="5"/>
      <c r="ER1217" s="5"/>
      <c r="ES1217" s="5"/>
      <c r="ET1217" s="5"/>
      <c r="EU1217" s="5"/>
      <c r="EV1217" s="5"/>
      <c r="EW1217" s="5"/>
      <c r="EX1217" s="5"/>
      <c r="EY1217" s="5"/>
      <c r="EZ1217" s="5"/>
      <c r="FA1217" s="5"/>
      <c r="FB1217" s="5"/>
      <c r="FC1217" s="5"/>
      <c r="FD1217" s="5"/>
      <c r="FE1217" s="5"/>
      <c r="FF1217" s="5"/>
      <c r="FG1217" s="5"/>
      <c r="FH1217" s="5"/>
      <c r="FI1217" s="5"/>
      <c r="FJ1217" s="5"/>
      <c r="FK1217" s="5"/>
      <c r="FL1217" s="5"/>
      <c r="FM1217" s="5"/>
      <c r="FN1217" s="5"/>
      <c r="FO1217" s="5"/>
      <c r="FP1217" s="5"/>
      <c r="FQ1217" s="5"/>
      <c r="FR1217" s="5"/>
      <c r="FS1217" s="5"/>
      <c r="FT1217" s="5"/>
      <c r="FU1217" s="5"/>
      <c r="FV1217" s="5"/>
      <c r="FW1217" s="5"/>
      <c r="FX1217" s="5"/>
      <c r="FY1217" s="5"/>
      <c r="FZ1217" s="5"/>
      <c r="GA1217" s="5"/>
      <c r="GB1217" s="5"/>
      <c r="GC1217" s="5"/>
      <c r="GD1217" s="5"/>
      <c r="GE1217" s="5"/>
      <c r="GF1217" s="5"/>
      <c r="GG1217" s="5"/>
      <c r="GH1217" s="5"/>
      <c r="GI1217" s="5"/>
      <c r="GJ1217" s="5"/>
      <c r="GK1217" s="5"/>
      <c r="GL1217" s="5"/>
      <c r="GM1217" s="5"/>
      <c r="GN1217" s="5"/>
      <c r="GO1217" s="5"/>
      <c r="GP1217" s="5"/>
      <c r="GQ1217" s="5"/>
      <c r="GR1217" s="5"/>
      <c r="GS1217" s="5"/>
      <c r="GT1217" s="5"/>
      <c r="GU1217" s="5"/>
      <c r="GV1217" s="5"/>
      <c r="GW1217" s="5"/>
      <c r="GX1217" s="5"/>
      <c r="GY1217" s="5"/>
      <c r="GZ1217" s="5"/>
      <c r="HA1217" s="5"/>
      <c r="HB1217" s="5"/>
      <c r="HC1217" s="5"/>
      <c r="HD1217" s="5"/>
      <c r="HE1217" s="5"/>
      <c r="HF1217" s="5"/>
      <c r="HG1217" s="5"/>
      <c r="HH1217" s="5"/>
      <c r="HI1217" s="5"/>
      <c r="HJ1217" s="5"/>
      <c r="HK1217" s="5"/>
      <c r="HL1217" s="5"/>
      <c r="HM1217" s="5"/>
      <c r="HN1217" s="5"/>
      <c r="HO1217" s="5"/>
      <c r="HP1217" s="5"/>
      <c r="HQ1217" s="5"/>
      <c r="HR1217" s="5"/>
      <c r="HS1217" s="5"/>
      <c r="HT1217" s="5"/>
      <c r="HU1217" s="5"/>
      <c r="HV1217" s="5"/>
      <c r="HW1217" s="5"/>
      <c r="HX1217" s="5"/>
      <c r="HY1217" s="5"/>
      <c r="HZ1217" s="5"/>
      <c r="IA1217" s="5"/>
      <c r="IB1217" s="5"/>
      <c r="IC1217" s="5"/>
      <c r="ID1217" s="5"/>
    </row>
    <row r="1219" spans="1:238" s="210" customFormat="1">
      <c r="A1219" s="122"/>
      <c r="B1219" s="116"/>
      <c r="C1219" s="117"/>
      <c r="D1219" s="118"/>
      <c r="E1219" s="119"/>
      <c r="F1219" s="120"/>
      <c r="G1219" s="121"/>
      <c r="H1219" s="6"/>
      <c r="I1219" s="40"/>
      <c r="J1219" s="41"/>
      <c r="K1219" s="42"/>
      <c r="L1219" s="38"/>
      <c r="N1219" s="39"/>
      <c r="O1219" s="39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5"/>
      <c r="BG1219" s="5"/>
      <c r="BH1219" s="5"/>
      <c r="BI1219" s="5"/>
      <c r="BJ1219" s="5"/>
      <c r="BK1219" s="5"/>
      <c r="BL1219" s="5"/>
      <c r="BM1219" s="5"/>
      <c r="BN1219" s="5"/>
      <c r="BO1219" s="5"/>
      <c r="BP1219" s="5"/>
      <c r="BQ1219" s="5"/>
      <c r="BR1219" s="5"/>
      <c r="BS1219" s="5"/>
      <c r="BT1219" s="5"/>
      <c r="BU1219" s="5"/>
      <c r="BV1219" s="5"/>
      <c r="BW1219" s="5"/>
      <c r="BX1219" s="5"/>
      <c r="BY1219" s="5"/>
      <c r="BZ1219" s="5"/>
      <c r="CA1219" s="5"/>
      <c r="CB1219" s="5"/>
      <c r="CC1219" s="5"/>
      <c r="CD1219" s="5"/>
      <c r="CE1219" s="5"/>
      <c r="CF1219" s="5"/>
      <c r="CG1219" s="5"/>
      <c r="CH1219" s="5"/>
      <c r="CI1219" s="5"/>
      <c r="CJ1219" s="5"/>
      <c r="CK1219" s="5"/>
      <c r="CL1219" s="5"/>
      <c r="CM1219" s="5"/>
      <c r="CN1219" s="5"/>
      <c r="CO1219" s="5"/>
      <c r="CP1219" s="5"/>
      <c r="CQ1219" s="5"/>
      <c r="CR1219" s="5"/>
      <c r="CS1219" s="5"/>
      <c r="CT1219" s="5"/>
      <c r="CU1219" s="5"/>
      <c r="CV1219" s="5"/>
      <c r="CW1219" s="5"/>
      <c r="CX1219" s="5"/>
      <c r="CY1219" s="5"/>
      <c r="CZ1219" s="5"/>
      <c r="DA1219" s="5"/>
      <c r="DB1219" s="5"/>
      <c r="DC1219" s="5"/>
      <c r="DD1219" s="5"/>
      <c r="DE1219" s="5"/>
      <c r="DF1219" s="5"/>
      <c r="DG1219" s="5"/>
      <c r="DH1219" s="5"/>
      <c r="DI1219" s="5"/>
      <c r="DJ1219" s="5"/>
      <c r="DK1219" s="5"/>
      <c r="DL1219" s="5"/>
      <c r="DM1219" s="5"/>
      <c r="DN1219" s="5"/>
      <c r="DO1219" s="5"/>
      <c r="DP1219" s="5"/>
      <c r="DQ1219" s="5"/>
      <c r="DR1219" s="5"/>
      <c r="DS1219" s="5"/>
      <c r="DT1219" s="5"/>
      <c r="DU1219" s="5"/>
      <c r="DV1219" s="5"/>
      <c r="DW1219" s="5"/>
      <c r="DX1219" s="5"/>
      <c r="DY1219" s="5"/>
      <c r="DZ1219" s="5"/>
      <c r="EA1219" s="5"/>
      <c r="EB1219" s="5"/>
      <c r="EC1219" s="5"/>
      <c r="ED1219" s="5"/>
      <c r="EE1219" s="5"/>
      <c r="EF1219" s="5"/>
      <c r="EG1219" s="5"/>
      <c r="EH1219" s="5"/>
      <c r="EI1219" s="5"/>
      <c r="EJ1219" s="5"/>
      <c r="EK1219" s="5"/>
      <c r="EL1219" s="5"/>
      <c r="EM1219" s="5"/>
      <c r="EN1219" s="5"/>
      <c r="EO1219" s="5"/>
      <c r="EP1219" s="5"/>
      <c r="EQ1219" s="5"/>
      <c r="ER1219" s="5"/>
      <c r="ES1219" s="5"/>
      <c r="ET1219" s="5"/>
      <c r="EU1219" s="5"/>
      <c r="EV1219" s="5"/>
      <c r="EW1219" s="5"/>
      <c r="EX1219" s="5"/>
      <c r="EY1219" s="5"/>
      <c r="EZ1219" s="5"/>
      <c r="FA1219" s="5"/>
      <c r="FB1219" s="5"/>
      <c r="FC1219" s="5"/>
      <c r="FD1219" s="5"/>
      <c r="FE1219" s="5"/>
      <c r="FF1219" s="5"/>
      <c r="FG1219" s="5"/>
      <c r="FH1219" s="5"/>
      <c r="FI1219" s="5"/>
      <c r="FJ1219" s="5"/>
      <c r="FK1219" s="5"/>
      <c r="FL1219" s="5"/>
      <c r="FM1219" s="5"/>
      <c r="FN1219" s="5"/>
      <c r="FO1219" s="5"/>
      <c r="FP1219" s="5"/>
      <c r="FQ1219" s="5"/>
      <c r="FR1219" s="5"/>
      <c r="FS1219" s="5"/>
      <c r="FT1219" s="5"/>
      <c r="FU1219" s="5"/>
      <c r="FV1219" s="5"/>
      <c r="FW1219" s="5"/>
      <c r="FX1219" s="5"/>
      <c r="FY1219" s="5"/>
      <c r="FZ1219" s="5"/>
      <c r="GA1219" s="5"/>
      <c r="GB1219" s="5"/>
      <c r="GC1219" s="5"/>
      <c r="GD1219" s="5"/>
      <c r="GE1219" s="5"/>
      <c r="GF1219" s="5"/>
      <c r="GG1219" s="5"/>
      <c r="GH1219" s="5"/>
      <c r="GI1219" s="5"/>
      <c r="GJ1219" s="5"/>
      <c r="GK1219" s="5"/>
      <c r="GL1219" s="5"/>
      <c r="GM1219" s="5"/>
      <c r="GN1219" s="5"/>
      <c r="GO1219" s="5"/>
      <c r="GP1219" s="5"/>
      <c r="GQ1219" s="5"/>
      <c r="GR1219" s="5"/>
      <c r="GS1219" s="5"/>
      <c r="GT1219" s="5"/>
      <c r="GU1219" s="5"/>
      <c r="GV1219" s="5"/>
      <c r="GW1219" s="5"/>
      <c r="GX1219" s="5"/>
      <c r="GY1219" s="5"/>
      <c r="GZ1219" s="5"/>
      <c r="HA1219" s="5"/>
      <c r="HB1219" s="5"/>
      <c r="HC1219" s="5"/>
      <c r="HD1219" s="5"/>
      <c r="HE1219" s="5"/>
      <c r="HF1219" s="5"/>
      <c r="HG1219" s="5"/>
      <c r="HH1219" s="5"/>
      <c r="HI1219" s="5"/>
      <c r="HJ1219" s="5"/>
      <c r="HK1219" s="5"/>
      <c r="HL1219" s="5"/>
      <c r="HM1219" s="5"/>
      <c r="HN1219" s="5"/>
      <c r="HO1219" s="5"/>
      <c r="HP1219" s="5"/>
      <c r="HQ1219" s="5"/>
      <c r="HR1219" s="5"/>
      <c r="HS1219" s="5"/>
      <c r="HT1219" s="5"/>
      <c r="HU1219" s="5"/>
      <c r="HV1219" s="5"/>
      <c r="HW1219" s="5"/>
      <c r="HX1219" s="5"/>
      <c r="HY1219" s="5"/>
      <c r="HZ1219" s="5"/>
      <c r="IA1219" s="5"/>
      <c r="IB1219" s="5"/>
      <c r="IC1219" s="5"/>
      <c r="ID1219" s="5"/>
    </row>
    <row r="1221" spans="1:238" s="210" customFormat="1">
      <c r="A1221" s="122"/>
      <c r="B1221" s="116"/>
      <c r="C1221" s="117"/>
      <c r="D1221" s="118"/>
      <c r="E1221" s="119"/>
      <c r="F1221" s="120"/>
      <c r="G1221" s="121"/>
      <c r="H1221" s="6"/>
      <c r="I1221" s="40"/>
      <c r="J1221" s="41"/>
      <c r="K1221" s="42"/>
      <c r="L1221" s="38"/>
      <c r="N1221" s="39"/>
      <c r="O1221" s="39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  <c r="BG1221" s="5"/>
      <c r="BH1221" s="5"/>
      <c r="BI1221" s="5"/>
      <c r="BJ1221" s="5"/>
      <c r="BK1221" s="5"/>
      <c r="BL1221" s="5"/>
      <c r="BM1221" s="5"/>
      <c r="BN1221" s="5"/>
      <c r="BO1221" s="5"/>
      <c r="BP1221" s="5"/>
      <c r="BQ1221" s="5"/>
      <c r="BR1221" s="5"/>
      <c r="BS1221" s="5"/>
      <c r="BT1221" s="5"/>
      <c r="BU1221" s="5"/>
      <c r="BV1221" s="5"/>
      <c r="BW1221" s="5"/>
      <c r="BX1221" s="5"/>
      <c r="BY1221" s="5"/>
      <c r="BZ1221" s="5"/>
      <c r="CA1221" s="5"/>
      <c r="CB1221" s="5"/>
      <c r="CC1221" s="5"/>
      <c r="CD1221" s="5"/>
      <c r="CE1221" s="5"/>
      <c r="CF1221" s="5"/>
      <c r="CG1221" s="5"/>
      <c r="CH1221" s="5"/>
      <c r="CI1221" s="5"/>
      <c r="CJ1221" s="5"/>
      <c r="CK1221" s="5"/>
      <c r="CL1221" s="5"/>
      <c r="CM1221" s="5"/>
      <c r="CN1221" s="5"/>
      <c r="CO1221" s="5"/>
      <c r="CP1221" s="5"/>
      <c r="CQ1221" s="5"/>
      <c r="CR1221" s="5"/>
      <c r="CS1221" s="5"/>
      <c r="CT1221" s="5"/>
      <c r="CU1221" s="5"/>
      <c r="CV1221" s="5"/>
      <c r="CW1221" s="5"/>
      <c r="CX1221" s="5"/>
      <c r="CY1221" s="5"/>
      <c r="CZ1221" s="5"/>
      <c r="DA1221" s="5"/>
      <c r="DB1221" s="5"/>
      <c r="DC1221" s="5"/>
      <c r="DD1221" s="5"/>
      <c r="DE1221" s="5"/>
      <c r="DF1221" s="5"/>
      <c r="DG1221" s="5"/>
      <c r="DH1221" s="5"/>
      <c r="DI1221" s="5"/>
      <c r="DJ1221" s="5"/>
      <c r="DK1221" s="5"/>
      <c r="DL1221" s="5"/>
      <c r="DM1221" s="5"/>
      <c r="DN1221" s="5"/>
      <c r="DO1221" s="5"/>
      <c r="DP1221" s="5"/>
      <c r="DQ1221" s="5"/>
      <c r="DR1221" s="5"/>
      <c r="DS1221" s="5"/>
      <c r="DT1221" s="5"/>
      <c r="DU1221" s="5"/>
      <c r="DV1221" s="5"/>
      <c r="DW1221" s="5"/>
      <c r="DX1221" s="5"/>
      <c r="DY1221" s="5"/>
      <c r="DZ1221" s="5"/>
      <c r="EA1221" s="5"/>
      <c r="EB1221" s="5"/>
      <c r="EC1221" s="5"/>
      <c r="ED1221" s="5"/>
      <c r="EE1221" s="5"/>
      <c r="EF1221" s="5"/>
      <c r="EG1221" s="5"/>
      <c r="EH1221" s="5"/>
      <c r="EI1221" s="5"/>
      <c r="EJ1221" s="5"/>
      <c r="EK1221" s="5"/>
      <c r="EL1221" s="5"/>
      <c r="EM1221" s="5"/>
      <c r="EN1221" s="5"/>
      <c r="EO1221" s="5"/>
      <c r="EP1221" s="5"/>
      <c r="EQ1221" s="5"/>
      <c r="ER1221" s="5"/>
      <c r="ES1221" s="5"/>
      <c r="ET1221" s="5"/>
      <c r="EU1221" s="5"/>
      <c r="EV1221" s="5"/>
      <c r="EW1221" s="5"/>
      <c r="EX1221" s="5"/>
      <c r="EY1221" s="5"/>
      <c r="EZ1221" s="5"/>
      <c r="FA1221" s="5"/>
      <c r="FB1221" s="5"/>
      <c r="FC1221" s="5"/>
      <c r="FD1221" s="5"/>
      <c r="FE1221" s="5"/>
      <c r="FF1221" s="5"/>
      <c r="FG1221" s="5"/>
      <c r="FH1221" s="5"/>
      <c r="FI1221" s="5"/>
      <c r="FJ1221" s="5"/>
      <c r="FK1221" s="5"/>
      <c r="FL1221" s="5"/>
      <c r="FM1221" s="5"/>
      <c r="FN1221" s="5"/>
      <c r="FO1221" s="5"/>
      <c r="FP1221" s="5"/>
      <c r="FQ1221" s="5"/>
      <c r="FR1221" s="5"/>
      <c r="FS1221" s="5"/>
      <c r="FT1221" s="5"/>
      <c r="FU1221" s="5"/>
      <c r="FV1221" s="5"/>
      <c r="FW1221" s="5"/>
      <c r="FX1221" s="5"/>
      <c r="FY1221" s="5"/>
      <c r="FZ1221" s="5"/>
      <c r="GA1221" s="5"/>
      <c r="GB1221" s="5"/>
      <c r="GC1221" s="5"/>
      <c r="GD1221" s="5"/>
      <c r="GE1221" s="5"/>
      <c r="GF1221" s="5"/>
      <c r="GG1221" s="5"/>
      <c r="GH1221" s="5"/>
      <c r="GI1221" s="5"/>
      <c r="GJ1221" s="5"/>
      <c r="GK1221" s="5"/>
      <c r="GL1221" s="5"/>
      <c r="GM1221" s="5"/>
      <c r="GN1221" s="5"/>
      <c r="GO1221" s="5"/>
      <c r="GP1221" s="5"/>
      <c r="GQ1221" s="5"/>
      <c r="GR1221" s="5"/>
      <c r="GS1221" s="5"/>
      <c r="GT1221" s="5"/>
      <c r="GU1221" s="5"/>
      <c r="GV1221" s="5"/>
      <c r="GW1221" s="5"/>
      <c r="GX1221" s="5"/>
      <c r="GY1221" s="5"/>
      <c r="GZ1221" s="5"/>
      <c r="HA1221" s="5"/>
      <c r="HB1221" s="5"/>
      <c r="HC1221" s="5"/>
      <c r="HD1221" s="5"/>
      <c r="HE1221" s="5"/>
      <c r="HF1221" s="5"/>
      <c r="HG1221" s="5"/>
      <c r="HH1221" s="5"/>
      <c r="HI1221" s="5"/>
      <c r="HJ1221" s="5"/>
      <c r="HK1221" s="5"/>
      <c r="HL1221" s="5"/>
      <c r="HM1221" s="5"/>
      <c r="HN1221" s="5"/>
      <c r="HO1221" s="5"/>
      <c r="HP1221" s="5"/>
      <c r="HQ1221" s="5"/>
      <c r="HR1221" s="5"/>
      <c r="HS1221" s="5"/>
      <c r="HT1221" s="5"/>
      <c r="HU1221" s="5"/>
      <c r="HV1221" s="5"/>
      <c r="HW1221" s="5"/>
      <c r="HX1221" s="5"/>
      <c r="HY1221" s="5"/>
      <c r="HZ1221" s="5"/>
      <c r="IA1221" s="5"/>
      <c r="IB1221" s="5"/>
      <c r="IC1221" s="5"/>
      <c r="ID1221" s="5"/>
    </row>
    <row r="1223" spans="1:238" s="210" customFormat="1">
      <c r="A1223" s="122"/>
      <c r="B1223" s="116"/>
      <c r="C1223" s="117"/>
      <c r="D1223" s="118"/>
      <c r="E1223" s="119"/>
      <c r="F1223" s="120"/>
      <c r="G1223" s="121"/>
      <c r="H1223" s="6"/>
      <c r="I1223" s="40"/>
      <c r="J1223" s="41"/>
      <c r="K1223" s="42"/>
      <c r="L1223" s="38"/>
      <c r="N1223" s="39"/>
      <c r="O1223" s="39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5"/>
      <c r="BG1223" s="5"/>
      <c r="BH1223" s="5"/>
      <c r="BI1223" s="5"/>
      <c r="BJ1223" s="5"/>
      <c r="BK1223" s="5"/>
      <c r="BL1223" s="5"/>
      <c r="BM1223" s="5"/>
      <c r="BN1223" s="5"/>
      <c r="BO1223" s="5"/>
      <c r="BP1223" s="5"/>
      <c r="BQ1223" s="5"/>
      <c r="BR1223" s="5"/>
      <c r="BS1223" s="5"/>
      <c r="BT1223" s="5"/>
      <c r="BU1223" s="5"/>
      <c r="BV1223" s="5"/>
      <c r="BW1223" s="5"/>
      <c r="BX1223" s="5"/>
      <c r="BY1223" s="5"/>
      <c r="BZ1223" s="5"/>
      <c r="CA1223" s="5"/>
      <c r="CB1223" s="5"/>
      <c r="CC1223" s="5"/>
      <c r="CD1223" s="5"/>
      <c r="CE1223" s="5"/>
      <c r="CF1223" s="5"/>
      <c r="CG1223" s="5"/>
      <c r="CH1223" s="5"/>
      <c r="CI1223" s="5"/>
      <c r="CJ1223" s="5"/>
      <c r="CK1223" s="5"/>
      <c r="CL1223" s="5"/>
      <c r="CM1223" s="5"/>
      <c r="CN1223" s="5"/>
      <c r="CO1223" s="5"/>
      <c r="CP1223" s="5"/>
      <c r="CQ1223" s="5"/>
      <c r="CR1223" s="5"/>
      <c r="CS1223" s="5"/>
      <c r="CT1223" s="5"/>
      <c r="CU1223" s="5"/>
      <c r="CV1223" s="5"/>
      <c r="CW1223" s="5"/>
      <c r="CX1223" s="5"/>
      <c r="CY1223" s="5"/>
      <c r="CZ1223" s="5"/>
      <c r="DA1223" s="5"/>
      <c r="DB1223" s="5"/>
      <c r="DC1223" s="5"/>
      <c r="DD1223" s="5"/>
      <c r="DE1223" s="5"/>
      <c r="DF1223" s="5"/>
      <c r="DG1223" s="5"/>
      <c r="DH1223" s="5"/>
      <c r="DI1223" s="5"/>
      <c r="DJ1223" s="5"/>
      <c r="DK1223" s="5"/>
      <c r="DL1223" s="5"/>
      <c r="DM1223" s="5"/>
      <c r="DN1223" s="5"/>
      <c r="DO1223" s="5"/>
      <c r="DP1223" s="5"/>
      <c r="DQ1223" s="5"/>
      <c r="DR1223" s="5"/>
      <c r="DS1223" s="5"/>
      <c r="DT1223" s="5"/>
      <c r="DU1223" s="5"/>
      <c r="DV1223" s="5"/>
      <c r="DW1223" s="5"/>
      <c r="DX1223" s="5"/>
      <c r="DY1223" s="5"/>
      <c r="DZ1223" s="5"/>
      <c r="EA1223" s="5"/>
      <c r="EB1223" s="5"/>
      <c r="EC1223" s="5"/>
      <c r="ED1223" s="5"/>
      <c r="EE1223" s="5"/>
      <c r="EF1223" s="5"/>
      <c r="EG1223" s="5"/>
      <c r="EH1223" s="5"/>
      <c r="EI1223" s="5"/>
      <c r="EJ1223" s="5"/>
      <c r="EK1223" s="5"/>
      <c r="EL1223" s="5"/>
      <c r="EM1223" s="5"/>
      <c r="EN1223" s="5"/>
      <c r="EO1223" s="5"/>
      <c r="EP1223" s="5"/>
      <c r="EQ1223" s="5"/>
      <c r="ER1223" s="5"/>
      <c r="ES1223" s="5"/>
      <c r="ET1223" s="5"/>
      <c r="EU1223" s="5"/>
      <c r="EV1223" s="5"/>
      <c r="EW1223" s="5"/>
      <c r="EX1223" s="5"/>
      <c r="EY1223" s="5"/>
      <c r="EZ1223" s="5"/>
      <c r="FA1223" s="5"/>
      <c r="FB1223" s="5"/>
      <c r="FC1223" s="5"/>
      <c r="FD1223" s="5"/>
      <c r="FE1223" s="5"/>
      <c r="FF1223" s="5"/>
      <c r="FG1223" s="5"/>
      <c r="FH1223" s="5"/>
      <c r="FI1223" s="5"/>
      <c r="FJ1223" s="5"/>
      <c r="FK1223" s="5"/>
      <c r="FL1223" s="5"/>
      <c r="FM1223" s="5"/>
      <c r="FN1223" s="5"/>
      <c r="FO1223" s="5"/>
      <c r="FP1223" s="5"/>
      <c r="FQ1223" s="5"/>
      <c r="FR1223" s="5"/>
      <c r="FS1223" s="5"/>
      <c r="FT1223" s="5"/>
      <c r="FU1223" s="5"/>
      <c r="FV1223" s="5"/>
      <c r="FW1223" s="5"/>
      <c r="FX1223" s="5"/>
      <c r="FY1223" s="5"/>
      <c r="FZ1223" s="5"/>
      <c r="GA1223" s="5"/>
      <c r="GB1223" s="5"/>
      <c r="GC1223" s="5"/>
      <c r="GD1223" s="5"/>
      <c r="GE1223" s="5"/>
      <c r="GF1223" s="5"/>
      <c r="GG1223" s="5"/>
      <c r="GH1223" s="5"/>
      <c r="GI1223" s="5"/>
      <c r="GJ1223" s="5"/>
      <c r="GK1223" s="5"/>
      <c r="GL1223" s="5"/>
      <c r="GM1223" s="5"/>
      <c r="GN1223" s="5"/>
      <c r="GO1223" s="5"/>
      <c r="GP1223" s="5"/>
      <c r="GQ1223" s="5"/>
      <c r="GR1223" s="5"/>
      <c r="GS1223" s="5"/>
      <c r="GT1223" s="5"/>
      <c r="GU1223" s="5"/>
      <c r="GV1223" s="5"/>
      <c r="GW1223" s="5"/>
      <c r="GX1223" s="5"/>
      <c r="GY1223" s="5"/>
      <c r="GZ1223" s="5"/>
      <c r="HA1223" s="5"/>
      <c r="HB1223" s="5"/>
      <c r="HC1223" s="5"/>
      <c r="HD1223" s="5"/>
      <c r="HE1223" s="5"/>
      <c r="HF1223" s="5"/>
      <c r="HG1223" s="5"/>
      <c r="HH1223" s="5"/>
      <c r="HI1223" s="5"/>
      <c r="HJ1223" s="5"/>
      <c r="HK1223" s="5"/>
      <c r="HL1223" s="5"/>
      <c r="HM1223" s="5"/>
      <c r="HN1223" s="5"/>
      <c r="HO1223" s="5"/>
      <c r="HP1223" s="5"/>
      <c r="HQ1223" s="5"/>
      <c r="HR1223" s="5"/>
      <c r="HS1223" s="5"/>
      <c r="HT1223" s="5"/>
      <c r="HU1223" s="5"/>
      <c r="HV1223" s="5"/>
      <c r="HW1223" s="5"/>
      <c r="HX1223" s="5"/>
      <c r="HY1223" s="5"/>
      <c r="HZ1223" s="5"/>
      <c r="IA1223" s="5"/>
      <c r="IB1223" s="5"/>
      <c r="IC1223" s="5"/>
      <c r="ID1223" s="5"/>
    </row>
    <row r="1225" spans="1:238" s="210" customFormat="1">
      <c r="A1225" s="122"/>
      <c r="B1225" s="116"/>
      <c r="C1225" s="117"/>
      <c r="D1225" s="118"/>
      <c r="E1225" s="119"/>
      <c r="F1225" s="120"/>
      <c r="G1225" s="121"/>
      <c r="H1225" s="6"/>
      <c r="I1225" s="40"/>
      <c r="J1225" s="41"/>
      <c r="K1225" s="42"/>
      <c r="L1225" s="38"/>
      <c r="N1225" s="39"/>
      <c r="O1225" s="39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5"/>
      <c r="BG1225" s="5"/>
      <c r="BH1225" s="5"/>
      <c r="BI1225" s="5"/>
      <c r="BJ1225" s="5"/>
      <c r="BK1225" s="5"/>
      <c r="BL1225" s="5"/>
      <c r="BM1225" s="5"/>
      <c r="BN1225" s="5"/>
      <c r="BO1225" s="5"/>
      <c r="BP1225" s="5"/>
      <c r="BQ1225" s="5"/>
      <c r="BR1225" s="5"/>
      <c r="BS1225" s="5"/>
      <c r="BT1225" s="5"/>
      <c r="BU1225" s="5"/>
      <c r="BV1225" s="5"/>
      <c r="BW1225" s="5"/>
      <c r="BX1225" s="5"/>
      <c r="BY1225" s="5"/>
      <c r="BZ1225" s="5"/>
      <c r="CA1225" s="5"/>
      <c r="CB1225" s="5"/>
      <c r="CC1225" s="5"/>
      <c r="CD1225" s="5"/>
      <c r="CE1225" s="5"/>
      <c r="CF1225" s="5"/>
      <c r="CG1225" s="5"/>
      <c r="CH1225" s="5"/>
      <c r="CI1225" s="5"/>
      <c r="CJ1225" s="5"/>
      <c r="CK1225" s="5"/>
      <c r="CL1225" s="5"/>
      <c r="CM1225" s="5"/>
      <c r="CN1225" s="5"/>
      <c r="CO1225" s="5"/>
      <c r="CP1225" s="5"/>
      <c r="CQ1225" s="5"/>
      <c r="CR1225" s="5"/>
      <c r="CS1225" s="5"/>
      <c r="CT1225" s="5"/>
      <c r="CU1225" s="5"/>
      <c r="CV1225" s="5"/>
      <c r="CW1225" s="5"/>
      <c r="CX1225" s="5"/>
      <c r="CY1225" s="5"/>
      <c r="CZ1225" s="5"/>
      <c r="DA1225" s="5"/>
      <c r="DB1225" s="5"/>
      <c r="DC1225" s="5"/>
      <c r="DD1225" s="5"/>
      <c r="DE1225" s="5"/>
      <c r="DF1225" s="5"/>
      <c r="DG1225" s="5"/>
      <c r="DH1225" s="5"/>
      <c r="DI1225" s="5"/>
      <c r="DJ1225" s="5"/>
      <c r="DK1225" s="5"/>
      <c r="DL1225" s="5"/>
      <c r="DM1225" s="5"/>
      <c r="DN1225" s="5"/>
      <c r="DO1225" s="5"/>
      <c r="DP1225" s="5"/>
      <c r="DQ1225" s="5"/>
      <c r="DR1225" s="5"/>
      <c r="DS1225" s="5"/>
      <c r="DT1225" s="5"/>
      <c r="DU1225" s="5"/>
      <c r="DV1225" s="5"/>
      <c r="DW1225" s="5"/>
      <c r="DX1225" s="5"/>
      <c r="DY1225" s="5"/>
      <c r="DZ1225" s="5"/>
      <c r="EA1225" s="5"/>
      <c r="EB1225" s="5"/>
      <c r="EC1225" s="5"/>
      <c r="ED1225" s="5"/>
      <c r="EE1225" s="5"/>
      <c r="EF1225" s="5"/>
      <c r="EG1225" s="5"/>
      <c r="EH1225" s="5"/>
      <c r="EI1225" s="5"/>
      <c r="EJ1225" s="5"/>
      <c r="EK1225" s="5"/>
      <c r="EL1225" s="5"/>
      <c r="EM1225" s="5"/>
      <c r="EN1225" s="5"/>
      <c r="EO1225" s="5"/>
      <c r="EP1225" s="5"/>
      <c r="EQ1225" s="5"/>
      <c r="ER1225" s="5"/>
      <c r="ES1225" s="5"/>
      <c r="ET1225" s="5"/>
      <c r="EU1225" s="5"/>
      <c r="EV1225" s="5"/>
      <c r="EW1225" s="5"/>
      <c r="EX1225" s="5"/>
      <c r="EY1225" s="5"/>
      <c r="EZ1225" s="5"/>
      <c r="FA1225" s="5"/>
      <c r="FB1225" s="5"/>
      <c r="FC1225" s="5"/>
      <c r="FD1225" s="5"/>
      <c r="FE1225" s="5"/>
      <c r="FF1225" s="5"/>
      <c r="FG1225" s="5"/>
      <c r="FH1225" s="5"/>
      <c r="FI1225" s="5"/>
      <c r="FJ1225" s="5"/>
      <c r="FK1225" s="5"/>
      <c r="FL1225" s="5"/>
      <c r="FM1225" s="5"/>
      <c r="FN1225" s="5"/>
      <c r="FO1225" s="5"/>
      <c r="FP1225" s="5"/>
      <c r="FQ1225" s="5"/>
      <c r="FR1225" s="5"/>
      <c r="FS1225" s="5"/>
      <c r="FT1225" s="5"/>
      <c r="FU1225" s="5"/>
      <c r="FV1225" s="5"/>
      <c r="FW1225" s="5"/>
      <c r="FX1225" s="5"/>
      <c r="FY1225" s="5"/>
      <c r="FZ1225" s="5"/>
      <c r="GA1225" s="5"/>
      <c r="GB1225" s="5"/>
      <c r="GC1225" s="5"/>
      <c r="GD1225" s="5"/>
      <c r="GE1225" s="5"/>
      <c r="GF1225" s="5"/>
      <c r="GG1225" s="5"/>
      <c r="GH1225" s="5"/>
      <c r="GI1225" s="5"/>
      <c r="GJ1225" s="5"/>
      <c r="GK1225" s="5"/>
      <c r="GL1225" s="5"/>
      <c r="GM1225" s="5"/>
      <c r="GN1225" s="5"/>
      <c r="GO1225" s="5"/>
      <c r="GP1225" s="5"/>
      <c r="GQ1225" s="5"/>
      <c r="GR1225" s="5"/>
      <c r="GS1225" s="5"/>
      <c r="GT1225" s="5"/>
      <c r="GU1225" s="5"/>
      <c r="GV1225" s="5"/>
      <c r="GW1225" s="5"/>
      <c r="GX1225" s="5"/>
      <c r="GY1225" s="5"/>
      <c r="GZ1225" s="5"/>
      <c r="HA1225" s="5"/>
      <c r="HB1225" s="5"/>
      <c r="HC1225" s="5"/>
      <c r="HD1225" s="5"/>
      <c r="HE1225" s="5"/>
      <c r="HF1225" s="5"/>
      <c r="HG1225" s="5"/>
      <c r="HH1225" s="5"/>
      <c r="HI1225" s="5"/>
      <c r="HJ1225" s="5"/>
      <c r="HK1225" s="5"/>
      <c r="HL1225" s="5"/>
      <c r="HM1225" s="5"/>
      <c r="HN1225" s="5"/>
      <c r="HO1225" s="5"/>
      <c r="HP1225" s="5"/>
      <c r="HQ1225" s="5"/>
      <c r="HR1225" s="5"/>
      <c r="HS1225" s="5"/>
      <c r="HT1225" s="5"/>
      <c r="HU1225" s="5"/>
      <c r="HV1225" s="5"/>
      <c r="HW1225" s="5"/>
      <c r="HX1225" s="5"/>
      <c r="HY1225" s="5"/>
      <c r="HZ1225" s="5"/>
      <c r="IA1225" s="5"/>
      <c r="IB1225" s="5"/>
      <c r="IC1225" s="5"/>
      <c r="ID1225" s="5"/>
    </row>
    <row r="1227" spans="1:238" s="210" customFormat="1">
      <c r="A1227" s="122"/>
      <c r="B1227" s="116"/>
      <c r="C1227" s="117"/>
      <c r="D1227" s="118"/>
      <c r="E1227" s="119"/>
      <c r="F1227" s="120"/>
      <c r="G1227" s="121"/>
      <c r="H1227" s="6"/>
      <c r="I1227" s="40"/>
      <c r="J1227" s="41"/>
      <c r="K1227" s="42"/>
      <c r="L1227" s="38"/>
      <c r="N1227" s="39"/>
      <c r="O1227" s="39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5"/>
      <c r="BG1227" s="5"/>
      <c r="BH1227" s="5"/>
      <c r="BI1227" s="5"/>
      <c r="BJ1227" s="5"/>
      <c r="BK1227" s="5"/>
      <c r="BL1227" s="5"/>
      <c r="BM1227" s="5"/>
      <c r="BN1227" s="5"/>
      <c r="BO1227" s="5"/>
      <c r="BP1227" s="5"/>
      <c r="BQ1227" s="5"/>
      <c r="BR1227" s="5"/>
      <c r="BS1227" s="5"/>
      <c r="BT1227" s="5"/>
      <c r="BU1227" s="5"/>
      <c r="BV1227" s="5"/>
      <c r="BW1227" s="5"/>
      <c r="BX1227" s="5"/>
      <c r="BY1227" s="5"/>
      <c r="BZ1227" s="5"/>
      <c r="CA1227" s="5"/>
      <c r="CB1227" s="5"/>
      <c r="CC1227" s="5"/>
      <c r="CD1227" s="5"/>
      <c r="CE1227" s="5"/>
      <c r="CF1227" s="5"/>
      <c r="CG1227" s="5"/>
      <c r="CH1227" s="5"/>
      <c r="CI1227" s="5"/>
      <c r="CJ1227" s="5"/>
      <c r="CK1227" s="5"/>
      <c r="CL1227" s="5"/>
      <c r="CM1227" s="5"/>
      <c r="CN1227" s="5"/>
      <c r="CO1227" s="5"/>
      <c r="CP1227" s="5"/>
      <c r="CQ1227" s="5"/>
      <c r="CR1227" s="5"/>
      <c r="CS1227" s="5"/>
      <c r="CT1227" s="5"/>
      <c r="CU1227" s="5"/>
      <c r="CV1227" s="5"/>
      <c r="CW1227" s="5"/>
      <c r="CX1227" s="5"/>
      <c r="CY1227" s="5"/>
      <c r="CZ1227" s="5"/>
      <c r="DA1227" s="5"/>
      <c r="DB1227" s="5"/>
      <c r="DC1227" s="5"/>
      <c r="DD1227" s="5"/>
      <c r="DE1227" s="5"/>
      <c r="DF1227" s="5"/>
      <c r="DG1227" s="5"/>
      <c r="DH1227" s="5"/>
      <c r="DI1227" s="5"/>
      <c r="DJ1227" s="5"/>
      <c r="DK1227" s="5"/>
      <c r="DL1227" s="5"/>
      <c r="DM1227" s="5"/>
      <c r="DN1227" s="5"/>
      <c r="DO1227" s="5"/>
      <c r="DP1227" s="5"/>
      <c r="DQ1227" s="5"/>
      <c r="DR1227" s="5"/>
      <c r="DS1227" s="5"/>
      <c r="DT1227" s="5"/>
      <c r="DU1227" s="5"/>
      <c r="DV1227" s="5"/>
      <c r="DW1227" s="5"/>
      <c r="DX1227" s="5"/>
      <c r="DY1227" s="5"/>
      <c r="DZ1227" s="5"/>
      <c r="EA1227" s="5"/>
      <c r="EB1227" s="5"/>
      <c r="EC1227" s="5"/>
      <c r="ED1227" s="5"/>
      <c r="EE1227" s="5"/>
      <c r="EF1227" s="5"/>
      <c r="EG1227" s="5"/>
      <c r="EH1227" s="5"/>
      <c r="EI1227" s="5"/>
      <c r="EJ1227" s="5"/>
      <c r="EK1227" s="5"/>
      <c r="EL1227" s="5"/>
      <c r="EM1227" s="5"/>
      <c r="EN1227" s="5"/>
      <c r="EO1227" s="5"/>
      <c r="EP1227" s="5"/>
      <c r="EQ1227" s="5"/>
      <c r="ER1227" s="5"/>
      <c r="ES1227" s="5"/>
      <c r="ET1227" s="5"/>
      <c r="EU1227" s="5"/>
      <c r="EV1227" s="5"/>
      <c r="EW1227" s="5"/>
      <c r="EX1227" s="5"/>
      <c r="EY1227" s="5"/>
      <c r="EZ1227" s="5"/>
      <c r="FA1227" s="5"/>
      <c r="FB1227" s="5"/>
      <c r="FC1227" s="5"/>
      <c r="FD1227" s="5"/>
      <c r="FE1227" s="5"/>
      <c r="FF1227" s="5"/>
      <c r="FG1227" s="5"/>
      <c r="FH1227" s="5"/>
      <c r="FI1227" s="5"/>
      <c r="FJ1227" s="5"/>
      <c r="FK1227" s="5"/>
      <c r="FL1227" s="5"/>
      <c r="FM1227" s="5"/>
      <c r="FN1227" s="5"/>
      <c r="FO1227" s="5"/>
      <c r="FP1227" s="5"/>
      <c r="FQ1227" s="5"/>
      <c r="FR1227" s="5"/>
      <c r="FS1227" s="5"/>
      <c r="FT1227" s="5"/>
      <c r="FU1227" s="5"/>
      <c r="FV1227" s="5"/>
      <c r="FW1227" s="5"/>
      <c r="FX1227" s="5"/>
      <c r="FY1227" s="5"/>
      <c r="FZ1227" s="5"/>
      <c r="GA1227" s="5"/>
      <c r="GB1227" s="5"/>
      <c r="GC1227" s="5"/>
      <c r="GD1227" s="5"/>
      <c r="GE1227" s="5"/>
      <c r="GF1227" s="5"/>
      <c r="GG1227" s="5"/>
      <c r="GH1227" s="5"/>
      <c r="GI1227" s="5"/>
      <c r="GJ1227" s="5"/>
      <c r="GK1227" s="5"/>
      <c r="GL1227" s="5"/>
      <c r="GM1227" s="5"/>
      <c r="GN1227" s="5"/>
      <c r="GO1227" s="5"/>
      <c r="GP1227" s="5"/>
      <c r="GQ1227" s="5"/>
      <c r="GR1227" s="5"/>
      <c r="GS1227" s="5"/>
      <c r="GT1227" s="5"/>
      <c r="GU1227" s="5"/>
      <c r="GV1227" s="5"/>
      <c r="GW1227" s="5"/>
      <c r="GX1227" s="5"/>
      <c r="GY1227" s="5"/>
      <c r="GZ1227" s="5"/>
      <c r="HA1227" s="5"/>
      <c r="HB1227" s="5"/>
      <c r="HC1227" s="5"/>
      <c r="HD1227" s="5"/>
      <c r="HE1227" s="5"/>
      <c r="HF1227" s="5"/>
      <c r="HG1227" s="5"/>
      <c r="HH1227" s="5"/>
      <c r="HI1227" s="5"/>
      <c r="HJ1227" s="5"/>
      <c r="HK1227" s="5"/>
      <c r="HL1227" s="5"/>
      <c r="HM1227" s="5"/>
      <c r="HN1227" s="5"/>
      <c r="HO1227" s="5"/>
      <c r="HP1227" s="5"/>
      <c r="HQ1227" s="5"/>
      <c r="HR1227" s="5"/>
      <c r="HS1227" s="5"/>
      <c r="HT1227" s="5"/>
      <c r="HU1227" s="5"/>
      <c r="HV1227" s="5"/>
      <c r="HW1227" s="5"/>
      <c r="HX1227" s="5"/>
      <c r="HY1227" s="5"/>
      <c r="HZ1227" s="5"/>
      <c r="IA1227" s="5"/>
      <c r="IB1227" s="5"/>
      <c r="IC1227" s="5"/>
      <c r="ID1227" s="5"/>
    </row>
    <row r="1229" spans="1:238" s="210" customFormat="1">
      <c r="A1229" s="122"/>
      <c r="B1229" s="116"/>
      <c r="C1229" s="117"/>
      <c r="D1229" s="118"/>
      <c r="E1229" s="119"/>
      <c r="F1229" s="120"/>
      <c r="G1229" s="121"/>
      <c r="H1229" s="6"/>
      <c r="I1229" s="40"/>
      <c r="J1229" s="41"/>
      <c r="K1229" s="42"/>
      <c r="L1229" s="38"/>
      <c r="N1229" s="39"/>
      <c r="O1229" s="39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  <c r="BE1229" s="5"/>
      <c r="BF1229" s="5"/>
      <c r="BG1229" s="5"/>
      <c r="BH1229" s="5"/>
      <c r="BI1229" s="5"/>
      <c r="BJ1229" s="5"/>
      <c r="BK1229" s="5"/>
      <c r="BL1229" s="5"/>
      <c r="BM1229" s="5"/>
      <c r="BN1229" s="5"/>
      <c r="BO1229" s="5"/>
      <c r="BP1229" s="5"/>
      <c r="BQ1229" s="5"/>
      <c r="BR1229" s="5"/>
      <c r="BS1229" s="5"/>
      <c r="BT1229" s="5"/>
      <c r="BU1229" s="5"/>
      <c r="BV1229" s="5"/>
      <c r="BW1229" s="5"/>
      <c r="BX1229" s="5"/>
      <c r="BY1229" s="5"/>
      <c r="BZ1229" s="5"/>
      <c r="CA1229" s="5"/>
      <c r="CB1229" s="5"/>
      <c r="CC1229" s="5"/>
      <c r="CD1229" s="5"/>
      <c r="CE1229" s="5"/>
      <c r="CF1229" s="5"/>
      <c r="CG1229" s="5"/>
      <c r="CH1229" s="5"/>
      <c r="CI1229" s="5"/>
      <c r="CJ1229" s="5"/>
      <c r="CK1229" s="5"/>
      <c r="CL1229" s="5"/>
      <c r="CM1229" s="5"/>
      <c r="CN1229" s="5"/>
      <c r="CO1229" s="5"/>
      <c r="CP1229" s="5"/>
      <c r="CQ1229" s="5"/>
      <c r="CR1229" s="5"/>
      <c r="CS1229" s="5"/>
      <c r="CT1229" s="5"/>
      <c r="CU1229" s="5"/>
      <c r="CV1229" s="5"/>
      <c r="CW1229" s="5"/>
      <c r="CX1229" s="5"/>
      <c r="CY1229" s="5"/>
      <c r="CZ1229" s="5"/>
      <c r="DA1229" s="5"/>
      <c r="DB1229" s="5"/>
      <c r="DC1229" s="5"/>
      <c r="DD1229" s="5"/>
      <c r="DE1229" s="5"/>
      <c r="DF1229" s="5"/>
      <c r="DG1229" s="5"/>
      <c r="DH1229" s="5"/>
      <c r="DI1229" s="5"/>
      <c r="DJ1229" s="5"/>
      <c r="DK1229" s="5"/>
      <c r="DL1229" s="5"/>
      <c r="DM1229" s="5"/>
      <c r="DN1229" s="5"/>
      <c r="DO1229" s="5"/>
      <c r="DP1229" s="5"/>
      <c r="DQ1229" s="5"/>
      <c r="DR1229" s="5"/>
      <c r="DS1229" s="5"/>
      <c r="DT1229" s="5"/>
      <c r="DU1229" s="5"/>
      <c r="DV1229" s="5"/>
      <c r="DW1229" s="5"/>
      <c r="DX1229" s="5"/>
      <c r="DY1229" s="5"/>
      <c r="DZ1229" s="5"/>
      <c r="EA1229" s="5"/>
      <c r="EB1229" s="5"/>
      <c r="EC1229" s="5"/>
      <c r="ED1229" s="5"/>
      <c r="EE1229" s="5"/>
      <c r="EF1229" s="5"/>
      <c r="EG1229" s="5"/>
      <c r="EH1229" s="5"/>
      <c r="EI1229" s="5"/>
      <c r="EJ1229" s="5"/>
      <c r="EK1229" s="5"/>
      <c r="EL1229" s="5"/>
      <c r="EM1229" s="5"/>
      <c r="EN1229" s="5"/>
      <c r="EO1229" s="5"/>
      <c r="EP1229" s="5"/>
      <c r="EQ1229" s="5"/>
      <c r="ER1229" s="5"/>
      <c r="ES1229" s="5"/>
      <c r="ET1229" s="5"/>
      <c r="EU1229" s="5"/>
      <c r="EV1229" s="5"/>
      <c r="EW1229" s="5"/>
      <c r="EX1229" s="5"/>
      <c r="EY1229" s="5"/>
      <c r="EZ1229" s="5"/>
      <c r="FA1229" s="5"/>
      <c r="FB1229" s="5"/>
      <c r="FC1229" s="5"/>
      <c r="FD1229" s="5"/>
      <c r="FE1229" s="5"/>
      <c r="FF1229" s="5"/>
      <c r="FG1229" s="5"/>
      <c r="FH1229" s="5"/>
      <c r="FI1229" s="5"/>
      <c r="FJ1229" s="5"/>
      <c r="FK1229" s="5"/>
      <c r="FL1229" s="5"/>
      <c r="FM1229" s="5"/>
      <c r="FN1229" s="5"/>
      <c r="FO1229" s="5"/>
      <c r="FP1229" s="5"/>
      <c r="FQ1229" s="5"/>
      <c r="FR1229" s="5"/>
      <c r="FS1229" s="5"/>
      <c r="FT1229" s="5"/>
      <c r="FU1229" s="5"/>
      <c r="FV1229" s="5"/>
      <c r="FW1229" s="5"/>
      <c r="FX1229" s="5"/>
      <c r="FY1229" s="5"/>
      <c r="FZ1229" s="5"/>
      <c r="GA1229" s="5"/>
      <c r="GB1229" s="5"/>
      <c r="GC1229" s="5"/>
      <c r="GD1229" s="5"/>
      <c r="GE1229" s="5"/>
      <c r="GF1229" s="5"/>
      <c r="GG1229" s="5"/>
      <c r="GH1229" s="5"/>
      <c r="GI1229" s="5"/>
      <c r="GJ1229" s="5"/>
      <c r="GK1229" s="5"/>
      <c r="GL1229" s="5"/>
      <c r="GM1229" s="5"/>
      <c r="GN1229" s="5"/>
      <c r="GO1229" s="5"/>
      <c r="GP1229" s="5"/>
      <c r="GQ1229" s="5"/>
      <c r="GR1229" s="5"/>
      <c r="GS1229" s="5"/>
      <c r="GT1229" s="5"/>
      <c r="GU1229" s="5"/>
      <c r="GV1229" s="5"/>
      <c r="GW1229" s="5"/>
      <c r="GX1229" s="5"/>
      <c r="GY1229" s="5"/>
      <c r="GZ1229" s="5"/>
      <c r="HA1229" s="5"/>
      <c r="HB1229" s="5"/>
      <c r="HC1229" s="5"/>
      <c r="HD1229" s="5"/>
      <c r="HE1229" s="5"/>
      <c r="HF1229" s="5"/>
      <c r="HG1229" s="5"/>
      <c r="HH1229" s="5"/>
      <c r="HI1229" s="5"/>
      <c r="HJ1229" s="5"/>
      <c r="HK1229" s="5"/>
      <c r="HL1229" s="5"/>
      <c r="HM1229" s="5"/>
      <c r="HN1229" s="5"/>
      <c r="HO1229" s="5"/>
      <c r="HP1229" s="5"/>
      <c r="HQ1229" s="5"/>
      <c r="HR1229" s="5"/>
      <c r="HS1229" s="5"/>
      <c r="HT1229" s="5"/>
      <c r="HU1229" s="5"/>
      <c r="HV1229" s="5"/>
      <c r="HW1229" s="5"/>
      <c r="HX1229" s="5"/>
      <c r="HY1229" s="5"/>
      <c r="HZ1229" s="5"/>
      <c r="IA1229" s="5"/>
      <c r="IB1229" s="5"/>
      <c r="IC1229" s="5"/>
      <c r="ID1229" s="5"/>
    </row>
    <row r="1230" spans="1:238" s="210" customFormat="1">
      <c r="A1230" s="122"/>
      <c r="B1230" s="116"/>
      <c r="C1230" s="117"/>
      <c r="D1230" s="118"/>
      <c r="E1230" s="119"/>
      <c r="F1230" s="120"/>
      <c r="G1230" s="121"/>
      <c r="H1230" s="6"/>
      <c r="I1230" s="40"/>
      <c r="J1230" s="41"/>
      <c r="K1230" s="42"/>
      <c r="L1230" s="38"/>
      <c r="N1230" s="39"/>
      <c r="O1230" s="39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5"/>
      <c r="DW1230" s="5"/>
      <c r="DX1230" s="5"/>
      <c r="DY1230" s="5"/>
      <c r="DZ1230" s="5"/>
      <c r="EA1230" s="5"/>
      <c r="EB1230" s="5"/>
      <c r="EC1230" s="5"/>
      <c r="ED1230" s="5"/>
      <c r="EE1230" s="5"/>
      <c r="EF1230" s="5"/>
      <c r="EG1230" s="5"/>
      <c r="EH1230" s="5"/>
      <c r="EI1230" s="5"/>
      <c r="EJ1230" s="5"/>
      <c r="EK1230" s="5"/>
      <c r="EL1230" s="5"/>
      <c r="EM1230" s="5"/>
      <c r="EN1230" s="5"/>
      <c r="EO1230" s="5"/>
      <c r="EP1230" s="5"/>
      <c r="EQ1230" s="5"/>
      <c r="ER1230" s="5"/>
      <c r="ES1230" s="5"/>
      <c r="ET1230" s="5"/>
      <c r="EU1230" s="5"/>
      <c r="EV1230" s="5"/>
      <c r="EW1230" s="5"/>
      <c r="EX1230" s="5"/>
      <c r="EY1230" s="5"/>
      <c r="EZ1230" s="5"/>
      <c r="FA1230" s="5"/>
      <c r="FB1230" s="5"/>
      <c r="FC1230" s="5"/>
      <c r="FD1230" s="5"/>
      <c r="FE1230" s="5"/>
      <c r="FF1230" s="5"/>
      <c r="FG1230" s="5"/>
      <c r="FH1230" s="5"/>
      <c r="FI1230" s="5"/>
      <c r="FJ1230" s="5"/>
      <c r="FK1230" s="5"/>
      <c r="FL1230" s="5"/>
      <c r="FM1230" s="5"/>
      <c r="FN1230" s="5"/>
      <c r="FO1230" s="5"/>
      <c r="FP1230" s="5"/>
      <c r="FQ1230" s="5"/>
      <c r="FR1230" s="5"/>
      <c r="FS1230" s="5"/>
      <c r="FT1230" s="5"/>
      <c r="FU1230" s="5"/>
      <c r="FV1230" s="5"/>
      <c r="FW1230" s="5"/>
      <c r="FX1230" s="5"/>
      <c r="FY1230" s="5"/>
      <c r="FZ1230" s="5"/>
      <c r="GA1230" s="5"/>
      <c r="GB1230" s="5"/>
      <c r="GC1230" s="5"/>
      <c r="GD1230" s="5"/>
      <c r="GE1230" s="5"/>
      <c r="GF1230" s="5"/>
      <c r="GG1230" s="5"/>
      <c r="GH1230" s="5"/>
      <c r="GI1230" s="5"/>
      <c r="GJ1230" s="5"/>
      <c r="GK1230" s="5"/>
      <c r="GL1230" s="5"/>
      <c r="GM1230" s="5"/>
      <c r="GN1230" s="5"/>
      <c r="GO1230" s="5"/>
      <c r="GP1230" s="5"/>
      <c r="GQ1230" s="5"/>
      <c r="GR1230" s="5"/>
      <c r="GS1230" s="5"/>
      <c r="GT1230" s="5"/>
      <c r="GU1230" s="5"/>
      <c r="GV1230" s="5"/>
      <c r="GW1230" s="5"/>
      <c r="GX1230" s="5"/>
      <c r="GY1230" s="5"/>
      <c r="GZ1230" s="5"/>
      <c r="HA1230" s="5"/>
      <c r="HB1230" s="5"/>
      <c r="HC1230" s="5"/>
      <c r="HD1230" s="5"/>
      <c r="HE1230" s="5"/>
      <c r="HF1230" s="5"/>
      <c r="HG1230" s="5"/>
      <c r="HH1230" s="5"/>
      <c r="HI1230" s="5"/>
      <c r="HJ1230" s="5"/>
      <c r="HK1230" s="5"/>
      <c r="HL1230" s="5"/>
      <c r="HM1230" s="5"/>
      <c r="HN1230" s="5"/>
      <c r="HO1230" s="5"/>
      <c r="HP1230" s="5"/>
      <c r="HQ1230" s="5"/>
      <c r="HR1230" s="5"/>
      <c r="HS1230" s="5"/>
      <c r="HT1230" s="5"/>
      <c r="HU1230" s="5"/>
      <c r="HV1230" s="5"/>
      <c r="HW1230" s="5"/>
      <c r="HX1230" s="5"/>
      <c r="HY1230" s="5"/>
      <c r="HZ1230" s="5"/>
      <c r="IA1230" s="5"/>
      <c r="IB1230" s="5"/>
      <c r="IC1230" s="5"/>
      <c r="ID1230" s="5"/>
    </row>
    <row r="1231" spans="1:238" s="210" customFormat="1">
      <c r="A1231" s="122"/>
      <c r="B1231" s="116"/>
      <c r="C1231" s="117"/>
      <c r="D1231" s="118"/>
      <c r="E1231" s="119"/>
      <c r="F1231" s="120"/>
      <c r="G1231" s="121"/>
      <c r="H1231" s="6"/>
      <c r="I1231" s="40"/>
      <c r="J1231" s="41"/>
      <c r="K1231" s="42"/>
      <c r="L1231" s="38"/>
      <c r="N1231" s="39"/>
      <c r="O1231" s="39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5"/>
      <c r="BG1231" s="5"/>
      <c r="BH1231" s="5"/>
      <c r="BI1231" s="5"/>
      <c r="BJ1231" s="5"/>
      <c r="BK1231" s="5"/>
      <c r="BL1231" s="5"/>
      <c r="BM1231" s="5"/>
      <c r="BN1231" s="5"/>
      <c r="BO1231" s="5"/>
      <c r="BP1231" s="5"/>
      <c r="BQ1231" s="5"/>
      <c r="BR1231" s="5"/>
      <c r="BS1231" s="5"/>
      <c r="BT1231" s="5"/>
      <c r="BU1231" s="5"/>
      <c r="BV1231" s="5"/>
      <c r="BW1231" s="5"/>
      <c r="BX1231" s="5"/>
      <c r="BY1231" s="5"/>
      <c r="BZ1231" s="5"/>
      <c r="CA1231" s="5"/>
      <c r="CB1231" s="5"/>
      <c r="CC1231" s="5"/>
      <c r="CD1231" s="5"/>
      <c r="CE1231" s="5"/>
      <c r="CF1231" s="5"/>
      <c r="CG1231" s="5"/>
      <c r="CH1231" s="5"/>
      <c r="CI1231" s="5"/>
      <c r="CJ1231" s="5"/>
      <c r="CK1231" s="5"/>
      <c r="CL1231" s="5"/>
      <c r="CM1231" s="5"/>
      <c r="CN1231" s="5"/>
      <c r="CO1231" s="5"/>
      <c r="CP1231" s="5"/>
      <c r="CQ1231" s="5"/>
      <c r="CR1231" s="5"/>
      <c r="CS1231" s="5"/>
      <c r="CT1231" s="5"/>
      <c r="CU1231" s="5"/>
      <c r="CV1231" s="5"/>
      <c r="CW1231" s="5"/>
      <c r="CX1231" s="5"/>
      <c r="CY1231" s="5"/>
      <c r="CZ1231" s="5"/>
      <c r="DA1231" s="5"/>
      <c r="DB1231" s="5"/>
      <c r="DC1231" s="5"/>
      <c r="DD1231" s="5"/>
      <c r="DE1231" s="5"/>
      <c r="DF1231" s="5"/>
      <c r="DG1231" s="5"/>
      <c r="DH1231" s="5"/>
      <c r="DI1231" s="5"/>
      <c r="DJ1231" s="5"/>
      <c r="DK1231" s="5"/>
      <c r="DL1231" s="5"/>
      <c r="DM1231" s="5"/>
      <c r="DN1231" s="5"/>
      <c r="DO1231" s="5"/>
      <c r="DP1231" s="5"/>
      <c r="DQ1231" s="5"/>
      <c r="DR1231" s="5"/>
      <c r="DS1231" s="5"/>
      <c r="DT1231" s="5"/>
      <c r="DU1231" s="5"/>
      <c r="DV1231" s="5"/>
      <c r="DW1231" s="5"/>
      <c r="DX1231" s="5"/>
      <c r="DY1231" s="5"/>
      <c r="DZ1231" s="5"/>
      <c r="EA1231" s="5"/>
      <c r="EB1231" s="5"/>
      <c r="EC1231" s="5"/>
      <c r="ED1231" s="5"/>
      <c r="EE1231" s="5"/>
      <c r="EF1231" s="5"/>
      <c r="EG1231" s="5"/>
      <c r="EH1231" s="5"/>
      <c r="EI1231" s="5"/>
      <c r="EJ1231" s="5"/>
      <c r="EK1231" s="5"/>
      <c r="EL1231" s="5"/>
      <c r="EM1231" s="5"/>
      <c r="EN1231" s="5"/>
      <c r="EO1231" s="5"/>
      <c r="EP1231" s="5"/>
      <c r="EQ1231" s="5"/>
      <c r="ER1231" s="5"/>
      <c r="ES1231" s="5"/>
      <c r="ET1231" s="5"/>
      <c r="EU1231" s="5"/>
      <c r="EV1231" s="5"/>
      <c r="EW1231" s="5"/>
      <c r="EX1231" s="5"/>
      <c r="EY1231" s="5"/>
      <c r="EZ1231" s="5"/>
      <c r="FA1231" s="5"/>
      <c r="FB1231" s="5"/>
      <c r="FC1231" s="5"/>
      <c r="FD1231" s="5"/>
      <c r="FE1231" s="5"/>
      <c r="FF1231" s="5"/>
      <c r="FG1231" s="5"/>
      <c r="FH1231" s="5"/>
      <c r="FI1231" s="5"/>
      <c r="FJ1231" s="5"/>
      <c r="FK1231" s="5"/>
      <c r="FL1231" s="5"/>
      <c r="FM1231" s="5"/>
      <c r="FN1231" s="5"/>
      <c r="FO1231" s="5"/>
      <c r="FP1231" s="5"/>
      <c r="FQ1231" s="5"/>
      <c r="FR1231" s="5"/>
      <c r="FS1231" s="5"/>
      <c r="FT1231" s="5"/>
      <c r="FU1231" s="5"/>
      <c r="FV1231" s="5"/>
      <c r="FW1231" s="5"/>
      <c r="FX1231" s="5"/>
      <c r="FY1231" s="5"/>
      <c r="FZ1231" s="5"/>
      <c r="GA1231" s="5"/>
      <c r="GB1231" s="5"/>
      <c r="GC1231" s="5"/>
      <c r="GD1231" s="5"/>
      <c r="GE1231" s="5"/>
      <c r="GF1231" s="5"/>
      <c r="GG1231" s="5"/>
      <c r="GH1231" s="5"/>
      <c r="GI1231" s="5"/>
      <c r="GJ1231" s="5"/>
      <c r="GK1231" s="5"/>
      <c r="GL1231" s="5"/>
      <c r="GM1231" s="5"/>
      <c r="GN1231" s="5"/>
      <c r="GO1231" s="5"/>
      <c r="GP1231" s="5"/>
      <c r="GQ1231" s="5"/>
      <c r="GR1231" s="5"/>
      <c r="GS1231" s="5"/>
      <c r="GT1231" s="5"/>
      <c r="GU1231" s="5"/>
      <c r="GV1231" s="5"/>
      <c r="GW1231" s="5"/>
      <c r="GX1231" s="5"/>
      <c r="GY1231" s="5"/>
      <c r="GZ1231" s="5"/>
      <c r="HA1231" s="5"/>
      <c r="HB1231" s="5"/>
      <c r="HC1231" s="5"/>
      <c r="HD1231" s="5"/>
      <c r="HE1231" s="5"/>
      <c r="HF1231" s="5"/>
      <c r="HG1231" s="5"/>
      <c r="HH1231" s="5"/>
      <c r="HI1231" s="5"/>
      <c r="HJ1231" s="5"/>
      <c r="HK1231" s="5"/>
      <c r="HL1231" s="5"/>
      <c r="HM1231" s="5"/>
      <c r="HN1231" s="5"/>
      <c r="HO1231" s="5"/>
      <c r="HP1231" s="5"/>
      <c r="HQ1231" s="5"/>
      <c r="HR1231" s="5"/>
      <c r="HS1231" s="5"/>
      <c r="HT1231" s="5"/>
      <c r="HU1231" s="5"/>
      <c r="HV1231" s="5"/>
      <c r="HW1231" s="5"/>
      <c r="HX1231" s="5"/>
      <c r="HY1231" s="5"/>
      <c r="HZ1231" s="5"/>
      <c r="IA1231" s="5"/>
      <c r="IB1231" s="5"/>
      <c r="IC1231" s="5"/>
      <c r="ID1231" s="5"/>
    </row>
    <row r="1233" spans="1:238" s="210" customFormat="1">
      <c r="A1233" s="122"/>
      <c r="B1233" s="116"/>
      <c r="C1233" s="117"/>
      <c r="D1233" s="118"/>
      <c r="E1233" s="119"/>
      <c r="F1233" s="120"/>
      <c r="G1233" s="121"/>
      <c r="H1233" s="6"/>
      <c r="I1233" s="40"/>
      <c r="J1233" s="41"/>
      <c r="K1233" s="42"/>
      <c r="L1233" s="38"/>
      <c r="N1233" s="39"/>
      <c r="O1233" s="39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5"/>
      <c r="BG1233" s="5"/>
      <c r="BH1233" s="5"/>
      <c r="BI1233" s="5"/>
      <c r="BJ1233" s="5"/>
      <c r="BK1233" s="5"/>
      <c r="BL1233" s="5"/>
      <c r="BM1233" s="5"/>
      <c r="BN1233" s="5"/>
      <c r="BO1233" s="5"/>
      <c r="BP1233" s="5"/>
      <c r="BQ1233" s="5"/>
      <c r="BR1233" s="5"/>
      <c r="BS1233" s="5"/>
      <c r="BT1233" s="5"/>
      <c r="BU1233" s="5"/>
      <c r="BV1233" s="5"/>
      <c r="BW1233" s="5"/>
      <c r="BX1233" s="5"/>
      <c r="BY1233" s="5"/>
      <c r="BZ1233" s="5"/>
      <c r="CA1233" s="5"/>
      <c r="CB1233" s="5"/>
      <c r="CC1233" s="5"/>
      <c r="CD1233" s="5"/>
      <c r="CE1233" s="5"/>
      <c r="CF1233" s="5"/>
      <c r="CG1233" s="5"/>
      <c r="CH1233" s="5"/>
      <c r="CI1233" s="5"/>
      <c r="CJ1233" s="5"/>
      <c r="CK1233" s="5"/>
      <c r="CL1233" s="5"/>
      <c r="CM1233" s="5"/>
      <c r="CN1233" s="5"/>
      <c r="CO1233" s="5"/>
      <c r="CP1233" s="5"/>
      <c r="CQ1233" s="5"/>
      <c r="CR1233" s="5"/>
      <c r="CS1233" s="5"/>
      <c r="CT1233" s="5"/>
      <c r="CU1233" s="5"/>
      <c r="CV1233" s="5"/>
      <c r="CW1233" s="5"/>
      <c r="CX1233" s="5"/>
      <c r="CY1233" s="5"/>
      <c r="CZ1233" s="5"/>
      <c r="DA1233" s="5"/>
      <c r="DB1233" s="5"/>
      <c r="DC1233" s="5"/>
      <c r="DD1233" s="5"/>
      <c r="DE1233" s="5"/>
      <c r="DF1233" s="5"/>
      <c r="DG1233" s="5"/>
      <c r="DH1233" s="5"/>
      <c r="DI1233" s="5"/>
      <c r="DJ1233" s="5"/>
      <c r="DK1233" s="5"/>
      <c r="DL1233" s="5"/>
      <c r="DM1233" s="5"/>
      <c r="DN1233" s="5"/>
      <c r="DO1233" s="5"/>
      <c r="DP1233" s="5"/>
      <c r="DQ1233" s="5"/>
      <c r="DR1233" s="5"/>
      <c r="DS1233" s="5"/>
      <c r="DT1233" s="5"/>
      <c r="DU1233" s="5"/>
      <c r="DV1233" s="5"/>
      <c r="DW1233" s="5"/>
      <c r="DX1233" s="5"/>
      <c r="DY1233" s="5"/>
      <c r="DZ1233" s="5"/>
      <c r="EA1233" s="5"/>
      <c r="EB1233" s="5"/>
      <c r="EC1233" s="5"/>
      <c r="ED1233" s="5"/>
      <c r="EE1233" s="5"/>
      <c r="EF1233" s="5"/>
      <c r="EG1233" s="5"/>
      <c r="EH1233" s="5"/>
      <c r="EI1233" s="5"/>
      <c r="EJ1233" s="5"/>
      <c r="EK1233" s="5"/>
      <c r="EL1233" s="5"/>
      <c r="EM1233" s="5"/>
      <c r="EN1233" s="5"/>
      <c r="EO1233" s="5"/>
      <c r="EP1233" s="5"/>
      <c r="EQ1233" s="5"/>
      <c r="ER1233" s="5"/>
      <c r="ES1233" s="5"/>
      <c r="ET1233" s="5"/>
      <c r="EU1233" s="5"/>
      <c r="EV1233" s="5"/>
      <c r="EW1233" s="5"/>
      <c r="EX1233" s="5"/>
      <c r="EY1233" s="5"/>
      <c r="EZ1233" s="5"/>
      <c r="FA1233" s="5"/>
      <c r="FB1233" s="5"/>
      <c r="FC1233" s="5"/>
      <c r="FD1233" s="5"/>
      <c r="FE1233" s="5"/>
      <c r="FF1233" s="5"/>
      <c r="FG1233" s="5"/>
      <c r="FH1233" s="5"/>
      <c r="FI1233" s="5"/>
      <c r="FJ1233" s="5"/>
      <c r="FK1233" s="5"/>
      <c r="FL1233" s="5"/>
      <c r="FM1233" s="5"/>
      <c r="FN1233" s="5"/>
      <c r="FO1233" s="5"/>
      <c r="FP1233" s="5"/>
      <c r="FQ1233" s="5"/>
      <c r="FR1233" s="5"/>
      <c r="FS1233" s="5"/>
      <c r="FT1233" s="5"/>
      <c r="FU1233" s="5"/>
      <c r="FV1233" s="5"/>
      <c r="FW1233" s="5"/>
      <c r="FX1233" s="5"/>
      <c r="FY1233" s="5"/>
      <c r="FZ1233" s="5"/>
      <c r="GA1233" s="5"/>
      <c r="GB1233" s="5"/>
      <c r="GC1233" s="5"/>
      <c r="GD1233" s="5"/>
      <c r="GE1233" s="5"/>
      <c r="GF1233" s="5"/>
      <c r="GG1233" s="5"/>
      <c r="GH1233" s="5"/>
      <c r="GI1233" s="5"/>
      <c r="GJ1233" s="5"/>
      <c r="GK1233" s="5"/>
      <c r="GL1233" s="5"/>
      <c r="GM1233" s="5"/>
      <c r="GN1233" s="5"/>
      <c r="GO1233" s="5"/>
      <c r="GP1233" s="5"/>
      <c r="GQ1233" s="5"/>
      <c r="GR1233" s="5"/>
      <c r="GS1233" s="5"/>
      <c r="GT1233" s="5"/>
      <c r="GU1233" s="5"/>
      <c r="GV1233" s="5"/>
      <c r="GW1233" s="5"/>
      <c r="GX1233" s="5"/>
      <c r="GY1233" s="5"/>
      <c r="GZ1233" s="5"/>
      <c r="HA1233" s="5"/>
      <c r="HB1233" s="5"/>
      <c r="HC1233" s="5"/>
      <c r="HD1233" s="5"/>
      <c r="HE1233" s="5"/>
      <c r="HF1233" s="5"/>
      <c r="HG1233" s="5"/>
      <c r="HH1233" s="5"/>
      <c r="HI1233" s="5"/>
      <c r="HJ1233" s="5"/>
      <c r="HK1233" s="5"/>
      <c r="HL1233" s="5"/>
      <c r="HM1233" s="5"/>
      <c r="HN1233" s="5"/>
      <c r="HO1233" s="5"/>
      <c r="HP1233" s="5"/>
      <c r="HQ1233" s="5"/>
      <c r="HR1233" s="5"/>
      <c r="HS1233" s="5"/>
      <c r="HT1233" s="5"/>
      <c r="HU1233" s="5"/>
      <c r="HV1233" s="5"/>
      <c r="HW1233" s="5"/>
      <c r="HX1233" s="5"/>
      <c r="HY1233" s="5"/>
      <c r="HZ1233" s="5"/>
      <c r="IA1233" s="5"/>
      <c r="IB1233" s="5"/>
      <c r="IC1233" s="5"/>
      <c r="ID1233" s="5"/>
    </row>
    <row r="1235" spans="1:238" s="210" customFormat="1">
      <c r="A1235" s="122"/>
      <c r="B1235" s="116"/>
      <c r="C1235" s="117"/>
      <c r="D1235" s="118"/>
      <c r="E1235" s="119"/>
      <c r="F1235" s="120"/>
      <c r="G1235" s="121"/>
      <c r="H1235" s="6"/>
      <c r="I1235" s="40"/>
      <c r="J1235" s="41"/>
      <c r="K1235" s="42"/>
      <c r="L1235" s="38"/>
      <c r="N1235" s="39"/>
      <c r="O1235" s="39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5"/>
      <c r="BG1235" s="5"/>
      <c r="BH1235" s="5"/>
      <c r="BI1235" s="5"/>
      <c r="BJ1235" s="5"/>
      <c r="BK1235" s="5"/>
      <c r="BL1235" s="5"/>
      <c r="BM1235" s="5"/>
      <c r="BN1235" s="5"/>
      <c r="BO1235" s="5"/>
      <c r="BP1235" s="5"/>
      <c r="BQ1235" s="5"/>
      <c r="BR1235" s="5"/>
      <c r="BS1235" s="5"/>
      <c r="BT1235" s="5"/>
      <c r="BU1235" s="5"/>
      <c r="BV1235" s="5"/>
      <c r="BW1235" s="5"/>
      <c r="BX1235" s="5"/>
      <c r="BY1235" s="5"/>
      <c r="BZ1235" s="5"/>
      <c r="CA1235" s="5"/>
      <c r="CB1235" s="5"/>
      <c r="CC1235" s="5"/>
      <c r="CD1235" s="5"/>
      <c r="CE1235" s="5"/>
      <c r="CF1235" s="5"/>
      <c r="CG1235" s="5"/>
      <c r="CH1235" s="5"/>
      <c r="CI1235" s="5"/>
      <c r="CJ1235" s="5"/>
      <c r="CK1235" s="5"/>
      <c r="CL1235" s="5"/>
      <c r="CM1235" s="5"/>
      <c r="CN1235" s="5"/>
      <c r="CO1235" s="5"/>
      <c r="CP1235" s="5"/>
      <c r="CQ1235" s="5"/>
      <c r="CR1235" s="5"/>
      <c r="CS1235" s="5"/>
      <c r="CT1235" s="5"/>
      <c r="CU1235" s="5"/>
      <c r="CV1235" s="5"/>
      <c r="CW1235" s="5"/>
      <c r="CX1235" s="5"/>
      <c r="CY1235" s="5"/>
      <c r="CZ1235" s="5"/>
      <c r="DA1235" s="5"/>
      <c r="DB1235" s="5"/>
      <c r="DC1235" s="5"/>
      <c r="DD1235" s="5"/>
      <c r="DE1235" s="5"/>
      <c r="DF1235" s="5"/>
      <c r="DG1235" s="5"/>
      <c r="DH1235" s="5"/>
      <c r="DI1235" s="5"/>
      <c r="DJ1235" s="5"/>
      <c r="DK1235" s="5"/>
      <c r="DL1235" s="5"/>
      <c r="DM1235" s="5"/>
      <c r="DN1235" s="5"/>
      <c r="DO1235" s="5"/>
      <c r="DP1235" s="5"/>
      <c r="DQ1235" s="5"/>
      <c r="DR1235" s="5"/>
      <c r="DS1235" s="5"/>
      <c r="DT1235" s="5"/>
      <c r="DU1235" s="5"/>
      <c r="DV1235" s="5"/>
      <c r="DW1235" s="5"/>
      <c r="DX1235" s="5"/>
      <c r="DY1235" s="5"/>
      <c r="DZ1235" s="5"/>
      <c r="EA1235" s="5"/>
      <c r="EB1235" s="5"/>
      <c r="EC1235" s="5"/>
      <c r="ED1235" s="5"/>
      <c r="EE1235" s="5"/>
      <c r="EF1235" s="5"/>
      <c r="EG1235" s="5"/>
      <c r="EH1235" s="5"/>
      <c r="EI1235" s="5"/>
      <c r="EJ1235" s="5"/>
      <c r="EK1235" s="5"/>
      <c r="EL1235" s="5"/>
      <c r="EM1235" s="5"/>
      <c r="EN1235" s="5"/>
      <c r="EO1235" s="5"/>
      <c r="EP1235" s="5"/>
      <c r="EQ1235" s="5"/>
      <c r="ER1235" s="5"/>
      <c r="ES1235" s="5"/>
      <c r="ET1235" s="5"/>
      <c r="EU1235" s="5"/>
      <c r="EV1235" s="5"/>
      <c r="EW1235" s="5"/>
      <c r="EX1235" s="5"/>
      <c r="EY1235" s="5"/>
      <c r="EZ1235" s="5"/>
      <c r="FA1235" s="5"/>
      <c r="FB1235" s="5"/>
      <c r="FC1235" s="5"/>
      <c r="FD1235" s="5"/>
      <c r="FE1235" s="5"/>
      <c r="FF1235" s="5"/>
      <c r="FG1235" s="5"/>
      <c r="FH1235" s="5"/>
      <c r="FI1235" s="5"/>
      <c r="FJ1235" s="5"/>
      <c r="FK1235" s="5"/>
      <c r="FL1235" s="5"/>
      <c r="FM1235" s="5"/>
      <c r="FN1235" s="5"/>
      <c r="FO1235" s="5"/>
      <c r="FP1235" s="5"/>
      <c r="FQ1235" s="5"/>
      <c r="FR1235" s="5"/>
      <c r="FS1235" s="5"/>
      <c r="FT1235" s="5"/>
      <c r="FU1235" s="5"/>
      <c r="FV1235" s="5"/>
      <c r="FW1235" s="5"/>
      <c r="FX1235" s="5"/>
      <c r="FY1235" s="5"/>
      <c r="FZ1235" s="5"/>
      <c r="GA1235" s="5"/>
      <c r="GB1235" s="5"/>
      <c r="GC1235" s="5"/>
      <c r="GD1235" s="5"/>
      <c r="GE1235" s="5"/>
      <c r="GF1235" s="5"/>
      <c r="GG1235" s="5"/>
      <c r="GH1235" s="5"/>
      <c r="GI1235" s="5"/>
      <c r="GJ1235" s="5"/>
      <c r="GK1235" s="5"/>
      <c r="GL1235" s="5"/>
      <c r="GM1235" s="5"/>
      <c r="GN1235" s="5"/>
      <c r="GO1235" s="5"/>
      <c r="GP1235" s="5"/>
      <c r="GQ1235" s="5"/>
      <c r="GR1235" s="5"/>
      <c r="GS1235" s="5"/>
      <c r="GT1235" s="5"/>
      <c r="GU1235" s="5"/>
      <c r="GV1235" s="5"/>
      <c r="GW1235" s="5"/>
      <c r="GX1235" s="5"/>
      <c r="GY1235" s="5"/>
      <c r="GZ1235" s="5"/>
      <c r="HA1235" s="5"/>
      <c r="HB1235" s="5"/>
      <c r="HC1235" s="5"/>
      <c r="HD1235" s="5"/>
      <c r="HE1235" s="5"/>
      <c r="HF1235" s="5"/>
      <c r="HG1235" s="5"/>
      <c r="HH1235" s="5"/>
      <c r="HI1235" s="5"/>
      <c r="HJ1235" s="5"/>
      <c r="HK1235" s="5"/>
      <c r="HL1235" s="5"/>
      <c r="HM1235" s="5"/>
      <c r="HN1235" s="5"/>
      <c r="HO1235" s="5"/>
      <c r="HP1235" s="5"/>
      <c r="HQ1235" s="5"/>
      <c r="HR1235" s="5"/>
      <c r="HS1235" s="5"/>
      <c r="HT1235" s="5"/>
      <c r="HU1235" s="5"/>
      <c r="HV1235" s="5"/>
      <c r="HW1235" s="5"/>
      <c r="HX1235" s="5"/>
      <c r="HY1235" s="5"/>
      <c r="HZ1235" s="5"/>
      <c r="IA1235" s="5"/>
      <c r="IB1235" s="5"/>
      <c r="IC1235" s="5"/>
      <c r="ID1235" s="5"/>
    </row>
    <row r="1237" spans="1:238" s="210" customFormat="1">
      <c r="A1237" s="122"/>
      <c r="B1237" s="116"/>
      <c r="C1237" s="117"/>
      <c r="D1237" s="118"/>
      <c r="E1237" s="119"/>
      <c r="F1237" s="120"/>
      <c r="G1237" s="121"/>
      <c r="H1237" s="6"/>
      <c r="I1237" s="40"/>
      <c r="J1237" s="41"/>
      <c r="K1237" s="42"/>
      <c r="L1237" s="38"/>
      <c r="N1237" s="39"/>
      <c r="O1237" s="39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  <c r="BE1237" s="5"/>
      <c r="BF1237" s="5"/>
      <c r="BG1237" s="5"/>
      <c r="BH1237" s="5"/>
      <c r="BI1237" s="5"/>
      <c r="BJ1237" s="5"/>
      <c r="BK1237" s="5"/>
      <c r="BL1237" s="5"/>
      <c r="BM1237" s="5"/>
      <c r="BN1237" s="5"/>
      <c r="BO1237" s="5"/>
      <c r="BP1237" s="5"/>
      <c r="BQ1237" s="5"/>
      <c r="BR1237" s="5"/>
      <c r="BS1237" s="5"/>
      <c r="BT1237" s="5"/>
      <c r="BU1237" s="5"/>
      <c r="BV1237" s="5"/>
      <c r="BW1237" s="5"/>
      <c r="BX1237" s="5"/>
      <c r="BY1237" s="5"/>
      <c r="BZ1237" s="5"/>
      <c r="CA1237" s="5"/>
      <c r="CB1237" s="5"/>
      <c r="CC1237" s="5"/>
      <c r="CD1237" s="5"/>
      <c r="CE1237" s="5"/>
      <c r="CF1237" s="5"/>
      <c r="CG1237" s="5"/>
      <c r="CH1237" s="5"/>
      <c r="CI1237" s="5"/>
      <c r="CJ1237" s="5"/>
      <c r="CK1237" s="5"/>
      <c r="CL1237" s="5"/>
      <c r="CM1237" s="5"/>
      <c r="CN1237" s="5"/>
      <c r="CO1237" s="5"/>
      <c r="CP1237" s="5"/>
      <c r="CQ1237" s="5"/>
      <c r="CR1237" s="5"/>
      <c r="CS1237" s="5"/>
      <c r="CT1237" s="5"/>
      <c r="CU1237" s="5"/>
      <c r="CV1237" s="5"/>
      <c r="CW1237" s="5"/>
      <c r="CX1237" s="5"/>
      <c r="CY1237" s="5"/>
      <c r="CZ1237" s="5"/>
      <c r="DA1237" s="5"/>
      <c r="DB1237" s="5"/>
      <c r="DC1237" s="5"/>
      <c r="DD1237" s="5"/>
      <c r="DE1237" s="5"/>
      <c r="DF1237" s="5"/>
      <c r="DG1237" s="5"/>
      <c r="DH1237" s="5"/>
      <c r="DI1237" s="5"/>
      <c r="DJ1237" s="5"/>
      <c r="DK1237" s="5"/>
      <c r="DL1237" s="5"/>
      <c r="DM1237" s="5"/>
      <c r="DN1237" s="5"/>
      <c r="DO1237" s="5"/>
      <c r="DP1237" s="5"/>
      <c r="DQ1237" s="5"/>
      <c r="DR1237" s="5"/>
      <c r="DS1237" s="5"/>
      <c r="DT1237" s="5"/>
      <c r="DU1237" s="5"/>
      <c r="DV1237" s="5"/>
      <c r="DW1237" s="5"/>
      <c r="DX1237" s="5"/>
      <c r="DY1237" s="5"/>
      <c r="DZ1237" s="5"/>
      <c r="EA1237" s="5"/>
      <c r="EB1237" s="5"/>
      <c r="EC1237" s="5"/>
      <c r="ED1237" s="5"/>
      <c r="EE1237" s="5"/>
      <c r="EF1237" s="5"/>
      <c r="EG1237" s="5"/>
      <c r="EH1237" s="5"/>
      <c r="EI1237" s="5"/>
      <c r="EJ1237" s="5"/>
      <c r="EK1237" s="5"/>
      <c r="EL1237" s="5"/>
      <c r="EM1237" s="5"/>
      <c r="EN1237" s="5"/>
      <c r="EO1237" s="5"/>
      <c r="EP1237" s="5"/>
      <c r="EQ1237" s="5"/>
      <c r="ER1237" s="5"/>
      <c r="ES1237" s="5"/>
      <c r="ET1237" s="5"/>
      <c r="EU1237" s="5"/>
      <c r="EV1237" s="5"/>
      <c r="EW1237" s="5"/>
      <c r="EX1237" s="5"/>
      <c r="EY1237" s="5"/>
      <c r="EZ1237" s="5"/>
      <c r="FA1237" s="5"/>
      <c r="FB1237" s="5"/>
      <c r="FC1237" s="5"/>
      <c r="FD1237" s="5"/>
      <c r="FE1237" s="5"/>
      <c r="FF1237" s="5"/>
      <c r="FG1237" s="5"/>
      <c r="FH1237" s="5"/>
      <c r="FI1237" s="5"/>
      <c r="FJ1237" s="5"/>
      <c r="FK1237" s="5"/>
      <c r="FL1237" s="5"/>
      <c r="FM1237" s="5"/>
      <c r="FN1237" s="5"/>
      <c r="FO1237" s="5"/>
      <c r="FP1237" s="5"/>
      <c r="FQ1237" s="5"/>
      <c r="FR1237" s="5"/>
      <c r="FS1237" s="5"/>
      <c r="FT1237" s="5"/>
      <c r="FU1237" s="5"/>
      <c r="FV1237" s="5"/>
      <c r="FW1237" s="5"/>
      <c r="FX1237" s="5"/>
      <c r="FY1237" s="5"/>
      <c r="FZ1237" s="5"/>
      <c r="GA1237" s="5"/>
      <c r="GB1237" s="5"/>
      <c r="GC1237" s="5"/>
      <c r="GD1237" s="5"/>
      <c r="GE1237" s="5"/>
      <c r="GF1237" s="5"/>
      <c r="GG1237" s="5"/>
      <c r="GH1237" s="5"/>
      <c r="GI1237" s="5"/>
      <c r="GJ1237" s="5"/>
      <c r="GK1237" s="5"/>
      <c r="GL1237" s="5"/>
      <c r="GM1237" s="5"/>
      <c r="GN1237" s="5"/>
      <c r="GO1237" s="5"/>
      <c r="GP1237" s="5"/>
      <c r="GQ1237" s="5"/>
      <c r="GR1237" s="5"/>
      <c r="GS1237" s="5"/>
      <c r="GT1237" s="5"/>
      <c r="GU1237" s="5"/>
      <c r="GV1237" s="5"/>
      <c r="GW1237" s="5"/>
      <c r="GX1237" s="5"/>
      <c r="GY1237" s="5"/>
      <c r="GZ1237" s="5"/>
      <c r="HA1237" s="5"/>
      <c r="HB1237" s="5"/>
      <c r="HC1237" s="5"/>
      <c r="HD1237" s="5"/>
      <c r="HE1237" s="5"/>
      <c r="HF1237" s="5"/>
      <c r="HG1237" s="5"/>
      <c r="HH1237" s="5"/>
      <c r="HI1237" s="5"/>
      <c r="HJ1237" s="5"/>
      <c r="HK1237" s="5"/>
      <c r="HL1237" s="5"/>
      <c r="HM1237" s="5"/>
      <c r="HN1237" s="5"/>
      <c r="HO1237" s="5"/>
      <c r="HP1237" s="5"/>
      <c r="HQ1237" s="5"/>
      <c r="HR1237" s="5"/>
      <c r="HS1237" s="5"/>
      <c r="HT1237" s="5"/>
      <c r="HU1237" s="5"/>
      <c r="HV1237" s="5"/>
      <c r="HW1237" s="5"/>
      <c r="HX1237" s="5"/>
      <c r="HY1237" s="5"/>
      <c r="HZ1237" s="5"/>
      <c r="IA1237" s="5"/>
      <c r="IB1237" s="5"/>
      <c r="IC1237" s="5"/>
      <c r="ID1237" s="5"/>
    </row>
    <row r="1239" spans="1:238" s="210" customFormat="1">
      <c r="A1239" s="122"/>
      <c r="B1239" s="116"/>
      <c r="C1239" s="117"/>
      <c r="D1239" s="118"/>
      <c r="E1239" s="119"/>
      <c r="F1239" s="120"/>
      <c r="G1239" s="121"/>
      <c r="H1239" s="6"/>
      <c r="I1239" s="40"/>
      <c r="J1239" s="41"/>
      <c r="K1239" s="42"/>
      <c r="L1239" s="38"/>
      <c r="N1239" s="39"/>
      <c r="O1239" s="39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5"/>
      <c r="BG1239" s="5"/>
      <c r="BH1239" s="5"/>
      <c r="BI1239" s="5"/>
      <c r="BJ1239" s="5"/>
      <c r="BK1239" s="5"/>
      <c r="BL1239" s="5"/>
      <c r="BM1239" s="5"/>
      <c r="BN1239" s="5"/>
      <c r="BO1239" s="5"/>
      <c r="BP1239" s="5"/>
      <c r="BQ1239" s="5"/>
      <c r="BR1239" s="5"/>
      <c r="BS1239" s="5"/>
      <c r="BT1239" s="5"/>
      <c r="BU1239" s="5"/>
      <c r="BV1239" s="5"/>
      <c r="BW1239" s="5"/>
      <c r="BX1239" s="5"/>
      <c r="BY1239" s="5"/>
      <c r="BZ1239" s="5"/>
      <c r="CA1239" s="5"/>
      <c r="CB1239" s="5"/>
      <c r="CC1239" s="5"/>
      <c r="CD1239" s="5"/>
      <c r="CE1239" s="5"/>
      <c r="CF1239" s="5"/>
      <c r="CG1239" s="5"/>
      <c r="CH1239" s="5"/>
      <c r="CI1239" s="5"/>
      <c r="CJ1239" s="5"/>
      <c r="CK1239" s="5"/>
      <c r="CL1239" s="5"/>
      <c r="CM1239" s="5"/>
      <c r="CN1239" s="5"/>
      <c r="CO1239" s="5"/>
      <c r="CP1239" s="5"/>
      <c r="CQ1239" s="5"/>
      <c r="CR1239" s="5"/>
      <c r="CS1239" s="5"/>
      <c r="CT1239" s="5"/>
      <c r="CU1239" s="5"/>
      <c r="CV1239" s="5"/>
      <c r="CW1239" s="5"/>
      <c r="CX1239" s="5"/>
      <c r="CY1239" s="5"/>
      <c r="CZ1239" s="5"/>
      <c r="DA1239" s="5"/>
      <c r="DB1239" s="5"/>
      <c r="DC1239" s="5"/>
      <c r="DD1239" s="5"/>
      <c r="DE1239" s="5"/>
      <c r="DF1239" s="5"/>
      <c r="DG1239" s="5"/>
      <c r="DH1239" s="5"/>
      <c r="DI1239" s="5"/>
      <c r="DJ1239" s="5"/>
      <c r="DK1239" s="5"/>
      <c r="DL1239" s="5"/>
      <c r="DM1239" s="5"/>
      <c r="DN1239" s="5"/>
      <c r="DO1239" s="5"/>
      <c r="DP1239" s="5"/>
      <c r="DQ1239" s="5"/>
      <c r="DR1239" s="5"/>
      <c r="DS1239" s="5"/>
      <c r="DT1239" s="5"/>
      <c r="DU1239" s="5"/>
      <c r="DV1239" s="5"/>
      <c r="DW1239" s="5"/>
      <c r="DX1239" s="5"/>
      <c r="DY1239" s="5"/>
      <c r="DZ1239" s="5"/>
      <c r="EA1239" s="5"/>
      <c r="EB1239" s="5"/>
      <c r="EC1239" s="5"/>
      <c r="ED1239" s="5"/>
      <c r="EE1239" s="5"/>
      <c r="EF1239" s="5"/>
      <c r="EG1239" s="5"/>
      <c r="EH1239" s="5"/>
      <c r="EI1239" s="5"/>
      <c r="EJ1239" s="5"/>
      <c r="EK1239" s="5"/>
      <c r="EL1239" s="5"/>
      <c r="EM1239" s="5"/>
      <c r="EN1239" s="5"/>
      <c r="EO1239" s="5"/>
      <c r="EP1239" s="5"/>
      <c r="EQ1239" s="5"/>
      <c r="ER1239" s="5"/>
      <c r="ES1239" s="5"/>
      <c r="ET1239" s="5"/>
      <c r="EU1239" s="5"/>
      <c r="EV1239" s="5"/>
      <c r="EW1239" s="5"/>
      <c r="EX1239" s="5"/>
      <c r="EY1239" s="5"/>
      <c r="EZ1239" s="5"/>
      <c r="FA1239" s="5"/>
      <c r="FB1239" s="5"/>
      <c r="FC1239" s="5"/>
      <c r="FD1239" s="5"/>
      <c r="FE1239" s="5"/>
      <c r="FF1239" s="5"/>
      <c r="FG1239" s="5"/>
      <c r="FH1239" s="5"/>
      <c r="FI1239" s="5"/>
      <c r="FJ1239" s="5"/>
      <c r="FK1239" s="5"/>
      <c r="FL1239" s="5"/>
      <c r="FM1239" s="5"/>
      <c r="FN1239" s="5"/>
      <c r="FO1239" s="5"/>
      <c r="FP1239" s="5"/>
      <c r="FQ1239" s="5"/>
      <c r="FR1239" s="5"/>
      <c r="FS1239" s="5"/>
      <c r="FT1239" s="5"/>
      <c r="FU1239" s="5"/>
      <c r="FV1239" s="5"/>
      <c r="FW1239" s="5"/>
      <c r="FX1239" s="5"/>
      <c r="FY1239" s="5"/>
      <c r="FZ1239" s="5"/>
      <c r="GA1239" s="5"/>
      <c r="GB1239" s="5"/>
      <c r="GC1239" s="5"/>
      <c r="GD1239" s="5"/>
      <c r="GE1239" s="5"/>
      <c r="GF1239" s="5"/>
      <c r="GG1239" s="5"/>
      <c r="GH1239" s="5"/>
      <c r="GI1239" s="5"/>
      <c r="GJ1239" s="5"/>
      <c r="GK1239" s="5"/>
      <c r="GL1239" s="5"/>
      <c r="GM1239" s="5"/>
      <c r="GN1239" s="5"/>
      <c r="GO1239" s="5"/>
      <c r="GP1239" s="5"/>
      <c r="GQ1239" s="5"/>
      <c r="GR1239" s="5"/>
      <c r="GS1239" s="5"/>
      <c r="GT1239" s="5"/>
      <c r="GU1239" s="5"/>
      <c r="GV1239" s="5"/>
      <c r="GW1239" s="5"/>
      <c r="GX1239" s="5"/>
      <c r="GY1239" s="5"/>
      <c r="GZ1239" s="5"/>
      <c r="HA1239" s="5"/>
      <c r="HB1239" s="5"/>
      <c r="HC1239" s="5"/>
      <c r="HD1239" s="5"/>
      <c r="HE1239" s="5"/>
      <c r="HF1239" s="5"/>
      <c r="HG1239" s="5"/>
      <c r="HH1239" s="5"/>
      <c r="HI1239" s="5"/>
      <c r="HJ1239" s="5"/>
      <c r="HK1239" s="5"/>
      <c r="HL1239" s="5"/>
      <c r="HM1239" s="5"/>
      <c r="HN1239" s="5"/>
      <c r="HO1239" s="5"/>
      <c r="HP1239" s="5"/>
      <c r="HQ1239" s="5"/>
      <c r="HR1239" s="5"/>
      <c r="HS1239" s="5"/>
      <c r="HT1239" s="5"/>
      <c r="HU1239" s="5"/>
      <c r="HV1239" s="5"/>
      <c r="HW1239" s="5"/>
      <c r="HX1239" s="5"/>
      <c r="HY1239" s="5"/>
      <c r="HZ1239" s="5"/>
      <c r="IA1239" s="5"/>
      <c r="IB1239" s="5"/>
      <c r="IC1239" s="5"/>
      <c r="ID1239" s="5"/>
    </row>
    <row r="1240" spans="1:238" s="210" customFormat="1">
      <c r="A1240" s="122"/>
      <c r="B1240" s="116"/>
      <c r="C1240" s="117"/>
      <c r="D1240" s="118"/>
      <c r="E1240" s="119"/>
      <c r="F1240" s="120"/>
      <c r="G1240" s="121"/>
      <c r="H1240" s="6"/>
      <c r="I1240" s="40"/>
      <c r="J1240" s="41"/>
      <c r="K1240" s="42"/>
      <c r="L1240" s="38"/>
      <c r="N1240" s="39"/>
      <c r="O1240" s="39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5"/>
      <c r="BG1240" s="5"/>
      <c r="BH1240" s="5"/>
      <c r="BI1240" s="5"/>
      <c r="BJ1240" s="5"/>
      <c r="BK1240" s="5"/>
      <c r="BL1240" s="5"/>
      <c r="BM1240" s="5"/>
      <c r="BN1240" s="5"/>
      <c r="BO1240" s="5"/>
      <c r="BP1240" s="5"/>
      <c r="BQ1240" s="5"/>
      <c r="BR1240" s="5"/>
      <c r="BS1240" s="5"/>
      <c r="BT1240" s="5"/>
      <c r="BU1240" s="5"/>
      <c r="BV1240" s="5"/>
      <c r="BW1240" s="5"/>
      <c r="BX1240" s="5"/>
      <c r="BY1240" s="5"/>
      <c r="BZ1240" s="5"/>
      <c r="CA1240" s="5"/>
      <c r="CB1240" s="5"/>
      <c r="CC1240" s="5"/>
      <c r="CD1240" s="5"/>
      <c r="CE1240" s="5"/>
      <c r="CF1240" s="5"/>
      <c r="CG1240" s="5"/>
      <c r="CH1240" s="5"/>
      <c r="CI1240" s="5"/>
      <c r="CJ1240" s="5"/>
      <c r="CK1240" s="5"/>
      <c r="CL1240" s="5"/>
      <c r="CM1240" s="5"/>
      <c r="CN1240" s="5"/>
      <c r="CO1240" s="5"/>
      <c r="CP1240" s="5"/>
      <c r="CQ1240" s="5"/>
      <c r="CR1240" s="5"/>
      <c r="CS1240" s="5"/>
      <c r="CT1240" s="5"/>
      <c r="CU1240" s="5"/>
      <c r="CV1240" s="5"/>
      <c r="CW1240" s="5"/>
      <c r="CX1240" s="5"/>
      <c r="CY1240" s="5"/>
      <c r="CZ1240" s="5"/>
      <c r="DA1240" s="5"/>
      <c r="DB1240" s="5"/>
      <c r="DC1240" s="5"/>
      <c r="DD1240" s="5"/>
      <c r="DE1240" s="5"/>
      <c r="DF1240" s="5"/>
      <c r="DG1240" s="5"/>
      <c r="DH1240" s="5"/>
      <c r="DI1240" s="5"/>
      <c r="DJ1240" s="5"/>
      <c r="DK1240" s="5"/>
      <c r="DL1240" s="5"/>
      <c r="DM1240" s="5"/>
      <c r="DN1240" s="5"/>
      <c r="DO1240" s="5"/>
      <c r="DP1240" s="5"/>
      <c r="DQ1240" s="5"/>
      <c r="DR1240" s="5"/>
      <c r="DS1240" s="5"/>
      <c r="DT1240" s="5"/>
      <c r="DU1240" s="5"/>
      <c r="DV1240" s="5"/>
      <c r="DW1240" s="5"/>
      <c r="DX1240" s="5"/>
      <c r="DY1240" s="5"/>
      <c r="DZ1240" s="5"/>
      <c r="EA1240" s="5"/>
      <c r="EB1240" s="5"/>
      <c r="EC1240" s="5"/>
      <c r="ED1240" s="5"/>
      <c r="EE1240" s="5"/>
      <c r="EF1240" s="5"/>
      <c r="EG1240" s="5"/>
      <c r="EH1240" s="5"/>
      <c r="EI1240" s="5"/>
      <c r="EJ1240" s="5"/>
      <c r="EK1240" s="5"/>
      <c r="EL1240" s="5"/>
      <c r="EM1240" s="5"/>
      <c r="EN1240" s="5"/>
      <c r="EO1240" s="5"/>
      <c r="EP1240" s="5"/>
      <c r="EQ1240" s="5"/>
      <c r="ER1240" s="5"/>
      <c r="ES1240" s="5"/>
      <c r="ET1240" s="5"/>
      <c r="EU1240" s="5"/>
      <c r="EV1240" s="5"/>
      <c r="EW1240" s="5"/>
      <c r="EX1240" s="5"/>
      <c r="EY1240" s="5"/>
      <c r="EZ1240" s="5"/>
      <c r="FA1240" s="5"/>
      <c r="FB1240" s="5"/>
      <c r="FC1240" s="5"/>
      <c r="FD1240" s="5"/>
      <c r="FE1240" s="5"/>
      <c r="FF1240" s="5"/>
      <c r="FG1240" s="5"/>
      <c r="FH1240" s="5"/>
      <c r="FI1240" s="5"/>
      <c r="FJ1240" s="5"/>
      <c r="FK1240" s="5"/>
      <c r="FL1240" s="5"/>
      <c r="FM1240" s="5"/>
      <c r="FN1240" s="5"/>
      <c r="FO1240" s="5"/>
      <c r="FP1240" s="5"/>
      <c r="FQ1240" s="5"/>
      <c r="FR1240" s="5"/>
      <c r="FS1240" s="5"/>
      <c r="FT1240" s="5"/>
      <c r="FU1240" s="5"/>
      <c r="FV1240" s="5"/>
      <c r="FW1240" s="5"/>
      <c r="FX1240" s="5"/>
      <c r="FY1240" s="5"/>
      <c r="FZ1240" s="5"/>
      <c r="GA1240" s="5"/>
      <c r="GB1240" s="5"/>
      <c r="GC1240" s="5"/>
      <c r="GD1240" s="5"/>
      <c r="GE1240" s="5"/>
      <c r="GF1240" s="5"/>
      <c r="GG1240" s="5"/>
      <c r="GH1240" s="5"/>
      <c r="GI1240" s="5"/>
      <c r="GJ1240" s="5"/>
      <c r="GK1240" s="5"/>
      <c r="GL1240" s="5"/>
      <c r="GM1240" s="5"/>
      <c r="GN1240" s="5"/>
      <c r="GO1240" s="5"/>
      <c r="GP1240" s="5"/>
      <c r="GQ1240" s="5"/>
      <c r="GR1240" s="5"/>
      <c r="GS1240" s="5"/>
      <c r="GT1240" s="5"/>
      <c r="GU1240" s="5"/>
      <c r="GV1240" s="5"/>
      <c r="GW1240" s="5"/>
      <c r="GX1240" s="5"/>
      <c r="GY1240" s="5"/>
      <c r="GZ1240" s="5"/>
      <c r="HA1240" s="5"/>
      <c r="HB1240" s="5"/>
      <c r="HC1240" s="5"/>
      <c r="HD1240" s="5"/>
      <c r="HE1240" s="5"/>
      <c r="HF1240" s="5"/>
      <c r="HG1240" s="5"/>
      <c r="HH1240" s="5"/>
      <c r="HI1240" s="5"/>
      <c r="HJ1240" s="5"/>
      <c r="HK1240" s="5"/>
      <c r="HL1240" s="5"/>
      <c r="HM1240" s="5"/>
      <c r="HN1240" s="5"/>
      <c r="HO1240" s="5"/>
      <c r="HP1240" s="5"/>
      <c r="HQ1240" s="5"/>
      <c r="HR1240" s="5"/>
      <c r="HS1240" s="5"/>
      <c r="HT1240" s="5"/>
      <c r="HU1240" s="5"/>
      <c r="HV1240" s="5"/>
      <c r="HW1240" s="5"/>
      <c r="HX1240" s="5"/>
      <c r="HY1240" s="5"/>
      <c r="HZ1240" s="5"/>
      <c r="IA1240" s="5"/>
      <c r="IB1240" s="5"/>
      <c r="IC1240" s="5"/>
      <c r="ID1240" s="5"/>
    </row>
    <row r="1241" spans="1:238" s="210" customFormat="1">
      <c r="A1241" s="122"/>
      <c r="B1241" s="116"/>
      <c r="C1241" s="117"/>
      <c r="D1241" s="118"/>
      <c r="E1241" s="119"/>
      <c r="F1241" s="120"/>
      <c r="G1241" s="121"/>
      <c r="H1241" s="6"/>
      <c r="I1241" s="40"/>
      <c r="J1241" s="41"/>
      <c r="K1241" s="42"/>
      <c r="L1241" s="38"/>
      <c r="N1241" s="39"/>
      <c r="O1241" s="39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5"/>
      <c r="BG1241" s="5"/>
      <c r="BH1241" s="5"/>
      <c r="BI1241" s="5"/>
      <c r="BJ1241" s="5"/>
      <c r="BK1241" s="5"/>
      <c r="BL1241" s="5"/>
      <c r="BM1241" s="5"/>
      <c r="BN1241" s="5"/>
      <c r="BO1241" s="5"/>
      <c r="BP1241" s="5"/>
      <c r="BQ1241" s="5"/>
      <c r="BR1241" s="5"/>
      <c r="BS1241" s="5"/>
      <c r="BT1241" s="5"/>
      <c r="BU1241" s="5"/>
      <c r="BV1241" s="5"/>
      <c r="BW1241" s="5"/>
      <c r="BX1241" s="5"/>
      <c r="BY1241" s="5"/>
      <c r="BZ1241" s="5"/>
      <c r="CA1241" s="5"/>
      <c r="CB1241" s="5"/>
      <c r="CC1241" s="5"/>
      <c r="CD1241" s="5"/>
      <c r="CE1241" s="5"/>
      <c r="CF1241" s="5"/>
      <c r="CG1241" s="5"/>
      <c r="CH1241" s="5"/>
      <c r="CI1241" s="5"/>
      <c r="CJ1241" s="5"/>
      <c r="CK1241" s="5"/>
      <c r="CL1241" s="5"/>
      <c r="CM1241" s="5"/>
      <c r="CN1241" s="5"/>
      <c r="CO1241" s="5"/>
      <c r="CP1241" s="5"/>
      <c r="CQ1241" s="5"/>
      <c r="CR1241" s="5"/>
      <c r="CS1241" s="5"/>
      <c r="CT1241" s="5"/>
      <c r="CU1241" s="5"/>
      <c r="CV1241" s="5"/>
      <c r="CW1241" s="5"/>
      <c r="CX1241" s="5"/>
      <c r="CY1241" s="5"/>
      <c r="CZ1241" s="5"/>
      <c r="DA1241" s="5"/>
      <c r="DB1241" s="5"/>
      <c r="DC1241" s="5"/>
      <c r="DD1241" s="5"/>
      <c r="DE1241" s="5"/>
      <c r="DF1241" s="5"/>
      <c r="DG1241" s="5"/>
      <c r="DH1241" s="5"/>
      <c r="DI1241" s="5"/>
      <c r="DJ1241" s="5"/>
      <c r="DK1241" s="5"/>
      <c r="DL1241" s="5"/>
      <c r="DM1241" s="5"/>
      <c r="DN1241" s="5"/>
      <c r="DO1241" s="5"/>
      <c r="DP1241" s="5"/>
      <c r="DQ1241" s="5"/>
      <c r="DR1241" s="5"/>
      <c r="DS1241" s="5"/>
      <c r="DT1241" s="5"/>
      <c r="DU1241" s="5"/>
      <c r="DV1241" s="5"/>
      <c r="DW1241" s="5"/>
      <c r="DX1241" s="5"/>
      <c r="DY1241" s="5"/>
      <c r="DZ1241" s="5"/>
      <c r="EA1241" s="5"/>
      <c r="EB1241" s="5"/>
      <c r="EC1241" s="5"/>
      <c r="ED1241" s="5"/>
      <c r="EE1241" s="5"/>
      <c r="EF1241" s="5"/>
      <c r="EG1241" s="5"/>
      <c r="EH1241" s="5"/>
      <c r="EI1241" s="5"/>
      <c r="EJ1241" s="5"/>
      <c r="EK1241" s="5"/>
      <c r="EL1241" s="5"/>
      <c r="EM1241" s="5"/>
      <c r="EN1241" s="5"/>
      <c r="EO1241" s="5"/>
      <c r="EP1241" s="5"/>
      <c r="EQ1241" s="5"/>
      <c r="ER1241" s="5"/>
      <c r="ES1241" s="5"/>
      <c r="ET1241" s="5"/>
      <c r="EU1241" s="5"/>
      <c r="EV1241" s="5"/>
      <c r="EW1241" s="5"/>
      <c r="EX1241" s="5"/>
      <c r="EY1241" s="5"/>
      <c r="EZ1241" s="5"/>
      <c r="FA1241" s="5"/>
      <c r="FB1241" s="5"/>
      <c r="FC1241" s="5"/>
      <c r="FD1241" s="5"/>
      <c r="FE1241" s="5"/>
      <c r="FF1241" s="5"/>
      <c r="FG1241" s="5"/>
      <c r="FH1241" s="5"/>
      <c r="FI1241" s="5"/>
      <c r="FJ1241" s="5"/>
      <c r="FK1241" s="5"/>
      <c r="FL1241" s="5"/>
      <c r="FM1241" s="5"/>
      <c r="FN1241" s="5"/>
      <c r="FO1241" s="5"/>
      <c r="FP1241" s="5"/>
      <c r="FQ1241" s="5"/>
      <c r="FR1241" s="5"/>
      <c r="FS1241" s="5"/>
      <c r="FT1241" s="5"/>
      <c r="FU1241" s="5"/>
      <c r="FV1241" s="5"/>
      <c r="FW1241" s="5"/>
      <c r="FX1241" s="5"/>
      <c r="FY1241" s="5"/>
      <c r="FZ1241" s="5"/>
      <c r="GA1241" s="5"/>
      <c r="GB1241" s="5"/>
      <c r="GC1241" s="5"/>
      <c r="GD1241" s="5"/>
      <c r="GE1241" s="5"/>
      <c r="GF1241" s="5"/>
      <c r="GG1241" s="5"/>
      <c r="GH1241" s="5"/>
      <c r="GI1241" s="5"/>
      <c r="GJ1241" s="5"/>
      <c r="GK1241" s="5"/>
      <c r="GL1241" s="5"/>
      <c r="GM1241" s="5"/>
      <c r="GN1241" s="5"/>
      <c r="GO1241" s="5"/>
      <c r="GP1241" s="5"/>
      <c r="GQ1241" s="5"/>
      <c r="GR1241" s="5"/>
      <c r="GS1241" s="5"/>
      <c r="GT1241" s="5"/>
      <c r="GU1241" s="5"/>
      <c r="GV1241" s="5"/>
      <c r="GW1241" s="5"/>
      <c r="GX1241" s="5"/>
      <c r="GY1241" s="5"/>
      <c r="GZ1241" s="5"/>
      <c r="HA1241" s="5"/>
      <c r="HB1241" s="5"/>
      <c r="HC1241" s="5"/>
      <c r="HD1241" s="5"/>
      <c r="HE1241" s="5"/>
      <c r="HF1241" s="5"/>
      <c r="HG1241" s="5"/>
      <c r="HH1241" s="5"/>
      <c r="HI1241" s="5"/>
      <c r="HJ1241" s="5"/>
      <c r="HK1241" s="5"/>
      <c r="HL1241" s="5"/>
      <c r="HM1241" s="5"/>
      <c r="HN1241" s="5"/>
      <c r="HO1241" s="5"/>
      <c r="HP1241" s="5"/>
      <c r="HQ1241" s="5"/>
      <c r="HR1241" s="5"/>
      <c r="HS1241" s="5"/>
      <c r="HT1241" s="5"/>
      <c r="HU1241" s="5"/>
      <c r="HV1241" s="5"/>
      <c r="HW1241" s="5"/>
      <c r="HX1241" s="5"/>
      <c r="HY1241" s="5"/>
      <c r="HZ1241" s="5"/>
      <c r="IA1241" s="5"/>
      <c r="IB1241" s="5"/>
      <c r="IC1241" s="5"/>
      <c r="ID1241" s="5"/>
    </row>
    <row r="1243" spans="1:238" s="210" customFormat="1">
      <c r="A1243" s="122"/>
      <c r="B1243" s="116"/>
      <c r="C1243" s="117"/>
      <c r="D1243" s="118"/>
      <c r="E1243" s="119"/>
      <c r="F1243" s="120"/>
      <c r="G1243" s="121"/>
      <c r="H1243" s="6"/>
      <c r="I1243" s="40"/>
      <c r="J1243" s="41"/>
      <c r="K1243" s="42"/>
      <c r="L1243" s="38"/>
      <c r="N1243" s="39"/>
      <c r="O1243" s="39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/>
      <c r="BI1243" s="5"/>
      <c r="BJ1243" s="5"/>
      <c r="BK1243" s="5"/>
      <c r="BL1243" s="5"/>
      <c r="BM1243" s="5"/>
      <c r="BN1243" s="5"/>
      <c r="BO1243" s="5"/>
      <c r="BP1243" s="5"/>
      <c r="BQ1243" s="5"/>
      <c r="BR1243" s="5"/>
      <c r="BS1243" s="5"/>
      <c r="BT1243" s="5"/>
      <c r="BU1243" s="5"/>
      <c r="BV1243" s="5"/>
      <c r="BW1243" s="5"/>
      <c r="BX1243" s="5"/>
      <c r="BY1243" s="5"/>
      <c r="BZ1243" s="5"/>
      <c r="CA1243" s="5"/>
      <c r="CB1243" s="5"/>
      <c r="CC1243" s="5"/>
      <c r="CD1243" s="5"/>
      <c r="CE1243" s="5"/>
      <c r="CF1243" s="5"/>
      <c r="CG1243" s="5"/>
      <c r="CH1243" s="5"/>
      <c r="CI1243" s="5"/>
      <c r="CJ1243" s="5"/>
      <c r="CK1243" s="5"/>
      <c r="CL1243" s="5"/>
      <c r="CM1243" s="5"/>
      <c r="CN1243" s="5"/>
      <c r="CO1243" s="5"/>
      <c r="CP1243" s="5"/>
      <c r="CQ1243" s="5"/>
      <c r="CR1243" s="5"/>
      <c r="CS1243" s="5"/>
      <c r="CT1243" s="5"/>
      <c r="CU1243" s="5"/>
      <c r="CV1243" s="5"/>
      <c r="CW1243" s="5"/>
      <c r="CX1243" s="5"/>
      <c r="CY1243" s="5"/>
      <c r="CZ1243" s="5"/>
      <c r="DA1243" s="5"/>
      <c r="DB1243" s="5"/>
      <c r="DC1243" s="5"/>
      <c r="DD1243" s="5"/>
      <c r="DE1243" s="5"/>
      <c r="DF1243" s="5"/>
      <c r="DG1243" s="5"/>
      <c r="DH1243" s="5"/>
      <c r="DI1243" s="5"/>
      <c r="DJ1243" s="5"/>
      <c r="DK1243" s="5"/>
      <c r="DL1243" s="5"/>
      <c r="DM1243" s="5"/>
      <c r="DN1243" s="5"/>
      <c r="DO1243" s="5"/>
      <c r="DP1243" s="5"/>
      <c r="DQ1243" s="5"/>
      <c r="DR1243" s="5"/>
      <c r="DS1243" s="5"/>
      <c r="DT1243" s="5"/>
      <c r="DU1243" s="5"/>
      <c r="DV1243" s="5"/>
      <c r="DW1243" s="5"/>
      <c r="DX1243" s="5"/>
      <c r="DY1243" s="5"/>
      <c r="DZ1243" s="5"/>
      <c r="EA1243" s="5"/>
      <c r="EB1243" s="5"/>
      <c r="EC1243" s="5"/>
      <c r="ED1243" s="5"/>
      <c r="EE1243" s="5"/>
      <c r="EF1243" s="5"/>
      <c r="EG1243" s="5"/>
      <c r="EH1243" s="5"/>
      <c r="EI1243" s="5"/>
      <c r="EJ1243" s="5"/>
      <c r="EK1243" s="5"/>
      <c r="EL1243" s="5"/>
      <c r="EM1243" s="5"/>
      <c r="EN1243" s="5"/>
      <c r="EO1243" s="5"/>
      <c r="EP1243" s="5"/>
      <c r="EQ1243" s="5"/>
      <c r="ER1243" s="5"/>
      <c r="ES1243" s="5"/>
      <c r="ET1243" s="5"/>
      <c r="EU1243" s="5"/>
      <c r="EV1243" s="5"/>
      <c r="EW1243" s="5"/>
      <c r="EX1243" s="5"/>
      <c r="EY1243" s="5"/>
      <c r="EZ1243" s="5"/>
      <c r="FA1243" s="5"/>
      <c r="FB1243" s="5"/>
      <c r="FC1243" s="5"/>
      <c r="FD1243" s="5"/>
      <c r="FE1243" s="5"/>
      <c r="FF1243" s="5"/>
      <c r="FG1243" s="5"/>
      <c r="FH1243" s="5"/>
      <c r="FI1243" s="5"/>
      <c r="FJ1243" s="5"/>
      <c r="FK1243" s="5"/>
      <c r="FL1243" s="5"/>
      <c r="FM1243" s="5"/>
      <c r="FN1243" s="5"/>
      <c r="FO1243" s="5"/>
      <c r="FP1243" s="5"/>
      <c r="FQ1243" s="5"/>
      <c r="FR1243" s="5"/>
      <c r="FS1243" s="5"/>
      <c r="FT1243" s="5"/>
      <c r="FU1243" s="5"/>
      <c r="FV1243" s="5"/>
      <c r="FW1243" s="5"/>
      <c r="FX1243" s="5"/>
      <c r="FY1243" s="5"/>
      <c r="FZ1243" s="5"/>
      <c r="GA1243" s="5"/>
      <c r="GB1243" s="5"/>
      <c r="GC1243" s="5"/>
      <c r="GD1243" s="5"/>
      <c r="GE1243" s="5"/>
      <c r="GF1243" s="5"/>
      <c r="GG1243" s="5"/>
      <c r="GH1243" s="5"/>
      <c r="GI1243" s="5"/>
      <c r="GJ1243" s="5"/>
      <c r="GK1243" s="5"/>
      <c r="GL1243" s="5"/>
      <c r="GM1243" s="5"/>
      <c r="GN1243" s="5"/>
      <c r="GO1243" s="5"/>
      <c r="GP1243" s="5"/>
      <c r="GQ1243" s="5"/>
      <c r="GR1243" s="5"/>
      <c r="GS1243" s="5"/>
      <c r="GT1243" s="5"/>
      <c r="GU1243" s="5"/>
      <c r="GV1243" s="5"/>
      <c r="GW1243" s="5"/>
      <c r="GX1243" s="5"/>
      <c r="GY1243" s="5"/>
      <c r="GZ1243" s="5"/>
      <c r="HA1243" s="5"/>
      <c r="HB1243" s="5"/>
      <c r="HC1243" s="5"/>
      <c r="HD1243" s="5"/>
      <c r="HE1243" s="5"/>
      <c r="HF1243" s="5"/>
      <c r="HG1243" s="5"/>
      <c r="HH1243" s="5"/>
      <c r="HI1243" s="5"/>
      <c r="HJ1243" s="5"/>
      <c r="HK1243" s="5"/>
      <c r="HL1243" s="5"/>
      <c r="HM1243" s="5"/>
      <c r="HN1243" s="5"/>
      <c r="HO1243" s="5"/>
      <c r="HP1243" s="5"/>
      <c r="HQ1243" s="5"/>
      <c r="HR1243" s="5"/>
      <c r="HS1243" s="5"/>
      <c r="HT1243" s="5"/>
      <c r="HU1243" s="5"/>
      <c r="HV1243" s="5"/>
      <c r="HW1243" s="5"/>
      <c r="HX1243" s="5"/>
      <c r="HY1243" s="5"/>
      <c r="HZ1243" s="5"/>
      <c r="IA1243" s="5"/>
      <c r="IB1243" s="5"/>
      <c r="IC1243" s="5"/>
      <c r="ID1243" s="5"/>
    </row>
    <row r="1245" spans="1:238" s="210" customFormat="1">
      <c r="A1245" s="122"/>
      <c r="B1245" s="116"/>
      <c r="C1245" s="117"/>
      <c r="D1245" s="118"/>
      <c r="E1245" s="119"/>
      <c r="F1245" s="120"/>
      <c r="G1245" s="121"/>
      <c r="H1245" s="6"/>
      <c r="I1245" s="40"/>
      <c r="J1245" s="41"/>
      <c r="K1245" s="42"/>
      <c r="L1245" s="38"/>
      <c r="N1245" s="39"/>
      <c r="O1245" s="39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5"/>
      <c r="BG1245" s="5"/>
      <c r="BH1245" s="5"/>
      <c r="BI1245" s="5"/>
      <c r="BJ1245" s="5"/>
      <c r="BK1245" s="5"/>
      <c r="BL1245" s="5"/>
      <c r="BM1245" s="5"/>
      <c r="BN1245" s="5"/>
      <c r="BO1245" s="5"/>
      <c r="BP1245" s="5"/>
      <c r="BQ1245" s="5"/>
      <c r="BR1245" s="5"/>
      <c r="BS1245" s="5"/>
      <c r="BT1245" s="5"/>
      <c r="BU1245" s="5"/>
      <c r="BV1245" s="5"/>
      <c r="BW1245" s="5"/>
      <c r="BX1245" s="5"/>
      <c r="BY1245" s="5"/>
      <c r="BZ1245" s="5"/>
      <c r="CA1245" s="5"/>
      <c r="CB1245" s="5"/>
      <c r="CC1245" s="5"/>
      <c r="CD1245" s="5"/>
      <c r="CE1245" s="5"/>
      <c r="CF1245" s="5"/>
      <c r="CG1245" s="5"/>
      <c r="CH1245" s="5"/>
      <c r="CI1245" s="5"/>
      <c r="CJ1245" s="5"/>
      <c r="CK1245" s="5"/>
      <c r="CL1245" s="5"/>
      <c r="CM1245" s="5"/>
      <c r="CN1245" s="5"/>
      <c r="CO1245" s="5"/>
      <c r="CP1245" s="5"/>
      <c r="CQ1245" s="5"/>
      <c r="CR1245" s="5"/>
      <c r="CS1245" s="5"/>
      <c r="CT1245" s="5"/>
      <c r="CU1245" s="5"/>
      <c r="CV1245" s="5"/>
      <c r="CW1245" s="5"/>
      <c r="CX1245" s="5"/>
      <c r="CY1245" s="5"/>
      <c r="CZ1245" s="5"/>
      <c r="DA1245" s="5"/>
      <c r="DB1245" s="5"/>
      <c r="DC1245" s="5"/>
      <c r="DD1245" s="5"/>
      <c r="DE1245" s="5"/>
      <c r="DF1245" s="5"/>
      <c r="DG1245" s="5"/>
      <c r="DH1245" s="5"/>
      <c r="DI1245" s="5"/>
      <c r="DJ1245" s="5"/>
      <c r="DK1245" s="5"/>
      <c r="DL1245" s="5"/>
      <c r="DM1245" s="5"/>
      <c r="DN1245" s="5"/>
      <c r="DO1245" s="5"/>
      <c r="DP1245" s="5"/>
      <c r="DQ1245" s="5"/>
      <c r="DR1245" s="5"/>
      <c r="DS1245" s="5"/>
      <c r="DT1245" s="5"/>
      <c r="DU1245" s="5"/>
      <c r="DV1245" s="5"/>
      <c r="DW1245" s="5"/>
      <c r="DX1245" s="5"/>
      <c r="DY1245" s="5"/>
      <c r="DZ1245" s="5"/>
      <c r="EA1245" s="5"/>
      <c r="EB1245" s="5"/>
      <c r="EC1245" s="5"/>
      <c r="ED1245" s="5"/>
      <c r="EE1245" s="5"/>
      <c r="EF1245" s="5"/>
      <c r="EG1245" s="5"/>
      <c r="EH1245" s="5"/>
      <c r="EI1245" s="5"/>
      <c r="EJ1245" s="5"/>
      <c r="EK1245" s="5"/>
      <c r="EL1245" s="5"/>
      <c r="EM1245" s="5"/>
      <c r="EN1245" s="5"/>
      <c r="EO1245" s="5"/>
      <c r="EP1245" s="5"/>
      <c r="EQ1245" s="5"/>
      <c r="ER1245" s="5"/>
      <c r="ES1245" s="5"/>
      <c r="ET1245" s="5"/>
      <c r="EU1245" s="5"/>
      <c r="EV1245" s="5"/>
      <c r="EW1245" s="5"/>
      <c r="EX1245" s="5"/>
      <c r="EY1245" s="5"/>
      <c r="EZ1245" s="5"/>
      <c r="FA1245" s="5"/>
      <c r="FB1245" s="5"/>
      <c r="FC1245" s="5"/>
      <c r="FD1245" s="5"/>
      <c r="FE1245" s="5"/>
      <c r="FF1245" s="5"/>
      <c r="FG1245" s="5"/>
      <c r="FH1245" s="5"/>
      <c r="FI1245" s="5"/>
      <c r="FJ1245" s="5"/>
      <c r="FK1245" s="5"/>
      <c r="FL1245" s="5"/>
      <c r="FM1245" s="5"/>
      <c r="FN1245" s="5"/>
      <c r="FO1245" s="5"/>
      <c r="FP1245" s="5"/>
      <c r="FQ1245" s="5"/>
      <c r="FR1245" s="5"/>
      <c r="FS1245" s="5"/>
      <c r="FT1245" s="5"/>
      <c r="FU1245" s="5"/>
      <c r="FV1245" s="5"/>
      <c r="FW1245" s="5"/>
      <c r="FX1245" s="5"/>
      <c r="FY1245" s="5"/>
      <c r="FZ1245" s="5"/>
      <c r="GA1245" s="5"/>
      <c r="GB1245" s="5"/>
      <c r="GC1245" s="5"/>
      <c r="GD1245" s="5"/>
      <c r="GE1245" s="5"/>
      <c r="GF1245" s="5"/>
      <c r="GG1245" s="5"/>
      <c r="GH1245" s="5"/>
      <c r="GI1245" s="5"/>
      <c r="GJ1245" s="5"/>
      <c r="GK1245" s="5"/>
      <c r="GL1245" s="5"/>
      <c r="GM1245" s="5"/>
      <c r="GN1245" s="5"/>
      <c r="GO1245" s="5"/>
      <c r="GP1245" s="5"/>
      <c r="GQ1245" s="5"/>
      <c r="GR1245" s="5"/>
      <c r="GS1245" s="5"/>
      <c r="GT1245" s="5"/>
      <c r="GU1245" s="5"/>
      <c r="GV1245" s="5"/>
      <c r="GW1245" s="5"/>
      <c r="GX1245" s="5"/>
      <c r="GY1245" s="5"/>
      <c r="GZ1245" s="5"/>
      <c r="HA1245" s="5"/>
      <c r="HB1245" s="5"/>
      <c r="HC1245" s="5"/>
      <c r="HD1245" s="5"/>
      <c r="HE1245" s="5"/>
      <c r="HF1245" s="5"/>
      <c r="HG1245" s="5"/>
      <c r="HH1245" s="5"/>
      <c r="HI1245" s="5"/>
      <c r="HJ1245" s="5"/>
      <c r="HK1245" s="5"/>
      <c r="HL1245" s="5"/>
      <c r="HM1245" s="5"/>
      <c r="HN1245" s="5"/>
      <c r="HO1245" s="5"/>
      <c r="HP1245" s="5"/>
      <c r="HQ1245" s="5"/>
      <c r="HR1245" s="5"/>
      <c r="HS1245" s="5"/>
      <c r="HT1245" s="5"/>
      <c r="HU1245" s="5"/>
      <c r="HV1245" s="5"/>
      <c r="HW1245" s="5"/>
      <c r="HX1245" s="5"/>
      <c r="HY1245" s="5"/>
      <c r="HZ1245" s="5"/>
      <c r="IA1245" s="5"/>
      <c r="IB1245" s="5"/>
      <c r="IC1245" s="5"/>
      <c r="ID1245" s="5"/>
    </row>
    <row r="1247" spans="1:238" s="210" customFormat="1">
      <c r="A1247" s="122"/>
      <c r="B1247" s="116"/>
      <c r="C1247" s="117"/>
      <c r="D1247" s="118"/>
      <c r="E1247" s="119"/>
      <c r="F1247" s="120"/>
      <c r="G1247" s="121"/>
      <c r="H1247" s="6"/>
      <c r="I1247" s="40"/>
      <c r="J1247" s="41"/>
      <c r="K1247" s="42"/>
      <c r="L1247" s="38"/>
      <c r="N1247" s="39"/>
      <c r="O1247" s="39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  <c r="BG1247" s="5"/>
      <c r="BH1247" s="5"/>
      <c r="BI1247" s="5"/>
      <c r="BJ1247" s="5"/>
      <c r="BK1247" s="5"/>
      <c r="BL1247" s="5"/>
      <c r="BM1247" s="5"/>
      <c r="BN1247" s="5"/>
      <c r="BO1247" s="5"/>
      <c r="BP1247" s="5"/>
      <c r="BQ1247" s="5"/>
      <c r="BR1247" s="5"/>
      <c r="BS1247" s="5"/>
      <c r="BT1247" s="5"/>
      <c r="BU1247" s="5"/>
      <c r="BV1247" s="5"/>
      <c r="BW1247" s="5"/>
      <c r="BX1247" s="5"/>
      <c r="BY1247" s="5"/>
      <c r="BZ1247" s="5"/>
      <c r="CA1247" s="5"/>
      <c r="CB1247" s="5"/>
      <c r="CC1247" s="5"/>
      <c r="CD1247" s="5"/>
      <c r="CE1247" s="5"/>
      <c r="CF1247" s="5"/>
      <c r="CG1247" s="5"/>
      <c r="CH1247" s="5"/>
      <c r="CI1247" s="5"/>
      <c r="CJ1247" s="5"/>
      <c r="CK1247" s="5"/>
      <c r="CL1247" s="5"/>
      <c r="CM1247" s="5"/>
      <c r="CN1247" s="5"/>
      <c r="CO1247" s="5"/>
      <c r="CP1247" s="5"/>
      <c r="CQ1247" s="5"/>
      <c r="CR1247" s="5"/>
      <c r="CS1247" s="5"/>
      <c r="CT1247" s="5"/>
      <c r="CU1247" s="5"/>
      <c r="CV1247" s="5"/>
      <c r="CW1247" s="5"/>
      <c r="CX1247" s="5"/>
      <c r="CY1247" s="5"/>
      <c r="CZ1247" s="5"/>
      <c r="DA1247" s="5"/>
      <c r="DB1247" s="5"/>
      <c r="DC1247" s="5"/>
      <c r="DD1247" s="5"/>
      <c r="DE1247" s="5"/>
      <c r="DF1247" s="5"/>
      <c r="DG1247" s="5"/>
      <c r="DH1247" s="5"/>
      <c r="DI1247" s="5"/>
      <c r="DJ1247" s="5"/>
      <c r="DK1247" s="5"/>
      <c r="DL1247" s="5"/>
      <c r="DM1247" s="5"/>
      <c r="DN1247" s="5"/>
      <c r="DO1247" s="5"/>
      <c r="DP1247" s="5"/>
      <c r="DQ1247" s="5"/>
      <c r="DR1247" s="5"/>
      <c r="DS1247" s="5"/>
      <c r="DT1247" s="5"/>
      <c r="DU1247" s="5"/>
      <c r="DV1247" s="5"/>
      <c r="DW1247" s="5"/>
      <c r="DX1247" s="5"/>
      <c r="DY1247" s="5"/>
      <c r="DZ1247" s="5"/>
      <c r="EA1247" s="5"/>
      <c r="EB1247" s="5"/>
      <c r="EC1247" s="5"/>
      <c r="ED1247" s="5"/>
      <c r="EE1247" s="5"/>
      <c r="EF1247" s="5"/>
      <c r="EG1247" s="5"/>
      <c r="EH1247" s="5"/>
      <c r="EI1247" s="5"/>
      <c r="EJ1247" s="5"/>
      <c r="EK1247" s="5"/>
      <c r="EL1247" s="5"/>
      <c r="EM1247" s="5"/>
      <c r="EN1247" s="5"/>
      <c r="EO1247" s="5"/>
      <c r="EP1247" s="5"/>
      <c r="EQ1247" s="5"/>
      <c r="ER1247" s="5"/>
      <c r="ES1247" s="5"/>
      <c r="ET1247" s="5"/>
      <c r="EU1247" s="5"/>
      <c r="EV1247" s="5"/>
      <c r="EW1247" s="5"/>
      <c r="EX1247" s="5"/>
      <c r="EY1247" s="5"/>
      <c r="EZ1247" s="5"/>
      <c r="FA1247" s="5"/>
      <c r="FB1247" s="5"/>
      <c r="FC1247" s="5"/>
      <c r="FD1247" s="5"/>
      <c r="FE1247" s="5"/>
      <c r="FF1247" s="5"/>
      <c r="FG1247" s="5"/>
      <c r="FH1247" s="5"/>
      <c r="FI1247" s="5"/>
      <c r="FJ1247" s="5"/>
      <c r="FK1247" s="5"/>
      <c r="FL1247" s="5"/>
      <c r="FM1247" s="5"/>
      <c r="FN1247" s="5"/>
      <c r="FO1247" s="5"/>
      <c r="FP1247" s="5"/>
      <c r="FQ1247" s="5"/>
      <c r="FR1247" s="5"/>
      <c r="FS1247" s="5"/>
      <c r="FT1247" s="5"/>
      <c r="FU1247" s="5"/>
      <c r="FV1247" s="5"/>
      <c r="FW1247" s="5"/>
      <c r="FX1247" s="5"/>
      <c r="FY1247" s="5"/>
      <c r="FZ1247" s="5"/>
      <c r="GA1247" s="5"/>
      <c r="GB1247" s="5"/>
      <c r="GC1247" s="5"/>
      <c r="GD1247" s="5"/>
      <c r="GE1247" s="5"/>
      <c r="GF1247" s="5"/>
      <c r="GG1247" s="5"/>
      <c r="GH1247" s="5"/>
      <c r="GI1247" s="5"/>
      <c r="GJ1247" s="5"/>
      <c r="GK1247" s="5"/>
      <c r="GL1247" s="5"/>
      <c r="GM1247" s="5"/>
      <c r="GN1247" s="5"/>
      <c r="GO1247" s="5"/>
      <c r="GP1247" s="5"/>
      <c r="GQ1247" s="5"/>
      <c r="GR1247" s="5"/>
      <c r="GS1247" s="5"/>
      <c r="GT1247" s="5"/>
      <c r="GU1247" s="5"/>
      <c r="GV1247" s="5"/>
      <c r="GW1247" s="5"/>
      <c r="GX1247" s="5"/>
      <c r="GY1247" s="5"/>
      <c r="GZ1247" s="5"/>
      <c r="HA1247" s="5"/>
      <c r="HB1247" s="5"/>
      <c r="HC1247" s="5"/>
      <c r="HD1247" s="5"/>
      <c r="HE1247" s="5"/>
      <c r="HF1247" s="5"/>
      <c r="HG1247" s="5"/>
      <c r="HH1247" s="5"/>
      <c r="HI1247" s="5"/>
      <c r="HJ1247" s="5"/>
      <c r="HK1247" s="5"/>
      <c r="HL1247" s="5"/>
      <c r="HM1247" s="5"/>
      <c r="HN1247" s="5"/>
      <c r="HO1247" s="5"/>
      <c r="HP1247" s="5"/>
      <c r="HQ1247" s="5"/>
      <c r="HR1247" s="5"/>
      <c r="HS1247" s="5"/>
      <c r="HT1247" s="5"/>
      <c r="HU1247" s="5"/>
      <c r="HV1247" s="5"/>
      <c r="HW1247" s="5"/>
      <c r="HX1247" s="5"/>
      <c r="HY1247" s="5"/>
      <c r="HZ1247" s="5"/>
      <c r="IA1247" s="5"/>
      <c r="IB1247" s="5"/>
      <c r="IC1247" s="5"/>
      <c r="ID1247" s="5"/>
    </row>
    <row r="1249" spans="1:238" s="210" customFormat="1">
      <c r="A1249" s="122"/>
      <c r="B1249" s="116"/>
      <c r="C1249" s="117"/>
      <c r="D1249" s="118"/>
      <c r="E1249" s="119"/>
      <c r="F1249" s="120"/>
      <c r="G1249" s="121"/>
      <c r="H1249" s="6"/>
      <c r="I1249" s="40"/>
      <c r="J1249" s="41"/>
      <c r="K1249" s="42"/>
      <c r="L1249" s="38"/>
      <c r="N1249" s="39"/>
      <c r="O1249" s="39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5"/>
      <c r="BG1249" s="5"/>
      <c r="BH1249" s="5"/>
      <c r="BI1249" s="5"/>
      <c r="BJ1249" s="5"/>
      <c r="BK1249" s="5"/>
      <c r="BL1249" s="5"/>
      <c r="BM1249" s="5"/>
      <c r="BN1249" s="5"/>
      <c r="BO1249" s="5"/>
      <c r="BP1249" s="5"/>
      <c r="BQ1249" s="5"/>
      <c r="BR1249" s="5"/>
      <c r="BS1249" s="5"/>
      <c r="BT1249" s="5"/>
      <c r="BU1249" s="5"/>
      <c r="BV1249" s="5"/>
      <c r="BW1249" s="5"/>
      <c r="BX1249" s="5"/>
      <c r="BY1249" s="5"/>
      <c r="BZ1249" s="5"/>
      <c r="CA1249" s="5"/>
      <c r="CB1249" s="5"/>
      <c r="CC1249" s="5"/>
      <c r="CD1249" s="5"/>
      <c r="CE1249" s="5"/>
      <c r="CF1249" s="5"/>
      <c r="CG1249" s="5"/>
      <c r="CH1249" s="5"/>
      <c r="CI1249" s="5"/>
      <c r="CJ1249" s="5"/>
      <c r="CK1249" s="5"/>
      <c r="CL1249" s="5"/>
      <c r="CM1249" s="5"/>
      <c r="CN1249" s="5"/>
      <c r="CO1249" s="5"/>
      <c r="CP1249" s="5"/>
      <c r="CQ1249" s="5"/>
      <c r="CR1249" s="5"/>
      <c r="CS1249" s="5"/>
      <c r="CT1249" s="5"/>
      <c r="CU1249" s="5"/>
      <c r="CV1249" s="5"/>
      <c r="CW1249" s="5"/>
      <c r="CX1249" s="5"/>
      <c r="CY1249" s="5"/>
      <c r="CZ1249" s="5"/>
      <c r="DA1249" s="5"/>
      <c r="DB1249" s="5"/>
      <c r="DC1249" s="5"/>
      <c r="DD1249" s="5"/>
      <c r="DE1249" s="5"/>
      <c r="DF1249" s="5"/>
      <c r="DG1249" s="5"/>
      <c r="DH1249" s="5"/>
      <c r="DI1249" s="5"/>
      <c r="DJ1249" s="5"/>
      <c r="DK1249" s="5"/>
      <c r="DL1249" s="5"/>
      <c r="DM1249" s="5"/>
      <c r="DN1249" s="5"/>
      <c r="DO1249" s="5"/>
      <c r="DP1249" s="5"/>
      <c r="DQ1249" s="5"/>
      <c r="DR1249" s="5"/>
      <c r="DS1249" s="5"/>
      <c r="DT1249" s="5"/>
      <c r="DU1249" s="5"/>
      <c r="DV1249" s="5"/>
      <c r="DW1249" s="5"/>
      <c r="DX1249" s="5"/>
      <c r="DY1249" s="5"/>
      <c r="DZ1249" s="5"/>
      <c r="EA1249" s="5"/>
      <c r="EB1249" s="5"/>
      <c r="EC1249" s="5"/>
      <c r="ED1249" s="5"/>
      <c r="EE1249" s="5"/>
      <c r="EF1249" s="5"/>
      <c r="EG1249" s="5"/>
      <c r="EH1249" s="5"/>
      <c r="EI1249" s="5"/>
      <c r="EJ1249" s="5"/>
      <c r="EK1249" s="5"/>
      <c r="EL1249" s="5"/>
      <c r="EM1249" s="5"/>
      <c r="EN1249" s="5"/>
      <c r="EO1249" s="5"/>
      <c r="EP1249" s="5"/>
      <c r="EQ1249" s="5"/>
      <c r="ER1249" s="5"/>
      <c r="ES1249" s="5"/>
      <c r="ET1249" s="5"/>
      <c r="EU1249" s="5"/>
      <c r="EV1249" s="5"/>
      <c r="EW1249" s="5"/>
      <c r="EX1249" s="5"/>
      <c r="EY1249" s="5"/>
      <c r="EZ1249" s="5"/>
      <c r="FA1249" s="5"/>
      <c r="FB1249" s="5"/>
      <c r="FC1249" s="5"/>
      <c r="FD1249" s="5"/>
      <c r="FE1249" s="5"/>
      <c r="FF1249" s="5"/>
      <c r="FG1249" s="5"/>
      <c r="FH1249" s="5"/>
      <c r="FI1249" s="5"/>
      <c r="FJ1249" s="5"/>
      <c r="FK1249" s="5"/>
      <c r="FL1249" s="5"/>
      <c r="FM1249" s="5"/>
      <c r="FN1249" s="5"/>
      <c r="FO1249" s="5"/>
      <c r="FP1249" s="5"/>
      <c r="FQ1249" s="5"/>
      <c r="FR1249" s="5"/>
      <c r="FS1249" s="5"/>
      <c r="FT1249" s="5"/>
      <c r="FU1249" s="5"/>
      <c r="FV1249" s="5"/>
      <c r="FW1249" s="5"/>
      <c r="FX1249" s="5"/>
      <c r="FY1249" s="5"/>
      <c r="FZ1249" s="5"/>
      <c r="GA1249" s="5"/>
      <c r="GB1249" s="5"/>
      <c r="GC1249" s="5"/>
      <c r="GD1249" s="5"/>
      <c r="GE1249" s="5"/>
      <c r="GF1249" s="5"/>
      <c r="GG1249" s="5"/>
      <c r="GH1249" s="5"/>
      <c r="GI1249" s="5"/>
      <c r="GJ1249" s="5"/>
      <c r="GK1249" s="5"/>
      <c r="GL1249" s="5"/>
      <c r="GM1249" s="5"/>
      <c r="GN1249" s="5"/>
      <c r="GO1249" s="5"/>
      <c r="GP1249" s="5"/>
      <c r="GQ1249" s="5"/>
      <c r="GR1249" s="5"/>
      <c r="GS1249" s="5"/>
      <c r="GT1249" s="5"/>
      <c r="GU1249" s="5"/>
      <c r="GV1249" s="5"/>
      <c r="GW1249" s="5"/>
      <c r="GX1249" s="5"/>
      <c r="GY1249" s="5"/>
      <c r="GZ1249" s="5"/>
      <c r="HA1249" s="5"/>
      <c r="HB1249" s="5"/>
      <c r="HC1249" s="5"/>
      <c r="HD1249" s="5"/>
      <c r="HE1249" s="5"/>
      <c r="HF1249" s="5"/>
      <c r="HG1249" s="5"/>
      <c r="HH1249" s="5"/>
      <c r="HI1249" s="5"/>
      <c r="HJ1249" s="5"/>
      <c r="HK1249" s="5"/>
      <c r="HL1249" s="5"/>
      <c r="HM1249" s="5"/>
      <c r="HN1249" s="5"/>
      <c r="HO1249" s="5"/>
      <c r="HP1249" s="5"/>
      <c r="HQ1249" s="5"/>
      <c r="HR1249" s="5"/>
      <c r="HS1249" s="5"/>
      <c r="HT1249" s="5"/>
      <c r="HU1249" s="5"/>
      <c r="HV1249" s="5"/>
      <c r="HW1249" s="5"/>
      <c r="HX1249" s="5"/>
      <c r="HY1249" s="5"/>
      <c r="HZ1249" s="5"/>
      <c r="IA1249" s="5"/>
      <c r="IB1249" s="5"/>
      <c r="IC1249" s="5"/>
      <c r="ID1249" s="5"/>
    </row>
    <row r="1250" spans="1:238" s="210" customFormat="1">
      <c r="A1250" s="122"/>
      <c r="B1250" s="116"/>
      <c r="C1250" s="117"/>
      <c r="D1250" s="118"/>
      <c r="E1250" s="119"/>
      <c r="F1250" s="120"/>
      <c r="G1250" s="121"/>
      <c r="H1250" s="6"/>
      <c r="I1250" s="40"/>
      <c r="J1250" s="41"/>
      <c r="K1250" s="42"/>
      <c r="L1250" s="38"/>
      <c r="N1250" s="39"/>
      <c r="O1250" s="39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5"/>
      <c r="DW1250" s="5"/>
      <c r="DX1250" s="5"/>
      <c r="DY1250" s="5"/>
      <c r="DZ1250" s="5"/>
      <c r="EA1250" s="5"/>
      <c r="EB1250" s="5"/>
      <c r="EC1250" s="5"/>
      <c r="ED1250" s="5"/>
      <c r="EE1250" s="5"/>
      <c r="EF1250" s="5"/>
      <c r="EG1250" s="5"/>
      <c r="EH1250" s="5"/>
      <c r="EI1250" s="5"/>
      <c r="EJ1250" s="5"/>
      <c r="EK1250" s="5"/>
      <c r="EL1250" s="5"/>
      <c r="EM1250" s="5"/>
      <c r="EN1250" s="5"/>
      <c r="EO1250" s="5"/>
      <c r="EP1250" s="5"/>
      <c r="EQ1250" s="5"/>
      <c r="ER1250" s="5"/>
      <c r="ES1250" s="5"/>
      <c r="ET1250" s="5"/>
      <c r="EU1250" s="5"/>
      <c r="EV1250" s="5"/>
      <c r="EW1250" s="5"/>
      <c r="EX1250" s="5"/>
      <c r="EY1250" s="5"/>
      <c r="EZ1250" s="5"/>
      <c r="FA1250" s="5"/>
      <c r="FB1250" s="5"/>
      <c r="FC1250" s="5"/>
      <c r="FD1250" s="5"/>
      <c r="FE1250" s="5"/>
      <c r="FF1250" s="5"/>
      <c r="FG1250" s="5"/>
      <c r="FH1250" s="5"/>
      <c r="FI1250" s="5"/>
      <c r="FJ1250" s="5"/>
      <c r="FK1250" s="5"/>
      <c r="FL1250" s="5"/>
      <c r="FM1250" s="5"/>
      <c r="FN1250" s="5"/>
      <c r="FO1250" s="5"/>
      <c r="FP1250" s="5"/>
      <c r="FQ1250" s="5"/>
      <c r="FR1250" s="5"/>
      <c r="FS1250" s="5"/>
      <c r="FT1250" s="5"/>
      <c r="FU1250" s="5"/>
      <c r="FV1250" s="5"/>
      <c r="FW1250" s="5"/>
      <c r="FX1250" s="5"/>
      <c r="FY1250" s="5"/>
      <c r="FZ1250" s="5"/>
      <c r="GA1250" s="5"/>
      <c r="GB1250" s="5"/>
      <c r="GC1250" s="5"/>
      <c r="GD1250" s="5"/>
      <c r="GE1250" s="5"/>
      <c r="GF1250" s="5"/>
      <c r="GG1250" s="5"/>
      <c r="GH1250" s="5"/>
      <c r="GI1250" s="5"/>
      <c r="GJ1250" s="5"/>
      <c r="GK1250" s="5"/>
      <c r="GL1250" s="5"/>
      <c r="GM1250" s="5"/>
      <c r="GN1250" s="5"/>
      <c r="GO1250" s="5"/>
      <c r="GP1250" s="5"/>
      <c r="GQ1250" s="5"/>
      <c r="GR1250" s="5"/>
      <c r="GS1250" s="5"/>
      <c r="GT1250" s="5"/>
      <c r="GU1250" s="5"/>
      <c r="GV1250" s="5"/>
      <c r="GW1250" s="5"/>
      <c r="GX1250" s="5"/>
      <c r="GY1250" s="5"/>
      <c r="GZ1250" s="5"/>
      <c r="HA1250" s="5"/>
      <c r="HB1250" s="5"/>
      <c r="HC1250" s="5"/>
      <c r="HD1250" s="5"/>
      <c r="HE1250" s="5"/>
      <c r="HF1250" s="5"/>
      <c r="HG1250" s="5"/>
      <c r="HH1250" s="5"/>
      <c r="HI1250" s="5"/>
      <c r="HJ1250" s="5"/>
      <c r="HK1250" s="5"/>
      <c r="HL1250" s="5"/>
      <c r="HM1250" s="5"/>
      <c r="HN1250" s="5"/>
      <c r="HO1250" s="5"/>
      <c r="HP1250" s="5"/>
      <c r="HQ1250" s="5"/>
      <c r="HR1250" s="5"/>
      <c r="HS1250" s="5"/>
      <c r="HT1250" s="5"/>
      <c r="HU1250" s="5"/>
      <c r="HV1250" s="5"/>
      <c r="HW1250" s="5"/>
      <c r="HX1250" s="5"/>
      <c r="HY1250" s="5"/>
      <c r="HZ1250" s="5"/>
      <c r="IA1250" s="5"/>
      <c r="IB1250" s="5"/>
      <c r="IC1250" s="5"/>
      <c r="ID1250" s="5"/>
    </row>
    <row r="1251" spans="1:238" s="210" customFormat="1">
      <c r="A1251" s="122"/>
      <c r="B1251" s="116"/>
      <c r="C1251" s="117"/>
      <c r="D1251" s="118"/>
      <c r="E1251" s="119"/>
      <c r="F1251" s="120"/>
      <c r="G1251" s="121"/>
      <c r="H1251" s="6"/>
      <c r="I1251" s="40"/>
      <c r="J1251" s="41"/>
      <c r="K1251" s="42"/>
      <c r="L1251" s="38"/>
      <c r="N1251" s="39"/>
      <c r="O1251" s="39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  <c r="BG1251" s="5"/>
      <c r="BH1251" s="5"/>
      <c r="BI1251" s="5"/>
      <c r="BJ1251" s="5"/>
      <c r="BK1251" s="5"/>
      <c r="BL1251" s="5"/>
      <c r="BM1251" s="5"/>
      <c r="BN1251" s="5"/>
      <c r="BO1251" s="5"/>
      <c r="BP1251" s="5"/>
      <c r="BQ1251" s="5"/>
      <c r="BR1251" s="5"/>
      <c r="BS1251" s="5"/>
      <c r="BT1251" s="5"/>
      <c r="BU1251" s="5"/>
      <c r="BV1251" s="5"/>
      <c r="BW1251" s="5"/>
      <c r="BX1251" s="5"/>
      <c r="BY1251" s="5"/>
      <c r="BZ1251" s="5"/>
      <c r="CA1251" s="5"/>
      <c r="CB1251" s="5"/>
      <c r="CC1251" s="5"/>
      <c r="CD1251" s="5"/>
      <c r="CE1251" s="5"/>
      <c r="CF1251" s="5"/>
      <c r="CG1251" s="5"/>
      <c r="CH1251" s="5"/>
      <c r="CI1251" s="5"/>
      <c r="CJ1251" s="5"/>
      <c r="CK1251" s="5"/>
      <c r="CL1251" s="5"/>
      <c r="CM1251" s="5"/>
      <c r="CN1251" s="5"/>
      <c r="CO1251" s="5"/>
      <c r="CP1251" s="5"/>
      <c r="CQ1251" s="5"/>
      <c r="CR1251" s="5"/>
      <c r="CS1251" s="5"/>
      <c r="CT1251" s="5"/>
      <c r="CU1251" s="5"/>
      <c r="CV1251" s="5"/>
      <c r="CW1251" s="5"/>
      <c r="CX1251" s="5"/>
      <c r="CY1251" s="5"/>
      <c r="CZ1251" s="5"/>
      <c r="DA1251" s="5"/>
      <c r="DB1251" s="5"/>
      <c r="DC1251" s="5"/>
      <c r="DD1251" s="5"/>
      <c r="DE1251" s="5"/>
      <c r="DF1251" s="5"/>
      <c r="DG1251" s="5"/>
      <c r="DH1251" s="5"/>
      <c r="DI1251" s="5"/>
      <c r="DJ1251" s="5"/>
      <c r="DK1251" s="5"/>
      <c r="DL1251" s="5"/>
      <c r="DM1251" s="5"/>
      <c r="DN1251" s="5"/>
      <c r="DO1251" s="5"/>
      <c r="DP1251" s="5"/>
      <c r="DQ1251" s="5"/>
      <c r="DR1251" s="5"/>
      <c r="DS1251" s="5"/>
      <c r="DT1251" s="5"/>
      <c r="DU1251" s="5"/>
      <c r="DV1251" s="5"/>
      <c r="DW1251" s="5"/>
      <c r="DX1251" s="5"/>
      <c r="DY1251" s="5"/>
      <c r="DZ1251" s="5"/>
      <c r="EA1251" s="5"/>
      <c r="EB1251" s="5"/>
      <c r="EC1251" s="5"/>
      <c r="ED1251" s="5"/>
      <c r="EE1251" s="5"/>
      <c r="EF1251" s="5"/>
      <c r="EG1251" s="5"/>
      <c r="EH1251" s="5"/>
      <c r="EI1251" s="5"/>
      <c r="EJ1251" s="5"/>
      <c r="EK1251" s="5"/>
      <c r="EL1251" s="5"/>
      <c r="EM1251" s="5"/>
      <c r="EN1251" s="5"/>
      <c r="EO1251" s="5"/>
      <c r="EP1251" s="5"/>
      <c r="EQ1251" s="5"/>
      <c r="ER1251" s="5"/>
      <c r="ES1251" s="5"/>
      <c r="ET1251" s="5"/>
      <c r="EU1251" s="5"/>
      <c r="EV1251" s="5"/>
      <c r="EW1251" s="5"/>
      <c r="EX1251" s="5"/>
      <c r="EY1251" s="5"/>
      <c r="EZ1251" s="5"/>
      <c r="FA1251" s="5"/>
      <c r="FB1251" s="5"/>
      <c r="FC1251" s="5"/>
      <c r="FD1251" s="5"/>
      <c r="FE1251" s="5"/>
      <c r="FF1251" s="5"/>
      <c r="FG1251" s="5"/>
      <c r="FH1251" s="5"/>
      <c r="FI1251" s="5"/>
      <c r="FJ1251" s="5"/>
      <c r="FK1251" s="5"/>
      <c r="FL1251" s="5"/>
      <c r="FM1251" s="5"/>
      <c r="FN1251" s="5"/>
      <c r="FO1251" s="5"/>
      <c r="FP1251" s="5"/>
      <c r="FQ1251" s="5"/>
      <c r="FR1251" s="5"/>
      <c r="FS1251" s="5"/>
      <c r="FT1251" s="5"/>
      <c r="FU1251" s="5"/>
      <c r="FV1251" s="5"/>
      <c r="FW1251" s="5"/>
      <c r="FX1251" s="5"/>
      <c r="FY1251" s="5"/>
      <c r="FZ1251" s="5"/>
      <c r="GA1251" s="5"/>
      <c r="GB1251" s="5"/>
      <c r="GC1251" s="5"/>
      <c r="GD1251" s="5"/>
      <c r="GE1251" s="5"/>
      <c r="GF1251" s="5"/>
      <c r="GG1251" s="5"/>
      <c r="GH1251" s="5"/>
      <c r="GI1251" s="5"/>
      <c r="GJ1251" s="5"/>
      <c r="GK1251" s="5"/>
      <c r="GL1251" s="5"/>
      <c r="GM1251" s="5"/>
      <c r="GN1251" s="5"/>
      <c r="GO1251" s="5"/>
      <c r="GP1251" s="5"/>
      <c r="GQ1251" s="5"/>
      <c r="GR1251" s="5"/>
      <c r="GS1251" s="5"/>
      <c r="GT1251" s="5"/>
      <c r="GU1251" s="5"/>
      <c r="GV1251" s="5"/>
      <c r="GW1251" s="5"/>
      <c r="GX1251" s="5"/>
      <c r="GY1251" s="5"/>
      <c r="GZ1251" s="5"/>
      <c r="HA1251" s="5"/>
      <c r="HB1251" s="5"/>
      <c r="HC1251" s="5"/>
      <c r="HD1251" s="5"/>
      <c r="HE1251" s="5"/>
      <c r="HF1251" s="5"/>
      <c r="HG1251" s="5"/>
      <c r="HH1251" s="5"/>
      <c r="HI1251" s="5"/>
      <c r="HJ1251" s="5"/>
      <c r="HK1251" s="5"/>
      <c r="HL1251" s="5"/>
      <c r="HM1251" s="5"/>
      <c r="HN1251" s="5"/>
      <c r="HO1251" s="5"/>
      <c r="HP1251" s="5"/>
      <c r="HQ1251" s="5"/>
      <c r="HR1251" s="5"/>
      <c r="HS1251" s="5"/>
      <c r="HT1251" s="5"/>
      <c r="HU1251" s="5"/>
      <c r="HV1251" s="5"/>
      <c r="HW1251" s="5"/>
      <c r="HX1251" s="5"/>
      <c r="HY1251" s="5"/>
      <c r="HZ1251" s="5"/>
      <c r="IA1251" s="5"/>
      <c r="IB1251" s="5"/>
      <c r="IC1251" s="5"/>
      <c r="ID1251" s="5"/>
    </row>
    <row r="1252" spans="1:238" s="210" customFormat="1">
      <c r="A1252" s="122"/>
      <c r="B1252" s="116"/>
      <c r="C1252" s="117"/>
      <c r="D1252" s="118"/>
      <c r="E1252" s="119"/>
      <c r="F1252" s="120"/>
      <c r="G1252" s="121"/>
      <c r="H1252" s="6"/>
      <c r="I1252" s="40"/>
      <c r="J1252" s="41"/>
      <c r="K1252" s="42"/>
      <c r="L1252" s="38"/>
      <c r="N1252" s="39"/>
      <c r="O1252" s="39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  <c r="BG1252" s="5"/>
      <c r="BH1252" s="5"/>
      <c r="BI1252" s="5"/>
      <c r="BJ1252" s="5"/>
      <c r="BK1252" s="5"/>
      <c r="BL1252" s="5"/>
      <c r="BM1252" s="5"/>
      <c r="BN1252" s="5"/>
      <c r="BO1252" s="5"/>
      <c r="BP1252" s="5"/>
      <c r="BQ1252" s="5"/>
      <c r="BR1252" s="5"/>
      <c r="BS1252" s="5"/>
      <c r="BT1252" s="5"/>
      <c r="BU1252" s="5"/>
      <c r="BV1252" s="5"/>
      <c r="BW1252" s="5"/>
      <c r="BX1252" s="5"/>
      <c r="BY1252" s="5"/>
      <c r="BZ1252" s="5"/>
      <c r="CA1252" s="5"/>
      <c r="CB1252" s="5"/>
      <c r="CC1252" s="5"/>
      <c r="CD1252" s="5"/>
      <c r="CE1252" s="5"/>
      <c r="CF1252" s="5"/>
      <c r="CG1252" s="5"/>
      <c r="CH1252" s="5"/>
      <c r="CI1252" s="5"/>
      <c r="CJ1252" s="5"/>
      <c r="CK1252" s="5"/>
      <c r="CL1252" s="5"/>
      <c r="CM1252" s="5"/>
      <c r="CN1252" s="5"/>
      <c r="CO1252" s="5"/>
      <c r="CP1252" s="5"/>
      <c r="CQ1252" s="5"/>
      <c r="CR1252" s="5"/>
      <c r="CS1252" s="5"/>
      <c r="CT1252" s="5"/>
      <c r="CU1252" s="5"/>
      <c r="CV1252" s="5"/>
      <c r="CW1252" s="5"/>
      <c r="CX1252" s="5"/>
      <c r="CY1252" s="5"/>
      <c r="CZ1252" s="5"/>
      <c r="DA1252" s="5"/>
      <c r="DB1252" s="5"/>
      <c r="DC1252" s="5"/>
      <c r="DD1252" s="5"/>
      <c r="DE1252" s="5"/>
      <c r="DF1252" s="5"/>
      <c r="DG1252" s="5"/>
      <c r="DH1252" s="5"/>
      <c r="DI1252" s="5"/>
      <c r="DJ1252" s="5"/>
      <c r="DK1252" s="5"/>
      <c r="DL1252" s="5"/>
      <c r="DM1252" s="5"/>
      <c r="DN1252" s="5"/>
      <c r="DO1252" s="5"/>
      <c r="DP1252" s="5"/>
      <c r="DQ1252" s="5"/>
      <c r="DR1252" s="5"/>
      <c r="DS1252" s="5"/>
      <c r="DT1252" s="5"/>
      <c r="DU1252" s="5"/>
      <c r="DV1252" s="5"/>
      <c r="DW1252" s="5"/>
      <c r="DX1252" s="5"/>
      <c r="DY1252" s="5"/>
      <c r="DZ1252" s="5"/>
      <c r="EA1252" s="5"/>
      <c r="EB1252" s="5"/>
      <c r="EC1252" s="5"/>
      <c r="ED1252" s="5"/>
      <c r="EE1252" s="5"/>
      <c r="EF1252" s="5"/>
      <c r="EG1252" s="5"/>
      <c r="EH1252" s="5"/>
      <c r="EI1252" s="5"/>
      <c r="EJ1252" s="5"/>
      <c r="EK1252" s="5"/>
      <c r="EL1252" s="5"/>
      <c r="EM1252" s="5"/>
      <c r="EN1252" s="5"/>
      <c r="EO1252" s="5"/>
      <c r="EP1252" s="5"/>
      <c r="EQ1252" s="5"/>
      <c r="ER1252" s="5"/>
      <c r="ES1252" s="5"/>
      <c r="ET1252" s="5"/>
      <c r="EU1252" s="5"/>
      <c r="EV1252" s="5"/>
      <c r="EW1252" s="5"/>
      <c r="EX1252" s="5"/>
      <c r="EY1252" s="5"/>
      <c r="EZ1252" s="5"/>
      <c r="FA1252" s="5"/>
      <c r="FB1252" s="5"/>
      <c r="FC1252" s="5"/>
      <c r="FD1252" s="5"/>
      <c r="FE1252" s="5"/>
      <c r="FF1252" s="5"/>
      <c r="FG1252" s="5"/>
      <c r="FH1252" s="5"/>
      <c r="FI1252" s="5"/>
      <c r="FJ1252" s="5"/>
      <c r="FK1252" s="5"/>
      <c r="FL1252" s="5"/>
      <c r="FM1252" s="5"/>
      <c r="FN1252" s="5"/>
      <c r="FO1252" s="5"/>
      <c r="FP1252" s="5"/>
      <c r="FQ1252" s="5"/>
      <c r="FR1252" s="5"/>
      <c r="FS1252" s="5"/>
      <c r="FT1252" s="5"/>
      <c r="FU1252" s="5"/>
      <c r="FV1252" s="5"/>
      <c r="FW1252" s="5"/>
      <c r="FX1252" s="5"/>
      <c r="FY1252" s="5"/>
      <c r="FZ1252" s="5"/>
      <c r="GA1252" s="5"/>
      <c r="GB1252" s="5"/>
      <c r="GC1252" s="5"/>
      <c r="GD1252" s="5"/>
      <c r="GE1252" s="5"/>
      <c r="GF1252" s="5"/>
      <c r="GG1252" s="5"/>
      <c r="GH1252" s="5"/>
      <c r="GI1252" s="5"/>
      <c r="GJ1252" s="5"/>
      <c r="GK1252" s="5"/>
      <c r="GL1252" s="5"/>
      <c r="GM1252" s="5"/>
      <c r="GN1252" s="5"/>
      <c r="GO1252" s="5"/>
      <c r="GP1252" s="5"/>
      <c r="GQ1252" s="5"/>
      <c r="GR1252" s="5"/>
      <c r="GS1252" s="5"/>
      <c r="GT1252" s="5"/>
      <c r="GU1252" s="5"/>
      <c r="GV1252" s="5"/>
      <c r="GW1252" s="5"/>
      <c r="GX1252" s="5"/>
      <c r="GY1252" s="5"/>
      <c r="GZ1252" s="5"/>
      <c r="HA1252" s="5"/>
      <c r="HB1252" s="5"/>
      <c r="HC1252" s="5"/>
      <c r="HD1252" s="5"/>
      <c r="HE1252" s="5"/>
      <c r="HF1252" s="5"/>
      <c r="HG1252" s="5"/>
      <c r="HH1252" s="5"/>
      <c r="HI1252" s="5"/>
      <c r="HJ1252" s="5"/>
      <c r="HK1252" s="5"/>
      <c r="HL1252" s="5"/>
      <c r="HM1252" s="5"/>
      <c r="HN1252" s="5"/>
      <c r="HO1252" s="5"/>
      <c r="HP1252" s="5"/>
      <c r="HQ1252" s="5"/>
      <c r="HR1252" s="5"/>
      <c r="HS1252" s="5"/>
      <c r="HT1252" s="5"/>
      <c r="HU1252" s="5"/>
      <c r="HV1252" s="5"/>
      <c r="HW1252" s="5"/>
      <c r="HX1252" s="5"/>
      <c r="HY1252" s="5"/>
      <c r="HZ1252" s="5"/>
      <c r="IA1252" s="5"/>
      <c r="IB1252" s="5"/>
      <c r="IC1252" s="5"/>
      <c r="ID1252" s="5"/>
    </row>
    <row r="1253" spans="1:238" s="210" customFormat="1">
      <c r="A1253" s="122"/>
      <c r="B1253" s="116"/>
      <c r="C1253" s="117"/>
      <c r="D1253" s="118"/>
      <c r="E1253" s="119"/>
      <c r="F1253" s="120"/>
      <c r="G1253" s="121"/>
      <c r="H1253" s="6"/>
      <c r="I1253" s="40"/>
      <c r="J1253" s="41"/>
      <c r="K1253" s="42"/>
      <c r="L1253" s="38"/>
      <c r="N1253" s="39"/>
      <c r="O1253" s="39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5"/>
      <c r="BG1253" s="5"/>
      <c r="BH1253" s="5"/>
      <c r="BI1253" s="5"/>
      <c r="BJ1253" s="5"/>
      <c r="BK1253" s="5"/>
      <c r="BL1253" s="5"/>
      <c r="BM1253" s="5"/>
      <c r="BN1253" s="5"/>
      <c r="BO1253" s="5"/>
      <c r="BP1253" s="5"/>
      <c r="BQ1253" s="5"/>
      <c r="BR1253" s="5"/>
      <c r="BS1253" s="5"/>
      <c r="BT1253" s="5"/>
      <c r="BU1253" s="5"/>
      <c r="BV1253" s="5"/>
      <c r="BW1253" s="5"/>
      <c r="BX1253" s="5"/>
      <c r="BY1253" s="5"/>
      <c r="BZ1253" s="5"/>
      <c r="CA1253" s="5"/>
      <c r="CB1253" s="5"/>
      <c r="CC1253" s="5"/>
      <c r="CD1253" s="5"/>
      <c r="CE1253" s="5"/>
      <c r="CF1253" s="5"/>
      <c r="CG1253" s="5"/>
      <c r="CH1253" s="5"/>
      <c r="CI1253" s="5"/>
      <c r="CJ1253" s="5"/>
      <c r="CK1253" s="5"/>
      <c r="CL1253" s="5"/>
      <c r="CM1253" s="5"/>
      <c r="CN1253" s="5"/>
      <c r="CO1253" s="5"/>
      <c r="CP1253" s="5"/>
      <c r="CQ1253" s="5"/>
      <c r="CR1253" s="5"/>
      <c r="CS1253" s="5"/>
      <c r="CT1253" s="5"/>
      <c r="CU1253" s="5"/>
      <c r="CV1253" s="5"/>
      <c r="CW1253" s="5"/>
      <c r="CX1253" s="5"/>
      <c r="CY1253" s="5"/>
      <c r="CZ1253" s="5"/>
      <c r="DA1253" s="5"/>
      <c r="DB1253" s="5"/>
      <c r="DC1253" s="5"/>
      <c r="DD1253" s="5"/>
      <c r="DE1253" s="5"/>
      <c r="DF1253" s="5"/>
      <c r="DG1253" s="5"/>
      <c r="DH1253" s="5"/>
      <c r="DI1253" s="5"/>
      <c r="DJ1253" s="5"/>
      <c r="DK1253" s="5"/>
      <c r="DL1253" s="5"/>
      <c r="DM1253" s="5"/>
      <c r="DN1253" s="5"/>
      <c r="DO1253" s="5"/>
      <c r="DP1253" s="5"/>
      <c r="DQ1253" s="5"/>
      <c r="DR1253" s="5"/>
      <c r="DS1253" s="5"/>
      <c r="DT1253" s="5"/>
      <c r="DU1253" s="5"/>
      <c r="DV1253" s="5"/>
      <c r="DW1253" s="5"/>
      <c r="DX1253" s="5"/>
      <c r="DY1253" s="5"/>
      <c r="DZ1253" s="5"/>
      <c r="EA1253" s="5"/>
      <c r="EB1253" s="5"/>
      <c r="EC1253" s="5"/>
      <c r="ED1253" s="5"/>
      <c r="EE1253" s="5"/>
      <c r="EF1253" s="5"/>
      <c r="EG1253" s="5"/>
      <c r="EH1253" s="5"/>
      <c r="EI1253" s="5"/>
      <c r="EJ1253" s="5"/>
      <c r="EK1253" s="5"/>
      <c r="EL1253" s="5"/>
      <c r="EM1253" s="5"/>
      <c r="EN1253" s="5"/>
      <c r="EO1253" s="5"/>
      <c r="EP1253" s="5"/>
      <c r="EQ1253" s="5"/>
      <c r="ER1253" s="5"/>
      <c r="ES1253" s="5"/>
      <c r="ET1253" s="5"/>
      <c r="EU1253" s="5"/>
      <c r="EV1253" s="5"/>
      <c r="EW1253" s="5"/>
      <c r="EX1253" s="5"/>
      <c r="EY1253" s="5"/>
      <c r="EZ1253" s="5"/>
      <c r="FA1253" s="5"/>
      <c r="FB1253" s="5"/>
      <c r="FC1253" s="5"/>
      <c r="FD1253" s="5"/>
      <c r="FE1253" s="5"/>
      <c r="FF1253" s="5"/>
      <c r="FG1253" s="5"/>
      <c r="FH1253" s="5"/>
      <c r="FI1253" s="5"/>
      <c r="FJ1253" s="5"/>
      <c r="FK1253" s="5"/>
      <c r="FL1253" s="5"/>
      <c r="FM1253" s="5"/>
      <c r="FN1253" s="5"/>
      <c r="FO1253" s="5"/>
      <c r="FP1253" s="5"/>
      <c r="FQ1253" s="5"/>
      <c r="FR1253" s="5"/>
      <c r="FS1253" s="5"/>
      <c r="FT1253" s="5"/>
      <c r="FU1253" s="5"/>
      <c r="FV1253" s="5"/>
      <c r="FW1253" s="5"/>
      <c r="FX1253" s="5"/>
      <c r="FY1253" s="5"/>
      <c r="FZ1253" s="5"/>
      <c r="GA1253" s="5"/>
      <c r="GB1253" s="5"/>
      <c r="GC1253" s="5"/>
      <c r="GD1253" s="5"/>
      <c r="GE1253" s="5"/>
      <c r="GF1253" s="5"/>
      <c r="GG1253" s="5"/>
      <c r="GH1253" s="5"/>
      <c r="GI1253" s="5"/>
      <c r="GJ1253" s="5"/>
      <c r="GK1253" s="5"/>
      <c r="GL1253" s="5"/>
      <c r="GM1253" s="5"/>
      <c r="GN1253" s="5"/>
      <c r="GO1253" s="5"/>
      <c r="GP1253" s="5"/>
      <c r="GQ1253" s="5"/>
      <c r="GR1253" s="5"/>
      <c r="GS1253" s="5"/>
      <c r="GT1253" s="5"/>
      <c r="GU1253" s="5"/>
      <c r="GV1253" s="5"/>
      <c r="GW1253" s="5"/>
      <c r="GX1253" s="5"/>
      <c r="GY1253" s="5"/>
      <c r="GZ1253" s="5"/>
      <c r="HA1253" s="5"/>
      <c r="HB1253" s="5"/>
      <c r="HC1253" s="5"/>
      <c r="HD1253" s="5"/>
      <c r="HE1253" s="5"/>
      <c r="HF1253" s="5"/>
      <c r="HG1253" s="5"/>
      <c r="HH1253" s="5"/>
      <c r="HI1253" s="5"/>
      <c r="HJ1253" s="5"/>
      <c r="HK1253" s="5"/>
      <c r="HL1253" s="5"/>
      <c r="HM1253" s="5"/>
      <c r="HN1253" s="5"/>
      <c r="HO1253" s="5"/>
      <c r="HP1253" s="5"/>
      <c r="HQ1253" s="5"/>
      <c r="HR1253" s="5"/>
      <c r="HS1253" s="5"/>
      <c r="HT1253" s="5"/>
      <c r="HU1253" s="5"/>
      <c r="HV1253" s="5"/>
      <c r="HW1253" s="5"/>
      <c r="HX1253" s="5"/>
      <c r="HY1253" s="5"/>
      <c r="HZ1253" s="5"/>
      <c r="IA1253" s="5"/>
      <c r="IB1253" s="5"/>
      <c r="IC1253" s="5"/>
      <c r="ID1253" s="5"/>
    </row>
    <row r="1254" spans="1:238" s="210" customFormat="1">
      <c r="A1254" s="122"/>
      <c r="B1254" s="116"/>
      <c r="C1254" s="117"/>
      <c r="D1254" s="118"/>
      <c r="E1254" s="119"/>
      <c r="F1254" s="120"/>
      <c r="G1254" s="121"/>
      <c r="H1254" s="6"/>
      <c r="I1254" s="40"/>
      <c r="J1254" s="41"/>
      <c r="K1254" s="42"/>
      <c r="L1254" s="38"/>
      <c r="N1254" s="39"/>
      <c r="O1254" s="39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5"/>
      <c r="DW1254" s="5"/>
      <c r="DX1254" s="5"/>
      <c r="DY1254" s="5"/>
      <c r="DZ1254" s="5"/>
      <c r="EA1254" s="5"/>
      <c r="EB1254" s="5"/>
      <c r="EC1254" s="5"/>
      <c r="ED1254" s="5"/>
      <c r="EE1254" s="5"/>
      <c r="EF1254" s="5"/>
      <c r="EG1254" s="5"/>
      <c r="EH1254" s="5"/>
      <c r="EI1254" s="5"/>
      <c r="EJ1254" s="5"/>
      <c r="EK1254" s="5"/>
      <c r="EL1254" s="5"/>
      <c r="EM1254" s="5"/>
      <c r="EN1254" s="5"/>
      <c r="EO1254" s="5"/>
      <c r="EP1254" s="5"/>
      <c r="EQ1254" s="5"/>
      <c r="ER1254" s="5"/>
      <c r="ES1254" s="5"/>
      <c r="ET1254" s="5"/>
      <c r="EU1254" s="5"/>
      <c r="EV1254" s="5"/>
      <c r="EW1254" s="5"/>
      <c r="EX1254" s="5"/>
      <c r="EY1254" s="5"/>
      <c r="EZ1254" s="5"/>
      <c r="FA1254" s="5"/>
      <c r="FB1254" s="5"/>
      <c r="FC1254" s="5"/>
      <c r="FD1254" s="5"/>
      <c r="FE1254" s="5"/>
      <c r="FF1254" s="5"/>
      <c r="FG1254" s="5"/>
      <c r="FH1254" s="5"/>
      <c r="FI1254" s="5"/>
      <c r="FJ1254" s="5"/>
      <c r="FK1254" s="5"/>
      <c r="FL1254" s="5"/>
      <c r="FM1254" s="5"/>
      <c r="FN1254" s="5"/>
      <c r="FO1254" s="5"/>
      <c r="FP1254" s="5"/>
      <c r="FQ1254" s="5"/>
      <c r="FR1254" s="5"/>
      <c r="FS1254" s="5"/>
      <c r="FT1254" s="5"/>
      <c r="FU1254" s="5"/>
      <c r="FV1254" s="5"/>
      <c r="FW1254" s="5"/>
      <c r="FX1254" s="5"/>
      <c r="FY1254" s="5"/>
      <c r="FZ1254" s="5"/>
      <c r="GA1254" s="5"/>
      <c r="GB1254" s="5"/>
      <c r="GC1254" s="5"/>
      <c r="GD1254" s="5"/>
      <c r="GE1254" s="5"/>
      <c r="GF1254" s="5"/>
      <c r="GG1254" s="5"/>
      <c r="GH1254" s="5"/>
      <c r="GI1254" s="5"/>
      <c r="GJ1254" s="5"/>
      <c r="GK1254" s="5"/>
      <c r="GL1254" s="5"/>
      <c r="GM1254" s="5"/>
      <c r="GN1254" s="5"/>
      <c r="GO1254" s="5"/>
      <c r="GP1254" s="5"/>
      <c r="GQ1254" s="5"/>
      <c r="GR1254" s="5"/>
      <c r="GS1254" s="5"/>
      <c r="GT1254" s="5"/>
      <c r="GU1254" s="5"/>
      <c r="GV1254" s="5"/>
      <c r="GW1254" s="5"/>
      <c r="GX1254" s="5"/>
      <c r="GY1254" s="5"/>
      <c r="GZ1254" s="5"/>
      <c r="HA1254" s="5"/>
      <c r="HB1254" s="5"/>
      <c r="HC1254" s="5"/>
      <c r="HD1254" s="5"/>
      <c r="HE1254" s="5"/>
      <c r="HF1254" s="5"/>
      <c r="HG1254" s="5"/>
      <c r="HH1254" s="5"/>
      <c r="HI1254" s="5"/>
      <c r="HJ1254" s="5"/>
      <c r="HK1254" s="5"/>
      <c r="HL1254" s="5"/>
      <c r="HM1254" s="5"/>
      <c r="HN1254" s="5"/>
      <c r="HO1254" s="5"/>
      <c r="HP1254" s="5"/>
      <c r="HQ1254" s="5"/>
      <c r="HR1254" s="5"/>
      <c r="HS1254" s="5"/>
      <c r="HT1254" s="5"/>
      <c r="HU1254" s="5"/>
      <c r="HV1254" s="5"/>
      <c r="HW1254" s="5"/>
      <c r="HX1254" s="5"/>
      <c r="HY1254" s="5"/>
      <c r="HZ1254" s="5"/>
      <c r="IA1254" s="5"/>
      <c r="IB1254" s="5"/>
      <c r="IC1254" s="5"/>
      <c r="ID1254" s="5"/>
    </row>
    <row r="1255" spans="1:238" s="210" customFormat="1">
      <c r="A1255" s="122"/>
      <c r="B1255" s="116"/>
      <c r="C1255" s="117"/>
      <c r="D1255" s="118"/>
      <c r="E1255" s="119"/>
      <c r="F1255" s="120"/>
      <c r="G1255" s="121"/>
      <c r="H1255" s="6"/>
      <c r="I1255" s="40"/>
      <c r="J1255" s="41"/>
      <c r="K1255" s="42"/>
      <c r="L1255" s="38"/>
      <c r="N1255" s="39"/>
      <c r="O1255" s="39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  <c r="BG1255" s="5"/>
      <c r="BH1255" s="5"/>
      <c r="BI1255" s="5"/>
      <c r="BJ1255" s="5"/>
      <c r="BK1255" s="5"/>
      <c r="BL1255" s="5"/>
      <c r="BM1255" s="5"/>
      <c r="BN1255" s="5"/>
      <c r="BO1255" s="5"/>
      <c r="BP1255" s="5"/>
      <c r="BQ1255" s="5"/>
      <c r="BR1255" s="5"/>
      <c r="BS1255" s="5"/>
      <c r="BT1255" s="5"/>
      <c r="BU1255" s="5"/>
      <c r="BV1255" s="5"/>
      <c r="BW1255" s="5"/>
      <c r="BX1255" s="5"/>
      <c r="BY1255" s="5"/>
      <c r="BZ1255" s="5"/>
      <c r="CA1255" s="5"/>
      <c r="CB1255" s="5"/>
      <c r="CC1255" s="5"/>
      <c r="CD1255" s="5"/>
      <c r="CE1255" s="5"/>
      <c r="CF1255" s="5"/>
      <c r="CG1255" s="5"/>
      <c r="CH1255" s="5"/>
      <c r="CI1255" s="5"/>
      <c r="CJ1255" s="5"/>
      <c r="CK1255" s="5"/>
      <c r="CL1255" s="5"/>
      <c r="CM1255" s="5"/>
      <c r="CN1255" s="5"/>
      <c r="CO1255" s="5"/>
      <c r="CP1255" s="5"/>
      <c r="CQ1255" s="5"/>
      <c r="CR1255" s="5"/>
      <c r="CS1255" s="5"/>
      <c r="CT1255" s="5"/>
      <c r="CU1255" s="5"/>
      <c r="CV1255" s="5"/>
      <c r="CW1255" s="5"/>
      <c r="CX1255" s="5"/>
      <c r="CY1255" s="5"/>
      <c r="CZ1255" s="5"/>
      <c r="DA1255" s="5"/>
      <c r="DB1255" s="5"/>
      <c r="DC1255" s="5"/>
      <c r="DD1255" s="5"/>
      <c r="DE1255" s="5"/>
      <c r="DF1255" s="5"/>
      <c r="DG1255" s="5"/>
      <c r="DH1255" s="5"/>
      <c r="DI1255" s="5"/>
      <c r="DJ1255" s="5"/>
      <c r="DK1255" s="5"/>
      <c r="DL1255" s="5"/>
      <c r="DM1255" s="5"/>
      <c r="DN1255" s="5"/>
      <c r="DO1255" s="5"/>
      <c r="DP1255" s="5"/>
      <c r="DQ1255" s="5"/>
      <c r="DR1255" s="5"/>
      <c r="DS1255" s="5"/>
      <c r="DT1255" s="5"/>
      <c r="DU1255" s="5"/>
      <c r="DV1255" s="5"/>
      <c r="DW1255" s="5"/>
      <c r="DX1255" s="5"/>
      <c r="DY1255" s="5"/>
      <c r="DZ1255" s="5"/>
      <c r="EA1255" s="5"/>
      <c r="EB1255" s="5"/>
      <c r="EC1255" s="5"/>
      <c r="ED1255" s="5"/>
      <c r="EE1255" s="5"/>
      <c r="EF1255" s="5"/>
      <c r="EG1255" s="5"/>
      <c r="EH1255" s="5"/>
      <c r="EI1255" s="5"/>
      <c r="EJ1255" s="5"/>
      <c r="EK1255" s="5"/>
      <c r="EL1255" s="5"/>
      <c r="EM1255" s="5"/>
      <c r="EN1255" s="5"/>
      <c r="EO1255" s="5"/>
      <c r="EP1255" s="5"/>
      <c r="EQ1255" s="5"/>
      <c r="ER1255" s="5"/>
      <c r="ES1255" s="5"/>
      <c r="ET1255" s="5"/>
      <c r="EU1255" s="5"/>
      <c r="EV1255" s="5"/>
      <c r="EW1255" s="5"/>
      <c r="EX1255" s="5"/>
      <c r="EY1255" s="5"/>
      <c r="EZ1255" s="5"/>
      <c r="FA1255" s="5"/>
      <c r="FB1255" s="5"/>
      <c r="FC1255" s="5"/>
      <c r="FD1255" s="5"/>
      <c r="FE1255" s="5"/>
      <c r="FF1255" s="5"/>
      <c r="FG1255" s="5"/>
      <c r="FH1255" s="5"/>
      <c r="FI1255" s="5"/>
      <c r="FJ1255" s="5"/>
      <c r="FK1255" s="5"/>
      <c r="FL1255" s="5"/>
      <c r="FM1255" s="5"/>
      <c r="FN1255" s="5"/>
      <c r="FO1255" s="5"/>
      <c r="FP1255" s="5"/>
      <c r="FQ1255" s="5"/>
      <c r="FR1255" s="5"/>
      <c r="FS1255" s="5"/>
      <c r="FT1255" s="5"/>
      <c r="FU1255" s="5"/>
      <c r="FV1255" s="5"/>
      <c r="FW1255" s="5"/>
      <c r="FX1255" s="5"/>
      <c r="FY1255" s="5"/>
      <c r="FZ1255" s="5"/>
      <c r="GA1255" s="5"/>
      <c r="GB1255" s="5"/>
      <c r="GC1255" s="5"/>
      <c r="GD1255" s="5"/>
      <c r="GE1255" s="5"/>
      <c r="GF1255" s="5"/>
      <c r="GG1255" s="5"/>
      <c r="GH1255" s="5"/>
      <c r="GI1255" s="5"/>
      <c r="GJ1255" s="5"/>
      <c r="GK1255" s="5"/>
      <c r="GL1255" s="5"/>
      <c r="GM1255" s="5"/>
      <c r="GN1255" s="5"/>
      <c r="GO1255" s="5"/>
      <c r="GP1255" s="5"/>
      <c r="GQ1255" s="5"/>
      <c r="GR1255" s="5"/>
      <c r="GS1255" s="5"/>
      <c r="GT1255" s="5"/>
      <c r="GU1255" s="5"/>
      <c r="GV1255" s="5"/>
      <c r="GW1255" s="5"/>
      <c r="GX1255" s="5"/>
      <c r="GY1255" s="5"/>
      <c r="GZ1255" s="5"/>
      <c r="HA1255" s="5"/>
      <c r="HB1255" s="5"/>
      <c r="HC1255" s="5"/>
      <c r="HD1255" s="5"/>
      <c r="HE1255" s="5"/>
      <c r="HF1255" s="5"/>
      <c r="HG1255" s="5"/>
      <c r="HH1255" s="5"/>
      <c r="HI1255" s="5"/>
      <c r="HJ1255" s="5"/>
      <c r="HK1255" s="5"/>
      <c r="HL1255" s="5"/>
      <c r="HM1255" s="5"/>
      <c r="HN1255" s="5"/>
      <c r="HO1255" s="5"/>
      <c r="HP1255" s="5"/>
      <c r="HQ1255" s="5"/>
      <c r="HR1255" s="5"/>
      <c r="HS1255" s="5"/>
      <c r="HT1255" s="5"/>
      <c r="HU1255" s="5"/>
      <c r="HV1255" s="5"/>
      <c r="HW1255" s="5"/>
      <c r="HX1255" s="5"/>
      <c r="HY1255" s="5"/>
      <c r="HZ1255" s="5"/>
      <c r="IA1255" s="5"/>
      <c r="IB1255" s="5"/>
      <c r="IC1255" s="5"/>
      <c r="ID1255" s="5"/>
    </row>
    <row r="1256" spans="1:238" s="210" customFormat="1">
      <c r="A1256" s="122"/>
      <c r="B1256" s="116"/>
      <c r="C1256" s="117"/>
      <c r="D1256" s="118"/>
      <c r="E1256" s="119"/>
      <c r="F1256" s="120"/>
      <c r="G1256" s="121"/>
      <c r="H1256" s="6"/>
      <c r="I1256" s="40"/>
      <c r="J1256" s="41"/>
      <c r="K1256" s="42"/>
      <c r="L1256" s="38"/>
      <c r="N1256" s="39"/>
      <c r="O1256" s="39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/>
      <c r="BI1256" s="5"/>
      <c r="BJ1256" s="5"/>
      <c r="BK1256" s="5"/>
      <c r="BL1256" s="5"/>
      <c r="BM1256" s="5"/>
      <c r="BN1256" s="5"/>
      <c r="BO1256" s="5"/>
      <c r="BP1256" s="5"/>
      <c r="BQ1256" s="5"/>
      <c r="BR1256" s="5"/>
      <c r="BS1256" s="5"/>
      <c r="BT1256" s="5"/>
      <c r="BU1256" s="5"/>
      <c r="BV1256" s="5"/>
      <c r="BW1256" s="5"/>
      <c r="BX1256" s="5"/>
      <c r="BY1256" s="5"/>
      <c r="BZ1256" s="5"/>
      <c r="CA1256" s="5"/>
      <c r="CB1256" s="5"/>
      <c r="CC1256" s="5"/>
      <c r="CD1256" s="5"/>
      <c r="CE1256" s="5"/>
      <c r="CF1256" s="5"/>
      <c r="CG1256" s="5"/>
      <c r="CH1256" s="5"/>
      <c r="CI1256" s="5"/>
      <c r="CJ1256" s="5"/>
      <c r="CK1256" s="5"/>
      <c r="CL1256" s="5"/>
      <c r="CM1256" s="5"/>
      <c r="CN1256" s="5"/>
      <c r="CO1256" s="5"/>
      <c r="CP1256" s="5"/>
      <c r="CQ1256" s="5"/>
      <c r="CR1256" s="5"/>
      <c r="CS1256" s="5"/>
      <c r="CT1256" s="5"/>
      <c r="CU1256" s="5"/>
      <c r="CV1256" s="5"/>
      <c r="CW1256" s="5"/>
      <c r="CX1256" s="5"/>
      <c r="CY1256" s="5"/>
      <c r="CZ1256" s="5"/>
      <c r="DA1256" s="5"/>
      <c r="DB1256" s="5"/>
      <c r="DC1256" s="5"/>
      <c r="DD1256" s="5"/>
      <c r="DE1256" s="5"/>
      <c r="DF1256" s="5"/>
      <c r="DG1256" s="5"/>
      <c r="DH1256" s="5"/>
      <c r="DI1256" s="5"/>
      <c r="DJ1256" s="5"/>
      <c r="DK1256" s="5"/>
      <c r="DL1256" s="5"/>
      <c r="DM1256" s="5"/>
      <c r="DN1256" s="5"/>
      <c r="DO1256" s="5"/>
      <c r="DP1256" s="5"/>
      <c r="DQ1256" s="5"/>
      <c r="DR1256" s="5"/>
      <c r="DS1256" s="5"/>
      <c r="DT1256" s="5"/>
      <c r="DU1256" s="5"/>
      <c r="DV1256" s="5"/>
      <c r="DW1256" s="5"/>
      <c r="DX1256" s="5"/>
      <c r="DY1256" s="5"/>
      <c r="DZ1256" s="5"/>
      <c r="EA1256" s="5"/>
      <c r="EB1256" s="5"/>
      <c r="EC1256" s="5"/>
      <c r="ED1256" s="5"/>
      <c r="EE1256" s="5"/>
      <c r="EF1256" s="5"/>
      <c r="EG1256" s="5"/>
      <c r="EH1256" s="5"/>
      <c r="EI1256" s="5"/>
      <c r="EJ1256" s="5"/>
      <c r="EK1256" s="5"/>
      <c r="EL1256" s="5"/>
      <c r="EM1256" s="5"/>
      <c r="EN1256" s="5"/>
      <c r="EO1256" s="5"/>
      <c r="EP1256" s="5"/>
      <c r="EQ1256" s="5"/>
      <c r="ER1256" s="5"/>
      <c r="ES1256" s="5"/>
      <c r="ET1256" s="5"/>
      <c r="EU1256" s="5"/>
      <c r="EV1256" s="5"/>
      <c r="EW1256" s="5"/>
      <c r="EX1256" s="5"/>
      <c r="EY1256" s="5"/>
      <c r="EZ1256" s="5"/>
      <c r="FA1256" s="5"/>
      <c r="FB1256" s="5"/>
      <c r="FC1256" s="5"/>
      <c r="FD1256" s="5"/>
      <c r="FE1256" s="5"/>
      <c r="FF1256" s="5"/>
      <c r="FG1256" s="5"/>
      <c r="FH1256" s="5"/>
      <c r="FI1256" s="5"/>
      <c r="FJ1256" s="5"/>
      <c r="FK1256" s="5"/>
      <c r="FL1256" s="5"/>
      <c r="FM1256" s="5"/>
      <c r="FN1256" s="5"/>
      <c r="FO1256" s="5"/>
      <c r="FP1256" s="5"/>
      <c r="FQ1256" s="5"/>
      <c r="FR1256" s="5"/>
      <c r="FS1256" s="5"/>
      <c r="FT1256" s="5"/>
      <c r="FU1256" s="5"/>
      <c r="FV1256" s="5"/>
      <c r="FW1256" s="5"/>
      <c r="FX1256" s="5"/>
      <c r="FY1256" s="5"/>
      <c r="FZ1256" s="5"/>
      <c r="GA1256" s="5"/>
      <c r="GB1256" s="5"/>
      <c r="GC1256" s="5"/>
      <c r="GD1256" s="5"/>
      <c r="GE1256" s="5"/>
      <c r="GF1256" s="5"/>
      <c r="GG1256" s="5"/>
      <c r="GH1256" s="5"/>
      <c r="GI1256" s="5"/>
      <c r="GJ1256" s="5"/>
      <c r="GK1256" s="5"/>
      <c r="GL1256" s="5"/>
      <c r="GM1256" s="5"/>
      <c r="GN1256" s="5"/>
      <c r="GO1256" s="5"/>
      <c r="GP1256" s="5"/>
      <c r="GQ1256" s="5"/>
      <c r="GR1256" s="5"/>
      <c r="GS1256" s="5"/>
      <c r="GT1256" s="5"/>
      <c r="GU1256" s="5"/>
      <c r="GV1256" s="5"/>
      <c r="GW1256" s="5"/>
      <c r="GX1256" s="5"/>
      <c r="GY1256" s="5"/>
      <c r="GZ1256" s="5"/>
      <c r="HA1256" s="5"/>
      <c r="HB1256" s="5"/>
      <c r="HC1256" s="5"/>
      <c r="HD1256" s="5"/>
      <c r="HE1256" s="5"/>
      <c r="HF1256" s="5"/>
      <c r="HG1256" s="5"/>
      <c r="HH1256" s="5"/>
      <c r="HI1256" s="5"/>
      <c r="HJ1256" s="5"/>
      <c r="HK1256" s="5"/>
      <c r="HL1256" s="5"/>
      <c r="HM1256" s="5"/>
      <c r="HN1256" s="5"/>
      <c r="HO1256" s="5"/>
      <c r="HP1256" s="5"/>
      <c r="HQ1256" s="5"/>
      <c r="HR1256" s="5"/>
      <c r="HS1256" s="5"/>
      <c r="HT1256" s="5"/>
      <c r="HU1256" s="5"/>
      <c r="HV1256" s="5"/>
      <c r="HW1256" s="5"/>
      <c r="HX1256" s="5"/>
      <c r="HY1256" s="5"/>
      <c r="HZ1256" s="5"/>
      <c r="IA1256" s="5"/>
      <c r="IB1256" s="5"/>
      <c r="IC1256" s="5"/>
      <c r="ID1256" s="5"/>
    </row>
    <row r="1257" spans="1:238" s="210" customFormat="1">
      <c r="A1257" s="122"/>
      <c r="B1257" s="116"/>
      <c r="C1257" s="117"/>
      <c r="D1257" s="118"/>
      <c r="E1257" s="119"/>
      <c r="F1257" s="120"/>
      <c r="G1257" s="121"/>
      <c r="H1257" s="6"/>
      <c r="I1257" s="40"/>
      <c r="J1257" s="41"/>
      <c r="K1257" s="42"/>
      <c r="L1257" s="38"/>
      <c r="N1257" s="39"/>
      <c r="O1257" s="39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5"/>
      <c r="BG1257" s="5"/>
      <c r="BH1257" s="5"/>
      <c r="BI1257" s="5"/>
      <c r="BJ1257" s="5"/>
      <c r="BK1257" s="5"/>
      <c r="BL1257" s="5"/>
      <c r="BM1257" s="5"/>
      <c r="BN1257" s="5"/>
      <c r="BO1257" s="5"/>
      <c r="BP1257" s="5"/>
      <c r="BQ1257" s="5"/>
      <c r="BR1257" s="5"/>
      <c r="BS1257" s="5"/>
      <c r="BT1257" s="5"/>
      <c r="BU1257" s="5"/>
      <c r="BV1257" s="5"/>
      <c r="BW1257" s="5"/>
      <c r="BX1257" s="5"/>
      <c r="BY1257" s="5"/>
      <c r="BZ1257" s="5"/>
      <c r="CA1257" s="5"/>
      <c r="CB1257" s="5"/>
      <c r="CC1257" s="5"/>
      <c r="CD1257" s="5"/>
      <c r="CE1257" s="5"/>
      <c r="CF1257" s="5"/>
      <c r="CG1257" s="5"/>
      <c r="CH1257" s="5"/>
      <c r="CI1257" s="5"/>
      <c r="CJ1257" s="5"/>
      <c r="CK1257" s="5"/>
      <c r="CL1257" s="5"/>
      <c r="CM1257" s="5"/>
      <c r="CN1257" s="5"/>
      <c r="CO1257" s="5"/>
      <c r="CP1257" s="5"/>
      <c r="CQ1257" s="5"/>
      <c r="CR1257" s="5"/>
      <c r="CS1257" s="5"/>
      <c r="CT1257" s="5"/>
      <c r="CU1257" s="5"/>
      <c r="CV1257" s="5"/>
      <c r="CW1257" s="5"/>
      <c r="CX1257" s="5"/>
      <c r="CY1257" s="5"/>
      <c r="CZ1257" s="5"/>
      <c r="DA1257" s="5"/>
      <c r="DB1257" s="5"/>
      <c r="DC1257" s="5"/>
      <c r="DD1257" s="5"/>
      <c r="DE1257" s="5"/>
      <c r="DF1257" s="5"/>
      <c r="DG1257" s="5"/>
      <c r="DH1257" s="5"/>
      <c r="DI1257" s="5"/>
      <c r="DJ1257" s="5"/>
      <c r="DK1257" s="5"/>
      <c r="DL1257" s="5"/>
      <c r="DM1257" s="5"/>
      <c r="DN1257" s="5"/>
      <c r="DO1257" s="5"/>
      <c r="DP1257" s="5"/>
      <c r="DQ1257" s="5"/>
      <c r="DR1257" s="5"/>
      <c r="DS1257" s="5"/>
      <c r="DT1257" s="5"/>
      <c r="DU1257" s="5"/>
      <c r="DV1257" s="5"/>
      <c r="DW1257" s="5"/>
      <c r="DX1257" s="5"/>
      <c r="DY1257" s="5"/>
      <c r="DZ1257" s="5"/>
      <c r="EA1257" s="5"/>
      <c r="EB1257" s="5"/>
      <c r="EC1257" s="5"/>
      <c r="ED1257" s="5"/>
      <c r="EE1257" s="5"/>
      <c r="EF1257" s="5"/>
      <c r="EG1257" s="5"/>
      <c r="EH1257" s="5"/>
      <c r="EI1257" s="5"/>
      <c r="EJ1257" s="5"/>
      <c r="EK1257" s="5"/>
      <c r="EL1257" s="5"/>
      <c r="EM1257" s="5"/>
      <c r="EN1257" s="5"/>
      <c r="EO1257" s="5"/>
      <c r="EP1257" s="5"/>
      <c r="EQ1257" s="5"/>
      <c r="ER1257" s="5"/>
      <c r="ES1257" s="5"/>
      <c r="ET1257" s="5"/>
      <c r="EU1257" s="5"/>
      <c r="EV1257" s="5"/>
      <c r="EW1257" s="5"/>
      <c r="EX1257" s="5"/>
      <c r="EY1257" s="5"/>
      <c r="EZ1257" s="5"/>
      <c r="FA1257" s="5"/>
      <c r="FB1257" s="5"/>
      <c r="FC1257" s="5"/>
      <c r="FD1257" s="5"/>
      <c r="FE1257" s="5"/>
      <c r="FF1257" s="5"/>
      <c r="FG1257" s="5"/>
      <c r="FH1257" s="5"/>
      <c r="FI1257" s="5"/>
      <c r="FJ1257" s="5"/>
      <c r="FK1257" s="5"/>
      <c r="FL1257" s="5"/>
      <c r="FM1257" s="5"/>
      <c r="FN1257" s="5"/>
      <c r="FO1257" s="5"/>
      <c r="FP1257" s="5"/>
      <c r="FQ1257" s="5"/>
      <c r="FR1257" s="5"/>
      <c r="FS1257" s="5"/>
      <c r="FT1257" s="5"/>
      <c r="FU1257" s="5"/>
      <c r="FV1257" s="5"/>
      <c r="FW1257" s="5"/>
      <c r="FX1257" s="5"/>
      <c r="FY1257" s="5"/>
      <c r="FZ1257" s="5"/>
      <c r="GA1257" s="5"/>
      <c r="GB1257" s="5"/>
      <c r="GC1257" s="5"/>
      <c r="GD1257" s="5"/>
      <c r="GE1257" s="5"/>
      <c r="GF1257" s="5"/>
      <c r="GG1257" s="5"/>
      <c r="GH1257" s="5"/>
      <c r="GI1257" s="5"/>
      <c r="GJ1257" s="5"/>
      <c r="GK1257" s="5"/>
      <c r="GL1257" s="5"/>
      <c r="GM1257" s="5"/>
      <c r="GN1257" s="5"/>
      <c r="GO1257" s="5"/>
      <c r="GP1257" s="5"/>
      <c r="GQ1257" s="5"/>
      <c r="GR1257" s="5"/>
      <c r="GS1257" s="5"/>
      <c r="GT1257" s="5"/>
      <c r="GU1257" s="5"/>
      <c r="GV1257" s="5"/>
      <c r="GW1257" s="5"/>
      <c r="GX1257" s="5"/>
      <c r="GY1257" s="5"/>
      <c r="GZ1257" s="5"/>
      <c r="HA1257" s="5"/>
      <c r="HB1257" s="5"/>
      <c r="HC1257" s="5"/>
      <c r="HD1257" s="5"/>
      <c r="HE1257" s="5"/>
      <c r="HF1257" s="5"/>
      <c r="HG1257" s="5"/>
      <c r="HH1257" s="5"/>
      <c r="HI1257" s="5"/>
      <c r="HJ1257" s="5"/>
      <c r="HK1257" s="5"/>
      <c r="HL1257" s="5"/>
      <c r="HM1257" s="5"/>
      <c r="HN1257" s="5"/>
      <c r="HO1257" s="5"/>
      <c r="HP1257" s="5"/>
      <c r="HQ1257" s="5"/>
      <c r="HR1257" s="5"/>
      <c r="HS1257" s="5"/>
      <c r="HT1257" s="5"/>
      <c r="HU1257" s="5"/>
      <c r="HV1257" s="5"/>
      <c r="HW1257" s="5"/>
      <c r="HX1257" s="5"/>
      <c r="HY1257" s="5"/>
      <c r="HZ1257" s="5"/>
      <c r="IA1257" s="5"/>
      <c r="IB1257" s="5"/>
      <c r="IC1257" s="5"/>
      <c r="ID1257" s="5"/>
    </row>
    <row r="1258" spans="1:238" s="210" customFormat="1">
      <c r="A1258" s="122"/>
      <c r="B1258" s="116"/>
      <c r="C1258" s="117"/>
      <c r="D1258" s="118"/>
      <c r="E1258" s="119"/>
      <c r="F1258" s="120"/>
      <c r="G1258" s="121"/>
      <c r="H1258" s="6"/>
      <c r="I1258" s="40"/>
      <c r="J1258" s="41"/>
      <c r="K1258" s="42"/>
      <c r="L1258" s="38"/>
      <c r="N1258" s="39"/>
      <c r="O1258" s="39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5"/>
      <c r="DW1258" s="5"/>
      <c r="DX1258" s="5"/>
      <c r="DY1258" s="5"/>
      <c r="DZ1258" s="5"/>
      <c r="EA1258" s="5"/>
      <c r="EB1258" s="5"/>
      <c r="EC1258" s="5"/>
      <c r="ED1258" s="5"/>
      <c r="EE1258" s="5"/>
      <c r="EF1258" s="5"/>
      <c r="EG1258" s="5"/>
      <c r="EH1258" s="5"/>
      <c r="EI1258" s="5"/>
      <c r="EJ1258" s="5"/>
      <c r="EK1258" s="5"/>
      <c r="EL1258" s="5"/>
      <c r="EM1258" s="5"/>
      <c r="EN1258" s="5"/>
      <c r="EO1258" s="5"/>
      <c r="EP1258" s="5"/>
      <c r="EQ1258" s="5"/>
      <c r="ER1258" s="5"/>
      <c r="ES1258" s="5"/>
      <c r="ET1258" s="5"/>
      <c r="EU1258" s="5"/>
      <c r="EV1258" s="5"/>
      <c r="EW1258" s="5"/>
      <c r="EX1258" s="5"/>
      <c r="EY1258" s="5"/>
      <c r="EZ1258" s="5"/>
      <c r="FA1258" s="5"/>
      <c r="FB1258" s="5"/>
      <c r="FC1258" s="5"/>
      <c r="FD1258" s="5"/>
      <c r="FE1258" s="5"/>
      <c r="FF1258" s="5"/>
      <c r="FG1258" s="5"/>
      <c r="FH1258" s="5"/>
      <c r="FI1258" s="5"/>
      <c r="FJ1258" s="5"/>
      <c r="FK1258" s="5"/>
      <c r="FL1258" s="5"/>
      <c r="FM1258" s="5"/>
      <c r="FN1258" s="5"/>
      <c r="FO1258" s="5"/>
      <c r="FP1258" s="5"/>
      <c r="FQ1258" s="5"/>
      <c r="FR1258" s="5"/>
      <c r="FS1258" s="5"/>
      <c r="FT1258" s="5"/>
      <c r="FU1258" s="5"/>
      <c r="FV1258" s="5"/>
      <c r="FW1258" s="5"/>
      <c r="FX1258" s="5"/>
      <c r="FY1258" s="5"/>
      <c r="FZ1258" s="5"/>
      <c r="GA1258" s="5"/>
      <c r="GB1258" s="5"/>
      <c r="GC1258" s="5"/>
      <c r="GD1258" s="5"/>
      <c r="GE1258" s="5"/>
      <c r="GF1258" s="5"/>
      <c r="GG1258" s="5"/>
      <c r="GH1258" s="5"/>
      <c r="GI1258" s="5"/>
      <c r="GJ1258" s="5"/>
      <c r="GK1258" s="5"/>
      <c r="GL1258" s="5"/>
      <c r="GM1258" s="5"/>
      <c r="GN1258" s="5"/>
      <c r="GO1258" s="5"/>
      <c r="GP1258" s="5"/>
      <c r="GQ1258" s="5"/>
      <c r="GR1258" s="5"/>
      <c r="GS1258" s="5"/>
      <c r="GT1258" s="5"/>
      <c r="GU1258" s="5"/>
      <c r="GV1258" s="5"/>
      <c r="GW1258" s="5"/>
      <c r="GX1258" s="5"/>
      <c r="GY1258" s="5"/>
      <c r="GZ1258" s="5"/>
      <c r="HA1258" s="5"/>
      <c r="HB1258" s="5"/>
      <c r="HC1258" s="5"/>
      <c r="HD1258" s="5"/>
      <c r="HE1258" s="5"/>
      <c r="HF1258" s="5"/>
      <c r="HG1258" s="5"/>
      <c r="HH1258" s="5"/>
      <c r="HI1258" s="5"/>
      <c r="HJ1258" s="5"/>
      <c r="HK1258" s="5"/>
      <c r="HL1258" s="5"/>
      <c r="HM1258" s="5"/>
      <c r="HN1258" s="5"/>
      <c r="HO1258" s="5"/>
      <c r="HP1258" s="5"/>
      <c r="HQ1258" s="5"/>
      <c r="HR1258" s="5"/>
      <c r="HS1258" s="5"/>
      <c r="HT1258" s="5"/>
      <c r="HU1258" s="5"/>
      <c r="HV1258" s="5"/>
      <c r="HW1258" s="5"/>
      <c r="HX1258" s="5"/>
      <c r="HY1258" s="5"/>
      <c r="HZ1258" s="5"/>
      <c r="IA1258" s="5"/>
      <c r="IB1258" s="5"/>
      <c r="IC1258" s="5"/>
      <c r="ID1258" s="5"/>
    </row>
    <row r="1260" spans="1:238" s="210" customFormat="1">
      <c r="A1260" s="122"/>
      <c r="B1260" s="116"/>
      <c r="C1260" s="117"/>
      <c r="D1260" s="118"/>
      <c r="E1260" s="119"/>
      <c r="F1260" s="120"/>
      <c r="G1260" s="121"/>
      <c r="H1260" s="6"/>
      <c r="I1260" s="40"/>
      <c r="J1260" s="41"/>
      <c r="K1260" s="42"/>
      <c r="L1260" s="38"/>
      <c r="N1260" s="39"/>
      <c r="O1260" s="39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/>
      <c r="BI1260" s="5"/>
      <c r="BJ1260" s="5"/>
      <c r="BK1260" s="5"/>
      <c r="BL1260" s="5"/>
      <c r="BM1260" s="5"/>
      <c r="BN1260" s="5"/>
      <c r="BO1260" s="5"/>
      <c r="BP1260" s="5"/>
      <c r="BQ1260" s="5"/>
      <c r="BR1260" s="5"/>
      <c r="BS1260" s="5"/>
      <c r="BT1260" s="5"/>
      <c r="BU1260" s="5"/>
      <c r="BV1260" s="5"/>
      <c r="BW1260" s="5"/>
      <c r="BX1260" s="5"/>
      <c r="BY1260" s="5"/>
      <c r="BZ1260" s="5"/>
      <c r="CA1260" s="5"/>
      <c r="CB1260" s="5"/>
      <c r="CC1260" s="5"/>
      <c r="CD1260" s="5"/>
      <c r="CE1260" s="5"/>
      <c r="CF1260" s="5"/>
      <c r="CG1260" s="5"/>
      <c r="CH1260" s="5"/>
      <c r="CI1260" s="5"/>
      <c r="CJ1260" s="5"/>
      <c r="CK1260" s="5"/>
      <c r="CL1260" s="5"/>
      <c r="CM1260" s="5"/>
      <c r="CN1260" s="5"/>
      <c r="CO1260" s="5"/>
      <c r="CP1260" s="5"/>
      <c r="CQ1260" s="5"/>
      <c r="CR1260" s="5"/>
      <c r="CS1260" s="5"/>
      <c r="CT1260" s="5"/>
      <c r="CU1260" s="5"/>
      <c r="CV1260" s="5"/>
      <c r="CW1260" s="5"/>
      <c r="CX1260" s="5"/>
      <c r="CY1260" s="5"/>
      <c r="CZ1260" s="5"/>
      <c r="DA1260" s="5"/>
      <c r="DB1260" s="5"/>
      <c r="DC1260" s="5"/>
      <c r="DD1260" s="5"/>
      <c r="DE1260" s="5"/>
      <c r="DF1260" s="5"/>
      <c r="DG1260" s="5"/>
      <c r="DH1260" s="5"/>
      <c r="DI1260" s="5"/>
      <c r="DJ1260" s="5"/>
      <c r="DK1260" s="5"/>
      <c r="DL1260" s="5"/>
      <c r="DM1260" s="5"/>
      <c r="DN1260" s="5"/>
      <c r="DO1260" s="5"/>
      <c r="DP1260" s="5"/>
      <c r="DQ1260" s="5"/>
      <c r="DR1260" s="5"/>
      <c r="DS1260" s="5"/>
      <c r="DT1260" s="5"/>
      <c r="DU1260" s="5"/>
      <c r="DV1260" s="5"/>
      <c r="DW1260" s="5"/>
      <c r="DX1260" s="5"/>
      <c r="DY1260" s="5"/>
      <c r="DZ1260" s="5"/>
      <c r="EA1260" s="5"/>
      <c r="EB1260" s="5"/>
      <c r="EC1260" s="5"/>
      <c r="ED1260" s="5"/>
      <c r="EE1260" s="5"/>
      <c r="EF1260" s="5"/>
      <c r="EG1260" s="5"/>
      <c r="EH1260" s="5"/>
      <c r="EI1260" s="5"/>
      <c r="EJ1260" s="5"/>
      <c r="EK1260" s="5"/>
      <c r="EL1260" s="5"/>
      <c r="EM1260" s="5"/>
      <c r="EN1260" s="5"/>
      <c r="EO1260" s="5"/>
      <c r="EP1260" s="5"/>
      <c r="EQ1260" s="5"/>
      <c r="ER1260" s="5"/>
      <c r="ES1260" s="5"/>
      <c r="ET1260" s="5"/>
      <c r="EU1260" s="5"/>
      <c r="EV1260" s="5"/>
      <c r="EW1260" s="5"/>
      <c r="EX1260" s="5"/>
      <c r="EY1260" s="5"/>
      <c r="EZ1260" s="5"/>
      <c r="FA1260" s="5"/>
      <c r="FB1260" s="5"/>
      <c r="FC1260" s="5"/>
      <c r="FD1260" s="5"/>
      <c r="FE1260" s="5"/>
      <c r="FF1260" s="5"/>
      <c r="FG1260" s="5"/>
      <c r="FH1260" s="5"/>
      <c r="FI1260" s="5"/>
      <c r="FJ1260" s="5"/>
      <c r="FK1260" s="5"/>
      <c r="FL1260" s="5"/>
      <c r="FM1260" s="5"/>
      <c r="FN1260" s="5"/>
      <c r="FO1260" s="5"/>
      <c r="FP1260" s="5"/>
      <c r="FQ1260" s="5"/>
      <c r="FR1260" s="5"/>
      <c r="FS1260" s="5"/>
      <c r="FT1260" s="5"/>
      <c r="FU1260" s="5"/>
      <c r="FV1260" s="5"/>
      <c r="FW1260" s="5"/>
      <c r="FX1260" s="5"/>
      <c r="FY1260" s="5"/>
      <c r="FZ1260" s="5"/>
      <c r="GA1260" s="5"/>
      <c r="GB1260" s="5"/>
      <c r="GC1260" s="5"/>
      <c r="GD1260" s="5"/>
      <c r="GE1260" s="5"/>
      <c r="GF1260" s="5"/>
      <c r="GG1260" s="5"/>
      <c r="GH1260" s="5"/>
      <c r="GI1260" s="5"/>
      <c r="GJ1260" s="5"/>
      <c r="GK1260" s="5"/>
      <c r="GL1260" s="5"/>
      <c r="GM1260" s="5"/>
      <c r="GN1260" s="5"/>
      <c r="GO1260" s="5"/>
      <c r="GP1260" s="5"/>
      <c r="GQ1260" s="5"/>
      <c r="GR1260" s="5"/>
      <c r="GS1260" s="5"/>
      <c r="GT1260" s="5"/>
      <c r="GU1260" s="5"/>
      <c r="GV1260" s="5"/>
      <c r="GW1260" s="5"/>
      <c r="GX1260" s="5"/>
      <c r="GY1260" s="5"/>
      <c r="GZ1260" s="5"/>
      <c r="HA1260" s="5"/>
      <c r="HB1260" s="5"/>
      <c r="HC1260" s="5"/>
      <c r="HD1260" s="5"/>
      <c r="HE1260" s="5"/>
      <c r="HF1260" s="5"/>
      <c r="HG1260" s="5"/>
      <c r="HH1260" s="5"/>
      <c r="HI1260" s="5"/>
      <c r="HJ1260" s="5"/>
      <c r="HK1260" s="5"/>
      <c r="HL1260" s="5"/>
      <c r="HM1260" s="5"/>
      <c r="HN1260" s="5"/>
      <c r="HO1260" s="5"/>
      <c r="HP1260" s="5"/>
      <c r="HQ1260" s="5"/>
      <c r="HR1260" s="5"/>
      <c r="HS1260" s="5"/>
      <c r="HT1260" s="5"/>
      <c r="HU1260" s="5"/>
      <c r="HV1260" s="5"/>
      <c r="HW1260" s="5"/>
      <c r="HX1260" s="5"/>
      <c r="HY1260" s="5"/>
      <c r="HZ1260" s="5"/>
      <c r="IA1260" s="5"/>
      <c r="IB1260" s="5"/>
      <c r="IC1260" s="5"/>
      <c r="ID1260" s="5"/>
    </row>
    <row r="1261" spans="1:238" s="210" customFormat="1">
      <c r="A1261" s="122"/>
      <c r="B1261" s="116"/>
      <c r="C1261" s="117"/>
      <c r="D1261" s="118"/>
      <c r="E1261" s="119"/>
      <c r="F1261" s="120"/>
      <c r="G1261" s="121"/>
      <c r="H1261" s="6"/>
      <c r="I1261" s="40"/>
      <c r="J1261" s="41"/>
      <c r="K1261" s="42"/>
      <c r="L1261" s="38"/>
      <c r="N1261" s="39"/>
      <c r="O1261" s="39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  <c r="BG1261" s="5"/>
      <c r="BH1261" s="5"/>
      <c r="BI1261" s="5"/>
      <c r="BJ1261" s="5"/>
      <c r="BK1261" s="5"/>
      <c r="BL1261" s="5"/>
      <c r="BM1261" s="5"/>
      <c r="BN1261" s="5"/>
      <c r="BO1261" s="5"/>
      <c r="BP1261" s="5"/>
      <c r="BQ1261" s="5"/>
      <c r="BR1261" s="5"/>
      <c r="BS1261" s="5"/>
      <c r="BT1261" s="5"/>
      <c r="BU1261" s="5"/>
      <c r="BV1261" s="5"/>
      <c r="BW1261" s="5"/>
      <c r="BX1261" s="5"/>
      <c r="BY1261" s="5"/>
      <c r="BZ1261" s="5"/>
      <c r="CA1261" s="5"/>
      <c r="CB1261" s="5"/>
      <c r="CC1261" s="5"/>
      <c r="CD1261" s="5"/>
      <c r="CE1261" s="5"/>
      <c r="CF1261" s="5"/>
      <c r="CG1261" s="5"/>
      <c r="CH1261" s="5"/>
      <c r="CI1261" s="5"/>
      <c r="CJ1261" s="5"/>
      <c r="CK1261" s="5"/>
      <c r="CL1261" s="5"/>
      <c r="CM1261" s="5"/>
      <c r="CN1261" s="5"/>
      <c r="CO1261" s="5"/>
      <c r="CP1261" s="5"/>
      <c r="CQ1261" s="5"/>
      <c r="CR1261" s="5"/>
      <c r="CS1261" s="5"/>
      <c r="CT1261" s="5"/>
      <c r="CU1261" s="5"/>
      <c r="CV1261" s="5"/>
      <c r="CW1261" s="5"/>
      <c r="CX1261" s="5"/>
      <c r="CY1261" s="5"/>
      <c r="CZ1261" s="5"/>
      <c r="DA1261" s="5"/>
      <c r="DB1261" s="5"/>
      <c r="DC1261" s="5"/>
      <c r="DD1261" s="5"/>
      <c r="DE1261" s="5"/>
      <c r="DF1261" s="5"/>
      <c r="DG1261" s="5"/>
      <c r="DH1261" s="5"/>
      <c r="DI1261" s="5"/>
      <c r="DJ1261" s="5"/>
      <c r="DK1261" s="5"/>
      <c r="DL1261" s="5"/>
      <c r="DM1261" s="5"/>
      <c r="DN1261" s="5"/>
      <c r="DO1261" s="5"/>
      <c r="DP1261" s="5"/>
      <c r="DQ1261" s="5"/>
      <c r="DR1261" s="5"/>
      <c r="DS1261" s="5"/>
      <c r="DT1261" s="5"/>
      <c r="DU1261" s="5"/>
      <c r="DV1261" s="5"/>
      <c r="DW1261" s="5"/>
      <c r="DX1261" s="5"/>
      <c r="DY1261" s="5"/>
      <c r="DZ1261" s="5"/>
      <c r="EA1261" s="5"/>
      <c r="EB1261" s="5"/>
      <c r="EC1261" s="5"/>
      <c r="ED1261" s="5"/>
      <c r="EE1261" s="5"/>
      <c r="EF1261" s="5"/>
      <c r="EG1261" s="5"/>
      <c r="EH1261" s="5"/>
      <c r="EI1261" s="5"/>
      <c r="EJ1261" s="5"/>
      <c r="EK1261" s="5"/>
      <c r="EL1261" s="5"/>
      <c r="EM1261" s="5"/>
      <c r="EN1261" s="5"/>
      <c r="EO1261" s="5"/>
      <c r="EP1261" s="5"/>
      <c r="EQ1261" s="5"/>
      <c r="ER1261" s="5"/>
      <c r="ES1261" s="5"/>
      <c r="ET1261" s="5"/>
      <c r="EU1261" s="5"/>
      <c r="EV1261" s="5"/>
      <c r="EW1261" s="5"/>
      <c r="EX1261" s="5"/>
      <c r="EY1261" s="5"/>
      <c r="EZ1261" s="5"/>
      <c r="FA1261" s="5"/>
      <c r="FB1261" s="5"/>
      <c r="FC1261" s="5"/>
      <c r="FD1261" s="5"/>
      <c r="FE1261" s="5"/>
      <c r="FF1261" s="5"/>
      <c r="FG1261" s="5"/>
      <c r="FH1261" s="5"/>
      <c r="FI1261" s="5"/>
      <c r="FJ1261" s="5"/>
      <c r="FK1261" s="5"/>
      <c r="FL1261" s="5"/>
      <c r="FM1261" s="5"/>
      <c r="FN1261" s="5"/>
      <c r="FO1261" s="5"/>
      <c r="FP1261" s="5"/>
      <c r="FQ1261" s="5"/>
      <c r="FR1261" s="5"/>
      <c r="FS1261" s="5"/>
      <c r="FT1261" s="5"/>
      <c r="FU1261" s="5"/>
      <c r="FV1261" s="5"/>
      <c r="FW1261" s="5"/>
      <c r="FX1261" s="5"/>
      <c r="FY1261" s="5"/>
      <c r="FZ1261" s="5"/>
      <c r="GA1261" s="5"/>
      <c r="GB1261" s="5"/>
      <c r="GC1261" s="5"/>
      <c r="GD1261" s="5"/>
      <c r="GE1261" s="5"/>
      <c r="GF1261" s="5"/>
      <c r="GG1261" s="5"/>
      <c r="GH1261" s="5"/>
      <c r="GI1261" s="5"/>
      <c r="GJ1261" s="5"/>
      <c r="GK1261" s="5"/>
      <c r="GL1261" s="5"/>
      <c r="GM1261" s="5"/>
      <c r="GN1261" s="5"/>
      <c r="GO1261" s="5"/>
      <c r="GP1261" s="5"/>
      <c r="GQ1261" s="5"/>
      <c r="GR1261" s="5"/>
      <c r="GS1261" s="5"/>
      <c r="GT1261" s="5"/>
      <c r="GU1261" s="5"/>
      <c r="GV1261" s="5"/>
      <c r="GW1261" s="5"/>
      <c r="GX1261" s="5"/>
      <c r="GY1261" s="5"/>
      <c r="GZ1261" s="5"/>
      <c r="HA1261" s="5"/>
      <c r="HB1261" s="5"/>
      <c r="HC1261" s="5"/>
      <c r="HD1261" s="5"/>
      <c r="HE1261" s="5"/>
      <c r="HF1261" s="5"/>
      <c r="HG1261" s="5"/>
      <c r="HH1261" s="5"/>
      <c r="HI1261" s="5"/>
      <c r="HJ1261" s="5"/>
      <c r="HK1261" s="5"/>
      <c r="HL1261" s="5"/>
      <c r="HM1261" s="5"/>
      <c r="HN1261" s="5"/>
      <c r="HO1261" s="5"/>
      <c r="HP1261" s="5"/>
      <c r="HQ1261" s="5"/>
      <c r="HR1261" s="5"/>
      <c r="HS1261" s="5"/>
      <c r="HT1261" s="5"/>
      <c r="HU1261" s="5"/>
      <c r="HV1261" s="5"/>
      <c r="HW1261" s="5"/>
      <c r="HX1261" s="5"/>
      <c r="HY1261" s="5"/>
      <c r="HZ1261" s="5"/>
      <c r="IA1261" s="5"/>
      <c r="IB1261" s="5"/>
      <c r="IC1261" s="5"/>
      <c r="ID1261" s="5"/>
    </row>
    <row r="1262" spans="1:238" s="210" customFormat="1">
      <c r="A1262" s="122"/>
      <c r="B1262" s="116"/>
      <c r="C1262" s="117"/>
      <c r="D1262" s="118"/>
      <c r="E1262" s="119"/>
      <c r="F1262" s="120"/>
      <c r="G1262" s="121"/>
      <c r="H1262" s="6"/>
      <c r="I1262" s="40"/>
      <c r="J1262" s="41"/>
      <c r="K1262" s="42"/>
      <c r="L1262" s="38"/>
      <c r="N1262" s="39"/>
      <c r="O1262" s="39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5"/>
      <c r="DW1262" s="5"/>
      <c r="DX1262" s="5"/>
      <c r="DY1262" s="5"/>
      <c r="DZ1262" s="5"/>
      <c r="EA1262" s="5"/>
      <c r="EB1262" s="5"/>
      <c r="EC1262" s="5"/>
      <c r="ED1262" s="5"/>
      <c r="EE1262" s="5"/>
      <c r="EF1262" s="5"/>
      <c r="EG1262" s="5"/>
      <c r="EH1262" s="5"/>
      <c r="EI1262" s="5"/>
      <c r="EJ1262" s="5"/>
      <c r="EK1262" s="5"/>
      <c r="EL1262" s="5"/>
      <c r="EM1262" s="5"/>
      <c r="EN1262" s="5"/>
      <c r="EO1262" s="5"/>
      <c r="EP1262" s="5"/>
      <c r="EQ1262" s="5"/>
      <c r="ER1262" s="5"/>
      <c r="ES1262" s="5"/>
      <c r="ET1262" s="5"/>
      <c r="EU1262" s="5"/>
      <c r="EV1262" s="5"/>
      <c r="EW1262" s="5"/>
      <c r="EX1262" s="5"/>
      <c r="EY1262" s="5"/>
      <c r="EZ1262" s="5"/>
      <c r="FA1262" s="5"/>
      <c r="FB1262" s="5"/>
      <c r="FC1262" s="5"/>
      <c r="FD1262" s="5"/>
      <c r="FE1262" s="5"/>
      <c r="FF1262" s="5"/>
      <c r="FG1262" s="5"/>
      <c r="FH1262" s="5"/>
      <c r="FI1262" s="5"/>
      <c r="FJ1262" s="5"/>
      <c r="FK1262" s="5"/>
      <c r="FL1262" s="5"/>
      <c r="FM1262" s="5"/>
      <c r="FN1262" s="5"/>
      <c r="FO1262" s="5"/>
      <c r="FP1262" s="5"/>
      <c r="FQ1262" s="5"/>
      <c r="FR1262" s="5"/>
      <c r="FS1262" s="5"/>
      <c r="FT1262" s="5"/>
      <c r="FU1262" s="5"/>
      <c r="FV1262" s="5"/>
      <c r="FW1262" s="5"/>
      <c r="FX1262" s="5"/>
      <c r="FY1262" s="5"/>
      <c r="FZ1262" s="5"/>
      <c r="GA1262" s="5"/>
      <c r="GB1262" s="5"/>
      <c r="GC1262" s="5"/>
      <c r="GD1262" s="5"/>
      <c r="GE1262" s="5"/>
      <c r="GF1262" s="5"/>
      <c r="GG1262" s="5"/>
      <c r="GH1262" s="5"/>
      <c r="GI1262" s="5"/>
      <c r="GJ1262" s="5"/>
      <c r="GK1262" s="5"/>
      <c r="GL1262" s="5"/>
      <c r="GM1262" s="5"/>
      <c r="GN1262" s="5"/>
      <c r="GO1262" s="5"/>
      <c r="GP1262" s="5"/>
      <c r="GQ1262" s="5"/>
      <c r="GR1262" s="5"/>
      <c r="GS1262" s="5"/>
      <c r="GT1262" s="5"/>
      <c r="GU1262" s="5"/>
      <c r="GV1262" s="5"/>
      <c r="GW1262" s="5"/>
      <c r="GX1262" s="5"/>
      <c r="GY1262" s="5"/>
      <c r="GZ1262" s="5"/>
      <c r="HA1262" s="5"/>
      <c r="HB1262" s="5"/>
      <c r="HC1262" s="5"/>
      <c r="HD1262" s="5"/>
      <c r="HE1262" s="5"/>
      <c r="HF1262" s="5"/>
      <c r="HG1262" s="5"/>
      <c r="HH1262" s="5"/>
      <c r="HI1262" s="5"/>
      <c r="HJ1262" s="5"/>
      <c r="HK1262" s="5"/>
      <c r="HL1262" s="5"/>
      <c r="HM1262" s="5"/>
      <c r="HN1262" s="5"/>
      <c r="HO1262" s="5"/>
      <c r="HP1262" s="5"/>
      <c r="HQ1262" s="5"/>
      <c r="HR1262" s="5"/>
      <c r="HS1262" s="5"/>
      <c r="HT1262" s="5"/>
      <c r="HU1262" s="5"/>
      <c r="HV1262" s="5"/>
      <c r="HW1262" s="5"/>
      <c r="HX1262" s="5"/>
      <c r="HY1262" s="5"/>
      <c r="HZ1262" s="5"/>
      <c r="IA1262" s="5"/>
      <c r="IB1262" s="5"/>
      <c r="IC1262" s="5"/>
      <c r="ID1262" s="5"/>
    </row>
    <row r="1263" spans="1:238" s="210" customFormat="1">
      <c r="A1263" s="122"/>
      <c r="B1263" s="116"/>
      <c r="C1263" s="117"/>
      <c r="D1263" s="118"/>
      <c r="E1263" s="119"/>
      <c r="F1263" s="120"/>
      <c r="G1263" s="121"/>
      <c r="H1263" s="6"/>
      <c r="I1263" s="40"/>
      <c r="J1263" s="41"/>
      <c r="K1263" s="42"/>
      <c r="L1263" s="38"/>
      <c r="N1263" s="39"/>
      <c r="O1263" s="39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5"/>
      <c r="BG1263" s="5"/>
      <c r="BH1263" s="5"/>
      <c r="BI1263" s="5"/>
      <c r="BJ1263" s="5"/>
      <c r="BK1263" s="5"/>
      <c r="BL1263" s="5"/>
      <c r="BM1263" s="5"/>
      <c r="BN1263" s="5"/>
      <c r="BO1263" s="5"/>
      <c r="BP1263" s="5"/>
      <c r="BQ1263" s="5"/>
      <c r="BR1263" s="5"/>
      <c r="BS1263" s="5"/>
      <c r="BT1263" s="5"/>
      <c r="BU1263" s="5"/>
      <c r="BV1263" s="5"/>
      <c r="BW1263" s="5"/>
      <c r="BX1263" s="5"/>
      <c r="BY1263" s="5"/>
      <c r="BZ1263" s="5"/>
      <c r="CA1263" s="5"/>
      <c r="CB1263" s="5"/>
      <c r="CC1263" s="5"/>
      <c r="CD1263" s="5"/>
      <c r="CE1263" s="5"/>
      <c r="CF1263" s="5"/>
      <c r="CG1263" s="5"/>
      <c r="CH1263" s="5"/>
      <c r="CI1263" s="5"/>
      <c r="CJ1263" s="5"/>
      <c r="CK1263" s="5"/>
      <c r="CL1263" s="5"/>
      <c r="CM1263" s="5"/>
      <c r="CN1263" s="5"/>
      <c r="CO1263" s="5"/>
      <c r="CP1263" s="5"/>
      <c r="CQ1263" s="5"/>
      <c r="CR1263" s="5"/>
      <c r="CS1263" s="5"/>
      <c r="CT1263" s="5"/>
      <c r="CU1263" s="5"/>
      <c r="CV1263" s="5"/>
      <c r="CW1263" s="5"/>
      <c r="CX1263" s="5"/>
      <c r="CY1263" s="5"/>
      <c r="CZ1263" s="5"/>
      <c r="DA1263" s="5"/>
      <c r="DB1263" s="5"/>
      <c r="DC1263" s="5"/>
      <c r="DD1263" s="5"/>
      <c r="DE1263" s="5"/>
      <c r="DF1263" s="5"/>
      <c r="DG1263" s="5"/>
      <c r="DH1263" s="5"/>
      <c r="DI1263" s="5"/>
      <c r="DJ1263" s="5"/>
      <c r="DK1263" s="5"/>
      <c r="DL1263" s="5"/>
      <c r="DM1263" s="5"/>
      <c r="DN1263" s="5"/>
      <c r="DO1263" s="5"/>
      <c r="DP1263" s="5"/>
      <c r="DQ1263" s="5"/>
      <c r="DR1263" s="5"/>
      <c r="DS1263" s="5"/>
      <c r="DT1263" s="5"/>
      <c r="DU1263" s="5"/>
      <c r="DV1263" s="5"/>
      <c r="DW1263" s="5"/>
      <c r="DX1263" s="5"/>
      <c r="DY1263" s="5"/>
      <c r="DZ1263" s="5"/>
      <c r="EA1263" s="5"/>
      <c r="EB1263" s="5"/>
      <c r="EC1263" s="5"/>
      <c r="ED1263" s="5"/>
      <c r="EE1263" s="5"/>
      <c r="EF1263" s="5"/>
      <c r="EG1263" s="5"/>
      <c r="EH1263" s="5"/>
      <c r="EI1263" s="5"/>
      <c r="EJ1263" s="5"/>
      <c r="EK1263" s="5"/>
      <c r="EL1263" s="5"/>
      <c r="EM1263" s="5"/>
      <c r="EN1263" s="5"/>
      <c r="EO1263" s="5"/>
      <c r="EP1263" s="5"/>
      <c r="EQ1263" s="5"/>
      <c r="ER1263" s="5"/>
      <c r="ES1263" s="5"/>
      <c r="ET1263" s="5"/>
      <c r="EU1263" s="5"/>
      <c r="EV1263" s="5"/>
      <c r="EW1263" s="5"/>
      <c r="EX1263" s="5"/>
      <c r="EY1263" s="5"/>
      <c r="EZ1263" s="5"/>
      <c r="FA1263" s="5"/>
      <c r="FB1263" s="5"/>
      <c r="FC1263" s="5"/>
      <c r="FD1263" s="5"/>
      <c r="FE1263" s="5"/>
      <c r="FF1263" s="5"/>
      <c r="FG1263" s="5"/>
      <c r="FH1263" s="5"/>
      <c r="FI1263" s="5"/>
      <c r="FJ1263" s="5"/>
      <c r="FK1263" s="5"/>
      <c r="FL1263" s="5"/>
      <c r="FM1263" s="5"/>
      <c r="FN1263" s="5"/>
      <c r="FO1263" s="5"/>
      <c r="FP1263" s="5"/>
      <c r="FQ1263" s="5"/>
      <c r="FR1263" s="5"/>
      <c r="FS1263" s="5"/>
      <c r="FT1263" s="5"/>
      <c r="FU1263" s="5"/>
      <c r="FV1263" s="5"/>
      <c r="FW1263" s="5"/>
      <c r="FX1263" s="5"/>
      <c r="FY1263" s="5"/>
      <c r="FZ1263" s="5"/>
      <c r="GA1263" s="5"/>
      <c r="GB1263" s="5"/>
      <c r="GC1263" s="5"/>
      <c r="GD1263" s="5"/>
      <c r="GE1263" s="5"/>
      <c r="GF1263" s="5"/>
      <c r="GG1263" s="5"/>
      <c r="GH1263" s="5"/>
      <c r="GI1263" s="5"/>
      <c r="GJ1263" s="5"/>
      <c r="GK1263" s="5"/>
      <c r="GL1263" s="5"/>
      <c r="GM1263" s="5"/>
      <c r="GN1263" s="5"/>
      <c r="GO1263" s="5"/>
      <c r="GP1263" s="5"/>
      <c r="GQ1263" s="5"/>
      <c r="GR1263" s="5"/>
      <c r="GS1263" s="5"/>
      <c r="GT1263" s="5"/>
      <c r="GU1263" s="5"/>
      <c r="GV1263" s="5"/>
      <c r="GW1263" s="5"/>
      <c r="GX1263" s="5"/>
      <c r="GY1263" s="5"/>
      <c r="GZ1263" s="5"/>
      <c r="HA1263" s="5"/>
      <c r="HB1263" s="5"/>
      <c r="HC1263" s="5"/>
      <c r="HD1263" s="5"/>
      <c r="HE1263" s="5"/>
      <c r="HF1263" s="5"/>
      <c r="HG1263" s="5"/>
      <c r="HH1263" s="5"/>
      <c r="HI1263" s="5"/>
      <c r="HJ1263" s="5"/>
      <c r="HK1263" s="5"/>
      <c r="HL1263" s="5"/>
      <c r="HM1263" s="5"/>
      <c r="HN1263" s="5"/>
      <c r="HO1263" s="5"/>
      <c r="HP1263" s="5"/>
      <c r="HQ1263" s="5"/>
      <c r="HR1263" s="5"/>
      <c r="HS1263" s="5"/>
      <c r="HT1263" s="5"/>
      <c r="HU1263" s="5"/>
      <c r="HV1263" s="5"/>
      <c r="HW1263" s="5"/>
      <c r="HX1263" s="5"/>
      <c r="HY1263" s="5"/>
      <c r="HZ1263" s="5"/>
      <c r="IA1263" s="5"/>
      <c r="IB1263" s="5"/>
      <c r="IC1263" s="5"/>
      <c r="ID1263" s="5"/>
    </row>
    <row r="1264" spans="1:238" s="210" customFormat="1">
      <c r="A1264" s="122"/>
      <c r="B1264" s="116"/>
      <c r="C1264" s="117"/>
      <c r="D1264" s="118"/>
      <c r="E1264" s="119"/>
      <c r="F1264" s="120"/>
      <c r="G1264" s="121"/>
      <c r="H1264" s="6"/>
      <c r="I1264" s="40"/>
      <c r="J1264" s="41"/>
      <c r="K1264" s="42"/>
      <c r="L1264" s="38"/>
      <c r="N1264" s="39"/>
      <c r="O1264" s="39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  <c r="BN1264" s="5"/>
      <c r="BO1264" s="5"/>
      <c r="BP1264" s="5"/>
      <c r="BQ1264" s="5"/>
      <c r="BR1264" s="5"/>
      <c r="BS1264" s="5"/>
      <c r="BT1264" s="5"/>
      <c r="BU1264" s="5"/>
      <c r="BV1264" s="5"/>
      <c r="BW1264" s="5"/>
      <c r="BX1264" s="5"/>
      <c r="BY1264" s="5"/>
      <c r="BZ1264" s="5"/>
      <c r="CA1264" s="5"/>
      <c r="CB1264" s="5"/>
      <c r="CC1264" s="5"/>
      <c r="CD1264" s="5"/>
      <c r="CE1264" s="5"/>
      <c r="CF1264" s="5"/>
      <c r="CG1264" s="5"/>
      <c r="CH1264" s="5"/>
      <c r="CI1264" s="5"/>
      <c r="CJ1264" s="5"/>
      <c r="CK1264" s="5"/>
      <c r="CL1264" s="5"/>
      <c r="CM1264" s="5"/>
      <c r="CN1264" s="5"/>
      <c r="CO1264" s="5"/>
      <c r="CP1264" s="5"/>
      <c r="CQ1264" s="5"/>
      <c r="CR1264" s="5"/>
      <c r="CS1264" s="5"/>
      <c r="CT1264" s="5"/>
      <c r="CU1264" s="5"/>
      <c r="CV1264" s="5"/>
      <c r="CW1264" s="5"/>
      <c r="CX1264" s="5"/>
      <c r="CY1264" s="5"/>
      <c r="CZ1264" s="5"/>
      <c r="DA1264" s="5"/>
      <c r="DB1264" s="5"/>
      <c r="DC1264" s="5"/>
      <c r="DD1264" s="5"/>
      <c r="DE1264" s="5"/>
      <c r="DF1264" s="5"/>
      <c r="DG1264" s="5"/>
      <c r="DH1264" s="5"/>
      <c r="DI1264" s="5"/>
      <c r="DJ1264" s="5"/>
      <c r="DK1264" s="5"/>
      <c r="DL1264" s="5"/>
      <c r="DM1264" s="5"/>
      <c r="DN1264" s="5"/>
      <c r="DO1264" s="5"/>
      <c r="DP1264" s="5"/>
      <c r="DQ1264" s="5"/>
      <c r="DR1264" s="5"/>
      <c r="DS1264" s="5"/>
      <c r="DT1264" s="5"/>
      <c r="DU1264" s="5"/>
      <c r="DV1264" s="5"/>
      <c r="DW1264" s="5"/>
      <c r="DX1264" s="5"/>
      <c r="DY1264" s="5"/>
      <c r="DZ1264" s="5"/>
      <c r="EA1264" s="5"/>
      <c r="EB1264" s="5"/>
      <c r="EC1264" s="5"/>
      <c r="ED1264" s="5"/>
      <c r="EE1264" s="5"/>
      <c r="EF1264" s="5"/>
      <c r="EG1264" s="5"/>
      <c r="EH1264" s="5"/>
      <c r="EI1264" s="5"/>
      <c r="EJ1264" s="5"/>
      <c r="EK1264" s="5"/>
      <c r="EL1264" s="5"/>
      <c r="EM1264" s="5"/>
      <c r="EN1264" s="5"/>
      <c r="EO1264" s="5"/>
      <c r="EP1264" s="5"/>
      <c r="EQ1264" s="5"/>
      <c r="ER1264" s="5"/>
      <c r="ES1264" s="5"/>
      <c r="ET1264" s="5"/>
      <c r="EU1264" s="5"/>
      <c r="EV1264" s="5"/>
      <c r="EW1264" s="5"/>
      <c r="EX1264" s="5"/>
      <c r="EY1264" s="5"/>
      <c r="EZ1264" s="5"/>
      <c r="FA1264" s="5"/>
      <c r="FB1264" s="5"/>
      <c r="FC1264" s="5"/>
      <c r="FD1264" s="5"/>
      <c r="FE1264" s="5"/>
      <c r="FF1264" s="5"/>
      <c r="FG1264" s="5"/>
      <c r="FH1264" s="5"/>
      <c r="FI1264" s="5"/>
      <c r="FJ1264" s="5"/>
      <c r="FK1264" s="5"/>
      <c r="FL1264" s="5"/>
      <c r="FM1264" s="5"/>
      <c r="FN1264" s="5"/>
      <c r="FO1264" s="5"/>
      <c r="FP1264" s="5"/>
      <c r="FQ1264" s="5"/>
      <c r="FR1264" s="5"/>
      <c r="FS1264" s="5"/>
      <c r="FT1264" s="5"/>
      <c r="FU1264" s="5"/>
      <c r="FV1264" s="5"/>
      <c r="FW1264" s="5"/>
      <c r="FX1264" s="5"/>
      <c r="FY1264" s="5"/>
      <c r="FZ1264" s="5"/>
      <c r="GA1264" s="5"/>
      <c r="GB1264" s="5"/>
      <c r="GC1264" s="5"/>
      <c r="GD1264" s="5"/>
      <c r="GE1264" s="5"/>
      <c r="GF1264" s="5"/>
      <c r="GG1264" s="5"/>
      <c r="GH1264" s="5"/>
      <c r="GI1264" s="5"/>
      <c r="GJ1264" s="5"/>
      <c r="GK1264" s="5"/>
      <c r="GL1264" s="5"/>
      <c r="GM1264" s="5"/>
      <c r="GN1264" s="5"/>
      <c r="GO1264" s="5"/>
      <c r="GP1264" s="5"/>
      <c r="GQ1264" s="5"/>
      <c r="GR1264" s="5"/>
      <c r="GS1264" s="5"/>
      <c r="GT1264" s="5"/>
      <c r="GU1264" s="5"/>
      <c r="GV1264" s="5"/>
      <c r="GW1264" s="5"/>
      <c r="GX1264" s="5"/>
      <c r="GY1264" s="5"/>
      <c r="GZ1264" s="5"/>
      <c r="HA1264" s="5"/>
      <c r="HB1264" s="5"/>
      <c r="HC1264" s="5"/>
      <c r="HD1264" s="5"/>
      <c r="HE1264" s="5"/>
      <c r="HF1264" s="5"/>
      <c r="HG1264" s="5"/>
      <c r="HH1264" s="5"/>
      <c r="HI1264" s="5"/>
      <c r="HJ1264" s="5"/>
      <c r="HK1264" s="5"/>
      <c r="HL1264" s="5"/>
      <c r="HM1264" s="5"/>
      <c r="HN1264" s="5"/>
      <c r="HO1264" s="5"/>
      <c r="HP1264" s="5"/>
      <c r="HQ1264" s="5"/>
      <c r="HR1264" s="5"/>
      <c r="HS1264" s="5"/>
      <c r="HT1264" s="5"/>
      <c r="HU1264" s="5"/>
      <c r="HV1264" s="5"/>
      <c r="HW1264" s="5"/>
      <c r="HX1264" s="5"/>
      <c r="HY1264" s="5"/>
      <c r="HZ1264" s="5"/>
      <c r="IA1264" s="5"/>
      <c r="IB1264" s="5"/>
      <c r="IC1264" s="5"/>
      <c r="ID1264" s="5"/>
    </row>
    <row r="1265" spans="1:238" s="210" customFormat="1">
      <c r="A1265" s="122"/>
      <c r="B1265" s="116"/>
      <c r="C1265" s="117"/>
      <c r="D1265" s="118"/>
      <c r="E1265" s="119"/>
      <c r="F1265" s="120"/>
      <c r="G1265" s="121"/>
      <c r="H1265" s="6"/>
      <c r="I1265" s="40"/>
      <c r="J1265" s="41"/>
      <c r="K1265" s="42"/>
      <c r="L1265" s="38"/>
      <c r="N1265" s="39"/>
      <c r="O1265" s="39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5"/>
      <c r="BG1265" s="5"/>
      <c r="BH1265" s="5"/>
      <c r="BI1265" s="5"/>
      <c r="BJ1265" s="5"/>
      <c r="BK1265" s="5"/>
      <c r="BL1265" s="5"/>
      <c r="BM1265" s="5"/>
      <c r="BN1265" s="5"/>
      <c r="BO1265" s="5"/>
      <c r="BP1265" s="5"/>
      <c r="BQ1265" s="5"/>
      <c r="BR1265" s="5"/>
      <c r="BS1265" s="5"/>
      <c r="BT1265" s="5"/>
      <c r="BU1265" s="5"/>
      <c r="BV1265" s="5"/>
      <c r="BW1265" s="5"/>
      <c r="BX1265" s="5"/>
      <c r="BY1265" s="5"/>
      <c r="BZ1265" s="5"/>
      <c r="CA1265" s="5"/>
      <c r="CB1265" s="5"/>
      <c r="CC1265" s="5"/>
      <c r="CD1265" s="5"/>
      <c r="CE1265" s="5"/>
      <c r="CF1265" s="5"/>
      <c r="CG1265" s="5"/>
      <c r="CH1265" s="5"/>
      <c r="CI1265" s="5"/>
      <c r="CJ1265" s="5"/>
      <c r="CK1265" s="5"/>
      <c r="CL1265" s="5"/>
      <c r="CM1265" s="5"/>
      <c r="CN1265" s="5"/>
      <c r="CO1265" s="5"/>
      <c r="CP1265" s="5"/>
      <c r="CQ1265" s="5"/>
      <c r="CR1265" s="5"/>
      <c r="CS1265" s="5"/>
      <c r="CT1265" s="5"/>
      <c r="CU1265" s="5"/>
      <c r="CV1265" s="5"/>
      <c r="CW1265" s="5"/>
      <c r="CX1265" s="5"/>
      <c r="CY1265" s="5"/>
      <c r="CZ1265" s="5"/>
      <c r="DA1265" s="5"/>
      <c r="DB1265" s="5"/>
      <c r="DC1265" s="5"/>
      <c r="DD1265" s="5"/>
      <c r="DE1265" s="5"/>
      <c r="DF1265" s="5"/>
      <c r="DG1265" s="5"/>
      <c r="DH1265" s="5"/>
      <c r="DI1265" s="5"/>
      <c r="DJ1265" s="5"/>
      <c r="DK1265" s="5"/>
      <c r="DL1265" s="5"/>
      <c r="DM1265" s="5"/>
      <c r="DN1265" s="5"/>
      <c r="DO1265" s="5"/>
      <c r="DP1265" s="5"/>
      <c r="DQ1265" s="5"/>
      <c r="DR1265" s="5"/>
      <c r="DS1265" s="5"/>
      <c r="DT1265" s="5"/>
      <c r="DU1265" s="5"/>
      <c r="DV1265" s="5"/>
      <c r="DW1265" s="5"/>
      <c r="DX1265" s="5"/>
      <c r="DY1265" s="5"/>
      <c r="DZ1265" s="5"/>
      <c r="EA1265" s="5"/>
      <c r="EB1265" s="5"/>
      <c r="EC1265" s="5"/>
      <c r="ED1265" s="5"/>
      <c r="EE1265" s="5"/>
      <c r="EF1265" s="5"/>
      <c r="EG1265" s="5"/>
      <c r="EH1265" s="5"/>
      <c r="EI1265" s="5"/>
      <c r="EJ1265" s="5"/>
      <c r="EK1265" s="5"/>
      <c r="EL1265" s="5"/>
      <c r="EM1265" s="5"/>
      <c r="EN1265" s="5"/>
      <c r="EO1265" s="5"/>
      <c r="EP1265" s="5"/>
      <c r="EQ1265" s="5"/>
      <c r="ER1265" s="5"/>
      <c r="ES1265" s="5"/>
      <c r="ET1265" s="5"/>
      <c r="EU1265" s="5"/>
      <c r="EV1265" s="5"/>
      <c r="EW1265" s="5"/>
      <c r="EX1265" s="5"/>
      <c r="EY1265" s="5"/>
      <c r="EZ1265" s="5"/>
      <c r="FA1265" s="5"/>
      <c r="FB1265" s="5"/>
      <c r="FC1265" s="5"/>
      <c r="FD1265" s="5"/>
      <c r="FE1265" s="5"/>
      <c r="FF1265" s="5"/>
      <c r="FG1265" s="5"/>
      <c r="FH1265" s="5"/>
      <c r="FI1265" s="5"/>
      <c r="FJ1265" s="5"/>
      <c r="FK1265" s="5"/>
      <c r="FL1265" s="5"/>
      <c r="FM1265" s="5"/>
      <c r="FN1265" s="5"/>
      <c r="FO1265" s="5"/>
      <c r="FP1265" s="5"/>
      <c r="FQ1265" s="5"/>
      <c r="FR1265" s="5"/>
      <c r="FS1265" s="5"/>
      <c r="FT1265" s="5"/>
      <c r="FU1265" s="5"/>
      <c r="FV1265" s="5"/>
      <c r="FW1265" s="5"/>
      <c r="FX1265" s="5"/>
      <c r="FY1265" s="5"/>
      <c r="FZ1265" s="5"/>
      <c r="GA1265" s="5"/>
      <c r="GB1265" s="5"/>
      <c r="GC1265" s="5"/>
      <c r="GD1265" s="5"/>
      <c r="GE1265" s="5"/>
      <c r="GF1265" s="5"/>
      <c r="GG1265" s="5"/>
      <c r="GH1265" s="5"/>
      <c r="GI1265" s="5"/>
      <c r="GJ1265" s="5"/>
      <c r="GK1265" s="5"/>
      <c r="GL1265" s="5"/>
      <c r="GM1265" s="5"/>
      <c r="GN1265" s="5"/>
      <c r="GO1265" s="5"/>
      <c r="GP1265" s="5"/>
      <c r="GQ1265" s="5"/>
      <c r="GR1265" s="5"/>
      <c r="GS1265" s="5"/>
      <c r="GT1265" s="5"/>
      <c r="GU1265" s="5"/>
      <c r="GV1265" s="5"/>
      <c r="GW1265" s="5"/>
      <c r="GX1265" s="5"/>
      <c r="GY1265" s="5"/>
      <c r="GZ1265" s="5"/>
      <c r="HA1265" s="5"/>
      <c r="HB1265" s="5"/>
      <c r="HC1265" s="5"/>
      <c r="HD1265" s="5"/>
      <c r="HE1265" s="5"/>
      <c r="HF1265" s="5"/>
      <c r="HG1265" s="5"/>
      <c r="HH1265" s="5"/>
      <c r="HI1265" s="5"/>
      <c r="HJ1265" s="5"/>
      <c r="HK1265" s="5"/>
      <c r="HL1265" s="5"/>
      <c r="HM1265" s="5"/>
      <c r="HN1265" s="5"/>
      <c r="HO1265" s="5"/>
      <c r="HP1265" s="5"/>
      <c r="HQ1265" s="5"/>
      <c r="HR1265" s="5"/>
      <c r="HS1265" s="5"/>
      <c r="HT1265" s="5"/>
      <c r="HU1265" s="5"/>
      <c r="HV1265" s="5"/>
      <c r="HW1265" s="5"/>
      <c r="HX1265" s="5"/>
      <c r="HY1265" s="5"/>
      <c r="HZ1265" s="5"/>
      <c r="IA1265" s="5"/>
      <c r="IB1265" s="5"/>
      <c r="IC1265" s="5"/>
      <c r="ID1265" s="5"/>
    </row>
    <row r="1266" spans="1:238" s="210" customFormat="1">
      <c r="A1266" s="122"/>
      <c r="B1266" s="116"/>
      <c r="C1266" s="117"/>
      <c r="D1266" s="118"/>
      <c r="E1266" s="119"/>
      <c r="F1266" s="120"/>
      <c r="G1266" s="121"/>
      <c r="H1266" s="6"/>
      <c r="I1266" s="40"/>
      <c r="J1266" s="41"/>
      <c r="K1266" s="42"/>
      <c r="L1266" s="38"/>
      <c r="N1266" s="39"/>
      <c r="O1266" s="39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5"/>
      <c r="DW1266" s="5"/>
      <c r="DX1266" s="5"/>
      <c r="DY1266" s="5"/>
      <c r="DZ1266" s="5"/>
      <c r="EA1266" s="5"/>
      <c r="EB1266" s="5"/>
      <c r="EC1266" s="5"/>
      <c r="ED1266" s="5"/>
      <c r="EE1266" s="5"/>
      <c r="EF1266" s="5"/>
      <c r="EG1266" s="5"/>
      <c r="EH1266" s="5"/>
      <c r="EI1266" s="5"/>
      <c r="EJ1266" s="5"/>
      <c r="EK1266" s="5"/>
      <c r="EL1266" s="5"/>
      <c r="EM1266" s="5"/>
      <c r="EN1266" s="5"/>
      <c r="EO1266" s="5"/>
      <c r="EP1266" s="5"/>
      <c r="EQ1266" s="5"/>
      <c r="ER1266" s="5"/>
      <c r="ES1266" s="5"/>
      <c r="ET1266" s="5"/>
      <c r="EU1266" s="5"/>
      <c r="EV1266" s="5"/>
      <c r="EW1266" s="5"/>
      <c r="EX1266" s="5"/>
      <c r="EY1266" s="5"/>
      <c r="EZ1266" s="5"/>
      <c r="FA1266" s="5"/>
      <c r="FB1266" s="5"/>
      <c r="FC1266" s="5"/>
      <c r="FD1266" s="5"/>
      <c r="FE1266" s="5"/>
      <c r="FF1266" s="5"/>
      <c r="FG1266" s="5"/>
      <c r="FH1266" s="5"/>
      <c r="FI1266" s="5"/>
      <c r="FJ1266" s="5"/>
      <c r="FK1266" s="5"/>
      <c r="FL1266" s="5"/>
      <c r="FM1266" s="5"/>
      <c r="FN1266" s="5"/>
      <c r="FO1266" s="5"/>
      <c r="FP1266" s="5"/>
      <c r="FQ1266" s="5"/>
      <c r="FR1266" s="5"/>
      <c r="FS1266" s="5"/>
      <c r="FT1266" s="5"/>
      <c r="FU1266" s="5"/>
      <c r="FV1266" s="5"/>
      <c r="FW1266" s="5"/>
      <c r="FX1266" s="5"/>
      <c r="FY1266" s="5"/>
      <c r="FZ1266" s="5"/>
      <c r="GA1266" s="5"/>
      <c r="GB1266" s="5"/>
      <c r="GC1266" s="5"/>
      <c r="GD1266" s="5"/>
      <c r="GE1266" s="5"/>
      <c r="GF1266" s="5"/>
      <c r="GG1266" s="5"/>
      <c r="GH1266" s="5"/>
      <c r="GI1266" s="5"/>
      <c r="GJ1266" s="5"/>
      <c r="GK1266" s="5"/>
      <c r="GL1266" s="5"/>
      <c r="GM1266" s="5"/>
      <c r="GN1266" s="5"/>
      <c r="GO1266" s="5"/>
      <c r="GP1266" s="5"/>
      <c r="GQ1266" s="5"/>
      <c r="GR1266" s="5"/>
      <c r="GS1266" s="5"/>
      <c r="GT1266" s="5"/>
      <c r="GU1266" s="5"/>
      <c r="GV1266" s="5"/>
      <c r="GW1266" s="5"/>
      <c r="GX1266" s="5"/>
      <c r="GY1266" s="5"/>
      <c r="GZ1266" s="5"/>
      <c r="HA1266" s="5"/>
      <c r="HB1266" s="5"/>
      <c r="HC1266" s="5"/>
      <c r="HD1266" s="5"/>
      <c r="HE1266" s="5"/>
      <c r="HF1266" s="5"/>
      <c r="HG1266" s="5"/>
      <c r="HH1266" s="5"/>
      <c r="HI1266" s="5"/>
      <c r="HJ1266" s="5"/>
      <c r="HK1266" s="5"/>
      <c r="HL1266" s="5"/>
      <c r="HM1266" s="5"/>
      <c r="HN1266" s="5"/>
      <c r="HO1266" s="5"/>
      <c r="HP1266" s="5"/>
      <c r="HQ1266" s="5"/>
      <c r="HR1266" s="5"/>
      <c r="HS1266" s="5"/>
      <c r="HT1266" s="5"/>
      <c r="HU1266" s="5"/>
      <c r="HV1266" s="5"/>
      <c r="HW1266" s="5"/>
      <c r="HX1266" s="5"/>
      <c r="HY1266" s="5"/>
      <c r="HZ1266" s="5"/>
      <c r="IA1266" s="5"/>
      <c r="IB1266" s="5"/>
      <c r="IC1266" s="5"/>
      <c r="ID1266" s="5"/>
    </row>
    <row r="1268" spans="1:238" s="210" customFormat="1">
      <c r="A1268" s="122"/>
      <c r="B1268" s="116"/>
      <c r="C1268" s="117"/>
      <c r="D1268" s="118"/>
      <c r="E1268" s="119"/>
      <c r="F1268" s="120"/>
      <c r="G1268" s="121"/>
      <c r="H1268" s="6"/>
      <c r="I1268" s="40"/>
      <c r="J1268" s="41"/>
      <c r="K1268" s="42"/>
      <c r="L1268" s="38"/>
      <c r="N1268" s="39"/>
      <c r="O1268" s="39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  <c r="BG1268" s="5"/>
      <c r="BH1268" s="5"/>
      <c r="BI1268" s="5"/>
      <c r="BJ1268" s="5"/>
      <c r="BK1268" s="5"/>
      <c r="BL1268" s="5"/>
      <c r="BM1268" s="5"/>
      <c r="BN1268" s="5"/>
      <c r="BO1268" s="5"/>
      <c r="BP1268" s="5"/>
      <c r="BQ1268" s="5"/>
      <c r="BR1268" s="5"/>
      <c r="BS1268" s="5"/>
      <c r="BT1268" s="5"/>
      <c r="BU1268" s="5"/>
      <c r="BV1268" s="5"/>
      <c r="BW1268" s="5"/>
      <c r="BX1268" s="5"/>
      <c r="BY1268" s="5"/>
      <c r="BZ1268" s="5"/>
      <c r="CA1268" s="5"/>
      <c r="CB1268" s="5"/>
      <c r="CC1268" s="5"/>
      <c r="CD1268" s="5"/>
      <c r="CE1268" s="5"/>
      <c r="CF1268" s="5"/>
      <c r="CG1268" s="5"/>
      <c r="CH1268" s="5"/>
      <c r="CI1268" s="5"/>
      <c r="CJ1268" s="5"/>
      <c r="CK1268" s="5"/>
      <c r="CL1268" s="5"/>
      <c r="CM1268" s="5"/>
      <c r="CN1268" s="5"/>
      <c r="CO1268" s="5"/>
      <c r="CP1268" s="5"/>
      <c r="CQ1268" s="5"/>
      <c r="CR1268" s="5"/>
      <c r="CS1268" s="5"/>
      <c r="CT1268" s="5"/>
      <c r="CU1268" s="5"/>
      <c r="CV1268" s="5"/>
      <c r="CW1268" s="5"/>
      <c r="CX1268" s="5"/>
      <c r="CY1268" s="5"/>
      <c r="CZ1268" s="5"/>
      <c r="DA1268" s="5"/>
      <c r="DB1268" s="5"/>
      <c r="DC1268" s="5"/>
      <c r="DD1268" s="5"/>
      <c r="DE1268" s="5"/>
      <c r="DF1268" s="5"/>
      <c r="DG1268" s="5"/>
      <c r="DH1268" s="5"/>
      <c r="DI1268" s="5"/>
      <c r="DJ1268" s="5"/>
      <c r="DK1268" s="5"/>
      <c r="DL1268" s="5"/>
      <c r="DM1268" s="5"/>
      <c r="DN1268" s="5"/>
      <c r="DO1268" s="5"/>
      <c r="DP1268" s="5"/>
      <c r="DQ1268" s="5"/>
      <c r="DR1268" s="5"/>
      <c r="DS1268" s="5"/>
      <c r="DT1268" s="5"/>
      <c r="DU1268" s="5"/>
      <c r="DV1268" s="5"/>
      <c r="DW1268" s="5"/>
      <c r="DX1268" s="5"/>
      <c r="DY1268" s="5"/>
      <c r="DZ1268" s="5"/>
      <c r="EA1268" s="5"/>
      <c r="EB1268" s="5"/>
      <c r="EC1268" s="5"/>
      <c r="ED1268" s="5"/>
      <c r="EE1268" s="5"/>
      <c r="EF1268" s="5"/>
      <c r="EG1268" s="5"/>
      <c r="EH1268" s="5"/>
      <c r="EI1268" s="5"/>
      <c r="EJ1268" s="5"/>
      <c r="EK1268" s="5"/>
      <c r="EL1268" s="5"/>
      <c r="EM1268" s="5"/>
      <c r="EN1268" s="5"/>
      <c r="EO1268" s="5"/>
      <c r="EP1268" s="5"/>
      <c r="EQ1268" s="5"/>
      <c r="ER1268" s="5"/>
      <c r="ES1268" s="5"/>
      <c r="ET1268" s="5"/>
      <c r="EU1268" s="5"/>
      <c r="EV1268" s="5"/>
      <c r="EW1268" s="5"/>
      <c r="EX1268" s="5"/>
      <c r="EY1268" s="5"/>
      <c r="EZ1268" s="5"/>
      <c r="FA1268" s="5"/>
      <c r="FB1268" s="5"/>
      <c r="FC1268" s="5"/>
      <c r="FD1268" s="5"/>
      <c r="FE1268" s="5"/>
      <c r="FF1268" s="5"/>
      <c r="FG1268" s="5"/>
      <c r="FH1268" s="5"/>
      <c r="FI1268" s="5"/>
      <c r="FJ1268" s="5"/>
      <c r="FK1268" s="5"/>
      <c r="FL1268" s="5"/>
      <c r="FM1268" s="5"/>
      <c r="FN1268" s="5"/>
      <c r="FO1268" s="5"/>
      <c r="FP1268" s="5"/>
      <c r="FQ1268" s="5"/>
      <c r="FR1268" s="5"/>
      <c r="FS1268" s="5"/>
      <c r="FT1268" s="5"/>
      <c r="FU1268" s="5"/>
      <c r="FV1268" s="5"/>
      <c r="FW1268" s="5"/>
      <c r="FX1268" s="5"/>
      <c r="FY1268" s="5"/>
      <c r="FZ1268" s="5"/>
      <c r="GA1268" s="5"/>
      <c r="GB1268" s="5"/>
      <c r="GC1268" s="5"/>
      <c r="GD1268" s="5"/>
      <c r="GE1268" s="5"/>
      <c r="GF1268" s="5"/>
      <c r="GG1268" s="5"/>
      <c r="GH1268" s="5"/>
      <c r="GI1268" s="5"/>
      <c r="GJ1268" s="5"/>
      <c r="GK1268" s="5"/>
      <c r="GL1268" s="5"/>
      <c r="GM1268" s="5"/>
      <c r="GN1268" s="5"/>
      <c r="GO1268" s="5"/>
      <c r="GP1268" s="5"/>
      <c r="GQ1268" s="5"/>
      <c r="GR1268" s="5"/>
      <c r="GS1268" s="5"/>
      <c r="GT1268" s="5"/>
      <c r="GU1268" s="5"/>
      <c r="GV1268" s="5"/>
      <c r="GW1268" s="5"/>
      <c r="GX1268" s="5"/>
      <c r="GY1268" s="5"/>
      <c r="GZ1268" s="5"/>
      <c r="HA1268" s="5"/>
      <c r="HB1268" s="5"/>
      <c r="HC1268" s="5"/>
      <c r="HD1268" s="5"/>
      <c r="HE1268" s="5"/>
      <c r="HF1268" s="5"/>
      <c r="HG1268" s="5"/>
      <c r="HH1268" s="5"/>
      <c r="HI1268" s="5"/>
      <c r="HJ1268" s="5"/>
      <c r="HK1268" s="5"/>
      <c r="HL1268" s="5"/>
      <c r="HM1268" s="5"/>
      <c r="HN1268" s="5"/>
      <c r="HO1268" s="5"/>
      <c r="HP1268" s="5"/>
      <c r="HQ1268" s="5"/>
      <c r="HR1268" s="5"/>
      <c r="HS1268" s="5"/>
      <c r="HT1268" s="5"/>
      <c r="HU1268" s="5"/>
      <c r="HV1268" s="5"/>
      <c r="HW1268" s="5"/>
      <c r="HX1268" s="5"/>
      <c r="HY1268" s="5"/>
      <c r="HZ1268" s="5"/>
      <c r="IA1268" s="5"/>
      <c r="IB1268" s="5"/>
      <c r="IC1268" s="5"/>
      <c r="ID1268" s="5"/>
    </row>
    <row r="1270" spans="1:238" s="210" customFormat="1">
      <c r="A1270" s="122"/>
      <c r="B1270" s="116"/>
      <c r="C1270" s="117"/>
      <c r="D1270" s="118"/>
      <c r="E1270" s="119"/>
      <c r="F1270" s="120"/>
      <c r="G1270" s="121"/>
      <c r="H1270" s="6"/>
      <c r="I1270" s="40"/>
      <c r="J1270" s="41"/>
      <c r="K1270" s="42"/>
      <c r="L1270" s="38"/>
      <c r="N1270" s="39"/>
      <c r="O1270" s="39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5"/>
      <c r="DW1270" s="5"/>
      <c r="DX1270" s="5"/>
      <c r="DY1270" s="5"/>
      <c r="DZ1270" s="5"/>
      <c r="EA1270" s="5"/>
      <c r="EB1270" s="5"/>
      <c r="EC1270" s="5"/>
      <c r="ED1270" s="5"/>
      <c r="EE1270" s="5"/>
      <c r="EF1270" s="5"/>
      <c r="EG1270" s="5"/>
      <c r="EH1270" s="5"/>
      <c r="EI1270" s="5"/>
      <c r="EJ1270" s="5"/>
      <c r="EK1270" s="5"/>
      <c r="EL1270" s="5"/>
      <c r="EM1270" s="5"/>
      <c r="EN1270" s="5"/>
      <c r="EO1270" s="5"/>
      <c r="EP1270" s="5"/>
      <c r="EQ1270" s="5"/>
      <c r="ER1270" s="5"/>
      <c r="ES1270" s="5"/>
      <c r="ET1270" s="5"/>
      <c r="EU1270" s="5"/>
      <c r="EV1270" s="5"/>
      <c r="EW1270" s="5"/>
      <c r="EX1270" s="5"/>
      <c r="EY1270" s="5"/>
      <c r="EZ1270" s="5"/>
      <c r="FA1270" s="5"/>
      <c r="FB1270" s="5"/>
      <c r="FC1270" s="5"/>
      <c r="FD1270" s="5"/>
      <c r="FE1270" s="5"/>
      <c r="FF1270" s="5"/>
      <c r="FG1270" s="5"/>
      <c r="FH1270" s="5"/>
      <c r="FI1270" s="5"/>
      <c r="FJ1270" s="5"/>
      <c r="FK1270" s="5"/>
      <c r="FL1270" s="5"/>
      <c r="FM1270" s="5"/>
      <c r="FN1270" s="5"/>
      <c r="FO1270" s="5"/>
      <c r="FP1270" s="5"/>
      <c r="FQ1270" s="5"/>
      <c r="FR1270" s="5"/>
      <c r="FS1270" s="5"/>
      <c r="FT1270" s="5"/>
      <c r="FU1270" s="5"/>
      <c r="FV1270" s="5"/>
      <c r="FW1270" s="5"/>
      <c r="FX1270" s="5"/>
      <c r="FY1270" s="5"/>
      <c r="FZ1270" s="5"/>
      <c r="GA1270" s="5"/>
      <c r="GB1270" s="5"/>
      <c r="GC1270" s="5"/>
      <c r="GD1270" s="5"/>
      <c r="GE1270" s="5"/>
      <c r="GF1270" s="5"/>
      <c r="GG1270" s="5"/>
      <c r="GH1270" s="5"/>
      <c r="GI1270" s="5"/>
      <c r="GJ1270" s="5"/>
      <c r="GK1270" s="5"/>
      <c r="GL1270" s="5"/>
      <c r="GM1270" s="5"/>
      <c r="GN1270" s="5"/>
      <c r="GO1270" s="5"/>
      <c r="GP1270" s="5"/>
      <c r="GQ1270" s="5"/>
      <c r="GR1270" s="5"/>
      <c r="GS1270" s="5"/>
      <c r="GT1270" s="5"/>
      <c r="GU1270" s="5"/>
      <c r="GV1270" s="5"/>
      <c r="GW1270" s="5"/>
      <c r="GX1270" s="5"/>
      <c r="GY1270" s="5"/>
      <c r="GZ1270" s="5"/>
      <c r="HA1270" s="5"/>
      <c r="HB1270" s="5"/>
      <c r="HC1270" s="5"/>
      <c r="HD1270" s="5"/>
      <c r="HE1270" s="5"/>
      <c r="HF1270" s="5"/>
      <c r="HG1270" s="5"/>
      <c r="HH1270" s="5"/>
      <c r="HI1270" s="5"/>
      <c r="HJ1270" s="5"/>
      <c r="HK1270" s="5"/>
      <c r="HL1270" s="5"/>
      <c r="HM1270" s="5"/>
      <c r="HN1270" s="5"/>
      <c r="HO1270" s="5"/>
      <c r="HP1270" s="5"/>
      <c r="HQ1270" s="5"/>
      <c r="HR1270" s="5"/>
      <c r="HS1270" s="5"/>
      <c r="HT1270" s="5"/>
      <c r="HU1270" s="5"/>
      <c r="HV1270" s="5"/>
      <c r="HW1270" s="5"/>
      <c r="HX1270" s="5"/>
      <c r="HY1270" s="5"/>
      <c r="HZ1270" s="5"/>
      <c r="IA1270" s="5"/>
      <c r="IB1270" s="5"/>
      <c r="IC1270" s="5"/>
      <c r="ID1270" s="5"/>
    </row>
    <row r="1272" spans="1:238" s="210" customFormat="1">
      <c r="A1272" s="122"/>
      <c r="B1272" s="116"/>
      <c r="C1272" s="117"/>
      <c r="D1272" s="118"/>
      <c r="E1272" s="119"/>
      <c r="F1272" s="120"/>
      <c r="G1272" s="121"/>
      <c r="H1272" s="6"/>
      <c r="I1272" s="40"/>
      <c r="J1272" s="41"/>
      <c r="K1272" s="42"/>
      <c r="L1272" s="38"/>
      <c r="N1272" s="39"/>
      <c r="O1272" s="39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5"/>
      <c r="BG1272" s="5"/>
      <c r="BH1272" s="5"/>
      <c r="BI1272" s="5"/>
      <c r="BJ1272" s="5"/>
      <c r="BK1272" s="5"/>
      <c r="BL1272" s="5"/>
      <c r="BM1272" s="5"/>
      <c r="BN1272" s="5"/>
      <c r="BO1272" s="5"/>
      <c r="BP1272" s="5"/>
      <c r="BQ1272" s="5"/>
      <c r="BR1272" s="5"/>
      <c r="BS1272" s="5"/>
      <c r="BT1272" s="5"/>
      <c r="BU1272" s="5"/>
      <c r="BV1272" s="5"/>
      <c r="BW1272" s="5"/>
      <c r="BX1272" s="5"/>
      <c r="BY1272" s="5"/>
      <c r="BZ1272" s="5"/>
      <c r="CA1272" s="5"/>
      <c r="CB1272" s="5"/>
      <c r="CC1272" s="5"/>
      <c r="CD1272" s="5"/>
      <c r="CE1272" s="5"/>
      <c r="CF1272" s="5"/>
      <c r="CG1272" s="5"/>
      <c r="CH1272" s="5"/>
      <c r="CI1272" s="5"/>
      <c r="CJ1272" s="5"/>
      <c r="CK1272" s="5"/>
      <c r="CL1272" s="5"/>
      <c r="CM1272" s="5"/>
      <c r="CN1272" s="5"/>
      <c r="CO1272" s="5"/>
      <c r="CP1272" s="5"/>
      <c r="CQ1272" s="5"/>
      <c r="CR1272" s="5"/>
      <c r="CS1272" s="5"/>
      <c r="CT1272" s="5"/>
      <c r="CU1272" s="5"/>
      <c r="CV1272" s="5"/>
      <c r="CW1272" s="5"/>
      <c r="CX1272" s="5"/>
      <c r="CY1272" s="5"/>
      <c r="CZ1272" s="5"/>
      <c r="DA1272" s="5"/>
      <c r="DB1272" s="5"/>
      <c r="DC1272" s="5"/>
      <c r="DD1272" s="5"/>
      <c r="DE1272" s="5"/>
      <c r="DF1272" s="5"/>
      <c r="DG1272" s="5"/>
      <c r="DH1272" s="5"/>
      <c r="DI1272" s="5"/>
      <c r="DJ1272" s="5"/>
      <c r="DK1272" s="5"/>
      <c r="DL1272" s="5"/>
      <c r="DM1272" s="5"/>
      <c r="DN1272" s="5"/>
      <c r="DO1272" s="5"/>
      <c r="DP1272" s="5"/>
      <c r="DQ1272" s="5"/>
      <c r="DR1272" s="5"/>
      <c r="DS1272" s="5"/>
      <c r="DT1272" s="5"/>
      <c r="DU1272" s="5"/>
      <c r="DV1272" s="5"/>
      <c r="DW1272" s="5"/>
      <c r="DX1272" s="5"/>
      <c r="DY1272" s="5"/>
      <c r="DZ1272" s="5"/>
      <c r="EA1272" s="5"/>
      <c r="EB1272" s="5"/>
      <c r="EC1272" s="5"/>
      <c r="ED1272" s="5"/>
      <c r="EE1272" s="5"/>
      <c r="EF1272" s="5"/>
      <c r="EG1272" s="5"/>
      <c r="EH1272" s="5"/>
      <c r="EI1272" s="5"/>
      <c r="EJ1272" s="5"/>
      <c r="EK1272" s="5"/>
      <c r="EL1272" s="5"/>
      <c r="EM1272" s="5"/>
      <c r="EN1272" s="5"/>
      <c r="EO1272" s="5"/>
      <c r="EP1272" s="5"/>
      <c r="EQ1272" s="5"/>
      <c r="ER1272" s="5"/>
      <c r="ES1272" s="5"/>
      <c r="ET1272" s="5"/>
      <c r="EU1272" s="5"/>
      <c r="EV1272" s="5"/>
      <c r="EW1272" s="5"/>
      <c r="EX1272" s="5"/>
      <c r="EY1272" s="5"/>
      <c r="EZ1272" s="5"/>
      <c r="FA1272" s="5"/>
      <c r="FB1272" s="5"/>
      <c r="FC1272" s="5"/>
      <c r="FD1272" s="5"/>
      <c r="FE1272" s="5"/>
      <c r="FF1272" s="5"/>
      <c r="FG1272" s="5"/>
      <c r="FH1272" s="5"/>
      <c r="FI1272" s="5"/>
      <c r="FJ1272" s="5"/>
      <c r="FK1272" s="5"/>
      <c r="FL1272" s="5"/>
      <c r="FM1272" s="5"/>
      <c r="FN1272" s="5"/>
      <c r="FO1272" s="5"/>
      <c r="FP1272" s="5"/>
      <c r="FQ1272" s="5"/>
      <c r="FR1272" s="5"/>
      <c r="FS1272" s="5"/>
      <c r="FT1272" s="5"/>
      <c r="FU1272" s="5"/>
      <c r="FV1272" s="5"/>
      <c r="FW1272" s="5"/>
      <c r="FX1272" s="5"/>
      <c r="FY1272" s="5"/>
      <c r="FZ1272" s="5"/>
      <c r="GA1272" s="5"/>
      <c r="GB1272" s="5"/>
      <c r="GC1272" s="5"/>
      <c r="GD1272" s="5"/>
      <c r="GE1272" s="5"/>
      <c r="GF1272" s="5"/>
      <c r="GG1272" s="5"/>
      <c r="GH1272" s="5"/>
      <c r="GI1272" s="5"/>
      <c r="GJ1272" s="5"/>
      <c r="GK1272" s="5"/>
      <c r="GL1272" s="5"/>
      <c r="GM1272" s="5"/>
      <c r="GN1272" s="5"/>
      <c r="GO1272" s="5"/>
      <c r="GP1272" s="5"/>
      <c r="GQ1272" s="5"/>
      <c r="GR1272" s="5"/>
      <c r="GS1272" s="5"/>
      <c r="GT1272" s="5"/>
      <c r="GU1272" s="5"/>
      <c r="GV1272" s="5"/>
      <c r="GW1272" s="5"/>
      <c r="GX1272" s="5"/>
      <c r="GY1272" s="5"/>
      <c r="GZ1272" s="5"/>
      <c r="HA1272" s="5"/>
      <c r="HB1272" s="5"/>
      <c r="HC1272" s="5"/>
      <c r="HD1272" s="5"/>
      <c r="HE1272" s="5"/>
      <c r="HF1272" s="5"/>
      <c r="HG1272" s="5"/>
      <c r="HH1272" s="5"/>
      <c r="HI1272" s="5"/>
      <c r="HJ1272" s="5"/>
      <c r="HK1272" s="5"/>
      <c r="HL1272" s="5"/>
      <c r="HM1272" s="5"/>
      <c r="HN1272" s="5"/>
      <c r="HO1272" s="5"/>
      <c r="HP1272" s="5"/>
      <c r="HQ1272" s="5"/>
      <c r="HR1272" s="5"/>
      <c r="HS1272" s="5"/>
      <c r="HT1272" s="5"/>
      <c r="HU1272" s="5"/>
      <c r="HV1272" s="5"/>
      <c r="HW1272" s="5"/>
      <c r="HX1272" s="5"/>
      <c r="HY1272" s="5"/>
      <c r="HZ1272" s="5"/>
      <c r="IA1272" s="5"/>
      <c r="IB1272" s="5"/>
      <c r="IC1272" s="5"/>
      <c r="ID1272" s="5"/>
    </row>
    <row r="1274" spans="1:238" s="210" customFormat="1">
      <c r="A1274" s="122"/>
      <c r="B1274" s="116"/>
      <c r="C1274" s="117"/>
      <c r="D1274" s="118"/>
      <c r="E1274" s="119"/>
      <c r="F1274" s="120"/>
      <c r="G1274" s="121"/>
      <c r="H1274" s="6"/>
      <c r="I1274" s="40"/>
      <c r="J1274" s="41"/>
      <c r="K1274" s="42"/>
      <c r="L1274" s="38"/>
      <c r="N1274" s="39"/>
      <c r="O1274" s="39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5"/>
      <c r="DW1274" s="5"/>
      <c r="DX1274" s="5"/>
      <c r="DY1274" s="5"/>
      <c r="DZ1274" s="5"/>
      <c r="EA1274" s="5"/>
      <c r="EB1274" s="5"/>
      <c r="EC1274" s="5"/>
      <c r="ED1274" s="5"/>
      <c r="EE1274" s="5"/>
      <c r="EF1274" s="5"/>
      <c r="EG1274" s="5"/>
      <c r="EH1274" s="5"/>
      <c r="EI1274" s="5"/>
      <c r="EJ1274" s="5"/>
      <c r="EK1274" s="5"/>
      <c r="EL1274" s="5"/>
      <c r="EM1274" s="5"/>
      <c r="EN1274" s="5"/>
      <c r="EO1274" s="5"/>
      <c r="EP1274" s="5"/>
      <c r="EQ1274" s="5"/>
      <c r="ER1274" s="5"/>
      <c r="ES1274" s="5"/>
      <c r="ET1274" s="5"/>
      <c r="EU1274" s="5"/>
      <c r="EV1274" s="5"/>
      <c r="EW1274" s="5"/>
      <c r="EX1274" s="5"/>
      <c r="EY1274" s="5"/>
      <c r="EZ1274" s="5"/>
      <c r="FA1274" s="5"/>
      <c r="FB1274" s="5"/>
      <c r="FC1274" s="5"/>
      <c r="FD1274" s="5"/>
      <c r="FE1274" s="5"/>
      <c r="FF1274" s="5"/>
      <c r="FG1274" s="5"/>
      <c r="FH1274" s="5"/>
      <c r="FI1274" s="5"/>
      <c r="FJ1274" s="5"/>
      <c r="FK1274" s="5"/>
      <c r="FL1274" s="5"/>
      <c r="FM1274" s="5"/>
      <c r="FN1274" s="5"/>
      <c r="FO1274" s="5"/>
      <c r="FP1274" s="5"/>
      <c r="FQ1274" s="5"/>
      <c r="FR1274" s="5"/>
      <c r="FS1274" s="5"/>
      <c r="FT1274" s="5"/>
      <c r="FU1274" s="5"/>
      <c r="FV1274" s="5"/>
      <c r="FW1274" s="5"/>
      <c r="FX1274" s="5"/>
      <c r="FY1274" s="5"/>
      <c r="FZ1274" s="5"/>
      <c r="GA1274" s="5"/>
      <c r="GB1274" s="5"/>
      <c r="GC1274" s="5"/>
      <c r="GD1274" s="5"/>
      <c r="GE1274" s="5"/>
      <c r="GF1274" s="5"/>
      <c r="GG1274" s="5"/>
      <c r="GH1274" s="5"/>
      <c r="GI1274" s="5"/>
      <c r="GJ1274" s="5"/>
      <c r="GK1274" s="5"/>
      <c r="GL1274" s="5"/>
      <c r="GM1274" s="5"/>
      <c r="GN1274" s="5"/>
      <c r="GO1274" s="5"/>
      <c r="GP1274" s="5"/>
      <c r="GQ1274" s="5"/>
      <c r="GR1274" s="5"/>
      <c r="GS1274" s="5"/>
      <c r="GT1274" s="5"/>
      <c r="GU1274" s="5"/>
      <c r="GV1274" s="5"/>
      <c r="GW1274" s="5"/>
      <c r="GX1274" s="5"/>
      <c r="GY1274" s="5"/>
      <c r="GZ1274" s="5"/>
      <c r="HA1274" s="5"/>
      <c r="HB1274" s="5"/>
      <c r="HC1274" s="5"/>
      <c r="HD1274" s="5"/>
      <c r="HE1274" s="5"/>
      <c r="HF1274" s="5"/>
      <c r="HG1274" s="5"/>
      <c r="HH1274" s="5"/>
      <c r="HI1274" s="5"/>
      <c r="HJ1274" s="5"/>
      <c r="HK1274" s="5"/>
      <c r="HL1274" s="5"/>
      <c r="HM1274" s="5"/>
      <c r="HN1274" s="5"/>
      <c r="HO1274" s="5"/>
      <c r="HP1274" s="5"/>
      <c r="HQ1274" s="5"/>
      <c r="HR1274" s="5"/>
      <c r="HS1274" s="5"/>
      <c r="HT1274" s="5"/>
      <c r="HU1274" s="5"/>
      <c r="HV1274" s="5"/>
      <c r="HW1274" s="5"/>
      <c r="HX1274" s="5"/>
      <c r="HY1274" s="5"/>
      <c r="HZ1274" s="5"/>
      <c r="IA1274" s="5"/>
      <c r="IB1274" s="5"/>
      <c r="IC1274" s="5"/>
      <c r="ID1274" s="5"/>
    </row>
    <row r="1275" spans="1:238" s="210" customFormat="1">
      <c r="A1275" s="122"/>
      <c r="B1275" s="116"/>
      <c r="C1275" s="117"/>
      <c r="D1275" s="118"/>
      <c r="E1275" s="119"/>
      <c r="F1275" s="120"/>
      <c r="G1275" s="121"/>
      <c r="H1275" s="6"/>
      <c r="I1275" s="40"/>
      <c r="J1275" s="41"/>
      <c r="K1275" s="42"/>
      <c r="L1275" s="38"/>
      <c r="N1275" s="39"/>
      <c r="O1275" s="39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  <c r="BG1275" s="5"/>
      <c r="BH1275" s="5"/>
      <c r="BI1275" s="5"/>
      <c r="BJ1275" s="5"/>
      <c r="BK1275" s="5"/>
      <c r="BL1275" s="5"/>
      <c r="BM1275" s="5"/>
      <c r="BN1275" s="5"/>
      <c r="BO1275" s="5"/>
      <c r="BP1275" s="5"/>
      <c r="BQ1275" s="5"/>
      <c r="BR1275" s="5"/>
      <c r="BS1275" s="5"/>
      <c r="BT1275" s="5"/>
      <c r="BU1275" s="5"/>
      <c r="BV1275" s="5"/>
      <c r="BW1275" s="5"/>
      <c r="BX1275" s="5"/>
      <c r="BY1275" s="5"/>
      <c r="BZ1275" s="5"/>
      <c r="CA1275" s="5"/>
      <c r="CB1275" s="5"/>
      <c r="CC1275" s="5"/>
      <c r="CD1275" s="5"/>
      <c r="CE1275" s="5"/>
      <c r="CF1275" s="5"/>
      <c r="CG1275" s="5"/>
      <c r="CH1275" s="5"/>
      <c r="CI1275" s="5"/>
      <c r="CJ1275" s="5"/>
      <c r="CK1275" s="5"/>
      <c r="CL1275" s="5"/>
      <c r="CM1275" s="5"/>
      <c r="CN1275" s="5"/>
      <c r="CO1275" s="5"/>
      <c r="CP1275" s="5"/>
      <c r="CQ1275" s="5"/>
      <c r="CR1275" s="5"/>
      <c r="CS1275" s="5"/>
      <c r="CT1275" s="5"/>
      <c r="CU1275" s="5"/>
      <c r="CV1275" s="5"/>
      <c r="CW1275" s="5"/>
      <c r="CX1275" s="5"/>
      <c r="CY1275" s="5"/>
      <c r="CZ1275" s="5"/>
      <c r="DA1275" s="5"/>
      <c r="DB1275" s="5"/>
      <c r="DC1275" s="5"/>
      <c r="DD1275" s="5"/>
      <c r="DE1275" s="5"/>
      <c r="DF1275" s="5"/>
      <c r="DG1275" s="5"/>
      <c r="DH1275" s="5"/>
      <c r="DI1275" s="5"/>
      <c r="DJ1275" s="5"/>
      <c r="DK1275" s="5"/>
      <c r="DL1275" s="5"/>
      <c r="DM1275" s="5"/>
      <c r="DN1275" s="5"/>
      <c r="DO1275" s="5"/>
      <c r="DP1275" s="5"/>
      <c r="DQ1275" s="5"/>
      <c r="DR1275" s="5"/>
      <c r="DS1275" s="5"/>
      <c r="DT1275" s="5"/>
      <c r="DU1275" s="5"/>
      <c r="DV1275" s="5"/>
      <c r="DW1275" s="5"/>
      <c r="DX1275" s="5"/>
      <c r="DY1275" s="5"/>
      <c r="DZ1275" s="5"/>
      <c r="EA1275" s="5"/>
      <c r="EB1275" s="5"/>
      <c r="EC1275" s="5"/>
      <c r="ED1275" s="5"/>
      <c r="EE1275" s="5"/>
      <c r="EF1275" s="5"/>
      <c r="EG1275" s="5"/>
      <c r="EH1275" s="5"/>
      <c r="EI1275" s="5"/>
      <c r="EJ1275" s="5"/>
      <c r="EK1275" s="5"/>
      <c r="EL1275" s="5"/>
      <c r="EM1275" s="5"/>
      <c r="EN1275" s="5"/>
      <c r="EO1275" s="5"/>
      <c r="EP1275" s="5"/>
      <c r="EQ1275" s="5"/>
      <c r="ER1275" s="5"/>
      <c r="ES1275" s="5"/>
      <c r="ET1275" s="5"/>
      <c r="EU1275" s="5"/>
      <c r="EV1275" s="5"/>
      <c r="EW1275" s="5"/>
      <c r="EX1275" s="5"/>
      <c r="EY1275" s="5"/>
      <c r="EZ1275" s="5"/>
      <c r="FA1275" s="5"/>
      <c r="FB1275" s="5"/>
      <c r="FC1275" s="5"/>
      <c r="FD1275" s="5"/>
      <c r="FE1275" s="5"/>
      <c r="FF1275" s="5"/>
      <c r="FG1275" s="5"/>
      <c r="FH1275" s="5"/>
      <c r="FI1275" s="5"/>
      <c r="FJ1275" s="5"/>
      <c r="FK1275" s="5"/>
      <c r="FL1275" s="5"/>
      <c r="FM1275" s="5"/>
      <c r="FN1275" s="5"/>
      <c r="FO1275" s="5"/>
      <c r="FP1275" s="5"/>
      <c r="FQ1275" s="5"/>
      <c r="FR1275" s="5"/>
      <c r="FS1275" s="5"/>
      <c r="FT1275" s="5"/>
      <c r="FU1275" s="5"/>
      <c r="FV1275" s="5"/>
      <c r="FW1275" s="5"/>
      <c r="FX1275" s="5"/>
      <c r="FY1275" s="5"/>
      <c r="FZ1275" s="5"/>
      <c r="GA1275" s="5"/>
      <c r="GB1275" s="5"/>
      <c r="GC1275" s="5"/>
      <c r="GD1275" s="5"/>
      <c r="GE1275" s="5"/>
      <c r="GF1275" s="5"/>
      <c r="GG1275" s="5"/>
      <c r="GH1275" s="5"/>
      <c r="GI1275" s="5"/>
      <c r="GJ1275" s="5"/>
      <c r="GK1275" s="5"/>
      <c r="GL1275" s="5"/>
      <c r="GM1275" s="5"/>
      <c r="GN1275" s="5"/>
      <c r="GO1275" s="5"/>
      <c r="GP1275" s="5"/>
      <c r="GQ1275" s="5"/>
      <c r="GR1275" s="5"/>
      <c r="GS1275" s="5"/>
      <c r="GT1275" s="5"/>
      <c r="GU1275" s="5"/>
      <c r="GV1275" s="5"/>
      <c r="GW1275" s="5"/>
      <c r="GX1275" s="5"/>
      <c r="GY1275" s="5"/>
      <c r="GZ1275" s="5"/>
      <c r="HA1275" s="5"/>
      <c r="HB1275" s="5"/>
      <c r="HC1275" s="5"/>
      <c r="HD1275" s="5"/>
      <c r="HE1275" s="5"/>
      <c r="HF1275" s="5"/>
      <c r="HG1275" s="5"/>
      <c r="HH1275" s="5"/>
      <c r="HI1275" s="5"/>
      <c r="HJ1275" s="5"/>
      <c r="HK1275" s="5"/>
      <c r="HL1275" s="5"/>
      <c r="HM1275" s="5"/>
      <c r="HN1275" s="5"/>
      <c r="HO1275" s="5"/>
      <c r="HP1275" s="5"/>
      <c r="HQ1275" s="5"/>
      <c r="HR1275" s="5"/>
      <c r="HS1275" s="5"/>
      <c r="HT1275" s="5"/>
      <c r="HU1275" s="5"/>
      <c r="HV1275" s="5"/>
      <c r="HW1275" s="5"/>
      <c r="HX1275" s="5"/>
      <c r="HY1275" s="5"/>
      <c r="HZ1275" s="5"/>
      <c r="IA1275" s="5"/>
      <c r="IB1275" s="5"/>
      <c r="IC1275" s="5"/>
      <c r="ID1275" s="5"/>
    </row>
    <row r="1276" spans="1:238" s="210" customFormat="1">
      <c r="A1276" s="122"/>
      <c r="B1276" s="116"/>
      <c r="C1276" s="117"/>
      <c r="D1276" s="118"/>
      <c r="E1276" s="119"/>
      <c r="F1276" s="120"/>
      <c r="G1276" s="121"/>
      <c r="H1276" s="6"/>
      <c r="I1276" s="40"/>
      <c r="J1276" s="41"/>
      <c r="K1276" s="42"/>
      <c r="L1276" s="38"/>
      <c r="N1276" s="39"/>
      <c r="O1276" s="39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5"/>
      <c r="BG1276" s="5"/>
      <c r="BH1276" s="5"/>
      <c r="BI1276" s="5"/>
      <c r="BJ1276" s="5"/>
      <c r="BK1276" s="5"/>
      <c r="BL1276" s="5"/>
      <c r="BM1276" s="5"/>
      <c r="BN1276" s="5"/>
      <c r="BO1276" s="5"/>
      <c r="BP1276" s="5"/>
      <c r="BQ1276" s="5"/>
      <c r="BR1276" s="5"/>
      <c r="BS1276" s="5"/>
      <c r="BT1276" s="5"/>
      <c r="BU1276" s="5"/>
      <c r="BV1276" s="5"/>
      <c r="BW1276" s="5"/>
      <c r="BX1276" s="5"/>
      <c r="BY1276" s="5"/>
      <c r="BZ1276" s="5"/>
      <c r="CA1276" s="5"/>
      <c r="CB1276" s="5"/>
      <c r="CC1276" s="5"/>
      <c r="CD1276" s="5"/>
      <c r="CE1276" s="5"/>
      <c r="CF1276" s="5"/>
      <c r="CG1276" s="5"/>
      <c r="CH1276" s="5"/>
      <c r="CI1276" s="5"/>
      <c r="CJ1276" s="5"/>
      <c r="CK1276" s="5"/>
      <c r="CL1276" s="5"/>
      <c r="CM1276" s="5"/>
      <c r="CN1276" s="5"/>
      <c r="CO1276" s="5"/>
      <c r="CP1276" s="5"/>
      <c r="CQ1276" s="5"/>
      <c r="CR1276" s="5"/>
      <c r="CS1276" s="5"/>
      <c r="CT1276" s="5"/>
      <c r="CU1276" s="5"/>
      <c r="CV1276" s="5"/>
      <c r="CW1276" s="5"/>
      <c r="CX1276" s="5"/>
      <c r="CY1276" s="5"/>
      <c r="CZ1276" s="5"/>
      <c r="DA1276" s="5"/>
      <c r="DB1276" s="5"/>
      <c r="DC1276" s="5"/>
      <c r="DD1276" s="5"/>
      <c r="DE1276" s="5"/>
      <c r="DF1276" s="5"/>
      <c r="DG1276" s="5"/>
      <c r="DH1276" s="5"/>
      <c r="DI1276" s="5"/>
      <c r="DJ1276" s="5"/>
      <c r="DK1276" s="5"/>
      <c r="DL1276" s="5"/>
      <c r="DM1276" s="5"/>
      <c r="DN1276" s="5"/>
      <c r="DO1276" s="5"/>
      <c r="DP1276" s="5"/>
      <c r="DQ1276" s="5"/>
      <c r="DR1276" s="5"/>
      <c r="DS1276" s="5"/>
      <c r="DT1276" s="5"/>
      <c r="DU1276" s="5"/>
      <c r="DV1276" s="5"/>
      <c r="DW1276" s="5"/>
      <c r="DX1276" s="5"/>
      <c r="DY1276" s="5"/>
      <c r="DZ1276" s="5"/>
      <c r="EA1276" s="5"/>
      <c r="EB1276" s="5"/>
      <c r="EC1276" s="5"/>
      <c r="ED1276" s="5"/>
      <c r="EE1276" s="5"/>
      <c r="EF1276" s="5"/>
      <c r="EG1276" s="5"/>
      <c r="EH1276" s="5"/>
      <c r="EI1276" s="5"/>
      <c r="EJ1276" s="5"/>
      <c r="EK1276" s="5"/>
      <c r="EL1276" s="5"/>
      <c r="EM1276" s="5"/>
      <c r="EN1276" s="5"/>
      <c r="EO1276" s="5"/>
      <c r="EP1276" s="5"/>
      <c r="EQ1276" s="5"/>
      <c r="ER1276" s="5"/>
      <c r="ES1276" s="5"/>
      <c r="ET1276" s="5"/>
      <c r="EU1276" s="5"/>
      <c r="EV1276" s="5"/>
      <c r="EW1276" s="5"/>
      <c r="EX1276" s="5"/>
      <c r="EY1276" s="5"/>
      <c r="EZ1276" s="5"/>
      <c r="FA1276" s="5"/>
      <c r="FB1276" s="5"/>
      <c r="FC1276" s="5"/>
      <c r="FD1276" s="5"/>
      <c r="FE1276" s="5"/>
      <c r="FF1276" s="5"/>
      <c r="FG1276" s="5"/>
      <c r="FH1276" s="5"/>
      <c r="FI1276" s="5"/>
      <c r="FJ1276" s="5"/>
      <c r="FK1276" s="5"/>
      <c r="FL1276" s="5"/>
      <c r="FM1276" s="5"/>
      <c r="FN1276" s="5"/>
      <c r="FO1276" s="5"/>
      <c r="FP1276" s="5"/>
      <c r="FQ1276" s="5"/>
      <c r="FR1276" s="5"/>
      <c r="FS1276" s="5"/>
      <c r="FT1276" s="5"/>
      <c r="FU1276" s="5"/>
      <c r="FV1276" s="5"/>
      <c r="FW1276" s="5"/>
      <c r="FX1276" s="5"/>
      <c r="FY1276" s="5"/>
      <c r="FZ1276" s="5"/>
      <c r="GA1276" s="5"/>
      <c r="GB1276" s="5"/>
      <c r="GC1276" s="5"/>
      <c r="GD1276" s="5"/>
      <c r="GE1276" s="5"/>
      <c r="GF1276" s="5"/>
      <c r="GG1276" s="5"/>
      <c r="GH1276" s="5"/>
      <c r="GI1276" s="5"/>
      <c r="GJ1276" s="5"/>
      <c r="GK1276" s="5"/>
      <c r="GL1276" s="5"/>
      <c r="GM1276" s="5"/>
      <c r="GN1276" s="5"/>
      <c r="GO1276" s="5"/>
      <c r="GP1276" s="5"/>
      <c r="GQ1276" s="5"/>
      <c r="GR1276" s="5"/>
      <c r="GS1276" s="5"/>
      <c r="GT1276" s="5"/>
      <c r="GU1276" s="5"/>
      <c r="GV1276" s="5"/>
      <c r="GW1276" s="5"/>
      <c r="GX1276" s="5"/>
      <c r="GY1276" s="5"/>
      <c r="GZ1276" s="5"/>
      <c r="HA1276" s="5"/>
      <c r="HB1276" s="5"/>
      <c r="HC1276" s="5"/>
      <c r="HD1276" s="5"/>
      <c r="HE1276" s="5"/>
      <c r="HF1276" s="5"/>
      <c r="HG1276" s="5"/>
      <c r="HH1276" s="5"/>
      <c r="HI1276" s="5"/>
      <c r="HJ1276" s="5"/>
      <c r="HK1276" s="5"/>
      <c r="HL1276" s="5"/>
      <c r="HM1276" s="5"/>
      <c r="HN1276" s="5"/>
      <c r="HO1276" s="5"/>
      <c r="HP1276" s="5"/>
      <c r="HQ1276" s="5"/>
      <c r="HR1276" s="5"/>
      <c r="HS1276" s="5"/>
      <c r="HT1276" s="5"/>
      <c r="HU1276" s="5"/>
      <c r="HV1276" s="5"/>
      <c r="HW1276" s="5"/>
      <c r="HX1276" s="5"/>
      <c r="HY1276" s="5"/>
      <c r="HZ1276" s="5"/>
      <c r="IA1276" s="5"/>
      <c r="IB1276" s="5"/>
      <c r="IC1276" s="5"/>
      <c r="ID1276" s="5"/>
    </row>
  </sheetData>
  <dataConsolidate/>
  <mergeCells count="19"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  <mergeCell ref="N1:P1"/>
    <mergeCell ref="N2:P2"/>
    <mergeCell ref="N3:P3"/>
    <mergeCell ref="N4:P4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6" firstPageNumber="24" fitToHeight="0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IA1275"/>
  <sheetViews>
    <sheetView view="pageBreakPreview" topLeftCell="H7" zoomScaleNormal="120" zoomScaleSheetLayoutView="100" workbookViewId="0">
      <selection activeCell="E36" activeCellId="1" sqref="N3:P4 E36"/>
    </sheetView>
  </sheetViews>
  <sheetFormatPr defaultColWidth="9.109375" defaultRowHeight="15.6"/>
  <cols>
    <col min="1" max="1" width="17.33203125" style="122" hidden="1" customWidth="1"/>
    <col min="2" max="2" width="3.33203125" style="116" hidden="1" customWidth="1"/>
    <col min="3" max="3" width="4.44140625" style="117" hidden="1" customWidth="1"/>
    <col min="4" max="4" width="3.33203125" style="118" hidden="1" customWidth="1"/>
    <col min="5" max="5" width="3.33203125" style="119" hidden="1" customWidth="1"/>
    <col min="6" max="6" width="3.33203125" style="120" hidden="1" customWidth="1"/>
    <col min="7" max="7" width="5.5546875" style="121" hidden="1" customWidth="1"/>
    <col min="8" max="8" width="5.6640625" style="6" bestFit="1" customWidth="1"/>
    <col min="9" max="9" width="3.109375" style="40" customWidth="1"/>
    <col min="10" max="10" width="2.44140625" style="41" customWidth="1"/>
    <col min="11" max="11" width="2.109375" style="42" customWidth="1"/>
    <col min="12" max="12" width="51.5546875" style="38" customWidth="1"/>
    <col min="13" max="13" width="5.6640625" style="39" customWidth="1"/>
    <col min="14" max="14" width="17.33203125" style="39" customWidth="1"/>
    <col min="15" max="15" width="17.109375" style="39" customWidth="1"/>
    <col min="16" max="16" width="16.33203125" style="5" customWidth="1"/>
    <col min="17" max="17" width="9.109375" style="5"/>
    <col min="18" max="18" width="14.6640625" style="5" customWidth="1"/>
    <col min="19" max="19" width="17.6640625" style="5" bestFit="1" customWidth="1"/>
    <col min="20" max="16384" width="9.109375" style="5"/>
  </cols>
  <sheetData>
    <row r="1" spans="1:22">
      <c r="A1" s="5"/>
      <c r="B1" s="236"/>
      <c r="C1" s="5"/>
      <c r="D1" s="237"/>
      <c r="E1" s="237"/>
      <c r="F1" s="237"/>
      <c r="G1" s="237"/>
      <c r="H1" s="237"/>
      <c r="I1" s="5"/>
      <c r="J1" s="5"/>
      <c r="K1" s="562"/>
      <c r="L1" s="562"/>
      <c r="M1" s="562"/>
      <c r="N1" s="493" t="s">
        <v>853</v>
      </c>
      <c r="O1" s="493"/>
      <c r="P1" s="493"/>
    </row>
    <row r="2" spans="1:22">
      <c r="A2" s="5"/>
      <c r="B2" s="236"/>
      <c r="C2" s="5"/>
      <c r="D2" s="237"/>
      <c r="E2" s="237"/>
      <c r="F2" s="237"/>
      <c r="G2" s="237"/>
      <c r="H2" s="237"/>
      <c r="I2" s="5"/>
      <c r="J2" s="5"/>
      <c r="K2" s="562"/>
      <c r="L2" s="562"/>
      <c r="M2" s="562"/>
      <c r="N2" s="493" t="s">
        <v>622</v>
      </c>
      <c r="O2" s="493"/>
      <c r="P2" s="493"/>
    </row>
    <row r="3" spans="1:22">
      <c r="A3" s="5"/>
      <c r="B3" s="236"/>
      <c r="C3" s="5"/>
      <c r="D3" s="237"/>
      <c r="E3" s="237"/>
      <c r="F3" s="237" t="s">
        <v>784</v>
      </c>
      <c r="G3" s="237"/>
      <c r="H3" s="237"/>
      <c r="I3" s="5"/>
      <c r="J3" s="5"/>
      <c r="K3" s="562"/>
      <c r="L3" s="562"/>
      <c r="M3" s="562"/>
      <c r="N3" s="493" t="s">
        <v>943</v>
      </c>
      <c r="O3" s="493"/>
      <c r="P3" s="493"/>
    </row>
    <row r="4" spans="1:22">
      <c r="A4" s="5"/>
      <c r="B4" s="236"/>
      <c r="C4" s="5"/>
      <c r="D4" s="237"/>
      <c r="E4" s="237"/>
      <c r="F4" s="237"/>
      <c r="G4" s="237"/>
      <c r="H4" s="237"/>
      <c r="I4" s="5"/>
      <c r="J4" s="5"/>
      <c r="K4" s="562"/>
      <c r="L4" s="562"/>
      <c r="M4" s="562"/>
      <c r="N4" s="493" t="s">
        <v>944</v>
      </c>
      <c r="O4" s="493"/>
      <c r="P4" s="493"/>
    </row>
    <row r="5" spans="1:22">
      <c r="A5" s="5"/>
      <c r="B5" s="236"/>
      <c r="C5" s="5"/>
      <c r="D5" s="237"/>
      <c r="E5" s="237"/>
      <c r="F5" s="237"/>
      <c r="G5" s="237"/>
      <c r="H5" s="237"/>
      <c r="I5" s="5"/>
      <c r="J5" s="5"/>
      <c r="K5" s="562"/>
      <c r="L5" s="562"/>
      <c r="M5" s="562"/>
      <c r="N5" s="566" t="s">
        <v>598</v>
      </c>
      <c r="O5" s="566"/>
      <c r="P5" s="566"/>
    </row>
    <row r="6" spans="1:22">
      <c r="A6" s="236" t="s">
        <v>745</v>
      </c>
      <c r="B6" s="236"/>
      <c r="C6" s="5"/>
      <c r="D6" s="237"/>
      <c r="E6" s="237"/>
      <c r="F6" s="237"/>
      <c r="G6" s="237"/>
      <c r="H6" s="237"/>
      <c r="I6" s="5"/>
      <c r="J6" s="5"/>
      <c r="K6" s="5"/>
      <c r="L6" s="238"/>
      <c r="M6" s="238"/>
      <c r="N6" s="5"/>
      <c r="O6" s="5"/>
    </row>
    <row r="7" spans="1:22" ht="44.25" customHeight="1">
      <c r="A7" s="122" t="s">
        <v>490</v>
      </c>
      <c r="H7" s="535" t="s">
        <v>931</v>
      </c>
      <c r="I7" s="535"/>
      <c r="J7" s="535"/>
      <c r="K7" s="535"/>
      <c r="L7" s="535"/>
      <c r="M7" s="535"/>
      <c r="N7" s="535"/>
      <c r="O7" s="535"/>
      <c r="P7" s="535"/>
    </row>
    <row r="8" spans="1:22">
      <c r="A8" s="123"/>
      <c r="H8" s="137"/>
      <c r="I8" s="137"/>
      <c r="J8" s="137"/>
      <c r="K8" s="137"/>
      <c r="L8" s="137"/>
      <c r="M8" s="137"/>
      <c r="N8" s="137"/>
      <c r="O8" s="137"/>
    </row>
    <row r="9" spans="1:22">
      <c r="A9" s="123"/>
      <c r="I9" s="7"/>
      <c r="J9" s="43"/>
      <c r="K9" s="43"/>
      <c r="L9" s="8"/>
      <c r="M9" s="209"/>
      <c r="N9" s="234"/>
      <c r="O9" s="561" t="s">
        <v>97</v>
      </c>
      <c r="P9" s="561"/>
    </row>
    <row r="10" spans="1:22" ht="46.5" customHeight="1">
      <c r="A10" s="123"/>
      <c r="H10" s="563" t="s">
        <v>98</v>
      </c>
      <c r="I10" s="563" t="s">
        <v>99</v>
      </c>
      <c r="J10" s="564" t="s">
        <v>100</v>
      </c>
      <c r="K10" s="564" t="s">
        <v>101</v>
      </c>
      <c r="L10" s="565" t="s">
        <v>102</v>
      </c>
      <c r="M10" s="563" t="s">
        <v>103</v>
      </c>
      <c r="N10" s="498" t="s">
        <v>374</v>
      </c>
      <c r="O10" s="534" t="s">
        <v>375</v>
      </c>
      <c r="P10" s="534"/>
      <c r="R10" s="483"/>
    </row>
    <row r="11" spans="1:22" s="10" customFormat="1" ht="32.25" customHeight="1">
      <c r="A11" s="123"/>
      <c r="B11" s="116"/>
      <c r="C11" s="117"/>
      <c r="D11" s="118"/>
      <c r="E11" s="119"/>
      <c r="F11" s="120"/>
      <c r="G11" s="121"/>
      <c r="H11" s="563"/>
      <c r="I11" s="563"/>
      <c r="J11" s="564"/>
      <c r="K11" s="564"/>
      <c r="L11" s="565"/>
      <c r="M11" s="563"/>
      <c r="N11" s="498"/>
      <c r="O11" s="490" t="s">
        <v>376</v>
      </c>
      <c r="P11" s="490" t="s">
        <v>377</v>
      </c>
      <c r="R11" s="484"/>
      <c r="S11" s="480"/>
    </row>
    <row r="12" spans="1:22" s="15" customFormat="1">
      <c r="A12" s="123"/>
      <c r="B12" s="124"/>
      <c r="C12" s="125"/>
      <c r="D12" s="126"/>
      <c r="E12" s="127"/>
      <c r="F12" s="128"/>
      <c r="G12" s="129"/>
      <c r="H12" s="12">
        <v>1</v>
      </c>
      <c r="I12" s="12">
        <v>2</v>
      </c>
      <c r="J12" s="12">
        <v>3</v>
      </c>
      <c r="K12" s="12">
        <v>4</v>
      </c>
      <c r="L12" s="12">
        <v>5</v>
      </c>
      <c r="M12" s="13">
        <v>6</v>
      </c>
      <c r="N12" s="12">
        <v>7</v>
      </c>
      <c r="O12" s="12">
        <v>8</v>
      </c>
      <c r="P12" s="12" t="s">
        <v>624</v>
      </c>
      <c r="R12" s="485"/>
    </row>
    <row r="13" spans="1:22" s="161" customFormat="1" ht="21.6" customHeight="1">
      <c r="A13" s="122" t="str">
        <f t="shared" ref="A13:A86" si="0">CONCATENATE(B13,C13,D13,E13,F13,G13)</f>
        <v>71000000000000</v>
      </c>
      <c r="B13" s="124" t="s">
        <v>439</v>
      </c>
      <c r="C13" s="125" t="s">
        <v>441</v>
      </c>
      <c r="D13" s="126" t="s">
        <v>441</v>
      </c>
      <c r="E13" s="127" t="s">
        <v>441</v>
      </c>
      <c r="F13" s="128" t="s">
        <v>441</v>
      </c>
      <c r="G13" s="129" t="s">
        <v>440</v>
      </c>
      <c r="H13" s="397"/>
      <c r="I13" s="157"/>
      <c r="J13" s="158"/>
      <c r="K13" s="158"/>
      <c r="L13" s="159" t="s">
        <v>105</v>
      </c>
      <c r="M13" s="172"/>
      <c r="N13" s="160">
        <f>O13+P13-O767</f>
        <v>250000</v>
      </c>
      <c r="O13" s="160">
        <f>+O14+O109+O141+O319+O406+O476+O489+O574+O669+O759</f>
        <v>0</v>
      </c>
      <c r="P13" s="160">
        <f>+P14+P109+P141+P319+P406+P476+P489+P574+P669+P759</f>
        <v>250000</v>
      </c>
      <c r="R13" s="486"/>
      <c r="S13" s="438"/>
    </row>
    <row r="14" spans="1:22" s="181" customFormat="1" ht="27.6" hidden="1">
      <c r="A14" s="122" t="str">
        <f t="shared" si="0"/>
        <v>71010000000000</v>
      </c>
      <c r="B14" s="124" t="s">
        <v>439</v>
      </c>
      <c r="C14" s="117" t="s">
        <v>106</v>
      </c>
      <c r="D14" s="118" t="s">
        <v>441</v>
      </c>
      <c r="E14" s="127" t="s">
        <v>441</v>
      </c>
      <c r="F14" s="128" t="s">
        <v>441</v>
      </c>
      <c r="G14" s="129" t="s">
        <v>440</v>
      </c>
      <c r="H14" s="180">
        <v>2100</v>
      </c>
      <c r="I14" s="212" t="s">
        <v>106</v>
      </c>
      <c r="J14" s="213">
        <v>0</v>
      </c>
      <c r="K14" s="213">
        <v>0</v>
      </c>
      <c r="L14" s="162" t="s">
        <v>107</v>
      </c>
      <c r="M14" s="174"/>
      <c r="N14" s="163">
        <f>+N16+N66+N84+N99</f>
        <v>0</v>
      </c>
      <c r="O14" s="163">
        <f>+O16+O66+O84+O99</f>
        <v>0</v>
      </c>
      <c r="P14" s="163">
        <f>+P16+P66+P84+P99</f>
        <v>0</v>
      </c>
      <c r="Q14" s="161"/>
      <c r="R14" s="487"/>
      <c r="S14" s="438"/>
      <c r="T14" s="161"/>
      <c r="U14" s="161"/>
      <c r="V14" s="161"/>
    </row>
    <row r="15" spans="1:22" s="23" customFormat="1" ht="16.2" hidden="1">
      <c r="A15" s="122" t="str">
        <f t="shared" si="0"/>
        <v>71010000000001</v>
      </c>
      <c r="B15" s="124" t="s">
        <v>439</v>
      </c>
      <c r="C15" s="117" t="s">
        <v>106</v>
      </c>
      <c r="D15" s="118" t="s">
        <v>441</v>
      </c>
      <c r="E15" s="127" t="s">
        <v>441</v>
      </c>
      <c r="F15" s="128" t="s">
        <v>441</v>
      </c>
      <c r="G15" s="129" t="s">
        <v>96</v>
      </c>
      <c r="H15" s="17"/>
      <c r="I15" s="18"/>
      <c r="J15" s="19"/>
      <c r="K15" s="19"/>
      <c r="L15" s="20" t="s">
        <v>108</v>
      </c>
      <c r="M15" s="44"/>
      <c r="N15" s="190"/>
      <c r="O15" s="190"/>
      <c r="P15" s="190"/>
      <c r="Q15" s="161"/>
      <c r="R15" s="487"/>
      <c r="S15" s="438"/>
      <c r="T15" s="161"/>
      <c r="U15" s="161"/>
      <c r="V15" s="161"/>
    </row>
    <row r="16" spans="1:22" s="169" customFormat="1" ht="41.4" hidden="1">
      <c r="A16" s="122" t="str">
        <f t="shared" si="0"/>
        <v>71010100000000</v>
      </c>
      <c r="B16" s="124" t="s">
        <v>439</v>
      </c>
      <c r="C16" s="117" t="s">
        <v>106</v>
      </c>
      <c r="D16" s="118" t="s">
        <v>106</v>
      </c>
      <c r="E16" s="127" t="s">
        <v>441</v>
      </c>
      <c r="F16" s="128" t="s">
        <v>441</v>
      </c>
      <c r="G16" s="129" t="s">
        <v>440</v>
      </c>
      <c r="H16" s="165">
        <v>2110</v>
      </c>
      <c r="I16" s="166" t="s">
        <v>106</v>
      </c>
      <c r="J16" s="167">
        <v>1</v>
      </c>
      <c r="K16" s="167">
        <v>0</v>
      </c>
      <c r="L16" s="168" t="s">
        <v>109</v>
      </c>
      <c r="M16" s="176"/>
      <c r="N16" s="188">
        <f>+N18+N60</f>
        <v>0</v>
      </c>
      <c r="O16" s="188">
        <f>+O18+O60</f>
        <v>0</v>
      </c>
      <c r="P16" s="188">
        <f>+P18+P60</f>
        <v>0</v>
      </c>
      <c r="Q16" s="161"/>
      <c r="R16" s="488"/>
      <c r="S16" s="438"/>
      <c r="T16" s="161"/>
      <c r="U16" s="161"/>
      <c r="V16" s="161"/>
    </row>
    <row r="17" spans="1:22" s="23" customFormat="1" ht="16.2" hidden="1">
      <c r="A17" s="122" t="str">
        <f t="shared" si="0"/>
        <v>71010100000001</v>
      </c>
      <c r="B17" s="124" t="s">
        <v>439</v>
      </c>
      <c r="C17" s="117" t="s">
        <v>106</v>
      </c>
      <c r="D17" s="118" t="s">
        <v>106</v>
      </c>
      <c r="E17" s="127" t="s">
        <v>441</v>
      </c>
      <c r="F17" s="128" t="s">
        <v>441</v>
      </c>
      <c r="G17" s="129" t="s">
        <v>96</v>
      </c>
      <c r="H17" s="17"/>
      <c r="I17" s="18"/>
      <c r="J17" s="19"/>
      <c r="K17" s="19"/>
      <c r="L17" s="20" t="s">
        <v>110</v>
      </c>
      <c r="M17" s="35"/>
      <c r="N17" s="190"/>
      <c r="O17" s="190"/>
      <c r="P17" s="190"/>
      <c r="Q17" s="161"/>
      <c r="R17" s="161"/>
      <c r="S17" s="438"/>
      <c r="T17" s="161"/>
      <c r="U17" s="161"/>
      <c r="V17" s="161"/>
    </row>
    <row r="18" spans="1:22" s="156" customFormat="1" ht="26.4" hidden="1">
      <c r="A18" s="122" t="str">
        <f t="shared" si="0"/>
        <v>71010101000000</v>
      </c>
      <c r="B18" s="124" t="s">
        <v>439</v>
      </c>
      <c r="C18" s="117" t="s">
        <v>106</v>
      </c>
      <c r="D18" s="118" t="s">
        <v>106</v>
      </c>
      <c r="E18" s="119" t="s">
        <v>106</v>
      </c>
      <c r="F18" s="128" t="s">
        <v>441</v>
      </c>
      <c r="G18" s="129" t="s">
        <v>440</v>
      </c>
      <c r="H18" s="151">
        <v>2111</v>
      </c>
      <c r="I18" s="152" t="s">
        <v>106</v>
      </c>
      <c r="J18" s="153">
        <v>1</v>
      </c>
      <c r="K18" s="153">
        <v>1</v>
      </c>
      <c r="L18" s="154" t="s">
        <v>363</v>
      </c>
      <c r="M18" s="155"/>
      <c r="N18" s="192">
        <f>+N20+N55</f>
        <v>0</v>
      </c>
      <c r="O18" s="192">
        <f>+O20+O55</f>
        <v>0</v>
      </c>
      <c r="P18" s="192">
        <f>+P20+P55</f>
        <v>0</v>
      </c>
      <c r="Q18" s="161"/>
      <c r="R18" s="161"/>
      <c r="S18" s="438"/>
      <c r="T18" s="161"/>
      <c r="U18" s="161"/>
      <c r="V18" s="161"/>
    </row>
    <row r="19" spans="1:22" ht="16.2" hidden="1">
      <c r="A19" s="122" t="str">
        <f t="shared" si="0"/>
        <v>71010101000001</v>
      </c>
      <c r="B19" s="124" t="s">
        <v>439</v>
      </c>
      <c r="C19" s="117" t="s">
        <v>106</v>
      </c>
      <c r="D19" s="118" t="s">
        <v>106</v>
      </c>
      <c r="E19" s="119" t="s">
        <v>106</v>
      </c>
      <c r="F19" s="128" t="s">
        <v>441</v>
      </c>
      <c r="G19" s="129" t="s">
        <v>96</v>
      </c>
      <c r="H19" s="17"/>
      <c r="I19" s="25"/>
      <c r="J19" s="26"/>
      <c r="K19" s="26"/>
      <c r="L19" s="20" t="s">
        <v>108</v>
      </c>
      <c r="M19" s="44"/>
      <c r="N19" s="190"/>
      <c r="O19" s="190"/>
      <c r="P19" s="190"/>
      <c r="Q19" s="161"/>
      <c r="R19" s="161"/>
      <c r="S19" s="438"/>
      <c r="T19" s="161"/>
      <c r="U19" s="161"/>
      <c r="V19" s="161"/>
    </row>
    <row r="20" spans="1:22" s="115" customFormat="1" ht="16.2" hidden="1">
      <c r="A20" s="122" t="str">
        <f t="shared" si="0"/>
        <v>71010101010000</v>
      </c>
      <c r="B20" s="124" t="s">
        <v>439</v>
      </c>
      <c r="C20" s="117" t="s">
        <v>106</v>
      </c>
      <c r="D20" s="118" t="s">
        <v>106</v>
      </c>
      <c r="E20" s="119" t="s">
        <v>106</v>
      </c>
      <c r="F20" s="128" t="s">
        <v>106</v>
      </c>
      <c r="G20" s="129" t="s">
        <v>440</v>
      </c>
      <c r="H20" s="45"/>
      <c r="I20" s="147"/>
      <c r="J20" s="148"/>
      <c r="K20" s="148"/>
      <c r="L20" s="27" t="s">
        <v>111</v>
      </c>
      <c r="M20" s="28"/>
      <c r="N20" s="197">
        <f>O20+P20</f>
        <v>0</v>
      </c>
      <c r="O20" s="197">
        <f>SUM(O21:O54)</f>
        <v>0</v>
      </c>
      <c r="P20" s="197">
        <f>SUM(P21:P54)</f>
        <v>0</v>
      </c>
      <c r="Q20" s="161"/>
      <c r="R20" s="161"/>
      <c r="S20" s="438"/>
      <c r="T20" s="161"/>
      <c r="U20" s="161"/>
      <c r="V20" s="161"/>
    </row>
    <row r="21" spans="1:22" s="23" customFormat="1" ht="16.2" hidden="1">
      <c r="A21" s="122" t="str">
        <f t="shared" si="0"/>
        <v>71010101014111</v>
      </c>
      <c r="B21" s="124" t="s">
        <v>439</v>
      </c>
      <c r="C21" s="117" t="s">
        <v>106</v>
      </c>
      <c r="D21" s="118" t="s">
        <v>106</v>
      </c>
      <c r="E21" s="119" t="s">
        <v>106</v>
      </c>
      <c r="F21" s="128" t="s">
        <v>106</v>
      </c>
      <c r="G21" s="129">
        <v>4111</v>
      </c>
      <c r="H21" s="25"/>
      <c r="I21" s="25"/>
      <c r="J21" s="26"/>
      <c r="K21" s="26"/>
      <c r="L21" s="36" t="s">
        <v>112</v>
      </c>
      <c r="M21" s="12">
        <v>4111</v>
      </c>
      <c r="N21" s="183">
        <f>O21+P21</f>
        <v>0</v>
      </c>
      <c r="O21" s="183"/>
      <c r="P21" s="183"/>
      <c r="Q21" s="161"/>
      <c r="R21" s="161"/>
      <c r="S21" s="438"/>
      <c r="T21" s="161"/>
      <c r="U21" s="161"/>
      <c r="V21" s="161"/>
    </row>
    <row r="22" spans="1:22" ht="26.4" hidden="1">
      <c r="A22" s="122" t="str">
        <f t="shared" si="0"/>
        <v>71010101014112</v>
      </c>
      <c r="B22" s="124" t="s">
        <v>439</v>
      </c>
      <c r="C22" s="117" t="s">
        <v>106</v>
      </c>
      <c r="D22" s="118" t="s">
        <v>106</v>
      </c>
      <c r="E22" s="119" t="s">
        <v>106</v>
      </c>
      <c r="F22" s="128" t="s">
        <v>106</v>
      </c>
      <c r="G22" s="129">
        <v>4112</v>
      </c>
      <c r="H22" s="25"/>
      <c r="I22" s="25"/>
      <c r="J22" s="26"/>
      <c r="K22" s="26"/>
      <c r="L22" s="36" t="s">
        <v>113</v>
      </c>
      <c r="M22" s="12">
        <v>4112</v>
      </c>
      <c r="N22" s="183">
        <f t="shared" ref="N22:N59" si="1">O22+P22</f>
        <v>0</v>
      </c>
      <c r="O22" s="183"/>
      <c r="P22" s="183"/>
      <c r="Q22" s="161"/>
      <c r="R22" s="161"/>
      <c r="S22" s="438"/>
      <c r="T22" s="161"/>
      <c r="U22" s="161"/>
      <c r="V22" s="161"/>
    </row>
    <row r="23" spans="1:22" s="23" customFormat="1" ht="16.2" hidden="1">
      <c r="A23" s="122" t="str">
        <f t="shared" si="0"/>
        <v>71010101014212</v>
      </c>
      <c r="B23" s="124" t="s">
        <v>439</v>
      </c>
      <c r="C23" s="117" t="s">
        <v>106</v>
      </c>
      <c r="D23" s="118" t="s">
        <v>106</v>
      </c>
      <c r="E23" s="119" t="s">
        <v>106</v>
      </c>
      <c r="F23" s="120" t="s">
        <v>106</v>
      </c>
      <c r="G23" s="121">
        <v>4212</v>
      </c>
      <c r="H23" s="25"/>
      <c r="I23" s="25"/>
      <c r="J23" s="26"/>
      <c r="K23" s="26"/>
      <c r="L23" s="29" t="s">
        <v>114</v>
      </c>
      <c r="M23" s="12">
        <v>4212</v>
      </c>
      <c r="N23" s="183">
        <f t="shared" si="1"/>
        <v>0</v>
      </c>
      <c r="O23" s="183"/>
      <c r="P23" s="183"/>
      <c r="Q23" s="161"/>
      <c r="R23" s="161"/>
      <c r="S23" s="438"/>
      <c r="T23" s="161"/>
      <c r="U23" s="161"/>
      <c r="V23" s="161"/>
    </row>
    <row r="24" spans="1:22" ht="16.2" hidden="1">
      <c r="A24" s="122" t="str">
        <f t="shared" si="0"/>
        <v>71010101014213</v>
      </c>
      <c r="B24" s="124" t="s">
        <v>439</v>
      </c>
      <c r="C24" s="117" t="s">
        <v>106</v>
      </c>
      <c r="D24" s="118" t="s">
        <v>106</v>
      </c>
      <c r="E24" s="119" t="s">
        <v>106</v>
      </c>
      <c r="F24" s="120" t="s">
        <v>106</v>
      </c>
      <c r="G24" s="121">
        <v>4213</v>
      </c>
      <c r="H24" s="25"/>
      <c r="I24" s="25"/>
      <c r="J24" s="26"/>
      <c r="K24" s="26"/>
      <c r="L24" s="30" t="s">
        <v>115</v>
      </c>
      <c r="M24" s="31">
        <v>4213</v>
      </c>
      <c r="N24" s="183">
        <f t="shared" si="1"/>
        <v>0</v>
      </c>
      <c r="O24" s="183"/>
      <c r="P24" s="183"/>
      <c r="Q24" s="161"/>
      <c r="R24" s="161"/>
      <c r="S24" s="438"/>
      <c r="T24" s="161"/>
      <c r="U24" s="161"/>
      <c r="V24" s="161"/>
    </row>
    <row r="25" spans="1:22" s="23" customFormat="1" ht="16.2" hidden="1">
      <c r="A25" s="122" t="str">
        <f t="shared" si="0"/>
        <v>71010101014214</v>
      </c>
      <c r="B25" s="124" t="s">
        <v>439</v>
      </c>
      <c r="C25" s="117" t="s">
        <v>106</v>
      </c>
      <c r="D25" s="118" t="s">
        <v>106</v>
      </c>
      <c r="E25" s="119" t="s">
        <v>106</v>
      </c>
      <c r="F25" s="120" t="s">
        <v>106</v>
      </c>
      <c r="G25" s="121">
        <v>4214</v>
      </c>
      <c r="H25" s="25"/>
      <c r="I25" s="25"/>
      <c r="J25" s="26"/>
      <c r="K25" s="26"/>
      <c r="L25" s="30" t="s">
        <v>116</v>
      </c>
      <c r="M25" s="31">
        <v>4214</v>
      </c>
      <c r="N25" s="183">
        <f t="shared" si="1"/>
        <v>0</v>
      </c>
      <c r="O25" s="183"/>
      <c r="P25" s="183"/>
      <c r="Q25" s="161"/>
      <c r="R25" s="161"/>
      <c r="S25" s="438"/>
      <c r="T25" s="161"/>
      <c r="U25" s="161"/>
      <c r="V25" s="161"/>
    </row>
    <row r="26" spans="1:22" ht="16.2" hidden="1">
      <c r="A26" s="122" t="str">
        <f t="shared" si="0"/>
        <v>71010101014215</v>
      </c>
      <c r="B26" s="124" t="s">
        <v>439</v>
      </c>
      <c r="C26" s="117" t="s">
        <v>106</v>
      </c>
      <c r="D26" s="118" t="s">
        <v>106</v>
      </c>
      <c r="E26" s="119" t="s">
        <v>106</v>
      </c>
      <c r="F26" s="120" t="s">
        <v>106</v>
      </c>
      <c r="G26" s="121">
        <v>4215</v>
      </c>
      <c r="H26" s="25"/>
      <c r="I26" s="25"/>
      <c r="J26" s="26"/>
      <c r="K26" s="26"/>
      <c r="L26" s="29" t="s">
        <v>117</v>
      </c>
      <c r="M26" s="12">
        <v>4215</v>
      </c>
      <c r="N26" s="183">
        <f t="shared" si="1"/>
        <v>0</v>
      </c>
      <c r="O26" s="183"/>
      <c r="P26" s="183"/>
      <c r="Q26" s="161"/>
      <c r="R26" s="161"/>
      <c r="S26" s="438"/>
      <c r="T26" s="161"/>
      <c r="U26" s="161"/>
      <c r="V26" s="161"/>
    </row>
    <row r="27" spans="1:22" ht="16.2" hidden="1">
      <c r="A27" s="122" t="str">
        <f t="shared" si="0"/>
        <v>71010101014216</v>
      </c>
      <c r="B27" s="124" t="s">
        <v>439</v>
      </c>
      <c r="C27" s="117" t="s">
        <v>106</v>
      </c>
      <c r="D27" s="118" t="s">
        <v>106</v>
      </c>
      <c r="E27" s="119" t="s">
        <v>106</v>
      </c>
      <c r="F27" s="120" t="s">
        <v>106</v>
      </c>
      <c r="G27" s="121">
        <v>4216</v>
      </c>
      <c r="H27" s="25"/>
      <c r="I27" s="25"/>
      <c r="J27" s="26"/>
      <c r="K27" s="26"/>
      <c r="L27" s="29" t="s">
        <v>447</v>
      </c>
      <c r="M27" s="12">
        <v>4216</v>
      </c>
      <c r="N27" s="183">
        <f t="shared" si="1"/>
        <v>0</v>
      </c>
      <c r="O27" s="183"/>
      <c r="P27" s="183"/>
      <c r="Q27" s="161"/>
      <c r="R27" s="161"/>
      <c r="S27" s="438"/>
      <c r="T27" s="161"/>
      <c r="U27" s="161"/>
      <c r="V27" s="161"/>
    </row>
    <row r="28" spans="1:22" ht="16.2" hidden="1">
      <c r="A28" s="122" t="str">
        <f t="shared" si="0"/>
        <v>71010101014222</v>
      </c>
      <c r="B28" s="124" t="s">
        <v>439</v>
      </c>
      <c r="C28" s="117" t="s">
        <v>106</v>
      </c>
      <c r="D28" s="118" t="s">
        <v>106</v>
      </c>
      <c r="E28" s="119" t="s">
        <v>106</v>
      </c>
      <c r="F28" s="120" t="s">
        <v>106</v>
      </c>
      <c r="G28" s="121">
        <v>4222</v>
      </c>
      <c r="H28" s="25"/>
      <c r="I28" s="25"/>
      <c r="J28" s="26"/>
      <c r="K28" s="26"/>
      <c r="L28" s="29" t="s">
        <v>392</v>
      </c>
      <c r="M28" s="12" t="s">
        <v>746</v>
      </c>
      <c r="N28" s="183">
        <f t="shared" si="1"/>
        <v>0</v>
      </c>
      <c r="O28" s="183"/>
      <c r="P28" s="183"/>
      <c r="Q28" s="161"/>
      <c r="R28" s="161"/>
      <c r="S28" s="438"/>
      <c r="T28" s="161"/>
      <c r="U28" s="161"/>
      <c r="V28" s="161"/>
    </row>
    <row r="29" spans="1:22" ht="16.2" hidden="1">
      <c r="A29" s="122" t="str">
        <f t="shared" si="0"/>
        <v>71010101014231</v>
      </c>
      <c r="B29" s="124" t="s">
        <v>439</v>
      </c>
      <c r="C29" s="117" t="s">
        <v>106</v>
      </c>
      <c r="D29" s="118" t="s">
        <v>106</v>
      </c>
      <c r="E29" s="119" t="s">
        <v>106</v>
      </c>
      <c r="F29" s="120" t="s">
        <v>106</v>
      </c>
      <c r="G29" s="121">
        <v>4231</v>
      </c>
      <c r="H29" s="25"/>
      <c r="I29" s="25"/>
      <c r="J29" s="26"/>
      <c r="K29" s="26"/>
      <c r="L29" s="29" t="s">
        <v>119</v>
      </c>
      <c r="M29" s="12">
        <v>4222</v>
      </c>
      <c r="N29" s="183">
        <f t="shared" si="1"/>
        <v>0</v>
      </c>
      <c r="O29" s="183"/>
      <c r="P29" s="183"/>
      <c r="Q29" s="161"/>
      <c r="R29" s="161"/>
      <c r="S29" s="438"/>
      <c r="T29" s="161"/>
      <c r="U29" s="161"/>
      <c r="V29" s="161"/>
    </row>
    <row r="30" spans="1:22" ht="16.2" hidden="1">
      <c r="A30" s="122" t="str">
        <f t="shared" si="0"/>
        <v>71010101014232</v>
      </c>
      <c r="B30" s="124" t="s">
        <v>439</v>
      </c>
      <c r="C30" s="117" t="s">
        <v>106</v>
      </c>
      <c r="D30" s="118" t="s">
        <v>106</v>
      </c>
      <c r="E30" s="119" t="s">
        <v>106</v>
      </c>
      <c r="F30" s="120" t="s">
        <v>106</v>
      </c>
      <c r="G30" s="121">
        <v>4232</v>
      </c>
      <c r="H30" s="25"/>
      <c r="I30" s="25"/>
      <c r="J30" s="26"/>
      <c r="K30" s="26"/>
      <c r="L30" s="29" t="s">
        <v>448</v>
      </c>
      <c r="M30" s="12">
        <v>4231</v>
      </c>
      <c r="N30" s="183">
        <f t="shared" si="1"/>
        <v>0</v>
      </c>
      <c r="O30" s="183"/>
      <c r="P30" s="183"/>
      <c r="Q30" s="161"/>
      <c r="R30" s="161"/>
      <c r="S30" s="438"/>
      <c r="T30" s="161"/>
      <c r="U30" s="161"/>
      <c r="V30" s="161"/>
    </row>
    <row r="31" spans="1:22" ht="16.2" hidden="1">
      <c r="A31" s="122" t="str">
        <f t="shared" si="0"/>
        <v>71010101014233</v>
      </c>
      <c r="B31" s="124" t="s">
        <v>439</v>
      </c>
      <c r="C31" s="117" t="s">
        <v>106</v>
      </c>
      <c r="D31" s="118" t="s">
        <v>106</v>
      </c>
      <c r="E31" s="119" t="s">
        <v>106</v>
      </c>
      <c r="F31" s="120" t="s">
        <v>106</v>
      </c>
      <c r="G31" s="121">
        <v>4233</v>
      </c>
      <c r="H31" s="25"/>
      <c r="I31" s="25"/>
      <c r="J31" s="26"/>
      <c r="K31" s="26"/>
      <c r="L31" s="29" t="s">
        <v>121</v>
      </c>
      <c r="M31" s="12">
        <v>4232</v>
      </c>
      <c r="N31" s="183">
        <f t="shared" si="1"/>
        <v>0</v>
      </c>
      <c r="O31" s="183"/>
      <c r="P31" s="183"/>
      <c r="Q31" s="161"/>
      <c r="R31" s="161"/>
      <c r="S31" s="438"/>
      <c r="T31" s="161"/>
      <c r="U31" s="161"/>
      <c r="V31" s="161"/>
    </row>
    <row r="32" spans="1:22" ht="26.4" hidden="1">
      <c r="A32" s="122" t="str">
        <f t="shared" si="0"/>
        <v>71010101014234</v>
      </c>
      <c r="B32" s="124" t="s">
        <v>439</v>
      </c>
      <c r="C32" s="117" t="s">
        <v>106</v>
      </c>
      <c r="D32" s="118" t="s">
        <v>106</v>
      </c>
      <c r="E32" s="119" t="s">
        <v>106</v>
      </c>
      <c r="F32" s="120" t="s">
        <v>106</v>
      </c>
      <c r="G32" s="121">
        <v>4234</v>
      </c>
      <c r="H32" s="25"/>
      <c r="I32" s="25"/>
      <c r="J32" s="26"/>
      <c r="K32" s="26"/>
      <c r="L32" s="29" t="s">
        <v>449</v>
      </c>
      <c r="M32" s="12">
        <v>4233</v>
      </c>
      <c r="N32" s="183">
        <f t="shared" si="1"/>
        <v>0</v>
      </c>
      <c r="O32" s="183"/>
      <c r="P32" s="183"/>
      <c r="Q32" s="161"/>
      <c r="R32" s="161"/>
      <c r="S32" s="438"/>
      <c r="T32" s="161"/>
      <c r="U32" s="161"/>
      <c r="V32" s="161"/>
    </row>
    <row r="33" spans="1:22" ht="16.2" hidden="1">
      <c r="A33" s="122" t="str">
        <f t="shared" si="0"/>
        <v>71010101014235</v>
      </c>
      <c r="B33" s="124" t="s">
        <v>439</v>
      </c>
      <c r="C33" s="117" t="s">
        <v>106</v>
      </c>
      <c r="D33" s="118" t="s">
        <v>106</v>
      </c>
      <c r="E33" s="119" t="s">
        <v>106</v>
      </c>
      <c r="F33" s="120" t="s">
        <v>106</v>
      </c>
      <c r="G33" s="121">
        <v>4235</v>
      </c>
      <c r="H33" s="25"/>
      <c r="I33" s="25"/>
      <c r="J33" s="26"/>
      <c r="K33" s="26"/>
      <c r="L33" s="29" t="s">
        <v>782</v>
      </c>
      <c r="M33" s="12">
        <v>4234</v>
      </c>
      <c r="N33" s="183">
        <f t="shared" si="1"/>
        <v>0</v>
      </c>
      <c r="O33" s="183"/>
      <c r="P33" s="183"/>
      <c r="Q33" s="161"/>
      <c r="R33" s="161"/>
      <c r="S33" s="438"/>
      <c r="T33" s="161"/>
      <c r="U33" s="161"/>
      <c r="V33" s="161"/>
    </row>
    <row r="34" spans="1:22" ht="16.2" hidden="1">
      <c r="B34" s="124"/>
      <c r="H34" s="25"/>
      <c r="I34" s="25"/>
      <c r="J34" s="26"/>
      <c r="K34" s="26"/>
      <c r="L34" s="29" t="s">
        <v>123</v>
      </c>
      <c r="M34" s="12">
        <v>4235</v>
      </c>
      <c r="N34" s="183">
        <f t="shared" si="1"/>
        <v>0</v>
      </c>
      <c r="O34" s="183"/>
      <c r="P34" s="183"/>
      <c r="Q34" s="161"/>
      <c r="R34" s="161"/>
      <c r="S34" s="438"/>
      <c r="T34" s="161"/>
      <c r="U34" s="161"/>
      <c r="V34" s="161"/>
    </row>
    <row r="35" spans="1:22" ht="16.2" hidden="1">
      <c r="A35" s="122" t="str">
        <f t="shared" si="0"/>
        <v>71010101014237</v>
      </c>
      <c r="B35" s="124" t="s">
        <v>439</v>
      </c>
      <c r="C35" s="117" t="s">
        <v>106</v>
      </c>
      <c r="D35" s="118" t="s">
        <v>106</v>
      </c>
      <c r="E35" s="119" t="s">
        <v>106</v>
      </c>
      <c r="F35" s="120" t="s">
        <v>106</v>
      </c>
      <c r="G35" s="121">
        <v>4237</v>
      </c>
      <c r="H35" s="25"/>
      <c r="I35" s="25"/>
      <c r="J35" s="26"/>
      <c r="K35" s="26"/>
      <c r="L35" s="29" t="s">
        <v>124</v>
      </c>
      <c r="M35" s="12">
        <v>4237</v>
      </c>
      <c r="N35" s="183">
        <f t="shared" si="1"/>
        <v>0</v>
      </c>
      <c r="O35" s="183"/>
      <c r="P35" s="183"/>
      <c r="Q35" s="161"/>
      <c r="R35" s="161"/>
      <c r="S35" s="438"/>
      <c r="T35" s="161"/>
      <c r="U35" s="161"/>
      <c r="V35" s="161"/>
    </row>
    <row r="36" spans="1:22" ht="16.2" hidden="1">
      <c r="A36" s="122" t="str">
        <f t="shared" si="0"/>
        <v>71010101014239</v>
      </c>
      <c r="B36" s="124" t="s">
        <v>439</v>
      </c>
      <c r="C36" s="117" t="s">
        <v>106</v>
      </c>
      <c r="D36" s="118" t="s">
        <v>106</v>
      </c>
      <c r="E36" s="119" t="s">
        <v>106</v>
      </c>
      <c r="F36" s="120" t="s">
        <v>106</v>
      </c>
      <c r="G36" s="121">
        <v>4239</v>
      </c>
      <c r="H36" s="25"/>
      <c r="I36" s="25"/>
      <c r="J36" s="26"/>
      <c r="K36" s="26"/>
      <c r="L36" s="29" t="s">
        <v>125</v>
      </c>
      <c r="M36" s="12">
        <v>4239</v>
      </c>
      <c r="N36" s="183">
        <f t="shared" si="1"/>
        <v>0</v>
      </c>
      <c r="O36" s="183"/>
      <c r="P36" s="183"/>
      <c r="Q36" s="161"/>
      <c r="R36" s="161"/>
      <c r="S36" s="438"/>
      <c r="T36" s="161"/>
      <c r="U36" s="161"/>
      <c r="V36" s="161"/>
    </row>
    <row r="37" spans="1:22" ht="16.2" hidden="1">
      <c r="A37" s="122" t="str">
        <f t="shared" si="0"/>
        <v>71010101014241</v>
      </c>
      <c r="B37" s="124" t="s">
        <v>439</v>
      </c>
      <c r="C37" s="117" t="s">
        <v>106</v>
      </c>
      <c r="D37" s="118" t="s">
        <v>106</v>
      </c>
      <c r="E37" s="119" t="s">
        <v>106</v>
      </c>
      <c r="F37" s="120" t="s">
        <v>106</v>
      </c>
      <c r="G37" s="121">
        <v>4241</v>
      </c>
      <c r="H37" s="25"/>
      <c r="I37" s="25"/>
      <c r="J37" s="26"/>
      <c r="K37" s="26"/>
      <c r="L37" s="29" t="s">
        <v>126</v>
      </c>
      <c r="M37" s="12">
        <v>4241</v>
      </c>
      <c r="N37" s="183">
        <f t="shared" si="1"/>
        <v>0</v>
      </c>
      <c r="O37" s="183"/>
      <c r="P37" s="183"/>
      <c r="Q37" s="161"/>
      <c r="R37" s="161"/>
      <c r="S37" s="438"/>
      <c r="T37" s="161"/>
      <c r="U37" s="161"/>
      <c r="V37" s="161"/>
    </row>
    <row r="38" spans="1:22" ht="26.4" hidden="1">
      <c r="A38" s="122" t="str">
        <f t="shared" si="0"/>
        <v>71010101014252</v>
      </c>
      <c r="B38" s="124" t="s">
        <v>439</v>
      </c>
      <c r="C38" s="117" t="s">
        <v>106</v>
      </c>
      <c r="D38" s="118" t="s">
        <v>106</v>
      </c>
      <c r="E38" s="119" t="s">
        <v>106</v>
      </c>
      <c r="F38" s="120" t="s">
        <v>106</v>
      </c>
      <c r="G38" s="121">
        <v>4252</v>
      </c>
      <c r="H38" s="25"/>
      <c r="I38" s="25"/>
      <c r="J38" s="26"/>
      <c r="K38" s="26"/>
      <c r="L38" s="29" t="s">
        <v>127</v>
      </c>
      <c r="M38" s="12">
        <v>4252</v>
      </c>
      <c r="N38" s="183">
        <f t="shared" si="1"/>
        <v>0</v>
      </c>
      <c r="O38" s="183"/>
      <c r="P38" s="183"/>
      <c r="Q38" s="161"/>
      <c r="R38" s="161"/>
      <c r="S38" s="438"/>
      <c r="T38" s="161"/>
      <c r="U38" s="161"/>
      <c r="V38" s="161"/>
    </row>
    <row r="39" spans="1:22" ht="16.2" hidden="1">
      <c r="A39" s="122" t="str">
        <f t="shared" si="0"/>
        <v>71010101014261</v>
      </c>
      <c r="B39" s="124" t="s">
        <v>439</v>
      </c>
      <c r="C39" s="117" t="s">
        <v>106</v>
      </c>
      <c r="D39" s="118" t="s">
        <v>106</v>
      </c>
      <c r="E39" s="119" t="s">
        <v>106</v>
      </c>
      <c r="F39" s="120" t="s">
        <v>106</v>
      </c>
      <c r="G39" s="121">
        <v>4261</v>
      </c>
      <c r="H39" s="25"/>
      <c r="I39" s="25"/>
      <c r="J39" s="26"/>
      <c r="K39" s="26"/>
      <c r="L39" s="30" t="s">
        <v>128</v>
      </c>
      <c r="M39" s="31">
        <v>4261</v>
      </c>
      <c r="N39" s="183">
        <f t="shared" si="1"/>
        <v>0</v>
      </c>
      <c r="O39" s="183"/>
      <c r="P39" s="183"/>
      <c r="Q39" s="161"/>
      <c r="R39" s="161"/>
      <c r="S39" s="438"/>
      <c r="T39" s="161"/>
      <c r="U39" s="161"/>
      <c r="V39" s="161"/>
    </row>
    <row r="40" spans="1:22" ht="16.2" hidden="1">
      <c r="A40" s="122" t="str">
        <f t="shared" si="0"/>
        <v>71010101014264</v>
      </c>
      <c r="B40" s="124" t="s">
        <v>439</v>
      </c>
      <c r="C40" s="117" t="s">
        <v>106</v>
      </c>
      <c r="D40" s="118" t="s">
        <v>106</v>
      </c>
      <c r="E40" s="119" t="s">
        <v>106</v>
      </c>
      <c r="F40" s="120" t="s">
        <v>106</v>
      </c>
      <c r="G40" s="121">
        <v>4264</v>
      </c>
      <c r="H40" s="25"/>
      <c r="I40" s="25"/>
      <c r="J40" s="26"/>
      <c r="K40" s="26"/>
      <c r="L40" s="32" t="s">
        <v>129</v>
      </c>
      <c r="M40" s="48">
        <v>4264</v>
      </c>
      <c r="N40" s="183">
        <f t="shared" si="1"/>
        <v>0</v>
      </c>
      <c r="O40" s="183"/>
      <c r="P40" s="183"/>
      <c r="Q40" s="161"/>
      <c r="R40" s="161"/>
      <c r="S40" s="438"/>
      <c r="T40" s="161"/>
      <c r="U40" s="161"/>
      <c r="V40" s="161"/>
    </row>
    <row r="41" spans="1:22" ht="16.2" hidden="1">
      <c r="A41" s="122" t="str">
        <f t="shared" si="0"/>
        <v>71010101014267</v>
      </c>
      <c r="B41" s="124" t="s">
        <v>439</v>
      </c>
      <c r="C41" s="117" t="s">
        <v>106</v>
      </c>
      <c r="D41" s="118" t="s">
        <v>106</v>
      </c>
      <c r="E41" s="119" t="s">
        <v>106</v>
      </c>
      <c r="F41" s="120" t="s">
        <v>106</v>
      </c>
      <c r="G41" s="121">
        <v>4267</v>
      </c>
      <c r="H41" s="25"/>
      <c r="I41" s="25"/>
      <c r="J41" s="26"/>
      <c r="K41" s="26"/>
      <c r="L41" s="32" t="s">
        <v>130</v>
      </c>
      <c r="M41" s="48">
        <v>4267</v>
      </c>
      <c r="N41" s="183">
        <f t="shared" si="1"/>
        <v>0</v>
      </c>
      <c r="O41" s="183"/>
      <c r="P41" s="183"/>
      <c r="Q41" s="161"/>
      <c r="R41" s="161"/>
      <c r="S41" s="438"/>
      <c r="T41" s="161"/>
      <c r="U41" s="161"/>
      <c r="V41" s="161"/>
    </row>
    <row r="42" spans="1:22" ht="16.2" hidden="1">
      <c r="A42" s="122" t="str">
        <f t="shared" si="0"/>
        <v>71010101014269</v>
      </c>
      <c r="B42" s="124" t="s">
        <v>439</v>
      </c>
      <c r="C42" s="117" t="s">
        <v>106</v>
      </c>
      <c r="D42" s="118" t="s">
        <v>106</v>
      </c>
      <c r="E42" s="119" t="s">
        <v>106</v>
      </c>
      <c r="F42" s="120" t="s">
        <v>106</v>
      </c>
      <c r="G42" s="121">
        <v>4269</v>
      </c>
      <c r="H42" s="25"/>
      <c r="I42" s="25"/>
      <c r="J42" s="26"/>
      <c r="K42" s="26"/>
      <c r="L42" s="32" t="s">
        <v>364</v>
      </c>
      <c r="M42" s="48">
        <v>4269</v>
      </c>
      <c r="N42" s="183">
        <f t="shared" si="1"/>
        <v>0</v>
      </c>
      <c r="O42" s="183"/>
      <c r="P42" s="183"/>
      <c r="Q42" s="161"/>
      <c r="R42" s="161"/>
      <c r="S42" s="438"/>
      <c r="T42" s="161"/>
      <c r="U42" s="161"/>
      <c r="V42" s="161"/>
    </row>
    <row r="43" spans="1:22" ht="26.4" hidden="1">
      <c r="A43" s="122" t="str">
        <f t="shared" si="0"/>
        <v>71010101014511</v>
      </c>
      <c r="B43" s="124" t="s">
        <v>439</v>
      </c>
      <c r="C43" s="117" t="s">
        <v>106</v>
      </c>
      <c r="D43" s="118" t="s">
        <v>106</v>
      </c>
      <c r="E43" s="119" t="s">
        <v>106</v>
      </c>
      <c r="F43" s="128" t="s">
        <v>106</v>
      </c>
      <c r="G43" s="129">
        <v>4511</v>
      </c>
      <c r="H43" s="25"/>
      <c r="I43" s="25"/>
      <c r="J43" s="26"/>
      <c r="K43" s="26"/>
      <c r="L43" s="29" t="s">
        <v>131</v>
      </c>
      <c r="M43" s="12">
        <v>4511</v>
      </c>
      <c r="N43" s="183">
        <f t="shared" si="1"/>
        <v>0</v>
      </c>
      <c r="O43" s="183"/>
      <c r="P43" s="183"/>
      <c r="Q43" s="161"/>
      <c r="R43" s="161"/>
      <c r="S43" s="438"/>
      <c r="T43" s="161"/>
      <c r="U43" s="161"/>
      <c r="V43" s="161"/>
    </row>
    <row r="44" spans="1:22" ht="26.4" hidden="1">
      <c r="B44" s="124"/>
      <c r="F44" s="128"/>
      <c r="G44" s="129"/>
      <c r="H44" s="25"/>
      <c r="I44" s="25"/>
      <c r="J44" s="26"/>
      <c r="K44" s="26"/>
      <c r="L44" s="32" t="s">
        <v>747</v>
      </c>
      <c r="M44" s="33">
        <v>4638</v>
      </c>
      <c r="N44" s="183">
        <f t="shared" si="1"/>
        <v>0</v>
      </c>
      <c r="O44" s="183"/>
      <c r="P44" s="183"/>
      <c r="Q44" s="161"/>
      <c r="R44" s="161"/>
      <c r="S44" s="438"/>
      <c r="T44" s="161"/>
      <c r="U44" s="161"/>
      <c r="V44" s="161"/>
    </row>
    <row r="45" spans="1:22" ht="16.2" hidden="1">
      <c r="A45" s="122" t="str">
        <f t="shared" si="0"/>
        <v>71010101014729</v>
      </c>
      <c r="B45" s="124" t="s">
        <v>439</v>
      </c>
      <c r="C45" s="117" t="s">
        <v>106</v>
      </c>
      <c r="D45" s="118" t="s">
        <v>106</v>
      </c>
      <c r="E45" s="119" t="s">
        <v>106</v>
      </c>
      <c r="F45" s="120" t="s">
        <v>106</v>
      </c>
      <c r="G45" s="121">
        <v>4729</v>
      </c>
      <c r="H45" s="25"/>
      <c r="I45" s="25"/>
      <c r="J45" s="26"/>
      <c r="K45" s="26"/>
      <c r="L45" s="32" t="s">
        <v>167</v>
      </c>
      <c r="M45" s="33">
        <v>4639</v>
      </c>
      <c r="N45" s="183">
        <f t="shared" si="1"/>
        <v>0</v>
      </c>
      <c r="O45" s="183"/>
      <c r="P45" s="183"/>
      <c r="Q45" s="161"/>
      <c r="R45" s="161"/>
      <c r="S45" s="438"/>
      <c r="T45" s="161"/>
      <c r="U45" s="161"/>
      <c r="V45" s="161"/>
    </row>
    <row r="46" spans="1:22" ht="16.2" hidden="1">
      <c r="A46" s="122" t="str">
        <f t="shared" si="0"/>
        <v>71010101014823</v>
      </c>
      <c r="B46" s="124" t="s">
        <v>439</v>
      </c>
      <c r="C46" s="117" t="s">
        <v>106</v>
      </c>
      <c r="D46" s="118" t="s">
        <v>106</v>
      </c>
      <c r="E46" s="119" t="s">
        <v>106</v>
      </c>
      <c r="F46" s="120" t="s">
        <v>106</v>
      </c>
      <c r="G46" s="121">
        <v>4823</v>
      </c>
      <c r="H46" s="25"/>
      <c r="I46" s="25"/>
      <c r="J46" s="26"/>
      <c r="K46" s="26"/>
      <c r="L46" s="29" t="s">
        <v>132</v>
      </c>
      <c r="M46" s="12">
        <v>4729</v>
      </c>
      <c r="N46" s="183">
        <f t="shared" ref="N46:N47" si="2">O46+P46</f>
        <v>0</v>
      </c>
      <c r="O46" s="183"/>
      <c r="P46" s="183"/>
      <c r="Q46" s="161"/>
      <c r="R46" s="161"/>
      <c r="S46" s="438"/>
      <c r="T46" s="161"/>
      <c r="U46" s="161"/>
      <c r="V46" s="161"/>
    </row>
    <row r="47" spans="1:22" ht="26.4" hidden="1">
      <c r="B47" s="124"/>
      <c r="H47" s="25"/>
      <c r="I47" s="25"/>
      <c r="J47" s="26"/>
      <c r="K47" s="26"/>
      <c r="L47" s="29" t="s">
        <v>858</v>
      </c>
      <c r="M47" s="12" t="s">
        <v>88</v>
      </c>
      <c r="N47" s="183">
        <f t="shared" si="2"/>
        <v>0</v>
      </c>
      <c r="O47" s="183"/>
      <c r="P47" s="183"/>
      <c r="Q47" s="161"/>
      <c r="R47" s="161"/>
      <c r="S47" s="438"/>
      <c r="T47" s="161"/>
      <c r="U47" s="161"/>
      <c r="V47" s="161"/>
    </row>
    <row r="48" spans="1:22" ht="16.2" hidden="1">
      <c r="A48" s="122" t="str">
        <f t="shared" si="0"/>
        <v>71010101014861</v>
      </c>
      <c r="B48" s="124" t="s">
        <v>439</v>
      </c>
      <c r="C48" s="117" t="s">
        <v>106</v>
      </c>
      <c r="D48" s="118" t="s">
        <v>106</v>
      </c>
      <c r="E48" s="119" t="s">
        <v>106</v>
      </c>
      <c r="F48" s="120" t="s">
        <v>106</v>
      </c>
      <c r="G48" s="121">
        <v>4861</v>
      </c>
      <c r="H48" s="25"/>
      <c r="I48" s="25"/>
      <c r="J48" s="26"/>
      <c r="K48" s="26"/>
      <c r="L48" s="29" t="s">
        <v>133</v>
      </c>
      <c r="M48" s="12">
        <v>4823</v>
      </c>
      <c r="N48" s="183">
        <f t="shared" si="1"/>
        <v>0</v>
      </c>
      <c r="O48" s="183"/>
      <c r="P48" s="183"/>
      <c r="Q48" s="161"/>
      <c r="R48" s="161"/>
      <c r="S48" s="438"/>
      <c r="T48" s="161"/>
      <c r="U48" s="161"/>
      <c r="V48" s="161"/>
    </row>
    <row r="49" spans="1:22" ht="16.2" hidden="1">
      <c r="A49" s="122" t="str">
        <f t="shared" si="0"/>
        <v>71010101015121</v>
      </c>
      <c r="B49" s="124" t="s">
        <v>439</v>
      </c>
      <c r="C49" s="117" t="s">
        <v>106</v>
      </c>
      <c r="D49" s="118" t="s">
        <v>106</v>
      </c>
      <c r="E49" s="119" t="s">
        <v>106</v>
      </c>
      <c r="F49" s="120" t="s">
        <v>106</v>
      </c>
      <c r="G49" s="121">
        <v>5121</v>
      </c>
      <c r="H49" s="25"/>
      <c r="I49" s="25"/>
      <c r="J49" s="26"/>
      <c r="K49" s="26"/>
      <c r="L49" s="32" t="s">
        <v>134</v>
      </c>
      <c r="M49" s="48">
        <v>4861</v>
      </c>
      <c r="N49" s="183">
        <f t="shared" si="1"/>
        <v>0</v>
      </c>
      <c r="O49" s="183"/>
      <c r="P49" s="183"/>
      <c r="Q49" s="161"/>
      <c r="R49" s="161"/>
      <c r="S49" s="438"/>
      <c r="T49" s="161"/>
      <c r="U49" s="161"/>
      <c r="V49" s="161"/>
    </row>
    <row r="50" spans="1:22" ht="16.2" hidden="1">
      <c r="A50" s="122" t="str">
        <f t="shared" si="0"/>
        <v>71010101015122</v>
      </c>
      <c r="B50" s="124" t="s">
        <v>439</v>
      </c>
      <c r="C50" s="117" t="s">
        <v>106</v>
      </c>
      <c r="D50" s="118" t="s">
        <v>106</v>
      </c>
      <c r="E50" s="119" t="s">
        <v>106</v>
      </c>
      <c r="F50" s="120" t="s">
        <v>106</v>
      </c>
      <c r="G50" s="121">
        <v>5122</v>
      </c>
      <c r="H50" s="25"/>
      <c r="I50" s="25"/>
      <c r="J50" s="26"/>
      <c r="K50" s="26"/>
      <c r="L50" s="29" t="s">
        <v>135</v>
      </c>
      <c r="M50" s="12">
        <v>5121</v>
      </c>
      <c r="N50" s="183">
        <f t="shared" si="1"/>
        <v>0</v>
      </c>
      <c r="O50" s="183"/>
      <c r="P50" s="183"/>
      <c r="Q50" s="161"/>
      <c r="R50" s="161"/>
      <c r="S50" s="438"/>
      <c r="T50" s="161"/>
      <c r="U50" s="161"/>
      <c r="V50" s="161"/>
    </row>
    <row r="51" spans="1:22" ht="16.2" hidden="1">
      <c r="A51" s="122" t="str">
        <f t="shared" si="0"/>
        <v>71010101015129</v>
      </c>
      <c r="B51" s="124" t="s">
        <v>439</v>
      </c>
      <c r="C51" s="117" t="s">
        <v>106</v>
      </c>
      <c r="D51" s="118" t="s">
        <v>106</v>
      </c>
      <c r="E51" s="119" t="s">
        <v>106</v>
      </c>
      <c r="F51" s="120" t="s">
        <v>106</v>
      </c>
      <c r="G51" s="121">
        <v>5129</v>
      </c>
      <c r="H51" s="25"/>
      <c r="I51" s="25"/>
      <c r="J51" s="26"/>
      <c r="K51" s="26"/>
      <c r="L51" s="29" t="s">
        <v>136</v>
      </c>
      <c r="M51" s="12">
        <v>5122</v>
      </c>
      <c r="N51" s="183">
        <f t="shared" si="1"/>
        <v>0</v>
      </c>
      <c r="O51" s="183"/>
      <c r="P51" s="183"/>
      <c r="Q51" s="161"/>
      <c r="R51" s="161"/>
      <c r="S51" s="438"/>
      <c r="T51" s="161"/>
      <c r="U51" s="161"/>
      <c r="V51" s="161"/>
    </row>
    <row r="52" spans="1:22" ht="16.2" hidden="1">
      <c r="A52" s="122" t="str">
        <f t="shared" si="0"/>
        <v>71010101015132</v>
      </c>
      <c r="B52" s="124" t="s">
        <v>439</v>
      </c>
      <c r="C52" s="117" t="s">
        <v>106</v>
      </c>
      <c r="D52" s="118" t="s">
        <v>106</v>
      </c>
      <c r="E52" s="119" t="s">
        <v>106</v>
      </c>
      <c r="F52" s="120" t="s">
        <v>106</v>
      </c>
      <c r="G52" s="121">
        <v>5132</v>
      </c>
      <c r="H52" s="25"/>
      <c r="I52" s="25"/>
      <c r="J52" s="26"/>
      <c r="K52" s="26"/>
      <c r="L52" s="29" t="s">
        <v>137</v>
      </c>
      <c r="M52" s="12">
        <v>5129</v>
      </c>
      <c r="N52" s="183">
        <f t="shared" si="1"/>
        <v>0</v>
      </c>
      <c r="O52" s="183"/>
      <c r="P52" s="183"/>
      <c r="Q52" s="161"/>
      <c r="R52" s="161"/>
      <c r="S52" s="438"/>
      <c r="T52" s="161"/>
      <c r="U52" s="161"/>
      <c r="V52" s="161"/>
    </row>
    <row r="53" spans="1:22" ht="16.2" hidden="1" customHeight="1">
      <c r="A53" s="122" t="str">
        <f t="shared" si="0"/>
        <v>71010101015134</v>
      </c>
      <c r="B53" s="124" t="s">
        <v>439</v>
      </c>
      <c r="C53" s="117" t="s">
        <v>106</v>
      </c>
      <c r="D53" s="118" t="s">
        <v>106</v>
      </c>
      <c r="E53" s="119" t="s">
        <v>106</v>
      </c>
      <c r="F53" s="128" t="s">
        <v>106</v>
      </c>
      <c r="G53" s="129">
        <v>5134</v>
      </c>
      <c r="H53" s="25"/>
      <c r="I53" s="25"/>
      <c r="J53" s="26"/>
      <c r="K53" s="26"/>
      <c r="L53" s="29" t="s">
        <v>138</v>
      </c>
      <c r="M53" s="12">
        <v>5132</v>
      </c>
      <c r="N53" s="183">
        <f t="shared" si="1"/>
        <v>0</v>
      </c>
      <c r="O53" s="183"/>
      <c r="P53" s="183"/>
      <c r="Q53" s="161"/>
      <c r="R53" s="161"/>
      <c r="S53" s="438"/>
      <c r="T53" s="161"/>
      <c r="U53" s="161"/>
      <c r="V53" s="161"/>
    </row>
    <row r="54" spans="1:22" s="115" customFormat="1" ht="16.2" hidden="1" customHeight="1">
      <c r="A54" s="122" t="str">
        <f t="shared" si="0"/>
        <v>71010101020000</v>
      </c>
      <c r="B54" s="124" t="s">
        <v>439</v>
      </c>
      <c r="C54" s="117" t="s">
        <v>106</v>
      </c>
      <c r="D54" s="118" t="s">
        <v>106</v>
      </c>
      <c r="E54" s="119" t="s">
        <v>106</v>
      </c>
      <c r="F54" s="128" t="s">
        <v>140</v>
      </c>
      <c r="G54" s="129" t="s">
        <v>440</v>
      </c>
      <c r="H54" s="25"/>
      <c r="I54" s="25"/>
      <c r="J54" s="26"/>
      <c r="K54" s="26"/>
      <c r="L54" s="29" t="s">
        <v>139</v>
      </c>
      <c r="M54" s="12">
        <v>5134</v>
      </c>
      <c r="N54" s="183">
        <f t="shared" si="1"/>
        <v>0</v>
      </c>
      <c r="O54" s="183"/>
      <c r="P54" s="183"/>
      <c r="Q54" s="161"/>
      <c r="R54" s="161"/>
      <c r="S54" s="438"/>
      <c r="T54" s="161"/>
      <c r="U54" s="161"/>
      <c r="V54" s="161"/>
    </row>
    <row r="55" spans="1:22" ht="25.5" hidden="1" customHeight="1">
      <c r="A55" s="122" t="str">
        <f t="shared" si="0"/>
        <v>71010101024251</v>
      </c>
      <c r="B55" s="124" t="s">
        <v>439</v>
      </c>
      <c r="C55" s="117" t="s">
        <v>106</v>
      </c>
      <c r="D55" s="118" t="s">
        <v>106</v>
      </c>
      <c r="E55" s="119" t="s">
        <v>106</v>
      </c>
      <c r="F55" s="120" t="s">
        <v>140</v>
      </c>
      <c r="G55" s="121">
        <v>4251</v>
      </c>
      <c r="H55" s="45"/>
      <c r="I55" s="147"/>
      <c r="J55" s="148"/>
      <c r="K55" s="148"/>
      <c r="L55" s="27" t="s">
        <v>787</v>
      </c>
      <c r="M55" s="28"/>
      <c r="N55" s="197">
        <f>O55+P55</f>
        <v>0</v>
      </c>
      <c r="O55" s="197">
        <f>SUM(O56:O59)</f>
        <v>0</v>
      </c>
      <c r="P55" s="197">
        <f>SUM(P56:P59)</f>
        <v>0</v>
      </c>
      <c r="Q55" s="161"/>
      <c r="R55" s="161"/>
      <c r="S55" s="438"/>
      <c r="T55" s="161"/>
      <c r="U55" s="161"/>
      <c r="V55" s="161"/>
    </row>
    <row r="56" spans="1:22" ht="30" hidden="1" customHeight="1">
      <c r="A56" s="122" t="str">
        <f t="shared" si="0"/>
        <v>71010101025113</v>
      </c>
      <c r="B56" s="124" t="s">
        <v>439</v>
      </c>
      <c r="C56" s="117" t="s">
        <v>106</v>
      </c>
      <c r="D56" s="118" t="s">
        <v>106</v>
      </c>
      <c r="E56" s="119" t="s">
        <v>106</v>
      </c>
      <c r="F56" s="120" t="s">
        <v>140</v>
      </c>
      <c r="G56" s="121">
        <v>5113</v>
      </c>
      <c r="H56" s="17"/>
      <c r="I56" s="25"/>
      <c r="J56" s="26"/>
      <c r="K56" s="26"/>
      <c r="L56" s="30" t="s">
        <v>142</v>
      </c>
      <c r="M56" s="13">
        <v>4251</v>
      </c>
      <c r="N56" s="183">
        <f t="shared" si="1"/>
        <v>0</v>
      </c>
      <c r="O56" s="183"/>
      <c r="P56" s="183"/>
      <c r="Q56" s="161"/>
      <c r="R56" s="161"/>
      <c r="S56" s="438"/>
      <c r="T56" s="161"/>
      <c r="U56" s="161"/>
      <c r="V56" s="161"/>
    </row>
    <row r="57" spans="1:22" s="156" customFormat="1" ht="16.2" hidden="1">
      <c r="A57" s="122" t="str">
        <f>CONCATENATE(B57,C57,D57,E57,F57,G57)</f>
        <v>71010103000000</v>
      </c>
      <c r="B57" s="124" t="s">
        <v>439</v>
      </c>
      <c r="C57" s="117" t="s">
        <v>106</v>
      </c>
      <c r="D57" s="118" t="s">
        <v>106</v>
      </c>
      <c r="E57" s="119" t="s">
        <v>442</v>
      </c>
      <c r="F57" s="128" t="s">
        <v>441</v>
      </c>
      <c r="G57" s="129" t="s">
        <v>440</v>
      </c>
      <c r="H57" s="17"/>
      <c r="I57" s="25"/>
      <c r="J57" s="26"/>
      <c r="K57" s="26"/>
      <c r="L57" s="30" t="s">
        <v>173</v>
      </c>
      <c r="M57" s="31">
        <v>5112</v>
      </c>
      <c r="N57" s="183">
        <f t="shared" si="1"/>
        <v>0</v>
      </c>
      <c r="O57" s="183"/>
      <c r="P57" s="183"/>
      <c r="Q57" s="161"/>
      <c r="R57" s="161"/>
      <c r="S57" s="438"/>
      <c r="T57" s="161"/>
      <c r="U57" s="161"/>
      <c r="V57" s="161"/>
    </row>
    <row r="58" spans="1:22" ht="24" hidden="1" customHeight="1">
      <c r="A58" s="122" t="str">
        <f>CONCATENATE(B58,C58,D58,E58,F58,G58)</f>
        <v>71010103000001</v>
      </c>
      <c r="B58" s="124" t="s">
        <v>439</v>
      </c>
      <c r="C58" s="117" t="s">
        <v>106</v>
      </c>
      <c r="D58" s="118" t="s">
        <v>106</v>
      </c>
      <c r="E58" s="119" t="s">
        <v>442</v>
      </c>
      <c r="F58" s="128" t="s">
        <v>441</v>
      </c>
      <c r="G58" s="129" t="s">
        <v>96</v>
      </c>
      <c r="H58" s="25"/>
      <c r="I58" s="25"/>
      <c r="J58" s="26"/>
      <c r="K58" s="26"/>
      <c r="L58" s="30" t="s">
        <v>174</v>
      </c>
      <c r="M58" s="13">
        <v>5113</v>
      </c>
      <c r="N58" s="183">
        <f t="shared" si="1"/>
        <v>0</v>
      </c>
      <c r="O58" s="183"/>
      <c r="P58" s="183"/>
      <c r="Q58" s="161"/>
      <c r="R58" s="161"/>
      <c r="S58" s="438"/>
      <c r="T58" s="161"/>
      <c r="U58" s="161"/>
      <c r="V58" s="161"/>
    </row>
    <row r="59" spans="1:22" ht="16.2" hidden="1">
      <c r="B59" s="124"/>
      <c r="F59" s="128"/>
      <c r="G59" s="129"/>
      <c r="H59" s="25"/>
      <c r="I59" s="25"/>
      <c r="J59" s="26"/>
      <c r="K59" s="26"/>
      <c r="L59" s="29" t="s">
        <v>137</v>
      </c>
      <c r="M59" s="12">
        <v>5129</v>
      </c>
      <c r="N59" s="183">
        <f t="shared" si="1"/>
        <v>0</v>
      </c>
      <c r="O59" s="183"/>
      <c r="P59" s="183"/>
      <c r="Q59" s="161"/>
      <c r="R59" s="161"/>
      <c r="S59" s="438"/>
      <c r="T59" s="161"/>
      <c r="U59" s="161"/>
      <c r="V59" s="161"/>
    </row>
    <row r="60" spans="1:22" s="115" customFormat="1" ht="16.2" hidden="1">
      <c r="A60" s="122" t="str">
        <f>CONCATENATE(B60,C60,D60,E60,F60,G60)</f>
        <v>71010103010000</v>
      </c>
      <c r="B60" s="124" t="s">
        <v>439</v>
      </c>
      <c r="C60" s="117" t="s">
        <v>106</v>
      </c>
      <c r="D60" s="118" t="s">
        <v>106</v>
      </c>
      <c r="E60" s="119" t="s">
        <v>442</v>
      </c>
      <c r="F60" s="128" t="s">
        <v>106</v>
      </c>
      <c r="G60" s="129" t="s">
        <v>440</v>
      </c>
      <c r="H60" s="151">
        <v>2113</v>
      </c>
      <c r="I60" s="152" t="s">
        <v>106</v>
      </c>
      <c r="J60" s="153">
        <v>1</v>
      </c>
      <c r="K60" s="153">
        <v>3</v>
      </c>
      <c r="L60" s="154" t="s">
        <v>581</v>
      </c>
      <c r="M60" s="155"/>
      <c r="N60" s="192">
        <f>+N62+N64</f>
        <v>0</v>
      </c>
      <c r="O60" s="192">
        <f t="shared" ref="O60:P60" si="3">+O62+O64</f>
        <v>0</v>
      </c>
      <c r="P60" s="192">
        <f t="shared" si="3"/>
        <v>0</v>
      </c>
      <c r="Q60" s="161"/>
      <c r="R60" s="161"/>
      <c r="S60" s="438"/>
      <c r="T60" s="161"/>
      <c r="U60" s="161"/>
      <c r="V60" s="161"/>
    </row>
    <row r="61" spans="1:22" ht="16.2" hidden="1">
      <c r="A61" s="122" t="str">
        <f>CONCATENATE(B61,C61,D61,E61,F61,G61)</f>
        <v>71010103014239</v>
      </c>
      <c r="B61" s="124" t="s">
        <v>439</v>
      </c>
      <c r="C61" s="117" t="s">
        <v>106</v>
      </c>
      <c r="D61" s="118" t="s">
        <v>106</v>
      </c>
      <c r="E61" s="119" t="s">
        <v>442</v>
      </c>
      <c r="F61" s="120" t="s">
        <v>106</v>
      </c>
      <c r="G61" s="121">
        <v>4239</v>
      </c>
      <c r="H61" s="17"/>
      <c r="I61" s="25"/>
      <c r="J61" s="26"/>
      <c r="K61" s="26"/>
      <c r="L61" s="20" t="s">
        <v>108</v>
      </c>
      <c r="M61" s="44"/>
      <c r="N61" s="437">
        <f>+N63</f>
        <v>0</v>
      </c>
      <c r="O61" s="190"/>
      <c r="P61" s="190"/>
      <c r="Q61" s="161"/>
      <c r="R61" s="161"/>
      <c r="S61" s="438"/>
      <c r="T61" s="161"/>
      <c r="U61" s="161"/>
      <c r="V61" s="161"/>
    </row>
    <row r="62" spans="1:22" s="170" customFormat="1" ht="27.6" hidden="1">
      <c r="A62" s="122" t="str">
        <f t="shared" si="0"/>
        <v>71010300000000</v>
      </c>
      <c r="B62" s="124" t="s">
        <v>439</v>
      </c>
      <c r="C62" s="117" t="s">
        <v>106</v>
      </c>
      <c r="D62" s="118" t="s">
        <v>442</v>
      </c>
      <c r="E62" s="119" t="s">
        <v>441</v>
      </c>
      <c r="F62" s="128" t="s">
        <v>441</v>
      </c>
      <c r="G62" s="129" t="s">
        <v>440</v>
      </c>
      <c r="H62" s="45"/>
      <c r="I62" s="147"/>
      <c r="J62" s="148"/>
      <c r="K62" s="148"/>
      <c r="L62" s="27" t="s">
        <v>583</v>
      </c>
      <c r="M62" s="28"/>
      <c r="N62" s="197">
        <f>O62+P62</f>
        <v>0</v>
      </c>
      <c r="O62" s="197">
        <f>SUM(O63)</f>
        <v>0</v>
      </c>
      <c r="P62" s="197">
        <f>SUM(P63)</f>
        <v>0</v>
      </c>
      <c r="Q62" s="161"/>
      <c r="R62" s="161"/>
      <c r="S62" s="438"/>
      <c r="T62" s="161"/>
      <c r="U62" s="161"/>
      <c r="V62" s="161"/>
    </row>
    <row r="63" spans="1:22" ht="16.2" hidden="1">
      <c r="A63" s="122" t="str">
        <f t="shared" si="0"/>
        <v>71010300000001</v>
      </c>
      <c r="B63" s="124" t="s">
        <v>439</v>
      </c>
      <c r="C63" s="117" t="s">
        <v>106</v>
      </c>
      <c r="D63" s="118" t="s">
        <v>442</v>
      </c>
      <c r="E63" s="119" t="s">
        <v>441</v>
      </c>
      <c r="F63" s="128" t="s">
        <v>441</v>
      </c>
      <c r="G63" s="129" t="s">
        <v>96</v>
      </c>
      <c r="H63" s="25"/>
      <c r="I63" s="25"/>
      <c r="J63" s="26"/>
      <c r="K63" s="26"/>
      <c r="L63" s="29" t="s">
        <v>125</v>
      </c>
      <c r="M63" s="12">
        <v>4239</v>
      </c>
      <c r="N63" s="183">
        <f t="shared" ref="N63" si="4">O63+P63</f>
        <v>0</v>
      </c>
      <c r="O63" s="183"/>
      <c r="P63" s="183"/>
      <c r="Q63" s="161"/>
      <c r="R63" s="161"/>
      <c r="S63" s="438"/>
      <c r="T63" s="161"/>
      <c r="U63" s="161"/>
      <c r="V63" s="161"/>
    </row>
    <row r="64" spans="1:22" ht="16.2" hidden="1">
      <c r="A64" s="122" t="str">
        <f>CONCATENATE(B64,C64,D64,E64,F64,G64)</f>
        <v>71100701044819</v>
      </c>
      <c r="B64" s="124" t="s">
        <v>439</v>
      </c>
      <c r="C64" s="117" t="s">
        <v>189</v>
      </c>
      <c r="D64" s="118" t="s">
        <v>183</v>
      </c>
      <c r="E64" s="119" t="s">
        <v>106</v>
      </c>
      <c r="F64" s="120" t="s">
        <v>155</v>
      </c>
      <c r="G64" s="121">
        <v>4819</v>
      </c>
      <c r="H64" s="45"/>
      <c r="I64" s="147"/>
      <c r="J64" s="148"/>
      <c r="K64" s="148"/>
      <c r="L64" s="27" t="s">
        <v>859</v>
      </c>
      <c r="M64" s="28"/>
      <c r="N64" s="197">
        <f>SUM(N65)</f>
        <v>0</v>
      </c>
      <c r="O64" s="197">
        <f>SUM(O65)</f>
        <v>0</v>
      </c>
      <c r="P64" s="197">
        <f>SUM(P65)</f>
        <v>0</v>
      </c>
      <c r="Q64" s="161"/>
      <c r="R64" s="161"/>
      <c r="S64" s="438"/>
      <c r="T64" s="161"/>
      <c r="U64" s="161"/>
      <c r="V64" s="161"/>
    </row>
    <row r="65" spans="1:22" s="115" customFormat="1" ht="26.4" hidden="1">
      <c r="A65" s="122" t="str">
        <f>CONCATENATE(B65,C65,D65,E65,F65,G65)</f>
        <v>71100701050000</v>
      </c>
      <c r="B65" s="124" t="s">
        <v>439</v>
      </c>
      <c r="C65" s="117" t="s">
        <v>189</v>
      </c>
      <c r="D65" s="118" t="s">
        <v>183</v>
      </c>
      <c r="E65" s="119" t="s">
        <v>106</v>
      </c>
      <c r="F65" s="120" t="s">
        <v>149</v>
      </c>
      <c r="G65" s="129" t="s">
        <v>440</v>
      </c>
      <c r="H65" s="25"/>
      <c r="I65" s="25"/>
      <c r="J65" s="26"/>
      <c r="K65" s="26"/>
      <c r="L65" s="30" t="s">
        <v>219</v>
      </c>
      <c r="M65" s="31">
        <v>4819</v>
      </c>
      <c r="N65" s="183">
        <f t="shared" ref="N65" si="5">O65+P65</f>
        <v>0</v>
      </c>
      <c r="O65" s="183"/>
      <c r="P65" s="183"/>
      <c r="Q65" s="161"/>
      <c r="R65" s="161"/>
      <c r="S65" s="438"/>
      <c r="T65" s="161"/>
      <c r="U65" s="161"/>
      <c r="V65" s="161"/>
    </row>
    <row r="66" spans="1:22" s="156" customFormat="1" ht="16.2" hidden="1">
      <c r="A66" s="122" t="str">
        <f t="shared" si="0"/>
        <v>71010301000000</v>
      </c>
      <c r="B66" s="124" t="s">
        <v>439</v>
      </c>
      <c r="C66" s="117" t="s">
        <v>106</v>
      </c>
      <c r="D66" s="118" t="s">
        <v>442</v>
      </c>
      <c r="E66" s="119" t="s">
        <v>106</v>
      </c>
      <c r="F66" s="128" t="s">
        <v>441</v>
      </c>
      <c r="G66" s="129" t="s">
        <v>440</v>
      </c>
      <c r="H66" s="165">
        <v>2130</v>
      </c>
      <c r="I66" s="166" t="s">
        <v>106</v>
      </c>
      <c r="J66" s="167">
        <v>3</v>
      </c>
      <c r="K66" s="167">
        <v>0</v>
      </c>
      <c r="L66" s="168" t="s">
        <v>144</v>
      </c>
      <c r="M66" s="176"/>
      <c r="N66" s="188">
        <f>+N68</f>
        <v>0</v>
      </c>
      <c r="O66" s="188">
        <f>+O68</f>
        <v>0</v>
      </c>
      <c r="P66" s="188">
        <f>+P68</f>
        <v>0</v>
      </c>
      <c r="Q66" s="161"/>
      <c r="R66" s="161"/>
      <c r="S66" s="438"/>
      <c r="T66" s="161"/>
      <c r="U66" s="161"/>
      <c r="V66" s="161"/>
    </row>
    <row r="67" spans="1:22" ht="16.2" hidden="1">
      <c r="A67" s="122" t="str">
        <f t="shared" si="0"/>
        <v>71010301000001</v>
      </c>
      <c r="B67" s="124" t="s">
        <v>439</v>
      </c>
      <c r="C67" s="117" t="s">
        <v>106</v>
      </c>
      <c r="D67" s="118" t="s">
        <v>442</v>
      </c>
      <c r="E67" s="119" t="s">
        <v>106</v>
      </c>
      <c r="F67" s="128" t="s">
        <v>441</v>
      </c>
      <c r="G67" s="129" t="s">
        <v>96</v>
      </c>
      <c r="H67" s="17"/>
      <c r="I67" s="18"/>
      <c r="J67" s="19"/>
      <c r="K67" s="19"/>
      <c r="L67" s="30" t="s">
        <v>110</v>
      </c>
      <c r="M67" s="49"/>
      <c r="N67" s="190"/>
      <c r="O67" s="190"/>
      <c r="P67" s="190"/>
      <c r="Q67" s="161"/>
      <c r="R67" s="161"/>
      <c r="S67" s="438"/>
      <c r="T67" s="161"/>
      <c r="U67" s="161"/>
      <c r="V67" s="161"/>
    </row>
    <row r="68" spans="1:22" s="115" customFormat="1" ht="26.4" hidden="1">
      <c r="A68" s="122" t="str">
        <f t="shared" si="0"/>
        <v>71010301010000</v>
      </c>
      <c r="B68" s="124" t="s">
        <v>439</v>
      </c>
      <c r="C68" s="117" t="s">
        <v>106</v>
      </c>
      <c r="D68" s="118" t="s">
        <v>442</v>
      </c>
      <c r="E68" s="119" t="s">
        <v>106</v>
      </c>
      <c r="F68" s="128" t="s">
        <v>106</v>
      </c>
      <c r="G68" s="129" t="s">
        <v>440</v>
      </c>
      <c r="H68" s="151">
        <v>2133</v>
      </c>
      <c r="I68" s="152" t="s">
        <v>106</v>
      </c>
      <c r="J68" s="153">
        <v>3</v>
      </c>
      <c r="K68" s="153">
        <v>1</v>
      </c>
      <c r="L68" s="154" t="s">
        <v>145</v>
      </c>
      <c r="M68" s="155"/>
      <c r="N68" s="192">
        <f>+N70</f>
        <v>0</v>
      </c>
      <c r="O68" s="192">
        <f>+O70</f>
        <v>0</v>
      </c>
      <c r="P68" s="192">
        <f>+P70</f>
        <v>0</v>
      </c>
      <c r="Q68" s="161"/>
      <c r="R68" s="161"/>
      <c r="S68" s="438"/>
      <c r="T68" s="161"/>
      <c r="U68" s="161"/>
      <c r="V68" s="161"/>
    </row>
    <row r="69" spans="1:22" ht="16.2" hidden="1">
      <c r="A69" s="122" t="str">
        <f t="shared" si="0"/>
        <v>71010301014111</v>
      </c>
      <c r="B69" s="124" t="s">
        <v>439</v>
      </c>
      <c r="C69" s="117" t="s">
        <v>106</v>
      </c>
      <c r="D69" s="118" t="s">
        <v>442</v>
      </c>
      <c r="E69" s="119" t="s">
        <v>106</v>
      </c>
      <c r="F69" s="120" t="s">
        <v>106</v>
      </c>
      <c r="G69" s="121">
        <v>4111</v>
      </c>
      <c r="H69" s="17"/>
      <c r="I69" s="25"/>
      <c r="J69" s="26"/>
      <c r="K69" s="26"/>
      <c r="L69" s="20" t="s">
        <v>108</v>
      </c>
      <c r="M69" s="44"/>
      <c r="N69" s="190"/>
      <c r="O69" s="190"/>
      <c r="P69" s="190"/>
      <c r="Q69" s="161"/>
      <c r="R69" s="161"/>
      <c r="S69" s="438"/>
      <c r="T69" s="161"/>
      <c r="U69" s="161"/>
      <c r="V69" s="161"/>
    </row>
    <row r="70" spans="1:22" ht="41.4" hidden="1">
      <c r="A70" s="122" t="str">
        <f t="shared" si="0"/>
        <v>71010301014212</v>
      </c>
      <c r="B70" s="124" t="s">
        <v>439</v>
      </c>
      <c r="C70" s="117" t="s">
        <v>106</v>
      </c>
      <c r="D70" s="118" t="s">
        <v>442</v>
      </c>
      <c r="E70" s="119" t="s">
        <v>106</v>
      </c>
      <c r="F70" s="120" t="s">
        <v>106</v>
      </c>
      <c r="G70" s="121">
        <v>4212</v>
      </c>
      <c r="H70" s="45"/>
      <c r="I70" s="147"/>
      <c r="J70" s="148"/>
      <c r="K70" s="148"/>
      <c r="L70" s="27" t="s">
        <v>146</v>
      </c>
      <c r="M70" s="28"/>
      <c r="N70" s="197">
        <f>O70+P70</f>
        <v>0</v>
      </c>
      <c r="O70" s="197">
        <f>SUM(O71:O83)</f>
        <v>0</v>
      </c>
      <c r="P70" s="197">
        <f>SUM(P71:P83)</f>
        <v>0</v>
      </c>
      <c r="Q70" s="161"/>
      <c r="R70" s="161"/>
      <c r="S70" s="438"/>
      <c r="T70" s="161"/>
      <c r="U70" s="161"/>
      <c r="V70" s="161"/>
    </row>
    <row r="71" spans="1:22" ht="16.2" hidden="1">
      <c r="A71" s="122" t="str">
        <f t="shared" si="0"/>
        <v>71010301014213</v>
      </c>
      <c r="B71" s="124" t="s">
        <v>439</v>
      </c>
      <c r="C71" s="117" t="s">
        <v>106</v>
      </c>
      <c r="D71" s="118" t="s">
        <v>442</v>
      </c>
      <c r="E71" s="119" t="s">
        <v>106</v>
      </c>
      <c r="F71" s="120" t="s">
        <v>106</v>
      </c>
      <c r="G71" s="121">
        <v>4213</v>
      </c>
      <c r="H71" s="17"/>
      <c r="I71" s="25"/>
      <c r="J71" s="26"/>
      <c r="K71" s="26"/>
      <c r="L71" s="29" t="s">
        <v>112</v>
      </c>
      <c r="M71" s="13">
        <v>4111</v>
      </c>
      <c r="N71" s="183">
        <f t="shared" ref="N71:N83" si="6">O71+P71</f>
        <v>0</v>
      </c>
      <c r="O71" s="183"/>
      <c r="P71" s="183"/>
      <c r="Q71" s="161"/>
      <c r="R71" s="161"/>
      <c r="S71" s="438"/>
      <c r="T71" s="161"/>
      <c r="U71" s="161"/>
      <c r="V71" s="161"/>
    </row>
    <row r="72" spans="1:22" ht="16.2" hidden="1">
      <c r="A72" s="122" t="str">
        <f t="shared" si="0"/>
        <v>71010301014214</v>
      </c>
      <c r="B72" s="124" t="s">
        <v>439</v>
      </c>
      <c r="C72" s="117" t="s">
        <v>106</v>
      </c>
      <c r="D72" s="118" t="s">
        <v>442</v>
      </c>
      <c r="E72" s="119" t="s">
        <v>106</v>
      </c>
      <c r="F72" s="120" t="s">
        <v>106</v>
      </c>
      <c r="G72" s="121">
        <v>4214</v>
      </c>
      <c r="H72" s="17"/>
      <c r="I72" s="25"/>
      <c r="J72" s="26"/>
      <c r="K72" s="26"/>
      <c r="L72" s="29" t="s">
        <v>114</v>
      </c>
      <c r="M72" s="33">
        <v>4212</v>
      </c>
      <c r="N72" s="183">
        <f t="shared" si="6"/>
        <v>0</v>
      </c>
      <c r="O72" s="183"/>
      <c r="P72" s="183"/>
      <c r="Q72" s="161"/>
      <c r="R72" s="161"/>
      <c r="S72" s="438"/>
      <c r="T72" s="161"/>
      <c r="U72" s="161"/>
      <c r="V72" s="161"/>
    </row>
    <row r="73" spans="1:22" ht="16.2" hidden="1">
      <c r="A73" s="122" t="str">
        <f t="shared" si="0"/>
        <v>71010301014216</v>
      </c>
      <c r="B73" s="124" t="s">
        <v>439</v>
      </c>
      <c r="C73" s="117" t="s">
        <v>106</v>
      </c>
      <c r="D73" s="118" t="s">
        <v>442</v>
      </c>
      <c r="E73" s="119" t="s">
        <v>106</v>
      </c>
      <c r="F73" s="120" t="s">
        <v>106</v>
      </c>
      <c r="G73" s="121">
        <v>4216</v>
      </c>
      <c r="H73" s="17"/>
      <c r="I73" s="25"/>
      <c r="J73" s="26"/>
      <c r="K73" s="26"/>
      <c r="L73" s="29" t="s">
        <v>115</v>
      </c>
      <c r="M73" s="33">
        <v>4213</v>
      </c>
      <c r="N73" s="183">
        <f t="shared" si="6"/>
        <v>0</v>
      </c>
      <c r="O73" s="183"/>
      <c r="P73" s="183"/>
      <c r="Q73" s="161"/>
      <c r="R73" s="161"/>
      <c r="S73" s="438"/>
      <c r="T73" s="161"/>
      <c r="U73" s="161"/>
      <c r="V73" s="161"/>
    </row>
    <row r="74" spans="1:22" ht="16.2" hidden="1">
      <c r="A74" s="122" t="str">
        <f t="shared" si="0"/>
        <v>71010301014231</v>
      </c>
      <c r="B74" s="124" t="s">
        <v>439</v>
      </c>
      <c r="C74" s="117" t="s">
        <v>106</v>
      </c>
      <c r="D74" s="118" t="s">
        <v>442</v>
      </c>
      <c r="E74" s="119" t="s">
        <v>106</v>
      </c>
      <c r="F74" s="120" t="s">
        <v>106</v>
      </c>
      <c r="G74" s="121">
        <v>4231</v>
      </c>
      <c r="H74" s="17"/>
      <c r="I74" s="25"/>
      <c r="J74" s="26"/>
      <c r="K74" s="26"/>
      <c r="L74" s="29" t="s">
        <v>116</v>
      </c>
      <c r="M74" s="33">
        <v>4214</v>
      </c>
      <c r="N74" s="183">
        <f t="shared" si="6"/>
        <v>0</v>
      </c>
      <c r="O74" s="183"/>
      <c r="P74" s="183"/>
      <c r="Q74" s="161"/>
      <c r="R74" s="161"/>
      <c r="S74" s="438"/>
      <c r="T74" s="161"/>
      <c r="U74" s="161"/>
      <c r="V74" s="161"/>
    </row>
    <row r="75" spans="1:22" ht="16.2" hidden="1">
      <c r="A75" s="122" t="str">
        <f t="shared" si="0"/>
        <v>71010301014252</v>
      </c>
      <c r="B75" s="124" t="s">
        <v>439</v>
      </c>
      <c r="C75" s="117" t="s">
        <v>106</v>
      </c>
      <c r="D75" s="118" t="s">
        <v>442</v>
      </c>
      <c r="E75" s="119" t="s">
        <v>106</v>
      </c>
      <c r="F75" s="120" t="s">
        <v>106</v>
      </c>
      <c r="G75" s="121">
        <v>4252</v>
      </c>
      <c r="H75" s="17"/>
      <c r="I75" s="25"/>
      <c r="J75" s="26"/>
      <c r="K75" s="26"/>
      <c r="L75" s="29" t="s">
        <v>147</v>
      </c>
      <c r="M75" s="33">
        <v>4216</v>
      </c>
      <c r="N75" s="183">
        <f t="shared" si="6"/>
        <v>0</v>
      </c>
      <c r="O75" s="183"/>
      <c r="P75" s="183"/>
      <c r="Q75" s="161"/>
      <c r="R75" s="161"/>
      <c r="S75" s="438"/>
      <c r="T75" s="161"/>
      <c r="U75" s="161"/>
      <c r="V75" s="161"/>
    </row>
    <row r="76" spans="1:22" ht="16.2" hidden="1">
      <c r="A76" s="122" t="str">
        <f t="shared" si="0"/>
        <v>71010301014261</v>
      </c>
      <c r="B76" s="124" t="s">
        <v>439</v>
      </c>
      <c r="C76" s="117" t="s">
        <v>106</v>
      </c>
      <c r="D76" s="118" t="s">
        <v>442</v>
      </c>
      <c r="E76" s="119" t="s">
        <v>106</v>
      </c>
      <c r="F76" s="120" t="s">
        <v>106</v>
      </c>
      <c r="G76" s="121">
        <v>4261</v>
      </c>
      <c r="H76" s="17"/>
      <c r="I76" s="25"/>
      <c r="J76" s="26"/>
      <c r="K76" s="26"/>
      <c r="L76" s="29" t="s">
        <v>148</v>
      </c>
      <c r="M76" s="33">
        <v>4231</v>
      </c>
      <c r="N76" s="183">
        <f t="shared" si="6"/>
        <v>0</v>
      </c>
      <c r="O76" s="183"/>
      <c r="P76" s="183"/>
      <c r="Q76" s="161"/>
      <c r="R76" s="161"/>
      <c r="S76" s="438"/>
      <c r="T76" s="161"/>
      <c r="U76" s="161"/>
      <c r="V76" s="161"/>
    </row>
    <row r="77" spans="1:22" ht="16.2" hidden="1">
      <c r="A77" s="122" t="str">
        <f t="shared" si="0"/>
        <v>71010301014267</v>
      </c>
      <c r="B77" s="124" t="s">
        <v>439</v>
      </c>
      <c r="C77" s="117" t="s">
        <v>106</v>
      </c>
      <c r="D77" s="118" t="s">
        <v>442</v>
      </c>
      <c r="E77" s="119" t="s">
        <v>106</v>
      </c>
      <c r="F77" s="120" t="s">
        <v>106</v>
      </c>
      <c r="G77" s="121">
        <v>4267</v>
      </c>
      <c r="H77" s="17"/>
      <c r="I77" s="25"/>
      <c r="J77" s="26"/>
      <c r="K77" s="26"/>
      <c r="L77" s="29" t="s">
        <v>126</v>
      </c>
      <c r="M77" s="12">
        <v>4241</v>
      </c>
      <c r="N77" s="183">
        <f t="shared" si="6"/>
        <v>0</v>
      </c>
      <c r="O77" s="183"/>
      <c r="P77" s="183"/>
      <c r="Q77" s="161"/>
      <c r="R77" s="161"/>
      <c r="S77" s="438"/>
      <c r="T77" s="161"/>
      <c r="U77" s="161"/>
      <c r="V77" s="161"/>
    </row>
    <row r="78" spans="1:22" ht="26.4" hidden="1">
      <c r="A78" s="122" t="str">
        <f t="shared" si="0"/>
        <v>71010301014823</v>
      </c>
      <c r="B78" s="124" t="s">
        <v>439</v>
      </c>
      <c r="C78" s="117" t="s">
        <v>106</v>
      </c>
      <c r="D78" s="118" t="s">
        <v>442</v>
      </c>
      <c r="E78" s="119" t="s">
        <v>106</v>
      </c>
      <c r="F78" s="120" t="s">
        <v>106</v>
      </c>
      <c r="G78" s="121">
        <v>4823</v>
      </c>
      <c r="H78" s="17"/>
      <c r="I78" s="25"/>
      <c r="J78" s="26"/>
      <c r="K78" s="26"/>
      <c r="L78" s="29" t="s">
        <v>127</v>
      </c>
      <c r="M78" s="33">
        <v>4252</v>
      </c>
      <c r="N78" s="183">
        <f t="shared" si="6"/>
        <v>0</v>
      </c>
      <c r="O78" s="183"/>
      <c r="P78" s="183"/>
      <c r="Q78" s="161"/>
      <c r="R78" s="161"/>
      <c r="S78" s="438"/>
      <c r="T78" s="161"/>
      <c r="U78" s="161"/>
      <c r="V78" s="161"/>
    </row>
    <row r="79" spans="1:22" ht="16.2" hidden="1">
      <c r="A79" s="122" t="str">
        <f t="shared" si="0"/>
        <v>71010301015122</v>
      </c>
      <c r="B79" s="124" t="s">
        <v>439</v>
      </c>
      <c r="C79" s="117" t="s">
        <v>106</v>
      </c>
      <c r="D79" s="118" t="s">
        <v>442</v>
      </c>
      <c r="E79" s="119" t="s">
        <v>106</v>
      </c>
      <c r="F79" s="120" t="s">
        <v>106</v>
      </c>
      <c r="G79" s="121">
        <v>5122</v>
      </c>
      <c r="H79" s="17"/>
      <c r="I79" s="25"/>
      <c r="J79" s="26"/>
      <c r="K79" s="26"/>
      <c r="L79" s="29" t="s">
        <v>128</v>
      </c>
      <c r="M79" s="33">
        <v>4261</v>
      </c>
      <c r="N79" s="183">
        <f t="shared" si="6"/>
        <v>0</v>
      </c>
      <c r="O79" s="183"/>
      <c r="P79" s="183"/>
      <c r="Q79" s="161"/>
      <c r="R79" s="161"/>
      <c r="S79" s="438"/>
      <c r="T79" s="161"/>
      <c r="U79" s="161"/>
      <c r="V79" s="161"/>
    </row>
    <row r="80" spans="1:22" s="170" customFormat="1" ht="16.2" hidden="1">
      <c r="A80" s="122" t="str">
        <f t="shared" si="0"/>
        <v>71010500000000</v>
      </c>
      <c r="B80" s="124" t="s">
        <v>439</v>
      </c>
      <c r="C80" s="117" t="s">
        <v>106</v>
      </c>
      <c r="D80" s="118" t="s">
        <v>149</v>
      </c>
      <c r="E80" s="119" t="s">
        <v>441</v>
      </c>
      <c r="F80" s="128" t="s">
        <v>441</v>
      </c>
      <c r="G80" s="129" t="s">
        <v>440</v>
      </c>
      <c r="H80" s="17"/>
      <c r="I80" s="25"/>
      <c r="J80" s="26"/>
      <c r="K80" s="26"/>
      <c r="L80" s="29" t="s">
        <v>130</v>
      </c>
      <c r="M80" s="33">
        <v>4267</v>
      </c>
      <c r="N80" s="183">
        <f t="shared" si="6"/>
        <v>0</v>
      </c>
      <c r="O80" s="183"/>
      <c r="P80" s="183"/>
      <c r="Q80" s="161"/>
      <c r="R80" s="161"/>
      <c r="S80" s="438"/>
      <c r="T80" s="161"/>
      <c r="U80" s="161"/>
      <c r="V80" s="161"/>
    </row>
    <row r="81" spans="1:22" ht="16.2" hidden="1">
      <c r="A81" s="122" t="str">
        <f t="shared" si="0"/>
        <v>71010500000001</v>
      </c>
      <c r="B81" s="124" t="s">
        <v>439</v>
      </c>
      <c r="C81" s="117" t="s">
        <v>106</v>
      </c>
      <c r="D81" s="118" t="s">
        <v>149</v>
      </c>
      <c r="E81" s="119" t="s">
        <v>441</v>
      </c>
      <c r="F81" s="128" t="s">
        <v>441</v>
      </c>
      <c r="G81" s="129" t="s">
        <v>96</v>
      </c>
      <c r="H81" s="17"/>
      <c r="I81" s="25"/>
      <c r="J81" s="26"/>
      <c r="K81" s="26"/>
      <c r="L81" s="32" t="s">
        <v>133</v>
      </c>
      <c r="M81" s="33">
        <v>4823</v>
      </c>
      <c r="N81" s="183">
        <f t="shared" si="6"/>
        <v>0</v>
      </c>
      <c r="O81" s="183"/>
      <c r="P81" s="183"/>
      <c r="Q81" s="161"/>
      <c r="R81" s="161"/>
      <c r="S81" s="438"/>
      <c r="T81" s="161"/>
      <c r="U81" s="161"/>
      <c r="V81" s="161"/>
    </row>
    <row r="82" spans="1:22" s="156" customFormat="1" ht="16.2" hidden="1">
      <c r="A82" s="122" t="str">
        <f t="shared" si="0"/>
        <v>71010501000000</v>
      </c>
      <c r="B82" s="124" t="s">
        <v>439</v>
      </c>
      <c r="C82" s="117" t="s">
        <v>106</v>
      </c>
      <c r="D82" s="118" t="s">
        <v>149</v>
      </c>
      <c r="E82" s="119" t="s">
        <v>106</v>
      </c>
      <c r="F82" s="128" t="s">
        <v>441</v>
      </c>
      <c r="G82" s="129" t="s">
        <v>440</v>
      </c>
      <c r="H82" s="17"/>
      <c r="I82" s="25"/>
      <c r="J82" s="26"/>
      <c r="K82" s="26"/>
      <c r="L82" s="32" t="s">
        <v>134</v>
      </c>
      <c r="M82" s="48">
        <v>4861</v>
      </c>
      <c r="N82" s="183">
        <f t="shared" si="6"/>
        <v>0</v>
      </c>
      <c r="O82" s="183"/>
      <c r="P82" s="183"/>
      <c r="Q82" s="161"/>
      <c r="R82" s="161"/>
      <c r="S82" s="438"/>
      <c r="T82" s="161"/>
      <c r="U82" s="161"/>
      <c r="V82" s="161"/>
    </row>
    <row r="83" spans="1:22" ht="16.2" hidden="1">
      <c r="A83" s="122" t="str">
        <f t="shared" si="0"/>
        <v>71010501000001</v>
      </c>
      <c r="B83" s="124" t="s">
        <v>439</v>
      </c>
      <c r="C83" s="117" t="s">
        <v>106</v>
      </c>
      <c r="D83" s="118" t="s">
        <v>149</v>
      </c>
      <c r="E83" s="119" t="s">
        <v>106</v>
      </c>
      <c r="F83" s="128" t="s">
        <v>441</v>
      </c>
      <c r="G83" s="129" t="s">
        <v>96</v>
      </c>
      <c r="H83" s="17"/>
      <c r="I83" s="25"/>
      <c r="J83" s="26"/>
      <c r="K83" s="26"/>
      <c r="L83" s="29" t="s">
        <v>136</v>
      </c>
      <c r="M83" s="12">
        <v>5122</v>
      </c>
      <c r="N83" s="183">
        <f t="shared" si="6"/>
        <v>0</v>
      </c>
      <c r="O83" s="183"/>
      <c r="P83" s="183"/>
      <c r="Q83" s="161"/>
      <c r="R83" s="161"/>
      <c r="S83" s="438"/>
      <c r="T83" s="161"/>
      <c r="U83" s="161"/>
      <c r="V83" s="161"/>
    </row>
    <row r="84" spans="1:22" s="115" customFormat="1" ht="27.6" hidden="1">
      <c r="A84" s="122" t="str">
        <f t="shared" si="0"/>
        <v>71010501010000</v>
      </c>
      <c r="B84" s="124" t="s">
        <v>439</v>
      </c>
      <c r="C84" s="117" t="s">
        <v>106</v>
      </c>
      <c r="D84" s="118" t="s">
        <v>149</v>
      </c>
      <c r="E84" s="119" t="s">
        <v>106</v>
      </c>
      <c r="F84" s="128" t="s">
        <v>106</v>
      </c>
      <c r="G84" s="129" t="s">
        <v>440</v>
      </c>
      <c r="H84" s="165">
        <v>2150</v>
      </c>
      <c r="I84" s="166" t="s">
        <v>106</v>
      </c>
      <c r="J84" s="167">
        <v>5</v>
      </c>
      <c r="K84" s="167">
        <v>0</v>
      </c>
      <c r="L84" s="168" t="s">
        <v>150</v>
      </c>
      <c r="M84" s="176"/>
      <c r="N84" s="188">
        <f>+N86</f>
        <v>0</v>
      </c>
      <c r="O84" s="188">
        <f>+O86</f>
        <v>0</v>
      </c>
      <c r="P84" s="188">
        <f>+P86</f>
        <v>0</v>
      </c>
      <c r="Q84" s="161"/>
      <c r="R84" s="161"/>
      <c r="S84" s="438"/>
      <c r="T84" s="161"/>
      <c r="U84" s="161"/>
      <c r="V84" s="161"/>
    </row>
    <row r="85" spans="1:22" ht="16.2" hidden="1">
      <c r="A85" s="122" t="str">
        <f t="shared" si="0"/>
        <v>71010501015134</v>
      </c>
      <c r="B85" s="124" t="s">
        <v>439</v>
      </c>
      <c r="C85" s="117" t="s">
        <v>106</v>
      </c>
      <c r="D85" s="118" t="s">
        <v>149</v>
      </c>
      <c r="E85" s="119" t="s">
        <v>106</v>
      </c>
      <c r="F85" s="120" t="s">
        <v>106</v>
      </c>
      <c r="G85" s="121">
        <v>5134</v>
      </c>
      <c r="H85" s="25"/>
      <c r="I85" s="18"/>
      <c r="J85" s="19"/>
      <c r="K85" s="19"/>
      <c r="L85" s="30" t="s">
        <v>110</v>
      </c>
      <c r="M85" s="31"/>
      <c r="N85" s="190"/>
      <c r="O85" s="190"/>
      <c r="P85" s="190"/>
      <c r="Q85" s="161"/>
      <c r="R85" s="161"/>
      <c r="S85" s="438"/>
      <c r="T85" s="161"/>
      <c r="U85" s="161"/>
      <c r="V85" s="161"/>
    </row>
    <row r="86" spans="1:22" s="115" customFormat="1" ht="26.4" hidden="1">
      <c r="A86" s="122" t="str">
        <f t="shared" si="0"/>
        <v>71010501020000</v>
      </c>
      <c r="B86" s="124" t="s">
        <v>439</v>
      </c>
      <c r="C86" s="117" t="s">
        <v>106</v>
      </c>
      <c r="D86" s="118" t="s">
        <v>149</v>
      </c>
      <c r="E86" s="119" t="s">
        <v>106</v>
      </c>
      <c r="F86" s="128" t="s">
        <v>140</v>
      </c>
      <c r="G86" s="129" t="s">
        <v>440</v>
      </c>
      <c r="H86" s="151">
        <v>2151</v>
      </c>
      <c r="I86" s="152" t="s">
        <v>106</v>
      </c>
      <c r="J86" s="153" t="s">
        <v>151</v>
      </c>
      <c r="K86" s="153">
        <v>1</v>
      </c>
      <c r="L86" s="154" t="s">
        <v>150</v>
      </c>
      <c r="M86" s="155"/>
      <c r="N86" s="192">
        <f>+N88+N91+N93+N95+N97</f>
        <v>0</v>
      </c>
      <c r="O86" s="192">
        <f t="shared" ref="O86" si="7">+O88+O91+O93+O95+O97</f>
        <v>0</v>
      </c>
      <c r="P86" s="192">
        <f>+P88+P91+P93+P95+P97</f>
        <v>0</v>
      </c>
      <c r="Q86" s="161"/>
      <c r="R86" s="161"/>
      <c r="S86" s="438"/>
      <c r="T86" s="161"/>
      <c r="U86" s="161"/>
      <c r="V86" s="161"/>
    </row>
    <row r="87" spans="1:22" ht="16.2" hidden="1">
      <c r="A87" s="122" t="str">
        <f t="shared" ref="A87:A169" si="8">CONCATENATE(B87,C87,D87,E87,F87,G87)</f>
        <v>71010501025134</v>
      </c>
      <c r="B87" s="124" t="s">
        <v>439</v>
      </c>
      <c r="C87" s="117" t="s">
        <v>106</v>
      </c>
      <c r="D87" s="118" t="s">
        <v>149</v>
      </c>
      <c r="E87" s="119" t="s">
        <v>106</v>
      </c>
      <c r="F87" s="120" t="s">
        <v>140</v>
      </c>
      <c r="G87" s="121">
        <v>5134</v>
      </c>
      <c r="H87" s="25"/>
      <c r="I87" s="25"/>
      <c r="J87" s="26"/>
      <c r="K87" s="26"/>
      <c r="L87" s="30" t="s">
        <v>108</v>
      </c>
      <c r="M87" s="31"/>
      <c r="N87" s="190"/>
      <c r="O87" s="190"/>
      <c r="P87" s="190"/>
      <c r="Q87" s="161"/>
      <c r="R87" s="161"/>
      <c r="S87" s="438"/>
      <c r="T87" s="161"/>
      <c r="U87" s="161"/>
      <c r="V87" s="161"/>
    </row>
    <row r="88" spans="1:22" s="115" customFormat="1" ht="16.2" hidden="1">
      <c r="A88" s="122" t="str">
        <f t="shared" si="8"/>
        <v>71010501030000</v>
      </c>
      <c r="B88" s="124" t="s">
        <v>439</v>
      </c>
      <c r="C88" s="117" t="s">
        <v>106</v>
      </c>
      <c r="D88" s="118" t="s">
        <v>149</v>
      </c>
      <c r="E88" s="119" t="s">
        <v>106</v>
      </c>
      <c r="F88" s="128" t="s">
        <v>442</v>
      </c>
      <c r="G88" s="129" t="s">
        <v>440</v>
      </c>
      <c r="H88" s="45"/>
      <c r="I88" s="147"/>
      <c r="J88" s="148"/>
      <c r="K88" s="148"/>
      <c r="L88" s="27" t="s">
        <v>152</v>
      </c>
      <c r="M88" s="28"/>
      <c r="N88" s="197">
        <f>O88+P88</f>
        <v>0</v>
      </c>
      <c r="O88" s="197">
        <f>SUM(O89:O90)</f>
        <v>0</v>
      </c>
      <c r="P88" s="197">
        <f>SUM(P90)</f>
        <v>0</v>
      </c>
      <c r="Q88" s="161"/>
      <c r="R88" s="161"/>
      <c r="S88" s="438"/>
      <c r="T88" s="161"/>
      <c r="U88" s="161"/>
      <c r="V88" s="161"/>
    </row>
    <row r="89" spans="1:22" ht="16.2" hidden="1">
      <c r="B89" s="124"/>
      <c r="H89" s="25"/>
      <c r="I89" s="25"/>
      <c r="J89" s="26"/>
      <c r="K89" s="26"/>
      <c r="L89" s="32" t="s">
        <v>134</v>
      </c>
      <c r="M89" s="48">
        <v>4861</v>
      </c>
      <c r="N89" s="183">
        <f t="shared" ref="N89:N98" si="9">O89+P89</f>
        <v>0</v>
      </c>
      <c r="O89" s="183"/>
      <c r="P89" s="183"/>
      <c r="Q89" s="161"/>
      <c r="R89" s="161"/>
      <c r="S89" s="438"/>
      <c r="T89" s="161"/>
      <c r="U89" s="161"/>
      <c r="V89" s="161"/>
    </row>
    <row r="90" spans="1:22" ht="16.2" hidden="1">
      <c r="A90" s="122" t="str">
        <f t="shared" si="8"/>
        <v>71010501035134</v>
      </c>
      <c r="B90" s="124" t="s">
        <v>439</v>
      </c>
      <c r="C90" s="117" t="s">
        <v>106</v>
      </c>
      <c r="D90" s="118" t="s">
        <v>149</v>
      </c>
      <c r="E90" s="119" t="s">
        <v>106</v>
      </c>
      <c r="F90" s="120" t="s">
        <v>442</v>
      </c>
      <c r="G90" s="121">
        <v>5134</v>
      </c>
      <c r="H90" s="25"/>
      <c r="I90" s="25"/>
      <c r="J90" s="26"/>
      <c r="K90" s="26"/>
      <c r="L90" s="32" t="s">
        <v>139</v>
      </c>
      <c r="M90" s="48">
        <v>5134</v>
      </c>
      <c r="N90" s="183">
        <f t="shared" si="9"/>
        <v>0</v>
      </c>
      <c r="O90" s="183"/>
      <c r="P90" s="183"/>
      <c r="Q90" s="161"/>
      <c r="R90" s="161"/>
      <c r="S90" s="438"/>
      <c r="T90" s="161"/>
      <c r="U90" s="161"/>
      <c r="V90" s="161"/>
    </row>
    <row r="91" spans="1:22" s="115" customFormat="1" ht="27.6" hidden="1">
      <c r="A91" s="122" t="str">
        <f t="shared" si="8"/>
        <v>71010501040000</v>
      </c>
      <c r="B91" s="124" t="s">
        <v>439</v>
      </c>
      <c r="C91" s="117" t="s">
        <v>106</v>
      </c>
      <c r="D91" s="118" t="s">
        <v>149</v>
      </c>
      <c r="E91" s="119" t="s">
        <v>106</v>
      </c>
      <c r="F91" s="128" t="s">
        <v>155</v>
      </c>
      <c r="G91" s="129" t="s">
        <v>440</v>
      </c>
      <c r="H91" s="45"/>
      <c r="I91" s="147"/>
      <c r="J91" s="148"/>
      <c r="K91" s="148"/>
      <c r="L91" s="27" t="s">
        <v>153</v>
      </c>
      <c r="M91" s="28"/>
      <c r="N91" s="197">
        <f>O91+P91</f>
        <v>0</v>
      </c>
      <c r="O91" s="197">
        <f>SUM(O92)</f>
        <v>0</v>
      </c>
      <c r="P91" s="197">
        <f>SUM(P92)</f>
        <v>0</v>
      </c>
      <c r="Q91" s="161"/>
      <c r="R91" s="161"/>
      <c r="S91" s="438"/>
      <c r="T91" s="161"/>
      <c r="U91" s="161"/>
      <c r="V91" s="161"/>
    </row>
    <row r="92" spans="1:22" ht="16.2" hidden="1">
      <c r="A92" s="122" t="str">
        <f t="shared" si="8"/>
        <v>71010501045134</v>
      </c>
      <c r="B92" s="124" t="s">
        <v>439</v>
      </c>
      <c r="C92" s="117" t="s">
        <v>106</v>
      </c>
      <c r="D92" s="118" t="s">
        <v>149</v>
      </c>
      <c r="E92" s="119" t="s">
        <v>106</v>
      </c>
      <c r="F92" s="120" t="s">
        <v>155</v>
      </c>
      <c r="G92" s="121">
        <v>5134</v>
      </c>
      <c r="H92" s="25"/>
      <c r="I92" s="25"/>
      <c r="J92" s="26"/>
      <c r="K92" s="26"/>
      <c r="L92" s="32" t="s">
        <v>139</v>
      </c>
      <c r="M92" s="48">
        <v>5134</v>
      </c>
      <c r="N92" s="183">
        <f t="shared" si="9"/>
        <v>0</v>
      </c>
      <c r="O92" s="183"/>
      <c r="P92" s="183"/>
      <c r="Q92" s="161"/>
      <c r="R92" s="161"/>
      <c r="S92" s="438"/>
      <c r="T92" s="161"/>
      <c r="U92" s="161"/>
      <c r="V92" s="161"/>
    </row>
    <row r="93" spans="1:22" ht="27.6" hidden="1">
      <c r="A93" s="122" t="str">
        <f>CONCATENATE(B93,C93,D93,E93,F93,G93)</f>
        <v>71080202000001</v>
      </c>
      <c r="B93" s="124" t="s">
        <v>439</v>
      </c>
      <c r="C93" s="117" t="s">
        <v>185</v>
      </c>
      <c r="D93" s="118" t="s">
        <v>140</v>
      </c>
      <c r="E93" s="119" t="s">
        <v>140</v>
      </c>
      <c r="F93" s="120" t="s">
        <v>441</v>
      </c>
      <c r="G93" s="129" t="s">
        <v>96</v>
      </c>
      <c r="H93" s="45"/>
      <c r="I93" s="147"/>
      <c r="J93" s="148"/>
      <c r="K93" s="148"/>
      <c r="L93" s="27" t="s">
        <v>860</v>
      </c>
      <c r="M93" s="28"/>
      <c r="N93" s="197">
        <f>O93+P93</f>
        <v>0</v>
      </c>
      <c r="O93" s="197">
        <f>SUM(O94)</f>
        <v>0</v>
      </c>
      <c r="P93" s="197">
        <f>SUM(P94)</f>
        <v>0</v>
      </c>
      <c r="Q93" s="161"/>
      <c r="R93" s="161"/>
      <c r="S93" s="438"/>
      <c r="T93" s="161"/>
      <c r="U93" s="161"/>
      <c r="V93" s="161"/>
    </row>
    <row r="94" spans="1:22" s="115" customFormat="1" ht="16.2" hidden="1">
      <c r="A94" s="122" t="str">
        <f>CONCATENATE(B94,C94,D94,E94,F94,G94)</f>
        <v>71080202010000</v>
      </c>
      <c r="B94" s="124" t="s">
        <v>439</v>
      </c>
      <c r="C94" s="117" t="s">
        <v>185</v>
      </c>
      <c r="D94" s="118" t="s">
        <v>140</v>
      </c>
      <c r="E94" s="119" t="s">
        <v>140</v>
      </c>
      <c r="F94" s="120" t="s">
        <v>106</v>
      </c>
      <c r="G94" s="129" t="s">
        <v>440</v>
      </c>
      <c r="H94" s="25"/>
      <c r="I94" s="25"/>
      <c r="J94" s="26"/>
      <c r="K94" s="26"/>
      <c r="L94" s="32" t="s">
        <v>139</v>
      </c>
      <c r="M94" s="48">
        <v>5134</v>
      </c>
      <c r="N94" s="183">
        <f t="shared" ref="N94" si="10">O94+P94</f>
        <v>0</v>
      </c>
      <c r="O94" s="183">
        <v>0</v>
      </c>
      <c r="P94" s="183"/>
      <c r="Q94" s="161"/>
      <c r="R94" s="161"/>
      <c r="S94" s="438"/>
      <c r="T94" s="161"/>
      <c r="U94" s="161"/>
      <c r="V94" s="161"/>
    </row>
    <row r="95" spans="1:22" s="170" customFormat="1" ht="27.6" hidden="1">
      <c r="A95" s="122" t="str">
        <f t="shared" si="8"/>
        <v>71010600000000</v>
      </c>
      <c r="B95" s="124" t="s">
        <v>439</v>
      </c>
      <c r="C95" s="117" t="s">
        <v>106</v>
      </c>
      <c r="D95" s="118" t="s">
        <v>157</v>
      </c>
      <c r="E95" s="119" t="s">
        <v>441</v>
      </c>
      <c r="F95" s="128" t="s">
        <v>441</v>
      </c>
      <c r="G95" s="129" t="s">
        <v>440</v>
      </c>
      <c r="H95" s="45"/>
      <c r="I95" s="147"/>
      <c r="J95" s="148"/>
      <c r="K95" s="148"/>
      <c r="L95" s="27" t="s">
        <v>154</v>
      </c>
      <c r="M95" s="28"/>
      <c r="N95" s="197">
        <f>O95+P95</f>
        <v>0</v>
      </c>
      <c r="O95" s="197">
        <f>SUM(O96)</f>
        <v>0</v>
      </c>
      <c r="P95" s="197">
        <f>SUM(P96)</f>
        <v>0</v>
      </c>
      <c r="Q95" s="161"/>
      <c r="R95" s="161"/>
      <c r="S95" s="438"/>
      <c r="T95" s="161"/>
      <c r="U95" s="161"/>
      <c r="V95" s="161"/>
    </row>
    <row r="96" spans="1:22" ht="16.2" hidden="1">
      <c r="A96" s="122" t="str">
        <f t="shared" si="8"/>
        <v>71010600000001</v>
      </c>
      <c r="B96" s="124" t="s">
        <v>439</v>
      </c>
      <c r="C96" s="117" t="s">
        <v>106</v>
      </c>
      <c r="D96" s="118" t="s">
        <v>157</v>
      </c>
      <c r="E96" s="119" t="s">
        <v>441</v>
      </c>
      <c r="F96" s="128" t="s">
        <v>441</v>
      </c>
      <c r="G96" s="129" t="s">
        <v>96</v>
      </c>
      <c r="H96" s="25"/>
      <c r="I96" s="25"/>
      <c r="J96" s="26"/>
      <c r="K96" s="26"/>
      <c r="L96" s="32" t="s">
        <v>139</v>
      </c>
      <c r="M96" s="48">
        <v>5134</v>
      </c>
      <c r="N96" s="183">
        <f t="shared" si="9"/>
        <v>0</v>
      </c>
      <c r="O96" s="183"/>
      <c r="P96" s="183"/>
      <c r="Q96" s="161"/>
      <c r="R96" s="161"/>
      <c r="S96" s="438"/>
      <c r="T96" s="161"/>
      <c r="U96" s="161"/>
      <c r="V96" s="161"/>
    </row>
    <row r="97" spans="1:22" s="156" customFormat="1" ht="16.2" hidden="1">
      <c r="A97" s="122" t="str">
        <f t="shared" si="8"/>
        <v>71010601000000</v>
      </c>
      <c r="B97" s="124" t="s">
        <v>439</v>
      </c>
      <c r="C97" s="117" t="s">
        <v>106</v>
      </c>
      <c r="D97" s="118" t="s">
        <v>157</v>
      </c>
      <c r="E97" s="119" t="s">
        <v>106</v>
      </c>
      <c r="F97" s="128" t="s">
        <v>441</v>
      </c>
      <c r="G97" s="129" t="s">
        <v>440</v>
      </c>
      <c r="H97" s="45"/>
      <c r="I97" s="147"/>
      <c r="J97" s="148"/>
      <c r="K97" s="148"/>
      <c r="L97" s="27" t="s">
        <v>830</v>
      </c>
      <c r="M97" s="28"/>
      <c r="N97" s="197">
        <f>O97+P97</f>
        <v>0</v>
      </c>
      <c r="O97" s="197">
        <f>SUM(O98)</f>
        <v>0</v>
      </c>
      <c r="P97" s="197">
        <f>SUM(P98)</f>
        <v>0</v>
      </c>
      <c r="Q97" s="161"/>
      <c r="R97" s="161"/>
      <c r="S97" s="438"/>
      <c r="T97" s="161"/>
      <c r="U97" s="161"/>
      <c r="V97" s="161"/>
    </row>
    <row r="98" spans="1:22" ht="16.2" hidden="1">
      <c r="A98" s="122" t="str">
        <f t="shared" si="8"/>
        <v>71010601000001</v>
      </c>
      <c r="B98" s="124" t="s">
        <v>439</v>
      </c>
      <c r="C98" s="117" t="s">
        <v>106</v>
      </c>
      <c r="D98" s="118" t="s">
        <v>157</v>
      </c>
      <c r="E98" s="119" t="s">
        <v>106</v>
      </c>
      <c r="F98" s="128" t="s">
        <v>441</v>
      </c>
      <c r="G98" s="129" t="s">
        <v>96</v>
      </c>
      <c r="H98" s="25"/>
      <c r="I98" s="25"/>
      <c r="J98" s="26"/>
      <c r="K98" s="26"/>
      <c r="L98" s="32" t="s">
        <v>139</v>
      </c>
      <c r="M98" s="48">
        <v>5134</v>
      </c>
      <c r="N98" s="183">
        <f t="shared" si="9"/>
        <v>0</v>
      </c>
      <c r="O98" s="183"/>
      <c r="P98" s="183"/>
      <c r="Q98" s="161"/>
      <c r="R98" s="161"/>
      <c r="S98" s="438"/>
      <c r="T98" s="161"/>
      <c r="U98" s="161"/>
      <c r="V98" s="161"/>
    </row>
    <row r="99" spans="1:22" s="115" customFormat="1" ht="27.6" hidden="1">
      <c r="A99" s="122" t="str">
        <f t="shared" si="8"/>
        <v>71010601010000</v>
      </c>
      <c r="B99" s="124" t="s">
        <v>439</v>
      </c>
      <c r="C99" s="117" t="s">
        <v>106</v>
      </c>
      <c r="D99" s="118" t="s">
        <v>157</v>
      </c>
      <c r="E99" s="119" t="s">
        <v>106</v>
      </c>
      <c r="F99" s="128" t="s">
        <v>106</v>
      </c>
      <c r="G99" s="129" t="s">
        <v>440</v>
      </c>
      <c r="H99" s="165">
        <v>2160</v>
      </c>
      <c r="I99" s="166" t="s">
        <v>106</v>
      </c>
      <c r="J99" s="167">
        <v>6</v>
      </c>
      <c r="K99" s="167">
        <v>0</v>
      </c>
      <c r="L99" s="168" t="s">
        <v>158</v>
      </c>
      <c r="M99" s="176"/>
      <c r="N99" s="188">
        <f>+N101</f>
        <v>0</v>
      </c>
      <c r="O99" s="188">
        <f>+O101</f>
        <v>0</v>
      </c>
      <c r="P99" s="188">
        <f>+P101</f>
        <v>0</v>
      </c>
      <c r="Q99" s="161"/>
      <c r="R99" s="161"/>
      <c r="S99" s="438"/>
      <c r="T99" s="161"/>
      <c r="U99" s="161"/>
      <c r="V99" s="161"/>
    </row>
    <row r="100" spans="1:22" ht="16.2" hidden="1">
      <c r="A100" s="122" t="str">
        <f t="shared" si="8"/>
        <v>71010601014729</v>
      </c>
      <c r="B100" s="124" t="s">
        <v>439</v>
      </c>
      <c r="C100" s="117" t="s">
        <v>106</v>
      </c>
      <c r="D100" s="118" t="s">
        <v>157</v>
      </c>
      <c r="E100" s="119" t="s">
        <v>106</v>
      </c>
      <c r="F100" s="120" t="s">
        <v>106</v>
      </c>
      <c r="G100" s="121">
        <v>4729</v>
      </c>
      <c r="H100" s="25"/>
      <c r="I100" s="18"/>
      <c r="J100" s="19"/>
      <c r="K100" s="19"/>
      <c r="L100" s="30" t="s">
        <v>110</v>
      </c>
      <c r="M100" s="31"/>
      <c r="N100" s="190"/>
      <c r="O100" s="190"/>
      <c r="P100" s="190"/>
      <c r="Q100" s="161"/>
      <c r="R100" s="161"/>
      <c r="S100" s="438"/>
      <c r="T100" s="161"/>
      <c r="U100" s="161"/>
      <c r="V100" s="161"/>
    </row>
    <row r="101" spans="1:22" ht="26.4" hidden="1">
      <c r="A101" s="122" t="str">
        <f t="shared" si="8"/>
        <v>71010601014823</v>
      </c>
      <c r="B101" s="124" t="s">
        <v>439</v>
      </c>
      <c r="C101" s="117" t="s">
        <v>106</v>
      </c>
      <c r="D101" s="118" t="s">
        <v>157</v>
      </c>
      <c r="E101" s="119" t="s">
        <v>106</v>
      </c>
      <c r="F101" s="120" t="s">
        <v>106</v>
      </c>
      <c r="G101" s="121">
        <v>4823</v>
      </c>
      <c r="H101" s="151">
        <v>2161</v>
      </c>
      <c r="I101" s="152" t="s">
        <v>106</v>
      </c>
      <c r="J101" s="153">
        <v>6</v>
      </c>
      <c r="K101" s="153">
        <v>1</v>
      </c>
      <c r="L101" s="154" t="s">
        <v>159</v>
      </c>
      <c r="M101" s="155"/>
      <c r="N101" s="192">
        <f>+N103+N106</f>
        <v>0</v>
      </c>
      <c r="O101" s="192">
        <f>+O103+O106</f>
        <v>0</v>
      </c>
      <c r="P101" s="192">
        <f>+P103+P106</f>
        <v>0</v>
      </c>
      <c r="Q101" s="161"/>
      <c r="R101" s="161"/>
      <c r="S101" s="438"/>
      <c r="T101" s="161"/>
      <c r="U101" s="161"/>
      <c r="V101" s="161"/>
    </row>
    <row r="102" spans="1:22" s="115" customFormat="1" ht="16.2" hidden="1">
      <c r="A102" s="122" t="str">
        <f t="shared" si="8"/>
        <v>71010601020000</v>
      </c>
      <c r="B102" s="124" t="s">
        <v>439</v>
      </c>
      <c r="C102" s="117" t="s">
        <v>106</v>
      </c>
      <c r="D102" s="118" t="s">
        <v>157</v>
      </c>
      <c r="E102" s="119" t="s">
        <v>106</v>
      </c>
      <c r="F102" s="128" t="s">
        <v>140</v>
      </c>
      <c r="G102" s="129" t="s">
        <v>440</v>
      </c>
      <c r="H102" s="25"/>
      <c r="I102" s="25"/>
      <c r="J102" s="26"/>
      <c r="K102" s="26"/>
      <c r="L102" s="30" t="s">
        <v>108</v>
      </c>
      <c r="M102" s="31"/>
      <c r="N102" s="190"/>
      <c r="O102" s="190"/>
      <c r="P102" s="190"/>
      <c r="Q102" s="161"/>
      <c r="R102" s="161"/>
      <c r="S102" s="438"/>
      <c r="T102" s="161"/>
      <c r="U102" s="161"/>
      <c r="V102" s="161"/>
    </row>
    <row r="103" spans="1:22" ht="41.4" hidden="1">
      <c r="A103" s="122" t="str">
        <f t="shared" si="8"/>
        <v>71010601024241</v>
      </c>
      <c r="B103" s="124" t="s">
        <v>439</v>
      </c>
      <c r="C103" s="117" t="s">
        <v>106</v>
      </c>
      <c r="D103" s="118" t="s">
        <v>157</v>
      </c>
      <c r="E103" s="119" t="s">
        <v>106</v>
      </c>
      <c r="F103" s="120" t="s">
        <v>140</v>
      </c>
      <c r="G103" s="121">
        <v>4241</v>
      </c>
      <c r="H103" s="45"/>
      <c r="I103" s="147"/>
      <c r="J103" s="148"/>
      <c r="K103" s="148"/>
      <c r="L103" s="27" t="s">
        <v>160</v>
      </c>
      <c r="M103" s="28"/>
      <c r="N103" s="197">
        <f>O103+P103</f>
        <v>0</v>
      </c>
      <c r="O103" s="197">
        <f>SUM(O104:O105)</f>
        <v>0</v>
      </c>
      <c r="P103" s="197">
        <f>SUM(P104:P105)</f>
        <v>0</v>
      </c>
      <c r="Q103" s="161"/>
      <c r="R103" s="161"/>
      <c r="S103" s="438"/>
      <c r="T103" s="161"/>
      <c r="U103" s="161"/>
      <c r="V103" s="161"/>
    </row>
    <row r="104" spans="1:22" ht="16.2" hidden="1">
      <c r="A104" s="122" t="str">
        <f t="shared" si="8"/>
        <v>71010601024823</v>
      </c>
      <c r="B104" s="124" t="s">
        <v>439</v>
      </c>
      <c r="C104" s="117" t="s">
        <v>106</v>
      </c>
      <c r="D104" s="118" t="s">
        <v>157</v>
      </c>
      <c r="E104" s="119" t="s">
        <v>106</v>
      </c>
      <c r="F104" s="120" t="s">
        <v>140</v>
      </c>
      <c r="G104" s="121">
        <v>4823</v>
      </c>
      <c r="H104" s="25"/>
      <c r="I104" s="25"/>
      <c r="J104" s="26"/>
      <c r="K104" s="26"/>
      <c r="L104" s="29" t="s">
        <v>161</v>
      </c>
      <c r="M104" s="12">
        <v>4729</v>
      </c>
      <c r="N104" s="183">
        <f t="shared" ref="N104:N108" si="11">O104+P104</f>
        <v>0</v>
      </c>
      <c r="O104" s="183"/>
      <c r="P104" s="183"/>
      <c r="Q104" s="161"/>
      <c r="R104" s="161"/>
      <c r="S104" s="438"/>
      <c r="T104" s="161"/>
      <c r="U104" s="161"/>
      <c r="V104" s="161"/>
    </row>
    <row r="105" spans="1:22" s="182" customFormat="1" ht="16.2" hidden="1">
      <c r="A105" s="122" t="str">
        <f t="shared" si="8"/>
        <v>71020000000000</v>
      </c>
      <c r="B105" s="124" t="s">
        <v>439</v>
      </c>
      <c r="C105" s="117" t="s">
        <v>140</v>
      </c>
      <c r="D105" s="118" t="s">
        <v>441</v>
      </c>
      <c r="E105" s="119" t="s">
        <v>441</v>
      </c>
      <c r="F105" s="128" t="s">
        <v>441</v>
      </c>
      <c r="G105" s="129" t="s">
        <v>440</v>
      </c>
      <c r="H105" s="25"/>
      <c r="I105" s="25"/>
      <c r="J105" s="26"/>
      <c r="K105" s="26"/>
      <c r="L105" s="29" t="s">
        <v>133</v>
      </c>
      <c r="M105" s="12">
        <v>4823</v>
      </c>
      <c r="N105" s="183">
        <f t="shared" si="11"/>
        <v>0</v>
      </c>
      <c r="O105" s="183"/>
      <c r="P105" s="183"/>
      <c r="Q105" s="161"/>
      <c r="R105" s="161"/>
      <c r="S105" s="438"/>
      <c r="T105" s="161"/>
      <c r="U105" s="161"/>
      <c r="V105" s="161"/>
    </row>
    <row r="106" spans="1:22" ht="41.4" hidden="1">
      <c r="A106" s="122" t="str">
        <f t="shared" si="8"/>
        <v>71020000000001</v>
      </c>
      <c r="B106" s="124" t="s">
        <v>439</v>
      </c>
      <c r="C106" s="117" t="s">
        <v>140</v>
      </c>
      <c r="D106" s="118" t="s">
        <v>441</v>
      </c>
      <c r="E106" s="119" t="s">
        <v>441</v>
      </c>
      <c r="F106" s="120" t="s">
        <v>441</v>
      </c>
      <c r="G106" s="129" t="s">
        <v>96</v>
      </c>
      <c r="H106" s="45"/>
      <c r="I106" s="147"/>
      <c r="J106" s="148"/>
      <c r="K106" s="148"/>
      <c r="L106" s="27" t="s">
        <v>162</v>
      </c>
      <c r="M106" s="28"/>
      <c r="N106" s="197">
        <f>O106+P106</f>
        <v>0</v>
      </c>
      <c r="O106" s="197">
        <f>SUM(O107:O108)</f>
        <v>0</v>
      </c>
      <c r="P106" s="197">
        <f>SUM(P107:P108)</f>
        <v>0</v>
      </c>
      <c r="Q106" s="161"/>
      <c r="R106" s="161"/>
      <c r="S106" s="438"/>
      <c r="T106" s="161"/>
      <c r="U106" s="161"/>
      <c r="V106" s="161"/>
    </row>
    <row r="107" spans="1:22" s="170" customFormat="1" ht="16.2" hidden="1">
      <c r="A107" s="122" t="str">
        <f t="shared" si="8"/>
        <v>71020200000000</v>
      </c>
      <c r="B107" s="124" t="s">
        <v>439</v>
      </c>
      <c r="C107" s="117" t="s">
        <v>140</v>
      </c>
      <c r="D107" s="118" t="s">
        <v>140</v>
      </c>
      <c r="E107" s="119" t="s">
        <v>441</v>
      </c>
      <c r="F107" s="120" t="s">
        <v>441</v>
      </c>
      <c r="G107" s="129" t="s">
        <v>440</v>
      </c>
      <c r="H107" s="25"/>
      <c r="I107" s="25"/>
      <c r="J107" s="26"/>
      <c r="K107" s="26"/>
      <c r="L107" s="29" t="s">
        <v>126</v>
      </c>
      <c r="M107" s="12">
        <v>4241</v>
      </c>
      <c r="N107" s="183">
        <f t="shared" si="11"/>
        <v>0</v>
      </c>
      <c r="O107" s="183"/>
      <c r="P107" s="183"/>
      <c r="Q107" s="161"/>
      <c r="R107" s="161"/>
      <c r="S107" s="438"/>
      <c r="T107" s="161"/>
      <c r="U107" s="161"/>
      <c r="V107" s="161"/>
    </row>
    <row r="108" spans="1:22" ht="16.2" hidden="1">
      <c r="A108" s="122" t="str">
        <f t="shared" si="8"/>
        <v>71020200000001</v>
      </c>
      <c r="B108" s="124" t="s">
        <v>439</v>
      </c>
      <c r="C108" s="117" t="s">
        <v>140</v>
      </c>
      <c r="D108" s="118" t="s">
        <v>140</v>
      </c>
      <c r="E108" s="119" t="s">
        <v>441</v>
      </c>
      <c r="F108" s="120" t="s">
        <v>441</v>
      </c>
      <c r="G108" s="129" t="s">
        <v>96</v>
      </c>
      <c r="H108" s="25"/>
      <c r="I108" s="25"/>
      <c r="J108" s="26"/>
      <c r="K108" s="26"/>
      <c r="L108" s="29" t="s">
        <v>133</v>
      </c>
      <c r="M108" s="12">
        <v>4823</v>
      </c>
      <c r="N108" s="183">
        <f t="shared" si="11"/>
        <v>0</v>
      </c>
      <c r="O108" s="183"/>
      <c r="P108" s="183"/>
      <c r="Q108" s="161"/>
      <c r="R108" s="161"/>
      <c r="S108" s="438"/>
      <c r="T108" s="161"/>
      <c r="U108" s="161"/>
      <c r="V108" s="161"/>
    </row>
    <row r="109" spans="1:22" s="156" customFormat="1" ht="16.2" hidden="1">
      <c r="A109" s="122" t="str">
        <f t="shared" si="8"/>
        <v>71020201000000</v>
      </c>
      <c r="B109" s="124" t="s">
        <v>439</v>
      </c>
      <c r="C109" s="117" t="s">
        <v>140</v>
      </c>
      <c r="D109" s="118" t="s">
        <v>140</v>
      </c>
      <c r="E109" s="119" t="s">
        <v>106</v>
      </c>
      <c r="F109" s="120" t="s">
        <v>441</v>
      </c>
      <c r="G109" s="129" t="s">
        <v>440</v>
      </c>
      <c r="H109" s="180">
        <v>2200</v>
      </c>
      <c r="I109" s="212" t="s">
        <v>140</v>
      </c>
      <c r="J109" s="213">
        <v>0</v>
      </c>
      <c r="K109" s="213">
        <v>0</v>
      </c>
      <c r="L109" s="162" t="s">
        <v>163</v>
      </c>
      <c r="M109" s="174"/>
      <c r="N109" s="163">
        <f>+N111+N128</f>
        <v>0</v>
      </c>
      <c r="O109" s="163">
        <f>+O111+O128</f>
        <v>0</v>
      </c>
      <c r="P109" s="163">
        <f>+P111+P128</f>
        <v>0</v>
      </c>
      <c r="Q109" s="161"/>
      <c r="R109" s="161"/>
      <c r="S109" s="438"/>
      <c r="T109" s="161"/>
      <c r="U109" s="161"/>
      <c r="V109" s="161"/>
    </row>
    <row r="110" spans="1:22" ht="16.2" hidden="1">
      <c r="A110" s="122" t="str">
        <f t="shared" si="8"/>
        <v>71020201000001</v>
      </c>
      <c r="B110" s="124" t="s">
        <v>439</v>
      </c>
      <c r="C110" s="117" t="s">
        <v>140</v>
      </c>
      <c r="D110" s="118" t="s">
        <v>140</v>
      </c>
      <c r="E110" s="119" t="s">
        <v>106</v>
      </c>
      <c r="F110" s="120" t="s">
        <v>441</v>
      </c>
      <c r="G110" s="129" t="s">
        <v>96</v>
      </c>
      <c r="H110" s="25"/>
      <c r="I110" s="18"/>
      <c r="J110" s="19"/>
      <c r="K110" s="19"/>
      <c r="L110" s="30" t="s">
        <v>108</v>
      </c>
      <c r="M110" s="31"/>
      <c r="N110" s="190"/>
      <c r="O110" s="190"/>
      <c r="P110" s="190"/>
      <c r="Q110" s="161"/>
      <c r="R110" s="161"/>
      <c r="S110" s="438"/>
      <c r="T110" s="161"/>
      <c r="U110" s="161"/>
      <c r="V110" s="161"/>
    </row>
    <row r="111" spans="1:22" s="115" customFormat="1" ht="16.2" hidden="1">
      <c r="A111" s="122" t="str">
        <f t="shared" si="8"/>
        <v>71020201010000</v>
      </c>
      <c r="B111" s="124" t="s">
        <v>439</v>
      </c>
      <c r="C111" s="117" t="s">
        <v>140</v>
      </c>
      <c r="D111" s="118" t="s">
        <v>140</v>
      </c>
      <c r="E111" s="119" t="s">
        <v>106</v>
      </c>
      <c r="F111" s="120" t="s">
        <v>106</v>
      </c>
      <c r="G111" s="129" t="s">
        <v>440</v>
      </c>
      <c r="H111" s="165">
        <v>2220</v>
      </c>
      <c r="I111" s="166" t="s">
        <v>140</v>
      </c>
      <c r="J111" s="167">
        <v>2</v>
      </c>
      <c r="K111" s="167">
        <v>0</v>
      </c>
      <c r="L111" s="168" t="s">
        <v>164</v>
      </c>
      <c r="M111" s="176"/>
      <c r="N111" s="188">
        <f>+N113</f>
        <v>0</v>
      </c>
      <c r="O111" s="188">
        <f>+O113</f>
        <v>0</v>
      </c>
      <c r="P111" s="188">
        <f>+P113</f>
        <v>0</v>
      </c>
      <c r="Q111" s="161"/>
      <c r="R111" s="161"/>
      <c r="S111" s="438"/>
      <c r="T111" s="161"/>
      <c r="U111" s="161"/>
      <c r="V111" s="161"/>
    </row>
    <row r="112" spans="1:22" ht="16.2" hidden="1">
      <c r="A112" s="122" t="str">
        <f t="shared" si="8"/>
        <v>71020201014239</v>
      </c>
      <c r="B112" s="124" t="s">
        <v>439</v>
      </c>
      <c r="C112" s="117" t="s">
        <v>140</v>
      </c>
      <c r="D112" s="118" t="s">
        <v>140</v>
      </c>
      <c r="E112" s="119" t="s">
        <v>106</v>
      </c>
      <c r="F112" s="120" t="s">
        <v>106</v>
      </c>
      <c r="G112" s="121">
        <v>4239</v>
      </c>
      <c r="H112" s="25"/>
      <c r="I112" s="18"/>
      <c r="J112" s="19"/>
      <c r="K112" s="19"/>
      <c r="L112" s="30" t="s">
        <v>110</v>
      </c>
      <c r="M112" s="31"/>
      <c r="N112" s="190"/>
      <c r="O112" s="190"/>
      <c r="P112" s="190"/>
      <c r="Q112" s="161"/>
      <c r="R112" s="161"/>
      <c r="S112" s="438"/>
      <c r="T112" s="161"/>
      <c r="U112" s="161"/>
      <c r="V112" s="161"/>
    </row>
    <row r="113" spans="1:22" ht="16.2" hidden="1">
      <c r="A113" s="122" t="str">
        <f t="shared" si="8"/>
        <v>71020201014261</v>
      </c>
      <c r="B113" s="124" t="s">
        <v>439</v>
      </c>
      <c r="C113" s="117" t="s">
        <v>140</v>
      </c>
      <c r="D113" s="118" t="s">
        <v>140</v>
      </c>
      <c r="E113" s="119" t="s">
        <v>106</v>
      </c>
      <c r="F113" s="120" t="s">
        <v>106</v>
      </c>
      <c r="G113" s="121">
        <v>4261</v>
      </c>
      <c r="H113" s="151">
        <v>2221</v>
      </c>
      <c r="I113" s="152" t="s">
        <v>140</v>
      </c>
      <c r="J113" s="153">
        <v>2</v>
      </c>
      <c r="K113" s="153">
        <v>1</v>
      </c>
      <c r="L113" s="154" t="s">
        <v>165</v>
      </c>
      <c r="M113" s="155"/>
      <c r="N113" s="192">
        <f>+N115</f>
        <v>0</v>
      </c>
      <c r="O113" s="192">
        <f>+O115</f>
        <v>0</v>
      </c>
      <c r="P113" s="192">
        <f>+P115</f>
        <v>0</v>
      </c>
      <c r="Q113" s="161"/>
      <c r="R113" s="161"/>
      <c r="S113" s="438"/>
      <c r="T113" s="161"/>
      <c r="U113" s="161"/>
      <c r="V113" s="161"/>
    </row>
    <row r="114" spans="1:22" ht="16.2" hidden="1">
      <c r="A114" s="122" t="str">
        <f t="shared" si="8"/>
        <v>71020201014264</v>
      </c>
      <c r="B114" s="116" t="s">
        <v>439</v>
      </c>
      <c r="C114" s="117" t="s">
        <v>140</v>
      </c>
      <c r="D114" s="118" t="s">
        <v>140</v>
      </c>
      <c r="E114" s="119" t="s">
        <v>106</v>
      </c>
      <c r="F114" s="120" t="s">
        <v>106</v>
      </c>
      <c r="G114" s="121">
        <v>4264</v>
      </c>
      <c r="H114" s="25"/>
      <c r="I114" s="25"/>
      <c r="J114" s="26"/>
      <c r="K114" s="26"/>
      <c r="L114" s="30" t="s">
        <v>108</v>
      </c>
      <c r="M114" s="31"/>
      <c r="N114" s="190"/>
      <c r="O114" s="190"/>
      <c r="P114" s="190"/>
      <c r="Q114" s="161"/>
      <c r="R114" s="161"/>
      <c r="S114" s="438"/>
      <c r="T114" s="161"/>
      <c r="U114" s="161"/>
      <c r="V114" s="161"/>
    </row>
    <row r="115" spans="1:22" ht="16.2" hidden="1">
      <c r="A115" s="122" t="str">
        <f t="shared" si="8"/>
        <v>71020201014639</v>
      </c>
      <c r="B115" s="124" t="s">
        <v>439</v>
      </c>
      <c r="C115" s="117" t="s">
        <v>140</v>
      </c>
      <c r="D115" s="118" t="s">
        <v>140</v>
      </c>
      <c r="E115" s="119" t="s">
        <v>106</v>
      </c>
      <c r="F115" s="120" t="s">
        <v>106</v>
      </c>
      <c r="G115" s="121">
        <v>4639</v>
      </c>
      <c r="H115" s="45"/>
      <c r="I115" s="147"/>
      <c r="J115" s="148"/>
      <c r="K115" s="148"/>
      <c r="L115" s="27" t="s">
        <v>166</v>
      </c>
      <c r="M115" s="28"/>
      <c r="N115" s="197">
        <f>O115+P115</f>
        <v>0</v>
      </c>
      <c r="O115" s="197">
        <f>SUM(O116:O127)</f>
        <v>0</v>
      </c>
      <c r="P115" s="197">
        <f>SUM(P116:P127)</f>
        <v>0</v>
      </c>
      <c r="Q115" s="161"/>
      <c r="R115" s="161"/>
      <c r="S115" s="438"/>
      <c r="T115" s="161"/>
      <c r="U115" s="161"/>
      <c r="V115" s="161"/>
    </row>
    <row r="116" spans="1:22" s="170" customFormat="1" ht="16.2" hidden="1">
      <c r="A116" s="122" t="str">
        <f t="shared" si="8"/>
        <v>71020500000000</v>
      </c>
      <c r="B116" s="124" t="s">
        <v>439</v>
      </c>
      <c r="C116" s="117" t="s">
        <v>140</v>
      </c>
      <c r="D116" s="118" t="s">
        <v>149</v>
      </c>
      <c r="E116" s="119" t="s">
        <v>441</v>
      </c>
      <c r="F116" s="120" t="s">
        <v>441</v>
      </c>
      <c r="G116" s="129" t="s">
        <v>440</v>
      </c>
      <c r="H116" s="17"/>
      <c r="I116" s="25"/>
      <c r="J116" s="26"/>
      <c r="K116" s="26"/>
      <c r="L116" s="30" t="s">
        <v>116</v>
      </c>
      <c r="M116" s="13">
        <v>4214</v>
      </c>
      <c r="N116" s="183">
        <f t="shared" ref="N116:N127" si="12">O116+P116</f>
        <v>0</v>
      </c>
      <c r="O116" s="183"/>
      <c r="P116" s="183"/>
      <c r="Q116" s="161"/>
      <c r="R116" s="161"/>
      <c r="S116" s="438"/>
      <c r="T116" s="161"/>
      <c r="U116" s="161"/>
      <c r="V116" s="161"/>
    </row>
    <row r="117" spans="1:22" s="170" customFormat="1" ht="16.2" hidden="1">
      <c r="A117" s="122"/>
      <c r="B117" s="124"/>
      <c r="C117" s="117"/>
      <c r="D117" s="118"/>
      <c r="E117" s="119"/>
      <c r="F117" s="120"/>
      <c r="G117" s="129"/>
      <c r="H117" s="17"/>
      <c r="I117" s="25"/>
      <c r="J117" s="26"/>
      <c r="K117" s="26"/>
      <c r="L117" s="433" t="s">
        <v>862</v>
      </c>
      <c r="M117" s="13">
        <v>4234</v>
      </c>
      <c r="N117" s="183">
        <f t="shared" si="12"/>
        <v>0</v>
      </c>
      <c r="O117" s="183"/>
      <c r="P117" s="183"/>
      <c r="Q117" s="161"/>
      <c r="R117" s="161"/>
      <c r="S117" s="438"/>
      <c r="T117" s="161"/>
      <c r="U117" s="161"/>
      <c r="V117" s="161"/>
    </row>
    <row r="118" spans="1:22" ht="16.2" hidden="1">
      <c r="A118" s="122" t="str">
        <f t="shared" si="8"/>
        <v>71020500000001</v>
      </c>
      <c r="B118" s="124" t="s">
        <v>439</v>
      </c>
      <c r="C118" s="117" t="s">
        <v>140</v>
      </c>
      <c r="D118" s="118" t="s">
        <v>149</v>
      </c>
      <c r="E118" s="119" t="s">
        <v>441</v>
      </c>
      <c r="F118" s="120" t="s">
        <v>441</v>
      </c>
      <c r="G118" s="129" t="s">
        <v>96</v>
      </c>
      <c r="H118" s="17"/>
      <c r="I118" s="25"/>
      <c r="J118" s="26"/>
      <c r="K118" s="26"/>
      <c r="L118" s="32" t="s">
        <v>125</v>
      </c>
      <c r="M118" s="33">
        <v>4239</v>
      </c>
      <c r="N118" s="183">
        <f t="shared" si="12"/>
        <v>0</v>
      </c>
      <c r="O118" s="183"/>
      <c r="P118" s="183"/>
      <c r="Q118" s="161"/>
      <c r="R118" s="161"/>
      <c r="S118" s="438"/>
      <c r="T118" s="161"/>
      <c r="U118" s="161"/>
      <c r="V118" s="161"/>
    </row>
    <row r="119" spans="1:22" s="156" customFormat="1" ht="16.2" hidden="1">
      <c r="A119" s="122" t="str">
        <f t="shared" si="8"/>
        <v>71020501000000</v>
      </c>
      <c r="B119" s="124" t="s">
        <v>439</v>
      </c>
      <c r="C119" s="117" t="s">
        <v>140</v>
      </c>
      <c r="D119" s="118" t="s">
        <v>149</v>
      </c>
      <c r="E119" s="119" t="s">
        <v>106</v>
      </c>
      <c r="F119" s="120" t="s">
        <v>441</v>
      </c>
      <c r="G119" s="129" t="s">
        <v>440</v>
      </c>
      <c r="H119" s="17"/>
      <c r="I119" s="25"/>
      <c r="J119" s="26"/>
      <c r="K119" s="26"/>
      <c r="L119" s="29" t="s">
        <v>126</v>
      </c>
      <c r="M119" s="12">
        <v>4241</v>
      </c>
      <c r="N119" s="183">
        <f t="shared" si="12"/>
        <v>0</v>
      </c>
      <c r="O119" s="183"/>
      <c r="P119" s="183"/>
      <c r="Q119" s="161"/>
      <c r="R119" s="161"/>
      <c r="S119" s="438"/>
      <c r="T119" s="161"/>
      <c r="U119" s="161"/>
      <c r="V119" s="161"/>
    </row>
    <row r="120" spans="1:22" ht="25.5" hidden="1" customHeight="1">
      <c r="A120" s="122" t="str">
        <f t="shared" si="8"/>
        <v>71020501000001</v>
      </c>
      <c r="B120" s="124" t="s">
        <v>439</v>
      </c>
      <c r="C120" s="117" t="s">
        <v>140</v>
      </c>
      <c r="D120" s="118" t="s">
        <v>149</v>
      </c>
      <c r="E120" s="119" t="s">
        <v>106</v>
      </c>
      <c r="F120" s="120" t="s">
        <v>441</v>
      </c>
      <c r="G120" s="129" t="s">
        <v>96</v>
      </c>
      <c r="H120" s="17"/>
      <c r="I120" s="25"/>
      <c r="J120" s="26"/>
      <c r="K120" s="26"/>
      <c r="L120" s="29" t="s">
        <v>127</v>
      </c>
      <c r="M120" s="33">
        <v>4252</v>
      </c>
      <c r="N120" s="183">
        <f t="shared" si="12"/>
        <v>0</v>
      </c>
      <c r="O120" s="183"/>
      <c r="P120" s="183"/>
      <c r="Q120" s="161"/>
      <c r="R120" s="161"/>
      <c r="S120" s="438"/>
      <c r="T120" s="161"/>
      <c r="U120" s="161"/>
      <c r="V120" s="161"/>
    </row>
    <row r="121" spans="1:22" s="115" customFormat="1" ht="16.2" hidden="1">
      <c r="A121" s="122" t="str">
        <f t="shared" si="8"/>
        <v>71020501010000</v>
      </c>
      <c r="B121" s="124" t="s">
        <v>439</v>
      </c>
      <c r="C121" s="117" t="s">
        <v>140</v>
      </c>
      <c r="D121" s="118" t="s">
        <v>149</v>
      </c>
      <c r="E121" s="119" t="s">
        <v>106</v>
      </c>
      <c r="F121" s="120" t="s">
        <v>106</v>
      </c>
      <c r="G121" s="129" t="s">
        <v>440</v>
      </c>
      <c r="H121" s="17"/>
      <c r="I121" s="25"/>
      <c r="J121" s="26"/>
      <c r="K121" s="26"/>
      <c r="L121" s="29" t="s">
        <v>128</v>
      </c>
      <c r="M121" s="33">
        <v>4261</v>
      </c>
      <c r="N121" s="183">
        <f t="shared" si="12"/>
        <v>0</v>
      </c>
      <c r="O121" s="183"/>
      <c r="P121" s="183"/>
      <c r="Q121" s="161"/>
      <c r="R121" s="161"/>
      <c r="S121" s="438"/>
      <c r="T121" s="161"/>
      <c r="U121" s="161"/>
      <c r="V121" s="161"/>
    </row>
    <row r="122" spans="1:22" ht="16.2" hidden="1">
      <c r="A122" s="122" t="str">
        <f t="shared" si="8"/>
        <v>71020501014216</v>
      </c>
      <c r="B122" s="124" t="s">
        <v>439</v>
      </c>
      <c r="C122" s="117" t="s">
        <v>140</v>
      </c>
      <c r="D122" s="118" t="s">
        <v>149</v>
      </c>
      <c r="E122" s="119" t="s">
        <v>106</v>
      </c>
      <c r="F122" s="120" t="s">
        <v>106</v>
      </c>
      <c r="G122" s="121">
        <v>4216</v>
      </c>
      <c r="H122" s="177"/>
      <c r="I122" s="194"/>
      <c r="J122" s="201"/>
      <c r="K122" s="202"/>
      <c r="L122" s="203" t="s">
        <v>129</v>
      </c>
      <c r="M122" s="13">
        <v>4264</v>
      </c>
      <c r="N122" s="183">
        <f t="shared" si="12"/>
        <v>0</v>
      </c>
      <c r="O122" s="183"/>
      <c r="P122" s="183"/>
      <c r="Q122" s="161"/>
      <c r="R122" s="161"/>
      <c r="S122" s="438"/>
      <c r="T122" s="161"/>
      <c r="U122" s="161"/>
      <c r="V122" s="161"/>
    </row>
    <row r="123" spans="1:22" ht="16.2" hidden="1">
      <c r="A123" s="122" t="str">
        <f t="shared" si="8"/>
        <v>71020501014239</v>
      </c>
      <c r="B123" s="124" t="s">
        <v>439</v>
      </c>
      <c r="C123" s="117" t="s">
        <v>140</v>
      </c>
      <c r="D123" s="118" t="s">
        <v>149</v>
      </c>
      <c r="E123" s="119" t="s">
        <v>106</v>
      </c>
      <c r="F123" s="120" t="s">
        <v>106</v>
      </c>
      <c r="G123" s="121">
        <v>4239</v>
      </c>
      <c r="H123" s="17"/>
      <c r="I123" s="25"/>
      <c r="J123" s="26"/>
      <c r="K123" s="26"/>
      <c r="L123" s="32" t="s">
        <v>364</v>
      </c>
      <c r="M123" s="48">
        <v>4269</v>
      </c>
      <c r="N123" s="183">
        <f t="shared" si="12"/>
        <v>0</v>
      </c>
      <c r="O123" s="183"/>
      <c r="P123" s="183"/>
      <c r="Q123" s="161"/>
      <c r="R123" s="161"/>
      <c r="S123" s="438"/>
      <c r="T123" s="161"/>
      <c r="U123" s="161"/>
      <c r="V123" s="161"/>
    </row>
    <row r="124" spans="1:22" ht="16.2" hidden="1">
      <c r="A124" s="122" t="str">
        <f t="shared" si="8"/>
        <v>71020501014264</v>
      </c>
      <c r="B124" s="124" t="s">
        <v>439</v>
      </c>
      <c r="C124" s="117" t="s">
        <v>140</v>
      </c>
      <c r="D124" s="118" t="s">
        <v>149</v>
      </c>
      <c r="E124" s="119" t="s">
        <v>106</v>
      </c>
      <c r="F124" s="120" t="s">
        <v>106</v>
      </c>
      <c r="G124" s="121">
        <v>4264</v>
      </c>
      <c r="H124" s="17"/>
      <c r="I124" s="25"/>
      <c r="J124" s="26"/>
      <c r="K124" s="26"/>
      <c r="L124" s="30" t="s">
        <v>173</v>
      </c>
      <c r="M124" s="31">
        <v>5112</v>
      </c>
      <c r="N124" s="183">
        <f t="shared" si="12"/>
        <v>0</v>
      </c>
      <c r="O124" s="183"/>
      <c r="P124" s="183"/>
      <c r="Q124" s="161"/>
      <c r="R124" s="161"/>
      <c r="S124" s="438"/>
      <c r="T124" s="161"/>
      <c r="U124" s="161"/>
      <c r="V124" s="161"/>
    </row>
    <row r="125" spans="1:22" ht="16.2" hidden="1">
      <c r="A125" s="122" t="str">
        <f t="shared" si="8"/>
        <v>71020501014639</v>
      </c>
      <c r="B125" s="124" t="s">
        <v>439</v>
      </c>
      <c r="C125" s="117" t="s">
        <v>140</v>
      </c>
      <c r="D125" s="118" t="s">
        <v>149</v>
      </c>
      <c r="E125" s="119" t="s">
        <v>106</v>
      </c>
      <c r="F125" s="120" t="s">
        <v>106</v>
      </c>
      <c r="G125" s="121">
        <v>4639</v>
      </c>
      <c r="H125" s="17"/>
      <c r="I125" s="25"/>
      <c r="J125" s="26"/>
      <c r="K125" s="26"/>
      <c r="L125" s="30" t="s">
        <v>174</v>
      </c>
      <c r="M125" s="13">
        <v>5113</v>
      </c>
      <c r="N125" s="183">
        <f t="shared" si="12"/>
        <v>0</v>
      </c>
      <c r="O125" s="183"/>
      <c r="P125" s="183"/>
      <c r="Q125" s="161"/>
      <c r="R125" s="161"/>
      <c r="S125" s="438"/>
      <c r="T125" s="161"/>
      <c r="U125" s="161"/>
      <c r="V125" s="161"/>
    </row>
    <row r="126" spans="1:22" s="115" customFormat="1" ht="16.2" hidden="1">
      <c r="A126" s="215" t="str">
        <f t="shared" si="8"/>
        <v>71020501020000</v>
      </c>
      <c r="B126" s="124" t="s">
        <v>439</v>
      </c>
      <c r="C126" s="117" t="s">
        <v>140</v>
      </c>
      <c r="D126" s="118" t="s">
        <v>149</v>
      </c>
      <c r="E126" s="119" t="s">
        <v>106</v>
      </c>
      <c r="F126" s="216" t="s">
        <v>140</v>
      </c>
      <c r="G126" s="129" t="s">
        <v>440</v>
      </c>
      <c r="H126" s="17"/>
      <c r="I126" s="25"/>
      <c r="J126" s="26"/>
      <c r="K126" s="26"/>
      <c r="L126" s="29" t="s">
        <v>136</v>
      </c>
      <c r="M126" s="12">
        <v>5122</v>
      </c>
      <c r="N126" s="183">
        <f t="shared" si="12"/>
        <v>0</v>
      </c>
      <c r="O126" s="183"/>
      <c r="P126" s="183"/>
      <c r="Q126" s="161"/>
      <c r="R126" s="161"/>
      <c r="S126" s="438"/>
      <c r="T126" s="161"/>
      <c r="U126" s="161"/>
      <c r="V126" s="161"/>
    </row>
    <row r="127" spans="1:22" ht="16.2" hidden="1">
      <c r="A127" s="215" t="str">
        <f t="shared" si="8"/>
        <v>71020501024512</v>
      </c>
      <c r="B127" s="124" t="s">
        <v>439</v>
      </c>
      <c r="C127" s="117" t="s">
        <v>140</v>
      </c>
      <c r="D127" s="118" t="s">
        <v>149</v>
      </c>
      <c r="E127" s="119" t="s">
        <v>106</v>
      </c>
      <c r="F127" s="216" t="s">
        <v>140</v>
      </c>
      <c r="G127" s="121" t="s">
        <v>229</v>
      </c>
      <c r="H127" s="17"/>
      <c r="I127" s="25"/>
      <c r="J127" s="26"/>
      <c r="K127" s="26"/>
      <c r="L127" s="29" t="s">
        <v>137</v>
      </c>
      <c r="M127" s="12">
        <v>5129</v>
      </c>
      <c r="N127" s="183">
        <f t="shared" si="12"/>
        <v>0</v>
      </c>
      <c r="O127" s="183"/>
      <c r="P127" s="183"/>
      <c r="Q127" s="161"/>
      <c r="R127" s="161"/>
      <c r="S127" s="438"/>
      <c r="T127" s="161"/>
      <c r="U127" s="161"/>
      <c r="V127" s="161"/>
    </row>
    <row r="128" spans="1:22" s="182" customFormat="1" ht="16.2" hidden="1">
      <c r="A128" s="122" t="str">
        <f t="shared" si="8"/>
        <v>71040000000000</v>
      </c>
      <c r="B128" s="124" t="s">
        <v>439</v>
      </c>
      <c r="C128" s="117" t="s">
        <v>155</v>
      </c>
      <c r="D128" s="118" t="s">
        <v>441</v>
      </c>
      <c r="E128" s="119" t="s">
        <v>441</v>
      </c>
      <c r="F128" s="120" t="s">
        <v>441</v>
      </c>
      <c r="G128" s="129" t="s">
        <v>440</v>
      </c>
      <c r="H128" s="165">
        <v>2250</v>
      </c>
      <c r="I128" s="166" t="s">
        <v>140</v>
      </c>
      <c r="J128" s="167">
        <v>5</v>
      </c>
      <c r="K128" s="167">
        <v>0</v>
      </c>
      <c r="L128" s="168" t="s">
        <v>168</v>
      </c>
      <c r="M128" s="176"/>
      <c r="N128" s="188">
        <f>+N130</f>
        <v>0</v>
      </c>
      <c r="O128" s="188">
        <f>+O130</f>
        <v>0</v>
      </c>
      <c r="P128" s="188">
        <f>+P130</f>
        <v>0</v>
      </c>
      <c r="Q128" s="161"/>
      <c r="R128" s="161"/>
      <c r="S128" s="438"/>
      <c r="T128" s="161"/>
      <c r="U128" s="161"/>
      <c r="V128" s="161"/>
    </row>
    <row r="129" spans="1:22" ht="16.2" hidden="1">
      <c r="A129" s="122" t="str">
        <f t="shared" si="8"/>
        <v>71040000000001</v>
      </c>
      <c r="B129" s="124" t="s">
        <v>439</v>
      </c>
      <c r="C129" s="117" t="s">
        <v>155</v>
      </c>
      <c r="D129" s="118" t="s">
        <v>441</v>
      </c>
      <c r="E129" s="119" t="s">
        <v>441</v>
      </c>
      <c r="F129" s="120" t="s">
        <v>441</v>
      </c>
      <c r="G129" s="129" t="s">
        <v>96</v>
      </c>
      <c r="H129" s="25"/>
      <c r="I129" s="18"/>
      <c r="J129" s="19"/>
      <c r="K129" s="19"/>
      <c r="L129" s="30" t="s">
        <v>110</v>
      </c>
      <c r="M129" s="31"/>
      <c r="N129" s="190"/>
      <c r="O129" s="190"/>
      <c r="P129" s="190"/>
      <c r="Q129" s="161"/>
      <c r="R129" s="161"/>
      <c r="S129" s="438"/>
      <c r="T129" s="161"/>
      <c r="U129" s="161"/>
      <c r="V129" s="161"/>
    </row>
    <row r="130" spans="1:22" s="170" customFormat="1" ht="16.2" hidden="1">
      <c r="A130" s="122" t="str">
        <f t="shared" si="8"/>
        <v>71040200000000</v>
      </c>
      <c r="B130" s="124" t="s">
        <v>439</v>
      </c>
      <c r="C130" s="117" t="s">
        <v>155</v>
      </c>
      <c r="D130" s="118" t="s">
        <v>140</v>
      </c>
      <c r="E130" s="119" t="s">
        <v>441</v>
      </c>
      <c r="F130" s="120" t="s">
        <v>441</v>
      </c>
      <c r="G130" s="129" t="s">
        <v>440</v>
      </c>
      <c r="H130" s="151">
        <v>2251</v>
      </c>
      <c r="I130" s="152" t="s">
        <v>140</v>
      </c>
      <c r="J130" s="153">
        <v>5</v>
      </c>
      <c r="K130" s="153">
        <v>1</v>
      </c>
      <c r="L130" s="154" t="s">
        <v>168</v>
      </c>
      <c r="M130" s="155"/>
      <c r="N130" s="192">
        <f t="shared" ref="N130:P130" si="13">+N132+N138</f>
        <v>0</v>
      </c>
      <c r="O130" s="192">
        <f t="shared" si="13"/>
        <v>0</v>
      </c>
      <c r="P130" s="192">
        <f t="shared" si="13"/>
        <v>0</v>
      </c>
      <c r="Q130" s="161"/>
      <c r="R130" s="161"/>
      <c r="S130" s="438"/>
      <c r="T130" s="161"/>
      <c r="U130" s="161"/>
      <c r="V130" s="161"/>
    </row>
    <row r="131" spans="1:22" ht="16.2" hidden="1">
      <c r="A131" s="122" t="str">
        <f t="shared" si="8"/>
        <v>71040200000001</v>
      </c>
      <c r="B131" s="124" t="s">
        <v>439</v>
      </c>
      <c r="C131" s="117" t="s">
        <v>155</v>
      </c>
      <c r="D131" s="118" t="s">
        <v>140</v>
      </c>
      <c r="E131" s="119" t="s">
        <v>441</v>
      </c>
      <c r="F131" s="120" t="s">
        <v>441</v>
      </c>
      <c r="G131" s="129" t="s">
        <v>96</v>
      </c>
      <c r="H131" s="25"/>
      <c r="I131" s="25"/>
      <c r="J131" s="26"/>
      <c r="K131" s="26"/>
      <c r="L131" s="30" t="s">
        <v>108</v>
      </c>
      <c r="M131" s="31"/>
      <c r="N131" s="190"/>
      <c r="O131" s="190"/>
      <c r="P131" s="190"/>
      <c r="Q131" s="161"/>
      <c r="R131" s="161"/>
      <c r="S131" s="438"/>
      <c r="T131" s="161"/>
      <c r="U131" s="161"/>
      <c r="V131" s="161"/>
    </row>
    <row r="132" spans="1:22" s="156" customFormat="1" ht="28.95" hidden="1" customHeight="1">
      <c r="A132" s="122" t="str">
        <f t="shared" si="8"/>
        <v>71040204000000</v>
      </c>
      <c r="B132" s="124" t="s">
        <v>439</v>
      </c>
      <c r="C132" s="117" t="s">
        <v>155</v>
      </c>
      <c r="D132" s="118" t="s">
        <v>140</v>
      </c>
      <c r="E132" s="119" t="s">
        <v>155</v>
      </c>
      <c r="F132" s="120" t="s">
        <v>441</v>
      </c>
      <c r="G132" s="129" t="s">
        <v>440</v>
      </c>
      <c r="H132" s="45"/>
      <c r="I132" s="147"/>
      <c r="J132" s="148"/>
      <c r="K132" s="148"/>
      <c r="L132" s="27" t="s">
        <v>576</v>
      </c>
      <c r="M132" s="28"/>
      <c r="N132" s="197">
        <f>O132+P132</f>
        <v>0</v>
      </c>
      <c r="O132" s="197">
        <f>SUM(O133:O137)</f>
        <v>0</v>
      </c>
      <c r="P132" s="197">
        <f>SUM(P133:P137)</f>
        <v>0</v>
      </c>
      <c r="Q132" s="161"/>
      <c r="R132" s="161"/>
      <c r="S132" s="438"/>
      <c r="T132" s="161"/>
      <c r="U132" s="161"/>
      <c r="V132" s="161"/>
    </row>
    <row r="133" spans="1:22" ht="16.2" hidden="1">
      <c r="A133" s="122" t="str">
        <f t="shared" si="8"/>
        <v>71040204000001</v>
      </c>
      <c r="B133" s="124" t="s">
        <v>439</v>
      </c>
      <c r="C133" s="117" t="s">
        <v>155</v>
      </c>
      <c r="D133" s="118" t="s">
        <v>140</v>
      </c>
      <c r="E133" s="119" t="s">
        <v>155</v>
      </c>
      <c r="F133" s="120" t="s">
        <v>441</v>
      </c>
      <c r="G133" s="129" t="s">
        <v>96</v>
      </c>
      <c r="H133" s="17"/>
      <c r="I133" s="25"/>
      <c r="J133" s="26"/>
      <c r="K133" s="26"/>
      <c r="L133" s="32" t="s">
        <v>118</v>
      </c>
      <c r="M133" s="33">
        <v>4216</v>
      </c>
      <c r="N133" s="183">
        <f t="shared" ref="N133:N140" si="14">O133+P133</f>
        <v>0</v>
      </c>
      <c r="O133" s="183"/>
      <c r="P133" s="183"/>
      <c r="Q133" s="161"/>
      <c r="R133" s="161"/>
      <c r="S133" s="438"/>
      <c r="T133" s="161"/>
      <c r="U133" s="161"/>
      <c r="V133" s="161"/>
    </row>
    <row r="134" spans="1:22" s="115" customFormat="1" ht="16.2" hidden="1">
      <c r="A134" s="122" t="str">
        <f t="shared" si="8"/>
        <v>71040204010000</v>
      </c>
      <c r="B134" s="124" t="s">
        <v>439</v>
      </c>
      <c r="C134" s="117" t="s">
        <v>155</v>
      </c>
      <c r="D134" s="118" t="s">
        <v>140</v>
      </c>
      <c r="E134" s="119" t="s">
        <v>155</v>
      </c>
      <c r="F134" s="120" t="s">
        <v>106</v>
      </c>
      <c r="G134" s="129" t="s">
        <v>440</v>
      </c>
      <c r="H134" s="17"/>
      <c r="I134" s="25"/>
      <c r="J134" s="26"/>
      <c r="K134" s="26"/>
      <c r="L134" s="32" t="s">
        <v>125</v>
      </c>
      <c r="M134" s="33">
        <v>4239</v>
      </c>
      <c r="N134" s="183">
        <f t="shared" si="14"/>
        <v>0</v>
      </c>
      <c r="O134" s="183"/>
      <c r="P134" s="183"/>
      <c r="Q134" s="161"/>
      <c r="R134" s="161"/>
      <c r="S134" s="438"/>
      <c r="T134" s="161"/>
      <c r="U134" s="161"/>
      <c r="V134" s="161"/>
    </row>
    <row r="135" spans="1:22" ht="26.4" hidden="1">
      <c r="A135" s="122" t="str">
        <f t="shared" si="8"/>
        <v>71040204015112</v>
      </c>
      <c r="B135" s="124" t="s">
        <v>439</v>
      </c>
      <c r="C135" s="117" t="s">
        <v>155</v>
      </c>
      <c r="D135" s="118" t="s">
        <v>140</v>
      </c>
      <c r="E135" s="119" t="s">
        <v>155</v>
      </c>
      <c r="F135" s="120" t="s">
        <v>106</v>
      </c>
      <c r="G135" s="121">
        <v>5112</v>
      </c>
      <c r="H135" s="17"/>
      <c r="I135" s="25"/>
      <c r="J135" s="26"/>
      <c r="K135" s="26"/>
      <c r="L135" s="30" t="s">
        <v>142</v>
      </c>
      <c r="M135" s="13">
        <v>4251</v>
      </c>
      <c r="N135" s="183">
        <f t="shared" si="14"/>
        <v>0</v>
      </c>
      <c r="O135" s="183"/>
      <c r="P135" s="183"/>
      <c r="Q135" s="161"/>
      <c r="R135" s="161"/>
      <c r="S135" s="438"/>
      <c r="T135" s="161"/>
      <c r="U135" s="161"/>
      <c r="V135" s="161"/>
    </row>
    <row r="136" spans="1:22" ht="16.2" hidden="1">
      <c r="A136" s="122" t="str">
        <f t="shared" si="8"/>
        <v>71040204015113</v>
      </c>
      <c r="B136" s="124" t="s">
        <v>439</v>
      </c>
      <c r="C136" s="117" t="s">
        <v>155</v>
      </c>
      <c r="D136" s="118" t="s">
        <v>140</v>
      </c>
      <c r="E136" s="119" t="s">
        <v>155</v>
      </c>
      <c r="F136" s="120" t="s">
        <v>106</v>
      </c>
      <c r="G136" s="121">
        <v>5113</v>
      </c>
      <c r="H136" s="17"/>
      <c r="I136" s="25"/>
      <c r="J136" s="26"/>
      <c r="K136" s="26"/>
      <c r="L136" s="32" t="s">
        <v>129</v>
      </c>
      <c r="M136" s="33">
        <v>4264</v>
      </c>
      <c r="N136" s="183">
        <f t="shared" si="14"/>
        <v>0</v>
      </c>
      <c r="O136" s="183"/>
      <c r="P136" s="183"/>
      <c r="Q136" s="161"/>
      <c r="R136" s="161"/>
      <c r="S136" s="438"/>
      <c r="T136" s="161"/>
      <c r="U136" s="161"/>
      <c r="V136" s="161"/>
    </row>
    <row r="137" spans="1:22" s="170" customFormat="1" ht="16.2" hidden="1">
      <c r="A137" s="122" t="str">
        <f t="shared" si="8"/>
        <v>71040500000000</v>
      </c>
      <c r="B137" s="124" t="s">
        <v>439</v>
      </c>
      <c r="C137" s="117" t="s">
        <v>155</v>
      </c>
      <c r="D137" s="118" t="s">
        <v>149</v>
      </c>
      <c r="E137" s="119" t="s">
        <v>441</v>
      </c>
      <c r="F137" s="120" t="s">
        <v>441</v>
      </c>
      <c r="G137" s="129" t="s">
        <v>440</v>
      </c>
      <c r="H137" s="17"/>
      <c r="I137" s="25"/>
      <c r="J137" s="26"/>
      <c r="K137" s="26"/>
      <c r="L137" s="32" t="s">
        <v>167</v>
      </c>
      <c r="M137" s="33">
        <v>4639</v>
      </c>
      <c r="N137" s="183">
        <f t="shared" si="14"/>
        <v>0</v>
      </c>
      <c r="O137" s="183"/>
      <c r="P137" s="183"/>
      <c r="Q137" s="161"/>
      <c r="R137" s="161"/>
      <c r="S137" s="438"/>
      <c r="T137" s="161"/>
      <c r="U137" s="161"/>
      <c r="V137" s="161"/>
    </row>
    <row r="138" spans="1:22" ht="37.200000000000003" hidden="1" customHeight="1">
      <c r="A138" s="122" t="str">
        <f t="shared" si="8"/>
        <v>71040500000001</v>
      </c>
      <c r="B138" s="124" t="s">
        <v>439</v>
      </c>
      <c r="C138" s="117" t="s">
        <v>155</v>
      </c>
      <c r="D138" s="118" t="s">
        <v>149</v>
      </c>
      <c r="E138" s="119" t="s">
        <v>441</v>
      </c>
      <c r="F138" s="120" t="s">
        <v>441</v>
      </c>
      <c r="G138" s="129" t="s">
        <v>96</v>
      </c>
      <c r="H138" s="45"/>
      <c r="I138" s="147"/>
      <c r="J138" s="148"/>
      <c r="K138" s="148"/>
      <c r="L138" s="27" t="s">
        <v>748</v>
      </c>
      <c r="M138" s="28"/>
      <c r="N138" s="197">
        <f>O138+P138</f>
        <v>0</v>
      </c>
      <c r="O138" s="197">
        <f>SUM(O139:O140)</f>
        <v>0</v>
      </c>
      <c r="P138" s="197">
        <f>SUM(P139:P140)</f>
        <v>0</v>
      </c>
      <c r="Q138" s="161"/>
      <c r="R138" s="161"/>
      <c r="S138" s="438"/>
      <c r="T138" s="161"/>
      <c r="U138" s="161"/>
      <c r="V138" s="161"/>
    </row>
    <row r="139" spans="1:22" s="156" customFormat="1" ht="26.4" hidden="1">
      <c r="A139" s="122" t="str">
        <f t="shared" si="8"/>
        <v>71040501000000</v>
      </c>
      <c r="B139" s="124" t="s">
        <v>439</v>
      </c>
      <c r="C139" s="117" t="s">
        <v>155</v>
      </c>
      <c r="D139" s="118" t="s">
        <v>149</v>
      </c>
      <c r="E139" s="119" t="s">
        <v>106</v>
      </c>
      <c r="F139" s="120" t="s">
        <v>441</v>
      </c>
      <c r="G139" s="129" t="s">
        <v>440</v>
      </c>
      <c r="H139" s="17"/>
      <c r="I139" s="25"/>
      <c r="J139" s="26"/>
      <c r="K139" s="26"/>
      <c r="L139" s="29" t="s">
        <v>839</v>
      </c>
      <c r="M139" s="12" t="s">
        <v>83</v>
      </c>
      <c r="N139" s="183">
        <f t="shared" si="14"/>
        <v>0</v>
      </c>
      <c r="O139" s="183"/>
      <c r="P139" s="183"/>
      <c r="Q139" s="161"/>
      <c r="R139" s="161"/>
      <c r="S139" s="438"/>
      <c r="T139" s="161"/>
      <c r="U139" s="161"/>
      <c r="V139" s="161"/>
    </row>
    <row r="140" spans="1:22" ht="26.4" hidden="1">
      <c r="A140" s="122" t="str">
        <f t="shared" si="8"/>
        <v>71040501000001</v>
      </c>
      <c r="B140" s="124" t="s">
        <v>439</v>
      </c>
      <c r="C140" s="117" t="s">
        <v>155</v>
      </c>
      <c r="D140" s="118" t="s">
        <v>149</v>
      </c>
      <c r="E140" s="119" t="s">
        <v>106</v>
      </c>
      <c r="F140" s="120" t="s">
        <v>441</v>
      </c>
      <c r="G140" s="129" t="s">
        <v>96</v>
      </c>
      <c r="H140" s="17"/>
      <c r="I140" s="25"/>
      <c r="J140" s="26"/>
      <c r="K140" s="26"/>
      <c r="L140" s="29" t="s">
        <v>230</v>
      </c>
      <c r="M140" s="12" t="s">
        <v>229</v>
      </c>
      <c r="N140" s="183">
        <f t="shared" si="14"/>
        <v>0</v>
      </c>
      <c r="O140" s="183"/>
      <c r="P140" s="183"/>
      <c r="Q140" s="161"/>
      <c r="R140" s="161"/>
      <c r="S140" s="438"/>
      <c r="T140" s="161"/>
      <c r="U140" s="161"/>
      <c r="V140" s="161"/>
    </row>
    <row r="141" spans="1:22" s="115" customFormat="1" ht="24.75" customHeight="1">
      <c r="A141" s="122" t="str">
        <f t="shared" si="8"/>
        <v>71040501010000</v>
      </c>
      <c r="B141" s="124" t="s">
        <v>439</v>
      </c>
      <c r="C141" s="117" t="s">
        <v>155</v>
      </c>
      <c r="D141" s="118" t="s">
        <v>149</v>
      </c>
      <c r="E141" s="119" t="s">
        <v>106</v>
      </c>
      <c r="F141" s="120" t="s">
        <v>106</v>
      </c>
      <c r="G141" s="129" t="s">
        <v>440</v>
      </c>
      <c r="H141" s="180">
        <v>2400</v>
      </c>
      <c r="I141" s="212" t="s">
        <v>155</v>
      </c>
      <c r="J141" s="213">
        <v>0</v>
      </c>
      <c r="K141" s="213">
        <v>0</v>
      </c>
      <c r="L141" s="162" t="s">
        <v>169</v>
      </c>
      <c r="M141" s="174"/>
      <c r="N141" s="163">
        <f>+N143+N165+N172+N260+N272</f>
        <v>250000</v>
      </c>
      <c r="O141" s="163">
        <f>+O143+O165+O172+O260+O272</f>
        <v>0</v>
      </c>
      <c r="P141" s="163">
        <f>+P143+P165+P172+P260+P272</f>
        <v>250000</v>
      </c>
      <c r="Q141" s="161"/>
      <c r="R141" s="161"/>
      <c r="S141" s="438"/>
      <c r="T141" s="161"/>
      <c r="U141" s="161"/>
      <c r="V141" s="161"/>
    </row>
    <row r="142" spans="1:22" ht="16.2">
      <c r="A142" s="122" t="str">
        <f t="shared" si="8"/>
        <v>71040501014251</v>
      </c>
      <c r="B142" s="124" t="s">
        <v>439</v>
      </c>
      <c r="C142" s="117" t="s">
        <v>155</v>
      </c>
      <c r="D142" s="118" t="s">
        <v>149</v>
      </c>
      <c r="E142" s="119" t="s">
        <v>106</v>
      </c>
      <c r="F142" s="120" t="s">
        <v>106</v>
      </c>
      <c r="G142" s="121">
        <v>4251</v>
      </c>
      <c r="H142" s="25"/>
      <c r="I142" s="18"/>
      <c r="J142" s="19"/>
      <c r="K142" s="19"/>
      <c r="L142" s="30" t="s">
        <v>108</v>
      </c>
      <c r="M142" s="31"/>
      <c r="N142" s="190"/>
      <c r="O142" s="190"/>
      <c r="P142" s="190"/>
      <c r="Q142" s="161"/>
      <c r="R142" s="161"/>
      <c r="S142" s="438"/>
      <c r="T142" s="161"/>
      <c r="U142" s="161"/>
      <c r="V142" s="161"/>
    </row>
    <row r="143" spans="1:22" ht="27.6" hidden="1">
      <c r="B143" s="124"/>
      <c r="H143" s="165">
        <v>2410</v>
      </c>
      <c r="I143" s="166" t="s">
        <v>155</v>
      </c>
      <c r="J143" s="167">
        <v>1</v>
      </c>
      <c r="K143" s="167">
        <v>0</v>
      </c>
      <c r="L143" s="168" t="s">
        <v>749</v>
      </c>
      <c r="M143" s="176"/>
      <c r="N143" s="188">
        <f>N145</f>
        <v>0</v>
      </c>
      <c r="O143" s="188">
        <f>O145</f>
        <v>0</v>
      </c>
      <c r="P143" s="188">
        <f>+P145</f>
        <v>0</v>
      </c>
      <c r="Q143" s="161"/>
      <c r="R143" s="161"/>
      <c r="S143" s="438"/>
      <c r="T143" s="161"/>
      <c r="U143" s="161"/>
      <c r="V143" s="161"/>
    </row>
    <row r="144" spans="1:22" s="115" customFormat="1" ht="16.2" hidden="1">
      <c r="A144" s="122" t="str">
        <f t="shared" si="8"/>
        <v>71040501020000</v>
      </c>
      <c r="B144" s="124" t="s">
        <v>439</v>
      </c>
      <c r="C144" s="117" t="s">
        <v>155</v>
      </c>
      <c r="D144" s="118" t="s">
        <v>149</v>
      </c>
      <c r="E144" s="119" t="s">
        <v>106</v>
      </c>
      <c r="F144" s="120" t="s">
        <v>140</v>
      </c>
      <c r="G144" s="129" t="s">
        <v>440</v>
      </c>
      <c r="H144" s="25"/>
      <c r="I144" s="18"/>
      <c r="J144" s="19"/>
      <c r="K144" s="19"/>
      <c r="L144" s="30" t="s">
        <v>750</v>
      </c>
      <c r="M144" s="31"/>
      <c r="N144" s="190"/>
      <c r="O144" s="190"/>
      <c r="P144" s="190"/>
      <c r="Q144" s="161"/>
      <c r="R144" s="161"/>
      <c r="S144" s="438"/>
      <c r="T144" s="161"/>
      <c r="U144" s="161"/>
      <c r="V144" s="161"/>
    </row>
    <row r="145" spans="1:22" ht="26.4" hidden="1">
      <c r="A145" s="122" t="str">
        <f t="shared" si="8"/>
        <v>71040501025113</v>
      </c>
      <c r="B145" s="124" t="s">
        <v>439</v>
      </c>
      <c r="C145" s="117" t="s">
        <v>155</v>
      </c>
      <c r="D145" s="118" t="s">
        <v>149</v>
      </c>
      <c r="E145" s="119" t="s">
        <v>106</v>
      </c>
      <c r="F145" s="120" t="s">
        <v>140</v>
      </c>
      <c r="G145" s="121">
        <v>5113</v>
      </c>
      <c r="H145" s="151">
        <v>2411</v>
      </c>
      <c r="I145" s="152" t="s">
        <v>155</v>
      </c>
      <c r="J145" s="153">
        <v>1</v>
      </c>
      <c r="K145" s="153">
        <v>1</v>
      </c>
      <c r="L145" s="154" t="s">
        <v>751</v>
      </c>
      <c r="M145" s="155"/>
      <c r="N145" s="192">
        <f>+N147+N149+N151+N154+N157+N159+N161+N163</f>
        <v>0</v>
      </c>
      <c r="O145" s="192">
        <f>+O147+O149+O151+O154+O157+O159+O161+O163</f>
        <v>0</v>
      </c>
      <c r="P145" s="192">
        <f t="shared" ref="P145" si="15">+P147+P149+P151+P154+P157+P159+P161+P163</f>
        <v>0</v>
      </c>
      <c r="Q145" s="161"/>
      <c r="R145" s="161"/>
      <c r="S145" s="438"/>
      <c r="T145" s="161"/>
      <c r="U145" s="161"/>
      <c r="V145" s="161"/>
    </row>
    <row r="146" spans="1:22" s="115" customFormat="1" ht="16.2" hidden="1">
      <c r="A146" s="122" t="str">
        <f t="shared" si="8"/>
        <v>71040501030000</v>
      </c>
      <c r="B146" s="124" t="s">
        <v>439</v>
      </c>
      <c r="C146" s="117" t="s">
        <v>155</v>
      </c>
      <c r="D146" s="118" t="s">
        <v>149</v>
      </c>
      <c r="E146" s="119" t="s">
        <v>106</v>
      </c>
      <c r="F146" s="120" t="s">
        <v>442</v>
      </c>
      <c r="G146" s="129" t="s">
        <v>440</v>
      </c>
      <c r="H146" s="25"/>
      <c r="I146" s="18"/>
      <c r="J146" s="19"/>
      <c r="K146" s="19"/>
      <c r="L146" s="30" t="s">
        <v>108</v>
      </c>
      <c r="M146" s="31"/>
      <c r="N146" s="190"/>
      <c r="O146" s="190"/>
      <c r="P146" s="190"/>
      <c r="Q146" s="161"/>
      <c r="R146" s="161"/>
      <c r="S146" s="438"/>
      <c r="T146" s="161"/>
      <c r="U146" s="161"/>
      <c r="V146" s="161"/>
    </row>
    <row r="147" spans="1:22" ht="47.4" hidden="1" customHeight="1">
      <c r="A147" s="122" t="str">
        <f t="shared" si="8"/>
        <v>71040501034251</v>
      </c>
      <c r="B147" s="124" t="s">
        <v>439</v>
      </c>
      <c r="C147" s="117" t="s">
        <v>155</v>
      </c>
      <c r="D147" s="118" t="s">
        <v>149</v>
      </c>
      <c r="E147" s="119" t="s">
        <v>106</v>
      </c>
      <c r="F147" s="120" t="s">
        <v>442</v>
      </c>
      <c r="G147" s="121">
        <v>4251</v>
      </c>
      <c r="H147" s="45"/>
      <c r="I147" s="147"/>
      <c r="J147" s="148"/>
      <c r="K147" s="148"/>
      <c r="L147" s="27" t="s">
        <v>752</v>
      </c>
      <c r="M147" s="28"/>
      <c r="N147" s="197">
        <f>O147+P147</f>
        <v>0</v>
      </c>
      <c r="O147" s="197">
        <f>SUM(O148)</f>
        <v>0</v>
      </c>
      <c r="P147" s="197">
        <f>SUM(P148)</f>
        <v>0</v>
      </c>
      <c r="Q147" s="161"/>
      <c r="R147" s="161"/>
      <c r="S147" s="438"/>
      <c r="T147" s="161"/>
      <c r="U147" s="161"/>
      <c r="V147" s="161"/>
    </row>
    <row r="148" spans="1:22" ht="23.25" hidden="1" customHeight="1">
      <c r="A148" s="122" t="str">
        <f t="shared" si="8"/>
        <v>71040501035113</v>
      </c>
      <c r="B148" s="124" t="s">
        <v>439</v>
      </c>
      <c r="C148" s="117" t="s">
        <v>155</v>
      </c>
      <c r="D148" s="118" t="s">
        <v>149</v>
      </c>
      <c r="E148" s="119" t="s">
        <v>106</v>
      </c>
      <c r="F148" s="120" t="s">
        <v>442</v>
      </c>
      <c r="G148" s="121">
        <v>5113</v>
      </c>
      <c r="H148" s="25"/>
      <c r="I148" s="18"/>
      <c r="J148" s="19"/>
      <c r="K148" s="19"/>
      <c r="L148" s="32" t="s">
        <v>125</v>
      </c>
      <c r="M148" s="33">
        <v>4239</v>
      </c>
      <c r="N148" s="183">
        <f t="shared" ref="N148:N150" si="16">O148+P148</f>
        <v>0</v>
      </c>
      <c r="O148" s="190"/>
      <c r="P148" s="190">
        <v>0</v>
      </c>
      <c r="Q148" s="161"/>
      <c r="R148" s="161"/>
      <c r="S148" s="438"/>
      <c r="T148" s="161"/>
      <c r="U148" s="161"/>
      <c r="V148" s="161"/>
    </row>
    <row r="149" spans="1:22" s="115" customFormat="1" ht="43.95" hidden="1" customHeight="1">
      <c r="A149" s="122" t="str">
        <f t="shared" si="8"/>
        <v>71040501040000</v>
      </c>
      <c r="B149" s="124" t="s">
        <v>439</v>
      </c>
      <c r="C149" s="117" t="s">
        <v>155</v>
      </c>
      <c r="D149" s="118" t="s">
        <v>149</v>
      </c>
      <c r="E149" s="119" t="s">
        <v>106</v>
      </c>
      <c r="F149" s="120" t="s">
        <v>155</v>
      </c>
      <c r="G149" s="129" t="s">
        <v>440</v>
      </c>
      <c r="H149" s="45"/>
      <c r="I149" s="147"/>
      <c r="J149" s="148"/>
      <c r="K149" s="148"/>
      <c r="L149" s="27" t="s">
        <v>753</v>
      </c>
      <c r="M149" s="28"/>
      <c r="N149" s="197">
        <f>O149+P149</f>
        <v>0</v>
      </c>
      <c r="O149" s="197">
        <f>SUM(O150)</f>
        <v>0</v>
      </c>
      <c r="P149" s="197">
        <f>SUM(P150)</f>
        <v>0</v>
      </c>
      <c r="Q149" s="161"/>
      <c r="R149" s="161"/>
      <c r="S149" s="438"/>
      <c r="T149" s="161"/>
      <c r="U149" s="161"/>
      <c r="V149" s="161"/>
    </row>
    <row r="150" spans="1:22" ht="16.2" hidden="1">
      <c r="A150" s="122" t="str">
        <f t="shared" si="8"/>
        <v>71040501044251</v>
      </c>
      <c r="B150" s="124" t="s">
        <v>439</v>
      </c>
      <c r="C150" s="117" t="s">
        <v>155</v>
      </c>
      <c r="D150" s="118" t="s">
        <v>149</v>
      </c>
      <c r="E150" s="119" t="s">
        <v>106</v>
      </c>
      <c r="F150" s="120" t="s">
        <v>155</v>
      </c>
      <c r="G150" s="121">
        <v>4251</v>
      </c>
      <c r="H150" s="25"/>
      <c r="I150" s="18"/>
      <c r="J150" s="19"/>
      <c r="K150" s="19"/>
      <c r="L150" s="32" t="s">
        <v>125</v>
      </c>
      <c r="M150" s="33">
        <v>4239</v>
      </c>
      <c r="N150" s="183">
        <f t="shared" si="16"/>
        <v>0</v>
      </c>
      <c r="O150" s="190"/>
      <c r="P150" s="190"/>
      <c r="Q150" s="161"/>
      <c r="R150" s="161"/>
      <c r="S150" s="438"/>
      <c r="T150" s="161"/>
      <c r="U150" s="161"/>
      <c r="V150" s="161"/>
    </row>
    <row r="151" spans="1:22" ht="37.200000000000003" hidden="1" customHeight="1">
      <c r="B151" s="124"/>
      <c r="H151" s="45"/>
      <c r="I151" s="147"/>
      <c r="J151" s="148"/>
      <c r="K151" s="148"/>
      <c r="L151" s="27" t="s">
        <v>863</v>
      </c>
      <c r="M151" s="28"/>
      <c r="N151" s="197">
        <f>O151+P151</f>
        <v>0</v>
      </c>
      <c r="O151" s="197">
        <f>SUM(O152:O153)</f>
        <v>0</v>
      </c>
      <c r="P151" s="197">
        <f>SUM(P152:P153)</f>
        <v>0</v>
      </c>
      <c r="Q151" s="161"/>
      <c r="R151" s="161"/>
      <c r="S151" s="438"/>
      <c r="T151" s="161"/>
      <c r="U151" s="161"/>
      <c r="V151" s="161"/>
    </row>
    <row r="152" spans="1:22" s="115" customFormat="1" ht="16.2" hidden="1">
      <c r="A152" s="122" t="str">
        <f>CONCATENATE(B152,C152,D152,E152,F152,G152)</f>
        <v>71040501080000</v>
      </c>
      <c r="B152" s="124" t="s">
        <v>439</v>
      </c>
      <c r="C152" s="117" t="s">
        <v>155</v>
      </c>
      <c r="D152" s="118" t="s">
        <v>149</v>
      </c>
      <c r="E152" s="119" t="s">
        <v>106</v>
      </c>
      <c r="F152" s="120" t="s">
        <v>185</v>
      </c>
      <c r="G152" s="129" t="s">
        <v>440</v>
      </c>
      <c r="H152" s="17"/>
      <c r="I152" s="25"/>
      <c r="J152" s="26"/>
      <c r="K152" s="26"/>
      <c r="L152" s="30" t="s">
        <v>754</v>
      </c>
      <c r="M152" s="31">
        <v>4422</v>
      </c>
      <c r="N152" s="183">
        <f t="shared" ref="N152:N153" si="17">O152+P152</f>
        <v>0</v>
      </c>
      <c r="O152" s="183"/>
      <c r="P152" s="183"/>
      <c r="Q152" s="161"/>
      <c r="R152" s="161"/>
      <c r="S152" s="438"/>
      <c r="T152" s="161"/>
      <c r="U152" s="161"/>
      <c r="V152" s="161"/>
    </row>
    <row r="153" spans="1:22" s="115" customFormat="1" ht="16.2" hidden="1">
      <c r="A153" s="122"/>
      <c r="B153" s="124"/>
      <c r="C153" s="117"/>
      <c r="D153" s="118"/>
      <c r="E153" s="119"/>
      <c r="F153" s="120"/>
      <c r="G153" s="129"/>
      <c r="H153" s="17"/>
      <c r="I153" s="25"/>
      <c r="J153" s="26"/>
      <c r="K153" s="26"/>
      <c r="L153" s="30" t="s">
        <v>174</v>
      </c>
      <c r="M153" s="13">
        <v>5113</v>
      </c>
      <c r="N153" s="183">
        <f t="shared" si="17"/>
        <v>0</v>
      </c>
      <c r="O153" s="183"/>
      <c r="P153" s="183"/>
      <c r="Q153" s="161"/>
      <c r="R153" s="161"/>
      <c r="S153" s="438"/>
      <c r="T153" s="161"/>
      <c r="U153" s="161"/>
      <c r="V153" s="161"/>
    </row>
    <row r="154" spans="1:22" ht="60.6" hidden="1" customHeight="1">
      <c r="A154" s="122" t="str">
        <f t="shared" ref="A154:A164" si="18">CONCATENATE(B154,C154,D154,E154,F154,G154)</f>
        <v>71040501085113</v>
      </c>
      <c r="B154" s="124" t="s">
        <v>439</v>
      </c>
      <c r="C154" s="117" t="s">
        <v>155</v>
      </c>
      <c r="D154" s="118" t="s">
        <v>149</v>
      </c>
      <c r="E154" s="119" t="s">
        <v>106</v>
      </c>
      <c r="F154" s="120" t="s">
        <v>185</v>
      </c>
      <c r="G154" s="121">
        <v>5113</v>
      </c>
      <c r="H154" s="45"/>
      <c r="I154" s="147"/>
      <c r="J154" s="148"/>
      <c r="K154" s="148"/>
      <c r="L154" s="27" t="s">
        <v>867</v>
      </c>
      <c r="M154" s="28"/>
      <c r="N154" s="197">
        <f>O154+P154</f>
        <v>0</v>
      </c>
      <c r="O154" s="197">
        <f>SUM(O155:O156)</f>
        <v>0</v>
      </c>
      <c r="P154" s="197">
        <f>SUM(P155:P156)</f>
        <v>0</v>
      </c>
      <c r="Q154" s="161"/>
      <c r="R154" s="161"/>
      <c r="S154" s="438"/>
      <c r="T154" s="161"/>
      <c r="U154" s="161"/>
      <c r="V154" s="161"/>
    </row>
    <row r="155" spans="1:22" s="115" customFormat="1" ht="16.2" hidden="1">
      <c r="A155" s="122" t="str">
        <f t="shared" si="18"/>
        <v>71040501090000</v>
      </c>
      <c r="B155" s="124" t="s">
        <v>439</v>
      </c>
      <c r="C155" s="117" t="s">
        <v>155</v>
      </c>
      <c r="D155" s="118" t="s">
        <v>149</v>
      </c>
      <c r="E155" s="119" t="s">
        <v>106</v>
      </c>
      <c r="F155" s="120" t="s">
        <v>187</v>
      </c>
      <c r="G155" s="129" t="s">
        <v>440</v>
      </c>
      <c r="H155" s="17"/>
      <c r="I155" s="25"/>
      <c r="J155" s="26"/>
      <c r="K155" s="26"/>
      <c r="L155" s="32" t="s">
        <v>134</v>
      </c>
      <c r="M155" s="48">
        <v>4861</v>
      </c>
      <c r="N155" s="183">
        <f t="shared" ref="N155" si="19">O155+P155</f>
        <v>0</v>
      </c>
      <c r="O155" s="183"/>
      <c r="P155" s="183"/>
      <c r="Q155" s="161"/>
      <c r="R155" s="161"/>
      <c r="S155" s="438"/>
      <c r="T155" s="161"/>
      <c r="U155" s="161"/>
      <c r="V155" s="161"/>
    </row>
    <row r="156" spans="1:22" ht="16.2" hidden="1">
      <c r="A156" s="122" t="str">
        <f t="shared" si="18"/>
        <v>71040501094251</v>
      </c>
      <c r="B156" s="124" t="s">
        <v>439</v>
      </c>
      <c r="C156" s="117" t="s">
        <v>155</v>
      </c>
      <c r="D156" s="118" t="s">
        <v>149</v>
      </c>
      <c r="E156" s="119" t="s">
        <v>106</v>
      </c>
      <c r="F156" s="120" t="s">
        <v>187</v>
      </c>
      <c r="G156" s="121">
        <v>4251</v>
      </c>
      <c r="H156" s="17"/>
      <c r="I156" s="25"/>
      <c r="J156" s="26"/>
      <c r="K156" s="26"/>
      <c r="L156" s="30" t="s">
        <v>174</v>
      </c>
      <c r="M156" s="13">
        <v>5113</v>
      </c>
      <c r="N156" s="183">
        <f t="shared" ref="N156:N158" si="20">O156+P156</f>
        <v>0</v>
      </c>
      <c r="O156" s="183"/>
      <c r="P156" s="183"/>
      <c r="Q156" s="161"/>
      <c r="R156" s="161"/>
      <c r="S156" s="438"/>
      <c r="T156" s="161"/>
      <c r="U156" s="161"/>
      <c r="V156" s="161"/>
    </row>
    <row r="157" spans="1:22" ht="37.950000000000003" hidden="1" customHeight="1">
      <c r="A157" s="122" t="str">
        <f t="shared" si="18"/>
        <v>71040501094639</v>
      </c>
      <c r="B157" s="124" t="s">
        <v>439</v>
      </c>
      <c r="C157" s="117" t="s">
        <v>155</v>
      </c>
      <c r="D157" s="118" t="s">
        <v>149</v>
      </c>
      <c r="E157" s="119" t="s">
        <v>106</v>
      </c>
      <c r="F157" s="120" t="s">
        <v>187</v>
      </c>
      <c r="G157" s="121">
        <v>4639</v>
      </c>
      <c r="H157" s="45"/>
      <c r="I157" s="147"/>
      <c r="J157" s="148"/>
      <c r="K157" s="148"/>
      <c r="L157" s="27" t="s">
        <v>864</v>
      </c>
      <c r="M157" s="28"/>
      <c r="N157" s="197">
        <f>O157+P157</f>
        <v>0</v>
      </c>
      <c r="O157" s="197">
        <f>SUM(O158)</f>
        <v>0</v>
      </c>
      <c r="P157" s="197">
        <f>SUM(P158)</f>
        <v>0</v>
      </c>
      <c r="Q157" s="161"/>
      <c r="R157" s="161"/>
      <c r="S157" s="438"/>
      <c r="T157" s="161"/>
      <c r="U157" s="161"/>
      <c r="V157" s="161"/>
    </row>
    <row r="158" spans="1:22" s="115" customFormat="1" ht="16.2" hidden="1">
      <c r="A158" s="122" t="str">
        <f t="shared" si="18"/>
        <v>71040501100000</v>
      </c>
      <c r="B158" s="124" t="s">
        <v>439</v>
      </c>
      <c r="C158" s="117" t="s">
        <v>155</v>
      </c>
      <c r="D158" s="118" t="s">
        <v>149</v>
      </c>
      <c r="E158" s="119" t="s">
        <v>106</v>
      </c>
      <c r="F158" s="120" t="s">
        <v>189</v>
      </c>
      <c r="G158" s="129" t="s">
        <v>440</v>
      </c>
      <c r="H158" s="17"/>
      <c r="I158" s="25"/>
      <c r="J158" s="26"/>
      <c r="K158" s="26"/>
      <c r="L158" s="30" t="s">
        <v>174</v>
      </c>
      <c r="M158" s="13">
        <v>5113</v>
      </c>
      <c r="N158" s="183">
        <f t="shared" si="20"/>
        <v>0</v>
      </c>
      <c r="O158" s="183"/>
      <c r="P158" s="183"/>
      <c r="Q158" s="161"/>
      <c r="R158" s="161"/>
      <c r="S158" s="438"/>
      <c r="T158" s="161"/>
      <c r="U158" s="161"/>
      <c r="V158" s="161"/>
    </row>
    <row r="159" spans="1:22" ht="73.95" hidden="1" customHeight="1">
      <c r="A159" s="122" t="str">
        <f t="shared" si="18"/>
        <v>71040501104861</v>
      </c>
      <c r="B159" s="124" t="s">
        <v>439</v>
      </c>
      <c r="C159" s="117" t="s">
        <v>155</v>
      </c>
      <c r="D159" s="118" t="s">
        <v>149</v>
      </c>
      <c r="E159" s="119" t="s">
        <v>106</v>
      </c>
      <c r="F159" s="120" t="s">
        <v>189</v>
      </c>
      <c r="G159" s="121">
        <v>4861</v>
      </c>
      <c r="H159" s="45"/>
      <c r="I159" s="147"/>
      <c r="J159" s="148"/>
      <c r="K159" s="148"/>
      <c r="L159" s="27" t="s">
        <v>868</v>
      </c>
      <c r="M159" s="28"/>
      <c r="N159" s="197">
        <f>O159+P159</f>
        <v>0</v>
      </c>
      <c r="O159" s="197">
        <f>SUM(O160:O160)</f>
        <v>0</v>
      </c>
      <c r="P159" s="197">
        <f>SUM(P160:P160)</f>
        <v>0</v>
      </c>
      <c r="Q159" s="161"/>
      <c r="R159" s="161"/>
      <c r="S159" s="438"/>
      <c r="T159" s="161"/>
      <c r="U159" s="161"/>
      <c r="V159" s="161"/>
    </row>
    <row r="160" spans="1:22" s="115" customFormat="1" ht="16.2" hidden="1">
      <c r="A160" s="122" t="str">
        <f t="shared" si="18"/>
        <v>71040501110000</v>
      </c>
      <c r="B160" s="124" t="s">
        <v>439</v>
      </c>
      <c r="C160" s="117" t="s">
        <v>155</v>
      </c>
      <c r="D160" s="118" t="s">
        <v>149</v>
      </c>
      <c r="E160" s="119" t="s">
        <v>106</v>
      </c>
      <c r="F160" s="120" t="s">
        <v>104</v>
      </c>
      <c r="G160" s="129" t="s">
        <v>440</v>
      </c>
      <c r="H160" s="17"/>
      <c r="I160" s="25"/>
      <c r="J160" s="26"/>
      <c r="K160" s="26"/>
      <c r="L160" s="32" t="s">
        <v>134</v>
      </c>
      <c r="M160" s="48">
        <v>4861</v>
      </c>
      <c r="N160" s="183">
        <f t="shared" ref="N160:N162" si="21">O160+P160</f>
        <v>0</v>
      </c>
      <c r="O160" s="405"/>
      <c r="P160" s="405">
        <v>0</v>
      </c>
      <c r="Q160" s="161"/>
      <c r="R160" s="161"/>
      <c r="S160" s="438"/>
      <c r="T160" s="161"/>
      <c r="U160" s="161"/>
      <c r="V160" s="161"/>
    </row>
    <row r="161" spans="1:22" s="115" customFormat="1" ht="84.6" hidden="1" customHeight="1">
      <c r="A161" s="122" t="str">
        <f t="shared" si="18"/>
        <v>71040501120000</v>
      </c>
      <c r="B161" s="124" t="s">
        <v>439</v>
      </c>
      <c r="C161" s="117" t="s">
        <v>155</v>
      </c>
      <c r="D161" s="118" t="s">
        <v>149</v>
      </c>
      <c r="E161" s="119" t="s">
        <v>106</v>
      </c>
      <c r="F161" s="120" t="s">
        <v>443</v>
      </c>
      <c r="G161" s="129" t="s">
        <v>440</v>
      </c>
      <c r="H161" s="45"/>
      <c r="I161" s="147"/>
      <c r="J161" s="148"/>
      <c r="K161" s="148"/>
      <c r="L161" s="457" t="s">
        <v>869</v>
      </c>
      <c r="M161" s="28"/>
      <c r="N161" s="197">
        <f>O161+P161</f>
        <v>0</v>
      </c>
      <c r="O161" s="197">
        <f>SUM(O162:O162)</f>
        <v>0</v>
      </c>
      <c r="P161" s="197">
        <f>SUM(P162:P162)</f>
        <v>0</v>
      </c>
      <c r="Q161" s="161"/>
      <c r="R161" s="161"/>
      <c r="S161" s="438"/>
      <c r="T161" s="161"/>
      <c r="U161" s="161"/>
      <c r="V161" s="161"/>
    </row>
    <row r="162" spans="1:22" ht="16.2" hidden="1">
      <c r="A162" s="122" t="str">
        <f t="shared" si="18"/>
        <v>71040501125129</v>
      </c>
      <c r="B162" s="124" t="s">
        <v>439</v>
      </c>
      <c r="C162" s="117" t="s">
        <v>155</v>
      </c>
      <c r="D162" s="118" t="s">
        <v>149</v>
      </c>
      <c r="E162" s="119" t="s">
        <v>106</v>
      </c>
      <c r="F162" s="120" t="s">
        <v>443</v>
      </c>
      <c r="G162" s="121">
        <v>5129</v>
      </c>
      <c r="H162" s="17"/>
      <c r="I162" s="25"/>
      <c r="J162" s="26"/>
      <c r="K162" s="26"/>
      <c r="L162" s="32" t="s">
        <v>134</v>
      </c>
      <c r="M162" s="48">
        <v>4861</v>
      </c>
      <c r="N162" s="183">
        <f t="shared" si="21"/>
        <v>0</v>
      </c>
      <c r="O162" s="405"/>
      <c r="P162" s="405">
        <v>0</v>
      </c>
      <c r="Q162" s="161"/>
      <c r="R162" s="161"/>
      <c r="S162" s="438"/>
      <c r="T162" s="161"/>
      <c r="U162" s="161"/>
      <c r="V162" s="161"/>
    </row>
    <row r="163" spans="1:22" ht="42.6" hidden="1" customHeight="1">
      <c r="A163" s="122" t="str">
        <f t="shared" si="18"/>
        <v>71040501094639</v>
      </c>
      <c r="B163" s="124" t="s">
        <v>439</v>
      </c>
      <c r="C163" s="117" t="s">
        <v>155</v>
      </c>
      <c r="D163" s="118" t="s">
        <v>149</v>
      </c>
      <c r="E163" s="119" t="s">
        <v>106</v>
      </c>
      <c r="F163" s="120" t="s">
        <v>187</v>
      </c>
      <c r="G163" s="121">
        <v>4639</v>
      </c>
      <c r="H163" s="45"/>
      <c r="I163" s="147"/>
      <c r="J163" s="148"/>
      <c r="K163" s="148"/>
      <c r="L163" s="27" t="s">
        <v>865</v>
      </c>
      <c r="M163" s="28"/>
      <c r="N163" s="197">
        <f>O163+P163</f>
        <v>0</v>
      </c>
      <c r="O163" s="197">
        <f>SUM(O164)</f>
        <v>0</v>
      </c>
      <c r="P163" s="197">
        <f>SUM(P164)</f>
        <v>0</v>
      </c>
      <c r="Q163" s="161"/>
      <c r="R163" s="161"/>
      <c r="S163" s="438"/>
      <c r="T163" s="161"/>
      <c r="U163" s="161"/>
      <c r="V163" s="161"/>
    </row>
    <row r="164" spans="1:22" s="115" customFormat="1" ht="26.4" hidden="1">
      <c r="A164" s="122" t="str">
        <f t="shared" si="18"/>
        <v>71040501100000</v>
      </c>
      <c r="B164" s="124" t="s">
        <v>439</v>
      </c>
      <c r="C164" s="117" t="s">
        <v>155</v>
      </c>
      <c r="D164" s="118" t="s">
        <v>149</v>
      </c>
      <c r="E164" s="119" t="s">
        <v>106</v>
      </c>
      <c r="F164" s="120" t="s">
        <v>189</v>
      </c>
      <c r="G164" s="129" t="s">
        <v>440</v>
      </c>
      <c r="H164" s="17"/>
      <c r="I164" s="25"/>
      <c r="J164" s="26"/>
      <c r="K164" s="26"/>
      <c r="L164" s="30" t="s">
        <v>866</v>
      </c>
      <c r="M164" s="13">
        <v>5511</v>
      </c>
      <c r="N164" s="183">
        <f t="shared" ref="N164" si="22">O164+P164</f>
        <v>0</v>
      </c>
      <c r="O164" s="183"/>
      <c r="P164" s="183"/>
      <c r="Q164" s="161"/>
      <c r="R164" s="161"/>
      <c r="S164" s="438"/>
      <c r="T164" s="161"/>
      <c r="U164" s="161"/>
      <c r="V164" s="161"/>
    </row>
    <row r="165" spans="1:22" ht="27.6" hidden="1">
      <c r="A165" s="122" t="str">
        <f t="shared" si="8"/>
        <v>71040501045112</v>
      </c>
      <c r="B165" s="124" t="s">
        <v>439</v>
      </c>
      <c r="C165" s="117" t="s">
        <v>155</v>
      </c>
      <c r="D165" s="118" t="s">
        <v>149</v>
      </c>
      <c r="E165" s="119" t="s">
        <v>106</v>
      </c>
      <c r="F165" s="120" t="s">
        <v>155</v>
      </c>
      <c r="G165" s="121">
        <v>5112</v>
      </c>
      <c r="H165" s="165">
        <v>2420</v>
      </c>
      <c r="I165" s="166" t="s">
        <v>155</v>
      </c>
      <c r="J165" s="167">
        <v>2</v>
      </c>
      <c r="K165" s="167">
        <v>0</v>
      </c>
      <c r="L165" s="168" t="s">
        <v>170</v>
      </c>
      <c r="M165" s="176"/>
      <c r="N165" s="188">
        <f>+N167</f>
        <v>0</v>
      </c>
      <c r="O165" s="188">
        <f>+O167</f>
        <v>0</v>
      </c>
      <c r="P165" s="188">
        <f>+P167</f>
        <v>0</v>
      </c>
      <c r="Q165" s="161"/>
      <c r="R165" s="161"/>
      <c r="S165" s="438"/>
      <c r="T165" s="161"/>
      <c r="U165" s="161"/>
      <c r="V165" s="161"/>
    </row>
    <row r="166" spans="1:22" ht="16.2" hidden="1">
      <c r="A166" s="122" t="str">
        <f t="shared" si="8"/>
        <v>71040501045113</v>
      </c>
      <c r="B166" s="124" t="s">
        <v>439</v>
      </c>
      <c r="C166" s="117" t="s">
        <v>155</v>
      </c>
      <c r="D166" s="118" t="s">
        <v>149</v>
      </c>
      <c r="E166" s="119" t="s">
        <v>106</v>
      </c>
      <c r="F166" s="120" t="s">
        <v>155</v>
      </c>
      <c r="G166" s="121">
        <v>5113</v>
      </c>
      <c r="H166" s="25"/>
      <c r="I166" s="18"/>
      <c r="J166" s="19"/>
      <c r="K166" s="19"/>
      <c r="L166" s="30" t="s">
        <v>110</v>
      </c>
      <c r="M166" s="31"/>
      <c r="N166" s="190"/>
      <c r="O166" s="190"/>
      <c r="P166" s="190"/>
      <c r="Q166" s="161"/>
      <c r="R166" s="161"/>
      <c r="S166" s="438"/>
      <c r="T166" s="161"/>
      <c r="U166" s="161"/>
      <c r="V166" s="161"/>
    </row>
    <row r="167" spans="1:22" s="115" customFormat="1" ht="16.2" hidden="1">
      <c r="A167" s="122" t="str">
        <f t="shared" si="8"/>
        <v>71040501050000</v>
      </c>
      <c r="B167" s="124" t="s">
        <v>439</v>
      </c>
      <c r="C167" s="117" t="s">
        <v>155</v>
      </c>
      <c r="D167" s="118" t="s">
        <v>149</v>
      </c>
      <c r="E167" s="119" t="s">
        <v>106</v>
      </c>
      <c r="F167" s="120" t="s">
        <v>149</v>
      </c>
      <c r="G167" s="129" t="s">
        <v>440</v>
      </c>
      <c r="H167" s="151">
        <v>2424</v>
      </c>
      <c r="I167" s="152" t="s">
        <v>155</v>
      </c>
      <c r="J167" s="153">
        <v>2</v>
      </c>
      <c r="K167" s="153">
        <v>4</v>
      </c>
      <c r="L167" s="154" t="s">
        <v>171</v>
      </c>
      <c r="M167" s="155"/>
      <c r="N167" s="192">
        <f>+N169</f>
        <v>0</v>
      </c>
      <c r="O167" s="192">
        <f>+O169</f>
        <v>0</v>
      </c>
      <c r="P167" s="192">
        <f>+P169</f>
        <v>0</v>
      </c>
      <c r="Q167" s="161"/>
      <c r="R167" s="161"/>
      <c r="S167" s="438"/>
      <c r="T167" s="161"/>
      <c r="U167" s="161"/>
      <c r="V167" s="161"/>
    </row>
    <row r="168" spans="1:22" ht="16.2" hidden="1">
      <c r="A168" s="122" t="str">
        <f t="shared" si="8"/>
        <v>71040501054251</v>
      </c>
      <c r="B168" s="124" t="s">
        <v>439</v>
      </c>
      <c r="C168" s="117" t="s">
        <v>155</v>
      </c>
      <c r="D168" s="118" t="s">
        <v>149</v>
      </c>
      <c r="E168" s="119" t="s">
        <v>106</v>
      </c>
      <c r="F168" s="120" t="s">
        <v>149</v>
      </c>
      <c r="G168" s="121">
        <v>4251</v>
      </c>
      <c r="H168" s="25"/>
      <c r="I168" s="25"/>
      <c r="J168" s="26"/>
      <c r="K168" s="26"/>
      <c r="L168" s="30" t="s">
        <v>108</v>
      </c>
      <c r="M168" s="31"/>
      <c r="N168" s="190"/>
      <c r="O168" s="190"/>
      <c r="P168" s="190"/>
      <c r="Q168" s="161"/>
      <c r="R168" s="161"/>
      <c r="S168" s="438"/>
      <c r="T168" s="161"/>
      <c r="U168" s="161"/>
      <c r="V168" s="161"/>
    </row>
    <row r="169" spans="1:22" ht="16.2" hidden="1">
      <c r="A169" s="122" t="str">
        <f t="shared" si="8"/>
        <v>71040501055112</v>
      </c>
      <c r="B169" s="124" t="s">
        <v>439</v>
      </c>
      <c r="C169" s="117" t="s">
        <v>155</v>
      </c>
      <c r="D169" s="118" t="s">
        <v>149</v>
      </c>
      <c r="E169" s="119" t="s">
        <v>106</v>
      </c>
      <c r="F169" s="120" t="s">
        <v>149</v>
      </c>
      <c r="G169" s="121">
        <v>5112</v>
      </c>
      <c r="H169" s="45"/>
      <c r="I169" s="147"/>
      <c r="J169" s="148"/>
      <c r="K169" s="148"/>
      <c r="L169" s="27" t="s">
        <v>172</v>
      </c>
      <c r="M169" s="28"/>
      <c r="N169" s="197">
        <f>O169+P169</f>
        <v>0</v>
      </c>
      <c r="O169" s="197">
        <f>SUM(O170:O171)</f>
        <v>0</v>
      </c>
      <c r="P169" s="197">
        <f>SUM(P170:P171)</f>
        <v>0</v>
      </c>
      <c r="Q169" s="161"/>
      <c r="R169" s="161"/>
      <c r="S169" s="438"/>
      <c r="T169" s="161"/>
      <c r="U169" s="161"/>
      <c r="V169" s="161"/>
    </row>
    <row r="170" spans="1:22" ht="16.2" hidden="1">
      <c r="A170" s="122" t="str">
        <f t="shared" ref="A170:A220" si="23">CONCATENATE(B170,C170,D170,E170,F170,G170)</f>
        <v>71040501055113</v>
      </c>
      <c r="B170" s="124" t="s">
        <v>439</v>
      </c>
      <c r="C170" s="117" t="s">
        <v>155</v>
      </c>
      <c r="D170" s="118" t="s">
        <v>149</v>
      </c>
      <c r="E170" s="119" t="s">
        <v>106</v>
      </c>
      <c r="F170" s="120" t="s">
        <v>149</v>
      </c>
      <c r="G170" s="121">
        <v>5113</v>
      </c>
      <c r="H170" s="25"/>
      <c r="I170" s="18"/>
      <c r="J170" s="19"/>
      <c r="K170" s="19"/>
      <c r="L170" s="30" t="s">
        <v>173</v>
      </c>
      <c r="M170" s="31">
        <v>5112</v>
      </c>
      <c r="N170" s="183">
        <f t="shared" ref="N170:N171" si="24">O170+P170</f>
        <v>0</v>
      </c>
      <c r="O170" s="183"/>
      <c r="P170" s="183"/>
      <c r="Q170" s="161"/>
      <c r="R170" s="161"/>
      <c r="S170" s="438"/>
      <c r="T170" s="161"/>
      <c r="U170" s="161"/>
      <c r="V170" s="161"/>
    </row>
    <row r="171" spans="1:22" s="115" customFormat="1" ht="16.2" hidden="1">
      <c r="A171" s="122" t="str">
        <f t="shared" si="23"/>
        <v>71040501060000</v>
      </c>
      <c r="B171" s="124" t="s">
        <v>439</v>
      </c>
      <c r="C171" s="117" t="s">
        <v>155</v>
      </c>
      <c r="D171" s="118" t="s">
        <v>149</v>
      </c>
      <c r="E171" s="119" t="s">
        <v>106</v>
      </c>
      <c r="F171" s="120" t="s">
        <v>157</v>
      </c>
      <c r="G171" s="129" t="s">
        <v>440</v>
      </c>
      <c r="H171" s="17"/>
      <c r="I171" s="25"/>
      <c r="J171" s="26"/>
      <c r="K171" s="26"/>
      <c r="L171" s="30" t="s">
        <v>174</v>
      </c>
      <c r="M171" s="13">
        <v>5113</v>
      </c>
      <c r="N171" s="183">
        <f t="shared" si="24"/>
        <v>0</v>
      </c>
      <c r="O171" s="183"/>
      <c r="P171" s="183"/>
      <c r="Q171" s="161"/>
      <c r="R171" s="161"/>
      <c r="S171" s="438"/>
      <c r="T171" s="161"/>
      <c r="U171" s="161"/>
      <c r="V171" s="161"/>
    </row>
    <row r="172" spans="1:22" ht="16.2">
      <c r="A172" s="122" t="str">
        <f t="shared" si="23"/>
        <v>71040501134251</v>
      </c>
      <c r="B172" s="124" t="s">
        <v>439</v>
      </c>
      <c r="C172" s="117" t="s">
        <v>155</v>
      </c>
      <c r="D172" s="118" t="s">
        <v>149</v>
      </c>
      <c r="E172" s="119" t="s">
        <v>106</v>
      </c>
      <c r="F172" s="120" t="s">
        <v>444</v>
      </c>
      <c r="G172" s="121">
        <v>4251</v>
      </c>
      <c r="H172" s="165">
        <v>2450</v>
      </c>
      <c r="I172" s="166" t="s">
        <v>155</v>
      </c>
      <c r="J172" s="167">
        <v>5</v>
      </c>
      <c r="K172" s="167">
        <v>0</v>
      </c>
      <c r="L172" s="168" t="s">
        <v>175</v>
      </c>
      <c r="M172" s="176"/>
      <c r="N172" s="188">
        <f>+N174+N246</f>
        <v>250000</v>
      </c>
      <c r="O172" s="188">
        <f>+O174+O246</f>
        <v>0</v>
      </c>
      <c r="P172" s="188">
        <f>+P174+P246</f>
        <v>250000</v>
      </c>
      <c r="Q172" s="161"/>
      <c r="R172" s="161"/>
      <c r="S172" s="438"/>
      <c r="T172" s="161"/>
      <c r="U172" s="161"/>
      <c r="V172" s="161"/>
    </row>
    <row r="173" spans="1:22" ht="16.2">
      <c r="A173" s="122" t="str">
        <f t="shared" si="23"/>
        <v>71040501135129</v>
      </c>
      <c r="B173" s="124" t="s">
        <v>439</v>
      </c>
      <c r="C173" s="117" t="s">
        <v>155</v>
      </c>
      <c r="D173" s="118" t="s">
        <v>149</v>
      </c>
      <c r="E173" s="119" t="s">
        <v>106</v>
      </c>
      <c r="F173" s="120" t="s">
        <v>444</v>
      </c>
      <c r="G173" s="121">
        <v>5129</v>
      </c>
      <c r="H173" s="25"/>
      <c r="I173" s="18"/>
      <c r="J173" s="19"/>
      <c r="K173" s="19"/>
      <c r="L173" s="30" t="s">
        <v>110</v>
      </c>
      <c r="M173" s="31"/>
      <c r="N173" s="190"/>
      <c r="O173" s="190"/>
      <c r="P173" s="190"/>
      <c r="Q173" s="161"/>
      <c r="R173" s="161"/>
      <c r="S173" s="438"/>
      <c r="T173" s="161"/>
      <c r="U173" s="161"/>
      <c r="V173" s="161"/>
    </row>
    <row r="174" spans="1:22" ht="16.2">
      <c r="A174" s="122" t="str">
        <f t="shared" si="23"/>
        <v>71040501135221</v>
      </c>
      <c r="B174" s="124" t="s">
        <v>439</v>
      </c>
      <c r="C174" s="117" t="s">
        <v>155</v>
      </c>
      <c r="D174" s="118" t="s">
        <v>149</v>
      </c>
      <c r="E174" s="119" t="s">
        <v>106</v>
      </c>
      <c r="F174" s="120" t="s">
        <v>444</v>
      </c>
      <c r="G174" s="121">
        <v>5221</v>
      </c>
      <c r="H174" s="151">
        <v>2451</v>
      </c>
      <c r="I174" s="152" t="s">
        <v>155</v>
      </c>
      <c r="J174" s="153">
        <v>5</v>
      </c>
      <c r="K174" s="153">
        <v>1</v>
      </c>
      <c r="L174" s="154" t="s">
        <v>176</v>
      </c>
      <c r="M174" s="155"/>
      <c r="N174" s="192">
        <f>+N176+N179+N181+N185+N189+N194+N198+N200+N206+N213+N217+N220+N224+N231+N234+N236+N238+N244</f>
        <v>250000</v>
      </c>
      <c r="O174" s="192">
        <f>+O176+O179+O181+O185+O189+O194+O198+O200+O206+O213+O217+O220+O224+O231+O234+O236+O238+O244</f>
        <v>0</v>
      </c>
      <c r="P174" s="192">
        <f>+P176+P179+P181+P185+P189+P194+P198+P200+P206+P213+P217+P220+P224+P231+P234+P236+P238+P244</f>
        <v>250000</v>
      </c>
      <c r="Q174" s="161"/>
      <c r="R174" s="161"/>
      <c r="S174" s="438"/>
      <c r="T174" s="161"/>
      <c r="U174" s="161"/>
      <c r="V174" s="161"/>
    </row>
    <row r="175" spans="1:22" s="115" customFormat="1" ht="16.2">
      <c r="A175" s="122" t="str">
        <f t="shared" si="23"/>
        <v>71040501140000</v>
      </c>
      <c r="B175" s="124" t="s">
        <v>439</v>
      </c>
      <c r="C175" s="117" t="s">
        <v>155</v>
      </c>
      <c r="D175" s="118" t="s">
        <v>149</v>
      </c>
      <c r="E175" s="119" t="s">
        <v>106</v>
      </c>
      <c r="F175" s="120" t="s">
        <v>445</v>
      </c>
      <c r="G175" s="129" t="s">
        <v>440</v>
      </c>
      <c r="H175" s="25"/>
      <c r="I175" s="25"/>
      <c r="J175" s="26"/>
      <c r="K175" s="26"/>
      <c r="L175" s="30" t="s">
        <v>108</v>
      </c>
      <c r="M175" s="31"/>
      <c r="N175" s="190"/>
      <c r="O175" s="190"/>
      <c r="P175" s="190"/>
      <c r="Q175" s="161"/>
      <c r="R175" s="161"/>
      <c r="S175" s="438"/>
      <c r="T175" s="161"/>
      <c r="U175" s="161"/>
      <c r="V175" s="161"/>
    </row>
    <row r="176" spans="1:22" ht="28.5" hidden="1" customHeight="1">
      <c r="A176" s="122" t="str">
        <f t="shared" si="23"/>
        <v>71040501144729</v>
      </c>
      <c r="B176" s="124" t="s">
        <v>439</v>
      </c>
      <c r="C176" s="117" t="s">
        <v>155</v>
      </c>
      <c r="D176" s="118" t="s">
        <v>149</v>
      </c>
      <c r="E176" s="119" t="s">
        <v>106</v>
      </c>
      <c r="F176" s="120" t="s">
        <v>445</v>
      </c>
      <c r="G176" s="121">
        <v>4729</v>
      </c>
      <c r="H176" s="45"/>
      <c r="I176" s="147"/>
      <c r="J176" s="148"/>
      <c r="K176" s="148"/>
      <c r="L176" s="27" t="s">
        <v>177</v>
      </c>
      <c r="M176" s="28"/>
      <c r="N176" s="197">
        <f>O176+P176</f>
        <v>0</v>
      </c>
      <c r="O176" s="197">
        <f>SUM(O177:O178)</f>
        <v>0</v>
      </c>
      <c r="P176" s="197">
        <f>SUM(P177:P178)</f>
        <v>0</v>
      </c>
      <c r="Q176" s="161"/>
      <c r="R176" s="161"/>
      <c r="S176" s="438"/>
      <c r="T176" s="161"/>
      <c r="U176" s="161"/>
      <c r="V176" s="161"/>
    </row>
    <row r="177" spans="1:22" s="115" customFormat="1" ht="27" hidden="1" customHeight="1">
      <c r="A177" s="122" t="str">
        <f t="shared" si="23"/>
        <v>71040501150000</v>
      </c>
      <c r="B177" s="124" t="s">
        <v>439</v>
      </c>
      <c r="C177" s="117" t="s">
        <v>155</v>
      </c>
      <c r="D177" s="118" t="s">
        <v>149</v>
      </c>
      <c r="E177" s="119" t="s">
        <v>106</v>
      </c>
      <c r="F177" s="120" t="s">
        <v>446</v>
      </c>
      <c r="G177" s="129" t="s">
        <v>440</v>
      </c>
      <c r="H177" s="25"/>
      <c r="I177" s="25"/>
      <c r="J177" s="26"/>
      <c r="K177" s="26"/>
      <c r="L177" s="29" t="s">
        <v>142</v>
      </c>
      <c r="M177" s="12">
        <v>4251</v>
      </c>
      <c r="N177" s="183">
        <f t="shared" ref="N177:N243" si="25">O177+P177</f>
        <v>0</v>
      </c>
      <c r="O177" s="398"/>
      <c r="P177" s="398"/>
      <c r="Q177" s="161"/>
      <c r="R177" s="161"/>
      <c r="S177" s="438"/>
      <c r="T177" s="161"/>
      <c r="U177" s="161"/>
      <c r="V177" s="161"/>
    </row>
    <row r="178" spans="1:22" ht="21" hidden="1" customHeight="1">
      <c r="A178" s="122" t="str">
        <f t="shared" si="23"/>
        <v>71040501155112</v>
      </c>
      <c r="B178" s="124" t="s">
        <v>439</v>
      </c>
      <c r="C178" s="117" t="s">
        <v>155</v>
      </c>
      <c r="D178" s="118" t="s">
        <v>149</v>
      </c>
      <c r="E178" s="119" t="s">
        <v>106</v>
      </c>
      <c r="F178" s="120" t="s">
        <v>446</v>
      </c>
      <c r="G178" s="121">
        <v>5112</v>
      </c>
      <c r="H178" s="25"/>
      <c r="I178" s="25"/>
      <c r="J178" s="26"/>
      <c r="K178" s="26"/>
      <c r="L178" s="32" t="s">
        <v>174</v>
      </c>
      <c r="M178" s="48">
        <v>5113</v>
      </c>
      <c r="N178" s="183">
        <f t="shared" si="25"/>
        <v>0</v>
      </c>
      <c r="O178" s="183"/>
      <c r="P178" s="183"/>
      <c r="Q178" s="161"/>
      <c r="R178" s="161"/>
      <c r="S178" s="438"/>
      <c r="T178" s="161"/>
      <c r="U178" s="161"/>
      <c r="V178" s="161"/>
    </row>
    <row r="179" spans="1:22" ht="44.4" hidden="1" customHeight="1">
      <c r="A179" s="122" t="str">
        <f t="shared" si="23"/>
        <v>71040501155133</v>
      </c>
      <c r="B179" s="124" t="s">
        <v>439</v>
      </c>
      <c r="C179" s="117" t="s">
        <v>155</v>
      </c>
      <c r="D179" s="118" t="s">
        <v>149</v>
      </c>
      <c r="E179" s="119" t="s">
        <v>106</v>
      </c>
      <c r="F179" s="120" t="s">
        <v>446</v>
      </c>
      <c r="G179" s="121">
        <v>5133</v>
      </c>
      <c r="H179" s="45"/>
      <c r="I179" s="147"/>
      <c r="J179" s="148"/>
      <c r="K179" s="148"/>
      <c r="L179" s="459" t="s">
        <v>856</v>
      </c>
      <c r="M179" s="28"/>
      <c r="N179" s="197">
        <f>O179+P179</f>
        <v>0</v>
      </c>
      <c r="O179" s="197">
        <f>SUM(O180)</f>
        <v>0</v>
      </c>
      <c r="P179" s="197">
        <f>SUM(P180)</f>
        <v>0</v>
      </c>
      <c r="Q179" s="161"/>
      <c r="R179" s="161"/>
      <c r="S179" s="438"/>
      <c r="T179" s="161"/>
      <c r="U179" s="161"/>
      <c r="V179" s="161"/>
    </row>
    <row r="180" spans="1:22" ht="16.2" hidden="1">
      <c r="A180" s="122" t="str">
        <f t="shared" si="23"/>
        <v>71040501155134</v>
      </c>
      <c r="B180" s="124" t="s">
        <v>439</v>
      </c>
      <c r="C180" s="117" t="s">
        <v>155</v>
      </c>
      <c r="D180" s="118" t="s">
        <v>149</v>
      </c>
      <c r="E180" s="119" t="s">
        <v>106</v>
      </c>
      <c r="F180" s="120" t="s">
        <v>446</v>
      </c>
      <c r="G180" s="121">
        <v>5134</v>
      </c>
      <c r="H180" s="25"/>
      <c r="I180" s="25"/>
      <c r="J180" s="26"/>
      <c r="K180" s="26"/>
      <c r="L180" s="441" t="s">
        <v>134</v>
      </c>
      <c r="M180" s="422">
        <v>4861</v>
      </c>
      <c r="N180" s="183">
        <f t="shared" si="25"/>
        <v>0</v>
      </c>
      <c r="O180" s="402"/>
      <c r="P180" s="402"/>
      <c r="Q180" s="161"/>
      <c r="R180" s="161"/>
      <c r="S180" s="438"/>
      <c r="T180" s="161"/>
      <c r="U180" s="161"/>
      <c r="V180" s="161"/>
    </row>
    <row r="181" spans="1:22" s="156" customFormat="1" ht="16.2" hidden="1">
      <c r="A181" s="122" t="str">
        <f t="shared" si="23"/>
        <v>71040505000000</v>
      </c>
      <c r="B181" s="124" t="s">
        <v>439</v>
      </c>
      <c r="C181" s="117" t="s">
        <v>155</v>
      </c>
      <c r="D181" s="118" t="s">
        <v>149</v>
      </c>
      <c r="E181" s="119" t="s">
        <v>149</v>
      </c>
      <c r="F181" s="120" t="s">
        <v>441</v>
      </c>
      <c r="G181" s="129" t="s">
        <v>440</v>
      </c>
      <c r="H181" s="45"/>
      <c r="I181" s="147"/>
      <c r="J181" s="148"/>
      <c r="K181" s="148"/>
      <c r="L181" s="27" t="s">
        <v>179</v>
      </c>
      <c r="M181" s="28"/>
      <c r="N181" s="197">
        <f>O181+P181</f>
        <v>0</v>
      </c>
      <c r="O181" s="197">
        <f>SUM(O182:O184)</f>
        <v>0</v>
      </c>
      <c r="P181" s="197">
        <f>SUM(P182:P184)</f>
        <v>0</v>
      </c>
      <c r="Q181" s="161"/>
      <c r="R181" s="161"/>
      <c r="S181" s="438"/>
      <c r="T181" s="161"/>
      <c r="U181" s="161"/>
      <c r="V181" s="161"/>
    </row>
    <row r="182" spans="1:22" ht="26.4" hidden="1">
      <c r="A182" s="122" t="str">
        <f t="shared" si="23"/>
        <v>71040505000001</v>
      </c>
      <c r="B182" s="124" t="s">
        <v>439</v>
      </c>
      <c r="C182" s="117" t="s">
        <v>155</v>
      </c>
      <c r="D182" s="118" t="s">
        <v>149</v>
      </c>
      <c r="E182" s="119" t="s">
        <v>149</v>
      </c>
      <c r="F182" s="120" t="s">
        <v>441</v>
      </c>
      <c r="G182" s="129" t="s">
        <v>96</v>
      </c>
      <c r="H182" s="17"/>
      <c r="I182" s="25"/>
      <c r="J182" s="26"/>
      <c r="K182" s="26"/>
      <c r="L182" s="30" t="s">
        <v>142</v>
      </c>
      <c r="M182" s="13">
        <v>4251</v>
      </c>
      <c r="N182" s="183">
        <f t="shared" si="25"/>
        <v>0</v>
      </c>
      <c r="O182" s="183"/>
      <c r="P182" s="183"/>
      <c r="Q182" s="161"/>
      <c r="R182" s="161"/>
      <c r="S182" s="438"/>
      <c r="T182" s="161"/>
      <c r="U182" s="161"/>
      <c r="V182" s="161"/>
    </row>
    <row r="183" spans="1:22" s="115" customFormat="1" ht="16.2" hidden="1">
      <c r="A183" s="122" t="str">
        <f t="shared" si="23"/>
        <v>71040505010000</v>
      </c>
      <c r="B183" s="124" t="s">
        <v>439</v>
      </c>
      <c r="C183" s="117" t="s">
        <v>155</v>
      </c>
      <c r="D183" s="118" t="s">
        <v>149</v>
      </c>
      <c r="E183" s="119" t="s">
        <v>149</v>
      </c>
      <c r="F183" s="120" t="s">
        <v>106</v>
      </c>
      <c r="G183" s="129" t="s">
        <v>440</v>
      </c>
      <c r="H183" s="17"/>
      <c r="I183" s="25"/>
      <c r="J183" s="26"/>
      <c r="K183" s="26"/>
      <c r="L183" s="30" t="s">
        <v>173</v>
      </c>
      <c r="M183" s="394">
        <v>5112</v>
      </c>
      <c r="N183" s="183">
        <f t="shared" si="25"/>
        <v>0</v>
      </c>
      <c r="O183" s="183"/>
      <c r="P183" s="183"/>
      <c r="Q183" s="161"/>
      <c r="R183" s="161"/>
      <c r="S183" s="438"/>
      <c r="T183" s="161"/>
      <c r="U183" s="161"/>
      <c r="V183" s="161"/>
    </row>
    <row r="184" spans="1:22" ht="16.2" hidden="1">
      <c r="A184" s="122" t="str">
        <f t="shared" si="23"/>
        <v>71040505015129</v>
      </c>
      <c r="B184" s="124" t="s">
        <v>439</v>
      </c>
      <c r="C184" s="117" t="s">
        <v>155</v>
      </c>
      <c r="D184" s="118" t="s">
        <v>149</v>
      </c>
      <c r="E184" s="119" t="s">
        <v>149</v>
      </c>
      <c r="F184" s="120" t="s">
        <v>106</v>
      </c>
      <c r="G184" s="121">
        <v>5129</v>
      </c>
      <c r="H184" s="25"/>
      <c r="I184" s="25"/>
      <c r="J184" s="26"/>
      <c r="K184" s="26"/>
      <c r="L184" s="32" t="s">
        <v>174</v>
      </c>
      <c r="M184" s="48">
        <v>5113</v>
      </c>
      <c r="N184" s="183">
        <f t="shared" si="25"/>
        <v>0</v>
      </c>
      <c r="O184" s="183"/>
      <c r="P184" s="183"/>
      <c r="Q184" s="161"/>
      <c r="R184" s="161"/>
      <c r="S184" s="438"/>
      <c r="T184" s="161"/>
      <c r="U184" s="161"/>
      <c r="V184" s="161"/>
    </row>
    <row r="185" spans="1:22" s="115" customFormat="1" ht="16.2" hidden="1">
      <c r="A185" s="122" t="str">
        <f t="shared" si="23"/>
        <v>71040505020000</v>
      </c>
      <c r="B185" s="124" t="s">
        <v>439</v>
      </c>
      <c r="C185" s="117" t="s">
        <v>155</v>
      </c>
      <c r="D185" s="118" t="s">
        <v>149</v>
      </c>
      <c r="E185" s="119" t="s">
        <v>149</v>
      </c>
      <c r="F185" s="120" t="s">
        <v>140</v>
      </c>
      <c r="G185" s="129" t="s">
        <v>440</v>
      </c>
      <c r="H185" s="45"/>
      <c r="I185" s="147"/>
      <c r="J185" s="148"/>
      <c r="K185" s="148"/>
      <c r="L185" s="27" t="s">
        <v>180</v>
      </c>
      <c r="M185" s="28"/>
      <c r="N185" s="197">
        <f>O185+P185</f>
        <v>0</v>
      </c>
      <c r="O185" s="197">
        <f>SUM(O186:O188)</f>
        <v>0</v>
      </c>
      <c r="P185" s="197">
        <f>SUM(P186:P188)</f>
        <v>0</v>
      </c>
      <c r="Q185" s="161"/>
      <c r="R185" s="161"/>
      <c r="S185" s="438"/>
      <c r="T185" s="161"/>
      <c r="U185" s="161"/>
      <c r="V185" s="161"/>
    </row>
    <row r="186" spans="1:22" ht="29.25" hidden="1" customHeight="1">
      <c r="A186" s="122" t="str">
        <f t="shared" si="23"/>
        <v>71040505024511</v>
      </c>
      <c r="B186" s="124" t="s">
        <v>439</v>
      </c>
      <c r="C186" s="117" t="s">
        <v>155</v>
      </c>
      <c r="D186" s="118" t="s">
        <v>149</v>
      </c>
      <c r="E186" s="119" t="s">
        <v>149</v>
      </c>
      <c r="F186" s="120" t="s">
        <v>140</v>
      </c>
      <c r="G186" s="121">
        <v>4511</v>
      </c>
      <c r="H186" s="25"/>
      <c r="I186" s="25"/>
      <c r="J186" s="26"/>
      <c r="K186" s="26"/>
      <c r="L186" s="30" t="s">
        <v>142</v>
      </c>
      <c r="M186" s="13">
        <v>4251</v>
      </c>
      <c r="N186" s="183">
        <f t="shared" si="25"/>
        <v>0</v>
      </c>
      <c r="O186" s="183"/>
      <c r="P186" s="183"/>
      <c r="Q186" s="161"/>
      <c r="R186" s="161"/>
      <c r="S186" s="438"/>
      <c r="T186" s="161"/>
      <c r="U186" s="161"/>
      <c r="V186" s="161"/>
    </row>
    <row r="187" spans="1:22" s="115" customFormat="1" ht="16.2" hidden="1">
      <c r="A187" s="122" t="str">
        <f t="shared" si="23"/>
        <v>71040505030000</v>
      </c>
      <c r="B187" s="124" t="s">
        <v>439</v>
      </c>
      <c r="C187" s="117" t="s">
        <v>155</v>
      </c>
      <c r="D187" s="118" t="s">
        <v>149</v>
      </c>
      <c r="E187" s="119" t="s">
        <v>149</v>
      </c>
      <c r="F187" s="120" t="s">
        <v>442</v>
      </c>
      <c r="G187" s="129" t="s">
        <v>440</v>
      </c>
      <c r="H187" s="25"/>
      <c r="I187" s="25"/>
      <c r="J187" s="26"/>
      <c r="K187" s="26"/>
      <c r="L187" s="30" t="s">
        <v>173</v>
      </c>
      <c r="M187" s="31">
        <v>5112</v>
      </c>
      <c r="N187" s="183">
        <f t="shared" si="25"/>
        <v>0</v>
      </c>
      <c r="O187" s="183"/>
      <c r="P187" s="183"/>
      <c r="Q187" s="161"/>
      <c r="R187" s="161"/>
      <c r="S187" s="438"/>
      <c r="T187" s="161"/>
      <c r="U187" s="161"/>
      <c r="V187" s="161"/>
    </row>
    <row r="188" spans="1:22" ht="16.2" hidden="1">
      <c r="A188" s="122" t="str">
        <f t="shared" si="23"/>
        <v>71040505034511</v>
      </c>
      <c r="B188" s="124" t="s">
        <v>439</v>
      </c>
      <c r="C188" s="117" t="s">
        <v>155</v>
      </c>
      <c r="D188" s="118" t="s">
        <v>149</v>
      </c>
      <c r="E188" s="119" t="s">
        <v>149</v>
      </c>
      <c r="F188" s="120" t="s">
        <v>442</v>
      </c>
      <c r="G188" s="121">
        <v>4511</v>
      </c>
      <c r="H188" s="25"/>
      <c r="I188" s="25"/>
      <c r="J188" s="26"/>
      <c r="K188" s="26"/>
      <c r="L188" s="32" t="s">
        <v>174</v>
      </c>
      <c r="M188" s="48">
        <v>5113</v>
      </c>
      <c r="N188" s="183">
        <f t="shared" si="25"/>
        <v>0</v>
      </c>
      <c r="O188" s="183"/>
      <c r="P188" s="183"/>
      <c r="Q188" s="161"/>
      <c r="R188" s="161"/>
      <c r="S188" s="438"/>
      <c r="T188" s="161"/>
      <c r="U188" s="161"/>
      <c r="V188" s="161"/>
    </row>
    <row r="189" spans="1:22" s="115" customFormat="1" ht="19.5" hidden="1" customHeight="1">
      <c r="A189" s="122" t="str">
        <f t="shared" si="23"/>
        <v>71040505040000</v>
      </c>
      <c r="B189" s="124" t="s">
        <v>439</v>
      </c>
      <c r="C189" s="117" t="s">
        <v>155</v>
      </c>
      <c r="D189" s="118" t="s">
        <v>149</v>
      </c>
      <c r="E189" s="119" t="s">
        <v>149</v>
      </c>
      <c r="F189" s="120" t="s">
        <v>155</v>
      </c>
      <c r="G189" s="129" t="s">
        <v>440</v>
      </c>
      <c r="H189" s="45"/>
      <c r="I189" s="147"/>
      <c r="J189" s="148"/>
      <c r="K189" s="148"/>
      <c r="L189" s="27" t="s">
        <v>181</v>
      </c>
      <c r="M189" s="28"/>
      <c r="N189" s="197">
        <f>O189+P189</f>
        <v>0</v>
      </c>
      <c r="O189" s="197">
        <f>SUM(O190:O193)</f>
        <v>0</v>
      </c>
      <c r="P189" s="197">
        <f>SUM(P190:P193)</f>
        <v>0</v>
      </c>
      <c r="Q189" s="161"/>
      <c r="R189" s="161"/>
      <c r="S189" s="438"/>
      <c r="T189" s="161"/>
      <c r="U189" s="161"/>
      <c r="V189" s="161"/>
    </row>
    <row r="190" spans="1:22" ht="26.4" hidden="1">
      <c r="A190" s="122" t="str">
        <f t="shared" si="23"/>
        <v>71040505044861</v>
      </c>
      <c r="B190" s="124" t="s">
        <v>439</v>
      </c>
      <c r="C190" s="117" t="s">
        <v>155</v>
      </c>
      <c r="D190" s="118" t="s">
        <v>149</v>
      </c>
      <c r="E190" s="119" t="s">
        <v>149</v>
      </c>
      <c r="F190" s="120" t="s">
        <v>155</v>
      </c>
      <c r="G190" s="121">
        <v>4861</v>
      </c>
      <c r="H190" s="25"/>
      <c r="I190" s="25"/>
      <c r="J190" s="26"/>
      <c r="K190" s="26"/>
      <c r="L190" s="29" t="s">
        <v>142</v>
      </c>
      <c r="M190" s="12">
        <v>4251</v>
      </c>
      <c r="N190" s="183">
        <f t="shared" si="25"/>
        <v>0</v>
      </c>
      <c r="O190" s="183"/>
      <c r="P190" s="183"/>
      <c r="Q190" s="161"/>
      <c r="R190" s="161"/>
      <c r="S190" s="438"/>
      <c r="T190" s="161"/>
      <c r="U190" s="161"/>
      <c r="V190" s="161"/>
    </row>
    <row r="191" spans="1:22" s="115" customFormat="1" ht="21.6" hidden="1" customHeight="1">
      <c r="A191" s="122" t="str">
        <f t="shared" si="23"/>
        <v>71040505050000</v>
      </c>
      <c r="B191" s="124" t="s">
        <v>439</v>
      </c>
      <c r="C191" s="117" t="s">
        <v>155</v>
      </c>
      <c r="D191" s="118" t="s">
        <v>149</v>
      </c>
      <c r="E191" s="119" t="s">
        <v>149</v>
      </c>
      <c r="F191" s="120" t="s">
        <v>149</v>
      </c>
      <c r="G191" s="129" t="s">
        <v>440</v>
      </c>
      <c r="H191" s="25"/>
      <c r="I191" s="25"/>
      <c r="J191" s="26"/>
      <c r="K191" s="26"/>
      <c r="L191" s="30" t="s">
        <v>173</v>
      </c>
      <c r="M191" s="31">
        <v>5112</v>
      </c>
      <c r="N191" s="183">
        <f t="shared" si="25"/>
        <v>0</v>
      </c>
      <c r="O191" s="183"/>
      <c r="P191" s="183"/>
      <c r="Q191" s="161"/>
      <c r="R191" s="161"/>
      <c r="S191" s="438"/>
      <c r="T191" s="161"/>
      <c r="U191" s="161"/>
      <c r="V191" s="161"/>
    </row>
    <row r="192" spans="1:22" ht="16.8" hidden="1">
      <c r="A192" s="122" t="str">
        <f t="shared" si="23"/>
        <v>71040505054861</v>
      </c>
      <c r="B192" s="124" t="s">
        <v>439</v>
      </c>
      <c r="C192" s="117" t="s">
        <v>155</v>
      </c>
      <c r="D192" s="118" t="s">
        <v>149</v>
      </c>
      <c r="E192" s="119" t="s">
        <v>149</v>
      </c>
      <c r="F192" s="120" t="s">
        <v>149</v>
      </c>
      <c r="G192" s="121">
        <v>4861</v>
      </c>
      <c r="H192" s="25"/>
      <c r="I192" s="25"/>
      <c r="J192" s="26"/>
      <c r="K192" s="26"/>
      <c r="L192" s="30" t="s">
        <v>174</v>
      </c>
      <c r="M192" s="31">
        <v>5113</v>
      </c>
      <c r="N192" s="183">
        <f t="shared" si="25"/>
        <v>0</v>
      </c>
      <c r="O192" s="399"/>
      <c r="P192" s="399"/>
      <c r="Q192" s="161"/>
      <c r="R192" s="161"/>
      <c r="S192" s="438"/>
      <c r="T192" s="161"/>
      <c r="U192" s="161"/>
      <c r="V192" s="161"/>
    </row>
    <row r="193" spans="1:22" ht="16.2" hidden="1">
      <c r="B193" s="124"/>
      <c r="H193" s="25"/>
      <c r="I193" s="25"/>
      <c r="J193" s="26"/>
      <c r="K193" s="26"/>
      <c r="L193" s="30" t="s">
        <v>268</v>
      </c>
      <c r="M193" s="44">
        <v>5129</v>
      </c>
      <c r="N193" s="183">
        <f t="shared" ref="N193" si="26">O193+P193</f>
        <v>0</v>
      </c>
      <c r="O193" s="183"/>
      <c r="P193" s="183"/>
      <c r="Q193" s="161"/>
      <c r="R193" s="161"/>
      <c r="S193" s="438"/>
      <c r="T193" s="161"/>
      <c r="U193" s="161"/>
      <c r="V193" s="161"/>
    </row>
    <row r="194" spans="1:22" s="115" customFormat="1" ht="35.4" hidden="1" customHeight="1">
      <c r="A194" s="122" t="str">
        <f t="shared" si="23"/>
        <v>71040505060000</v>
      </c>
      <c r="B194" s="124" t="s">
        <v>439</v>
      </c>
      <c r="C194" s="117" t="s">
        <v>155</v>
      </c>
      <c r="D194" s="118" t="s">
        <v>149</v>
      </c>
      <c r="E194" s="119" t="s">
        <v>149</v>
      </c>
      <c r="F194" s="120" t="s">
        <v>157</v>
      </c>
      <c r="G194" s="129" t="s">
        <v>440</v>
      </c>
      <c r="H194" s="45"/>
      <c r="I194" s="147"/>
      <c r="J194" s="148"/>
      <c r="K194" s="148"/>
      <c r="L194" s="27" t="s">
        <v>182</v>
      </c>
      <c r="M194" s="28"/>
      <c r="N194" s="197">
        <f>O194+P194</f>
        <v>0</v>
      </c>
      <c r="O194" s="197">
        <f>SUM(O195:O197)</f>
        <v>0</v>
      </c>
      <c r="P194" s="197">
        <f>SUM(P195:P197)</f>
        <v>0</v>
      </c>
      <c r="Q194" s="161"/>
      <c r="R194" s="161"/>
      <c r="S194" s="438"/>
      <c r="T194" s="161"/>
      <c r="U194" s="161"/>
      <c r="V194" s="161"/>
    </row>
    <row r="195" spans="1:22" ht="16.8" hidden="1">
      <c r="A195" s="122" t="str">
        <f t="shared" si="23"/>
        <v>71040505064861</v>
      </c>
      <c r="B195" s="124" t="s">
        <v>439</v>
      </c>
      <c r="C195" s="117" t="s">
        <v>155</v>
      </c>
      <c r="D195" s="118" t="s">
        <v>149</v>
      </c>
      <c r="E195" s="119" t="s">
        <v>149</v>
      </c>
      <c r="F195" s="120" t="s">
        <v>157</v>
      </c>
      <c r="G195" s="121">
        <v>4861</v>
      </c>
      <c r="H195" s="25"/>
      <c r="I195" s="25"/>
      <c r="J195" s="26"/>
      <c r="K195" s="26"/>
      <c r="L195" s="32" t="s">
        <v>134</v>
      </c>
      <c r="M195" s="48">
        <v>4861</v>
      </c>
      <c r="N195" s="183">
        <f t="shared" si="25"/>
        <v>0</v>
      </c>
      <c r="O195" s="399"/>
      <c r="P195" s="399"/>
      <c r="Q195" s="161"/>
      <c r="R195" s="161"/>
      <c r="S195" s="438"/>
      <c r="T195" s="161"/>
      <c r="U195" s="161"/>
      <c r="V195" s="161"/>
    </row>
    <row r="196" spans="1:22" s="115" customFormat="1" ht="16.2" hidden="1">
      <c r="A196" s="122" t="str">
        <f t="shared" si="23"/>
        <v>71040505070000</v>
      </c>
      <c r="B196" s="124" t="s">
        <v>439</v>
      </c>
      <c r="C196" s="117" t="s">
        <v>155</v>
      </c>
      <c r="D196" s="118" t="s">
        <v>149</v>
      </c>
      <c r="E196" s="119" t="s">
        <v>149</v>
      </c>
      <c r="F196" s="120" t="s">
        <v>183</v>
      </c>
      <c r="G196" s="129" t="s">
        <v>440</v>
      </c>
      <c r="H196" s="25"/>
      <c r="I196" s="25"/>
      <c r="J196" s="26"/>
      <c r="K196" s="26"/>
      <c r="L196" s="32" t="s">
        <v>174</v>
      </c>
      <c r="M196" s="48">
        <v>5113</v>
      </c>
      <c r="N196" s="183">
        <f t="shared" si="25"/>
        <v>0</v>
      </c>
      <c r="O196" s="183"/>
      <c r="P196" s="183"/>
      <c r="Q196" s="161"/>
      <c r="R196" s="161"/>
      <c r="S196" s="438"/>
      <c r="T196" s="161"/>
      <c r="U196" s="161"/>
      <c r="V196" s="161"/>
    </row>
    <row r="197" spans="1:22" s="115" customFormat="1" ht="16.2" hidden="1">
      <c r="A197" s="122"/>
      <c r="B197" s="124"/>
      <c r="C197" s="117"/>
      <c r="D197" s="118"/>
      <c r="E197" s="119"/>
      <c r="F197" s="120"/>
      <c r="G197" s="129"/>
      <c r="H197" s="25"/>
      <c r="I197" s="25"/>
      <c r="J197" s="26"/>
      <c r="K197" s="26"/>
      <c r="L197" s="30" t="s">
        <v>268</v>
      </c>
      <c r="M197" s="44">
        <v>5129</v>
      </c>
      <c r="N197" s="183">
        <f t="shared" si="25"/>
        <v>0</v>
      </c>
      <c r="O197" s="183"/>
      <c r="P197" s="183"/>
      <c r="Q197" s="161"/>
      <c r="R197" s="161"/>
      <c r="S197" s="438"/>
      <c r="T197" s="161"/>
      <c r="U197" s="161"/>
      <c r="V197" s="161"/>
    </row>
    <row r="198" spans="1:22" ht="49.2" hidden="1" customHeight="1">
      <c r="A198" s="122" t="str">
        <f t="shared" si="23"/>
        <v>71040505074861</v>
      </c>
      <c r="B198" s="124" t="s">
        <v>439</v>
      </c>
      <c r="C198" s="117" t="s">
        <v>155</v>
      </c>
      <c r="D198" s="118" t="s">
        <v>149</v>
      </c>
      <c r="E198" s="119" t="s">
        <v>149</v>
      </c>
      <c r="F198" s="120" t="s">
        <v>183</v>
      </c>
      <c r="G198" s="121">
        <v>4861</v>
      </c>
      <c r="H198" s="45"/>
      <c r="I198" s="147"/>
      <c r="J198" s="148"/>
      <c r="K198" s="148"/>
      <c r="L198" s="27" t="s">
        <v>870</v>
      </c>
      <c r="M198" s="28"/>
      <c r="N198" s="197">
        <f>O198+P198</f>
        <v>0</v>
      </c>
      <c r="O198" s="197">
        <f>SUM(O199:O199)</f>
        <v>0</v>
      </c>
      <c r="P198" s="197">
        <f>SUM(P199:P199)</f>
        <v>0</v>
      </c>
      <c r="Q198" s="161"/>
      <c r="R198" s="161"/>
      <c r="S198" s="438"/>
      <c r="T198" s="161"/>
      <c r="U198" s="161"/>
      <c r="V198" s="161"/>
    </row>
    <row r="199" spans="1:22" s="115" customFormat="1" ht="21.6" hidden="1" customHeight="1">
      <c r="A199" s="122" t="str">
        <f t="shared" si="23"/>
        <v>71040505080000</v>
      </c>
      <c r="B199" s="124" t="s">
        <v>439</v>
      </c>
      <c r="C199" s="117" t="s">
        <v>155</v>
      </c>
      <c r="D199" s="118" t="s">
        <v>149</v>
      </c>
      <c r="E199" s="119" t="s">
        <v>149</v>
      </c>
      <c r="F199" s="120" t="s">
        <v>185</v>
      </c>
      <c r="G199" s="129" t="s">
        <v>440</v>
      </c>
      <c r="H199" s="17"/>
      <c r="I199" s="25"/>
      <c r="J199" s="26"/>
      <c r="K199" s="26"/>
      <c r="L199" s="30" t="s">
        <v>348</v>
      </c>
      <c r="M199" s="13">
        <v>4729</v>
      </c>
      <c r="N199" s="183">
        <f t="shared" si="25"/>
        <v>0</v>
      </c>
      <c r="O199" s="183"/>
      <c r="P199" s="183"/>
      <c r="Q199" s="161"/>
      <c r="R199" s="161"/>
      <c r="S199" s="438"/>
      <c r="T199" s="161"/>
      <c r="U199" s="161"/>
      <c r="V199" s="161"/>
    </row>
    <row r="200" spans="1:22" ht="27.6" hidden="1">
      <c r="A200" s="122" t="str">
        <f t="shared" si="23"/>
        <v>71040505094861</v>
      </c>
      <c r="B200" s="124" t="s">
        <v>439</v>
      </c>
      <c r="C200" s="117" t="s">
        <v>155</v>
      </c>
      <c r="D200" s="118" t="s">
        <v>149</v>
      </c>
      <c r="E200" s="119" t="s">
        <v>149</v>
      </c>
      <c r="F200" s="120" t="s">
        <v>187</v>
      </c>
      <c r="G200" s="121">
        <v>4861</v>
      </c>
      <c r="H200" s="45"/>
      <c r="I200" s="147"/>
      <c r="J200" s="148"/>
      <c r="K200" s="148"/>
      <c r="L200" s="27" t="s">
        <v>186</v>
      </c>
      <c r="M200" s="28"/>
      <c r="N200" s="197">
        <f>O200+P200</f>
        <v>0</v>
      </c>
      <c r="O200" s="197">
        <f>SUM(O201:O205)</f>
        <v>0</v>
      </c>
      <c r="P200" s="197">
        <f>SUM(P201:P205)</f>
        <v>0</v>
      </c>
      <c r="Q200" s="161"/>
      <c r="R200" s="161"/>
      <c r="S200" s="438"/>
      <c r="T200" s="161"/>
      <c r="U200" s="161"/>
      <c r="V200" s="161"/>
    </row>
    <row r="201" spans="1:22" s="170" customFormat="1" ht="27" hidden="1" customHeight="1">
      <c r="A201" s="122" t="str">
        <f t="shared" si="23"/>
        <v>71040700000000</v>
      </c>
      <c r="B201" s="124" t="s">
        <v>439</v>
      </c>
      <c r="C201" s="117" t="s">
        <v>155</v>
      </c>
      <c r="D201" s="118" t="s">
        <v>183</v>
      </c>
      <c r="E201" s="119" t="s">
        <v>441</v>
      </c>
      <c r="F201" s="120" t="s">
        <v>441</v>
      </c>
      <c r="G201" s="129" t="s">
        <v>440</v>
      </c>
      <c r="H201" s="25"/>
      <c r="I201" s="25"/>
      <c r="J201" s="26"/>
      <c r="K201" s="26"/>
      <c r="L201" s="30" t="s">
        <v>142</v>
      </c>
      <c r="M201" s="13">
        <v>4251</v>
      </c>
      <c r="N201" s="183">
        <f t="shared" si="25"/>
        <v>0</v>
      </c>
      <c r="O201" s="399"/>
      <c r="P201" s="399"/>
      <c r="Q201" s="161"/>
      <c r="R201" s="161"/>
      <c r="S201" s="438"/>
      <c r="T201" s="161"/>
      <c r="U201" s="161"/>
      <c r="V201" s="161"/>
    </row>
    <row r="202" spans="1:22" ht="16.2" hidden="1">
      <c r="A202" s="122" t="str">
        <f t="shared" si="23"/>
        <v>71040700000001</v>
      </c>
      <c r="B202" s="124" t="s">
        <v>439</v>
      </c>
      <c r="C202" s="117" t="s">
        <v>155</v>
      </c>
      <c r="D202" s="118" t="s">
        <v>183</v>
      </c>
      <c r="E202" s="119" t="s">
        <v>441</v>
      </c>
      <c r="F202" s="120" t="s">
        <v>441</v>
      </c>
      <c r="G202" s="129" t="s">
        <v>96</v>
      </c>
      <c r="H202" s="25"/>
      <c r="I202" s="25"/>
      <c r="J202" s="26"/>
      <c r="K202" s="26"/>
      <c r="L202" s="30" t="s">
        <v>348</v>
      </c>
      <c r="M202" s="13">
        <v>4729</v>
      </c>
      <c r="N202" s="183">
        <f t="shared" si="25"/>
        <v>0</v>
      </c>
      <c r="O202" s="183"/>
      <c r="P202" s="183"/>
      <c r="Q202" s="161"/>
      <c r="R202" s="161"/>
      <c r="S202" s="438"/>
      <c r="T202" s="161"/>
      <c r="U202" s="161"/>
      <c r="V202" s="161"/>
    </row>
    <row r="203" spans="1:22" s="156" customFormat="1" ht="16.2" hidden="1">
      <c r="A203" s="122" t="str">
        <f t="shared" si="23"/>
        <v>71040703000000</v>
      </c>
      <c r="B203" s="124" t="s">
        <v>439</v>
      </c>
      <c r="C203" s="117" t="s">
        <v>155</v>
      </c>
      <c r="D203" s="118" t="s">
        <v>183</v>
      </c>
      <c r="E203" s="119" t="s">
        <v>442</v>
      </c>
      <c r="F203" s="120" t="s">
        <v>441</v>
      </c>
      <c r="G203" s="129" t="s">
        <v>440</v>
      </c>
      <c r="H203" s="25"/>
      <c r="I203" s="25"/>
      <c r="J203" s="26"/>
      <c r="K203" s="26"/>
      <c r="L203" s="30" t="s">
        <v>173</v>
      </c>
      <c r="M203" s="31">
        <v>5112</v>
      </c>
      <c r="N203" s="183">
        <f t="shared" si="25"/>
        <v>0</v>
      </c>
      <c r="O203" s="183"/>
      <c r="P203" s="183"/>
      <c r="Q203" s="161"/>
      <c r="R203" s="161"/>
      <c r="S203" s="438"/>
      <c r="T203" s="161"/>
      <c r="U203" s="161"/>
      <c r="V203" s="161"/>
    </row>
    <row r="204" spans="1:22" ht="16.2" hidden="1">
      <c r="A204" s="122" t="str">
        <f t="shared" si="23"/>
        <v>71040703000001</v>
      </c>
      <c r="B204" s="124" t="s">
        <v>439</v>
      </c>
      <c r="C204" s="117" t="s">
        <v>155</v>
      </c>
      <c r="D204" s="118" t="s">
        <v>183</v>
      </c>
      <c r="E204" s="119" t="s">
        <v>442</v>
      </c>
      <c r="F204" s="120" t="s">
        <v>441</v>
      </c>
      <c r="G204" s="129" t="s">
        <v>96</v>
      </c>
      <c r="H204" s="25"/>
      <c r="I204" s="25"/>
      <c r="J204" s="26"/>
      <c r="K204" s="26"/>
      <c r="L204" s="32" t="s">
        <v>174</v>
      </c>
      <c r="M204" s="48">
        <v>5113</v>
      </c>
      <c r="N204" s="183">
        <f t="shared" si="25"/>
        <v>0</v>
      </c>
      <c r="O204" s="183"/>
      <c r="P204" s="183"/>
      <c r="Q204" s="161"/>
      <c r="R204" s="161"/>
      <c r="S204" s="438"/>
      <c r="T204" s="161"/>
      <c r="U204" s="161"/>
      <c r="V204" s="161"/>
    </row>
    <row r="205" spans="1:22" ht="16.2" hidden="1">
      <c r="B205" s="124"/>
      <c r="G205" s="129"/>
      <c r="H205" s="25"/>
      <c r="I205" s="25"/>
      <c r="J205" s="26"/>
      <c r="K205" s="26"/>
      <c r="L205" s="30" t="s">
        <v>268</v>
      </c>
      <c r="M205" s="44">
        <v>5129</v>
      </c>
      <c r="N205" s="183">
        <f t="shared" ref="N205" si="27">O205+P205</f>
        <v>0</v>
      </c>
      <c r="O205" s="183"/>
      <c r="P205" s="183"/>
      <c r="Q205" s="161"/>
      <c r="R205" s="161"/>
      <c r="S205" s="438"/>
      <c r="T205" s="161"/>
      <c r="U205" s="161"/>
      <c r="V205" s="161"/>
    </row>
    <row r="206" spans="1:22" s="115" customFormat="1" ht="16.5" hidden="1" customHeight="1">
      <c r="A206" s="122" t="str">
        <f t="shared" si="23"/>
        <v>71040703010000</v>
      </c>
      <c r="B206" s="124" t="s">
        <v>439</v>
      </c>
      <c r="C206" s="117" t="s">
        <v>155</v>
      </c>
      <c r="D206" s="118" t="s">
        <v>183</v>
      </c>
      <c r="E206" s="119" t="s">
        <v>442</v>
      </c>
      <c r="F206" s="120" t="s">
        <v>106</v>
      </c>
      <c r="G206" s="129" t="s">
        <v>440</v>
      </c>
      <c r="H206" s="45"/>
      <c r="I206" s="147"/>
      <c r="J206" s="148"/>
      <c r="K206" s="148"/>
      <c r="L206" s="27" t="s">
        <v>188</v>
      </c>
      <c r="M206" s="28"/>
      <c r="N206" s="197">
        <f>O206+P206</f>
        <v>0</v>
      </c>
      <c r="O206" s="197">
        <f>SUM(O209:O212)</f>
        <v>0</v>
      </c>
      <c r="P206" s="197">
        <f>SUM(P209:P212)</f>
        <v>0</v>
      </c>
      <c r="Q206" s="161"/>
      <c r="R206" s="161"/>
      <c r="S206" s="438"/>
      <c r="T206" s="161"/>
      <c r="U206" s="161"/>
      <c r="V206" s="161"/>
    </row>
    <row r="207" spans="1:22" s="170" customFormat="1" ht="16.2" hidden="1">
      <c r="A207" s="122" t="str">
        <f t="shared" ref="A207" si="28">CONCATENATE(B207,C207,D207,E207,F207,G207)</f>
        <v>71020500000000</v>
      </c>
      <c r="B207" s="124" t="s">
        <v>439</v>
      </c>
      <c r="C207" s="117" t="s">
        <v>140</v>
      </c>
      <c r="D207" s="118" t="s">
        <v>149</v>
      </c>
      <c r="E207" s="119" t="s">
        <v>441</v>
      </c>
      <c r="F207" s="120" t="s">
        <v>441</v>
      </c>
      <c r="G207" s="129" t="s">
        <v>440</v>
      </c>
      <c r="H207" s="17"/>
      <c r="I207" s="25"/>
      <c r="J207" s="26"/>
      <c r="K207" s="26"/>
      <c r="L207" s="30" t="s">
        <v>871</v>
      </c>
      <c r="M207" s="13">
        <v>4212</v>
      </c>
      <c r="N207" s="183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3"/>
      <c r="P207" s="183"/>
      <c r="Q207" s="161"/>
      <c r="R207" s="161"/>
      <c r="S207" s="438"/>
      <c r="T207" s="161"/>
      <c r="U207" s="161"/>
      <c r="V207" s="161"/>
    </row>
    <row r="208" spans="1:22" s="170" customFormat="1" ht="16.2" hidden="1">
      <c r="A208" s="122" t="str">
        <f t="shared" si="23"/>
        <v>71020500000000</v>
      </c>
      <c r="B208" s="124" t="s">
        <v>439</v>
      </c>
      <c r="C208" s="117" t="s">
        <v>140</v>
      </c>
      <c r="D208" s="118" t="s">
        <v>149</v>
      </c>
      <c r="E208" s="119" t="s">
        <v>441</v>
      </c>
      <c r="F208" s="120" t="s">
        <v>441</v>
      </c>
      <c r="G208" s="129" t="s">
        <v>440</v>
      </c>
      <c r="H208" s="17"/>
      <c r="I208" s="25"/>
      <c r="J208" s="26"/>
      <c r="K208" s="26"/>
      <c r="L208" s="30" t="s">
        <v>116</v>
      </c>
      <c r="M208" s="13">
        <v>4214</v>
      </c>
      <c r="N208" s="183">
        <f t="shared" ref="N208" si="29">O208+P208</f>
        <v>0</v>
      </c>
      <c r="O208" s="183"/>
      <c r="P208" s="183"/>
      <c r="Q208" s="161"/>
      <c r="R208" s="161"/>
      <c r="S208" s="438"/>
      <c r="T208" s="161"/>
      <c r="U208" s="161"/>
      <c r="V208" s="161"/>
    </row>
    <row r="209" spans="1:22" ht="16.2" hidden="1">
      <c r="A209" s="122" t="str">
        <f>CONCATENATE(B209,C209,D209,E209,F209,G209)</f>
        <v>71040703014639</v>
      </c>
      <c r="B209" s="124" t="s">
        <v>439</v>
      </c>
      <c r="C209" s="117" t="s">
        <v>155</v>
      </c>
      <c r="D209" s="118" t="s">
        <v>183</v>
      </c>
      <c r="E209" s="119" t="s">
        <v>442</v>
      </c>
      <c r="F209" s="120" t="s">
        <v>106</v>
      </c>
      <c r="G209" s="121">
        <v>4639</v>
      </c>
      <c r="H209" s="25"/>
      <c r="I209" s="25"/>
      <c r="J209" s="26"/>
      <c r="K209" s="26"/>
      <c r="L209" s="32" t="s">
        <v>125</v>
      </c>
      <c r="M209" s="33">
        <v>4239</v>
      </c>
      <c r="N209" s="183">
        <f t="shared" si="25"/>
        <v>0</v>
      </c>
      <c r="O209" s="183"/>
      <c r="P209" s="183"/>
      <c r="Q209" s="161"/>
      <c r="R209" s="161"/>
      <c r="S209" s="438"/>
      <c r="T209" s="161"/>
      <c r="U209" s="161"/>
      <c r="V209" s="161"/>
    </row>
    <row r="210" spans="1:22" s="170" customFormat="1" ht="26.4" hidden="1">
      <c r="A210" s="122" t="str">
        <f t="shared" si="23"/>
        <v>71040900000000</v>
      </c>
      <c r="B210" s="124" t="s">
        <v>439</v>
      </c>
      <c r="C210" s="117" t="s">
        <v>155</v>
      </c>
      <c r="D210" s="118" t="s">
        <v>187</v>
      </c>
      <c r="E210" s="119" t="s">
        <v>441</v>
      </c>
      <c r="F210" s="120" t="s">
        <v>441</v>
      </c>
      <c r="G210" s="129" t="s">
        <v>440</v>
      </c>
      <c r="H210" s="25"/>
      <c r="I210" s="25"/>
      <c r="J210" s="26"/>
      <c r="K210" s="26"/>
      <c r="L210" s="29" t="s">
        <v>142</v>
      </c>
      <c r="M210" s="12">
        <v>4251</v>
      </c>
      <c r="N210" s="183">
        <f t="shared" si="25"/>
        <v>0</v>
      </c>
      <c r="O210" s="183"/>
      <c r="P210" s="183"/>
      <c r="Q210" s="161"/>
      <c r="R210" s="161"/>
      <c r="S210" s="438"/>
      <c r="T210" s="161"/>
      <c r="U210" s="161"/>
      <c r="V210" s="161"/>
    </row>
    <row r="211" spans="1:22" ht="16.2" hidden="1">
      <c r="A211" s="122" t="str">
        <f t="shared" si="23"/>
        <v>71040900000001</v>
      </c>
      <c r="B211" s="124" t="s">
        <v>439</v>
      </c>
      <c r="C211" s="117" t="s">
        <v>155</v>
      </c>
      <c r="D211" s="118" t="s">
        <v>187</v>
      </c>
      <c r="E211" s="119" t="s">
        <v>441</v>
      </c>
      <c r="F211" s="120" t="s">
        <v>441</v>
      </c>
      <c r="G211" s="129" t="s">
        <v>96</v>
      </c>
      <c r="H211" s="25"/>
      <c r="I211" s="25"/>
      <c r="J211" s="26"/>
      <c r="K211" s="26"/>
      <c r="L211" s="30" t="s">
        <v>167</v>
      </c>
      <c r="M211" s="31">
        <v>4639</v>
      </c>
      <c r="N211" s="183">
        <f t="shared" si="25"/>
        <v>0</v>
      </c>
      <c r="O211" s="183"/>
      <c r="P211" s="183"/>
      <c r="Q211" s="161"/>
      <c r="R211" s="161"/>
      <c r="S211" s="438"/>
      <c r="T211" s="161"/>
      <c r="U211" s="161"/>
      <c r="V211" s="161"/>
    </row>
    <row r="212" spans="1:22" s="156" customFormat="1" ht="16.2" hidden="1">
      <c r="A212" s="122" t="str">
        <f t="shared" si="23"/>
        <v>71040901000000</v>
      </c>
      <c r="B212" s="124" t="s">
        <v>439</v>
      </c>
      <c r="C212" s="117" t="s">
        <v>155</v>
      </c>
      <c r="D212" s="118" t="s">
        <v>187</v>
      </c>
      <c r="E212" s="119" t="s">
        <v>106</v>
      </c>
      <c r="F212" s="120" t="s">
        <v>441</v>
      </c>
      <c r="G212" s="129" t="s">
        <v>440</v>
      </c>
      <c r="H212" s="25"/>
      <c r="I212" s="25"/>
      <c r="J212" s="26"/>
      <c r="K212" s="26"/>
      <c r="L212" s="32" t="s">
        <v>174</v>
      </c>
      <c r="M212" s="48">
        <v>5113</v>
      </c>
      <c r="N212" s="183">
        <f t="shared" si="25"/>
        <v>0</v>
      </c>
      <c r="O212" s="183"/>
      <c r="P212" s="183"/>
      <c r="Q212" s="161"/>
      <c r="R212" s="161"/>
      <c r="S212" s="438"/>
      <c r="T212" s="161"/>
      <c r="U212" s="161"/>
      <c r="V212" s="161"/>
    </row>
    <row r="213" spans="1:22" ht="16.2" hidden="1">
      <c r="A213" s="122" t="str">
        <f t="shared" si="23"/>
        <v>71040901000001</v>
      </c>
      <c r="B213" s="124" t="s">
        <v>439</v>
      </c>
      <c r="C213" s="117" t="s">
        <v>155</v>
      </c>
      <c r="D213" s="118" t="s">
        <v>187</v>
      </c>
      <c r="E213" s="119" t="s">
        <v>106</v>
      </c>
      <c r="F213" s="120" t="s">
        <v>441</v>
      </c>
      <c r="G213" s="129" t="s">
        <v>96</v>
      </c>
      <c r="H213" s="45"/>
      <c r="I213" s="147"/>
      <c r="J213" s="148"/>
      <c r="K213" s="148"/>
      <c r="L213" s="27" t="s">
        <v>190</v>
      </c>
      <c r="M213" s="28"/>
      <c r="N213" s="197">
        <f>O213+P213</f>
        <v>0</v>
      </c>
      <c r="O213" s="197">
        <f>SUM(O214:O216)</f>
        <v>0</v>
      </c>
      <c r="P213" s="197">
        <f>SUM(P214:P216)</f>
        <v>0</v>
      </c>
      <c r="Q213" s="161"/>
      <c r="R213" s="161"/>
      <c r="S213" s="438"/>
      <c r="T213" s="161"/>
      <c r="U213" s="161"/>
      <c r="V213" s="161"/>
    </row>
    <row r="214" spans="1:22" s="115" customFormat="1" ht="27" hidden="1" customHeight="1">
      <c r="A214" s="122" t="str">
        <f t="shared" si="23"/>
        <v>71040901010000</v>
      </c>
      <c r="B214" s="124" t="s">
        <v>439</v>
      </c>
      <c r="C214" s="117" t="s">
        <v>155</v>
      </c>
      <c r="D214" s="118" t="s">
        <v>187</v>
      </c>
      <c r="E214" s="119" t="s">
        <v>106</v>
      </c>
      <c r="F214" s="120" t="s">
        <v>106</v>
      </c>
      <c r="G214" s="129" t="s">
        <v>440</v>
      </c>
      <c r="H214" s="17"/>
      <c r="I214" s="400"/>
      <c r="J214" s="401"/>
      <c r="K214" s="401"/>
      <c r="L214" s="30" t="s">
        <v>873</v>
      </c>
      <c r="M214" s="48">
        <v>4511</v>
      </c>
      <c r="N214" s="183">
        <f t="shared" si="25"/>
        <v>0</v>
      </c>
      <c r="O214" s="399"/>
      <c r="P214" s="399"/>
      <c r="Q214" s="161"/>
      <c r="R214" s="161"/>
      <c r="S214" s="438"/>
      <c r="T214" s="161"/>
      <c r="U214" s="161"/>
      <c r="V214" s="161"/>
    </row>
    <row r="215" spans="1:22" s="115" customFormat="1" ht="27" hidden="1" customHeight="1">
      <c r="A215" s="122"/>
      <c r="B215" s="124"/>
      <c r="C215" s="117"/>
      <c r="D215" s="118"/>
      <c r="E215" s="119"/>
      <c r="F215" s="120"/>
      <c r="G215" s="129"/>
      <c r="H215" s="17"/>
      <c r="I215" s="400"/>
      <c r="J215" s="401"/>
      <c r="K215" s="401"/>
      <c r="L215" s="30" t="s">
        <v>911</v>
      </c>
      <c r="M215" s="48" t="s">
        <v>912</v>
      </c>
      <c r="N215" s="183">
        <f t="shared" si="25"/>
        <v>0</v>
      </c>
      <c r="O215" s="399"/>
      <c r="P215" s="399"/>
      <c r="Q215" s="161"/>
      <c r="R215" s="161"/>
      <c r="S215" s="438"/>
      <c r="T215" s="161"/>
      <c r="U215" s="161"/>
      <c r="V215" s="161"/>
    </row>
    <row r="216" spans="1:22" ht="16.8" hidden="1">
      <c r="A216" s="122" t="str">
        <f t="shared" si="23"/>
        <v>71040901015221</v>
      </c>
      <c r="B216" s="124" t="s">
        <v>439</v>
      </c>
      <c r="C216" s="117" t="s">
        <v>155</v>
      </c>
      <c r="D216" s="118" t="s">
        <v>187</v>
      </c>
      <c r="E216" s="119" t="s">
        <v>106</v>
      </c>
      <c r="F216" s="120" t="s">
        <v>106</v>
      </c>
      <c r="G216" s="121">
        <v>5221</v>
      </c>
      <c r="H216" s="25"/>
      <c r="I216" s="25"/>
      <c r="J216" s="26"/>
      <c r="K216" s="26"/>
      <c r="L216" s="32" t="s">
        <v>134</v>
      </c>
      <c r="M216" s="48">
        <v>4861</v>
      </c>
      <c r="N216" s="183">
        <f t="shared" si="25"/>
        <v>0</v>
      </c>
      <c r="O216" s="399"/>
      <c r="P216" s="399"/>
      <c r="Q216" s="161"/>
      <c r="R216" s="161"/>
      <c r="S216" s="438"/>
      <c r="T216" s="161"/>
      <c r="U216" s="161"/>
      <c r="V216" s="161"/>
    </row>
    <row r="217" spans="1:22" s="115" customFormat="1" ht="16.2" hidden="1">
      <c r="A217" s="122" t="str">
        <f t="shared" si="23"/>
        <v>71040901020000</v>
      </c>
      <c r="B217" s="124" t="s">
        <v>439</v>
      </c>
      <c r="C217" s="117" t="s">
        <v>155</v>
      </c>
      <c r="D217" s="118" t="s">
        <v>187</v>
      </c>
      <c r="E217" s="119" t="s">
        <v>106</v>
      </c>
      <c r="F217" s="120" t="s">
        <v>140</v>
      </c>
      <c r="G217" s="129" t="s">
        <v>440</v>
      </c>
      <c r="H217" s="45"/>
      <c r="I217" s="147"/>
      <c r="J217" s="148"/>
      <c r="K217" s="148"/>
      <c r="L217" s="27" t="s">
        <v>191</v>
      </c>
      <c r="M217" s="28"/>
      <c r="N217" s="197">
        <f>O217+P217</f>
        <v>0</v>
      </c>
      <c r="O217" s="197">
        <f>SUM(O218:O219)</f>
        <v>0</v>
      </c>
      <c r="P217" s="197">
        <f>SUM(P218:P219)</f>
        <v>0</v>
      </c>
      <c r="Q217" s="161"/>
      <c r="R217" s="161"/>
      <c r="S217" s="438"/>
      <c r="T217" s="161"/>
      <c r="U217" s="161"/>
      <c r="V217" s="161"/>
    </row>
    <row r="218" spans="1:22" ht="26.4" hidden="1">
      <c r="A218" s="122" t="str">
        <f t="shared" si="23"/>
        <v>71040901024637</v>
      </c>
      <c r="B218" s="124" t="s">
        <v>439</v>
      </c>
      <c r="C218" s="117" t="s">
        <v>155</v>
      </c>
      <c r="D218" s="118" t="s">
        <v>187</v>
      </c>
      <c r="E218" s="119" t="s">
        <v>106</v>
      </c>
      <c r="F218" s="120" t="s">
        <v>140</v>
      </c>
      <c r="G218" s="121">
        <v>4637</v>
      </c>
      <c r="H218" s="25"/>
      <c r="I218" s="25"/>
      <c r="J218" s="26"/>
      <c r="K218" s="26"/>
      <c r="L218" s="30" t="s">
        <v>142</v>
      </c>
      <c r="M218" s="13">
        <v>4251</v>
      </c>
      <c r="N218" s="183">
        <f t="shared" si="25"/>
        <v>0</v>
      </c>
      <c r="O218" s="183"/>
      <c r="P218" s="183"/>
      <c r="Q218" s="161"/>
      <c r="R218" s="161"/>
      <c r="S218" s="438"/>
      <c r="T218" s="161"/>
      <c r="U218" s="161"/>
      <c r="V218" s="161"/>
    </row>
    <row r="219" spans="1:22" s="115" customFormat="1" ht="16.2" hidden="1">
      <c r="A219" s="122" t="str">
        <f t="shared" si="23"/>
        <v>71040901030000</v>
      </c>
      <c r="B219" s="124" t="s">
        <v>439</v>
      </c>
      <c r="C219" s="117" t="s">
        <v>155</v>
      </c>
      <c r="D219" s="118" t="s">
        <v>187</v>
      </c>
      <c r="E219" s="119" t="s">
        <v>106</v>
      </c>
      <c r="F219" s="120" t="s">
        <v>442</v>
      </c>
      <c r="G219" s="129" t="s">
        <v>440</v>
      </c>
      <c r="H219" s="25"/>
      <c r="I219" s="25"/>
      <c r="J219" s="26"/>
      <c r="K219" s="26"/>
      <c r="L219" s="30" t="s">
        <v>173</v>
      </c>
      <c r="M219" s="31">
        <v>5112</v>
      </c>
      <c r="N219" s="183">
        <f t="shared" si="25"/>
        <v>0</v>
      </c>
      <c r="O219" s="183"/>
      <c r="P219" s="183"/>
      <c r="Q219" s="161"/>
      <c r="R219" s="161"/>
      <c r="S219" s="438"/>
      <c r="T219" s="161"/>
      <c r="U219" s="161"/>
      <c r="V219" s="161"/>
    </row>
    <row r="220" spans="1:22" ht="54" hidden="1" customHeight="1">
      <c r="A220" s="122" t="str">
        <f t="shared" si="23"/>
        <v>71040901034511</v>
      </c>
      <c r="B220" s="124" t="s">
        <v>439</v>
      </c>
      <c r="C220" s="117" t="s">
        <v>155</v>
      </c>
      <c r="D220" s="118" t="s">
        <v>187</v>
      </c>
      <c r="E220" s="119" t="s">
        <v>106</v>
      </c>
      <c r="F220" s="120" t="s">
        <v>442</v>
      </c>
      <c r="G220" s="121">
        <v>4511</v>
      </c>
      <c r="H220" s="45"/>
      <c r="I220" s="147"/>
      <c r="J220" s="148"/>
      <c r="K220" s="148"/>
      <c r="L220" s="457" t="s">
        <v>874</v>
      </c>
      <c r="M220" s="28"/>
      <c r="N220" s="197">
        <f>O220+P220</f>
        <v>0</v>
      </c>
      <c r="O220" s="197">
        <f>SUM(O221:O223)</f>
        <v>0</v>
      </c>
      <c r="P220" s="197">
        <f>SUM(P221:P223)</f>
        <v>0</v>
      </c>
      <c r="Q220" s="161"/>
      <c r="R220" s="161"/>
      <c r="S220" s="438"/>
      <c r="T220" s="161"/>
      <c r="U220" s="161"/>
      <c r="V220" s="161"/>
    </row>
    <row r="221" spans="1:22" s="115" customFormat="1" ht="16.2" hidden="1">
      <c r="A221" s="122" t="str">
        <f t="shared" ref="A221:A315" si="30">CONCATENATE(B221,C221,D221,E221,F221,G221)</f>
        <v>71040901040000</v>
      </c>
      <c r="B221" s="124" t="s">
        <v>439</v>
      </c>
      <c r="C221" s="117" t="s">
        <v>155</v>
      </c>
      <c r="D221" s="118" t="s">
        <v>187</v>
      </c>
      <c r="E221" s="119" t="s">
        <v>106</v>
      </c>
      <c r="F221" s="120" t="s">
        <v>155</v>
      </c>
      <c r="G221" s="129" t="s">
        <v>440</v>
      </c>
      <c r="H221" s="25"/>
      <c r="I221" s="25"/>
      <c r="J221" s="26"/>
      <c r="K221" s="26"/>
      <c r="L221" s="32" t="s">
        <v>134</v>
      </c>
      <c r="M221" s="48">
        <v>4861</v>
      </c>
      <c r="N221" s="183">
        <f t="shared" si="25"/>
        <v>0</v>
      </c>
      <c r="O221" s="402"/>
      <c r="P221" s="402"/>
      <c r="Q221" s="161"/>
      <c r="R221" s="161"/>
      <c r="S221" s="438"/>
      <c r="T221" s="161"/>
      <c r="U221" s="161"/>
      <c r="V221" s="161"/>
    </row>
    <row r="222" spans="1:22" ht="16.2" hidden="1">
      <c r="A222" s="122" t="str">
        <f t="shared" si="30"/>
        <v>71040901044639</v>
      </c>
      <c r="B222" s="124" t="s">
        <v>439</v>
      </c>
      <c r="C222" s="117" t="s">
        <v>155</v>
      </c>
      <c r="D222" s="118" t="s">
        <v>187</v>
      </c>
      <c r="E222" s="119" t="s">
        <v>106</v>
      </c>
      <c r="F222" s="120" t="s">
        <v>155</v>
      </c>
      <c r="G222" s="121">
        <v>4639</v>
      </c>
      <c r="H222" s="25"/>
      <c r="I222" s="25"/>
      <c r="J222" s="26"/>
      <c r="K222" s="26"/>
      <c r="L222" s="29" t="s">
        <v>755</v>
      </c>
      <c r="M222" s="12" t="s">
        <v>580</v>
      </c>
      <c r="N222" s="183">
        <f t="shared" si="25"/>
        <v>0</v>
      </c>
      <c r="O222" s="183"/>
      <c r="P222" s="183"/>
      <c r="Q222" s="161"/>
      <c r="R222" s="161"/>
      <c r="S222" s="438"/>
      <c r="T222" s="161"/>
      <c r="U222" s="161"/>
      <c r="V222" s="161"/>
    </row>
    <row r="223" spans="1:22" ht="16.2" hidden="1">
      <c r="A223" s="122" t="str">
        <f t="shared" si="30"/>
        <v>71040901044819</v>
      </c>
      <c r="B223" s="124" t="s">
        <v>439</v>
      </c>
      <c r="C223" s="117" t="s">
        <v>155</v>
      </c>
      <c r="D223" s="118" t="s">
        <v>187</v>
      </c>
      <c r="E223" s="119" t="s">
        <v>106</v>
      </c>
      <c r="F223" s="120" t="s">
        <v>155</v>
      </c>
      <c r="G223" s="121">
        <v>4819</v>
      </c>
      <c r="H223" s="25"/>
      <c r="I223" s="25"/>
      <c r="J223" s="26"/>
      <c r="K223" s="26"/>
      <c r="L223" s="29" t="s">
        <v>138</v>
      </c>
      <c r="M223" s="12" t="s">
        <v>756</v>
      </c>
      <c r="N223" s="183">
        <f t="shared" si="25"/>
        <v>0</v>
      </c>
      <c r="O223" s="183"/>
      <c r="P223" s="183"/>
      <c r="Q223" s="161"/>
      <c r="R223" s="161"/>
      <c r="S223" s="438"/>
      <c r="T223" s="161"/>
      <c r="U223" s="161"/>
      <c r="V223" s="161"/>
    </row>
    <row r="224" spans="1:22" s="115" customFormat="1" ht="26.25" hidden="1" customHeight="1">
      <c r="A224" s="122" t="str">
        <f t="shared" si="30"/>
        <v>71040901050000</v>
      </c>
      <c r="B224" s="124" t="s">
        <v>439</v>
      </c>
      <c r="C224" s="117" t="s">
        <v>155</v>
      </c>
      <c r="D224" s="118" t="s">
        <v>187</v>
      </c>
      <c r="E224" s="119" t="s">
        <v>106</v>
      </c>
      <c r="F224" s="120" t="s">
        <v>149</v>
      </c>
      <c r="G224" s="129" t="s">
        <v>440</v>
      </c>
      <c r="H224" s="45"/>
      <c r="I224" s="147"/>
      <c r="J224" s="148"/>
      <c r="K224" s="148"/>
      <c r="L224" s="27" t="s">
        <v>193</v>
      </c>
      <c r="M224" s="28"/>
      <c r="N224" s="197">
        <f>O224+P224</f>
        <v>0</v>
      </c>
      <c r="O224" s="197">
        <f>SUM(O225:O230)</f>
        <v>0</v>
      </c>
      <c r="P224" s="197">
        <f>SUM(P225:P230)</f>
        <v>0</v>
      </c>
      <c r="Q224" s="161"/>
      <c r="R224" s="161"/>
      <c r="S224" s="438"/>
      <c r="T224" s="161"/>
      <c r="U224" s="161"/>
      <c r="V224" s="161"/>
    </row>
    <row r="225" spans="1:22" ht="16.8" hidden="1">
      <c r="A225" s="122" t="str">
        <f t="shared" si="30"/>
        <v>71040901058111</v>
      </c>
      <c r="B225" s="124" t="s">
        <v>439</v>
      </c>
      <c r="C225" s="117" t="s">
        <v>155</v>
      </c>
      <c r="D225" s="118" t="s">
        <v>187</v>
      </c>
      <c r="E225" s="119" t="s">
        <v>106</v>
      </c>
      <c r="F225" s="120" t="s">
        <v>149</v>
      </c>
      <c r="G225" s="121">
        <v>8111</v>
      </c>
      <c r="H225" s="25"/>
      <c r="I225" s="25"/>
      <c r="J225" s="26"/>
      <c r="K225" s="26"/>
      <c r="L225" s="29" t="s">
        <v>114</v>
      </c>
      <c r="M225" s="33">
        <v>4212</v>
      </c>
      <c r="N225" s="183">
        <f t="shared" si="25"/>
        <v>0</v>
      </c>
      <c r="O225" s="399"/>
      <c r="P225" s="399"/>
      <c r="Q225" s="161"/>
      <c r="R225" s="161"/>
      <c r="S225" s="438"/>
      <c r="T225" s="161"/>
      <c r="U225" s="161"/>
      <c r="V225" s="161"/>
    </row>
    <row r="226" spans="1:22" ht="16.8" hidden="1">
      <c r="A226" s="122" t="str">
        <f t="shared" si="30"/>
        <v>71040901058411</v>
      </c>
      <c r="B226" s="124" t="s">
        <v>439</v>
      </c>
      <c r="C226" s="117" t="s">
        <v>155</v>
      </c>
      <c r="D226" s="118" t="s">
        <v>187</v>
      </c>
      <c r="E226" s="119" t="s">
        <v>106</v>
      </c>
      <c r="F226" s="120" t="s">
        <v>149</v>
      </c>
      <c r="G226" s="121">
        <v>8411</v>
      </c>
      <c r="H226" s="25"/>
      <c r="I226" s="25"/>
      <c r="J226" s="26"/>
      <c r="K226" s="26"/>
      <c r="L226" s="32" t="s">
        <v>125</v>
      </c>
      <c r="M226" s="33">
        <v>4239</v>
      </c>
      <c r="N226" s="183">
        <f t="shared" si="25"/>
        <v>0</v>
      </c>
      <c r="O226" s="403"/>
      <c r="P226" s="403"/>
      <c r="Q226" s="161"/>
      <c r="R226" s="161"/>
      <c r="S226" s="438"/>
      <c r="T226" s="161"/>
      <c r="U226" s="161"/>
      <c r="V226" s="161"/>
    </row>
    <row r="227" spans="1:22" s="115" customFormat="1" ht="26.4" hidden="1">
      <c r="A227" s="122" t="str">
        <f t="shared" si="30"/>
        <v>71040901060000</v>
      </c>
      <c r="B227" s="124" t="s">
        <v>439</v>
      </c>
      <c r="C227" s="117" t="s">
        <v>155</v>
      </c>
      <c r="D227" s="118" t="s">
        <v>187</v>
      </c>
      <c r="E227" s="119" t="s">
        <v>106</v>
      </c>
      <c r="F227" s="120" t="s">
        <v>157</v>
      </c>
      <c r="G227" s="129" t="s">
        <v>440</v>
      </c>
      <c r="H227" s="25"/>
      <c r="I227" s="25"/>
      <c r="J227" s="26"/>
      <c r="K227" s="26"/>
      <c r="L227" s="29" t="s">
        <v>142</v>
      </c>
      <c r="M227" s="12">
        <v>4251</v>
      </c>
      <c r="N227" s="183">
        <f t="shared" si="25"/>
        <v>0</v>
      </c>
      <c r="O227" s="183"/>
      <c r="P227" s="183"/>
      <c r="Q227" s="161"/>
      <c r="R227" s="161"/>
      <c r="S227" s="438"/>
      <c r="T227" s="161"/>
      <c r="U227" s="161"/>
      <c r="V227" s="161"/>
    </row>
    <row r="228" spans="1:22" ht="16.2" hidden="1">
      <c r="A228" s="122" t="str">
        <f t="shared" si="30"/>
        <v>71040901064819</v>
      </c>
      <c r="B228" s="124" t="s">
        <v>439</v>
      </c>
      <c r="C228" s="117" t="s">
        <v>155</v>
      </c>
      <c r="D228" s="118" t="s">
        <v>187</v>
      </c>
      <c r="E228" s="119" t="s">
        <v>106</v>
      </c>
      <c r="F228" s="120" t="s">
        <v>157</v>
      </c>
      <c r="G228" s="121">
        <v>4819</v>
      </c>
      <c r="H228" s="25"/>
      <c r="I228" s="25"/>
      <c r="J228" s="26"/>
      <c r="K228" s="26"/>
      <c r="L228" s="32" t="s">
        <v>134</v>
      </c>
      <c r="M228" s="48">
        <v>4861</v>
      </c>
      <c r="N228" s="183">
        <f t="shared" si="25"/>
        <v>0</v>
      </c>
      <c r="O228" s="404"/>
      <c r="P228" s="404"/>
      <c r="Q228" s="161"/>
      <c r="R228" s="161"/>
      <c r="S228" s="438"/>
      <c r="T228" s="161"/>
      <c r="U228" s="161"/>
      <c r="V228" s="161"/>
    </row>
    <row r="229" spans="1:22" ht="16.2" hidden="1">
      <c r="A229" s="122" t="str">
        <f>CONCATENATE(B229,C229,D229,E229,F229,G229)</f>
        <v>71040901064861</v>
      </c>
      <c r="B229" s="124" t="s">
        <v>439</v>
      </c>
      <c r="C229" s="117" t="s">
        <v>155</v>
      </c>
      <c r="D229" s="118" t="s">
        <v>187</v>
      </c>
      <c r="E229" s="119" t="s">
        <v>106</v>
      </c>
      <c r="F229" s="120" t="s">
        <v>157</v>
      </c>
      <c r="G229" s="121">
        <v>4861</v>
      </c>
      <c r="H229" s="25"/>
      <c r="I229" s="25"/>
      <c r="J229" s="26"/>
      <c r="K229" s="26"/>
      <c r="L229" s="29" t="s">
        <v>137</v>
      </c>
      <c r="M229" s="12">
        <v>5129</v>
      </c>
      <c r="N229" s="183">
        <f t="shared" si="25"/>
        <v>0</v>
      </c>
      <c r="O229" s="183"/>
      <c r="P229" s="183"/>
      <c r="Q229" s="161"/>
      <c r="R229" s="161"/>
      <c r="S229" s="438"/>
      <c r="T229" s="161"/>
      <c r="U229" s="161"/>
      <c r="V229" s="161"/>
    </row>
    <row r="230" spans="1:22" s="115" customFormat="1" ht="16.2" hidden="1">
      <c r="A230" s="122" t="str">
        <f t="shared" si="30"/>
        <v>71040901070000</v>
      </c>
      <c r="B230" s="124" t="s">
        <v>439</v>
      </c>
      <c r="C230" s="117" t="s">
        <v>155</v>
      </c>
      <c r="D230" s="118" t="s">
        <v>187</v>
      </c>
      <c r="E230" s="119" t="s">
        <v>106</v>
      </c>
      <c r="F230" s="120" t="s">
        <v>183</v>
      </c>
      <c r="G230" s="129" t="s">
        <v>440</v>
      </c>
      <c r="H230" s="25"/>
      <c r="I230" s="25"/>
      <c r="J230" s="26"/>
      <c r="K230" s="26"/>
      <c r="L230" s="32" t="s">
        <v>194</v>
      </c>
      <c r="M230" s="48">
        <v>5221</v>
      </c>
      <c r="N230" s="183">
        <f t="shared" si="25"/>
        <v>0</v>
      </c>
      <c r="O230" s="183"/>
      <c r="P230" s="183"/>
      <c r="Q230" s="161"/>
      <c r="R230" s="161"/>
      <c r="S230" s="438"/>
      <c r="T230" s="161"/>
      <c r="U230" s="161"/>
      <c r="V230" s="161"/>
    </row>
    <row r="231" spans="1:22" ht="55.2" hidden="1">
      <c r="A231" s="122" t="str">
        <f t="shared" si="30"/>
        <v>71040901074239</v>
      </c>
      <c r="B231" s="124" t="s">
        <v>439</v>
      </c>
      <c r="C231" s="117" t="s">
        <v>155</v>
      </c>
      <c r="D231" s="118" t="s">
        <v>187</v>
      </c>
      <c r="E231" s="119" t="s">
        <v>106</v>
      </c>
      <c r="F231" s="120" t="s">
        <v>183</v>
      </c>
      <c r="G231" s="121">
        <v>4239</v>
      </c>
      <c r="H231" s="45"/>
      <c r="I231" s="147"/>
      <c r="J231" s="148"/>
      <c r="K231" s="148"/>
      <c r="L231" s="27" t="s">
        <v>757</v>
      </c>
      <c r="M231" s="28"/>
      <c r="N231" s="197">
        <f>O231+P231</f>
        <v>0</v>
      </c>
      <c r="O231" s="197">
        <f>SUM(O232:O233)</f>
        <v>0</v>
      </c>
      <c r="P231" s="197">
        <f>SUM(P232:P233)</f>
        <v>0</v>
      </c>
      <c r="Q231" s="161"/>
      <c r="R231" s="161"/>
      <c r="S231" s="438"/>
      <c r="T231" s="161"/>
      <c r="U231" s="161"/>
      <c r="V231" s="161"/>
    </row>
    <row r="232" spans="1:22" ht="16.8" hidden="1">
      <c r="A232" s="122" t="str">
        <f t="shared" ref="A232" si="31">CONCATENATE(B232,C232,D232,E232,F232,G232)</f>
        <v>71040901058111</v>
      </c>
      <c r="B232" s="124" t="s">
        <v>439</v>
      </c>
      <c r="C232" s="117" t="s">
        <v>155</v>
      </c>
      <c r="D232" s="118" t="s">
        <v>187</v>
      </c>
      <c r="E232" s="119" t="s">
        <v>106</v>
      </c>
      <c r="F232" s="120" t="s">
        <v>149</v>
      </c>
      <c r="G232" s="121">
        <v>8111</v>
      </c>
      <c r="H232" s="25"/>
      <c r="I232" s="25"/>
      <c r="J232" s="26"/>
      <c r="K232" s="26"/>
      <c r="L232" s="29" t="s">
        <v>114</v>
      </c>
      <c r="M232" s="33">
        <v>4212</v>
      </c>
      <c r="N232" s="183">
        <f t="shared" ref="N232" si="32">O232+P232</f>
        <v>0</v>
      </c>
      <c r="O232" s="399"/>
      <c r="P232" s="399"/>
      <c r="Q232" s="161"/>
      <c r="R232" s="161"/>
      <c r="S232" s="438"/>
      <c r="T232" s="161"/>
      <c r="U232" s="161"/>
      <c r="V232" s="161"/>
    </row>
    <row r="233" spans="1:22" s="115" customFormat="1" ht="16.2" hidden="1">
      <c r="A233" s="122" t="str">
        <f t="shared" si="30"/>
        <v>71040901080000</v>
      </c>
      <c r="B233" s="124" t="s">
        <v>439</v>
      </c>
      <c r="C233" s="117" t="s">
        <v>155</v>
      </c>
      <c r="D233" s="118" t="s">
        <v>187</v>
      </c>
      <c r="E233" s="119" t="s">
        <v>106</v>
      </c>
      <c r="F233" s="120" t="s">
        <v>185</v>
      </c>
      <c r="G233" s="129" t="s">
        <v>440</v>
      </c>
      <c r="H233" s="25"/>
      <c r="I233" s="25"/>
      <c r="J233" s="26"/>
      <c r="K233" s="26"/>
      <c r="L233" s="32" t="s">
        <v>134</v>
      </c>
      <c r="M233" s="12">
        <v>4861</v>
      </c>
      <c r="N233" s="183">
        <f>O233+P233</f>
        <v>0</v>
      </c>
      <c r="O233" s="405"/>
      <c r="P233" s="405"/>
      <c r="Q233" s="161"/>
      <c r="R233" s="161"/>
      <c r="S233" s="438"/>
      <c r="T233" s="161"/>
      <c r="U233" s="161"/>
      <c r="V233" s="161"/>
    </row>
    <row r="234" spans="1:22" ht="27.6" hidden="1">
      <c r="A234" s="122" t="str">
        <f t="shared" si="30"/>
        <v>71040901084234</v>
      </c>
      <c r="B234" s="124" t="s">
        <v>439</v>
      </c>
      <c r="C234" s="117" t="s">
        <v>155</v>
      </c>
      <c r="D234" s="118" t="s">
        <v>187</v>
      </c>
      <c r="E234" s="119" t="s">
        <v>106</v>
      </c>
      <c r="F234" s="120" t="s">
        <v>185</v>
      </c>
      <c r="G234" s="121">
        <v>4234</v>
      </c>
      <c r="H234" s="146"/>
      <c r="I234" s="147"/>
      <c r="J234" s="148"/>
      <c r="K234" s="148"/>
      <c r="L234" s="460" t="s">
        <v>875</v>
      </c>
      <c r="M234" s="28"/>
      <c r="N234" s="197">
        <f>O234+P234</f>
        <v>0</v>
      </c>
      <c r="O234" s="197">
        <f>SUM(O235)</f>
        <v>0</v>
      </c>
      <c r="P234" s="197">
        <f>SUM(P235)</f>
        <v>0</v>
      </c>
      <c r="Q234" s="161"/>
      <c r="R234" s="161"/>
      <c r="S234" s="438"/>
      <c r="T234" s="161"/>
      <c r="U234" s="161"/>
      <c r="V234" s="161"/>
    </row>
    <row r="235" spans="1:22" ht="26.4" hidden="1">
      <c r="A235" s="122" t="str">
        <f t="shared" si="30"/>
        <v>71040901084511</v>
      </c>
      <c r="B235" s="124" t="s">
        <v>439</v>
      </c>
      <c r="C235" s="117" t="s">
        <v>155</v>
      </c>
      <c r="D235" s="118" t="s">
        <v>187</v>
      </c>
      <c r="E235" s="119" t="s">
        <v>106</v>
      </c>
      <c r="F235" s="120" t="s">
        <v>185</v>
      </c>
      <c r="G235" s="121">
        <v>4511</v>
      </c>
      <c r="H235" s="25"/>
      <c r="I235" s="25"/>
      <c r="J235" s="26"/>
      <c r="K235" s="26"/>
      <c r="L235" s="32" t="s">
        <v>131</v>
      </c>
      <c r="M235" s="48">
        <v>4511</v>
      </c>
      <c r="N235" s="183">
        <f t="shared" si="25"/>
        <v>0</v>
      </c>
      <c r="O235" s="402"/>
      <c r="P235" s="402">
        <v>0</v>
      </c>
      <c r="Q235" s="161"/>
      <c r="R235" s="161"/>
      <c r="S235" s="438"/>
      <c r="T235" s="161"/>
      <c r="U235" s="161"/>
      <c r="V235" s="161"/>
    </row>
    <row r="236" spans="1:22" ht="27.6" hidden="1">
      <c r="B236" s="124"/>
      <c r="H236" s="45"/>
      <c r="I236" s="147"/>
      <c r="J236" s="148"/>
      <c r="K236" s="148"/>
      <c r="L236" s="27" t="s">
        <v>876</v>
      </c>
      <c r="M236" s="28"/>
      <c r="N236" s="197">
        <f>O236+P236</f>
        <v>0</v>
      </c>
      <c r="O236" s="197">
        <f>SUM(O237)</f>
        <v>0</v>
      </c>
      <c r="P236" s="197">
        <f>SUM(P237)</f>
        <v>0</v>
      </c>
      <c r="Q236" s="161"/>
      <c r="R236" s="161"/>
      <c r="S236" s="438"/>
      <c r="T236" s="161"/>
      <c r="U236" s="161"/>
      <c r="V236" s="161"/>
    </row>
    <row r="237" spans="1:22" s="182" customFormat="1" ht="26.4" hidden="1">
      <c r="A237" s="122" t="str">
        <f t="shared" ref="A237" si="33">CONCATENATE(B237,C237,D237,E237,F237,G237)</f>
        <v>71050000000000</v>
      </c>
      <c r="B237" s="124" t="s">
        <v>439</v>
      </c>
      <c r="C237" s="117" t="s">
        <v>149</v>
      </c>
      <c r="D237" s="118" t="s">
        <v>441</v>
      </c>
      <c r="E237" s="119" t="s">
        <v>441</v>
      </c>
      <c r="F237" s="120" t="s">
        <v>441</v>
      </c>
      <c r="G237" s="129" t="s">
        <v>440</v>
      </c>
      <c r="H237" s="25"/>
      <c r="I237" s="25"/>
      <c r="J237" s="26"/>
      <c r="K237" s="26"/>
      <c r="L237" s="29" t="s">
        <v>131</v>
      </c>
      <c r="M237" s="12">
        <v>4511</v>
      </c>
      <c r="N237" s="183">
        <f t="shared" ref="N237" si="34">O237+P237</f>
        <v>0</v>
      </c>
      <c r="O237" s="406"/>
      <c r="P237" s="406"/>
      <c r="Q237" s="161"/>
      <c r="R237" s="161"/>
      <c r="S237" s="438"/>
      <c r="T237" s="161"/>
      <c r="U237" s="161"/>
      <c r="V237" s="161"/>
    </row>
    <row r="238" spans="1:22" ht="24" customHeight="1">
      <c r="B238" s="124"/>
      <c r="H238" s="146"/>
      <c r="I238" s="147"/>
      <c r="J238" s="148"/>
      <c r="K238" s="148"/>
      <c r="L238" s="27" t="s">
        <v>877</v>
      </c>
      <c r="M238" s="28"/>
      <c r="N238" s="197">
        <f>O238+P238</f>
        <v>250000</v>
      </c>
      <c r="O238" s="197">
        <f>SUM(O239:O243)</f>
        <v>0</v>
      </c>
      <c r="P238" s="197">
        <f>SUM(P239:P243)</f>
        <v>250000</v>
      </c>
      <c r="Q238" s="161"/>
      <c r="R238" s="161"/>
      <c r="S238" s="438"/>
      <c r="T238" s="161"/>
      <c r="U238" s="161"/>
      <c r="V238" s="161"/>
    </row>
    <row r="239" spans="1:22" ht="26.4" hidden="1">
      <c r="B239" s="124"/>
      <c r="G239" s="129"/>
      <c r="H239" s="25"/>
      <c r="I239" s="25"/>
      <c r="J239" s="26"/>
      <c r="K239" s="26"/>
      <c r="L239" s="30" t="s">
        <v>911</v>
      </c>
      <c r="M239" s="48" t="s">
        <v>912</v>
      </c>
      <c r="N239" s="183">
        <f>O239+P239</f>
        <v>0</v>
      </c>
      <c r="O239" s="399"/>
      <c r="P239" s="399"/>
      <c r="Q239" s="161"/>
      <c r="R239" s="161"/>
      <c r="S239" s="438"/>
      <c r="T239" s="161"/>
      <c r="U239" s="161"/>
      <c r="V239" s="161"/>
    </row>
    <row r="240" spans="1:22" ht="16.2" hidden="1">
      <c r="B240" s="124"/>
      <c r="H240" s="25"/>
      <c r="I240" s="25"/>
      <c r="J240" s="26"/>
      <c r="K240" s="26"/>
      <c r="L240" s="29" t="s">
        <v>790</v>
      </c>
      <c r="M240" s="12" t="s">
        <v>789</v>
      </c>
      <c r="N240" s="183">
        <f t="shared" si="25"/>
        <v>0</v>
      </c>
      <c r="O240" s="405"/>
      <c r="P240" s="405">
        <v>0</v>
      </c>
      <c r="Q240" s="161"/>
      <c r="R240" s="161"/>
      <c r="S240" s="438"/>
      <c r="T240" s="161"/>
      <c r="U240" s="161"/>
      <c r="V240" s="161"/>
    </row>
    <row r="241" spans="1:22" ht="16.2" hidden="1">
      <c r="B241" s="124"/>
      <c r="H241" s="25"/>
      <c r="I241" s="25"/>
      <c r="J241" s="26"/>
      <c r="K241" s="26"/>
      <c r="L241" s="30" t="s">
        <v>173</v>
      </c>
      <c r="M241" s="31">
        <v>5112</v>
      </c>
      <c r="N241" s="183">
        <f t="shared" ref="N241" si="35">O241+P241</f>
        <v>0</v>
      </c>
      <c r="O241" s="405"/>
      <c r="P241" s="405"/>
      <c r="Q241" s="161"/>
      <c r="R241" s="161"/>
      <c r="S241" s="438"/>
      <c r="T241" s="161"/>
      <c r="U241" s="161"/>
      <c r="V241" s="161"/>
    </row>
    <row r="242" spans="1:22" ht="22.8" customHeight="1">
      <c r="B242" s="124"/>
      <c r="H242" s="25"/>
      <c r="I242" s="25"/>
      <c r="J242" s="26"/>
      <c r="K242" s="26"/>
      <c r="L242" s="29" t="s">
        <v>174</v>
      </c>
      <c r="M242" s="12">
        <v>5113</v>
      </c>
      <c r="N242" s="183">
        <f t="shared" ref="N242" si="36">O242+P242</f>
        <v>250000</v>
      </c>
      <c r="O242" s="405"/>
      <c r="P242" s="405">
        <v>250000</v>
      </c>
      <c r="Q242" s="161"/>
      <c r="R242" s="161"/>
      <c r="S242" s="438"/>
      <c r="T242" s="161"/>
      <c r="U242" s="161"/>
      <c r="V242" s="161"/>
    </row>
    <row r="243" spans="1:22" ht="16.2" hidden="1">
      <c r="B243" s="124"/>
      <c r="H243" s="25"/>
      <c r="I243" s="25"/>
      <c r="J243" s="26"/>
      <c r="K243" s="26"/>
      <c r="L243" s="417" t="s">
        <v>135</v>
      </c>
      <c r="M243" s="12">
        <v>5121</v>
      </c>
      <c r="N243" s="183">
        <f t="shared" si="25"/>
        <v>0</v>
      </c>
      <c r="O243" s="405"/>
      <c r="P243" s="405"/>
      <c r="Q243" s="161"/>
      <c r="R243" s="161"/>
      <c r="S243" s="438"/>
      <c r="T243" s="161"/>
      <c r="U243" s="161"/>
      <c r="V243" s="161"/>
    </row>
    <row r="244" spans="1:22" ht="20.399999999999999" hidden="1" customHeight="1">
      <c r="B244" s="124"/>
      <c r="H244" s="146"/>
      <c r="I244" s="147"/>
      <c r="J244" s="148"/>
      <c r="K244" s="148"/>
      <c r="L244" s="27" t="s">
        <v>909</v>
      </c>
      <c r="M244" s="28"/>
      <c r="N244" s="197">
        <f>O244+P244</f>
        <v>0</v>
      </c>
      <c r="O244" s="197">
        <f>SUM(O245)</f>
        <v>0</v>
      </c>
      <c r="P244" s="197">
        <f>SUM(P245)</f>
        <v>0</v>
      </c>
      <c r="Q244" s="161"/>
      <c r="R244" s="161"/>
      <c r="S244" s="438"/>
      <c r="T244" s="161"/>
      <c r="U244" s="161"/>
      <c r="V244" s="161"/>
    </row>
    <row r="245" spans="1:22" ht="16.2" hidden="1">
      <c r="B245" s="124"/>
      <c r="H245" s="25"/>
      <c r="I245" s="25"/>
      <c r="J245" s="26"/>
      <c r="K245" s="26"/>
      <c r="L245" s="30" t="s">
        <v>173</v>
      </c>
      <c r="M245" s="31">
        <v>5112</v>
      </c>
      <c r="N245" s="183">
        <f t="shared" ref="N245" si="37">O245+P245</f>
        <v>0</v>
      </c>
      <c r="O245" s="405"/>
      <c r="P245" s="405"/>
      <c r="Q245" s="161"/>
      <c r="R245" s="161"/>
      <c r="S245" s="438"/>
      <c r="T245" s="161"/>
      <c r="U245" s="161"/>
      <c r="V245" s="161"/>
    </row>
    <row r="246" spans="1:22" ht="16.2" hidden="1">
      <c r="A246" s="122" t="str">
        <f t="shared" si="30"/>
        <v>71040901114512</v>
      </c>
      <c r="B246" s="124" t="s">
        <v>439</v>
      </c>
      <c r="C246" s="117" t="s">
        <v>155</v>
      </c>
      <c r="D246" s="118" t="s">
        <v>187</v>
      </c>
      <c r="E246" s="119" t="s">
        <v>106</v>
      </c>
      <c r="F246" s="120" t="s">
        <v>104</v>
      </c>
      <c r="G246" s="121" t="s">
        <v>229</v>
      </c>
      <c r="H246" s="151">
        <v>2455</v>
      </c>
      <c r="I246" s="152" t="s">
        <v>155</v>
      </c>
      <c r="J246" s="153">
        <v>5</v>
      </c>
      <c r="K246" s="153">
        <v>5</v>
      </c>
      <c r="L246" s="154" t="s">
        <v>199</v>
      </c>
      <c r="M246" s="155"/>
      <c r="N246" s="192">
        <f>+N248+N251+N253+N255+N258</f>
        <v>0</v>
      </c>
      <c r="O246" s="192">
        <f>+O248+O251+O253+O255+O258</f>
        <v>0</v>
      </c>
      <c r="P246" s="192">
        <f t="shared" ref="P246" si="38">+P248+P251+P253+P255+P258</f>
        <v>0</v>
      </c>
      <c r="Q246" s="161"/>
      <c r="R246" s="161"/>
      <c r="S246" s="438"/>
      <c r="T246" s="161"/>
      <c r="U246" s="161"/>
      <c r="V246" s="161"/>
    </row>
    <row r="247" spans="1:22" ht="16.2" hidden="1">
      <c r="B247" s="124"/>
      <c r="H247" s="25"/>
      <c r="I247" s="25"/>
      <c r="J247" s="26"/>
      <c r="K247" s="26"/>
      <c r="L247" s="30" t="s">
        <v>108</v>
      </c>
      <c r="M247" s="31"/>
      <c r="N247" s="190"/>
      <c r="O247" s="190"/>
      <c r="P247" s="190"/>
      <c r="Q247" s="161"/>
      <c r="R247" s="161"/>
      <c r="S247" s="438"/>
      <c r="T247" s="161"/>
      <c r="U247" s="161"/>
      <c r="V247" s="161"/>
    </row>
    <row r="248" spans="1:22" ht="16.2" hidden="1">
      <c r="B248" s="124"/>
      <c r="H248" s="45"/>
      <c r="I248" s="147"/>
      <c r="J248" s="148"/>
      <c r="K248" s="148"/>
      <c r="L248" s="27" t="s">
        <v>200</v>
      </c>
      <c r="M248" s="28"/>
      <c r="N248" s="197">
        <f>O248+P248</f>
        <v>0</v>
      </c>
      <c r="O248" s="197">
        <f>SUM(O249:O250)</f>
        <v>0</v>
      </c>
      <c r="P248" s="197">
        <f>SUM(P249:P250)</f>
        <v>0</v>
      </c>
      <c r="Q248" s="161"/>
      <c r="R248" s="161"/>
      <c r="S248" s="438"/>
      <c r="T248" s="161"/>
      <c r="U248" s="161"/>
      <c r="V248" s="161"/>
    </row>
    <row r="249" spans="1:22" ht="16.2" hidden="1">
      <c r="B249" s="124"/>
      <c r="H249" s="17"/>
      <c r="I249" s="25"/>
      <c r="J249" s="26"/>
      <c r="K249" s="26"/>
      <c r="L249" s="29" t="s">
        <v>126</v>
      </c>
      <c r="M249" s="12">
        <v>4241</v>
      </c>
      <c r="N249" s="183">
        <f t="shared" ref="N249:N259" si="39">O249+P249</f>
        <v>0</v>
      </c>
      <c r="O249" s="183"/>
      <c r="P249" s="183"/>
      <c r="Q249" s="161"/>
      <c r="R249" s="161"/>
      <c r="S249" s="438"/>
      <c r="T249" s="161"/>
      <c r="U249" s="161"/>
      <c r="V249" s="161"/>
    </row>
    <row r="250" spans="1:22" ht="16.8" hidden="1">
      <c r="B250" s="124"/>
      <c r="H250" s="17"/>
      <c r="I250" s="25"/>
      <c r="J250" s="26"/>
      <c r="K250" s="26"/>
      <c r="L250" s="30" t="s">
        <v>137</v>
      </c>
      <c r="M250" s="13">
        <v>5129</v>
      </c>
      <c r="N250" s="183">
        <f t="shared" si="39"/>
        <v>0</v>
      </c>
      <c r="O250" s="398"/>
      <c r="P250" s="398"/>
      <c r="Q250" s="161"/>
      <c r="R250" s="161"/>
      <c r="S250" s="438"/>
      <c r="T250" s="161"/>
      <c r="U250" s="161"/>
      <c r="V250" s="161"/>
    </row>
    <row r="251" spans="1:22" ht="27.6" hidden="1">
      <c r="B251" s="124"/>
      <c r="H251" s="45"/>
      <c r="I251" s="147"/>
      <c r="J251" s="148"/>
      <c r="K251" s="148"/>
      <c r="L251" s="27" t="s">
        <v>201</v>
      </c>
      <c r="M251" s="28"/>
      <c r="N251" s="197">
        <f>O251+P251</f>
        <v>0</v>
      </c>
      <c r="O251" s="197">
        <f>SUM(O252)</f>
        <v>0</v>
      </c>
      <c r="P251" s="197">
        <f>SUM(P252)</f>
        <v>0</v>
      </c>
      <c r="Q251" s="161"/>
      <c r="R251" s="161"/>
      <c r="S251" s="438"/>
      <c r="T251" s="161"/>
      <c r="U251" s="161"/>
      <c r="V251" s="161"/>
    </row>
    <row r="252" spans="1:22" ht="26.4" hidden="1">
      <c r="B252" s="124"/>
      <c r="H252" s="25"/>
      <c r="I252" s="25"/>
      <c r="J252" s="26"/>
      <c r="K252" s="26"/>
      <c r="L252" s="29" t="s">
        <v>131</v>
      </c>
      <c r="M252" s="12">
        <v>4511</v>
      </c>
      <c r="N252" s="183">
        <f t="shared" si="39"/>
        <v>0</v>
      </c>
      <c r="O252" s="402"/>
      <c r="P252" s="402"/>
      <c r="Q252" s="161"/>
      <c r="R252" s="161"/>
      <c r="S252" s="438"/>
      <c r="T252" s="161"/>
      <c r="U252" s="161"/>
      <c r="V252" s="161"/>
    </row>
    <row r="253" spans="1:22" ht="49.2" hidden="1" customHeight="1">
      <c r="A253" s="122" t="str">
        <f t="shared" si="30"/>
        <v>71050100000001</v>
      </c>
      <c r="B253" s="124" t="s">
        <v>439</v>
      </c>
      <c r="C253" s="117" t="s">
        <v>149</v>
      </c>
      <c r="D253" s="118" t="s">
        <v>106</v>
      </c>
      <c r="E253" s="119" t="s">
        <v>441</v>
      </c>
      <c r="F253" s="120" t="s">
        <v>441</v>
      </c>
      <c r="G253" s="129" t="s">
        <v>96</v>
      </c>
      <c r="H253" s="45"/>
      <c r="I253" s="147"/>
      <c r="J253" s="148"/>
      <c r="K253" s="148"/>
      <c r="L253" s="27" t="s">
        <v>878</v>
      </c>
      <c r="M253" s="28"/>
      <c r="N253" s="197">
        <f>O253+P253</f>
        <v>0</v>
      </c>
      <c r="O253" s="197">
        <f>SUM(O254)</f>
        <v>0</v>
      </c>
      <c r="P253" s="197">
        <f>SUM(P254)</f>
        <v>0</v>
      </c>
      <c r="Q253" s="161"/>
      <c r="R253" s="161"/>
      <c r="S253" s="438"/>
      <c r="T253" s="161"/>
      <c r="U253" s="161"/>
      <c r="V253" s="161"/>
    </row>
    <row r="254" spans="1:22" s="156" customFormat="1" ht="24" hidden="1" customHeight="1">
      <c r="A254" s="122" t="str">
        <f t="shared" si="30"/>
        <v>71050101000000</v>
      </c>
      <c r="B254" s="124" t="s">
        <v>439</v>
      </c>
      <c r="C254" s="117" t="s">
        <v>149</v>
      </c>
      <c r="D254" s="118" t="s">
        <v>106</v>
      </c>
      <c r="E254" s="119" t="s">
        <v>106</v>
      </c>
      <c r="F254" s="120" t="s">
        <v>441</v>
      </c>
      <c r="G254" s="129" t="s">
        <v>440</v>
      </c>
      <c r="H254" s="25"/>
      <c r="I254" s="25"/>
      <c r="J254" s="26"/>
      <c r="K254" s="26"/>
      <c r="L254" s="32" t="s">
        <v>134</v>
      </c>
      <c r="M254" s="48">
        <v>4861</v>
      </c>
      <c r="N254" s="183">
        <f t="shared" si="39"/>
        <v>0</v>
      </c>
      <c r="O254" s="402"/>
      <c r="P254" s="402"/>
      <c r="Q254" s="161"/>
      <c r="R254" s="161"/>
      <c r="S254" s="438"/>
      <c r="T254" s="161"/>
      <c r="U254" s="161"/>
      <c r="V254" s="161"/>
    </row>
    <row r="255" spans="1:22" ht="27.6" hidden="1">
      <c r="A255" s="122" t="str">
        <f t="shared" si="30"/>
        <v>71050101000001</v>
      </c>
      <c r="B255" s="124" t="s">
        <v>439</v>
      </c>
      <c r="C255" s="117" t="s">
        <v>149</v>
      </c>
      <c r="D255" s="118" t="s">
        <v>106</v>
      </c>
      <c r="E255" s="119" t="s">
        <v>106</v>
      </c>
      <c r="F255" s="120" t="s">
        <v>441</v>
      </c>
      <c r="G255" s="129" t="s">
        <v>96</v>
      </c>
      <c r="H255" s="407"/>
      <c r="I255" s="408"/>
      <c r="J255" s="409"/>
      <c r="K255" s="409"/>
      <c r="L255" s="459" t="s">
        <v>879</v>
      </c>
      <c r="M255" s="410"/>
      <c r="N255" s="197">
        <f>O255+P255</f>
        <v>0</v>
      </c>
      <c r="O255" s="411">
        <f>SUM(O256:O257)</f>
        <v>0</v>
      </c>
      <c r="P255" s="411">
        <f>SUM(P256:P257)</f>
        <v>0</v>
      </c>
      <c r="Q255" s="161"/>
      <c r="R255" s="161"/>
      <c r="S255" s="438"/>
      <c r="T255" s="161"/>
      <c r="U255" s="161"/>
      <c r="V255" s="161"/>
    </row>
    <row r="256" spans="1:22" s="115" customFormat="1" ht="16.2" hidden="1">
      <c r="A256" s="122" t="str">
        <f t="shared" si="30"/>
        <v>71050101010000</v>
      </c>
      <c r="B256" s="124" t="s">
        <v>439</v>
      </c>
      <c r="C256" s="117" t="s">
        <v>149</v>
      </c>
      <c r="D256" s="118" t="s">
        <v>106</v>
      </c>
      <c r="E256" s="119" t="s">
        <v>106</v>
      </c>
      <c r="F256" s="120" t="s">
        <v>106</v>
      </c>
      <c r="G256" s="129" t="s">
        <v>440</v>
      </c>
      <c r="H256" s="177"/>
      <c r="I256" s="412"/>
      <c r="J256" s="413"/>
      <c r="K256" s="414"/>
      <c r="L256" s="32" t="s">
        <v>134</v>
      </c>
      <c r="M256" s="48">
        <v>4861</v>
      </c>
      <c r="N256" s="183">
        <f t="shared" si="39"/>
        <v>0</v>
      </c>
      <c r="O256" s="179"/>
      <c r="P256" s="179"/>
      <c r="Q256" s="161"/>
      <c r="R256" s="161"/>
      <c r="S256" s="438"/>
      <c r="T256" s="161"/>
      <c r="U256" s="161"/>
      <c r="V256" s="161"/>
    </row>
    <row r="257" spans="1:22" ht="16.2" hidden="1">
      <c r="A257" s="122" t="str">
        <f t="shared" si="30"/>
        <v>71050101014213</v>
      </c>
      <c r="B257" s="124" t="s">
        <v>439</v>
      </c>
      <c r="C257" s="117" t="s">
        <v>149</v>
      </c>
      <c r="D257" s="118" t="s">
        <v>106</v>
      </c>
      <c r="E257" s="119" t="s">
        <v>106</v>
      </c>
      <c r="F257" s="120" t="s">
        <v>106</v>
      </c>
      <c r="G257" s="121">
        <v>4213</v>
      </c>
      <c r="H257" s="415"/>
      <c r="I257" s="415"/>
      <c r="J257" s="416"/>
      <c r="K257" s="416"/>
      <c r="L257" s="417" t="s">
        <v>174</v>
      </c>
      <c r="M257" s="418">
        <v>5113</v>
      </c>
      <c r="N257" s="183">
        <f>O257+P257</f>
        <v>0</v>
      </c>
      <c r="O257" s="419"/>
      <c r="P257" s="419"/>
      <c r="Q257" s="161"/>
      <c r="R257" s="161"/>
      <c r="S257" s="438"/>
      <c r="T257" s="161"/>
      <c r="U257" s="161"/>
      <c r="V257" s="161"/>
    </row>
    <row r="258" spans="1:22" s="115" customFormat="1" ht="27.6" hidden="1">
      <c r="A258" s="122" t="str">
        <f t="shared" si="30"/>
        <v>71050101030000</v>
      </c>
      <c r="B258" s="124" t="s">
        <v>439</v>
      </c>
      <c r="C258" s="117" t="s">
        <v>149</v>
      </c>
      <c r="D258" s="118" t="s">
        <v>106</v>
      </c>
      <c r="E258" s="119" t="s">
        <v>106</v>
      </c>
      <c r="F258" s="120" t="s">
        <v>442</v>
      </c>
      <c r="G258" s="129" t="s">
        <v>440</v>
      </c>
      <c r="H258" s="45"/>
      <c r="I258" s="147"/>
      <c r="J258" s="148"/>
      <c r="K258" s="148"/>
      <c r="L258" s="27" t="s">
        <v>880</v>
      </c>
      <c r="M258" s="28"/>
      <c r="N258" s="197">
        <f>O258+P258</f>
        <v>0</v>
      </c>
      <c r="O258" s="197">
        <f>SUM(O259)</f>
        <v>0</v>
      </c>
      <c r="P258" s="197">
        <f>SUM(P259)</f>
        <v>0</v>
      </c>
      <c r="Q258" s="161"/>
      <c r="R258" s="161"/>
      <c r="S258" s="438"/>
      <c r="T258" s="161"/>
      <c r="U258" s="161"/>
      <c r="V258" s="161"/>
    </row>
    <row r="259" spans="1:22" ht="16.2" hidden="1">
      <c r="A259" s="122" t="str">
        <f t="shared" si="30"/>
        <v>71050101034861</v>
      </c>
      <c r="B259" s="124" t="s">
        <v>439</v>
      </c>
      <c r="C259" s="117" t="s">
        <v>149</v>
      </c>
      <c r="D259" s="118" t="s">
        <v>106</v>
      </c>
      <c r="E259" s="119" t="s">
        <v>106</v>
      </c>
      <c r="F259" s="120" t="s">
        <v>442</v>
      </c>
      <c r="G259" s="129" t="s">
        <v>84</v>
      </c>
      <c r="H259" s="25"/>
      <c r="I259" s="25"/>
      <c r="J259" s="26"/>
      <c r="K259" s="26"/>
      <c r="L259" s="32" t="s">
        <v>134</v>
      </c>
      <c r="M259" s="395">
        <v>4861</v>
      </c>
      <c r="N259" s="183">
        <f t="shared" si="39"/>
        <v>0</v>
      </c>
      <c r="O259" s="402"/>
      <c r="P259" s="402">
        <v>0</v>
      </c>
      <c r="Q259" s="161"/>
      <c r="R259" s="161"/>
      <c r="S259" s="438"/>
      <c r="T259" s="161"/>
      <c r="U259" s="161"/>
      <c r="V259" s="161"/>
    </row>
    <row r="260" spans="1:22" s="115" customFormat="1" ht="16.2" hidden="1">
      <c r="A260" s="122" t="str">
        <f t="shared" si="30"/>
        <v>71050101040000</v>
      </c>
      <c r="B260" s="124" t="s">
        <v>439</v>
      </c>
      <c r="C260" s="117" t="s">
        <v>149</v>
      </c>
      <c r="D260" s="118" t="s">
        <v>106</v>
      </c>
      <c r="E260" s="119" t="s">
        <v>106</v>
      </c>
      <c r="F260" s="120" t="s">
        <v>155</v>
      </c>
      <c r="G260" s="129" t="s">
        <v>440</v>
      </c>
      <c r="H260" s="165" t="s">
        <v>206</v>
      </c>
      <c r="I260" s="166" t="s">
        <v>155</v>
      </c>
      <c r="J260" s="167">
        <v>7</v>
      </c>
      <c r="K260" s="167">
        <v>0</v>
      </c>
      <c r="L260" s="168" t="s">
        <v>207</v>
      </c>
      <c r="M260" s="176"/>
      <c r="N260" s="188">
        <f>+N262</f>
        <v>0</v>
      </c>
      <c r="O260" s="188">
        <f>+O262</f>
        <v>0</v>
      </c>
      <c r="P260" s="188">
        <f>+P262</f>
        <v>0</v>
      </c>
      <c r="Q260" s="161"/>
      <c r="R260" s="161"/>
      <c r="S260" s="438"/>
      <c r="T260" s="161"/>
      <c r="U260" s="161"/>
      <c r="V260" s="161"/>
    </row>
    <row r="261" spans="1:22" ht="16.2" hidden="1">
      <c r="A261" s="122" t="str">
        <f t="shared" si="30"/>
        <v>71050101044861</v>
      </c>
      <c r="B261" s="124" t="s">
        <v>439</v>
      </c>
      <c r="C261" s="117" t="s">
        <v>149</v>
      </c>
      <c r="D261" s="118" t="s">
        <v>106</v>
      </c>
      <c r="E261" s="119" t="s">
        <v>106</v>
      </c>
      <c r="F261" s="120" t="s">
        <v>155</v>
      </c>
      <c r="G261" s="129">
        <v>4861</v>
      </c>
      <c r="H261" s="25"/>
      <c r="I261" s="18"/>
      <c r="J261" s="19"/>
      <c r="K261" s="19"/>
      <c r="L261" s="30" t="s">
        <v>110</v>
      </c>
      <c r="M261" s="31"/>
      <c r="N261" s="190"/>
      <c r="O261" s="190"/>
      <c r="P261" s="190"/>
      <c r="Q261" s="161"/>
      <c r="R261" s="161"/>
      <c r="S261" s="438"/>
      <c r="T261" s="161"/>
      <c r="U261" s="161"/>
      <c r="V261" s="161"/>
    </row>
    <row r="262" spans="1:22" s="115" customFormat="1" ht="16.2" hidden="1">
      <c r="A262" s="122" t="str">
        <f t="shared" si="30"/>
        <v>71050101050000</v>
      </c>
      <c r="B262" s="124" t="s">
        <v>439</v>
      </c>
      <c r="C262" s="117" t="s">
        <v>149</v>
      </c>
      <c r="D262" s="118" t="s">
        <v>106</v>
      </c>
      <c r="E262" s="119" t="s">
        <v>106</v>
      </c>
      <c r="F262" s="120" t="s">
        <v>149</v>
      </c>
      <c r="G262" s="129" t="s">
        <v>440</v>
      </c>
      <c r="H262" s="151" t="s">
        <v>208</v>
      </c>
      <c r="I262" s="152" t="s">
        <v>155</v>
      </c>
      <c r="J262" s="153">
        <v>7</v>
      </c>
      <c r="K262" s="153">
        <v>3</v>
      </c>
      <c r="L262" s="154" t="s">
        <v>209</v>
      </c>
      <c r="M262" s="155"/>
      <c r="N262" s="192">
        <f>+N264</f>
        <v>0</v>
      </c>
      <c r="O262" s="192">
        <f>+O264</f>
        <v>0</v>
      </c>
      <c r="P262" s="192">
        <f>+P264</f>
        <v>0</v>
      </c>
      <c r="Q262" s="161"/>
      <c r="R262" s="161"/>
      <c r="S262" s="438"/>
      <c r="T262" s="161"/>
      <c r="U262" s="161"/>
      <c r="V262" s="161"/>
    </row>
    <row r="263" spans="1:22" ht="16.2" hidden="1">
      <c r="A263" s="122" t="str">
        <f t="shared" si="30"/>
        <v>71050101054861</v>
      </c>
      <c r="B263" s="124" t="s">
        <v>439</v>
      </c>
      <c r="C263" s="117" t="s">
        <v>149</v>
      </c>
      <c r="D263" s="118" t="s">
        <v>106</v>
      </c>
      <c r="E263" s="119" t="s">
        <v>106</v>
      </c>
      <c r="F263" s="120" t="s">
        <v>149</v>
      </c>
      <c r="G263" s="129">
        <v>4861</v>
      </c>
      <c r="H263" s="25"/>
      <c r="I263" s="25"/>
      <c r="J263" s="26"/>
      <c r="K263" s="26"/>
      <c r="L263" s="30" t="s">
        <v>108</v>
      </c>
      <c r="M263" s="31"/>
      <c r="N263" s="190"/>
      <c r="O263" s="190"/>
      <c r="P263" s="190"/>
      <c r="Q263" s="161"/>
      <c r="R263" s="161"/>
      <c r="S263" s="438"/>
      <c r="T263" s="161"/>
      <c r="U263" s="161"/>
      <c r="V263" s="161"/>
    </row>
    <row r="264" spans="1:22" s="115" customFormat="1" ht="16.2" hidden="1">
      <c r="A264" s="122" t="str">
        <f t="shared" si="30"/>
        <v>71050101060000</v>
      </c>
      <c r="B264" s="124" t="s">
        <v>439</v>
      </c>
      <c r="C264" s="117" t="s">
        <v>149</v>
      </c>
      <c r="D264" s="118" t="s">
        <v>106</v>
      </c>
      <c r="E264" s="119" t="s">
        <v>106</v>
      </c>
      <c r="F264" s="120" t="s">
        <v>157</v>
      </c>
      <c r="G264" s="129" t="s">
        <v>440</v>
      </c>
      <c r="H264" s="45"/>
      <c r="I264" s="147"/>
      <c r="J264" s="148"/>
      <c r="K264" s="148"/>
      <c r="L264" s="27" t="s">
        <v>210</v>
      </c>
      <c r="M264" s="28"/>
      <c r="N264" s="197">
        <f>O264+P264</f>
        <v>0</v>
      </c>
      <c r="O264" s="197">
        <f>SUM(O265:O271)</f>
        <v>0</v>
      </c>
      <c r="P264" s="197">
        <f>SUM(P265:P271)</f>
        <v>0</v>
      </c>
      <c r="Q264" s="161"/>
      <c r="R264" s="161"/>
      <c r="S264" s="438"/>
      <c r="T264" s="161"/>
      <c r="U264" s="161"/>
      <c r="V264" s="161"/>
    </row>
    <row r="265" spans="1:22" ht="16.2" hidden="1">
      <c r="A265" s="122" t="str">
        <f t="shared" si="30"/>
        <v>71050101064861</v>
      </c>
      <c r="B265" s="124" t="s">
        <v>439</v>
      </c>
      <c r="C265" s="117" t="s">
        <v>149</v>
      </c>
      <c r="D265" s="118" t="s">
        <v>106</v>
      </c>
      <c r="E265" s="119" t="s">
        <v>106</v>
      </c>
      <c r="F265" s="120" t="s">
        <v>157</v>
      </c>
      <c r="G265" s="129">
        <v>4861</v>
      </c>
      <c r="H265" s="25"/>
      <c r="I265" s="25"/>
      <c r="J265" s="26"/>
      <c r="K265" s="26"/>
      <c r="L265" s="32" t="s">
        <v>122</v>
      </c>
      <c r="M265" s="48">
        <v>4234</v>
      </c>
      <c r="N265" s="183">
        <f t="shared" ref="N265:N271" si="40">O265+P265</f>
        <v>0</v>
      </c>
      <c r="O265" s="420"/>
      <c r="P265" s="420"/>
      <c r="Q265" s="161"/>
      <c r="R265" s="161"/>
      <c r="S265" s="438"/>
      <c r="T265" s="161"/>
      <c r="U265" s="161"/>
      <c r="V265" s="161"/>
    </row>
    <row r="266" spans="1:22" s="115" customFormat="1" ht="16.2" hidden="1">
      <c r="A266" s="122" t="str">
        <f t="shared" si="30"/>
        <v>71050101070000</v>
      </c>
      <c r="B266" s="124" t="s">
        <v>439</v>
      </c>
      <c r="C266" s="117" t="s">
        <v>149</v>
      </c>
      <c r="D266" s="118" t="s">
        <v>106</v>
      </c>
      <c r="E266" s="119" t="s">
        <v>106</v>
      </c>
      <c r="F266" s="120" t="s">
        <v>183</v>
      </c>
      <c r="G266" s="129" t="s">
        <v>440</v>
      </c>
      <c r="H266" s="25"/>
      <c r="I266" s="25"/>
      <c r="J266" s="26"/>
      <c r="K266" s="26"/>
      <c r="L266" s="32" t="s">
        <v>125</v>
      </c>
      <c r="M266" s="33">
        <v>4239</v>
      </c>
      <c r="N266" s="183">
        <f t="shared" si="40"/>
        <v>0</v>
      </c>
      <c r="O266" s="420"/>
      <c r="P266" s="420"/>
      <c r="Q266" s="161"/>
      <c r="R266" s="161"/>
      <c r="S266" s="438"/>
      <c r="T266" s="161"/>
      <c r="U266" s="161"/>
      <c r="V266" s="161"/>
    </row>
    <row r="267" spans="1:22" ht="16.2" hidden="1">
      <c r="A267" s="122" t="str">
        <f t="shared" si="30"/>
        <v>71050101074861</v>
      </c>
      <c r="B267" s="124" t="s">
        <v>439</v>
      </c>
      <c r="C267" s="117" t="s">
        <v>149</v>
      </c>
      <c r="D267" s="118" t="s">
        <v>106</v>
      </c>
      <c r="E267" s="119" t="s">
        <v>106</v>
      </c>
      <c r="F267" s="120" t="s">
        <v>183</v>
      </c>
      <c r="G267" s="129">
        <v>4861</v>
      </c>
      <c r="H267" s="25"/>
      <c r="I267" s="25"/>
      <c r="J267" s="26"/>
      <c r="K267" s="26"/>
      <c r="L267" s="32" t="s">
        <v>364</v>
      </c>
      <c r="M267" s="48">
        <v>4269</v>
      </c>
      <c r="N267" s="183">
        <f t="shared" si="40"/>
        <v>0</v>
      </c>
      <c r="O267" s="420"/>
      <c r="P267" s="420"/>
      <c r="Q267" s="161"/>
      <c r="R267" s="161"/>
      <c r="S267" s="438"/>
      <c r="T267" s="161"/>
      <c r="U267" s="161"/>
      <c r="V267" s="161"/>
    </row>
    <row r="268" spans="1:22" s="115" customFormat="1" ht="16.2" hidden="1">
      <c r="A268" s="122"/>
      <c r="B268" s="124"/>
      <c r="C268" s="117"/>
      <c r="D268" s="118"/>
      <c r="E268" s="119"/>
      <c r="F268" s="120"/>
      <c r="G268" s="129"/>
      <c r="H268" s="25"/>
      <c r="I268" s="25"/>
      <c r="J268" s="26"/>
      <c r="K268" s="26"/>
      <c r="L268" s="32" t="s">
        <v>211</v>
      </c>
      <c r="M268" s="48">
        <v>4639</v>
      </c>
      <c r="N268" s="183">
        <f t="shared" si="40"/>
        <v>0</v>
      </c>
      <c r="O268" s="183"/>
      <c r="P268" s="183"/>
      <c r="Q268" s="161"/>
      <c r="R268" s="161"/>
      <c r="S268" s="438"/>
      <c r="T268" s="161"/>
      <c r="U268" s="161"/>
      <c r="V268" s="161"/>
    </row>
    <row r="269" spans="1:22" ht="16.2" hidden="1">
      <c r="B269" s="124"/>
      <c r="G269" s="129"/>
      <c r="H269" s="25"/>
      <c r="I269" s="25"/>
      <c r="J269" s="26"/>
      <c r="K269" s="26"/>
      <c r="L269" s="32" t="s">
        <v>134</v>
      </c>
      <c r="M269" s="48">
        <v>4861</v>
      </c>
      <c r="N269" s="183">
        <f t="shared" si="40"/>
        <v>0</v>
      </c>
      <c r="O269" s="183"/>
      <c r="P269" s="183"/>
      <c r="Q269" s="161"/>
      <c r="R269" s="161"/>
      <c r="S269" s="438"/>
      <c r="T269" s="161"/>
      <c r="U269" s="161"/>
      <c r="V269" s="161"/>
    </row>
    <row r="270" spans="1:22" ht="16.2" hidden="1">
      <c r="B270" s="124"/>
      <c r="G270" s="129"/>
      <c r="H270" s="25"/>
      <c r="I270" s="25"/>
      <c r="J270" s="26"/>
      <c r="K270" s="26"/>
      <c r="L270" s="30" t="s">
        <v>173</v>
      </c>
      <c r="M270" s="31">
        <v>5112</v>
      </c>
      <c r="N270" s="183">
        <f t="shared" si="40"/>
        <v>0</v>
      </c>
      <c r="O270" s="420"/>
      <c r="P270" s="420"/>
      <c r="Q270" s="161"/>
      <c r="R270" s="161"/>
      <c r="S270" s="438"/>
      <c r="T270" s="161"/>
      <c r="U270" s="161"/>
      <c r="V270" s="161"/>
    </row>
    <row r="271" spans="1:22" ht="16.2" hidden="1">
      <c r="B271" s="124"/>
      <c r="G271" s="129"/>
      <c r="H271" s="25"/>
      <c r="I271" s="25"/>
      <c r="J271" s="26"/>
      <c r="K271" s="26"/>
      <c r="L271" s="29" t="s">
        <v>138</v>
      </c>
      <c r="M271" s="12">
        <v>5132</v>
      </c>
      <c r="N271" s="183">
        <f t="shared" si="40"/>
        <v>0</v>
      </c>
      <c r="O271" s="183"/>
      <c r="P271" s="183"/>
      <c r="Q271" s="161"/>
      <c r="R271" s="161"/>
      <c r="S271" s="438"/>
      <c r="T271" s="161"/>
      <c r="U271" s="161"/>
      <c r="V271" s="161"/>
    </row>
    <row r="272" spans="1:22" ht="27.6" hidden="1">
      <c r="B272" s="124"/>
      <c r="G272" s="129"/>
      <c r="H272" s="165">
        <v>2490</v>
      </c>
      <c r="I272" s="166" t="s">
        <v>155</v>
      </c>
      <c r="J272" s="167">
        <v>9</v>
      </c>
      <c r="K272" s="167">
        <v>0</v>
      </c>
      <c r="L272" s="168" t="s">
        <v>212</v>
      </c>
      <c r="M272" s="176"/>
      <c r="N272" s="188">
        <f>+N274</f>
        <v>0</v>
      </c>
      <c r="O272" s="188">
        <f>+O274</f>
        <v>0</v>
      </c>
      <c r="P272" s="188">
        <f>+P274</f>
        <v>0</v>
      </c>
      <c r="Q272" s="161"/>
      <c r="R272" s="161"/>
      <c r="S272" s="438"/>
      <c r="T272" s="161"/>
      <c r="U272" s="161"/>
      <c r="V272" s="161"/>
    </row>
    <row r="273" spans="2:22" ht="16.2" hidden="1">
      <c r="B273" s="124"/>
      <c r="G273" s="129"/>
      <c r="H273" s="25"/>
      <c r="I273" s="18"/>
      <c r="J273" s="19"/>
      <c r="K273" s="19"/>
      <c r="L273" s="30" t="s">
        <v>110</v>
      </c>
      <c r="M273" s="31"/>
      <c r="N273" s="190"/>
      <c r="O273" s="190"/>
      <c r="P273" s="190"/>
      <c r="Q273" s="161"/>
      <c r="R273" s="161"/>
      <c r="S273" s="438"/>
      <c r="T273" s="161"/>
      <c r="U273" s="161"/>
      <c r="V273" s="161"/>
    </row>
    <row r="274" spans="2:22" ht="26.4" hidden="1">
      <c r="B274" s="124"/>
      <c r="G274" s="129"/>
      <c r="H274" s="151">
        <v>2491</v>
      </c>
      <c r="I274" s="152" t="s">
        <v>155</v>
      </c>
      <c r="J274" s="153">
        <v>9</v>
      </c>
      <c r="K274" s="153">
        <v>1</v>
      </c>
      <c r="L274" s="154" t="s">
        <v>212</v>
      </c>
      <c r="M274" s="155"/>
      <c r="N274" s="192">
        <f>+N276+N279+N283+N285+N291+N295+N300+N303+N307+N311+N314+N317</f>
        <v>0</v>
      </c>
      <c r="O274" s="192">
        <f t="shared" ref="O274:P274" si="41">+O276+O279+O283+O285+O291+O295+O300+O303+O307+O311+O314+O317</f>
        <v>0</v>
      </c>
      <c r="P274" s="192">
        <f t="shared" si="41"/>
        <v>0</v>
      </c>
      <c r="Q274" s="161"/>
      <c r="R274" s="161"/>
      <c r="S274" s="438"/>
      <c r="T274" s="161"/>
      <c r="U274" s="161"/>
      <c r="V274" s="161"/>
    </row>
    <row r="275" spans="2:22" ht="16.2" hidden="1">
      <c r="B275" s="124"/>
      <c r="G275" s="129"/>
      <c r="H275" s="25"/>
      <c r="I275" s="25"/>
      <c r="J275" s="26"/>
      <c r="K275" s="26"/>
      <c r="L275" s="30" t="s">
        <v>108</v>
      </c>
      <c r="M275" s="31"/>
      <c r="N275" s="190"/>
      <c r="O275" s="190"/>
      <c r="P275" s="190"/>
      <c r="Q275" s="161"/>
      <c r="R275" s="161"/>
      <c r="S275" s="438"/>
      <c r="T275" s="161"/>
      <c r="U275" s="161"/>
      <c r="V275" s="161"/>
    </row>
    <row r="276" spans="2:22" ht="16.2" hidden="1">
      <c r="B276" s="124"/>
      <c r="G276" s="129"/>
      <c r="H276" s="45"/>
      <c r="I276" s="147"/>
      <c r="J276" s="148"/>
      <c r="K276" s="148"/>
      <c r="L276" s="27" t="s">
        <v>213</v>
      </c>
      <c r="M276" s="28"/>
      <c r="N276" s="197">
        <f>O276+P276</f>
        <v>0</v>
      </c>
      <c r="O276" s="197">
        <f>SUM(O277:O278)</f>
        <v>0</v>
      </c>
      <c r="P276" s="197">
        <f>SUM(P277:P278)</f>
        <v>0</v>
      </c>
      <c r="Q276" s="161"/>
      <c r="R276" s="161"/>
      <c r="S276" s="438"/>
      <c r="T276" s="161"/>
      <c r="U276" s="161"/>
      <c r="V276" s="161"/>
    </row>
    <row r="277" spans="2:22" ht="16.2" hidden="1">
      <c r="B277" s="124"/>
      <c r="G277" s="129"/>
      <c r="H277" s="17"/>
      <c r="I277" s="25"/>
      <c r="J277" s="26"/>
      <c r="K277" s="26"/>
      <c r="L277" s="32" t="s">
        <v>364</v>
      </c>
      <c r="M277" s="48">
        <v>4269</v>
      </c>
      <c r="N277" s="183">
        <f t="shared" ref="N277:N313" si="42">O277+P277</f>
        <v>0</v>
      </c>
      <c r="O277" s="183"/>
      <c r="P277" s="183"/>
      <c r="Q277" s="161"/>
      <c r="R277" s="161"/>
      <c r="S277" s="438"/>
      <c r="T277" s="161"/>
      <c r="U277" s="161"/>
      <c r="V277" s="161"/>
    </row>
    <row r="278" spans="2:22" ht="16.2" hidden="1" customHeight="1">
      <c r="B278" s="124"/>
      <c r="G278" s="129"/>
      <c r="H278" s="25"/>
      <c r="I278" s="25"/>
      <c r="J278" s="26"/>
      <c r="K278" s="26"/>
      <c r="L278" s="29" t="s">
        <v>137</v>
      </c>
      <c r="M278" s="12">
        <v>5129</v>
      </c>
      <c r="N278" s="183">
        <f t="shared" si="42"/>
        <v>0</v>
      </c>
      <c r="O278" s="183"/>
      <c r="P278" s="183"/>
      <c r="Q278" s="161"/>
      <c r="R278" s="161"/>
      <c r="S278" s="438"/>
      <c r="T278" s="161"/>
      <c r="U278" s="161"/>
      <c r="V278" s="161"/>
    </row>
    <row r="279" spans="2:22" ht="55.2" hidden="1" customHeight="1">
      <c r="B279" s="124"/>
      <c r="G279" s="129"/>
      <c r="H279" s="45"/>
      <c r="I279" s="147"/>
      <c r="J279" s="148"/>
      <c r="K279" s="148"/>
      <c r="L279" s="27" t="s">
        <v>214</v>
      </c>
      <c r="M279" s="28"/>
      <c r="N279" s="197">
        <f>O279+P279</f>
        <v>0</v>
      </c>
      <c r="O279" s="197">
        <f>SUM(O280:O282)</f>
        <v>0</v>
      </c>
      <c r="P279" s="197">
        <f>SUM(P280:P282)</f>
        <v>0</v>
      </c>
      <c r="Q279" s="161"/>
      <c r="R279" s="161"/>
      <c r="S279" s="438"/>
      <c r="T279" s="161"/>
      <c r="U279" s="161"/>
      <c r="V279" s="161"/>
    </row>
    <row r="280" spans="2:22" ht="26.4" hidden="1" customHeight="1">
      <c r="B280" s="124"/>
      <c r="G280" s="129"/>
      <c r="H280" s="25"/>
      <c r="I280" s="25"/>
      <c r="J280" s="26"/>
      <c r="K280" s="26"/>
      <c r="L280" s="29" t="s">
        <v>217</v>
      </c>
      <c r="M280" s="12">
        <v>4511</v>
      </c>
      <c r="N280" s="183">
        <f t="shared" ref="N280" si="43">O280+P280</f>
        <v>0</v>
      </c>
      <c r="O280" s="398"/>
      <c r="P280" s="398"/>
      <c r="Q280" s="161"/>
      <c r="R280" s="161"/>
      <c r="S280" s="438"/>
      <c r="T280" s="161"/>
      <c r="U280" s="161"/>
      <c r="V280" s="161"/>
    </row>
    <row r="281" spans="2:22" ht="26.4" hidden="1" customHeight="1">
      <c r="B281" s="124"/>
      <c r="G281" s="129"/>
      <c r="H281" s="25"/>
      <c r="I281" s="25"/>
      <c r="J281" s="26"/>
      <c r="K281" s="26"/>
      <c r="L281" s="32" t="s">
        <v>215</v>
      </c>
      <c r="M281" s="48">
        <v>4637</v>
      </c>
      <c r="N281" s="183">
        <f t="shared" si="42"/>
        <v>0</v>
      </c>
      <c r="O281" s="183"/>
      <c r="P281" s="183"/>
      <c r="Q281" s="161"/>
      <c r="R281" s="161"/>
      <c r="S281" s="438"/>
      <c r="T281" s="161"/>
      <c r="U281" s="161"/>
      <c r="V281" s="161"/>
    </row>
    <row r="282" spans="2:22" ht="16.2" hidden="1" customHeight="1">
      <c r="B282" s="124"/>
      <c r="G282" s="129"/>
      <c r="H282" s="25"/>
      <c r="I282" s="25"/>
      <c r="J282" s="26"/>
      <c r="K282" s="26"/>
      <c r="L282" s="32" t="s">
        <v>758</v>
      </c>
      <c r="M282" s="48" t="s">
        <v>759</v>
      </c>
      <c r="N282" s="183">
        <f t="shared" ref="N282" si="44">O282+P282</f>
        <v>0</v>
      </c>
      <c r="O282" s="183"/>
      <c r="P282" s="183"/>
      <c r="Q282" s="161"/>
      <c r="R282" s="161"/>
      <c r="S282" s="438"/>
      <c r="T282" s="161"/>
      <c r="U282" s="161"/>
      <c r="V282" s="161"/>
    </row>
    <row r="283" spans="2:22" ht="27.6" hidden="1" customHeight="1">
      <c r="B283" s="124"/>
      <c r="G283" s="129"/>
      <c r="H283" s="45"/>
      <c r="I283" s="147"/>
      <c r="J283" s="148"/>
      <c r="K283" s="148"/>
      <c r="L283" s="27" t="s">
        <v>216</v>
      </c>
      <c r="M283" s="28"/>
      <c r="N283" s="197">
        <f>O283+P283</f>
        <v>0</v>
      </c>
      <c r="O283" s="197">
        <f>SUM(O284)</f>
        <v>0</v>
      </c>
      <c r="P283" s="197">
        <f>SUM(P284)</f>
        <v>0</v>
      </c>
      <c r="Q283" s="161"/>
      <c r="R283" s="161"/>
      <c r="S283" s="438"/>
      <c r="T283" s="161"/>
      <c r="U283" s="161"/>
      <c r="V283" s="161"/>
    </row>
    <row r="284" spans="2:22" ht="26.4" hidden="1" customHeight="1">
      <c r="B284" s="124"/>
      <c r="G284" s="129"/>
      <c r="H284" s="25"/>
      <c r="I284" s="25"/>
      <c r="J284" s="26"/>
      <c r="K284" s="26"/>
      <c r="L284" s="29" t="s">
        <v>217</v>
      </c>
      <c r="M284" s="12">
        <v>4511</v>
      </c>
      <c r="N284" s="183">
        <f t="shared" si="42"/>
        <v>0</v>
      </c>
      <c r="O284" s="398"/>
      <c r="P284" s="398"/>
      <c r="Q284" s="161"/>
      <c r="R284" s="161"/>
      <c r="S284" s="438"/>
      <c r="T284" s="161"/>
      <c r="U284" s="161"/>
      <c r="V284" s="161"/>
    </row>
    <row r="285" spans="2:22" ht="27.6" hidden="1">
      <c r="B285" s="124"/>
      <c r="G285" s="129"/>
      <c r="H285" s="45"/>
      <c r="I285" s="147"/>
      <c r="J285" s="148"/>
      <c r="K285" s="148"/>
      <c r="L285" s="27" t="s">
        <v>218</v>
      </c>
      <c r="M285" s="28"/>
      <c r="N285" s="197">
        <f>O285+P285</f>
        <v>0</v>
      </c>
      <c r="O285" s="197">
        <f>SUM(O286:O290)</f>
        <v>0</v>
      </c>
      <c r="P285" s="197">
        <f>SUM(P286:P290)</f>
        <v>0</v>
      </c>
      <c r="Q285" s="161"/>
      <c r="R285" s="161"/>
      <c r="S285" s="438"/>
      <c r="T285" s="161"/>
      <c r="U285" s="161"/>
      <c r="V285" s="161"/>
    </row>
    <row r="286" spans="2:22" ht="26.4" hidden="1">
      <c r="B286" s="124"/>
      <c r="G286" s="129"/>
      <c r="H286" s="25"/>
      <c r="I286" s="25"/>
      <c r="J286" s="26"/>
      <c r="K286" s="26"/>
      <c r="L286" s="30" t="s">
        <v>241</v>
      </c>
      <c r="M286" s="31">
        <v>4638</v>
      </c>
      <c r="N286" s="183">
        <f t="shared" si="42"/>
        <v>0</v>
      </c>
      <c r="O286" s="183"/>
      <c r="P286" s="183"/>
      <c r="Q286" s="161"/>
      <c r="R286" s="161"/>
      <c r="S286" s="438"/>
      <c r="T286" s="161"/>
      <c r="U286" s="161"/>
      <c r="V286" s="161"/>
    </row>
    <row r="287" spans="2:22" ht="16.8" hidden="1">
      <c r="B287" s="124"/>
      <c r="G287" s="129"/>
      <c r="H287" s="25"/>
      <c r="I287" s="25"/>
      <c r="J287" s="26"/>
      <c r="K287" s="26"/>
      <c r="L287" s="32" t="s">
        <v>211</v>
      </c>
      <c r="M287" s="48">
        <v>4639</v>
      </c>
      <c r="N287" s="183">
        <f t="shared" si="42"/>
        <v>0</v>
      </c>
      <c r="O287" s="399"/>
      <c r="P287" s="399"/>
      <c r="Q287" s="161"/>
      <c r="R287" s="161"/>
      <c r="S287" s="438"/>
      <c r="T287" s="161"/>
      <c r="U287" s="161"/>
      <c r="V287" s="161"/>
    </row>
    <row r="288" spans="2:22" ht="16.8" hidden="1">
      <c r="B288" s="124"/>
      <c r="G288" s="129"/>
      <c r="H288" s="25"/>
      <c r="I288" s="25"/>
      <c r="J288" s="26"/>
      <c r="K288" s="26"/>
      <c r="L288" s="32" t="s">
        <v>758</v>
      </c>
      <c r="M288" s="48" t="s">
        <v>759</v>
      </c>
      <c r="N288" s="183">
        <f t="shared" si="42"/>
        <v>0</v>
      </c>
      <c r="O288" s="399"/>
      <c r="P288" s="399"/>
      <c r="Q288" s="161"/>
      <c r="R288" s="161"/>
      <c r="S288" s="438"/>
      <c r="T288" s="161"/>
      <c r="U288" s="161"/>
      <c r="V288" s="161"/>
    </row>
    <row r="289" spans="1:22" ht="16.2" hidden="1">
      <c r="B289" s="124"/>
      <c r="G289" s="129"/>
      <c r="H289" s="25"/>
      <c r="I289" s="25"/>
      <c r="J289" s="26"/>
      <c r="K289" s="26"/>
      <c r="L289" s="29" t="s">
        <v>348</v>
      </c>
      <c r="M289" s="31">
        <v>4729</v>
      </c>
      <c r="N289" s="183">
        <f t="shared" si="42"/>
        <v>0</v>
      </c>
      <c r="O289" s="183"/>
      <c r="P289" s="183"/>
      <c r="Q289" s="161"/>
      <c r="R289" s="161"/>
      <c r="S289" s="438"/>
      <c r="T289" s="161"/>
      <c r="U289" s="161"/>
      <c r="V289" s="161"/>
    </row>
    <row r="290" spans="1:22" ht="26.4" hidden="1">
      <c r="B290" s="124"/>
      <c r="G290" s="129"/>
      <c r="H290" s="25"/>
      <c r="I290" s="25"/>
      <c r="J290" s="26"/>
      <c r="K290" s="26"/>
      <c r="L290" s="30" t="s">
        <v>219</v>
      </c>
      <c r="M290" s="31">
        <v>4819</v>
      </c>
      <c r="N290" s="183">
        <f t="shared" si="42"/>
        <v>0</v>
      </c>
      <c r="O290" s="399"/>
      <c r="P290" s="399"/>
      <c r="Q290" s="161"/>
      <c r="R290" s="161"/>
      <c r="S290" s="438"/>
      <c r="T290" s="161"/>
      <c r="U290" s="161"/>
      <c r="V290" s="161"/>
    </row>
    <row r="291" spans="1:22" ht="16.2" hidden="1">
      <c r="B291" s="124"/>
      <c r="G291" s="129"/>
      <c r="H291" s="45"/>
      <c r="I291" s="147"/>
      <c r="J291" s="148"/>
      <c r="K291" s="148"/>
      <c r="L291" s="27" t="s">
        <v>220</v>
      </c>
      <c r="M291" s="28"/>
      <c r="N291" s="197">
        <f>O291+P291</f>
        <v>0</v>
      </c>
      <c r="O291" s="197">
        <f>SUM(O292:O294)</f>
        <v>0</v>
      </c>
      <c r="P291" s="197">
        <f>SUM(P292:P294)</f>
        <v>0</v>
      </c>
      <c r="Q291" s="161"/>
      <c r="R291" s="161"/>
      <c r="S291" s="438"/>
      <c r="T291" s="161"/>
      <c r="U291" s="161"/>
      <c r="V291" s="161"/>
    </row>
    <row r="292" spans="1:22" ht="16.2" hidden="1">
      <c r="B292" s="124"/>
      <c r="G292" s="129"/>
      <c r="H292" s="25"/>
      <c r="I292" s="25"/>
      <c r="J292" s="26"/>
      <c r="K292" s="26"/>
      <c r="L292" s="30" t="s">
        <v>221</v>
      </c>
      <c r="M292" s="31">
        <v>8111</v>
      </c>
      <c r="N292" s="183">
        <f t="shared" si="42"/>
        <v>0</v>
      </c>
      <c r="O292" s="405"/>
      <c r="P292" s="405"/>
      <c r="Q292" s="161"/>
      <c r="R292" s="161"/>
      <c r="S292" s="438"/>
      <c r="T292" s="161"/>
      <c r="U292" s="161"/>
      <c r="V292" s="161"/>
    </row>
    <row r="293" spans="1:22" ht="16.2" hidden="1">
      <c r="B293" s="124"/>
      <c r="G293" s="129"/>
      <c r="H293" s="25"/>
      <c r="I293" s="25"/>
      <c r="J293" s="26"/>
      <c r="K293" s="26"/>
      <c r="L293" s="30" t="s">
        <v>760</v>
      </c>
      <c r="M293" s="31">
        <v>8121</v>
      </c>
      <c r="N293" s="183">
        <f t="shared" si="42"/>
        <v>0</v>
      </c>
      <c r="O293" s="405"/>
      <c r="P293" s="405"/>
      <c r="Q293" s="161"/>
      <c r="R293" s="161"/>
      <c r="S293" s="438"/>
      <c r="T293" s="161"/>
      <c r="U293" s="161"/>
      <c r="V293" s="161"/>
    </row>
    <row r="294" spans="1:22" ht="16.2" hidden="1">
      <c r="B294" s="124"/>
      <c r="G294" s="129"/>
      <c r="H294" s="25"/>
      <c r="I294" s="25"/>
      <c r="J294" s="26"/>
      <c r="K294" s="26"/>
      <c r="L294" s="29" t="s">
        <v>222</v>
      </c>
      <c r="M294" s="12">
        <v>8411</v>
      </c>
      <c r="N294" s="183">
        <f t="shared" si="42"/>
        <v>0</v>
      </c>
      <c r="O294" s="405"/>
      <c r="P294" s="405"/>
      <c r="Q294" s="161"/>
      <c r="R294" s="161"/>
      <c r="S294" s="438"/>
      <c r="T294" s="161"/>
      <c r="U294" s="161"/>
      <c r="V294" s="161"/>
    </row>
    <row r="295" spans="1:22" s="170" customFormat="1" ht="16.2" hidden="1">
      <c r="A295" s="122" t="str">
        <f t="shared" si="30"/>
        <v>71050300000000</v>
      </c>
      <c r="B295" s="124" t="s">
        <v>439</v>
      </c>
      <c r="C295" s="117" t="s">
        <v>149</v>
      </c>
      <c r="D295" s="118" t="s">
        <v>442</v>
      </c>
      <c r="E295" s="119" t="s">
        <v>441</v>
      </c>
      <c r="F295" s="120" t="s">
        <v>441</v>
      </c>
      <c r="G295" s="129" t="s">
        <v>440</v>
      </c>
      <c r="H295" s="45"/>
      <c r="I295" s="147"/>
      <c r="J295" s="148"/>
      <c r="K295" s="148"/>
      <c r="L295" s="27" t="s">
        <v>881</v>
      </c>
      <c r="M295" s="28"/>
      <c r="N295" s="197">
        <f>O295+P295</f>
        <v>0</v>
      </c>
      <c r="O295" s="197">
        <f>SUM(O296:O299)</f>
        <v>0</v>
      </c>
      <c r="P295" s="197">
        <f>SUM(P296:P299)</f>
        <v>0</v>
      </c>
      <c r="Q295" s="161"/>
      <c r="R295" s="161"/>
      <c r="S295" s="438"/>
      <c r="T295" s="161"/>
      <c r="U295" s="161"/>
      <c r="V295" s="161"/>
    </row>
    <row r="296" spans="1:22" ht="16.2" hidden="1">
      <c r="A296" s="122" t="str">
        <f t="shared" si="30"/>
        <v>71050300000001</v>
      </c>
      <c r="B296" s="124" t="s">
        <v>439</v>
      </c>
      <c r="C296" s="117" t="s">
        <v>149</v>
      </c>
      <c r="D296" s="118" t="s">
        <v>442</v>
      </c>
      <c r="E296" s="119" t="s">
        <v>441</v>
      </c>
      <c r="F296" s="120" t="s">
        <v>441</v>
      </c>
      <c r="G296" s="129" t="s">
        <v>96</v>
      </c>
      <c r="H296" s="25"/>
      <c r="I296" s="25"/>
      <c r="J296" s="26"/>
      <c r="K296" s="26"/>
      <c r="L296" s="29" t="s">
        <v>125</v>
      </c>
      <c r="M296" s="33">
        <v>4239</v>
      </c>
      <c r="N296" s="183">
        <f t="shared" si="42"/>
        <v>0</v>
      </c>
      <c r="O296" s="183"/>
      <c r="P296" s="183"/>
      <c r="Q296" s="161"/>
      <c r="R296" s="161"/>
      <c r="S296" s="438"/>
      <c r="T296" s="161"/>
      <c r="U296" s="161"/>
      <c r="V296" s="161"/>
    </row>
    <row r="297" spans="1:22" ht="26.4" hidden="1">
      <c r="A297" s="122" t="str">
        <f t="shared" ref="A297" si="45">CONCATENATE(B297,C297,D297,E297,F297,G297)</f>
        <v>71050601014213</v>
      </c>
      <c r="B297" s="124" t="s">
        <v>439</v>
      </c>
      <c r="C297" s="117" t="s">
        <v>149</v>
      </c>
      <c r="D297" s="118" t="s">
        <v>157</v>
      </c>
      <c r="E297" s="119" t="s">
        <v>106</v>
      </c>
      <c r="F297" s="120" t="s">
        <v>106</v>
      </c>
      <c r="G297" s="121">
        <v>4213</v>
      </c>
      <c r="H297" s="25"/>
      <c r="I297" s="25"/>
      <c r="J297" s="26"/>
      <c r="K297" s="26"/>
      <c r="L297" s="29" t="s">
        <v>142</v>
      </c>
      <c r="M297" s="12">
        <v>4251</v>
      </c>
      <c r="N297" s="183">
        <f t="shared" ref="N297" si="46">O297+P297</f>
        <v>0</v>
      </c>
      <c r="O297" s="183"/>
      <c r="P297" s="183"/>
      <c r="Q297" s="161"/>
      <c r="R297" s="161"/>
      <c r="S297" s="438"/>
      <c r="T297" s="161"/>
      <c r="U297" s="161"/>
      <c r="V297" s="161"/>
    </row>
    <row r="298" spans="1:22" s="156" customFormat="1" ht="26.4" hidden="1">
      <c r="A298" s="122" t="str">
        <f t="shared" ref="A298" si="47">CONCATENATE(B298,C298,D298,E298,F298,G298)</f>
        <v>71050601000000</v>
      </c>
      <c r="B298" s="124" t="s">
        <v>439</v>
      </c>
      <c r="C298" s="117" t="s">
        <v>149</v>
      </c>
      <c r="D298" s="118" t="s">
        <v>157</v>
      </c>
      <c r="E298" s="119" t="s">
        <v>106</v>
      </c>
      <c r="F298" s="120" t="s">
        <v>441</v>
      </c>
      <c r="G298" s="129" t="s">
        <v>440</v>
      </c>
      <c r="H298" s="25"/>
      <c r="I298" s="25"/>
      <c r="J298" s="26"/>
      <c r="K298" s="26"/>
      <c r="L298" s="29" t="s">
        <v>217</v>
      </c>
      <c r="M298" s="12">
        <v>4511</v>
      </c>
      <c r="N298" s="183">
        <f t="shared" ref="N298" si="48">O298+P298</f>
        <v>0</v>
      </c>
      <c r="O298" s="398"/>
      <c r="P298" s="398"/>
      <c r="Q298" s="161"/>
      <c r="R298" s="161"/>
      <c r="S298" s="438"/>
      <c r="T298" s="161"/>
      <c r="U298" s="161"/>
      <c r="V298" s="161"/>
    </row>
    <row r="299" spans="1:22" s="156" customFormat="1" ht="16.2" hidden="1">
      <c r="A299" s="122" t="str">
        <f t="shared" si="30"/>
        <v>71050301000000</v>
      </c>
      <c r="B299" s="124" t="s">
        <v>439</v>
      </c>
      <c r="C299" s="117" t="s">
        <v>149</v>
      </c>
      <c r="D299" s="118" t="s">
        <v>442</v>
      </c>
      <c r="E299" s="119" t="s">
        <v>106</v>
      </c>
      <c r="F299" s="120" t="s">
        <v>441</v>
      </c>
      <c r="G299" s="129" t="s">
        <v>440</v>
      </c>
      <c r="H299" s="25"/>
      <c r="I299" s="25"/>
      <c r="J299" s="26"/>
      <c r="K299" s="26"/>
      <c r="L299" s="36" t="s">
        <v>134</v>
      </c>
      <c r="M299" s="31" t="s">
        <v>84</v>
      </c>
      <c r="N299" s="183">
        <f t="shared" si="42"/>
        <v>0</v>
      </c>
      <c r="O299" s="183"/>
      <c r="P299" s="183"/>
      <c r="Q299" s="161"/>
      <c r="R299" s="161"/>
      <c r="S299" s="438"/>
      <c r="T299" s="161"/>
      <c r="U299" s="161"/>
      <c r="V299" s="161"/>
    </row>
    <row r="300" spans="1:22" ht="16.2" hidden="1">
      <c r="A300" s="122" t="str">
        <f>CONCATENATE(B300,C300,D300,E300,F300,G300)</f>
        <v>71060601074251</v>
      </c>
      <c r="B300" s="124" t="s">
        <v>439</v>
      </c>
      <c r="C300" s="117" t="s">
        <v>157</v>
      </c>
      <c r="D300" s="118" t="s">
        <v>157</v>
      </c>
      <c r="E300" s="119" t="s">
        <v>106</v>
      </c>
      <c r="F300" s="120" t="s">
        <v>183</v>
      </c>
      <c r="G300" s="121">
        <v>4251</v>
      </c>
      <c r="H300" s="45"/>
      <c r="I300" s="147"/>
      <c r="J300" s="148"/>
      <c r="K300" s="148"/>
      <c r="L300" s="27" t="s">
        <v>882</v>
      </c>
      <c r="M300" s="28"/>
      <c r="N300" s="197">
        <f>O300+P300</f>
        <v>0</v>
      </c>
      <c r="O300" s="197">
        <f t="shared" ref="O300:P300" si="49">P300+Q300</f>
        <v>0</v>
      </c>
      <c r="P300" s="197">
        <f t="shared" si="49"/>
        <v>0</v>
      </c>
      <c r="Q300" s="161"/>
      <c r="R300" s="161"/>
      <c r="S300" s="438"/>
      <c r="T300" s="161"/>
      <c r="U300" s="161"/>
      <c r="V300" s="161"/>
    </row>
    <row r="301" spans="1:22" s="115" customFormat="1" ht="16.2" hidden="1">
      <c r="A301" s="122" t="str">
        <f>CONCATENATE(B301,C301,D301,E301,F301,G301)</f>
        <v>71060601080000</v>
      </c>
      <c r="B301" s="124" t="s">
        <v>439</v>
      </c>
      <c r="C301" s="117" t="s">
        <v>157</v>
      </c>
      <c r="D301" s="118" t="s">
        <v>157</v>
      </c>
      <c r="E301" s="119" t="s">
        <v>106</v>
      </c>
      <c r="F301" s="120" t="s">
        <v>185</v>
      </c>
      <c r="G301" s="129" t="s">
        <v>440</v>
      </c>
      <c r="H301" s="25"/>
      <c r="I301" s="25"/>
      <c r="J301" s="26"/>
      <c r="K301" s="26"/>
      <c r="L301" s="29" t="s">
        <v>125</v>
      </c>
      <c r="M301" s="31">
        <v>4239</v>
      </c>
      <c r="N301" s="183">
        <f t="shared" ref="N301" si="50">O301+P301</f>
        <v>0</v>
      </c>
      <c r="O301" s="183"/>
      <c r="P301" s="183"/>
      <c r="Q301" s="161"/>
      <c r="R301" s="161"/>
      <c r="S301" s="438"/>
      <c r="T301" s="161"/>
      <c r="U301" s="161"/>
      <c r="V301" s="161"/>
    </row>
    <row r="302" spans="1:22" ht="16.8" hidden="1">
      <c r="A302" s="122" t="str">
        <f>CONCATENATE(B302,C302,D302,E302,F302,G302)</f>
        <v>71060601084251</v>
      </c>
      <c r="B302" s="124" t="s">
        <v>439</v>
      </c>
      <c r="C302" s="117" t="s">
        <v>157</v>
      </c>
      <c r="D302" s="118" t="s">
        <v>157</v>
      </c>
      <c r="E302" s="119" t="s">
        <v>106</v>
      </c>
      <c r="F302" s="120" t="s">
        <v>185</v>
      </c>
      <c r="G302" s="121">
        <v>4251</v>
      </c>
      <c r="H302" s="25"/>
      <c r="I302" s="25"/>
      <c r="J302" s="26"/>
      <c r="K302" s="26"/>
      <c r="L302" s="29" t="s">
        <v>134</v>
      </c>
      <c r="M302" s="12">
        <v>4861</v>
      </c>
      <c r="N302" s="183">
        <f>O302+P302</f>
        <v>0</v>
      </c>
      <c r="O302" s="398"/>
      <c r="P302" s="398"/>
      <c r="Q302" s="161"/>
      <c r="R302" s="161"/>
      <c r="S302" s="438"/>
      <c r="T302" s="161"/>
      <c r="U302" s="161"/>
      <c r="V302" s="161"/>
    </row>
    <row r="303" spans="1:22" ht="16.2" hidden="1">
      <c r="A303" s="122" t="str">
        <f t="shared" si="30"/>
        <v>71050301014213</v>
      </c>
      <c r="B303" s="124" t="s">
        <v>439</v>
      </c>
      <c r="C303" s="117" t="s">
        <v>149</v>
      </c>
      <c r="D303" s="118" t="s">
        <v>442</v>
      </c>
      <c r="E303" s="119" t="s">
        <v>106</v>
      </c>
      <c r="F303" s="120" t="s">
        <v>106</v>
      </c>
      <c r="G303" s="121">
        <v>4213</v>
      </c>
      <c r="H303" s="45"/>
      <c r="I303" s="147"/>
      <c r="J303" s="148"/>
      <c r="K303" s="148"/>
      <c r="L303" s="27" t="s">
        <v>225</v>
      </c>
      <c r="M303" s="28"/>
      <c r="N303" s="197">
        <f>O303+P303</f>
        <v>0</v>
      </c>
      <c r="O303" s="197">
        <f>SUM(O304:O306)</f>
        <v>0</v>
      </c>
      <c r="P303" s="197">
        <f>SUM(P304:P306)</f>
        <v>0</v>
      </c>
      <c r="Q303" s="161"/>
      <c r="R303" s="161"/>
      <c r="S303" s="438"/>
      <c r="T303" s="161"/>
      <c r="U303" s="161"/>
      <c r="V303" s="161"/>
    </row>
    <row r="304" spans="1:22" s="170" customFormat="1" ht="16.2" hidden="1">
      <c r="A304" s="122" t="str">
        <f t="shared" si="30"/>
        <v>71050600000000</v>
      </c>
      <c r="B304" s="124" t="s">
        <v>439</v>
      </c>
      <c r="C304" s="117" t="s">
        <v>149</v>
      </c>
      <c r="D304" s="118" t="s">
        <v>157</v>
      </c>
      <c r="E304" s="119" t="s">
        <v>441</v>
      </c>
      <c r="F304" s="120" t="s">
        <v>441</v>
      </c>
      <c r="G304" s="129" t="s">
        <v>440</v>
      </c>
      <c r="H304" s="25"/>
      <c r="I304" s="25"/>
      <c r="J304" s="26"/>
      <c r="K304" s="26"/>
      <c r="L304" s="29" t="s">
        <v>122</v>
      </c>
      <c r="M304" s="12">
        <v>4234</v>
      </c>
      <c r="N304" s="183">
        <f t="shared" si="42"/>
        <v>0</v>
      </c>
      <c r="O304" s="183"/>
      <c r="P304" s="183"/>
      <c r="Q304" s="161"/>
      <c r="R304" s="161"/>
      <c r="S304" s="438"/>
      <c r="T304" s="161"/>
      <c r="U304" s="161"/>
      <c r="V304" s="161"/>
    </row>
    <row r="305" spans="1:22" ht="16.2" hidden="1">
      <c r="A305" s="122" t="str">
        <f t="shared" si="30"/>
        <v>71050600000001</v>
      </c>
      <c r="B305" s="124" t="s">
        <v>439</v>
      </c>
      <c r="C305" s="117" t="s">
        <v>149</v>
      </c>
      <c r="D305" s="118" t="s">
        <v>157</v>
      </c>
      <c r="E305" s="119" t="s">
        <v>441</v>
      </c>
      <c r="F305" s="120" t="s">
        <v>441</v>
      </c>
      <c r="G305" s="129" t="s">
        <v>96</v>
      </c>
      <c r="H305" s="25"/>
      <c r="I305" s="25"/>
      <c r="J305" s="26"/>
      <c r="K305" s="26"/>
      <c r="L305" s="29" t="s">
        <v>125</v>
      </c>
      <c r="M305" s="12">
        <v>4239</v>
      </c>
      <c r="N305" s="183">
        <f t="shared" si="42"/>
        <v>0</v>
      </c>
      <c r="O305" s="183"/>
      <c r="P305" s="183"/>
      <c r="Q305" s="161"/>
      <c r="R305" s="161"/>
      <c r="S305" s="438"/>
      <c r="T305" s="161"/>
      <c r="U305" s="161"/>
      <c r="V305" s="161"/>
    </row>
    <row r="306" spans="1:22" s="156" customFormat="1" ht="26.4" hidden="1">
      <c r="A306" s="122" t="str">
        <f t="shared" si="30"/>
        <v>71050601000000</v>
      </c>
      <c r="B306" s="124" t="s">
        <v>439</v>
      </c>
      <c r="C306" s="117" t="s">
        <v>149</v>
      </c>
      <c r="D306" s="118" t="s">
        <v>157</v>
      </c>
      <c r="E306" s="119" t="s">
        <v>106</v>
      </c>
      <c r="F306" s="120" t="s">
        <v>441</v>
      </c>
      <c r="G306" s="129" t="s">
        <v>440</v>
      </c>
      <c r="H306" s="25"/>
      <c r="I306" s="25"/>
      <c r="J306" s="26"/>
      <c r="K306" s="26"/>
      <c r="L306" s="29" t="s">
        <v>217</v>
      </c>
      <c r="M306" s="12">
        <v>4511</v>
      </c>
      <c r="N306" s="183">
        <f t="shared" si="42"/>
        <v>0</v>
      </c>
      <c r="O306" s="398"/>
      <c r="P306" s="398"/>
      <c r="Q306" s="161"/>
      <c r="R306" s="161"/>
      <c r="S306" s="438"/>
      <c r="T306" s="161"/>
      <c r="U306" s="161"/>
      <c r="V306" s="161"/>
    </row>
    <row r="307" spans="1:22" ht="36.75" hidden="1" customHeight="1">
      <c r="A307" s="122" t="str">
        <f t="shared" si="30"/>
        <v>71050601000001</v>
      </c>
      <c r="B307" s="124" t="s">
        <v>439</v>
      </c>
      <c r="C307" s="117" t="s">
        <v>149</v>
      </c>
      <c r="D307" s="118" t="s">
        <v>157</v>
      </c>
      <c r="E307" s="119" t="s">
        <v>106</v>
      </c>
      <c r="F307" s="120" t="s">
        <v>441</v>
      </c>
      <c r="G307" s="129" t="s">
        <v>96</v>
      </c>
      <c r="H307" s="45"/>
      <c r="I307" s="147"/>
      <c r="J307" s="148"/>
      <c r="K307" s="148"/>
      <c r="L307" s="27" t="s">
        <v>795</v>
      </c>
      <c r="M307" s="28"/>
      <c r="N307" s="197">
        <f>O307+P307</f>
        <v>0</v>
      </c>
      <c r="O307" s="197">
        <f>SUM(O308:O310)</f>
        <v>0</v>
      </c>
      <c r="P307" s="197">
        <f>SUM(P308:P310)</f>
        <v>0</v>
      </c>
      <c r="Q307" s="161"/>
      <c r="R307" s="161"/>
      <c r="S307" s="438"/>
      <c r="T307" s="161"/>
      <c r="U307" s="161"/>
      <c r="V307" s="161"/>
    </row>
    <row r="308" spans="1:22" s="115" customFormat="1" ht="16.2" hidden="1">
      <c r="A308" s="122" t="str">
        <f t="shared" si="30"/>
        <v>71050601010000</v>
      </c>
      <c r="B308" s="124" t="s">
        <v>439</v>
      </c>
      <c r="C308" s="117" t="s">
        <v>149</v>
      </c>
      <c r="D308" s="118" t="s">
        <v>157</v>
      </c>
      <c r="E308" s="119" t="s">
        <v>106</v>
      </c>
      <c r="F308" s="120" t="s">
        <v>106</v>
      </c>
      <c r="G308" s="129" t="s">
        <v>440</v>
      </c>
      <c r="H308" s="25"/>
      <c r="I308" s="25"/>
      <c r="J308" s="26"/>
      <c r="K308" s="26"/>
      <c r="L308" s="29" t="s">
        <v>125</v>
      </c>
      <c r="M308" s="33">
        <v>4239</v>
      </c>
      <c r="N308" s="183">
        <f t="shared" si="42"/>
        <v>0</v>
      </c>
      <c r="O308" s="183"/>
      <c r="P308" s="183"/>
      <c r="Q308" s="161"/>
      <c r="R308" s="161"/>
      <c r="S308" s="438"/>
      <c r="T308" s="161"/>
      <c r="U308" s="161"/>
      <c r="V308" s="161"/>
    </row>
    <row r="309" spans="1:22" ht="26.4" hidden="1">
      <c r="A309" s="122" t="str">
        <f t="shared" si="30"/>
        <v>71050601014213</v>
      </c>
      <c r="B309" s="124" t="s">
        <v>439</v>
      </c>
      <c r="C309" s="117" t="s">
        <v>149</v>
      </c>
      <c r="D309" s="118" t="s">
        <v>157</v>
      </c>
      <c r="E309" s="119" t="s">
        <v>106</v>
      </c>
      <c r="F309" s="120" t="s">
        <v>106</v>
      </c>
      <c r="G309" s="121">
        <v>4213</v>
      </c>
      <c r="H309" s="25"/>
      <c r="I309" s="25"/>
      <c r="J309" s="26"/>
      <c r="K309" s="26"/>
      <c r="L309" s="29" t="s">
        <v>142</v>
      </c>
      <c r="M309" s="12">
        <v>4251</v>
      </c>
      <c r="N309" s="183">
        <f t="shared" si="42"/>
        <v>0</v>
      </c>
      <c r="O309" s="183"/>
      <c r="P309" s="183"/>
      <c r="Q309" s="161"/>
      <c r="R309" s="161"/>
      <c r="S309" s="438"/>
      <c r="T309" s="161"/>
      <c r="U309" s="161"/>
      <c r="V309" s="161"/>
    </row>
    <row r="310" spans="1:22" ht="16.2" hidden="1">
      <c r="A310" s="122" t="str">
        <f t="shared" si="30"/>
        <v>71050601014269</v>
      </c>
      <c r="B310" s="124" t="s">
        <v>439</v>
      </c>
      <c r="C310" s="117" t="s">
        <v>149</v>
      </c>
      <c r="D310" s="118" t="s">
        <v>157</v>
      </c>
      <c r="E310" s="119" t="s">
        <v>106</v>
      </c>
      <c r="F310" s="120" t="s">
        <v>106</v>
      </c>
      <c r="G310" s="121">
        <v>4269</v>
      </c>
      <c r="H310" s="25"/>
      <c r="I310" s="25"/>
      <c r="J310" s="26"/>
      <c r="K310" s="26"/>
      <c r="L310" s="29" t="s">
        <v>134</v>
      </c>
      <c r="M310" s="12">
        <v>4861</v>
      </c>
      <c r="N310" s="183">
        <f t="shared" si="42"/>
        <v>0</v>
      </c>
      <c r="O310" s="183"/>
      <c r="P310" s="183"/>
      <c r="Q310" s="161"/>
      <c r="R310" s="161"/>
      <c r="S310" s="438"/>
      <c r="T310" s="161"/>
      <c r="U310" s="161"/>
      <c r="V310" s="161"/>
    </row>
    <row r="311" spans="1:22" ht="24" hidden="1" customHeight="1">
      <c r="A311" s="122" t="str">
        <f t="shared" si="30"/>
        <v>71050601014638</v>
      </c>
      <c r="B311" s="124" t="s">
        <v>439</v>
      </c>
      <c r="C311" s="117" t="s">
        <v>149</v>
      </c>
      <c r="D311" s="118" t="s">
        <v>157</v>
      </c>
      <c r="E311" s="119" t="s">
        <v>106</v>
      </c>
      <c r="F311" s="120" t="s">
        <v>106</v>
      </c>
      <c r="G311" s="121">
        <v>4638</v>
      </c>
      <c r="H311" s="45"/>
      <c r="I311" s="147"/>
      <c r="J311" s="148"/>
      <c r="K311" s="148"/>
      <c r="L311" s="27" t="s">
        <v>883</v>
      </c>
      <c r="M311" s="28"/>
      <c r="N311" s="197">
        <f>O311+P311</f>
        <v>0</v>
      </c>
      <c r="O311" s="197">
        <f>SUM(O312:O313)</f>
        <v>0</v>
      </c>
      <c r="P311" s="197">
        <f>SUM(P312:P313)</f>
        <v>0</v>
      </c>
      <c r="Q311" s="161"/>
      <c r="R311" s="161"/>
      <c r="S311" s="438"/>
      <c r="T311" s="161"/>
      <c r="U311" s="161"/>
      <c r="V311" s="161"/>
    </row>
    <row r="312" spans="1:22" ht="16.8" hidden="1">
      <c r="A312" s="122" t="str">
        <f t="shared" si="30"/>
        <v>71040901058111</v>
      </c>
      <c r="B312" s="124" t="s">
        <v>439</v>
      </c>
      <c r="C312" s="117" t="s">
        <v>155</v>
      </c>
      <c r="D312" s="118" t="s">
        <v>187</v>
      </c>
      <c r="E312" s="119" t="s">
        <v>106</v>
      </c>
      <c r="F312" s="120" t="s">
        <v>149</v>
      </c>
      <c r="G312" s="121">
        <v>8111</v>
      </c>
      <c r="H312" s="25"/>
      <c r="I312" s="25"/>
      <c r="J312" s="26"/>
      <c r="K312" s="26"/>
      <c r="L312" s="29" t="s">
        <v>114</v>
      </c>
      <c r="M312" s="33">
        <v>4212</v>
      </c>
      <c r="N312" s="183">
        <f t="shared" ref="N312" si="51">O312+P312</f>
        <v>0</v>
      </c>
      <c r="O312" s="399"/>
      <c r="P312" s="399"/>
      <c r="Q312" s="161"/>
      <c r="R312" s="161"/>
      <c r="S312" s="438"/>
      <c r="T312" s="161"/>
      <c r="U312" s="161"/>
      <c r="V312" s="161"/>
    </row>
    <row r="313" spans="1:22" ht="16.8" hidden="1">
      <c r="A313" s="122" t="str">
        <f t="shared" si="30"/>
        <v>71050601015113</v>
      </c>
      <c r="B313" s="124" t="s">
        <v>439</v>
      </c>
      <c r="C313" s="117" t="s">
        <v>149</v>
      </c>
      <c r="D313" s="118" t="s">
        <v>157</v>
      </c>
      <c r="E313" s="119" t="s">
        <v>106</v>
      </c>
      <c r="F313" s="120" t="s">
        <v>106</v>
      </c>
      <c r="G313" s="121">
        <v>5113</v>
      </c>
      <c r="H313" s="25"/>
      <c r="I313" s="25"/>
      <c r="J313" s="26"/>
      <c r="K313" s="26"/>
      <c r="L313" s="29" t="s">
        <v>137</v>
      </c>
      <c r="M313" s="12">
        <v>5129</v>
      </c>
      <c r="N313" s="183">
        <f t="shared" si="42"/>
        <v>0</v>
      </c>
      <c r="O313" s="399"/>
      <c r="P313" s="399"/>
      <c r="Q313" s="161"/>
      <c r="R313" s="161"/>
      <c r="S313" s="438"/>
      <c r="T313" s="161"/>
      <c r="U313" s="161"/>
      <c r="V313" s="161"/>
    </row>
    <row r="314" spans="1:22" s="115" customFormat="1" ht="16.2" hidden="1">
      <c r="A314" s="122" t="str">
        <f t="shared" si="30"/>
        <v>71050601020000</v>
      </c>
      <c r="B314" s="124" t="s">
        <v>439</v>
      </c>
      <c r="C314" s="117" t="s">
        <v>149</v>
      </c>
      <c r="D314" s="118" t="s">
        <v>157</v>
      </c>
      <c r="E314" s="119" t="s">
        <v>106</v>
      </c>
      <c r="F314" s="120" t="s">
        <v>140</v>
      </c>
      <c r="G314" s="129" t="s">
        <v>440</v>
      </c>
      <c r="H314" s="45"/>
      <c r="I314" s="147"/>
      <c r="J314" s="148"/>
      <c r="K314" s="148"/>
      <c r="L314" s="27" t="s">
        <v>884</v>
      </c>
      <c r="M314" s="28"/>
      <c r="N314" s="197">
        <f>O314+P314</f>
        <v>0</v>
      </c>
      <c r="O314" s="197">
        <f>SUM(O315:O316)</f>
        <v>0</v>
      </c>
      <c r="P314" s="197">
        <f>SUM(P315:P316)</f>
        <v>0</v>
      </c>
      <c r="Q314" s="161"/>
      <c r="R314" s="161"/>
      <c r="S314" s="438"/>
      <c r="T314" s="161"/>
      <c r="U314" s="161"/>
      <c r="V314" s="161"/>
    </row>
    <row r="315" spans="1:22" s="115" customFormat="1" ht="26.4" hidden="1">
      <c r="A315" s="122" t="str">
        <f t="shared" si="30"/>
        <v>71050601050000</v>
      </c>
      <c r="B315" s="124" t="s">
        <v>439</v>
      </c>
      <c r="C315" s="117" t="s">
        <v>149</v>
      </c>
      <c r="D315" s="118" t="s">
        <v>157</v>
      </c>
      <c r="E315" s="119" t="s">
        <v>106</v>
      </c>
      <c r="F315" s="120" t="s">
        <v>149</v>
      </c>
      <c r="G315" s="129" t="s">
        <v>440</v>
      </c>
      <c r="H315" s="25"/>
      <c r="I315" s="25"/>
      <c r="J315" s="26"/>
      <c r="K315" s="26"/>
      <c r="L315" s="29" t="s">
        <v>142</v>
      </c>
      <c r="M315" s="12">
        <v>4251</v>
      </c>
      <c r="N315" s="183">
        <f t="shared" ref="N315" si="52">O315+P315</f>
        <v>0</v>
      </c>
      <c r="O315" s="183"/>
      <c r="P315" s="183"/>
      <c r="Q315" s="161"/>
      <c r="R315" s="161"/>
      <c r="S315" s="438"/>
      <c r="T315" s="161"/>
      <c r="U315" s="161"/>
      <c r="V315" s="161"/>
    </row>
    <row r="316" spans="1:22" ht="16.2" hidden="1">
      <c r="B316" s="124"/>
      <c r="G316" s="129"/>
      <c r="H316" s="25"/>
      <c r="I316" s="25"/>
      <c r="J316" s="26"/>
      <c r="K316" s="26"/>
      <c r="L316" s="30" t="s">
        <v>173</v>
      </c>
      <c r="M316" s="31">
        <v>5112</v>
      </c>
      <c r="N316" s="183">
        <f t="shared" ref="N316" si="53">O316+P316</f>
        <v>0</v>
      </c>
      <c r="O316" s="183"/>
      <c r="P316" s="183"/>
      <c r="Q316" s="161"/>
      <c r="R316" s="161"/>
      <c r="S316" s="438"/>
      <c r="T316" s="161"/>
      <c r="U316" s="161"/>
      <c r="V316" s="161"/>
    </row>
    <row r="317" spans="1:22" s="115" customFormat="1" ht="27.6" hidden="1">
      <c r="A317" s="122" t="str">
        <f t="shared" ref="A317:A318" si="54">CONCATENATE(B317,C317,D317,E317,F317,G317)</f>
        <v>71050601020000</v>
      </c>
      <c r="B317" s="124" t="s">
        <v>439</v>
      </c>
      <c r="C317" s="117" t="s">
        <v>149</v>
      </c>
      <c r="D317" s="118" t="s">
        <v>157</v>
      </c>
      <c r="E317" s="119" t="s">
        <v>106</v>
      </c>
      <c r="F317" s="120" t="s">
        <v>140</v>
      </c>
      <c r="G317" s="129" t="s">
        <v>440</v>
      </c>
      <c r="H317" s="45"/>
      <c r="I317" s="147"/>
      <c r="J317" s="148"/>
      <c r="K317" s="148"/>
      <c r="L317" s="27" t="s">
        <v>910</v>
      </c>
      <c r="M317" s="28"/>
      <c r="N317" s="197">
        <f>O317+P317</f>
        <v>0</v>
      </c>
      <c r="O317" s="197">
        <f>SUM(O318)</f>
        <v>0</v>
      </c>
      <c r="P317" s="197">
        <f>SUM(P318)</f>
        <v>0</v>
      </c>
      <c r="Q317" s="161"/>
      <c r="R317" s="161"/>
      <c r="S317" s="438"/>
      <c r="T317" s="161"/>
      <c r="U317" s="161"/>
      <c r="V317" s="161"/>
    </row>
    <row r="318" spans="1:22" s="115" customFormat="1" ht="26.4" hidden="1">
      <c r="A318" s="122" t="str">
        <f t="shared" si="54"/>
        <v>71050601050000</v>
      </c>
      <c r="B318" s="124" t="s">
        <v>439</v>
      </c>
      <c r="C318" s="117" t="s">
        <v>149</v>
      </c>
      <c r="D318" s="118" t="s">
        <v>157</v>
      </c>
      <c r="E318" s="119" t="s">
        <v>106</v>
      </c>
      <c r="F318" s="120" t="s">
        <v>149</v>
      </c>
      <c r="G318" s="129" t="s">
        <v>440</v>
      </c>
      <c r="H318" s="25"/>
      <c r="I318" s="25"/>
      <c r="J318" s="26"/>
      <c r="K318" s="26"/>
      <c r="L318" s="29" t="s">
        <v>217</v>
      </c>
      <c r="M318" s="12">
        <v>4511</v>
      </c>
      <c r="N318" s="183">
        <f t="shared" ref="N318" si="55">O318+P318</f>
        <v>0</v>
      </c>
      <c r="O318" s="183"/>
      <c r="P318" s="183"/>
      <c r="Q318" s="161"/>
      <c r="R318" s="161"/>
      <c r="S318" s="438"/>
      <c r="T318" s="161"/>
      <c r="U318" s="161"/>
      <c r="V318" s="161"/>
    </row>
    <row r="319" spans="1:22" s="115" customFormat="1" ht="16.2" hidden="1">
      <c r="A319" s="122" t="str">
        <f t="shared" ref="A319:A373" si="56">CONCATENATE(B319,C319,D319,E319,F319,G319)</f>
        <v>71050601050000</v>
      </c>
      <c r="B319" s="124" t="s">
        <v>439</v>
      </c>
      <c r="C319" s="117" t="s">
        <v>149</v>
      </c>
      <c r="D319" s="118" t="s">
        <v>157</v>
      </c>
      <c r="E319" s="119" t="s">
        <v>106</v>
      </c>
      <c r="F319" s="120" t="s">
        <v>149</v>
      </c>
      <c r="G319" s="129" t="s">
        <v>440</v>
      </c>
      <c r="H319" s="180">
        <v>2500</v>
      </c>
      <c r="I319" s="212" t="s">
        <v>149</v>
      </c>
      <c r="J319" s="213">
        <v>0</v>
      </c>
      <c r="K319" s="213">
        <v>0</v>
      </c>
      <c r="L319" s="162" t="s">
        <v>231</v>
      </c>
      <c r="M319" s="174"/>
      <c r="N319" s="163">
        <f>+N321+N362+N370+N377</f>
        <v>0</v>
      </c>
      <c r="O319" s="163">
        <f>+O321+O362+O370+O377</f>
        <v>0</v>
      </c>
      <c r="P319" s="163">
        <f>+P321+P362+P370+P377</f>
        <v>0</v>
      </c>
      <c r="Q319" s="161"/>
      <c r="R319" s="161"/>
      <c r="S319" s="438"/>
      <c r="T319" s="161"/>
      <c r="U319" s="161"/>
      <c r="V319" s="161"/>
    </row>
    <row r="320" spans="1:22" ht="16.2" hidden="1">
      <c r="A320" s="122" t="str">
        <f t="shared" si="56"/>
        <v>71050601054861</v>
      </c>
      <c r="B320" s="124" t="s">
        <v>439</v>
      </c>
      <c r="C320" s="117" t="s">
        <v>149</v>
      </c>
      <c r="D320" s="118" t="s">
        <v>157</v>
      </c>
      <c r="E320" s="119" t="s">
        <v>106</v>
      </c>
      <c r="F320" s="120" t="s">
        <v>149</v>
      </c>
      <c r="G320" s="121">
        <v>4861</v>
      </c>
      <c r="H320" s="25"/>
      <c r="I320" s="18"/>
      <c r="J320" s="19"/>
      <c r="K320" s="19"/>
      <c r="L320" s="30" t="s">
        <v>108</v>
      </c>
      <c r="M320" s="31"/>
      <c r="N320" s="190"/>
      <c r="O320" s="190"/>
      <c r="P320" s="190"/>
      <c r="Q320" s="161"/>
      <c r="R320" s="161"/>
      <c r="S320" s="438"/>
      <c r="T320" s="161"/>
      <c r="U320" s="161"/>
      <c r="V320" s="161"/>
    </row>
    <row r="321" spans="1:231" s="182" customFormat="1" ht="16.2" hidden="1">
      <c r="A321" s="122" t="str">
        <f t="shared" si="56"/>
        <v>71060000000000</v>
      </c>
      <c r="B321" s="124" t="s">
        <v>439</v>
      </c>
      <c r="C321" s="117" t="s">
        <v>157</v>
      </c>
      <c r="D321" s="118" t="s">
        <v>441</v>
      </c>
      <c r="E321" s="119" t="s">
        <v>441</v>
      </c>
      <c r="F321" s="120" t="s">
        <v>441</v>
      </c>
      <c r="G321" s="129" t="s">
        <v>440</v>
      </c>
      <c r="H321" s="165">
        <v>2510</v>
      </c>
      <c r="I321" s="166" t="s">
        <v>149</v>
      </c>
      <c r="J321" s="167">
        <v>1</v>
      </c>
      <c r="K321" s="167">
        <v>0</v>
      </c>
      <c r="L321" s="168" t="s">
        <v>232</v>
      </c>
      <c r="M321" s="176"/>
      <c r="N321" s="188">
        <f>+N323</f>
        <v>0</v>
      </c>
      <c r="O321" s="188">
        <f>+O323</f>
        <v>0</v>
      </c>
      <c r="P321" s="188">
        <f>+P323</f>
        <v>0</v>
      </c>
      <c r="Q321" s="161"/>
      <c r="R321" s="161"/>
      <c r="S321" s="438"/>
      <c r="T321" s="161"/>
      <c r="U321" s="161"/>
      <c r="V321" s="161"/>
    </row>
    <row r="322" spans="1:231" ht="16.2" hidden="1">
      <c r="A322" s="122" t="str">
        <f t="shared" si="56"/>
        <v>71060000000001</v>
      </c>
      <c r="B322" s="124" t="s">
        <v>439</v>
      </c>
      <c r="C322" s="117" t="s">
        <v>157</v>
      </c>
      <c r="D322" s="118" t="s">
        <v>441</v>
      </c>
      <c r="E322" s="119" t="s">
        <v>441</v>
      </c>
      <c r="F322" s="120" t="s">
        <v>441</v>
      </c>
      <c r="G322" s="129" t="s">
        <v>96</v>
      </c>
      <c r="H322" s="17"/>
      <c r="I322" s="18"/>
      <c r="J322" s="19"/>
      <c r="K322" s="19"/>
      <c r="L322" s="30" t="s">
        <v>110</v>
      </c>
      <c r="M322" s="31"/>
      <c r="N322" s="190"/>
      <c r="O322" s="190"/>
      <c r="P322" s="190"/>
      <c r="Q322" s="161"/>
      <c r="R322" s="161"/>
      <c r="S322" s="438"/>
      <c r="T322" s="161"/>
      <c r="U322" s="161"/>
      <c r="V322" s="161"/>
      <c r="DC322" s="179"/>
      <c r="DD322" s="179"/>
      <c r="DE322" s="179"/>
      <c r="DF322" s="179"/>
      <c r="DG322" s="179"/>
      <c r="DO322" s="179"/>
      <c r="DP322" s="179"/>
      <c r="DQ322" s="179"/>
      <c r="DR322" s="179"/>
      <c r="DS322" s="179"/>
      <c r="EA322" s="179"/>
      <c r="EB322" s="179"/>
      <c r="EC322" s="179"/>
      <c r="ED322" s="179"/>
      <c r="EE322" s="179"/>
      <c r="EM322" s="179"/>
      <c r="EN322" s="179"/>
      <c r="EO322" s="179"/>
      <c r="EP322" s="179"/>
      <c r="EQ322" s="179"/>
      <c r="EY322" s="179"/>
      <c r="EZ322" s="179"/>
      <c r="FA322" s="179"/>
      <c r="FB322" s="179"/>
      <c r="FC322" s="179"/>
      <c r="FK322" s="179"/>
      <c r="FL322" s="179"/>
      <c r="FM322" s="179"/>
      <c r="FN322" s="179"/>
      <c r="FO322" s="179"/>
      <c r="FW322" s="179"/>
      <c r="FX322" s="179"/>
      <c r="FY322" s="179"/>
      <c r="FZ322" s="179"/>
      <c r="GA322" s="179"/>
      <c r="GI322" s="179"/>
      <c r="GJ322" s="179"/>
      <c r="GK322" s="179"/>
      <c r="GL322" s="179"/>
      <c r="GM322" s="179"/>
      <c r="GU322" s="179"/>
      <c r="GV322" s="179"/>
      <c r="GW322" s="179"/>
      <c r="GX322" s="179"/>
      <c r="GY322" s="179"/>
      <c r="HG322" s="179"/>
      <c r="HH322" s="179"/>
      <c r="HI322" s="179"/>
      <c r="HJ322" s="179"/>
      <c r="HK322" s="179"/>
      <c r="HS322" s="179"/>
      <c r="HT322" s="179"/>
      <c r="HU322" s="179"/>
      <c r="HV322" s="179"/>
      <c r="HW322" s="179"/>
    </row>
    <row r="323" spans="1:231" s="170" customFormat="1" ht="16.2" hidden="1">
      <c r="A323" s="122" t="str">
        <f t="shared" si="56"/>
        <v>71060100000000</v>
      </c>
      <c r="B323" s="124" t="s">
        <v>439</v>
      </c>
      <c r="C323" s="117" t="s">
        <v>157</v>
      </c>
      <c r="D323" s="118" t="s">
        <v>106</v>
      </c>
      <c r="E323" s="119" t="s">
        <v>441</v>
      </c>
      <c r="F323" s="120" t="s">
        <v>441</v>
      </c>
      <c r="G323" s="129" t="s">
        <v>440</v>
      </c>
      <c r="H323" s="151">
        <v>2511</v>
      </c>
      <c r="I323" s="152" t="s">
        <v>149</v>
      </c>
      <c r="J323" s="153">
        <v>1</v>
      </c>
      <c r="K323" s="153">
        <v>1</v>
      </c>
      <c r="L323" s="154" t="s">
        <v>232</v>
      </c>
      <c r="M323" s="155"/>
      <c r="N323" s="192">
        <f>+N325+N335+N337+N360</f>
        <v>0</v>
      </c>
      <c r="O323" s="192">
        <f>+O325+O335+O337+O360</f>
        <v>0</v>
      </c>
      <c r="P323" s="192">
        <f>+P325+P335+P337+P360</f>
        <v>0</v>
      </c>
      <c r="Q323" s="161"/>
      <c r="R323" s="161"/>
      <c r="S323" s="438"/>
      <c r="T323" s="161"/>
      <c r="U323" s="161"/>
      <c r="V323" s="161"/>
    </row>
    <row r="324" spans="1:231" ht="16.2" hidden="1">
      <c r="A324" s="122" t="str">
        <f t="shared" si="56"/>
        <v>71060100000001</v>
      </c>
      <c r="B324" s="124" t="s">
        <v>439</v>
      </c>
      <c r="C324" s="117" t="s">
        <v>157</v>
      </c>
      <c r="D324" s="118" t="s">
        <v>106</v>
      </c>
      <c r="E324" s="119" t="s">
        <v>441</v>
      </c>
      <c r="F324" s="120" t="s">
        <v>441</v>
      </c>
      <c r="G324" s="129" t="s">
        <v>96</v>
      </c>
      <c r="H324" s="17"/>
      <c r="I324" s="25"/>
      <c r="J324" s="26"/>
      <c r="K324" s="26"/>
      <c r="L324" s="30" t="s">
        <v>108</v>
      </c>
      <c r="M324" s="31"/>
      <c r="N324" s="190"/>
      <c r="O324" s="190"/>
      <c r="P324" s="190"/>
      <c r="Q324" s="161"/>
      <c r="R324" s="161"/>
      <c r="S324" s="438"/>
      <c r="T324" s="161"/>
      <c r="U324" s="161"/>
      <c r="V324" s="161"/>
    </row>
    <row r="325" spans="1:231" s="156" customFormat="1" ht="16.2" hidden="1">
      <c r="A325" s="122" t="str">
        <f t="shared" si="56"/>
        <v>71060101000000</v>
      </c>
      <c r="B325" s="124" t="s">
        <v>439</v>
      </c>
      <c r="C325" s="117" t="s">
        <v>157</v>
      </c>
      <c r="D325" s="118" t="s">
        <v>106</v>
      </c>
      <c r="E325" s="119" t="s">
        <v>106</v>
      </c>
      <c r="F325" s="120" t="s">
        <v>441</v>
      </c>
      <c r="G325" s="129" t="s">
        <v>440</v>
      </c>
      <c r="H325" s="45"/>
      <c r="I325" s="147"/>
      <c r="J325" s="148"/>
      <c r="K325" s="148"/>
      <c r="L325" s="27" t="s">
        <v>233</v>
      </c>
      <c r="M325" s="28"/>
      <c r="N325" s="197">
        <f>O325+P325</f>
        <v>0</v>
      </c>
      <c r="O325" s="197">
        <f>SUM(O326:O334)</f>
        <v>0</v>
      </c>
      <c r="P325" s="197">
        <f>SUM(P326:P334)</f>
        <v>0</v>
      </c>
      <c r="Q325" s="161"/>
      <c r="R325" s="161"/>
      <c r="S325" s="438"/>
      <c r="T325" s="161"/>
      <c r="U325" s="161"/>
      <c r="V325" s="161"/>
    </row>
    <row r="326" spans="1:231" ht="16.2" hidden="1">
      <c r="A326" s="122" t="str">
        <f t="shared" si="56"/>
        <v>71060101000001</v>
      </c>
      <c r="B326" s="124" t="s">
        <v>439</v>
      </c>
      <c r="C326" s="117" t="s">
        <v>157</v>
      </c>
      <c r="D326" s="118" t="s">
        <v>106</v>
      </c>
      <c r="E326" s="119" t="s">
        <v>106</v>
      </c>
      <c r="F326" s="120" t="s">
        <v>441</v>
      </c>
      <c r="G326" s="129" t="s">
        <v>96</v>
      </c>
      <c r="H326" s="25"/>
      <c r="I326" s="25"/>
      <c r="J326" s="26"/>
      <c r="K326" s="26"/>
      <c r="L326" s="30" t="s">
        <v>115</v>
      </c>
      <c r="M326" s="31">
        <v>4213</v>
      </c>
      <c r="N326" s="183">
        <f t="shared" ref="N326:N336" si="57">O326+P326</f>
        <v>0</v>
      </c>
      <c r="O326" s="183"/>
      <c r="P326" s="183"/>
      <c r="Q326" s="161"/>
      <c r="R326" s="161"/>
      <c r="S326" s="438"/>
      <c r="T326" s="161"/>
      <c r="U326" s="161"/>
      <c r="V326" s="161"/>
    </row>
    <row r="327" spans="1:231" ht="26.4" hidden="1">
      <c r="A327" s="122" t="str">
        <f t="shared" si="56"/>
        <v>71050601014213</v>
      </c>
      <c r="B327" s="124" t="s">
        <v>439</v>
      </c>
      <c r="C327" s="117" t="s">
        <v>149</v>
      </c>
      <c r="D327" s="118" t="s">
        <v>157</v>
      </c>
      <c r="E327" s="119" t="s">
        <v>106</v>
      </c>
      <c r="F327" s="120" t="s">
        <v>106</v>
      </c>
      <c r="G327" s="121">
        <v>4213</v>
      </c>
      <c r="H327" s="25"/>
      <c r="I327" s="25"/>
      <c r="J327" s="26"/>
      <c r="K327" s="26"/>
      <c r="L327" s="29" t="s">
        <v>142</v>
      </c>
      <c r="M327" s="12">
        <v>4251</v>
      </c>
      <c r="N327" s="183">
        <f t="shared" si="57"/>
        <v>0</v>
      </c>
      <c r="O327" s="183"/>
      <c r="P327" s="183"/>
      <c r="Q327" s="161"/>
      <c r="R327" s="161"/>
      <c r="S327" s="438"/>
      <c r="T327" s="161"/>
      <c r="U327" s="161"/>
      <c r="V327" s="161"/>
    </row>
    <row r="328" spans="1:231" s="115" customFormat="1" ht="16.2" hidden="1">
      <c r="A328" s="122" t="str">
        <f t="shared" si="56"/>
        <v>71060101010000</v>
      </c>
      <c r="B328" s="124" t="s">
        <v>439</v>
      </c>
      <c r="C328" s="117" t="s">
        <v>157</v>
      </c>
      <c r="D328" s="118" t="s">
        <v>106</v>
      </c>
      <c r="E328" s="119" t="s">
        <v>106</v>
      </c>
      <c r="F328" s="120" t="s">
        <v>106</v>
      </c>
      <c r="G328" s="129" t="s">
        <v>440</v>
      </c>
      <c r="H328" s="25"/>
      <c r="I328" s="25"/>
      <c r="J328" s="26"/>
      <c r="K328" s="26"/>
      <c r="L328" s="32" t="s">
        <v>130</v>
      </c>
      <c r="M328" s="48">
        <v>4267</v>
      </c>
      <c r="N328" s="183">
        <f t="shared" si="57"/>
        <v>0</v>
      </c>
      <c r="O328" s="183"/>
      <c r="P328" s="183"/>
      <c r="Q328" s="161"/>
      <c r="R328" s="161"/>
      <c r="S328" s="438"/>
      <c r="T328" s="161"/>
      <c r="U328" s="161"/>
      <c r="V328" s="161"/>
    </row>
    <row r="329" spans="1:231" ht="16.2" hidden="1">
      <c r="A329" s="122" t="str">
        <f t="shared" si="56"/>
        <v>71060101014639</v>
      </c>
      <c r="B329" s="124" t="s">
        <v>439</v>
      </c>
      <c r="C329" s="117" t="s">
        <v>157</v>
      </c>
      <c r="D329" s="118" t="s">
        <v>106</v>
      </c>
      <c r="E329" s="119" t="s">
        <v>106</v>
      </c>
      <c r="F329" s="120" t="s">
        <v>106</v>
      </c>
      <c r="G329" s="121">
        <v>4639</v>
      </c>
      <c r="H329" s="25"/>
      <c r="I329" s="25"/>
      <c r="J329" s="26"/>
      <c r="K329" s="26"/>
      <c r="L329" s="32" t="s">
        <v>364</v>
      </c>
      <c r="M329" s="48">
        <v>4269</v>
      </c>
      <c r="N329" s="183">
        <f t="shared" si="57"/>
        <v>0</v>
      </c>
      <c r="O329" s="183"/>
      <c r="P329" s="183"/>
      <c r="Q329" s="161"/>
      <c r="R329" s="161"/>
      <c r="S329" s="438"/>
      <c r="T329" s="161"/>
      <c r="U329" s="161"/>
      <c r="V329" s="161"/>
    </row>
    <row r="330" spans="1:231" ht="16.2" hidden="1">
      <c r="A330" s="122" t="str">
        <f t="shared" si="56"/>
        <v>71060101014861</v>
      </c>
      <c r="B330" s="124" t="s">
        <v>439</v>
      </c>
      <c r="C330" s="117" t="s">
        <v>157</v>
      </c>
      <c r="D330" s="118" t="s">
        <v>106</v>
      </c>
      <c r="E330" s="119" t="s">
        <v>106</v>
      </c>
      <c r="F330" s="120" t="s">
        <v>106</v>
      </c>
      <c r="G330" s="121">
        <v>4861</v>
      </c>
      <c r="H330" s="25"/>
      <c r="I330" s="25"/>
      <c r="J330" s="26"/>
      <c r="K330" s="26"/>
      <c r="L330" s="29" t="s">
        <v>348</v>
      </c>
      <c r="M330" s="31">
        <v>4729</v>
      </c>
      <c r="N330" s="183">
        <f t="shared" si="57"/>
        <v>0</v>
      </c>
      <c r="O330" s="183"/>
      <c r="P330" s="183"/>
      <c r="Q330" s="161"/>
      <c r="R330" s="161"/>
      <c r="S330" s="438"/>
      <c r="T330" s="161"/>
      <c r="U330" s="161"/>
      <c r="V330" s="161"/>
    </row>
    <row r="331" spans="1:231" ht="16.8" hidden="1">
      <c r="B331" s="124"/>
      <c r="H331" s="25"/>
      <c r="I331" s="25"/>
      <c r="J331" s="26"/>
      <c r="K331" s="26"/>
      <c r="L331" s="30" t="s">
        <v>173</v>
      </c>
      <c r="M331" s="31">
        <v>5112</v>
      </c>
      <c r="N331" s="183">
        <f t="shared" si="57"/>
        <v>0</v>
      </c>
      <c r="O331" s="399"/>
      <c r="P331" s="399"/>
      <c r="Q331" s="161"/>
      <c r="R331" s="161"/>
      <c r="S331" s="438"/>
      <c r="T331" s="161"/>
      <c r="U331" s="161"/>
      <c r="V331" s="161"/>
    </row>
    <row r="332" spans="1:231" s="115" customFormat="1" ht="16.2" hidden="1">
      <c r="A332" s="122" t="str">
        <f t="shared" si="56"/>
        <v>71060101020000</v>
      </c>
      <c r="B332" s="124" t="s">
        <v>439</v>
      </c>
      <c r="C332" s="117" t="s">
        <v>157</v>
      </c>
      <c r="D332" s="118" t="s">
        <v>106</v>
      </c>
      <c r="E332" s="119" t="s">
        <v>106</v>
      </c>
      <c r="F332" s="120" t="s">
        <v>140</v>
      </c>
      <c r="G332" s="129" t="s">
        <v>440</v>
      </c>
      <c r="H332" s="25"/>
      <c r="I332" s="25"/>
      <c r="J332" s="26"/>
      <c r="K332" s="26"/>
      <c r="L332" s="29" t="s">
        <v>174</v>
      </c>
      <c r="M332" s="12">
        <v>5113</v>
      </c>
      <c r="N332" s="183">
        <f t="shared" si="57"/>
        <v>0</v>
      </c>
      <c r="O332" s="183"/>
      <c r="P332" s="183"/>
      <c r="Q332" s="161"/>
      <c r="R332" s="161"/>
      <c r="S332" s="438"/>
      <c r="T332" s="161"/>
      <c r="U332" s="161"/>
      <c r="V332" s="161"/>
    </row>
    <row r="333" spans="1:231" ht="16.8" hidden="1">
      <c r="A333" s="122" t="str">
        <f t="shared" si="56"/>
        <v>71060101024819</v>
      </c>
      <c r="B333" s="124" t="s">
        <v>439</v>
      </c>
      <c r="C333" s="117" t="s">
        <v>157</v>
      </c>
      <c r="D333" s="118" t="s">
        <v>106</v>
      </c>
      <c r="E333" s="119" t="s">
        <v>106</v>
      </c>
      <c r="F333" s="120" t="s">
        <v>140</v>
      </c>
      <c r="G333" s="121">
        <v>4819</v>
      </c>
      <c r="H333" s="25"/>
      <c r="I333" s="25"/>
      <c r="J333" s="26"/>
      <c r="K333" s="26"/>
      <c r="L333" s="29" t="s">
        <v>135</v>
      </c>
      <c r="M333" s="12">
        <v>5121</v>
      </c>
      <c r="N333" s="183">
        <f t="shared" si="57"/>
        <v>0</v>
      </c>
      <c r="O333" s="399"/>
      <c r="P333" s="399"/>
      <c r="Q333" s="161"/>
      <c r="R333" s="161"/>
      <c r="S333" s="438"/>
      <c r="T333" s="161"/>
      <c r="U333" s="161"/>
      <c r="V333" s="161"/>
    </row>
    <row r="334" spans="1:231" ht="16.2" hidden="1">
      <c r="A334" s="122" t="str">
        <f t="shared" si="56"/>
        <v>71060101025111</v>
      </c>
      <c r="B334" s="124" t="s">
        <v>439</v>
      </c>
      <c r="C334" s="117" t="s">
        <v>157</v>
      </c>
      <c r="D334" s="118" t="s">
        <v>106</v>
      </c>
      <c r="E334" s="119" t="s">
        <v>106</v>
      </c>
      <c r="F334" s="120" t="s">
        <v>140</v>
      </c>
      <c r="G334" s="121">
        <v>5111</v>
      </c>
      <c r="H334" s="25"/>
      <c r="I334" s="25"/>
      <c r="J334" s="26"/>
      <c r="K334" s="26"/>
      <c r="L334" s="29" t="s">
        <v>137</v>
      </c>
      <c r="M334" s="12">
        <v>5129</v>
      </c>
      <c r="N334" s="183">
        <f t="shared" si="57"/>
        <v>0</v>
      </c>
      <c r="O334" s="183"/>
      <c r="P334" s="183"/>
      <c r="Q334" s="161"/>
      <c r="R334" s="161"/>
      <c r="S334" s="438"/>
      <c r="T334" s="161"/>
      <c r="U334" s="161"/>
      <c r="V334" s="161"/>
    </row>
    <row r="335" spans="1:231" ht="27.6" hidden="1">
      <c r="A335" s="122" t="str">
        <f t="shared" si="56"/>
        <v>71060101025112</v>
      </c>
      <c r="B335" s="124" t="s">
        <v>439</v>
      </c>
      <c r="C335" s="117" t="s">
        <v>157</v>
      </c>
      <c r="D335" s="118" t="s">
        <v>106</v>
      </c>
      <c r="E335" s="119" t="s">
        <v>106</v>
      </c>
      <c r="F335" s="120" t="s">
        <v>140</v>
      </c>
      <c r="G335" s="121">
        <v>5112</v>
      </c>
      <c r="H335" s="45"/>
      <c r="I335" s="147"/>
      <c r="J335" s="148"/>
      <c r="K335" s="148"/>
      <c r="L335" s="27" t="s">
        <v>234</v>
      </c>
      <c r="M335" s="28"/>
      <c r="N335" s="197">
        <f>O335+P335</f>
        <v>0</v>
      </c>
      <c r="O335" s="197">
        <f>SUM(O336)</f>
        <v>0</v>
      </c>
      <c r="P335" s="197">
        <f>SUM(P336)</f>
        <v>0</v>
      </c>
      <c r="Q335" s="161"/>
      <c r="R335" s="161"/>
      <c r="S335" s="438"/>
      <c r="T335" s="161"/>
      <c r="U335" s="161"/>
      <c r="V335" s="161"/>
    </row>
    <row r="336" spans="1:231" ht="16.8" hidden="1">
      <c r="A336" s="122" t="str">
        <f t="shared" si="56"/>
        <v>71060101025113</v>
      </c>
      <c r="B336" s="124" t="s">
        <v>439</v>
      </c>
      <c r="C336" s="117" t="s">
        <v>157</v>
      </c>
      <c r="D336" s="118" t="s">
        <v>106</v>
      </c>
      <c r="E336" s="119" t="s">
        <v>106</v>
      </c>
      <c r="F336" s="120" t="s">
        <v>140</v>
      </c>
      <c r="G336" s="121">
        <v>5113</v>
      </c>
      <c r="H336" s="25"/>
      <c r="I336" s="25"/>
      <c r="J336" s="26"/>
      <c r="K336" s="26"/>
      <c r="L336" s="30" t="s">
        <v>115</v>
      </c>
      <c r="M336" s="31">
        <v>4213</v>
      </c>
      <c r="N336" s="183">
        <f t="shared" si="57"/>
        <v>0</v>
      </c>
      <c r="O336" s="399"/>
      <c r="P336" s="399"/>
      <c r="Q336" s="161"/>
      <c r="R336" s="161"/>
      <c r="S336" s="438"/>
      <c r="T336" s="161"/>
      <c r="U336" s="161"/>
      <c r="V336" s="161"/>
    </row>
    <row r="337" spans="1:22" ht="32.25" hidden="1" customHeight="1">
      <c r="A337" s="122" t="str">
        <f t="shared" ref="A337:A361" si="58">CONCATENATE(B337,C337,D337,E337,F337,G337)</f>
        <v>71060301014861</v>
      </c>
      <c r="B337" s="124" t="s">
        <v>439</v>
      </c>
      <c r="C337" s="117" t="s">
        <v>157</v>
      </c>
      <c r="D337" s="118" t="s">
        <v>442</v>
      </c>
      <c r="E337" s="119" t="s">
        <v>106</v>
      </c>
      <c r="F337" s="120" t="s">
        <v>106</v>
      </c>
      <c r="G337" s="121">
        <v>4861</v>
      </c>
      <c r="H337" s="45"/>
      <c r="I337" s="45"/>
      <c r="J337" s="45"/>
      <c r="K337" s="45"/>
      <c r="L337" s="27" t="s">
        <v>831</v>
      </c>
      <c r="M337" s="28"/>
      <c r="N337" s="197">
        <f>O337+P337</f>
        <v>0</v>
      </c>
      <c r="O337" s="197">
        <f>SUM(O338:O359)</f>
        <v>0</v>
      </c>
      <c r="P337" s="197">
        <f>SUM(P338:P359)</f>
        <v>0</v>
      </c>
      <c r="Q337" s="161"/>
      <c r="R337" s="161"/>
      <c r="S337" s="438"/>
      <c r="T337" s="161"/>
      <c r="U337" s="161"/>
      <c r="V337" s="161"/>
    </row>
    <row r="338" spans="1:22" ht="16.8" hidden="1">
      <c r="A338" s="122" t="str">
        <f t="shared" si="58"/>
        <v>71060301015112</v>
      </c>
      <c r="B338" s="124" t="s">
        <v>439</v>
      </c>
      <c r="C338" s="117" t="s">
        <v>157</v>
      </c>
      <c r="D338" s="118" t="s">
        <v>442</v>
      </c>
      <c r="E338" s="119" t="s">
        <v>106</v>
      </c>
      <c r="F338" s="120" t="s">
        <v>106</v>
      </c>
      <c r="G338" s="129" t="s">
        <v>87</v>
      </c>
      <c r="H338" s="37"/>
      <c r="I338" s="194"/>
      <c r="J338" s="195"/>
      <c r="K338" s="196"/>
      <c r="L338" s="36" t="s">
        <v>112</v>
      </c>
      <c r="M338" s="12">
        <v>4111</v>
      </c>
      <c r="N338" s="183">
        <f t="shared" ref="N338:N359" si="59">O338+P338</f>
        <v>0</v>
      </c>
      <c r="O338" s="399"/>
      <c r="P338" s="399"/>
      <c r="Q338" s="161"/>
      <c r="R338" s="161"/>
      <c r="S338" s="438"/>
      <c r="T338" s="161"/>
      <c r="U338" s="161"/>
      <c r="V338" s="161"/>
    </row>
    <row r="339" spans="1:22" ht="26.4" hidden="1">
      <c r="A339" s="122" t="str">
        <f t="shared" si="58"/>
        <v>71060301015113</v>
      </c>
      <c r="B339" s="124" t="s">
        <v>439</v>
      </c>
      <c r="C339" s="117" t="s">
        <v>157</v>
      </c>
      <c r="D339" s="118" t="s">
        <v>442</v>
      </c>
      <c r="E339" s="119" t="s">
        <v>106</v>
      </c>
      <c r="F339" s="120" t="s">
        <v>106</v>
      </c>
      <c r="G339" s="129" t="s">
        <v>85</v>
      </c>
      <c r="H339" s="37"/>
      <c r="I339" s="194"/>
      <c r="J339" s="195"/>
      <c r="K339" s="196"/>
      <c r="L339" s="36" t="s">
        <v>113</v>
      </c>
      <c r="M339" s="12">
        <v>4112</v>
      </c>
      <c r="N339" s="183">
        <f t="shared" si="59"/>
        <v>0</v>
      </c>
      <c r="O339" s="399"/>
      <c r="P339" s="399"/>
      <c r="Q339" s="161"/>
      <c r="R339" s="161"/>
      <c r="S339" s="438"/>
      <c r="T339" s="161"/>
      <c r="U339" s="161"/>
      <c r="V339" s="161"/>
    </row>
    <row r="340" spans="1:22" s="115" customFormat="1" ht="16.8" hidden="1">
      <c r="A340" s="122" t="str">
        <f t="shared" si="58"/>
        <v>71060301020000</v>
      </c>
      <c r="B340" s="124" t="s">
        <v>439</v>
      </c>
      <c r="C340" s="117" t="s">
        <v>157</v>
      </c>
      <c r="D340" s="118" t="s">
        <v>442</v>
      </c>
      <c r="E340" s="119" t="s">
        <v>106</v>
      </c>
      <c r="F340" s="120" t="s">
        <v>140</v>
      </c>
      <c r="G340" s="129" t="s">
        <v>440</v>
      </c>
      <c r="H340" s="37"/>
      <c r="I340" s="194"/>
      <c r="J340" s="195"/>
      <c r="K340" s="196"/>
      <c r="L340" s="29" t="s">
        <v>114</v>
      </c>
      <c r="M340" s="12">
        <v>4212</v>
      </c>
      <c r="N340" s="183">
        <f t="shared" si="59"/>
        <v>0</v>
      </c>
      <c r="O340" s="399"/>
      <c r="P340" s="399"/>
      <c r="Q340" s="161"/>
      <c r="R340" s="161"/>
      <c r="S340" s="438"/>
      <c r="T340" s="161"/>
      <c r="U340" s="161"/>
      <c r="V340" s="161"/>
    </row>
    <row r="341" spans="1:22" ht="16.8" hidden="1">
      <c r="A341" s="122" t="str">
        <f t="shared" si="58"/>
        <v>71060301024861</v>
      </c>
      <c r="B341" s="124" t="s">
        <v>439</v>
      </c>
      <c r="C341" s="117" t="s">
        <v>157</v>
      </c>
      <c r="D341" s="118" t="s">
        <v>442</v>
      </c>
      <c r="E341" s="119" t="s">
        <v>106</v>
      </c>
      <c r="F341" s="120" t="s">
        <v>140</v>
      </c>
      <c r="G341" s="121">
        <v>4861</v>
      </c>
      <c r="H341" s="37"/>
      <c r="I341" s="194"/>
      <c r="J341" s="195"/>
      <c r="K341" s="196"/>
      <c r="L341" s="30" t="s">
        <v>115</v>
      </c>
      <c r="M341" s="31">
        <v>4213</v>
      </c>
      <c r="N341" s="183">
        <f t="shared" si="59"/>
        <v>0</v>
      </c>
      <c r="O341" s="399"/>
      <c r="P341" s="399"/>
      <c r="Q341" s="161"/>
      <c r="R341" s="161"/>
      <c r="S341" s="438"/>
      <c r="T341" s="161"/>
      <c r="U341" s="161"/>
      <c r="V341" s="161"/>
    </row>
    <row r="342" spans="1:22" s="115" customFormat="1" ht="16.8" hidden="1">
      <c r="A342" s="122" t="str">
        <f t="shared" si="58"/>
        <v>71060301030000</v>
      </c>
      <c r="B342" s="124" t="s">
        <v>439</v>
      </c>
      <c r="C342" s="117" t="s">
        <v>157</v>
      </c>
      <c r="D342" s="118" t="s">
        <v>442</v>
      </c>
      <c r="E342" s="119" t="s">
        <v>106</v>
      </c>
      <c r="F342" s="120" t="s">
        <v>442</v>
      </c>
      <c r="G342" s="129" t="s">
        <v>440</v>
      </c>
      <c r="H342" s="37"/>
      <c r="I342" s="194"/>
      <c r="J342" s="195"/>
      <c r="K342" s="196"/>
      <c r="L342" s="30" t="s">
        <v>116</v>
      </c>
      <c r="M342" s="31">
        <v>4214</v>
      </c>
      <c r="N342" s="183">
        <f t="shared" si="59"/>
        <v>0</v>
      </c>
      <c r="O342" s="399"/>
      <c r="P342" s="399"/>
      <c r="Q342" s="161"/>
      <c r="R342" s="161"/>
      <c r="S342" s="438"/>
      <c r="T342" s="161"/>
      <c r="U342" s="161"/>
      <c r="V342" s="161"/>
    </row>
    <row r="343" spans="1:22" ht="16.8" hidden="1">
      <c r="A343" s="122" t="str">
        <f t="shared" si="58"/>
        <v>71060301034861</v>
      </c>
      <c r="B343" s="124" t="s">
        <v>439</v>
      </c>
      <c r="C343" s="117" t="s">
        <v>157</v>
      </c>
      <c r="D343" s="118" t="s">
        <v>442</v>
      </c>
      <c r="E343" s="119" t="s">
        <v>106</v>
      </c>
      <c r="F343" s="120" t="s">
        <v>442</v>
      </c>
      <c r="G343" s="121">
        <v>4861</v>
      </c>
      <c r="H343" s="37"/>
      <c r="I343" s="194"/>
      <c r="J343" s="195"/>
      <c r="K343" s="196"/>
      <c r="L343" s="29" t="s">
        <v>117</v>
      </c>
      <c r="M343" s="12">
        <v>4215</v>
      </c>
      <c r="N343" s="183">
        <f t="shared" si="59"/>
        <v>0</v>
      </c>
      <c r="O343" s="398"/>
      <c r="P343" s="398"/>
      <c r="Q343" s="161"/>
      <c r="R343" s="161"/>
      <c r="S343" s="438"/>
      <c r="T343" s="161"/>
      <c r="U343" s="161"/>
      <c r="V343" s="161"/>
    </row>
    <row r="344" spans="1:22" s="115" customFormat="1" ht="16.8" hidden="1">
      <c r="A344" s="122" t="str">
        <f t="shared" si="58"/>
        <v>71060301040000</v>
      </c>
      <c r="B344" s="124" t="s">
        <v>439</v>
      </c>
      <c r="C344" s="117" t="s">
        <v>157</v>
      </c>
      <c r="D344" s="118" t="s">
        <v>442</v>
      </c>
      <c r="E344" s="119" t="s">
        <v>106</v>
      </c>
      <c r="F344" s="120" t="s">
        <v>155</v>
      </c>
      <c r="G344" s="129" t="s">
        <v>440</v>
      </c>
      <c r="H344" s="37"/>
      <c r="I344" s="194"/>
      <c r="J344" s="195"/>
      <c r="K344" s="196"/>
      <c r="L344" s="30" t="s">
        <v>118</v>
      </c>
      <c r="M344" s="44">
        <v>4216</v>
      </c>
      <c r="N344" s="183">
        <f t="shared" si="59"/>
        <v>0</v>
      </c>
      <c r="O344" s="399"/>
      <c r="P344" s="399"/>
      <c r="Q344" s="161"/>
      <c r="R344" s="161"/>
      <c r="S344" s="438"/>
      <c r="T344" s="161"/>
      <c r="U344" s="161"/>
      <c r="V344" s="161"/>
    </row>
    <row r="345" spans="1:22" ht="16.8" hidden="1">
      <c r="A345" s="122" t="str">
        <f t="shared" si="58"/>
        <v>71060301044861</v>
      </c>
      <c r="B345" s="124" t="s">
        <v>439</v>
      </c>
      <c r="C345" s="117" t="s">
        <v>157</v>
      </c>
      <c r="D345" s="118" t="s">
        <v>442</v>
      </c>
      <c r="E345" s="119" t="s">
        <v>106</v>
      </c>
      <c r="F345" s="120" t="s">
        <v>155</v>
      </c>
      <c r="G345" s="121">
        <v>4861</v>
      </c>
      <c r="H345" s="37"/>
      <c r="I345" s="194"/>
      <c r="J345" s="195"/>
      <c r="K345" s="196"/>
      <c r="L345" s="29" t="s">
        <v>121</v>
      </c>
      <c r="M345" s="12">
        <v>4232</v>
      </c>
      <c r="N345" s="183">
        <f t="shared" si="59"/>
        <v>0</v>
      </c>
      <c r="O345" s="399"/>
      <c r="P345" s="399"/>
      <c r="Q345" s="161"/>
      <c r="R345" s="161"/>
      <c r="S345" s="438"/>
      <c r="T345" s="161"/>
      <c r="U345" s="161"/>
      <c r="V345" s="161"/>
    </row>
    <row r="346" spans="1:22" s="115" customFormat="1" ht="16.8" hidden="1">
      <c r="A346" s="122" t="str">
        <f t="shared" si="58"/>
        <v>71060301050000</v>
      </c>
      <c r="B346" s="124" t="s">
        <v>439</v>
      </c>
      <c r="C346" s="117" t="s">
        <v>157</v>
      </c>
      <c r="D346" s="118" t="s">
        <v>442</v>
      </c>
      <c r="E346" s="119" t="s">
        <v>106</v>
      </c>
      <c r="F346" s="120" t="s">
        <v>149</v>
      </c>
      <c r="G346" s="129" t="s">
        <v>440</v>
      </c>
      <c r="H346" s="37"/>
      <c r="I346" s="194"/>
      <c r="J346" s="195"/>
      <c r="K346" s="196"/>
      <c r="L346" s="29" t="s">
        <v>125</v>
      </c>
      <c r="M346" s="12">
        <v>4239</v>
      </c>
      <c r="N346" s="183">
        <f t="shared" si="59"/>
        <v>0</v>
      </c>
      <c r="O346" s="399"/>
      <c r="P346" s="399"/>
      <c r="Q346" s="161"/>
      <c r="R346" s="161"/>
      <c r="S346" s="438"/>
      <c r="T346" s="161"/>
      <c r="U346" s="161"/>
      <c r="V346" s="161"/>
    </row>
    <row r="347" spans="1:22" ht="16.8" hidden="1">
      <c r="A347" s="122" t="str">
        <f t="shared" si="58"/>
        <v>71060301054861</v>
      </c>
      <c r="B347" s="124" t="s">
        <v>439</v>
      </c>
      <c r="C347" s="117" t="s">
        <v>157</v>
      </c>
      <c r="D347" s="118" t="s">
        <v>442</v>
      </c>
      <c r="E347" s="119" t="s">
        <v>106</v>
      </c>
      <c r="F347" s="120" t="s">
        <v>149</v>
      </c>
      <c r="G347" s="121">
        <v>4861</v>
      </c>
      <c r="H347" s="37"/>
      <c r="I347" s="194"/>
      <c r="J347" s="195"/>
      <c r="K347" s="196"/>
      <c r="L347" s="29" t="s">
        <v>126</v>
      </c>
      <c r="M347" s="12">
        <v>4241</v>
      </c>
      <c r="N347" s="183">
        <f t="shared" si="59"/>
        <v>0</v>
      </c>
      <c r="O347" s="399"/>
      <c r="P347" s="399"/>
      <c r="Q347" s="161"/>
      <c r="R347" s="161"/>
      <c r="S347" s="438"/>
      <c r="T347" s="161"/>
      <c r="U347" s="161"/>
      <c r="V347" s="161"/>
    </row>
    <row r="348" spans="1:22" s="170" customFormat="1" ht="26.4" hidden="1">
      <c r="A348" s="122" t="str">
        <f t="shared" si="58"/>
        <v>71060400000000</v>
      </c>
      <c r="B348" s="124" t="s">
        <v>439</v>
      </c>
      <c r="C348" s="117" t="s">
        <v>157</v>
      </c>
      <c r="D348" s="118" t="s">
        <v>155</v>
      </c>
      <c r="E348" s="119" t="s">
        <v>441</v>
      </c>
      <c r="F348" s="120" t="s">
        <v>441</v>
      </c>
      <c r="G348" s="129" t="s">
        <v>440</v>
      </c>
      <c r="H348" s="37"/>
      <c r="I348" s="194"/>
      <c r="J348" s="195"/>
      <c r="K348" s="196"/>
      <c r="L348" s="29" t="s">
        <v>127</v>
      </c>
      <c r="M348" s="12">
        <v>4252</v>
      </c>
      <c r="N348" s="183">
        <f t="shared" si="59"/>
        <v>0</v>
      </c>
      <c r="O348" s="399"/>
      <c r="P348" s="399"/>
      <c r="Q348" s="161"/>
      <c r="R348" s="161"/>
      <c r="S348" s="438"/>
      <c r="T348" s="161"/>
      <c r="U348" s="161"/>
      <c r="V348" s="161"/>
    </row>
    <row r="349" spans="1:22" ht="16.8" hidden="1">
      <c r="A349" s="122" t="str">
        <f t="shared" si="58"/>
        <v>71060400000001</v>
      </c>
      <c r="B349" s="124" t="s">
        <v>439</v>
      </c>
      <c r="C349" s="117" t="s">
        <v>157</v>
      </c>
      <c r="D349" s="118" t="s">
        <v>155</v>
      </c>
      <c r="E349" s="119" t="s">
        <v>441</v>
      </c>
      <c r="F349" s="120" t="s">
        <v>441</v>
      </c>
      <c r="G349" s="129" t="s">
        <v>96</v>
      </c>
      <c r="H349" s="37"/>
      <c r="I349" s="194"/>
      <c r="J349" s="195"/>
      <c r="K349" s="196"/>
      <c r="L349" s="30" t="s">
        <v>128</v>
      </c>
      <c r="M349" s="31">
        <v>4261</v>
      </c>
      <c r="N349" s="183">
        <f t="shared" si="59"/>
        <v>0</v>
      </c>
      <c r="O349" s="399"/>
      <c r="P349" s="399"/>
      <c r="Q349" s="161"/>
      <c r="R349" s="161"/>
      <c r="S349" s="438"/>
      <c r="T349" s="161"/>
      <c r="U349" s="161"/>
      <c r="V349" s="161"/>
    </row>
    <row r="350" spans="1:22" s="156" customFormat="1" ht="16.8" hidden="1">
      <c r="A350" s="122" t="str">
        <f t="shared" si="58"/>
        <v>71060401000000</v>
      </c>
      <c r="B350" s="124" t="s">
        <v>439</v>
      </c>
      <c r="C350" s="117" t="s">
        <v>157</v>
      </c>
      <c r="D350" s="118" t="s">
        <v>155</v>
      </c>
      <c r="E350" s="119" t="s">
        <v>106</v>
      </c>
      <c r="F350" s="120" t="s">
        <v>441</v>
      </c>
      <c r="G350" s="129" t="s">
        <v>440</v>
      </c>
      <c r="H350" s="37"/>
      <c r="I350" s="194"/>
      <c r="J350" s="195"/>
      <c r="K350" s="196"/>
      <c r="L350" s="32" t="s">
        <v>129</v>
      </c>
      <c r="M350" s="48">
        <v>4264</v>
      </c>
      <c r="N350" s="183">
        <f t="shared" si="59"/>
        <v>0</v>
      </c>
      <c r="O350" s="399"/>
      <c r="P350" s="399"/>
      <c r="Q350" s="161"/>
      <c r="R350" s="161"/>
      <c r="S350" s="438"/>
      <c r="T350" s="161"/>
      <c r="U350" s="161"/>
      <c r="V350" s="161"/>
    </row>
    <row r="351" spans="1:22" ht="16.8" hidden="1">
      <c r="A351" s="122" t="str">
        <f t="shared" si="58"/>
        <v>71060401000001</v>
      </c>
      <c r="B351" s="124" t="s">
        <v>439</v>
      </c>
      <c r="C351" s="117" t="s">
        <v>157</v>
      </c>
      <c r="D351" s="118" t="s">
        <v>155</v>
      </c>
      <c r="E351" s="119" t="s">
        <v>106</v>
      </c>
      <c r="F351" s="120" t="s">
        <v>441</v>
      </c>
      <c r="G351" s="129" t="s">
        <v>96</v>
      </c>
      <c r="H351" s="37"/>
      <c r="I351" s="194"/>
      <c r="J351" s="195"/>
      <c r="K351" s="196"/>
      <c r="L351" s="32" t="s">
        <v>130</v>
      </c>
      <c r="M351" s="48">
        <v>4267</v>
      </c>
      <c r="N351" s="183">
        <f t="shared" si="59"/>
        <v>0</v>
      </c>
      <c r="O351" s="399"/>
      <c r="P351" s="399"/>
      <c r="Q351" s="161"/>
      <c r="R351" s="161"/>
      <c r="S351" s="438"/>
      <c r="T351" s="161"/>
      <c r="U351" s="161"/>
      <c r="V351" s="161"/>
    </row>
    <row r="352" spans="1:22" s="115" customFormat="1" ht="16.8" hidden="1">
      <c r="A352" s="122" t="str">
        <f t="shared" si="58"/>
        <v>71060401010000</v>
      </c>
      <c r="B352" s="124" t="s">
        <v>439</v>
      </c>
      <c r="C352" s="117" t="s">
        <v>157</v>
      </c>
      <c r="D352" s="118" t="s">
        <v>155</v>
      </c>
      <c r="E352" s="119" t="s">
        <v>106</v>
      </c>
      <c r="F352" s="120" t="s">
        <v>106</v>
      </c>
      <c r="G352" s="129" t="s">
        <v>440</v>
      </c>
      <c r="H352" s="37"/>
      <c r="I352" s="194"/>
      <c r="J352" s="195"/>
      <c r="K352" s="196"/>
      <c r="L352" s="32" t="s">
        <v>364</v>
      </c>
      <c r="M352" s="48">
        <v>4269</v>
      </c>
      <c r="N352" s="183">
        <f t="shared" si="59"/>
        <v>0</v>
      </c>
      <c r="O352" s="399"/>
      <c r="P352" s="399"/>
      <c r="Q352" s="161"/>
      <c r="R352" s="161"/>
      <c r="S352" s="438"/>
      <c r="T352" s="161"/>
      <c r="U352" s="161"/>
      <c r="V352" s="161"/>
    </row>
    <row r="353" spans="1:22" s="115" customFormat="1" ht="16.8" hidden="1">
      <c r="A353" s="122"/>
      <c r="B353" s="124"/>
      <c r="C353" s="117"/>
      <c r="D353" s="118"/>
      <c r="E353" s="119"/>
      <c r="F353" s="120"/>
      <c r="G353" s="129"/>
      <c r="H353" s="37"/>
      <c r="I353" s="194"/>
      <c r="J353" s="195"/>
      <c r="K353" s="196"/>
      <c r="L353" s="427" t="s">
        <v>791</v>
      </c>
      <c r="M353" s="395" t="s">
        <v>789</v>
      </c>
      <c r="N353" s="183">
        <f t="shared" ref="N353:N354" si="60">O353+P353</f>
        <v>0</v>
      </c>
      <c r="O353" s="399"/>
      <c r="P353" s="399"/>
      <c r="Q353" s="161"/>
      <c r="R353" s="161"/>
      <c r="S353" s="438"/>
      <c r="T353" s="161"/>
      <c r="U353" s="161"/>
      <c r="V353" s="161"/>
    </row>
    <row r="354" spans="1:22" ht="16.8" hidden="1">
      <c r="A354" s="122" t="str">
        <f t="shared" si="58"/>
        <v>71060401014251</v>
      </c>
      <c r="B354" s="116" t="s">
        <v>439</v>
      </c>
      <c r="C354" s="117" t="s">
        <v>157</v>
      </c>
      <c r="D354" s="118" t="s">
        <v>155</v>
      </c>
      <c r="E354" s="119" t="s">
        <v>106</v>
      </c>
      <c r="F354" s="120" t="s">
        <v>106</v>
      </c>
      <c r="G354" s="121">
        <v>4251</v>
      </c>
      <c r="H354" s="37"/>
      <c r="I354" s="194"/>
      <c r="J354" s="195"/>
      <c r="K354" s="196"/>
      <c r="L354" s="29" t="s">
        <v>133</v>
      </c>
      <c r="M354" s="12">
        <v>4823</v>
      </c>
      <c r="N354" s="183">
        <f t="shared" si="60"/>
        <v>0</v>
      </c>
      <c r="O354" s="399"/>
      <c r="P354" s="399"/>
      <c r="Q354" s="161"/>
      <c r="R354" s="161"/>
      <c r="S354" s="438"/>
      <c r="T354" s="161"/>
      <c r="U354" s="161"/>
      <c r="V354" s="161"/>
    </row>
    <row r="355" spans="1:22" ht="26.4" hidden="1">
      <c r="A355" s="122" t="str">
        <f t="shared" si="58"/>
        <v>71060401015113</v>
      </c>
      <c r="B355" s="124" t="s">
        <v>439</v>
      </c>
      <c r="C355" s="117" t="s">
        <v>157</v>
      </c>
      <c r="D355" s="118" t="s">
        <v>155</v>
      </c>
      <c r="E355" s="119" t="s">
        <v>106</v>
      </c>
      <c r="F355" s="120" t="s">
        <v>106</v>
      </c>
      <c r="G355" s="121">
        <v>5113</v>
      </c>
      <c r="H355" s="37"/>
      <c r="I355" s="194"/>
      <c r="J355" s="195"/>
      <c r="K355" s="196"/>
      <c r="L355" s="29" t="s">
        <v>761</v>
      </c>
      <c r="M355" s="12" t="s">
        <v>762</v>
      </c>
      <c r="N355" s="183">
        <f t="shared" si="59"/>
        <v>0</v>
      </c>
      <c r="O355" s="399"/>
      <c r="P355" s="399"/>
      <c r="Q355" s="161"/>
      <c r="R355" s="161"/>
      <c r="S355" s="438"/>
      <c r="T355" s="161"/>
      <c r="U355" s="161"/>
      <c r="V355" s="161"/>
    </row>
    <row r="356" spans="1:22" ht="16.8" hidden="1">
      <c r="A356" s="122" t="str">
        <f t="shared" si="58"/>
        <v>71060401015113</v>
      </c>
      <c r="B356" s="124" t="s">
        <v>439</v>
      </c>
      <c r="C356" s="117" t="s">
        <v>157</v>
      </c>
      <c r="D356" s="118" t="s">
        <v>155</v>
      </c>
      <c r="E356" s="119" t="s">
        <v>106</v>
      </c>
      <c r="F356" s="120" t="s">
        <v>106</v>
      </c>
      <c r="G356" s="121">
        <v>5113</v>
      </c>
      <c r="H356" s="37"/>
      <c r="I356" s="194"/>
      <c r="J356" s="195"/>
      <c r="K356" s="196"/>
      <c r="L356" s="36" t="s">
        <v>134</v>
      </c>
      <c r="M356" s="31">
        <v>4861</v>
      </c>
      <c r="N356" s="183">
        <f t="shared" si="59"/>
        <v>0</v>
      </c>
      <c r="O356" s="399"/>
      <c r="P356" s="399"/>
      <c r="Q356" s="161"/>
      <c r="R356" s="161"/>
      <c r="S356" s="438"/>
      <c r="T356" s="161"/>
      <c r="U356" s="161"/>
      <c r="V356" s="161"/>
    </row>
    <row r="357" spans="1:22" ht="16.8" hidden="1">
      <c r="A357" s="122" t="str">
        <f t="shared" si="58"/>
        <v>71060401015129</v>
      </c>
      <c r="B357" s="124" t="s">
        <v>439</v>
      </c>
      <c r="C357" s="117" t="s">
        <v>157</v>
      </c>
      <c r="D357" s="118" t="s">
        <v>155</v>
      </c>
      <c r="E357" s="119" t="s">
        <v>106</v>
      </c>
      <c r="F357" s="120" t="s">
        <v>106</v>
      </c>
      <c r="G357" s="121">
        <v>5129</v>
      </c>
      <c r="H357" s="37"/>
      <c r="I357" s="194"/>
      <c r="J357" s="195"/>
      <c r="K357" s="196"/>
      <c r="L357" s="29" t="s">
        <v>136</v>
      </c>
      <c r="M357" s="12">
        <v>5122</v>
      </c>
      <c r="N357" s="183">
        <f t="shared" si="59"/>
        <v>0</v>
      </c>
      <c r="O357" s="399"/>
      <c r="P357" s="399"/>
      <c r="Q357" s="161"/>
      <c r="R357" s="161"/>
      <c r="S357" s="438"/>
      <c r="T357" s="161"/>
      <c r="U357" s="161"/>
      <c r="V357" s="161"/>
    </row>
    <row r="358" spans="1:22" s="115" customFormat="1" ht="16.8" hidden="1">
      <c r="A358" s="122" t="str">
        <f t="shared" si="58"/>
        <v>71060401020000</v>
      </c>
      <c r="B358" s="124" t="s">
        <v>439</v>
      </c>
      <c r="C358" s="117" t="s">
        <v>157</v>
      </c>
      <c r="D358" s="118" t="s">
        <v>155</v>
      </c>
      <c r="E358" s="119" t="s">
        <v>106</v>
      </c>
      <c r="F358" s="120" t="s">
        <v>140</v>
      </c>
      <c r="G358" s="129" t="s">
        <v>440</v>
      </c>
      <c r="H358" s="37"/>
      <c r="I358" s="194"/>
      <c r="J358" s="195"/>
      <c r="K358" s="196"/>
      <c r="L358" s="29" t="s">
        <v>137</v>
      </c>
      <c r="M358" s="12">
        <v>5129</v>
      </c>
      <c r="N358" s="183">
        <f t="shared" si="59"/>
        <v>0</v>
      </c>
      <c r="O358" s="399"/>
      <c r="P358" s="399"/>
      <c r="Q358" s="161"/>
      <c r="R358" s="161"/>
      <c r="S358" s="438"/>
      <c r="T358" s="161"/>
      <c r="U358" s="161"/>
      <c r="V358" s="161"/>
    </row>
    <row r="359" spans="1:22" ht="16.2" hidden="1">
      <c r="A359" s="122" t="str">
        <f t="shared" si="58"/>
        <v>71060401024511</v>
      </c>
      <c r="B359" s="124" t="s">
        <v>439</v>
      </c>
      <c r="C359" s="117" t="s">
        <v>157</v>
      </c>
      <c r="D359" s="118" t="s">
        <v>155</v>
      </c>
      <c r="E359" s="119" t="s">
        <v>106</v>
      </c>
      <c r="F359" s="120" t="s">
        <v>140</v>
      </c>
      <c r="G359" s="129">
        <v>4511</v>
      </c>
      <c r="H359" s="37"/>
      <c r="I359" s="194"/>
      <c r="J359" s="195"/>
      <c r="K359" s="196"/>
      <c r="L359" s="29" t="s">
        <v>138</v>
      </c>
      <c r="M359" s="12">
        <v>5132</v>
      </c>
      <c r="N359" s="183">
        <f t="shared" si="59"/>
        <v>0</v>
      </c>
      <c r="O359" s="183"/>
      <c r="P359" s="183"/>
      <c r="Q359" s="161"/>
      <c r="R359" s="161"/>
      <c r="S359" s="438"/>
      <c r="T359" s="161"/>
      <c r="U359" s="161"/>
      <c r="V359" s="161"/>
    </row>
    <row r="360" spans="1:22" ht="16.2" hidden="1">
      <c r="A360" s="122" t="str">
        <f t="shared" si="58"/>
        <v>71060401024861</v>
      </c>
      <c r="B360" s="124" t="s">
        <v>439</v>
      </c>
      <c r="C360" s="117" t="s">
        <v>157</v>
      </c>
      <c r="D360" s="118" t="s">
        <v>155</v>
      </c>
      <c r="E360" s="119" t="s">
        <v>106</v>
      </c>
      <c r="F360" s="120" t="s">
        <v>140</v>
      </c>
      <c r="G360" s="121">
        <v>4861</v>
      </c>
      <c r="H360" s="45"/>
      <c r="I360" s="45"/>
      <c r="J360" s="45"/>
      <c r="K360" s="45"/>
      <c r="L360" s="27" t="s">
        <v>885</v>
      </c>
      <c r="M360" s="28"/>
      <c r="N360" s="197">
        <f>O360+P360</f>
        <v>0</v>
      </c>
      <c r="O360" s="197">
        <f>SUM(O361)</f>
        <v>0</v>
      </c>
      <c r="P360" s="197">
        <f>SUM(P361)</f>
        <v>0</v>
      </c>
      <c r="Q360" s="161"/>
      <c r="R360" s="161"/>
      <c r="S360" s="438"/>
      <c r="T360" s="161"/>
      <c r="U360" s="161"/>
      <c r="V360" s="161"/>
    </row>
    <row r="361" spans="1:22" s="115" customFormat="1" ht="26.4" hidden="1">
      <c r="A361" s="122" t="str">
        <f t="shared" si="58"/>
        <v>71060401030000</v>
      </c>
      <c r="B361" s="124" t="s">
        <v>439</v>
      </c>
      <c r="C361" s="117" t="s">
        <v>157</v>
      </c>
      <c r="D361" s="118" t="s">
        <v>155</v>
      </c>
      <c r="E361" s="119" t="s">
        <v>106</v>
      </c>
      <c r="F361" s="120" t="s">
        <v>442</v>
      </c>
      <c r="G361" s="129" t="s">
        <v>440</v>
      </c>
      <c r="H361" s="37"/>
      <c r="I361" s="194"/>
      <c r="J361" s="195"/>
      <c r="K361" s="196"/>
      <c r="L361" s="29" t="s">
        <v>217</v>
      </c>
      <c r="M361" s="12">
        <v>4511</v>
      </c>
      <c r="N361" s="183">
        <f t="shared" ref="N361" si="61">O361+P361</f>
        <v>0</v>
      </c>
      <c r="O361" s="398"/>
      <c r="P361" s="398"/>
      <c r="Q361" s="161"/>
      <c r="R361" s="161"/>
      <c r="S361" s="438"/>
      <c r="T361" s="161"/>
      <c r="U361" s="161"/>
      <c r="V361" s="161"/>
    </row>
    <row r="362" spans="1:22" ht="16.2" hidden="1">
      <c r="A362" s="122" t="str">
        <f t="shared" si="56"/>
        <v>71060401034251</v>
      </c>
      <c r="B362" s="124" t="s">
        <v>439</v>
      </c>
      <c r="C362" s="117" t="s">
        <v>157</v>
      </c>
      <c r="D362" s="118" t="s">
        <v>155</v>
      </c>
      <c r="E362" s="119" t="s">
        <v>106</v>
      </c>
      <c r="F362" s="120" t="s">
        <v>442</v>
      </c>
      <c r="G362" s="121">
        <v>4251</v>
      </c>
      <c r="H362" s="165">
        <v>2520</v>
      </c>
      <c r="I362" s="166" t="s">
        <v>149</v>
      </c>
      <c r="J362" s="167">
        <v>2</v>
      </c>
      <c r="K362" s="167">
        <v>0</v>
      </c>
      <c r="L362" s="168" t="s">
        <v>640</v>
      </c>
      <c r="M362" s="176"/>
      <c r="N362" s="188">
        <f>+N364</f>
        <v>0</v>
      </c>
      <c r="O362" s="188">
        <f>+O364</f>
        <v>0</v>
      </c>
      <c r="P362" s="188">
        <f>+P364</f>
        <v>0</v>
      </c>
      <c r="Q362" s="161"/>
      <c r="R362" s="161"/>
      <c r="S362" s="438"/>
      <c r="T362" s="161"/>
      <c r="U362" s="161"/>
      <c r="V362" s="161"/>
    </row>
    <row r="363" spans="1:22" ht="16.2" hidden="1">
      <c r="A363" s="122" t="str">
        <f t="shared" si="56"/>
        <v>71060401034861</v>
      </c>
      <c r="B363" s="124" t="s">
        <v>439</v>
      </c>
      <c r="C363" s="117" t="s">
        <v>157</v>
      </c>
      <c r="D363" s="118" t="s">
        <v>155</v>
      </c>
      <c r="E363" s="119" t="s">
        <v>106</v>
      </c>
      <c r="F363" s="120" t="s">
        <v>442</v>
      </c>
      <c r="G363" s="129">
        <v>4861</v>
      </c>
      <c r="H363" s="17"/>
      <c r="I363" s="18"/>
      <c r="J363" s="19"/>
      <c r="K363" s="19"/>
      <c r="L363" s="30" t="s">
        <v>110</v>
      </c>
      <c r="M363" s="31"/>
      <c r="N363" s="405"/>
      <c r="O363" s="405"/>
      <c r="P363" s="405"/>
      <c r="Q363" s="161"/>
      <c r="R363" s="161"/>
      <c r="S363" s="438"/>
      <c r="T363" s="161"/>
      <c r="U363" s="161"/>
      <c r="V363" s="161"/>
    </row>
    <row r="364" spans="1:22" ht="16.2" hidden="1">
      <c r="A364" s="122" t="str">
        <f t="shared" si="56"/>
        <v>71060401035113</v>
      </c>
      <c r="B364" s="124" t="s">
        <v>439</v>
      </c>
      <c r="C364" s="117" t="s">
        <v>157</v>
      </c>
      <c r="D364" s="118" t="s">
        <v>155</v>
      </c>
      <c r="E364" s="119" t="s">
        <v>106</v>
      </c>
      <c r="F364" s="120" t="s">
        <v>442</v>
      </c>
      <c r="G364" s="121">
        <v>5113</v>
      </c>
      <c r="H364" s="151">
        <v>2521</v>
      </c>
      <c r="I364" s="152" t="s">
        <v>149</v>
      </c>
      <c r="J364" s="153">
        <v>2</v>
      </c>
      <c r="K364" s="153">
        <v>1</v>
      </c>
      <c r="L364" s="154" t="s">
        <v>640</v>
      </c>
      <c r="M364" s="155"/>
      <c r="N364" s="192">
        <f>+N366</f>
        <v>0</v>
      </c>
      <c r="O364" s="192">
        <f>+O366</f>
        <v>0</v>
      </c>
      <c r="P364" s="192">
        <f>+P366</f>
        <v>0</v>
      </c>
      <c r="Q364" s="161"/>
      <c r="R364" s="161"/>
      <c r="S364" s="438"/>
      <c r="T364" s="161"/>
      <c r="U364" s="161"/>
      <c r="V364" s="161"/>
    </row>
    <row r="365" spans="1:22" s="115" customFormat="1" ht="16.2" hidden="1">
      <c r="A365" s="122" t="str">
        <f t="shared" si="56"/>
        <v>71060401040000</v>
      </c>
      <c r="B365" s="124" t="s">
        <v>439</v>
      </c>
      <c r="C365" s="117" t="s">
        <v>157</v>
      </c>
      <c r="D365" s="118" t="s">
        <v>155</v>
      </c>
      <c r="E365" s="119" t="s">
        <v>106</v>
      </c>
      <c r="F365" s="120" t="s">
        <v>155</v>
      </c>
      <c r="G365" s="129" t="s">
        <v>440</v>
      </c>
      <c r="H365" s="17"/>
      <c r="I365" s="25"/>
      <c r="J365" s="26"/>
      <c r="K365" s="26"/>
      <c r="L365" s="30" t="s">
        <v>108</v>
      </c>
      <c r="M365" s="31"/>
      <c r="N365" s="405"/>
      <c r="O365" s="405"/>
      <c r="P365" s="405"/>
      <c r="Q365" s="161"/>
      <c r="R365" s="161"/>
      <c r="S365" s="438"/>
      <c r="T365" s="161"/>
      <c r="U365" s="161"/>
      <c r="V365" s="161"/>
    </row>
    <row r="366" spans="1:22" ht="16.2" hidden="1">
      <c r="A366" s="122" t="str">
        <f t="shared" si="56"/>
        <v>71060401044861</v>
      </c>
      <c r="B366" s="124" t="s">
        <v>439</v>
      </c>
      <c r="C366" s="117" t="s">
        <v>157</v>
      </c>
      <c r="D366" s="118" t="s">
        <v>155</v>
      </c>
      <c r="E366" s="119" t="s">
        <v>106</v>
      </c>
      <c r="F366" s="120" t="s">
        <v>155</v>
      </c>
      <c r="G366" s="121">
        <v>4861</v>
      </c>
      <c r="H366" s="45"/>
      <c r="I366" s="45"/>
      <c r="J366" s="45"/>
      <c r="K366" s="45"/>
      <c r="L366" s="27" t="s">
        <v>642</v>
      </c>
      <c r="M366" s="28"/>
      <c r="N366" s="197">
        <f>O366+P366</f>
        <v>0</v>
      </c>
      <c r="O366" s="197">
        <f>SUM(O367:O369)</f>
        <v>0</v>
      </c>
      <c r="P366" s="197">
        <f>SUM(P367:P369)</f>
        <v>0</v>
      </c>
      <c r="Q366" s="161"/>
      <c r="R366" s="161"/>
      <c r="S366" s="438"/>
      <c r="T366" s="161"/>
      <c r="U366" s="161"/>
      <c r="V366" s="161"/>
    </row>
    <row r="367" spans="1:22" s="115" customFormat="1" ht="26.4" hidden="1">
      <c r="A367" s="122"/>
      <c r="B367" s="124"/>
      <c r="C367" s="117"/>
      <c r="D367" s="118"/>
      <c r="E367" s="119"/>
      <c r="F367" s="120"/>
      <c r="G367" s="129"/>
      <c r="H367" s="30"/>
      <c r="I367" s="30"/>
      <c r="J367" s="30"/>
      <c r="K367" s="30"/>
      <c r="L367" s="203" t="s">
        <v>142</v>
      </c>
      <c r="M367" s="31">
        <v>4251</v>
      </c>
      <c r="N367" s="183">
        <f t="shared" ref="N367:N369" si="62">O367+P367</f>
        <v>0</v>
      </c>
      <c r="O367" s="183"/>
      <c r="P367" s="183"/>
      <c r="Q367" s="161"/>
      <c r="R367" s="161"/>
      <c r="S367" s="438"/>
      <c r="T367" s="161"/>
      <c r="U367" s="161"/>
      <c r="V367" s="161"/>
    </row>
    <row r="368" spans="1:22" ht="16.8" hidden="1">
      <c r="B368" s="124"/>
      <c r="H368" s="37"/>
      <c r="I368" s="194"/>
      <c r="J368" s="195"/>
      <c r="K368" s="196"/>
      <c r="L368" s="30" t="s">
        <v>173</v>
      </c>
      <c r="M368" s="31">
        <v>5112</v>
      </c>
      <c r="N368" s="183">
        <f t="shared" si="62"/>
        <v>0</v>
      </c>
      <c r="O368" s="399"/>
      <c r="P368" s="399"/>
      <c r="Q368" s="161"/>
      <c r="R368" s="161"/>
      <c r="S368" s="438"/>
      <c r="T368" s="161"/>
      <c r="U368" s="161"/>
      <c r="V368" s="161"/>
    </row>
    <row r="369" spans="1:22" s="115" customFormat="1" ht="16.2" hidden="1">
      <c r="A369" s="122" t="str">
        <f t="shared" si="56"/>
        <v>71060401050000</v>
      </c>
      <c r="B369" s="124" t="s">
        <v>439</v>
      </c>
      <c r="C369" s="117" t="s">
        <v>157</v>
      </c>
      <c r="D369" s="118" t="s">
        <v>155</v>
      </c>
      <c r="E369" s="119" t="s">
        <v>106</v>
      </c>
      <c r="F369" s="120" t="s">
        <v>149</v>
      </c>
      <c r="G369" s="129" t="s">
        <v>440</v>
      </c>
      <c r="H369" s="37"/>
      <c r="I369" s="194"/>
      <c r="J369" s="195"/>
      <c r="K369" s="196"/>
      <c r="L369" s="30" t="s">
        <v>174</v>
      </c>
      <c r="M369" s="31">
        <v>5113</v>
      </c>
      <c r="N369" s="183">
        <f t="shared" si="62"/>
        <v>0</v>
      </c>
      <c r="O369" s="183"/>
      <c r="P369" s="183"/>
      <c r="Q369" s="161"/>
      <c r="R369" s="161"/>
      <c r="S369" s="438"/>
      <c r="T369" s="161"/>
      <c r="U369" s="161"/>
      <c r="V369" s="161"/>
    </row>
    <row r="370" spans="1:22" ht="16.2" hidden="1">
      <c r="A370" s="122" t="str">
        <f t="shared" si="56"/>
        <v>71060401054861</v>
      </c>
      <c r="B370" s="124" t="s">
        <v>439</v>
      </c>
      <c r="C370" s="117" t="s">
        <v>157</v>
      </c>
      <c r="D370" s="118" t="s">
        <v>155</v>
      </c>
      <c r="E370" s="119" t="s">
        <v>106</v>
      </c>
      <c r="F370" s="120" t="s">
        <v>149</v>
      </c>
      <c r="G370" s="121">
        <v>4861</v>
      </c>
      <c r="H370" s="165">
        <v>2530</v>
      </c>
      <c r="I370" s="166" t="s">
        <v>149</v>
      </c>
      <c r="J370" s="167">
        <v>3</v>
      </c>
      <c r="K370" s="167">
        <v>0</v>
      </c>
      <c r="L370" s="168" t="s">
        <v>235</v>
      </c>
      <c r="M370" s="176"/>
      <c r="N370" s="188">
        <f>+N372</f>
        <v>0</v>
      </c>
      <c r="O370" s="188">
        <f>+O372</f>
        <v>0</v>
      </c>
      <c r="P370" s="188">
        <f>+P372</f>
        <v>0</v>
      </c>
      <c r="Q370" s="161"/>
      <c r="R370" s="161"/>
      <c r="S370" s="438"/>
      <c r="T370" s="161"/>
      <c r="U370" s="161"/>
      <c r="V370" s="161"/>
    </row>
    <row r="371" spans="1:22" s="170" customFormat="1" ht="16.2" hidden="1">
      <c r="A371" s="122" t="str">
        <f t="shared" si="56"/>
        <v>71060500000000</v>
      </c>
      <c r="B371" s="124" t="s">
        <v>439</v>
      </c>
      <c r="C371" s="117" t="s">
        <v>157</v>
      </c>
      <c r="D371" s="118" t="s">
        <v>149</v>
      </c>
      <c r="E371" s="119" t="s">
        <v>441</v>
      </c>
      <c r="F371" s="120" t="s">
        <v>441</v>
      </c>
      <c r="G371" s="129" t="s">
        <v>440</v>
      </c>
      <c r="H371" s="17"/>
      <c r="I371" s="18"/>
      <c r="J371" s="19"/>
      <c r="K371" s="19"/>
      <c r="L371" s="30" t="s">
        <v>110</v>
      </c>
      <c r="M371" s="35"/>
      <c r="N371" s="190"/>
      <c r="O371" s="190"/>
      <c r="P371" s="190"/>
      <c r="Q371" s="161"/>
      <c r="R371" s="161"/>
      <c r="S371" s="438"/>
      <c r="T371" s="161"/>
      <c r="U371" s="161"/>
      <c r="V371" s="161"/>
    </row>
    <row r="372" spans="1:22" ht="16.2" hidden="1">
      <c r="A372" s="122" t="str">
        <f t="shared" si="56"/>
        <v>71060500000001</v>
      </c>
      <c r="B372" s="124" t="s">
        <v>439</v>
      </c>
      <c r="C372" s="117" t="s">
        <v>157</v>
      </c>
      <c r="D372" s="118" t="s">
        <v>149</v>
      </c>
      <c r="E372" s="119" t="s">
        <v>441</v>
      </c>
      <c r="F372" s="120" t="s">
        <v>441</v>
      </c>
      <c r="G372" s="129" t="s">
        <v>96</v>
      </c>
      <c r="H372" s="151">
        <v>2531</v>
      </c>
      <c r="I372" s="152" t="s">
        <v>149</v>
      </c>
      <c r="J372" s="153">
        <v>3</v>
      </c>
      <c r="K372" s="153">
        <v>1</v>
      </c>
      <c r="L372" s="154" t="s">
        <v>236</v>
      </c>
      <c r="M372" s="155"/>
      <c r="N372" s="192">
        <f>+N374</f>
        <v>0</v>
      </c>
      <c r="O372" s="192">
        <f t="shared" ref="O372:P372" si="63">+O374</f>
        <v>0</v>
      </c>
      <c r="P372" s="192">
        <f t="shared" si="63"/>
        <v>0</v>
      </c>
      <c r="Q372" s="161"/>
      <c r="R372" s="161"/>
      <c r="S372" s="438"/>
      <c r="T372" s="161"/>
      <c r="U372" s="161"/>
      <c r="V372" s="161"/>
    </row>
    <row r="373" spans="1:22" s="156" customFormat="1" ht="16.2" hidden="1">
      <c r="A373" s="122" t="str">
        <f t="shared" si="56"/>
        <v>71060501000000</v>
      </c>
      <c r="B373" s="124" t="s">
        <v>439</v>
      </c>
      <c r="C373" s="117" t="s">
        <v>157</v>
      </c>
      <c r="D373" s="118" t="s">
        <v>149</v>
      </c>
      <c r="E373" s="119" t="s">
        <v>106</v>
      </c>
      <c r="F373" s="120" t="s">
        <v>441</v>
      </c>
      <c r="G373" s="129" t="s">
        <v>440</v>
      </c>
      <c r="H373" s="17"/>
      <c r="I373" s="25"/>
      <c r="J373" s="26"/>
      <c r="K373" s="26"/>
      <c r="L373" s="30" t="s">
        <v>108</v>
      </c>
      <c r="M373" s="44"/>
      <c r="N373" s="190"/>
      <c r="O373" s="190"/>
      <c r="P373" s="190"/>
      <c r="Q373" s="161"/>
      <c r="R373" s="161"/>
      <c r="S373" s="438"/>
      <c r="T373" s="161"/>
      <c r="U373" s="161"/>
      <c r="V373" s="161"/>
    </row>
    <row r="374" spans="1:22" ht="27.6" hidden="1">
      <c r="B374" s="124"/>
      <c r="G374" s="129"/>
      <c r="H374" s="45"/>
      <c r="I374" s="147"/>
      <c r="J374" s="148"/>
      <c r="K374" s="148"/>
      <c r="L374" s="27" t="s">
        <v>886</v>
      </c>
      <c r="M374" s="28"/>
      <c r="N374" s="197">
        <f>O374+P374</f>
        <v>0</v>
      </c>
      <c r="O374" s="197">
        <f>SUM(O375:O376)</f>
        <v>0</v>
      </c>
      <c r="P374" s="197">
        <f>SUM(P375:P376)</f>
        <v>0</v>
      </c>
      <c r="Q374" s="161"/>
      <c r="R374" s="161"/>
      <c r="S374" s="438"/>
      <c r="T374" s="161"/>
      <c r="U374" s="161"/>
      <c r="V374" s="161"/>
    </row>
    <row r="375" spans="1:22" s="115" customFormat="1" ht="16.8" hidden="1">
      <c r="A375" s="122" t="str">
        <f t="shared" ref="A375:A376" si="64">CONCATENATE(B375,C375,D375,E375,F375,G375)</f>
        <v>71060301050000</v>
      </c>
      <c r="B375" s="124" t="s">
        <v>439</v>
      </c>
      <c r="C375" s="117" t="s">
        <v>157</v>
      </c>
      <c r="D375" s="118" t="s">
        <v>442</v>
      </c>
      <c r="E375" s="119" t="s">
        <v>106</v>
      </c>
      <c r="F375" s="120" t="s">
        <v>149</v>
      </c>
      <c r="G375" s="129" t="s">
        <v>440</v>
      </c>
      <c r="H375" s="37"/>
      <c r="I375" s="194"/>
      <c r="J375" s="195"/>
      <c r="K375" s="196"/>
      <c r="L375" s="29" t="s">
        <v>125</v>
      </c>
      <c r="M375" s="12">
        <v>4239</v>
      </c>
      <c r="N375" s="183">
        <f t="shared" ref="N375:N376" si="65">O375+P375</f>
        <v>0</v>
      </c>
      <c r="O375" s="399"/>
      <c r="P375" s="399"/>
      <c r="Q375" s="161"/>
      <c r="R375" s="161"/>
      <c r="S375" s="438"/>
      <c r="T375" s="161"/>
      <c r="U375" s="161"/>
      <c r="V375" s="161"/>
    </row>
    <row r="376" spans="1:22" s="115" customFormat="1" ht="26.4" hidden="1">
      <c r="A376" s="122" t="str">
        <f t="shared" si="64"/>
        <v>71060401030000</v>
      </c>
      <c r="B376" s="124" t="s">
        <v>439</v>
      </c>
      <c r="C376" s="117" t="s">
        <v>157</v>
      </c>
      <c r="D376" s="118" t="s">
        <v>155</v>
      </c>
      <c r="E376" s="119" t="s">
        <v>106</v>
      </c>
      <c r="F376" s="120" t="s">
        <v>442</v>
      </c>
      <c r="G376" s="129" t="s">
        <v>440</v>
      </c>
      <c r="H376" s="37"/>
      <c r="I376" s="194"/>
      <c r="J376" s="195"/>
      <c r="K376" s="196"/>
      <c r="L376" s="29" t="s">
        <v>217</v>
      </c>
      <c r="M376" s="12">
        <v>4511</v>
      </c>
      <c r="N376" s="183">
        <f t="shared" si="65"/>
        <v>0</v>
      </c>
      <c r="O376" s="398"/>
      <c r="P376" s="398"/>
      <c r="Q376" s="161"/>
      <c r="R376" s="161"/>
      <c r="S376" s="438"/>
      <c r="T376" s="161"/>
      <c r="U376" s="161"/>
      <c r="V376" s="161"/>
    </row>
    <row r="377" spans="1:22" ht="27.6" hidden="1">
      <c r="A377" s="122" t="str">
        <f t="shared" ref="A377:A425" si="66">CONCATENATE(B377,C377,D377,E377,F377,G377)</f>
        <v>71060501015134</v>
      </c>
      <c r="B377" s="124" t="s">
        <v>439</v>
      </c>
      <c r="C377" s="117" t="s">
        <v>157</v>
      </c>
      <c r="D377" s="118" t="s">
        <v>149</v>
      </c>
      <c r="E377" s="119" t="s">
        <v>106</v>
      </c>
      <c r="F377" s="120" t="s">
        <v>106</v>
      </c>
      <c r="G377" s="121">
        <v>5134</v>
      </c>
      <c r="H377" s="165">
        <v>2560</v>
      </c>
      <c r="I377" s="166" t="s">
        <v>149</v>
      </c>
      <c r="J377" s="167">
        <v>6</v>
      </c>
      <c r="K377" s="167">
        <v>0</v>
      </c>
      <c r="L377" s="168" t="s">
        <v>238</v>
      </c>
      <c r="M377" s="176"/>
      <c r="N377" s="188">
        <f>+N379</f>
        <v>0</v>
      </c>
      <c r="O377" s="188">
        <f>+O379</f>
        <v>0</v>
      </c>
      <c r="P377" s="188">
        <f>+P379</f>
        <v>0</v>
      </c>
      <c r="Q377" s="161"/>
      <c r="R377" s="161"/>
      <c r="S377" s="438"/>
      <c r="T377" s="161"/>
      <c r="U377" s="161"/>
      <c r="V377" s="161"/>
    </row>
    <row r="378" spans="1:22" s="170" customFormat="1" ht="16.2" hidden="1">
      <c r="A378" s="122" t="str">
        <f t="shared" si="66"/>
        <v>71060600000000</v>
      </c>
      <c r="B378" s="124" t="s">
        <v>439</v>
      </c>
      <c r="C378" s="117" t="s">
        <v>157</v>
      </c>
      <c r="D378" s="118" t="s">
        <v>157</v>
      </c>
      <c r="E378" s="119" t="s">
        <v>441</v>
      </c>
      <c r="F378" s="120" t="s">
        <v>441</v>
      </c>
      <c r="G378" s="129" t="s">
        <v>440</v>
      </c>
      <c r="H378" s="25"/>
      <c r="I378" s="18"/>
      <c r="J378" s="19"/>
      <c r="K378" s="19"/>
      <c r="L378" s="30" t="s">
        <v>110</v>
      </c>
      <c r="M378" s="31"/>
      <c r="N378" s="190"/>
      <c r="O378" s="190"/>
      <c r="P378" s="190"/>
      <c r="Q378" s="161"/>
      <c r="R378" s="161"/>
      <c r="S378" s="438"/>
      <c r="T378" s="161"/>
      <c r="U378" s="161"/>
      <c r="V378" s="161"/>
    </row>
    <row r="379" spans="1:22" ht="26.4" hidden="1">
      <c r="A379" s="122" t="str">
        <f t="shared" si="66"/>
        <v>71060600000001</v>
      </c>
      <c r="B379" s="124" t="s">
        <v>439</v>
      </c>
      <c r="C379" s="117" t="s">
        <v>157</v>
      </c>
      <c r="D379" s="118" t="s">
        <v>157</v>
      </c>
      <c r="E379" s="119" t="s">
        <v>441</v>
      </c>
      <c r="F379" s="120" t="s">
        <v>441</v>
      </c>
      <c r="G379" s="129" t="s">
        <v>96</v>
      </c>
      <c r="H379" s="151">
        <v>2561</v>
      </c>
      <c r="I379" s="152" t="s">
        <v>149</v>
      </c>
      <c r="J379" s="153">
        <v>6</v>
      </c>
      <c r="K379" s="153">
        <v>1</v>
      </c>
      <c r="L379" s="154" t="s">
        <v>238</v>
      </c>
      <c r="M379" s="155"/>
      <c r="N379" s="192">
        <f>+N381+N389+N391+N396+N393+N398+N402+N404</f>
        <v>0</v>
      </c>
      <c r="O379" s="192">
        <f t="shared" ref="O379:P379" si="67">+O381+O389+O391+O396+O393+O398+O402+O404</f>
        <v>0</v>
      </c>
      <c r="P379" s="192">
        <f t="shared" si="67"/>
        <v>0</v>
      </c>
      <c r="Q379" s="161"/>
      <c r="R379" s="161"/>
      <c r="S379" s="438"/>
      <c r="T379" s="161"/>
      <c r="U379" s="161"/>
      <c r="V379" s="161"/>
    </row>
    <row r="380" spans="1:22" s="156" customFormat="1" ht="16.2" hidden="1">
      <c r="A380" s="122" t="str">
        <f t="shared" si="66"/>
        <v>71060601000000</v>
      </c>
      <c r="B380" s="124" t="s">
        <v>439</v>
      </c>
      <c r="C380" s="117" t="s">
        <v>157</v>
      </c>
      <c r="D380" s="118" t="s">
        <v>157</v>
      </c>
      <c r="E380" s="119" t="s">
        <v>106</v>
      </c>
      <c r="F380" s="120" t="s">
        <v>441</v>
      </c>
      <c r="G380" s="129" t="s">
        <v>440</v>
      </c>
      <c r="H380" s="25"/>
      <c r="I380" s="25"/>
      <c r="J380" s="26"/>
      <c r="K380" s="26"/>
      <c r="L380" s="30" t="s">
        <v>108</v>
      </c>
      <c r="M380" s="31"/>
      <c r="N380" s="190"/>
      <c r="O380" s="190"/>
      <c r="P380" s="190"/>
      <c r="Q380" s="161"/>
      <c r="R380" s="161"/>
      <c r="S380" s="438"/>
      <c r="T380" s="161"/>
      <c r="U380" s="161"/>
      <c r="V380" s="161"/>
    </row>
    <row r="381" spans="1:22" ht="16.2" hidden="1">
      <c r="A381" s="122" t="str">
        <f t="shared" si="66"/>
        <v>71060601000001</v>
      </c>
      <c r="B381" s="124" t="s">
        <v>439</v>
      </c>
      <c r="C381" s="117" t="s">
        <v>157</v>
      </c>
      <c r="D381" s="118" t="s">
        <v>157</v>
      </c>
      <c r="E381" s="119" t="s">
        <v>106</v>
      </c>
      <c r="F381" s="120" t="s">
        <v>441</v>
      </c>
      <c r="G381" s="129" t="s">
        <v>96</v>
      </c>
      <c r="H381" s="45"/>
      <c r="I381" s="147"/>
      <c r="J381" s="148"/>
      <c r="K381" s="148"/>
      <c r="L381" s="27" t="s">
        <v>239</v>
      </c>
      <c r="M381" s="28"/>
      <c r="N381" s="197">
        <f>O381+P381</f>
        <v>0</v>
      </c>
      <c r="O381" s="197">
        <f>SUM(O382:O388)</f>
        <v>0</v>
      </c>
      <c r="P381" s="197">
        <f>SUM(P382:P388)</f>
        <v>0</v>
      </c>
      <c r="Q381" s="161"/>
      <c r="R381" s="161"/>
      <c r="S381" s="438"/>
      <c r="T381" s="161"/>
      <c r="U381" s="161"/>
      <c r="V381" s="161"/>
    </row>
    <row r="382" spans="1:22" s="115" customFormat="1" ht="16.2" hidden="1">
      <c r="A382" s="122" t="str">
        <f t="shared" si="66"/>
        <v>71060601010000</v>
      </c>
      <c r="B382" s="124" t="s">
        <v>439</v>
      </c>
      <c r="C382" s="117" t="s">
        <v>157</v>
      </c>
      <c r="D382" s="118" t="s">
        <v>157</v>
      </c>
      <c r="E382" s="119" t="s">
        <v>106</v>
      </c>
      <c r="F382" s="120" t="s">
        <v>106</v>
      </c>
      <c r="G382" s="129" t="s">
        <v>440</v>
      </c>
      <c r="H382" s="17"/>
      <c r="I382" s="25"/>
      <c r="J382" s="26"/>
      <c r="K382" s="26"/>
      <c r="L382" s="32" t="s">
        <v>115</v>
      </c>
      <c r="M382" s="33">
        <v>4213</v>
      </c>
      <c r="N382" s="183">
        <f t="shared" ref="N382:N401" si="68">O382+P382</f>
        <v>0</v>
      </c>
      <c r="O382" s="183"/>
      <c r="P382" s="183"/>
      <c r="Q382" s="161"/>
      <c r="R382" s="161"/>
      <c r="S382" s="438"/>
      <c r="T382" s="161"/>
      <c r="U382" s="161"/>
      <c r="V382" s="161"/>
    </row>
    <row r="383" spans="1:22" ht="16.2" hidden="1">
      <c r="A383" s="122" t="str">
        <f t="shared" si="66"/>
        <v>71060601014251</v>
      </c>
      <c r="B383" s="124" t="s">
        <v>439</v>
      </c>
      <c r="C383" s="117" t="s">
        <v>157</v>
      </c>
      <c r="D383" s="118" t="s">
        <v>157</v>
      </c>
      <c r="E383" s="119" t="s">
        <v>106</v>
      </c>
      <c r="F383" s="120" t="s">
        <v>106</v>
      </c>
      <c r="G383" s="121">
        <v>4251</v>
      </c>
      <c r="H383" s="25"/>
      <c r="I383" s="25"/>
      <c r="J383" s="26"/>
      <c r="K383" s="26"/>
      <c r="L383" s="29" t="s">
        <v>125</v>
      </c>
      <c r="M383" s="31">
        <v>4239</v>
      </c>
      <c r="N383" s="183">
        <f t="shared" si="68"/>
        <v>0</v>
      </c>
      <c r="O383" s="183"/>
      <c r="P383" s="183"/>
      <c r="Q383" s="161"/>
      <c r="R383" s="161"/>
      <c r="S383" s="438"/>
      <c r="T383" s="161"/>
      <c r="U383" s="161"/>
      <c r="V383" s="161"/>
    </row>
    <row r="384" spans="1:22" ht="26.4" hidden="1">
      <c r="A384" s="122" t="str">
        <f t="shared" si="66"/>
        <v>71060601014269</v>
      </c>
      <c r="B384" s="116" t="s">
        <v>439</v>
      </c>
      <c r="C384" s="117" t="s">
        <v>157</v>
      </c>
      <c r="D384" s="118" t="s">
        <v>157</v>
      </c>
      <c r="E384" s="119" t="s">
        <v>106</v>
      </c>
      <c r="F384" s="120" t="s">
        <v>106</v>
      </c>
      <c r="G384" s="121">
        <v>4269</v>
      </c>
      <c r="H384" s="25"/>
      <c r="I384" s="25"/>
      <c r="J384" s="26"/>
      <c r="K384" s="26"/>
      <c r="L384" s="29" t="s">
        <v>217</v>
      </c>
      <c r="M384" s="12">
        <v>4511</v>
      </c>
      <c r="N384" s="183">
        <f t="shared" si="68"/>
        <v>0</v>
      </c>
      <c r="O384" s="398"/>
      <c r="P384" s="398"/>
      <c r="Q384" s="161"/>
      <c r="R384" s="161"/>
      <c r="S384" s="438"/>
      <c r="T384" s="161"/>
      <c r="U384" s="161"/>
      <c r="V384" s="161"/>
    </row>
    <row r="385" spans="1:22" ht="26.4" hidden="1">
      <c r="A385" s="122" t="str">
        <f t="shared" si="66"/>
        <v>71060601014521</v>
      </c>
      <c r="B385" s="116" t="s">
        <v>439</v>
      </c>
      <c r="C385" s="117" t="s">
        <v>157</v>
      </c>
      <c r="D385" s="118" t="s">
        <v>157</v>
      </c>
      <c r="E385" s="119" t="s">
        <v>106</v>
      </c>
      <c r="F385" s="120" t="s">
        <v>106</v>
      </c>
      <c r="G385" s="121">
        <v>4521</v>
      </c>
      <c r="H385" s="25"/>
      <c r="I385" s="25"/>
      <c r="J385" s="26"/>
      <c r="K385" s="26"/>
      <c r="L385" s="30" t="s">
        <v>241</v>
      </c>
      <c r="M385" s="31">
        <v>4638</v>
      </c>
      <c r="N385" s="183">
        <f t="shared" si="68"/>
        <v>0</v>
      </c>
      <c r="O385" s="183"/>
      <c r="P385" s="183"/>
      <c r="Q385" s="161"/>
      <c r="R385" s="161"/>
      <c r="S385" s="438"/>
      <c r="T385" s="161"/>
      <c r="U385" s="161"/>
      <c r="V385" s="161"/>
    </row>
    <row r="386" spans="1:22" s="115" customFormat="1" ht="16.2" hidden="1">
      <c r="A386" s="122" t="str">
        <f t="shared" si="66"/>
        <v>71060601020000</v>
      </c>
      <c r="B386" s="124" t="s">
        <v>439</v>
      </c>
      <c r="C386" s="117" t="s">
        <v>157</v>
      </c>
      <c r="D386" s="118" t="s">
        <v>157</v>
      </c>
      <c r="E386" s="119" t="s">
        <v>106</v>
      </c>
      <c r="F386" s="120" t="s">
        <v>140</v>
      </c>
      <c r="G386" s="129" t="s">
        <v>440</v>
      </c>
      <c r="H386" s="25"/>
      <c r="I386" s="25"/>
      <c r="J386" s="26"/>
      <c r="K386" s="26"/>
      <c r="L386" s="30" t="s">
        <v>173</v>
      </c>
      <c r="M386" s="31">
        <v>5112</v>
      </c>
      <c r="N386" s="183">
        <f t="shared" si="68"/>
        <v>0</v>
      </c>
      <c r="O386" s="183"/>
      <c r="P386" s="183"/>
      <c r="Q386" s="161"/>
      <c r="R386" s="161"/>
      <c r="S386" s="438"/>
      <c r="T386" s="161"/>
      <c r="U386" s="161"/>
      <c r="V386" s="161"/>
    </row>
    <row r="387" spans="1:22" ht="16.2" hidden="1">
      <c r="A387" s="122" t="str">
        <f t="shared" si="66"/>
        <v>71060601024269</v>
      </c>
      <c r="B387" s="124" t="s">
        <v>439</v>
      </c>
      <c r="C387" s="134" t="s">
        <v>157</v>
      </c>
      <c r="D387" s="133" t="s">
        <v>157</v>
      </c>
      <c r="E387" s="132" t="s">
        <v>106</v>
      </c>
      <c r="F387" s="130" t="s">
        <v>140</v>
      </c>
      <c r="G387" s="131">
        <v>4269</v>
      </c>
      <c r="H387" s="25"/>
      <c r="I387" s="25"/>
      <c r="J387" s="26"/>
      <c r="K387" s="26"/>
      <c r="L387" s="29" t="s">
        <v>135</v>
      </c>
      <c r="M387" s="12">
        <v>5121</v>
      </c>
      <c r="N387" s="183">
        <f t="shared" si="68"/>
        <v>0</v>
      </c>
      <c r="O387" s="183"/>
      <c r="P387" s="183"/>
      <c r="Q387" s="161"/>
      <c r="R387" s="161"/>
      <c r="S387" s="438"/>
      <c r="T387" s="161"/>
      <c r="U387" s="161"/>
      <c r="V387" s="161"/>
    </row>
    <row r="388" spans="1:22" ht="16.2" hidden="1">
      <c r="A388" s="122" t="str">
        <f t="shared" si="66"/>
        <v>71060601025113</v>
      </c>
      <c r="B388" s="124" t="s">
        <v>439</v>
      </c>
      <c r="C388" s="117" t="s">
        <v>157</v>
      </c>
      <c r="D388" s="118" t="s">
        <v>157</v>
      </c>
      <c r="E388" s="119" t="s">
        <v>106</v>
      </c>
      <c r="F388" s="120" t="s">
        <v>140</v>
      </c>
      <c r="G388" s="121">
        <v>5113</v>
      </c>
      <c r="H388" s="25"/>
      <c r="I388" s="25"/>
      <c r="J388" s="26"/>
      <c r="K388" s="26"/>
      <c r="L388" s="29" t="s">
        <v>174</v>
      </c>
      <c r="M388" s="12">
        <v>5113</v>
      </c>
      <c r="N388" s="183">
        <f t="shared" si="68"/>
        <v>0</v>
      </c>
      <c r="O388" s="183"/>
      <c r="P388" s="183"/>
      <c r="Q388" s="161"/>
      <c r="R388" s="161"/>
      <c r="S388" s="438"/>
      <c r="T388" s="161"/>
      <c r="U388" s="161"/>
      <c r="V388" s="161"/>
    </row>
    <row r="389" spans="1:22" s="115" customFormat="1" ht="27.6" hidden="1">
      <c r="A389" s="122" t="str">
        <f t="shared" si="66"/>
        <v>71060601030000</v>
      </c>
      <c r="B389" s="124" t="s">
        <v>439</v>
      </c>
      <c r="C389" s="117" t="s">
        <v>157</v>
      </c>
      <c r="D389" s="118" t="s">
        <v>157</v>
      </c>
      <c r="E389" s="119" t="s">
        <v>106</v>
      </c>
      <c r="F389" s="120" t="s">
        <v>442</v>
      </c>
      <c r="G389" s="129" t="s">
        <v>440</v>
      </c>
      <c r="H389" s="45"/>
      <c r="I389" s="147"/>
      <c r="J389" s="148"/>
      <c r="K389" s="148"/>
      <c r="L389" s="27" t="s">
        <v>242</v>
      </c>
      <c r="M389" s="28"/>
      <c r="N389" s="197">
        <f>O389+P389</f>
        <v>0</v>
      </c>
      <c r="O389" s="197">
        <f>SUM(O390)</f>
        <v>0</v>
      </c>
      <c r="P389" s="197">
        <f>SUM(P390)</f>
        <v>0</v>
      </c>
      <c r="Q389" s="161"/>
      <c r="R389" s="161"/>
      <c r="S389" s="438"/>
      <c r="T389" s="161"/>
      <c r="U389" s="161"/>
      <c r="V389" s="161"/>
    </row>
    <row r="390" spans="1:22" ht="16.2" hidden="1">
      <c r="A390" s="122" t="str">
        <f t="shared" si="66"/>
        <v>71060601034251</v>
      </c>
      <c r="B390" s="124" t="s">
        <v>439</v>
      </c>
      <c r="C390" s="117" t="s">
        <v>157</v>
      </c>
      <c r="D390" s="118" t="s">
        <v>157</v>
      </c>
      <c r="E390" s="119" t="s">
        <v>106</v>
      </c>
      <c r="F390" s="120" t="s">
        <v>442</v>
      </c>
      <c r="G390" s="121">
        <v>4251</v>
      </c>
      <c r="H390" s="17"/>
      <c r="I390" s="25"/>
      <c r="J390" s="26"/>
      <c r="K390" s="26"/>
      <c r="L390" s="32" t="s">
        <v>115</v>
      </c>
      <c r="M390" s="33">
        <v>4213</v>
      </c>
      <c r="N390" s="183">
        <f t="shared" si="68"/>
        <v>0</v>
      </c>
      <c r="O390" s="183"/>
      <c r="P390" s="183"/>
      <c r="Q390" s="161"/>
      <c r="R390" s="161"/>
      <c r="S390" s="438"/>
      <c r="T390" s="161"/>
      <c r="U390" s="161"/>
      <c r="V390" s="161"/>
    </row>
    <row r="391" spans="1:22" ht="16.2" hidden="1">
      <c r="A391" s="122" t="str">
        <f t="shared" si="66"/>
        <v>71060601034269</v>
      </c>
      <c r="B391" s="124" t="s">
        <v>439</v>
      </c>
      <c r="C391" s="117" t="s">
        <v>157</v>
      </c>
      <c r="D391" s="118" t="s">
        <v>157</v>
      </c>
      <c r="E391" s="119" t="s">
        <v>106</v>
      </c>
      <c r="F391" s="120" t="s">
        <v>442</v>
      </c>
      <c r="G391" s="121">
        <v>4269</v>
      </c>
      <c r="H391" s="45"/>
      <c r="I391" s="147"/>
      <c r="J391" s="148"/>
      <c r="K391" s="148"/>
      <c r="L391" s="27" t="s">
        <v>887</v>
      </c>
      <c r="M391" s="28"/>
      <c r="N391" s="197">
        <f>O391+P391</f>
        <v>0</v>
      </c>
      <c r="O391" s="197">
        <f>SUM(O392:O392)</f>
        <v>0</v>
      </c>
      <c r="P391" s="197">
        <f>SUM(P392:P392)</f>
        <v>0</v>
      </c>
      <c r="Q391" s="161"/>
      <c r="R391" s="161"/>
      <c r="S391" s="438"/>
      <c r="T391" s="161"/>
      <c r="U391" s="161"/>
      <c r="V391" s="161"/>
    </row>
    <row r="392" spans="1:22" ht="16.2" hidden="1">
      <c r="A392" s="122" t="str">
        <f t="shared" si="66"/>
        <v>71060601034521</v>
      </c>
      <c r="B392" s="124" t="s">
        <v>439</v>
      </c>
      <c r="C392" s="117" t="s">
        <v>157</v>
      </c>
      <c r="D392" s="118" t="s">
        <v>157</v>
      </c>
      <c r="E392" s="119" t="s">
        <v>106</v>
      </c>
      <c r="F392" s="120" t="s">
        <v>442</v>
      </c>
      <c r="G392" s="121">
        <v>4521</v>
      </c>
      <c r="H392" s="17"/>
      <c r="I392" s="25"/>
      <c r="J392" s="26"/>
      <c r="K392" s="26"/>
      <c r="L392" s="32" t="s">
        <v>115</v>
      </c>
      <c r="M392" s="33">
        <v>4213</v>
      </c>
      <c r="N392" s="183">
        <f t="shared" si="68"/>
        <v>0</v>
      </c>
      <c r="O392" s="183"/>
      <c r="P392" s="183"/>
      <c r="Q392" s="161"/>
      <c r="R392" s="161"/>
      <c r="S392" s="438"/>
      <c r="T392" s="161"/>
      <c r="U392" s="161"/>
      <c r="V392" s="161"/>
    </row>
    <row r="393" spans="1:22" s="115" customFormat="1" ht="37.950000000000003" hidden="1" customHeight="1">
      <c r="A393" s="122" t="str">
        <f t="shared" si="66"/>
        <v>71060601040000</v>
      </c>
      <c r="B393" s="124" t="s">
        <v>439</v>
      </c>
      <c r="C393" s="117" t="s">
        <v>157</v>
      </c>
      <c r="D393" s="118" t="s">
        <v>157</v>
      </c>
      <c r="E393" s="119" t="s">
        <v>106</v>
      </c>
      <c r="F393" s="120" t="s">
        <v>155</v>
      </c>
      <c r="G393" s="129" t="s">
        <v>440</v>
      </c>
      <c r="H393" s="45"/>
      <c r="I393" s="147"/>
      <c r="J393" s="148"/>
      <c r="K393" s="148"/>
      <c r="L393" s="27" t="s">
        <v>888</v>
      </c>
      <c r="M393" s="28"/>
      <c r="N393" s="197">
        <f>O393+P393</f>
        <v>0</v>
      </c>
      <c r="O393" s="197">
        <f>SUM(O394:O395)</f>
        <v>0</v>
      </c>
      <c r="P393" s="197">
        <f>SUM(P394:P395)</f>
        <v>0</v>
      </c>
      <c r="Q393" s="161"/>
      <c r="R393" s="161"/>
      <c r="S393" s="438"/>
      <c r="T393" s="161"/>
      <c r="U393" s="161"/>
      <c r="V393" s="161"/>
    </row>
    <row r="394" spans="1:22" ht="16.8" hidden="1">
      <c r="A394" s="122" t="str">
        <f t="shared" si="66"/>
        <v>71060601044251</v>
      </c>
      <c r="B394" s="124" t="s">
        <v>439</v>
      </c>
      <c r="C394" s="117" t="s">
        <v>157</v>
      </c>
      <c r="D394" s="118" t="s">
        <v>157</v>
      </c>
      <c r="E394" s="119" t="s">
        <v>106</v>
      </c>
      <c r="F394" s="120" t="s">
        <v>155</v>
      </c>
      <c r="G394" s="121">
        <v>4251</v>
      </c>
      <c r="H394" s="17"/>
      <c r="I394" s="400"/>
      <c r="J394" s="401"/>
      <c r="K394" s="401"/>
      <c r="L394" s="32" t="s">
        <v>115</v>
      </c>
      <c r="M394" s="33">
        <v>4213</v>
      </c>
      <c r="N394" s="183">
        <f t="shared" si="68"/>
        <v>0</v>
      </c>
      <c r="O394" s="399"/>
      <c r="P394" s="399"/>
      <c r="Q394" s="161"/>
      <c r="R394" s="161"/>
      <c r="S394" s="438"/>
      <c r="T394" s="161"/>
      <c r="U394" s="161"/>
      <c r="V394" s="161"/>
    </row>
    <row r="395" spans="1:22" ht="16.8" hidden="1">
      <c r="A395" s="122" t="str">
        <f t="shared" ref="A395" si="69">CONCATENATE(B395,C395,D395,E395,F395,G395)</f>
        <v>71060601044819</v>
      </c>
      <c r="B395" s="124" t="s">
        <v>439</v>
      </c>
      <c r="C395" s="117" t="s">
        <v>157</v>
      </c>
      <c r="D395" s="118" t="s">
        <v>157</v>
      </c>
      <c r="E395" s="119" t="s">
        <v>106</v>
      </c>
      <c r="F395" s="120" t="s">
        <v>155</v>
      </c>
      <c r="G395" s="129" t="s">
        <v>88</v>
      </c>
      <c r="H395" s="25"/>
      <c r="I395" s="25"/>
      <c r="J395" s="26"/>
      <c r="K395" s="26"/>
      <c r="L395" s="30" t="s">
        <v>173</v>
      </c>
      <c r="M395" s="421">
        <v>5112</v>
      </c>
      <c r="N395" s="183">
        <f t="shared" ref="N395" si="70">O395+P395</f>
        <v>0</v>
      </c>
      <c r="O395" s="398"/>
      <c r="P395" s="398"/>
      <c r="Q395" s="161"/>
      <c r="R395" s="161"/>
      <c r="S395" s="438"/>
      <c r="T395" s="161"/>
      <c r="U395" s="161"/>
      <c r="V395" s="161"/>
    </row>
    <row r="396" spans="1:22" ht="27.6" hidden="1">
      <c r="A396" s="122" t="str">
        <f>CONCATENATE(B396,C396,D396,E396,F396,G396)</f>
        <v>71060601035112</v>
      </c>
      <c r="B396" s="124" t="s">
        <v>439</v>
      </c>
      <c r="C396" s="117" t="s">
        <v>157</v>
      </c>
      <c r="D396" s="118" t="s">
        <v>157</v>
      </c>
      <c r="E396" s="119" t="s">
        <v>106</v>
      </c>
      <c r="F396" s="120" t="s">
        <v>442</v>
      </c>
      <c r="G396" s="121">
        <v>5112</v>
      </c>
      <c r="H396" s="45"/>
      <c r="I396" s="147"/>
      <c r="J396" s="148"/>
      <c r="K396" s="148"/>
      <c r="L396" s="27" t="s">
        <v>889</v>
      </c>
      <c r="M396" s="28"/>
      <c r="N396" s="197">
        <f>O396+P396</f>
        <v>0</v>
      </c>
      <c r="O396" s="197">
        <f>SUM(O397:O397)</f>
        <v>0</v>
      </c>
      <c r="P396" s="197">
        <f>SUM(P397:P397)</f>
        <v>0</v>
      </c>
      <c r="Q396" s="161"/>
      <c r="R396" s="161"/>
      <c r="S396" s="438"/>
      <c r="T396" s="161"/>
      <c r="U396" s="161"/>
      <c r="V396" s="161"/>
    </row>
    <row r="397" spans="1:22" ht="26.4" hidden="1">
      <c r="A397" s="122" t="str">
        <f>CONCATENATE(B397,C397,D397,E397,F397,G397)</f>
        <v>71060601035113</v>
      </c>
      <c r="B397" s="124" t="s">
        <v>439</v>
      </c>
      <c r="C397" s="117" t="s">
        <v>157</v>
      </c>
      <c r="D397" s="118" t="s">
        <v>157</v>
      </c>
      <c r="E397" s="119" t="s">
        <v>106</v>
      </c>
      <c r="F397" s="120" t="s">
        <v>442</v>
      </c>
      <c r="G397" s="121">
        <v>5113</v>
      </c>
      <c r="H397" s="25"/>
      <c r="I397" s="25"/>
      <c r="J397" s="26"/>
      <c r="K397" s="26"/>
      <c r="L397" s="29" t="s">
        <v>217</v>
      </c>
      <c r="M397" s="12">
        <v>4511</v>
      </c>
      <c r="N397" s="183">
        <f>O397+P397</f>
        <v>0</v>
      </c>
      <c r="O397" s="183"/>
      <c r="P397" s="183"/>
      <c r="Q397" s="161"/>
      <c r="R397" s="161"/>
      <c r="S397" s="438"/>
      <c r="T397" s="161"/>
      <c r="U397" s="161"/>
      <c r="V397" s="161"/>
    </row>
    <row r="398" spans="1:22" ht="27.6" hidden="1">
      <c r="A398" s="122" t="str">
        <f t="shared" si="66"/>
        <v>71060601044639</v>
      </c>
      <c r="B398" s="124" t="s">
        <v>439</v>
      </c>
      <c r="C398" s="117" t="s">
        <v>157</v>
      </c>
      <c r="D398" s="118" t="s">
        <v>157</v>
      </c>
      <c r="E398" s="119" t="s">
        <v>106</v>
      </c>
      <c r="F398" s="120" t="s">
        <v>155</v>
      </c>
      <c r="G398" s="121">
        <v>4639</v>
      </c>
      <c r="H398" s="45"/>
      <c r="I398" s="147"/>
      <c r="J398" s="148"/>
      <c r="K398" s="148"/>
      <c r="L398" s="27" t="s">
        <v>890</v>
      </c>
      <c r="M398" s="28"/>
      <c r="N398" s="197">
        <f>O398+P398</f>
        <v>0</v>
      </c>
      <c r="O398" s="197">
        <f>SUM(O399:O401)</f>
        <v>0</v>
      </c>
      <c r="P398" s="197">
        <f>SUM(P399:P401)</f>
        <v>0</v>
      </c>
      <c r="Q398" s="161"/>
      <c r="R398" s="161"/>
      <c r="S398" s="438"/>
      <c r="T398" s="161"/>
      <c r="U398" s="161"/>
      <c r="V398" s="161"/>
    </row>
    <row r="399" spans="1:22" s="115" customFormat="1" ht="18" hidden="1" customHeight="1">
      <c r="A399" s="122" t="str">
        <f t="shared" si="66"/>
        <v>71080101010000</v>
      </c>
      <c r="B399" s="124" t="s">
        <v>439</v>
      </c>
      <c r="C399" s="117" t="s">
        <v>185</v>
      </c>
      <c r="D399" s="118" t="s">
        <v>106</v>
      </c>
      <c r="E399" s="119" t="s">
        <v>106</v>
      </c>
      <c r="F399" s="120" t="s">
        <v>106</v>
      </c>
      <c r="G399" s="129" t="s">
        <v>440</v>
      </c>
      <c r="H399" s="177"/>
      <c r="I399" s="194"/>
      <c r="J399" s="201"/>
      <c r="K399" s="202"/>
      <c r="L399" s="203" t="s">
        <v>142</v>
      </c>
      <c r="M399" s="13">
        <v>4251</v>
      </c>
      <c r="N399" s="183">
        <f t="shared" ref="N399" si="71">O399+P399</f>
        <v>0</v>
      </c>
      <c r="O399" s="183"/>
      <c r="P399" s="183"/>
      <c r="Q399" s="161"/>
      <c r="R399" s="161"/>
      <c r="S399" s="438"/>
      <c r="T399" s="161"/>
      <c r="U399" s="161"/>
      <c r="V399" s="161"/>
    </row>
    <row r="400" spans="1:22" ht="16.8" hidden="1">
      <c r="A400" s="122" t="str">
        <f t="shared" si="66"/>
        <v>71060601044819</v>
      </c>
      <c r="B400" s="124" t="s">
        <v>439</v>
      </c>
      <c r="C400" s="117" t="s">
        <v>157</v>
      </c>
      <c r="D400" s="118" t="s">
        <v>157</v>
      </c>
      <c r="E400" s="119" t="s">
        <v>106</v>
      </c>
      <c r="F400" s="120" t="s">
        <v>155</v>
      </c>
      <c r="G400" s="129" t="s">
        <v>88</v>
      </c>
      <c r="H400" s="25"/>
      <c r="I400" s="25"/>
      <c r="J400" s="26"/>
      <c r="K400" s="26"/>
      <c r="L400" s="30" t="s">
        <v>173</v>
      </c>
      <c r="M400" s="421">
        <v>5112</v>
      </c>
      <c r="N400" s="183">
        <f t="shared" si="68"/>
        <v>0</v>
      </c>
      <c r="O400" s="398"/>
      <c r="P400" s="398"/>
      <c r="Q400" s="161"/>
      <c r="R400" s="161"/>
      <c r="S400" s="438"/>
      <c r="T400" s="161"/>
      <c r="U400" s="161"/>
      <c r="V400" s="161"/>
    </row>
    <row r="401" spans="1:22" ht="16.8" hidden="1">
      <c r="A401" s="122" t="str">
        <f t="shared" si="66"/>
        <v>71060601045113</v>
      </c>
      <c r="B401" s="124" t="s">
        <v>439</v>
      </c>
      <c r="C401" s="117" t="s">
        <v>157</v>
      </c>
      <c r="D401" s="118" t="s">
        <v>157</v>
      </c>
      <c r="E401" s="119" t="s">
        <v>106</v>
      </c>
      <c r="F401" s="120" t="s">
        <v>155</v>
      </c>
      <c r="G401" s="121">
        <v>5113</v>
      </c>
      <c r="H401" s="25"/>
      <c r="I401" s="25"/>
      <c r="J401" s="26"/>
      <c r="K401" s="26"/>
      <c r="L401" s="29" t="s">
        <v>174</v>
      </c>
      <c r="M401" s="422">
        <v>5113</v>
      </c>
      <c r="N401" s="183">
        <f t="shared" si="68"/>
        <v>0</v>
      </c>
      <c r="O401" s="398"/>
      <c r="P401" s="398"/>
      <c r="Q401" s="161"/>
      <c r="R401" s="161"/>
      <c r="S401" s="438"/>
      <c r="T401" s="161"/>
      <c r="U401" s="161"/>
      <c r="V401" s="161"/>
    </row>
    <row r="402" spans="1:22" ht="21" hidden="1" customHeight="1">
      <c r="B402" s="124"/>
      <c r="H402" s="45"/>
      <c r="I402" s="147"/>
      <c r="J402" s="148"/>
      <c r="K402" s="148"/>
      <c r="L402" s="27" t="s">
        <v>891</v>
      </c>
      <c r="M402" s="28"/>
      <c r="N402" s="197">
        <f>O402+P402</f>
        <v>0</v>
      </c>
      <c r="O402" s="197">
        <f>SUM(O403:O403)</f>
        <v>0</v>
      </c>
      <c r="P402" s="197">
        <f>SUM(P403:P403)</f>
        <v>0</v>
      </c>
      <c r="Q402" s="161"/>
      <c r="R402" s="161"/>
      <c r="S402" s="438"/>
      <c r="T402" s="161"/>
      <c r="U402" s="161"/>
      <c r="V402" s="161"/>
    </row>
    <row r="403" spans="1:22" ht="16.8" hidden="1">
      <c r="A403" s="122" t="str">
        <f t="shared" ref="A403" si="72">CONCATENATE(B403,C403,D403,E403,F403,G403)</f>
        <v>71060601044251</v>
      </c>
      <c r="B403" s="124" t="s">
        <v>439</v>
      </c>
      <c r="C403" s="117" t="s">
        <v>157</v>
      </c>
      <c r="D403" s="118" t="s">
        <v>157</v>
      </c>
      <c r="E403" s="119" t="s">
        <v>106</v>
      </c>
      <c r="F403" s="120" t="s">
        <v>155</v>
      </c>
      <c r="G403" s="121">
        <v>4251</v>
      </c>
      <c r="H403" s="17"/>
      <c r="I403" s="400"/>
      <c r="J403" s="401"/>
      <c r="K403" s="401"/>
      <c r="L403" s="32" t="s">
        <v>115</v>
      </c>
      <c r="M403" s="33">
        <v>4213</v>
      </c>
      <c r="N403" s="183">
        <f t="shared" ref="N403" si="73">O403+P403</f>
        <v>0</v>
      </c>
      <c r="O403" s="399"/>
      <c r="P403" s="399"/>
      <c r="Q403" s="161"/>
      <c r="R403" s="161"/>
      <c r="S403" s="438"/>
      <c r="T403" s="161"/>
      <c r="U403" s="161"/>
      <c r="V403" s="161"/>
    </row>
    <row r="404" spans="1:22" ht="21" hidden="1" customHeight="1">
      <c r="B404" s="124"/>
      <c r="H404" s="45"/>
      <c r="I404" s="147"/>
      <c r="J404" s="148"/>
      <c r="K404" s="148"/>
      <c r="L404" s="27" t="s">
        <v>907</v>
      </c>
      <c r="M404" s="28"/>
      <c r="N404" s="197">
        <f>O404+P404</f>
        <v>0</v>
      </c>
      <c r="O404" s="197">
        <f>SUM(O405:O405)</f>
        <v>0</v>
      </c>
      <c r="P404" s="197">
        <f>SUM(P405:P405)</f>
        <v>0</v>
      </c>
      <c r="Q404" s="161"/>
      <c r="R404" s="161"/>
      <c r="S404" s="438"/>
      <c r="T404" s="161"/>
      <c r="U404" s="161"/>
      <c r="V404" s="161"/>
    </row>
    <row r="405" spans="1:22" ht="16.8" hidden="1">
      <c r="A405" s="122" t="str">
        <f t="shared" ref="A405" si="74">CONCATENATE(B405,C405,D405,E405,F405,G405)</f>
        <v>71060601044819</v>
      </c>
      <c r="B405" s="124" t="s">
        <v>439</v>
      </c>
      <c r="C405" s="117" t="s">
        <v>157</v>
      </c>
      <c r="D405" s="118" t="s">
        <v>157</v>
      </c>
      <c r="E405" s="119" t="s">
        <v>106</v>
      </c>
      <c r="F405" s="120" t="s">
        <v>155</v>
      </c>
      <c r="G405" s="129" t="s">
        <v>88</v>
      </c>
      <c r="H405" s="25"/>
      <c r="I405" s="25"/>
      <c r="J405" s="26"/>
      <c r="K405" s="26"/>
      <c r="L405" s="30" t="s">
        <v>173</v>
      </c>
      <c r="M405" s="421">
        <v>5112</v>
      </c>
      <c r="N405" s="183">
        <f t="shared" ref="N405" si="75">O405+P405</f>
        <v>0</v>
      </c>
      <c r="O405" s="398"/>
      <c r="P405" s="398"/>
      <c r="Q405" s="161"/>
      <c r="R405" s="161"/>
      <c r="S405" s="438"/>
      <c r="T405" s="161"/>
      <c r="U405" s="161"/>
      <c r="V405" s="161"/>
    </row>
    <row r="406" spans="1:22" ht="27.6" hidden="1">
      <c r="B406" s="124"/>
      <c r="H406" s="180">
        <v>2600</v>
      </c>
      <c r="I406" s="212" t="s">
        <v>157</v>
      </c>
      <c r="J406" s="213">
        <v>0</v>
      </c>
      <c r="K406" s="213">
        <v>0</v>
      </c>
      <c r="L406" s="162" t="s">
        <v>246</v>
      </c>
      <c r="M406" s="174"/>
      <c r="N406" s="163">
        <f>+N408+N418+N424+N441</f>
        <v>0</v>
      </c>
      <c r="O406" s="163">
        <f>+O408+O418+O424+O441</f>
        <v>0</v>
      </c>
      <c r="P406" s="163">
        <f>+P408+P418+P424+P441</f>
        <v>0</v>
      </c>
      <c r="Q406" s="161"/>
      <c r="R406" s="161"/>
      <c r="S406" s="438"/>
      <c r="T406" s="161"/>
      <c r="U406" s="161"/>
      <c r="V406" s="161"/>
    </row>
    <row r="407" spans="1:22" s="115" customFormat="1" ht="16.2" hidden="1">
      <c r="A407" s="122" t="str">
        <f t="shared" si="66"/>
        <v>71060601050000</v>
      </c>
      <c r="B407" s="124" t="s">
        <v>439</v>
      </c>
      <c r="C407" s="117" t="s">
        <v>157</v>
      </c>
      <c r="D407" s="118" t="s">
        <v>157</v>
      </c>
      <c r="E407" s="119" t="s">
        <v>106</v>
      </c>
      <c r="F407" s="120" t="s">
        <v>149</v>
      </c>
      <c r="G407" s="129" t="s">
        <v>440</v>
      </c>
      <c r="H407" s="25"/>
      <c r="I407" s="18"/>
      <c r="J407" s="19"/>
      <c r="K407" s="19"/>
      <c r="L407" s="30" t="s">
        <v>108</v>
      </c>
      <c r="M407" s="178"/>
      <c r="N407" s="191"/>
      <c r="O407" s="191"/>
      <c r="P407" s="191"/>
      <c r="Q407" s="161"/>
      <c r="R407" s="161"/>
      <c r="S407" s="438"/>
      <c r="T407" s="161"/>
      <c r="U407" s="161"/>
      <c r="V407" s="161"/>
    </row>
    <row r="408" spans="1:22" ht="16.2" hidden="1">
      <c r="A408" s="122" t="str">
        <f t="shared" si="66"/>
        <v>71060601054861</v>
      </c>
      <c r="B408" s="124" t="s">
        <v>439</v>
      </c>
      <c r="C408" s="117" t="s">
        <v>157</v>
      </c>
      <c r="D408" s="118" t="s">
        <v>157</v>
      </c>
      <c r="E408" s="119" t="s">
        <v>106</v>
      </c>
      <c r="F408" s="120" t="s">
        <v>149</v>
      </c>
      <c r="G408" s="121">
        <v>4861</v>
      </c>
      <c r="H408" s="165">
        <v>2610</v>
      </c>
      <c r="I408" s="166" t="s">
        <v>157</v>
      </c>
      <c r="J408" s="167">
        <v>1</v>
      </c>
      <c r="K408" s="167">
        <v>0</v>
      </c>
      <c r="L408" s="168" t="s">
        <v>247</v>
      </c>
      <c r="M408" s="176"/>
      <c r="N408" s="188">
        <f>+N410</f>
        <v>0</v>
      </c>
      <c r="O408" s="188">
        <f>+O410</f>
        <v>0</v>
      </c>
      <c r="P408" s="188">
        <f>+P410</f>
        <v>0</v>
      </c>
      <c r="Q408" s="161"/>
      <c r="R408" s="161"/>
      <c r="S408" s="438"/>
      <c r="T408" s="161"/>
      <c r="U408" s="161"/>
      <c r="V408" s="161"/>
    </row>
    <row r="409" spans="1:22" s="115" customFormat="1" ht="16.2" hidden="1">
      <c r="A409" s="122" t="str">
        <f t="shared" si="66"/>
        <v>71060601060000</v>
      </c>
      <c r="B409" s="124" t="s">
        <v>439</v>
      </c>
      <c r="C409" s="117" t="s">
        <v>157</v>
      </c>
      <c r="D409" s="118" t="s">
        <v>157</v>
      </c>
      <c r="E409" s="119" t="s">
        <v>106</v>
      </c>
      <c r="F409" s="120" t="s">
        <v>157</v>
      </c>
      <c r="G409" s="129" t="s">
        <v>440</v>
      </c>
      <c r="H409" s="25"/>
      <c r="I409" s="18"/>
      <c r="J409" s="19"/>
      <c r="K409" s="19"/>
      <c r="L409" s="30" t="s">
        <v>110</v>
      </c>
      <c r="M409" s="31"/>
      <c r="N409" s="190"/>
      <c r="O409" s="190"/>
      <c r="P409" s="190"/>
      <c r="Q409" s="161"/>
      <c r="R409" s="161"/>
      <c r="S409" s="438"/>
      <c r="T409" s="161"/>
      <c r="U409" s="161"/>
      <c r="V409" s="161"/>
    </row>
    <row r="410" spans="1:22" ht="16.2" hidden="1">
      <c r="A410" s="122" t="str">
        <f t="shared" si="66"/>
        <v>71060601064638</v>
      </c>
      <c r="B410" s="124" t="s">
        <v>439</v>
      </c>
      <c r="C410" s="117" t="s">
        <v>157</v>
      </c>
      <c r="D410" s="118" t="s">
        <v>157</v>
      </c>
      <c r="E410" s="119" t="s">
        <v>106</v>
      </c>
      <c r="F410" s="120" t="s">
        <v>157</v>
      </c>
      <c r="G410" s="121">
        <v>4638</v>
      </c>
      <c r="H410" s="151" t="s">
        <v>89</v>
      </c>
      <c r="I410" s="152" t="s">
        <v>157</v>
      </c>
      <c r="J410" s="153" t="s">
        <v>82</v>
      </c>
      <c r="K410" s="153" t="s">
        <v>82</v>
      </c>
      <c r="L410" s="154" t="s">
        <v>247</v>
      </c>
      <c r="M410" s="155" t="s">
        <v>81</v>
      </c>
      <c r="N410" s="192">
        <f>+N300+N412+N414+N416</f>
        <v>0</v>
      </c>
      <c r="O410" s="192">
        <f>+O300+O412+O414+O416</f>
        <v>0</v>
      </c>
      <c r="P410" s="192">
        <f>+P300+P412+P414+P416</f>
        <v>0</v>
      </c>
      <c r="Q410" s="161"/>
      <c r="R410" s="161"/>
      <c r="S410" s="438"/>
      <c r="T410" s="161"/>
      <c r="U410" s="161"/>
      <c r="V410" s="161"/>
    </row>
    <row r="411" spans="1:22" s="115" customFormat="1" ht="16.2" hidden="1">
      <c r="A411" s="122" t="str">
        <f t="shared" si="66"/>
        <v>71060601070000</v>
      </c>
      <c r="B411" s="124" t="s">
        <v>439</v>
      </c>
      <c r="C411" s="117" t="s">
        <v>157</v>
      </c>
      <c r="D411" s="118" t="s">
        <v>157</v>
      </c>
      <c r="E411" s="119" t="s">
        <v>106</v>
      </c>
      <c r="F411" s="120" t="s">
        <v>183</v>
      </c>
      <c r="G411" s="129" t="s">
        <v>440</v>
      </c>
      <c r="H411" s="25"/>
      <c r="I411" s="25"/>
      <c r="J411" s="26"/>
      <c r="K411" s="26"/>
      <c r="L411" s="30" t="s">
        <v>108</v>
      </c>
      <c r="M411" s="31"/>
      <c r="N411" s="190"/>
      <c r="O411" s="190"/>
      <c r="P411" s="190"/>
      <c r="Q411" s="161"/>
      <c r="R411" s="161"/>
      <c r="S411" s="438"/>
      <c r="T411" s="161"/>
      <c r="U411" s="161"/>
      <c r="V411" s="161"/>
    </row>
    <row r="412" spans="1:22" ht="55.2" hidden="1">
      <c r="A412" s="122" t="str">
        <f t="shared" si="66"/>
        <v>71060601085113</v>
      </c>
      <c r="B412" s="124" t="s">
        <v>439</v>
      </c>
      <c r="C412" s="117" t="s">
        <v>157</v>
      </c>
      <c r="D412" s="118" t="s">
        <v>157</v>
      </c>
      <c r="E412" s="119" t="s">
        <v>106</v>
      </c>
      <c r="F412" s="120" t="s">
        <v>185</v>
      </c>
      <c r="G412" s="121">
        <v>5113</v>
      </c>
      <c r="H412" s="46"/>
      <c r="I412" s="147"/>
      <c r="J412" s="148"/>
      <c r="K412" s="148"/>
      <c r="L412" s="27" t="s">
        <v>892</v>
      </c>
      <c r="M412" s="28"/>
      <c r="N412" s="197">
        <f>O412+P412</f>
        <v>0</v>
      </c>
      <c r="O412" s="197">
        <f>SUM(O413:O413)</f>
        <v>0</v>
      </c>
      <c r="P412" s="197">
        <f>SUM(P413:P413)</f>
        <v>0</v>
      </c>
      <c r="Q412" s="161"/>
      <c r="R412" s="161"/>
      <c r="S412" s="438"/>
      <c r="T412" s="161"/>
      <c r="U412" s="161"/>
      <c r="V412" s="161"/>
    </row>
    <row r="413" spans="1:22" s="115" customFormat="1" ht="16.8" hidden="1">
      <c r="A413" s="122" t="str">
        <f t="shared" si="66"/>
        <v>71060601090000</v>
      </c>
      <c r="B413" s="124" t="s">
        <v>439</v>
      </c>
      <c r="C413" s="117" t="s">
        <v>157</v>
      </c>
      <c r="D413" s="118" t="s">
        <v>157</v>
      </c>
      <c r="E413" s="119" t="s">
        <v>106</v>
      </c>
      <c r="F413" s="120" t="s">
        <v>187</v>
      </c>
      <c r="G413" s="129" t="s">
        <v>440</v>
      </c>
      <c r="H413" s="25"/>
      <c r="I413" s="18"/>
      <c r="J413" s="19"/>
      <c r="K413" s="19"/>
      <c r="L413" s="30" t="s">
        <v>118</v>
      </c>
      <c r="M413" s="44">
        <v>4216</v>
      </c>
      <c r="N413" s="183">
        <f t="shared" ref="N413:N415" si="76">O413+P413</f>
        <v>0</v>
      </c>
      <c r="O413" s="399"/>
      <c r="P413" s="399"/>
      <c r="Q413" s="161"/>
      <c r="R413" s="161"/>
      <c r="S413" s="438"/>
      <c r="T413" s="161"/>
      <c r="U413" s="161"/>
      <c r="V413" s="161"/>
    </row>
    <row r="414" spans="1:22" ht="55.2" hidden="1">
      <c r="B414" s="124"/>
      <c r="H414" s="46"/>
      <c r="I414" s="147"/>
      <c r="J414" s="148"/>
      <c r="K414" s="148"/>
      <c r="L414" s="27" t="s">
        <v>893</v>
      </c>
      <c r="M414" s="28"/>
      <c r="N414" s="197">
        <f>O414+P414</f>
        <v>0</v>
      </c>
      <c r="O414" s="197">
        <f>+O415</f>
        <v>0</v>
      </c>
      <c r="P414" s="197">
        <f>+P415</f>
        <v>0</v>
      </c>
      <c r="Q414" s="161"/>
      <c r="R414" s="161"/>
      <c r="S414" s="438"/>
      <c r="T414" s="161"/>
      <c r="U414" s="161"/>
      <c r="V414" s="161"/>
    </row>
    <row r="415" spans="1:22" s="478" customFormat="1" ht="16.2" hidden="1">
      <c r="A415" s="469"/>
      <c r="B415" s="470"/>
      <c r="C415" s="471"/>
      <c r="D415" s="472"/>
      <c r="E415" s="473"/>
      <c r="F415" s="474"/>
      <c r="G415" s="475"/>
      <c r="H415" s="424"/>
      <c r="I415" s="425"/>
      <c r="J415" s="426"/>
      <c r="K415" s="426"/>
      <c r="L415" s="427" t="s">
        <v>763</v>
      </c>
      <c r="M415" s="429">
        <v>4728</v>
      </c>
      <c r="N415" s="405">
        <f t="shared" si="76"/>
        <v>0</v>
      </c>
      <c r="O415" s="405"/>
      <c r="P415" s="405"/>
      <c r="Q415" s="476"/>
      <c r="R415" s="476"/>
      <c r="S415" s="477"/>
      <c r="T415" s="476"/>
      <c r="U415" s="476"/>
      <c r="V415" s="476"/>
    </row>
    <row r="416" spans="1:22" s="182" customFormat="1" ht="27.6" hidden="1">
      <c r="A416" s="122"/>
      <c r="B416" s="124"/>
      <c r="C416" s="117"/>
      <c r="D416" s="118"/>
      <c r="E416" s="119"/>
      <c r="F416" s="120"/>
      <c r="G416" s="129"/>
      <c r="H416" s="45"/>
      <c r="I416" s="50"/>
      <c r="J416" s="51"/>
      <c r="K416" s="51"/>
      <c r="L416" s="459" t="s">
        <v>894</v>
      </c>
      <c r="M416" s="28"/>
      <c r="N416" s="197">
        <f>N417</f>
        <v>0</v>
      </c>
      <c r="O416" s="197">
        <f t="shared" ref="O416:P416" si="77">O417</f>
        <v>0</v>
      </c>
      <c r="P416" s="197">
        <f t="shared" si="77"/>
        <v>0</v>
      </c>
      <c r="Q416" s="161"/>
      <c r="R416" s="161"/>
      <c r="S416" s="438"/>
      <c r="T416" s="161"/>
      <c r="U416" s="161"/>
      <c r="V416" s="161"/>
    </row>
    <row r="417" spans="1:22" s="182" customFormat="1" ht="16.2" hidden="1">
      <c r="A417" s="122"/>
      <c r="B417" s="124"/>
      <c r="C417" s="117"/>
      <c r="D417" s="118"/>
      <c r="E417" s="119"/>
      <c r="F417" s="120"/>
      <c r="G417" s="129"/>
      <c r="H417" s="25"/>
      <c r="I417" s="18"/>
      <c r="J417" s="19"/>
      <c r="K417" s="19"/>
      <c r="L417" s="29" t="s">
        <v>348</v>
      </c>
      <c r="M417" s="12">
        <v>4729</v>
      </c>
      <c r="N417" s="183">
        <f t="shared" ref="N417" si="78">O417+P417</f>
        <v>0</v>
      </c>
      <c r="O417" s="183"/>
      <c r="P417" s="183"/>
      <c r="Q417" s="161"/>
      <c r="R417" s="161"/>
      <c r="S417" s="438"/>
      <c r="T417" s="161"/>
      <c r="U417" s="161"/>
      <c r="V417" s="161"/>
    </row>
    <row r="418" spans="1:22" ht="16.2" hidden="1">
      <c r="A418" s="122" t="str">
        <f t="shared" ref="A418:A421" si="79">CONCATENATE(B418,C418,D418,E418,F418,G418)</f>
        <v>71080000000001</v>
      </c>
      <c r="B418" s="124" t="s">
        <v>439</v>
      </c>
      <c r="C418" s="117" t="s">
        <v>185</v>
      </c>
      <c r="D418" s="118" t="s">
        <v>441</v>
      </c>
      <c r="E418" s="119" t="s">
        <v>441</v>
      </c>
      <c r="F418" s="120" t="s">
        <v>441</v>
      </c>
      <c r="G418" s="129" t="s">
        <v>96</v>
      </c>
      <c r="H418" s="165">
        <v>2630</v>
      </c>
      <c r="I418" s="166" t="s">
        <v>157</v>
      </c>
      <c r="J418" s="167">
        <v>3</v>
      </c>
      <c r="K418" s="167">
        <v>0</v>
      </c>
      <c r="L418" s="168" t="s">
        <v>251</v>
      </c>
      <c r="M418" s="176"/>
      <c r="N418" s="188">
        <f>+N420</f>
        <v>0</v>
      </c>
      <c r="O418" s="188">
        <f>+O420</f>
        <v>0</v>
      </c>
      <c r="P418" s="188">
        <f>+P420</f>
        <v>0</v>
      </c>
      <c r="Q418" s="161"/>
      <c r="R418" s="161"/>
      <c r="S418" s="438"/>
      <c r="T418" s="161"/>
      <c r="U418" s="161"/>
      <c r="V418" s="161"/>
    </row>
    <row r="419" spans="1:22" s="170" customFormat="1" ht="16.2" hidden="1">
      <c r="A419" s="122" t="str">
        <f t="shared" si="79"/>
        <v>71080100000000</v>
      </c>
      <c r="B419" s="124" t="s">
        <v>439</v>
      </c>
      <c r="C419" s="117" t="s">
        <v>185</v>
      </c>
      <c r="D419" s="118" t="s">
        <v>106</v>
      </c>
      <c r="E419" s="119" t="s">
        <v>441</v>
      </c>
      <c r="F419" s="120" t="s">
        <v>441</v>
      </c>
      <c r="G419" s="129" t="s">
        <v>440</v>
      </c>
      <c r="H419" s="25"/>
      <c r="I419" s="18"/>
      <c r="J419" s="19"/>
      <c r="K419" s="19"/>
      <c r="L419" s="30" t="s">
        <v>110</v>
      </c>
      <c r="M419" s="31"/>
      <c r="N419" s="190"/>
      <c r="O419" s="190"/>
      <c r="P419" s="190"/>
      <c r="Q419" s="161"/>
      <c r="R419" s="161"/>
      <c r="S419" s="438"/>
      <c r="T419" s="161"/>
      <c r="U419" s="161"/>
      <c r="V419" s="161"/>
    </row>
    <row r="420" spans="1:22" ht="16.2" hidden="1">
      <c r="A420" s="122" t="str">
        <f t="shared" si="79"/>
        <v>71080100000001</v>
      </c>
      <c r="B420" s="124" t="s">
        <v>439</v>
      </c>
      <c r="C420" s="117" t="s">
        <v>185</v>
      </c>
      <c r="D420" s="118" t="s">
        <v>106</v>
      </c>
      <c r="E420" s="119" t="s">
        <v>441</v>
      </c>
      <c r="F420" s="120" t="s">
        <v>441</v>
      </c>
      <c r="G420" s="129" t="s">
        <v>96</v>
      </c>
      <c r="H420" s="151">
        <v>2631</v>
      </c>
      <c r="I420" s="152" t="s">
        <v>157</v>
      </c>
      <c r="J420" s="153">
        <v>3</v>
      </c>
      <c r="K420" s="153">
        <v>1</v>
      </c>
      <c r="L420" s="154" t="s">
        <v>251</v>
      </c>
      <c r="M420" s="155"/>
      <c r="N420" s="192">
        <f>+N424+N427+N431+N433+N422</f>
        <v>0</v>
      </c>
      <c r="O420" s="192">
        <f>+O422</f>
        <v>0</v>
      </c>
      <c r="P420" s="192">
        <f>+P422</f>
        <v>0</v>
      </c>
      <c r="Q420" s="161"/>
      <c r="R420" s="161"/>
      <c r="S420" s="438"/>
      <c r="T420" s="161"/>
      <c r="U420" s="161"/>
      <c r="V420" s="161"/>
    </row>
    <row r="421" spans="1:22" s="156" customFormat="1" ht="15" hidden="1" customHeight="1">
      <c r="A421" s="122" t="str">
        <f t="shared" si="79"/>
        <v>71080101000000</v>
      </c>
      <c r="B421" s="124" t="s">
        <v>439</v>
      </c>
      <c r="C421" s="117" t="s">
        <v>185</v>
      </c>
      <c r="D421" s="118" t="s">
        <v>106</v>
      </c>
      <c r="E421" s="119" t="s">
        <v>106</v>
      </c>
      <c r="F421" s="120" t="s">
        <v>441</v>
      </c>
      <c r="G421" s="129" t="s">
        <v>440</v>
      </c>
      <c r="H421" s="25"/>
      <c r="I421" s="25"/>
      <c r="J421" s="26"/>
      <c r="K421" s="26"/>
      <c r="L421" s="30" t="s">
        <v>108</v>
      </c>
      <c r="M421" s="31"/>
      <c r="N421" s="190"/>
      <c r="O421" s="190"/>
      <c r="P421" s="190"/>
      <c r="Q421" s="161"/>
      <c r="R421" s="161"/>
      <c r="S421" s="438"/>
      <c r="T421" s="161"/>
      <c r="U421" s="161"/>
      <c r="V421" s="161"/>
    </row>
    <row r="422" spans="1:22" ht="45" hidden="1" customHeight="1">
      <c r="A422" s="122" t="str">
        <f>CONCATENATE(B422,C422,D422,E422,F422,G422)</f>
        <v>71080201000001</v>
      </c>
      <c r="B422" s="124" t="s">
        <v>439</v>
      </c>
      <c r="C422" s="117" t="s">
        <v>185</v>
      </c>
      <c r="D422" s="118" t="s">
        <v>140</v>
      </c>
      <c r="E422" s="119" t="s">
        <v>106</v>
      </c>
      <c r="F422" s="120" t="s">
        <v>441</v>
      </c>
      <c r="G422" s="129" t="s">
        <v>96</v>
      </c>
      <c r="H422" s="45"/>
      <c r="I422" s="46"/>
      <c r="J422" s="47"/>
      <c r="K422" s="47"/>
      <c r="L422" s="27" t="s">
        <v>941</v>
      </c>
      <c r="M422" s="28"/>
      <c r="N422" s="197">
        <f>O422+P422</f>
        <v>0</v>
      </c>
      <c r="O422" s="197">
        <f>SUM(O423:O423)</f>
        <v>0</v>
      </c>
      <c r="P422" s="197">
        <f>SUM(P423:P423)</f>
        <v>0</v>
      </c>
      <c r="Q422" s="161"/>
      <c r="R422" s="161"/>
      <c r="S422" s="438"/>
      <c r="T422" s="161"/>
      <c r="U422" s="161"/>
      <c r="V422" s="161"/>
    </row>
    <row r="423" spans="1:22" s="115" customFormat="1" ht="21.75" hidden="1" customHeight="1">
      <c r="A423" s="122" t="str">
        <f>CONCATENATE(B423,C423,D423,E423,F423,G423)</f>
        <v>71080201010000</v>
      </c>
      <c r="B423" s="124" t="s">
        <v>439</v>
      </c>
      <c r="C423" s="117" t="s">
        <v>185</v>
      </c>
      <c r="D423" s="118" t="s">
        <v>140</v>
      </c>
      <c r="E423" s="119" t="s">
        <v>106</v>
      </c>
      <c r="F423" s="120" t="s">
        <v>106</v>
      </c>
      <c r="G423" s="129" t="s">
        <v>440</v>
      </c>
      <c r="H423" s="25"/>
      <c r="I423" s="18"/>
      <c r="J423" s="19"/>
      <c r="K423" s="19"/>
      <c r="L423" s="30" t="s">
        <v>134</v>
      </c>
      <c r="M423" s="31">
        <v>4861</v>
      </c>
      <c r="N423" s="183">
        <f>O423+P423</f>
        <v>0</v>
      </c>
      <c r="O423" s="399"/>
      <c r="P423" s="399"/>
      <c r="Q423" s="161"/>
      <c r="R423" s="161"/>
      <c r="S423" s="438"/>
      <c r="T423" s="161"/>
      <c r="U423" s="161"/>
      <c r="V423" s="161"/>
    </row>
    <row r="424" spans="1:22" ht="16.2" hidden="1">
      <c r="A424" s="122" t="str">
        <f t="shared" si="66"/>
        <v>71080000000001</v>
      </c>
      <c r="B424" s="124" t="s">
        <v>439</v>
      </c>
      <c r="C424" s="117" t="s">
        <v>185</v>
      </c>
      <c r="D424" s="118" t="s">
        <v>441</v>
      </c>
      <c r="E424" s="119" t="s">
        <v>441</v>
      </c>
      <c r="F424" s="120" t="s">
        <v>441</v>
      </c>
      <c r="G424" s="129" t="s">
        <v>96</v>
      </c>
      <c r="H424" s="165">
        <v>2640</v>
      </c>
      <c r="I424" s="166" t="s">
        <v>157</v>
      </c>
      <c r="J424" s="167">
        <v>4</v>
      </c>
      <c r="K424" s="167">
        <v>0</v>
      </c>
      <c r="L424" s="168" t="s">
        <v>258</v>
      </c>
      <c r="M424" s="176"/>
      <c r="N424" s="188">
        <f>+N426</f>
        <v>0</v>
      </c>
      <c r="O424" s="188">
        <f>+O426</f>
        <v>0</v>
      </c>
      <c r="P424" s="188">
        <f>+P426</f>
        <v>0</v>
      </c>
      <c r="Q424" s="161"/>
      <c r="R424" s="161"/>
      <c r="S424" s="438"/>
      <c r="T424" s="161"/>
      <c r="U424" s="161"/>
      <c r="V424" s="161"/>
    </row>
    <row r="425" spans="1:22" s="170" customFormat="1" ht="16.2" hidden="1">
      <c r="A425" s="122" t="str">
        <f t="shared" si="66"/>
        <v>71080100000000</v>
      </c>
      <c r="B425" s="124" t="s">
        <v>439</v>
      </c>
      <c r="C425" s="117" t="s">
        <v>185</v>
      </c>
      <c r="D425" s="118" t="s">
        <v>106</v>
      </c>
      <c r="E425" s="119" t="s">
        <v>441</v>
      </c>
      <c r="F425" s="120" t="s">
        <v>441</v>
      </c>
      <c r="G425" s="129" t="s">
        <v>440</v>
      </c>
      <c r="H425" s="25"/>
      <c r="I425" s="18"/>
      <c r="J425" s="19"/>
      <c r="K425" s="19"/>
      <c r="L425" s="30" t="s">
        <v>110</v>
      </c>
      <c r="M425" s="31"/>
      <c r="N425" s="190"/>
      <c r="O425" s="190"/>
      <c r="P425" s="190"/>
      <c r="Q425" s="161"/>
      <c r="R425" s="161"/>
      <c r="S425" s="438"/>
      <c r="T425" s="161"/>
      <c r="U425" s="161"/>
      <c r="V425" s="161"/>
    </row>
    <row r="426" spans="1:22" ht="16.2" hidden="1">
      <c r="A426" s="122" t="str">
        <f t="shared" ref="A426:A475" si="80">CONCATENATE(B426,C426,D426,E426,F426,G426)</f>
        <v>71080100000001</v>
      </c>
      <c r="B426" s="124" t="s">
        <v>439</v>
      </c>
      <c r="C426" s="117" t="s">
        <v>185</v>
      </c>
      <c r="D426" s="118" t="s">
        <v>106</v>
      </c>
      <c r="E426" s="119" t="s">
        <v>441</v>
      </c>
      <c r="F426" s="120" t="s">
        <v>441</v>
      </c>
      <c r="G426" s="129" t="s">
        <v>96</v>
      </c>
      <c r="H426" s="151">
        <v>2641</v>
      </c>
      <c r="I426" s="152" t="s">
        <v>157</v>
      </c>
      <c r="J426" s="153">
        <v>4</v>
      </c>
      <c r="K426" s="153">
        <v>1</v>
      </c>
      <c r="L426" s="154" t="s">
        <v>259</v>
      </c>
      <c r="M426" s="155"/>
      <c r="N426" s="192">
        <f>+N430+N433+N437+N439+N428</f>
        <v>0</v>
      </c>
      <c r="O426" s="192">
        <f>+O430+O433+O437+O439+O428</f>
        <v>0</v>
      </c>
      <c r="P426" s="192">
        <f t="shared" ref="P426" si="81">+P430+P433+P437+P439+P428</f>
        <v>0</v>
      </c>
      <c r="Q426" s="161"/>
      <c r="R426" s="161"/>
      <c r="S426" s="438"/>
      <c r="T426" s="161"/>
      <c r="U426" s="161"/>
      <c r="V426" s="161"/>
    </row>
    <row r="427" spans="1:22" s="156" customFormat="1" ht="15" hidden="1" customHeight="1">
      <c r="A427" s="122" t="str">
        <f t="shared" si="80"/>
        <v>71080101000000</v>
      </c>
      <c r="B427" s="124" t="s">
        <v>439</v>
      </c>
      <c r="C427" s="117" t="s">
        <v>185</v>
      </c>
      <c r="D427" s="118" t="s">
        <v>106</v>
      </c>
      <c r="E427" s="119" t="s">
        <v>106</v>
      </c>
      <c r="F427" s="120" t="s">
        <v>441</v>
      </c>
      <c r="G427" s="129" t="s">
        <v>440</v>
      </c>
      <c r="H427" s="25"/>
      <c r="I427" s="25"/>
      <c r="J427" s="26"/>
      <c r="K427" s="26"/>
      <c r="L427" s="30" t="s">
        <v>108</v>
      </c>
      <c r="M427" s="31"/>
      <c r="N427" s="190"/>
      <c r="O427" s="190"/>
      <c r="P427" s="190"/>
      <c r="Q427" s="161"/>
      <c r="R427" s="161"/>
      <c r="S427" s="438"/>
      <c r="T427" s="161"/>
      <c r="U427" s="161"/>
      <c r="V427" s="161"/>
    </row>
    <row r="428" spans="1:22" ht="19.5" hidden="1" customHeight="1">
      <c r="A428" s="122" t="str">
        <f>CONCATENATE(B428,C428,D428,E428,F428,G428)</f>
        <v>71080201000001</v>
      </c>
      <c r="B428" s="124" t="s">
        <v>439</v>
      </c>
      <c r="C428" s="117" t="s">
        <v>185</v>
      </c>
      <c r="D428" s="118" t="s">
        <v>140</v>
      </c>
      <c r="E428" s="119" t="s">
        <v>106</v>
      </c>
      <c r="F428" s="120" t="s">
        <v>441</v>
      </c>
      <c r="G428" s="129" t="s">
        <v>96</v>
      </c>
      <c r="H428" s="45"/>
      <c r="I428" s="46"/>
      <c r="J428" s="47"/>
      <c r="K428" s="47"/>
      <c r="L428" s="27" t="s">
        <v>895</v>
      </c>
      <c r="M428" s="28"/>
      <c r="N428" s="197">
        <f>O428+P428</f>
        <v>0</v>
      </c>
      <c r="O428" s="197">
        <f>SUM(O429)</f>
        <v>0</v>
      </c>
      <c r="P428" s="197">
        <f>SUM(P429)</f>
        <v>0</v>
      </c>
      <c r="Q428" s="161"/>
      <c r="R428" s="161"/>
      <c r="S428" s="438"/>
      <c r="T428" s="161"/>
      <c r="U428" s="161"/>
      <c r="V428" s="161"/>
    </row>
    <row r="429" spans="1:22" s="115" customFormat="1" ht="21.75" hidden="1" customHeight="1">
      <c r="A429" s="122" t="str">
        <f>CONCATENATE(B429,C429,D429,E429,F429,G429)</f>
        <v>71080201010000</v>
      </c>
      <c r="B429" s="124" t="s">
        <v>439</v>
      </c>
      <c r="C429" s="117" t="s">
        <v>185</v>
      </c>
      <c r="D429" s="118" t="s">
        <v>140</v>
      </c>
      <c r="E429" s="119" t="s">
        <v>106</v>
      </c>
      <c r="F429" s="120" t="s">
        <v>106</v>
      </c>
      <c r="G429" s="129" t="s">
        <v>440</v>
      </c>
      <c r="H429" s="25"/>
      <c r="I429" s="18"/>
      <c r="J429" s="19"/>
      <c r="K429" s="19"/>
      <c r="L429" s="30" t="s">
        <v>174</v>
      </c>
      <c r="M429" s="31">
        <v>5113</v>
      </c>
      <c r="N429" s="183">
        <f>O429+P429</f>
        <v>0</v>
      </c>
      <c r="O429" s="399"/>
      <c r="P429" s="399"/>
      <c r="Q429" s="161"/>
      <c r="R429" s="161"/>
      <c r="S429" s="438"/>
      <c r="T429" s="161"/>
      <c r="U429" s="161"/>
      <c r="V429" s="161"/>
    </row>
    <row r="430" spans="1:22" ht="27.6" hidden="1">
      <c r="A430" s="122" t="str">
        <f t="shared" si="80"/>
        <v>71080101024251</v>
      </c>
      <c r="B430" s="124" t="s">
        <v>439</v>
      </c>
      <c r="C430" s="117" t="s">
        <v>185</v>
      </c>
      <c r="D430" s="118" t="s">
        <v>106</v>
      </c>
      <c r="E430" s="119" t="s">
        <v>106</v>
      </c>
      <c r="F430" s="120" t="s">
        <v>140</v>
      </c>
      <c r="G430" s="121">
        <v>4251</v>
      </c>
      <c r="H430" s="45"/>
      <c r="I430" s="46"/>
      <c r="J430" s="47"/>
      <c r="K430" s="47"/>
      <c r="L430" s="27" t="s">
        <v>260</v>
      </c>
      <c r="M430" s="28"/>
      <c r="N430" s="197">
        <f>O430+P430</f>
        <v>0</v>
      </c>
      <c r="O430" s="197">
        <f>SUM(O431:O432)</f>
        <v>0</v>
      </c>
      <c r="P430" s="197">
        <f>SUM(P431:P432)</f>
        <v>0</v>
      </c>
      <c r="Q430" s="161"/>
      <c r="R430" s="161"/>
      <c r="S430" s="438"/>
      <c r="T430" s="161"/>
      <c r="U430" s="161"/>
      <c r="V430" s="161"/>
    </row>
    <row r="431" spans="1:22" ht="26.4" hidden="1">
      <c r="A431" s="122" t="str">
        <f t="shared" si="80"/>
        <v>71080101024639</v>
      </c>
      <c r="B431" s="124" t="s">
        <v>439</v>
      </c>
      <c r="C431" s="117" t="s">
        <v>185</v>
      </c>
      <c r="D431" s="118" t="s">
        <v>106</v>
      </c>
      <c r="E431" s="119" t="s">
        <v>106</v>
      </c>
      <c r="F431" s="120" t="s">
        <v>140</v>
      </c>
      <c r="G431" s="121">
        <v>4639</v>
      </c>
      <c r="H431" s="25"/>
      <c r="I431" s="18"/>
      <c r="J431" s="19"/>
      <c r="K431" s="19"/>
      <c r="L431" s="29" t="s">
        <v>217</v>
      </c>
      <c r="M431" s="12">
        <v>4511</v>
      </c>
      <c r="N431" s="183">
        <f t="shared" ref="N431:N440" si="82">O431+P431</f>
        <v>0</v>
      </c>
      <c r="O431" s="399"/>
      <c r="P431" s="399"/>
      <c r="Q431" s="161"/>
      <c r="R431" s="161"/>
      <c r="S431" s="438"/>
      <c r="T431" s="161"/>
      <c r="U431" s="161"/>
      <c r="V431" s="161"/>
    </row>
    <row r="432" spans="1:22" ht="16.2" hidden="1">
      <c r="A432" s="122" t="str">
        <f t="shared" si="80"/>
        <v>71080101024819</v>
      </c>
      <c r="B432" s="124" t="s">
        <v>439</v>
      </c>
      <c r="C432" s="117" t="s">
        <v>185</v>
      </c>
      <c r="D432" s="118" t="s">
        <v>106</v>
      </c>
      <c r="E432" s="119" t="s">
        <v>106</v>
      </c>
      <c r="F432" s="120" t="s">
        <v>140</v>
      </c>
      <c r="G432" s="121">
        <v>4819</v>
      </c>
      <c r="H432" s="25"/>
      <c r="I432" s="18"/>
      <c r="J432" s="19"/>
      <c r="K432" s="19"/>
      <c r="L432" s="30" t="s">
        <v>134</v>
      </c>
      <c r="M432" s="31">
        <v>4861</v>
      </c>
      <c r="N432" s="183">
        <f t="shared" si="82"/>
        <v>0</v>
      </c>
      <c r="O432" s="183"/>
      <c r="P432" s="183"/>
      <c r="Q432" s="161"/>
      <c r="R432" s="161"/>
      <c r="S432" s="438"/>
      <c r="T432" s="161"/>
      <c r="U432" s="161"/>
      <c r="V432" s="161"/>
    </row>
    <row r="433" spans="1:22" ht="55.2" hidden="1">
      <c r="A433" s="122" t="str">
        <f t="shared" si="80"/>
        <v>71080101025112</v>
      </c>
      <c r="B433" s="124" t="s">
        <v>439</v>
      </c>
      <c r="C433" s="117" t="s">
        <v>185</v>
      </c>
      <c r="D433" s="118" t="s">
        <v>106</v>
      </c>
      <c r="E433" s="119" t="s">
        <v>106</v>
      </c>
      <c r="F433" s="120" t="s">
        <v>140</v>
      </c>
      <c r="G433" s="121">
        <v>5112</v>
      </c>
      <c r="H433" s="45"/>
      <c r="I433" s="46"/>
      <c r="J433" s="47"/>
      <c r="K433" s="47"/>
      <c r="L433" s="457" t="s">
        <v>896</v>
      </c>
      <c r="M433" s="28"/>
      <c r="N433" s="197">
        <f>O433+P433</f>
        <v>0</v>
      </c>
      <c r="O433" s="197">
        <f>SUM(O434:O436)</f>
        <v>0</v>
      </c>
      <c r="P433" s="197">
        <f>SUM(P434:P436)</f>
        <v>0</v>
      </c>
      <c r="Q433" s="161"/>
      <c r="R433" s="161"/>
      <c r="S433" s="438"/>
      <c r="T433" s="161"/>
      <c r="U433" s="161"/>
      <c r="V433" s="161"/>
    </row>
    <row r="434" spans="1:22" ht="26.4" hidden="1">
      <c r="A434" s="122" t="str">
        <f t="shared" si="80"/>
        <v>71080101025113</v>
      </c>
      <c r="B434" s="124" t="s">
        <v>439</v>
      </c>
      <c r="C434" s="117" t="s">
        <v>185</v>
      </c>
      <c r="D434" s="118" t="s">
        <v>106</v>
      </c>
      <c r="E434" s="119" t="s">
        <v>106</v>
      </c>
      <c r="F434" s="120" t="s">
        <v>140</v>
      </c>
      <c r="G434" s="121">
        <v>5113</v>
      </c>
      <c r="H434" s="17"/>
      <c r="I434" s="25"/>
      <c r="J434" s="26"/>
      <c r="K434" s="26"/>
      <c r="L434" s="29" t="s">
        <v>142</v>
      </c>
      <c r="M434" s="44">
        <v>4251</v>
      </c>
      <c r="N434" s="183">
        <f t="shared" si="82"/>
        <v>0</v>
      </c>
      <c r="O434" s="183"/>
      <c r="P434" s="183"/>
      <c r="Q434" s="161"/>
      <c r="R434" s="161"/>
      <c r="S434" s="438"/>
      <c r="T434" s="161"/>
      <c r="U434" s="161"/>
      <c r="V434" s="161"/>
    </row>
    <row r="435" spans="1:22" s="115" customFormat="1" ht="16.2" hidden="1">
      <c r="A435" s="122" t="str">
        <f t="shared" si="80"/>
        <v>71080101030000</v>
      </c>
      <c r="B435" s="124" t="s">
        <v>439</v>
      </c>
      <c r="C435" s="117" t="s">
        <v>185</v>
      </c>
      <c r="D435" s="118" t="s">
        <v>106</v>
      </c>
      <c r="E435" s="119" t="s">
        <v>106</v>
      </c>
      <c r="F435" s="120" t="s">
        <v>442</v>
      </c>
      <c r="G435" s="129" t="s">
        <v>440</v>
      </c>
      <c r="H435" s="37"/>
      <c r="I435" s="194"/>
      <c r="J435" s="195"/>
      <c r="K435" s="196"/>
      <c r="L435" s="36" t="s">
        <v>134</v>
      </c>
      <c r="M435" s="13">
        <v>4861</v>
      </c>
      <c r="N435" s="183">
        <f t="shared" si="82"/>
        <v>0</v>
      </c>
      <c r="O435" s="402"/>
      <c r="P435" s="402"/>
      <c r="Q435" s="161"/>
      <c r="R435" s="161"/>
      <c r="S435" s="438"/>
      <c r="T435" s="161"/>
      <c r="U435" s="161"/>
      <c r="V435" s="161"/>
    </row>
    <row r="436" spans="1:22" ht="16.2" hidden="1">
      <c r="A436" s="122" t="str">
        <f t="shared" si="80"/>
        <v>71080101034239</v>
      </c>
      <c r="B436" s="124" t="s">
        <v>439</v>
      </c>
      <c r="C436" s="117" t="s">
        <v>185</v>
      </c>
      <c r="D436" s="118" t="s">
        <v>106</v>
      </c>
      <c r="E436" s="119" t="s">
        <v>106</v>
      </c>
      <c r="F436" s="120" t="s">
        <v>442</v>
      </c>
      <c r="G436" s="121">
        <v>4239</v>
      </c>
      <c r="H436" s="25"/>
      <c r="I436" s="18"/>
      <c r="J436" s="19"/>
      <c r="K436" s="19"/>
      <c r="L436" s="30" t="s">
        <v>174</v>
      </c>
      <c r="M436" s="31">
        <v>5113</v>
      </c>
      <c r="N436" s="183">
        <f t="shared" si="82"/>
        <v>0</v>
      </c>
      <c r="O436" s="183"/>
      <c r="P436" s="183"/>
      <c r="Q436" s="161"/>
      <c r="R436" s="161"/>
      <c r="S436" s="438"/>
      <c r="T436" s="161"/>
      <c r="U436" s="161"/>
      <c r="V436" s="161"/>
    </row>
    <row r="437" spans="1:22" ht="55.2" hidden="1">
      <c r="A437" s="122" t="str">
        <f>CONCATENATE(B437,C437,D437,E437,F437,G437)</f>
        <v>71080101035121</v>
      </c>
      <c r="B437" s="124" t="s">
        <v>439</v>
      </c>
      <c r="C437" s="117" t="s">
        <v>185</v>
      </c>
      <c r="D437" s="118" t="s">
        <v>106</v>
      </c>
      <c r="E437" s="119" t="s">
        <v>106</v>
      </c>
      <c r="F437" s="120" t="s">
        <v>442</v>
      </c>
      <c r="G437" s="121" t="s">
        <v>580</v>
      </c>
      <c r="H437" s="45"/>
      <c r="I437" s="46"/>
      <c r="J437" s="47"/>
      <c r="K437" s="47"/>
      <c r="L437" s="27" t="s">
        <v>584</v>
      </c>
      <c r="M437" s="28"/>
      <c r="N437" s="197">
        <f>O437+P437</f>
        <v>0</v>
      </c>
      <c r="O437" s="197">
        <f>SUM(O438)</f>
        <v>0</v>
      </c>
      <c r="P437" s="197">
        <f>SUM(P438)</f>
        <v>0</v>
      </c>
      <c r="Q437" s="161"/>
      <c r="R437" s="161"/>
      <c r="S437" s="438"/>
      <c r="T437" s="161"/>
      <c r="U437" s="161"/>
      <c r="V437" s="161"/>
    </row>
    <row r="438" spans="1:22" s="170" customFormat="1" ht="16.2" hidden="1">
      <c r="A438" s="122" t="str">
        <f t="shared" si="80"/>
        <v>71080200000000</v>
      </c>
      <c r="B438" s="124" t="s">
        <v>439</v>
      </c>
      <c r="C438" s="117" t="s">
        <v>185</v>
      </c>
      <c r="D438" s="118" t="s">
        <v>140</v>
      </c>
      <c r="E438" s="119" t="s">
        <v>441</v>
      </c>
      <c r="F438" s="120" t="s">
        <v>441</v>
      </c>
      <c r="G438" s="129" t="s">
        <v>440</v>
      </c>
      <c r="H438" s="25"/>
      <c r="I438" s="18"/>
      <c r="J438" s="19"/>
      <c r="K438" s="19"/>
      <c r="L438" s="36" t="s">
        <v>134</v>
      </c>
      <c r="M438" s="31">
        <v>4861</v>
      </c>
      <c r="N438" s="183">
        <f t="shared" si="82"/>
        <v>0</v>
      </c>
      <c r="O438" s="402"/>
      <c r="P438" s="402"/>
      <c r="Q438" s="161"/>
      <c r="R438" s="161"/>
      <c r="S438" s="438"/>
      <c r="T438" s="161"/>
      <c r="U438" s="161"/>
      <c r="V438" s="161"/>
    </row>
    <row r="439" spans="1:22" ht="69" hidden="1">
      <c r="A439" s="122" t="str">
        <f t="shared" si="80"/>
        <v>71080200000001</v>
      </c>
      <c r="B439" s="124" t="s">
        <v>439</v>
      </c>
      <c r="C439" s="117" t="s">
        <v>185</v>
      </c>
      <c r="D439" s="118" t="s">
        <v>140</v>
      </c>
      <c r="E439" s="119" t="s">
        <v>441</v>
      </c>
      <c r="F439" s="120" t="s">
        <v>441</v>
      </c>
      <c r="G439" s="129" t="s">
        <v>96</v>
      </c>
      <c r="H439" s="45"/>
      <c r="I439" s="46"/>
      <c r="J439" s="47"/>
      <c r="K439" s="47"/>
      <c r="L439" s="27" t="s">
        <v>764</v>
      </c>
      <c r="M439" s="28"/>
      <c r="N439" s="197">
        <f>O439+P439</f>
        <v>0</v>
      </c>
      <c r="O439" s="197">
        <f>SUM(O440)</f>
        <v>0</v>
      </c>
      <c r="P439" s="197">
        <f>SUM(P440)</f>
        <v>0</v>
      </c>
      <c r="Q439" s="161"/>
      <c r="R439" s="161"/>
      <c r="S439" s="438"/>
      <c r="T439" s="161"/>
      <c r="U439" s="161"/>
      <c r="V439" s="161"/>
    </row>
    <row r="440" spans="1:22" s="156" customFormat="1" ht="16.2" hidden="1">
      <c r="A440" s="122" t="str">
        <f t="shared" si="80"/>
        <v>71080201000000</v>
      </c>
      <c r="B440" s="124" t="s">
        <v>439</v>
      </c>
      <c r="C440" s="117" t="s">
        <v>185</v>
      </c>
      <c r="D440" s="118" t="s">
        <v>140</v>
      </c>
      <c r="E440" s="119" t="s">
        <v>106</v>
      </c>
      <c r="F440" s="120" t="s">
        <v>441</v>
      </c>
      <c r="G440" s="129" t="s">
        <v>440</v>
      </c>
      <c r="H440" s="25"/>
      <c r="I440" s="18"/>
      <c r="J440" s="19"/>
      <c r="K440" s="19"/>
      <c r="L440" s="36" t="s">
        <v>134</v>
      </c>
      <c r="M440" s="31">
        <v>4861</v>
      </c>
      <c r="N440" s="183">
        <f t="shared" si="82"/>
        <v>0</v>
      </c>
      <c r="O440" s="402"/>
      <c r="P440" s="402"/>
      <c r="Q440" s="161"/>
      <c r="R440" s="161"/>
      <c r="S440" s="438"/>
      <c r="T440" s="161"/>
      <c r="U440" s="161"/>
      <c r="V440" s="161"/>
    </row>
    <row r="441" spans="1:22" ht="27.6" hidden="1">
      <c r="A441" s="122" t="str">
        <f t="shared" si="80"/>
        <v>71080202014511</v>
      </c>
      <c r="B441" s="124" t="s">
        <v>439</v>
      </c>
      <c r="C441" s="117" t="s">
        <v>185</v>
      </c>
      <c r="D441" s="118" t="s">
        <v>140</v>
      </c>
      <c r="E441" s="119" t="s">
        <v>140</v>
      </c>
      <c r="F441" s="120" t="s">
        <v>106</v>
      </c>
      <c r="G441" s="121">
        <v>4511</v>
      </c>
      <c r="H441" s="165">
        <v>2660</v>
      </c>
      <c r="I441" s="166" t="s">
        <v>157</v>
      </c>
      <c r="J441" s="167">
        <v>6</v>
      </c>
      <c r="K441" s="167">
        <v>0</v>
      </c>
      <c r="L441" s="168" t="s">
        <v>263</v>
      </c>
      <c r="M441" s="176"/>
      <c r="N441" s="188">
        <f>+N443</f>
        <v>0</v>
      </c>
      <c r="O441" s="188">
        <f>+O443</f>
        <v>0</v>
      </c>
      <c r="P441" s="188">
        <f>+P443</f>
        <v>0</v>
      </c>
      <c r="Q441" s="161"/>
      <c r="R441" s="161"/>
      <c r="S441" s="438"/>
      <c r="T441" s="161"/>
      <c r="U441" s="161"/>
      <c r="V441" s="161"/>
    </row>
    <row r="442" spans="1:22" s="115" customFormat="1" ht="16.2" hidden="1">
      <c r="A442" s="122" t="str">
        <f t="shared" si="80"/>
        <v>71080202020000</v>
      </c>
      <c r="B442" s="124" t="s">
        <v>439</v>
      </c>
      <c r="C442" s="117" t="s">
        <v>185</v>
      </c>
      <c r="D442" s="118" t="s">
        <v>140</v>
      </c>
      <c r="E442" s="119" t="s">
        <v>140</v>
      </c>
      <c r="F442" s="120" t="s">
        <v>140</v>
      </c>
      <c r="G442" s="129" t="s">
        <v>440</v>
      </c>
      <c r="H442" s="25"/>
      <c r="I442" s="18"/>
      <c r="J442" s="19"/>
      <c r="K442" s="19"/>
      <c r="L442" s="30" t="s">
        <v>110</v>
      </c>
      <c r="M442" s="31"/>
      <c r="N442" s="190"/>
      <c r="O442" s="190"/>
      <c r="P442" s="190"/>
      <c r="Q442" s="161"/>
      <c r="R442" s="161"/>
      <c r="S442" s="438"/>
      <c r="T442" s="161"/>
      <c r="U442" s="161"/>
      <c r="V442" s="161"/>
    </row>
    <row r="443" spans="1:22" ht="26.4" hidden="1">
      <c r="A443" s="122" t="str">
        <f t="shared" si="80"/>
        <v>71080202024639</v>
      </c>
      <c r="B443" s="124" t="s">
        <v>439</v>
      </c>
      <c r="C443" s="117" t="s">
        <v>185</v>
      </c>
      <c r="D443" s="118" t="s">
        <v>140</v>
      </c>
      <c r="E443" s="119" t="s">
        <v>140</v>
      </c>
      <c r="F443" s="120" t="s">
        <v>140</v>
      </c>
      <c r="G443" s="129" t="s">
        <v>86</v>
      </c>
      <c r="H443" s="151">
        <v>2661</v>
      </c>
      <c r="I443" s="152" t="s">
        <v>157</v>
      </c>
      <c r="J443" s="153">
        <v>6</v>
      </c>
      <c r="K443" s="153">
        <v>1</v>
      </c>
      <c r="L443" s="154" t="s">
        <v>263</v>
      </c>
      <c r="M443" s="155"/>
      <c r="N443" s="192">
        <f>+N445+N449+N455+N464+N473</f>
        <v>0</v>
      </c>
      <c r="O443" s="192">
        <f t="shared" ref="O443:P443" si="83">+O445+O449+O455+O464+O473</f>
        <v>0</v>
      </c>
      <c r="P443" s="192">
        <f t="shared" si="83"/>
        <v>0</v>
      </c>
      <c r="Q443" s="161"/>
      <c r="R443" s="161"/>
      <c r="S443" s="438"/>
      <c r="T443" s="161"/>
      <c r="U443" s="161"/>
      <c r="V443" s="161"/>
    </row>
    <row r="444" spans="1:22" ht="16.2" hidden="1">
      <c r="A444" s="122" t="str">
        <f t="shared" si="80"/>
        <v>71080202025113</v>
      </c>
      <c r="B444" s="124" t="s">
        <v>439</v>
      </c>
      <c r="C444" s="117" t="s">
        <v>185</v>
      </c>
      <c r="D444" s="118" t="s">
        <v>140</v>
      </c>
      <c r="E444" s="119" t="s">
        <v>140</v>
      </c>
      <c r="F444" s="120" t="s">
        <v>140</v>
      </c>
      <c r="G444" s="121">
        <v>5113</v>
      </c>
      <c r="H444" s="25"/>
      <c r="I444" s="25"/>
      <c r="J444" s="26"/>
      <c r="K444" s="26"/>
      <c r="L444" s="30" t="s">
        <v>108</v>
      </c>
      <c r="M444" s="31"/>
      <c r="N444" s="190"/>
      <c r="O444" s="190"/>
      <c r="P444" s="190"/>
      <c r="Q444" s="161"/>
      <c r="R444" s="161"/>
      <c r="S444" s="438"/>
      <c r="T444" s="161"/>
      <c r="U444" s="161"/>
      <c r="V444" s="161"/>
    </row>
    <row r="445" spans="1:22" s="156" customFormat="1" ht="27.6" hidden="1">
      <c r="A445" s="122" t="str">
        <f t="shared" si="80"/>
        <v>71080203000000</v>
      </c>
      <c r="B445" s="124" t="s">
        <v>439</v>
      </c>
      <c r="C445" s="117" t="s">
        <v>185</v>
      </c>
      <c r="D445" s="118" t="s">
        <v>140</v>
      </c>
      <c r="E445" s="119" t="s">
        <v>442</v>
      </c>
      <c r="F445" s="120" t="s">
        <v>441</v>
      </c>
      <c r="G445" s="129" t="s">
        <v>440</v>
      </c>
      <c r="H445" s="45"/>
      <c r="I445" s="147"/>
      <c r="J445" s="148"/>
      <c r="K445" s="148"/>
      <c r="L445" s="27" t="s">
        <v>264</v>
      </c>
      <c r="M445" s="28"/>
      <c r="N445" s="197">
        <f>O445+P445</f>
        <v>0</v>
      </c>
      <c r="O445" s="197">
        <f>SUM(O446:O448)</f>
        <v>0</v>
      </c>
      <c r="P445" s="197">
        <f>SUM(P446:P448)</f>
        <v>0</v>
      </c>
      <c r="Q445" s="161"/>
      <c r="R445" s="161"/>
      <c r="S445" s="438"/>
      <c r="T445" s="161"/>
      <c r="U445" s="161"/>
      <c r="V445" s="161"/>
    </row>
    <row r="446" spans="1:22" ht="26.4" hidden="1">
      <c r="A446" s="122" t="str">
        <f t="shared" si="80"/>
        <v>71080203000001</v>
      </c>
      <c r="B446" s="124" t="s">
        <v>439</v>
      </c>
      <c r="C446" s="117" t="s">
        <v>185</v>
      </c>
      <c r="D446" s="118" t="s">
        <v>140</v>
      </c>
      <c r="E446" s="119" t="s">
        <v>442</v>
      </c>
      <c r="F446" s="120" t="s">
        <v>441</v>
      </c>
      <c r="G446" s="129" t="s">
        <v>96</v>
      </c>
      <c r="H446" s="17"/>
      <c r="I446" s="25"/>
      <c r="J446" s="26"/>
      <c r="K446" s="26"/>
      <c r="L446" s="30" t="s">
        <v>142</v>
      </c>
      <c r="M446" s="44">
        <v>4251</v>
      </c>
      <c r="N446" s="183">
        <f t="shared" ref="N446:N462" si="84">O446+P446</f>
        <v>0</v>
      </c>
      <c r="O446" s="183"/>
      <c r="P446" s="183"/>
      <c r="Q446" s="161"/>
      <c r="R446" s="161"/>
      <c r="S446" s="438"/>
      <c r="T446" s="161"/>
      <c r="U446" s="161"/>
      <c r="V446" s="161"/>
    </row>
    <row r="447" spans="1:22" s="115" customFormat="1" ht="16.2" hidden="1">
      <c r="A447" s="122" t="str">
        <f t="shared" si="80"/>
        <v>71080203010000</v>
      </c>
      <c r="B447" s="124" t="s">
        <v>439</v>
      </c>
      <c r="C447" s="117" t="s">
        <v>185</v>
      </c>
      <c r="D447" s="118" t="s">
        <v>140</v>
      </c>
      <c r="E447" s="119" t="s">
        <v>442</v>
      </c>
      <c r="F447" s="120" t="s">
        <v>106</v>
      </c>
      <c r="G447" s="129" t="s">
        <v>440</v>
      </c>
      <c r="H447" s="177"/>
      <c r="I447" s="194"/>
      <c r="J447" s="201"/>
      <c r="K447" s="202"/>
      <c r="L447" s="203" t="s">
        <v>240</v>
      </c>
      <c r="M447" s="13">
        <v>4269</v>
      </c>
      <c r="N447" s="183">
        <f t="shared" si="84"/>
        <v>0</v>
      </c>
      <c r="O447" s="183"/>
      <c r="P447" s="183"/>
      <c r="Q447" s="161"/>
      <c r="R447" s="161"/>
      <c r="S447" s="438"/>
      <c r="T447" s="161"/>
      <c r="U447" s="161"/>
      <c r="V447" s="161"/>
    </row>
    <row r="448" spans="1:22" ht="26.4" hidden="1">
      <c r="A448" s="122" t="str">
        <f t="shared" si="80"/>
        <v>71080203014511</v>
      </c>
      <c r="B448" s="124" t="s">
        <v>439</v>
      </c>
      <c r="C448" s="117" t="s">
        <v>185</v>
      </c>
      <c r="D448" s="118" t="s">
        <v>140</v>
      </c>
      <c r="E448" s="119" t="s">
        <v>442</v>
      </c>
      <c r="F448" s="120" t="s">
        <v>106</v>
      </c>
      <c r="G448" s="121">
        <v>4511</v>
      </c>
      <c r="H448" s="177"/>
      <c r="I448" s="194"/>
      <c r="J448" s="201"/>
      <c r="K448" s="202"/>
      <c r="L448" s="203" t="s">
        <v>267</v>
      </c>
      <c r="M448" s="13">
        <v>4521</v>
      </c>
      <c r="N448" s="183">
        <f t="shared" si="84"/>
        <v>0</v>
      </c>
      <c r="O448" s="183"/>
      <c r="P448" s="183"/>
      <c r="Q448" s="161"/>
      <c r="R448" s="161"/>
      <c r="S448" s="438"/>
      <c r="T448" s="161"/>
      <c r="U448" s="161"/>
      <c r="V448" s="161"/>
    </row>
    <row r="449" spans="1:22" s="115" customFormat="1" ht="27.6" hidden="1">
      <c r="A449" s="122" t="str">
        <f t="shared" si="80"/>
        <v>71080203020000</v>
      </c>
      <c r="B449" s="124" t="s">
        <v>439</v>
      </c>
      <c r="C449" s="117" t="s">
        <v>185</v>
      </c>
      <c r="D449" s="118" t="s">
        <v>140</v>
      </c>
      <c r="E449" s="119" t="s">
        <v>442</v>
      </c>
      <c r="F449" s="120" t="s">
        <v>140</v>
      </c>
      <c r="G449" s="129" t="s">
        <v>440</v>
      </c>
      <c r="H449" s="45"/>
      <c r="I449" s="147"/>
      <c r="J449" s="148"/>
      <c r="K449" s="148"/>
      <c r="L449" s="27" t="s">
        <v>265</v>
      </c>
      <c r="M449" s="28"/>
      <c r="N449" s="197">
        <f>O449+P449</f>
        <v>0</v>
      </c>
      <c r="O449" s="197">
        <f>SUM(O450:O454)</f>
        <v>0</v>
      </c>
      <c r="P449" s="197">
        <f>SUM(P450:P454)</f>
        <v>0</v>
      </c>
      <c r="Q449" s="161"/>
      <c r="R449" s="161"/>
      <c r="S449" s="438"/>
      <c r="T449" s="161"/>
      <c r="U449" s="161"/>
      <c r="V449" s="161"/>
    </row>
    <row r="450" spans="1:22" ht="19.5" hidden="1" customHeight="1">
      <c r="A450" s="122" t="str">
        <f t="shared" si="80"/>
        <v>71080203025113</v>
      </c>
      <c r="B450" s="124" t="s">
        <v>439</v>
      </c>
      <c r="C450" s="117" t="s">
        <v>185</v>
      </c>
      <c r="D450" s="118" t="s">
        <v>140</v>
      </c>
      <c r="E450" s="119" t="s">
        <v>442</v>
      </c>
      <c r="F450" s="120" t="s">
        <v>140</v>
      </c>
      <c r="G450" s="121">
        <v>5113</v>
      </c>
      <c r="H450" s="17"/>
      <c r="I450" s="25"/>
      <c r="J450" s="26"/>
      <c r="K450" s="26"/>
      <c r="L450" s="30" t="s">
        <v>142</v>
      </c>
      <c r="M450" s="44">
        <v>4251</v>
      </c>
      <c r="N450" s="183">
        <f t="shared" si="84"/>
        <v>0</v>
      </c>
      <c r="O450" s="183"/>
      <c r="P450" s="183"/>
      <c r="Q450" s="161"/>
      <c r="R450" s="161"/>
      <c r="S450" s="438"/>
      <c r="T450" s="161"/>
      <c r="U450" s="161"/>
      <c r="V450" s="161"/>
    </row>
    <row r="451" spans="1:22" ht="16.2" hidden="1">
      <c r="A451" s="122" t="str">
        <f t="shared" si="80"/>
        <v>71080203025129</v>
      </c>
      <c r="B451" s="124" t="s">
        <v>439</v>
      </c>
      <c r="C451" s="117" t="s">
        <v>185</v>
      </c>
      <c r="D451" s="118" t="s">
        <v>140</v>
      </c>
      <c r="E451" s="119" t="s">
        <v>442</v>
      </c>
      <c r="F451" s="120" t="s">
        <v>140</v>
      </c>
      <c r="G451" s="121">
        <v>5129</v>
      </c>
      <c r="H451" s="17"/>
      <c r="I451" s="25"/>
      <c r="J451" s="26"/>
      <c r="K451" s="26"/>
      <c r="L451" s="30" t="s">
        <v>240</v>
      </c>
      <c r="M451" s="44">
        <v>4269</v>
      </c>
      <c r="N451" s="183">
        <f t="shared" si="84"/>
        <v>0</v>
      </c>
      <c r="O451" s="183"/>
      <c r="P451" s="183"/>
      <c r="Q451" s="161"/>
      <c r="R451" s="161"/>
      <c r="S451" s="438"/>
      <c r="T451" s="161"/>
      <c r="U451" s="161"/>
      <c r="V451" s="161"/>
    </row>
    <row r="452" spans="1:22" s="156" customFormat="1" ht="26.4" hidden="1">
      <c r="A452" s="122" t="str">
        <f t="shared" si="80"/>
        <v>71080204000000</v>
      </c>
      <c r="B452" s="124" t="s">
        <v>439</v>
      </c>
      <c r="C452" s="117" t="s">
        <v>185</v>
      </c>
      <c r="D452" s="118" t="s">
        <v>140</v>
      </c>
      <c r="E452" s="119" t="s">
        <v>155</v>
      </c>
      <c r="F452" s="120" t="s">
        <v>441</v>
      </c>
      <c r="G452" s="129" t="s">
        <v>440</v>
      </c>
      <c r="H452" s="17"/>
      <c r="I452" s="25"/>
      <c r="J452" s="26"/>
      <c r="K452" s="26"/>
      <c r="L452" s="203" t="s">
        <v>267</v>
      </c>
      <c r="M452" s="13">
        <v>4521</v>
      </c>
      <c r="N452" s="183">
        <f t="shared" si="84"/>
        <v>0</v>
      </c>
      <c r="O452" s="183"/>
      <c r="P452" s="183"/>
      <c r="Q452" s="161"/>
      <c r="R452" s="161"/>
      <c r="S452" s="438"/>
      <c r="T452" s="161"/>
      <c r="U452" s="161"/>
      <c r="V452" s="161"/>
    </row>
    <row r="453" spans="1:22" ht="16.2" hidden="1">
      <c r="A453" s="122" t="str">
        <f t="shared" si="80"/>
        <v>71080204000001</v>
      </c>
      <c r="B453" s="124" t="s">
        <v>439</v>
      </c>
      <c r="C453" s="117" t="s">
        <v>185</v>
      </c>
      <c r="D453" s="118" t="s">
        <v>140</v>
      </c>
      <c r="E453" s="119" t="s">
        <v>155</v>
      </c>
      <c r="F453" s="120" t="s">
        <v>441</v>
      </c>
      <c r="G453" s="129" t="s">
        <v>96</v>
      </c>
      <c r="H453" s="17"/>
      <c r="I453" s="25"/>
      <c r="J453" s="26"/>
      <c r="K453" s="26"/>
      <c r="L453" s="30" t="s">
        <v>173</v>
      </c>
      <c r="M453" s="31">
        <v>5112</v>
      </c>
      <c r="N453" s="183">
        <f t="shared" si="84"/>
        <v>0</v>
      </c>
      <c r="O453" s="183"/>
      <c r="P453" s="183"/>
      <c r="Q453" s="161"/>
      <c r="R453" s="161"/>
      <c r="S453" s="438"/>
      <c r="T453" s="161"/>
      <c r="U453" s="161"/>
      <c r="V453" s="161"/>
    </row>
    <row r="454" spans="1:22" s="115" customFormat="1" ht="16.2" hidden="1">
      <c r="A454" s="122" t="str">
        <f t="shared" si="80"/>
        <v>71080204010000</v>
      </c>
      <c r="B454" s="124" t="s">
        <v>439</v>
      </c>
      <c r="C454" s="117" t="s">
        <v>185</v>
      </c>
      <c r="D454" s="118" t="s">
        <v>140</v>
      </c>
      <c r="E454" s="119" t="s">
        <v>155</v>
      </c>
      <c r="F454" s="120" t="s">
        <v>106</v>
      </c>
      <c r="G454" s="129" t="s">
        <v>440</v>
      </c>
      <c r="H454" s="17"/>
      <c r="I454" s="25"/>
      <c r="J454" s="26"/>
      <c r="K454" s="26"/>
      <c r="L454" s="32" t="s">
        <v>174</v>
      </c>
      <c r="M454" s="33">
        <v>5113</v>
      </c>
      <c r="N454" s="183">
        <f t="shared" si="84"/>
        <v>0</v>
      </c>
      <c r="O454" s="183"/>
      <c r="P454" s="183"/>
      <c r="Q454" s="161"/>
      <c r="R454" s="161"/>
      <c r="S454" s="438"/>
      <c r="T454" s="161"/>
      <c r="U454" s="161"/>
      <c r="V454" s="161"/>
    </row>
    <row r="455" spans="1:22" ht="27.6" hidden="1">
      <c r="A455" s="122" t="str">
        <f t="shared" si="80"/>
        <v>71080204014216</v>
      </c>
      <c r="B455" s="124" t="s">
        <v>439</v>
      </c>
      <c r="C455" s="117" t="s">
        <v>185</v>
      </c>
      <c r="D455" s="118" t="s">
        <v>140</v>
      </c>
      <c r="E455" s="119" t="s">
        <v>155</v>
      </c>
      <c r="F455" s="120" t="s">
        <v>106</v>
      </c>
      <c r="G455" s="121">
        <v>4216</v>
      </c>
      <c r="H455" s="45"/>
      <c r="I455" s="147"/>
      <c r="J455" s="148"/>
      <c r="K455" s="148"/>
      <c r="L455" s="27" t="s">
        <v>266</v>
      </c>
      <c r="M455" s="28"/>
      <c r="N455" s="197">
        <f>O455+P455</f>
        <v>0</v>
      </c>
      <c r="O455" s="197">
        <f>SUM(O456:O463)</f>
        <v>0</v>
      </c>
      <c r="P455" s="197">
        <f>SUM(P456:P463)</f>
        <v>0</v>
      </c>
      <c r="Q455" s="161"/>
      <c r="R455" s="161"/>
      <c r="S455" s="438"/>
      <c r="T455" s="161"/>
      <c r="U455" s="161"/>
      <c r="V455" s="161"/>
    </row>
    <row r="456" spans="1:22" ht="16.2" hidden="1">
      <c r="A456" s="122" t="str">
        <f t="shared" si="80"/>
        <v>71080204014239</v>
      </c>
      <c r="B456" s="124" t="s">
        <v>439</v>
      </c>
      <c r="C456" s="117" t="s">
        <v>185</v>
      </c>
      <c r="D456" s="118" t="s">
        <v>140</v>
      </c>
      <c r="E456" s="119" t="s">
        <v>155</v>
      </c>
      <c r="F456" s="120" t="s">
        <v>106</v>
      </c>
      <c r="G456" s="121">
        <v>4239</v>
      </c>
      <c r="H456" s="17"/>
      <c r="I456" s="25"/>
      <c r="J456" s="26"/>
      <c r="K456" s="26"/>
      <c r="L456" s="29" t="s">
        <v>125</v>
      </c>
      <c r="M456" s="31">
        <v>4239</v>
      </c>
      <c r="N456" s="183">
        <f t="shared" si="84"/>
        <v>0</v>
      </c>
      <c r="O456" s="183"/>
      <c r="P456" s="183"/>
      <c r="Q456" s="161"/>
      <c r="R456" s="161"/>
      <c r="S456" s="438"/>
      <c r="T456" s="161"/>
      <c r="U456" s="161"/>
      <c r="V456" s="161"/>
    </row>
    <row r="457" spans="1:22" ht="26.4" hidden="1">
      <c r="A457" s="122" t="str">
        <f t="shared" si="80"/>
        <v>71080204014269</v>
      </c>
      <c r="B457" s="116" t="s">
        <v>439</v>
      </c>
      <c r="C457" s="117" t="s">
        <v>185</v>
      </c>
      <c r="D457" s="118" t="s">
        <v>140</v>
      </c>
      <c r="E457" s="119" t="s">
        <v>155</v>
      </c>
      <c r="F457" s="120" t="s">
        <v>106</v>
      </c>
      <c r="G457" s="121">
        <v>4269</v>
      </c>
      <c r="H457" s="17"/>
      <c r="I457" s="25"/>
      <c r="J457" s="26"/>
      <c r="K457" s="26"/>
      <c r="L457" s="30" t="s">
        <v>142</v>
      </c>
      <c r="M457" s="44">
        <v>4251</v>
      </c>
      <c r="N457" s="183">
        <f t="shared" si="84"/>
        <v>0</v>
      </c>
      <c r="O457" s="183"/>
      <c r="P457" s="183"/>
      <c r="Q457" s="161"/>
      <c r="R457" s="161"/>
      <c r="S457" s="438"/>
      <c r="T457" s="161"/>
      <c r="U457" s="161"/>
      <c r="V457" s="161"/>
    </row>
    <row r="458" spans="1:22" ht="16.2" hidden="1">
      <c r="A458" s="122" t="str">
        <f t="shared" si="80"/>
        <v>71080204014639</v>
      </c>
      <c r="B458" s="124" t="s">
        <v>439</v>
      </c>
      <c r="C458" s="117" t="s">
        <v>185</v>
      </c>
      <c r="D458" s="118" t="s">
        <v>140</v>
      </c>
      <c r="E458" s="119" t="s">
        <v>155</v>
      </c>
      <c r="F458" s="120" t="s">
        <v>106</v>
      </c>
      <c r="G458" s="121">
        <v>4639</v>
      </c>
      <c r="H458" s="17"/>
      <c r="I458" s="25"/>
      <c r="J458" s="26"/>
      <c r="K458" s="26"/>
      <c r="L458" s="30" t="s">
        <v>240</v>
      </c>
      <c r="M458" s="44">
        <v>4269</v>
      </c>
      <c r="N458" s="183">
        <f t="shared" si="84"/>
        <v>0</v>
      </c>
      <c r="O458" s="183"/>
      <c r="P458" s="183"/>
      <c r="Q458" s="161"/>
      <c r="R458" s="161"/>
      <c r="S458" s="438"/>
      <c r="T458" s="161"/>
      <c r="U458" s="161"/>
      <c r="V458" s="161"/>
    </row>
    <row r="459" spans="1:22" ht="26.4" hidden="1">
      <c r="A459" s="122" t="str">
        <f t="shared" si="80"/>
        <v>71080204014819</v>
      </c>
      <c r="B459" s="124" t="s">
        <v>439</v>
      </c>
      <c r="C459" s="117" t="s">
        <v>185</v>
      </c>
      <c r="D459" s="118" t="s">
        <v>140</v>
      </c>
      <c r="E459" s="119" t="s">
        <v>155</v>
      </c>
      <c r="F459" s="120" t="s">
        <v>106</v>
      </c>
      <c r="G459" s="129" t="s">
        <v>88</v>
      </c>
      <c r="H459" s="17"/>
      <c r="I459" s="25"/>
      <c r="J459" s="26"/>
      <c r="K459" s="26"/>
      <c r="L459" s="30" t="s">
        <v>267</v>
      </c>
      <c r="M459" s="44">
        <v>4521</v>
      </c>
      <c r="N459" s="183">
        <f t="shared" si="84"/>
        <v>0</v>
      </c>
      <c r="O459" s="183"/>
      <c r="P459" s="183"/>
      <c r="Q459" s="161"/>
      <c r="R459" s="161"/>
      <c r="S459" s="438"/>
      <c r="T459" s="161"/>
      <c r="U459" s="161"/>
      <c r="V459" s="161"/>
    </row>
    <row r="460" spans="1:22" s="115" customFormat="1" ht="26.4" hidden="1">
      <c r="A460" s="122" t="str">
        <f t="shared" si="80"/>
        <v>71080204020000</v>
      </c>
      <c r="B460" s="124" t="s">
        <v>439</v>
      </c>
      <c r="C460" s="117" t="s">
        <v>185</v>
      </c>
      <c r="D460" s="118" t="s">
        <v>140</v>
      </c>
      <c r="E460" s="119" t="s">
        <v>155</v>
      </c>
      <c r="F460" s="120" t="s">
        <v>140</v>
      </c>
      <c r="G460" s="129" t="s">
        <v>440</v>
      </c>
      <c r="H460" s="17"/>
      <c r="I460" s="25"/>
      <c r="J460" s="26"/>
      <c r="K460" s="26"/>
      <c r="L460" s="30" t="s">
        <v>219</v>
      </c>
      <c r="M460" s="31">
        <v>4819</v>
      </c>
      <c r="N460" s="183">
        <f t="shared" si="84"/>
        <v>0</v>
      </c>
      <c r="O460" s="183"/>
      <c r="P460" s="183"/>
      <c r="Q460" s="161"/>
      <c r="R460" s="161"/>
      <c r="S460" s="438"/>
      <c r="T460" s="161"/>
      <c r="U460" s="161"/>
      <c r="V460" s="161"/>
    </row>
    <row r="461" spans="1:22" ht="16.2" hidden="1">
      <c r="A461" s="122" t="str">
        <f t="shared" si="80"/>
        <v>71080204024511</v>
      </c>
      <c r="B461" s="124" t="s">
        <v>439</v>
      </c>
      <c r="C461" s="117" t="s">
        <v>185</v>
      </c>
      <c r="D461" s="118" t="s">
        <v>140</v>
      </c>
      <c r="E461" s="119" t="s">
        <v>155</v>
      </c>
      <c r="F461" s="120" t="s">
        <v>140</v>
      </c>
      <c r="G461" s="121">
        <v>4511</v>
      </c>
      <c r="H461" s="25"/>
      <c r="I461" s="25"/>
      <c r="J461" s="26"/>
      <c r="K461" s="26"/>
      <c r="L461" s="30" t="s">
        <v>173</v>
      </c>
      <c r="M461" s="31">
        <v>5112</v>
      </c>
      <c r="N461" s="183">
        <f t="shared" si="84"/>
        <v>0</v>
      </c>
      <c r="O461" s="183"/>
      <c r="P461" s="183"/>
      <c r="Q461" s="161"/>
      <c r="R461" s="161"/>
      <c r="S461" s="438"/>
      <c r="T461" s="161"/>
      <c r="U461" s="161"/>
      <c r="V461" s="161"/>
    </row>
    <row r="462" spans="1:22" s="115" customFormat="1" ht="16.8" hidden="1">
      <c r="A462" s="122" t="str">
        <f t="shared" si="80"/>
        <v>71080204030000</v>
      </c>
      <c r="B462" s="124" t="s">
        <v>439</v>
      </c>
      <c r="C462" s="117" t="s">
        <v>185</v>
      </c>
      <c r="D462" s="118" t="s">
        <v>140</v>
      </c>
      <c r="E462" s="119" t="s">
        <v>155</v>
      </c>
      <c r="F462" s="120" t="s">
        <v>442</v>
      </c>
      <c r="G462" s="129" t="s">
        <v>440</v>
      </c>
      <c r="H462" s="25"/>
      <c r="I462" s="25"/>
      <c r="J462" s="26"/>
      <c r="K462" s="26"/>
      <c r="L462" s="30" t="s">
        <v>174</v>
      </c>
      <c r="M462" s="31">
        <v>5113</v>
      </c>
      <c r="N462" s="183">
        <f t="shared" si="84"/>
        <v>0</v>
      </c>
      <c r="O462" s="398"/>
      <c r="P462" s="398"/>
      <c r="Q462" s="161"/>
      <c r="R462" s="161"/>
      <c r="S462" s="438"/>
      <c r="T462" s="161"/>
      <c r="U462" s="161"/>
      <c r="V462" s="161"/>
    </row>
    <row r="463" spans="1:22" ht="16.2" hidden="1">
      <c r="A463" s="122" t="str">
        <f t="shared" si="80"/>
        <v>71080204035113</v>
      </c>
      <c r="B463" s="124" t="s">
        <v>439</v>
      </c>
      <c r="C463" s="117" t="s">
        <v>185</v>
      </c>
      <c r="D463" s="118" t="s">
        <v>140</v>
      </c>
      <c r="E463" s="119" t="s">
        <v>155</v>
      </c>
      <c r="F463" s="120" t="s">
        <v>442</v>
      </c>
      <c r="G463" s="121">
        <v>5113</v>
      </c>
      <c r="H463" s="17"/>
      <c r="I463" s="25"/>
      <c r="J463" s="26"/>
      <c r="K463" s="26"/>
      <c r="L463" s="30" t="s">
        <v>268</v>
      </c>
      <c r="M463" s="44">
        <v>5129</v>
      </c>
      <c r="N463" s="183">
        <f>O463+P463</f>
        <v>0</v>
      </c>
      <c r="O463" s="183"/>
      <c r="P463" s="183"/>
      <c r="Q463" s="161"/>
      <c r="R463" s="161"/>
      <c r="S463" s="438"/>
      <c r="T463" s="161"/>
      <c r="U463" s="161"/>
      <c r="V463" s="161"/>
    </row>
    <row r="464" spans="1:22" s="156" customFormat="1" ht="27.6" hidden="1">
      <c r="A464" s="122" t="str">
        <f t="shared" si="80"/>
        <v>71080205000000</v>
      </c>
      <c r="B464" s="124" t="s">
        <v>439</v>
      </c>
      <c r="C464" s="117" t="s">
        <v>185</v>
      </c>
      <c r="D464" s="118" t="s">
        <v>140</v>
      </c>
      <c r="E464" s="119" t="s">
        <v>149</v>
      </c>
      <c r="F464" s="120" t="s">
        <v>441</v>
      </c>
      <c r="G464" s="129" t="s">
        <v>440</v>
      </c>
      <c r="H464" s="45"/>
      <c r="I464" s="147"/>
      <c r="J464" s="148"/>
      <c r="K464" s="148"/>
      <c r="L464" s="27" t="s">
        <v>269</v>
      </c>
      <c r="M464" s="28"/>
      <c r="N464" s="197">
        <f>O464+P464</f>
        <v>0</v>
      </c>
      <c r="O464" s="197">
        <f>SUM(O465:O472)</f>
        <v>0</v>
      </c>
      <c r="P464" s="197">
        <f>SUM(P465:P472)</f>
        <v>0</v>
      </c>
      <c r="Q464" s="161"/>
      <c r="R464" s="161"/>
      <c r="S464" s="438"/>
      <c r="T464" s="161"/>
      <c r="U464" s="161"/>
      <c r="V464" s="161"/>
    </row>
    <row r="465" spans="1:22" ht="16.2" hidden="1">
      <c r="A465" s="122" t="str">
        <f t="shared" si="80"/>
        <v>71080205000001</v>
      </c>
      <c r="B465" s="124" t="s">
        <v>439</v>
      </c>
      <c r="C465" s="117" t="s">
        <v>185</v>
      </c>
      <c r="D465" s="118" t="s">
        <v>140</v>
      </c>
      <c r="E465" s="119" t="s">
        <v>149</v>
      </c>
      <c r="F465" s="120" t="s">
        <v>441</v>
      </c>
      <c r="G465" s="129" t="s">
        <v>96</v>
      </c>
      <c r="H465" s="25"/>
      <c r="I465" s="25"/>
      <c r="J465" s="26"/>
      <c r="K465" s="26"/>
      <c r="L465" s="29" t="s">
        <v>122</v>
      </c>
      <c r="M465" s="12">
        <v>4234</v>
      </c>
      <c r="N465" s="183">
        <f>O465+P465</f>
        <v>0</v>
      </c>
      <c r="O465" s="405"/>
      <c r="P465" s="405"/>
      <c r="Q465" s="161"/>
      <c r="R465" s="161"/>
      <c r="S465" s="438"/>
      <c r="T465" s="161"/>
      <c r="U465" s="161"/>
      <c r="V465" s="161"/>
    </row>
    <row r="466" spans="1:22" s="115" customFormat="1" ht="26.4" hidden="1">
      <c r="A466" s="122" t="str">
        <f t="shared" si="80"/>
        <v>71080205010000</v>
      </c>
      <c r="B466" s="124" t="s">
        <v>439</v>
      </c>
      <c r="C466" s="117" t="s">
        <v>185</v>
      </c>
      <c r="D466" s="118" t="s">
        <v>140</v>
      </c>
      <c r="E466" s="119" t="s">
        <v>149</v>
      </c>
      <c r="F466" s="120" t="s">
        <v>106</v>
      </c>
      <c r="G466" s="129" t="s">
        <v>440</v>
      </c>
      <c r="H466" s="25"/>
      <c r="I466" s="25"/>
      <c r="J466" s="26"/>
      <c r="K466" s="26"/>
      <c r="L466" s="30" t="s">
        <v>142</v>
      </c>
      <c r="M466" s="31">
        <v>4251</v>
      </c>
      <c r="N466" s="183">
        <f t="shared" ref="N466:N475" si="85">O466+P466</f>
        <v>0</v>
      </c>
      <c r="O466" s="183"/>
      <c r="P466" s="183"/>
      <c r="Q466" s="161"/>
      <c r="R466" s="161"/>
      <c r="S466" s="438"/>
      <c r="T466" s="161"/>
      <c r="U466" s="161"/>
      <c r="V466" s="161"/>
    </row>
    <row r="467" spans="1:22" ht="16.2" hidden="1">
      <c r="A467" s="122" t="str">
        <f t="shared" si="80"/>
        <v>71080205014511</v>
      </c>
      <c r="B467" s="124" t="s">
        <v>439</v>
      </c>
      <c r="C467" s="117" t="s">
        <v>185</v>
      </c>
      <c r="D467" s="118" t="s">
        <v>140</v>
      </c>
      <c r="E467" s="119" t="s">
        <v>149</v>
      </c>
      <c r="F467" s="120" t="s">
        <v>106</v>
      </c>
      <c r="G467" s="121">
        <v>4511</v>
      </c>
      <c r="H467" s="17"/>
      <c r="I467" s="25"/>
      <c r="J467" s="26"/>
      <c r="K467" s="26"/>
      <c r="L467" s="30" t="s">
        <v>240</v>
      </c>
      <c r="M467" s="13">
        <v>4269</v>
      </c>
      <c r="N467" s="183">
        <f t="shared" si="85"/>
        <v>0</v>
      </c>
      <c r="O467" s="183"/>
      <c r="P467" s="183"/>
      <c r="Q467" s="161"/>
      <c r="R467" s="161"/>
      <c r="S467" s="438"/>
      <c r="T467" s="161"/>
      <c r="U467" s="161"/>
      <c r="V467" s="161"/>
    </row>
    <row r="468" spans="1:22" s="115" customFormat="1" ht="26.4" hidden="1">
      <c r="A468" s="122" t="str">
        <f t="shared" si="80"/>
        <v>71080205020000</v>
      </c>
      <c r="B468" s="124" t="s">
        <v>439</v>
      </c>
      <c r="C468" s="117" t="s">
        <v>185</v>
      </c>
      <c r="D468" s="118" t="s">
        <v>140</v>
      </c>
      <c r="E468" s="119" t="s">
        <v>149</v>
      </c>
      <c r="F468" s="120" t="s">
        <v>140</v>
      </c>
      <c r="G468" s="129" t="s">
        <v>440</v>
      </c>
      <c r="H468" s="17"/>
      <c r="I468" s="25"/>
      <c r="J468" s="26"/>
      <c r="K468" s="26"/>
      <c r="L468" s="30" t="s">
        <v>267</v>
      </c>
      <c r="M468" s="13">
        <v>4521</v>
      </c>
      <c r="N468" s="183">
        <f t="shared" si="85"/>
        <v>0</v>
      </c>
      <c r="O468" s="183"/>
      <c r="P468" s="183"/>
      <c r="Q468" s="161"/>
      <c r="R468" s="161"/>
      <c r="S468" s="438"/>
      <c r="T468" s="161"/>
      <c r="U468" s="161"/>
      <c r="V468" s="161"/>
    </row>
    <row r="469" spans="1:22" ht="16.2" hidden="1">
      <c r="A469" s="122" t="str">
        <f t="shared" si="80"/>
        <v>71080205024511</v>
      </c>
      <c r="B469" s="124" t="s">
        <v>439</v>
      </c>
      <c r="C469" s="117" t="s">
        <v>185</v>
      </c>
      <c r="D469" s="118" t="s">
        <v>140</v>
      </c>
      <c r="E469" s="119" t="s">
        <v>149</v>
      </c>
      <c r="F469" s="120" t="s">
        <v>140</v>
      </c>
      <c r="G469" s="121">
        <v>4511</v>
      </c>
      <c r="H469" s="25"/>
      <c r="I469" s="25"/>
      <c r="J469" s="26"/>
      <c r="K469" s="26"/>
      <c r="L469" s="32" t="s">
        <v>211</v>
      </c>
      <c r="M469" s="48">
        <v>4639</v>
      </c>
      <c r="N469" s="183">
        <f t="shared" si="85"/>
        <v>0</v>
      </c>
      <c r="O469" s="183"/>
      <c r="P469" s="183"/>
      <c r="Q469" s="161"/>
      <c r="R469" s="161"/>
      <c r="S469" s="438"/>
      <c r="T469" s="161"/>
      <c r="U469" s="161"/>
      <c r="V469" s="161"/>
    </row>
    <row r="470" spans="1:22" ht="16.2" hidden="1">
      <c r="A470" s="122" t="str">
        <f t="shared" si="80"/>
        <v>71090201044239</v>
      </c>
      <c r="B470" s="124" t="s">
        <v>439</v>
      </c>
      <c r="C470" s="117" t="s">
        <v>187</v>
      </c>
      <c r="D470" s="118" t="s">
        <v>140</v>
      </c>
      <c r="E470" s="119" t="s">
        <v>106</v>
      </c>
      <c r="F470" s="120" t="s">
        <v>155</v>
      </c>
      <c r="G470" s="121">
        <v>4239</v>
      </c>
      <c r="H470" s="25"/>
      <c r="I470" s="18"/>
      <c r="J470" s="19"/>
      <c r="K470" s="19"/>
      <c r="L470" s="30" t="s">
        <v>134</v>
      </c>
      <c r="M470" s="31">
        <v>4861</v>
      </c>
      <c r="N470" s="183">
        <f t="shared" si="85"/>
        <v>0</v>
      </c>
      <c r="O470" s="183"/>
      <c r="P470" s="437"/>
      <c r="Q470" s="161"/>
      <c r="R470" s="161"/>
      <c r="S470" s="438"/>
      <c r="T470" s="161"/>
      <c r="U470" s="161"/>
      <c r="V470" s="161"/>
    </row>
    <row r="471" spans="1:22" ht="16.2" hidden="1">
      <c r="B471" s="124"/>
      <c r="H471" s="37"/>
      <c r="I471" s="194"/>
      <c r="J471" s="195"/>
      <c r="K471" s="196"/>
      <c r="L471" s="30" t="s">
        <v>173</v>
      </c>
      <c r="M471" s="31">
        <v>5112</v>
      </c>
      <c r="N471" s="183">
        <f t="shared" si="85"/>
        <v>0</v>
      </c>
      <c r="O471" s="183"/>
      <c r="P471" s="183"/>
      <c r="Q471" s="161"/>
      <c r="R471" s="161"/>
      <c r="S471" s="438"/>
      <c r="T471" s="161"/>
      <c r="U471" s="161"/>
      <c r="V471" s="161"/>
    </row>
    <row r="472" spans="1:22" ht="16.2" hidden="1">
      <c r="B472" s="124"/>
      <c r="H472" s="25"/>
      <c r="I472" s="25"/>
      <c r="J472" s="26"/>
      <c r="K472" s="26"/>
      <c r="L472" s="30" t="s">
        <v>174</v>
      </c>
      <c r="M472" s="31">
        <v>5113</v>
      </c>
      <c r="N472" s="183">
        <f t="shared" si="85"/>
        <v>0</v>
      </c>
      <c r="O472" s="183"/>
      <c r="P472" s="183"/>
      <c r="Q472" s="161"/>
      <c r="R472" s="161"/>
      <c r="S472" s="438"/>
      <c r="T472" s="161"/>
      <c r="U472" s="161"/>
      <c r="V472" s="161"/>
    </row>
    <row r="473" spans="1:22" s="156" customFormat="1" ht="16.2" hidden="1">
      <c r="A473" s="122" t="str">
        <f t="shared" si="80"/>
        <v>71080207000000</v>
      </c>
      <c r="B473" s="124" t="s">
        <v>439</v>
      </c>
      <c r="C473" s="117" t="s">
        <v>185</v>
      </c>
      <c r="D473" s="118" t="s">
        <v>140</v>
      </c>
      <c r="E473" s="119" t="s">
        <v>183</v>
      </c>
      <c r="F473" s="120" t="s">
        <v>441</v>
      </c>
      <c r="G473" s="129" t="s">
        <v>440</v>
      </c>
      <c r="H473" s="45"/>
      <c r="I473" s="147"/>
      <c r="J473" s="148"/>
      <c r="K473" s="148"/>
      <c r="L473" s="27" t="s">
        <v>841</v>
      </c>
      <c r="M473" s="28"/>
      <c r="N473" s="197">
        <f>O473+P473</f>
        <v>0</v>
      </c>
      <c r="O473" s="197">
        <f>SUM(O474:O475)</f>
        <v>0</v>
      </c>
      <c r="P473" s="197">
        <f>SUM(P474:P475)</f>
        <v>0</v>
      </c>
      <c r="Q473" s="161"/>
      <c r="R473" s="161"/>
      <c r="S473" s="438"/>
      <c r="T473" s="161"/>
      <c r="U473" s="161"/>
      <c r="V473" s="161"/>
    </row>
    <row r="474" spans="1:22" ht="22.5" hidden="1" customHeight="1">
      <c r="A474" s="122" t="str">
        <f t="shared" si="80"/>
        <v>71080207000001</v>
      </c>
      <c r="B474" s="124" t="s">
        <v>439</v>
      </c>
      <c r="C474" s="117" t="s">
        <v>185</v>
      </c>
      <c r="D474" s="118" t="s">
        <v>140</v>
      </c>
      <c r="E474" s="119" t="s">
        <v>183</v>
      </c>
      <c r="F474" s="120" t="s">
        <v>441</v>
      </c>
      <c r="G474" s="129" t="s">
        <v>96</v>
      </c>
      <c r="H474" s="17"/>
      <c r="I474" s="400"/>
      <c r="J474" s="401"/>
      <c r="K474" s="401"/>
      <c r="L474" s="30" t="s">
        <v>142</v>
      </c>
      <c r="M474" s="31">
        <v>4251</v>
      </c>
      <c r="N474" s="183">
        <f t="shared" si="85"/>
        <v>0</v>
      </c>
      <c r="O474" s="423"/>
      <c r="P474" s="423"/>
      <c r="Q474" s="161"/>
      <c r="R474" s="161"/>
      <c r="S474" s="438"/>
      <c r="T474" s="161"/>
      <c r="U474" s="161"/>
      <c r="V474" s="161"/>
    </row>
    <row r="475" spans="1:22" s="115" customFormat="1" ht="16.8" hidden="1">
      <c r="A475" s="122" t="str">
        <f t="shared" si="80"/>
        <v>71080207010000</v>
      </c>
      <c r="B475" s="124" t="s">
        <v>439</v>
      </c>
      <c r="C475" s="117" t="s">
        <v>185</v>
      </c>
      <c r="D475" s="118" t="s">
        <v>140</v>
      </c>
      <c r="E475" s="119" t="s">
        <v>183</v>
      </c>
      <c r="F475" s="120" t="s">
        <v>106</v>
      </c>
      <c r="G475" s="129" t="s">
        <v>440</v>
      </c>
      <c r="H475" s="25"/>
      <c r="I475" s="25"/>
      <c r="J475" s="26"/>
      <c r="K475" s="26"/>
      <c r="L475" s="30" t="s">
        <v>174</v>
      </c>
      <c r="M475" s="31">
        <v>5113</v>
      </c>
      <c r="N475" s="183">
        <f t="shared" si="85"/>
        <v>0</v>
      </c>
      <c r="O475" s="398"/>
      <c r="P475" s="398"/>
      <c r="Q475" s="161"/>
      <c r="R475" s="161"/>
      <c r="S475" s="438"/>
      <c r="T475" s="161"/>
      <c r="U475" s="161"/>
      <c r="V475" s="161"/>
    </row>
    <row r="476" spans="1:22" s="156" customFormat="1" ht="16.2" hidden="1">
      <c r="A476" s="122" t="str">
        <f t="shared" ref="A476:A526" si="86">CONCATENATE(B476,C476,D476,E476,F476,G476)</f>
        <v>71080403000000</v>
      </c>
      <c r="B476" s="124" t="s">
        <v>439</v>
      </c>
      <c r="C476" s="117" t="s">
        <v>185</v>
      </c>
      <c r="D476" s="118" t="s">
        <v>155</v>
      </c>
      <c r="E476" s="119" t="s">
        <v>442</v>
      </c>
      <c r="F476" s="120" t="s">
        <v>441</v>
      </c>
      <c r="G476" s="129" t="s">
        <v>440</v>
      </c>
      <c r="H476" s="180">
        <v>2700</v>
      </c>
      <c r="I476" s="212" t="s">
        <v>183</v>
      </c>
      <c r="J476" s="213">
        <v>0</v>
      </c>
      <c r="K476" s="213">
        <v>0</v>
      </c>
      <c r="L476" s="162" t="s">
        <v>275</v>
      </c>
      <c r="M476" s="174"/>
      <c r="N476" s="163">
        <f>+N478</f>
        <v>0</v>
      </c>
      <c r="O476" s="163">
        <f t="shared" ref="O476:P476" si="87">+O478</f>
        <v>0</v>
      </c>
      <c r="P476" s="163">
        <f t="shared" si="87"/>
        <v>0</v>
      </c>
      <c r="Q476" s="161"/>
      <c r="R476" s="161"/>
      <c r="S476" s="438"/>
      <c r="T476" s="161"/>
      <c r="U476" s="161"/>
      <c r="V476" s="161"/>
    </row>
    <row r="477" spans="1:22" ht="16.2" hidden="1">
      <c r="A477" s="122" t="str">
        <f t="shared" si="86"/>
        <v>71080403000001</v>
      </c>
      <c r="B477" s="124" t="s">
        <v>439</v>
      </c>
      <c r="C477" s="117" t="s">
        <v>185</v>
      </c>
      <c r="D477" s="118" t="s">
        <v>155</v>
      </c>
      <c r="E477" s="119" t="s">
        <v>442</v>
      </c>
      <c r="F477" s="120" t="s">
        <v>441</v>
      </c>
      <c r="G477" s="129" t="s">
        <v>96</v>
      </c>
      <c r="H477" s="25"/>
      <c r="I477" s="18"/>
      <c r="J477" s="19"/>
      <c r="K477" s="19"/>
      <c r="L477" s="30" t="s">
        <v>108</v>
      </c>
      <c r="M477" s="31"/>
      <c r="N477" s="150"/>
      <c r="O477" s="150"/>
      <c r="P477" s="150"/>
      <c r="Q477" s="161"/>
      <c r="R477" s="161"/>
      <c r="S477" s="438"/>
      <c r="T477" s="161"/>
      <c r="U477" s="161"/>
      <c r="V477" s="161"/>
    </row>
    <row r="478" spans="1:22" ht="16.2" hidden="1">
      <c r="A478" s="122" t="str">
        <f t="shared" si="86"/>
        <v>71090101000001</v>
      </c>
      <c r="B478" s="124" t="s">
        <v>439</v>
      </c>
      <c r="C478" s="117" t="s">
        <v>187</v>
      </c>
      <c r="D478" s="118" t="s">
        <v>106</v>
      </c>
      <c r="E478" s="119" t="s">
        <v>106</v>
      </c>
      <c r="F478" s="120" t="s">
        <v>441</v>
      </c>
      <c r="G478" s="129" t="s">
        <v>96</v>
      </c>
      <c r="H478" s="165">
        <v>2760</v>
      </c>
      <c r="I478" s="166" t="s">
        <v>183</v>
      </c>
      <c r="J478" s="167">
        <v>6</v>
      </c>
      <c r="K478" s="167">
        <v>0</v>
      </c>
      <c r="L478" s="168" t="s">
        <v>279</v>
      </c>
      <c r="M478" s="176"/>
      <c r="N478" s="188">
        <f>+N480</f>
        <v>0</v>
      </c>
      <c r="O478" s="188">
        <f t="shared" ref="O478:P478" si="88">+O480</f>
        <v>0</v>
      </c>
      <c r="P478" s="188">
        <f t="shared" si="88"/>
        <v>0</v>
      </c>
      <c r="Q478" s="161"/>
      <c r="R478" s="161"/>
      <c r="S478" s="438"/>
      <c r="T478" s="161"/>
      <c r="U478" s="161"/>
      <c r="V478" s="161"/>
    </row>
    <row r="479" spans="1:22" s="115" customFormat="1" ht="16.2" hidden="1">
      <c r="A479" s="122" t="str">
        <f t="shared" si="86"/>
        <v>71090101010000</v>
      </c>
      <c r="B479" s="124" t="s">
        <v>439</v>
      </c>
      <c r="C479" s="117" t="s">
        <v>187</v>
      </c>
      <c r="D479" s="118" t="s">
        <v>106</v>
      </c>
      <c r="E479" s="119" t="s">
        <v>106</v>
      </c>
      <c r="F479" s="120" t="s">
        <v>106</v>
      </c>
      <c r="G479" s="129" t="s">
        <v>440</v>
      </c>
      <c r="H479" s="25"/>
      <c r="I479" s="18"/>
      <c r="J479" s="19"/>
      <c r="K479" s="19"/>
      <c r="L479" s="30" t="s">
        <v>110</v>
      </c>
      <c r="M479" s="31"/>
      <c r="N479" s="190"/>
      <c r="O479" s="190"/>
      <c r="P479" s="190"/>
      <c r="Q479" s="161"/>
      <c r="R479" s="161"/>
      <c r="S479" s="438"/>
      <c r="T479" s="161"/>
      <c r="U479" s="161"/>
      <c r="V479" s="161"/>
    </row>
    <row r="480" spans="1:22" ht="16.2" hidden="1">
      <c r="A480" s="122" t="str">
        <f t="shared" si="86"/>
        <v>71090101014239</v>
      </c>
      <c r="B480" s="124" t="s">
        <v>439</v>
      </c>
      <c r="C480" s="117" t="s">
        <v>187</v>
      </c>
      <c r="D480" s="118" t="s">
        <v>106</v>
      </c>
      <c r="E480" s="119" t="s">
        <v>106</v>
      </c>
      <c r="F480" s="120" t="s">
        <v>106</v>
      </c>
      <c r="G480" s="121">
        <v>4239</v>
      </c>
      <c r="H480" s="151">
        <v>2761</v>
      </c>
      <c r="I480" s="152" t="s">
        <v>183</v>
      </c>
      <c r="J480" s="153">
        <v>6</v>
      </c>
      <c r="K480" s="153">
        <v>1</v>
      </c>
      <c r="L480" s="154" t="s">
        <v>280</v>
      </c>
      <c r="M480" s="155"/>
      <c r="N480" s="192">
        <f>+N482+N485+N487</f>
        <v>0</v>
      </c>
      <c r="O480" s="192">
        <f>+O482+O485+O487</f>
        <v>0</v>
      </c>
      <c r="P480" s="192">
        <f>+P482+P485+P487</f>
        <v>0</v>
      </c>
      <c r="Q480" s="161"/>
      <c r="R480" s="161"/>
      <c r="S480" s="438"/>
      <c r="T480" s="161"/>
      <c r="U480" s="161"/>
      <c r="V480" s="161"/>
    </row>
    <row r="481" spans="1:235" ht="16.2" hidden="1">
      <c r="A481" s="122" t="str">
        <f t="shared" si="86"/>
        <v>71090101014511</v>
      </c>
      <c r="B481" s="124" t="s">
        <v>439</v>
      </c>
      <c r="C481" s="117" t="s">
        <v>187</v>
      </c>
      <c r="D481" s="118" t="s">
        <v>106</v>
      </c>
      <c r="E481" s="119" t="s">
        <v>106</v>
      </c>
      <c r="F481" s="120" t="s">
        <v>106</v>
      </c>
      <c r="G481" s="121">
        <v>4511</v>
      </c>
      <c r="H481" s="25"/>
      <c r="I481" s="25"/>
      <c r="J481" s="26"/>
      <c r="K481" s="26"/>
      <c r="L481" s="30" t="s">
        <v>108</v>
      </c>
      <c r="M481" s="31"/>
      <c r="N481" s="190"/>
      <c r="O481" s="190"/>
      <c r="P481" s="190"/>
      <c r="Q481" s="161"/>
      <c r="R481" s="161"/>
      <c r="S481" s="438"/>
      <c r="T481" s="161"/>
      <c r="U481" s="161"/>
      <c r="V481" s="161"/>
    </row>
    <row r="482" spans="1:235" s="115" customFormat="1" ht="38.4" hidden="1" customHeight="1">
      <c r="A482" s="122" t="str">
        <f t="shared" si="86"/>
        <v>71090101020000</v>
      </c>
      <c r="B482" s="124" t="s">
        <v>439</v>
      </c>
      <c r="C482" s="117" t="s">
        <v>187</v>
      </c>
      <c r="D482" s="118" t="s">
        <v>106</v>
      </c>
      <c r="E482" s="119" t="s">
        <v>106</v>
      </c>
      <c r="F482" s="120" t="s">
        <v>140</v>
      </c>
      <c r="G482" s="129" t="s">
        <v>440</v>
      </c>
      <c r="H482" s="45"/>
      <c r="I482" s="147"/>
      <c r="J482" s="148"/>
      <c r="K482" s="148"/>
      <c r="L482" s="27" t="s">
        <v>897</v>
      </c>
      <c r="M482" s="28"/>
      <c r="N482" s="197">
        <f>O482+P482</f>
        <v>0</v>
      </c>
      <c r="O482" s="197">
        <f>SUM(O483:O484)</f>
        <v>0</v>
      </c>
      <c r="P482" s="197">
        <f>SUM(P483:P484)</f>
        <v>0</v>
      </c>
      <c r="Q482" s="161"/>
      <c r="R482" s="161"/>
      <c r="S482" s="438"/>
      <c r="T482" s="161"/>
      <c r="U482" s="161"/>
      <c r="V482" s="161"/>
    </row>
    <row r="483" spans="1:235" ht="16.8" hidden="1">
      <c r="A483" s="122" t="str">
        <f t="shared" si="86"/>
        <v>71090101025129</v>
      </c>
      <c r="B483" s="124" t="s">
        <v>439</v>
      </c>
      <c r="C483" s="117" t="s">
        <v>187</v>
      </c>
      <c r="D483" s="118" t="s">
        <v>106</v>
      </c>
      <c r="E483" s="119" t="s">
        <v>106</v>
      </c>
      <c r="F483" s="120" t="s">
        <v>140</v>
      </c>
      <c r="G483" s="121">
        <v>5129</v>
      </c>
      <c r="H483" s="25"/>
      <c r="I483" s="25"/>
      <c r="J483" s="26"/>
      <c r="K483" s="26"/>
      <c r="L483" s="30" t="s">
        <v>136</v>
      </c>
      <c r="M483" s="31">
        <v>5122</v>
      </c>
      <c r="N483" s="183">
        <f t="shared" ref="N483" si="89">O483+P483</f>
        <v>0</v>
      </c>
      <c r="O483" s="398"/>
      <c r="P483" s="398"/>
      <c r="Q483" s="161"/>
      <c r="R483" s="161"/>
      <c r="S483" s="438"/>
      <c r="T483" s="161"/>
      <c r="U483" s="161"/>
      <c r="V483" s="161"/>
    </row>
    <row r="484" spans="1:235" s="115" customFormat="1" ht="16.8" hidden="1">
      <c r="A484" s="122" t="str">
        <f t="shared" si="86"/>
        <v>71090101030000</v>
      </c>
      <c r="B484" s="124" t="s">
        <v>439</v>
      </c>
      <c r="C484" s="117" t="s">
        <v>187</v>
      </c>
      <c r="D484" s="118" t="s">
        <v>106</v>
      </c>
      <c r="E484" s="119" t="s">
        <v>106</v>
      </c>
      <c r="F484" s="120" t="s">
        <v>442</v>
      </c>
      <c r="G484" s="129" t="s">
        <v>440</v>
      </c>
      <c r="H484" s="25"/>
      <c r="I484" s="25"/>
      <c r="J484" s="26"/>
      <c r="K484" s="26"/>
      <c r="L484" s="30" t="s">
        <v>137</v>
      </c>
      <c r="M484" s="31">
        <v>5129</v>
      </c>
      <c r="N484" s="183">
        <f t="shared" ref="N484:N486" si="90">O484+P484</f>
        <v>0</v>
      </c>
      <c r="O484" s="398"/>
      <c r="P484" s="398"/>
      <c r="Q484" s="161"/>
      <c r="R484" s="161"/>
      <c r="S484" s="438"/>
      <c r="T484" s="161"/>
      <c r="U484" s="161"/>
      <c r="V484" s="161"/>
    </row>
    <row r="485" spans="1:235" s="115" customFormat="1" ht="27.6" hidden="1">
      <c r="A485" s="122" t="str">
        <f t="shared" si="86"/>
        <v>71090101034239</v>
      </c>
      <c r="B485" s="124" t="s">
        <v>439</v>
      </c>
      <c r="C485" s="117" t="s">
        <v>187</v>
      </c>
      <c r="D485" s="118" t="s">
        <v>106</v>
      </c>
      <c r="E485" s="119" t="s">
        <v>106</v>
      </c>
      <c r="F485" s="120" t="s">
        <v>442</v>
      </c>
      <c r="G485" s="129">
        <v>4239</v>
      </c>
      <c r="H485" s="45"/>
      <c r="I485" s="147"/>
      <c r="J485" s="148"/>
      <c r="K485" s="148"/>
      <c r="L485" s="27" t="s">
        <v>282</v>
      </c>
      <c r="M485" s="28"/>
      <c r="N485" s="197">
        <f>O485+P485</f>
        <v>0</v>
      </c>
      <c r="O485" s="197">
        <f>SUM(O486)</f>
        <v>0</v>
      </c>
      <c r="P485" s="197">
        <f>SUM(P486)</f>
        <v>0</v>
      </c>
      <c r="Q485" s="161"/>
      <c r="R485" s="161"/>
      <c r="S485" s="438"/>
      <c r="T485" s="161"/>
      <c r="U485" s="161"/>
      <c r="V485" s="161"/>
    </row>
    <row r="486" spans="1:235" s="39" customFormat="1" ht="16.8" hidden="1">
      <c r="A486" s="122" t="str">
        <f t="shared" si="86"/>
        <v>71090101034511</v>
      </c>
      <c r="B486" s="124" t="s">
        <v>439</v>
      </c>
      <c r="C486" s="117" t="s">
        <v>187</v>
      </c>
      <c r="D486" s="118" t="s">
        <v>106</v>
      </c>
      <c r="E486" s="119" t="s">
        <v>106</v>
      </c>
      <c r="F486" s="120" t="s">
        <v>442</v>
      </c>
      <c r="G486" s="129" t="s">
        <v>83</v>
      </c>
      <c r="H486" s="25"/>
      <c r="I486" s="25"/>
      <c r="J486" s="26"/>
      <c r="K486" s="26"/>
      <c r="L486" s="29" t="s">
        <v>126</v>
      </c>
      <c r="M486" s="12">
        <v>4241</v>
      </c>
      <c r="N486" s="183">
        <f t="shared" si="90"/>
        <v>0</v>
      </c>
      <c r="O486" s="398"/>
      <c r="P486" s="398"/>
      <c r="Q486" s="161"/>
      <c r="R486" s="161"/>
      <c r="S486" s="438"/>
      <c r="T486" s="161"/>
      <c r="U486" s="161"/>
      <c r="V486" s="161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</row>
    <row r="487" spans="1:235" s="115" customFormat="1" ht="16.2" hidden="1">
      <c r="A487" s="122" t="str">
        <f t="shared" ref="A487:A488" si="91">CONCATENATE(B487,C487,D487,E487,F487,G487)</f>
        <v>71090101034239</v>
      </c>
      <c r="B487" s="124" t="s">
        <v>439</v>
      </c>
      <c r="C487" s="117" t="s">
        <v>187</v>
      </c>
      <c r="D487" s="118" t="s">
        <v>106</v>
      </c>
      <c r="E487" s="119" t="s">
        <v>106</v>
      </c>
      <c r="F487" s="120" t="s">
        <v>442</v>
      </c>
      <c r="G487" s="129">
        <v>4239</v>
      </c>
      <c r="H487" s="45"/>
      <c r="I487" s="147"/>
      <c r="J487" s="148"/>
      <c r="K487" s="148"/>
      <c r="L487" s="27" t="s">
        <v>908</v>
      </c>
      <c r="M487" s="28"/>
      <c r="N487" s="197">
        <f>O487+P487</f>
        <v>0</v>
      </c>
      <c r="O487" s="197">
        <f>SUM(O488)</f>
        <v>0</v>
      </c>
      <c r="P487" s="197">
        <f>SUM(P488)</f>
        <v>0</v>
      </c>
      <c r="Q487" s="161"/>
      <c r="R487" s="161"/>
      <c r="S487" s="438"/>
      <c r="T487" s="161"/>
      <c r="U487" s="161"/>
      <c r="V487" s="161"/>
    </row>
    <row r="488" spans="1:235" s="115" customFormat="1" ht="16.8" hidden="1">
      <c r="A488" s="122" t="str">
        <f t="shared" si="91"/>
        <v>71080207010000</v>
      </c>
      <c r="B488" s="124" t="s">
        <v>439</v>
      </c>
      <c r="C488" s="117" t="s">
        <v>185</v>
      </c>
      <c r="D488" s="118" t="s">
        <v>140</v>
      </c>
      <c r="E488" s="119" t="s">
        <v>183</v>
      </c>
      <c r="F488" s="120" t="s">
        <v>106</v>
      </c>
      <c r="G488" s="129" t="s">
        <v>440</v>
      </c>
      <c r="H488" s="25"/>
      <c r="I488" s="25"/>
      <c r="J488" s="26"/>
      <c r="K488" s="26"/>
      <c r="L488" s="30" t="s">
        <v>174</v>
      </c>
      <c r="M488" s="31">
        <v>5113</v>
      </c>
      <c r="N488" s="183">
        <f t="shared" ref="N488" si="92">O488+P488</f>
        <v>0</v>
      </c>
      <c r="O488" s="398"/>
      <c r="P488" s="398"/>
      <c r="Q488" s="161"/>
      <c r="R488" s="161"/>
      <c r="S488" s="438"/>
      <c r="T488" s="161"/>
      <c r="U488" s="161"/>
      <c r="V488" s="161"/>
    </row>
    <row r="489" spans="1:235" s="115" customFormat="1" ht="16.2" hidden="1">
      <c r="A489" s="122" t="str">
        <f t="shared" si="86"/>
        <v>71090102020000</v>
      </c>
      <c r="B489" s="124" t="s">
        <v>439</v>
      </c>
      <c r="C489" s="117" t="s">
        <v>187</v>
      </c>
      <c r="D489" s="118" t="s">
        <v>106</v>
      </c>
      <c r="E489" s="119" t="s">
        <v>140</v>
      </c>
      <c r="F489" s="120" t="s">
        <v>140</v>
      </c>
      <c r="G489" s="129" t="s">
        <v>440</v>
      </c>
      <c r="H489" s="180">
        <v>2800</v>
      </c>
      <c r="I489" s="212" t="s">
        <v>185</v>
      </c>
      <c r="J489" s="213">
        <v>0</v>
      </c>
      <c r="K489" s="213">
        <v>0</v>
      </c>
      <c r="L489" s="162" t="s">
        <v>284</v>
      </c>
      <c r="M489" s="174"/>
      <c r="N489" s="163">
        <f>+N491+N516+N565</f>
        <v>0</v>
      </c>
      <c r="O489" s="163">
        <f>+O491+O516+O565</f>
        <v>0</v>
      </c>
      <c r="P489" s="163">
        <f>+P491+P516+P565</f>
        <v>0</v>
      </c>
      <c r="Q489" s="161"/>
      <c r="R489" s="161"/>
      <c r="S489" s="438"/>
      <c r="T489" s="161"/>
      <c r="U489" s="161"/>
      <c r="V489" s="161"/>
    </row>
    <row r="490" spans="1:235" ht="16.2" hidden="1">
      <c r="A490" s="122" t="str">
        <f t="shared" si="86"/>
        <v>71090102024239</v>
      </c>
      <c r="B490" s="124" t="s">
        <v>439</v>
      </c>
      <c r="C490" s="117" t="s">
        <v>187</v>
      </c>
      <c r="D490" s="118" t="s">
        <v>106</v>
      </c>
      <c r="E490" s="119" t="s">
        <v>140</v>
      </c>
      <c r="F490" s="120" t="s">
        <v>140</v>
      </c>
      <c r="G490" s="121">
        <v>4239</v>
      </c>
      <c r="H490" s="25"/>
      <c r="I490" s="18"/>
      <c r="J490" s="19"/>
      <c r="K490" s="19"/>
      <c r="L490" s="30" t="s">
        <v>108</v>
      </c>
      <c r="M490" s="31"/>
      <c r="N490" s="190"/>
      <c r="O490" s="190"/>
      <c r="P490" s="190"/>
      <c r="Q490" s="161"/>
      <c r="R490" s="161"/>
      <c r="S490" s="438"/>
      <c r="T490" s="161"/>
      <c r="U490" s="161"/>
      <c r="V490" s="161"/>
    </row>
    <row r="491" spans="1:235" ht="16.2" hidden="1">
      <c r="A491" s="122" t="str">
        <f t="shared" si="86"/>
        <v>71090102024511</v>
      </c>
      <c r="B491" s="116" t="s">
        <v>439</v>
      </c>
      <c r="C491" s="117" t="s">
        <v>187</v>
      </c>
      <c r="D491" s="118" t="s">
        <v>106</v>
      </c>
      <c r="E491" s="119" t="s">
        <v>140</v>
      </c>
      <c r="F491" s="120" t="s">
        <v>140</v>
      </c>
      <c r="G491" s="121">
        <v>4511</v>
      </c>
      <c r="H491" s="165">
        <v>2810</v>
      </c>
      <c r="I491" s="166" t="s">
        <v>185</v>
      </c>
      <c r="J491" s="167">
        <v>1</v>
      </c>
      <c r="K491" s="167">
        <v>0</v>
      </c>
      <c r="L491" s="168" t="s">
        <v>285</v>
      </c>
      <c r="M491" s="176"/>
      <c r="N491" s="188">
        <f>+N493</f>
        <v>0</v>
      </c>
      <c r="O491" s="188">
        <f>+O493</f>
        <v>0</v>
      </c>
      <c r="P491" s="188">
        <f>+P493</f>
        <v>0</v>
      </c>
      <c r="Q491" s="161"/>
      <c r="R491" s="161"/>
      <c r="S491" s="438"/>
      <c r="T491" s="161"/>
      <c r="U491" s="161"/>
      <c r="V491" s="161"/>
    </row>
    <row r="492" spans="1:235" s="115" customFormat="1" ht="16.2" hidden="1">
      <c r="A492" s="122" t="str">
        <f t="shared" si="86"/>
        <v>71090102030000</v>
      </c>
      <c r="B492" s="124" t="s">
        <v>439</v>
      </c>
      <c r="C492" s="117" t="s">
        <v>187</v>
      </c>
      <c r="D492" s="118" t="s">
        <v>106</v>
      </c>
      <c r="E492" s="119" t="s">
        <v>140</v>
      </c>
      <c r="F492" s="120" t="s">
        <v>442</v>
      </c>
      <c r="G492" s="129" t="s">
        <v>440</v>
      </c>
      <c r="H492" s="25"/>
      <c r="I492" s="18"/>
      <c r="J492" s="19"/>
      <c r="K492" s="19"/>
      <c r="L492" s="30" t="s">
        <v>110</v>
      </c>
      <c r="M492" s="31"/>
      <c r="N492" s="190"/>
      <c r="O492" s="190"/>
      <c r="P492" s="190"/>
      <c r="Q492" s="161"/>
      <c r="R492" s="161"/>
      <c r="S492" s="438"/>
      <c r="T492" s="161"/>
      <c r="U492" s="161"/>
      <c r="V492" s="161"/>
    </row>
    <row r="493" spans="1:235" ht="16.2" hidden="1">
      <c r="A493" s="122" t="str">
        <f t="shared" si="86"/>
        <v>71090102034239</v>
      </c>
      <c r="B493" s="124" t="s">
        <v>439</v>
      </c>
      <c r="C493" s="117" t="s">
        <v>187</v>
      </c>
      <c r="D493" s="118" t="s">
        <v>106</v>
      </c>
      <c r="E493" s="119" t="s">
        <v>140</v>
      </c>
      <c r="F493" s="120" t="s">
        <v>442</v>
      </c>
      <c r="G493" s="121">
        <v>4239</v>
      </c>
      <c r="H493" s="151">
        <v>2811</v>
      </c>
      <c r="I493" s="152" t="s">
        <v>185</v>
      </c>
      <c r="J493" s="153">
        <v>1</v>
      </c>
      <c r="K493" s="153">
        <v>1</v>
      </c>
      <c r="L493" s="154" t="s">
        <v>285</v>
      </c>
      <c r="M493" s="155"/>
      <c r="N493" s="192">
        <f>+N495+N500+N510+N514</f>
        <v>0</v>
      </c>
      <c r="O493" s="192">
        <f t="shared" ref="O493:P493" si="93">+O495+O500+O510+O514</f>
        <v>0</v>
      </c>
      <c r="P493" s="192">
        <f t="shared" si="93"/>
        <v>0</v>
      </c>
      <c r="Q493" s="161"/>
      <c r="R493" s="161"/>
      <c r="S493" s="438"/>
      <c r="T493" s="161"/>
      <c r="U493" s="161"/>
      <c r="V493" s="161"/>
    </row>
    <row r="494" spans="1:235" ht="16.2" hidden="1">
      <c r="A494" s="122" t="str">
        <f t="shared" si="86"/>
        <v>71090102034511</v>
      </c>
      <c r="B494" s="116" t="s">
        <v>439</v>
      </c>
      <c r="C494" s="117" t="s">
        <v>187</v>
      </c>
      <c r="D494" s="118" t="s">
        <v>106</v>
      </c>
      <c r="E494" s="119" t="s">
        <v>140</v>
      </c>
      <c r="F494" s="120" t="s">
        <v>442</v>
      </c>
      <c r="G494" s="121">
        <v>4511</v>
      </c>
      <c r="H494" s="25"/>
      <c r="I494" s="25"/>
      <c r="J494" s="26"/>
      <c r="K494" s="26"/>
      <c r="L494" s="30" t="s">
        <v>108</v>
      </c>
      <c r="M494" s="31"/>
      <c r="N494" s="190"/>
      <c r="O494" s="190"/>
      <c r="P494" s="190"/>
      <c r="Q494" s="161"/>
      <c r="R494" s="161"/>
      <c r="S494" s="438"/>
      <c r="T494" s="161"/>
      <c r="U494" s="161"/>
      <c r="V494" s="161"/>
    </row>
    <row r="495" spans="1:235" s="170" customFormat="1" ht="16.2" hidden="1">
      <c r="A495" s="122" t="str">
        <f t="shared" si="86"/>
        <v>71090200000000</v>
      </c>
      <c r="B495" s="124" t="s">
        <v>439</v>
      </c>
      <c r="C495" s="117" t="s">
        <v>187</v>
      </c>
      <c r="D495" s="118" t="s">
        <v>140</v>
      </c>
      <c r="E495" s="119" t="s">
        <v>441</v>
      </c>
      <c r="F495" s="120" t="s">
        <v>441</v>
      </c>
      <c r="G495" s="129" t="s">
        <v>440</v>
      </c>
      <c r="H495" s="45"/>
      <c r="I495" s="147"/>
      <c r="J495" s="148"/>
      <c r="K495" s="148"/>
      <c r="L495" s="27" t="s">
        <v>286</v>
      </c>
      <c r="M495" s="28"/>
      <c r="N495" s="197">
        <f>SUM(N496:N499)</f>
        <v>0</v>
      </c>
      <c r="O495" s="197">
        <f t="shared" ref="O495:P495" si="94">SUM(O496:O499)</f>
        <v>0</v>
      </c>
      <c r="P495" s="197">
        <f t="shared" si="94"/>
        <v>0</v>
      </c>
      <c r="Q495" s="161"/>
      <c r="R495" s="161"/>
      <c r="S495" s="438"/>
      <c r="T495" s="161"/>
      <c r="U495" s="161"/>
      <c r="V495" s="161"/>
    </row>
    <row r="496" spans="1:235" ht="16.2" hidden="1">
      <c r="A496" s="122" t="str">
        <f t="shared" si="86"/>
        <v>71090200000001</v>
      </c>
      <c r="B496" s="124" t="s">
        <v>439</v>
      </c>
      <c r="C496" s="117" t="s">
        <v>187</v>
      </c>
      <c r="D496" s="118" t="s">
        <v>140</v>
      </c>
      <c r="E496" s="119" t="s">
        <v>441</v>
      </c>
      <c r="F496" s="120" t="s">
        <v>441</v>
      </c>
      <c r="G496" s="129" t="s">
        <v>96</v>
      </c>
      <c r="H496" s="17"/>
      <c r="I496" s="25"/>
      <c r="J496" s="26"/>
      <c r="K496" s="26"/>
      <c r="L496" s="29" t="s">
        <v>125</v>
      </c>
      <c r="M496" s="31">
        <v>4239</v>
      </c>
      <c r="N496" s="183">
        <f t="shared" ref="N496:N513" si="95">O496+P496</f>
        <v>0</v>
      </c>
      <c r="O496" s="183"/>
      <c r="P496" s="183"/>
      <c r="Q496" s="161"/>
      <c r="R496" s="161"/>
      <c r="S496" s="438"/>
      <c r="T496" s="161"/>
      <c r="U496" s="161"/>
      <c r="V496" s="161"/>
    </row>
    <row r="497" spans="1:22" s="156" customFormat="1" ht="16.2" hidden="1">
      <c r="A497" s="122" t="str">
        <f t="shared" si="86"/>
        <v>71090201000000</v>
      </c>
      <c r="B497" s="124" t="s">
        <v>439</v>
      </c>
      <c r="C497" s="117" t="s">
        <v>187</v>
      </c>
      <c r="D497" s="118" t="s">
        <v>140</v>
      </c>
      <c r="E497" s="119" t="s">
        <v>106</v>
      </c>
      <c r="F497" s="120" t="s">
        <v>441</v>
      </c>
      <c r="G497" s="129" t="s">
        <v>440</v>
      </c>
      <c r="H497" s="25"/>
      <c r="I497" s="18"/>
      <c r="J497" s="19"/>
      <c r="K497" s="19"/>
      <c r="L497" s="30" t="s">
        <v>167</v>
      </c>
      <c r="M497" s="31">
        <v>4639</v>
      </c>
      <c r="N497" s="183">
        <f t="shared" si="95"/>
        <v>0</v>
      </c>
      <c r="O497" s="183"/>
      <c r="P497" s="183"/>
      <c r="Q497" s="161"/>
      <c r="R497" s="161"/>
      <c r="S497" s="438"/>
      <c r="T497" s="161"/>
      <c r="U497" s="161"/>
      <c r="V497" s="161"/>
    </row>
    <row r="498" spans="1:22" s="156" customFormat="1" ht="27.75" hidden="1" customHeight="1">
      <c r="A498" s="122"/>
      <c r="B498" s="124"/>
      <c r="C498" s="117"/>
      <c r="D498" s="118"/>
      <c r="E498" s="119"/>
      <c r="F498" s="120"/>
      <c r="G498" s="129"/>
      <c r="H498" s="25"/>
      <c r="I498" s="18"/>
      <c r="J498" s="19"/>
      <c r="K498" s="19"/>
      <c r="L498" s="30" t="s">
        <v>834</v>
      </c>
      <c r="M498" s="31">
        <v>4727</v>
      </c>
      <c r="N498" s="183">
        <f t="shared" ref="N498:N499" si="96">O498+P498</f>
        <v>0</v>
      </c>
      <c r="O498" s="183"/>
      <c r="P498" s="183"/>
      <c r="Q498" s="161"/>
      <c r="R498" s="161"/>
      <c r="S498" s="438"/>
      <c r="T498" s="161"/>
      <c r="U498" s="161"/>
      <c r="V498" s="161"/>
    </row>
    <row r="499" spans="1:22" ht="26.4" hidden="1">
      <c r="A499" s="122" t="str">
        <f t="shared" ref="A499" si="97">CONCATENATE(B499,C499,D499,E499,F499,G499)</f>
        <v>71090201024239</v>
      </c>
      <c r="B499" s="124" t="s">
        <v>439</v>
      </c>
      <c r="C499" s="117" t="s">
        <v>187</v>
      </c>
      <c r="D499" s="118" t="s">
        <v>140</v>
      </c>
      <c r="E499" s="119" t="s">
        <v>106</v>
      </c>
      <c r="F499" s="120" t="s">
        <v>140</v>
      </c>
      <c r="G499" s="121">
        <v>4239</v>
      </c>
      <c r="H499" s="25"/>
      <c r="I499" s="18"/>
      <c r="J499" s="19"/>
      <c r="K499" s="19"/>
      <c r="L499" s="29" t="s">
        <v>219</v>
      </c>
      <c r="M499" s="12">
        <v>4819</v>
      </c>
      <c r="N499" s="183">
        <f t="shared" si="96"/>
        <v>0</v>
      </c>
      <c r="O499" s="183"/>
      <c r="P499" s="183"/>
      <c r="Q499" s="161"/>
      <c r="R499" s="161"/>
      <c r="S499" s="438"/>
      <c r="T499" s="161"/>
      <c r="U499" s="161"/>
      <c r="V499" s="161"/>
    </row>
    <row r="500" spans="1:22" ht="27.6" hidden="1">
      <c r="A500" s="122" t="str">
        <f t="shared" si="86"/>
        <v>71090201000001</v>
      </c>
      <c r="B500" s="124" t="s">
        <v>439</v>
      </c>
      <c r="C500" s="117" t="s">
        <v>187</v>
      </c>
      <c r="D500" s="118" t="s">
        <v>140</v>
      </c>
      <c r="E500" s="119" t="s">
        <v>106</v>
      </c>
      <c r="F500" s="120" t="s">
        <v>441</v>
      </c>
      <c r="G500" s="129" t="s">
        <v>96</v>
      </c>
      <c r="H500" s="45"/>
      <c r="I500" s="147"/>
      <c r="J500" s="148"/>
      <c r="K500" s="148"/>
      <c r="L500" s="27" t="s">
        <v>287</v>
      </c>
      <c r="M500" s="28"/>
      <c r="N500" s="197">
        <f>O500+P500</f>
        <v>0</v>
      </c>
      <c r="O500" s="197">
        <f>SUM(O501:O509)</f>
        <v>0</v>
      </c>
      <c r="P500" s="197">
        <f>SUM(P501:P509)</f>
        <v>0</v>
      </c>
      <c r="Q500" s="161"/>
      <c r="R500" s="161"/>
      <c r="S500" s="438"/>
      <c r="T500" s="161"/>
      <c r="U500" s="161"/>
      <c r="V500" s="161"/>
    </row>
    <row r="501" spans="1:22" s="115" customFormat="1" ht="16.2" hidden="1">
      <c r="A501" s="122" t="str">
        <f t="shared" si="86"/>
        <v>71090201010000</v>
      </c>
      <c r="B501" s="124" t="s">
        <v>439</v>
      </c>
      <c r="C501" s="117" t="s">
        <v>187</v>
      </c>
      <c r="D501" s="118" t="s">
        <v>140</v>
      </c>
      <c r="E501" s="119" t="s">
        <v>106</v>
      </c>
      <c r="F501" s="120" t="s">
        <v>106</v>
      </c>
      <c r="G501" s="129" t="s">
        <v>440</v>
      </c>
      <c r="H501" s="17"/>
      <c r="I501" s="25"/>
      <c r="J501" s="26"/>
      <c r="K501" s="26"/>
      <c r="L501" s="29" t="s">
        <v>114</v>
      </c>
      <c r="M501" s="44">
        <v>4212</v>
      </c>
      <c r="N501" s="183">
        <f t="shared" si="95"/>
        <v>0</v>
      </c>
      <c r="O501" s="183"/>
      <c r="P501" s="183"/>
      <c r="Q501" s="161"/>
      <c r="R501" s="161"/>
      <c r="S501" s="438"/>
      <c r="T501" s="161"/>
      <c r="U501" s="161"/>
      <c r="V501" s="161"/>
    </row>
    <row r="502" spans="1:22" ht="16.2" hidden="1">
      <c r="A502" s="122" t="str">
        <f t="shared" si="86"/>
        <v>71090201014239</v>
      </c>
      <c r="B502" s="124" t="s">
        <v>439</v>
      </c>
      <c r="C502" s="117" t="s">
        <v>187</v>
      </c>
      <c r="D502" s="118" t="s">
        <v>140</v>
      </c>
      <c r="E502" s="119" t="s">
        <v>106</v>
      </c>
      <c r="F502" s="120" t="s">
        <v>106</v>
      </c>
      <c r="G502" s="121">
        <v>4239</v>
      </c>
      <c r="H502" s="17"/>
      <c r="I502" s="25"/>
      <c r="J502" s="26"/>
      <c r="K502" s="26"/>
      <c r="L502" s="29" t="s">
        <v>115</v>
      </c>
      <c r="M502" s="44">
        <v>4213</v>
      </c>
      <c r="N502" s="183">
        <f t="shared" si="95"/>
        <v>0</v>
      </c>
      <c r="O502" s="183"/>
      <c r="P502" s="183"/>
      <c r="Q502" s="161"/>
      <c r="R502" s="161"/>
      <c r="S502" s="438"/>
      <c r="T502" s="161"/>
      <c r="U502" s="161"/>
      <c r="V502" s="161"/>
    </row>
    <row r="503" spans="1:22" ht="18" hidden="1" customHeight="1">
      <c r="A503" s="122" t="str">
        <f t="shared" si="86"/>
        <v>71090201014511</v>
      </c>
      <c r="B503" s="116" t="s">
        <v>439</v>
      </c>
      <c r="C503" s="117" t="s">
        <v>187</v>
      </c>
      <c r="D503" s="118" t="s">
        <v>140</v>
      </c>
      <c r="E503" s="119" t="s">
        <v>106</v>
      </c>
      <c r="F503" s="120" t="s">
        <v>106</v>
      </c>
      <c r="G503" s="121">
        <v>4511</v>
      </c>
      <c r="H503" s="17"/>
      <c r="I503" s="25"/>
      <c r="J503" s="26"/>
      <c r="K503" s="26"/>
      <c r="L503" s="30" t="s">
        <v>142</v>
      </c>
      <c r="M503" s="13">
        <v>4251</v>
      </c>
      <c r="N503" s="183">
        <f t="shared" si="95"/>
        <v>0</v>
      </c>
      <c r="O503" s="183"/>
      <c r="P503" s="183"/>
      <c r="Q503" s="161"/>
      <c r="R503" s="161"/>
      <c r="S503" s="438"/>
      <c r="T503" s="161"/>
      <c r="U503" s="161"/>
      <c r="V503" s="161"/>
    </row>
    <row r="504" spans="1:22" s="115" customFormat="1" ht="16.8" hidden="1">
      <c r="A504" s="122" t="str">
        <f t="shared" si="86"/>
        <v>71090201020000</v>
      </c>
      <c r="B504" s="124" t="s">
        <v>439</v>
      </c>
      <c r="C504" s="117" t="s">
        <v>187</v>
      </c>
      <c r="D504" s="118" t="s">
        <v>140</v>
      </c>
      <c r="E504" s="119" t="s">
        <v>106</v>
      </c>
      <c r="F504" s="120" t="s">
        <v>140</v>
      </c>
      <c r="G504" s="129" t="s">
        <v>440</v>
      </c>
      <c r="H504" s="25"/>
      <c r="I504" s="18"/>
      <c r="J504" s="19"/>
      <c r="K504" s="19"/>
      <c r="L504" s="30" t="s">
        <v>167</v>
      </c>
      <c r="M504" s="31">
        <v>4639</v>
      </c>
      <c r="N504" s="183">
        <f t="shared" si="95"/>
        <v>0</v>
      </c>
      <c r="O504" s="399"/>
      <c r="P504" s="399"/>
      <c r="Q504" s="161"/>
      <c r="R504" s="161"/>
      <c r="S504" s="438"/>
      <c r="T504" s="161"/>
      <c r="U504" s="161"/>
      <c r="V504" s="161"/>
    </row>
    <row r="505" spans="1:22" ht="26.4" hidden="1">
      <c r="A505" s="122" t="str">
        <f t="shared" si="86"/>
        <v>71090201024239</v>
      </c>
      <c r="B505" s="124" t="s">
        <v>439</v>
      </c>
      <c r="C505" s="117" t="s">
        <v>187</v>
      </c>
      <c r="D505" s="118" t="s">
        <v>140</v>
      </c>
      <c r="E505" s="119" t="s">
        <v>106</v>
      </c>
      <c r="F505" s="120" t="s">
        <v>140</v>
      </c>
      <c r="G505" s="121">
        <v>4239</v>
      </c>
      <c r="H505" s="25"/>
      <c r="I505" s="18"/>
      <c r="J505" s="19"/>
      <c r="K505" s="19"/>
      <c r="L505" s="29" t="s">
        <v>219</v>
      </c>
      <c r="M505" s="12">
        <v>4819</v>
      </c>
      <c r="N505" s="183">
        <f t="shared" si="95"/>
        <v>0</v>
      </c>
      <c r="O505" s="183"/>
      <c r="P505" s="183"/>
      <c r="Q505" s="161"/>
      <c r="R505" s="161"/>
      <c r="S505" s="438"/>
      <c r="T505" s="161"/>
      <c r="U505" s="161"/>
      <c r="V505" s="161"/>
    </row>
    <row r="506" spans="1:22" ht="16.2" hidden="1">
      <c r="A506" s="122" t="str">
        <f t="shared" si="86"/>
        <v>71090201024511</v>
      </c>
      <c r="B506" s="116" t="s">
        <v>439</v>
      </c>
      <c r="C506" s="117" t="s">
        <v>187</v>
      </c>
      <c r="D506" s="118" t="s">
        <v>140</v>
      </c>
      <c r="E506" s="119" t="s">
        <v>106</v>
      </c>
      <c r="F506" s="120" t="s">
        <v>140</v>
      </c>
      <c r="G506" s="121">
        <v>4511</v>
      </c>
      <c r="H506" s="25"/>
      <c r="I506" s="18"/>
      <c r="J506" s="19"/>
      <c r="K506" s="19"/>
      <c r="L506" s="30" t="s">
        <v>173</v>
      </c>
      <c r="M506" s="31">
        <v>5112</v>
      </c>
      <c r="N506" s="183">
        <f t="shared" si="95"/>
        <v>0</v>
      </c>
      <c r="O506" s="183"/>
      <c r="P506" s="183"/>
      <c r="Q506" s="161"/>
      <c r="R506" s="161"/>
      <c r="S506" s="438"/>
      <c r="T506" s="161"/>
      <c r="U506" s="161"/>
      <c r="V506" s="161"/>
    </row>
    <row r="507" spans="1:22" s="115" customFormat="1" ht="16.2" hidden="1">
      <c r="A507" s="122" t="str">
        <f t="shared" si="86"/>
        <v>71090201030000</v>
      </c>
      <c r="B507" s="124" t="s">
        <v>439</v>
      </c>
      <c r="C507" s="117" t="s">
        <v>187</v>
      </c>
      <c r="D507" s="118" t="s">
        <v>140</v>
      </c>
      <c r="E507" s="119" t="s">
        <v>106</v>
      </c>
      <c r="F507" s="120" t="s">
        <v>442</v>
      </c>
      <c r="G507" s="129" t="s">
        <v>440</v>
      </c>
      <c r="H507" s="25"/>
      <c r="I507" s="18"/>
      <c r="J507" s="19"/>
      <c r="K507" s="19"/>
      <c r="L507" s="30" t="s">
        <v>174</v>
      </c>
      <c r="M507" s="31">
        <v>5113</v>
      </c>
      <c r="N507" s="183">
        <f t="shared" si="95"/>
        <v>0</v>
      </c>
      <c r="O507" s="183"/>
      <c r="P507" s="183"/>
      <c r="Q507" s="161"/>
      <c r="R507" s="161"/>
      <c r="S507" s="438"/>
      <c r="T507" s="161"/>
      <c r="U507" s="161"/>
      <c r="V507" s="161"/>
    </row>
    <row r="508" spans="1:22" ht="15" hidden="1" customHeight="1">
      <c r="A508" s="122" t="str">
        <f t="shared" si="86"/>
        <v>71090201034239</v>
      </c>
      <c r="B508" s="124" t="s">
        <v>439</v>
      </c>
      <c r="C508" s="117" t="s">
        <v>187</v>
      </c>
      <c r="D508" s="118" t="s">
        <v>140</v>
      </c>
      <c r="E508" s="119" t="s">
        <v>106</v>
      </c>
      <c r="F508" s="120" t="s">
        <v>442</v>
      </c>
      <c r="G508" s="121">
        <v>4239</v>
      </c>
      <c r="H508" s="25"/>
      <c r="I508" s="18"/>
      <c r="J508" s="19"/>
      <c r="K508" s="19"/>
      <c r="L508" s="29" t="s">
        <v>137</v>
      </c>
      <c r="M508" s="12">
        <v>5129</v>
      </c>
      <c r="N508" s="183">
        <f t="shared" si="95"/>
        <v>0</v>
      </c>
      <c r="O508" s="183"/>
      <c r="P508" s="183"/>
      <c r="Q508" s="161"/>
      <c r="R508" s="161"/>
      <c r="S508" s="438"/>
      <c r="T508" s="161"/>
      <c r="U508" s="161"/>
      <c r="V508" s="161"/>
    </row>
    <row r="509" spans="1:22" ht="16.2" hidden="1">
      <c r="A509" s="122" t="str">
        <f t="shared" si="86"/>
        <v>71090201034511</v>
      </c>
      <c r="B509" s="116" t="s">
        <v>439</v>
      </c>
      <c r="C509" s="117" t="s">
        <v>187</v>
      </c>
      <c r="D509" s="118" t="s">
        <v>140</v>
      </c>
      <c r="E509" s="119" t="s">
        <v>106</v>
      </c>
      <c r="F509" s="120" t="s">
        <v>442</v>
      </c>
      <c r="G509" s="121">
        <v>4511</v>
      </c>
      <c r="H509" s="25"/>
      <c r="I509" s="18"/>
      <c r="J509" s="19"/>
      <c r="K509" s="19"/>
      <c r="L509" s="30" t="s">
        <v>765</v>
      </c>
      <c r="M509" s="12" t="s">
        <v>766</v>
      </c>
      <c r="N509" s="183">
        <f t="shared" si="95"/>
        <v>0</v>
      </c>
      <c r="O509" s="183"/>
      <c r="P509" s="183"/>
      <c r="Q509" s="161"/>
      <c r="R509" s="161"/>
      <c r="S509" s="438"/>
      <c r="T509" s="161"/>
      <c r="U509" s="161"/>
      <c r="V509" s="161"/>
    </row>
    <row r="510" spans="1:22" s="115" customFormat="1" ht="27.6" hidden="1">
      <c r="A510" s="122" t="str">
        <f t="shared" si="86"/>
        <v>71090201040000</v>
      </c>
      <c r="B510" s="124" t="s">
        <v>439</v>
      </c>
      <c r="C510" s="117" t="s">
        <v>187</v>
      </c>
      <c r="D510" s="118" t="s">
        <v>140</v>
      </c>
      <c r="E510" s="119" t="s">
        <v>106</v>
      </c>
      <c r="F510" s="120" t="s">
        <v>155</v>
      </c>
      <c r="G510" s="129" t="s">
        <v>440</v>
      </c>
      <c r="H510" s="45"/>
      <c r="I510" s="147"/>
      <c r="J510" s="148"/>
      <c r="K510" s="148"/>
      <c r="L510" s="27" t="s">
        <v>842</v>
      </c>
      <c r="M510" s="28"/>
      <c r="N510" s="197">
        <f>O510+P510</f>
        <v>0</v>
      </c>
      <c r="O510" s="197">
        <f>SUM(O511:O513)</f>
        <v>0</v>
      </c>
      <c r="P510" s="197">
        <f>SUM(P511:P513)</f>
        <v>0</v>
      </c>
      <c r="Q510" s="161"/>
      <c r="R510" s="161"/>
      <c r="S510" s="438"/>
      <c r="T510" s="161"/>
      <c r="U510" s="161"/>
      <c r="V510" s="161"/>
    </row>
    <row r="511" spans="1:22" ht="16.2" hidden="1">
      <c r="A511" s="122" t="str">
        <f t="shared" si="86"/>
        <v>71090201044239</v>
      </c>
      <c r="B511" s="124" t="s">
        <v>439</v>
      </c>
      <c r="C511" s="117" t="s">
        <v>187</v>
      </c>
      <c r="D511" s="118" t="s">
        <v>140</v>
      </c>
      <c r="E511" s="119" t="s">
        <v>106</v>
      </c>
      <c r="F511" s="120" t="s">
        <v>155</v>
      </c>
      <c r="G511" s="121">
        <v>4239</v>
      </c>
      <c r="H511" s="25"/>
      <c r="I511" s="18"/>
      <c r="J511" s="19"/>
      <c r="K511" s="19"/>
      <c r="L511" s="30" t="s">
        <v>134</v>
      </c>
      <c r="M511" s="31">
        <v>4861</v>
      </c>
      <c r="N511" s="183">
        <f t="shared" si="95"/>
        <v>0</v>
      </c>
      <c r="O511" s="458"/>
      <c r="P511" s="458"/>
      <c r="Q511" s="161"/>
      <c r="R511" s="161"/>
      <c r="S511" s="438"/>
      <c r="T511" s="161"/>
      <c r="U511" s="161"/>
      <c r="V511" s="161"/>
    </row>
    <row r="512" spans="1:22" ht="16.2" hidden="1">
      <c r="A512" s="122" t="str">
        <f t="shared" si="86"/>
        <v>71090201044511</v>
      </c>
      <c r="B512" s="116" t="s">
        <v>439</v>
      </c>
      <c r="C512" s="117" t="s">
        <v>187</v>
      </c>
      <c r="D512" s="118" t="s">
        <v>140</v>
      </c>
      <c r="E512" s="119" t="s">
        <v>106</v>
      </c>
      <c r="F512" s="120" t="s">
        <v>155</v>
      </c>
      <c r="G512" s="121">
        <v>4511</v>
      </c>
      <c r="H512" s="25"/>
      <c r="I512" s="18"/>
      <c r="J512" s="19"/>
      <c r="K512" s="19"/>
      <c r="L512" s="29" t="s">
        <v>125</v>
      </c>
      <c r="M512" s="12">
        <v>4239</v>
      </c>
      <c r="N512" s="183">
        <f t="shared" si="95"/>
        <v>0</v>
      </c>
      <c r="O512" s="190"/>
      <c r="P512" s="190"/>
      <c r="Q512" s="161"/>
      <c r="R512" s="161"/>
      <c r="S512" s="438"/>
      <c r="T512" s="161"/>
      <c r="U512" s="161"/>
      <c r="V512" s="161"/>
    </row>
    <row r="513" spans="1:22" s="156" customFormat="1" ht="16.2" hidden="1">
      <c r="A513" s="122" t="str">
        <f t="shared" si="86"/>
        <v>71090202000000</v>
      </c>
      <c r="B513" s="124" t="s">
        <v>439</v>
      </c>
      <c r="C513" s="117" t="s">
        <v>187</v>
      </c>
      <c r="D513" s="118" t="s">
        <v>140</v>
      </c>
      <c r="E513" s="119" t="s">
        <v>140</v>
      </c>
      <c r="F513" s="120" t="s">
        <v>441</v>
      </c>
      <c r="G513" s="129" t="s">
        <v>440</v>
      </c>
      <c r="H513" s="25"/>
      <c r="I513" s="18"/>
      <c r="J513" s="19"/>
      <c r="K513" s="19"/>
      <c r="L513" s="30" t="s">
        <v>174</v>
      </c>
      <c r="M513" s="31">
        <v>5113</v>
      </c>
      <c r="N513" s="183">
        <f t="shared" si="95"/>
        <v>0</v>
      </c>
      <c r="O513" s="190"/>
      <c r="P513" s="190"/>
      <c r="Q513" s="161"/>
      <c r="R513" s="161"/>
      <c r="S513" s="438"/>
      <c r="T513" s="161"/>
      <c r="U513" s="161"/>
      <c r="V513" s="161"/>
    </row>
    <row r="514" spans="1:22" ht="34.5" hidden="1" customHeight="1">
      <c r="A514" s="122" t="str">
        <f t="shared" si="86"/>
        <v>71090202000001</v>
      </c>
      <c r="B514" s="124" t="s">
        <v>439</v>
      </c>
      <c r="C514" s="117" t="s">
        <v>187</v>
      </c>
      <c r="D514" s="118" t="s">
        <v>140</v>
      </c>
      <c r="E514" s="119" t="s">
        <v>140</v>
      </c>
      <c r="F514" s="120" t="s">
        <v>441</v>
      </c>
      <c r="G514" s="129" t="s">
        <v>96</v>
      </c>
      <c r="H514" s="45"/>
      <c r="I514" s="147"/>
      <c r="J514" s="148"/>
      <c r="K514" s="148"/>
      <c r="L514" s="27" t="s">
        <v>898</v>
      </c>
      <c r="M514" s="28"/>
      <c r="N514" s="197">
        <f>O514+P514</f>
        <v>0</v>
      </c>
      <c r="O514" s="197">
        <f>SUM(O515)</f>
        <v>0</v>
      </c>
      <c r="P514" s="197">
        <f>SUM(P515)</f>
        <v>0</v>
      </c>
      <c r="Q514" s="161"/>
      <c r="R514" s="161"/>
      <c r="S514" s="438"/>
      <c r="T514" s="161"/>
      <c r="U514" s="161"/>
      <c r="V514" s="161"/>
    </row>
    <row r="515" spans="1:22" ht="16.2" hidden="1">
      <c r="A515" s="122" t="str">
        <f t="shared" ref="A515" si="98">CONCATENATE(B515,C515,D515,E515,F515,G515)</f>
        <v>71090201014239</v>
      </c>
      <c r="B515" s="124" t="s">
        <v>439</v>
      </c>
      <c r="C515" s="117" t="s">
        <v>187</v>
      </c>
      <c r="D515" s="118" t="s">
        <v>140</v>
      </c>
      <c r="E515" s="119" t="s">
        <v>106</v>
      </c>
      <c r="F515" s="120" t="s">
        <v>106</v>
      </c>
      <c r="G515" s="121">
        <v>4239</v>
      </c>
      <c r="H515" s="17"/>
      <c r="I515" s="25"/>
      <c r="J515" s="26"/>
      <c r="K515" s="26"/>
      <c r="L515" s="29" t="s">
        <v>115</v>
      </c>
      <c r="M515" s="44">
        <v>4213</v>
      </c>
      <c r="N515" s="183">
        <f t="shared" ref="N515" si="99">O515+P515</f>
        <v>0</v>
      </c>
      <c r="O515" s="183"/>
      <c r="P515" s="183"/>
      <c r="Q515" s="161"/>
      <c r="R515" s="161"/>
      <c r="S515" s="438"/>
      <c r="T515" s="161"/>
      <c r="U515" s="161"/>
      <c r="V515" s="161"/>
    </row>
    <row r="516" spans="1:22" ht="16.2" hidden="1">
      <c r="A516" s="122" t="str">
        <f t="shared" si="86"/>
        <v>71090202014239</v>
      </c>
      <c r="B516" s="124" t="s">
        <v>439</v>
      </c>
      <c r="C516" s="117" t="s">
        <v>187</v>
      </c>
      <c r="D516" s="118" t="s">
        <v>140</v>
      </c>
      <c r="E516" s="119" t="s">
        <v>140</v>
      </c>
      <c r="F516" s="120" t="s">
        <v>106</v>
      </c>
      <c r="G516" s="121">
        <v>4239</v>
      </c>
      <c r="H516" s="165">
        <v>2820</v>
      </c>
      <c r="I516" s="166" t="s">
        <v>185</v>
      </c>
      <c r="J516" s="167">
        <v>2</v>
      </c>
      <c r="K516" s="167">
        <v>0</v>
      </c>
      <c r="L516" s="168" t="s">
        <v>289</v>
      </c>
      <c r="M516" s="176"/>
      <c r="N516" s="188">
        <f>+N518+N524+N529+N533+N549+N558</f>
        <v>0</v>
      </c>
      <c r="O516" s="188">
        <f>+O518+O524+O529+O533+O549+O558</f>
        <v>0</v>
      </c>
      <c r="P516" s="188">
        <f>+P518+P524+P529+P533+P549+P558</f>
        <v>0</v>
      </c>
      <c r="Q516" s="161"/>
      <c r="R516" s="161"/>
      <c r="S516" s="438"/>
      <c r="T516" s="161"/>
      <c r="U516" s="161"/>
      <c r="V516" s="161"/>
    </row>
    <row r="517" spans="1:22" ht="16.2" hidden="1">
      <c r="A517" s="122" t="str">
        <f t="shared" si="86"/>
        <v>71090202014511</v>
      </c>
      <c r="B517" s="116" t="s">
        <v>439</v>
      </c>
      <c r="C517" s="117" t="s">
        <v>187</v>
      </c>
      <c r="D517" s="118" t="s">
        <v>140</v>
      </c>
      <c r="E517" s="119" t="s">
        <v>140</v>
      </c>
      <c r="F517" s="120" t="s">
        <v>106</v>
      </c>
      <c r="G517" s="121">
        <v>4511</v>
      </c>
      <c r="H517" s="25"/>
      <c r="I517" s="18"/>
      <c r="J517" s="19"/>
      <c r="K517" s="19"/>
      <c r="L517" s="30" t="s">
        <v>110</v>
      </c>
      <c r="M517" s="31"/>
      <c r="N517" s="190"/>
      <c r="O517" s="190"/>
      <c r="P517" s="190"/>
      <c r="Q517" s="161"/>
      <c r="R517" s="161"/>
      <c r="S517" s="438"/>
      <c r="T517" s="161"/>
      <c r="U517" s="161"/>
      <c r="V517" s="161"/>
    </row>
    <row r="518" spans="1:22" s="115" customFormat="1" ht="16.2" hidden="1">
      <c r="A518" s="122" t="str">
        <f t="shared" si="86"/>
        <v>71090202020000</v>
      </c>
      <c r="B518" s="124" t="s">
        <v>439</v>
      </c>
      <c r="C518" s="117" t="s">
        <v>187</v>
      </c>
      <c r="D518" s="118" t="s">
        <v>140</v>
      </c>
      <c r="E518" s="119" t="s">
        <v>140</v>
      </c>
      <c r="F518" s="120" t="s">
        <v>140</v>
      </c>
      <c r="G518" s="129" t="s">
        <v>440</v>
      </c>
      <c r="H518" s="151">
        <v>2821</v>
      </c>
      <c r="I518" s="152" t="s">
        <v>185</v>
      </c>
      <c r="J518" s="153">
        <v>2</v>
      </c>
      <c r="K518" s="153">
        <v>1</v>
      </c>
      <c r="L518" s="154" t="s">
        <v>290</v>
      </c>
      <c r="M518" s="155"/>
      <c r="N518" s="192">
        <f>+N520+N522</f>
        <v>0</v>
      </c>
      <c r="O518" s="192">
        <f t="shared" ref="O518:P518" si="100">+O520+O522</f>
        <v>0</v>
      </c>
      <c r="P518" s="192">
        <f t="shared" si="100"/>
        <v>0</v>
      </c>
      <c r="Q518" s="161"/>
      <c r="R518" s="161"/>
      <c r="S518" s="438"/>
      <c r="T518" s="161"/>
      <c r="U518" s="161"/>
      <c r="V518" s="161"/>
    </row>
    <row r="519" spans="1:22" ht="16.2" hidden="1">
      <c r="A519" s="122" t="str">
        <f t="shared" si="86"/>
        <v>71090202024239</v>
      </c>
      <c r="B519" s="124" t="s">
        <v>439</v>
      </c>
      <c r="C519" s="117" t="s">
        <v>187</v>
      </c>
      <c r="D519" s="118" t="s">
        <v>140</v>
      </c>
      <c r="E519" s="119" t="s">
        <v>140</v>
      </c>
      <c r="F519" s="120" t="s">
        <v>140</v>
      </c>
      <c r="G519" s="121">
        <v>4239</v>
      </c>
      <c r="H519" s="25"/>
      <c r="I519" s="25"/>
      <c r="J519" s="26"/>
      <c r="K519" s="26"/>
      <c r="L519" s="30" t="s">
        <v>108</v>
      </c>
      <c r="M519" s="31"/>
      <c r="N519" s="190"/>
      <c r="O519" s="190"/>
      <c r="P519" s="190"/>
      <c r="Q519" s="161"/>
      <c r="R519" s="161"/>
      <c r="S519" s="438"/>
      <c r="T519" s="161"/>
      <c r="U519" s="161"/>
      <c r="V519" s="161"/>
    </row>
    <row r="520" spans="1:22" ht="16.2" hidden="1">
      <c r="A520" s="122" t="str">
        <f t="shared" si="86"/>
        <v>71090202024511</v>
      </c>
      <c r="B520" s="116" t="s">
        <v>439</v>
      </c>
      <c r="C520" s="117" t="s">
        <v>187</v>
      </c>
      <c r="D520" s="118" t="s">
        <v>140</v>
      </c>
      <c r="E520" s="119" t="s">
        <v>140</v>
      </c>
      <c r="F520" s="120" t="s">
        <v>140</v>
      </c>
      <c r="G520" s="121">
        <v>4511</v>
      </c>
      <c r="H520" s="45"/>
      <c r="I520" s="147"/>
      <c r="J520" s="148"/>
      <c r="K520" s="148"/>
      <c r="L520" s="27" t="s">
        <v>291</v>
      </c>
      <c r="M520" s="28"/>
      <c r="N520" s="197">
        <f>O520+P520</f>
        <v>0</v>
      </c>
      <c r="O520" s="197">
        <f>SUM(O521)</f>
        <v>0</v>
      </c>
      <c r="P520" s="197">
        <f>SUM(P521)</f>
        <v>0</v>
      </c>
      <c r="Q520" s="161"/>
      <c r="R520" s="161"/>
      <c r="S520" s="438"/>
      <c r="T520" s="161"/>
      <c r="U520" s="161"/>
      <c r="V520" s="161"/>
    </row>
    <row r="521" spans="1:22" s="115" customFormat="1" ht="26.4" hidden="1">
      <c r="A521" s="122" t="str">
        <f t="shared" si="86"/>
        <v>71090202030000</v>
      </c>
      <c r="B521" s="124" t="s">
        <v>439</v>
      </c>
      <c r="C521" s="117" t="s">
        <v>187</v>
      </c>
      <c r="D521" s="118" t="s">
        <v>140</v>
      </c>
      <c r="E521" s="119" t="s">
        <v>140</v>
      </c>
      <c r="F521" s="120" t="s">
        <v>442</v>
      </c>
      <c r="G521" s="129" t="s">
        <v>440</v>
      </c>
      <c r="H521" s="25"/>
      <c r="I521" s="18"/>
      <c r="J521" s="19"/>
      <c r="K521" s="19"/>
      <c r="L521" s="29" t="s">
        <v>217</v>
      </c>
      <c r="M521" s="12">
        <v>4511</v>
      </c>
      <c r="N521" s="183">
        <f t="shared" ref="N521:N523" si="101">O521+P521</f>
        <v>0</v>
      </c>
      <c r="O521" s="398"/>
      <c r="P521" s="398"/>
      <c r="Q521" s="161"/>
      <c r="R521" s="161"/>
      <c r="S521" s="438"/>
      <c r="T521" s="161"/>
      <c r="U521" s="161"/>
      <c r="V521" s="161"/>
    </row>
    <row r="522" spans="1:22" ht="28.5" hidden="1" customHeight="1">
      <c r="A522" s="122" t="str">
        <f t="shared" si="86"/>
        <v>71090202034239</v>
      </c>
      <c r="B522" s="124" t="s">
        <v>439</v>
      </c>
      <c r="C522" s="117" t="s">
        <v>187</v>
      </c>
      <c r="D522" s="118" t="s">
        <v>140</v>
      </c>
      <c r="E522" s="119" t="s">
        <v>140</v>
      </c>
      <c r="F522" s="120" t="s">
        <v>442</v>
      </c>
      <c r="G522" s="121">
        <v>4239</v>
      </c>
      <c r="H522" s="45"/>
      <c r="I522" s="147"/>
      <c r="J522" s="148"/>
      <c r="K522" s="148"/>
      <c r="L522" s="27" t="s">
        <v>767</v>
      </c>
      <c r="M522" s="28"/>
      <c r="N522" s="197">
        <f>O522+P522</f>
        <v>0</v>
      </c>
      <c r="O522" s="197">
        <f>SUM(O523)</f>
        <v>0</v>
      </c>
      <c r="P522" s="197">
        <f>SUM(P523)</f>
        <v>0</v>
      </c>
      <c r="Q522" s="161"/>
      <c r="R522" s="161"/>
      <c r="S522" s="438"/>
      <c r="T522" s="161"/>
      <c r="U522" s="161"/>
      <c r="V522" s="161"/>
    </row>
    <row r="523" spans="1:22" ht="16.2" hidden="1">
      <c r="A523" s="122" t="str">
        <f t="shared" si="86"/>
        <v>71090202034511</v>
      </c>
      <c r="B523" s="116" t="s">
        <v>439</v>
      </c>
      <c r="C523" s="117" t="s">
        <v>187</v>
      </c>
      <c r="D523" s="118" t="s">
        <v>140</v>
      </c>
      <c r="E523" s="119" t="s">
        <v>140</v>
      </c>
      <c r="F523" s="120" t="s">
        <v>442</v>
      </c>
      <c r="G523" s="121">
        <v>4511</v>
      </c>
      <c r="H523" s="25"/>
      <c r="I523" s="18"/>
      <c r="J523" s="19"/>
      <c r="K523" s="19"/>
      <c r="L523" s="29" t="s">
        <v>138</v>
      </c>
      <c r="M523" s="12">
        <v>5132</v>
      </c>
      <c r="N523" s="183">
        <f t="shared" si="101"/>
        <v>0</v>
      </c>
      <c r="O523" s="183"/>
      <c r="P523" s="183"/>
      <c r="Q523" s="161"/>
      <c r="R523" s="161"/>
      <c r="S523" s="438"/>
      <c r="T523" s="161"/>
      <c r="U523" s="161"/>
      <c r="V523" s="161"/>
    </row>
    <row r="524" spans="1:22" ht="16.2" hidden="1">
      <c r="A524" s="122" t="str">
        <f t="shared" si="86"/>
        <v>71090202044511</v>
      </c>
      <c r="B524" s="116" t="s">
        <v>439</v>
      </c>
      <c r="C524" s="117" t="s">
        <v>187</v>
      </c>
      <c r="D524" s="118" t="s">
        <v>140</v>
      </c>
      <c r="E524" s="119" t="s">
        <v>140</v>
      </c>
      <c r="F524" s="120" t="s">
        <v>155</v>
      </c>
      <c r="G524" s="121">
        <v>4511</v>
      </c>
      <c r="H524" s="151">
        <v>2821</v>
      </c>
      <c r="I524" s="152" t="s">
        <v>185</v>
      </c>
      <c r="J524" s="153">
        <v>2</v>
      </c>
      <c r="K524" s="153">
        <v>2</v>
      </c>
      <c r="L524" s="154" t="s">
        <v>293</v>
      </c>
      <c r="M524" s="155"/>
      <c r="N524" s="192">
        <f>+N526</f>
        <v>0</v>
      </c>
      <c r="O524" s="192">
        <f t="shared" ref="O524:P524" si="102">+O526</f>
        <v>0</v>
      </c>
      <c r="P524" s="192">
        <f t="shared" si="102"/>
        <v>0</v>
      </c>
      <c r="Q524" s="161"/>
      <c r="R524" s="161"/>
      <c r="S524" s="438"/>
      <c r="T524" s="161"/>
      <c r="U524" s="161"/>
      <c r="V524" s="161"/>
    </row>
    <row r="525" spans="1:22" s="170" customFormat="1" ht="16.2" hidden="1">
      <c r="A525" s="122" t="str">
        <f t="shared" si="86"/>
        <v>71090500000000</v>
      </c>
      <c r="B525" s="124" t="s">
        <v>439</v>
      </c>
      <c r="C525" s="117" t="s">
        <v>187</v>
      </c>
      <c r="D525" s="118" t="s">
        <v>149</v>
      </c>
      <c r="E525" s="119" t="s">
        <v>441</v>
      </c>
      <c r="F525" s="120" t="s">
        <v>441</v>
      </c>
      <c r="G525" s="129" t="s">
        <v>440</v>
      </c>
      <c r="H525" s="25"/>
      <c r="I525" s="25"/>
      <c r="J525" s="26"/>
      <c r="K525" s="26"/>
      <c r="L525" s="30" t="s">
        <v>108</v>
      </c>
      <c r="M525" s="31"/>
      <c r="N525" s="190"/>
      <c r="O525" s="190"/>
      <c r="P525" s="190"/>
      <c r="Q525" s="161"/>
      <c r="R525" s="161"/>
      <c r="S525" s="438"/>
      <c r="T525" s="161"/>
      <c r="U525" s="161"/>
      <c r="V525" s="161"/>
    </row>
    <row r="526" spans="1:22" ht="16.2" hidden="1">
      <c r="A526" s="122" t="str">
        <f t="shared" si="86"/>
        <v>71090500000001</v>
      </c>
      <c r="B526" s="124" t="s">
        <v>439</v>
      </c>
      <c r="C526" s="117" t="s">
        <v>187</v>
      </c>
      <c r="D526" s="118" t="s">
        <v>149</v>
      </c>
      <c r="E526" s="119" t="s">
        <v>441</v>
      </c>
      <c r="F526" s="120" t="s">
        <v>441</v>
      </c>
      <c r="G526" s="129" t="s">
        <v>96</v>
      </c>
      <c r="H526" s="45"/>
      <c r="I526" s="147"/>
      <c r="J526" s="148"/>
      <c r="K526" s="148"/>
      <c r="L526" s="27" t="s">
        <v>294</v>
      </c>
      <c r="M526" s="28"/>
      <c r="N526" s="197">
        <f>O526+P526</f>
        <v>0</v>
      </c>
      <c r="O526" s="197">
        <f>SUM(O527:O528)</f>
        <v>0</v>
      </c>
      <c r="P526" s="197">
        <f>SUM(P527:P528)</f>
        <v>0</v>
      </c>
      <c r="Q526" s="161"/>
      <c r="R526" s="161"/>
      <c r="S526" s="438"/>
      <c r="T526" s="161"/>
      <c r="U526" s="161"/>
      <c r="V526" s="161"/>
    </row>
    <row r="527" spans="1:22" s="156" customFormat="1" ht="26.4" hidden="1">
      <c r="A527" s="122" t="str">
        <f t="shared" ref="A527:A575" si="103">CONCATENATE(B527,C527,D527,E527,F527,G527)</f>
        <v>71090501000000</v>
      </c>
      <c r="B527" s="124" t="s">
        <v>439</v>
      </c>
      <c r="C527" s="117" t="s">
        <v>187</v>
      </c>
      <c r="D527" s="118" t="s">
        <v>149</v>
      </c>
      <c r="E527" s="119" t="s">
        <v>106</v>
      </c>
      <c r="F527" s="120" t="s">
        <v>441</v>
      </c>
      <c r="G527" s="129" t="s">
        <v>440</v>
      </c>
      <c r="H527" s="25"/>
      <c r="I527" s="25"/>
      <c r="J527" s="26"/>
      <c r="K527" s="26"/>
      <c r="L527" s="29" t="s">
        <v>217</v>
      </c>
      <c r="M527" s="12">
        <v>4511</v>
      </c>
      <c r="N527" s="183">
        <f t="shared" ref="N527:N528" si="104">O527+P527</f>
        <v>0</v>
      </c>
      <c r="O527" s="405"/>
      <c r="P527" s="405"/>
      <c r="Q527" s="161"/>
      <c r="R527" s="161"/>
      <c r="S527" s="438"/>
      <c r="T527" s="161"/>
      <c r="U527" s="161"/>
      <c r="V527" s="161"/>
    </row>
    <row r="528" spans="1:22" ht="26.4" hidden="1">
      <c r="A528" s="122" t="str">
        <f t="shared" si="103"/>
        <v>71090501000001</v>
      </c>
      <c r="B528" s="124" t="s">
        <v>439</v>
      </c>
      <c r="C528" s="117" t="s">
        <v>187</v>
      </c>
      <c r="D528" s="118" t="s">
        <v>149</v>
      </c>
      <c r="E528" s="119" t="s">
        <v>106</v>
      </c>
      <c r="F528" s="120" t="s">
        <v>441</v>
      </c>
      <c r="G528" s="129" t="s">
        <v>96</v>
      </c>
      <c r="H528" s="25"/>
      <c r="I528" s="25"/>
      <c r="J528" s="26"/>
      <c r="K528" s="26"/>
      <c r="L528" s="29" t="s">
        <v>219</v>
      </c>
      <c r="M528" s="12">
        <v>4819</v>
      </c>
      <c r="N528" s="183">
        <f t="shared" si="104"/>
        <v>0</v>
      </c>
      <c r="O528" s="183"/>
      <c r="P528" s="183"/>
      <c r="Q528" s="161"/>
      <c r="R528" s="161"/>
      <c r="S528" s="438"/>
      <c r="T528" s="161"/>
      <c r="U528" s="161"/>
      <c r="V528" s="161"/>
    </row>
    <row r="529" spans="1:22" ht="16.2" hidden="1">
      <c r="B529" s="124"/>
      <c r="H529" s="151">
        <v>2823</v>
      </c>
      <c r="I529" s="152" t="s">
        <v>185</v>
      </c>
      <c r="J529" s="153">
        <v>2</v>
      </c>
      <c r="K529" s="153">
        <v>3</v>
      </c>
      <c r="L529" s="154" t="s">
        <v>296</v>
      </c>
      <c r="M529" s="155"/>
      <c r="N529" s="192">
        <f>+N531</f>
        <v>0</v>
      </c>
      <c r="O529" s="192">
        <f>+O531</f>
        <v>0</v>
      </c>
      <c r="P529" s="192">
        <f>+P531</f>
        <v>0</v>
      </c>
      <c r="Q529" s="161"/>
      <c r="R529" s="161"/>
      <c r="S529" s="438"/>
      <c r="T529" s="161"/>
      <c r="U529" s="161"/>
      <c r="V529" s="161"/>
    </row>
    <row r="530" spans="1:22" ht="16.2" hidden="1">
      <c r="B530" s="124"/>
      <c r="H530" s="25"/>
      <c r="I530" s="25"/>
      <c r="J530" s="26"/>
      <c r="K530" s="26"/>
      <c r="L530" s="30" t="s">
        <v>108</v>
      </c>
      <c r="M530" s="31"/>
      <c r="N530" s="190"/>
      <c r="O530" s="190"/>
      <c r="P530" s="190"/>
      <c r="Q530" s="161"/>
      <c r="R530" s="161"/>
      <c r="S530" s="438"/>
      <c r="T530" s="161"/>
      <c r="U530" s="161"/>
      <c r="V530" s="161"/>
    </row>
    <row r="531" spans="1:22" ht="27.6" hidden="1">
      <c r="B531" s="124"/>
      <c r="H531" s="45"/>
      <c r="I531" s="147"/>
      <c r="J531" s="148"/>
      <c r="K531" s="148"/>
      <c r="L531" s="27" t="s">
        <v>297</v>
      </c>
      <c r="M531" s="28"/>
      <c r="N531" s="197">
        <f>O531+P531</f>
        <v>0</v>
      </c>
      <c r="O531" s="197">
        <f>SUM(O532)</f>
        <v>0</v>
      </c>
      <c r="P531" s="197">
        <f>SUM(P532)</f>
        <v>0</v>
      </c>
      <c r="Q531" s="161"/>
      <c r="R531" s="161"/>
      <c r="S531" s="438"/>
      <c r="T531" s="161"/>
      <c r="U531" s="161"/>
      <c r="V531" s="161"/>
    </row>
    <row r="532" spans="1:22" s="115" customFormat="1" ht="26.4" hidden="1">
      <c r="A532" s="122" t="str">
        <f t="shared" si="103"/>
        <v>71090501030000</v>
      </c>
      <c r="B532" s="124" t="s">
        <v>439</v>
      </c>
      <c r="C532" s="117" t="s">
        <v>187</v>
      </c>
      <c r="D532" s="118" t="s">
        <v>149</v>
      </c>
      <c r="E532" s="119" t="s">
        <v>106</v>
      </c>
      <c r="F532" s="120" t="s">
        <v>442</v>
      </c>
      <c r="G532" s="129" t="s">
        <v>440</v>
      </c>
      <c r="H532" s="17"/>
      <c r="I532" s="25"/>
      <c r="J532" s="26"/>
      <c r="K532" s="26"/>
      <c r="L532" s="29" t="s">
        <v>217</v>
      </c>
      <c r="M532" s="33">
        <v>4511</v>
      </c>
      <c r="N532" s="183">
        <f t="shared" ref="N532" si="105">O532+P532</f>
        <v>0</v>
      </c>
      <c r="O532" s="183"/>
      <c r="P532" s="183"/>
      <c r="Q532" s="161"/>
      <c r="R532" s="161"/>
      <c r="S532" s="438"/>
      <c r="T532" s="161"/>
      <c r="U532" s="161"/>
      <c r="V532" s="161"/>
    </row>
    <row r="533" spans="1:22" ht="16.2" hidden="1">
      <c r="A533" s="122" t="str">
        <f t="shared" si="103"/>
        <v>71090501044239</v>
      </c>
      <c r="B533" s="124" t="s">
        <v>439</v>
      </c>
      <c r="C533" s="117" t="s">
        <v>187</v>
      </c>
      <c r="D533" s="118" t="s">
        <v>149</v>
      </c>
      <c r="E533" s="119" t="s">
        <v>106</v>
      </c>
      <c r="F533" s="120" t="s">
        <v>155</v>
      </c>
      <c r="G533" s="121">
        <v>4239</v>
      </c>
      <c r="H533" s="151">
        <v>2824</v>
      </c>
      <c r="I533" s="152" t="s">
        <v>185</v>
      </c>
      <c r="J533" s="153">
        <v>2</v>
      </c>
      <c r="K533" s="153">
        <v>4</v>
      </c>
      <c r="L533" s="154" t="s">
        <v>299</v>
      </c>
      <c r="M533" s="155"/>
      <c r="N533" s="192">
        <f>+N535+N544+N546</f>
        <v>0</v>
      </c>
      <c r="O533" s="192">
        <f>+O535+O544+O546</f>
        <v>0</v>
      </c>
      <c r="P533" s="192">
        <f t="shared" ref="P533" si="106">+P535+P544+P546</f>
        <v>0</v>
      </c>
      <c r="Q533" s="161"/>
      <c r="R533" s="161"/>
      <c r="S533" s="438"/>
      <c r="T533" s="161"/>
      <c r="U533" s="161"/>
      <c r="V533" s="161"/>
    </row>
    <row r="534" spans="1:22" s="115" customFormat="1" ht="16.2" hidden="1">
      <c r="A534" s="122" t="str">
        <f t="shared" si="103"/>
        <v>71090501050000</v>
      </c>
      <c r="B534" s="124" t="s">
        <v>439</v>
      </c>
      <c r="C534" s="117" t="s">
        <v>187</v>
      </c>
      <c r="D534" s="118" t="s">
        <v>149</v>
      </c>
      <c r="E534" s="119" t="s">
        <v>106</v>
      </c>
      <c r="F534" s="120" t="s">
        <v>149</v>
      </c>
      <c r="G534" s="129" t="s">
        <v>440</v>
      </c>
      <c r="H534" s="25"/>
      <c r="I534" s="25"/>
      <c r="J534" s="26"/>
      <c r="K534" s="26"/>
      <c r="L534" s="30" t="s">
        <v>108</v>
      </c>
      <c r="M534" s="31"/>
      <c r="N534" s="190"/>
      <c r="O534" s="190"/>
      <c r="P534" s="190"/>
      <c r="Q534" s="161"/>
      <c r="R534" s="161"/>
      <c r="S534" s="438"/>
      <c r="T534" s="161"/>
      <c r="U534" s="161"/>
      <c r="V534" s="161"/>
    </row>
    <row r="535" spans="1:22" ht="16.2" hidden="1">
      <c r="A535" s="122" t="str">
        <f t="shared" si="103"/>
        <v>71090501054819</v>
      </c>
      <c r="B535" s="124" t="s">
        <v>439</v>
      </c>
      <c r="C535" s="117" t="s">
        <v>187</v>
      </c>
      <c r="D535" s="118" t="s">
        <v>149</v>
      </c>
      <c r="E535" s="119" t="s">
        <v>106</v>
      </c>
      <c r="F535" s="120" t="s">
        <v>149</v>
      </c>
      <c r="G535" s="121">
        <v>4819</v>
      </c>
      <c r="H535" s="45"/>
      <c r="I535" s="147"/>
      <c r="J535" s="148"/>
      <c r="K535" s="148"/>
      <c r="L535" s="27" t="s">
        <v>300</v>
      </c>
      <c r="M535" s="28"/>
      <c r="N535" s="197">
        <f>SUM(N536:N543)</f>
        <v>0</v>
      </c>
      <c r="O535" s="197">
        <f>SUM(O536:O543)</f>
        <v>0</v>
      </c>
      <c r="P535" s="197">
        <f>SUM(P536:P543)</f>
        <v>0</v>
      </c>
      <c r="Q535" s="161"/>
      <c r="R535" s="161"/>
      <c r="S535" s="438"/>
      <c r="T535" s="161"/>
      <c r="U535" s="161"/>
      <c r="V535" s="161"/>
    </row>
    <row r="536" spans="1:22" s="170" customFormat="1" ht="16.2" hidden="1">
      <c r="A536" s="122"/>
      <c r="B536" s="124"/>
      <c r="C536" s="117"/>
      <c r="D536" s="118"/>
      <c r="E536" s="119"/>
      <c r="F536" s="120"/>
      <c r="G536" s="129"/>
      <c r="H536" s="17"/>
      <c r="I536" s="25"/>
      <c r="J536" s="26"/>
      <c r="K536" s="26"/>
      <c r="L536" s="29" t="s">
        <v>118</v>
      </c>
      <c r="M536" s="12">
        <v>4216</v>
      </c>
      <c r="N536" s="183">
        <f t="shared" ref="N536:N539" si="107">O536+P536</f>
        <v>0</v>
      </c>
      <c r="O536" s="183"/>
      <c r="P536" s="183"/>
      <c r="Q536" s="161"/>
      <c r="R536" s="161"/>
      <c r="S536" s="438"/>
      <c r="T536" s="161"/>
      <c r="U536" s="161"/>
      <c r="V536" s="161"/>
    </row>
    <row r="537" spans="1:22" s="170" customFormat="1" ht="16.2" hidden="1">
      <c r="A537" s="122" t="str">
        <f t="shared" si="103"/>
        <v>71090600000000</v>
      </c>
      <c r="B537" s="124" t="s">
        <v>439</v>
      </c>
      <c r="C537" s="117" t="s">
        <v>187</v>
      </c>
      <c r="D537" s="118" t="s">
        <v>157</v>
      </c>
      <c r="E537" s="119" t="s">
        <v>441</v>
      </c>
      <c r="F537" s="120" t="s">
        <v>441</v>
      </c>
      <c r="G537" s="129" t="s">
        <v>440</v>
      </c>
      <c r="H537" s="17"/>
      <c r="I537" s="25"/>
      <c r="J537" s="26"/>
      <c r="K537" s="26"/>
      <c r="L537" s="29" t="s">
        <v>782</v>
      </c>
      <c r="M537" s="12">
        <v>4234</v>
      </c>
      <c r="N537" s="183">
        <f t="shared" si="107"/>
        <v>0</v>
      </c>
      <c r="O537" s="183"/>
      <c r="P537" s="183"/>
      <c r="Q537" s="161"/>
      <c r="R537" s="161"/>
      <c r="S537" s="438"/>
      <c r="T537" s="161"/>
      <c r="U537" s="161"/>
      <c r="V537" s="161"/>
    </row>
    <row r="538" spans="1:22" ht="16.2" hidden="1">
      <c r="A538" s="122" t="str">
        <f t="shared" si="103"/>
        <v>71090600000001</v>
      </c>
      <c r="B538" s="124" t="s">
        <v>439</v>
      </c>
      <c r="C538" s="117" t="s">
        <v>187</v>
      </c>
      <c r="D538" s="118" t="s">
        <v>157</v>
      </c>
      <c r="E538" s="119" t="s">
        <v>441</v>
      </c>
      <c r="F538" s="120" t="s">
        <v>441</v>
      </c>
      <c r="G538" s="129" t="s">
        <v>96</v>
      </c>
      <c r="H538" s="17"/>
      <c r="I538" s="25"/>
      <c r="J538" s="26"/>
      <c r="K538" s="26"/>
      <c r="L538" s="29" t="s">
        <v>125</v>
      </c>
      <c r="M538" s="31">
        <v>4239</v>
      </c>
      <c r="N538" s="183">
        <f t="shared" si="107"/>
        <v>0</v>
      </c>
      <c r="O538" s="183"/>
      <c r="P538" s="183"/>
      <c r="Q538" s="161"/>
      <c r="R538" s="161"/>
      <c r="S538" s="438"/>
      <c r="T538" s="161"/>
      <c r="U538" s="161"/>
      <c r="V538" s="161"/>
    </row>
    <row r="539" spans="1:22" s="156" customFormat="1" ht="16.2" hidden="1">
      <c r="A539" s="122" t="str">
        <f t="shared" si="103"/>
        <v>71090601000000</v>
      </c>
      <c r="B539" s="124" t="s">
        <v>439</v>
      </c>
      <c r="C539" s="117" t="s">
        <v>187</v>
      </c>
      <c r="D539" s="118" t="s">
        <v>157</v>
      </c>
      <c r="E539" s="119" t="s">
        <v>106</v>
      </c>
      <c r="F539" s="120" t="s">
        <v>441</v>
      </c>
      <c r="G539" s="129" t="s">
        <v>440</v>
      </c>
      <c r="H539" s="17"/>
      <c r="I539" s="25"/>
      <c r="J539" s="26"/>
      <c r="K539" s="26"/>
      <c r="L539" s="32" t="s">
        <v>130</v>
      </c>
      <c r="M539" s="48">
        <v>4267</v>
      </c>
      <c r="N539" s="183">
        <f t="shared" si="107"/>
        <v>0</v>
      </c>
      <c r="O539" s="183"/>
      <c r="P539" s="183"/>
      <c r="Q539" s="161"/>
      <c r="R539" s="161"/>
      <c r="S539" s="438"/>
      <c r="T539" s="161"/>
      <c r="U539" s="161"/>
      <c r="V539" s="161"/>
    </row>
    <row r="540" spans="1:22" ht="16.2" hidden="1">
      <c r="A540" s="122" t="str">
        <f t="shared" si="103"/>
        <v>71090601000001</v>
      </c>
      <c r="B540" s="124" t="s">
        <v>439</v>
      </c>
      <c r="C540" s="117" t="s">
        <v>187</v>
      </c>
      <c r="D540" s="118" t="s">
        <v>157</v>
      </c>
      <c r="E540" s="119" t="s">
        <v>106</v>
      </c>
      <c r="F540" s="120" t="s">
        <v>441</v>
      </c>
      <c r="G540" s="129" t="s">
        <v>96</v>
      </c>
      <c r="H540" s="177"/>
      <c r="I540" s="194"/>
      <c r="J540" s="201"/>
      <c r="K540" s="202"/>
      <c r="L540" s="203" t="s">
        <v>240</v>
      </c>
      <c r="M540" s="13">
        <v>4269</v>
      </c>
      <c r="N540" s="183">
        <f t="shared" ref="N540:N545" si="108">O540+P540</f>
        <v>0</v>
      </c>
      <c r="O540" s="183"/>
      <c r="P540" s="183"/>
      <c r="Q540" s="161"/>
      <c r="R540" s="161"/>
      <c r="S540" s="438"/>
      <c r="T540" s="161"/>
      <c r="U540" s="161"/>
      <c r="V540" s="161"/>
    </row>
    <row r="541" spans="1:22" s="115" customFormat="1" ht="16.2" hidden="1">
      <c r="A541" s="122" t="str">
        <f t="shared" si="103"/>
        <v>71090601010000</v>
      </c>
      <c r="B541" s="124" t="s">
        <v>439</v>
      </c>
      <c r="C541" s="117" t="s">
        <v>187</v>
      </c>
      <c r="D541" s="118" t="s">
        <v>157</v>
      </c>
      <c r="E541" s="119" t="s">
        <v>106</v>
      </c>
      <c r="F541" s="120" t="s">
        <v>106</v>
      </c>
      <c r="G541" s="129" t="s">
        <v>440</v>
      </c>
      <c r="H541" s="25"/>
      <c r="I541" s="25"/>
      <c r="J541" s="26"/>
      <c r="K541" s="26"/>
      <c r="L541" s="36" t="s">
        <v>167</v>
      </c>
      <c r="M541" s="13">
        <v>4639</v>
      </c>
      <c r="N541" s="183">
        <f t="shared" si="108"/>
        <v>0</v>
      </c>
      <c r="O541" s="183"/>
      <c r="P541" s="183"/>
      <c r="Q541" s="161"/>
      <c r="R541" s="161"/>
      <c r="S541" s="438"/>
      <c r="T541" s="161"/>
      <c r="U541" s="161"/>
      <c r="V541" s="161"/>
    </row>
    <row r="542" spans="1:22" ht="26.4" hidden="1">
      <c r="A542" s="122" t="str">
        <f t="shared" ref="A542" si="109">CONCATENATE(B542,C542,D542,E542,F542,G542)</f>
        <v>71090501000001</v>
      </c>
      <c r="B542" s="124" t="s">
        <v>439</v>
      </c>
      <c r="C542" s="117" t="s">
        <v>187</v>
      </c>
      <c r="D542" s="118" t="s">
        <v>149</v>
      </c>
      <c r="E542" s="119" t="s">
        <v>106</v>
      </c>
      <c r="F542" s="120" t="s">
        <v>441</v>
      </c>
      <c r="G542" s="129" t="s">
        <v>96</v>
      </c>
      <c r="H542" s="25"/>
      <c r="I542" s="25"/>
      <c r="J542" s="26"/>
      <c r="K542" s="26"/>
      <c r="L542" s="29" t="s">
        <v>219</v>
      </c>
      <c r="M542" s="12">
        <v>4819</v>
      </c>
      <c r="N542" s="183">
        <f t="shared" si="108"/>
        <v>0</v>
      </c>
      <c r="O542" s="183"/>
      <c r="P542" s="183"/>
      <c r="Q542" s="161"/>
      <c r="R542" s="161"/>
      <c r="S542" s="438"/>
      <c r="T542" s="161"/>
      <c r="U542" s="161"/>
      <c r="V542" s="161"/>
    </row>
    <row r="543" spans="1:22" ht="16.2" hidden="1">
      <c r="A543" s="122" t="str">
        <f t="shared" si="103"/>
        <v>71090601014251</v>
      </c>
      <c r="B543" s="124" t="s">
        <v>439</v>
      </c>
      <c r="C543" s="117" t="s">
        <v>187</v>
      </c>
      <c r="D543" s="118" t="s">
        <v>157</v>
      </c>
      <c r="E543" s="119" t="s">
        <v>106</v>
      </c>
      <c r="F543" s="120" t="s">
        <v>106</v>
      </c>
      <c r="G543" s="121">
        <v>4251</v>
      </c>
      <c r="H543" s="37"/>
      <c r="I543" s="194"/>
      <c r="J543" s="195"/>
      <c r="K543" s="196"/>
      <c r="L543" s="29" t="s">
        <v>137</v>
      </c>
      <c r="M543" s="12">
        <v>5129</v>
      </c>
      <c r="N543" s="183">
        <f t="shared" si="108"/>
        <v>0</v>
      </c>
      <c r="O543" s="183"/>
      <c r="P543" s="183"/>
      <c r="Q543" s="161"/>
      <c r="R543" s="161"/>
      <c r="S543" s="438"/>
      <c r="T543" s="161"/>
      <c r="U543" s="161"/>
      <c r="V543" s="161"/>
    </row>
    <row r="544" spans="1:22" ht="18" hidden="1" customHeight="1">
      <c r="A544" s="122" t="str">
        <f t="shared" si="103"/>
        <v>71090601015113</v>
      </c>
      <c r="B544" s="124" t="s">
        <v>439</v>
      </c>
      <c r="C544" s="117" t="s">
        <v>187</v>
      </c>
      <c r="D544" s="118" t="s">
        <v>157</v>
      </c>
      <c r="E544" s="119" t="s">
        <v>106</v>
      </c>
      <c r="F544" s="120" t="s">
        <v>106</v>
      </c>
      <c r="G544" s="121">
        <v>5113</v>
      </c>
      <c r="H544" s="45"/>
      <c r="I544" s="147"/>
      <c r="J544" s="148"/>
      <c r="K544" s="148"/>
      <c r="L544" s="27" t="s">
        <v>301</v>
      </c>
      <c r="M544" s="28"/>
      <c r="N544" s="197">
        <f>O544+P544</f>
        <v>0</v>
      </c>
      <c r="O544" s="197">
        <f>SUM(O545)</f>
        <v>0</v>
      </c>
      <c r="P544" s="197">
        <f>SUM(P545)</f>
        <v>0</v>
      </c>
      <c r="Q544" s="161"/>
      <c r="R544" s="161"/>
      <c r="S544" s="438"/>
      <c r="T544" s="161"/>
      <c r="U544" s="161"/>
      <c r="V544" s="161"/>
    </row>
    <row r="545" spans="1:22" s="115" customFormat="1" ht="26.4" hidden="1">
      <c r="A545" s="122" t="str">
        <f t="shared" si="103"/>
        <v>71090601020000</v>
      </c>
      <c r="B545" s="124" t="s">
        <v>439</v>
      </c>
      <c r="C545" s="117" t="s">
        <v>187</v>
      </c>
      <c r="D545" s="118" t="s">
        <v>157</v>
      </c>
      <c r="E545" s="119" t="s">
        <v>106</v>
      </c>
      <c r="F545" s="120" t="s">
        <v>140</v>
      </c>
      <c r="G545" s="129" t="s">
        <v>440</v>
      </c>
      <c r="H545" s="25"/>
      <c r="I545" s="25"/>
      <c r="J545" s="26"/>
      <c r="K545" s="26"/>
      <c r="L545" s="29" t="s">
        <v>217</v>
      </c>
      <c r="M545" s="12">
        <v>4511</v>
      </c>
      <c r="N545" s="183">
        <f t="shared" si="108"/>
        <v>0</v>
      </c>
      <c r="O545" s="183"/>
      <c r="P545" s="183"/>
      <c r="Q545" s="161"/>
      <c r="R545" s="161"/>
      <c r="S545" s="438"/>
      <c r="T545" s="161"/>
      <c r="U545" s="161"/>
      <c r="V545" s="161"/>
    </row>
    <row r="546" spans="1:22" ht="18" hidden="1" customHeight="1">
      <c r="A546" s="122" t="str">
        <f t="shared" ref="A546:A548" si="110">CONCATENATE(B546,C546,D546,E546,F546,G546)</f>
        <v>71090601015113</v>
      </c>
      <c r="B546" s="124" t="s">
        <v>439</v>
      </c>
      <c r="C546" s="117" t="s">
        <v>187</v>
      </c>
      <c r="D546" s="118" t="s">
        <v>157</v>
      </c>
      <c r="E546" s="119" t="s">
        <v>106</v>
      </c>
      <c r="F546" s="120" t="s">
        <v>106</v>
      </c>
      <c r="G546" s="121">
        <v>5113</v>
      </c>
      <c r="H546" s="45"/>
      <c r="I546" s="147"/>
      <c r="J546" s="148"/>
      <c r="K546" s="148"/>
      <c r="L546" s="27" t="s">
        <v>933</v>
      </c>
      <c r="M546" s="28"/>
      <c r="N546" s="197">
        <f>O546+P546</f>
        <v>0</v>
      </c>
      <c r="O546" s="197">
        <f>SUM(O547:O548)</f>
        <v>0</v>
      </c>
      <c r="P546" s="197">
        <f>SUM(P547:P548)</f>
        <v>0</v>
      </c>
      <c r="Q546" s="161"/>
      <c r="R546" s="161"/>
      <c r="S546" s="438"/>
      <c r="T546" s="161"/>
      <c r="U546" s="161"/>
      <c r="V546" s="161"/>
    </row>
    <row r="547" spans="1:22" ht="16.2" hidden="1">
      <c r="A547" s="122" t="str">
        <f t="shared" si="110"/>
        <v>71090201024511</v>
      </c>
      <c r="B547" s="116" t="s">
        <v>439</v>
      </c>
      <c r="C547" s="117" t="s">
        <v>187</v>
      </c>
      <c r="D547" s="118" t="s">
        <v>140</v>
      </c>
      <c r="E547" s="119" t="s">
        <v>106</v>
      </c>
      <c r="F547" s="120" t="s">
        <v>140</v>
      </c>
      <c r="G547" s="121">
        <v>4511</v>
      </c>
      <c r="H547" s="25"/>
      <c r="I547" s="18"/>
      <c r="J547" s="19"/>
      <c r="K547" s="19"/>
      <c r="L547" s="30" t="s">
        <v>173</v>
      </c>
      <c r="M547" s="31">
        <v>5112</v>
      </c>
      <c r="N547" s="183">
        <f t="shared" ref="N547:N548" si="111">O547+P547</f>
        <v>0</v>
      </c>
      <c r="O547" s="183"/>
      <c r="P547" s="183"/>
      <c r="Q547" s="161"/>
      <c r="R547" s="161"/>
      <c r="S547" s="438"/>
      <c r="T547" s="161"/>
      <c r="U547" s="161"/>
      <c r="V547" s="161"/>
    </row>
    <row r="548" spans="1:22" ht="16.8" hidden="1">
      <c r="A548" s="122" t="str">
        <f t="shared" si="110"/>
        <v>71100700000001</v>
      </c>
      <c r="B548" s="124" t="s">
        <v>439</v>
      </c>
      <c r="C548" s="117" t="s">
        <v>189</v>
      </c>
      <c r="D548" s="118" t="s">
        <v>183</v>
      </c>
      <c r="E548" s="119" t="s">
        <v>441</v>
      </c>
      <c r="F548" s="120" t="s">
        <v>441</v>
      </c>
      <c r="G548" s="129" t="s">
        <v>96</v>
      </c>
      <c r="H548" s="25"/>
      <c r="I548" s="25"/>
      <c r="J548" s="26"/>
      <c r="K548" s="26"/>
      <c r="L548" s="32" t="s">
        <v>143</v>
      </c>
      <c r="M548" s="48">
        <v>5113</v>
      </c>
      <c r="N548" s="183">
        <f t="shared" si="111"/>
        <v>0</v>
      </c>
      <c r="O548" s="398"/>
      <c r="P548" s="398"/>
      <c r="Q548" s="161"/>
      <c r="R548" s="161"/>
      <c r="S548" s="438"/>
      <c r="T548" s="161"/>
      <c r="U548" s="161"/>
      <c r="V548" s="161"/>
    </row>
    <row r="549" spans="1:22" ht="16.2" hidden="1">
      <c r="A549" s="122" t="str">
        <f t="shared" si="103"/>
        <v>71090601045113</v>
      </c>
      <c r="B549" s="124" t="s">
        <v>439</v>
      </c>
      <c r="C549" s="117" t="s">
        <v>187</v>
      </c>
      <c r="D549" s="118" t="s">
        <v>157</v>
      </c>
      <c r="E549" s="119" t="s">
        <v>106</v>
      </c>
      <c r="F549" s="120" t="s">
        <v>155</v>
      </c>
      <c r="G549" s="121">
        <v>5113</v>
      </c>
      <c r="H549" s="151">
        <v>2825</v>
      </c>
      <c r="I549" s="152" t="s">
        <v>185</v>
      </c>
      <c r="J549" s="153">
        <v>2</v>
      </c>
      <c r="K549" s="153">
        <v>5</v>
      </c>
      <c r="L549" s="154" t="s">
        <v>303</v>
      </c>
      <c r="M549" s="155"/>
      <c r="N549" s="192">
        <f>+N551+N553+N555</f>
        <v>0</v>
      </c>
      <c r="O549" s="192">
        <f>+O551+O553+O555</f>
        <v>0</v>
      </c>
      <c r="P549" s="192">
        <f>+P551+P553+P555</f>
        <v>0</v>
      </c>
      <c r="Q549" s="161"/>
      <c r="R549" s="161"/>
      <c r="S549" s="438"/>
      <c r="T549" s="161"/>
      <c r="U549" s="161"/>
      <c r="V549" s="161"/>
    </row>
    <row r="550" spans="1:22" s="115" customFormat="1" ht="16.2" hidden="1">
      <c r="A550" s="122" t="str">
        <f t="shared" si="103"/>
        <v>71090601050000</v>
      </c>
      <c r="B550" s="124" t="s">
        <v>439</v>
      </c>
      <c r="C550" s="117" t="s">
        <v>187</v>
      </c>
      <c r="D550" s="118" t="s">
        <v>157</v>
      </c>
      <c r="E550" s="119" t="s">
        <v>106</v>
      </c>
      <c r="F550" s="120" t="s">
        <v>149</v>
      </c>
      <c r="G550" s="129" t="s">
        <v>440</v>
      </c>
      <c r="H550" s="25"/>
      <c r="I550" s="25"/>
      <c r="J550" s="26"/>
      <c r="K550" s="26"/>
      <c r="L550" s="30" t="s">
        <v>108</v>
      </c>
      <c r="M550" s="48"/>
      <c r="N550" s="190"/>
      <c r="O550" s="190"/>
      <c r="P550" s="190"/>
      <c r="Q550" s="161"/>
      <c r="R550" s="161"/>
      <c r="S550" s="438"/>
      <c r="T550" s="161"/>
      <c r="U550" s="161"/>
      <c r="V550" s="161"/>
    </row>
    <row r="551" spans="1:22" ht="16.2" hidden="1">
      <c r="A551" s="122" t="str">
        <f t="shared" si="103"/>
        <v>71090601054239</v>
      </c>
      <c r="B551" s="124" t="s">
        <v>439</v>
      </c>
      <c r="C551" s="117" t="s">
        <v>187</v>
      </c>
      <c r="D551" s="118" t="s">
        <v>157</v>
      </c>
      <c r="E551" s="119" t="s">
        <v>106</v>
      </c>
      <c r="F551" s="120" t="s">
        <v>149</v>
      </c>
      <c r="G551" s="129">
        <v>4239</v>
      </c>
      <c r="H551" s="45"/>
      <c r="I551" s="147"/>
      <c r="J551" s="148"/>
      <c r="K551" s="148"/>
      <c r="L551" s="27" t="s">
        <v>304</v>
      </c>
      <c r="M551" s="28"/>
      <c r="N551" s="197">
        <f>O551+P551</f>
        <v>0</v>
      </c>
      <c r="O551" s="197">
        <f>SUM(O552)</f>
        <v>0</v>
      </c>
      <c r="P551" s="197">
        <f>SUM(P552)</f>
        <v>0</v>
      </c>
      <c r="Q551" s="161"/>
      <c r="R551" s="161"/>
      <c r="S551" s="438"/>
      <c r="T551" s="161"/>
      <c r="U551" s="161"/>
      <c r="V551" s="161"/>
    </row>
    <row r="552" spans="1:22" ht="26.4" hidden="1">
      <c r="A552" s="122" t="str">
        <f t="shared" si="103"/>
        <v>71090601054637</v>
      </c>
      <c r="B552" s="116" t="s">
        <v>439</v>
      </c>
      <c r="C552" s="117" t="s">
        <v>187</v>
      </c>
      <c r="D552" s="118" t="s">
        <v>157</v>
      </c>
      <c r="E552" s="119" t="s">
        <v>106</v>
      </c>
      <c r="F552" s="120" t="s">
        <v>149</v>
      </c>
      <c r="G552" s="121">
        <v>4637</v>
      </c>
      <c r="H552" s="25"/>
      <c r="I552" s="25"/>
      <c r="J552" s="26"/>
      <c r="K552" s="26"/>
      <c r="L552" s="29" t="s">
        <v>217</v>
      </c>
      <c r="M552" s="12">
        <v>4511</v>
      </c>
      <c r="N552" s="183">
        <f t="shared" ref="N552:N557" si="112">O552+P552</f>
        <v>0</v>
      </c>
      <c r="O552" s="183"/>
      <c r="P552" s="183"/>
      <c r="Q552" s="161"/>
      <c r="R552" s="161"/>
      <c r="S552" s="438"/>
      <c r="T552" s="161"/>
      <c r="U552" s="161"/>
      <c r="V552" s="161"/>
    </row>
    <row r="553" spans="1:22" s="182" customFormat="1" ht="16.2" hidden="1">
      <c r="A553" s="122" t="str">
        <f t="shared" si="103"/>
        <v>71100000000000</v>
      </c>
      <c r="B553" s="124" t="s">
        <v>439</v>
      </c>
      <c r="C553" s="117" t="s">
        <v>189</v>
      </c>
      <c r="D553" s="118" t="s">
        <v>441</v>
      </c>
      <c r="E553" s="119" t="s">
        <v>441</v>
      </c>
      <c r="F553" s="120" t="s">
        <v>441</v>
      </c>
      <c r="G553" s="129" t="s">
        <v>440</v>
      </c>
      <c r="H553" s="45"/>
      <c r="I553" s="147"/>
      <c r="J553" s="148"/>
      <c r="K553" s="148"/>
      <c r="L553" s="27" t="s">
        <v>305</v>
      </c>
      <c r="M553" s="28"/>
      <c r="N553" s="197">
        <f>O553+P553</f>
        <v>0</v>
      </c>
      <c r="O553" s="197">
        <f>SUM(O554)</f>
        <v>0</v>
      </c>
      <c r="P553" s="197">
        <f>SUM(P554)</f>
        <v>0</v>
      </c>
      <c r="Q553" s="161"/>
      <c r="R553" s="161"/>
      <c r="S553" s="438"/>
      <c r="T553" s="161"/>
      <c r="U553" s="161"/>
      <c r="V553" s="161"/>
    </row>
    <row r="554" spans="1:22" ht="26.4" hidden="1">
      <c r="A554" s="122" t="str">
        <f t="shared" si="103"/>
        <v>71100000000001</v>
      </c>
      <c r="B554" s="124" t="s">
        <v>439</v>
      </c>
      <c r="C554" s="117" t="s">
        <v>189</v>
      </c>
      <c r="D554" s="118" t="s">
        <v>441</v>
      </c>
      <c r="E554" s="119" t="s">
        <v>441</v>
      </c>
      <c r="F554" s="120" t="s">
        <v>441</v>
      </c>
      <c r="G554" s="129" t="s">
        <v>96</v>
      </c>
      <c r="H554" s="25"/>
      <c r="I554" s="25"/>
      <c r="J554" s="26"/>
      <c r="K554" s="26"/>
      <c r="L554" s="29" t="s">
        <v>217</v>
      </c>
      <c r="M554" s="12">
        <v>4511</v>
      </c>
      <c r="N554" s="183">
        <f t="shared" si="112"/>
        <v>0</v>
      </c>
      <c r="O554" s="183"/>
      <c r="P554" s="183"/>
      <c r="Q554" s="161"/>
      <c r="R554" s="161"/>
      <c r="S554" s="438"/>
      <c r="T554" s="161"/>
      <c r="U554" s="161"/>
      <c r="V554" s="161"/>
    </row>
    <row r="555" spans="1:22" s="170" customFormat="1" ht="16.2" hidden="1">
      <c r="A555" s="122" t="str">
        <f t="shared" si="103"/>
        <v>71100700000000</v>
      </c>
      <c r="B555" s="124" t="s">
        <v>439</v>
      </c>
      <c r="C555" s="117" t="s">
        <v>189</v>
      </c>
      <c r="D555" s="118" t="s">
        <v>183</v>
      </c>
      <c r="E555" s="119" t="s">
        <v>441</v>
      </c>
      <c r="F555" s="120" t="s">
        <v>441</v>
      </c>
      <c r="G555" s="129" t="s">
        <v>440</v>
      </c>
      <c r="H555" s="45"/>
      <c r="I555" s="147"/>
      <c r="J555" s="148"/>
      <c r="K555" s="148"/>
      <c r="L555" s="27" t="s">
        <v>641</v>
      </c>
      <c r="M555" s="28"/>
      <c r="N555" s="197">
        <f>O555+P555</f>
        <v>0</v>
      </c>
      <c r="O555" s="197">
        <f>SUM(O556:O557)</f>
        <v>0</v>
      </c>
      <c r="P555" s="197">
        <f>SUM(P556:P557)</f>
        <v>0</v>
      </c>
      <c r="Q555" s="161"/>
      <c r="R555" s="161"/>
      <c r="S555" s="438"/>
      <c r="T555" s="161"/>
      <c r="U555" s="161"/>
      <c r="V555" s="161"/>
    </row>
    <row r="556" spans="1:22" ht="16.8" hidden="1">
      <c r="A556" s="122" t="str">
        <f t="shared" si="103"/>
        <v>71100700000001</v>
      </c>
      <c r="B556" s="124" t="s">
        <v>439</v>
      </c>
      <c r="C556" s="117" t="s">
        <v>189</v>
      </c>
      <c r="D556" s="118" t="s">
        <v>183</v>
      </c>
      <c r="E556" s="119" t="s">
        <v>441</v>
      </c>
      <c r="F556" s="120" t="s">
        <v>441</v>
      </c>
      <c r="G556" s="129" t="s">
        <v>96</v>
      </c>
      <c r="H556" s="25"/>
      <c r="I556" s="25"/>
      <c r="J556" s="26"/>
      <c r="K556" s="26"/>
      <c r="L556" s="32" t="s">
        <v>143</v>
      </c>
      <c r="M556" s="48">
        <v>5113</v>
      </c>
      <c r="N556" s="183">
        <f t="shared" si="112"/>
        <v>0</v>
      </c>
      <c r="O556" s="398"/>
      <c r="P556" s="398"/>
      <c r="Q556" s="161"/>
      <c r="R556" s="161"/>
      <c r="S556" s="438"/>
      <c r="T556" s="161"/>
      <c r="U556" s="161"/>
      <c r="V556" s="161"/>
    </row>
    <row r="557" spans="1:22" s="156" customFormat="1" ht="16.8" hidden="1">
      <c r="A557" s="122" t="str">
        <f t="shared" si="103"/>
        <v>71100701000000</v>
      </c>
      <c r="B557" s="124" t="s">
        <v>439</v>
      </c>
      <c r="C557" s="117" t="s">
        <v>189</v>
      </c>
      <c r="D557" s="118" t="s">
        <v>183</v>
      </c>
      <c r="E557" s="119" t="s">
        <v>106</v>
      </c>
      <c r="F557" s="120" t="s">
        <v>441</v>
      </c>
      <c r="G557" s="129" t="s">
        <v>440</v>
      </c>
      <c r="H557" s="25"/>
      <c r="I557" s="25"/>
      <c r="J557" s="26"/>
      <c r="K557" s="26"/>
      <c r="L557" s="29" t="s">
        <v>137</v>
      </c>
      <c r="M557" s="12">
        <v>5129</v>
      </c>
      <c r="N557" s="183">
        <f t="shared" si="112"/>
        <v>0</v>
      </c>
      <c r="O557" s="398"/>
      <c r="P557" s="398"/>
      <c r="Q557" s="161"/>
      <c r="R557" s="161"/>
      <c r="S557" s="438"/>
      <c r="T557" s="161"/>
      <c r="U557" s="161"/>
      <c r="V557" s="161"/>
    </row>
    <row r="558" spans="1:22" ht="26.4" hidden="1">
      <c r="A558" s="122" t="str">
        <f t="shared" si="103"/>
        <v>71100701000001</v>
      </c>
      <c r="B558" s="124" t="s">
        <v>439</v>
      </c>
      <c r="C558" s="117" t="s">
        <v>189</v>
      </c>
      <c r="D558" s="118" t="s">
        <v>183</v>
      </c>
      <c r="E558" s="119" t="s">
        <v>106</v>
      </c>
      <c r="F558" s="120" t="s">
        <v>441</v>
      </c>
      <c r="G558" s="129" t="s">
        <v>96</v>
      </c>
      <c r="H558" s="151">
        <v>2827</v>
      </c>
      <c r="I558" s="152" t="s">
        <v>185</v>
      </c>
      <c r="J558" s="153">
        <v>2</v>
      </c>
      <c r="K558" s="153">
        <v>7</v>
      </c>
      <c r="L558" s="154" t="s">
        <v>306</v>
      </c>
      <c r="M558" s="155"/>
      <c r="N558" s="192">
        <f>+N560</f>
        <v>0</v>
      </c>
      <c r="O558" s="192">
        <f t="shared" ref="O558:P558" si="113">+O560</f>
        <v>0</v>
      </c>
      <c r="P558" s="192">
        <f t="shared" si="113"/>
        <v>0</v>
      </c>
      <c r="Q558" s="161"/>
      <c r="R558" s="161"/>
      <c r="S558" s="438"/>
      <c r="T558" s="161"/>
      <c r="U558" s="161"/>
      <c r="V558" s="161"/>
    </row>
    <row r="559" spans="1:22" s="115" customFormat="1" ht="16.2" hidden="1">
      <c r="A559" s="122" t="str">
        <f t="shared" si="103"/>
        <v>71100701010000</v>
      </c>
      <c r="B559" s="124" t="s">
        <v>439</v>
      </c>
      <c r="C559" s="117" t="s">
        <v>189</v>
      </c>
      <c r="D559" s="118" t="s">
        <v>183</v>
      </c>
      <c r="E559" s="119" t="s">
        <v>106</v>
      </c>
      <c r="F559" s="120" t="s">
        <v>106</v>
      </c>
      <c r="G559" s="129" t="s">
        <v>440</v>
      </c>
      <c r="H559" s="25"/>
      <c r="I559" s="25"/>
      <c r="J559" s="26"/>
      <c r="K559" s="26"/>
      <c r="L559" s="30" t="s">
        <v>108</v>
      </c>
      <c r="M559" s="31"/>
      <c r="N559" s="190"/>
      <c r="O559" s="190"/>
      <c r="P559" s="190"/>
      <c r="Q559" s="161"/>
      <c r="R559" s="161"/>
      <c r="S559" s="438"/>
      <c r="T559" s="161"/>
      <c r="U559" s="161"/>
      <c r="V559" s="161"/>
    </row>
    <row r="560" spans="1:22" ht="16.2" hidden="1">
      <c r="A560" s="122" t="str">
        <f t="shared" si="103"/>
        <v>71100701014216</v>
      </c>
      <c r="B560" s="124" t="s">
        <v>439</v>
      </c>
      <c r="C560" s="117" t="s">
        <v>189</v>
      </c>
      <c r="D560" s="118" t="s">
        <v>183</v>
      </c>
      <c r="E560" s="119" t="s">
        <v>106</v>
      </c>
      <c r="F560" s="120" t="s">
        <v>106</v>
      </c>
      <c r="G560" s="121">
        <v>4216</v>
      </c>
      <c r="H560" s="45"/>
      <c r="I560" s="147"/>
      <c r="J560" s="148"/>
      <c r="K560" s="148"/>
      <c r="L560" s="27" t="s">
        <v>307</v>
      </c>
      <c r="M560" s="28"/>
      <c r="N560" s="197">
        <f>O560+P560</f>
        <v>0</v>
      </c>
      <c r="O560" s="197">
        <f>SUM(O561:O564)</f>
        <v>0</v>
      </c>
      <c r="P560" s="197">
        <f>SUM(P561:P564)</f>
        <v>0</v>
      </c>
      <c r="Q560" s="161"/>
      <c r="R560" s="161"/>
      <c r="S560" s="438"/>
      <c r="T560" s="161"/>
      <c r="U560" s="161"/>
      <c r="V560" s="161"/>
    </row>
    <row r="561" spans="1:22" ht="16.2" hidden="1">
      <c r="A561" s="122" t="str">
        <f t="shared" si="103"/>
        <v>71100701014239</v>
      </c>
      <c r="B561" s="124" t="s">
        <v>439</v>
      </c>
      <c r="C561" s="117" t="s">
        <v>189</v>
      </c>
      <c r="D561" s="118" t="s">
        <v>183</v>
      </c>
      <c r="E561" s="119" t="s">
        <v>106</v>
      </c>
      <c r="F561" s="120" t="s">
        <v>106</v>
      </c>
      <c r="G561" s="121">
        <v>4239</v>
      </c>
      <c r="H561" s="17"/>
      <c r="I561" s="25"/>
      <c r="J561" s="26"/>
      <c r="K561" s="26"/>
      <c r="L561" s="29" t="s">
        <v>125</v>
      </c>
      <c r="M561" s="31">
        <v>4239</v>
      </c>
      <c r="N561" s="183">
        <f t="shared" ref="N561:N564" si="114">O561+P561</f>
        <v>0</v>
      </c>
      <c r="O561" s="183"/>
      <c r="P561" s="183"/>
      <c r="Q561" s="161"/>
      <c r="R561" s="161"/>
      <c r="S561" s="438"/>
      <c r="T561" s="161"/>
      <c r="U561" s="161"/>
      <c r="V561" s="161"/>
    </row>
    <row r="562" spans="1:22" ht="28.5" hidden="1" customHeight="1">
      <c r="A562" s="122" t="str">
        <f t="shared" si="103"/>
        <v>71100701014639</v>
      </c>
      <c r="B562" s="124" t="s">
        <v>439</v>
      </c>
      <c r="C562" s="117" t="s">
        <v>189</v>
      </c>
      <c r="D562" s="118" t="s">
        <v>183</v>
      </c>
      <c r="E562" s="119" t="s">
        <v>106</v>
      </c>
      <c r="F562" s="120" t="s">
        <v>106</v>
      </c>
      <c r="G562" s="121">
        <v>4639</v>
      </c>
      <c r="H562" s="25"/>
      <c r="I562" s="25"/>
      <c r="J562" s="26"/>
      <c r="K562" s="26"/>
      <c r="L562" s="30" t="s">
        <v>142</v>
      </c>
      <c r="M562" s="31">
        <v>4251</v>
      </c>
      <c r="N562" s="183">
        <f t="shared" si="114"/>
        <v>0</v>
      </c>
      <c r="O562" s="183"/>
      <c r="P562" s="183"/>
      <c r="Q562" s="161"/>
      <c r="R562" s="161"/>
      <c r="S562" s="438"/>
      <c r="T562" s="161"/>
      <c r="U562" s="161"/>
      <c r="V562" s="161"/>
    </row>
    <row r="563" spans="1:22" s="156" customFormat="1" ht="20.25" hidden="1" customHeight="1">
      <c r="A563" s="122" t="str">
        <f t="shared" ref="A563:A564" si="115">CONCATENATE(B563,C563,D563,E563,F563,G563)</f>
        <v>71100701000000</v>
      </c>
      <c r="B563" s="124" t="s">
        <v>439</v>
      </c>
      <c r="C563" s="117" t="s">
        <v>189</v>
      </c>
      <c r="D563" s="118" t="s">
        <v>183</v>
      </c>
      <c r="E563" s="119" t="s">
        <v>106</v>
      </c>
      <c r="F563" s="120" t="s">
        <v>441</v>
      </c>
      <c r="G563" s="129" t="s">
        <v>440</v>
      </c>
      <c r="H563" s="25"/>
      <c r="I563" s="25"/>
      <c r="J563" s="26"/>
      <c r="K563" s="26"/>
      <c r="L563" s="29" t="s">
        <v>137</v>
      </c>
      <c r="M563" s="12">
        <v>5129</v>
      </c>
      <c r="N563" s="183">
        <f t="shared" si="114"/>
        <v>0</v>
      </c>
      <c r="O563" s="398"/>
      <c r="P563" s="398"/>
      <c r="Q563" s="161"/>
      <c r="R563" s="161"/>
      <c r="S563" s="438"/>
      <c r="T563" s="161"/>
      <c r="U563" s="161"/>
      <c r="V563" s="161"/>
    </row>
    <row r="564" spans="1:22" ht="16.2" hidden="1">
      <c r="A564" s="122" t="str">
        <f t="shared" si="115"/>
        <v>71060401024511</v>
      </c>
      <c r="B564" s="124" t="s">
        <v>439</v>
      </c>
      <c r="C564" s="117" t="s">
        <v>157</v>
      </c>
      <c r="D564" s="118" t="s">
        <v>155</v>
      </c>
      <c r="E564" s="119" t="s">
        <v>106</v>
      </c>
      <c r="F564" s="120" t="s">
        <v>140</v>
      </c>
      <c r="G564" s="129">
        <v>4511</v>
      </c>
      <c r="H564" s="37"/>
      <c r="I564" s="194"/>
      <c r="J564" s="195"/>
      <c r="K564" s="196"/>
      <c r="L564" s="29" t="s">
        <v>138</v>
      </c>
      <c r="M564" s="12">
        <v>5132</v>
      </c>
      <c r="N564" s="183">
        <f t="shared" si="114"/>
        <v>0</v>
      </c>
      <c r="O564" s="183"/>
      <c r="P564" s="183"/>
      <c r="Q564" s="161"/>
      <c r="R564" s="161"/>
      <c r="S564" s="438"/>
      <c r="T564" s="161"/>
      <c r="U564" s="161"/>
      <c r="V564" s="161"/>
    </row>
    <row r="565" spans="1:22" ht="16.2" hidden="1">
      <c r="A565" s="122" t="str">
        <f t="shared" si="103"/>
        <v>71100701034819</v>
      </c>
      <c r="B565" s="124" t="s">
        <v>439</v>
      </c>
      <c r="C565" s="117" t="s">
        <v>189</v>
      </c>
      <c r="D565" s="118" t="s">
        <v>183</v>
      </c>
      <c r="E565" s="119" t="s">
        <v>106</v>
      </c>
      <c r="F565" s="120" t="s">
        <v>442</v>
      </c>
      <c r="G565" s="121">
        <v>4819</v>
      </c>
      <c r="H565" s="165">
        <v>2840</v>
      </c>
      <c r="I565" s="166" t="s">
        <v>185</v>
      </c>
      <c r="J565" s="167">
        <v>4</v>
      </c>
      <c r="K565" s="167">
        <v>0</v>
      </c>
      <c r="L565" s="168" t="s">
        <v>313</v>
      </c>
      <c r="M565" s="176"/>
      <c r="N565" s="188">
        <f>+N567+N572</f>
        <v>0</v>
      </c>
      <c r="O565" s="188">
        <f>+O567+O572</f>
        <v>0</v>
      </c>
      <c r="P565" s="188">
        <f>+P567+P572</f>
        <v>0</v>
      </c>
      <c r="Q565" s="161"/>
      <c r="R565" s="161"/>
      <c r="S565" s="438"/>
      <c r="T565" s="161"/>
      <c r="U565" s="161"/>
      <c r="V565" s="161"/>
    </row>
    <row r="566" spans="1:22" s="115" customFormat="1" ht="16.2" hidden="1">
      <c r="A566" s="122" t="str">
        <f t="shared" si="103"/>
        <v>71100701040000</v>
      </c>
      <c r="B566" s="124" t="s">
        <v>439</v>
      </c>
      <c r="C566" s="117" t="s">
        <v>189</v>
      </c>
      <c r="D566" s="118" t="s">
        <v>183</v>
      </c>
      <c r="E566" s="119" t="s">
        <v>106</v>
      </c>
      <c r="F566" s="120" t="s">
        <v>155</v>
      </c>
      <c r="G566" s="129" t="s">
        <v>440</v>
      </c>
      <c r="H566" s="25"/>
      <c r="I566" s="18"/>
      <c r="J566" s="19"/>
      <c r="K566" s="19"/>
      <c r="L566" s="30" t="s">
        <v>110</v>
      </c>
      <c r="M566" s="31"/>
      <c r="N566" s="190"/>
      <c r="O566" s="190"/>
      <c r="P566" s="190"/>
      <c r="Q566" s="161"/>
      <c r="R566" s="161"/>
      <c r="S566" s="438"/>
      <c r="T566" s="161"/>
      <c r="U566" s="161"/>
      <c r="V566" s="161"/>
    </row>
    <row r="567" spans="1:22" ht="16.2" hidden="1">
      <c r="A567" s="122" t="str">
        <f t="shared" si="103"/>
        <v>71100701044216</v>
      </c>
      <c r="B567" s="124" t="s">
        <v>439</v>
      </c>
      <c r="C567" s="117" t="s">
        <v>189</v>
      </c>
      <c r="D567" s="118" t="s">
        <v>183</v>
      </c>
      <c r="E567" s="119" t="s">
        <v>106</v>
      </c>
      <c r="F567" s="120" t="s">
        <v>155</v>
      </c>
      <c r="G567" s="121">
        <v>4216</v>
      </c>
      <c r="H567" s="151" t="s">
        <v>768</v>
      </c>
      <c r="I567" s="152" t="s">
        <v>185</v>
      </c>
      <c r="J567" s="153">
        <v>4</v>
      </c>
      <c r="K567" s="153">
        <v>1</v>
      </c>
      <c r="L567" s="154" t="s">
        <v>769</v>
      </c>
      <c r="M567" s="155"/>
      <c r="N567" s="192">
        <f t="shared" ref="N567" si="116">+N569</f>
        <v>0</v>
      </c>
      <c r="O567" s="192">
        <f>+O569</f>
        <v>0</v>
      </c>
      <c r="P567" s="192">
        <f>+P569</f>
        <v>0</v>
      </c>
      <c r="Q567" s="161"/>
      <c r="R567" s="161"/>
      <c r="S567" s="438"/>
      <c r="T567" s="161"/>
      <c r="U567" s="161"/>
      <c r="V567" s="161"/>
    </row>
    <row r="568" spans="1:22" ht="16.2" hidden="1">
      <c r="A568" s="122" t="str">
        <f t="shared" si="103"/>
        <v>71100701044239</v>
      </c>
      <c r="B568" s="124" t="s">
        <v>439</v>
      </c>
      <c r="C568" s="117" t="s">
        <v>189</v>
      </c>
      <c r="D568" s="118" t="s">
        <v>183</v>
      </c>
      <c r="E568" s="119" t="s">
        <v>106</v>
      </c>
      <c r="F568" s="120" t="s">
        <v>155</v>
      </c>
      <c r="G568" s="121">
        <v>4239</v>
      </c>
      <c r="H568" s="25"/>
      <c r="I568" s="18"/>
      <c r="J568" s="19"/>
      <c r="K568" s="19"/>
      <c r="L568" s="30" t="s">
        <v>108</v>
      </c>
      <c r="M568" s="31"/>
      <c r="N568" s="190"/>
      <c r="O568" s="190"/>
      <c r="P568" s="190"/>
      <c r="Q568" s="161"/>
      <c r="R568" s="161"/>
      <c r="S568" s="438"/>
      <c r="T568" s="161"/>
      <c r="U568" s="161"/>
      <c r="V568" s="161"/>
    </row>
    <row r="569" spans="1:22" ht="16.2" hidden="1">
      <c r="A569" s="122" t="str">
        <f t="shared" si="103"/>
        <v>71100701044269</v>
      </c>
      <c r="B569" s="124" t="s">
        <v>439</v>
      </c>
      <c r="C569" s="117" t="s">
        <v>189</v>
      </c>
      <c r="D569" s="118" t="s">
        <v>183</v>
      </c>
      <c r="E569" s="119" t="s">
        <v>106</v>
      </c>
      <c r="F569" s="120" t="s">
        <v>155</v>
      </c>
      <c r="G569" s="121">
        <v>4269</v>
      </c>
      <c r="H569" s="45"/>
      <c r="I569" s="147"/>
      <c r="J569" s="148"/>
      <c r="K569" s="148"/>
      <c r="L569" s="27" t="s">
        <v>770</v>
      </c>
      <c r="M569" s="28"/>
      <c r="N569" s="197">
        <f>SUM(N570:N571)</f>
        <v>0</v>
      </c>
      <c r="O569" s="197">
        <f t="shared" ref="O569:P569" si="117">SUM(O570:O571)</f>
        <v>0</v>
      </c>
      <c r="P569" s="197">
        <f t="shared" si="117"/>
        <v>0</v>
      </c>
      <c r="Q569" s="161"/>
      <c r="R569" s="161"/>
      <c r="S569" s="438"/>
      <c r="T569" s="161"/>
      <c r="U569" s="161"/>
      <c r="V569" s="161"/>
    </row>
    <row r="570" spans="1:22" ht="16.8" hidden="1">
      <c r="A570" s="122" t="str">
        <f t="shared" si="103"/>
        <v>71100701044521</v>
      </c>
      <c r="B570" s="124" t="s">
        <v>439</v>
      </c>
      <c r="C570" s="117" t="s">
        <v>189</v>
      </c>
      <c r="D570" s="118" t="s">
        <v>183</v>
      </c>
      <c r="E570" s="119" t="s">
        <v>106</v>
      </c>
      <c r="F570" s="120" t="s">
        <v>155</v>
      </c>
      <c r="G570" s="121">
        <v>4521</v>
      </c>
      <c r="H570" s="25"/>
      <c r="I570" s="18"/>
      <c r="J570" s="19"/>
      <c r="K570" s="19"/>
      <c r="L570" s="29" t="s">
        <v>125</v>
      </c>
      <c r="M570" s="12">
        <v>4239</v>
      </c>
      <c r="N570" s="183">
        <f t="shared" ref="N570:N571" si="118">O570+P570</f>
        <v>0</v>
      </c>
      <c r="O570" s="398"/>
      <c r="P570" s="398"/>
      <c r="Q570" s="161"/>
      <c r="R570" s="161"/>
      <c r="S570" s="438"/>
      <c r="T570" s="161"/>
      <c r="U570" s="161"/>
      <c r="V570" s="161"/>
    </row>
    <row r="571" spans="1:22" ht="26.4" hidden="1">
      <c r="A571" s="122" t="str">
        <f t="shared" si="103"/>
        <v>71090501000001</v>
      </c>
      <c r="B571" s="124" t="s">
        <v>439</v>
      </c>
      <c r="C571" s="117" t="s">
        <v>187</v>
      </c>
      <c r="D571" s="118" t="s">
        <v>149</v>
      </c>
      <c r="E571" s="119" t="s">
        <v>106</v>
      </c>
      <c r="F571" s="120" t="s">
        <v>441</v>
      </c>
      <c r="G571" s="129" t="s">
        <v>96</v>
      </c>
      <c r="H571" s="25"/>
      <c r="I571" s="25"/>
      <c r="J571" s="26"/>
      <c r="K571" s="26"/>
      <c r="L571" s="29" t="s">
        <v>219</v>
      </c>
      <c r="M571" s="12">
        <v>4819</v>
      </c>
      <c r="N571" s="183">
        <f t="shared" si="118"/>
        <v>0</v>
      </c>
      <c r="O571" s="183"/>
      <c r="P571" s="183"/>
      <c r="Q571" s="161"/>
      <c r="R571" s="161"/>
      <c r="S571" s="438"/>
      <c r="T571" s="161"/>
      <c r="U571" s="161"/>
      <c r="V571" s="161"/>
    </row>
    <row r="572" spans="1:22" ht="16.2" hidden="1">
      <c r="A572" s="122" t="str">
        <f t="shared" si="103"/>
        <v>71100701044639</v>
      </c>
      <c r="B572" s="124" t="s">
        <v>439</v>
      </c>
      <c r="C572" s="117" t="s">
        <v>189</v>
      </c>
      <c r="D572" s="118" t="s">
        <v>183</v>
      </c>
      <c r="E572" s="119" t="s">
        <v>106</v>
      </c>
      <c r="F572" s="120" t="s">
        <v>155</v>
      </c>
      <c r="G572" s="121">
        <v>4639</v>
      </c>
      <c r="H572" s="151">
        <v>2843</v>
      </c>
      <c r="I572" s="152" t="s">
        <v>185</v>
      </c>
      <c r="J572" s="153">
        <v>4</v>
      </c>
      <c r="K572" s="153">
        <v>3</v>
      </c>
      <c r="L572" s="154" t="s">
        <v>313</v>
      </c>
      <c r="M572" s="155"/>
      <c r="N572" s="192">
        <f>+N64</f>
        <v>0</v>
      </c>
      <c r="O572" s="192">
        <f>+O64</f>
        <v>0</v>
      </c>
      <c r="P572" s="192">
        <f>+P64</f>
        <v>0</v>
      </c>
      <c r="Q572" s="161"/>
      <c r="R572" s="161"/>
      <c r="S572" s="438"/>
      <c r="T572" s="161"/>
      <c r="U572" s="161"/>
      <c r="V572" s="161"/>
    </row>
    <row r="573" spans="1:22" ht="16.2" hidden="1">
      <c r="A573" s="122" t="str">
        <f t="shared" si="103"/>
        <v>71100701044729</v>
      </c>
      <c r="B573" s="124" t="s">
        <v>439</v>
      </c>
      <c r="C573" s="117" t="s">
        <v>189</v>
      </c>
      <c r="D573" s="118" t="s">
        <v>183</v>
      </c>
      <c r="E573" s="119" t="s">
        <v>106</v>
      </c>
      <c r="F573" s="120" t="s">
        <v>155</v>
      </c>
      <c r="G573" s="121">
        <v>4729</v>
      </c>
      <c r="H573" s="25"/>
      <c r="I573" s="25"/>
      <c r="J573" s="26"/>
      <c r="K573" s="26"/>
      <c r="L573" s="30" t="s">
        <v>108</v>
      </c>
      <c r="M573" s="31"/>
      <c r="N573" s="190"/>
      <c r="O573" s="190"/>
      <c r="P573" s="190"/>
      <c r="Q573" s="161"/>
      <c r="R573" s="161"/>
      <c r="S573" s="438"/>
      <c r="T573" s="161"/>
      <c r="U573" s="161"/>
      <c r="V573" s="161"/>
    </row>
    <row r="574" spans="1:22" ht="16.2" hidden="1">
      <c r="A574" s="122" t="str">
        <f t="shared" si="103"/>
        <v>71100701054819</v>
      </c>
      <c r="B574" s="124" t="s">
        <v>439</v>
      </c>
      <c r="C574" s="117" t="s">
        <v>189</v>
      </c>
      <c r="D574" s="118" t="s">
        <v>183</v>
      </c>
      <c r="E574" s="119" t="s">
        <v>106</v>
      </c>
      <c r="F574" s="120" t="s">
        <v>149</v>
      </c>
      <c r="G574" s="121">
        <v>4819</v>
      </c>
      <c r="H574" s="467">
        <v>2900</v>
      </c>
      <c r="I574" s="212" t="s">
        <v>187</v>
      </c>
      <c r="J574" s="213">
        <v>0</v>
      </c>
      <c r="K574" s="213">
        <v>0</v>
      </c>
      <c r="L574" s="162" t="s">
        <v>315</v>
      </c>
      <c r="M574" s="174"/>
      <c r="N574" s="163">
        <f>+N576+N606+N622+N647</f>
        <v>0</v>
      </c>
      <c r="O574" s="163">
        <f>+O576+O606+O622+O647</f>
        <v>0</v>
      </c>
      <c r="P574" s="163">
        <f>+P576+P606+P622+P647</f>
        <v>0</v>
      </c>
      <c r="Q574" s="161"/>
      <c r="R574" s="161"/>
      <c r="S574" s="438"/>
      <c r="T574" s="161"/>
      <c r="U574" s="161"/>
      <c r="V574" s="161"/>
    </row>
    <row r="575" spans="1:22" s="170" customFormat="1" ht="16.2" hidden="1">
      <c r="A575" s="122" t="str">
        <f t="shared" si="103"/>
        <v>71100900000000</v>
      </c>
      <c r="B575" s="124" t="s">
        <v>439</v>
      </c>
      <c r="C575" s="117" t="s">
        <v>189</v>
      </c>
      <c r="D575" s="118" t="s">
        <v>187</v>
      </c>
      <c r="E575" s="119" t="s">
        <v>441</v>
      </c>
      <c r="F575" s="120" t="s">
        <v>441</v>
      </c>
      <c r="G575" s="129" t="s">
        <v>440</v>
      </c>
      <c r="H575" s="25"/>
      <c r="I575" s="18"/>
      <c r="J575" s="19"/>
      <c r="K575" s="19"/>
      <c r="L575" s="30" t="s">
        <v>108</v>
      </c>
      <c r="M575" s="31"/>
      <c r="N575" s="150"/>
      <c r="O575" s="150"/>
      <c r="P575" s="150"/>
      <c r="Q575" s="161"/>
      <c r="R575" s="161"/>
      <c r="S575" s="438"/>
      <c r="T575" s="161"/>
      <c r="U575" s="161"/>
      <c r="V575" s="161"/>
    </row>
    <row r="576" spans="1:22" ht="16.2" hidden="1">
      <c r="A576" s="122" t="str">
        <f t="shared" ref="A576:A610" si="119">CONCATENATE(B576,C576,D576,E576,F576,G576)</f>
        <v>71100900000001</v>
      </c>
      <c r="B576" s="124" t="s">
        <v>439</v>
      </c>
      <c r="C576" s="117" t="s">
        <v>189</v>
      </c>
      <c r="D576" s="118" t="s">
        <v>187</v>
      </c>
      <c r="E576" s="119" t="s">
        <v>441</v>
      </c>
      <c r="F576" s="120" t="s">
        <v>441</v>
      </c>
      <c r="G576" s="129" t="s">
        <v>96</v>
      </c>
      <c r="H576" s="165">
        <v>2910</v>
      </c>
      <c r="I576" s="166" t="s">
        <v>187</v>
      </c>
      <c r="J576" s="167">
        <v>1</v>
      </c>
      <c r="K576" s="167">
        <v>0</v>
      </c>
      <c r="L576" s="168" t="s">
        <v>316</v>
      </c>
      <c r="M576" s="176"/>
      <c r="N576" s="188">
        <f>+N578+N601</f>
        <v>0</v>
      </c>
      <c r="O576" s="188">
        <f>+O578+O601</f>
        <v>0</v>
      </c>
      <c r="P576" s="188">
        <f>+P578+P601</f>
        <v>0</v>
      </c>
      <c r="Q576" s="161"/>
      <c r="R576" s="161"/>
      <c r="S576" s="438"/>
      <c r="T576" s="161"/>
      <c r="U576" s="161"/>
      <c r="V576" s="161"/>
    </row>
    <row r="577" spans="1:22" s="156" customFormat="1" ht="16.2" hidden="1">
      <c r="A577" s="122" t="str">
        <f t="shared" si="119"/>
        <v>71100901000000</v>
      </c>
      <c r="B577" s="124" t="s">
        <v>439</v>
      </c>
      <c r="C577" s="117" t="s">
        <v>189</v>
      </c>
      <c r="D577" s="118" t="s">
        <v>187</v>
      </c>
      <c r="E577" s="119" t="s">
        <v>106</v>
      </c>
      <c r="F577" s="120" t="s">
        <v>441</v>
      </c>
      <c r="G577" s="129" t="s">
        <v>440</v>
      </c>
      <c r="H577" s="25"/>
      <c r="I577" s="18"/>
      <c r="J577" s="19"/>
      <c r="K577" s="19"/>
      <c r="L577" s="30" t="s">
        <v>110</v>
      </c>
      <c r="M577" s="31"/>
      <c r="N577" s="190"/>
      <c r="O577" s="190"/>
      <c r="P577" s="190"/>
      <c r="Q577" s="161"/>
      <c r="R577" s="161"/>
      <c r="S577" s="438"/>
      <c r="T577" s="161"/>
      <c r="U577" s="161"/>
      <c r="V577" s="161"/>
    </row>
    <row r="578" spans="1:22" ht="16.2" hidden="1">
      <c r="A578" s="122" t="str">
        <f t="shared" si="119"/>
        <v>71100901000001</v>
      </c>
      <c r="B578" s="124" t="s">
        <v>439</v>
      </c>
      <c r="C578" s="117" t="s">
        <v>189</v>
      </c>
      <c r="D578" s="118" t="s">
        <v>187</v>
      </c>
      <c r="E578" s="119" t="s">
        <v>106</v>
      </c>
      <c r="F578" s="120" t="s">
        <v>441</v>
      </c>
      <c r="G578" s="129" t="s">
        <v>96</v>
      </c>
      <c r="H578" s="151">
        <v>2911</v>
      </c>
      <c r="I578" s="152" t="s">
        <v>187</v>
      </c>
      <c r="J578" s="153">
        <v>1</v>
      </c>
      <c r="K578" s="153">
        <v>1</v>
      </c>
      <c r="L578" s="154" t="s">
        <v>317</v>
      </c>
      <c r="M578" s="155"/>
      <c r="N578" s="192">
        <f>+N580+N585+N589+N593+N595+N597+N599</f>
        <v>0</v>
      </c>
      <c r="O578" s="192">
        <f t="shared" ref="O578:P578" si="120">+O580+O585+O589+O593+O595+O597+O599</f>
        <v>0</v>
      </c>
      <c r="P578" s="192">
        <f t="shared" si="120"/>
        <v>0</v>
      </c>
      <c r="Q578" s="161"/>
      <c r="R578" s="161"/>
      <c r="S578" s="438"/>
      <c r="T578" s="161"/>
      <c r="U578" s="161"/>
      <c r="V578" s="161"/>
    </row>
    <row r="579" spans="1:22" s="115" customFormat="1" ht="16.2" hidden="1">
      <c r="A579" s="122" t="str">
        <f t="shared" si="119"/>
        <v>71100901010000</v>
      </c>
      <c r="B579" s="124" t="s">
        <v>439</v>
      </c>
      <c r="C579" s="117" t="s">
        <v>189</v>
      </c>
      <c r="D579" s="118" t="s">
        <v>187</v>
      </c>
      <c r="E579" s="119" t="s">
        <v>106</v>
      </c>
      <c r="F579" s="120" t="s">
        <v>106</v>
      </c>
      <c r="G579" s="129" t="s">
        <v>440</v>
      </c>
      <c r="H579" s="25"/>
      <c r="I579" s="25"/>
      <c r="J579" s="26"/>
      <c r="K579" s="26"/>
      <c r="L579" s="30" t="s">
        <v>108</v>
      </c>
      <c r="M579" s="31"/>
      <c r="N579" s="190"/>
      <c r="O579" s="190"/>
      <c r="P579" s="190"/>
      <c r="Q579" s="161"/>
      <c r="R579" s="161"/>
      <c r="S579" s="438"/>
      <c r="T579" s="161"/>
      <c r="U579" s="161"/>
      <c r="V579" s="161"/>
    </row>
    <row r="580" spans="1:22" ht="16.2" hidden="1">
      <c r="A580" s="122" t="str">
        <f t="shared" si="119"/>
        <v>71100901014111</v>
      </c>
      <c r="B580" s="124" t="s">
        <v>439</v>
      </c>
      <c r="C580" s="117" t="s">
        <v>189</v>
      </c>
      <c r="D580" s="118" t="s">
        <v>187</v>
      </c>
      <c r="E580" s="119" t="s">
        <v>106</v>
      </c>
      <c r="F580" s="120" t="s">
        <v>106</v>
      </c>
      <c r="G580" s="121">
        <v>4111</v>
      </c>
      <c r="H580" s="45"/>
      <c r="I580" s="147"/>
      <c r="J580" s="148"/>
      <c r="K580" s="148"/>
      <c r="L580" s="27" t="s">
        <v>318</v>
      </c>
      <c r="M580" s="28"/>
      <c r="N580" s="197">
        <f>O580+P580</f>
        <v>0</v>
      </c>
      <c r="O580" s="197">
        <f>SUM(O581:O584)</f>
        <v>0</v>
      </c>
      <c r="P580" s="197">
        <f>SUM(P581:P584)</f>
        <v>0</v>
      </c>
      <c r="Q580" s="161"/>
      <c r="R580" s="161"/>
      <c r="S580" s="438"/>
      <c r="T580" s="161"/>
      <c r="U580" s="161"/>
      <c r="V580" s="161"/>
    </row>
    <row r="581" spans="1:22" ht="16.8" hidden="1">
      <c r="A581" s="122" t="str">
        <f t="shared" si="119"/>
        <v>71100901014212</v>
      </c>
      <c r="B581" s="124" t="s">
        <v>439</v>
      </c>
      <c r="C581" s="117" t="s">
        <v>189</v>
      </c>
      <c r="D581" s="118" t="s">
        <v>187</v>
      </c>
      <c r="E581" s="119" t="s">
        <v>106</v>
      </c>
      <c r="F581" s="120" t="s">
        <v>106</v>
      </c>
      <c r="G581" s="121">
        <v>4212</v>
      </c>
      <c r="H581" s="25"/>
      <c r="I581" s="18"/>
      <c r="J581" s="19"/>
      <c r="K581" s="19"/>
      <c r="L581" s="29" t="s">
        <v>125</v>
      </c>
      <c r="M581" s="12">
        <v>4239</v>
      </c>
      <c r="N581" s="183">
        <f t="shared" ref="N581:N596" si="121">O581+P581</f>
        <v>0</v>
      </c>
      <c r="O581" s="398"/>
      <c r="P581" s="398"/>
      <c r="Q581" s="161"/>
      <c r="R581" s="161"/>
      <c r="S581" s="438"/>
      <c r="T581" s="161"/>
      <c r="U581" s="161"/>
      <c r="V581" s="161"/>
    </row>
    <row r="582" spans="1:22" ht="16.8" hidden="1">
      <c r="A582" s="122" t="str">
        <f t="shared" si="119"/>
        <v>71100901014213</v>
      </c>
      <c r="B582" s="124" t="s">
        <v>439</v>
      </c>
      <c r="C582" s="117" t="s">
        <v>189</v>
      </c>
      <c r="D582" s="118" t="s">
        <v>187</v>
      </c>
      <c r="E582" s="119" t="s">
        <v>106</v>
      </c>
      <c r="F582" s="120" t="s">
        <v>106</v>
      </c>
      <c r="G582" s="121">
        <v>4213</v>
      </c>
      <c r="H582" s="25"/>
      <c r="I582" s="18"/>
      <c r="J582" s="19"/>
      <c r="K582" s="19"/>
      <c r="L582" s="32" t="s">
        <v>364</v>
      </c>
      <c r="M582" s="44">
        <v>4269</v>
      </c>
      <c r="N582" s="183">
        <f t="shared" si="121"/>
        <v>0</v>
      </c>
      <c r="O582" s="398"/>
      <c r="P582" s="398"/>
      <c r="Q582" s="161"/>
      <c r="R582" s="161"/>
      <c r="S582" s="438"/>
      <c r="T582" s="161"/>
      <c r="U582" s="161"/>
      <c r="V582" s="161"/>
    </row>
    <row r="583" spans="1:22" ht="26.4" hidden="1">
      <c r="A583" s="122" t="str">
        <f t="shared" si="119"/>
        <v>71100901014214</v>
      </c>
      <c r="B583" s="124" t="s">
        <v>439</v>
      </c>
      <c r="C583" s="117" t="s">
        <v>189</v>
      </c>
      <c r="D583" s="118" t="s">
        <v>187</v>
      </c>
      <c r="E583" s="119" t="s">
        <v>106</v>
      </c>
      <c r="F583" s="120" t="s">
        <v>106</v>
      </c>
      <c r="G583" s="121">
        <v>4214</v>
      </c>
      <c r="H583" s="25"/>
      <c r="I583" s="18"/>
      <c r="J583" s="19"/>
      <c r="K583" s="19"/>
      <c r="L583" s="29" t="s">
        <v>217</v>
      </c>
      <c r="M583" s="12">
        <v>4511</v>
      </c>
      <c r="N583" s="183">
        <f t="shared" si="121"/>
        <v>0</v>
      </c>
      <c r="O583" s="398"/>
      <c r="P583" s="398"/>
      <c r="Q583" s="161"/>
      <c r="R583" s="161"/>
      <c r="S583" s="438"/>
      <c r="T583" s="161"/>
      <c r="U583" s="161"/>
      <c r="V583" s="161"/>
    </row>
    <row r="584" spans="1:22" ht="16.2" hidden="1">
      <c r="A584" s="122" t="str">
        <f t="shared" si="119"/>
        <v>71100901014216</v>
      </c>
      <c r="B584" s="124" t="s">
        <v>439</v>
      </c>
      <c r="C584" s="117" t="s">
        <v>189</v>
      </c>
      <c r="D584" s="118" t="s">
        <v>187</v>
      </c>
      <c r="E584" s="119" t="s">
        <v>106</v>
      </c>
      <c r="F584" s="120" t="s">
        <v>106</v>
      </c>
      <c r="G584" s="121">
        <v>4216</v>
      </c>
      <c r="H584" s="424"/>
      <c r="I584" s="425"/>
      <c r="J584" s="426"/>
      <c r="K584" s="426"/>
      <c r="L584" s="29" t="s">
        <v>137</v>
      </c>
      <c r="M584" s="12">
        <v>5129</v>
      </c>
      <c r="N584" s="183">
        <f t="shared" si="121"/>
        <v>0</v>
      </c>
      <c r="O584" s="405"/>
      <c r="P584" s="405"/>
      <c r="Q584" s="161"/>
      <c r="R584" s="161"/>
      <c r="S584" s="438"/>
      <c r="T584" s="161"/>
      <c r="U584" s="161"/>
      <c r="V584" s="161"/>
    </row>
    <row r="585" spans="1:22" ht="27.6" hidden="1">
      <c r="A585" s="122" t="str">
        <f t="shared" si="119"/>
        <v>71100901014221</v>
      </c>
      <c r="B585" s="124" t="s">
        <v>439</v>
      </c>
      <c r="C585" s="117" t="s">
        <v>189</v>
      </c>
      <c r="D585" s="118" t="s">
        <v>187</v>
      </c>
      <c r="E585" s="119" t="s">
        <v>106</v>
      </c>
      <c r="F585" s="120" t="s">
        <v>106</v>
      </c>
      <c r="G585" s="121">
        <v>4221</v>
      </c>
      <c r="H585" s="45"/>
      <c r="I585" s="147"/>
      <c r="J585" s="148"/>
      <c r="K585" s="148"/>
      <c r="L585" s="27" t="s">
        <v>319</v>
      </c>
      <c r="M585" s="28"/>
      <c r="N585" s="197">
        <f>O585+P585</f>
        <v>0</v>
      </c>
      <c r="O585" s="197">
        <f>SUM(O586:O588)</f>
        <v>0</v>
      </c>
      <c r="P585" s="197">
        <f>SUM(P586:P588)</f>
        <v>0</v>
      </c>
      <c r="Q585" s="161"/>
      <c r="R585" s="161"/>
      <c r="S585" s="438"/>
      <c r="T585" s="161"/>
      <c r="U585" s="161"/>
      <c r="V585" s="161"/>
    </row>
    <row r="586" spans="1:22" ht="16.8" hidden="1">
      <c r="A586" s="122" t="str">
        <f t="shared" si="119"/>
        <v>71100901014252</v>
      </c>
      <c r="B586" s="124" t="s">
        <v>439</v>
      </c>
      <c r="C586" s="117" t="s">
        <v>189</v>
      </c>
      <c r="D586" s="118" t="s">
        <v>187</v>
      </c>
      <c r="E586" s="119" t="s">
        <v>106</v>
      </c>
      <c r="F586" s="120" t="s">
        <v>106</v>
      </c>
      <c r="G586" s="121">
        <v>4252</v>
      </c>
      <c r="H586" s="17"/>
      <c r="I586" s="400"/>
      <c r="J586" s="401"/>
      <c r="K586" s="401"/>
      <c r="L586" s="32" t="s">
        <v>364</v>
      </c>
      <c r="M586" s="44">
        <v>4269</v>
      </c>
      <c r="N586" s="183">
        <f t="shared" si="121"/>
        <v>0</v>
      </c>
      <c r="O586" s="399"/>
      <c r="P586" s="399"/>
      <c r="Q586" s="161"/>
      <c r="R586" s="161"/>
      <c r="S586" s="438"/>
      <c r="T586" s="161"/>
      <c r="U586" s="161"/>
      <c r="V586" s="161"/>
    </row>
    <row r="587" spans="1:22" ht="16.8" hidden="1">
      <c r="B587" s="124"/>
      <c r="H587" s="17"/>
      <c r="I587" s="400"/>
      <c r="J587" s="401"/>
      <c r="K587" s="401"/>
      <c r="L587" s="32" t="s">
        <v>758</v>
      </c>
      <c r="M587" s="48" t="s">
        <v>759</v>
      </c>
      <c r="N587" s="183">
        <f t="shared" ref="N587" si="122">O587+P587</f>
        <v>0</v>
      </c>
      <c r="O587" s="399"/>
      <c r="P587" s="399"/>
      <c r="Q587" s="161"/>
      <c r="R587" s="161"/>
      <c r="S587" s="438"/>
      <c r="T587" s="161"/>
      <c r="U587" s="161"/>
      <c r="V587" s="161"/>
    </row>
    <row r="588" spans="1:22" ht="16.8" hidden="1">
      <c r="A588" s="122" t="str">
        <f t="shared" si="119"/>
        <v>71100901014261</v>
      </c>
      <c r="B588" s="124" t="s">
        <v>439</v>
      </c>
      <c r="C588" s="117" t="s">
        <v>189</v>
      </c>
      <c r="D588" s="118" t="s">
        <v>187</v>
      </c>
      <c r="E588" s="119" t="s">
        <v>106</v>
      </c>
      <c r="F588" s="120" t="s">
        <v>106</v>
      </c>
      <c r="G588" s="121">
        <v>4261</v>
      </c>
      <c r="H588" s="25"/>
      <c r="I588" s="25"/>
      <c r="J588" s="26"/>
      <c r="K588" s="26"/>
      <c r="L588" s="29" t="s">
        <v>137</v>
      </c>
      <c r="M588" s="12">
        <v>5129</v>
      </c>
      <c r="N588" s="183">
        <f t="shared" si="121"/>
        <v>0</v>
      </c>
      <c r="O588" s="399"/>
      <c r="P588" s="399"/>
      <c r="Q588" s="161"/>
      <c r="R588" s="161"/>
      <c r="S588" s="438"/>
      <c r="T588" s="161"/>
      <c r="U588" s="161"/>
      <c r="V588" s="161"/>
    </row>
    <row r="589" spans="1:22" ht="27.6" hidden="1">
      <c r="A589" s="122" t="str">
        <f t="shared" si="119"/>
        <v>71100901014264</v>
      </c>
      <c r="B589" s="124" t="s">
        <v>439</v>
      </c>
      <c r="C589" s="117" t="s">
        <v>189</v>
      </c>
      <c r="D589" s="118" t="s">
        <v>187</v>
      </c>
      <c r="E589" s="119" t="s">
        <v>106</v>
      </c>
      <c r="F589" s="120" t="s">
        <v>106</v>
      </c>
      <c r="G589" s="121">
        <v>4264</v>
      </c>
      <c r="H589" s="45"/>
      <c r="I589" s="147"/>
      <c r="J589" s="148"/>
      <c r="K589" s="148"/>
      <c r="L589" s="459" t="s">
        <v>843</v>
      </c>
      <c r="M589" s="28"/>
      <c r="N589" s="197">
        <f>O589+P589</f>
        <v>0</v>
      </c>
      <c r="O589" s="197">
        <f>SUM(O590:O592)</f>
        <v>0</v>
      </c>
      <c r="P589" s="197">
        <f>SUM(P590:P592)</f>
        <v>0</v>
      </c>
      <c r="Q589" s="161"/>
      <c r="R589" s="161"/>
      <c r="S589" s="438"/>
      <c r="T589" s="161"/>
      <c r="U589" s="161"/>
      <c r="V589" s="161"/>
    </row>
    <row r="590" spans="1:22" ht="16.2" hidden="1">
      <c r="A590" s="122" t="str">
        <f t="shared" si="119"/>
        <v>71100901014267</v>
      </c>
      <c r="B590" s="124" t="s">
        <v>439</v>
      </c>
      <c r="C590" s="117" t="s">
        <v>189</v>
      </c>
      <c r="D590" s="118" t="s">
        <v>187</v>
      </c>
      <c r="E590" s="119" t="s">
        <v>106</v>
      </c>
      <c r="F590" s="120" t="s">
        <v>106</v>
      </c>
      <c r="G590" s="121">
        <v>4267</v>
      </c>
      <c r="H590" s="25"/>
      <c r="I590" s="25"/>
      <c r="J590" s="26"/>
      <c r="K590" s="26"/>
      <c r="L590" s="29" t="s">
        <v>125</v>
      </c>
      <c r="M590" s="12">
        <v>4239</v>
      </c>
      <c r="N590" s="183">
        <f t="shared" si="121"/>
        <v>0</v>
      </c>
      <c r="O590" s="183"/>
      <c r="P590" s="183"/>
      <c r="Q590" s="161"/>
      <c r="R590" s="161"/>
      <c r="S590" s="438"/>
      <c r="T590" s="161"/>
      <c r="U590" s="161"/>
      <c r="V590" s="161"/>
    </row>
    <row r="591" spans="1:22" ht="16.2" hidden="1">
      <c r="B591" s="124"/>
      <c r="H591" s="25"/>
      <c r="I591" s="25"/>
      <c r="J591" s="26"/>
      <c r="K591" s="26"/>
      <c r="L591" s="32" t="s">
        <v>758</v>
      </c>
      <c r="M591" s="48" t="s">
        <v>759</v>
      </c>
      <c r="N591" s="183">
        <f t="shared" si="121"/>
        <v>0</v>
      </c>
      <c r="O591" s="183"/>
      <c r="P591" s="183"/>
      <c r="Q591" s="161"/>
      <c r="R591" s="161"/>
      <c r="S591" s="438"/>
      <c r="T591" s="161"/>
      <c r="U591" s="161"/>
      <c r="V591" s="161"/>
    </row>
    <row r="592" spans="1:22" ht="26.4" hidden="1">
      <c r="A592" s="122" t="str">
        <f t="shared" si="119"/>
        <v>71100901014823</v>
      </c>
      <c r="B592" s="124" t="s">
        <v>439</v>
      </c>
      <c r="C592" s="117" t="s">
        <v>189</v>
      </c>
      <c r="D592" s="118" t="s">
        <v>187</v>
      </c>
      <c r="E592" s="119" t="s">
        <v>106</v>
      </c>
      <c r="F592" s="120" t="s">
        <v>106</v>
      </c>
      <c r="G592" s="121">
        <v>4823</v>
      </c>
      <c r="H592" s="37"/>
      <c r="I592" s="194"/>
      <c r="J592" s="195"/>
      <c r="K592" s="196"/>
      <c r="L592" s="36" t="s">
        <v>217</v>
      </c>
      <c r="M592" s="12" t="s">
        <v>83</v>
      </c>
      <c r="N592" s="183">
        <f t="shared" si="121"/>
        <v>0</v>
      </c>
      <c r="O592" s="402"/>
      <c r="P592" s="402"/>
      <c r="Q592" s="161"/>
      <c r="R592" s="161"/>
      <c r="S592" s="438"/>
      <c r="T592" s="161"/>
      <c r="U592" s="161"/>
      <c r="V592" s="161"/>
    </row>
    <row r="593" spans="1:22" ht="44.25" hidden="1" customHeight="1">
      <c r="B593" s="124"/>
      <c r="H593" s="45"/>
      <c r="I593" s="147"/>
      <c r="J593" s="148"/>
      <c r="K593" s="148"/>
      <c r="L593" s="27" t="s">
        <v>794</v>
      </c>
      <c r="M593" s="28"/>
      <c r="N593" s="197">
        <f>O593+P593</f>
        <v>0</v>
      </c>
      <c r="O593" s="197">
        <f>SUM(O594)</f>
        <v>0</v>
      </c>
      <c r="P593" s="197">
        <f>SUM(P594)</f>
        <v>0</v>
      </c>
      <c r="Q593" s="161"/>
      <c r="R593" s="161"/>
      <c r="S593" s="438"/>
      <c r="T593" s="161"/>
      <c r="U593" s="161"/>
      <c r="V593" s="161"/>
    </row>
    <row r="594" spans="1:22" ht="16.2" hidden="1">
      <c r="B594" s="124"/>
      <c r="H594" s="37"/>
      <c r="I594" s="194"/>
      <c r="J594" s="195"/>
      <c r="K594" s="196"/>
      <c r="L594" s="29" t="s">
        <v>348</v>
      </c>
      <c r="M594" s="12">
        <v>4729</v>
      </c>
      <c r="N594" s="183">
        <f t="shared" ref="N594" si="123">O594+P594</f>
        <v>0</v>
      </c>
      <c r="O594" s="402"/>
      <c r="P594" s="402"/>
      <c r="Q594" s="161"/>
      <c r="R594" s="161"/>
      <c r="S594" s="438"/>
      <c r="T594" s="161"/>
      <c r="U594" s="161"/>
      <c r="V594" s="161"/>
    </row>
    <row r="595" spans="1:22" ht="46.5" hidden="1" customHeight="1">
      <c r="B595" s="124"/>
      <c r="H595" s="45"/>
      <c r="I595" s="147"/>
      <c r="J595" s="148"/>
      <c r="K595" s="148"/>
      <c r="L595" s="457" t="s">
        <v>836</v>
      </c>
      <c r="M595" s="28"/>
      <c r="N595" s="197">
        <f>O595+P595</f>
        <v>0</v>
      </c>
      <c r="O595" s="197">
        <f>SUM(O596)</f>
        <v>0</v>
      </c>
      <c r="P595" s="197">
        <f>SUM(P596)</f>
        <v>0</v>
      </c>
      <c r="Q595" s="161"/>
      <c r="R595" s="161"/>
      <c r="S595" s="438"/>
      <c r="T595" s="161"/>
      <c r="U595" s="161"/>
      <c r="V595" s="161"/>
    </row>
    <row r="596" spans="1:22" ht="16.2" hidden="1">
      <c r="B596" s="124"/>
      <c r="H596" s="37"/>
      <c r="I596" s="194"/>
      <c r="J596" s="195"/>
      <c r="K596" s="196"/>
      <c r="L596" s="30" t="s">
        <v>134</v>
      </c>
      <c r="M596" s="31">
        <v>4861</v>
      </c>
      <c r="N596" s="183">
        <f t="shared" si="121"/>
        <v>0</v>
      </c>
      <c r="O596" s="405"/>
      <c r="P596" s="405"/>
      <c r="Q596" s="161"/>
      <c r="R596" s="161"/>
      <c r="S596" s="438"/>
      <c r="T596" s="161"/>
      <c r="U596" s="161"/>
      <c r="V596" s="161"/>
    </row>
    <row r="597" spans="1:22" ht="78" hidden="1" customHeight="1">
      <c r="B597" s="124"/>
      <c r="H597" s="45"/>
      <c r="I597" s="147"/>
      <c r="J597" s="148"/>
      <c r="K597" s="148"/>
      <c r="L597" s="457" t="s">
        <v>838</v>
      </c>
      <c r="M597" s="28"/>
      <c r="N597" s="197">
        <f>O597+P597</f>
        <v>0</v>
      </c>
      <c r="O597" s="197">
        <f>SUM(O598)</f>
        <v>0</v>
      </c>
      <c r="P597" s="197">
        <f>SUM(P598)</f>
        <v>0</v>
      </c>
      <c r="Q597" s="161"/>
      <c r="R597" s="161"/>
      <c r="S597" s="438"/>
      <c r="T597" s="161"/>
      <c r="U597" s="161"/>
      <c r="V597" s="161"/>
    </row>
    <row r="598" spans="1:22" ht="16.2" hidden="1">
      <c r="B598" s="124"/>
      <c r="H598" s="37"/>
      <c r="I598" s="194"/>
      <c r="J598" s="195"/>
      <c r="K598" s="196"/>
      <c r="L598" s="29" t="s">
        <v>348</v>
      </c>
      <c r="M598" s="12">
        <v>4729</v>
      </c>
      <c r="N598" s="183">
        <f t="shared" ref="N598" si="124">O598+P598</f>
        <v>0</v>
      </c>
      <c r="O598" s="402"/>
      <c r="P598" s="402"/>
      <c r="Q598" s="161"/>
      <c r="R598" s="161"/>
      <c r="S598" s="438"/>
      <c r="T598" s="161"/>
      <c r="U598" s="161"/>
      <c r="V598" s="161"/>
    </row>
    <row r="599" spans="1:22" ht="55.2" hidden="1">
      <c r="B599" s="124"/>
      <c r="H599" s="45"/>
      <c r="I599" s="147"/>
      <c r="J599" s="148"/>
      <c r="K599" s="148"/>
      <c r="L599" s="459" t="s">
        <v>844</v>
      </c>
      <c r="M599" s="28"/>
      <c r="N599" s="197">
        <f>N600</f>
        <v>0</v>
      </c>
      <c r="O599" s="197">
        <f t="shared" ref="O599:P599" si="125">O600</f>
        <v>0</v>
      </c>
      <c r="P599" s="197">
        <f t="shared" si="125"/>
        <v>0</v>
      </c>
      <c r="Q599" s="161"/>
      <c r="R599" s="161"/>
      <c r="S599" s="438"/>
      <c r="T599" s="161"/>
      <c r="U599" s="161"/>
      <c r="V599" s="161"/>
    </row>
    <row r="600" spans="1:22" ht="16.2" hidden="1">
      <c r="B600" s="124"/>
      <c r="H600" s="37"/>
      <c r="I600" s="194"/>
      <c r="J600" s="195"/>
      <c r="K600" s="196"/>
      <c r="L600" s="29" t="s">
        <v>348</v>
      </c>
      <c r="M600" s="12">
        <v>4729</v>
      </c>
      <c r="N600" s="183">
        <f t="shared" ref="N600" si="126">O600+P600</f>
        <v>0</v>
      </c>
      <c r="O600" s="402"/>
      <c r="P600" s="402"/>
      <c r="Q600" s="161"/>
      <c r="R600" s="161"/>
      <c r="S600" s="438"/>
      <c r="T600" s="161"/>
      <c r="U600" s="161"/>
      <c r="V600" s="161"/>
    </row>
    <row r="601" spans="1:22" ht="26.4" hidden="1">
      <c r="A601" s="122" t="str">
        <f t="shared" si="119"/>
        <v>71100901014861</v>
      </c>
      <c r="B601" s="124" t="s">
        <v>439</v>
      </c>
      <c r="C601" s="117" t="s">
        <v>189</v>
      </c>
      <c r="D601" s="118" t="s">
        <v>187</v>
      </c>
      <c r="E601" s="119" t="s">
        <v>106</v>
      </c>
      <c r="F601" s="120" t="s">
        <v>106</v>
      </c>
      <c r="G601" s="121">
        <v>4861</v>
      </c>
      <c r="H601" s="151">
        <v>2911</v>
      </c>
      <c r="I601" s="152" t="s">
        <v>187</v>
      </c>
      <c r="J601" s="153">
        <v>1</v>
      </c>
      <c r="K601" s="153">
        <v>2</v>
      </c>
      <c r="L601" s="154" t="s">
        <v>321</v>
      </c>
      <c r="M601" s="155"/>
      <c r="N601" s="192">
        <f>+N603</f>
        <v>0</v>
      </c>
      <c r="O601" s="192">
        <f>+O603</f>
        <v>0</v>
      </c>
      <c r="P601" s="192">
        <f>+P603</f>
        <v>0</v>
      </c>
      <c r="Q601" s="161"/>
      <c r="R601" s="161"/>
      <c r="S601" s="438"/>
      <c r="T601" s="161"/>
      <c r="U601" s="161"/>
      <c r="V601" s="161"/>
    </row>
    <row r="602" spans="1:22" ht="16.2" hidden="1">
      <c r="A602" s="122" t="str">
        <f t="shared" si="119"/>
        <v>71100901015122</v>
      </c>
      <c r="B602" s="124" t="s">
        <v>439</v>
      </c>
      <c r="C602" s="117" t="s">
        <v>189</v>
      </c>
      <c r="D602" s="118" t="s">
        <v>187</v>
      </c>
      <c r="E602" s="119" t="s">
        <v>106</v>
      </c>
      <c r="F602" s="120" t="s">
        <v>106</v>
      </c>
      <c r="G602" s="121">
        <v>5122</v>
      </c>
      <c r="H602" s="25"/>
      <c r="I602" s="25"/>
      <c r="J602" s="26"/>
      <c r="K602" s="26"/>
      <c r="L602" s="30" t="s">
        <v>108</v>
      </c>
      <c r="M602" s="31"/>
      <c r="N602" s="190"/>
      <c r="O602" s="190"/>
      <c r="P602" s="190"/>
      <c r="Q602" s="161"/>
      <c r="R602" s="161"/>
      <c r="S602" s="438"/>
      <c r="T602" s="161"/>
      <c r="U602" s="161"/>
      <c r="V602" s="161"/>
    </row>
    <row r="603" spans="1:22" s="156" customFormat="1" ht="16.2" hidden="1">
      <c r="A603" s="122" t="str">
        <f t="shared" si="119"/>
        <v>71100902000000</v>
      </c>
      <c r="B603" s="124" t="s">
        <v>439</v>
      </c>
      <c r="C603" s="117" t="s">
        <v>189</v>
      </c>
      <c r="D603" s="118" t="s">
        <v>187</v>
      </c>
      <c r="E603" s="119" t="s">
        <v>140</v>
      </c>
      <c r="F603" s="120" t="s">
        <v>441</v>
      </c>
      <c r="G603" s="129" t="s">
        <v>440</v>
      </c>
      <c r="H603" s="45"/>
      <c r="I603" s="147"/>
      <c r="J603" s="148"/>
      <c r="K603" s="148"/>
      <c r="L603" s="27" t="s">
        <v>322</v>
      </c>
      <c r="M603" s="28"/>
      <c r="N603" s="197">
        <f>SUM(N604:N605)</f>
        <v>0</v>
      </c>
      <c r="O603" s="197">
        <f>SUM(O604:O605)</f>
        <v>0</v>
      </c>
      <c r="P603" s="197">
        <f>SUM(P604:P605)</f>
        <v>0</v>
      </c>
      <c r="Q603" s="161"/>
      <c r="R603" s="161"/>
      <c r="S603" s="438"/>
      <c r="T603" s="161"/>
      <c r="U603" s="161"/>
      <c r="V603" s="161"/>
    </row>
    <row r="604" spans="1:22" ht="16.2" hidden="1">
      <c r="A604" s="122" t="str">
        <f t="shared" si="119"/>
        <v>71100902000001</v>
      </c>
      <c r="B604" s="124" t="s">
        <v>439</v>
      </c>
      <c r="C604" s="117" t="s">
        <v>189</v>
      </c>
      <c r="D604" s="118" t="s">
        <v>187</v>
      </c>
      <c r="E604" s="119" t="s">
        <v>140</v>
      </c>
      <c r="F604" s="120" t="s">
        <v>441</v>
      </c>
      <c r="G604" s="129" t="s">
        <v>96</v>
      </c>
      <c r="H604" s="25"/>
      <c r="I604" s="18"/>
      <c r="J604" s="19"/>
      <c r="K604" s="19"/>
      <c r="L604" s="29" t="s">
        <v>125</v>
      </c>
      <c r="M604" s="12">
        <v>4239</v>
      </c>
      <c r="N604" s="183">
        <f t="shared" ref="N604:N605" si="127">O604+P604</f>
        <v>0</v>
      </c>
      <c r="O604" s="183">
        <v>0</v>
      </c>
      <c r="P604" s="183"/>
      <c r="Q604" s="161"/>
      <c r="R604" s="161"/>
      <c r="S604" s="438"/>
      <c r="T604" s="161"/>
      <c r="U604" s="161"/>
      <c r="V604" s="161"/>
    </row>
    <row r="605" spans="1:22" s="115" customFormat="1" ht="26.4" hidden="1">
      <c r="A605" s="122" t="str">
        <f t="shared" si="119"/>
        <v>71100902010000</v>
      </c>
      <c r="B605" s="124" t="s">
        <v>439</v>
      </c>
      <c r="C605" s="117" t="s">
        <v>189</v>
      </c>
      <c r="D605" s="118" t="s">
        <v>187</v>
      </c>
      <c r="E605" s="119" t="s">
        <v>140</v>
      </c>
      <c r="F605" s="120" t="s">
        <v>106</v>
      </c>
      <c r="G605" s="129" t="s">
        <v>440</v>
      </c>
      <c r="H605" s="177"/>
      <c r="I605" s="194"/>
      <c r="J605" s="201"/>
      <c r="K605" s="202"/>
      <c r="L605" s="203" t="s">
        <v>217</v>
      </c>
      <c r="M605" s="13">
        <v>4511</v>
      </c>
      <c r="N605" s="183">
        <f t="shared" si="127"/>
        <v>0</v>
      </c>
      <c r="O605" s="402"/>
      <c r="P605" s="402"/>
      <c r="Q605" s="161"/>
      <c r="R605" s="161"/>
      <c r="S605" s="438"/>
      <c r="T605" s="161"/>
      <c r="U605" s="161"/>
      <c r="V605" s="161"/>
    </row>
    <row r="606" spans="1:22" ht="16.2" hidden="1">
      <c r="A606" s="122" t="str">
        <f t="shared" si="119"/>
        <v>71110100000001</v>
      </c>
      <c r="B606" s="124" t="s">
        <v>439</v>
      </c>
      <c r="C606" s="117" t="s">
        <v>104</v>
      </c>
      <c r="D606" s="118" t="s">
        <v>106</v>
      </c>
      <c r="E606" s="119" t="s">
        <v>441</v>
      </c>
      <c r="F606" s="120" t="s">
        <v>441</v>
      </c>
      <c r="G606" s="129" t="s">
        <v>96</v>
      </c>
      <c r="H606" s="165">
        <v>2920</v>
      </c>
      <c r="I606" s="166" t="s">
        <v>187</v>
      </c>
      <c r="J606" s="167">
        <v>2</v>
      </c>
      <c r="K606" s="167">
        <v>0</v>
      </c>
      <c r="L606" s="168" t="s">
        <v>325</v>
      </c>
      <c r="M606" s="176"/>
      <c r="N606" s="188">
        <f>+N608+N617</f>
        <v>0</v>
      </c>
      <c r="O606" s="188">
        <f>+O608+O617</f>
        <v>0</v>
      </c>
      <c r="P606" s="188">
        <f>+P608+P617</f>
        <v>0</v>
      </c>
      <c r="Q606" s="161"/>
      <c r="R606" s="161"/>
      <c r="S606" s="438"/>
      <c r="T606" s="161"/>
      <c r="U606" s="161"/>
      <c r="V606" s="161"/>
    </row>
    <row r="607" spans="1:22" s="156" customFormat="1" ht="16.2" hidden="1">
      <c r="A607" s="122" t="str">
        <f t="shared" si="119"/>
        <v>71110102000000</v>
      </c>
      <c r="B607" s="124" t="s">
        <v>439</v>
      </c>
      <c r="C607" s="117" t="s">
        <v>104</v>
      </c>
      <c r="D607" s="118" t="s">
        <v>106</v>
      </c>
      <c r="E607" s="119" t="s">
        <v>140</v>
      </c>
      <c r="F607" s="120" t="s">
        <v>441</v>
      </c>
      <c r="G607" s="129" t="s">
        <v>440</v>
      </c>
      <c r="H607" s="25"/>
      <c r="I607" s="18"/>
      <c r="J607" s="19"/>
      <c r="K607" s="19"/>
      <c r="L607" s="30" t="s">
        <v>110</v>
      </c>
      <c r="M607" s="31"/>
      <c r="N607" s="190"/>
      <c r="O607" s="190"/>
      <c r="P607" s="190"/>
      <c r="Q607" s="161"/>
      <c r="R607" s="161"/>
      <c r="S607" s="438"/>
      <c r="T607" s="161"/>
      <c r="U607" s="161"/>
      <c r="V607" s="161"/>
    </row>
    <row r="608" spans="1:22" ht="26.4" hidden="1">
      <c r="A608" s="122" t="str">
        <f t="shared" si="119"/>
        <v>71110102000001</v>
      </c>
      <c r="B608" s="124" t="s">
        <v>439</v>
      </c>
      <c r="C608" s="117" t="s">
        <v>104</v>
      </c>
      <c r="D608" s="118" t="s">
        <v>106</v>
      </c>
      <c r="E608" s="119" t="s">
        <v>140</v>
      </c>
      <c r="F608" s="120" t="s">
        <v>441</v>
      </c>
      <c r="G608" s="129" t="s">
        <v>96</v>
      </c>
      <c r="H608" s="151">
        <v>2921</v>
      </c>
      <c r="I608" s="152" t="s">
        <v>187</v>
      </c>
      <c r="J608" s="153">
        <v>2</v>
      </c>
      <c r="K608" s="153">
        <v>1</v>
      </c>
      <c r="L608" s="154" t="s">
        <v>326</v>
      </c>
      <c r="M608" s="155"/>
      <c r="N608" s="192">
        <f>N610+N613+N615</f>
        <v>0</v>
      </c>
      <c r="O608" s="192">
        <f>O610+O613+O615</f>
        <v>0</v>
      </c>
      <c r="P608" s="192">
        <f>P610+P613+P615</f>
        <v>0</v>
      </c>
      <c r="Q608" s="161"/>
      <c r="R608" s="161"/>
      <c r="S608" s="438"/>
      <c r="T608" s="161"/>
      <c r="U608" s="161"/>
      <c r="V608" s="161"/>
    </row>
    <row r="609" spans="1:22" ht="16.2" hidden="1">
      <c r="A609" s="122" t="str">
        <f t="shared" si="119"/>
        <v>71110102004891</v>
      </c>
      <c r="B609" s="124" t="s">
        <v>439</v>
      </c>
      <c r="C609" s="117" t="s">
        <v>104</v>
      </c>
      <c r="D609" s="118" t="s">
        <v>106</v>
      </c>
      <c r="E609" s="119" t="s">
        <v>140</v>
      </c>
      <c r="F609" s="120" t="s">
        <v>441</v>
      </c>
      <c r="G609" s="129">
        <v>4891</v>
      </c>
      <c r="H609" s="25"/>
      <c r="I609" s="25"/>
      <c r="J609" s="26"/>
      <c r="K609" s="26"/>
      <c r="L609" s="30" t="s">
        <v>108</v>
      </c>
      <c r="M609" s="31"/>
      <c r="N609" s="190"/>
      <c r="O609" s="190"/>
      <c r="P609" s="190"/>
      <c r="Q609" s="161"/>
      <c r="R609" s="161"/>
      <c r="S609" s="438"/>
      <c r="T609" s="161"/>
      <c r="U609" s="161"/>
      <c r="V609" s="161"/>
    </row>
    <row r="610" spans="1:22" ht="16.2" hidden="1">
      <c r="A610" s="122" t="str">
        <f t="shared" si="119"/>
        <v>7111010200x</v>
      </c>
      <c r="B610" s="124" t="s">
        <v>439</v>
      </c>
      <c r="C610" s="117" t="s">
        <v>104</v>
      </c>
      <c r="D610" s="118" t="s">
        <v>106</v>
      </c>
      <c r="E610" s="119" t="s">
        <v>140</v>
      </c>
      <c r="F610" s="120" t="s">
        <v>441</v>
      </c>
      <c r="G610" s="129" t="s">
        <v>361</v>
      </c>
      <c r="H610" s="45"/>
      <c r="I610" s="147"/>
      <c r="J610" s="148"/>
      <c r="K610" s="148"/>
      <c r="L610" s="27" t="s">
        <v>322</v>
      </c>
      <c r="M610" s="28"/>
      <c r="N610" s="197">
        <f>O610+P610</f>
        <v>0</v>
      </c>
      <c r="O610" s="197">
        <f>SUM(O611:O612)</f>
        <v>0</v>
      </c>
      <c r="P610" s="197">
        <f>SUM(P611:P612)</f>
        <v>0</v>
      </c>
      <c r="Q610" s="161"/>
      <c r="R610" s="161"/>
      <c r="S610" s="438"/>
      <c r="T610" s="161"/>
      <c r="U610" s="161"/>
      <c r="V610" s="161"/>
    </row>
    <row r="611" spans="1:22" ht="16.2" hidden="1">
      <c r="H611" s="25"/>
      <c r="I611" s="18"/>
      <c r="J611" s="19"/>
      <c r="K611" s="19"/>
      <c r="L611" s="29" t="s">
        <v>125</v>
      </c>
      <c r="M611" s="12">
        <v>4239</v>
      </c>
      <c r="N611" s="183">
        <f t="shared" ref="N611:N612" si="128">O611+P611</f>
        <v>0</v>
      </c>
      <c r="O611" s="183"/>
      <c r="P611" s="183"/>
      <c r="Q611" s="161"/>
      <c r="R611" s="161"/>
      <c r="S611" s="438"/>
      <c r="T611" s="161"/>
      <c r="U611" s="161"/>
      <c r="V611" s="161"/>
    </row>
    <row r="612" spans="1:22" ht="26.4" hidden="1">
      <c r="H612" s="177"/>
      <c r="I612" s="194"/>
      <c r="J612" s="201"/>
      <c r="K612" s="202"/>
      <c r="L612" s="203" t="s">
        <v>217</v>
      </c>
      <c r="M612" s="13">
        <v>4511</v>
      </c>
      <c r="N612" s="183">
        <f t="shared" si="128"/>
        <v>0</v>
      </c>
      <c r="O612" s="402"/>
      <c r="P612" s="402"/>
      <c r="Q612" s="161"/>
      <c r="R612" s="161"/>
      <c r="S612" s="438"/>
      <c r="T612" s="161"/>
      <c r="U612" s="161"/>
      <c r="V612" s="161"/>
    </row>
    <row r="613" spans="1:22" ht="45.75" hidden="1" customHeight="1">
      <c r="A613" s="122" t="str">
        <f t="shared" ref="A613" si="129">CONCATENATE(B613,C613,D613,E613,F613,G613)</f>
        <v>7111010200x</v>
      </c>
      <c r="B613" s="124" t="s">
        <v>439</v>
      </c>
      <c r="C613" s="117" t="s">
        <v>104</v>
      </c>
      <c r="D613" s="118" t="s">
        <v>106</v>
      </c>
      <c r="E613" s="119" t="s">
        <v>140</v>
      </c>
      <c r="F613" s="120" t="s">
        <v>441</v>
      </c>
      <c r="G613" s="129" t="s">
        <v>361</v>
      </c>
      <c r="H613" s="45"/>
      <c r="I613" s="147"/>
      <c r="J613" s="148"/>
      <c r="K613" s="148"/>
      <c r="L613" s="27" t="s">
        <v>840</v>
      </c>
      <c r="M613" s="28"/>
      <c r="N613" s="197">
        <f>O613+P613</f>
        <v>0</v>
      </c>
      <c r="O613" s="197">
        <f>O614</f>
        <v>0</v>
      </c>
      <c r="P613" s="197">
        <f>P614</f>
        <v>0</v>
      </c>
      <c r="Q613" s="161"/>
      <c r="R613" s="161"/>
      <c r="S613" s="438"/>
      <c r="T613" s="161"/>
      <c r="U613" s="161"/>
      <c r="V613" s="161"/>
    </row>
    <row r="614" spans="1:22" ht="16.2" hidden="1">
      <c r="H614" s="25"/>
      <c r="I614" s="18"/>
      <c r="J614" s="19"/>
      <c r="K614" s="19"/>
      <c r="L614" s="29" t="s">
        <v>348</v>
      </c>
      <c r="M614" s="12">
        <v>4729</v>
      </c>
      <c r="N614" s="183">
        <f t="shared" ref="N614" si="130">O614+P614</f>
        <v>0</v>
      </c>
      <c r="O614" s="183"/>
      <c r="P614" s="183"/>
      <c r="Q614" s="161"/>
      <c r="R614" s="161"/>
      <c r="S614" s="438"/>
      <c r="T614" s="161"/>
      <c r="U614" s="161"/>
      <c r="V614" s="161"/>
    </row>
    <row r="615" spans="1:22" ht="45.75" hidden="1" customHeight="1">
      <c r="A615" s="122" t="str">
        <f t="shared" ref="A615" si="131">CONCATENATE(B615,C615,D615,E615,F615,G615)</f>
        <v>7111010200x</v>
      </c>
      <c r="B615" s="124" t="s">
        <v>439</v>
      </c>
      <c r="C615" s="117" t="s">
        <v>104</v>
      </c>
      <c r="D615" s="118" t="s">
        <v>106</v>
      </c>
      <c r="E615" s="119" t="s">
        <v>140</v>
      </c>
      <c r="F615" s="120" t="s">
        <v>441</v>
      </c>
      <c r="G615" s="129" t="s">
        <v>361</v>
      </c>
      <c r="H615" s="45"/>
      <c r="I615" s="147"/>
      <c r="J615" s="148"/>
      <c r="K615" s="148"/>
      <c r="L615" s="27" t="s">
        <v>942</v>
      </c>
      <c r="M615" s="28"/>
      <c r="N615" s="197">
        <f>O615+P615</f>
        <v>0</v>
      </c>
      <c r="O615" s="197">
        <f>O616</f>
        <v>0</v>
      </c>
      <c r="P615" s="197">
        <f>P616</f>
        <v>0</v>
      </c>
      <c r="Q615" s="161"/>
      <c r="R615" s="161"/>
      <c r="S615" s="438"/>
      <c r="T615" s="161"/>
      <c r="U615" s="161"/>
      <c r="V615" s="161"/>
    </row>
    <row r="616" spans="1:22" ht="26.4" hidden="1">
      <c r="H616" s="25"/>
      <c r="I616" s="18"/>
      <c r="J616" s="19"/>
      <c r="K616" s="19"/>
      <c r="L616" s="32" t="s">
        <v>940</v>
      </c>
      <c r="M616" s="48" t="s">
        <v>939</v>
      </c>
      <c r="N616" s="183">
        <f t="shared" ref="N616" si="132">O616+P616</f>
        <v>0</v>
      </c>
      <c r="O616" s="183"/>
      <c r="P616" s="183"/>
      <c r="Q616" s="161"/>
      <c r="R616" s="161"/>
      <c r="S616" s="438"/>
      <c r="T616" s="161"/>
      <c r="U616" s="161"/>
      <c r="V616" s="161"/>
    </row>
    <row r="617" spans="1:22" ht="26.4" hidden="1">
      <c r="A617" s="5"/>
      <c r="B617" s="5"/>
      <c r="C617" s="5"/>
      <c r="D617" s="5"/>
      <c r="E617" s="5"/>
      <c r="F617" s="5"/>
      <c r="G617" s="5"/>
      <c r="H617" s="151">
        <v>2922</v>
      </c>
      <c r="I617" s="152" t="s">
        <v>187</v>
      </c>
      <c r="J617" s="153">
        <v>2</v>
      </c>
      <c r="K617" s="153">
        <v>2</v>
      </c>
      <c r="L617" s="154" t="s">
        <v>328</v>
      </c>
      <c r="M617" s="155"/>
      <c r="N617" s="192">
        <f>+N619</f>
        <v>0</v>
      </c>
      <c r="O617" s="192">
        <f>SUM(O619)</f>
        <v>0</v>
      </c>
      <c r="P617" s="192">
        <f>+P619</f>
        <v>0</v>
      </c>
      <c r="Q617" s="161"/>
      <c r="R617" s="161"/>
      <c r="S617" s="438"/>
      <c r="T617" s="161"/>
      <c r="U617" s="161"/>
      <c r="V617" s="161"/>
    </row>
    <row r="618" spans="1:22" ht="16.2" hidden="1">
      <c r="A618" s="5"/>
      <c r="B618" s="5"/>
      <c r="C618" s="5"/>
      <c r="D618" s="5"/>
      <c r="E618" s="5"/>
      <c r="F618" s="5"/>
      <c r="G618" s="5"/>
      <c r="H618" s="25"/>
      <c r="I618" s="25"/>
      <c r="J618" s="26"/>
      <c r="K618" s="26"/>
      <c r="L618" s="30" t="s">
        <v>108</v>
      </c>
      <c r="M618" s="31"/>
      <c r="N618" s="190"/>
      <c r="O618" s="190"/>
      <c r="P618" s="190"/>
      <c r="Q618" s="161"/>
      <c r="R618" s="161"/>
      <c r="S618" s="438"/>
      <c r="T618" s="161"/>
      <c r="U618" s="161"/>
      <c r="V618" s="161"/>
    </row>
    <row r="619" spans="1:22" ht="16.2" hidden="1">
      <c r="A619" s="5"/>
      <c r="B619" s="5"/>
      <c r="C619" s="5"/>
      <c r="D619" s="5"/>
      <c r="E619" s="5"/>
      <c r="F619" s="5"/>
      <c r="G619" s="5"/>
      <c r="H619" s="45"/>
      <c r="I619" s="147"/>
      <c r="J619" s="148"/>
      <c r="K619" s="148"/>
      <c r="L619" s="27" t="s">
        <v>322</v>
      </c>
      <c r="M619" s="28"/>
      <c r="N619" s="197">
        <f>O619+P619</f>
        <v>0</v>
      </c>
      <c r="O619" s="197">
        <f>SUM(O620:O621)</f>
        <v>0</v>
      </c>
      <c r="P619" s="197">
        <f>SUM(P620:P621)</f>
        <v>0</v>
      </c>
      <c r="Q619" s="161"/>
      <c r="R619" s="161"/>
      <c r="S619" s="438"/>
      <c r="T619" s="161"/>
      <c r="U619" s="161"/>
      <c r="V619" s="161"/>
    </row>
    <row r="620" spans="1:22" ht="16.2" hidden="1">
      <c r="A620" s="5"/>
      <c r="B620" s="5"/>
      <c r="C620" s="5"/>
      <c r="D620" s="5"/>
      <c r="E620" s="5"/>
      <c r="F620" s="5"/>
      <c r="G620" s="5"/>
      <c r="H620" s="25"/>
      <c r="I620" s="18"/>
      <c r="J620" s="19"/>
      <c r="K620" s="19"/>
      <c r="L620" s="29" t="s">
        <v>125</v>
      </c>
      <c r="M620" s="12">
        <v>4239</v>
      </c>
      <c r="N620" s="183">
        <f t="shared" ref="N620:N621" si="133">O620+P620</f>
        <v>0</v>
      </c>
      <c r="O620" s="183"/>
      <c r="P620" s="183"/>
      <c r="Q620" s="161"/>
      <c r="R620" s="161"/>
      <c r="S620" s="438"/>
      <c r="T620" s="161"/>
      <c r="U620" s="161"/>
      <c r="V620" s="161"/>
    </row>
    <row r="621" spans="1:22" ht="26.4" hidden="1">
      <c r="A621" s="5"/>
      <c r="B621" s="5"/>
      <c r="C621" s="5"/>
      <c r="D621" s="5"/>
      <c r="E621" s="5"/>
      <c r="F621" s="5"/>
      <c r="G621" s="5"/>
      <c r="H621" s="177"/>
      <c r="I621" s="194"/>
      <c r="J621" s="201"/>
      <c r="K621" s="202"/>
      <c r="L621" s="203" t="s">
        <v>217</v>
      </c>
      <c r="M621" s="13">
        <v>4511</v>
      </c>
      <c r="N621" s="183">
        <f t="shared" si="133"/>
        <v>0</v>
      </c>
      <c r="O621" s="402"/>
      <c r="P621" s="402"/>
      <c r="Q621" s="161"/>
      <c r="R621" s="161"/>
      <c r="S621" s="438"/>
      <c r="T621" s="161"/>
      <c r="U621" s="161"/>
      <c r="V621" s="161"/>
    </row>
    <row r="622" spans="1:22" ht="16.2" hidden="1">
      <c r="A622" s="5"/>
      <c r="B622" s="5"/>
      <c r="C622" s="5"/>
      <c r="D622" s="5"/>
      <c r="E622" s="5"/>
      <c r="F622" s="5"/>
      <c r="G622" s="5"/>
      <c r="H622" s="165">
        <v>2950</v>
      </c>
      <c r="I622" s="166" t="s">
        <v>187</v>
      </c>
      <c r="J622" s="167">
        <v>5</v>
      </c>
      <c r="K622" s="167">
        <v>0</v>
      </c>
      <c r="L622" s="168" t="s">
        <v>329</v>
      </c>
      <c r="M622" s="176"/>
      <c r="N622" s="188">
        <f>+N624</f>
        <v>0</v>
      </c>
      <c r="O622" s="188">
        <f>+O624</f>
        <v>0</v>
      </c>
      <c r="P622" s="188">
        <f>+P624</f>
        <v>0</v>
      </c>
      <c r="Q622" s="161"/>
      <c r="R622" s="161"/>
      <c r="S622" s="438"/>
      <c r="T622" s="161"/>
      <c r="U622" s="161"/>
      <c r="V622" s="161"/>
    </row>
    <row r="623" spans="1:22" ht="16.2" hidden="1">
      <c r="A623" s="5"/>
      <c r="B623" s="5"/>
      <c r="C623" s="5"/>
      <c r="D623" s="5"/>
      <c r="E623" s="5"/>
      <c r="F623" s="5"/>
      <c r="G623" s="5"/>
      <c r="H623" s="25"/>
      <c r="I623" s="18"/>
      <c r="J623" s="19"/>
      <c r="K623" s="19"/>
      <c r="L623" s="30" t="s">
        <v>110</v>
      </c>
      <c r="M623" s="31"/>
      <c r="N623" s="190"/>
      <c r="O623" s="190"/>
      <c r="P623" s="190"/>
      <c r="Q623" s="161"/>
      <c r="R623" s="161"/>
      <c r="S623" s="438"/>
      <c r="T623" s="161"/>
      <c r="U623" s="161"/>
      <c r="V623" s="161"/>
    </row>
    <row r="624" spans="1:22" ht="16.2" hidden="1">
      <c r="A624" s="5"/>
      <c r="B624" s="5"/>
      <c r="C624" s="5"/>
      <c r="D624" s="5"/>
      <c r="E624" s="5"/>
      <c r="F624" s="5"/>
      <c r="G624" s="5"/>
      <c r="H624" s="151">
        <v>2951</v>
      </c>
      <c r="I624" s="152" t="s">
        <v>187</v>
      </c>
      <c r="J624" s="153">
        <v>5</v>
      </c>
      <c r="K624" s="153">
        <v>1</v>
      </c>
      <c r="L624" s="154" t="s">
        <v>330</v>
      </c>
      <c r="M624" s="155"/>
      <c r="N624" s="192">
        <f>+N626+N631+N634+N637+N639+N644</f>
        <v>0</v>
      </c>
      <c r="O624" s="192">
        <f>+O626+O631+O634+O637+O639+O644</f>
        <v>0</v>
      </c>
      <c r="P624" s="192">
        <f>+P626+P631+P634+P637+P639+P644</f>
        <v>0</v>
      </c>
      <c r="Q624" s="161"/>
      <c r="R624" s="161"/>
      <c r="S624" s="438"/>
      <c r="T624" s="161"/>
      <c r="U624" s="161"/>
      <c r="V624" s="161"/>
    </row>
    <row r="625" spans="1:22" ht="16.2" hidden="1">
      <c r="H625" s="25"/>
      <c r="I625" s="25"/>
      <c r="J625" s="26"/>
      <c r="K625" s="26"/>
      <c r="L625" s="30" t="s">
        <v>108</v>
      </c>
      <c r="M625" s="31"/>
      <c r="N625" s="190"/>
      <c r="O625" s="190"/>
      <c r="P625" s="190"/>
      <c r="Q625" s="161"/>
      <c r="R625" s="161"/>
      <c r="S625" s="438"/>
      <c r="T625" s="161"/>
      <c r="U625" s="161"/>
      <c r="V625" s="161"/>
    </row>
    <row r="626" spans="1:22" ht="16.2" hidden="1">
      <c r="A626" s="5"/>
      <c r="B626" s="5"/>
      <c r="C626" s="5"/>
      <c r="D626" s="5"/>
      <c r="E626" s="5"/>
      <c r="F626" s="5"/>
      <c r="G626" s="5"/>
      <c r="H626" s="45"/>
      <c r="I626" s="147"/>
      <c r="J626" s="148"/>
      <c r="K626" s="148"/>
      <c r="L626" s="27" t="s">
        <v>331</v>
      </c>
      <c r="M626" s="28"/>
      <c r="N626" s="197">
        <f>O626+P626</f>
        <v>0</v>
      </c>
      <c r="O626" s="197">
        <f>SUM(O627:O630)</f>
        <v>0</v>
      </c>
      <c r="P626" s="197">
        <f>SUM(P627:P630)</f>
        <v>0</v>
      </c>
      <c r="Q626" s="161"/>
      <c r="R626" s="161"/>
      <c r="S626" s="438"/>
      <c r="T626" s="161"/>
      <c r="U626" s="161"/>
      <c r="V626" s="161"/>
    </row>
    <row r="627" spans="1:22" ht="16.2" hidden="1">
      <c r="A627" s="5"/>
      <c r="B627" s="5"/>
      <c r="C627" s="5"/>
      <c r="D627" s="5"/>
      <c r="E627" s="5"/>
      <c r="F627" s="5"/>
      <c r="G627" s="5"/>
      <c r="H627" s="25"/>
      <c r="I627" s="18"/>
      <c r="J627" s="19"/>
      <c r="K627" s="19"/>
      <c r="L627" s="29" t="s">
        <v>114</v>
      </c>
      <c r="M627" s="12" t="s">
        <v>872</v>
      </c>
      <c r="N627" s="183">
        <f t="shared" ref="N627:N645" si="134">O627+P627</f>
        <v>0</v>
      </c>
      <c r="O627" s="405"/>
      <c r="P627" s="405"/>
      <c r="Q627" s="161"/>
      <c r="R627" s="161"/>
      <c r="S627" s="438"/>
      <c r="T627" s="161"/>
      <c r="U627" s="161"/>
      <c r="V627" s="161"/>
    </row>
    <row r="628" spans="1:22" ht="26.4" hidden="1">
      <c r="A628" s="5"/>
      <c r="B628" s="5"/>
      <c r="C628" s="5"/>
      <c r="D628" s="5"/>
      <c r="E628" s="5"/>
      <c r="F628" s="5"/>
      <c r="G628" s="5"/>
      <c r="H628" s="25"/>
      <c r="I628" s="18"/>
      <c r="J628" s="19"/>
      <c r="K628" s="19"/>
      <c r="L628" s="29" t="s">
        <v>131</v>
      </c>
      <c r="M628" s="12">
        <v>4511</v>
      </c>
      <c r="N628" s="183">
        <f t="shared" si="134"/>
        <v>0</v>
      </c>
      <c r="O628" s="183"/>
      <c r="P628" s="183"/>
      <c r="Q628" s="161"/>
      <c r="R628" s="161"/>
      <c r="S628" s="438"/>
      <c r="T628" s="161"/>
      <c r="U628" s="161"/>
      <c r="V628" s="161"/>
    </row>
    <row r="629" spans="1:22" ht="26.4" hidden="1">
      <c r="A629" s="5"/>
      <c r="B629" s="5"/>
      <c r="C629" s="5"/>
      <c r="D629" s="5"/>
      <c r="E629" s="5"/>
      <c r="F629" s="5"/>
      <c r="G629" s="5"/>
      <c r="H629" s="177"/>
      <c r="I629" s="194"/>
      <c r="J629" s="201"/>
      <c r="K629" s="202"/>
      <c r="L629" s="203" t="s">
        <v>219</v>
      </c>
      <c r="M629" s="13">
        <v>4819</v>
      </c>
      <c r="N629" s="183">
        <f t="shared" si="134"/>
        <v>0</v>
      </c>
      <c r="O629" s="183"/>
      <c r="P629" s="183"/>
      <c r="Q629" s="161"/>
      <c r="R629" s="161"/>
      <c r="S629" s="438"/>
      <c r="T629" s="161"/>
      <c r="U629" s="161"/>
      <c r="V629" s="161"/>
    </row>
    <row r="630" spans="1:22" ht="16.2" hidden="1">
      <c r="A630" s="5"/>
      <c r="B630" s="5"/>
      <c r="C630" s="5"/>
      <c r="D630" s="5"/>
      <c r="E630" s="5"/>
      <c r="F630" s="5"/>
      <c r="G630" s="5"/>
      <c r="H630" s="17"/>
      <c r="I630" s="25"/>
      <c r="J630" s="26"/>
      <c r="K630" s="26"/>
      <c r="L630" s="32" t="s">
        <v>332</v>
      </c>
      <c r="M630" s="33">
        <v>5122</v>
      </c>
      <c r="N630" s="183">
        <f t="shared" si="134"/>
        <v>0</v>
      </c>
      <c r="O630" s="183"/>
      <c r="P630" s="183"/>
      <c r="Q630" s="161"/>
      <c r="R630" s="161"/>
      <c r="S630" s="438"/>
      <c r="T630" s="161"/>
      <c r="U630" s="161"/>
      <c r="V630" s="161"/>
    </row>
    <row r="631" spans="1:22" ht="27.6" hidden="1">
      <c r="A631" s="5"/>
      <c r="B631" s="5"/>
      <c r="C631" s="5"/>
      <c r="D631" s="5"/>
      <c r="E631" s="5"/>
      <c r="F631" s="5"/>
      <c r="G631" s="5"/>
      <c r="H631" s="45"/>
      <c r="I631" s="147"/>
      <c r="J631" s="148"/>
      <c r="K631" s="148"/>
      <c r="L631" s="27" t="s">
        <v>639</v>
      </c>
      <c r="M631" s="28"/>
      <c r="N631" s="197">
        <f>O631+P631</f>
        <v>0</v>
      </c>
      <c r="O631" s="197">
        <f>SUM(O632:O633)</f>
        <v>0</v>
      </c>
      <c r="P631" s="197">
        <f>SUM(P632:P633)</f>
        <v>0</v>
      </c>
      <c r="Q631" s="161"/>
      <c r="R631" s="161"/>
      <c r="S631" s="438"/>
      <c r="T631" s="161"/>
      <c r="U631" s="161"/>
      <c r="V631" s="161"/>
    </row>
    <row r="632" spans="1:22" ht="26.4" hidden="1">
      <c r="A632" s="5"/>
      <c r="B632" s="5"/>
      <c r="C632" s="5"/>
      <c r="D632" s="5"/>
      <c r="E632" s="5"/>
      <c r="F632" s="5"/>
      <c r="G632" s="5"/>
      <c r="H632" s="25"/>
      <c r="I632" s="18"/>
      <c r="J632" s="19"/>
      <c r="K632" s="19"/>
      <c r="L632" s="29" t="s">
        <v>219</v>
      </c>
      <c r="M632" s="44">
        <v>4819</v>
      </c>
      <c r="N632" s="183">
        <f t="shared" si="134"/>
        <v>0</v>
      </c>
      <c r="O632" s="183"/>
      <c r="P632" s="183"/>
      <c r="Q632" s="161"/>
      <c r="R632" s="161"/>
      <c r="S632" s="438"/>
      <c r="T632" s="161"/>
      <c r="U632" s="161"/>
      <c r="V632" s="161"/>
    </row>
    <row r="633" spans="1:22" ht="16.2" hidden="1">
      <c r="A633" s="5"/>
      <c r="B633" s="5"/>
      <c r="C633" s="5"/>
      <c r="D633" s="5"/>
      <c r="E633" s="5"/>
      <c r="F633" s="5"/>
      <c r="G633" s="5"/>
      <c r="H633" s="25"/>
      <c r="I633" s="18"/>
      <c r="J633" s="19"/>
      <c r="K633" s="19"/>
      <c r="L633" s="29" t="s">
        <v>137</v>
      </c>
      <c r="M633" s="12">
        <v>5129</v>
      </c>
      <c r="N633" s="183">
        <f t="shared" si="134"/>
        <v>0</v>
      </c>
      <c r="O633" s="183"/>
      <c r="P633" s="183"/>
      <c r="Q633" s="161"/>
      <c r="R633" s="161"/>
      <c r="S633" s="438"/>
      <c r="T633" s="161"/>
      <c r="U633" s="161"/>
      <c r="V633" s="161"/>
    </row>
    <row r="634" spans="1:22" ht="41.4" hidden="1">
      <c r="A634" s="5"/>
      <c r="B634" s="5"/>
      <c r="C634" s="5"/>
      <c r="D634" s="5"/>
      <c r="E634" s="5"/>
      <c r="F634" s="5"/>
      <c r="G634" s="5"/>
      <c r="H634" s="45"/>
      <c r="I634" s="147"/>
      <c r="J634" s="148"/>
      <c r="K634" s="148"/>
      <c r="L634" s="27" t="s">
        <v>334</v>
      </c>
      <c r="M634" s="28"/>
      <c r="N634" s="197">
        <f>O634+P634</f>
        <v>0</v>
      </c>
      <c r="O634" s="197">
        <f>SUM(O635:O636)</f>
        <v>0</v>
      </c>
      <c r="P634" s="197">
        <f>SUM(P635:P636)</f>
        <v>0</v>
      </c>
      <c r="Q634" s="161"/>
      <c r="R634" s="161"/>
      <c r="S634" s="438"/>
      <c r="T634" s="161"/>
      <c r="U634" s="161"/>
      <c r="V634" s="161"/>
    </row>
    <row r="635" spans="1:22" ht="16.2" hidden="1">
      <c r="A635" s="5"/>
      <c r="B635" s="5"/>
      <c r="C635" s="5"/>
      <c r="D635" s="5"/>
      <c r="E635" s="5"/>
      <c r="F635" s="5"/>
      <c r="G635" s="5"/>
      <c r="H635" s="25"/>
      <c r="I635" s="18"/>
      <c r="J635" s="19"/>
      <c r="K635" s="19"/>
      <c r="L635" s="29" t="s">
        <v>125</v>
      </c>
      <c r="M635" s="12">
        <v>4239</v>
      </c>
      <c r="N635" s="183">
        <f t="shared" si="134"/>
        <v>0</v>
      </c>
      <c r="O635" s="183"/>
      <c r="P635" s="183"/>
      <c r="Q635" s="161"/>
      <c r="R635" s="161"/>
      <c r="S635" s="438"/>
      <c r="T635" s="161"/>
      <c r="U635" s="161"/>
      <c r="V635" s="161"/>
    </row>
    <row r="636" spans="1:22" ht="26.4" hidden="1">
      <c r="A636" s="5"/>
      <c r="B636" s="5"/>
      <c r="C636" s="5"/>
      <c r="D636" s="5"/>
      <c r="E636" s="5"/>
      <c r="F636" s="5"/>
      <c r="G636" s="5"/>
      <c r="H636" s="177"/>
      <c r="I636" s="194"/>
      <c r="J636" s="201"/>
      <c r="K636" s="202"/>
      <c r="L636" s="203" t="s">
        <v>217</v>
      </c>
      <c r="M636" s="13">
        <v>4511</v>
      </c>
      <c r="N636" s="183">
        <f t="shared" si="134"/>
        <v>0</v>
      </c>
      <c r="O636" s="402"/>
      <c r="P636" s="402"/>
      <c r="Q636" s="161"/>
      <c r="R636" s="161"/>
      <c r="S636" s="438"/>
      <c r="T636" s="161"/>
      <c r="U636" s="161"/>
      <c r="V636" s="161"/>
    </row>
    <row r="637" spans="1:22" ht="27.6" hidden="1">
      <c r="A637" s="5"/>
      <c r="B637" s="5"/>
      <c r="C637" s="5"/>
      <c r="D637" s="5"/>
      <c r="E637" s="5"/>
      <c r="F637" s="5"/>
      <c r="G637" s="5"/>
      <c r="H637" s="45"/>
      <c r="I637" s="147"/>
      <c r="J637" s="148"/>
      <c r="K637" s="148"/>
      <c r="L637" s="27" t="s">
        <v>335</v>
      </c>
      <c r="M637" s="28"/>
      <c r="N637" s="197">
        <f>O637+P637</f>
        <v>0</v>
      </c>
      <c r="O637" s="197">
        <f>SUM(O638)</f>
        <v>0</v>
      </c>
      <c r="P637" s="197">
        <f>SUM(P638)</f>
        <v>0</v>
      </c>
      <c r="Q637" s="161"/>
      <c r="R637" s="161"/>
      <c r="S637" s="438"/>
      <c r="T637" s="161"/>
      <c r="U637" s="161"/>
      <c r="V637" s="161"/>
    </row>
    <row r="638" spans="1:22" ht="26.4" hidden="1">
      <c r="A638" s="5"/>
      <c r="B638" s="5"/>
      <c r="C638" s="5"/>
      <c r="D638" s="5"/>
      <c r="E638" s="5"/>
      <c r="F638" s="5"/>
      <c r="G638" s="5"/>
      <c r="H638" s="25"/>
      <c r="I638" s="18"/>
      <c r="J638" s="19"/>
      <c r="K638" s="19"/>
      <c r="L638" s="203" t="s">
        <v>217</v>
      </c>
      <c r="M638" s="13">
        <v>4511</v>
      </c>
      <c r="N638" s="183">
        <f t="shared" si="134"/>
        <v>0</v>
      </c>
      <c r="O638" s="398"/>
      <c r="P638" s="398"/>
      <c r="Q638" s="161"/>
      <c r="R638" s="161"/>
      <c r="S638" s="438"/>
      <c r="T638" s="161"/>
      <c r="U638" s="161"/>
      <c r="V638" s="161"/>
    </row>
    <row r="639" spans="1:22" ht="69" hidden="1">
      <c r="A639" s="5"/>
      <c r="B639" s="5"/>
      <c r="C639" s="5"/>
      <c r="D639" s="5"/>
      <c r="E639" s="5"/>
      <c r="F639" s="5"/>
      <c r="G639" s="5"/>
      <c r="H639" s="45"/>
      <c r="I639" s="147"/>
      <c r="J639" s="148"/>
      <c r="K639" s="148"/>
      <c r="L639" s="27" t="s">
        <v>845</v>
      </c>
      <c r="M639" s="28"/>
      <c r="N639" s="197">
        <f>O639+P639</f>
        <v>0</v>
      </c>
      <c r="O639" s="197">
        <f>SUM(O640:O643)</f>
        <v>0</v>
      </c>
      <c r="P639" s="197">
        <f>SUM(P640:P643)</f>
        <v>0</v>
      </c>
      <c r="Q639" s="161"/>
      <c r="R639" s="161"/>
      <c r="S639" s="438"/>
      <c r="T639" s="161"/>
      <c r="U639" s="161"/>
      <c r="V639" s="161"/>
    </row>
    <row r="640" spans="1:22" ht="16.2" hidden="1">
      <c r="A640" s="5"/>
      <c r="B640" s="5"/>
      <c r="C640" s="5"/>
      <c r="D640" s="5"/>
      <c r="E640" s="5"/>
      <c r="F640" s="5"/>
      <c r="G640" s="5"/>
      <c r="H640" s="25"/>
      <c r="I640" s="18"/>
      <c r="J640" s="19"/>
      <c r="K640" s="19"/>
      <c r="L640" s="29" t="s">
        <v>348</v>
      </c>
      <c r="M640" s="12">
        <v>4729</v>
      </c>
      <c r="N640" s="183">
        <f t="shared" si="134"/>
        <v>0</v>
      </c>
      <c r="O640" s="183"/>
      <c r="P640" s="183"/>
      <c r="Q640" s="161"/>
      <c r="R640" s="161"/>
      <c r="S640" s="438"/>
      <c r="T640" s="161"/>
      <c r="U640" s="161"/>
      <c r="V640" s="161"/>
    </row>
    <row r="641" spans="1:22" ht="16.2" hidden="1">
      <c r="A641" s="5"/>
      <c r="B641" s="5"/>
      <c r="C641" s="5"/>
      <c r="D641" s="5"/>
      <c r="E641" s="5"/>
      <c r="F641" s="5"/>
      <c r="G641" s="5"/>
      <c r="H641" s="25"/>
      <c r="I641" s="18"/>
      <c r="J641" s="19"/>
      <c r="K641" s="19"/>
      <c r="L641" s="30" t="s">
        <v>173</v>
      </c>
      <c r="M641" s="31">
        <v>5112</v>
      </c>
      <c r="N641" s="183">
        <f t="shared" si="134"/>
        <v>0</v>
      </c>
      <c r="O641" s="183"/>
      <c r="P641" s="183"/>
      <c r="Q641" s="161"/>
      <c r="R641" s="161"/>
      <c r="S641" s="438"/>
      <c r="T641" s="161"/>
      <c r="U641" s="161"/>
      <c r="V641" s="161"/>
    </row>
    <row r="642" spans="1:22" ht="16.2" hidden="1">
      <c r="A642" s="5"/>
      <c r="B642" s="5"/>
      <c r="C642" s="5"/>
      <c r="D642" s="5"/>
      <c r="E642" s="5"/>
      <c r="F642" s="5"/>
      <c r="G642" s="5"/>
      <c r="H642" s="25"/>
      <c r="I642" s="18"/>
      <c r="J642" s="19"/>
      <c r="K642" s="19"/>
      <c r="L642" s="32" t="s">
        <v>143</v>
      </c>
      <c r="M642" s="48">
        <v>5113</v>
      </c>
      <c r="N642" s="183">
        <f t="shared" si="134"/>
        <v>0</v>
      </c>
      <c r="O642" s="183"/>
      <c r="P642" s="183"/>
      <c r="Q642" s="161"/>
      <c r="R642" s="161"/>
      <c r="S642" s="438"/>
      <c r="T642" s="161"/>
      <c r="U642" s="161"/>
      <c r="V642" s="161"/>
    </row>
    <row r="643" spans="1:22" ht="16.2" hidden="1">
      <c r="A643" s="5"/>
      <c r="B643" s="5"/>
      <c r="C643" s="5"/>
      <c r="D643" s="5"/>
      <c r="E643" s="5"/>
      <c r="F643" s="5"/>
      <c r="G643" s="5"/>
      <c r="H643" s="25"/>
      <c r="I643" s="18"/>
      <c r="J643" s="19"/>
      <c r="K643" s="19"/>
      <c r="L643" s="30" t="s">
        <v>268</v>
      </c>
      <c r="M643" s="44">
        <v>5129</v>
      </c>
      <c r="N643" s="183">
        <f t="shared" si="134"/>
        <v>0</v>
      </c>
      <c r="O643" s="183"/>
      <c r="P643" s="183"/>
      <c r="Q643" s="161"/>
      <c r="R643" s="161"/>
      <c r="S643" s="438"/>
      <c r="T643" s="161"/>
      <c r="U643" s="161"/>
      <c r="V643" s="161"/>
    </row>
    <row r="644" spans="1:22" ht="27.6" hidden="1">
      <c r="H644" s="45"/>
      <c r="I644" s="147"/>
      <c r="J644" s="148"/>
      <c r="K644" s="148"/>
      <c r="L644" s="27" t="s">
        <v>852</v>
      </c>
      <c r="M644" s="28"/>
      <c r="N644" s="197">
        <f>SUM(N645:N646)</f>
        <v>0</v>
      </c>
      <c r="O644" s="197">
        <f>SUM(O645:O646)</f>
        <v>0</v>
      </c>
      <c r="P644" s="197">
        <f>SUM(P645:P646)</f>
        <v>0</v>
      </c>
      <c r="Q644" s="161"/>
      <c r="R644" s="161"/>
      <c r="S644" s="438"/>
      <c r="T644" s="161"/>
      <c r="U644" s="161"/>
      <c r="V644" s="161"/>
    </row>
    <row r="645" spans="1:22" ht="16.2" hidden="1">
      <c r="A645" s="5"/>
      <c r="B645" s="5"/>
      <c r="C645" s="5"/>
      <c r="D645" s="5"/>
      <c r="E645" s="5"/>
      <c r="F645" s="5"/>
      <c r="G645" s="5"/>
      <c r="H645" s="25"/>
      <c r="I645" s="18"/>
      <c r="J645" s="19"/>
      <c r="K645" s="19"/>
      <c r="L645" s="30" t="s">
        <v>173</v>
      </c>
      <c r="M645" s="31">
        <v>5112</v>
      </c>
      <c r="N645" s="183">
        <f t="shared" si="134"/>
        <v>0</v>
      </c>
      <c r="O645" s="405"/>
      <c r="P645" s="405"/>
      <c r="Q645" s="161"/>
      <c r="R645" s="161"/>
      <c r="S645" s="438"/>
      <c r="T645" s="161"/>
      <c r="U645" s="161"/>
      <c r="V645" s="161"/>
    </row>
    <row r="646" spans="1:22" ht="16.2" hidden="1">
      <c r="A646" s="5"/>
      <c r="B646" s="5"/>
      <c r="C646" s="5"/>
      <c r="D646" s="5"/>
      <c r="E646" s="5"/>
      <c r="F646" s="5"/>
      <c r="G646" s="5"/>
      <c r="H646" s="25"/>
      <c r="I646" s="18"/>
      <c r="J646" s="19"/>
      <c r="K646" s="19"/>
      <c r="L646" s="32" t="s">
        <v>143</v>
      </c>
      <c r="M646" s="48">
        <v>5113</v>
      </c>
      <c r="N646" s="183">
        <f t="shared" ref="N646" si="135">O646+P646</f>
        <v>0</v>
      </c>
      <c r="O646" s="183"/>
      <c r="P646" s="183"/>
      <c r="Q646" s="161"/>
      <c r="R646" s="161"/>
      <c r="S646" s="438"/>
      <c r="T646" s="161"/>
      <c r="U646" s="161"/>
      <c r="V646" s="161"/>
    </row>
    <row r="647" spans="1:22" ht="16.2" hidden="1">
      <c r="A647" s="5"/>
      <c r="B647" s="5"/>
      <c r="C647" s="5"/>
      <c r="D647" s="5"/>
      <c r="E647" s="5"/>
      <c r="F647" s="5"/>
      <c r="G647" s="5"/>
      <c r="H647" s="165">
        <v>2960</v>
      </c>
      <c r="I647" s="166" t="s">
        <v>187</v>
      </c>
      <c r="J647" s="167">
        <v>6</v>
      </c>
      <c r="K647" s="167">
        <v>0</v>
      </c>
      <c r="L647" s="168" t="s">
        <v>337</v>
      </c>
      <c r="M647" s="176"/>
      <c r="N647" s="188">
        <f>+N649</f>
        <v>0</v>
      </c>
      <c r="O647" s="188">
        <f>+O649</f>
        <v>0</v>
      </c>
      <c r="P647" s="188">
        <f>+P649</f>
        <v>0</v>
      </c>
      <c r="Q647" s="161"/>
      <c r="R647" s="161"/>
      <c r="S647" s="438"/>
      <c r="T647" s="161"/>
      <c r="U647" s="161"/>
      <c r="V647" s="161"/>
    </row>
    <row r="648" spans="1:22" ht="16.2" hidden="1">
      <c r="A648" s="5"/>
      <c r="B648" s="5"/>
      <c r="C648" s="5"/>
      <c r="D648" s="5"/>
      <c r="E648" s="5"/>
      <c r="F648" s="5"/>
      <c r="G648" s="5"/>
      <c r="H648" s="25"/>
      <c r="I648" s="18"/>
      <c r="J648" s="19"/>
      <c r="K648" s="19"/>
      <c r="L648" s="30" t="s">
        <v>110</v>
      </c>
      <c r="M648" s="31"/>
      <c r="N648" s="190"/>
      <c r="O648" s="190"/>
      <c r="P648" s="190"/>
      <c r="Q648" s="161"/>
      <c r="R648" s="161"/>
      <c r="S648" s="438"/>
      <c r="T648" s="161"/>
      <c r="U648" s="161"/>
      <c r="V648" s="161"/>
    </row>
    <row r="649" spans="1:22" ht="16.2" hidden="1">
      <c r="H649" s="151">
        <v>2961</v>
      </c>
      <c r="I649" s="152" t="s">
        <v>187</v>
      </c>
      <c r="J649" s="153">
        <v>6</v>
      </c>
      <c r="K649" s="153">
        <v>1</v>
      </c>
      <c r="L649" s="154" t="s">
        <v>337</v>
      </c>
      <c r="M649" s="155"/>
      <c r="N649" s="192">
        <f>+N651+N656+N658+N660+N662+N665+N667</f>
        <v>0</v>
      </c>
      <c r="O649" s="192">
        <f t="shared" ref="O649:P649" si="136">+O651+O656+O658+O660+O662+O665+O667</f>
        <v>0</v>
      </c>
      <c r="P649" s="192">
        <f t="shared" si="136"/>
        <v>0</v>
      </c>
      <c r="Q649" s="161"/>
      <c r="R649" s="161"/>
      <c r="S649" s="438"/>
      <c r="T649" s="161"/>
      <c r="U649" s="161"/>
      <c r="V649" s="161"/>
    </row>
    <row r="650" spans="1:22" ht="16.2" hidden="1">
      <c r="A650" s="5"/>
      <c r="B650" s="5"/>
      <c r="C650" s="5"/>
      <c r="D650" s="5"/>
      <c r="E650" s="5"/>
      <c r="F650" s="5"/>
      <c r="G650" s="5"/>
      <c r="H650" s="25"/>
      <c r="I650" s="25"/>
      <c r="J650" s="26"/>
      <c r="K650" s="26"/>
      <c r="L650" s="30" t="s">
        <v>108</v>
      </c>
      <c r="M650" s="31"/>
      <c r="N650" s="190"/>
      <c r="O650" s="190"/>
      <c r="P650" s="190"/>
      <c r="Q650" s="161"/>
      <c r="R650" s="161"/>
      <c r="S650" s="438"/>
      <c r="T650" s="161"/>
      <c r="U650" s="161"/>
      <c r="V650" s="161"/>
    </row>
    <row r="651" spans="1:22" ht="27.6" hidden="1">
      <c r="A651" s="5"/>
      <c r="B651" s="5"/>
      <c r="C651" s="5"/>
      <c r="D651" s="5"/>
      <c r="E651" s="5"/>
      <c r="F651" s="5"/>
      <c r="G651" s="5"/>
      <c r="H651" s="45"/>
      <c r="I651" s="147"/>
      <c r="J651" s="148"/>
      <c r="K651" s="148"/>
      <c r="L651" s="27" t="s">
        <v>833</v>
      </c>
      <c r="M651" s="28"/>
      <c r="N651" s="197">
        <f>O651+P651</f>
        <v>0</v>
      </c>
      <c r="O651" s="197">
        <f>SUM(O652:O655)</f>
        <v>0</v>
      </c>
      <c r="P651" s="197">
        <f>SUM(P652:P655)</f>
        <v>0</v>
      </c>
      <c r="Q651" s="161"/>
      <c r="R651" s="161"/>
      <c r="S651" s="438"/>
      <c r="T651" s="161"/>
      <c r="U651" s="161"/>
      <c r="V651" s="161"/>
    </row>
    <row r="652" spans="1:22" ht="29.25" hidden="1" customHeight="1">
      <c r="H652" s="17"/>
      <c r="I652" s="25"/>
      <c r="J652" s="26"/>
      <c r="K652" s="26"/>
      <c r="L652" s="30" t="s">
        <v>142</v>
      </c>
      <c r="M652" s="13">
        <v>4251</v>
      </c>
      <c r="N652" s="183">
        <f t="shared" ref="N652:N664" si="137">O652+P652</f>
        <v>0</v>
      </c>
      <c r="O652" s="183"/>
      <c r="P652" s="183"/>
      <c r="Q652" s="161"/>
      <c r="R652" s="161"/>
      <c r="S652" s="438"/>
      <c r="T652" s="161"/>
      <c r="U652" s="161"/>
      <c r="V652" s="161"/>
    </row>
    <row r="653" spans="1:22" ht="16.2" hidden="1">
      <c r="A653" s="5"/>
      <c r="B653" s="5"/>
      <c r="C653" s="5"/>
      <c r="D653" s="5"/>
      <c r="E653" s="5"/>
      <c r="F653" s="5"/>
      <c r="G653" s="5"/>
      <c r="H653" s="17"/>
      <c r="I653" s="25"/>
      <c r="J653" s="26"/>
      <c r="K653" s="26"/>
      <c r="L653" s="29" t="s">
        <v>167</v>
      </c>
      <c r="M653" s="12">
        <v>4639</v>
      </c>
      <c r="N653" s="183">
        <f t="shared" si="137"/>
        <v>0</v>
      </c>
      <c r="O653" s="183"/>
      <c r="P653" s="183"/>
      <c r="Q653" s="161"/>
      <c r="R653" s="161"/>
      <c r="S653" s="438"/>
      <c r="T653" s="161"/>
      <c r="U653" s="161"/>
      <c r="V653" s="161"/>
    </row>
    <row r="654" spans="1:22" ht="16.2" hidden="1">
      <c r="A654" s="5"/>
      <c r="B654" s="5"/>
      <c r="C654" s="5"/>
      <c r="D654" s="5"/>
      <c r="E654" s="5"/>
      <c r="F654" s="5"/>
      <c r="G654" s="5"/>
      <c r="H654" s="17"/>
      <c r="I654" s="25"/>
      <c r="J654" s="26"/>
      <c r="K654" s="26"/>
      <c r="L654" s="30" t="s">
        <v>173</v>
      </c>
      <c r="M654" s="31">
        <v>5112</v>
      </c>
      <c r="N654" s="183">
        <f t="shared" si="137"/>
        <v>0</v>
      </c>
      <c r="O654" s="183"/>
      <c r="P654" s="183"/>
      <c r="Q654" s="161"/>
      <c r="R654" s="161"/>
      <c r="S654" s="438"/>
      <c r="T654" s="161"/>
      <c r="U654" s="161"/>
      <c r="V654" s="161"/>
    </row>
    <row r="655" spans="1:22" ht="16.2" hidden="1">
      <c r="H655" s="25"/>
      <c r="I655" s="25"/>
      <c r="J655" s="26"/>
      <c r="K655" s="26"/>
      <c r="L655" s="32" t="s">
        <v>143</v>
      </c>
      <c r="M655" s="48">
        <v>5113</v>
      </c>
      <c r="N655" s="183">
        <f t="shared" si="137"/>
        <v>0</v>
      </c>
      <c r="O655" s="183"/>
      <c r="P655" s="183"/>
      <c r="Q655" s="161"/>
      <c r="R655" s="161"/>
      <c r="S655" s="438"/>
      <c r="T655" s="161"/>
      <c r="U655" s="161"/>
      <c r="V655" s="161"/>
    </row>
    <row r="656" spans="1:22" ht="27.6" hidden="1">
      <c r="A656" s="5"/>
      <c r="B656" s="5"/>
      <c r="C656" s="5"/>
      <c r="D656" s="5"/>
      <c r="E656" s="5"/>
      <c r="F656" s="5"/>
      <c r="G656" s="5"/>
      <c r="H656" s="45"/>
      <c r="I656" s="147"/>
      <c r="J656" s="148"/>
      <c r="K656" s="148"/>
      <c r="L656" s="27" t="s">
        <v>339</v>
      </c>
      <c r="M656" s="28"/>
      <c r="N656" s="197">
        <f>O656+P656</f>
        <v>0</v>
      </c>
      <c r="O656" s="197">
        <f>SUM(O657)</f>
        <v>0</v>
      </c>
      <c r="P656" s="197">
        <f>SUM(P657)</f>
        <v>0</v>
      </c>
      <c r="Q656" s="161"/>
      <c r="R656" s="161"/>
      <c r="S656" s="438"/>
      <c r="T656" s="161"/>
      <c r="U656" s="161"/>
      <c r="V656" s="161"/>
    </row>
    <row r="657" spans="1:22" ht="16.2" hidden="1">
      <c r="A657" s="5"/>
      <c r="B657" s="5"/>
      <c r="C657" s="5"/>
      <c r="D657" s="5"/>
      <c r="E657" s="5"/>
      <c r="F657" s="5"/>
      <c r="G657" s="5"/>
      <c r="H657" s="25"/>
      <c r="I657" s="25"/>
      <c r="J657" s="26"/>
      <c r="K657" s="26"/>
      <c r="L657" s="29" t="s">
        <v>125</v>
      </c>
      <c r="M657" s="12">
        <v>4239</v>
      </c>
      <c r="N657" s="183">
        <f t="shared" si="137"/>
        <v>0</v>
      </c>
      <c r="O657" s="183"/>
      <c r="P657" s="183"/>
      <c r="Q657" s="161"/>
      <c r="R657" s="161"/>
      <c r="S657" s="438"/>
      <c r="T657" s="161"/>
      <c r="U657" s="161"/>
      <c r="V657" s="161"/>
    </row>
    <row r="658" spans="1:22" ht="41.4" hidden="1">
      <c r="A658" s="5"/>
      <c r="B658" s="5"/>
      <c r="C658" s="5"/>
      <c r="D658" s="5"/>
      <c r="E658" s="5"/>
      <c r="F658" s="5"/>
      <c r="G658" s="5"/>
      <c r="H658" s="45"/>
      <c r="I658" s="147"/>
      <c r="J658" s="148"/>
      <c r="K658" s="148"/>
      <c r="L658" s="27" t="s">
        <v>771</v>
      </c>
      <c r="M658" s="28"/>
      <c r="N658" s="197">
        <f>O658+P658</f>
        <v>0</v>
      </c>
      <c r="O658" s="197">
        <f>SUM(O659)</f>
        <v>0</v>
      </c>
      <c r="P658" s="197">
        <f>SUM(P659)</f>
        <v>0</v>
      </c>
      <c r="Q658" s="161"/>
      <c r="R658" s="161"/>
      <c r="S658" s="438"/>
      <c r="T658" s="161"/>
      <c r="U658" s="161"/>
      <c r="V658" s="161"/>
    </row>
    <row r="659" spans="1:22" ht="16.2" hidden="1">
      <c r="H659" s="25"/>
      <c r="I659" s="25"/>
      <c r="J659" s="26"/>
      <c r="K659" s="26"/>
      <c r="L659" s="29" t="s">
        <v>348</v>
      </c>
      <c r="M659" s="12">
        <v>4729</v>
      </c>
      <c r="N659" s="183">
        <f t="shared" si="137"/>
        <v>0</v>
      </c>
      <c r="O659" s="402"/>
      <c r="P659" s="402"/>
      <c r="Q659" s="161"/>
      <c r="R659" s="161"/>
      <c r="S659" s="438"/>
      <c r="T659" s="161"/>
      <c r="U659" s="161"/>
      <c r="V659" s="161"/>
    </row>
    <row r="660" spans="1:22" ht="55.2" hidden="1">
      <c r="A660" s="5"/>
      <c r="B660" s="5"/>
      <c r="C660" s="5"/>
      <c r="D660" s="5"/>
      <c r="E660" s="5"/>
      <c r="F660" s="5"/>
      <c r="G660" s="5"/>
      <c r="H660" s="46"/>
      <c r="I660" s="147"/>
      <c r="J660" s="148"/>
      <c r="K660" s="148"/>
      <c r="L660" s="27" t="s">
        <v>772</v>
      </c>
      <c r="M660" s="28"/>
      <c r="N660" s="197">
        <f>O660+P660</f>
        <v>0</v>
      </c>
      <c r="O660" s="197">
        <f>SUM(O661)</f>
        <v>0</v>
      </c>
      <c r="P660" s="197">
        <f>SUM(P661)</f>
        <v>0</v>
      </c>
      <c r="Q660" s="161"/>
      <c r="R660" s="161"/>
      <c r="S660" s="438"/>
      <c r="T660" s="161"/>
      <c r="U660" s="161"/>
      <c r="V660" s="161"/>
    </row>
    <row r="661" spans="1:22" ht="16.2" hidden="1">
      <c r="A661" s="5"/>
      <c r="B661" s="5"/>
      <c r="C661" s="5"/>
      <c r="D661" s="5"/>
      <c r="E661" s="5"/>
      <c r="F661" s="5"/>
      <c r="G661" s="5"/>
      <c r="H661" s="25"/>
      <c r="I661" s="25"/>
      <c r="J661" s="26"/>
      <c r="K661" s="26"/>
      <c r="L661" s="29" t="s">
        <v>348</v>
      </c>
      <c r="M661" s="12">
        <v>4729</v>
      </c>
      <c r="N661" s="183">
        <f t="shared" si="137"/>
        <v>0</v>
      </c>
      <c r="O661" s="402"/>
      <c r="P661" s="402"/>
      <c r="Q661" s="161"/>
      <c r="R661" s="161"/>
      <c r="S661" s="438"/>
      <c r="T661" s="161"/>
      <c r="U661" s="161"/>
      <c r="V661" s="161"/>
    </row>
    <row r="662" spans="1:22" ht="41.4" hidden="1">
      <c r="A662" s="5"/>
      <c r="B662" s="5"/>
      <c r="C662" s="5"/>
      <c r="D662" s="5"/>
      <c r="E662" s="5"/>
      <c r="F662" s="5"/>
      <c r="G662" s="5"/>
      <c r="H662" s="46"/>
      <c r="I662" s="147"/>
      <c r="J662" s="148"/>
      <c r="K662" s="148"/>
      <c r="L662" s="27" t="s">
        <v>846</v>
      </c>
      <c r="M662" s="28"/>
      <c r="N662" s="197">
        <f>O662+P662</f>
        <v>0</v>
      </c>
      <c r="O662" s="197">
        <f>SUM(O663:O664)</f>
        <v>0</v>
      </c>
      <c r="P662" s="197">
        <f>SUM(P663:P664)</f>
        <v>0</v>
      </c>
      <c r="Q662" s="161"/>
      <c r="R662" s="161"/>
      <c r="S662" s="438"/>
      <c r="T662" s="161"/>
      <c r="U662" s="161"/>
      <c r="V662" s="161"/>
    </row>
    <row r="663" spans="1:22" ht="16.2" hidden="1">
      <c r="H663" s="25"/>
      <c r="I663" s="25"/>
      <c r="J663" s="26"/>
      <c r="K663" s="26"/>
      <c r="L663" s="29" t="s">
        <v>348</v>
      </c>
      <c r="M663" s="12">
        <v>4729</v>
      </c>
      <c r="N663" s="183">
        <f t="shared" si="137"/>
        <v>0</v>
      </c>
      <c r="O663" s="402"/>
      <c r="P663" s="402"/>
      <c r="Q663" s="161"/>
      <c r="R663" s="161"/>
      <c r="S663" s="438"/>
      <c r="T663" s="161"/>
      <c r="U663" s="161"/>
      <c r="V663" s="161"/>
    </row>
    <row r="664" spans="1:22" ht="26.4" hidden="1">
      <c r="A664" s="5"/>
      <c r="B664" s="5"/>
      <c r="C664" s="5"/>
      <c r="D664" s="5"/>
      <c r="E664" s="5"/>
      <c r="F664" s="5"/>
      <c r="G664" s="5"/>
      <c r="H664" s="177"/>
      <c r="I664" s="194"/>
      <c r="J664" s="201"/>
      <c r="K664" s="202"/>
      <c r="L664" s="203" t="s">
        <v>215</v>
      </c>
      <c r="M664" s="13">
        <v>4637</v>
      </c>
      <c r="N664" s="183">
        <f t="shared" si="137"/>
        <v>0</v>
      </c>
      <c r="O664" s="183"/>
      <c r="P664" s="183"/>
      <c r="Q664" s="161"/>
      <c r="R664" s="161"/>
      <c r="S664" s="438"/>
      <c r="T664" s="161"/>
      <c r="U664" s="161"/>
      <c r="V664" s="161"/>
    </row>
    <row r="665" spans="1:22" ht="27.6" hidden="1">
      <c r="A665" s="5"/>
      <c r="B665" s="5"/>
      <c r="C665" s="5"/>
      <c r="D665" s="5"/>
      <c r="E665" s="5"/>
      <c r="F665" s="5"/>
      <c r="G665" s="5"/>
      <c r="H665" s="46"/>
      <c r="I665" s="147"/>
      <c r="J665" s="148"/>
      <c r="K665" s="148"/>
      <c r="L665" s="459" t="s">
        <v>899</v>
      </c>
      <c r="M665" s="461"/>
      <c r="N665" s="197">
        <f>O665+P665</f>
        <v>0</v>
      </c>
      <c r="O665" s="197">
        <f>SUM(O666)</f>
        <v>0</v>
      </c>
      <c r="P665" s="197">
        <f>SUM(P666)</f>
        <v>0</v>
      </c>
      <c r="Q665" s="161"/>
      <c r="R665" s="161"/>
      <c r="S665" s="438"/>
      <c r="T665" s="161"/>
      <c r="U665" s="161"/>
      <c r="V665" s="161"/>
    </row>
    <row r="666" spans="1:22" ht="18.600000000000001" hidden="1" customHeight="1">
      <c r="A666" s="5"/>
      <c r="B666" s="5"/>
      <c r="C666" s="5"/>
      <c r="D666" s="5"/>
      <c r="E666" s="5"/>
      <c r="F666" s="5"/>
      <c r="G666" s="5"/>
      <c r="H666" s="177"/>
      <c r="I666" s="194"/>
      <c r="J666" s="201"/>
      <c r="K666" s="202"/>
      <c r="L666" s="32" t="s">
        <v>900</v>
      </c>
      <c r="M666" s="48">
        <v>4861</v>
      </c>
      <c r="N666" s="183">
        <f t="shared" ref="N666" si="138">O666+P666</f>
        <v>0</v>
      </c>
      <c r="O666" s="402"/>
      <c r="P666" s="402"/>
      <c r="Q666" s="161"/>
      <c r="R666" s="161"/>
      <c r="S666" s="438"/>
      <c r="T666" s="161"/>
      <c r="U666" s="161"/>
      <c r="V666" s="161"/>
    </row>
    <row r="667" spans="1:22" ht="27.6" hidden="1">
      <c r="A667" s="5"/>
      <c r="B667" s="5"/>
      <c r="C667" s="5"/>
      <c r="D667" s="5"/>
      <c r="E667" s="5"/>
      <c r="F667" s="5"/>
      <c r="G667" s="5"/>
      <c r="H667" s="46"/>
      <c r="I667" s="147"/>
      <c r="J667" s="148"/>
      <c r="K667" s="148"/>
      <c r="L667" s="459" t="s">
        <v>938</v>
      </c>
      <c r="M667" s="461"/>
      <c r="N667" s="197">
        <f>O667+P667</f>
        <v>0</v>
      </c>
      <c r="O667" s="197">
        <f>SUM(O668)</f>
        <v>0</v>
      </c>
      <c r="P667" s="197">
        <f>SUM(P668)</f>
        <v>0</v>
      </c>
      <c r="Q667" s="161"/>
      <c r="R667" s="161"/>
      <c r="S667" s="438"/>
      <c r="T667" s="161"/>
      <c r="U667" s="161"/>
      <c r="V667" s="161"/>
    </row>
    <row r="668" spans="1:22" ht="27.6" hidden="1" customHeight="1">
      <c r="A668" s="5"/>
      <c r="B668" s="5"/>
      <c r="C668" s="5"/>
      <c r="D668" s="5"/>
      <c r="E668" s="5"/>
      <c r="F668" s="5"/>
      <c r="G668" s="5"/>
      <c r="H668" s="177"/>
      <c r="I668" s="194"/>
      <c r="J668" s="201"/>
      <c r="K668" s="202"/>
      <c r="L668" s="32" t="s">
        <v>940</v>
      </c>
      <c r="M668" s="48" t="s">
        <v>939</v>
      </c>
      <c r="N668" s="183">
        <f t="shared" ref="N668" si="139">O668+P668</f>
        <v>0</v>
      </c>
      <c r="O668" s="402"/>
      <c r="P668" s="402"/>
      <c r="Q668" s="161"/>
      <c r="R668" s="161"/>
      <c r="S668" s="438"/>
      <c r="T668" s="161"/>
      <c r="U668" s="161"/>
      <c r="V668" s="161"/>
    </row>
    <row r="669" spans="1:22" ht="16.2" hidden="1">
      <c r="A669" s="5"/>
      <c r="B669" s="5"/>
      <c r="C669" s="5"/>
      <c r="D669" s="5"/>
      <c r="E669" s="5"/>
      <c r="F669" s="5"/>
      <c r="G669" s="5"/>
      <c r="H669" s="180">
        <v>3000</v>
      </c>
      <c r="I669" s="212" t="s">
        <v>189</v>
      </c>
      <c r="J669" s="213">
        <v>0</v>
      </c>
      <c r="K669" s="213">
        <v>0</v>
      </c>
      <c r="L669" s="162" t="s">
        <v>343</v>
      </c>
      <c r="M669" s="174"/>
      <c r="N669" s="163">
        <f>+N671+N677+N698+N751</f>
        <v>0</v>
      </c>
      <c r="O669" s="163">
        <f>+O671+O677+O698+O751</f>
        <v>0</v>
      </c>
      <c r="P669" s="163">
        <f>+P671+P677+P698+P751</f>
        <v>0</v>
      </c>
      <c r="Q669" s="161"/>
      <c r="R669" s="161"/>
      <c r="S669" s="438"/>
      <c r="T669" s="161"/>
      <c r="U669" s="161"/>
      <c r="V669" s="161"/>
    </row>
    <row r="670" spans="1:22" ht="16.2" hidden="1">
      <c r="H670" s="25"/>
      <c r="I670" s="18"/>
      <c r="J670" s="19"/>
      <c r="K670" s="19"/>
      <c r="L670" s="30" t="s">
        <v>108</v>
      </c>
      <c r="M670" s="31"/>
      <c r="N670" s="190"/>
      <c r="O670" s="190"/>
      <c r="P670" s="190"/>
      <c r="Q670" s="161"/>
      <c r="R670" s="161"/>
      <c r="S670" s="438"/>
      <c r="T670" s="161"/>
      <c r="U670" s="161"/>
      <c r="V670" s="161"/>
    </row>
    <row r="671" spans="1:22" ht="16.2" hidden="1">
      <c r="A671" s="5"/>
      <c r="B671" s="5"/>
      <c r="C671" s="5"/>
      <c r="D671" s="5"/>
      <c r="E671" s="5"/>
      <c r="F671" s="5"/>
      <c r="G671" s="5"/>
      <c r="H671" s="165">
        <v>3030</v>
      </c>
      <c r="I671" s="166" t="s">
        <v>189</v>
      </c>
      <c r="J671" s="167">
        <v>3</v>
      </c>
      <c r="K671" s="167">
        <v>0</v>
      </c>
      <c r="L671" s="168" t="s">
        <v>773</v>
      </c>
      <c r="M671" s="176"/>
      <c r="N671" s="188">
        <f>+N673</f>
        <v>0</v>
      </c>
      <c r="O671" s="188">
        <f>+O673</f>
        <v>0</v>
      </c>
      <c r="P671" s="188">
        <f>+P673</f>
        <v>0</v>
      </c>
      <c r="Q671" s="161"/>
      <c r="R671" s="161"/>
      <c r="S671" s="438"/>
      <c r="T671" s="161"/>
      <c r="U671" s="161"/>
      <c r="V671" s="161"/>
    </row>
    <row r="672" spans="1:22" ht="16.2" hidden="1">
      <c r="H672" s="25"/>
      <c r="I672" s="18"/>
      <c r="J672" s="19"/>
      <c r="K672" s="19"/>
      <c r="L672" s="30" t="s">
        <v>110</v>
      </c>
      <c r="M672" s="31"/>
      <c r="N672" s="190"/>
      <c r="O672" s="190"/>
      <c r="P672" s="190"/>
      <c r="Q672" s="161"/>
      <c r="R672" s="161"/>
      <c r="S672" s="438"/>
      <c r="T672" s="161"/>
      <c r="U672" s="161"/>
      <c r="V672" s="161"/>
    </row>
    <row r="673" spans="1:22" ht="16.2" hidden="1">
      <c r="A673" s="5"/>
      <c r="B673" s="5"/>
      <c r="C673" s="5"/>
      <c r="D673" s="5"/>
      <c r="E673" s="5"/>
      <c r="F673" s="5"/>
      <c r="G673" s="5"/>
      <c r="H673" s="151">
        <v>3031</v>
      </c>
      <c r="I673" s="152" t="s">
        <v>189</v>
      </c>
      <c r="J673" s="153">
        <v>3</v>
      </c>
      <c r="K673" s="153">
        <v>1</v>
      </c>
      <c r="L673" s="154" t="s">
        <v>773</v>
      </c>
      <c r="M673" s="155"/>
      <c r="N673" s="192">
        <f>+N675</f>
        <v>0</v>
      </c>
      <c r="O673" s="192">
        <f>+O675</f>
        <v>0</v>
      </c>
      <c r="P673" s="192">
        <f>+P675</f>
        <v>0</v>
      </c>
      <c r="Q673" s="161"/>
      <c r="R673" s="161"/>
      <c r="S673" s="438"/>
      <c r="T673" s="161"/>
      <c r="U673" s="161"/>
      <c r="V673" s="161"/>
    </row>
    <row r="674" spans="1:22" ht="16.2" hidden="1">
      <c r="A674" s="5"/>
      <c r="B674" s="5"/>
      <c r="C674" s="5"/>
      <c r="D674" s="5"/>
      <c r="E674" s="5"/>
      <c r="F674" s="5"/>
      <c r="G674" s="5"/>
      <c r="H674" s="396"/>
      <c r="I674" s="424"/>
      <c r="J674" s="428"/>
      <c r="K674" s="428"/>
      <c r="L674" s="30" t="s">
        <v>108</v>
      </c>
      <c r="M674" s="429"/>
      <c r="N674" s="190"/>
      <c r="O674" s="190"/>
      <c r="P674" s="190"/>
      <c r="Q674" s="161"/>
      <c r="R674" s="161"/>
      <c r="S674" s="438"/>
      <c r="T674" s="161"/>
      <c r="U674" s="161"/>
      <c r="V674" s="161"/>
    </row>
    <row r="675" spans="1:22" ht="27.6" hidden="1">
      <c r="H675" s="45"/>
      <c r="I675" s="147"/>
      <c r="J675" s="148"/>
      <c r="K675" s="148"/>
      <c r="L675" s="27" t="s">
        <v>774</v>
      </c>
      <c r="M675" s="28"/>
      <c r="N675" s="197">
        <f>O675+P675</f>
        <v>0</v>
      </c>
      <c r="O675" s="197">
        <f>SUM(O676)</f>
        <v>0</v>
      </c>
      <c r="P675" s="197">
        <f>SUM(P676)</f>
        <v>0</v>
      </c>
      <c r="Q675" s="161"/>
      <c r="R675" s="161"/>
      <c r="S675" s="438"/>
      <c r="T675" s="161"/>
      <c r="U675" s="161"/>
      <c r="V675" s="161"/>
    </row>
    <row r="676" spans="1:22" ht="16.2" hidden="1">
      <c r="A676" s="5"/>
      <c r="B676" s="5"/>
      <c r="C676" s="5"/>
      <c r="D676" s="5"/>
      <c r="E676" s="5"/>
      <c r="F676" s="5"/>
      <c r="G676" s="5"/>
      <c r="H676" s="17"/>
      <c r="I676" s="25"/>
      <c r="J676" s="26"/>
      <c r="K676" s="26"/>
      <c r="L676" s="29" t="s">
        <v>125</v>
      </c>
      <c r="M676" s="13">
        <v>4239</v>
      </c>
      <c r="N676" s="183">
        <f t="shared" ref="N676" si="140">O676+P676</f>
        <v>0</v>
      </c>
      <c r="O676" s="183"/>
      <c r="P676" s="183"/>
      <c r="Q676" s="161"/>
      <c r="R676" s="161"/>
      <c r="S676" s="438"/>
      <c r="T676" s="161"/>
      <c r="U676" s="161"/>
      <c r="V676" s="161"/>
    </row>
    <row r="677" spans="1:22" ht="16.2" hidden="1">
      <c r="H677" s="165">
        <v>3040</v>
      </c>
      <c r="I677" s="166" t="s">
        <v>189</v>
      </c>
      <c r="J677" s="167">
        <v>4</v>
      </c>
      <c r="K677" s="167">
        <v>0</v>
      </c>
      <c r="L677" s="168" t="s">
        <v>775</v>
      </c>
      <c r="M677" s="176"/>
      <c r="N677" s="188">
        <f>+N679</f>
        <v>0</v>
      </c>
      <c r="O677" s="188">
        <f>+O679</f>
        <v>0</v>
      </c>
      <c r="P677" s="188">
        <f>+P679</f>
        <v>0</v>
      </c>
      <c r="Q677" s="161"/>
      <c r="R677" s="161"/>
      <c r="S677" s="438"/>
      <c r="T677" s="161"/>
      <c r="U677" s="161"/>
      <c r="V677" s="161"/>
    </row>
    <row r="678" spans="1:22" ht="16.2" hidden="1">
      <c r="A678" s="5"/>
      <c r="B678" s="5"/>
      <c r="C678" s="5"/>
      <c r="D678" s="5"/>
      <c r="E678" s="5"/>
      <c r="F678" s="5"/>
      <c r="G678" s="5"/>
      <c r="H678" s="25"/>
      <c r="I678" s="18"/>
      <c r="J678" s="19"/>
      <c r="K678" s="19"/>
      <c r="L678" s="30" t="s">
        <v>110</v>
      </c>
      <c r="M678" s="31"/>
      <c r="N678" s="190"/>
      <c r="O678" s="190"/>
      <c r="P678" s="190"/>
      <c r="Q678" s="161"/>
      <c r="R678" s="161"/>
      <c r="S678" s="438"/>
      <c r="T678" s="161"/>
      <c r="U678" s="161"/>
      <c r="V678" s="161"/>
    </row>
    <row r="679" spans="1:22" ht="16.2" hidden="1">
      <c r="H679" s="151">
        <v>3041</v>
      </c>
      <c r="I679" s="152" t="s">
        <v>189</v>
      </c>
      <c r="J679" s="153">
        <v>4</v>
      </c>
      <c r="K679" s="153">
        <v>1</v>
      </c>
      <c r="L679" s="154" t="s">
        <v>775</v>
      </c>
      <c r="M679" s="155"/>
      <c r="N679" s="192">
        <f>+N681+N689+N692+N695</f>
        <v>0</v>
      </c>
      <c r="O679" s="192">
        <f t="shared" ref="O679:P679" si="141">+O681+O689+O692+O695</f>
        <v>0</v>
      </c>
      <c r="P679" s="192">
        <f t="shared" si="141"/>
        <v>0</v>
      </c>
      <c r="Q679" s="161"/>
      <c r="R679" s="161"/>
      <c r="S679" s="438"/>
      <c r="T679" s="161"/>
      <c r="U679" s="161"/>
      <c r="V679" s="161"/>
    </row>
    <row r="680" spans="1:22" ht="16.2" hidden="1">
      <c r="A680" s="5"/>
      <c r="B680" s="5"/>
      <c r="C680" s="5"/>
      <c r="D680" s="5"/>
      <c r="E680" s="5"/>
      <c r="F680" s="5"/>
      <c r="G680" s="5"/>
      <c r="H680" s="396"/>
      <c r="I680" s="424"/>
      <c r="J680" s="428"/>
      <c r="K680" s="428"/>
      <c r="L680" s="30" t="s">
        <v>108</v>
      </c>
      <c r="M680" s="429"/>
      <c r="N680" s="190"/>
      <c r="O680" s="190"/>
      <c r="P680" s="190"/>
      <c r="Q680" s="161"/>
      <c r="R680" s="161"/>
      <c r="S680" s="438"/>
      <c r="T680" s="161"/>
      <c r="U680" s="161"/>
      <c r="V680" s="161"/>
    </row>
    <row r="681" spans="1:22" ht="28.5" hidden="1" customHeight="1">
      <c r="H681" s="45"/>
      <c r="I681" s="147"/>
      <c r="J681" s="148"/>
      <c r="K681" s="148"/>
      <c r="L681" s="27" t="s">
        <v>776</v>
      </c>
      <c r="M681" s="28"/>
      <c r="N681" s="197">
        <f>O681+P681</f>
        <v>0</v>
      </c>
      <c r="O681" s="197">
        <f>SUM(O682:O688)</f>
        <v>0</v>
      </c>
      <c r="P681" s="197">
        <f>SUM(P682:P688)</f>
        <v>0</v>
      </c>
      <c r="Q681" s="161"/>
      <c r="R681" s="161"/>
      <c r="S681" s="438"/>
      <c r="T681" s="161"/>
      <c r="U681" s="161"/>
      <c r="V681" s="161"/>
    </row>
    <row r="682" spans="1:22" ht="16.2" hidden="1">
      <c r="A682" s="5"/>
      <c r="B682" s="5"/>
      <c r="C682" s="5"/>
      <c r="D682" s="5"/>
      <c r="E682" s="5"/>
      <c r="F682" s="5"/>
      <c r="G682" s="5"/>
      <c r="H682" s="17"/>
      <c r="I682" s="25"/>
      <c r="J682" s="26"/>
      <c r="K682" s="26"/>
      <c r="L682" s="29" t="s">
        <v>118</v>
      </c>
      <c r="M682" s="13">
        <v>4216</v>
      </c>
      <c r="N682" s="183">
        <f t="shared" ref="N682:N691" si="142">O682+P682</f>
        <v>0</v>
      </c>
      <c r="O682" s="183"/>
      <c r="P682" s="183"/>
      <c r="Q682" s="161"/>
      <c r="R682" s="161"/>
      <c r="S682" s="438"/>
      <c r="T682" s="161"/>
      <c r="U682" s="161"/>
      <c r="V682" s="161"/>
    </row>
    <row r="683" spans="1:22" ht="26.4" hidden="1">
      <c r="A683" s="5"/>
      <c r="B683" s="5"/>
      <c r="C683" s="5"/>
      <c r="D683" s="5"/>
      <c r="E683" s="5"/>
      <c r="F683" s="5"/>
      <c r="G683" s="5"/>
      <c r="H683" s="17"/>
      <c r="I683" s="25"/>
      <c r="J683" s="26"/>
      <c r="K683" s="26"/>
      <c r="L683" s="36" t="s">
        <v>394</v>
      </c>
      <c r="M683" s="13">
        <v>4233</v>
      </c>
      <c r="N683" s="183">
        <f t="shared" si="142"/>
        <v>0</v>
      </c>
      <c r="O683" s="183"/>
      <c r="P683" s="183"/>
      <c r="Q683" s="161"/>
      <c r="R683" s="161"/>
      <c r="S683" s="438"/>
      <c r="T683" s="161"/>
      <c r="U683" s="161"/>
      <c r="V683" s="161"/>
    </row>
    <row r="684" spans="1:22" ht="16.2" hidden="1">
      <c r="A684" s="5"/>
      <c r="B684" s="5"/>
      <c r="C684" s="5"/>
      <c r="D684" s="5"/>
      <c r="E684" s="5"/>
      <c r="F684" s="5"/>
      <c r="G684" s="5"/>
      <c r="H684" s="17"/>
      <c r="I684" s="25"/>
      <c r="J684" s="26"/>
      <c r="K684" s="26"/>
      <c r="L684" s="29" t="s">
        <v>122</v>
      </c>
      <c r="M684" s="12">
        <v>4234</v>
      </c>
      <c r="N684" s="183">
        <f t="shared" si="142"/>
        <v>0</v>
      </c>
      <c r="O684" s="183"/>
      <c r="P684" s="183"/>
      <c r="Q684" s="161"/>
      <c r="R684" s="161"/>
      <c r="S684" s="438"/>
      <c r="T684" s="161"/>
      <c r="U684" s="161"/>
      <c r="V684" s="161"/>
    </row>
    <row r="685" spans="1:22" ht="16.2" hidden="1">
      <c r="A685" s="5"/>
      <c r="B685" s="5"/>
      <c r="C685" s="5"/>
      <c r="D685" s="5"/>
      <c r="E685" s="5"/>
      <c r="F685" s="5"/>
      <c r="G685" s="5"/>
      <c r="H685" s="17"/>
      <c r="I685" s="25"/>
      <c r="J685" s="26"/>
      <c r="K685" s="26"/>
      <c r="L685" s="29" t="s">
        <v>125</v>
      </c>
      <c r="M685" s="44">
        <v>4239</v>
      </c>
      <c r="N685" s="183">
        <f t="shared" si="142"/>
        <v>0</v>
      </c>
      <c r="O685" s="183"/>
      <c r="P685" s="183"/>
      <c r="Q685" s="161"/>
      <c r="R685" s="161"/>
      <c r="S685" s="438"/>
      <c r="T685" s="161"/>
      <c r="U685" s="161"/>
      <c r="V685" s="161"/>
    </row>
    <row r="686" spans="1:22" ht="16.2" hidden="1">
      <c r="A686" s="5"/>
      <c r="B686" s="5"/>
      <c r="C686" s="5"/>
      <c r="D686" s="5"/>
      <c r="E686" s="5"/>
      <c r="F686" s="5"/>
      <c r="G686" s="5"/>
      <c r="H686" s="17"/>
      <c r="I686" s="25"/>
      <c r="J686" s="26"/>
      <c r="K686" s="26"/>
      <c r="L686" s="29" t="s">
        <v>901</v>
      </c>
      <c r="M686" s="12" t="s">
        <v>902</v>
      </c>
      <c r="N686" s="183">
        <f t="shared" si="142"/>
        <v>0</v>
      </c>
      <c r="O686" s="183"/>
      <c r="P686" s="183"/>
      <c r="Q686" s="161"/>
      <c r="R686" s="161"/>
      <c r="S686" s="438"/>
      <c r="T686" s="161"/>
      <c r="U686" s="161"/>
      <c r="V686" s="161"/>
    </row>
    <row r="687" spans="1:22" ht="16.2" hidden="1">
      <c r="A687" s="5"/>
      <c r="B687" s="5"/>
      <c r="C687" s="5"/>
      <c r="D687" s="5"/>
      <c r="E687" s="5"/>
      <c r="F687" s="5"/>
      <c r="G687" s="5"/>
      <c r="H687" s="17"/>
      <c r="I687" s="25"/>
      <c r="J687" s="26"/>
      <c r="K687" s="26"/>
      <c r="L687" s="29" t="s">
        <v>130</v>
      </c>
      <c r="M687" s="13">
        <v>4267</v>
      </c>
      <c r="N687" s="183">
        <f t="shared" si="142"/>
        <v>0</v>
      </c>
      <c r="O687" s="183"/>
      <c r="P687" s="183"/>
      <c r="Q687" s="161"/>
      <c r="R687" s="161"/>
      <c r="S687" s="438"/>
      <c r="T687" s="161"/>
      <c r="U687" s="161"/>
      <c r="V687" s="161"/>
    </row>
    <row r="688" spans="1:22" ht="16.2" hidden="1">
      <c r="A688" s="5"/>
      <c r="B688" s="5"/>
      <c r="C688" s="5"/>
      <c r="D688" s="5"/>
      <c r="E688" s="5"/>
      <c r="F688" s="5"/>
      <c r="G688" s="5"/>
      <c r="H688" s="17"/>
      <c r="I688" s="25"/>
      <c r="J688" s="26"/>
      <c r="K688" s="26"/>
      <c r="L688" s="433" t="s">
        <v>903</v>
      </c>
      <c r="M688" s="468" t="s">
        <v>904</v>
      </c>
      <c r="N688" s="183">
        <f t="shared" si="142"/>
        <v>0</v>
      </c>
      <c r="O688" s="183"/>
      <c r="P688" s="183"/>
      <c r="Q688" s="161"/>
      <c r="R688" s="161"/>
      <c r="S688" s="438"/>
      <c r="T688" s="161"/>
      <c r="U688" s="161"/>
      <c r="V688" s="161"/>
    </row>
    <row r="689" spans="1:22" ht="30.75" hidden="1" customHeight="1">
      <c r="H689" s="45"/>
      <c r="I689" s="147"/>
      <c r="J689" s="148"/>
      <c r="K689" s="148"/>
      <c r="L689" s="459" t="s">
        <v>847</v>
      </c>
      <c r="M689" s="461"/>
      <c r="N689" s="197">
        <f>O689+P689</f>
        <v>0</v>
      </c>
      <c r="O689" s="197">
        <f>SUM(O690:O691)</f>
        <v>0</v>
      </c>
      <c r="P689" s="197">
        <f>SUM(P690:P691)</f>
        <v>0</v>
      </c>
      <c r="Q689" s="161"/>
      <c r="R689" s="161"/>
      <c r="S689" s="438"/>
      <c r="T689" s="161"/>
      <c r="U689" s="161"/>
      <c r="V689" s="161"/>
    </row>
    <row r="690" spans="1:22" ht="16.2" hidden="1">
      <c r="A690" s="5"/>
      <c r="B690" s="5"/>
      <c r="C690" s="5"/>
      <c r="D690" s="5"/>
      <c r="E690" s="5"/>
      <c r="F690" s="5"/>
      <c r="G690" s="5"/>
      <c r="H690" s="17"/>
      <c r="I690" s="25"/>
      <c r="J690" s="26"/>
      <c r="K690" s="26"/>
      <c r="L690" s="29" t="s">
        <v>125</v>
      </c>
      <c r="M690" s="44">
        <v>4239</v>
      </c>
      <c r="N690" s="183">
        <f t="shared" si="142"/>
        <v>0</v>
      </c>
      <c r="O690" s="183"/>
      <c r="P690" s="183"/>
      <c r="Q690" s="161"/>
      <c r="R690" s="161"/>
      <c r="S690" s="438"/>
      <c r="T690" s="161"/>
      <c r="U690" s="161"/>
      <c r="V690" s="161"/>
    </row>
    <row r="691" spans="1:22" ht="16.2" hidden="1">
      <c r="H691" s="17"/>
      <c r="I691" s="25"/>
      <c r="J691" s="26"/>
      <c r="K691" s="26"/>
      <c r="L691" s="30" t="s">
        <v>134</v>
      </c>
      <c r="M691" s="31">
        <v>4861</v>
      </c>
      <c r="N691" s="183">
        <f t="shared" si="142"/>
        <v>0</v>
      </c>
      <c r="O691" s="183"/>
      <c r="P691" s="183"/>
      <c r="Q691" s="161"/>
      <c r="R691" s="161"/>
      <c r="S691" s="438"/>
      <c r="T691" s="161"/>
      <c r="U691" s="161"/>
      <c r="V691" s="161"/>
    </row>
    <row r="692" spans="1:22" ht="54" hidden="1" customHeight="1">
      <c r="H692" s="45"/>
      <c r="I692" s="147"/>
      <c r="J692" s="148"/>
      <c r="K692" s="148"/>
      <c r="L692" s="459" t="s">
        <v>848</v>
      </c>
      <c r="M692" s="461"/>
      <c r="N692" s="197">
        <f>SUM(N693:N694)</f>
        <v>0</v>
      </c>
      <c r="O692" s="197">
        <f t="shared" ref="O692:P692" si="143">SUM(O693:O694)</f>
        <v>0</v>
      </c>
      <c r="P692" s="197">
        <f t="shared" si="143"/>
        <v>0</v>
      </c>
      <c r="Q692" s="161"/>
      <c r="R692" s="161"/>
      <c r="S692" s="438"/>
      <c r="T692" s="161"/>
      <c r="U692" s="161"/>
      <c r="V692" s="161"/>
    </row>
    <row r="693" spans="1:22" ht="16.2" hidden="1">
      <c r="H693" s="17"/>
      <c r="I693" s="25"/>
      <c r="J693" s="26"/>
      <c r="K693" s="26"/>
      <c r="L693" s="29" t="s">
        <v>123</v>
      </c>
      <c r="M693" s="12">
        <v>4235</v>
      </c>
      <c r="N693" s="183">
        <f t="shared" ref="N693" si="144">O693+P693</f>
        <v>0</v>
      </c>
      <c r="O693" s="183"/>
      <c r="P693" s="183"/>
      <c r="Q693" s="161"/>
      <c r="R693" s="161"/>
      <c r="S693" s="438"/>
      <c r="T693" s="161"/>
      <c r="U693" s="161"/>
      <c r="V693" s="161"/>
    </row>
    <row r="694" spans="1:22" ht="16.2" hidden="1">
      <c r="H694" s="17"/>
      <c r="I694" s="25"/>
      <c r="J694" s="26"/>
      <c r="K694" s="26"/>
      <c r="L694" s="30" t="s">
        <v>134</v>
      </c>
      <c r="M694" s="31">
        <v>4861</v>
      </c>
      <c r="N694" s="183">
        <f t="shared" ref="N694" si="145">O694+P694</f>
        <v>0</v>
      </c>
      <c r="O694" s="183"/>
      <c r="P694" s="183"/>
      <c r="Q694" s="161"/>
      <c r="R694" s="161"/>
      <c r="S694" s="438"/>
      <c r="T694" s="161"/>
      <c r="U694" s="161"/>
      <c r="V694" s="161"/>
    </row>
    <row r="695" spans="1:22" ht="45" hidden="1" customHeight="1">
      <c r="H695" s="45"/>
      <c r="I695" s="147"/>
      <c r="J695" s="148"/>
      <c r="K695" s="148"/>
      <c r="L695" s="459" t="s">
        <v>849</v>
      </c>
      <c r="M695" s="461"/>
      <c r="N695" s="197">
        <f>SUM(N696:N697)</f>
        <v>0</v>
      </c>
      <c r="O695" s="197">
        <f t="shared" ref="O695:P695" si="146">SUM(O696:O697)</f>
        <v>0</v>
      </c>
      <c r="P695" s="197">
        <f t="shared" si="146"/>
        <v>0</v>
      </c>
      <c r="Q695" s="161"/>
      <c r="R695" s="161"/>
      <c r="S695" s="438"/>
      <c r="T695" s="161"/>
      <c r="U695" s="161"/>
      <c r="V695" s="161"/>
    </row>
    <row r="696" spans="1:22" ht="16.2" hidden="1">
      <c r="H696" s="17"/>
      <c r="I696" s="25"/>
      <c r="J696" s="26"/>
      <c r="K696" s="26"/>
      <c r="L696" s="462" t="s">
        <v>123</v>
      </c>
      <c r="M696" s="463">
        <v>4235</v>
      </c>
      <c r="N696" s="183">
        <f t="shared" ref="N696" si="147">O696+P696</f>
        <v>0</v>
      </c>
      <c r="O696" s="183"/>
      <c r="P696" s="183"/>
      <c r="Q696" s="161"/>
      <c r="R696" s="161"/>
      <c r="S696" s="438"/>
      <c r="T696" s="161"/>
      <c r="U696" s="161"/>
      <c r="V696" s="161"/>
    </row>
    <row r="697" spans="1:22" ht="16.2" hidden="1">
      <c r="H697" s="17"/>
      <c r="I697" s="25"/>
      <c r="J697" s="26"/>
      <c r="K697" s="26"/>
      <c r="L697" s="433" t="s">
        <v>125</v>
      </c>
      <c r="M697" s="464">
        <v>4239</v>
      </c>
      <c r="N697" s="183">
        <f t="shared" ref="N697" si="148">O697+P697</f>
        <v>0</v>
      </c>
      <c r="O697" s="183"/>
      <c r="P697" s="183"/>
      <c r="Q697" s="161"/>
      <c r="R697" s="161"/>
      <c r="S697" s="438"/>
      <c r="T697" s="161"/>
      <c r="U697" s="161"/>
      <c r="V697" s="161"/>
    </row>
    <row r="698" spans="1:22" ht="27.6" hidden="1">
      <c r="A698" s="5"/>
      <c r="B698" s="5"/>
      <c r="C698" s="5"/>
      <c r="D698" s="5"/>
      <c r="E698" s="5"/>
      <c r="F698" s="5"/>
      <c r="G698" s="5"/>
      <c r="H698" s="165">
        <v>3070</v>
      </c>
      <c r="I698" s="166" t="s">
        <v>189</v>
      </c>
      <c r="J698" s="167">
        <v>7</v>
      </c>
      <c r="K698" s="167">
        <v>0</v>
      </c>
      <c r="L698" s="168" t="s">
        <v>344</v>
      </c>
      <c r="M698" s="176"/>
      <c r="N698" s="188">
        <f>+N700</f>
        <v>0</v>
      </c>
      <c r="O698" s="188">
        <f>+O700</f>
        <v>0</v>
      </c>
      <c r="P698" s="188">
        <f>+P700</f>
        <v>0</v>
      </c>
      <c r="Q698" s="161"/>
      <c r="R698" s="161"/>
      <c r="S698" s="438"/>
      <c r="T698" s="161"/>
      <c r="U698" s="161"/>
      <c r="V698" s="161"/>
    </row>
    <row r="699" spans="1:22" ht="16.2" hidden="1">
      <c r="A699" s="5"/>
      <c r="B699" s="5"/>
      <c r="C699" s="5"/>
      <c r="D699" s="5"/>
      <c r="E699" s="5"/>
      <c r="F699" s="5"/>
      <c r="G699" s="5"/>
      <c r="H699" s="25"/>
      <c r="I699" s="18"/>
      <c r="J699" s="19"/>
      <c r="K699" s="19"/>
      <c r="L699" s="30" t="s">
        <v>110</v>
      </c>
      <c r="M699" s="31"/>
      <c r="N699" s="190"/>
      <c r="O699" s="190"/>
      <c r="P699" s="190"/>
      <c r="Q699" s="161"/>
      <c r="R699" s="161"/>
      <c r="S699" s="438"/>
      <c r="T699" s="161"/>
      <c r="U699" s="161"/>
      <c r="V699" s="161"/>
    </row>
    <row r="700" spans="1:22" ht="26.4" hidden="1">
      <c r="A700" s="5"/>
      <c r="B700" s="5"/>
      <c r="C700" s="5"/>
      <c r="D700" s="5"/>
      <c r="E700" s="5"/>
      <c r="F700" s="5"/>
      <c r="G700" s="5"/>
      <c r="H700" s="151">
        <v>3071</v>
      </c>
      <c r="I700" s="152" t="s">
        <v>189</v>
      </c>
      <c r="J700" s="153">
        <v>7</v>
      </c>
      <c r="K700" s="153">
        <v>1</v>
      </c>
      <c r="L700" s="154" t="s">
        <v>344</v>
      </c>
      <c r="M700" s="155"/>
      <c r="N700" s="192">
        <f>+N702+N710+N716+N718+N724+N731+N735+N743+N749</f>
        <v>0</v>
      </c>
      <c r="O700" s="192">
        <f t="shared" ref="O700:P700" si="149">+O702+O710+O716+O718+O724+O731+O735+O743+O749</f>
        <v>0</v>
      </c>
      <c r="P700" s="192">
        <f t="shared" si="149"/>
        <v>0</v>
      </c>
      <c r="Q700" s="161"/>
      <c r="R700" s="161"/>
      <c r="S700" s="438"/>
      <c r="T700" s="161"/>
      <c r="U700" s="161"/>
      <c r="V700" s="161"/>
    </row>
    <row r="701" spans="1:22" ht="16.2" hidden="1">
      <c r="H701" s="25"/>
      <c r="I701" s="25"/>
      <c r="J701" s="26"/>
      <c r="K701" s="26"/>
      <c r="L701" s="30" t="s">
        <v>108</v>
      </c>
      <c r="M701" s="31"/>
      <c r="N701" s="190"/>
      <c r="O701" s="190"/>
      <c r="P701" s="190"/>
      <c r="Q701" s="161"/>
      <c r="R701" s="161"/>
      <c r="S701" s="438"/>
      <c r="T701" s="161"/>
      <c r="U701" s="161"/>
      <c r="V701" s="161"/>
    </row>
    <row r="702" spans="1:22" ht="41.4" hidden="1">
      <c r="A702" s="5"/>
      <c r="B702" s="5"/>
      <c r="C702" s="5"/>
      <c r="D702" s="5"/>
      <c r="E702" s="5"/>
      <c r="F702" s="5"/>
      <c r="G702" s="5"/>
      <c r="H702" s="45"/>
      <c r="I702" s="147"/>
      <c r="J702" s="148"/>
      <c r="K702" s="148"/>
      <c r="L702" s="27" t="s">
        <v>905</v>
      </c>
      <c r="M702" s="28"/>
      <c r="N702" s="197">
        <f>O702+P702</f>
        <v>0</v>
      </c>
      <c r="O702" s="430">
        <f>SUM(O703:O709)</f>
        <v>0</v>
      </c>
      <c r="P702" s="430">
        <f>SUM(P703:P709)</f>
        <v>0</v>
      </c>
      <c r="Q702" s="161"/>
      <c r="R702" s="161"/>
      <c r="S702" s="438"/>
      <c r="T702" s="161"/>
      <c r="U702" s="161"/>
      <c r="V702" s="161"/>
    </row>
    <row r="703" spans="1:22" ht="16.8" hidden="1">
      <c r="H703" s="17"/>
      <c r="I703" s="25"/>
      <c r="J703" s="26"/>
      <c r="K703" s="26"/>
      <c r="L703" s="29" t="s">
        <v>116</v>
      </c>
      <c r="M703" s="13">
        <v>4214</v>
      </c>
      <c r="N703" s="183">
        <f t="shared" ref="N703:N744" si="150">O703+P703</f>
        <v>0</v>
      </c>
      <c r="O703" s="399"/>
      <c r="P703" s="399"/>
      <c r="Q703" s="161"/>
      <c r="R703" s="161"/>
      <c r="S703" s="438"/>
      <c r="T703" s="161"/>
      <c r="U703" s="161"/>
      <c r="V703" s="161"/>
    </row>
    <row r="704" spans="1:22" ht="26.4" hidden="1">
      <c r="A704" s="5"/>
      <c r="B704" s="5"/>
      <c r="C704" s="5"/>
      <c r="D704" s="5"/>
      <c r="E704" s="5"/>
      <c r="F704" s="5"/>
      <c r="G704" s="5"/>
      <c r="H704" s="17"/>
      <c r="I704" s="25"/>
      <c r="J704" s="26"/>
      <c r="K704" s="26"/>
      <c r="L704" s="30" t="s">
        <v>394</v>
      </c>
      <c r="M704" s="31">
        <v>4233</v>
      </c>
      <c r="N704" s="183">
        <f t="shared" si="150"/>
        <v>0</v>
      </c>
      <c r="O704" s="399"/>
      <c r="P704" s="399"/>
      <c r="Q704" s="161"/>
      <c r="R704" s="161"/>
      <c r="S704" s="438"/>
      <c r="T704" s="161"/>
      <c r="U704" s="161"/>
      <c r="V704" s="161"/>
    </row>
    <row r="705" spans="1:22" ht="16.8" hidden="1">
      <c r="H705" s="17"/>
      <c r="I705" s="25"/>
      <c r="J705" s="26"/>
      <c r="K705" s="26"/>
      <c r="L705" s="29" t="s">
        <v>123</v>
      </c>
      <c r="M705" s="12">
        <v>4235</v>
      </c>
      <c r="N705" s="183">
        <f t="shared" si="150"/>
        <v>0</v>
      </c>
      <c r="O705" s="399"/>
      <c r="P705" s="399"/>
      <c r="Q705" s="161"/>
      <c r="R705" s="161"/>
      <c r="S705" s="438"/>
      <c r="T705" s="161"/>
      <c r="U705" s="161"/>
      <c r="V705" s="161"/>
    </row>
    <row r="706" spans="1:22" ht="16.8" hidden="1">
      <c r="A706" s="5"/>
      <c r="B706" s="5"/>
      <c r="C706" s="5"/>
      <c r="D706" s="5"/>
      <c r="E706" s="5"/>
      <c r="F706" s="5"/>
      <c r="G706" s="5"/>
      <c r="H706" s="17"/>
      <c r="I706" s="25"/>
      <c r="J706" s="26"/>
      <c r="K706" s="26"/>
      <c r="L706" s="29" t="s">
        <v>125</v>
      </c>
      <c r="M706" s="44">
        <v>4239</v>
      </c>
      <c r="N706" s="183">
        <f t="shared" si="150"/>
        <v>0</v>
      </c>
      <c r="O706" s="399"/>
      <c r="P706" s="399"/>
      <c r="Q706" s="161"/>
      <c r="R706" s="161"/>
      <c r="S706" s="438"/>
      <c r="T706" s="161"/>
      <c r="U706" s="161"/>
      <c r="V706" s="161"/>
    </row>
    <row r="707" spans="1:22" ht="16.2" hidden="1">
      <c r="H707" s="17"/>
      <c r="I707" s="25"/>
      <c r="J707" s="26"/>
      <c r="K707" s="26"/>
      <c r="L707" s="29" t="s">
        <v>396</v>
      </c>
      <c r="M707" s="44">
        <v>4241</v>
      </c>
      <c r="N707" s="183">
        <f t="shared" si="150"/>
        <v>0</v>
      </c>
      <c r="O707" s="183"/>
      <c r="P707" s="183"/>
      <c r="Q707" s="161"/>
      <c r="R707" s="161"/>
      <c r="S707" s="438"/>
      <c r="T707" s="161"/>
      <c r="U707" s="161"/>
      <c r="V707" s="161"/>
    </row>
    <row r="708" spans="1:22" ht="16.2" hidden="1">
      <c r="A708" s="5"/>
      <c r="B708" s="5"/>
      <c r="C708" s="5"/>
      <c r="D708" s="5"/>
      <c r="E708" s="5"/>
      <c r="F708" s="5"/>
      <c r="G708" s="5"/>
      <c r="H708" s="17"/>
      <c r="I708" s="25"/>
      <c r="J708" s="26"/>
      <c r="K708" s="26"/>
      <c r="L708" s="30" t="s">
        <v>134</v>
      </c>
      <c r="M708" s="31">
        <v>4861</v>
      </c>
      <c r="N708" s="183">
        <f t="shared" si="150"/>
        <v>0</v>
      </c>
      <c r="O708" s="183"/>
      <c r="P708" s="183"/>
      <c r="Q708" s="161"/>
      <c r="R708" s="161"/>
      <c r="S708" s="438"/>
      <c r="T708" s="161"/>
      <c r="U708" s="161"/>
      <c r="V708" s="161"/>
    </row>
    <row r="709" spans="1:22" ht="16.8" hidden="1">
      <c r="H709" s="17"/>
      <c r="I709" s="25"/>
      <c r="J709" s="26"/>
      <c r="K709" s="26"/>
      <c r="L709" s="29" t="s">
        <v>136</v>
      </c>
      <c r="M709" s="12">
        <v>5122</v>
      </c>
      <c r="N709" s="183">
        <f t="shared" si="150"/>
        <v>0</v>
      </c>
      <c r="O709" s="399"/>
      <c r="P709" s="399"/>
      <c r="Q709" s="161"/>
      <c r="R709" s="161"/>
      <c r="S709" s="438"/>
      <c r="T709" s="161"/>
      <c r="U709" s="161"/>
      <c r="V709" s="161"/>
    </row>
    <row r="710" spans="1:22" ht="55.2" hidden="1">
      <c r="A710" s="5"/>
      <c r="B710" s="5"/>
      <c r="C710" s="5"/>
      <c r="D710" s="5"/>
      <c r="E710" s="5"/>
      <c r="F710" s="5"/>
      <c r="G710" s="5"/>
      <c r="H710" s="45"/>
      <c r="I710" s="147"/>
      <c r="J710" s="148"/>
      <c r="K710" s="148"/>
      <c r="L710" s="27" t="s">
        <v>777</v>
      </c>
      <c r="M710" s="28"/>
      <c r="N710" s="197">
        <f>O710+P710</f>
        <v>0</v>
      </c>
      <c r="O710" s="197">
        <f>SUM(O711:O715)</f>
        <v>0</v>
      </c>
      <c r="P710" s="197">
        <f>SUM(P711:P715)</f>
        <v>0</v>
      </c>
      <c r="Q710" s="161"/>
      <c r="R710" s="161"/>
      <c r="S710" s="438"/>
      <c r="T710" s="161"/>
      <c r="U710" s="161"/>
      <c r="V710" s="161"/>
    </row>
    <row r="711" spans="1:22" ht="16.2" hidden="1">
      <c r="H711" s="17"/>
      <c r="I711" s="25"/>
      <c r="J711" s="26"/>
      <c r="K711" s="26"/>
      <c r="L711" s="29" t="s">
        <v>125</v>
      </c>
      <c r="M711" s="44">
        <v>4239</v>
      </c>
      <c r="N711" s="183">
        <f t="shared" si="150"/>
        <v>0</v>
      </c>
      <c r="O711" s="183"/>
      <c r="P711" s="183"/>
      <c r="Q711" s="161"/>
      <c r="R711" s="161"/>
      <c r="S711" s="438"/>
      <c r="T711" s="161"/>
      <c r="U711" s="161"/>
      <c r="V711" s="161"/>
    </row>
    <row r="712" spans="1:22" ht="26.4" hidden="1">
      <c r="H712" s="17"/>
      <c r="I712" s="25"/>
      <c r="J712" s="26"/>
      <c r="K712" s="26"/>
      <c r="L712" s="30" t="s">
        <v>142</v>
      </c>
      <c r="M712" s="13">
        <v>4251</v>
      </c>
      <c r="N712" s="183">
        <f t="shared" si="150"/>
        <v>0</v>
      </c>
      <c r="O712" s="183"/>
      <c r="P712" s="183"/>
      <c r="Q712" s="161"/>
      <c r="R712" s="161"/>
      <c r="S712" s="438"/>
      <c r="T712" s="161"/>
      <c r="U712" s="161"/>
      <c r="V712" s="161"/>
    </row>
    <row r="713" spans="1:22" ht="16.2" hidden="1">
      <c r="A713" s="5"/>
      <c r="B713" s="5"/>
      <c r="C713" s="5"/>
      <c r="D713" s="5"/>
      <c r="E713" s="5"/>
      <c r="F713" s="5"/>
      <c r="G713" s="5"/>
      <c r="H713" s="17"/>
      <c r="I713" s="25"/>
      <c r="J713" s="26"/>
      <c r="K713" s="26"/>
      <c r="L713" s="29" t="s">
        <v>130</v>
      </c>
      <c r="M713" s="13">
        <v>4267</v>
      </c>
      <c r="N713" s="183">
        <f t="shared" si="150"/>
        <v>0</v>
      </c>
      <c r="O713" s="183"/>
      <c r="P713" s="183"/>
      <c r="Q713" s="161"/>
      <c r="R713" s="161"/>
      <c r="S713" s="438"/>
      <c r="T713" s="161"/>
      <c r="U713" s="161"/>
      <c r="V713" s="161"/>
    </row>
    <row r="714" spans="1:22" ht="16.2" hidden="1">
      <c r="A714" s="5"/>
      <c r="B714" s="5"/>
      <c r="C714" s="5"/>
      <c r="D714" s="5"/>
      <c r="E714" s="5"/>
      <c r="F714" s="5"/>
      <c r="G714" s="5"/>
      <c r="H714" s="17"/>
      <c r="I714" s="25"/>
      <c r="J714" s="26"/>
      <c r="K714" s="26"/>
      <c r="L714" s="32" t="s">
        <v>364</v>
      </c>
      <c r="M714" s="48">
        <v>4269</v>
      </c>
      <c r="N714" s="183">
        <f t="shared" ref="N714" si="151">O714+P714</f>
        <v>0</v>
      </c>
      <c r="O714" s="183"/>
      <c r="P714" s="183"/>
      <c r="Q714" s="161"/>
      <c r="R714" s="161"/>
      <c r="S714" s="438"/>
      <c r="T714" s="161"/>
      <c r="U714" s="161"/>
      <c r="V714" s="161"/>
    </row>
    <row r="715" spans="1:22" ht="16.2" hidden="1">
      <c r="H715" s="17"/>
      <c r="I715" s="25"/>
      <c r="J715" s="26"/>
      <c r="K715" s="26"/>
      <c r="L715" s="30" t="s">
        <v>134</v>
      </c>
      <c r="M715" s="31">
        <v>4861</v>
      </c>
      <c r="N715" s="183">
        <f t="shared" si="150"/>
        <v>0</v>
      </c>
      <c r="O715" s="183"/>
      <c r="P715" s="183"/>
      <c r="Q715" s="161"/>
      <c r="R715" s="161"/>
      <c r="S715" s="438"/>
      <c r="T715" s="161"/>
      <c r="U715" s="161"/>
      <c r="V715" s="161"/>
    </row>
    <row r="716" spans="1:22" ht="27.6" hidden="1">
      <c r="A716" s="5"/>
      <c r="B716" s="5"/>
      <c r="C716" s="5"/>
      <c r="D716" s="5"/>
      <c r="E716" s="5"/>
      <c r="F716" s="5"/>
      <c r="G716" s="5"/>
      <c r="H716" s="45"/>
      <c r="I716" s="147"/>
      <c r="J716" s="148"/>
      <c r="K716" s="148"/>
      <c r="L716" s="27" t="s">
        <v>778</v>
      </c>
      <c r="M716" s="28"/>
      <c r="N716" s="197">
        <f>O716+P716</f>
        <v>0</v>
      </c>
      <c r="O716" s="197">
        <f>SUM(O717)</f>
        <v>0</v>
      </c>
      <c r="P716" s="197">
        <f>SUM(P717)</f>
        <v>0</v>
      </c>
      <c r="Q716" s="161"/>
      <c r="R716" s="161"/>
      <c r="S716" s="438"/>
      <c r="T716" s="161"/>
      <c r="U716" s="161"/>
      <c r="V716" s="161"/>
    </row>
    <row r="717" spans="1:22" ht="26.4" hidden="1">
      <c r="H717" s="25"/>
      <c r="I717" s="25"/>
      <c r="J717" s="26"/>
      <c r="K717" s="26"/>
      <c r="L717" s="29" t="s">
        <v>219</v>
      </c>
      <c r="M717" s="12">
        <v>4819</v>
      </c>
      <c r="N717" s="183">
        <f t="shared" si="150"/>
        <v>0</v>
      </c>
      <c r="O717" s="405"/>
      <c r="P717" s="405"/>
      <c r="Q717" s="161"/>
      <c r="R717" s="161"/>
      <c r="S717" s="438"/>
      <c r="T717" s="161"/>
      <c r="U717" s="161"/>
      <c r="V717" s="161"/>
    </row>
    <row r="718" spans="1:22" ht="41.4" hidden="1">
      <c r="A718" s="5"/>
      <c r="B718" s="5"/>
      <c r="C718" s="5"/>
      <c r="D718" s="5"/>
      <c r="E718" s="5"/>
      <c r="F718" s="5"/>
      <c r="G718" s="5"/>
      <c r="H718" s="45"/>
      <c r="I718" s="147"/>
      <c r="J718" s="148"/>
      <c r="K718" s="148"/>
      <c r="L718" s="27" t="s">
        <v>779</v>
      </c>
      <c r="M718" s="28"/>
      <c r="N718" s="197">
        <f>O718+P718</f>
        <v>0</v>
      </c>
      <c r="O718" s="197">
        <f>SUM(O719:O723)</f>
        <v>0</v>
      </c>
      <c r="P718" s="197">
        <f>SUM(P719:P723)</f>
        <v>0</v>
      </c>
      <c r="Q718" s="161"/>
      <c r="R718" s="161"/>
      <c r="S718" s="438"/>
      <c r="T718" s="161"/>
      <c r="U718" s="161"/>
      <c r="V718" s="161"/>
    </row>
    <row r="719" spans="1:22" ht="16.2" hidden="1">
      <c r="H719" s="17"/>
      <c r="I719" s="25"/>
      <c r="J719" s="26"/>
      <c r="K719" s="26"/>
      <c r="L719" s="29" t="s">
        <v>118</v>
      </c>
      <c r="M719" s="13">
        <v>4216</v>
      </c>
      <c r="N719" s="183">
        <f t="shared" si="150"/>
        <v>0</v>
      </c>
      <c r="O719" s="183"/>
      <c r="P719" s="183"/>
      <c r="Q719" s="161"/>
      <c r="R719" s="161"/>
      <c r="S719" s="438"/>
      <c r="T719" s="161"/>
      <c r="U719" s="161"/>
      <c r="V719" s="161"/>
    </row>
    <row r="720" spans="1:22" ht="16.2" hidden="1">
      <c r="A720" s="5"/>
      <c r="B720" s="5"/>
      <c r="C720" s="5"/>
      <c r="D720" s="5"/>
      <c r="E720" s="5"/>
      <c r="F720" s="5"/>
      <c r="G720" s="5"/>
      <c r="H720" s="17"/>
      <c r="I720" s="25"/>
      <c r="J720" s="26"/>
      <c r="K720" s="26"/>
      <c r="L720" s="29" t="s">
        <v>125</v>
      </c>
      <c r="M720" s="44">
        <v>4239</v>
      </c>
      <c r="N720" s="183">
        <f t="shared" si="150"/>
        <v>0</v>
      </c>
      <c r="O720" s="183"/>
      <c r="P720" s="183"/>
      <c r="Q720" s="161"/>
      <c r="R720" s="161"/>
      <c r="S720" s="438"/>
      <c r="T720" s="161"/>
      <c r="U720" s="161"/>
      <c r="V720" s="161"/>
    </row>
    <row r="721" spans="1:22" ht="16.2" hidden="1">
      <c r="H721" s="17"/>
      <c r="I721" s="25"/>
      <c r="J721" s="26"/>
      <c r="K721" s="26"/>
      <c r="L721" s="29" t="s">
        <v>396</v>
      </c>
      <c r="M721" s="44">
        <v>4241</v>
      </c>
      <c r="N721" s="183">
        <f t="shared" si="150"/>
        <v>0</v>
      </c>
      <c r="O721" s="183"/>
      <c r="P721" s="183"/>
      <c r="Q721" s="161"/>
      <c r="R721" s="161"/>
      <c r="S721" s="438"/>
      <c r="T721" s="161"/>
      <c r="U721" s="161"/>
      <c r="V721" s="161"/>
    </row>
    <row r="722" spans="1:22" ht="26.4" hidden="1">
      <c r="H722" s="17"/>
      <c r="I722" s="25"/>
      <c r="J722" s="26"/>
      <c r="K722" s="26"/>
      <c r="L722" s="30" t="s">
        <v>142</v>
      </c>
      <c r="M722" s="13">
        <v>4251</v>
      </c>
      <c r="N722" s="183">
        <f t="shared" ref="N722" si="152">O722+P722</f>
        <v>0</v>
      </c>
      <c r="O722" s="183"/>
      <c r="P722" s="183"/>
      <c r="Q722" s="161"/>
      <c r="R722" s="161"/>
      <c r="S722" s="438"/>
      <c r="T722" s="161"/>
      <c r="U722" s="161"/>
      <c r="V722" s="161"/>
    </row>
    <row r="723" spans="1:22" ht="16.2" hidden="1">
      <c r="A723" s="5"/>
      <c r="B723" s="5"/>
      <c r="C723" s="5"/>
      <c r="D723" s="5"/>
      <c r="E723" s="5"/>
      <c r="F723" s="5"/>
      <c r="G723" s="5"/>
      <c r="H723" s="17"/>
      <c r="I723" s="25"/>
      <c r="J723" s="26"/>
      <c r="K723" s="26"/>
      <c r="L723" s="30" t="s">
        <v>134</v>
      </c>
      <c r="M723" s="31">
        <v>4861</v>
      </c>
      <c r="N723" s="183">
        <f t="shared" si="150"/>
        <v>0</v>
      </c>
      <c r="O723" s="183"/>
      <c r="P723" s="183"/>
      <c r="Q723" s="161"/>
      <c r="R723" s="161"/>
      <c r="S723" s="438"/>
      <c r="T723" s="161"/>
      <c r="U723" s="161"/>
      <c r="V723" s="161"/>
    </row>
    <row r="724" spans="1:22" ht="36.75" hidden="1" customHeight="1">
      <c r="A724" s="5"/>
      <c r="B724" s="5"/>
      <c r="C724" s="5"/>
      <c r="D724" s="5"/>
      <c r="E724" s="5"/>
      <c r="F724" s="5"/>
      <c r="G724" s="5"/>
      <c r="H724" s="45"/>
      <c r="I724" s="147"/>
      <c r="J724" s="148"/>
      <c r="K724" s="148"/>
      <c r="L724" s="27" t="s">
        <v>780</v>
      </c>
      <c r="M724" s="28"/>
      <c r="N724" s="197">
        <f>O724+P724</f>
        <v>0</v>
      </c>
      <c r="O724" s="197">
        <f>SUM(O725:O730)</f>
        <v>0</v>
      </c>
      <c r="P724" s="197">
        <f>SUM(P725:P730)</f>
        <v>0</v>
      </c>
      <c r="Q724" s="161"/>
      <c r="R724" s="161"/>
      <c r="S724" s="438"/>
      <c r="T724" s="161"/>
      <c r="U724" s="161"/>
      <c r="V724" s="161"/>
    </row>
    <row r="725" spans="1:22" ht="16.2" hidden="1">
      <c r="H725" s="17"/>
      <c r="I725" s="25"/>
      <c r="J725" s="26"/>
      <c r="K725" s="26"/>
      <c r="L725" s="29" t="s">
        <v>125</v>
      </c>
      <c r="M725" s="44">
        <v>4239</v>
      </c>
      <c r="N725" s="183">
        <f t="shared" si="150"/>
        <v>0</v>
      </c>
      <c r="O725" s="183"/>
      <c r="P725" s="183"/>
      <c r="Q725" s="161"/>
      <c r="R725" s="161"/>
      <c r="S725" s="438"/>
      <c r="T725" s="161"/>
      <c r="U725" s="161"/>
      <c r="V725" s="161"/>
    </row>
    <row r="726" spans="1:22" ht="16.2" hidden="1">
      <c r="A726" s="5"/>
      <c r="B726" s="5"/>
      <c r="C726" s="5"/>
      <c r="D726" s="5"/>
      <c r="E726" s="5"/>
      <c r="F726" s="5"/>
      <c r="G726" s="5"/>
      <c r="H726" s="17"/>
      <c r="I726" s="25"/>
      <c r="J726" s="26"/>
      <c r="K726" s="26"/>
      <c r="L726" s="29" t="s">
        <v>130</v>
      </c>
      <c r="M726" s="13">
        <v>4267</v>
      </c>
      <c r="N726" s="183">
        <f t="shared" si="150"/>
        <v>0</v>
      </c>
      <c r="O726" s="183"/>
      <c r="P726" s="183"/>
      <c r="Q726" s="161"/>
      <c r="R726" s="161"/>
      <c r="S726" s="438"/>
      <c r="T726" s="161"/>
      <c r="U726" s="161"/>
      <c r="V726" s="161"/>
    </row>
    <row r="727" spans="1:22" ht="16.2" hidden="1">
      <c r="A727" s="5"/>
      <c r="B727" s="5"/>
      <c r="C727" s="5"/>
      <c r="D727" s="5"/>
      <c r="E727" s="5"/>
      <c r="F727" s="5"/>
      <c r="G727" s="5"/>
      <c r="H727" s="17"/>
      <c r="I727" s="25"/>
      <c r="J727" s="26"/>
      <c r="K727" s="26"/>
      <c r="L727" s="32" t="s">
        <v>364</v>
      </c>
      <c r="M727" s="48">
        <v>4269</v>
      </c>
      <c r="N727" s="183">
        <f t="shared" si="150"/>
        <v>0</v>
      </c>
      <c r="O727" s="183"/>
      <c r="P727" s="183"/>
      <c r="Q727" s="161"/>
      <c r="R727" s="161"/>
      <c r="S727" s="438"/>
      <c r="T727" s="161"/>
      <c r="U727" s="161"/>
      <c r="V727" s="161"/>
    </row>
    <row r="728" spans="1:22" ht="16.2" hidden="1">
      <c r="H728" s="17"/>
      <c r="I728" s="25"/>
      <c r="J728" s="26"/>
      <c r="K728" s="26"/>
      <c r="L728" s="29" t="s">
        <v>348</v>
      </c>
      <c r="M728" s="12">
        <v>4729</v>
      </c>
      <c r="N728" s="183">
        <f t="shared" ref="N728" si="153">O728+P728</f>
        <v>0</v>
      </c>
      <c r="O728" s="183"/>
      <c r="P728" s="183"/>
      <c r="Q728" s="161"/>
      <c r="R728" s="161"/>
      <c r="S728" s="438"/>
      <c r="T728" s="161"/>
      <c r="U728" s="161"/>
      <c r="V728" s="161"/>
    </row>
    <row r="729" spans="1:22" ht="16.2" hidden="1">
      <c r="H729" s="17"/>
      <c r="I729" s="25"/>
      <c r="J729" s="26"/>
      <c r="K729" s="26"/>
      <c r="L729" s="30" t="s">
        <v>134</v>
      </c>
      <c r="M729" s="31">
        <v>4861</v>
      </c>
      <c r="N729" s="183">
        <f t="shared" si="150"/>
        <v>0</v>
      </c>
      <c r="O729" s="183"/>
      <c r="P729" s="183"/>
      <c r="Q729" s="161"/>
      <c r="R729" s="161"/>
      <c r="S729" s="438"/>
      <c r="T729" s="161"/>
      <c r="U729" s="161"/>
      <c r="V729" s="161"/>
    </row>
    <row r="730" spans="1:22" ht="16.2" hidden="1">
      <c r="A730" s="5"/>
      <c r="B730" s="5"/>
      <c r="C730" s="5"/>
      <c r="D730" s="5"/>
      <c r="E730" s="5"/>
      <c r="F730" s="5"/>
      <c r="G730" s="5"/>
      <c r="H730" s="17"/>
      <c r="I730" s="25"/>
      <c r="J730" s="26"/>
      <c r="K730" s="26"/>
      <c r="L730" s="30" t="s">
        <v>268</v>
      </c>
      <c r="M730" s="44">
        <v>5129</v>
      </c>
      <c r="N730" s="183">
        <f t="shared" ref="N730" si="154">O730+P730</f>
        <v>0</v>
      </c>
      <c r="O730" s="183"/>
      <c r="P730" s="183"/>
      <c r="Q730" s="161"/>
      <c r="R730" s="161"/>
      <c r="S730" s="438"/>
      <c r="T730" s="161"/>
      <c r="U730" s="161"/>
      <c r="V730" s="161"/>
    </row>
    <row r="731" spans="1:22" ht="27.6" hidden="1">
      <c r="H731" s="45"/>
      <c r="I731" s="147"/>
      <c r="J731" s="148"/>
      <c r="K731" s="148"/>
      <c r="L731" s="459" t="s">
        <v>850</v>
      </c>
      <c r="M731" s="28"/>
      <c r="N731" s="197">
        <f>O731+P731</f>
        <v>0</v>
      </c>
      <c r="O731" s="197">
        <f>SUM(O732:O734)</f>
        <v>0</v>
      </c>
      <c r="P731" s="197">
        <f>SUM(P732:P734)</f>
        <v>0</v>
      </c>
      <c r="Q731" s="161"/>
      <c r="R731" s="161"/>
      <c r="S731" s="438"/>
      <c r="T731" s="161"/>
      <c r="U731" s="161"/>
      <c r="V731" s="161"/>
    </row>
    <row r="732" spans="1:22" ht="16.2" hidden="1">
      <c r="A732" s="5"/>
      <c r="B732" s="5"/>
      <c r="C732" s="5"/>
      <c r="D732" s="5"/>
      <c r="E732" s="5"/>
      <c r="F732" s="5"/>
      <c r="G732" s="5"/>
      <c r="H732" s="17"/>
      <c r="I732" s="25"/>
      <c r="J732" s="26"/>
      <c r="K732" s="26"/>
      <c r="L732" s="29" t="s">
        <v>125</v>
      </c>
      <c r="M732" s="44">
        <v>4239</v>
      </c>
      <c r="N732" s="183">
        <f t="shared" si="150"/>
        <v>0</v>
      </c>
      <c r="O732" s="183"/>
      <c r="P732" s="183"/>
      <c r="Q732" s="161"/>
      <c r="R732" s="161"/>
      <c r="S732" s="438"/>
      <c r="T732" s="161"/>
      <c r="U732" s="161"/>
      <c r="V732" s="161"/>
    </row>
    <row r="733" spans="1:22" ht="16.2" hidden="1">
      <c r="A733" s="5"/>
      <c r="B733" s="5"/>
      <c r="C733" s="5"/>
      <c r="D733" s="5"/>
      <c r="E733" s="5"/>
      <c r="F733" s="5"/>
      <c r="G733" s="5"/>
      <c r="H733" s="17"/>
      <c r="I733" s="25"/>
      <c r="J733" s="26"/>
      <c r="K733" s="26"/>
      <c r="L733" s="29" t="s">
        <v>763</v>
      </c>
      <c r="M733" s="44">
        <v>4728</v>
      </c>
      <c r="N733" s="183">
        <f t="shared" si="150"/>
        <v>0</v>
      </c>
      <c r="O733" s="183"/>
      <c r="P733" s="183"/>
      <c r="Q733" s="161"/>
      <c r="R733" s="161"/>
      <c r="S733" s="438"/>
      <c r="T733" s="161"/>
      <c r="U733" s="161"/>
      <c r="V733" s="161"/>
    </row>
    <row r="734" spans="1:22" ht="16.2" hidden="1">
      <c r="H734" s="17"/>
      <c r="I734" s="25"/>
      <c r="J734" s="26"/>
      <c r="K734" s="26"/>
      <c r="L734" s="30" t="s">
        <v>134</v>
      </c>
      <c r="M734" s="31">
        <v>4861</v>
      </c>
      <c r="N734" s="183">
        <f t="shared" si="150"/>
        <v>0</v>
      </c>
      <c r="O734" s="183"/>
      <c r="P734" s="183"/>
      <c r="Q734" s="161"/>
      <c r="R734" s="161"/>
      <c r="S734" s="438"/>
      <c r="T734" s="161"/>
      <c r="U734" s="161"/>
      <c r="V734" s="161"/>
    </row>
    <row r="735" spans="1:22" ht="41.4" hidden="1">
      <c r="A735" s="5"/>
      <c r="B735" s="5"/>
      <c r="C735" s="5"/>
      <c r="D735" s="5"/>
      <c r="E735" s="5"/>
      <c r="F735" s="5"/>
      <c r="G735" s="5"/>
      <c r="H735" s="45"/>
      <c r="I735" s="147"/>
      <c r="J735" s="148"/>
      <c r="K735" s="148"/>
      <c r="L735" s="27" t="s">
        <v>781</v>
      </c>
      <c r="M735" s="28"/>
      <c r="N735" s="197">
        <f>O735+P735</f>
        <v>0</v>
      </c>
      <c r="O735" s="197">
        <f>SUM(O736:O742)</f>
        <v>0</v>
      </c>
      <c r="P735" s="197">
        <f>SUM(P736:P742)</f>
        <v>0</v>
      </c>
      <c r="Q735" s="161"/>
      <c r="R735" s="161"/>
      <c r="S735" s="438"/>
      <c r="T735" s="161"/>
      <c r="U735" s="161"/>
      <c r="V735" s="161"/>
    </row>
    <row r="736" spans="1:22" ht="16.2" hidden="1">
      <c r="A736" s="5"/>
      <c r="B736" s="5"/>
      <c r="C736" s="5"/>
      <c r="D736" s="5"/>
      <c r="E736" s="5"/>
      <c r="F736" s="5"/>
      <c r="G736" s="5"/>
      <c r="H736" s="17"/>
      <c r="I736" s="25"/>
      <c r="J736" s="26"/>
      <c r="K736" s="26"/>
      <c r="L736" s="29" t="s">
        <v>118</v>
      </c>
      <c r="M736" s="13">
        <v>4216</v>
      </c>
      <c r="N736" s="183">
        <f t="shared" si="150"/>
        <v>0</v>
      </c>
      <c r="O736" s="183"/>
      <c r="P736" s="183"/>
      <c r="Q736" s="161"/>
      <c r="R736" s="161"/>
      <c r="S736" s="438"/>
      <c r="T736" s="161"/>
      <c r="U736" s="161"/>
      <c r="V736" s="161"/>
    </row>
    <row r="737" spans="1:22" ht="16.2" hidden="1">
      <c r="H737" s="17"/>
      <c r="I737" s="25"/>
      <c r="J737" s="26"/>
      <c r="K737" s="26"/>
      <c r="L737" s="29" t="s">
        <v>125</v>
      </c>
      <c r="M737" s="44">
        <v>4239</v>
      </c>
      <c r="N737" s="183">
        <f t="shared" si="150"/>
        <v>0</v>
      </c>
      <c r="O737" s="183"/>
      <c r="P737" s="183"/>
      <c r="Q737" s="161"/>
      <c r="R737" s="161"/>
      <c r="S737" s="438"/>
      <c r="T737" s="161"/>
      <c r="U737" s="161"/>
      <c r="V737" s="161"/>
    </row>
    <row r="738" spans="1:22" ht="27" hidden="1" customHeight="1">
      <c r="H738" s="17"/>
      <c r="I738" s="25"/>
      <c r="J738" s="26"/>
      <c r="K738" s="26"/>
      <c r="L738" s="30" t="s">
        <v>142</v>
      </c>
      <c r="M738" s="13">
        <v>4251</v>
      </c>
      <c r="N738" s="183">
        <f t="shared" ref="N738:N739" si="155">O738+P738</f>
        <v>0</v>
      </c>
      <c r="O738" s="183"/>
      <c r="P738" s="183"/>
      <c r="Q738" s="161"/>
      <c r="R738" s="161"/>
      <c r="S738" s="438"/>
      <c r="T738" s="161"/>
      <c r="U738" s="161"/>
      <c r="V738" s="161"/>
    </row>
    <row r="739" spans="1:22" ht="16.2" hidden="1">
      <c r="A739" s="5"/>
      <c r="B739" s="5"/>
      <c r="C739" s="5"/>
      <c r="D739" s="5"/>
      <c r="E739" s="5"/>
      <c r="F739" s="5"/>
      <c r="G739" s="5"/>
      <c r="H739" s="17"/>
      <c r="I739" s="25"/>
      <c r="J739" s="26"/>
      <c r="K739" s="26"/>
      <c r="L739" s="29" t="s">
        <v>130</v>
      </c>
      <c r="M739" s="13">
        <v>4267</v>
      </c>
      <c r="N739" s="183">
        <f t="shared" si="155"/>
        <v>0</v>
      </c>
      <c r="O739" s="183"/>
      <c r="P739" s="183"/>
      <c r="Q739" s="161"/>
      <c r="R739" s="161"/>
      <c r="S739" s="438"/>
      <c r="T739" s="161"/>
      <c r="U739" s="161"/>
      <c r="V739" s="161"/>
    </row>
    <row r="740" spans="1:22" ht="16.2" hidden="1">
      <c r="A740" s="5"/>
      <c r="B740" s="5"/>
      <c r="C740" s="5"/>
      <c r="D740" s="5"/>
      <c r="E740" s="5"/>
      <c r="F740" s="5"/>
      <c r="G740" s="5"/>
      <c r="H740" s="17"/>
      <c r="I740" s="25"/>
      <c r="J740" s="26"/>
      <c r="K740" s="26"/>
      <c r="L740" s="32" t="s">
        <v>364</v>
      </c>
      <c r="M740" s="48">
        <v>4269</v>
      </c>
      <c r="N740" s="183">
        <f t="shared" si="150"/>
        <v>0</v>
      </c>
      <c r="O740" s="183"/>
      <c r="P740" s="183"/>
      <c r="Q740" s="161"/>
      <c r="R740" s="161"/>
      <c r="S740" s="438"/>
      <c r="T740" s="161"/>
      <c r="U740" s="161"/>
      <c r="V740" s="161"/>
    </row>
    <row r="741" spans="1:22" ht="16.2" hidden="1">
      <c r="H741" s="17"/>
      <c r="I741" s="25"/>
      <c r="J741" s="26"/>
      <c r="K741" s="26"/>
      <c r="L741" s="29" t="s">
        <v>348</v>
      </c>
      <c r="M741" s="12">
        <v>4729</v>
      </c>
      <c r="N741" s="183">
        <f t="shared" si="150"/>
        <v>0</v>
      </c>
      <c r="O741" s="183"/>
      <c r="P741" s="183"/>
      <c r="Q741" s="161"/>
      <c r="R741" s="161"/>
      <c r="S741" s="438"/>
      <c r="T741" s="161"/>
      <c r="U741" s="161"/>
      <c r="V741" s="161"/>
    </row>
    <row r="742" spans="1:22" ht="16.2" hidden="1">
      <c r="A742" s="5"/>
      <c r="B742" s="5"/>
      <c r="C742" s="5"/>
      <c r="D742" s="5"/>
      <c r="E742" s="5"/>
      <c r="F742" s="5"/>
      <c r="G742" s="5"/>
      <c r="H742" s="17"/>
      <c r="I742" s="25"/>
      <c r="J742" s="26"/>
      <c r="K742" s="26"/>
      <c r="L742" s="30" t="s">
        <v>134</v>
      </c>
      <c r="M742" s="31">
        <v>4861</v>
      </c>
      <c r="N742" s="183">
        <f t="shared" si="150"/>
        <v>0</v>
      </c>
      <c r="O742" s="183"/>
      <c r="P742" s="183"/>
      <c r="Q742" s="161"/>
      <c r="R742" s="161"/>
      <c r="S742" s="438"/>
      <c r="T742" s="161"/>
      <c r="U742" s="161"/>
      <c r="V742" s="161"/>
    </row>
    <row r="743" spans="1:22" ht="46.5" hidden="1" customHeight="1">
      <c r="A743" s="5"/>
      <c r="B743" s="5"/>
      <c r="C743" s="5"/>
      <c r="D743" s="5"/>
      <c r="E743" s="5"/>
      <c r="F743" s="5"/>
      <c r="G743" s="5"/>
      <c r="H743" s="45"/>
      <c r="I743" s="147"/>
      <c r="J743" s="148"/>
      <c r="K743" s="148"/>
      <c r="L743" s="27" t="s">
        <v>793</v>
      </c>
      <c r="M743" s="28"/>
      <c r="N743" s="197">
        <f>SUM(N744:N748)</f>
        <v>0</v>
      </c>
      <c r="O743" s="197">
        <f>SUM(O744:O748)</f>
        <v>0</v>
      </c>
      <c r="P743" s="197">
        <f>SUM(P744:P748)</f>
        <v>0</v>
      </c>
      <c r="Q743" s="161"/>
      <c r="R743" s="161"/>
      <c r="S743" s="438"/>
      <c r="T743" s="161"/>
      <c r="U743" s="161"/>
      <c r="V743" s="161"/>
    </row>
    <row r="744" spans="1:22" ht="19.5" hidden="1" customHeight="1">
      <c r="A744" s="5"/>
      <c r="B744" s="5"/>
      <c r="C744" s="5"/>
      <c r="D744" s="5"/>
      <c r="E744" s="5"/>
      <c r="F744" s="5"/>
      <c r="G744" s="5"/>
      <c r="H744" s="17"/>
      <c r="I744" s="25"/>
      <c r="J744" s="26"/>
      <c r="K744" s="26"/>
      <c r="L744" s="30" t="s">
        <v>142</v>
      </c>
      <c r="M744" s="13">
        <v>4251</v>
      </c>
      <c r="N744" s="183">
        <f t="shared" si="150"/>
        <v>0</v>
      </c>
      <c r="O744" s="183"/>
      <c r="P744" s="183"/>
      <c r="Q744" s="161"/>
      <c r="R744" s="161"/>
      <c r="S744" s="438"/>
      <c r="T744" s="161"/>
      <c r="U744" s="161"/>
      <c r="V744" s="161"/>
    </row>
    <row r="745" spans="1:22" ht="16.2" hidden="1">
      <c r="A745" s="5"/>
      <c r="B745" s="5"/>
      <c r="C745" s="5"/>
      <c r="D745" s="5"/>
      <c r="E745" s="5"/>
      <c r="F745" s="5"/>
      <c r="G745" s="5"/>
      <c r="H745" s="17"/>
      <c r="I745" s="25"/>
      <c r="J745" s="26"/>
      <c r="K745" s="26"/>
      <c r="L745" s="29" t="s">
        <v>130</v>
      </c>
      <c r="M745" s="13">
        <v>4267</v>
      </c>
      <c r="N745" s="183">
        <f t="shared" ref="N745" si="156">O745+P745</f>
        <v>0</v>
      </c>
      <c r="O745" s="183"/>
      <c r="P745" s="183"/>
      <c r="Q745" s="161"/>
      <c r="R745" s="161"/>
      <c r="S745" s="438"/>
      <c r="T745" s="161"/>
      <c r="U745" s="161"/>
      <c r="V745" s="161"/>
    </row>
    <row r="746" spans="1:22" ht="16.2" hidden="1">
      <c r="A746" s="5"/>
      <c r="B746" s="5"/>
      <c r="C746" s="5"/>
      <c r="D746" s="5"/>
      <c r="E746" s="5"/>
      <c r="F746" s="5"/>
      <c r="G746" s="5"/>
      <c r="H746" s="17"/>
      <c r="I746" s="25"/>
      <c r="J746" s="26"/>
      <c r="K746" s="26"/>
      <c r="L746" s="29" t="s">
        <v>348</v>
      </c>
      <c r="M746" s="12">
        <v>4729</v>
      </c>
      <c r="N746" s="183">
        <f t="shared" ref="N746:N748" si="157">O746+P746</f>
        <v>0</v>
      </c>
      <c r="O746" s="183"/>
      <c r="P746" s="183"/>
      <c r="Q746" s="161"/>
      <c r="R746" s="161"/>
      <c r="S746" s="438"/>
      <c r="T746" s="161"/>
      <c r="U746" s="161"/>
      <c r="V746" s="161"/>
    </row>
    <row r="747" spans="1:22" ht="16.2" hidden="1">
      <c r="A747" s="5"/>
      <c r="B747" s="5"/>
      <c r="C747" s="5"/>
      <c r="D747" s="5"/>
      <c r="E747" s="5"/>
      <c r="F747" s="5"/>
      <c r="G747" s="5"/>
      <c r="H747" s="17"/>
      <c r="I747" s="25"/>
      <c r="J747" s="26"/>
      <c r="K747" s="26"/>
      <c r="L747" s="30" t="s">
        <v>134</v>
      </c>
      <c r="M747" s="31">
        <v>4861</v>
      </c>
      <c r="N747" s="183">
        <f t="shared" si="157"/>
        <v>0</v>
      </c>
      <c r="O747" s="183"/>
      <c r="P747" s="183"/>
      <c r="Q747" s="161"/>
      <c r="R747" s="161"/>
      <c r="S747" s="438"/>
      <c r="T747" s="161"/>
      <c r="U747" s="161"/>
      <c r="V747" s="161"/>
    </row>
    <row r="748" spans="1:22" ht="16.2" hidden="1">
      <c r="A748" s="5"/>
      <c r="B748" s="5"/>
      <c r="C748" s="5"/>
      <c r="D748" s="5"/>
      <c r="E748" s="5"/>
      <c r="F748" s="5"/>
      <c r="G748" s="5"/>
      <c r="H748" s="17"/>
      <c r="I748" s="25"/>
      <c r="J748" s="26"/>
      <c r="K748" s="26"/>
      <c r="L748" s="30" t="s">
        <v>268</v>
      </c>
      <c r="M748" s="44">
        <v>5129</v>
      </c>
      <c r="N748" s="183">
        <f t="shared" si="157"/>
        <v>0</v>
      </c>
      <c r="O748" s="183"/>
      <c r="P748" s="183"/>
      <c r="Q748" s="161"/>
      <c r="R748" s="161"/>
      <c r="S748" s="438"/>
      <c r="T748" s="161"/>
      <c r="U748" s="161"/>
      <c r="V748" s="161"/>
    </row>
    <row r="749" spans="1:22" ht="46.5" hidden="1" customHeight="1">
      <c r="A749" s="5"/>
      <c r="B749" s="5"/>
      <c r="C749" s="5"/>
      <c r="D749" s="5"/>
      <c r="E749" s="5"/>
      <c r="F749" s="5"/>
      <c r="G749" s="5"/>
      <c r="H749" s="45"/>
      <c r="I749" s="147"/>
      <c r="J749" s="148"/>
      <c r="K749" s="148"/>
      <c r="L749" s="459" t="s">
        <v>906</v>
      </c>
      <c r="M749" s="28"/>
      <c r="N749" s="197">
        <f>SUM(N750)</f>
        <v>0</v>
      </c>
      <c r="O749" s="197">
        <f t="shared" ref="O749:P749" si="158">SUM(O750)</f>
        <v>0</v>
      </c>
      <c r="P749" s="197">
        <f t="shared" si="158"/>
        <v>0</v>
      </c>
      <c r="Q749" s="161"/>
      <c r="R749" s="161"/>
      <c r="S749" s="438"/>
      <c r="T749" s="161"/>
      <c r="U749" s="161"/>
      <c r="V749" s="161"/>
    </row>
    <row r="750" spans="1:22" ht="16.2" hidden="1">
      <c r="A750" s="5"/>
      <c r="B750" s="5"/>
      <c r="C750" s="5"/>
      <c r="D750" s="5"/>
      <c r="E750" s="5"/>
      <c r="F750" s="5"/>
      <c r="G750" s="5"/>
      <c r="H750" s="17"/>
      <c r="I750" s="25"/>
      <c r="J750" s="26"/>
      <c r="K750" s="26"/>
      <c r="L750" s="30" t="s">
        <v>851</v>
      </c>
      <c r="M750" s="13">
        <v>4239</v>
      </c>
      <c r="N750" s="183">
        <f t="shared" ref="N750" si="159">O750+P750</f>
        <v>0</v>
      </c>
      <c r="O750" s="183"/>
      <c r="P750" s="183"/>
      <c r="Q750" s="161"/>
      <c r="R750" s="161"/>
      <c r="S750" s="438"/>
      <c r="T750" s="161"/>
      <c r="U750" s="161"/>
      <c r="V750" s="161"/>
    </row>
    <row r="751" spans="1:22" ht="27.6" hidden="1">
      <c r="H751" s="165">
        <v>3090</v>
      </c>
      <c r="I751" s="166" t="s">
        <v>189</v>
      </c>
      <c r="J751" s="167">
        <v>9</v>
      </c>
      <c r="K751" s="167">
        <v>0</v>
      </c>
      <c r="L751" s="168" t="s">
        <v>351</v>
      </c>
      <c r="M751" s="176"/>
      <c r="N751" s="188">
        <f>+N753</f>
        <v>0</v>
      </c>
      <c r="O751" s="188">
        <f>+O753</f>
        <v>0</v>
      </c>
      <c r="P751" s="188">
        <f>+P753</f>
        <v>0</v>
      </c>
      <c r="Q751" s="161"/>
      <c r="R751" s="161"/>
      <c r="S751" s="438"/>
      <c r="T751" s="161"/>
      <c r="U751" s="161"/>
      <c r="V751" s="161"/>
    </row>
    <row r="752" spans="1:22" ht="16.2" hidden="1">
      <c r="A752" s="5"/>
      <c r="B752" s="5"/>
      <c r="C752" s="5"/>
      <c r="D752" s="5"/>
      <c r="E752" s="5"/>
      <c r="F752" s="5"/>
      <c r="G752" s="5"/>
      <c r="H752" s="25"/>
      <c r="I752" s="18"/>
      <c r="J752" s="19"/>
      <c r="K752" s="19"/>
      <c r="L752" s="30" t="s">
        <v>110</v>
      </c>
      <c r="M752" s="31"/>
      <c r="N752" s="190"/>
      <c r="O752" s="190"/>
      <c r="P752" s="190"/>
      <c r="Q752" s="161"/>
      <c r="R752" s="161"/>
      <c r="S752" s="438"/>
      <c r="T752" s="161"/>
      <c r="U752" s="161"/>
      <c r="V752" s="161"/>
    </row>
    <row r="753" spans="1:22" ht="26.4" hidden="1">
      <c r="H753" s="151" t="s">
        <v>354</v>
      </c>
      <c r="I753" s="152" t="s">
        <v>189</v>
      </c>
      <c r="J753" s="153">
        <v>9</v>
      </c>
      <c r="K753" s="153">
        <v>2</v>
      </c>
      <c r="L753" s="154" t="s">
        <v>355</v>
      </c>
      <c r="M753" s="155"/>
      <c r="N753" s="192">
        <f>+N755+N757</f>
        <v>0</v>
      </c>
      <c r="O753" s="192">
        <f>+O755+O757</f>
        <v>0</v>
      </c>
      <c r="P753" s="192">
        <f>+P755+P757</f>
        <v>0</v>
      </c>
      <c r="Q753" s="161"/>
      <c r="R753" s="161"/>
      <c r="S753" s="438"/>
      <c r="T753" s="161"/>
      <c r="U753" s="161"/>
      <c r="V753" s="161"/>
    </row>
    <row r="754" spans="1:22" ht="16.2" hidden="1">
      <c r="A754" s="5"/>
      <c r="B754" s="5"/>
      <c r="C754" s="5"/>
      <c r="D754" s="5"/>
      <c r="E754" s="5"/>
      <c r="F754" s="5"/>
      <c r="G754" s="5"/>
      <c r="H754" s="25"/>
      <c r="I754" s="25"/>
      <c r="J754" s="26"/>
      <c r="K754" s="26"/>
      <c r="L754" s="30" t="s">
        <v>108</v>
      </c>
      <c r="M754" s="31"/>
      <c r="N754" s="190"/>
      <c r="O754" s="190"/>
      <c r="P754" s="190"/>
      <c r="Q754" s="161"/>
      <c r="R754" s="161"/>
      <c r="S754" s="438"/>
      <c r="T754" s="161"/>
      <c r="U754" s="161"/>
      <c r="V754" s="161"/>
    </row>
    <row r="755" spans="1:22" ht="41.4" hidden="1">
      <c r="H755" s="45"/>
      <c r="I755" s="147"/>
      <c r="J755" s="148"/>
      <c r="K755" s="148"/>
      <c r="L755" s="27" t="s">
        <v>356</v>
      </c>
      <c r="M755" s="28"/>
      <c r="N755" s="197">
        <f>O755+P755</f>
        <v>0</v>
      </c>
      <c r="O755" s="197">
        <f>SUM(O756)</f>
        <v>0</v>
      </c>
      <c r="P755" s="197">
        <f>SUM(P756)</f>
        <v>0</v>
      </c>
      <c r="Q755" s="161"/>
      <c r="R755" s="161"/>
      <c r="S755" s="438"/>
      <c r="T755" s="161"/>
      <c r="U755" s="161"/>
      <c r="V755" s="161"/>
    </row>
    <row r="756" spans="1:22" ht="16.2" hidden="1">
      <c r="A756" s="5"/>
      <c r="B756" s="5"/>
      <c r="C756" s="5"/>
      <c r="D756" s="5"/>
      <c r="E756" s="5"/>
      <c r="F756" s="5"/>
      <c r="G756" s="5"/>
      <c r="H756" s="25"/>
      <c r="I756" s="25"/>
      <c r="J756" s="26"/>
      <c r="K756" s="26"/>
      <c r="L756" s="29" t="s">
        <v>348</v>
      </c>
      <c r="M756" s="12">
        <v>4729</v>
      </c>
      <c r="N756" s="183">
        <f>O756+P756</f>
        <v>0</v>
      </c>
      <c r="O756" s="405"/>
      <c r="P756" s="405"/>
      <c r="Q756" s="161"/>
      <c r="R756" s="161"/>
      <c r="S756" s="438"/>
      <c r="T756" s="161"/>
      <c r="U756" s="161"/>
      <c r="V756" s="161"/>
    </row>
    <row r="757" spans="1:22" ht="16.2" hidden="1">
      <c r="H757" s="45"/>
      <c r="I757" s="147"/>
      <c r="J757" s="148"/>
      <c r="K757" s="148"/>
      <c r="L757" s="27" t="s">
        <v>357</v>
      </c>
      <c r="M757" s="28"/>
      <c r="N757" s="197">
        <f>O757+P757</f>
        <v>0</v>
      </c>
      <c r="O757" s="197">
        <f>SUM(O758)</f>
        <v>0</v>
      </c>
      <c r="P757" s="197">
        <f>SUM(P758)</f>
        <v>0</v>
      </c>
      <c r="Q757" s="161"/>
      <c r="R757" s="161"/>
      <c r="S757" s="438"/>
      <c r="T757" s="161"/>
      <c r="U757" s="161"/>
      <c r="V757" s="161"/>
    </row>
    <row r="758" spans="1:22" ht="16.8" hidden="1">
      <c r="A758" s="5"/>
      <c r="B758" s="5"/>
      <c r="C758" s="5"/>
      <c r="D758" s="5"/>
      <c r="E758" s="5"/>
      <c r="F758" s="5"/>
      <c r="G758" s="5"/>
      <c r="H758" s="25"/>
      <c r="I758" s="25"/>
      <c r="J758" s="26"/>
      <c r="K758" s="26"/>
      <c r="L758" s="29" t="s">
        <v>117</v>
      </c>
      <c r="M758" s="12">
        <v>4215</v>
      </c>
      <c r="N758" s="183">
        <f>O758+P758</f>
        <v>0</v>
      </c>
      <c r="O758" s="431"/>
      <c r="P758" s="431"/>
      <c r="Q758" s="161"/>
      <c r="R758" s="161"/>
      <c r="S758" s="438"/>
      <c r="T758" s="161"/>
      <c r="U758" s="161"/>
      <c r="V758" s="161"/>
    </row>
    <row r="759" spans="1:22" ht="27.6" hidden="1">
      <c r="H759" s="180">
        <v>3100</v>
      </c>
      <c r="I759" s="212" t="s">
        <v>104</v>
      </c>
      <c r="J759" s="213">
        <v>0</v>
      </c>
      <c r="K759" s="213">
        <v>0</v>
      </c>
      <c r="L759" s="162" t="s">
        <v>358</v>
      </c>
      <c r="M759" s="174"/>
      <c r="N759" s="163">
        <f>+N761</f>
        <v>0</v>
      </c>
      <c r="O759" s="163">
        <f>+O761</f>
        <v>0</v>
      </c>
      <c r="P759" s="163">
        <f>+P761</f>
        <v>0</v>
      </c>
      <c r="Q759" s="161"/>
      <c r="R759" s="161"/>
      <c r="S759" s="438"/>
      <c r="T759" s="161"/>
      <c r="U759" s="161"/>
      <c r="V759" s="161"/>
    </row>
    <row r="760" spans="1:22" ht="16.2" hidden="1">
      <c r="A760" s="5"/>
      <c r="B760" s="5"/>
      <c r="C760" s="5"/>
      <c r="D760" s="5"/>
      <c r="E760" s="5"/>
      <c r="F760" s="5"/>
      <c r="G760" s="5"/>
      <c r="H760" s="25"/>
      <c r="I760" s="18"/>
      <c r="J760" s="19"/>
      <c r="K760" s="19"/>
      <c r="L760" s="30" t="s">
        <v>108</v>
      </c>
      <c r="M760" s="31"/>
      <c r="N760" s="150"/>
      <c r="O760" s="150"/>
      <c r="P760" s="150"/>
      <c r="Q760" s="161"/>
      <c r="R760" s="161"/>
      <c r="S760" s="438"/>
      <c r="T760" s="161"/>
      <c r="U760" s="161"/>
      <c r="V760" s="161"/>
    </row>
    <row r="761" spans="1:22" ht="16.2" hidden="1">
      <c r="H761" s="165">
        <v>3110</v>
      </c>
      <c r="I761" s="166" t="s">
        <v>104</v>
      </c>
      <c r="J761" s="167">
        <v>1</v>
      </c>
      <c r="K761" s="167">
        <v>0</v>
      </c>
      <c r="L761" s="168" t="s">
        <v>365</v>
      </c>
      <c r="M761" s="176"/>
      <c r="N761" s="188">
        <f>+N763</f>
        <v>0</v>
      </c>
      <c r="O761" s="188">
        <f>+O763</f>
        <v>0</v>
      </c>
      <c r="P761" s="188">
        <f>+P763</f>
        <v>0</v>
      </c>
      <c r="Q761" s="161"/>
      <c r="R761" s="161"/>
      <c r="S761" s="438"/>
      <c r="T761" s="161"/>
      <c r="U761" s="161"/>
      <c r="V761" s="161"/>
    </row>
    <row r="762" spans="1:22" ht="16.2" hidden="1">
      <c r="A762" s="5"/>
      <c r="B762" s="5"/>
      <c r="C762" s="5"/>
      <c r="D762" s="5"/>
      <c r="E762" s="5"/>
      <c r="F762" s="5"/>
      <c r="G762" s="5"/>
      <c r="H762" s="25"/>
      <c r="I762" s="18"/>
      <c r="J762" s="19"/>
      <c r="K762" s="19"/>
      <c r="L762" s="30" t="s">
        <v>110</v>
      </c>
      <c r="M762" s="31"/>
      <c r="N762" s="190"/>
      <c r="O762" s="190"/>
      <c r="P762" s="190"/>
      <c r="Q762" s="161"/>
      <c r="R762" s="161"/>
      <c r="S762" s="438"/>
      <c r="T762" s="161"/>
      <c r="U762" s="161"/>
      <c r="V762" s="161"/>
    </row>
    <row r="763" spans="1:22" ht="16.2" hidden="1">
      <c r="A763" s="5"/>
      <c r="B763" s="5"/>
      <c r="C763" s="5"/>
      <c r="D763" s="5"/>
      <c r="E763" s="5"/>
      <c r="F763" s="5"/>
      <c r="G763" s="5"/>
      <c r="H763" s="151">
        <v>3112</v>
      </c>
      <c r="I763" s="152" t="s">
        <v>104</v>
      </c>
      <c r="J763" s="153">
        <v>1</v>
      </c>
      <c r="K763" s="153">
        <v>2</v>
      </c>
      <c r="L763" s="154" t="s">
        <v>359</v>
      </c>
      <c r="M763" s="155"/>
      <c r="N763" s="192">
        <f>O763+P763-O767</f>
        <v>0</v>
      </c>
      <c r="O763" s="192">
        <f>+O765+O766</f>
        <v>0</v>
      </c>
      <c r="P763" s="192">
        <f>P765+P766+P767</f>
        <v>0</v>
      </c>
      <c r="Q763" s="161"/>
      <c r="R763" s="161"/>
      <c r="S763" s="438"/>
      <c r="T763" s="161"/>
      <c r="U763" s="161"/>
      <c r="V763" s="161"/>
    </row>
    <row r="764" spans="1:22" ht="16.2" hidden="1">
      <c r="H764" s="25"/>
      <c r="I764" s="25"/>
      <c r="J764" s="26"/>
      <c r="K764" s="26"/>
      <c r="L764" s="30" t="s">
        <v>108</v>
      </c>
      <c r="M764" s="31"/>
      <c r="N764" s="190"/>
      <c r="O764" s="190"/>
      <c r="P764" s="190"/>
      <c r="Q764" s="161"/>
      <c r="R764" s="161"/>
      <c r="S764" s="438"/>
      <c r="T764" s="161"/>
      <c r="U764" s="161"/>
      <c r="V764" s="161"/>
    </row>
    <row r="765" spans="1:22" ht="16.2" hidden="1">
      <c r="H765" s="25"/>
      <c r="I765" s="25"/>
      <c r="J765" s="26"/>
      <c r="K765" s="26"/>
      <c r="L765" s="32" t="s">
        <v>167</v>
      </c>
      <c r="M765" s="33">
        <v>4639</v>
      </c>
      <c r="N765" s="183">
        <f t="shared" ref="N765" si="160">O765+P765</f>
        <v>0</v>
      </c>
      <c r="O765" s="405"/>
      <c r="P765" s="190"/>
      <c r="Q765" s="161"/>
      <c r="R765" s="161"/>
      <c r="S765" s="438"/>
      <c r="T765" s="161"/>
      <c r="U765" s="161"/>
      <c r="V765" s="161"/>
    </row>
    <row r="766" spans="1:22" ht="16.2" hidden="1">
      <c r="A766" s="5"/>
      <c r="B766" s="5"/>
      <c r="C766" s="5"/>
      <c r="D766" s="5"/>
      <c r="E766" s="5"/>
      <c r="F766" s="5"/>
      <c r="G766" s="5"/>
      <c r="H766" s="25"/>
      <c r="I766" s="25"/>
      <c r="J766" s="26"/>
      <c r="K766" s="26"/>
      <c r="L766" s="30" t="s">
        <v>360</v>
      </c>
      <c r="M766" s="31">
        <v>4891</v>
      </c>
      <c r="N766" s="183">
        <f>+O766+P766-O767</f>
        <v>0</v>
      </c>
      <c r="O766" s="21"/>
      <c r="P766" s="21"/>
      <c r="Q766" s="161"/>
      <c r="R766" s="161"/>
      <c r="S766" s="438"/>
      <c r="T766" s="161"/>
      <c r="U766" s="161"/>
      <c r="V766" s="161"/>
    </row>
    <row r="767" spans="1:22" ht="16.2" hidden="1">
      <c r="A767" s="5"/>
      <c r="B767" s="5"/>
      <c r="C767" s="5"/>
      <c r="D767" s="5"/>
      <c r="E767" s="5"/>
      <c r="F767" s="5"/>
      <c r="G767" s="5"/>
      <c r="H767" s="37"/>
      <c r="I767" s="194"/>
      <c r="J767" s="195"/>
      <c r="K767" s="196"/>
      <c r="L767" s="29" t="s">
        <v>362</v>
      </c>
      <c r="M767" s="12" t="s">
        <v>361</v>
      </c>
      <c r="N767" s="183">
        <f>+O767</f>
        <v>0</v>
      </c>
      <c r="O767" s="183">
        <f>+O766</f>
        <v>0</v>
      </c>
      <c r="P767" s="183"/>
      <c r="Q767" s="161"/>
      <c r="R767" s="161"/>
      <c r="S767" s="438"/>
      <c r="T767" s="161"/>
      <c r="U767" s="161"/>
      <c r="V767" s="161"/>
    </row>
    <row r="768" spans="1:22" hidden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M768" s="5"/>
      <c r="N768" s="5"/>
      <c r="O768" s="5"/>
    </row>
    <row r="769" spans="1:15" hidden="1"/>
    <row r="770" spans="1:15" hidden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M770" s="5"/>
      <c r="N770" s="5"/>
      <c r="O770" s="5"/>
    </row>
    <row r="771" spans="1:15" hidden="1"/>
    <row r="772" spans="1:15" hidden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M772" s="5"/>
      <c r="N772" s="5"/>
      <c r="O772" s="5"/>
    </row>
    <row r="773" spans="1:15" hidden="1"/>
    <row r="774" spans="1:15" hidden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M774" s="5"/>
      <c r="N774" s="5"/>
      <c r="O774" s="5"/>
    </row>
    <row r="775" spans="1:15" hidden="1"/>
    <row r="776" spans="1:15" hidden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M776" s="5"/>
      <c r="N776" s="5"/>
      <c r="O776" s="5"/>
    </row>
    <row r="777" spans="1:15" hidden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M777" s="5"/>
      <c r="N777" s="5"/>
      <c r="O777" s="5"/>
    </row>
    <row r="778" spans="1:15" hidden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M778" s="5"/>
      <c r="N778" s="5"/>
      <c r="O778" s="5"/>
    </row>
    <row r="779" spans="1:15" hidden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M779" s="5"/>
      <c r="N779" s="5"/>
      <c r="O779" s="5"/>
    </row>
    <row r="780" spans="1:15" hidden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M780" s="5"/>
      <c r="N780" s="5"/>
      <c r="O780" s="5"/>
    </row>
    <row r="781" spans="1:15" hidden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M781" s="5"/>
      <c r="N781" s="5"/>
      <c r="O781" s="5"/>
    </row>
    <row r="782" spans="1:15" hidden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M782" s="5"/>
      <c r="N782" s="5"/>
      <c r="O782" s="5"/>
    </row>
    <row r="783" spans="1:15" hidden="1"/>
    <row r="784" spans="1:15" hidden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M784" s="5"/>
      <c r="N784" s="5"/>
      <c r="O784" s="5"/>
    </row>
    <row r="785" spans="1:15" hidden="1"/>
    <row r="786" spans="1:15" hidden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M786" s="5"/>
      <c r="N786" s="5"/>
      <c r="O786" s="5"/>
    </row>
    <row r="787" spans="1:15" hidden="1"/>
    <row r="788" spans="1:15" hidden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M788" s="5"/>
      <c r="N788" s="5"/>
      <c r="O788" s="5"/>
    </row>
    <row r="789" spans="1:15" hidden="1"/>
    <row r="790" spans="1:15" hidden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M790" s="5"/>
      <c r="N790" s="5"/>
      <c r="O790" s="5"/>
    </row>
    <row r="791" spans="1:15" hidden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M791" s="5"/>
      <c r="N791" s="5"/>
      <c r="O791" s="5"/>
    </row>
    <row r="792" spans="1:15" hidden="1"/>
    <row r="793" spans="1:15" hidden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M793" s="5"/>
      <c r="N793" s="5"/>
      <c r="O793" s="5"/>
    </row>
    <row r="794" spans="1:15" hidden="1"/>
    <row r="795" spans="1:15" hidden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M795" s="5"/>
      <c r="N795" s="5"/>
      <c r="O795" s="5"/>
    </row>
    <row r="796" spans="1:15" hidden="1"/>
    <row r="797" spans="1:15" hidden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M797" s="5"/>
      <c r="N797" s="5"/>
      <c r="O797" s="5"/>
    </row>
    <row r="798" spans="1:15" hidden="1"/>
    <row r="799" spans="1:15" hidden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M799" s="5"/>
      <c r="N799" s="5"/>
      <c r="O799" s="5"/>
    </row>
    <row r="800" spans="1:15" hidden="1"/>
    <row r="801" spans="1:15" hidden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M801" s="5"/>
      <c r="N801" s="5"/>
      <c r="O801" s="5"/>
    </row>
    <row r="802" spans="1:15" hidden="1"/>
    <row r="803" spans="1:15" hidden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M803" s="5"/>
      <c r="N803" s="5"/>
      <c r="O803" s="5"/>
    </row>
    <row r="804" spans="1:15" hidden="1"/>
    <row r="805" spans="1:15" hidden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M805" s="5"/>
      <c r="N805" s="5"/>
      <c r="O805" s="5"/>
    </row>
    <row r="806" spans="1:15" hidden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M806" s="5"/>
      <c r="N806" s="5"/>
      <c r="O806" s="5"/>
    </row>
    <row r="807" spans="1:15" hidden="1"/>
    <row r="808" spans="1:15" hidden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M808" s="5"/>
      <c r="N808" s="5"/>
      <c r="O808" s="5"/>
    </row>
    <row r="809" spans="1:15" hidden="1"/>
    <row r="810" spans="1:15" hidden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M810" s="5"/>
      <c r="N810" s="5"/>
      <c r="O810" s="5"/>
    </row>
    <row r="811" spans="1:15" hidden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M811" s="5"/>
      <c r="N811" s="5"/>
      <c r="O811" s="5"/>
    </row>
    <row r="812" spans="1:15" hidden="1"/>
    <row r="813" spans="1:15" hidden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M813" s="5"/>
      <c r="N813" s="5"/>
      <c r="O813" s="5"/>
    </row>
    <row r="814" spans="1:15" hidden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M814" s="5"/>
      <c r="N814" s="5"/>
      <c r="O814" s="5"/>
    </row>
    <row r="815" spans="1:15" hidden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M815" s="5"/>
      <c r="N815" s="5"/>
      <c r="O815" s="5"/>
    </row>
    <row r="816" spans="1:15" hidden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M816" s="5"/>
      <c r="N816" s="5"/>
      <c r="O816" s="5"/>
    </row>
    <row r="817" spans="1:15" hidden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M817" s="5"/>
      <c r="N817" s="5"/>
      <c r="O817" s="5"/>
    </row>
    <row r="818" spans="1:15" hidden="1"/>
    <row r="819" spans="1:15" hidden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M819" s="5"/>
      <c r="N819" s="5"/>
      <c r="O819" s="5"/>
    </row>
    <row r="820" spans="1:15" hidden="1"/>
    <row r="821" spans="1:15" hidden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M821" s="5"/>
      <c r="N821" s="5"/>
      <c r="O821" s="5"/>
    </row>
    <row r="822" spans="1:15" hidden="1"/>
    <row r="823" spans="1:15" hidden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M823" s="5"/>
      <c r="N823" s="5"/>
      <c r="O823" s="5"/>
    </row>
    <row r="824" spans="1:15" hidden="1"/>
    <row r="825" spans="1:15" hidden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M825" s="5"/>
      <c r="N825" s="5"/>
      <c r="O825" s="5"/>
    </row>
    <row r="826" spans="1:15" hidden="1"/>
    <row r="827" spans="1:15" hidden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M827" s="5"/>
      <c r="N827" s="5"/>
      <c r="O827" s="5"/>
    </row>
    <row r="828" spans="1:15" hidden="1"/>
    <row r="829" spans="1:15" hidden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M829" s="5"/>
      <c r="N829" s="5"/>
      <c r="O829" s="5"/>
    </row>
    <row r="830" spans="1:15" hidden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M830" s="5"/>
      <c r="N830" s="5"/>
      <c r="O830" s="5"/>
    </row>
    <row r="831" spans="1:15" hidden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M831" s="5"/>
      <c r="N831" s="5"/>
      <c r="O831" s="5"/>
    </row>
    <row r="832" spans="1:15" hidden="1"/>
    <row r="833" spans="1:15" hidden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M833" s="5"/>
      <c r="N833" s="5"/>
      <c r="O833" s="5"/>
    </row>
    <row r="834" spans="1:15" hidden="1"/>
    <row r="835" spans="1:15" hidden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M835" s="5"/>
      <c r="N835" s="5"/>
      <c r="O835" s="5"/>
    </row>
    <row r="836" spans="1:15" hidden="1"/>
    <row r="837" spans="1:15" hidden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M837" s="5"/>
      <c r="N837" s="5"/>
      <c r="O837" s="5"/>
    </row>
    <row r="838" spans="1:15" hidden="1"/>
    <row r="839" spans="1:15" hidden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M839" s="5"/>
      <c r="N839" s="5"/>
      <c r="O839" s="5"/>
    </row>
    <row r="840" spans="1:15" hidden="1"/>
    <row r="841" spans="1:15" hidden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M841" s="5"/>
      <c r="N841" s="5"/>
      <c r="O841" s="5"/>
    </row>
    <row r="842" spans="1:15" hidden="1"/>
    <row r="843" spans="1:15" hidden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M843" s="5"/>
      <c r="N843" s="5"/>
      <c r="O843" s="5"/>
    </row>
    <row r="844" spans="1:15" hidden="1"/>
    <row r="845" spans="1:15" hidden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M845" s="5"/>
      <c r="N845" s="5"/>
      <c r="O845" s="5"/>
    </row>
    <row r="846" spans="1:15" hidden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M846" s="5"/>
      <c r="N846" s="5"/>
      <c r="O846" s="5"/>
    </row>
    <row r="847" spans="1:15" hidden="1"/>
    <row r="848" spans="1:15" hidden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M848" s="5"/>
      <c r="N848" s="5"/>
      <c r="O848" s="5"/>
    </row>
    <row r="849" spans="1:15" hidden="1"/>
    <row r="850" spans="1:15" hidden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M850" s="5"/>
      <c r="N850" s="5"/>
      <c r="O850" s="5"/>
    </row>
    <row r="851" spans="1:15" hidden="1"/>
    <row r="852" spans="1:15" hidden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M852" s="5"/>
      <c r="N852" s="5"/>
      <c r="O852" s="5"/>
    </row>
    <row r="853" spans="1:15" hidden="1"/>
    <row r="854" spans="1:15" hidden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M854" s="5"/>
      <c r="N854" s="5"/>
      <c r="O854" s="5"/>
    </row>
    <row r="855" spans="1:15" hidden="1"/>
    <row r="856" spans="1:15" hidden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M856" s="5"/>
      <c r="N856" s="5"/>
      <c r="O856" s="5"/>
    </row>
    <row r="857" spans="1:15" hidden="1"/>
    <row r="858" spans="1:15" hidden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M858" s="5"/>
      <c r="N858" s="5"/>
      <c r="O858" s="5"/>
    </row>
    <row r="859" spans="1:15" hidden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M859" s="5"/>
      <c r="N859" s="5"/>
      <c r="O859" s="5"/>
    </row>
    <row r="860" spans="1:15" hidden="1"/>
    <row r="861" spans="1:15" hidden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M861" s="5"/>
      <c r="N861" s="5"/>
      <c r="O861" s="5"/>
    </row>
    <row r="862" spans="1:15" hidden="1"/>
    <row r="863" spans="1:15" hidden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M863" s="5"/>
      <c r="N863" s="5"/>
      <c r="O863" s="5"/>
    </row>
    <row r="864" spans="1:15" hidden="1"/>
    <row r="865" spans="1:15" hidden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M865" s="5"/>
      <c r="N865" s="5"/>
      <c r="O865" s="5"/>
    </row>
    <row r="866" spans="1:15" hidden="1"/>
    <row r="867" spans="1:15" hidden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M867" s="5"/>
      <c r="N867" s="5"/>
      <c r="O867" s="5"/>
    </row>
    <row r="868" spans="1:15" hidden="1"/>
    <row r="869" spans="1:15" hidden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M869" s="5"/>
      <c r="N869" s="5"/>
      <c r="O869" s="5"/>
    </row>
    <row r="870" spans="1:15" hidden="1"/>
    <row r="871" spans="1:15" hidden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M871" s="5"/>
      <c r="N871" s="5"/>
      <c r="O871" s="5"/>
    </row>
    <row r="872" spans="1:15" hidden="1"/>
    <row r="873" spans="1:15" hidden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M873" s="5"/>
      <c r="N873" s="5"/>
      <c r="O873" s="5"/>
    </row>
    <row r="874" spans="1:15" hidden="1"/>
    <row r="875" spans="1:15" hidden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M875" s="5"/>
      <c r="N875" s="5"/>
      <c r="O875" s="5"/>
    </row>
    <row r="876" spans="1:15" hidden="1"/>
    <row r="877" spans="1:15" hidden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M877" s="5"/>
      <c r="N877" s="5"/>
      <c r="O877" s="5"/>
    </row>
    <row r="878" spans="1:15" hidden="1"/>
    <row r="879" spans="1:1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M879" s="5"/>
      <c r="N879" s="5"/>
      <c r="O879" s="5"/>
    </row>
    <row r="881" spans="12:12" s="5" customFormat="1">
      <c r="L881" s="38"/>
    </row>
    <row r="883" spans="12:12" s="5" customFormat="1">
      <c r="L883" s="38"/>
    </row>
    <row r="885" spans="12:12" s="5" customFormat="1">
      <c r="L885" s="38"/>
    </row>
    <row r="887" spans="12:12" s="5" customFormat="1">
      <c r="L887" s="38"/>
    </row>
    <row r="889" spans="12:12" s="5" customFormat="1">
      <c r="L889" s="38"/>
    </row>
    <row r="891" spans="12:12" s="5" customFormat="1">
      <c r="L891" s="38"/>
    </row>
    <row r="893" spans="12:12" s="5" customFormat="1">
      <c r="L893" s="38"/>
    </row>
    <row r="894" spans="12:12" s="5" customFormat="1">
      <c r="L894" s="38"/>
    </row>
    <row r="895" spans="12:12" s="5" customFormat="1">
      <c r="L895" s="38"/>
    </row>
    <row r="897" spans="12:12" s="5" customFormat="1">
      <c r="L897" s="38"/>
    </row>
    <row r="899" spans="12:12" s="5" customFormat="1">
      <c r="L899" s="38"/>
    </row>
    <row r="901" spans="12:12" s="5" customFormat="1">
      <c r="L901" s="38"/>
    </row>
    <row r="903" spans="12:12" s="5" customFormat="1">
      <c r="L903" s="38"/>
    </row>
    <row r="904" spans="12:12" s="5" customFormat="1">
      <c r="L904" s="38"/>
    </row>
    <row r="905" spans="12:12" s="5" customFormat="1">
      <c r="L905" s="38"/>
    </row>
    <row r="907" spans="12:12" s="5" customFormat="1">
      <c r="L907" s="38"/>
    </row>
    <row r="909" spans="12:12" s="5" customFormat="1">
      <c r="L909" s="38"/>
    </row>
    <row r="911" spans="12:12" s="5" customFormat="1">
      <c r="L911" s="38"/>
    </row>
    <row r="913" spans="12:12" s="5" customFormat="1">
      <c r="L913" s="38"/>
    </row>
    <row r="914" spans="12:12" s="5" customFormat="1">
      <c r="L914" s="38"/>
    </row>
    <row r="915" spans="12:12" s="5" customFormat="1">
      <c r="L915" s="38"/>
    </row>
    <row r="916" spans="12:12" s="5" customFormat="1">
      <c r="L916" s="38"/>
    </row>
    <row r="917" spans="12:12" s="5" customFormat="1">
      <c r="L917" s="38"/>
    </row>
    <row r="918" spans="12:12" s="5" customFormat="1">
      <c r="L918" s="38"/>
    </row>
    <row r="919" spans="12:12" s="5" customFormat="1">
      <c r="L919" s="38"/>
    </row>
    <row r="920" spans="12:12" s="5" customFormat="1">
      <c r="L920" s="38"/>
    </row>
    <row r="921" spans="12:12" s="5" customFormat="1">
      <c r="L921" s="38"/>
    </row>
    <row r="922" spans="12:12" s="5" customFormat="1">
      <c r="L922" s="38"/>
    </row>
    <row r="924" spans="12:12" s="5" customFormat="1">
      <c r="L924" s="38"/>
    </row>
    <row r="925" spans="12:12" s="5" customFormat="1">
      <c r="L925" s="38"/>
    </row>
    <row r="926" spans="12:12" s="5" customFormat="1">
      <c r="L926" s="38"/>
    </row>
    <row r="927" spans="12:12" s="5" customFormat="1">
      <c r="L927" s="38"/>
    </row>
    <row r="928" spans="12:12" s="5" customFormat="1">
      <c r="L928" s="38"/>
    </row>
    <row r="929" spans="12:12" s="5" customFormat="1">
      <c r="L929" s="38"/>
    </row>
    <row r="930" spans="12:12" s="5" customFormat="1">
      <c r="L930" s="38"/>
    </row>
    <row r="932" spans="12:12" s="5" customFormat="1">
      <c r="L932" s="38"/>
    </row>
    <row r="934" spans="12:12" s="5" customFormat="1">
      <c r="L934" s="38"/>
    </row>
    <row r="936" spans="12:12" s="5" customFormat="1">
      <c r="L936" s="38"/>
    </row>
    <row r="938" spans="12:12" s="5" customFormat="1">
      <c r="L938" s="38"/>
    </row>
    <row r="939" spans="12:12" s="5" customFormat="1">
      <c r="L939" s="38"/>
    </row>
    <row r="940" spans="12:12" s="5" customFormat="1">
      <c r="L940" s="38"/>
    </row>
    <row r="941" spans="12:12" s="5" customFormat="1">
      <c r="L941" s="38"/>
    </row>
    <row r="942" spans="12:12" s="5" customFormat="1">
      <c r="L942" s="38"/>
    </row>
    <row r="943" spans="12:12" s="5" customFormat="1">
      <c r="L943" s="38"/>
    </row>
    <row r="944" spans="12:12" s="5" customFormat="1">
      <c r="L944" s="38"/>
    </row>
    <row r="945" spans="12:12" s="5" customFormat="1">
      <c r="L945" s="38"/>
    </row>
    <row r="946" spans="12:12" s="5" customFormat="1">
      <c r="L946" s="38"/>
    </row>
    <row r="947" spans="12:12" s="5" customFormat="1">
      <c r="L947" s="38"/>
    </row>
    <row r="948" spans="12:12" s="5" customFormat="1">
      <c r="L948" s="38"/>
    </row>
    <row r="949" spans="12:12" s="5" customFormat="1">
      <c r="L949" s="38"/>
    </row>
    <row r="950" spans="12:12" s="5" customFormat="1">
      <c r="L950" s="38"/>
    </row>
    <row r="951" spans="12:12" s="5" customFormat="1">
      <c r="L951" s="38"/>
    </row>
    <row r="952" spans="12:12" s="5" customFormat="1">
      <c r="L952" s="38"/>
    </row>
    <row r="953" spans="12:12" s="5" customFormat="1">
      <c r="L953" s="38"/>
    </row>
    <row r="954" spans="12:12" s="5" customFormat="1">
      <c r="L954" s="38"/>
    </row>
    <row r="955" spans="12:12" s="5" customFormat="1">
      <c r="L955" s="38"/>
    </row>
    <row r="957" spans="12:12" s="5" customFormat="1">
      <c r="L957" s="38"/>
    </row>
    <row r="959" spans="12:12" s="5" customFormat="1">
      <c r="L959" s="38"/>
    </row>
    <row r="961" spans="12:12" s="5" customFormat="1">
      <c r="L961" s="38"/>
    </row>
    <row r="962" spans="12:12" s="5" customFormat="1">
      <c r="L962" s="38"/>
    </row>
    <row r="964" spans="12:12" s="5" customFormat="1">
      <c r="L964" s="38"/>
    </row>
    <row r="966" spans="12:12" s="5" customFormat="1">
      <c r="L966" s="38"/>
    </row>
    <row r="968" spans="12:12" s="5" customFormat="1">
      <c r="L968" s="38"/>
    </row>
    <row r="969" spans="12:12" s="5" customFormat="1">
      <c r="L969" s="38"/>
    </row>
    <row r="970" spans="12:12" s="5" customFormat="1">
      <c r="L970" s="38"/>
    </row>
    <row r="971" spans="12:12" s="5" customFormat="1">
      <c r="L971" s="38"/>
    </row>
    <row r="972" spans="12:12" s="5" customFormat="1">
      <c r="L972" s="38"/>
    </row>
    <row r="973" spans="12:12" s="5" customFormat="1">
      <c r="L973" s="38"/>
    </row>
    <row r="975" spans="12:12" s="5" customFormat="1">
      <c r="L975" s="38"/>
    </row>
    <row r="977" spans="12:12" s="5" customFormat="1">
      <c r="L977" s="38"/>
    </row>
    <row r="979" spans="12:12" s="5" customFormat="1">
      <c r="L979" s="38"/>
    </row>
    <row r="980" spans="12:12" s="5" customFormat="1">
      <c r="L980" s="38"/>
    </row>
    <row r="982" spans="12:12" s="5" customFormat="1">
      <c r="L982" s="38"/>
    </row>
    <row r="983" spans="12:12" s="5" customFormat="1">
      <c r="L983" s="38"/>
    </row>
    <row r="985" spans="12:12" s="5" customFormat="1">
      <c r="L985" s="38"/>
    </row>
    <row r="986" spans="12:12" s="5" customFormat="1">
      <c r="L986" s="38"/>
    </row>
    <row r="987" spans="12:12" s="5" customFormat="1">
      <c r="L987" s="38"/>
    </row>
    <row r="989" spans="12:12" s="5" customFormat="1">
      <c r="L989" s="38"/>
    </row>
    <row r="990" spans="12:12" s="5" customFormat="1">
      <c r="L990" s="38"/>
    </row>
    <row r="991" spans="12:12" s="5" customFormat="1">
      <c r="L991" s="38"/>
    </row>
    <row r="993" spans="12:12" s="5" customFormat="1">
      <c r="L993" s="38"/>
    </row>
    <row r="994" spans="12:12" s="5" customFormat="1">
      <c r="L994" s="38"/>
    </row>
    <row r="996" spans="12:12" s="5" customFormat="1">
      <c r="L996" s="38"/>
    </row>
    <row r="998" spans="12:12" s="5" customFormat="1">
      <c r="L998" s="38"/>
    </row>
    <row r="1000" spans="12:12" s="5" customFormat="1">
      <c r="L1000" s="38"/>
    </row>
    <row r="1001" spans="12:12" s="5" customFormat="1">
      <c r="L1001" s="38"/>
    </row>
    <row r="1003" spans="12:12" s="5" customFormat="1">
      <c r="L1003" s="38"/>
    </row>
    <row r="1005" spans="12:12" s="5" customFormat="1">
      <c r="L1005" s="38"/>
    </row>
    <row r="1007" spans="12:12" s="5" customFormat="1">
      <c r="L1007" s="38"/>
    </row>
    <row r="1009" spans="12:12" s="5" customFormat="1">
      <c r="L1009" s="38"/>
    </row>
    <row r="1010" spans="12:12" s="5" customFormat="1">
      <c r="L1010" s="38"/>
    </row>
    <row r="1011" spans="12:12" s="5" customFormat="1">
      <c r="L1011" s="38"/>
    </row>
    <row r="1013" spans="12:12" s="5" customFormat="1">
      <c r="L1013" s="38"/>
    </row>
    <row r="1015" spans="12:12" s="5" customFormat="1">
      <c r="L1015" s="38"/>
    </row>
    <row r="1016" spans="12:12" s="5" customFormat="1">
      <c r="L1016" s="38"/>
    </row>
    <row r="1017" spans="12:12" s="5" customFormat="1">
      <c r="L1017" s="38"/>
    </row>
    <row r="1019" spans="12:12" s="5" customFormat="1">
      <c r="L1019" s="38"/>
    </row>
    <row r="1021" spans="12:12" s="5" customFormat="1">
      <c r="L1021" s="38"/>
    </row>
    <row r="1023" spans="12:12" s="5" customFormat="1">
      <c r="L1023" s="38"/>
    </row>
    <row r="1025" spans="12:12" s="5" customFormat="1">
      <c r="L1025" s="38"/>
    </row>
    <row r="1027" spans="12:12" s="5" customFormat="1">
      <c r="L1027" s="38"/>
    </row>
    <row r="1029" spans="12:12" s="5" customFormat="1">
      <c r="L1029" s="38"/>
    </row>
    <row r="1031" spans="12:12" s="5" customFormat="1">
      <c r="L1031" s="38"/>
    </row>
    <row r="1033" spans="12:12" s="5" customFormat="1">
      <c r="L1033" s="38"/>
    </row>
    <row r="1035" spans="12:12" s="5" customFormat="1">
      <c r="L1035" s="38"/>
    </row>
    <row r="1037" spans="12:12" s="5" customFormat="1">
      <c r="L1037" s="38"/>
    </row>
    <row r="1038" spans="12:12" s="5" customFormat="1">
      <c r="L1038" s="38"/>
    </row>
    <row r="1040" spans="12:12" s="5" customFormat="1">
      <c r="L1040" s="38"/>
    </row>
    <row r="1042" spans="12:12" s="5" customFormat="1">
      <c r="L1042" s="38"/>
    </row>
    <row r="1044" spans="12:12" s="5" customFormat="1">
      <c r="L1044" s="38"/>
    </row>
    <row r="1045" spans="12:12" s="5" customFormat="1">
      <c r="L1045" s="38"/>
    </row>
    <row r="1047" spans="12:12" s="5" customFormat="1">
      <c r="L1047" s="38"/>
    </row>
    <row r="1048" spans="12:12" s="5" customFormat="1">
      <c r="L1048" s="38"/>
    </row>
    <row r="1050" spans="12:12" s="5" customFormat="1">
      <c r="L1050" s="38"/>
    </row>
    <row r="1052" spans="12:12" s="5" customFormat="1">
      <c r="L1052" s="38"/>
    </row>
    <row r="1054" spans="12:12" s="5" customFormat="1">
      <c r="L1054" s="38"/>
    </row>
    <row r="1055" spans="12:12" s="5" customFormat="1">
      <c r="L1055" s="38"/>
    </row>
    <row r="1056" spans="12:12" s="5" customFormat="1">
      <c r="L1056" s="38"/>
    </row>
    <row r="1058" spans="12:12" s="5" customFormat="1">
      <c r="L1058" s="38"/>
    </row>
    <row r="1059" spans="12:12" s="5" customFormat="1">
      <c r="L1059" s="38"/>
    </row>
    <row r="1061" spans="12:12" s="5" customFormat="1">
      <c r="L1061" s="38"/>
    </row>
    <row r="1062" spans="12:12" s="5" customFormat="1">
      <c r="L1062" s="38"/>
    </row>
    <row r="1063" spans="12:12" s="5" customFormat="1">
      <c r="L1063" s="38"/>
    </row>
    <row r="1065" spans="12:12" s="5" customFormat="1">
      <c r="L1065" s="38"/>
    </row>
    <row r="1067" spans="12:12" s="5" customFormat="1">
      <c r="L1067" s="38"/>
    </row>
    <row r="1069" spans="12:12" s="5" customFormat="1">
      <c r="L1069" s="38"/>
    </row>
    <row r="1071" spans="12:12" s="5" customFormat="1">
      <c r="L1071" s="38"/>
    </row>
    <row r="1072" spans="12:12" s="5" customFormat="1">
      <c r="L1072" s="38"/>
    </row>
    <row r="1073" spans="12:12" s="5" customFormat="1">
      <c r="L1073" s="38"/>
    </row>
    <row r="1074" spans="12:12" s="5" customFormat="1">
      <c r="L1074" s="38"/>
    </row>
    <row r="1075" spans="12:12" s="5" customFormat="1">
      <c r="L1075" s="38"/>
    </row>
    <row r="1077" spans="12:12" s="5" customFormat="1">
      <c r="L1077" s="38"/>
    </row>
    <row r="1078" spans="12:12" s="5" customFormat="1">
      <c r="L1078" s="38"/>
    </row>
    <row r="1079" spans="12:12" s="5" customFormat="1">
      <c r="L1079" s="38"/>
    </row>
    <row r="1081" spans="12:12" s="5" customFormat="1">
      <c r="L1081" s="38"/>
    </row>
    <row r="1082" spans="12:12" s="5" customFormat="1">
      <c r="L1082" s="38"/>
    </row>
    <row r="1083" spans="12:12" s="5" customFormat="1">
      <c r="L1083" s="38"/>
    </row>
    <row r="1085" spans="12:12" s="5" customFormat="1">
      <c r="L1085" s="38"/>
    </row>
    <row r="1087" spans="12:12" s="5" customFormat="1">
      <c r="L1087" s="38"/>
    </row>
    <row r="1089" spans="12:12" s="5" customFormat="1">
      <c r="L1089" s="38"/>
    </row>
    <row r="1091" spans="12:12" s="5" customFormat="1">
      <c r="L1091" s="38"/>
    </row>
    <row r="1093" spans="12:12" s="5" customFormat="1">
      <c r="L1093" s="38"/>
    </row>
    <row r="1095" spans="12:12" s="5" customFormat="1">
      <c r="L1095" s="38"/>
    </row>
    <row r="1097" spans="12:12" s="5" customFormat="1">
      <c r="L1097" s="38"/>
    </row>
    <row r="1099" spans="12:12" s="5" customFormat="1">
      <c r="L1099" s="38"/>
    </row>
    <row r="1100" spans="12:12" s="5" customFormat="1">
      <c r="L1100" s="38"/>
    </row>
    <row r="1102" spans="12:12" s="5" customFormat="1">
      <c r="L1102" s="38"/>
    </row>
    <row r="1103" spans="12:12" s="5" customFormat="1">
      <c r="L1103" s="38"/>
    </row>
    <row r="1105" spans="12:12" s="5" customFormat="1">
      <c r="L1105" s="38"/>
    </row>
    <row r="1107" spans="12:12" s="5" customFormat="1">
      <c r="L1107" s="38"/>
    </row>
    <row r="1109" spans="12:12" s="5" customFormat="1">
      <c r="L1109" s="38"/>
    </row>
    <row r="1111" spans="12:12" s="5" customFormat="1">
      <c r="L1111" s="38"/>
    </row>
    <row r="1112" spans="12:12" s="5" customFormat="1">
      <c r="L1112" s="38"/>
    </row>
    <row r="1113" spans="12:12" s="5" customFormat="1">
      <c r="L1113" s="38"/>
    </row>
    <row r="1114" spans="12:12" s="5" customFormat="1">
      <c r="L1114" s="38"/>
    </row>
    <row r="1115" spans="12:12" s="5" customFormat="1">
      <c r="L1115" s="38"/>
    </row>
    <row r="1116" spans="12:12" s="5" customFormat="1">
      <c r="L1116" s="38"/>
    </row>
    <row r="1117" spans="12:12" s="5" customFormat="1">
      <c r="L1117" s="38"/>
    </row>
    <row r="1119" spans="12:12" s="5" customFormat="1">
      <c r="L1119" s="38"/>
    </row>
    <row r="1121" spans="12:12" s="5" customFormat="1">
      <c r="L1121" s="38"/>
    </row>
    <row r="1123" spans="12:12" s="5" customFormat="1">
      <c r="L1123" s="38"/>
    </row>
    <row r="1125" spans="12:12" s="5" customFormat="1">
      <c r="L1125" s="38"/>
    </row>
    <row r="1126" spans="12:12" s="5" customFormat="1">
      <c r="L1126" s="38"/>
    </row>
    <row r="1128" spans="12:12" s="5" customFormat="1">
      <c r="L1128" s="38"/>
    </row>
    <row r="1130" spans="12:12" s="5" customFormat="1">
      <c r="L1130" s="38"/>
    </row>
    <row r="1132" spans="12:12" s="5" customFormat="1">
      <c r="L1132" s="38"/>
    </row>
    <row r="1134" spans="12:12" s="5" customFormat="1">
      <c r="L1134" s="38"/>
    </row>
    <row r="1136" spans="12:12" s="5" customFormat="1">
      <c r="L1136" s="38"/>
    </row>
    <row r="1138" spans="12:12" s="5" customFormat="1">
      <c r="L1138" s="38"/>
    </row>
    <row r="1140" spans="12:12" s="5" customFormat="1">
      <c r="L1140" s="38"/>
    </row>
    <row r="1141" spans="12:12" s="5" customFormat="1">
      <c r="L1141" s="38"/>
    </row>
    <row r="1143" spans="12:12" s="5" customFormat="1">
      <c r="L1143" s="38"/>
    </row>
    <row r="1145" spans="12:12" s="5" customFormat="1">
      <c r="L1145" s="38"/>
    </row>
    <row r="1146" spans="12:12" s="5" customFormat="1">
      <c r="L1146" s="38"/>
    </row>
    <row r="1148" spans="12:12" s="5" customFormat="1">
      <c r="L1148" s="38"/>
    </row>
    <row r="1149" spans="12:12" s="5" customFormat="1">
      <c r="L1149" s="38"/>
    </row>
    <row r="1150" spans="12:12" s="5" customFormat="1">
      <c r="L1150" s="38"/>
    </row>
    <row r="1151" spans="12:12" s="5" customFormat="1">
      <c r="L1151" s="38"/>
    </row>
    <row r="1152" spans="12:12" s="5" customFormat="1">
      <c r="L1152" s="38"/>
    </row>
    <row r="1154" spans="12:12" s="5" customFormat="1">
      <c r="L1154" s="38"/>
    </row>
    <row r="1156" spans="12:12" s="5" customFormat="1">
      <c r="L1156" s="38"/>
    </row>
    <row r="1158" spans="12:12" s="5" customFormat="1">
      <c r="L1158" s="38"/>
    </row>
    <row r="1160" spans="12:12" s="5" customFormat="1">
      <c r="L1160" s="38"/>
    </row>
    <row r="1162" spans="12:12" s="5" customFormat="1">
      <c r="L1162" s="38"/>
    </row>
    <row r="1164" spans="12:12" s="5" customFormat="1">
      <c r="L1164" s="38"/>
    </row>
    <row r="1165" spans="12:12" s="5" customFormat="1">
      <c r="L1165" s="38"/>
    </row>
    <row r="1166" spans="12:12" s="5" customFormat="1">
      <c r="L1166" s="38"/>
    </row>
    <row r="1168" spans="12:12" s="5" customFormat="1">
      <c r="L1168" s="38"/>
    </row>
    <row r="1170" spans="12:12" s="5" customFormat="1">
      <c r="L1170" s="38"/>
    </row>
    <row r="1172" spans="12:12" s="5" customFormat="1">
      <c r="L1172" s="38"/>
    </row>
    <row r="1174" spans="12:12" s="5" customFormat="1">
      <c r="L1174" s="38"/>
    </row>
    <row r="1176" spans="12:12" s="5" customFormat="1">
      <c r="L1176" s="38"/>
    </row>
    <row r="1178" spans="12:12" s="5" customFormat="1">
      <c r="L1178" s="38"/>
    </row>
    <row r="1180" spans="12:12" s="5" customFormat="1">
      <c r="L1180" s="38"/>
    </row>
    <row r="1181" spans="12:12" s="5" customFormat="1">
      <c r="L1181" s="38"/>
    </row>
    <row r="1183" spans="12:12" s="5" customFormat="1">
      <c r="L1183" s="38"/>
    </row>
    <row r="1185" spans="12:12" s="5" customFormat="1">
      <c r="L1185" s="38"/>
    </row>
    <row r="1187" spans="12:12" s="5" customFormat="1">
      <c r="L1187" s="38"/>
    </row>
    <row r="1189" spans="12:12" s="5" customFormat="1">
      <c r="L1189" s="38"/>
    </row>
    <row r="1191" spans="12:12" s="5" customFormat="1">
      <c r="L1191" s="38"/>
    </row>
    <row r="1193" spans="12:12" s="5" customFormat="1">
      <c r="L1193" s="38"/>
    </row>
    <row r="1194" spans="12:12" s="5" customFormat="1">
      <c r="L1194" s="38"/>
    </row>
    <row r="1196" spans="12:12" s="5" customFormat="1">
      <c r="L1196" s="38"/>
    </row>
    <row r="1198" spans="12:12" s="5" customFormat="1">
      <c r="L1198" s="38"/>
    </row>
    <row r="1200" spans="12:12" s="5" customFormat="1">
      <c r="L1200" s="38"/>
    </row>
    <row r="1202" spans="12:12" s="5" customFormat="1">
      <c r="L1202" s="38"/>
    </row>
    <row r="1204" spans="12:12" s="5" customFormat="1">
      <c r="L1204" s="38"/>
    </row>
    <row r="1206" spans="12:12" s="5" customFormat="1">
      <c r="L1206" s="38"/>
    </row>
    <row r="1208" spans="12:12" s="5" customFormat="1">
      <c r="L1208" s="38"/>
    </row>
    <row r="1210" spans="12:12" s="5" customFormat="1">
      <c r="L1210" s="38"/>
    </row>
    <row r="1212" spans="12:12" s="5" customFormat="1">
      <c r="L1212" s="38"/>
    </row>
    <row r="1214" spans="12:12" s="5" customFormat="1">
      <c r="L1214" s="38"/>
    </row>
    <row r="1216" spans="12:12" s="5" customFormat="1">
      <c r="L1216" s="38"/>
    </row>
    <row r="1218" spans="12:12" s="5" customFormat="1">
      <c r="L1218" s="38"/>
    </row>
    <row r="1220" spans="12:12" s="5" customFormat="1">
      <c r="L1220" s="38"/>
    </row>
    <row r="1222" spans="12:12" s="5" customFormat="1">
      <c r="L1222" s="38"/>
    </row>
    <row r="1224" spans="12:12" s="5" customFormat="1">
      <c r="L1224" s="38"/>
    </row>
    <row r="1226" spans="12:12" s="5" customFormat="1">
      <c r="L1226" s="38"/>
    </row>
    <row r="1228" spans="12:12" s="5" customFormat="1">
      <c r="L1228" s="38"/>
    </row>
    <row r="1229" spans="12:12" s="5" customFormat="1">
      <c r="L1229" s="38"/>
    </row>
    <row r="1230" spans="12:12" s="5" customFormat="1">
      <c r="L1230" s="38"/>
    </row>
    <row r="1232" spans="12:12" s="5" customFormat="1">
      <c r="L1232" s="38"/>
    </row>
    <row r="1234" spans="12:12" s="5" customFormat="1">
      <c r="L1234" s="38"/>
    </row>
    <row r="1236" spans="12:12" s="5" customFormat="1">
      <c r="L1236" s="38"/>
    </row>
    <row r="1238" spans="12:12" s="5" customFormat="1">
      <c r="L1238" s="38"/>
    </row>
    <row r="1239" spans="12:12" s="5" customFormat="1">
      <c r="L1239" s="38"/>
    </row>
    <row r="1240" spans="12:12" s="5" customFormat="1">
      <c r="L1240" s="38"/>
    </row>
    <row r="1242" spans="12:12" s="5" customFormat="1">
      <c r="L1242" s="38"/>
    </row>
    <row r="1244" spans="12:12" s="5" customFormat="1">
      <c r="L1244" s="38"/>
    </row>
    <row r="1246" spans="12:12" s="5" customFormat="1">
      <c r="L1246" s="38"/>
    </row>
    <row r="1248" spans="12:12" s="5" customFormat="1">
      <c r="L1248" s="38"/>
    </row>
    <row r="1249" spans="12:12" s="5" customFormat="1">
      <c r="L1249" s="38"/>
    </row>
    <row r="1250" spans="12:12" s="5" customFormat="1">
      <c r="L1250" s="38"/>
    </row>
    <row r="1251" spans="12:12" s="5" customFormat="1">
      <c r="L1251" s="38"/>
    </row>
    <row r="1252" spans="12:12" s="5" customFormat="1">
      <c r="L1252" s="38"/>
    </row>
    <row r="1253" spans="12:12" s="5" customFormat="1">
      <c r="L1253" s="38"/>
    </row>
    <row r="1254" spans="12:12" s="5" customFormat="1">
      <c r="L1254" s="38"/>
    </row>
    <row r="1255" spans="12:12" s="5" customFormat="1">
      <c r="L1255" s="38"/>
    </row>
    <row r="1256" spans="12:12" s="5" customFormat="1">
      <c r="L1256" s="38"/>
    </row>
    <row r="1257" spans="12:12" s="5" customFormat="1">
      <c r="L1257" s="38"/>
    </row>
    <row r="1259" spans="12:12" s="5" customFormat="1">
      <c r="L1259" s="38"/>
    </row>
    <row r="1260" spans="12:12" s="5" customFormat="1">
      <c r="L1260" s="38"/>
    </row>
    <row r="1261" spans="12:12" s="5" customFormat="1">
      <c r="L1261" s="38"/>
    </row>
    <row r="1262" spans="12:12" s="5" customFormat="1">
      <c r="L1262" s="38"/>
    </row>
    <row r="1263" spans="12:12" s="5" customFormat="1">
      <c r="L1263" s="38"/>
    </row>
    <row r="1264" spans="12:12" s="5" customFormat="1">
      <c r="L1264" s="38"/>
    </row>
    <row r="1265" spans="12:12" s="5" customFormat="1">
      <c r="L1265" s="38"/>
    </row>
    <row r="1267" spans="12:12" s="5" customFormat="1">
      <c r="L1267" s="38"/>
    </row>
    <row r="1269" spans="12:12" s="5" customFormat="1">
      <c r="L1269" s="38"/>
    </row>
    <row r="1271" spans="12:12" s="5" customFormat="1">
      <c r="L1271" s="38"/>
    </row>
    <row r="1273" spans="12:12" s="5" customFormat="1">
      <c r="L1273" s="38"/>
    </row>
    <row r="1274" spans="12:12" s="5" customFormat="1">
      <c r="L1274" s="38"/>
    </row>
    <row r="1275" spans="12:12" s="5" customFormat="1">
      <c r="L1275" s="38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09375" defaultRowHeight="15.6"/>
  <cols>
    <col min="1" max="1" width="17.33203125" style="122" hidden="1" customWidth="1"/>
    <col min="2" max="2" width="3.33203125" style="116" hidden="1" customWidth="1"/>
    <col min="3" max="3" width="4.44140625" style="117" hidden="1" customWidth="1"/>
    <col min="4" max="4" width="3.33203125" style="118" hidden="1" customWidth="1"/>
    <col min="5" max="5" width="3.33203125" style="119" hidden="1" customWidth="1"/>
    <col min="6" max="6" width="3.33203125" style="120" hidden="1" customWidth="1"/>
    <col min="7" max="7" width="5.5546875" style="121" hidden="1" customWidth="1"/>
    <col min="8" max="8" width="5.6640625" style="6" bestFit="1" customWidth="1"/>
    <col min="9" max="9" width="3.109375" style="40" customWidth="1"/>
    <col min="10" max="10" width="2.44140625" style="41" customWidth="1"/>
    <col min="11" max="11" width="2.109375" style="42" customWidth="1"/>
    <col min="12" max="12" width="51.5546875" style="38" customWidth="1"/>
    <col min="13" max="13" width="5.33203125" style="39" customWidth="1"/>
    <col min="14" max="14" width="16.6640625" style="39" customWidth="1"/>
    <col min="15" max="15" width="16.109375" style="39" customWidth="1"/>
    <col min="16" max="16" width="14.6640625" style="5" customWidth="1"/>
    <col min="17" max="17" width="9.109375" style="5"/>
    <col min="18" max="18" width="9.5546875" style="5" bestFit="1" customWidth="1"/>
    <col min="19" max="19" width="14.44140625" style="5" bestFit="1" customWidth="1"/>
    <col min="20" max="16384" width="9.109375" style="5"/>
  </cols>
  <sheetData>
    <row r="1" spans="1:22">
      <c r="A1" s="5"/>
      <c r="B1" s="236"/>
      <c r="C1" s="5"/>
      <c r="D1" s="237"/>
      <c r="E1" s="237"/>
      <c r="F1" s="237"/>
      <c r="G1" s="237"/>
      <c r="H1" s="237"/>
      <c r="I1" s="5"/>
      <c r="J1" s="5"/>
      <c r="K1" s="562"/>
      <c r="L1" s="562"/>
      <c r="M1" s="562"/>
      <c r="N1" s="493" t="s">
        <v>744</v>
      </c>
      <c r="O1" s="493"/>
      <c r="P1" s="493"/>
    </row>
    <row r="2" spans="1:22">
      <c r="A2" s="5"/>
      <c r="B2" s="236"/>
      <c r="C2" s="5"/>
      <c r="D2" s="237"/>
      <c r="E2" s="237"/>
      <c r="F2" s="237"/>
      <c r="G2" s="237"/>
      <c r="H2" s="237"/>
      <c r="I2" s="5"/>
      <c r="J2" s="5"/>
      <c r="K2" s="562"/>
      <c r="L2" s="562"/>
      <c r="M2" s="562"/>
      <c r="N2" s="493" t="s">
        <v>622</v>
      </c>
      <c r="O2" s="493"/>
      <c r="P2" s="493"/>
    </row>
    <row r="3" spans="1:22">
      <c r="A3" s="5"/>
      <c r="B3" s="236"/>
      <c r="C3" s="5"/>
      <c r="D3" s="237"/>
      <c r="E3" s="237"/>
      <c r="F3" s="237" t="s">
        <v>784</v>
      </c>
      <c r="G3" s="237"/>
      <c r="H3" s="237"/>
      <c r="I3" s="5"/>
      <c r="J3" s="5"/>
      <c r="K3" s="562"/>
      <c r="L3" s="562"/>
      <c r="M3" s="562"/>
      <c r="N3" s="493" t="s">
        <v>937</v>
      </c>
      <c r="O3" s="493"/>
      <c r="P3" s="493"/>
    </row>
    <row r="4" spans="1:22">
      <c r="A4" s="5"/>
      <c r="B4" s="236"/>
      <c r="C4" s="5"/>
      <c r="D4" s="237"/>
      <c r="E4" s="237"/>
      <c r="F4" s="237"/>
      <c r="G4" s="237"/>
      <c r="H4" s="237"/>
      <c r="I4" s="5"/>
      <c r="J4" s="5"/>
      <c r="K4" s="562"/>
      <c r="L4" s="562"/>
      <c r="M4" s="562"/>
      <c r="N4" s="493" t="s">
        <v>936</v>
      </c>
      <c r="O4" s="493"/>
      <c r="P4" s="493"/>
    </row>
    <row r="5" spans="1:22">
      <c r="A5" s="5"/>
      <c r="B5" s="236"/>
      <c r="C5" s="5"/>
      <c r="D5" s="237"/>
      <c r="E5" s="237"/>
      <c r="F5" s="237"/>
      <c r="G5" s="237"/>
      <c r="H5" s="237"/>
      <c r="I5" s="5"/>
      <c r="J5" s="5"/>
      <c r="K5" s="562"/>
      <c r="L5" s="562"/>
      <c r="M5" s="562"/>
      <c r="N5" s="566" t="s">
        <v>589</v>
      </c>
      <c r="O5" s="566"/>
      <c r="P5" s="566"/>
    </row>
    <row r="6" spans="1:22">
      <c r="A6" s="236" t="s">
        <v>745</v>
      </c>
      <c r="B6" s="236"/>
      <c r="C6" s="5"/>
      <c r="D6" s="237"/>
      <c r="E6" s="237"/>
      <c r="F6" s="237"/>
      <c r="G6" s="237"/>
      <c r="H6" s="237"/>
      <c r="I6" s="5"/>
      <c r="J6" s="5"/>
      <c r="K6" s="5"/>
      <c r="L6" s="238"/>
      <c r="M6" s="238"/>
      <c r="N6" s="5"/>
      <c r="O6" s="5"/>
    </row>
    <row r="7" spans="1:22" ht="38.25" customHeight="1">
      <c r="A7" s="122" t="s">
        <v>490</v>
      </c>
      <c r="H7" s="535" t="s">
        <v>930</v>
      </c>
      <c r="I7" s="535"/>
      <c r="J7" s="535"/>
      <c r="K7" s="535"/>
      <c r="L7" s="535"/>
      <c r="M7" s="535"/>
      <c r="N7" s="535"/>
      <c r="O7" s="535"/>
      <c r="P7" s="535"/>
    </row>
    <row r="8" spans="1:22">
      <c r="A8" s="123"/>
      <c r="H8" s="137"/>
      <c r="I8" s="137"/>
      <c r="J8" s="137"/>
      <c r="K8" s="137"/>
      <c r="L8" s="137"/>
      <c r="M8" s="137"/>
      <c r="N8" s="137"/>
      <c r="O8" s="137"/>
    </row>
    <row r="9" spans="1:22">
      <c r="A9" s="123"/>
      <c r="I9" s="7"/>
      <c r="J9" s="43"/>
      <c r="K9" s="43"/>
      <c r="L9" s="8"/>
      <c r="M9" s="209"/>
      <c r="N9" s="234"/>
      <c r="O9" s="561" t="s">
        <v>97</v>
      </c>
      <c r="P9" s="561"/>
    </row>
    <row r="10" spans="1:22" ht="46.5" customHeight="1">
      <c r="A10" s="123"/>
      <c r="H10" s="516" t="s">
        <v>98</v>
      </c>
      <c r="I10" s="516" t="s">
        <v>99</v>
      </c>
      <c r="J10" s="519" t="s">
        <v>100</v>
      </c>
      <c r="K10" s="519" t="s">
        <v>101</v>
      </c>
      <c r="L10" s="522" t="s">
        <v>102</v>
      </c>
      <c r="M10" s="525" t="s">
        <v>103</v>
      </c>
      <c r="N10" s="498" t="s">
        <v>374</v>
      </c>
      <c r="O10" s="534" t="s">
        <v>375</v>
      </c>
      <c r="P10" s="534"/>
    </row>
    <row r="11" spans="1:22" s="10" customFormat="1" ht="29.25" customHeight="1">
      <c r="A11" s="123"/>
      <c r="B11" s="116"/>
      <c r="C11" s="117"/>
      <c r="D11" s="118"/>
      <c r="E11" s="119"/>
      <c r="F11" s="120"/>
      <c r="G11" s="121"/>
      <c r="H11" s="517"/>
      <c r="I11" s="517"/>
      <c r="J11" s="520"/>
      <c r="K11" s="520"/>
      <c r="L11" s="523"/>
      <c r="M11" s="526"/>
      <c r="N11" s="498"/>
      <c r="O11" s="2" t="s">
        <v>376</v>
      </c>
      <c r="P11" s="2" t="s">
        <v>377</v>
      </c>
    </row>
    <row r="12" spans="1:22" s="15" customFormat="1">
      <c r="A12" s="123"/>
      <c r="B12" s="124"/>
      <c r="C12" s="125"/>
      <c r="D12" s="126"/>
      <c r="E12" s="127"/>
      <c r="F12" s="128"/>
      <c r="G12" s="129"/>
      <c r="H12" s="135">
        <v>1</v>
      </c>
      <c r="I12" s="135">
        <v>2</v>
      </c>
      <c r="J12" s="135">
        <v>3</v>
      </c>
      <c r="K12" s="135">
        <v>4</v>
      </c>
      <c r="L12" s="135">
        <v>5</v>
      </c>
      <c r="M12" s="136">
        <v>6</v>
      </c>
      <c r="N12" s="12">
        <v>7</v>
      </c>
      <c r="O12" s="12">
        <v>8</v>
      </c>
      <c r="P12" s="12" t="s">
        <v>624</v>
      </c>
    </row>
    <row r="13" spans="1:22" s="161" customFormat="1" ht="30" customHeight="1">
      <c r="A13" s="122" t="str">
        <f t="shared" ref="A13:A86" si="0">CONCATENATE(B13,C13,D13,E13,F13,G13)</f>
        <v>71000000000000</v>
      </c>
      <c r="B13" s="124" t="s">
        <v>439</v>
      </c>
      <c r="C13" s="125" t="s">
        <v>441</v>
      </c>
      <c r="D13" s="126" t="s">
        <v>441</v>
      </c>
      <c r="E13" s="127" t="s">
        <v>441</v>
      </c>
      <c r="F13" s="128" t="s">
        <v>441</v>
      </c>
      <c r="G13" s="129" t="s">
        <v>440</v>
      </c>
      <c r="H13" s="171"/>
      <c r="I13" s="157"/>
      <c r="J13" s="158"/>
      <c r="K13" s="158"/>
      <c r="L13" s="159" t="s">
        <v>105</v>
      </c>
      <c r="M13" s="172"/>
      <c r="N13" s="160">
        <f>O13+P13-O767</f>
        <v>0</v>
      </c>
      <c r="O13" s="160">
        <f>+O14+O109+O141+O319+O406+O476+O489+O574+O669+O759</f>
        <v>0</v>
      </c>
      <c r="P13" s="160">
        <f>+P14+P109+P141+P319+P406+P476+P489+P574+P669+P759</f>
        <v>0</v>
      </c>
      <c r="R13" s="479"/>
      <c r="S13" s="438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81" customFormat="1" ht="30" customHeight="1">
      <c r="A14" s="122" t="str">
        <f t="shared" si="0"/>
        <v>71010000000000</v>
      </c>
      <c r="B14" s="124" t="s">
        <v>439</v>
      </c>
      <c r="C14" s="117" t="s">
        <v>106</v>
      </c>
      <c r="D14" s="118" t="s">
        <v>441</v>
      </c>
      <c r="E14" s="127" t="s">
        <v>441</v>
      </c>
      <c r="F14" s="128" t="s">
        <v>441</v>
      </c>
      <c r="G14" s="129" t="s">
        <v>440</v>
      </c>
      <c r="H14" s="173">
        <v>2100</v>
      </c>
      <c r="I14" s="212" t="s">
        <v>106</v>
      </c>
      <c r="J14" s="213">
        <v>0</v>
      </c>
      <c r="K14" s="213">
        <v>0</v>
      </c>
      <c r="L14" s="162" t="s">
        <v>107</v>
      </c>
      <c r="M14" s="174"/>
      <c r="N14" s="163">
        <f>+N16+N66+N84+N99</f>
        <v>0</v>
      </c>
      <c r="O14" s="163">
        <f>+O16+O66+O84+O99</f>
        <v>0</v>
      </c>
      <c r="P14" s="163">
        <f>+P16+P66+P84+P99</f>
        <v>0</v>
      </c>
      <c r="Q14" s="161"/>
      <c r="R14" s="161"/>
      <c r="S14" s="438"/>
      <c r="T14" s="161"/>
      <c r="U14" s="161"/>
      <c r="V14" s="161"/>
    </row>
    <row r="15" spans="1:22" s="23" customFormat="1" ht="15.75" customHeight="1">
      <c r="A15" s="122" t="str">
        <f t="shared" si="0"/>
        <v>71010000000001</v>
      </c>
      <c r="B15" s="124" t="s">
        <v>439</v>
      </c>
      <c r="C15" s="117" t="s">
        <v>106</v>
      </c>
      <c r="D15" s="118" t="s">
        <v>441</v>
      </c>
      <c r="E15" s="127" t="s">
        <v>441</v>
      </c>
      <c r="F15" s="128" t="s">
        <v>441</v>
      </c>
      <c r="G15" s="129" t="s">
        <v>96</v>
      </c>
      <c r="H15" s="17"/>
      <c r="I15" s="18"/>
      <c r="J15" s="19"/>
      <c r="K15" s="19"/>
      <c r="L15" s="20" t="s">
        <v>108</v>
      </c>
      <c r="M15" s="44"/>
      <c r="N15" s="190"/>
      <c r="O15" s="190"/>
      <c r="P15" s="190"/>
      <c r="Q15" s="161"/>
      <c r="R15" s="161"/>
      <c r="S15" s="438"/>
      <c r="T15" s="161"/>
      <c r="U15" s="161"/>
      <c r="V15" s="161"/>
    </row>
    <row r="16" spans="1:22" s="169" customFormat="1" ht="39.75" customHeight="1">
      <c r="A16" s="122" t="str">
        <f t="shared" si="0"/>
        <v>71010100000000</v>
      </c>
      <c r="B16" s="124" t="s">
        <v>439</v>
      </c>
      <c r="C16" s="117" t="s">
        <v>106</v>
      </c>
      <c r="D16" s="118" t="s">
        <v>106</v>
      </c>
      <c r="E16" s="127" t="s">
        <v>441</v>
      </c>
      <c r="F16" s="128" t="s">
        <v>441</v>
      </c>
      <c r="G16" s="129" t="s">
        <v>440</v>
      </c>
      <c r="H16" s="175">
        <v>2110</v>
      </c>
      <c r="I16" s="166" t="s">
        <v>106</v>
      </c>
      <c r="J16" s="167">
        <v>1</v>
      </c>
      <c r="K16" s="167">
        <v>0</v>
      </c>
      <c r="L16" s="168" t="s">
        <v>109</v>
      </c>
      <c r="M16" s="176"/>
      <c r="N16" s="188">
        <f>+N18+N60</f>
        <v>0</v>
      </c>
      <c r="O16" s="188">
        <f>+O18+O60</f>
        <v>0</v>
      </c>
      <c r="P16" s="188">
        <f>+P18+P60</f>
        <v>0</v>
      </c>
      <c r="Q16" s="161"/>
      <c r="R16" s="161"/>
      <c r="S16" s="438"/>
      <c r="T16" s="161"/>
      <c r="U16" s="161"/>
      <c r="V16" s="161"/>
    </row>
    <row r="17" spans="1:22" s="23" customFormat="1" ht="15.75" customHeight="1">
      <c r="A17" s="122" t="str">
        <f t="shared" si="0"/>
        <v>71010100000001</v>
      </c>
      <c r="B17" s="124" t="s">
        <v>439</v>
      </c>
      <c r="C17" s="117" t="s">
        <v>106</v>
      </c>
      <c r="D17" s="118" t="s">
        <v>106</v>
      </c>
      <c r="E17" s="127" t="s">
        <v>441</v>
      </c>
      <c r="F17" s="128" t="s">
        <v>441</v>
      </c>
      <c r="G17" s="129" t="s">
        <v>96</v>
      </c>
      <c r="H17" s="17"/>
      <c r="I17" s="18"/>
      <c r="J17" s="19"/>
      <c r="K17" s="19"/>
      <c r="L17" s="20" t="s">
        <v>110</v>
      </c>
      <c r="M17" s="35"/>
      <c r="N17" s="190"/>
      <c r="O17" s="190"/>
      <c r="P17" s="190"/>
      <c r="Q17" s="161"/>
      <c r="R17" s="161"/>
      <c r="S17" s="438"/>
      <c r="T17" s="161"/>
      <c r="U17" s="161"/>
      <c r="V17" s="161"/>
    </row>
    <row r="18" spans="1:22" s="156" customFormat="1" ht="15.75" customHeight="1">
      <c r="A18" s="122" t="str">
        <f t="shared" si="0"/>
        <v>71010101000000</v>
      </c>
      <c r="B18" s="124" t="s">
        <v>439</v>
      </c>
      <c r="C18" s="117" t="s">
        <v>106</v>
      </c>
      <c r="D18" s="118" t="s">
        <v>106</v>
      </c>
      <c r="E18" s="119" t="s">
        <v>106</v>
      </c>
      <c r="F18" s="128" t="s">
        <v>441</v>
      </c>
      <c r="G18" s="129" t="s">
        <v>440</v>
      </c>
      <c r="H18" s="151">
        <v>2111</v>
      </c>
      <c r="I18" s="152" t="s">
        <v>106</v>
      </c>
      <c r="J18" s="153">
        <v>1</v>
      </c>
      <c r="K18" s="153">
        <v>1</v>
      </c>
      <c r="L18" s="154" t="s">
        <v>363</v>
      </c>
      <c r="M18" s="155"/>
      <c r="N18" s="192">
        <f>+N20+N55</f>
        <v>0</v>
      </c>
      <c r="O18" s="192">
        <f>+O20+O55</f>
        <v>0</v>
      </c>
      <c r="P18" s="192">
        <f>+P20+P55</f>
        <v>0</v>
      </c>
      <c r="Q18" s="161"/>
      <c r="R18" s="161"/>
      <c r="S18" s="438"/>
      <c r="T18" s="161"/>
      <c r="U18" s="161"/>
      <c r="V18" s="161"/>
    </row>
    <row r="19" spans="1:22" ht="15.75" customHeight="1">
      <c r="A19" s="122" t="str">
        <f t="shared" si="0"/>
        <v>71010101000001</v>
      </c>
      <c r="B19" s="124" t="s">
        <v>439</v>
      </c>
      <c r="C19" s="117" t="s">
        <v>106</v>
      </c>
      <c r="D19" s="118" t="s">
        <v>106</v>
      </c>
      <c r="E19" s="119" t="s">
        <v>106</v>
      </c>
      <c r="F19" s="128" t="s">
        <v>441</v>
      </c>
      <c r="G19" s="129" t="s">
        <v>96</v>
      </c>
      <c r="H19" s="17"/>
      <c r="I19" s="25"/>
      <c r="J19" s="26"/>
      <c r="K19" s="26"/>
      <c r="L19" s="20" t="s">
        <v>108</v>
      </c>
      <c r="M19" s="44"/>
      <c r="N19" s="190"/>
      <c r="O19" s="190"/>
      <c r="P19" s="190"/>
      <c r="Q19" s="161"/>
      <c r="R19" s="161"/>
      <c r="S19" s="438"/>
      <c r="T19" s="161"/>
      <c r="U19" s="161"/>
      <c r="V19" s="161"/>
    </row>
    <row r="20" spans="1:22" s="115" customFormat="1" ht="15.75" customHeight="1">
      <c r="A20" s="122" t="str">
        <f t="shared" si="0"/>
        <v>71010101010000</v>
      </c>
      <c r="B20" s="124" t="s">
        <v>439</v>
      </c>
      <c r="C20" s="117" t="s">
        <v>106</v>
      </c>
      <c r="D20" s="118" t="s">
        <v>106</v>
      </c>
      <c r="E20" s="119" t="s">
        <v>106</v>
      </c>
      <c r="F20" s="128" t="s">
        <v>106</v>
      </c>
      <c r="G20" s="129" t="s">
        <v>440</v>
      </c>
      <c r="H20" s="146"/>
      <c r="I20" s="147"/>
      <c r="J20" s="148"/>
      <c r="K20" s="148"/>
      <c r="L20" s="27" t="s">
        <v>111</v>
      </c>
      <c r="M20" s="28"/>
      <c r="N20" s="197">
        <f>O20+P20</f>
        <v>0</v>
      </c>
      <c r="O20" s="197">
        <f>SUM(O21:O54)</f>
        <v>0</v>
      </c>
      <c r="P20" s="197">
        <f>SUM(P21:P54)</f>
        <v>0</v>
      </c>
      <c r="Q20" s="161"/>
      <c r="R20" s="161"/>
      <c r="S20" s="438"/>
      <c r="T20" s="161"/>
      <c r="U20" s="161"/>
      <c r="V20" s="161"/>
    </row>
    <row r="21" spans="1:22" s="23" customFormat="1" ht="15.75" customHeight="1">
      <c r="A21" s="122" t="str">
        <f t="shared" si="0"/>
        <v>71010101014111</v>
      </c>
      <c r="B21" s="124" t="s">
        <v>439</v>
      </c>
      <c r="C21" s="117" t="s">
        <v>106</v>
      </c>
      <c r="D21" s="118" t="s">
        <v>106</v>
      </c>
      <c r="E21" s="119" t="s">
        <v>106</v>
      </c>
      <c r="F21" s="128" t="s">
        <v>106</v>
      </c>
      <c r="G21" s="129">
        <v>4111</v>
      </c>
      <c r="H21" s="25"/>
      <c r="I21" s="25"/>
      <c r="J21" s="26"/>
      <c r="K21" s="26"/>
      <c r="L21" s="36" t="s">
        <v>112</v>
      </c>
      <c r="M21" s="12">
        <v>4111</v>
      </c>
      <c r="N21" s="183">
        <f>O21+P21</f>
        <v>0</v>
      </c>
      <c r="O21" s="183"/>
      <c r="P21" s="183"/>
      <c r="Q21" s="161"/>
      <c r="R21" s="161"/>
      <c r="S21" s="438"/>
      <c r="T21" s="161"/>
      <c r="U21" s="161"/>
      <c r="V21" s="161"/>
    </row>
    <row r="22" spans="1:22" ht="25.5" customHeight="1">
      <c r="A22" s="122" t="str">
        <f t="shared" si="0"/>
        <v>71010101014112</v>
      </c>
      <c r="B22" s="124" t="s">
        <v>439</v>
      </c>
      <c r="C22" s="117" t="s">
        <v>106</v>
      </c>
      <c r="D22" s="118" t="s">
        <v>106</v>
      </c>
      <c r="E22" s="119" t="s">
        <v>106</v>
      </c>
      <c r="F22" s="128" t="s">
        <v>106</v>
      </c>
      <c r="G22" s="129">
        <v>4112</v>
      </c>
      <c r="H22" s="25"/>
      <c r="I22" s="25"/>
      <c r="J22" s="26"/>
      <c r="K22" s="26"/>
      <c r="L22" s="36" t="s">
        <v>113</v>
      </c>
      <c r="M22" s="12">
        <v>4112</v>
      </c>
      <c r="N22" s="183">
        <f t="shared" ref="N22:N59" si="1">O22+P22</f>
        <v>0</v>
      </c>
      <c r="O22" s="183"/>
      <c r="P22" s="183"/>
      <c r="Q22" s="161"/>
      <c r="R22" s="161"/>
      <c r="S22" s="438"/>
      <c r="T22" s="161"/>
      <c r="U22" s="161"/>
      <c r="V22" s="161"/>
    </row>
    <row r="23" spans="1:22" s="23" customFormat="1" ht="15.75" customHeight="1">
      <c r="A23" s="122" t="str">
        <f t="shared" si="0"/>
        <v>71010101014212</v>
      </c>
      <c r="B23" s="124" t="s">
        <v>439</v>
      </c>
      <c r="C23" s="117" t="s">
        <v>106</v>
      </c>
      <c r="D23" s="118" t="s">
        <v>106</v>
      </c>
      <c r="E23" s="119" t="s">
        <v>106</v>
      </c>
      <c r="F23" s="120" t="s">
        <v>106</v>
      </c>
      <c r="G23" s="121">
        <v>4212</v>
      </c>
      <c r="H23" s="25"/>
      <c r="I23" s="25"/>
      <c r="J23" s="26"/>
      <c r="K23" s="26"/>
      <c r="L23" s="29" t="s">
        <v>114</v>
      </c>
      <c r="M23" s="12">
        <v>4212</v>
      </c>
      <c r="N23" s="183">
        <f t="shared" si="1"/>
        <v>0</v>
      </c>
      <c r="O23" s="405"/>
      <c r="P23" s="405"/>
      <c r="Q23" s="161"/>
      <c r="R23" s="161"/>
      <c r="S23" s="438"/>
      <c r="T23" s="161"/>
      <c r="U23" s="161"/>
      <c r="V23" s="161"/>
    </row>
    <row r="24" spans="1:22" ht="15.75" customHeight="1">
      <c r="A24" s="122" t="str">
        <f t="shared" si="0"/>
        <v>71010101014213</v>
      </c>
      <c r="B24" s="124" t="s">
        <v>439</v>
      </c>
      <c r="C24" s="117" t="s">
        <v>106</v>
      </c>
      <c r="D24" s="118" t="s">
        <v>106</v>
      </c>
      <c r="E24" s="119" t="s">
        <v>106</v>
      </c>
      <c r="F24" s="120" t="s">
        <v>106</v>
      </c>
      <c r="G24" s="121">
        <v>4213</v>
      </c>
      <c r="H24" s="25"/>
      <c r="I24" s="25"/>
      <c r="J24" s="26"/>
      <c r="K24" s="26"/>
      <c r="L24" s="30" t="s">
        <v>115</v>
      </c>
      <c r="M24" s="31">
        <v>4213</v>
      </c>
      <c r="N24" s="183">
        <f t="shared" si="1"/>
        <v>0</v>
      </c>
      <c r="O24" s="405"/>
      <c r="P24" s="405"/>
      <c r="Q24" s="161"/>
      <c r="R24" s="161"/>
      <c r="S24" s="438"/>
      <c r="T24" s="161"/>
      <c r="U24" s="161"/>
      <c r="V24" s="161"/>
    </row>
    <row r="25" spans="1:22" s="23" customFormat="1" ht="15.75" customHeight="1">
      <c r="A25" s="122" t="str">
        <f t="shared" si="0"/>
        <v>71010101014214</v>
      </c>
      <c r="B25" s="124" t="s">
        <v>439</v>
      </c>
      <c r="C25" s="117" t="s">
        <v>106</v>
      </c>
      <c r="D25" s="118" t="s">
        <v>106</v>
      </c>
      <c r="E25" s="119" t="s">
        <v>106</v>
      </c>
      <c r="F25" s="120" t="s">
        <v>106</v>
      </c>
      <c r="G25" s="121">
        <v>4214</v>
      </c>
      <c r="H25" s="25"/>
      <c r="I25" s="25"/>
      <c r="J25" s="26"/>
      <c r="K25" s="26"/>
      <c r="L25" s="30" t="s">
        <v>116</v>
      </c>
      <c r="M25" s="31">
        <v>4214</v>
      </c>
      <c r="N25" s="183">
        <f t="shared" si="1"/>
        <v>0</v>
      </c>
      <c r="O25" s="405"/>
      <c r="P25" s="405"/>
      <c r="Q25" s="161"/>
      <c r="R25" s="161"/>
      <c r="S25" s="438"/>
      <c r="T25" s="161"/>
      <c r="U25" s="161"/>
      <c r="V25" s="161"/>
    </row>
    <row r="26" spans="1:22" ht="15.75" customHeight="1">
      <c r="A26" s="122" t="str">
        <f t="shared" si="0"/>
        <v>71010101014215</v>
      </c>
      <c r="B26" s="124" t="s">
        <v>439</v>
      </c>
      <c r="C26" s="117" t="s">
        <v>106</v>
      </c>
      <c r="D26" s="118" t="s">
        <v>106</v>
      </c>
      <c r="E26" s="119" t="s">
        <v>106</v>
      </c>
      <c r="F26" s="120" t="s">
        <v>106</v>
      </c>
      <c r="G26" s="121">
        <v>4215</v>
      </c>
      <c r="H26" s="25"/>
      <c r="I26" s="25"/>
      <c r="J26" s="26"/>
      <c r="K26" s="26"/>
      <c r="L26" s="29" t="s">
        <v>117</v>
      </c>
      <c r="M26" s="12">
        <v>4215</v>
      </c>
      <c r="N26" s="183">
        <f t="shared" si="1"/>
        <v>0</v>
      </c>
      <c r="O26" s="405"/>
      <c r="P26" s="405"/>
      <c r="Q26" s="161"/>
      <c r="R26" s="161"/>
      <c r="S26" s="438"/>
      <c r="T26" s="161"/>
      <c r="U26" s="161"/>
      <c r="V26" s="161"/>
    </row>
    <row r="27" spans="1:22" ht="15.75" customHeight="1">
      <c r="A27" s="122" t="str">
        <f t="shared" si="0"/>
        <v>71010101014216</v>
      </c>
      <c r="B27" s="124" t="s">
        <v>439</v>
      </c>
      <c r="C27" s="117" t="s">
        <v>106</v>
      </c>
      <c r="D27" s="118" t="s">
        <v>106</v>
      </c>
      <c r="E27" s="119" t="s">
        <v>106</v>
      </c>
      <c r="F27" s="120" t="s">
        <v>106</v>
      </c>
      <c r="G27" s="121">
        <v>4216</v>
      </c>
      <c r="H27" s="25"/>
      <c r="I27" s="25"/>
      <c r="J27" s="26"/>
      <c r="K27" s="26"/>
      <c r="L27" s="29" t="s">
        <v>447</v>
      </c>
      <c r="M27" s="12">
        <v>4216</v>
      </c>
      <c r="N27" s="183">
        <f t="shared" si="1"/>
        <v>0</v>
      </c>
      <c r="O27" s="405"/>
      <c r="P27" s="405"/>
      <c r="Q27" s="161"/>
      <c r="R27" s="161"/>
      <c r="S27" s="438"/>
      <c r="T27" s="161"/>
      <c r="U27" s="161"/>
      <c r="V27" s="161"/>
    </row>
    <row r="28" spans="1:22" ht="15.75" customHeight="1">
      <c r="A28" s="122" t="str">
        <f t="shared" si="0"/>
        <v>71010101014222</v>
      </c>
      <c r="B28" s="124" t="s">
        <v>439</v>
      </c>
      <c r="C28" s="117" t="s">
        <v>106</v>
      </c>
      <c r="D28" s="118" t="s">
        <v>106</v>
      </c>
      <c r="E28" s="119" t="s">
        <v>106</v>
      </c>
      <c r="F28" s="120" t="s">
        <v>106</v>
      </c>
      <c r="G28" s="121">
        <v>4222</v>
      </c>
      <c r="H28" s="25"/>
      <c r="I28" s="25"/>
      <c r="J28" s="26"/>
      <c r="K28" s="26"/>
      <c r="L28" s="29" t="s">
        <v>392</v>
      </c>
      <c r="M28" s="12" t="s">
        <v>746</v>
      </c>
      <c r="N28" s="183">
        <f t="shared" si="1"/>
        <v>0</v>
      </c>
      <c r="O28" s="405"/>
      <c r="P28" s="405"/>
      <c r="Q28" s="161"/>
      <c r="R28" s="161"/>
      <c r="S28" s="438"/>
      <c r="T28" s="161"/>
      <c r="U28" s="161"/>
      <c r="V28" s="161"/>
    </row>
    <row r="29" spans="1:22" ht="15.75" customHeight="1">
      <c r="A29" s="122" t="str">
        <f t="shared" si="0"/>
        <v>71010101014231</v>
      </c>
      <c r="B29" s="124" t="s">
        <v>439</v>
      </c>
      <c r="C29" s="117" t="s">
        <v>106</v>
      </c>
      <c r="D29" s="118" t="s">
        <v>106</v>
      </c>
      <c r="E29" s="119" t="s">
        <v>106</v>
      </c>
      <c r="F29" s="120" t="s">
        <v>106</v>
      </c>
      <c r="G29" s="121">
        <v>4231</v>
      </c>
      <c r="H29" s="25"/>
      <c r="I29" s="25"/>
      <c r="J29" s="26"/>
      <c r="K29" s="26"/>
      <c r="L29" s="29" t="s">
        <v>119</v>
      </c>
      <c r="M29" s="12">
        <v>4222</v>
      </c>
      <c r="N29" s="183">
        <f t="shared" si="1"/>
        <v>0</v>
      </c>
      <c r="O29" s="405"/>
      <c r="P29" s="405"/>
      <c r="Q29" s="161"/>
      <c r="R29" s="161"/>
      <c r="S29" s="438"/>
      <c r="T29" s="161"/>
      <c r="U29" s="161"/>
      <c r="V29" s="161"/>
    </row>
    <row r="30" spans="1:22" ht="15.75" customHeight="1">
      <c r="A30" s="122" t="str">
        <f t="shared" si="0"/>
        <v>71010101014232</v>
      </c>
      <c r="B30" s="124" t="s">
        <v>439</v>
      </c>
      <c r="C30" s="117" t="s">
        <v>106</v>
      </c>
      <c r="D30" s="118" t="s">
        <v>106</v>
      </c>
      <c r="E30" s="119" t="s">
        <v>106</v>
      </c>
      <c r="F30" s="120" t="s">
        <v>106</v>
      </c>
      <c r="G30" s="121">
        <v>4232</v>
      </c>
      <c r="H30" s="25"/>
      <c r="I30" s="25"/>
      <c r="J30" s="26"/>
      <c r="K30" s="26"/>
      <c r="L30" s="29" t="s">
        <v>448</v>
      </c>
      <c r="M30" s="12">
        <v>4231</v>
      </c>
      <c r="N30" s="183">
        <f t="shared" si="1"/>
        <v>0</v>
      </c>
      <c r="O30" s="405"/>
      <c r="P30" s="405"/>
      <c r="Q30" s="161"/>
      <c r="R30" s="161"/>
      <c r="S30" s="438"/>
      <c r="T30" s="161"/>
      <c r="U30" s="161"/>
      <c r="V30" s="161"/>
    </row>
    <row r="31" spans="1:22" ht="25.5" customHeight="1">
      <c r="A31" s="122" t="str">
        <f t="shared" si="0"/>
        <v>71010101014233</v>
      </c>
      <c r="B31" s="124" t="s">
        <v>439</v>
      </c>
      <c r="C31" s="117" t="s">
        <v>106</v>
      </c>
      <c r="D31" s="118" t="s">
        <v>106</v>
      </c>
      <c r="E31" s="119" t="s">
        <v>106</v>
      </c>
      <c r="F31" s="120" t="s">
        <v>106</v>
      </c>
      <c r="G31" s="121">
        <v>4233</v>
      </c>
      <c r="H31" s="25"/>
      <c r="I31" s="25"/>
      <c r="J31" s="26"/>
      <c r="K31" s="26"/>
      <c r="L31" s="29" t="s">
        <v>121</v>
      </c>
      <c r="M31" s="12">
        <v>4232</v>
      </c>
      <c r="N31" s="183">
        <f t="shared" si="1"/>
        <v>0</v>
      </c>
      <c r="O31" s="405"/>
      <c r="P31" s="405"/>
      <c r="Q31" s="161"/>
      <c r="R31" s="161"/>
      <c r="S31" s="438"/>
      <c r="T31" s="161"/>
      <c r="U31" s="161"/>
      <c r="V31" s="161"/>
    </row>
    <row r="32" spans="1:22" ht="15.75" customHeight="1">
      <c r="A32" s="122" t="str">
        <f t="shared" si="0"/>
        <v>71010101014234</v>
      </c>
      <c r="B32" s="124" t="s">
        <v>439</v>
      </c>
      <c r="C32" s="117" t="s">
        <v>106</v>
      </c>
      <c r="D32" s="118" t="s">
        <v>106</v>
      </c>
      <c r="E32" s="119" t="s">
        <v>106</v>
      </c>
      <c r="F32" s="120" t="s">
        <v>106</v>
      </c>
      <c r="G32" s="121">
        <v>4234</v>
      </c>
      <c r="H32" s="25"/>
      <c r="I32" s="25"/>
      <c r="J32" s="26"/>
      <c r="K32" s="26"/>
      <c r="L32" s="29" t="s">
        <v>449</v>
      </c>
      <c r="M32" s="12">
        <v>4233</v>
      </c>
      <c r="N32" s="183">
        <f t="shared" si="1"/>
        <v>0</v>
      </c>
      <c r="O32" s="405"/>
      <c r="P32" s="405"/>
      <c r="Q32" s="161"/>
      <c r="R32" s="161"/>
      <c r="S32" s="438"/>
      <c r="T32" s="161"/>
      <c r="U32" s="161"/>
      <c r="V32" s="161"/>
    </row>
    <row r="33" spans="1:22" ht="15.75" customHeight="1">
      <c r="A33" s="122" t="str">
        <f t="shared" si="0"/>
        <v>71010101014235</v>
      </c>
      <c r="B33" s="124" t="s">
        <v>439</v>
      </c>
      <c r="C33" s="117" t="s">
        <v>106</v>
      </c>
      <c r="D33" s="118" t="s">
        <v>106</v>
      </c>
      <c r="E33" s="119" t="s">
        <v>106</v>
      </c>
      <c r="F33" s="120" t="s">
        <v>106</v>
      </c>
      <c r="G33" s="121">
        <v>4235</v>
      </c>
      <c r="H33" s="25"/>
      <c r="I33" s="25"/>
      <c r="J33" s="26"/>
      <c r="K33" s="26"/>
      <c r="L33" s="29" t="s">
        <v>122</v>
      </c>
      <c r="M33" s="12">
        <v>4234</v>
      </c>
      <c r="N33" s="183">
        <f t="shared" si="1"/>
        <v>0</v>
      </c>
      <c r="O33" s="405"/>
      <c r="P33" s="405"/>
      <c r="Q33" s="161"/>
      <c r="R33" s="161"/>
      <c r="S33" s="438"/>
      <c r="T33" s="161"/>
      <c r="U33" s="161"/>
      <c r="V33" s="161"/>
    </row>
    <row r="34" spans="1:22" ht="15.75" customHeight="1">
      <c r="B34" s="124"/>
      <c r="H34" s="25"/>
      <c r="I34" s="25"/>
      <c r="J34" s="26"/>
      <c r="K34" s="26"/>
      <c r="L34" s="29" t="s">
        <v>123</v>
      </c>
      <c r="M34" s="12">
        <v>4235</v>
      </c>
      <c r="N34" s="183">
        <f t="shared" si="1"/>
        <v>0</v>
      </c>
      <c r="O34" s="405"/>
      <c r="P34" s="405"/>
      <c r="Q34" s="161"/>
      <c r="R34" s="161"/>
      <c r="S34" s="438"/>
      <c r="T34" s="161"/>
      <c r="U34" s="161"/>
      <c r="V34" s="161"/>
    </row>
    <row r="35" spans="1:22" ht="15.75" customHeight="1">
      <c r="A35" s="122" t="str">
        <f t="shared" si="0"/>
        <v>71010101014237</v>
      </c>
      <c r="B35" s="124" t="s">
        <v>439</v>
      </c>
      <c r="C35" s="117" t="s">
        <v>106</v>
      </c>
      <c r="D35" s="118" t="s">
        <v>106</v>
      </c>
      <c r="E35" s="119" t="s">
        <v>106</v>
      </c>
      <c r="F35" s="120" t="s">
        <v>106</v>
      </c>
      <c r="G35" s="121">
        <v>4237</v>
      </c>
      <c r="H35" s="25"/>
      <c r="I35" s="25"/>
      <c r="J35" s="26"/>
      <c r="K35" s="26"/>
      <c r="L35" s="29" t="s">
        <v>124</v>
      </c>
      <c r="M35" s="12">
        <v>4237</v>
      </c>
      <c r="N35" s="183">
        <f t="shared" si="1"/>
        <v>0</v>
      </c>
      <c r="O35" s="405"/>
      <c r="P35" s="405"/>
      <c r="Q35" s="161"/>
      <c r="R35" s="161"/>
      <c r="S35" s="438"/>
      <c r="T35" s="161"/>
      <c r="U35" s="161"/>
      <c r="V35" s="161"/>
    </row>
    <row r="36" spans="1:22" ht="15.75" customHeight="1">
      <c r="A36" s="122" t="str">
        <f t="shared" si="0"/>
        <v>71010101014239</v>
      </c>
      <c r="B36" s="124" t="s">
        <v>439</v>
      </c>
      <c r="C36" s="117" t="s">
        <v>106</v>
      </c>
      <c r="D36" s="118" t="s">
        <v>106</v>
      </c>
      <c r="E36" s="119" t="s">
        <v>106</v>
      </c>
      <c r="F36" s="120" t="s">
        <v>106</v>
      </c>
      <c r="G36" s="121">
        <v>4239</v>
      </c>
      <c r="H36" s="25"/>
      <c r="I36" s="25"/>
      <c r="J36" s="26"/>
      <c r="K36" s="26"/>
      <c r="L36" s="29" t="s">
        <v>125</v>
      </c>
      <c r="M36" s="12">
        <v>4239</v>
      </c>
      <c r="N36" s="183">
        <f t="shared" si="1"/>
        <v>0</v>
      </c>
      <c r="O36" s="405"/>
      <c r="P36" s="405"/>
      <c r="Q36" s="161"/>
      <c r="R36" s="161"/>
      <c r="S36" s="438"/>
      <c r="T36" s="161"/>
      <c r="U36" s="161"/>
      <c r="V36" s="161"/>
    </row>
    <row r="37" spans="1:22" ht="15.75" customHeight="1">
      <c r="A37" s="122" t="str">
        <f t="shared" si="0"/>
        <v>71010101014241</v>
      </c>
      <c r="B37" s="124" t="s">
        <v>439</v>
      </c>
      <c r="C37" s="117" t="s">
        <v>106</v>
      </c>
      <c r="D37" s="118" t="s">
        <v>106</v>
      </c>
      <c r="E37" s="119" t="s">
        <v>106</v>
      </c>
      <c r="F37" s="120" t="s">
        <v>106</v>
      </c>
      <c r="G37" s="121">
        <v>4241</v>
      </c>
      <c r="H37" s="25"/>
      <c r="I37" s="25"/>
      <c r="J37" s="26"/>
      <c r="K37" s="26"/>
      <c r="L37" s="29" t="s">
        <v>126</v>
      </c>
      <c r="M37" s="12">
        <v>4241</v>
      </c>
      <c r="N37" s="183">
        <f t="shared" si="1"/>
        <v>0</v>
      </c>
      <c r="O37" s="405"/>
      <c r="P37" s="405"/>
      <c r="Q37" s="161"/>
      <c r="R37" s="161"/>
      <c r="S37" s="438"/>
      <c r="T37" s="161"/>
      <c r="U37" s="161"/>
      <c r="V37" s="161"/>
    </row>
    <row r="38" spans="1:22" ht="25.5" customHeight="1">
      <c r="A38" s="122" t="str">
        <f t="shared" si="0"/>
        <v>71010101014252</v>
      </c>
      <c r="B38" s="124" t="s">
        <v>439</v>
      </c>
      <c r="C38" s="117" t="s">
        <v>106</v>
      </c>
      <c r="D38" s="118" t="s">
        <v>106</v>
      </c>
      <c r="E38" s="119" t="s">
        <v>106</v>
      </c>
      <c r="F38" s="120" t="s">
        <v>106</v>
      </c>
      <c r="G38" s="121">
        <v>4252</v>
      </c>
      <c r="H38" s="25"/>
      <c r="I38" s="25"/>
      <c r="J38" s="26"/>
      <c r="K38" s="26"/>
      <c r="L38" s="29" t="s">
        <v>127</v>
      </c>
      <c r="M38" s="12">
        <v>4252</v>
      </c>
      <c r="N38" s="183">
        <f t="shared" si="1"/>
        <v>0</v>
      </c>
      <c r="O38" s="405"/>
      <c r="P38" s="405"/>
      <c r="Q38" s="161"/>
      <c r="R38" s="161"/>
      <c r="S38" s="438"/>
      <c r="T38" s="161"/>
      <c r="U38" s="161"/>
      <c r="V38" s="161"/>
    </row>
    <row r="39" spans="1:22" ht="15.75" customHeight="1">
      <c r="A39" s="122" t="str">
        <f t="shared" si="0"/>
        <v>71010101014261</v>
      </c>
      <c r="B39" s="124" t="s">
        <v>439</v>
      </c>
      <c r="C39" s="117" t="s">
        <v>106</v>
      </c>
      <c r="D39" s="118" t="s">
        <v>106</v>
      </c>
      <c r="E39" s="119" t="s">
        <v>106</v>
      </c>
      <c r="F39" s="120" t="s">
        <v>106</v>
      </c>
      <c r="G39" s="121">
        <v>4261</v>
      </c>
      <c r="H39" s="25"/>
      <c r="I39" s="25"/>
      <c r="J39" s="26"/>
      <c r="K39" s="26"/>
      <c r="L39" s="30" t="s">
        <v>128</v>
      </c>
      <c r="M39" s="31">
        <v>4261</v>
      </c>
      <c r="N39" s="183">
        <f t="shared" si="1"/>
        <v>0</v>
      </c>
      <c r="O39" s="405"/>
      <c r="P39" s="405"/>
      <c r="Q39" s="161"/>
      <c r="R39" s="161"/>
      <c r="S39" s="438"/>
      <c r="T39" s="161"/>
      <c r="U39" s="161"/>
      <c r="V39" s="161"/>
    </row>
    <row r="40" spans="1:22" ht="15.75" customHeight="1">
      <c r="A40" s="122" t="str">
        <f t="shared" si="0"/>
        <v>71010101014264</v>
      </c>
      <c r="B40" s="124" t="s">
        <v>439</v>
      </c>
      <c r="C40" s="117" t="s">
        <v>106</v>
      </c>
      <c r="D40" s="118" t="s">
        <v>106</v>
      </c>
      <c r="E40" s="119" t="s">
        <v>106</v>
      </c>
      <c r="F40" s="120" t="s">
        <v>106</v>
      </c>
      <c r="G40" s="121">
        <v>4264</v>
      </c>
      <c r="H40" s="25"/>
      <c r="I40" s="25"/>
      <c r="J40" s="26"/>
      <c r="K40" s="26"/>
      <c r="L40" s="32" t="s">
        <v>129</v>
      </c>
      <c r="M40" s="48">
        <v>4264</v>
      </c>
      <c r="N40" s="183">
        <f t="shared" si="1"/>
        <v>0</v>
      </c>
      <c r="O40" s="405"/>
      <c r="P40" s="405"/>
      <c r="Q40" s="161"/>
      <c r="R40" s="161"/>
      <c r="S40" s="438"/>
      <c r="T40" s="161"/>
      <c r="U40" s="161"/>
      <c r="V40" s="161"/>
    </row>
    <row r="41" spans="1:22" ht="15.75" customHeight="1">
      <c r="A41" s="122" t="str">
        <f t="shared" si="0"/>
        <v>71010101014267</v>
      </c>
      <c r="B41" s="124" t="s">
        <v>439</v>
      </c>
      <c r="C41" s="117" t="s">
        <v>106</v>
      </c>
      <c r="D41" s="118" t="s">
        <v>106</v>
      </c>
      <c r="E41" s="119" t="s">
        <v>106</v>
      </c>
      <c r="F41" s="120" t="s">
        <v>106</v>
      </c>
      <c r="G41" s="121">
        <v>4267</v>
      </c>
      <c r="H41" s="25"/>
      <c r="I41" s="25"/>
      <c r="J41" s="26"/>
      <c r="K41" s="26"/>
      <c r="L41" s="32" t="s">
        <v>130</v>
      </c>
      <c r="M41" s="48">
        <v>4267</v>
      </c>
      <c r="N41" s="183">
        <f t="shared" si="1"/>
        <v>0</v>
      </c>
      <c r="O41" s="405"/>
      <c r="P41" s="405"/>
      <c r="Q41" s="161"/>
      <c r="R41" s="161"/>
      <c r="S41" s="438"/>
      <c r="T41" s="161"/>
      <c r="U41" s="161"/>
      <c r="V41" s="161"/>
    </row>
    <row r="42" spans="1:22" ht="15.75" customHeight="1">
      <c r="A42" s="122" t="str">
        <f t="shared" si="0"/>
        <v>71010101014269</v>
      </c>
      <c r="B42" s="124" t="s">
        <v>439</v>
      </c>
      <c r="C42" s="117" t="s">
        <v>106</v>
      </c>
      <c r="D42" s="118" t="s">
        <v>106</v>
      </c>
      <c r="E42" s="119" t="s">
        <v>106</v>
      </c>
      <c r="F42" s="120" t="s">
        <v>106</v>
      </c>
      <c r="G42" s="121">
        <v>4269</v>
      </c>
      <c r="H42" s="25"/>
      <c r="I42" s="25"/>
      <c r="J42" s="26"/>
      <c r="K42" s="26"/>
      <c r="L42" s="32" t="s">
        <v>364</v>
      </c>
      <c r="M42" s="48">
        <v>4269</v>
      </c>
      <c r="N42" s="183">
        <f t="shared" si="1"/>
        <v>0</v>
      </c>
      <c r="O42" s="405"/>
      <c r="P42" s="405"/>
      <c r="Q42" s="161"/>
      <c r="R42" s="161"/>
      <c r="S42" s="438"/>
      <c r="T42" s="161"/>
      <c r="U42" s="161"/>
      <c r="V42" s="161"/>
    </row>
    <row r="43" spans="1:22" ht="25.5" customHeight="1">
      <c r="A43" s="122" t="str">
        <f t="shared" si="0"/>
        <v>71010101014511</v>
      </c>
      <c r="B43" s="124" t="s">
        <v>439</v>
      </c>
      <c r="C43" s="117" t="s">
        <v>106</v>
      </c>
      <c r="D43" s="118" t="s">
        <v>106</v>
      </c>
      <c r="E43" s="119" t="s">
        <v>106</v>
      </c>
      <c r="F43" s="128" t="s">
        <v>106</v>
      </c>
      <c r="G43" s="129">
        <v>4511</v>
      </c>
      <c r="H43" s="25"/>
      <c r="I43" s="25"/>
      <c r="J43" s="26"/>
      <c r="K43" s="26"/>
      <c r="L43" s="29" t="s">
        <v>131</v>
      </c>
      <c r="M43" s="12">
        <v>4511</v>
      </c>
      <c r="N43" s="183">
        <f t="shared" si="1"/>
        <v>0</v>
      </c>
      <c r="O43" s="405"/>
      <c r="P43" s="405"/>
      <c r="Q43" s="161"/>
      <c r="R43" s="161"/>
      <c r="S43" s="438"/>
      <c r="T43" s="161"/>
      <c r="U43" s="161"/>
      <c r="V43" s="161"/>
    </row>
    <row r="44" spans="1:22" ht="15.75" customHeight="1">
      <c r="B44" s="124"/>
      <c r="F44" s="128"/>
      <c r="G44" s="129"/>
      <c r="H44" s="25"/>
      <c r="I44" s="25"/>
      <c r="J44" s="26"/>
      <c r="K44" s="26"/>
      <c r="L44" s="32" t="s">
        <v>747</v>
      </c>
      <c r="M44" s="33">
        <v>4638</v>
      </c>
      <c r="N44" s="183">
        <f t="shared" si="1"/>
        <v>0</v>
      </c>
      <c r="O44" s="405"/>
      <c r="P44" s="405"/>
      <c r="Q44" s="161"/>
      <c r="R44" s="161"/>
      <c r="S44" s="438"/>
      <c r="T44" s="161"/>
      <c r="U44" s="161"/>
      <c r="V44" s="161"/>
    </row>
    <row r="45" spans="1:22" ht="15.75" customHeight="1">
      <c r="A45" s="122" t="str">
        <f t="shared" si="0"/>
        <v>71010101014729</v>
      </c>
      <c r="B45" s="124" t="s">
        <v>439</v>
      </c>
      <c r="C45" s="117" t="s">
        <v>106</v>
      </c>
      <c r="D45" s="118" t="s">
        <v>106</v>
      </c>
      <c r="E45" s="119" t="s">
        <v>106</v>
      </c>
      <c r="F45" s="120" t="s">
        <v>106</v>
      </c>
      <c r="G45" s="121">
        <v>4729</v>
      </c>
      <c r="H45" s="25"/>
      <c r="I45" s="25"/>
      <c r="J45" s="26"/>
      <c r="K45" s="26"/>
      <c r="L45" s="32" t="s">
        <v>167</v>
      </c>
      <c r="M45" s="33">
        <v>4639</v>
      </c>
      <c r="N45" s="183">
        <f t="shared" si="1"/>
        <v>0</v>
      </c>
      <c r="O45" s="405"/>
      <c r="P45" s="405"/>
      <c r="Q45" s="161"/>
      <c r="R45" s="161"/>
      <c r="S45" s="438"/>
      <c r="T45" s="161"/>
      <c r="U45" s="161"/>
      <c r="V45" s="161"/>
    </row>
    <row r="46" spans="1:22" ht="15.75" customHeight="1">
      <c r="A46" s="122" t="str">
        <f t="shared" si="0"/>
        <v>71010101014823</v>
      </c>
      <c r="B46" s="124" t="s">
        <v>439</v>
      </c>
      <c r="C46" s="117" t="s">
        <v>106</v>
      </c>
      <c r="D46" s="118" t="s">
        <v>106</v>
      </c>
      <c r="E46" s="119" t="s">
        <v>106</v>
      </c>
      <c r="F46" s="120" t="s">
        <v>106</v>
      </c>
      <c r="G46" s="121">
        <v>4823</v>
      </c>
      <c r="H46" s="25"/>
      <c r="I46" s="25"/>
      <c r="J46" s="26"/>
      <c r="K46" s="26"/>
      <c r="L46" s="29" t="s">
        <v>132</v>
      </c>
      <c r="M46" s="12">
        <v>4729</v>
      </c>
      <c r="N46" s="183">
        <f t="shared" ref="N46:N47" si="2">O46+P46</f>
        <v>0</v>
      </c>
      <c r="O46" s="405"/>
      <c r="P46" s="405"/>
      <c r="Q46" s="161"/>
      <c r="R46" s="161"/>
      <c r="S46" s="438"/>
      <c r="T46" s="161"/>
      <c r="U46" s="161"/>
      <c r="V46" s="161"/>
    </row>
    <row r="47" spans="1:22" ht="15.75" customHeight="1">
      <c r="B47" s="124"/>
      <c r="H47" s="25"/>
      <c r="I47" s="25"/>
      <c r="J47" s="26"/>
      <c r="K47" s="26"/>
      <c r="L47" s="29" t="s">
        <v>858</v>
      </c>
      <c r="M47" s="12" t="s">
        <v>88</v>
      </c>
      <c r="N47" s="183">
        <f t="shared" si="2"/>
        <v>0</v>
      </c>
      <c r="O47" s="405"/>
      <c r="P47" s="405"/>
      <c r="Q47" s="161"/>
      <c r="R47" s="161"/>
      <c r="S47" s="438"/>
      <c r="T47" s="161"/>
      <c r="U47" s="161"/>
      <c r="V47" s="161"/>
    </row>
    <row r="48" spans="1:22" ht="15.75" customHeight="1">
      <c r="A48" s="122" t="str">
        <f t="shared" si="0"/>
        <v>71010101014861</v>
      </c>
      <c r="B48" s="124" t="s">
        <v>439</v>
      </c>
      <c r="C48" s="117" t="s">
        <v>106</v>
      </c>
      <c r="D48" s="118" t="s">
        <v>106</v>
      </c>
      <c r="E48" s="119" t="s">
        <v>106</v>
      </c>
      <c r="F48" s="120" t="s">
        <v>106</v>
      </c>
      <c r="G48" s="121">
        <v>4861</v>
      </c>
      <c r="H48" s="25"/>
      <c r="I48" s="25"/>
      <c r="J48" s="26"/>
      <c r="K48" s="26"/>
      <c r="L48" s="29" t="s">
        <v>133</v>
      </c>
      <c r="M48" s="12">
        <v>4823</v>
      </c>
      <c r="N48" s="183">
        <f t="shared" si="1"/>
        <v>0</v>
      </c>
      <c r="O48" s="405"/>
      <c r="P48" s="405"/>
      <c r="Q48" s="161"/>
      <c r="R48" s="161"/>
      <c r="S48" s="438"/>
      <c r="T48" s="161"/>
      <c r="U48" s="161"/>
      <c r="V48" s="161"/>
    </row>
    <row r="49" spans="1:22" ht="15.75" customHeight="1">
      <c r="A49" s="122" t="str">
        <f t="shared" si="0"/>
        <v>71010101015121</v>
      </c>
      <c r="B49" s="124" t="s">
        <v>439</v>
      </c>
      <c r="C49" s="117" t="s">
        <v>106</v>
      </c>
      <c r="D49" s="118" t="s">
        <v>106</v>
      </c>
      <c r="E49" s="119" t="s">
        <v>106</v>
      </c>
      <c r="F49" s="120" t="s">
        <v>106</v>
      </c>
      <c r="G49" s="121">
        <v>5121</v>
      </c>
      <c r="H49" s="25"/>
      <c r="I49" s="25"/>
      <c r="J49" s="26"/>
      <c r="K49" s="26"/>
      <c r="L49" s="32" t="s">
        <v>134</v>
      </c>
      <c r="M49" s="48">
        <v>4861</v>
      </c>
      <c r="N49" s="183">
        <f t="shared" si="1"/>
        <v>0</v>
      </c>
      <c r="O49" s="405"/>
      <c r="P49" s="405"/>
      <c r="Q49" s="161"/>
      <c r="R49" s="161"/>
      <c r="S49" s="438"/>
      <c r="T49" s="161"/>
      <c r="U49" s="161"/>
      <c r="V49" s="161"/>
    </row>
    <row r="50" spans="1:22" ht="15.75" customHeight="1">
      <c r="A50" s="122" t="str">
        <f t="shared" si="0"/>
        <v>71010101015122</v>
      </c>
      <c r="B50" s="124" t="s">
        <v>439</v>
      </c>
      <c r="C50" s="117" t="s">
        <v>106</v>
      </c>
      <c r="D50" s="118" t="s">
        <v>106</v>
      </c>
      <c r="E50" s="119" t="s">
        <v>106</v>
      </c>
      <c r="F50" s="120" t="s">
        <v>106</v>
      </c>
      <c r="G50" s="121">
        <v>5122</v>
      </c>
      <c r="H50" s="25"/>
      <c r="I50" s="25"/>
      <c r="J50" s="26"/>
      <c r="K50" s="26"/>
      <c r="L50" s="29" t="s">
        <v>135</v>
      </c>
      <c r="M50" s="12">
        <v>5121</v>
      </c>
      <c r="N50" s="183">
        <f t="shared" si="1"/>
        <v>0</v>
      </c>
      <c r="O50" s="405"/>
      <c r="P50" s="405"/>
      <c r="Q50" s="161"/>
      <c r="R50" s="161"/>
      <c r="S50" s="438"/>
      <c r="T50" s="161"/>
      <c r="U50" s="161"/>
      <c r="V50" s="161"/>
    </row>
    <row r="51" spans="1:22" ht="15.75" customHeight="1">
      <c r="A51" s="122" t="str">
        <f t="shared" si="0"/>
        <v>71010101015129</v>
      </c>
      <c r="B51" s="124" t="s">
        <v>439</v>
      </c>
      <c r="C51" s="117" t="s">
        <v>106</v>
      </c>
      <c r="D51" s="118" t="s">
        <v>106</v>
      </c>
      <c r="E51" s="119" t="s">
        <v>106</v>
      </c>
      <c r="F51" s="120" t="s">
        <v>106</v>
      </c>
      <c r="G51" s="121">
        <v>5129</v>
      </c>
      <c r="H51" s="25"/>
      <c r="I51" s="25"/>
      <c r="J51" s="26"/>
      <c r="K51" s="26"/>
      <c r="L51" s="29" t="s">
        <v>136</v>
      </c>
      <c r="M51" s="12">
        <v>5122</v>
      </c>
      <c r="N51" s="183">
        <f t="shared" si="1"/>
        <v>0</v>
      </c>
      <c r="O51" s="405"/>
      <c r="P51" s="405"/>
      <c r="Q51" s="161"/>
      <c r="R51" s="161"/>
      <c r="S51" s="438"/>
      <c r="T51" s="161"/>
      <c r="U51" s="161"/>
      <c r="V51" s="161"/>
    </row>
    <row r="52" spans="1:22" ht="15.75" customHeight="1">
      <c r="A52" s="122" t="str">
        <f t="shared" si="0"/>
        <v>71010101015132</v>
      </c>
      <c r="B52" s="124" t="s">
        <v>439</v>
      </c>
      <c r="C52" s="117" t="s">
        <v>106</v>
      </c>
      <c r="D52" s="118" t="s">
        <v>106</v>
      </c>
      <c r="E52" s="119" t="s">
        <v>106</v>
      </c>
      <c r="F52" s="120" t="s">
        <v>106</v>
      </c>
      <c r="G52" s="121">
        <v>5132</v>
      </c>
      <c r="H52" s="25"/>
      <c r="I52" s="25"/>
      <c r="J52" s="26"/>
      <c r="K52" s="26"/>
      <c r="L52" s="29" t="s">
        <v>137</v>
      </c>
      <c r="M52" s="12">
        <v>5129</v>
      </c>
      <c r="N52" s="183">
        <f t="shared" si="1"/>
        <v>0</v>
      </c>
      <c r="O52" s="405"/>
      <c r="P52" s="405"/>
      <c r="Q52" s="161"/>
      <c r="R52" s="161"/>
      <c r="S52" s="438"/>
      <c r="T52" s="161"/>
      <c r="U52" s="161"/>
      <c r="V52" s="161"/>
    </row>
    <row r="53" spans="1:22" ht="15.75" customHeight="1">
      <c r="A53" s="122" t="str">
        <f t="shared" si="0"/>
        <v>71010101015134</v>
      </c>
      <c r="B53" s="124" t="s">
        <v>439</v>
      </c>
      <c r="C53" s="117" t="s">
        <v>106</v>
      </c>
      <c r="D53" s="118" t="s">
        <v>106</v>
      </c>
      <c r="E53" s="119" t="s">
        <v>106</v>
      </c>
      <c r="F53" s="128" t="s">
        <v>106</v>
      </c>
      <c r="G53" s="129">
        <v>5134</v>
      </c>
      <c r="H53" s="25"/>
      <c r="I53" s="25"/>
      <c r="J53" s="26"/>
      <c r="K53" s="26"/>
      <c r="L53" s="29" t="s">
        <v>138</v>
      </c>
      <c r="M53" s="12">
        <v>5132</v>
      </c>
      <c r="N53" s="183">
        <f t="shared" si="1"/>
        <v>0</v>
      </c>
      <c r="O53" s="405"/>
      <c r="P53" s="405"/>
      <c r="Q53" s="161"/>
      <c r="R53" s="161"/>
      <c r="S53" s="438"/>
      <c r="T53" s="161"/>
      <c r="U53" s="161"/>
      <c r="V53" s="161"/>
    </row>
    <row r="54" spans="1:22" s="115" customFormat="1" ht="15.75" customHeight="1">
      <c r="A54" s="122" t="str">
        <f t="shared" si="0"/>
        <v>71010101020000</v>
      </c>
      <c r="B54" s="124" t="s">
        <v>439</v>
      </c>
      <c r="C54" s="117" t="s">
        <v>106</v>
      </c>
      <c r="D54" s="118" t="s">
        <v>106</v>
      </c>
      <c r="E54" s="119" t="s">
        <v>106</v>
      </c>
      <c r="F54" s="128" t="s">
        <v>140</v>
      </c>
      <c r="G54" s="129" t="s">
        <v>440</v>
      </c>
      <c r="H54" s="25"/>
      <c r="I54" s="25"/>
      <c r="J54" s="26"/>
      <c r="K54" s="26"/>
      <c r="L54" s="29" t="s">
        <v>139</v>
      </c>
      <c r="M54" s="12">
        <v>5134</v>
      </c>
      <c r="N54" s="183">
        <f t="shared" si="1"/>
        <v>0</v>
      </c>
      <c r="O54" s="183"/>
      <c r="P54" s="183"/>
      <c r="Q54" s="161"/>
      <c r="R54" s="161"/>
      <c r="S54" s="438"/>
      <c r="T54" s="161"/>
      <c r="U54" s="161"/>
      <c r="V54" s="161"/>
    </row>
    <row r="55" spans="1:22" ht="21" customHeight="1">
      <c r="A55" s="122" t="str">
        <f t="shared" si="0"/>
        <v>71010101024251</v>
      </c>
      <c r="B55" s="124" t="s">
        <v>439</v>
      </c>
      <c r="C55" s="117" t="s">
        <v>106</v>
      </c>
      <c r="D55" s="118" t="s">
        <v>106</v>
      </c>
      <c r="E55" s="119" t="s">
        <v>106</v>
      </c>
      <c r="F55" s="120" t="s">
        <v>140</v>
      </c>
      <c r="G55" s="121">
        <v>4251</v>
      </c>
      <c r="H55" s="146"/>
      <c r="I55" s="147"/>
      <c r="J55" s="148"/>
      <c r="K55" s="148"/>
      <c r="L55" s="27" t="s">
        <v>787</v>
      </c>
      <c r="M55" s="28"/>
      <c r="N55" s="197">
        <f>O55+P55</f>
        <v>0</v>
      </c>
      <c r="O55" s="197">
        <f>SUM(O56:O59)</f>
        <v>0</v>
      </c>
      <c r="P55" s="197">
        <f>SUM(P56:P59)</f>
        <v>0</v>
      </c>
      <c r="Q55" s="161"/>
      <c r="R55" s="161"/>
      <c r="S55" s="438"/>
      <c r="T55" s="161"/>
      <c r="U55" s="161"/>
      <c r="V55" s="161"/>
    </row>
    <row r="56" spans="1:22" ht="29.25" customHeight="1">
      <c r="A56" s="122" t="str">
        <f t="shared" si="0"/>
        <v>71010101025113</v>
      </c>
      <c r="B56" s="124" t="s">
        <v>439</v>
      </c>
      <c r="C56" s="117" t="s">
        <v>106</v>
      </c>
      <c r="D56" s="118" t="s">
        <v>106</v>
      </c>
      <c r="E56" s="119" t="s">
        <v>106</v>
      </c>
      <c r="F56" s="120" t="s">
        <v>140</v>
      </c>
      <c r="G56" s="121">
        <v>5113</v>
      </c>
      <c r="H56" s="17"/>
      <c r="I56" s="25"/>
      <c r="J56" s="26"/>
      <c r="K56" s="26"/>
      <c r="L56" s="30" t="s">
        <v>142</v>
      </c>
      <c r="M56" s="13">
        <v>4251</v>
      </c>
      <c r="N56" s="183">
        <f t="shared" si="1"/>
        <v>0</v>
      </c>
      <c r="O56" s="183"/>
      <c r="P56" s="183">
        <v>0</v>
      </c>
      <c r="Q56" s="161"/>
      <c r="R56" s="161"/>
      <c r="S56" s="438"/>
      <c r="T56" s="161"/>
      <c r="U56" s="161"/>
      <c r="V56" s="161"/>
    </row>
    <row r="57" spans="1:22" s="156" customFormat="1" ht="15.75" customHeight="1">
      <c r="A57" s="122">
        <v>71010103000000</v>
      </c>
      <c r="B57" s="124" t="s">
        <v>439</v>
      </c>
      <c r="C57" s="117" t="s">
        <v>106</v>
      </c>
      <c r="D57" s="118" t="s">
        <v>106</v>
      </c>
      <c r="E57" s="119" t="s">
        <v>442</v>
      </c>
      <c r="F57" s="128" t="s">
        <v>441</v>
      </c>
      <c r="G57" s="129" t="s">
        <v>440</v>
      </c>
      <c r="H57" s="17"/>
      <c r="I57" s="25"/>
      <c r="J57" s="26"/>
      <c r="K57" s="26"/>
      <c r="L57" s="30" t="s">
        <v>173</v>
      </c>
      <c r="M57" s="31">
        <v>5112</v>
      </c>
      <c r="N57" s="183">
        <f t="shared" si="1"/>
        <v>0</v>
      </c>
      <c r="O57" s="183"/>
      <c r="P57" s="183"/>
      <c r="Q57" s="161"/>
      <c r="R57" s="161"/>
      <c r="S57" s="438"/>
      <c r="T57" s="161"/>
      <c r="U57" s="161"/>
      <c r="V57" s="161"/>
    </row>
    <row r="58" spans="1:22" ht="15.75" customHeight="1">
      <c r="A58" s="122">
        <v>71010103000001</v>
      </c>
      <c r="B58" s="124" t="s">
        <v>439</v>
      </c>
      <c r="C58" s="117" t="s">
        <v>106</v>
      </c>
      <c r="D58" s="118" t="s">
        <v>106</v>
      </c>
      <c r="E58" s="119" t="s">
        <v>442</v>
      </c>
      <c r="F58" s="128" t="s">
        <v>441</v>
      </c>
      <c r="G58" s="129" t="s">
        <v>96</v>
      </c>
      <c r="H58" s="25"/>
      <c r="I58" s="25"/>
      <c r="J58" s="26"/>
      <c r="K58" s="26"/>
      <c r="L58" s="30" t="s">
        <v>174</v>
      </c>
      <c r="M58" s="13">
        <v>5113</v>
      </c>
      <c r="N58" s="183">
        <f t="shared" si="1"/>
        <v>0</v>
      </c>
      <c r="O58" s="183"/>
      <c r="P58" s="183"/>
      <c r="Q58" s="161"/>
      <c r="R58" s="161"/>
      <c r="S58" s="438"/>
      <c r="T58" s="161"/>
      <c r="U58" s="161"/>
      <c r="V58" s="161"/>
    </row>
    <row r="59" spans="1:22" ht="15.75" customHeight="1">
      <c r="B59" s="124"/>
      <c r="F59" s="128"/>
      <c r="G59" s="129"/>
      <c r="H59" s="25"/>
      <c r="I59" s="25"/>
      <c r="J59" s="26"/>
      <c r="K59" s="26"/>
      <c r="L59" s="29" t="s">
        <v>137</v>
      </c>
      <c r="M59" s="12">
        <v>5129</v>
      </c>
      <c r="N59" s="183">
        <f t="shared" si="1"/>
        <v>0</v>
      </c>
      <c r="O59" s="183"/>
      <c r="P59" s="183"/>
      <c r="Q59" s="161"/>
      <c r="R59" s="161"/>
      <c r="S59" s="438"/>
      <c r="T59" s="161"/>
      <c r="U59" s="161"/>
      <c r="V59" s="161"/>
    </row>
    <row r="60" spans="1:22" s="115" customFormat="1" ht="25.5" customHeight="1">
      <c r="A60" s="122">
        <v>71010103010000</v>
      </c>
      <c r="B60" s="124" t="s">
        <v>439</v>
      </c>
      <c r="C60" s="117" t="s">
        <v>106</v>
      </c>
      <c r="D60" s="118" t="s">
        <v>106</v>
      </c>
      <c r="E60" s="119" t="s">
        <v>442</v>
      </c>
      <c r="F60" s="128" t="s">
        <v>106</v>
      </c>
      <c r="G60" s="129" t="s">
        <v>440</v>
      </c>
      <c r="H60" s="151">
        <v>2111</v>
      </c>
      <c r="I60" s="152" t="s">
        <v>106</v>
      </c>
      <c r="J60" s="153">
        <v>1</v>
      </c>
      <c r="K60" s="153">
        <v>3</v>
      </c>
      <c r="L60" s="154" t="s">
        <v>581</v>
      </c>
      <c r="M60" s="155"/>
      <c r="N60" s="192">
        <f>+N62+N64</f>
        <v>0</v>
      </c>
      <c r="O60" s="192">
        <f t="shared" ref="O60:P60" si="3">+O62+O64</f>
        <v>0</v>
      </c>
      <c r="P60" s="192">
        <f t="shared" si="3"/>
        <v>0</v>
      </c>
      <c r="Q60" s="161"/>
      <c r="R60" s="161"/>
      <c r="S60" s="438"/>
      <c r="T60" s="161"/>
      <c r="U60" s="161"/>
      <c r="V60" s="161"/>
    </row>
    <row r="61" spans="1:22" ht="15.75" customHeight="1">
      <c r="A61" s="122">
        <v>71010103014239</v>
      </c>
      <c r="B61" s="124" t="s">
        <v>439</v>
      </c>
      <c r="C61" s="117" t="s">
        <v>106</v>
      </c>
      <c r="D61" s="118" t="s">
        <v>106</v>
      </c>
      <c r="E61" s="119" t="s">
        <v>442</v>
      </c>
      <c r="F61" s="120" t="s">
        <v>106</v>
      </c>
      <c r="G61" s="121">
        <v>4239</v>
      </c>
      <c r="H61" s="17"/>
      <c r="I61" s="25"/>
      <c r="J61" s="26"/>
      <c r="K61" s="26"/>
      <c r="L61" s="20" t="s">
        <v>108</v>
      </c>
      <c r="M61" s="44"/>
      <c r="N61" s="183"/>
      <c r="O61" s="183"/>
      <c r="P61" s="183"/>
      <c r="Q61" s="161"/>
      <c r="R61" s="161"/>
      <c r="S61" s="438"/>
      <c r="T61" s="161"/>
      <c r="U61" s="161"/>
      <c r="V61" s="161"/>
    </row>
    <row r="62" spans="1:22" s="170" customFormat="1" ht="33" customHeight="1">
      <c r="A62" s="122" t="str">
        <f t="shared" si="0"/>
        <v>71010300000000</v>
      </c>
      <c r="B62" s="124" t="s">
        <v>439</v>
      </c>
      <c r="C62" s="117" t="s">
        <v>106</v>
      </c>
      <c r="D62" s="118" t="s">
        <v>442</v>
      </c>
      <c r="E62" s="119" t="s">
        <v>441</v>
      </c>
      <c r="F62" s="128" t="s">
        <v>441</v>
      </c>
      <c r="G62" s="129" t="s">
        <v>440</v>
      </c>
      <c r="H62" s="146"/>
      <c r="I62" s="147"/>
      <c r="J62" s="148"/>
      <c r="K62" s="148"/>
      <c r="L62" s="27" t="s">
        <v>583</v>
      </c>
      <c r="M62" s="28"/>
      <c r="N62" s="197">
        <f>O62+P62</f>
        <v>0</v>
      </c>
      <c r="O62" s="197">
        <f>SUM(O63)</f>
        <v>0</v>
      </c>
      <c r="P62" s="197">
        <f>SUM(P63)</f>
        <v>0</v>
      </c>
      <c r="Q62" s="161"/>
      <c r="R62" s="161"/>
      <c r="S62" s="438"/>
      <c r="T62" s="161"/>
      <c r="U62" s="161"/>
      <c r="V62" s="161"/>
    </row>
    <row r="63" spans="1:22" ht="15.75" customHeight="1">
      <c r="A63" s="122" t="str">
        <f t="shared" si="0"/>
        <v>71010300000001</v>
      </c>
      <c r="B63" s="124" t="s">
        <v>439</v>
      </c>
      <c r="C63" s="117" t="s">
        <v>106</v>
      </c>
      <c r="D63" s="118" t="s">
        <v>442</v>
      </c>
      <c r="E63" s="119" t="s">
        <v>441</v>
      </c>
      <c r="F63" s="128" t="s">
        <v>441</v>
      </c>
      <c r="G63" s="129" t="s">
        <v>96</v>
      </c>
      <c r="H63" s="25"/>
      <c r="I63" s="25"/>
      <c r="J63" s="26"/>
      <c r="K63" s="26"/>
      <c r="L63" s="29" t="s">
        <v>125</v>
      </c>
      <c r="M63" s="12">
        <v>4239</v>
      </c>
      <c r="N63" s="183">
        <f t="shared" ref="N63" si="4">O63+P63</f>
        <v>0</v>
      </c>
      <c r="O63" s="183"/>
      <c r="P63" s="183"/>
      <c r="Q63" s="161"/>
      <c r="R63" s="161"/>
      <c r="S63" s="438"/>
      <c r="T63" s="161"/>
      <c r="U63" s="161"/>
      <c r="V63" s="161"/>
    </row>
    <row r="64" spans="1:22" ht="16.2">
      <c r="A64" s="122" t="str">
        <f>CONCATENATE(B64,C64,D64,E64,F64,G64)</f>
        <v>71100701044819</v>
      </c>
      <c r="B64" s="124" t="s">
        <v>439</v>
      </c>
      <c r="C64" s="117" t="s">
        <v>189</v>
      </c>
      <c r="D64" s="118" t="s">
        <v>183</v>
      </c>
      <c r="E64" s="119" t="s">
        <v>106</v>
      </c>
      <c r="F64" s="120" t="s">
        <v>155</v>
      </c>
      <c r="G64" s="121">
        <v>4819</v>
      </c>
      <c r="H64" s="45"/>
      <c r="I64" s="147"/>
      <c r="J64" s="148"/>
      <c r="K64" s="148"/>
      <c r="L64" s="27" t="s">
        <v>859</v>
      </c>
      <c r="M64" s="28"/>
      <c r="N64" s="197">
        <f>SUM(N65)</f>
        <v>0</v>
      </c>
      <c r="O64" s="197">
        <f>SUM(O65)</f>
        <v>0</v>
      </c>
      <c r="P64" s="197">
        <f>SUM(P65)</f>
        <v>0</v>
      </c>
      <c r="Q64" s="161"/>
      <c r="R64" s="161"/>
      <c r="S64" s="438"/>
      <c r="T64" s="161"/>
      <c r="U64" s="161"/>
      <c r="V64" s="161"/>
    </row>
    <row r="65" spans="1:22" s="115" customFormat="1" ht="26.4">
      <c r="A65" s="122" t="str">
        <f>CONCATENATE(B65,C65,D65,E65,F65,G65)</f>
        <v>71100701050000</v>
      </c>
      <c r="B65" s="124" t="s">
        <v>439</v>
      </c>
      <c r="C65" s="117" t="s">
        <v>189</v>
      </c>
      <c r="D65" s="118" t="s">
        <v>183</v>
      </c>
      <c r="E65" s="119" t="s">
        <v>106</v>
      </c>
      <c r="F65" s="120" t="s">
        <v>149</v>
      </c>
      <c r="G65" s="129" t="s">
        <v>440</v>
      </c>
      <c r="H65" s="25"/>
      <c r="I65" s="25"/>
      <c r="J65" s="26"/>
      <c r="K65" s="26"/>
      <c r="L65" s="30" t="s">
        <v>219</v>
      </c>
      <c r="M65" s="31">
        <v>4819</v>
      </c>
      <c r="N65" s="183">
        <f t="shared" ref="N65" si="5">O65+P65</f>
        <v>0</v>
      </c>
      <c r="O65" s="183"/>
      <c r="P65" s="183"/>
      <c r="Q65" s="161"/>
      <c r="R65" s="161"/>
      <c r="S65" s="438"/>
      <c r="T65" s="161"/>
      <c r="U65" s="161"/>
      <c r="V65" s="161"/>
    </row>
    <row r="66" spans="1:22" s="156" customFormat="1" ht="25.5" customHeight="1">
      <c r="A66" s="122" t="str">
        <f t="shared" si="0"/>
        <v>71010301000000</v>
      </c>
      <c r="B66" s="124" t="s">
        <v>439</v>
      </c>
      <c r="C66" s="117" t="s">
        <v>106</v>
      </c>
      <c r="D66" s="118" t="s">
        <v>442</v>
      </c>
      <c r="E66" s="119" t="s">
        <v>106</v>
      </c>
      <c r="F66" s="128" t="s">
        <v>441</v>
      </c>
      <c r="G66" s="129" t="s">
        <v>440</v>
      </c>
      <c r="H66" s="175">
        <v>2130</v>
      </c>
      <c r="I66" s="166" t="s">
        <v>106</v>
      </c>
      <c r="J66" s="167">
        <v>3</v>
      </c>
      <c r="K66" s="167">
        <v>0</v>
      </c>
      <c r="L66" s="168" t="s">
        <v>144</v>
      </c>
      <c r="M66" s="176"/>
      <c r="N66" s="188">
        <f>+N68</f>
        <v>0</v>
      </c>
      <c r="O66" s="188">
        <f>+O68</f>
        <v>0</v>
      </c>
      <c r="P66" s="188">
        <f>+P68</f>
        <v>0</v>
      </c>
      <c r="Q66" s="161"/>
      <c r="R66" s="161"/>
      <c r="S66" s="438"/>
      <c r="T66" s="161"/>
      <c r="U66" s="161"/>
      <c r="V66" s="161"/>
    </row>
    <row r="67" spans="1:22" ht="15.75" customHeight="1">
      <c r="A67" s="122" t="str">
        <f t="shared" si="0"/>
        <v>71010301000001</v>
      </c>
      <c r="B67" s="124" t="s">
        <v>439</v>
      </c>
      <c r="C67" s="117" t="s">
        <v>106</v>
      </c>
      <c r="D67" s="118" t="s">
        <v>442</v>
      </c>
      <c r="E67" s="119" t="s">
        <v>106</v>
      </c>
      <c r="F67" s="128" t="s">
        <v>441</v>
      </c>
      <c r="G67" s="129" t="s">
        <v>96</v>
      </c>
      <c r="H67" s="17"/>
      <c r="I67" s="18"/>
      <c r="J67" s="19"/>
      <c r="K67" s="19"/>
      <c r="L67" s="30" t="s">
        <v>110</v>
      </c>
      <c r="M67" s="49"/>
      <c r="N67" s="190"/>
      <c r="O67" s="190"/>
      <c r="P67" s="190"/>
      <c r="Q67" s="161"/>
      <c r="R67" s="161"/>
      <c r="S67" s="438"/>
      <c r="T67" s="161"/>
      <c r="U67" s="161"/>
      <c r="V67" s="161"/>
    </row>
    <row r="68" spans="1:22" s="115" customFormat="1" ht="38.25" customHeight="1">
      <c r="A68" s="122" t="str">
        <f t="shared" si="0"/>
        <v>71010301010000</v>
      </c>
      <c r="B68" s="124" t="s">
        <v>439</v>
      </c>
      <c r="C68" s="117" t="s">
        <v>106</v>
      </c>
      <c r="D68" s="118" t="s">
        <v>442</v>
      </c>
      <c r="E68" s="119" t="s">
        <v>106</v>
      </c>
      <c r="F68" s="128" t="s">
        <v>106</v>
      </c>
      <c r="G68" s="129" t="s">
        <v>440</v>
      </c>
      <c r="H68" s="151">
        <v>2133</v>
      </c>
      <c r="I68" s="152" t="s">
        <v>106</v>
      </c>
      <c r="J68" s="153">
        <v>3</v>
      </c>
      <c r="K68" s="153">
        <v>1</v>
      </c>
      <c r="L68" s="154" t="s">
        <v>145</v>
      </c>
      <c r="M68" s="155"/>
      <c r="N68" s="192">
        <f>+N70</f>
        <v>0</v>
      </c>
      <c r="O68" s="192">
        <f>+O70</f>
        <v>0</v>
      </c>
      <c r="P68" s="192">
        <f>+P70</f>
        <v>0</v>
      </c>
      <c r="Q68" s="161"/>
      <c r="R68" s="161"/>
      <c r="S68" s="438"/>
      <c r="T68" s="161"/>
      <c r="U68" s="161"/>
      <c r="V68" s="161"/>
    </row>
    <row r="69" spans="1:22" ht="15.75" customHeight="1">
      <c r="A69" s="122" t="str">
        <f t="shared" si="0"/>
        <v>71010301014111</v>
      </c>
      <c r="B69" s="124" t="s">
        <v>439</v>
      </c>
      <c r="C69" s="117" t="s">
        <v>106</v>
      </c>
      <c r="D69" s="118" t="s">
        <v>442</v>
      </c>
      <c r="E69" s="119" t="s">
        <v>106</v>
      </c>
      <c r="F69" s="120" t="s">
        <v>106</v>
      </c>
      <c r="G69" s="121">
        <v>4111</v>
      </c>
      <c r="H69" s="17"/>
      <c r="I69" s="25"/>
      <c r="J69" s="26"/>
      <c r="K69" s="26"/>
      <c r="L69" s="20" t="s">
        <v>108</v>
      </c>
      <c r="M69" s="44"/>
      <c r="N69" s="190"/>
      <c r="O69" s="190"/>
      <c r="P69" s="190"/>
      <c r="Q69" s="161"/>
      <c r="R69" s="161"/>
      <c r="S69" s="438"/>
      <c r="T69" s="161"/>
      <c r="U69" s="161"/>
      <c r="V69" s="161"/>
    </row>
    <row r="70" spans="1:22" ht="39.6" customHeight="1">
      <c r="A70" s="122" t="str">
        <f t="shared" si="0"/>
        <v>71010301014212</v>
      </c>
      <c r="B70" s="124" t="s">
        <v>439</v>
      </c>
      <c r="C70" s="117" t="s">
        <v>106</v>
      </c>
      <c r="D70" s="118" t="s">
        <v>442</v>
      </c>
      <c r="E70" s="119" t="s">
        <v>106</v>
      </c>
      <c r="F70" s="120" t="s">
        <v>106</v>
      </c>
      <c r="G70" s="121">
        <v>4212</v>
      </c>
      <c r="H70" s="146"/>
      <c r="I70" s="147"/>
      <c r="J70" s="148"/>
      <c r="K70" s="148"/>
      <c r="L70" s="27" t="s">
        <v>146</v>
      </c>
      <c r="M70" s="28"/>
      <c r="N70" s="197">
        <f>O70+P70</f>
        <v>0</v>
      </c>
      <c r="O70" s="197">
        <f>SUM(O71:O83)</f>
        <v>0</v>
      </c>
      <c r="P70" s="197">
        <f>SUM(P71:P83)</f>
        <v>0</v>
      </c>
      <c r="Q70" s="161"/>
      <c r="R70" s="161"/>
      <c r="S70" s="438"/>
      <c r="T70" s="161"/>
      <c r="U70" s="161"/>
      <c r="V70" s="161"/>
    </row>
    <row r="71" spans="1:22" ht="15.75" customHeight="1">
      <c r="A71" s="122" t="str">
        <f t="shared" si="0"/>
        <v>71010301014213</v>
      </c>
      <c r="B71" s="124" t="s">
        <v>439</v>
      </c>
      <c r="C71" s="117" t="s">
        <v>106</v>
      </c>
      <c r="D71" s="118" t="s">
        <v>442</v>
      </c>
      <c r="E71" s="119" t="s">
        <v>106</v>
      </c>
      <c r="F71" s="120" t="s">
        <v>106</v>
      </c>
      <c r="G71" s="121">
        <v>4213</v>
      </c>
      <c r="H71" s="17"/>
      <c r="I71" s="25"/>
      <c r="J71" s="26"/>
      <c r="K71" s="26"/>
      <c r="L71" s="29" t="s">
        <v>112</v>
      </c>
      <c r="M71" s="13">
        <v>4111</v>
      </c>
      <c r="N71" s="183">
        <f t="shared" ref="N71:N83" si="6">O71+P71</f>
        <v>0</v>
      </c>
      <c r="O71" s="183"/>
      <c r="P71" s="183"/>
      <c r="Q71" s="161"/>
      <c r="R71" s="161"/>
      <c r="S71" s="438"/>
      <c r="T71" s="161"/>
      <c r="U71" s="161"/>
      <c r="V71" s="161"/>
    </row>
    <row r="72" spans="1:22" ht="15.75" customHeight="1">
      <c r="A72" s="122" t="str">
        <f t="shared" si="0"/>
        <v>71010301014214</v>
      </c>
      <c r="B72" s="124" t="s">
        <v>439</v>
      </c>
      <c r="C72" s="117" t="s">
        <v>106</v>
      </c>
      <c r="D72" s="118" t="s">
        <v>442</v>
      </c>
      <c r="E72" s="119" t="s">
        <v>106</v>
      </c>
      <c r="F72" s="120" t="s">
        <v>106</v>
      </c>
      <c r="G72" s="121">
        <v>4214</v>
      </c>
      <c r="H72" s="17"/>
      <c r="I72" s="25"/>
      <c r="J72" s="26"/>
      <c r="K72" s="26"/>
      <c r="L72" s="29" t="s">
        <v>114</v>
      </c>
      <c r="M72" s="33">
        <v>4212</v>
      </c>
      <c r="N72" s="183">
        <f t="shared" si="6"/>
        <v>0</v>
      </c>
      <c r="O72" s="183"/>
      <c r="P72" s="183"/>
      <c r="Q72" s="161"/>
      <c r="R72" s="161"/>
      <c r="S72" s="438"/>
      <c r="T72" s="161"/>
      <c r="U72" s="161"/>
      <c r="V72" s="161"/>
    </row>
    <row r="73" spans="1:22" ht="15.75" customHeight="1">
      <c r="A73" s="122" t="str">
        <f t="shared" si="0"/>
        <v>71010301014216</v>
      </c>
      <c r="B73" s="124" t="s">
        <v>439</v>
      </c>
      <c r="C73" s="117" t="s">
        <v>106</v>
      </c>
      <c r="D73" s="118" t="s">
        <v>442</v>
      </c>
      <c r="E73" s="119" t="s">
        <v>106</v>
      </c>
      <c r="F73" s="120" t="s">
        <v>106</v>
      </c>
      <c r="G73" s="121">
        <v>4216</v>
      </c>
      <c r="H73" s="17"/>
      <c r="I73" s="25"/>
      <c r="J73" s="26"/>
      <c r="K73" s="26"/>
      <c r="L73" s="29" t="s">
        <v>115</v>
      </c>
      <c r="M73" s="33">
        <v>4213</v>
      </c>
      <c r="N73" s="183">
        <f t="shared" si="6"/>
        <v>0</v>
      </c>
      <c r="O73" s="183"/>
      <c r="P73" s="183"/>
      <c r="Q73" s="161"/>
      <c r="R73" s="161"/>
      <c r="S73" s="438"/>
      <c r="T73" s="161"/>
      <c r="U73" s="161"/>
      <c r="V73" s="161"/>
    </row>
    <row r="74" spans="1:22" ht="15.75" customHeight="1">
      <c r="A74" s="122" t="str">
        <f t="shared" si="0"/>
        <v>71010301014231</v>
      </c>
      <c r="B74" s="124" t="s">
        <v>439</v>
      </c>
      <c r="C74" s="117" t="s">
        <v>106</v>
      </c>
      <c r="D74" s="118" t="s">
        <v>442</v>
      </c>
      <c r="E74" s="119" t="s">
        <v>106</v>
      </c>
      <c r="F74" s="120" t="s">
        <v>106</v>
      </c>
      <c r="G74" s="121">
        <v>4231</v>
      </c>
      <c r="H74" s="17"/>
      <c r="I74" s="25"/>
      <c r="J74" s="26"/>
      <c r="K74" s="26"/>
      <c r="L74" s="29" t="s">
        <v>116</v>
      </c>
      <c r="M74" s="33">
        <v>4214</v>
      </c>
      <c r="N74" s="183">
        <f t="shared" si="6"/>
        <v>0</v>
      </c>
      <c r="O74" s="183"/>
      <c r="P74" s="183"/>
      <c r="Q74" s="161"/>
      <c r="R74" s="161"/>
      <c r="S74" s="438"/>
      <c r="T74" s="161"/>
      <c r="U74" s="161"/>
      <c r="V74" s="161"/>
    </row>
    <row r="75" spans="1:22" ht="25.5" customHeight="1">
      <c r="A75" s="122" t="str">
        <f t="shared" si="0"/>
        <v>71010301014252</v>
      </c>
      <c r="B75" s="124" t="s">
        <v>439</v>
      </c>
      <c r="C75" s="117" t="s">
        <v>106</v>
      </c>
      <c r="D75" s="118" t="s">
        <v>442</v>
      </c>
      <c r="E75" s="119" t="s">
        <v>106</v>
      </c>
      <c r="F75" s="120" t="s">
        <v>106</v>
      </c>
      <c r="G75" s="121">
        <v>4252</v>
      </c>
      <c r="H75" s="17"/>
      <c r="I75" s="25"/>
      <c r="J75" s="26"/>
      <c r="K75" s="26"/>
      <c r="L75" s="29" t="s">
        <v>147</v>
      </c>
      <c r="M75" s="33">
        <v>4216</v>
      </c>
      <c r="N75" s="183">
        <f t="shared" si="6"/>
        <v>0</v>
      </c>
      <c r="O75" s="183"/>
      <c r="P75" s="183"/>
      <c r="Q75" s="161"/>
      <c r="R75" s="161"/>
      <c r="S75" s="438"/>
      <c r="T75" s="161"/>
      <c r="U75" s="161"/>
      <c r="V75" s="161"/>
    </row>
    <row r="76" spans="1:22" ht="15.75" customHeight="1">
      <c r="A76" s="122" t="str">
        <f t="shared" si="0"/>
        <v>71010301014261</v>
      </c>
      <c r="B76" s="124" t="s">
        <v>439</v>
      </c>
      <c r="C76" s="117" t="s">
        <v>106</v>
      </c>
      <c r="D76" s="118" t="s">
        <v>442</v>
      </c>
      <c r="E76" s="119" t="s">
        <v>106</v>
      </c>
      <c r="F76" s="120" t="s">
        <v>106</v>
      </c>
      <c r="G76" s="121">
        <v>4261</v>
      </c>
      <c r="H76" s="17"/>
      <c r="I76" s="25"/>
      <c r="J76" s="26"/>
      <c r="K76" s="26"/>
      <c r="L76" s="29" t="s">
        <v>148</v>
      </c>
      <c r="M76" s="33">
        <v>4231</v>
      </c>
      <c r="N76" s="183">
        <f t="shared" si="6"/>
        <v>0</v>
      </c>
      <c r="O76" s="183"/>
      <c r="P76" s="183"/>
      <c r="Q76" s="161"/>
      <c r="R76" s="161"/>
      <c r="S76" s="438"/>
      <c r="T76" s="161"/>
      <c r="U76" s="161"/>
      <c r="V76" s="161"/>
    </row>
    <row r="77" spans="1:22" ht="15.75" customHeight="1">
      <c r="A77" s="122" t="str">
        <f t="shared" si="0"/>
        <v>71010301014267</v>
      </c>
      <c r="B77" s="124" t="s">
        <v>439</v>
      </c>
      <c r="C77" s="117" t="s">
        <v>106</v>
      </c>
      <c r="D77" s="118" t="s">
        <v>442</v>
      </c>
      <c r="E77" s="119" t="s">
        <v>106</v>
      </c>
      <c r="F77" s="120" t="s">
        <v>106</v>
      </c>
      <c r="G77" s="121">
        <v>4267</v>
      </c>
      <c r="H77" s="17"/>
      <c r="I77" s="25"/>
      <c r="J77" s="26"/>
      <c r="K77" s="26"/>
      <c r="L77" s="29" t="s">
        <v>126</v>
      </c>
      <c r="M77" s="12">
        <v>4241</v>
      </c>
      <c r="N77" s="183">
        <f t="shared" si="6"/>
        <v>0</v>
      </c>
      <c r="O77" s="183"/>
      <c r="P77" s="183"/>
      <c r="Q77" s="161"/>
      <c r="R77" s="161"/>
      <c r="S77" s="438"/>
      <c r="T77" s="161"/>
      <c r="U77" s="161"/>
      <c r="V77" s="161"/>
    </row>
    <row r="78" spans="1:22" ht="15.75" customHeight="1">
      <c r="A78" s="122" t="str">
        <f t="shared" si="0"/>
        <v>71010301014823</v>
      </c>
      <c r="B78" s="124" t="s">
        <v>439</v>
      </c>
      <c r="C78" s="117" t="s">
        <v>106</v>
      </c>
      <c r="D78" s="118" t="s">
        <v>442</v>
      </c>
      <c r="E78" s="119" t="s">
        <v>106</v>
      </c>
      <c r="F78" s="120" t="s">
        <v>106</v>
      </c>
      <c r="G78" s="121">
        <v>4823</v>
      </c>
      <c r="H78" s="17"/>
      <c r="I78" s="25"/>
      <c r="J78" s="26"/>
      <c r="K78" s="26"/>
      <c r="L78" s="29" t="s">
        <v>127</v>
      </c>
      <c r="M78" s="33">
        <v>4252</v>
      </c>
      <c r="N78" s="183">
        <f t="shared" si="6"/>
        <v>0</v>
      </c>
      <c r="O78" s="183"/>
      <c r="P78" s="183"/>
      <c r="Q78" s="161"/>
      <c r="R78" s="161"/>
      <c r="S78" s="438"/>
      <c r="T78" s="161"/>
      <c r="U78" s="161"/>
      <c r="V78" s="161"/>
    </row>
    <row r="79" spans="1:22" ht="15.75" customHeight="1">
      <c r="A79" s="122" t="str">
        <f t="shared" si="0"/>
        <v>71010301015122</v>
      </c>
      <c r="B79" s="124" t="s">
        <v>439</v>
      </c>
      <c r="C79" s="117" t="s">
        <v>106</v>
      </c>
      <c r="D79" s="118" t="s">
        <v>442</v>
      </c>
      <c r="E79" s="119" t="s">
        <v>106</v>
      </c>
      <c r="F79" s="120" t="s">
        <v>106</v>
      </c>
      <c r="G79" s="121">
        <v>5122</v>
      </c>
      <c r="H79" s="17"/>
      <c r="I79" s="25"/>
      <c r="J79" s="26"/>
      <c r="K79" s="26"/>
      <c r="L79" s="29" t="s">
        <v>128</v>
      </c>
      <c r="M79" s="33">
        <v>4261</v>
      </c>
      <c r="N79" s="183">
        <f t="shared" si="6"/>
        <v>0</v>
      </c>
      <c r="O79" s="183"/>
      <c r="P79" s="183"/>
      <c r="Q79" s="161"/>
      <c r="R79" s="161"/>
      <c r="S79" s="438"/>
      <c r="T79" s="161"/>
      <c r="U79" s="161"/>
      <c r="V79" s="161"/>
    </row>
    <row r="80" spans="1:22" s="170" customFormat="1" ht="38.25" customHeight="1">
      <c r="A80" s="122" t="str">
        <f t="shared" si="0"/>
        <v>71010500000000</v>
      </c>
      <c r="B80" s="124" t="s">
        <v>439</v>
      </c>
      <c r="C80" s="117" t="s">
        <v>106</v>
      </c>
      <c r="D80" s="118" t="s">
        <v>149</v>
      </c>
      <c r="E80" s="119" t="s">
        <v>441</v>
      </c>
      <c r="F80" s="128" t="s">
        <v>441</v>
      </c>
      <c r="G80" s="129" t="s">
        <v>440</v>
      </c>
      <c r="H80" s="17"/>
      <c r="I80" s="25"/>
      <c r="J80" s="26"/>
      <c r="K80" s="26"/>
      <c r="L80" s="29" t="s">
        <v>130</v>
      </c>
      <c r="M80" s="33">
        <v>4267</v>
      </c>
      <c r="N80" s="183">
        <f t="shared" si="6"/>
        <v>0</v>
      </c>
      <c r="O80" s="183"/>
      <c r="P80" s="183"/>
      <c r="Q80" s="161"/>
      <c r="R80" s="161"/>
      <c r="S80" s="438"/>
      <c r="T80" s="161"/>
      <c r="U80" s="161"/>
      <c r="V80" s="161"/>
    </row>
    <row r="81" spans="1:22" ht="15.75" customHeight="1">
      <c r="A81" s="122" t="str">
        <f t="shared" si="0"/>
        <v>71010500000001</v>
      </c>
      <c r="B81" s="124" t="s">
        <v>439</v>
      </c>
      <c r="C81" s="117" t="s">
        <v>106</v>
      </c>
      <c r="D81" s="118" t="s">
        <v>149</v>
      </c>
      <c r="E81" s="119" t="s">
        <v>441</v>
      </c>
      <c r="F81" s="128" t="s">
        <v>441</v>
      </c>
      <c r="G81" s="129" t="s">
        <v>96</v>
      </c>
      <c r="H81" s="17"/>
      <c r="I81" s="25"/>
      <c r="J81" s="26"/>
      <c r="K81" s="26"/>
      <c r="L81" s="32" t="s">
        <v>133</v>
      </c>
      <c r="M81" s="33">
        <v>4823</v>
      </c>
      <c r="N81" s="183">
        <f t="shared" si="6"/>
        <v>0</v>
      </c>
      <c r="O81" s="183"/>
      <c r="P81" s="183"/>
      <c r="Q81" s="161"/>
      <c r="R81" s="161"/>
      <c r="S81" s="438"/>
      <c r="T81" s="161"/>
      <c r="U81" s="161"/>
      <c r="V81" s="161"/>
    </row>
    <row r="82" spans="1:22" s="156" customFormat="1" ht="25.5" customHeight="1">
      <c r="A82" s="122" t="str">
        <f t="shared" si="0"/>
        <v>71010501000000</v>
      </c>
      <c r="B82" s="124" t="s">
        <v>439</v>
      </c>
      <c r="C82" s="117" t="s">
        <v>106</v>
      </c>
      <c r="D82" s="118" t="s">
        <v>149</v>
      </c>
      <c r="E82" s="119" t="s">
        <v>106</v>
      </c>
      <c r="F82" s="128" t="s">
        <v>441</v>
      </c>
      <c r="G82" s="129" t="s">
        <v>440</v>
      </c>
      <c r="H82" s="17"/>
      <c r="I82" s="25"/>
      <c r="J82" s="26"/>
      <c r="K82" s="26"/>
      <c r="L82" s="32" t="s">
        <v>134</v>
      </c>
      <c r="M82" s="48">
        <v>4861</v>
      </c>
      <c r="N82" s="183">
        <f t="shared" si="6"/>
        <v>0</v>
      </c>
      <c r="O82" s="183"/>
      <c r="P82" s="183"/>
      <c r="Q82" s="161"/>
      <c r="R82" s="161"/>
      <c r="S82" s="438"/>
      <c r="T82" s="161"/>
      <c r="U82" s="161"/>
      <c r="V82" s="161"/>
    </row>
    <row r="83" spans="1:22" ht="15.75" customHeight="1">
      <c r="A83" s="122" t="str">
        <f t="shared" si="0"/>
        <v>71010501000001</v>
      </c>
      <c r="B83" s="124" t="s">
        <v>439</v>
      </c>
      <c r="C83" s="117" t="s">
        <v>106</v>
      </c>
      <c r="D83" s="118" t="s">
        <v>149</v>
      </c>
      <c r="E83" s="119" t="s">
        <v>106</v>
      </c>
      <c r="F83" s="128" t="s">
        <v>441</v>
      </c>
      <c r="G83" s="129" t="s">
        <v>96</v>
      </c>
      <c r="H83" s="17"/>
      <c r="I83" s="25"/>
      <c r="J83" s="26"/>
      <c r="K83" s="26"/>
      <c r="L83" s="29" t="s">
        <v>136</v>
      </c>
      <c r="M83" s="12">
        <v>5122</v>
      </c>
      <c r="N83" s="183">
        <f t="shared" si="6"/>
        <v>0</v>
      </c>
      <c r="O83" s="183"/>
      <c r="P83" s="183"/>
      <c r="Q83" s="161"/>
      <c r="R83" s="161"/>
      <c r="S83" s="438"/>
      <c r="T83" s="161"/>
      <c r="U83" s="161"/>
      <c r="V83" s="161"/>
    </row>
    <row r="84" spans="1:22" s="115" customFormat="1" ht="15.75" customHeight="1">
      <c r="A84" s="122" t="str">
        <f t="shared" si="0"/>
        <v>71010501010000</v>
      </c>
      <c r="B84" s="124" t="s">
        <v>439</v>
      </c>
      <c r="C84" s="117" t="s">
        <v>106</v>
      </c>
      <c r="D84" s="118" t="s">
        <v>149</v>
      </c>
      <c r="E84" s="119" t="s">
        <v>106</v>
      </c>
      <c r="F84" s="128" t="s">
        <v>106</v>
      </c>
      <c r="G84" s="129" t="s">
        <v>440</v>
      </c>
      <c r="H84" s="175">
        <v>2150</v>
      </c>
      <c r="I84" s="166" t="s">
        <v>106</v>
      </c>
      <c r="J84" s="167">
        <v>5</v>
      </c>
      <c r="K84" s="167">
        <v>0</v>
      </c>
      <c r="L84" s="168" t="s">
        <v>150</v>
      </c>
      <c r="M84" s="176"/>
      <c r="N84" s="188">
        <f>+N86</f>
        <v>0</v>
      </c>
      <c r="O84" s="188">
        <f>+O86</f>
        <v>0</v>
      </c>
      <c r="P84" s="188">
        <f>+P86</f>
        <v>0</v>
      </c>
      <c r="Q84" s="161"/>
      <c r="R84" s="161"/>
      <c r="S84" s="438"/>
      <c r="T84" s="161"/>
      <c r="U84" s="161"/>
      <c r="V84" s="161"/>
    </row>
    <row r="85" spans="1:22" ht="15.75" customHeight="1">
      <c r="A85" s="122" t="str">
        <f t="shared" si="0"/>
        <v>71010501015134</v>
      </c>
      <c r="B85" s="124" t="s">
        <v>439</v>
      </c>
      <c r="C85" s="117" t="s">
        <v>106</v>
      </c>
      <c r="D85" s="118" t="s">
        <v>149</v>
      </c>
      <c r="E85" s="119" t="s">
        <v>106</v>
      </c>
      <c r="F85" s="120" t="s">
        <v>106</v>
      </c>
      <c r="G85" s="121">
        <v>5134</v>
      </c>
      <c r="H85" s="25"/>
      <c r="I85" s="18"/>
      <c r="J85" s="19"/>
      <c r="K85" s="19"/>
      <c r="L85" s="30" t="s">
        <v>110</v>
      </c>
      <c r="M85" s="31"/>
      <c r="N85" s="190"/>
      <c r="O85" s="190"/>
      <c r="P85" s="190"/>
      <c r="Q85" s="161"/>
      <c r="R85" s="161"/>
      <c r="S85" s="438"/>
      <c r="T85" s="161"/>
      <c r="U85" s="161"/>
      <c r="V85" s="161"/>
    </row>
    <row r="86" spans="1:22" s="115" customFormat="1" ht="25.5" customHeight="1">
      <c r="A86" s="122" t="str">
        <f t="shared" si="0"/>
        <v>71010501020000</v>
      </c>
      <c r="B86" s="124" t="s">
        <v>439</v>
      </c>
      <c r="C86" s="117" t="s">
        <v>106</v>
      </c>
      <c r="D86" s="118" t="s">
        <v>149</v>
      </c>
      <c r="E86" s="119" t="s">
        <v>106</v>
      </c>
      <c r="F86" s="128" t="s">
        <v>140</v>
      </c>
      <c r="G86" s="129" t="s">
        <v>440</v>
      </c>
      <c r="H86" s="151">
        <v>2151</v>
      </c>
      <c r="I86" s="152" t="s">
        <v>106</v>
      </c>
      <c r="J86" s="153" t="s">
        <v>151</v>
      </c>
      <c r="K86" s="153">
        <v>1</v>
      </c>
      <c r="L86" s="154" t="s">
        <v>150</v>
      </c>
      <c r="M86" s="155"/>
      <c r="N86" s="192">
        <f>+N88+N91+N93+N95+N97</f>
        <v>0</v>
      </c>
      <c r="O86" s="192">
        <f t="shared" ref="O86:P86" si="7">+O88+O91+O93+O95+O97</f>
        <v>0</v>
      </c>
      <c r="P86" s="192">
        <f t="shared" si="7"/>
        <v>0</v>
      </c>
      <c r="Q86" s="161"/>
      <c r="R86" s="161"/>
      <c r="S86" s="438"/>
      <c r="T86" s="161"/>
      <c r="U86" s="161"/>
      <c r="V86" s="161"/>
    </row>
    <row r="87" spans="1:22" ht="15.75" customHeight="1">
      <c r="A87" s="122" t="str">
        <f t="shared" ref="A87:A171" si="8">CONCATENATE(B87,C87,D87,E87,F87,G87)</f>
        <v>71010501025134</v>
      </c>
      <c r="B87" s="124" t="s">
        <v>439</v>
      </c>
      <c r="C87" s="117" t="s">
        <v>106</v>
      </c>
      <c r="D87" s="118" t="s">
        <v>149</v>
      </c>
      <c r="E87" s="119" t="s">
        <v>106</v>
      </c>
      <c r="F87" s="120" t="s">
        <v>140</v>
      </c>
      <c r="G87" s="121">
        <v>5134</v>
      </c>
      <c r="H87" s="25"/>
      <c r="I87" s="25"/>
      <c r="J87" s="26"/>
      <c r="K87" s="26"/>
      <c r="L87" s="30" t="s">
        <v>108</v>
      </c>
      <c r="M87" s="31"/>
      <c r="N87" s="190"/>
      <c r="O87" s="190"/>
      <c r="P87" s="190"/>
      <c r="Q87" s="161"/>
      <c r="R87" s="161"/>
      <c r="S87" s="438"/>
      <c r="T87" s="161"/>
      <c r="U87" s="161"/>
      <c r="V87" s="161"/>
    </row>
    <row r="88" spans="1:22" s="115" customFormat="1" ht="25.5" customHeight="1">
      <c r="A88" s="122" t="str">
        <f t="shared" si="8"/>
        <v>71010501030000</v>
      </c>
      <c r="B88" s="124" t="s">
        <v>439</v>
      </c>
      <c r="C88" s="117" t="s">
        <v>106</v>
      </c>
      <c r="D88" s="118" t="s">
        <v>149</v>
      </c>
      <c r="E88" s="119" t="s">
        <v>106</v>
      </c>
      <c r="F88" s="128" t="s">
        <v>442</v>
      </c>
      <c r="G88" s="129" t="s">
        <v>440</v>
      </c>
      <c r="H88" s="146"/>
      <c r="I88" s="147"/>
      <c r="J88" s="148"/>
      <c r="K88" s="148"/>
      <c r="L88" s="27" t="s">
        <v>152</v>
      </c>
      <c r="M88" s="28"/>
      <c r="N88" s="197">
        <f>O88+P88</f>
        <v>0</v>
      </c>
      <c r="O88" s="197">
        <f>SUM(O89:O90)</f>
        <v>0</v>
      </c>
      <c r="P88" s="197">
        <f>SUM(P90)</f>
        <v>0</v>
      </c>
      <c r="Q88" s="161"/>
      <c r="R88" s="161"/>
      <c r="S88" s="438"/>
      <c r="T88" s="161"/>
      <c r="U88" s="161"/>
      <c r="V88" s="161"/>
    </row>
    <row r="89" spans="1:22" ht="15.75" customHeight="1">
      <c r="B89" s="124"/>
      <c r="H89" s="25"/>
      <c r="I89" s="25"/>
      <c r="J89" s="26"/>
      <c r="K89" s="26"/>
      <c r="L89" s="32" t="s">
        <v>134</v>
      </c>
      <c r="M89" s="48">
        <v>4861</v>
      </c>
      <c r="N89" s="183">
        <f t="shared" ref="N89:N98" si="9">O89+P89</f>
        <v>0</v>
      </c>
      <c r="O89" s="183"/>
      <c r="P89" s="183"/>
      <c r="Q89" s="161"/>
      <c r="R89" s="161"/>
      <c r="S89" s="438"/>
      <c r="T89" s="161"/>
      <c r="U89" s="161"/>
      <c r="V89" s="161"/>
    </row>
    <row r="90" spans="1:22" ht="15.75" customHeight="1">
      <c r="A90" s="122" t="str">
        <f t="shared" si="8"/>
        <v>71010501035134</v>
      </c>
      <c r="B90" s="124" t="s">
        <v>439</v>
      </c>
      <c r="C90" s="117" t="s">
        <v>106</v>
      </c>
      <c r="D90" s="118" t="s">
        <v>149</v>
      </c>
      <c r="E90" s="119" t="s">
        <v>106</v>
      </c>
      <c r="F90" s="120" t="s">
        <v>442</v>
      </c>
      <c r="G90" s="121">
        <v>5134</v>
      </c>
      <c r="H90" s="25"/>
      <c r="I90" s="25"/>
      <c r="J90" s="26"/>
      <c r="K90" s="26"/>
      <c r="L90" s="32" t="s">
        <v>139</v>
      </c>
      <c r="M90" s="48">
        <v>5134</v>
      </c>
      <c r="N90" s="183">
        <f t="shared" si="9"/>
        <v>0</v>
      </c>
      <c r="O90" s="183"/>
      <c r="P90" s="183"/>
      <c r="Q90" s="161"/>
      <c r="R90" s="161"/>
      <c r="S90" s="438"/>
      <c r="T90" s="161"/>
      <c r="U90" s="161"/>
      <c r="V90" s="161"/>
    </row>
    <row r="91" spans="1:22" s="115" customFormat="1" ht="25.5" customHeight="1">
      <c r="A91" s="122" t="str">
        <f t="shared" si="8"/>
        <v>71010501040000</v>
      </c>
      <c r="B91" s="124" t="s">
        <v>439</v>
      </c>
      <c r="C91" s="117" t="s">
        <v>106</v>
      </c>
      <c r="D91" s="118" t="s">
        <v>149</v>
      </c>
      <c r="E91" s="119" t="s">
        <v>106</v>
      </c>
      <c r="F91" s="128" t="s">
        <v>155</v>
      </c>
      <c r="G91" s="129" t="s">
        <v>440</v>
      </c>
      <c r="H91" s="146"/>
      <c r="I91" s="147"/>
      <c r="J91" s="148"/>
      <c r="K91" s="148"/>
      <c r="L91" s="27" t="s">
        <v>153</v>
      </c>
      <c r="M91" s="28"/>
      <c r="N91" s="197">
        <f>O91+P91</f>
        <v>0</v>
      </c>
      <c r="O91" s="197">
        <f>SUM(O92)</f>
        <v>0</v>
      </c>
      <c r="P91" s="197">
        <f>SUM(P92)</f>
        <v>0</v>
      </c>
      <c r="Q91" s="161"/>
      <c r="R91" s="161"/>
      <c r="S91" s="438"/>
      <c r="T91" s="161"/>
      <c r="U91" s="161"/>
      <c r="V91" s="161"/>
    </row>
    <row r="92" spans="1:22" ht="15.75" customHeight="1">
      <c r="A92" s="122" t="str">
        <f t="shared" si="8"/>
        <v>71010501045134</v>
      </c>
      <c r="B92" s="124" t="s">
        <v>439</v>
      </c>
      <c r="C92" s="117" t="s">
        <v>106</v>
      </c>
      <c r="D92" s="118" t="s">
        <v>149</v>
      </c>
      <c r="E92" s="119" t="s">
        <v>106</v>
      </c>
      <c r="F92" s="120" t="s">
        <v>155</v>
      </c>
      <c r="G92" s="121">
        <v>5134</v>
      </c>
      <c r="H92" s="25"/>
      <c r="I92" s="25"/>
      <c r="J92" s="26"/>
      <c r="K92" s="26"/>
      <c r="L92" s="32" t="s">
        <v>139</v>
      </c>
      <c r="M92" s="48">
        <v>5134</v>
      </c>
      <c r="N92" s="183">
        <f t="shared" si="9"/>
        <v>0</v>
      </c>
      <c r="O92" s="183"/>
      <c r="P92" s="183"/>
      <c r="Q92" s="161"/>
      <c r="R92" s="161"/>
      <c r="S92" s="438"/>
      <c r="T92" s="161"/>
      <c r="U92" s="161"/>
      <c r="V92" s="161"/>
    </row>
    <row r="93" spans="1:22" ht="15.75" customHeight="1">
      <c r="A93" s="122" t="str">
        <f>CONCATENATE(B93,C93,D93,E93,F93,G93)</f>
        <v>71080202000001</v>
      </c>
      <c r="B93" s="124" t="s">
        <v>439</v>
      </c>
      <c r="C93" s="117" t="s">
        <v>185</v>
      </c>
      <c r="D93" s="118" t="s">
        <v>140</v>
      </c>
      <c r="E93" s="119" t="s">
        <v>140</v>
      </c>
      <c r="F93" s="120" t="s">
        <v>441</v>
      </c>
      <c r="G93" s="129" t="s">
        <v>96</v>
      </c>
      <c r="H93" s="146"/>
      <c r="I93" s="147"/>
      <c r="J93" s="148"/>
      <c r="K93" s="148"/>
      <c r="L93" s="27" t="s">
        <v>860</v>
      </c>
      <c r="M93" s="28"/>
      <c r="N93" s="197">
        <f>O93+P93</f>
        <v>0</v>
      </c>
      <c r="O93" s="197">
        <f>SUM(O94)</f>
        <v>0</v>
      </c>
      <c r="P93" s="197">
        <f>SUM(P94)</f>
        <v>0</v>
      </c>
      <c r="Q93" s="161"/>
      <c r="R93" s="161"/>
      <c r="S93" s="438"/>
      <c r="T93" s="161"/>
      <c r="U93" s="161"/>
      <c r="V93" s="161"/>
    </row>
    <row r="94" spans="1:22" s="115" customFormat="1" ht="25.5" customHeight="1">
      <c r="A94" s="122" t="str">
        <f>CONCATENATE(B94,C94,D94,E94,F94,G94)</f>
        <v>71080202010000</v>
      </c>
      <c r="B94" s="124" t="s">
        <v>439</v>
      </c>
      <c r="C94" s="117" t="s">
        <v>185</v>
      </c>
      <c r="D94" s="118" t="s">
        <v>140</v>
      </c>
      <c r="E94" s="119" t="s">
        <v>140</v>
      </c>
      <c r="F94" s="120" t="s">
        <v>106</v>
      </c>
      <c r="G94" s="129" t="s">
        <v>440</v>
      </c>
      <c r="H94" s="25"/>
      <c r="I94" s="25"/>
      <c r="J94" s="26"/>
      <c r="K94" s="26"/>
      <c r="L94" s="32" t="s">
        <v>139</v>
      </c>
      <c r="M94" s="48">
        <v>5134</v>
      </c>
      <c r="N94" s="183">
        <f t="shared" ref="N94" si="10">O94+P94</f>
        <v>0</v>
      </c>
      <c r="O94" s="183"/>
      <c r="P94" s="183"/>
      <c r="Q94" s="161"/>
      <c r="R94" s="161"/>
      <c r="S94" s="438"/>
      <c r="T94" s="161"/>
      <c r="U94" s="161"/>
      <c r="V94" s="161"/>
    </row>
    <row r="95" spans="1:22" s="170" customFormat="1" ht="25.5" customHeight="1">
      <c r="A95" s="122" t="str">
        <f t="shared" si="8"/>
        <v>71010600000000</v>
      </c>
      <c r="B95" s="124" t="s">
        <v>439</v>
      </c>
      <c r="C95" s="117" t="s">
        <v>106</v>
      </c>
      <c r="D95" s="118" t="s">
        <v>157</v>
      </c>
      <c r="E95" s="119" t="s">
        <v>441</v>
      </c>
      <c r="F95" s="128" t="s">
        <v>441</v>
      </c>
      <c r="G95" s="129" t="s">
        <v>440</v>
      </c>
      <c r="H95" s="146"/>
      <c r="I95" s="147"/>
      <c r="J95" s="148"/>
      <c r="K95" s="148"/>
      <c r="L95" s="27" t="s">
        <v>154</v>
      </c>
      <c r="M95" s="28"/>
      <c r="N95" s="197">
        <f>O95+P95</f>
        <v>0</v>
      </c>
      <c r="O95" s="197">
        <f>SUM(O96)</f>
        <v>0</v>
      </c>
      <c r="P95" s="197">
        <f>SUM(P96)</f>
        <v>0</v>
      </c>
      <c r="Q95" s="161"/>
      <c r="R95" s="161"/>
      <c r="S95" s="438"/>
      <c r="T95" s="161"/>
      <c r="U95" s="161"/>
      <c r="V95" s="161"/>
    </row>
    <row r="96" spans="1:22" ht="15.75" customHeight="1">
      <c r="A96" s="122" t="str">
        <f t="shared" si="8"/>
        <v>71010600000001</v>
      </c>
      <c r="B96" s="124" t="s">
        <v>439</v>
      </c>
      <c r="C96" s="117" t="s">
        <v>106</v>
      </c>
      <c r="D96" s="118" t="s">
        <v>157</v>
      </c>
      <c r="E96" s="119" t="s">
        <v>441</v>
      </c>
      <c r="F96" s="128" t="s">
        <v>441</v>
      </c>
      <c r="G96" s="129" t="s">
        <v>96</v>
      </c>
      <c r="H96" s="25"/>
      <c r="I96" s="25"/>
      <c r="J96" s="26"/>
      <c r="K96" s="26"/>
      <c r="L96" s="32" t="s">
        <v>139</v>
      </c>
      <c r="M96" s="48">
        <v>5134</v>
      </c>
      <c r="N96" s="183">
        <f t="shared" si="9"/>
        <v>0</v>
      </c>
      <c r="O96" s="183"/>
      <c r="P96" s="183"/>
      <c r="Q96" s="161"/>
      <c r="R96" s="161"/>
      <c r="S96" s="438"/>
      <c r="T96" s="161"/>
      <c r="U96" s="161"/>
      <c r="V96" s="161"/>
    </row>
    <row r="97" spans="1:22" s="156" customFormat="1" ht="25.5" customHeight="1">
      <c r="A97" s="122" t="str">
        <f t="shared" si="8"/>
        <v>71010601000000</v>
      </c>
      <c r="B97" s="124" t="s">
        <v>439</v>
      </c>
      <c r="C97" s="117" t="s">
        <v>106</v>
      </c>
      <c r="D97" s="118" t="s">
        <v>157</v>
      </c>
      <c r="E97" s="119" t="s">
        <v>106</v>
      </c>
      <c r="F97" s="128" t="s">
        <v>441</v>
      </c>
      <c r="G97" s="129" t="s">
        <v>440</v>
      </c>
      <c r="H97" s="146"/>
      <c r="I97" s="147"/>
      <c r="J97" s="148"/>
      <c r="K97" s="148"/>
      <c r="L97" s="27" t="s">
        <v>830</v>
      </c>
      <c r="M97" s="28"/>
      <c r="N97" s="197">
        <f>O97+P97</f>
        <v>0</v>
      </c>
      <c r="O97" s="197">
        <f>SUM(O98)</f>
        <v>0</v>
      </c>
      <c r="P97" s="197">
        <f>SUM(P98)</f>
        <v>0</v>
      </c>
      <c r="Q97" s="161"/>
      <c r="R97" s="161"/>
      <c r="S97" s="438"/>
      <c r="T97" s="161"/>
      <c r="U97" s="161"/>
      <c r="V97" s="161"/>
    </row>
    <row r="98" spans="1:22" ht="15.75" customHeight="1">
      <c r="A98" s="122" t="str">
        <f t="shared" si="8"/>
        <v>71010601000001</v>
      </c>
      <c r="B98" s="124" t="s">
        <v>439</v>
      </c>
      <c r="C98" s="117" t="s">
        <v>106</v>
      </c>
      <c r="D98" s="118" t="s">
        <v>157</v>
      </c>
      <c r="E98" s="119" t="s">
        <v>106</v>
      </c>
      <c r="F98" s="128" t="s">
        <v>441</v>
      </c>
      <c r="G98" s="129" t="s">
        <v>96</v>
      </c>
      <c r="H98" s="25"/>
      <c r="I98" s="25"/>
      <c r="J98" s="26"/>
      <c r="K98" s="26"/>
      <c r="L98" s="32" t="s">
        <v>139</v>
      </c>
      <c r="M98" s="48">
        <v>5134</v>
      </c>
      <c r="N98" s="183">
        <f t="shared" si="9"/>
        <v>0</v>
      </c>
      <c r="O98" s="183"/>
      <c r="P98" s="183"/>
      <c r="Q98" s="161"/>
      <c r="R98" s="161"/>
      <c r="S98" s="438"/>
      <c r="T98" s="161"/>
      <c r="U98" s="161"/>
      <c r="V98" s="161"/>
    </row>
    <row r="99" spans="1:22" s="115" customFormat="1" ht="43.5" customHeight="1">
      <c r="A99" s="122" t="str">
        <f t="shared" si="8"/>
        <v>71010601010000</v>
      </c>
      <c r="B99" s="124" t="s">
        <v>439</v>
      </c>
      <c r="C99" s="117" t="s">
        <v>106</v>
      </c>
      <c r="D99" s="118" t="s">
        <v>157</v>
      </c>
      <c r="E99" s="119" t="s">
        <v>106</v>
      </c>
      <c r="F99" s="128" t="s">
        <v>106</v>
      </c>
      <c r="G99" s="129" t="s">
        <v>440</v>
      </c>
      <c r="H99" s="175">
        <v>2160</v>
      </c>
      <c r="I99" s="166" t="s">
        <v>106</v>
      </c>
      <c r="J99" s="167">
        <v>6</v>
      </c>
      <c r="K99" s="167">
        <v>0</v>
      </c>
      <c r="L99" s="168" t="s">
        <v>158</v>
      </c>
      <c r="M99" s="176"/>
      <c r="N99" s="188">
        <f>+N101</f>
        <v>0</v>
      </c>
      <c r="O99" s="188">
        <f>+O101</f>
        <v>0</v>
      </c>
      <c r="P99" s="188">
        <f>+P101</f>
        <v>0</v>
      </c>
      <c r="Q99" s="161"/>
      <c r="R99" s="161"/>
      <c r="S99" s="438"/>
      <c r="T99" s="161"/>
      <c r="U99" s="161"/>
      <c r="V99" s="161"/>
    </row>
    <row r="100" spans="1:22" ht="15.75" customHeight="1">
      <c r="A100" s="122" t="str">
        <f t="shared" si="8"/>
        <v>71010601014729</v>
      </c>
      <c r="B100" s="124" t="s">
        <v>439</v>
      </c>
      <c r="C100" s="117" t="s">
        <v>106</v>
      </c>
      <c r="D100" s="118" t="s">
        <v>157</v>
      </c>
      <c r="E100" s="119" t="s">
        <v>106</v>
      </c>
      <c r="F100" s="120" t="s">
        <v>106</v>
      </c>
      <c r="G100" s="121">
        <v>4729</v>
      </c>
      <c r="H100" s="25"/>
      <c r="I100" s="18"/>
      <c r="J100" s="19"/>
      <c r="K100" s="19"/>
      <c r="L100" s="30" t="s">
        <v>110</v>
      </c>
      <c r="M100" s="31"/>
      <c r="N100" s="190"/>
      <c r="O100" s="190"/>
      <c r="P100" s="190"/>
      <c r="Q100" s="161"/>
      <c r="R100" s="161"/>
      <c r="S100" s="438"/>
      <c r="T100" s="161"/>
      <c r="U100" s="161"/>
      <c r="V100" s="161"/>
    </row>
    <row r="101" spans="1:22" ht="15.75" customHeight="1">
      <c r="A101" s="122" t="str">
        <f t="shared" si="8"/>
        <v>71010601014823</v>
      </c>
      <c r="B101" s="124" t="s">
        <v>439</v>
      </c>
      <c r="C101" s="117" t="s">
        <v>106</v>
      </c>
      <c r="D101" s="118" t="s">
        <v>157</v>
      </c>
      <c r="E101" s="119" t="s">
        <v>106</v>
      </c>
      <c r="F101" s="120" t="s">
        <v>106</v>
      </c>
      <c r="G101" s="121">
        <v>4823</v>
      </c>
      <c r="H101" s="151">
        <v>2161</v>
      </c>
      <c r="I101" s="152" t="s">
        <v>106</v>
      </c>
      <c r="J101" s="153">
        <v>6</v>
      </c>
      <c r="K101" s="153">
        <v>1</v>
      </c>
      <c r="L101" s="154" t="s">
        <v>159</v>
      </c>
      <c r="M101" s="155"/>
      <c r="N101" s="192">
        <f>+N103+N106</f>
        <v>0</v>
      </c>
      <c r="O101" s="192">
        <f>+O103+O106</f>
        <v>0</v>
      </c>
      <c r="P101" s="192">
        <f>+P103+P106</f>
        <v>0</v>
      </c>
      <c r="Q101" s="161"/>
      <c r="R101" s="161"/>
      <c r="S101" s="438"/>
      <c r="T101" s="161"/>
      <c r="U101" s="161"/>
      <c r="V101" s="161"/>
    </row>
    <row r="102" spans="1:22" s="115" customFormat="1" ht="38.25" customHeight="1">
      <c r="A102" s="122" t="str">
        <f t="shared" si="8"/>
        <v>71010601020000</v>
      </c>
      <c r="B102" s="124" t="s">
        <v>439</v>
      </c>
      <c r="C102" s="117" t="s">
        <v>106</v>
      </c>
      <c r="D102" s="118" t="s">
        <v>157</v>
      </c>
      <c r="E102" s="119" t="s">
        <v>106</v>
      </c>
      <c r="F102" s="128" t="s">
        <v>140</v>
      </c>
      <c r="G102" s="129" t="s">
        <v>440</v>
      </c>
      <c r="H102" s="25"/>
      <c r="I102" s="25"/>
      <c r="J102" s="26"/>
      <c r="K102" s="26"/>
      <c r="L102" s="30" t="s">
        <v>108</v>
      </c>
      <c r="M102" s="31"/>
      <c r="N102" s="190"/>
      <c r="O102" s="190"/>
      <c r="P102" s="190"/>
      <c r="Q102" s="161"/>
      <c r="R102" s="161"/>
      <c r="S102" s="438"/>
      <c r="T102" s="161"/>
      <c r="U102" s="161"/>
      <c r="V102" s="161"/>
    </row>
    <row r="103" spans="1:22" ht="15.75" customHeight="1">
      <c r="A103" s="122" t="str">
        <f t="shared" si="8"/>
        <v>71010601024241</v>
      </c>
      <c r="B103" s="124" t="s">
        <v>439</v>
      </c>
      <c r="C103" s="117" t="s">
        <v>106</v>
      </c>
      <c r="D103" s="118" t="s">
        <v>157</v>
      </c>
      <c r="E103" s="119" t="s">
        <v>106</v>
      </c>
      <c r="F103" s="120" t="s">
        <v>140</v>
      </c>
      <c r="G103" s="121">
        <v>4241</v>
      </c>
      <c r="H103" s="146"/>
      <c r="I103" s="147"/>
      <c r="J103" s="148"/>
      <c r="K103" s="148"/>
      <c r="L103" s="27" t="s">
        <v>160</v>
      </c>
      <c r="M103" s="28"/>
      <c r="N103" s="197">
        <f>O103+P103</f>
        <v>0</v>
      </c>
      <c r="O103" s="197">
        <f>SUM(O104:O105)</f>
        <v>0</v>
      </c>
      <c r="P103" s="197">
        <f>SUM(P104:P105)</f>
        <v>0</v>
      </c>
      <c r="Q103" s="161"/>
      <c r="R103" s="161"/>
      <c r="S103" s="438"/>
      <c r="T103" s="161"/>
      <c r="U103" s="161"/>
      <c r="V103" s="161"/>
    </row>
    <row r="104" spans="1:22" ht="15.75" customHeight="1">
      <c r="A104" s="122" t="str">
        <f t="shared" si="8"/>
        <v>71010601024823</v>
      </c>
      <c r="B104" s="124" t="s">
        <v>439</v>
      </c>
      <c r="C104" s="117" t="s">
        <v>106</v>
      </c>
      <c r="D104" s="118" t="s">
        <v>157</v>
      </c>
      <c r="E104" s="119" t="s">
        <v>106</v>
      </c>
      <c r="F104" s="120" t="s">
        <v>140</v>
      </c>
      <c r="G104" s="121">
        <v>4823</v>
      </c>
      <c r="H104" s="25"/>
      <c r="I104" s="25"/>
      <c r="J104" s="26"/>
      <c r="K104" s="26"/>
      <c r="L104" s="29" t="s">
        <v>161</v>
      </c>
      <c r="M104" s="12">
        <v>4729</v>
      </c>
      <c r="N104" s="183">
        <f t="shared" ref="N104:N108" si="11">O104+P104</f>
        <v>0</v>
      </c>
      <c r="O104" s="183"/>
      <c r="P104" s="183"/>
      <c r="Q104" s="161"/>
      <c r="R104" s="161"/>
      <c r="S104" s="438"/>
      <c r="T104" s="161"/>
      <c r="U104" s="161"/>
      <c r="V104" s="161"/>
    </row>
    <row r="105" spans="1:22" s="182" customFormat="1" ht="15.75" customHeight="1">
      <c r="A105" s="122" t="str">
        <f t="shared" si="8"/>
        <v>71020000000000</v>
      </c>
      <c r="B105" s="124" t="s">
        <v>439</v>
      </c>
      <c r="C105" s="117" t="s">
        <v>140</v>
      </c>
      <c r="D105" s="118" t="s">
        <v>441</v>
      </c>
      <c r="E105" s="119" t="s">
        <v>441</v>
      </c>
      <c r="F105" s="128" t="s">
        <v>441</v>
      </c>
      <c r="G105" s="129" t="s">
        <v>440</v>
      </c>
      <c r="H105" s="25"/>
      <c r="I105" s="25"/>
      <c r="J105" s="26"/>
      <c r="K105" s="26"/>
      <c r="L105" s="29" t="s">
        <v>133</v>
      </c>
      <c r="M105" s="12">
        <v>4823</v>
      </c>
      <c r="N105" s="183">
        <f t="shared" si="11"/>
        <v>0</v>
      </c>
      <c r="O105" s="183"/>
      <c r="P105" s="183"/>
      <c r="Q105" s="161"/>
      <c r="R105" s="161"/>
      <c r="S105" s="438"/>
      <c r="T105" s="161"/>
      <c r="U105" s="161"/>
      <c r="V105" s="161"/>
    </row>
    <row r="106" spans="1:22" ht="15.75" customHeight="1">
      <c r="A106" s="122" t="str">
        <f t="shared" si="8"/>
        <v>71020000000001</v>
      </c>
      <c r="B106" s="124" t="s">
        <v>439</v>
      </c>
      <c r="C106" s="117" t="s">
        <v>140</v>
      </c>
      <c r="D106" s="118" t="s">
        <v>441</v>
      </c>
      <c r="E106" s="119" t="s">
        <v>441</v>
      </c>
      <c r="F106" s="120" t="s">
        <v>441</v>
      </c>
      <c r="G106" s="129" t="s">
        <v>96</v>
      </c>
      <c r="H106" s="146"/>
      <c r="I106" s="147"/>
      <c r="J106" s="148"/>
      <c r="K106" s="148"/>
      <c r="L106" s="27" t="s">
        <v>162</v>
      </c>
      <c r="M106" s="28"/>
      <c r="N106" s="197">
        <f>O106+P106</f>
        <v>0</v>
      </c>
      <c r="O106" s="197">
        <f>SUM(O107:O108)</f>
        <v>0</v>
      </c>
      <c r="P106" s="197">
        <f>SUM(P107:P108)</f>
        <v>0</v>
      </c>
      <c r="Q106" s="161"/>
      <c r="R106" s="161"/>
      <c r="S106" s="438"/>
      <c r="T106" s="161"/>
      <c r="U106" s="161"/>
      <c r="V106" s="161"/>
    </row>
    <row r="107" spans="1:22" s="170" customFormat="1" ht="15.75" customHeight="1">
      <c r="A107" s="122" t="str">
        <f t="shared" si="8"/>
        <v>71020200000000</v>
      </c>
      <c r="B107" s="124" t="s">
        <v>439</v>
      </c>
      <c r="C107" s="117" t="s">
        <v>140</v>
      </c>
      <c r="D107" s="118" t="s">
        <v>140</v>
      </c>
      <c r="E107" s="119" t="s">
        <v>441</v>
      </c>
      <c r="F107" s="120" t="s">
        <v>441</v>
      </c>
      <c r="G107" s="129" t="s">
        <v>440</v>
      </c>
      <c r="H107" s="25"/>
      <c r="I107" s="25"/>
      <c r="J107" s="26"/>
      <c r="K107" s="26"/>
      <c r="L107" s="29" t="s">
        <v>126</v>
      </c>
      <c r="M107" s="12">
        <v>4241</v>
      </c>
      <c r="N107" s="183">
        <f t="shared" si="11"/>
        <v>0</v>
      </c>
      <c r="O107" s="183"/>
      <c r="P107" s="183"/>
      <c r="Q107" s="161"/>
      <c r="R107" s="161"/>
      <c r="S107" s="438"/>
      <c r="T107" s="161"/>
      <c r="U107" s="161"/>
      <c r="V107" s="161"/>
    </row>
    <row r="108" spans="1:22" ht="15.75" customHeight="1">
      <c r="A108" s="122" t="str">
        <f t="shared" si="8"/>
        <v>71020200000001</v>
      </c>
      <c r="B108" s="124" t="s">
        <v>439</v>
      </c>
      <c r="C108" s="117" t="s">
        <v>140</v>
      </c>
      <c r="D108" s="118" t="s">
        <v>140</v>
      </c>
      <c r="E108" s="119" t="s">
        <v>441</v>
      </c>
      <c r="F108" s="120" t="s">
        <v>441</v>
      </c>
      <c r="G108" s="129" t="s">
        <v>96</v>
      </c>
      <c r="H108" s="25"/>
      <c r="I108" s="25"/>
      <c r="J108" s="26"/>
      <c r="K108" s="26"/>
      <c r="L108" s="29" t="s">
        <v>133</v>
      </c>
      <c r="M108" s="12">
        <v>4823</v>
      </c>
      <c r="N108" s="183">
        <f t="shared" si="11"/>
        <v>0</v>
      </c>
      <c r="O108" s="183"/>
      <c r="P108" s="183"/>
      <c r="Q108" s="161"/>
      <c r="R108" s="161"/>
      <c r="S108" s="438"/>
      <c r="T108" s="161"/>
      <c r="U108" s="161"/>
      <c r="V108" s="161"/>
    </row>
    <row r="109" spans="1:22" s="156" customFormat="1" ht="15.75" customHeight="1">
      <c r="A109" s="122" t="str">
        <f t="shared" si="8"/>
        <v>71020201000000</v>
      </c>
      <c r="B109" s="124" t="s">
        <v>439</v>
      </c>
      <c r="C109" s="117" t="s">
        <v>140</v>
      </c>
      <c r="D109" s="118" t="s">
        <v>140</v>
      </c>
      <c r="E109" s="119" t="s">
        <v>106</v>
      </c>
      <c r="F109" s="120" t="s">
        <v>441</v>
      </c>
      <c r="G109" s="129" t="s">
        <v>440</v>
      </c>
      <c r="H109" s="173">
        <v>2200</v>
      </c>
      <c r="I109" s="212" t="s">
        <v>140</v>
      </c>
      <c r="J109" s="213">
        <v>0</v>
      </c>
      <c r="K109" s="213">
        <v>0</v>
      </c>
      <c r="L109" s="162" t="s">
        <v>163</v>
      </c>
      <c r="M109" s="174"/>
      <c r="N109" s="163">
        <f>+N111+N128</f>
        <v>0</v>
      </c>
      <c r="O109" s="163">
        <f>+O111+O128</f>
        <v>0</v>
      </c>
      <c r="P109" s="163">
        <f>+P111+P128</f>
        <v>0</v>
      </c>
      <c r="Q109" s="161"/>
      <c r="R109" s="161"/>
      <c r="S109" s="438"/>
      <c r="T109" s="161"/>
      <c r="U109" s="161"/>
      <c r="V109" s="161"/>
    </row>
    <row r="110" spans="1:22" ht="15.75" customHeight="1">
      <c r="A110" s="122" t="str">
        <f t="shared" si="8"/>
        <v>71020201000001</v>
      </c>
      <c r="B110" s="124" t="s">
        <v>439</v>
      </c>
      <c r="C110" s="117" t="s">
        <v>140</v>
      </c>
      <c r="D110" s="118" t="s">
        <v>140</v>
      </c>
      <c r="E110" s="119" t="s">
        <v>106</v>
      </c>
      <c r="F110" s="120" t="s">
        <v>441</v>
      </c>
      <c r="G110" s="129" t="s">
        <v>96</v>
      </c>
      <c r="H110" s="25"/>
      <c r="I110" s="18"/>
      <c r="J110" s="19"/>
      <c r="K110" s="19"/>
      <c r="L110" s="30" t="s">
        <v>108</v>
      </c>
      <c r="M110" s="31"/>
      <c r="N110" s="190"/>
      <c r="O110" s="190"/>
      <c r="P110" s="190"/>
      <c r="Q110" s="161"/>
      <c r="R110" s="161"/>
      <c r="S110" s="438"/>
      <c r="T110" s="161"/>
      <c r="U110" s="161"/>
      <c r="V110" s="161"/>
    </row>
    <row r="111" spans="1:22" s="115" customFormat="1" ht="25.5" customHeight="1">
      <c r="A111" s="122" t="str">
        <f t="shared" si="8"/>
        <v>71020201010000</v>
      </c>
      <c r="B111" s="124" t="s">
        <v>439</v>
      </c>
      <c r="C111" s="117" t="s">
        <v>140</v>
      </c>
      <c r="D111" s="118" t="s">
        <v>140</v>
      </c>
      <c r="E111" s="119" t="s">
        <v>106</v>
      </c>
      <c r="F111" s="120" t="s">
        <v>106</v>
      </c>
      <c r="G111" s="129" t="s">
        <v>440</v>
      </c>
      <c r="H111" s="175">
        <v>2220</v>
      </c>
      <c r="I111" s="166" t="s">
        <v>140</v>
      </c>
      <c r="J111" s="167">
        <v>2</v>
      </c>
      <c r="K111" s="167">
        <v>0</v>
      </c>
      <c r="L111" s="168" t="s">
        <v>164</v>
      </c>
      <c r="M111" s="176"/>
      <c r="N111" s="188">
        <f>+N113</f>
        <v>0</v>
      </c>
      <c r="O111" s="188">
        <f>+O113</f>
        <v>0</v>
      </c>
      <c r="P111" s="188">
        <f>+P113</f>
        <v>0</v>
      </c>
      <c r="Q111" s="161"/>
      <c r="R111" s="161"/>
      <c r="S111" s="438"/>
      <c r="T111" s="161"/>
      <c r="U111" s="161"/>
      <c r="V111" s="161"/>
    </row>
    <row r="112" spans="1:22" ht="15.75" customHeight="1">
      <c r="A112" s="122" t="str">
        <f t="shared" si="8"/>
        <v>71020201014239</v>
      </c>
      <c r="B112" s="124" t="s">
        <v>439</v>
      </c>
      <c r="C112" s="117" t="s">
        <v>140</v>
      </c>
      <c r="D112" s="118" t="s">
        <v>140</v>
      </c>
      <c r="E112" s="119" t="s">
        <v>106</v>
      </c>
      <c r="F112" s="120" t="s">
        <v>106</v>
      </c>
      <c r="G112" s="121">
        <v>4239</v>
      </c>
      <c r="H112" s="25"/>
      <c r="I112" s="18"/>
      <c r="J112" s="19"/>
      <c r="K112" s="19"/>
      <c r="L112" s="30" t="s">
        <v>110</v>
      </c>
      <c r="M112" s="31"/>
      <c r="N112" s="190"/>
      <c r="O112" s="190"/>
      <c r="P112" s="190"/>
      <c r="Q112" s="161"/>
      <c r="R112" s="161"/>
      <c r="S112" s="438"/>
      <c r="T112" s="161"/>
      <c r="U112" s="161"/>
      <c r="V112" s="161"/>
    </row>
    <row r="113" spans="1:22" ht="15.75" customHeight="1">
      <c r="A113" s="122" t="str">
        <f t="shared" si="8"/>
        <v>71020201014261</v>
      </c>
      <c r="B113" s="124" t="s">
        <v>439</v>
      </c>
      <c r="C113" s="117" t="s">
        <v>140</v>
      </c>
      <c r="D113" s="118" t="s">
        <v>140</v>
      </c>
      <c r="E113" s="119" t="s">
        <v>106</v>
      </c>
      <c r="F113" s="120" t="s">
        <v>106</v>
      </c>
      <c r="G113" s="121">
        <v>4261</v>
      </c>
      <c r="H113" s="151">
        <v>2221</v>
      </c>
      <c r="I113" s="152" t="s">
        <v>140</v>
      </c>
      <c r="J113" s="153">
        <v>2</v>
      </c>
      <c r="K113" s="153">
        <v>1</v>
      </c>
      <c r="L113" s="154" t="s">
        <v>165</v>
      </c>
      <c r="M113" s="155"/>
      <c r="N113" s="192">
        <f>+N115</f>
        <v>0</v>
      </c>
      <c r="O113" s="192">
        <f>+O115</f>
        <v>0</v>
      </c>
      <c r="P113" s="192">
        <f>+P115</f>
        <v>0</v>
      </c>
      <c r="Q113" s="161"/>
      <c r="R113" s="161"/>
      <c r="S113" s="438"/>
      <c r="T113" s="161"/>
      <c r="U113" s="161"/>
      <c r="V113" s="161"/>
    </row>
    <row r="114" spans="1:22" ht="15.75" customHeight="1">
      <c r="A114" s="122" t="str">
        <f t="shared" si="8"/>
        <v>71020201014264</v>
      </c>
      <c r="B114" s="116" t="s">
        <v>439</v>
      </c>
      <c r="C114" s="117" t="s">
        <v>140</v>
      </c>
      <c r="D114" s="118" t="s">
        <v>140</v>
      </c>
      <c r="E114" s="119" t="s">
        <v>106</v>
      </c>
      <c r="F114" s="120" t="s">
        <v>106</v>
      </c>
      <c r="G114" s="121">
        <v>4264</v>
      </c>
      <c r="H114" s="25"/>
      <c r="I114" s="25"/>
      <c r="J114" s="26"/>
      <c r="K114" s="26"/>
      <c r="L114" s="30" t="s">
        <v>108</v>
      </c>
      <c r="M114" s="31"/>
      <c r="N114" s="190"/>
      <c r="O114" s="190"/>
      <c r="P114" s="190"/>
      <c r="Q114" s="161"/>
      <c r="R114" s="161"/>
      <c r="S114" s="438"/>
      <c r="T114" s="161"/>
      <c r="U114" s="161"/>
      <c r="V114" s="161"/>
    </row>
    <row r="115" spans="1:22" ht="15.75" customHeight="1">
      <c r="A115" s="122" t="str">
        <f t="shared" si="8"/>
        <v>71020201014639</v>
      </c>
      <c r="B115" s="124" t="s">
        <v>439</v>
      </c>
      <c r="C115" s="117" t="s">
        <v>140</v>
      </c>
      <c r="D115" s="118" t="s">
        <v>140</v>
      </c>
      <c r="E115" s="119" t="s">
        <v>106</v>
      </c>
      <c r="F115" s="120" t="s">
        <v>106</v>
      </c>
      <c r="G115" s="121">
        <v>4639</v>
      </c>
      <c r="H115" s="146"/>
      <c r="I115" s="147"/>
      <c r="J115" s="148"/>
      <c r="K115" s="148"/>
      <c r="L115" s="27" t="s">
        <v>166</v>
      </c>
      <c r="M115" s="28"/>
      <c r="N115" s="197">
        <f>O115+P115</f>
        <v>0</v>
      </c>
      <c r="O115" s="197">
        <f>SUM(O116:O127)</f>
        <v>0</v>
      </c>
      <c r="P115" s="197">
        <f>SUM(P116:P127)</f>
        <v>0</v>
      </c>
      <c r="Q115" s="161"/>
      <c r="R115" s="161"/>
      <c r="S115" s="438"/>
      <c r="T115" s="161"/>
      <c r="U115" s="161"/>
      <c r="V115" s="161"/>
    </row>
    <row r="116" spans="1:22" s="170" customFormat="1" ht="15.75" customHeight="1">
      <c r="A116" s="122" t="str">
        <f t="shared" si="8"/>
        <v>71020500000000</v>
      </c>
      <c r="B116" s="124" t="s">
        <v>439</v>
      </c>
      <c r="C116" s="117" t="s">
        <v>140</v>
      </c>
      <c r="D116" s="118" t="s">
        <v>149</v>
      </c>
      <c r="E116" s="119" t="s">
        <v>441</v>
      </c>
      <c r="F116" s="120" t="s">
        <v>441</v>
      </c>
      <c r="G116" s="129" t="s">
        <v>440</v>
      </c>
      <c r="H116" s="17"/>
      <c r="I116" s="25"/>
      <c r="J116" s="26"/>
      <c r="K116" s="26"/>
      <c r="L116" s="29" t="s">
        <v>116</v>
      </c>
      <c r="M116" s="12">
        <v>4214</v>
      </c>
      <c r="N116" s="183">
        <f t="shared" ref="N116:N127" si="12">O116+P116</f>
        <v>0</v>
      </c>
      <c r="O116" s="183"/>
      <c r="P116" s="183"/>
      <c r="Q116" s="161"/>
      <c r="R116" s="161"/>
      <c r="S116" s="438"/>
      <c r="T116" s="161"/>
      <c r="U116" s="161"/>
      <c r="V116" s="161"/>
    </row>
    <row r="117" spans="1:22" s="170" customFormat="1" ht="15.75" customHeight="1">
      <c r="A117" s="122"/>
      <c r="B117" s="124"/>
      <c r="C117" s="117"/>
      <c r="D117" s="118"/>
      <c r="E117" s="119"/>
      <c r="F117" s="120"/>
      <c r="G117" s="129"/>
      <c r="H117" s="17"/>
      <c r="I117" s="25"/>
      <c r="J117" s="26"/>
      <c r="K117" s="26"/>
      <c r="L117" s="29" t="s">
        <v>862</v>
      </c>
      <c r="M117" s="12" t="s">
        <v>861</v>
      </c>
      <c r="N117" s="183">
        <f t="shared" si="12"/>
        <v>0</v>
      </c>
      <c r="O117" s="183"/>
      <c r="P117" s="183"/>
      <c r="Q117" s="161"/>
      <c r="R117" s="161"/>
      <c r="S117" s="438"/>
      <c r="T117" s="161"/>
      <c r="U117" s="161"/>
      <c r="V117" s="161"/>
    </row>
    <row r="118" spans="1:22" ht="15.75" customHeight="1">
      <c r="A118" s="122" t="str">
        <f t="shared" si="8"/>
        <v>71020500000001</v>
      </c>
      <c r="B118" s="124" t="s">
        <v>439</v>
      </c>
      <c r="C118" s="117" t="s">
        <v>140</v>
      </c>
      <c r="D118" s="118" t="s">
        <v>149</v>
      </c>
      <c r="E118" s="119" t="s">
        <v>441</v>
      </c>
      <c r="F118" s="120" t="s">
        <v>441</v>
      </c>
      <c r="G118" s="129" t="s">
        <v>96</v>
      </c>
      <c r="H118" s="17"/>
      <c r="I118" s="25"/>
      <c r="J118" s="26"/>
      <c r="K118" s="26"/>
      <c r="L118" s="32" t="s">
        <v>125</v>
      </c>
      <c r="M118" s="33">
        <v>4239</v>
      </c>
      <c r="N118" s="183">
        <f t="shared" si="12"/>
        <v>0</v>
      </c>
      <c r="O118" s="183"/>
      <c r="P118" s="183"/>
      <c r="Q118" s="161"/>
      <c r="R118" s="161"/>
      <c r="S118" s="438"/>
      <c r="T118" s="161"/>
      <c r="U118" s="161"/>
      <c r="V118" s="161"/>
    </row>
    <row r="119" spans="1:22" s="156" customFormat="1" ht="15.75" customHeight="1">
      <c r="A119" s="122" t="str">
        <f t="shared" si="8"/>
        <v>71020501000000</v>
      </c>
      <c r="B119" s="124" t="s">
        <v>439</v>
      </c>
      <c r="C119" s="117" t="s">
        <v>140</v>
      </c>
      <c r="D119" s="118" t="s">
        <v>149</v>
      </c>
      <c r="E119" s="119" t="s">
        <v>106</v>
      </c>
      <c r="F119" s="120" t="s">
        <v>441</v>
      </c>
      <c r="G119" s="129" t="s">
        <v>440</v>
      </c>
      <c r="H119" s="17"/>
      <c r="I119" s="25"/>
      <c r="J119" s="26"/>
      <c r="K119" s="26"/>
      <c r="L119" s="29" t="s">
        <v>126</v>
      </c>
      <c r="M119" s="12">
        <v>4241</v>
      </c>
      <c r="N119" s="183">
        <f t="shared" si="12"/>
        <v>0</v>
      </c>
      <c r="O119" s="183"/>
      <c r="P119" s="183"/>
      <c r="Q119" s="161"/>
      <c r="R119" s="161"/>
      <c r="S119" s="438"/>
      <c r="T119" s="161"/>
      <c r="U119" s="161"/>
      <c r="V119" s="161"/>
    </row>
    <row r="120" spans="1:22" ht="25.5" customHeight="1">
      <c r="A120" s="122" t="str">
        <f t="shared" si="8"/>
        <v>71020501000001</v>
      </c>
      <c r="B120" s="124" t="s">
        <v>439</v>
      </c>
      <c r="C120" s="117" t="s">
        <v>140</v>
      </c>
      <c r="D120" s="118" t="s">
        <v>149</v>
      </c>
      <c r="E120" s="119" t="s">
        <v>106</v>
      </c>
      <c r="F120" s="120" t="s">
        <v>441</v>
      </c>
      <c r="G120" s="129" t="s">
        <v>96</v>
      </c>
      <c r="H120" s="17"/>
      <c r="I120" s="25"/>
      <c r="J120" s="26"/>
      <c r="K120" s="26"/>
      <c r="L120" s="29" t="s">
        <v>127</v>
      </c>
      <c r="M120" s="33">
        <v>4252</v>
      </c>
      <c r="N120" s="183">
        <f t="shared" si="12"/>
        <v>0</v>
      </c>
      <c r="O120" s="183"/>
      <c r="P120" s="183"/>
      <c r="Q120" s="161"/>
      <c r="R120" s="161"/>
      <c r="S120" s="438"/>
      <c r="T120" s="161"/>
      <c r="U120" s="161"/>
      <c r="V120" s="161"/>
    </row>
    <row r="121" spans="1:22" s="115" customFormat="1" ht="38.25" customHeight="1">
      <c r="A121" s="122" t="str">
        <f t="shared" si="8"/>
        <v>71020501010000</v>
      </c>
      <c r="B121" s="124" t="s">
        <v>439</v>
      </c>
      <c r="C121" s="117" t="s">
        <v>140</v>
      </c>
      <c r="D121" s="118" t="s">
        <v>149</v>
      </c>
      <c r="E121" s="119" t="s">
        <v>106</v>
      </c>
      <c r="F121" s="120" t="s">
        <v>106</v>
      </c>
      <c r="G121" s="129" t="s">
        <v>440</v>
      </c>
      <c r="H121" s="17"/>
      <c r="I121" s="25"/>
      <c r="J121" s="26"/>
      <c r="K121" s="26"/>
      <c r="L121" s="29" t="s">
        <v>128</v>
      </c>
      <c r="M121" s="33">
        <v>4261</v>
      </c>
      <c r="N121" s="183">
        <f t="shared" si="12"/>
        <v>0</v>
      </c>
      <c r="O121" s="183"/>
      <c r="P121" s="183"/>
      <c r="Q121" s="161"/>
      <c r="R121" s="161"/>
      <c r="S121" s="438"/>
      <c r="T121" s="161"/>
      <c r="U121" s="161"/>
      <c r="V121" s="161"/>
    </row>
    <row r="122" spans="1:22" ht="15.75" customHeight="1">
      <c r="A122" s="122" t="str">
        <f t="shared" si="8"/>
        <v>71020501014216</v>
      </c>
      <c r="B122" s="124" t="s">
        <v>439</v>
      </c>
      <c r="C122" s="117" t="s">
        <v>140</v>
      </c>
      <c r="D122" s="118" t="s">
        <v>149</v>
      </c>
      <c r="E122" s="119" t="s">
        <v>106</v>
      </c>
      <c r="F122" s="120" t="s">
        <v>106</v>
      </c>
      <c r="G122" s="121">
        <v>4216</v>
      </c>
      <c r="H122" s="191"/>
      <c r="I122" s="194"/>
      <c r="J122" s="201"/>
      <c r="K122" s="202"/>
      <c r="L122" s="203" t="s">
        <v>129</v>
      </c>
      <c r="M122" s="13">
        <v>4264</v>
      </c>
      <c r="N122" s="183">
        <f t="shared" si="12"/>
        <v>0</v>
      </c>
      <c r="O122" s="183"/>
      <c r="P122" s="183"/>
      <c r="Q122" s="161"/>
      <c r="R122" s="161"/>
      <c r="S122" s="438"/>
      <c r="T122" s="161"/>
      <c r="U122" s="161"/>
      <c r="V122" s="161"/>
    </row>
    <row r="123" spans="1:22" ht="15.75" customHeight="1">
      <c r="A123" s="122" t="str">
        <f t="shared" si="8"/>
        <v>71020501014239</v>
      </c>
      <c r="B123" s="124" t="s">
        <v>439</v>
      </c>
      <c r="C123" s="117" t="s">
        <v>140</v>
      </c>
      <c r="D123" s="118" t="s">
        <v>149</v>
      </c>
      <c r="E123" s="119" t="s">
        <v>106</v>
      </c>
      <c r="F123" s="120" t="s">
        <v>106</v>
      </c>
      <c r="G123" s="121">
        <v>4239</v>
      </c>
      <c r="H123" s="17"/>
      <c r="I123" s="25"/>
      <c r="J123" s="26"/>
      <c r="K123" s="26"/>
      <c r="L123" s="32" t="s">
        <v>364</v>
      </c>
      <c r="M123" s="48">
        <v>4269</v>
      </c>
      <c r="N123" s="183">
        <f t="shared" si="12"/>
        <v>0</v>
      </c>
      <c r="O123" s="183"/>
      <c r="P123" s="183"/>
      <c r="Q123" s="161"/>
      <c r="R123" s="161"/>
      <c r="S123" s="438"/>
      <c r="T123" s="161"/>
      <c r="U123" s="161"/>
      <c r="V123" s="161"/>
    </row>
    <row r="124" spans="1:22" ht="15.75" customHeight="1">
      <c r="A124" s="122" t="str">
        <f t="shared" si="8"/>
        <v>71020501014264</v>
      </c>
      <c r="B124" s="124" t="s">
        <v>439</v>
      </c>
      <c r="C124" s="117" t="s">
        <v>140</v>
      </c>
      <c r="D124" s="118" t="s">
        <v>149</v>
      </c>
      <c r="E124" s="119" t="s">
        <v>106</v>
      </c>
      <c r="F124" s="120" t="s">
        <v>106</v>
      </c>
      <c r="G124" s="121">
        <v>4264</v>
      </c>
      <c r="H124" s="17"/>
      <c r="I124" s="25"/>
      <c r="J124" s="26"/>
      <c r="K124" s="26"/>
      <c r="L124" s="30" t="s">
        <v>173</v>
      </c>
      <c r="M124" s="31">
        <v>5112</v>
      </c>
      <c r="N124" s="183">
        <f t="shared" si="12"/>
        <v>0</v>
      </c>
      <c r="O124" s="183"/>
      <c r="P124" s="183"/>
      <c r="Q124" s="161"/>
      <c r="R124" s="161"/>
      <c r="S124" s="438"/>
      <c r="T124" s="161"/>
      <c r="U124" s="161"/>
      <c r="V124" s="161"/>
    </row>
    <row r="125" spans="1:22" ht="15.75" customHeight="1">
      <c r="A125" s="122" t="str">
        <f t="shared" si="8"/>
        <v>71020501014639</v>
      </c>
      <c r="B125" s="124" t="s">
        <v>439</v>
      </c>
      <c r="C125" s="117" t="s">
        <v>140</v>
      </c>
      <c r="D125" s="118" t="s">
        <v>149</v>
      </c>
      <c r="E125" s="119" t="s">
        <v>106</v>
      </c>
      <c r="F125" s="120" t="s">
        <v>106</v>
      </c>
      <c r="G125" s="121">
        <v>4639</v>
      </c>
      <c r="H125" s="17"/>
      <c r="I125" s="25"/>
      <c r="J125" s="26"/>
      <c r="K125" s="26"/>
      <c r="L125" s="30" t="s">
        <v>174</v>
      </c>
      <c r="M125" s="13">
        <v>5113</v>
      </c>
      <c r="N125" s="183">
        <f t="shared" si="12"/>
        <v>0</v>
      </c>
      <c r="O125" s="183"/>
      <c r="P125" s="183"/>
      <c r="Q125" s="161"/>
      <c r="R125" s="161"/>
      <c r="S125" s="438"/>
      <c r="T125" s="161"/>
      <c r="U125" s="161"/>
      <c r="V125" s="161"/>
    </row>
    <row r="126" spans="1:22" s="115" customFormat="1" ht="25.5" customHeight="1">
      <c r="A126" s="215">
        <v>71020501110000</v>
      </c>
      <c r="B126" s="124" t="s">
        <v>439</v>
      </c>
      <c r="C126" s="117" t="s">
        <v>140</v>
      </c>
      <c r="D126" s="118" t="s">
        <v>149</v>
      </c>
      <c r="E126" s="119" t="s">
        <v>106</v>
      </c>
      <c r="F126" s="216" t="s">
        <v>140</v>
      </c>
      <c r="G126" s="129" t="s">
        <v>440</v>
      </c>
      <c r="H126" s="17"/>
      <c r="I126" s="25"/>
      <c r="J126" s="26"/>
      <c r="K126" s="26"/>
      <c r="L126" s="29" t="s">
        <v>136</v>
      </c>
      <c r="M126" s="12">
        <v>5122</v>
      </c>
      <c r="N126" s="183">
        <f t="shared" si="12"/>
        <v>0</v>
      </c>
      <c r="O126" s="183"/>
      <c r="P126" s="183"/>
      <c r="Q126" s="161"/>
      <c r="R126" s="161"/>
      <c r="S126" s="438"/>
      <c r="T126" s="161"/>
      <c r="U126" s="161"/>
      <c r="V126" s="161"/>
    </row>
    <row r="127" spans="1:22" ht="25.5" customHeight="1">
      <c r="A127" s="215">
        <v>71020501114512</v>
      </c>
      <c r="B127" s="124" t="s">
        <v>439</v>
      </c>
      <c r="C127" s="117" t="s">
        <v>140</v>
      </c>
      <c r="D127" s="118" t="s">
        <v>149</v>
      </c>
      <c r="E127" s="119" t="s">
        <v>106</v>
      </c>
      <c r="F127" s="216" t="s">
        <v>140</v>
      </c>
      <c r="G127" s="121" t="s">
        <v>229</v>
      </c>
      <c r="H127" s="17"/>
      <c r="I127" s="25"/>
      <c r="J127" s="26"/>
      <c r="K127" s="26"/>
      <c r="L127" s="29" t="s">
        <v>137</v>
      </c>
      <c r="M127" s="12">
        <v>5129</v>
      </c>
      <c r="N127" s="183">
        <f t="shared" si="12"/>
        <v>0</v>
      </c>
      <c r="O127" s="183"/>
      <c r="P127" s="183"/>
      <c r="Q127" s="161"/>
      <c r="R127" s="161"/>
      <c r="S127" s="438"/>
      <c r="T127" s="161"/>
      <c r="U127" s="161"/>
      <c r="V127" s="161"/>
    </row>
    <row r="128" spans="1:22" s="182" customFormat="1" ht="15.75" customHeight="1">
      <c r="A128" s="122" t="str">
        <f>CONCATENATE(B128,C128,D128,E128,F128,G128)</f>
        <v>71040000000000</v>
      </c>
      <c r="B128" s="124" t="s">
        <v>439</v>
      </c>
      <c r="C128" s="117" t="s">
        <v>155</v>
      </c>
      <c r="D128" s="118" t="s">
        <v>441</v>
      </c>
      <c r="E128" s="119" t="s">
        <v>441</v>
      </c>
      <c r="F128" s="120" t="s">
        <v>441</v>
      </c>
      <c r="G128" s="129" t="s">
        <v>440</v>
      </c>
      <c r="H128" s="175">
        <v>2250</v>
      </c>
      <c r="I128" s="166" t="s">
        <v>140</v>
      </c>
      <c r="J128" s="167">
        <v>5</v>
      </c>
      <c r="K128" s="167">
        <v>0</v>
      </c>
      <c r="L128" s="168" t="s">
        <v>168</v>
      </c>
      <c r="M128" s="176"/>
      <c r="N128" s="188">
        <f>+N130</f>
        <v>0</v>
      </c>
      <c r="O128" s="188">
        <f>+O130</f>
        <v>0</v>
      </c>
      <c r="P128" s="188">
        <f>+P130</f>
        <v>0</v>
      </c>
      <c r="Q128" s="161"/>
      <c r="R128" s="161"/>
      <c r="S128" s="438"/>
      <c r="T128" s="161"/>
      <c r="U128" s="161"/>
      <c r="V128" s="161"/>
    </row>
    <row r="129" spans="1:22" ht="15.75" customHeight="1">
      <c r="A129" s="122" t="str">
        <f>CONCATENATE(B129,C129,D129,E129,F129,G129)</f>
        <v>71040000000001</v>
      </c>
      <c r="B129" s="124" t="s">
        <v>439</v>
      </c>
      <c r="C129" s="117" t="s">
        <v>155</v>
      </c>
      <c r="D129" s="118" t="s">
        <v>441</v>
      </c>
      <c r="E129" s="119" t="s">
        <v>441</v>
      </c>
      <c r="F129" s="120" t="s">
        <v>441</v>
      </c>
      <c r="G129" s="129" t="s">
        <v>96</v>
      </c>
      <c r="H129" s="25"/>
      <c r="I129" s="18"/>
      <c r="J129" s="19"/>
      <c r="K129" s="19"/>
      <c r="L129" s="30" t="s">
        <v>110</v>
      </c>
      <c r="M129" s="31"/>
      <c r="N129" s="190"/>
      <c r="O129" s="190"/>
      <c r="P129" s="190"/>
      <c r="Q129" s="161"/>
      <c r="R129" s="161"/>
      <c r="S129" s="438"/>
      <c r="T129" s="161"/>
      <c r="U129" s="161"/>
      <c r="V129" s="161"/>
    </row>
    <row r="130" spans="1:22" s="170" customFormat="1" ht="25.5" customHeight="1">
      <c r="A130" s="122" t="str">
        <f t="shared" si="8"/>
        <v>71040200000000</v>
      </c>
      <c r="B130" s="124" t="s">
        <v>439</v>
      </c>
      <c r="C130" s="117" t="s">
        <v>155</v>
      </c>
      <c r="D130" s="118" t="s">
        <v>140</v>
      </c>
      <c r="E130" s="119" t="s">
        <v>441</v>
      </c>
      <c r="F130" s="120" t="s">
        <v>441</v>
      </c>
      <c r="G130" s="129" t="s">
        <v>440</v>
      </c>
      <c r="H130" s="151">
        <v>2251</v>
      </c>
      <c r="I130" s="152" t="s">
        <v>140</v>
      </c>
      <c r="J130" s="153">
        <v>5</v>
      </c>
      <c r="K130" s="153">
        <v>1</v>
      </c>
      <c r="L130" s="154" t="s">
        <v>168</v>
      </c>
      <c r="M130" s="155"/>
      <c r="N130" s="192">
        <f>N132+N138</f>
        <v>0</v>
      </c>
      <c r="O130" s="192">
        <f t="shared" ref="O130:P130" si="13">O132+O138</f>
        <v>0</v>
      </c>
      <c r="P130" s="192">
        <f t="shared" si="13"/>
        <v>0</v>
      </c>
      <c r="Q130" s="161"/>
      <c r="R130" s="161"/>
      <c r="S130" s="438"/>
      <c r="T130" s="161"/>
      <c r="U130" s="161"/>
      <c r="V130" s="161"/>
    </row>
    <row r="131" spans="1:22" ht="15.75" customHeight="1">
      <c r="A131" s="122" t="str">
        <f t="shared" si="8"/>
        <v>71040200000001</v>
      </c>
      <c r="B131" s="124" t="s">
        <v>439</v>
      </c>
      <c r="C131" s="117" t="s">
        <v>155</v>
      </c>
      <c r="D131" s="118" t="s">
        <v>140</v>
      </c>
      <c r="E131" s="119" t="s">
        <v>441</v>
      </c>
      <c r="F131" s="120" t="s">
        <v>441</v>
      </c>
      <c r="G131" s="129" t="s">
        <v>96</v>
      </c>
      <c r="H131" s="25"/>
      <c r="I131" s="25"/>
      <c r="J131" s="26"/>
      <c r="K131" s="26"/>
      <c r="L131" s="30" t="s">
        <v>108</v>
      </c>
      <c r="M131" s="31"/>
      <c r="N131" s="190"/>
      <c r="O131" s="190"/>
      <c r="P131" s="190"/>
      <c r="Q131" s="161"/>
      <c r="R131" s="161"/>
      <c r="S131" s="438"/>
      <c r="T131" s="161"/>
      <c r="U131" s="161"/>
      <c r="V131" s="161"/>
    </row>
    <row r="132" spans="1:22" s="156" customFormat="1" ht="28.95" customHeight="1">
      <c r="A132" s="122" t="str">
        <f t="shared" si="8"/>
        <v>71040204000000</v>
      </c>
      <c r="B132" s="124" t="s">
        <v>439</v>
      </c>
      <c r="C132" s="117" t="s">
        <v>155</v>
      </c>
      <c r="D132" s="118" t="s">
        <v>140</v>
      </c>
      <c r="E132" s="119" t="s">
        <v>155</v>
      </c>
      <c r="F132" s="120" t="s">
        <v>441</v>
      </c>
      <c r="G132" s="129" t="s">
        <v>440</v>
      </c>
      <c r="H132" s="146"/>
      <c r="I132" s="147"/>
      <c r="J132" s="148"/>
      <c r="K132" s="148"/>
      <c r="L132" s="27" t="s">
        <v>576</v>
      </c>
      <c r="M132" s="28"/>
      <c r="N132" s="197">
        <f>O132+P132</f>
        <v>0</v>
      </c>
      <c r="O132" s="197">
        <f>SUM(O133:O137)</f>
        <v>0</v>
      </c>
      <c r="P132" s="197">
        <f>SUM(P133:P137)</f>
        <v>0</v>
      </c>
      <c r="Q132" s="161"/>
      <c r="R132" s="161"/>
      <c r="S132" s="438"/>
      <c r="T132" s="161"/>
      <c r="U132" s="161"/>
      <c r="V132" s="161"/>
    </row>
    <row r="133" spans="1:22" ht="15.75" customHeight="1">
      <c r="A133" s="122" t="str">
        <f t="shared" si="8"/>
        <v>71040204000001</v>
      </c>
      <c r="B133" s="124" t="s">
        <v>439</v>
      </c>
      <c r="C133" s="117" t="s">
        <v>155</v>
      </c>
      <c r="D133" s="118" t="s">
        <v>140</v>
      </c>
      <c r="E133" s="119" t="s">
        <v>155</v>
      </c>
      <c r="F133" s="120" t="s">
        <v>441</v>
      </c>
      <c r="G133" s="129" t="s">
        <v>96</v>
      </c>
      <c r="H133" s="17"/>
      <c r="I133" s="25"/>
      <c r="J133" s="26"/>
      <c r="K133" s="26"/>
      <c r="L133" s="32" t="s">
        <v>118</v>
      </c>
      <c r="M133" s="33">
        <v>4216</v>
      </c>
      <c r="N133" s="183">
        <f t="shared" ref="N133:N140" si="14">O133+P133</f>
        <v>0</v>
      </c>
      <c r="O133" s="183"/>
      <c r="P133" s="183"/>
      <c r="Q133" s="161"/>
      <c r="R133" s="161"/>
      <c r="S133" s="438"/>
      <c r="T133" s="161"/>
      <c r="U133" s="161"/>
      <c r="V133" s="161"/>
    </row>
    <row r="134" spans="1:22" s="115" customFormat="1" ht="15.75" customHeight="1">
      <c r="A134" s="122" t="str">
        <f t="shared" si="8"/>
        <v>71040204010000</v>
      </c>
      <c r="B134" s="124" t="s">
        <v>439</v>
      </c>
      <c r="C134" s="117" t="s">
        <v>155</v>
      </c>
      <c r="D134" s="118" t="s">
        <v>140</v>
      </c>
      <c r="E134" s="119" t="s">
        <v>155</v>
      </c>
      <c r="F134" s="120" t="s">
        <v>106</v>
      </c>
      <c r="G134" s="129" t="s">
        <v>440</v>
      </c>
      <c r="H134" s="17"/>
      <c r="I134" s="25"/>
      <c r="J134" s="26"/>
      <c r="K134" s="26"/>
      <c r="L134" s="32" t="s">
        <v>125</v>
      </c>
      <c r="M134" s="33">
        <v>4239</v>
      </c>
      <c r="N134" s="183">
        <f t="shared" si="14"/>
        <v>0</v>
      </c>
      <c r="O134" s="183"/>
      <c r="P134" s="183"/>
      <c r="Q134" s="161"/>
      <c r="R134" s="161"/>
      <c r="S134" s="438"/>
      <c r="T134" s="161"/>
      <c r="U134" s="161"/>
      <c r="V134" s="161"/>
    </row>
    <row r="135" spans="1:22" ht="15.75" customHeight="1">
      <c r="A135" s="122" t="str">
        <f t="shared" si="8"/>
        <v>71040204015112</v>
      </c>
      <c r="B135" s="124" t="s">
        <v>439</v>
      </c>
      <c r="C135" s="117" t="s">
        <v>155</v>
      </c>
      <c r="D135" s="118" t="s">
        <v>140</v>
      </c>
      <c r="E135" s="119" t="s">
        <v>155</v>
      </c>
      <c r="F135" s="120" t="s">
        <v>106</v>
      </c>
      <c r="G135" s="121">
        <v>5112</v>
      </c>
      <c r="H135" s="17"/>
      <c r="I135" s="25"/>
      <c r="J135" s="26"/>
      <c r="K135" s="26"/>
      <c r="L135" s="29" t="s">
        <v>142</v>
      </c>
      <c r="M135" s="12">
        <v>4251</v>
      </c>
      <c r="N135" s="183">
        <f t="shared" si="14"/>
        <v>0</v>
      </c>
      <c r="O135" s="183"/>
      <c r="P135" s="183"/>
      <c r="Q135" s="161"/>
      <c r="R135" s="161"/>
      <c r="S135" s="438"/>
      <c r="T135" s="161"/>
      <c r="U135" s="161"/>
      <c r="V135" s="161"/>
    </row>
    <row r="136" spans="1:22" ht="15.75" customHeight="1">
      <c r="A136" s="122" t="str">
        <f t="shared" si="8"/>
        <v>71040204015113</v>
      </c>
      <c r="B136" s="124" t="s">
        <v>439</v>
      </c>
      <c r="C136" s="117" t="s">
        <v>155</v>
      </c>
      <c r="D136" s="118" t="s">
        <v>140</v>
      </c>
      <c r="E136" s="119" t="s">
        <v>155</v>
      </c>
      <c r="F136" s="120" t="s">
        <v>106</v>
      </c>
      <c r="G136" s="121">
        <v>5113</v>
      </c>
      <c r="H136" s="17"/>
      <c r="I136" s="25"/>
      <c r="J136" s="26"/>
      <c r="K136" s="26"/>
      <c r="L136" s="32" t="s">
        <v>129</v>
      </c>
      <c r="M136" s="33">
        <v>4264</v>
      </c>
      <c r="N136" s="183">
        <f t="shared" si="14"/>
        <v>0</v>
      </c>
      <c r="O136" s="183"/>
      <c r="P136" s="183"/>
      <c r="Q136" s="161"/>
      <c r="R136" s="161"/>
      <c r="S136" s="438"/>
      <c r="T136" s="161"/>
      <c r="U136" s="161"/>
      <c r="V136" s="161"/>
    </row>
    <row r="137" spans="1:22" s="170" customFormat="1" ht="15.75" customHeight="1">
      <c r="A137" s="122" t="str">
        <f t="shared" si="8"/>
        <v>71040500000000</v>
      </c>
      <c r="B137" s="124" t="s">
        <v>439</v>
      </c>
      <c r="C137" s="117" t="s">
        <v>155</v>
      </c>
      <c r="D137" s="118" t="s">
        <v>149</v>
      </c>
      <c r="E137" s="119" t="s">
        <v>441</v>
      </c>
      <c r="F137" s="120" t="s">
        <v>441</v>
      </c>
      <c r="G137" s="129" t="s">
        <v>440</v>
      </c>
      <c r="H137" s="17"/>
      <c r="I137" s="25"/>
      <c r="J137" s="26"/>
      <c r="K137" s="26"/>
      <c r="L137" s="32" t="s">
        <v>167</v>
      </c>
      <c r="M137" s="33">
        <v>4639</v>
      </c>
      <c r="N137" s="183">
        <f t="shared" si="14"/>
        <v>0</v>
      </c>
      <c r="O137" s="183"/>
      <c r="P137" s="183"/>
      <c r="Q137" s="161"/>
      <c r="R137" s="161"/>
      <c r="S137" s="438"/>
      <c r="T137" s="161"/>
      <c r="U137" s="161"/>
      <c r="V137" s="161"/>
    </row>
    <row r="138" spans="1:22" ht="37.200000000000003" customHeight="1">
      <c r="A138" s="122" t="str">
        <f t="shared" si="8"/>
        <v>71040500000001</v>
      </c>
      <c r="B138" s="124" t="s">
        <v>439</v>
      </c>
      <c r="C138" s="117" t="s">
        <v>155</v>
      </c>
      <c r="D138" s="118" t="s">
        <v>149</v>
      </c>
      <c r="E138" s="119" t="s">
        <v>441</v>
      </c>
      <c r="F138" s="120" t="s">
        <v>441</v>
      </c>
      <c r="G138" s="129" t="s">
        <v>96</v>
      </c>
      <c r="H138" s="45"/>
      <c r="I138" s="147"/>
      <c r="J138" s="148"/>
      <c r="K138" s="148"/>
      <c r="L138" s="27" t="s">
        <v>748</v>
      </c>
      <c r="M138" s="28"/>
      <c r="N138" s="197">
        <f>O138+P138</f>
        <v>0</v>
      </c>
      <c r="O138" s="197">
        <f>SUM(O139:O140)</f>
        <v>0</v>
      </c>
      <c r="P138" s="197">
        <f>SUM(P139:P140)</f>
        <v>0</v>
      </c>
      <c r="Q138" s="161"/>
      <c r="R138" s="161"/>
      <c r="S138" s="438"/>
      <c r="T138" s="161"/>
      <c r="U138" s="161"/>
      <c r="V138" s="161"/>
    </row>
    <row r="139" spans="1:22" s="156" customFormat="1" ht="15.75" customHeight="1">
      <c r="A139" s="122" t="str">
        <f t="shared" si="8"/>
        <v>71040501000000</v>
      </c>
      <c r="B139" s="124" t="s">
        <v>439</v>
      </c>
      <c r="C139" s="117" t="s">
        <v>155</v>
      </c>
      <c r="D139" s="118" t="s">
        <v>149</v>
      </c>
      <c r="E139" s="119" t="s">
        <v>106</v>
      </c>
      <c r="F139" s="120" t="s">
        <v>441</v>
      </c>
      <c r="G139" s="129" t="s">
        <v>440</v>
      </c>
      <c r="H139" s="17"/>
      <c r="I139" s="25"/>
      <c r="J139" s="26"/>
      <c r="K139" s="26"/>
      <c r="L139" s="29" t="s">
        <v>839</v>
      </c>
      <c r="M139" s="12" t="s">
        <v>83</v>
      </c>
      <c r="N139" s="183">
        <f t="shared" si="14"/>
        <v>0</v>
      </c>
      <c r="O139" s="183"/>
      <c r="P139" s="183"/>
      <c r="Q139" s="161"/>
      <c r="R139" s="161"/>
      <c r="S139" s="438"/>
      <c r="T139" s="161"/>
      <c r="U139" s="161"/>
      <c r="V139" s="161"/>
    </row>
    <row r="140" spans="1:22" ht="15.75" customHeight="1">
      <c r="A140" s="122" t="str">
        <f t="shared" si="8"/>
        <v>71040501000001</v>
      </c>
      <c r="B140" s="124" t="s">
        <v>439</v>
      </c>
      <c r="C140" s="117" t="s">
        <v>155</v>
      </c>
      <c r="D140" s="118" t="s">
        <v>149</v>
      </c>
      <c r="E140" s="119" t="s">
        <v>106</v>
      </c>
      <c r="F140" s="120" t="s">
        <v>441</v>
      </c>
      <c r="G140" s="129" t="s">
        <v>96</v>
      </c>
      <c r="H140" s="17"/>
      <c r="I140" s="25"/>
      <c r="J140" s="26"/>
      <c r="K140" s="26"/>
      <c r="L140" s="29" t="s">
        <v>230</v>
      </c>
      <c r="M140" s="12" t="s">
        <v>229</v>
      </c>
      <c r="N140" s="183">
        <f t="shared" si="14"/>
        <v>0</v>
      </c>
      <c r="O140" s="183"/>
      <c r="P140" s="183"/>
      <c r="Q140" s="161"/>
      <c r="R140" s="161"/>
      <c r="S140" s="438"/>
      <c r="T140" s="161"/>
      <c r="U140" s="161"/>
      <c r="V140" s="161"/>
    </row>
    <row r="141" spans="1:22" s="115" customFormat="1" ht="25.5" customHeight="1">
      <c r="A141" s="122" t="str">
        <f t="shared" si="8"/>
        <v>71040501010000</v>
      </c>
      <c r="B141" s="124" t="s">
        <v>439</v>
      </c>
      <c r="C141" s="117" t="s">
        <v>155</v>
      </c>
      <c r="D141" s="118" t="s">
        <v>149</v>
      </c>
      <c r="E141" s="119" t="s">
        <v>106</v>
      </c>
      <c r="F141" s="120" t="s">
        <v>106</v>
      </c>
      <c r="G141" s="129" t="s">
        <v>440</v>
      </c>
      <c r="H141" s="173">
        <v>2400</v>
      </c>
      <c r="I141" s="212" t="s">
        <v>155</v>
      </c>
      <c r="J141" s="213">
        <v>0</v>
      </c>
      <c r="K141" s="213">
        <v>0</v>
      </c>
      <c r="L141" s="162" t="s">
        <v>169</v>
      </c>
      <c r="M141" s="174"/>
      <c r="N141" s="163">
        <f>+N143+N165+N172+N260+N272</f>
        <v>0</v>
      </c>
      <c r="O141" s="163">
        <f t="shared" ref="O141:P141" si="15">+O143+O165+O172+O260+O272</f>
        <v>0</v>
      </c>
      <c r="P141" s="163">
        <f t="shared" si="15"/>
        <v>0</v>
      </c>
      <c r="Q141" s="161"/>
      <c r="R141" s="161"/>
      <c r="S141" s="438"/>
      <c r="T141" s="161"/>
      <c r="U141" s="161"/>
      <c r="V141" s="161"/>
    </row>
    <row r="142" spans="1:22" ht="15.75" customHeight="1">
      <c r="A142" s="122" t="str">
        <f t="shared" si="8"/>
        <v>71040501014251</v>
      </c>
      <c r="B142" s="124" t="s">
        <v>439</v>
      </c>
      <c r="C142" s="117" t="s">
        <v>155</v>
      </c>
      <c r="D142" s="118" t="s">
        <v>149</v>
      </c>
      <c r="E142" s="119" t="s">
        <v>106</v>
      </c>
      <c r="F142" s="120" t="s">
        <v>106</v>
      </c>
      <c r="G142" s="121">
        <v>4251</v>
      </c>
      <c r="H142" s="25"/>
      <c r="I142" s="18"/>
      <c r="J142" s="19"/>
      <c r="K142" s="19"/>
      <c r="L142" s="30" t="s">
        <v>108</v>
      </c>
      <c r="M142" s="31"/>
      <c r="N142" s="190"/>
      <c r="O142" s="190"/>
      <c r="P142" s="190"/>
      <c r="Q142" s="161"/>
      <c r="R142" s="161"/>
      <c r="S142" s="438"/>
      <c r="T142" s="161"/>
      <c r="U142" s="161"/>
      <c r="V142" s="161"/>
    </row>
    <row r="143" spans="1:22" ht="15.75" customHeight="1">
      <c r="B143" s="124"/>
      <c r="H143" s="175">
        <v>2410</v>
      </c>
      <c r="I143" s="166" t="s">
        <v>155</v>
      </c>
      <c r="J143" s="167">
        <v>1</v>
      </c>
      <c r="K143" s="167">
        <v>0</v>
      </c>
      <c r="L143" s="168" t="s">
        <v>749</v>
      </c>
      <c r="M143" s="176"/>
      <c r="N143" s="188">
        <f>N145</f>
        <v>0</v>
      </c>
      <c r="O143" s="188">
        <f>O145</f>
        <v>0</v>
      </c>
      <c r="P143" s="188">
        <f>+P145</f>
        <v>0</v>
      </c>
      <c r="Q143" s="161"/>
      <c r="R143" s="161"/>
      <c r="S143" s="438"/>
      <c r="T143" s="161"/>
      <c r="U143" s="161"/>
      <c r="V143" s="161"/>
    </row>
    <row r="144" spans="1:22" s="115" customFormat="1" ht="15.75" customHeight="1">
      <c r="A144" s="122" t="str">
        <f t="shared" si="8"/>
        <v>71040501020000</v>
      </c>
      <c r="B144" s="124" t="s">
        <v>439</v>
      </c>
      <c r="C144" s="117" t="s">
        <v>155</v>
      </c>
      <c r="D144" s="118" t="s">
        <v>149</v>
      </c>
      <c r="E144" s="119" t="s">
        <v>106</v>
      </c>
      <c r="F144" s="120" t="s">
        <v>140</v>
      </c>
      <c r="G144" s="129" t="s">
        <v>440</v>
      </c>
      <c r="H144" s="25"/>
      <c r="I144" s="18"/>
      <c r="J144" s="19"/>
      <c r="K144" s="19"/>
      <c r="L144" s="30" t="s">
        <v>750</v>
      </c>
      <c r="M144" s="31"/>
      <c r="N144" s="190"/>
      <c r="O144" s="190"/>
      <c r="P144" s="190"/>
      <c r="Q144" s="161"/>
      <c r="R144" s="161"/>
      <c r="S144" s="438"/>
      <c r="T144" s="161"/>
      <c r="U144" s="161"/>
      <c r="V144" s="161"/>
    </row>
    <row r="145" spans="1:22" ht="15.75" customHeight="1">
      <c r="A145" s="122" t="str">
        <f t="shared" si="8"/>
        <v>71040501025113</v>
      </c>
      <c r="B145" s="124" t="s">
        <v>439</v>
      </c>
      <c r="C145" s="117" t="s">
        <v>155</v>
      </c>
      <c r="D145" s="118" t="s">
        <v>149</v>
      </c>
      <c r="E145" s="119" t="s">
        <v>106</v>
      </c>
      <c r="F145" s="120" t="s">
        <v>140</v>
      </c>
      <c r="G145" s="121">
        <v>5113</v>
      </c>
      <c r="H145" s="151">
        <v>2411</v>
      </c>
      <c r="I145" s="152" t="s">
        <v>155</v>
      </c>
      <c r="J145" s="153">
        <v>1</v>
      </c>
      <c r="K145" s="153">
        <v>1</v>
      </c>
      <c r="L145" s="154" t="s">
        <v>751</v>
      </c>
      <c r="M145" s="155"/>
      <c r="N145" s="192">
        <f>+N147+N149+N151+N154+N157+N159+N161+N163</f>
        <v>0</v>
      </c>
      <c r="O145" s="192">
        <f t="shared" ref="O145:P145" si="16">+O147+O149+O151+O154+O157+O159+O161+O163</f>
        <v>0</v>
      </c>
      <c r="P145" s="192">
        <f t="shared" si="16"/>
        <v>0</v>
      </c>
      <c r="Q145" s="161"/>
      <c r="R145" s="161"/>
      <c r="S145" s="438"/>
      <c r="T145" s="161"/>
      <c r="U145" s="161"/>
      <c r="V145" s="161"/>
    </row>
    <row r="146" spans="1:22" s="115" customFormat="1" ht="15.75" customHeight="1">
      <c r="A146" s="122" t="str">
        <f t="shared" si="8"/>
        <v>71040501030000</v>
      </c>
      <c r="B146" s="124" t="s">
        <v>439</v>
      </c>
      <c r="C146" s="117" t="s">
        <v>155</v>
      </c>
      <c r="D146" s="118" t="s">
        <v>149</v>
      </c>
      <c r="E146" s="119" t="s">
        <v>106</v>
      </c>
      <c r="F146" s="120" t="s">
        <v>442</v>
      </c>
      <c r="G146" s="129" t="s">
        <v>440</v>
      </c>
      <c r="H146" s="25"/>
      <c r="I146" s="18"/>
      <c r="J146" s="19"/>
      <c r="K146" s="19"/>
      <c r="L146" s="30" t="s">
        <v>108</v>
      </c>
      <c r="M146" s="31"/>
      <c r="N146" s="190"/>
      <c r="O146" s="190"/>
      <c r="P146" s="190"/>
      <c r="Q146" s="161"/>
      <c r="R146" s="161"/>
      <c r="S146" s="438"/>
      <c r="T146" s="161"/>
      <c r="U146" s="161"/>
      <c r="V146" s="161"/>
    </row>
    <row r="147" spans="1:22" ht="47.4" customHeight="1">
      <c r="A147" s="122" t="str">
        <f t="shared" si="8"/>
        <v>71040501034251</v>
      </c>
      <c r="B147" s="124" t="s">
        <v>439</v>
      </c>
      <c r="C147" s="117" t="s">
        <v>155</v>
      </c>
      <c r="D147" s="118" t="s">
        <v>149</v>
      </c>
      <c r="E147" s="119" t="s">
        <v>106</v>
      </c>
      <c r="F147" s="120" t="s">
        <v>442</v>
      </c>
      <c r="G147" s="121">
        <v>4251</v>
      </c>
      <c r="H147" s="45"/>
      <c r="I147" s="147"/>
      <c r="J147" s="148"/>
      <c r="K147" s="148"/>
      <c r="L147" s="27" t="s">
        <v>752</v>
      </c>
      <c r="M147" s="28"/>
      <c r="N147" s="197">
        <f>O147+P147</f>
        <v>0</v>
      </c>
      <c r="O147" s="197">
        <f>SUM(O148)</f>
        <v>0</v>
      </c>
      <c r="P147" s="197">
        <f>SUM(P148)</f>
        <v>0</v>
      </c>
      <c r="Q147" s="161"/>
      <c r="R147" s="161"/>
      <c r="S147" s="438"/>
      <c r="T147" s="161"/>
      <c r="U147" s="161"/>
      <c r="V147" s="161"/>
    </row>
    <row r="148" spans="1:22" ht="15.75" customHeight="1">
      <c r="A148" s="122" t="str">
        <f t="shared" si="8"/>
        <v>71040501035113</v>
      </c>
      <c r="B148" s="124" t="s">
        <v>439</v>
      </c>
      <c r="C148" s="117" t="s">
        <v>155</v>
      </c>
      <c r="D148" s="118" t="s">
        <v>149</v>
      </c>
      <c r="E148" s="119" t="s">
        <v>106</v>
      </c>
      <c r="F148" s="120" t="s">
        <v>442</v>
      </c>
      <c r="G148" s="121">
        <v>5113</v>
      </c>
      <c r="H148" s="25"/>
      <c r="I148" s="18"/>
      <c r="J148" s="19"/>
      <c r="K148" s="19"/>
      <c r="L148" s="32" t="s">
        <v>125</v>
      </c>
      <c r="M148" s="33">
        <v>4239</v>
      </c>
      <c r="N148" s="183">
        <f t="shared" ref="N148:N150" si="17">O148+P148</f>
        <v>0</v>
      </c>
      <c r="O148" s="190"/>
      <c r="P148" s="190"/>
      <c r="Q148" s="161"/>
      <c r="R148" s="161"/>
      <c r="S148" s="438"/>
      <c r="T148" s="161"/>
      <c r="U148" s="161"/>
      <c r="V148" s="161"/>
    </row>
    <row r="149" spans="1:22" s="115" customFormat="1" ht="43.95" customHeight="1">
      <c r="A149" s="122" t="str">
        <f t="shared" si="8"/>
        <v>71040501040000</v>
      </c>
      <c r="B149" s="124" t="s">
        <v>439</v>
      </c>
      <c r="C149" s="117" t="s">
        <v>155</v>
      </c>
      <c r="D149" s="118" t="s">
        <v>149</v>
      </c>
      <c r="E149" s="119" t="s">
        <v>106</v>
      </c>
      <c r="F149" s="120" t="s">
        <v>155</v>
      </c>
      <c r="G149" s="129" t="s">
        <v>440</v>
      </c>
      <c r="H149" s="45"/>
      <c r="I149" s="147"/>
      <c r="J149" s="148"/>
      <c r="K149" s="148"/>
      <c r="L149" s="27" t="s">
        <v>753</v>
      </c>
      <c r="M149" s="28"/>
      <c r="N149" s="197">
        <f>O149+P149</f>
        <v>0</v>
      </c>
      <c r="O149" s="197">
        <f>SUM(O150)</f>
        <v>0</v>
      </c>
      <c r="P149" s="197">
        <f>SUM(P150)</f>
        <v>0</v>
      </c>
      <c r="Q149" s="161"/>
      <c r="R149" s="161"/>
      <c r="S149" s="438"/>
      <c r="T149" s="161"/>
      <c r="U149" s="161"/>
      <c r="V149" s="161"/>
    </row>
    <row r="150" spans="1:22" ht="15.75" customHeight="1">
      <c r="A150" s="122" t="str">
        <f t="shared" si="8"/>
        <v>71040501044251</v>
      </c>
      <c r="B150" s="124" t="s">
        <v>439</v>
      </c>
      <c r="C150" s="117" t="s">
        <v>155</v>
      </c>
      <c r="D150" s="118" t="s">
        <v>149</v>
      </c>
      <c r="E150" s="119" t="s">
        <v>106</v>
      </c>
      <c r="F150" s="120" t="s">
        <v>155</v>
      </c>
      <c r="G150" s="121">
        <v>4251</v>
      </c>
      <c r="H150" s="25"/>
      <c r="I150" s="18"/>
      <c r="J150" s="19"/>
      <c r="K150" s="19"/>
      <c r="L150" s="32" t="s">
        <v>125</v>
      </c>
      <c r="M150" s="33">
        <v>4239</v>
      </c>
      <c r="N150" s="183">
        <f t="shared" si="17"/>
        <v>0</v>
      </c>
      <c r="O150" s="190"/>
      <c r="P150" s="190"/>
      <c r="Q150" s="161"/>
      <c r="R150" s="161"/>
      <c r="S150" s="438"/>
      <c r="T150" s="161"/>
      <c r="U150" s="161"/>
      <c r="V150" s="161"/>
    </row>
    <row r="151" spans="1:22" ht="37.200000000000003" customHeight="1">
      <c r="B151" s="124"/>
      <c r="H151" s="45"/>
      <c r="I151" s="147"/>
      <c r="J151" s="148"/>
      <c r="K151" s="148"/>
      <c r="L151" s="27" t="s">
        <v>863</v>
      </c>
      <c r="M151" s="28"/>
      <c r="N151" s="197">
        <f>O151+P151</f>
        <v>0</v>
      </c>
      <c r="O151" s="197">
        <f>SUM(O152:O153)</f>
        <v>0</v>
      </c>
      <c r="P151" s="197">
        <f>SUM(P152:P153)</f>
        <v>0</v>
      </c>
      <c r="Q151" s="161"/>
      <c r="R151" s="161"/>
      <c r="S151" s="438"/>
      <c r="T151" s="161"/>
      <c r="U151" s="161"/>
      <c r="V151" s="161"/>
    </row>
    <row r="152" spans="1:22" s="115" customFormat="1" ht="25.5" customHeight="1">
      <c r="A152" s="122" t="str">
        <f>CONCATENATE(B152,C152,D152,E152,F152,G152)</f>
        <v>71040501080000</v>
      </c>
      <c r="B152" s="124" t="s">
        <v>439</v>
      </c>
      <c r="C152" s="117" t="s">
        <v>155</v>
      </c>
      <c r="D152" s="118" t="s">
        <v>149</v>
      </c>
      <c r="E152" s="119" t="s">
        <v>106</v>
      </c>
      <c r="F152" s="120" t="s">
        <v>185</v>
      </c>
      <c r="G152" s="129" t="s">
        <v>440</v>
      </c>
      <c r="H152" s="17"/>
      <c r="I152" s="25"/>
      <c r="J152" s="26"/>
      <c r="K152" s="26"/>
      <c r="L152" s="30" t="s">
        <v>754</v>
      </c>
      <c r="M152" s="31">
        <v>4422</v>
      </c>
      <c r="N152" s="183">
        <f t="shared" ref="N152:N153" si="18">O152+P152</f>
        <v>0</v>
      </c>
      <c r="O152" s="183"/>
      <c r="P152" s="183"/>
      <c r="Q152" s="161"/>
      <c r="R152" s="161"/>
      <c r="S152" s="438"/>
      <c r="T152" s="161"/>
      <c r="U152" s="161"/>
      <c r="V152" s="161"/>
    </row>
    <row r="153" spans="1:22" s="115" customFormat="1" ht="25.5" customHeight="1">
      <c r="A153" s="122"/>
      <c r="B153" s="124"/>
      <c r="C153" s="117"/>
      <c r="D153" s="118"/>
      <c r="E153" s="119"/>
      <c r="F153" s="120"/>
      <c r="G153" s="129"/>
      <c r="H153" s="17"/>
      <c r="I153" s="25"/>
      <c r="J153" s="26"/>
      <c r="K153" s="26"/>
      <c r="L153" s="30" t="s">
        <v>174</v>
      </c>
      <c r="M153" s="13">
        <v>5113</v>
      </c>
      <c r="N153" s="183">
        <f t="shared" si="18"/>
        <v>0</v>
      </c>
      <c r="O153" s="183"/>
      <c r="P153" s="183"/>
      <c r="Q153" s="161"/>
      <c r="R153" s="161"/>
      <c r="S153" s="438"/>
      <c r="T153" s="161"/>
      <c r="U153" s="161"/>
      <c r="V153" s="161"/>
    </row>
    <row r="154" spans="1:22" ht="60.6" customHeight="1">
      <c r="A154" s="122" t="str">
        <f t="shared" ref="A154:A164" si="19">CONCATENATE(B154,C154,D154,E154,F154,G154)</f>
        <v>71040501085113</v>
      </c>
      <c r="B154" s="124" t="s">
        <v>439</v>
      </c>
      <c r="C154" s="117" t="s">
        <v>155</v>
      </c>
      <c r="D154" s="118" t="s">
        <v>149</v>
      </c>
      <c r="E154" s="119" t="s">
        <v>106</v>
      </c>
      <c r="F154" s="120" t="s">
        <v>185</v>
      </c>
      <c r="G154" s="121">
        <v>5113</v>
      </c>
      <c r="H154" s="45"/>
      <c r="I154" s="147"/>
      <c r="J154" s="148"/>
      <c r="K154" s="148"/>
      <c r="L154" s="27" t="s">
        <v>867</v>
      </c>
      <c r="M154" s="28"/>
      <c r="N154" s="197">
        <f>O154+P154</f>
        <v>0</v>
      </c>
      <c r="O154" s="197">
        <f>SUM(O155:O156)</f>
        <v>0</v>
      </c>
      <c r="P154" s="197">
        <f>SUM(P155:P156)</f>
        <v>0</v>
      </c>
      <c r="Q154" s="161"/>
      <c r="R154" s="161"/>
      <c r="S154" s="438"/>
      <c r="T154" s="161"/>
      <c r="U154" s="161"/>
      <c r="V154" s="161"/>
    </row>
    <row r="155" spans="1:22" s="115" customFormat="1" ht="15.75" customHeight="1">
      <c r="A155" s="122" t="str">
        <f t="shared" si="19"/>
        <v>71040501090000</v>
      </c>
      <c r="B155" s="124" t="s">
        <v>439</v>
      </c>
      <c r="C155" s="117" t="s">
        <v>155</v>
      </c>
      <c r="D155" s="118" t="s">
        <v>149</v>
      </c>
      <c r="E155" s="119" t="s">
        <v>106</v>
      </c>
      <c r="F155" s="120" t="s">
        <v>187</v>
      </c>
      <c r="G155" s="129" t="s">
        <v>440</v>
      </c>
      <c r="H155" s="17"/>
      <c r="I155" s="25"/>
      <c r="J155" s="26"/>
      <c r="K155" s="26"/>
      <c r="L155" s="32" t="s">
        <v>134</v>
      </c>
      <c r="M155" s="48">
        <v>4861</v>
      </c>
      <c r="N155" s="183">
        <f t="shared" ref="N155" si="20">O155+P155</f>
        <v>0</v>
      </c>
      <c r="O155" s="183"/>
      <c r="P155" s="183"/>
      <c r="Q155" s="161"/>
      <c r="R155" s="161"/>
      <c r="S155" s="438"/>
      <c r="T155" s="161"/>
      <c r="U155" s="161"/>
      <c r="V155" s="161"/>
    </row>
    <row r="156" spans="1:22" ht="15.75" customHeight="1">
      <c r="A156" s="122" t="str">
        <f t="shared" si="19"/>
        <v>71040501094251</v>
      </c>
      <c r="B156" s="124" t="s">
        <v>439</v>
      </c>
      <c r="C156" s="117" t="s">
        <v>155</v>
      </c>
      <c r="D156" s="118" t="s">
        <v>149</v>
      </c>
      <c r="E156" s="119" t="s">
        <v>106</v>
      </c>
      <c r="F156" s="120" t="s">
        <v>187</v>
      </c>
      <c r="G156" s="121">
        <v>4251</v>
      </c>
      <c r="H156" s="17"/>
      <c r="I156" s="25"/>
      <c r="J156" s="26"/>
      <c r="K156" s="26"/>
      <c r="L156" s="30" t="s">
        <v>174</v>
      </c>
      <c r="M156" s="13">
        <v>5113</v>
      </c>
      <c r="N156" s="183">
        <f t="shared" ref="N156:N158" si="21">O156+P156</f>
        <v>0</v>
      </c>
      <c r="O156" s="183"/>
      <c r="P156" s="183"/>
      <c r="Q156" s="161"/>
      <c r="R156" s="161"/>
      <c r="S156" s="438"/>
      <c r="T156" s="161"/>
      <c r="U156" s="161"/>
      <c r="V156" s="161"/>
    </row>
    <row r="157" spans="1:22" ht="37.950000000000003" customHeight="1">
      <c r="A157" s="122" t="str">
        <f t="shared" si="19"/>
        <v>71040501094639</v>
      </c>
      <c r="B157" s="124" t="s">
        <v>439</v>
      </c>
      <c r="C157" s="117" t="s">
        <v>155</v>
      </c>
      <c r="D157" s="118" t="s">
        <v>149</v>
      </c>
      <c r="E157" s="119" t="s">
        <v>106</v>
      </c>
      <c r="F157" s="120" t="s">
        <v>187</v>
      </c>
      <c r="G157" s="121">
        <v>4639</v>
      </c>
      <c r="H157" s="45"/>
      <c r="I157" s="147"/>
      <c r="J157" s="148"/>
      <c r="K157" s="148"/>
      <c r="L157" s="27" t="s">
        <v>864</v>
      </c>
      <c r="M157" s="28"/>
      <c r="N157" s="197">
        <f>O157+P157</f>
        <v>0</v>
      </c>
      <c r="O157" s="197">
        <f>SUM(O158)</f>
        <v>0</v>
      </c>
      <c r="P157" s="197">
        <f>SUM(P158)</f>
        <v>0</v>
      </c>
      <c r="Q157" s="161"/>
      <c r="R157" s="161"/>
      <c r="S157" s="438"/>
      <c r="T157" s="161"/>
      <c r="U157" s="161"/>
      <c r="V157" s="161"/>
    </row>
    <row r="158" spans="1:22" s="115" customFormat="1" ht="25.5" customHeight="1">
      <c r="A158" s="122" t="str">
        <f t="shared" si="19"/>
        <v>71040501100000</v>
      </c>
      <c r="B158" s="124" t="s">
        <v>439</v>
      </c>
      <c r="C158" s="117" t="s">
        <v>155</v>
      </c>
      <c r="D158" s="118" t="s">
        <v>149</v>
      </c>
      <c r="E158" s="119" t="s">
        <v>106</v>
      </c>
      <c r="F158" s="120" t="s">
        <v>189</v>
      </c>
      <c r="G158" s="129" t="s">
        <v>440</v>
      </c>
      <c r="H158" s="17"/>
      <c r="I158" s="25"/>
      <c r="J158" s="26"/>
      <c r="K158" s="26"/>
      <c r="L158" s="30" t="s">
        <v>174</v>
      </c>
      <c r="M158" s="13">
        <v>5113</v>
      </c>
      <c r="N158" s="183">
        <f t="shared" si="21"/>
        <v>0</v>
      </c>
      <c r="O158" s="183"/>
      <c r="P158" s="183"/>
      <c r="Q158" s="161"/>
      <c r="R158" s="161"/>
      <c r="S158" s="438"/>
      <c r="T158" s="161"/>
      <c r="U158" s="161"/>
      <c r="V158" s="161"/>
    </row>
    <row r="159" spans="1:22" ht="73.95" customHeight="1">
      <c r="A159" s="122" t="str">
        <f t="shared" si="19"/>
        <v>71040501104861</v>
      </c>
      <c r="B159" s="124" t="s">
        <v>439</v>
      </c>
      <c r="C159" s="117" t="s">
        <v>155</v>
      </c>
      <c r="D159" s="118" t="s">
        <v>149</v>
      </c>
      <c r="E159" s="119" t="s">
        <v>106</v>
      </c>
      <c r="F159" s="120" t="s">
        <v>189</v>
      </c>
      <c r="G159" s="121">
        <v>4861</v>
      </c>
      <c r="H159" s="45"/>
      <c r="I159" s="147"/>
      <c r="J159" s="148"/>
      <c r="K159" s="148"/>
      <c r="L159" s="27" t="s">
        <v>868</v>
      </c>
      <c r="M159" s="28"/>
      <c r="N159" s="197">
        <f>O159+P159</f>
        <v>0</v>
      </c>
      <c r="O159" s="197">
        <f>SUM(O160:O160)</f>
        <v>0</v>
      </c>
      <c r="P159" s="197">
        <f>SUM(P160:P160)</f>
        <v>0</v>
      </c>
      <c r="Q159" s="161"/>
      <c r="R159" s="161"/>
      <c r="S159" s="438"/>
      <c r="T159" s="161"/>
      <c r="U159" s="161"/>
      <c r="V159" s="161"/>
    </row>
    <row r="160" spans="1:22" s="115" customFormat="1" ht="15.75" customHeight="1">
      <c r="A160" s="122" t="str">
        <f t="shared" si="19"/>
        <v>71040501110000</v>
      </c>
      <c r="B160" s="124" t="s">
        <v>439</v>
      </c>
      <c r="C160" s="117" t="s">
        <v>155</v>
      </c>
      <c r="D160" s="118" t="s">
        <v>149</v>
      </c>
      <c r="E160" s="119" t="s">
        <v>106</v>
      </c>
      <c r="F160" s="120" t="s">
        <v>104</v>
      </c>
      <c r="G160" s="129" t="s">
        <v>440</v>
      </c>
      <c r="H160" s="17"/>
      <c r="I160" s="25"/>
      <c r="J160" s="26"/>
      <c r="K160" s="26"/>
      <c r="L160" s="32" t="s">
        <v>134</v>
      </c>
      <c r="M160" s="48">
        <v>4861</v>
      </c>
      <c r="N160" s="183">
        <f t="shared" ref="N160:N162" si="22">O160+P160</f>
        <v>0</v>
      </c>
      <c r="O160" s="183"/>
      <c r="P160" s="183"/>
      <c r="Q160" s="161"/>
      <c r="R160" s="161"/>
      <c r="S160" s="438"/>
      <c r="T160" s="161"/>
      <c r="U160" s="161"/>
      <c r="V160" s="161"/>
    </row>
    <row r="161" spans="1:22" s="115" customFormat="1" ht="84.6" customHeight="1">
      <c r="A161" s="122" t="str">
        <f t="shared" si="19"/>
        <v>71040501120000</v>
      </c>
      <c r="B161" s="124" t="s">
        <v>439</v>
      </c>
      <c r="C161" s="117" t="s">
        <v>155</v>
      </c>
      <c r="D161" s="118" t="s">
        <v>149</v>
      </c>
      <c r="E161" s="119" t="s">
        <v>106</v>
      </c>
      <c r="F161" s="120" t="s">
        <v>443</v>
      </c>
      <c r="G161" s="129" t="s">
        <v>440</v>
      </c>
      <c r="H161" s="45"/>
      <c r="I161" s="147"/>
      <c r="J161" s="148"/>
      <c r="K161" s="148"/>
      <c r="L161" s="457" t="s">
        <v>869</v>
      </c>
      <c r="M161" s="28"/>
      <c r="N161" s="197">
        <f>O161+P161</f>
        <v>0</v>
      </c>
      <c r="O161" s="197">
        <f>SUM(O162:O162)</f>
        <v>0</v>
      </c>
      <c r="P161" s="197">
        <f>SUM(P162:P162)</f>
        <v>0</v>
      </c>
      <c r="Q161" s="161"/>
      <c r="R161" s="161"/>
      <c r="S161" s="438"/>
      <c r="T161" s="161"/>
      <c r="U161" s="161"/>
      <c r="V161" s="161"/>
    </row>
    <row r="162" spans="1:22" ht="15.75" customHeight="1">
      <c r="A162" s="122" t="str">
        <f t="shared" si="19"/>
        <v>71040501125129</v>
      </c>
      <c r="B162" s="124" t="s">
        <v>439</v>
      </c>
      <c r="C162" s="117" t="s">
        <v>155</v>
      </c>
      <c r="D162" s="118" t="s">
        <v>149</v>
      </c>
      <c r="E162" s="119" t="s">
        <v>106</v>
      </c>
      <c r="F162" s="120" t="s">
        <v>443</v>
      </c>
      <c r="G162" s="121">
        <v>5129</v>
      </c>
      <c r="H162" s="17"/>
      <c r="I162" s="25"/>
      <c r="J162" s="26"/>
      <c r="K162" s="26"/>
      <c r="L162" s="32" t="s">
        <v>134</v>
      </c>
      <c r="M162" s="48">
        <v>4861</v>
      </c>
      <c r="N162" s="183">
        <f t="shared" si="22"/>
        <v>0</v>
      </c>
      <c r="O162" s="183"/>
      <c r="P162" s="183"/>
      <c r="Q162" s="161"/>
      <c r="R162" s="161"/>
      <c r="S162" s="438"/>
      <c r="T162" s="161"/>
      <c r="U162" s="161"/>
      <c r="V162" s="161"/>
    </row>
    <row r="163" spans="1:22" ht="42.6" customHeight="1">
      <c r="A163" s="122" t="str">
        <f t="shared" si="19"/>
        <v>71040501094639</v>
      </c>
      <c r="B163" s="124" t="s">
        <v>439</v>
      </c>
      <c r="C163" s="117" t="s">
        <v>155</v>
      </c>
      <c r="D163" s="118" t="s">
        <v>149</v>
      </c>
      <c r="E163" s="119" t="s">
        <v>106</v>
      </c>
      <c r="F163" s="120" t="s">
        <v>187</v>
      </c>
      <c r="G163" s="121">
        <v>4639</v>
      </c>
      <c r="H163" s="45"/>
      <c r="I163" s="147"/>
      <c r="J163" s="148"/>
      <c r="K163" s="148"/>
      <c r="L163" s="27" t="s">
        <v>865</v>
      </c>
      <c r="M163" s="28"/>
      <c r="N163" s="197">
        <f>O163+P163</f>
        <v>0</v>
      </c>
      <c r="O163" s="197">
        <f>SUM(O164)</f>
        <v>0</v>
      </c>
      <c r="P163" s="197">
        <f>SUM(P164)</f>
        <v>0</v>
      </c>
      <c r="Q163" s="161"/>
      <c r="R163" s="161"/>
      <c r="S163" s="438"/>
      <c r="T163" s="161"/>
      <c r="U163" s="161"/>
      <c r="V163" s="161"/>
    </row>
    <row r="164" spans="1:22" s="115" customFormat="1" ht="25.5" customHeight="1">
      <c r="A164" s="122" t="str">
        <f t="shared" si="19"/>
        <v>71040501100000</v>
      </c>
      <c r="B164" s="124" t="s">
        <v>439</v>
      </c>
      <c r="C164" s="117" t="s">
        <v>155</v>
      </c>
      <c r="D164" s="118" t="s">
        <v>149</v>
      </c>
      <c r="E164" s="119" t="s">
        <v>106</v>
      </c>
      <c r="F164" s="120" t="s">
        <v>189</v>
      </c>
      <c r="G164" s="129" t="s">
        <v>440</v>
      </c>
      <c r="H164" s="17"/>
      <c r="I164" s="25"/>
      <c r="J164" s="26"/>
      <c r="K164" s="26"/>
      <c r="L164" s="30" t="s">
        <v>866</v>
      </c>
      <c r="M164" s="13">
        <v>5511</v>
      </c>
      <c r="N164" s="183">
        <f t="shared" ref="N164" si="23">O164+P164</f>
        <v>0</v>
      </c>
      <c r="O164" s="183"/>
      <c r="P164" s="183"/>
      <c r="Q164" s="161"/>
      <c r="R164" s="161"/>
      <c r="S164" s="438"/>
      <c r="T164" s="161"/>
      <c r="U164" s="161"/>
      <c r="V164" s="161"/>
    </row>
    <row r="165" spans="1:22" ht="15.75" customHeight="1">
      <c r="A165" s="122" t="str">
        <f t="shared" si="8"/>
        <v>71040501045112</v>
      </c>
      <c r="B165" s="124" t="s">
        <v>439</v>
      </c>
      <c r="C165" s="117" t="s">
        <v>155</v>
      </c>
      <c r="D165" s="118" t="s">
        <v>149</v>
      </c>
      <c r="E165" s="119" t="s">
        <v>106</v>
      </c>
      <c r="F165" s="120" t="s">
        <v>155</v>
      </c>
      <c r="G165" s="121">
        <v>5112</v>
      </c>
      <c r="H165" s="175">
        <v>2420</v>
      </c>
      <c r="I165" s="166" t="s">
        <v>155</v>
      </c>
      <c r="J165" s="167">
        <v>2</v>
      </c>
      <c r="K165" s="167">
        <v>0</v>
      </c>
      <c r="L165" s="168" t="s">
        <v>170</v>
      </c>
      <c r="M165" s="176"/>
      <c r="N165" s="188">
        <f>+N167</f>
        <v>0</v>
      </c>
      <c r="O165" s="188">
        <f>+O167</f>
        <v>0</v>
      </c>
      <c r="P165" s="188">
        <f>+P167</f>
        <v>0</v>
      </c>
      <c r="Q165" s="161"/>
      <c r="R165" s="161"/>
      <c r="S165" s="438"/>
      <c r="T165" s="161"/>
      <c r="U165" s="161"/>
      <c r="V165" s="161"/>
    </row>
    <row r="166" spans="1:22" ht="15.75" customHeight="1">
      <c r="A166" s="122" t="str">
        <f t="shared" si="8"/>
        <v>71040501045113</v>
      </c>
      <c r="B166" s="124" t="s">
        <v>439</v>
      </c>
      <c r="C166" s="117" t="s">
        <v>155</v>
      </c>
      <c r="D166" s="118" t="s">
        <v>149</v>
      </c>
      <c r="E166" s="119" t="s">
        <v>106</v>
      </c>
      <c r="F166" s="120" t="s">
        <v>155</v>
      </c>
      <c r="G166" s="121">
        <v>5113</v>
      </c>
      <c r="H166" s="25"/>
      <c r="I166" s="18"/>
      <c r="J166" s="19"/>
      <c r="K166" s="19"/>
      <c r="L166" s="30" t="s">
        <v>110</v>
      </c>
      <c r="M166" s="31"/>
      <c r="N166" s="190"/>
      <c r="O166" s="190"/>
      <c r="P166" s="190"/>
      <c r="Q166" s="161"/>
      <c r="R166" s="161"/>
      <c r="S166" s="438"/>
      <c r="T166" s="161"/>
      <c r="U166" s="161"/>
      <c r="V166" s="161"/>
    </row>
    <row r="167" spans="1:22" s="115" customFormat="1" ht="25.5" customHeight="1">
      <c r="A167" s="122" t="str">
        <f t="shared" si="8"/>
        <v>71040501050000</v>
      </c>
      <c r="B167" s="124" t="s">
        <v>439</v>
      </c>
      <c r="C167" s="117" t="s">
        <v>155</v>
      </c>
      <c r="D167" s="118" t="s">
        <v>149</v>
      </c>
      <c r="E167" s="119" t="s">
        <v>106</v>
      </c>
      <c r="F167" s="120" t="s">
        <v>149</v>
      </c>
      <c r="G167" s="129" t="s">
        <v>440</v>
      </c>
      <c r="H167" s="151">
        <v>2424</v>
      </c>
      <c r="I167" s="152" t="s">
        <v>155</v>
      </c>
      <c r="J167" s="153">
        <v>2</v>
      </c>
      <c r="K167" s="153">
        <v>4</v>
      </c>
      <c r="L167" s="154" t="s">
        <v>171</v>
      </c>
      <c r="M167" s="155"/>
      <c r="N167" s="192">
        <f>+N169</f>
        <v>0</v>
      </c>
      <c r="O167" s="192">
        <f>+O169</f>
        <v>0</v>
      </c>
      <c r="P167" s="192">
        <f>+P169</f>
        <v>0</v>
      </c>
      <c r="Q167" s="161"/>
      <c r="R167" s="161"/>
      <c r="S167" s="438"/>
      <c r="T167" s="161"/>
      <c r="U167" s="161"/>
      <c r="V167" s="161"/>
    </row>
    <row r="168" spans="1:22" ht="15.75" customHeight="1">
      <c r="A168" s="122" t="str">
        <f t="shared" si="8"/>
        <v>71040501054251</v>
      </c>
      <c r="B168" s="124" t="s">
        <v>439</v>
      </c>
      <c r="C168" s="117" t="s">
        <v>155</v>
      </c>
      <c r="D168" s="118" t="s">
        <v>149</v>
      </c>
      <c r="E168" s="119" t="s">
        <v>106</v>
      </c>
      <c r="F168" s="120" t="s">
        <v>149</v>
      </c>
      <c r="G168" s="121">
        <v>4251</v>
      </c>
      <c r="H168" s="25"/>
      <c r="I168" s="25"/>
      <c r="J168" s="26"/>
      <c r="K168" s="26"/>
      <c r="L168" s="30" t="s">
        <v>108</v>
      </c>
      <c r="M168" s="31"/>
      <c r="N168" s="190"/>
      <c r="O168" s="190"/>
      <c r="P168" s="190"/>
      <c r="Q168" s="161"/>
      <c r="R168" s="161"/>
      <c r="S168" s="438"/>
      <c r="T168" s="161"/>
      <c r="U168" s="161"/>
      <c r="V168" s="161"/>
    </row>
    <row r="169" spans="1:22" ht="15.75" customHeight="1">
      <c r="A169" s="122" t="str">
        <f t="shared" si="8"/>
        <v>71040501055112</v>
      </c>
      <c r="B169" s="124" t="s">
        <v>439</v>
      </c>
      <c r="C169" s="117" t="s">
        <v>155</v>
      </c>
      <c r="D169" s="118" t="s">
        <v>149</v>
      </c>
      <c r="E169" s="119" t="s">
        <v>106</v>
      </c>
      <c r="F169" s="120" t="s">
        <v>149</v>
      </c>
      <c r="G169" s="121">
        <v>5112</v>
      </c>
      <c r="H169" s="146"/>
      <c r="I169" s="147"/>
      <c r="J169" s="148"/>
      <c r="K169" s="148"/>
      <c r="L169" s="27" t="s">
        <v>172</v>
      </c>
      <c r="M169" s="28"/>
      <c r="N169" s="197">
        <f>O169+P169</f>
        <v>0</v>
      </c>
      <c r="O169" s="197">
        <f>SUM(O170:O171)</f>
        <v>0</v>
      </c>
      <c r="P169" s="197">
        <f>SUM(P170:P171)</f>
        <v>0</v>
      </c>
      <c r="Q169" s="161"/>
      <c r="R169" s="161"/>
      <c r="S169" s="438"/>
      <c r="T169" s="161"/>
      <c r="U169" s="161"/>
      <c r="V169" s="161"/>
    </row>
    <row r="170" spans="1:22" ht="15.75" customHeight="1">
      <c r="A170" s="122" t="str">
        <f t="shared" si="8"/>
        <v>71040501055113</v>
      </c>
      <c r="B170" s="124" t="s">
        <v>439</v>
      </c>
      <c r="C170" s="117" t="s">
        <v>155</v>
      </c>
      <c r="D170" s="118" t="s">
        <v>149</v>
      </c>
      <c r="E170" s="119" t="s">
        <v>106</v>
      </c>
      <c r="F170" s="120" t="s">
        <v>149</v>
      </c>
      <c r="G170" s="121">
        <v>5113</v>
      </c>
      <c r="H170" s="25"/>
      <c r="I170" s="18"/>
      <c r="J170" s="19"/>
      <c r="K170" s="19"/>
      <c r="L170" s="30" t="s">
        <v>173</v>
      </c>
      <c r="M170" s="31">
        <v>5112</v>
      </c>
      <c r="N170" s="183">
        <f t="shared" ref="N170:N171" si="24">O170+P170</f>
        <v>0</v>
      </c>
      <c r="O170" s="183"/>
      <c r="P170" s="183"/>
      <c r="Q170" s="161"/>
      <c r="R170" s="161"/>
      <c r="S170" s="438"/>
      <c r="T170" s="161"/>
      <c r="U170" s="161"/>
      <c r="V170" s="161"/>
    </row>
    <row r="171" spans="1:22" s="115" customFormat="1" ht="25.5" customHeight="1">
      <c r="A171" s="122" t="str">
        <f t="shared" si="8"/>
        <v>71040501060000</v>
      </c>
      <c r="B171" s="124" t="s">
        <v>439</v>
      </c>
      <c r="C171" s="117" t="s">
        <v>155</v>
      </c>
      <c r="D171" s="118" t="s">
        <v>149</v>
      </c>
      <c r="E171" s="119" t="s">
        <v>106</v>
      </c>
      <c r="F171" s="120" t="s">
        <v>157</v>
      </c>
      <c r="G171" s="129" t="s">
        <v>440</v>
      </c>
      <c r="H171" s="17"/>
      <c r="I171" s="25"/>
      <c r="J171" s="26"/>
      <c r="K171" s="26"/>
      <c r="L171" s="30" t="s">
        <v>174</v>
      </c>
      <c r="M171" s="13">
        <v>5113</v>
      </c>
      <c r="N171" s="183">
        <f t="shared" si="24"/>
        <v>0</v>
      </c>
      <c r="O171" s="183"/>
      <c r="P171" s="183"/>
      <c r="Q171" s="161"/>
      <c r="R171" s="161"/>
      <c r="S171" s="438"/>
      <c r="T171" s="161"/>
      <c r="U171" s="161"/>
      <c r="V171" s="161"/>
    </row>
    <row r="172" spans="1:22" ht="15.75" customHeight="1">
      <c r="A172" s="122" t="str">
        <f t="shared" ref="A172:A226" si="25">CONCATENATE(B172,C172,D172,E172,F172,G172)</f>
        <v>71040501134251</v>
      </c>
      <c r="B172" s="124" t="s">
        <v>439</v>
      </c>
      <c r="C172" s="117" t="s">
        <v>155</v>
      </c>
      <c r="D172" s="118" t="s">
        <v>149</v>
      </c>
      <c r="E172" s="119" t="s">
        <v>106</v>
      </c>
      <c r="F172" s="120" t="s">
        <v>444</v>
      </c>
      <c r="G172" s="121">
        <v>4251</v>
      </c>
      <c r="H172" s="175">
        <v>2450</v>
      </c>
      <c r="I172" s="166" t="s">
        <v>155</v>
      </c>
      <c r="J172" s="167">
        <v>5</v>
      </c>
      <c r="K172" s="167">
        <v>0</v>
      </c>
      <c r="L172" s="168" t="s">
        <v>175</v>
      </c>
      <c r="M172" s="176"/>
      <c r="N172" s="188">
        <f>+N174+N246</f>
        <v>0</v>
      </c>
      <c r="O172" s="188">
        <f>+O174+O246</f>
        <v>0</v>
      </c>
      <c r="P172" s="188">
        <f>+P174+P246</f>
        <v>0</v>
      </c>
      <c r="Q172" s="161"/>
      <c r="R172" s="161"/>
      <c r="S172" s="438"/>
      <c r="T172" s="161"/>
      <c r="U172" s="161"/>
      <c r="V172" s="161"/>
    </row>
    <row r="173" spans="1:22" ht="15.75" customHeight="1">
      <c r="A173" s="122" t="str">
        <f t="shared" si="25"/>
        <v>71040501135129</v>
      </c>
      <c r="B173" s="124" t="s">
        <v>439</v>
      </c>
      <c r="C173" s="117" t="s">
        <v>155</v>
      </c>
      <c r="D173" s="118" t="s">
        <v>149</v>
      </c>
      <c r="E173" s="119" t="s">
        <v>106</v>
      </c>
      <c r="F173" s="120" t="s">
        <v>444</v>
      </c>
      <c r="G173" s="121">
        <v>5129</v>
      </c>
      <c r="H173" s="25"/>
      <c r="I173" s="18"/>
      <c r="J173" s="19"/>
      <c r="K173" s="19"/>
      <c r="L173" s="30" t="s">
        <v>110</v>
      </c>
      <c r="M173" s="31"/>
      <c r="N173" s="190"/>
      <c r="O173" s="190"/>
      <c r="P173" s="190"/>
      <c r="Q173" s="161"/>
      <c r="R173" s="161"/>
      <c r="S173" s="438"/>
      <c r="T173" s="161"/>
      <c r="U173" s="161"/>
      <c r="V173" s="161"/>
    </row>
    <row r="174" spans="1:22" ht="15.75" customHeight="1">
      <c r="A174" s="122" t="str">
        <f t="shared" si="25"/>
        <v>71040501135221</v>
      </c>
      <c r="B174" s="124" t="s">
        <v>439</v>
      </c>
      <c r="C174" s="117" t="s">
        <v>155</v>
      </c>
      <c r="D174" s="118" t="s">
        <v>149</v>
      </c>
      <c r="E174" s="119" t="s">
        <v>106</v>
      </c>
      <c r="F174" s="120" t="s">
        <v>444</v>
      </c>
      <c r="G174" s="121">
        <v>5221</v>
      </c>
      <c r="H174" s="151">
        <v>2451</v>
      </c>
      <c r="I174" s="152" t="s">
        <v>155</v>
      </c>
      <c r="J174" s="153">
        <v>5</v>
      </c>
      <c r="K174" s="153">
        <v>1</v>
      </c>
      <c r="L174" s="154" t="s">
        <v>176</v>
      </c>
      <c r="M174" s="155"/>
      <c r="N174" s="192">
        <f>+N176+N179+N181+N185+N189+N194+N198+N200+N206+N213+N217+N220+N224+N231+N234+N236+N238+N244</f>
        <v>0</v>
      </c>
      <c r="O174" s="192">
        <f>+O176+O179+O181+O185+O189+O194+O198+O200+O206+O213+O217+O220+O224+O231+O234+O236+O238+O244</f>
        <v>0</v>
      </c>
      <c r="P174" s="192">
        <f t="shared" ref="P174" si="26">+P176+P179+P181+P185+P189+P194+P198+P200+P206+P213+P217+P220+P224+P231+P234+P236+P238+P244</f>
        <v>0</v>
      </c>
      <c r="Q174" s="161"/>
      <c r="R174" s="161"/>
      <c r="S174" s="438"/>
      <c r="T174" s="161"/>
      <c r="U174" s="161"/>
      <c r="V174" s="161"/>
    </row>
    <row r="175" spans="1:22" s="115" customFormat="1" ht="16.2">
      <c r="A175" s="122" t="str">
        <f t="shared" si="25"/>
        <v>71040501140000</v>
      </c>
      <c r="B175" s="124" t="s">
        <v>439</v>
      </c>
      <c r="C175" s="117" t="s">
        <v>155</v>
      </c>
      <c r="D175" s="118" t="s">
        <v>149</v>
      </c>
      <c r="E175" s="119" t="s">
        <v>106</v>
      </c>
      <c r="F175" s="120" t="s">
        <v>445</v>
      </c>
      <c r="G175" s="129" t="s">
        <v>440</v>
      </c>
      <c r="H175" s="25"/>
      <c r="I175" s="25"/>
      <c r="J175" s="26"/>
      <c r="K175" s="26"/>
      <c r="L175" s="30" t="s">
        <v>108</v>
      </c>
      <c r="M175" s="31"/>
      <c r="N175" s="190"/>
      <c r="O175" s="190"/>
      <c r="P175" s="190"/>
      <c r="Q175" s="161"/>
      <c r="R175" s="161"/>
      <c r="S175" s="438"/>
      <c r="T175" s="161"/>
      <c r="U175" s="161"/>
      <c r="V175" s="161"/>
    </row>
    <row r="176" spans="1:22" ht="28.5" customHeight="1">
      <c r="A176" s="122" t="str">
        <f t="shared" si="25"/>
        <v>71040501144729</v>
      </c>
      <c r="B176" s="124" t="s">
        <v>439</v>
      </c>
      <c r="C176" s="117" t="s">
        <v>155</v>
      </c>
      <c r="D176" s="118" t="s">
        <v>149</v>
      </c>
      <c r="E176" s="119" t="s">
        <v>106</v>
      </c>
      <c r="F176" s="120" t="s">
        <v>445</v>
      </c>
      <c r="G176" s="121">
        <v>4729</v>
      </c>
      <c r="H176" s="146"/>
      <c r="I176" s="147"/>
      <c r="J176" s="148"/>
      <c r="K176" s="148"/>
      <c r="L176" s="27" t="s">
        <v>177</v>
      </c>
      <c r="M176" s="28"/>
      <c r="N176" s="197">
        <f>O176+P176</f>
        <v>0</v>
      </c>
      <c r="O176" s="197">
        <f>SUM(O177:O178)</f>
        <v>0</v>
      </c>
      <c r="P176" s="197">
        <f>SUM(P177:P178)</f>
        <v>0</v>
      </c>
      <c r="Q176" s="161"/>
      <c r="R176" s="161"/>
      <c r="S176" s="438"/>
      <c r="T176" s="161"/>
      <c r="U176" s="161"/>
      <c r="V176" s="161"/>
    </row>
    <row r="177" spans="1:22" s="115" customFormat="1" ht="27" customHeight="1">
      <c r="A177" s="122" t="str">
        <f t="shared" si="25"/>
        <v>71040501150000</v>
      </c>
      <c r="B177" s="124" t="s">
        <v>439</v>
      </c>
      <c r="C177" s="117" t="s">
        <v>155</v>
      </c>
      <c r="D177" s="118" t="s">
        <v>149</v>
      </c>
      <c r="E177" s="119" t="s">
        <v>106</v>
      </c>
      <c r="F177" s="120" t="s">
        <v>446</v>
      </c>
      <c r="G177" s="129" t="s">
        <v>440</v>
      </c>
      <c r="H177" s="25"/>
      <c r="I177" s="25"/>
      <c r="J177" s="26"/>
      <c r="K177" s="26"/>
      <c r="L177" s="29" t="s">
        <v>142</v>
      </c>
      <c r="M177" s="12">
        <v>4251</v>
      </c>
      <c r="N177" s="183">
        <f t="shared" ref="N177:N243" si="27">O177+P177</f>
        <v>0</v>
      </c>
      <c r="O177" s="405"/>
      <c r="P177" s="405"/>
      <c r="Q177" s="161"/>
      <c r="R177" s="161"/>
      <c r="S177" s="438"/>
      <c r="T177" s="161"/>
      <c r="U177" s="161"/>
      <c r="V177" s="161"/>
    </row>
    <row r="178" spans="1:22" ht="21" customHeight="1">
      <c r="A178" s="122" t="str">
        <f t="shared" si="25"/>
        <v>71040501155112</v>
      </c>
      <c r="B178" s="124" t="s">
        <v>439</v>
      </c>
      <c r="C178" s="117" t="s">
        <v>155</v>
      </c>
      <c r="D178" s="118" t="s">
        <v>149</v>
      </c>
      <c r="E178" s="119" t="s">
        <v>106</v>
      </c>
      <c r="F178" s="120" t="s">
        <v>446</v>
      </c>
      <c r="G178" s="121">
        <v>5112</v>
      </c>
      <c r="H178" s="25"/>
      <c r="I178" s="25"/>
      <c r="J178" s="26"/>
      <c r="K178" s="26"/>
      <c r="L178" s="32" t="s">
        <v>174</v>
      </c>
      <c r="M178" s="48">
        <v>5113</v>
      </c>
      <c r="N178" s="183">
        <f t="shared" si="27"/>
        <v>0</v>
      </c>
      <c r="O178" s="183"/>
      <c r="P178" s="183"/>
      <c r="Q178" s="161"/>
      <c r="R178" s="161"/>
      <c r="S178" s="438"/>
      <c r="T178" s="161"/>
      <c r="U178" s="161"/>
      <c r="V178" s="161"/>
    </row>
    <row r="179" spans="1:22" ht="44.4" customHeight="1">
      <c r="A179" s="122" t="str">
        <f t="shared" si="25"/>
        <v>71040501155133</v>
      </c>
      <c r="B179" s="124" t="s">
        <v>439</v>
      </c>
      <c r="C179" s="117" t="s">
        <v>155</v>
      </c>
      <c r="D179" s="118" t="s">
        <v>149</v>
      </c>
      <c r="E179" s="119" t="s">
        <v>106</v>
      </c>
      <c r="F179" s="120" t="s">
        <v>446</v>
      </c>
      <c r="G179" s="121">
        <v>5133</v>
      </c>
      <c r="H179" s="146"/>
      <c r="I179" s="147"/>
      <c r="J179" s="148"/>
      <c r="K179" s="148"/>
      <c r="L179" s="459" t="s">
        <v>856</v>
      </c>
      <c r="M179" s="28"/>
      <c r="N179" s="197">
        <f>O179+P179</f>
        <v>0</v>
      </c>
      <c r="O179" s="197">
        <f>SUM(O180)</f>
        <v>0</v>
      </c>
      <c r="P179" s="197">
        <f>SUM(P180)</f>
        <v>0</v>
      </c>
      <c r="Q179" s="161"/>
      <c r="R179" s="161"/>
      <c r="S179" s="438"/>
      <c r="T179" s="161"/>
      <c r="U179" s="161"/>
      <c r="V179" s="161"/>
    </row>
    <row r="180" spans="1:22" ht="15.75" customHeight="1">
      <c r="A180" s="122" t="str">
        <f t="shared" si="25"/>
        <v>71040501155134</v>
      </c>
      <c r="B180" s="124" t="s">
        <v>439</v>
      </c>
      <c r="C180" s="117" t="s">
        <v>155</v>
      </c>
      <c r="D180" s="118" t="s">
        <v>149</v>
      </c>
      <c r="E180" s="119" t="s">
        <v>106</v>
      </c>
      <c r="F180" s="120" t="s">
        <v>446</v>
      </c>
      <c r="G180" s="121">
        <v>5134</v>
      </c>
      <c r="H180" s="25"/>
      <c r="I180" s="25"/>
      <c r="J180" s="26"/>
      <c r="K180" s="26"/>
      <c r="L180" s="441" t="s">
        <v>134</v>
      </c>
      <c r="M180" s="422">
        <v>4861</v>
      </c>
      <c r="N180" s="183">
        <f t="shared" si="27"/>
        <v>0</v>
      </c>
      <c r="O180" s="402"/>
      <c r="P180" s="402"/>
      <c r="Q180" s="161"/>
      <c r="R180" s="161"/>
      <c r="S180" s="438"/>
      <c r="T180" s="161"/>
      <c r="U180" s="161"/>
      <c r="V180" s="161"/>
    </row>
    <row r="181" spans="1:22" s="156" customFormat="1" ht="15.75" customHeight="1">
      <c r="A181" s="122" t="str">
        <f t="shared" si="25"/>
        <v>71040505000000</v>
      </c>
      <c r="B181" s="124" t="s">
        <v>439</v>
      </c>
      <c r="C181" s="117" t="s">
        <v>155</v>
      </c>
      <c r="D181" s="118" t="s">
        <v>149</v>
      </c>
      <c r="E181" s="119" t="s">
        <v>149</v>
      </c>
      <c r="F181" s="120" t="s">
        <v>441</v>
      </c>
      <c r="G181" s="129" t="s">
        <v>440</v>
      </c>
      <c r="H181" s="146"/>
      <c r="I181" s="147"/>
      <c r="J181" s="148"/>
      <c r="K181" s="148"/>
      <c r="L181" s="27" t="s">
        <v>179</v>
      </c>
      <c r="M181" s="28"/>
      <c r="N181" s="197">
        <f>O181+P181</f>
        <v>0</v>
      </c>
      <c r="O181" s="197">
        <f>SUM(O182:O184)</f>
        <v>0</v>
      </c>
      <c r="P181" s="197">
        <f>SUM(P182:P184)</f>
        <v>0</v>
      </c>
      <c r="Q181" s="161"/>
      <c r="R181" s="161"/>
      <c r="S181" s="438"/>
      <c r="T181" s="161"/>
      <c r="U181" s="161"/>
      <c r="V181" s="161"/>
    </row>
    <row r="182" spans="1:22" ht="15.75" customHeight="1">
      <c r="A182" s="122" t="str">
        <f t="shared" si="25"/>
        <v>71040505000001</v>
      </c>
      <c r="B182" s="124" t="s">
        <v>439</v>
      </c>
      <c r="C182" s="117" t="s">
        <v>155</v>
      </c>
      <c r="D182" s="118" t="s">
        <v>149</v>
      </c>
      <c r="E182" s="119" t="s">
        <v>149</v>
      </c>
      <c r="F182" s="120" t="s">
        <v>441</v>
      </c>
      <c r="G182" s="129" t="s">
        <v>96</v>
      </c>
      <c r="H182" s="17"/>
      <c r="I182" s="25"/>
      <c r="J182" s="26"/>
      <c r="K182" s="26"/>
      <c r="L182" s="30" t="s">
        <v>142</v>
      </c>
      <c r="M182" s="13">
        <v>4251</v>
      </c>
      <c r="N182" s="183">
        <f t="shared" si="27"/>
        <v>0</v>
      </c>
      <c r="O182" s="183"/>
      <c r="P182" s="183"/>
      <c r="Q182" s="161"/>
      <c r="R182" s="161"/>
      <c r="S182" s="438"/>
      <c r="T182" s="161"/>
      <c r="U182" s="161"/>
      <c r="V182" s="161"/>
    </row>
    <row r="183" spans="1:22" s="115" customFormat="1" ht="15.75" customHeight="1">
      <c r="A183" s="122" t="str">
        <f t="shared" si="25"/>
        <v>71040505010000</v>
      </c>
      <c r="B183" s="124" t="s">
        <v>439</v>
      </c>
      <c r="C183" s="117" t="s">
        <v>155</v>
      </c>
      <c r="D183" s="118" t="s">
        <v>149</v>
      </c>
      <c r="E183" s="119" t="s">
        <v>149</v>
      </c>
      <c r="F183" s="120" t="s">
        <v>106</v>
      </c>
      <c r="G183" s="129" t="s">
        <v>440</v>
      </c>
      <c r="H183" s="17"/>
      <c r="I183" s="25"/>
      <c r="J183" s="26"/>
      <c r="K183" s="26"/>
      <c r="L183" s="30" t="s">
        <v>173</v>
      </c>
      <c r="M183" s="394">
        <v>5112</v>
      </c>
      <c r="N183" s="183">
        <f t="shared" si="27"/>
        <v>0</v>
      </c>
      <c r="O183" s="183"/>
      <c r="P183" s="183"/>
      <c r="Q183" s="161"/>
      <c r="R183" s="161"/>
      <c r="S183" s="438"/>
      <c r="T183" s="161"/>
      <c r="U183" s="161"/>
      <c r="V183" s="161"/>
    </row>
    <row r="184" spans="1:22" ht="15.75" customHeight="1">
      <c r="A184" s="122" t="str">
        <f t="shared" si="25"/>
        <v>71040505015129</v>
      </c>
      <c r="B184" s="124" t="s">
        <v>439</v>
      </c>
      <c r="C184" s="117" t="s">
        <v>155</v>
      </c>
      <c r="D184" s="118" t="s">
        <v>149</v>
      </c>
      <c r="E184" s="119" t="s">
        <v>149</v>
      </c>
      <c r="F184" s="120" t="s">
        <v>106</v>
      </c>
      <c r="G184" s="121">
        <v>5129</v>
      </c>
      <c r="H184" s="25"/>
      <c r="I184" s="25"/>
      <c r="J184" s="26"/>
      <c r="K184" s="26"/>
      <c r="L184" s="32" t="s">
        <v>174</v>
      </c>
      <c r="M184" s="48">
        <v>5113</v>
      </c>
      <c r="N184" s="183">
        <f t="shared" si="27"/>
        <v>0</v>
      </c>
      <c r="O184" s="183"/>
      <c r="P184" s="183"/>
      <c r="Q184" s="161"/>
      <c r="R184" s="161"/>
      <c r="S184" s="438"/>
      <c r="T184" s="161"/>
      <c r="U184" s="161"/>
      <c r="V184" s="161"/>
    </row>
    <row r="185" spans="1:22" s="115" customFormat="1" ht="25.5" customHeight="1">
      <c r="A185" s="122" t="str">
        <f t="shared" si="25"/>
        <v>71040505020000</v>
      </c>
      <c r="B185" s="124" t="s">
        <v>439</v>
      </c>
      <c r="C185" s="117" t="s">
        <v>155</v>
      </c>
      <c r="D185" s="118" t="s">
        <v>149</v>
      </c>
      <c r="E185" s="119" t="s">
        <v>149</v>
      </c>
      <c r="F185" s="120" t="s">
        <v>140</v>
      </c>
      <c r="G185" s="129" t="s">
        <v>440</v>
      </c>
      <c r="H185" s="146"/>
      <c r="I185" s="147"/>
      <c r="J185" s="148"/>
      <c r="K185" s="148"/>
      <c r="L185" s="27" t="s">
        <v>180</v>
      </c>
      <c r="M185" s="28"/>
      <c r="N185" s="197">
        <f>O185+P185</f>
        <v>0</v>
      </c>
      <c r="O185" s="197">
        <f>SUM(O186:O188)</f>
        <v>0</v>
      </c>
      <c r="P185" s="197">
        <f>SUM(P186:P188)</f>
        <v>0</v>
      </c>
      <c r="Q185" s="161"/>
      <c r="R185" s="161"/>
      <c r="S185" s="438"/>
      <c r="T185" s="161"/>
      <c r="U185" s="161"/>
      <c r="V185" s="161"/>
    </row>
    <row r="186" spans="1:22" ht="25.5" customHeight="1">
      <c r="A186" s="122" t="str">
        <f t="shared" si="25"/>
        <v>71040505024511</v>
      </c>
      <c r="B186" s="124" t="s">
        <v>439</v>
      </c>
      <c r="C186" s="117" t="s">
        <v>155</v>
      </c>
      <c r="D186" s="118" t="s">
        <v>149</v>
      </c>
      <c r="E186" s="119" t="s">
        <v>149</v>
      </c>
      <c r="F186" s="120" t="s">
        <v>140</v>
      </c>
      <c r="G186" s="121">
        <v>4511</v>
      </c>
      <c r="H186" s="25"/>
      <c r="I186" s="25"/>
      <c r="J186" s="26"/>
      <c r="K186" s="26"/>
      <c r="L186" s="30" t="s">
        <v>142</v>
      </c>
      <c r="M186" s="13">
        <v>4251</v>
      </c>
      <c r="N186" s="183">
        <f t="shared" si="27"/>
        <v>0</v>
      </c>
      <c r="O186" s="183"/>
      <c r="P186" s="183"/>
      <c r="Q186" s="161"/>
      <c r="R186" s="161"/>
      <c r="S186" s="438"/>
      <c r="T186" s="161"/>
      <c r="U186" s="161"/>
      <c r="V186" s="161"/>
    </row>
    <row r="187" spans="1:22" s="115" customFormat="1" ht="25.5" customHeight="1">
      <c r="A187" s="122" t="str">
        <f t="shared" si="25"/>
        <v>71040505030000</v>
      </c>
      <c r="B187" s="124" t="s">
        <v>439</v>
      </c>
      <c r="C187" s="117" t="s">
        <v>155</v>
      </c>
      <c r="D187" s="118" t="s">
        <v>149</v>
      </c>
      <c r="E187" s="119" t="s">
        <v>149</v>
      </c>
      <c r="F187" s="120" t="s">
        <v>442</v>
      </c>
      <c r="G187" s="129" t="s">
        <v>440</v>
      </c>
      <c r="H187" s="25"/>
      <c r="I187" s="25"/>
      <c r="J187" s="26"/>
      <c r="K187" s="26"/>
      <c r="L187" s="30" t="s">
        <v>173</v>
      </c>
      <c r="M187" s="31">
        <v>5112</v>
      </c>
      <c r="N187" s="183">
        <f t="shared" si="27"/>
        <v>0</v>
      </c>
      <c r="O187" s="183"/>
      <c r="P187" s="183"/>
      <c r="Q187" s="161"/>
      <c r="R187" s="161"/>
      <c r="S187" s="438"/>
      <c r="T187" s="161"/>
      <c r="U187" s="161"/>
      <c r="V187" s="161"/>
    </row>
    <row r="188" spans="1:22" ht="25.5" customHeight="1">
      <c r="A188" s="122" t="str">
        <f t="shared" si="25"/>
        <v>71040505034511</v>
      </c>
      <c r="B188" s="124" t="s">
        <v>439</v>
      </c>
      <c r="C188" s="117" t="s">
        <v>155</v>
      </c>
      <c r="D188" s="118" t="s">
        <v>149</v>
      </c>
      <c r="E188" s="119" t="s">
        <v>149</v>
      </c>
      <c r="F188" s="120" t="s">
        <v>442</v>
      </c>
      <c r="G188" s="121">
        <v>4511</v>
      </c>
      <c r="H188" s="25"/>
      <c r="I188" s="25"/>
      <c r="J188" s="26"/>
      <c r="K188" s="26"/>
      <c r="L188" s="32" t="s">
        <v>174</v>
      </c>
      <c r="M188" s="48">
        <v>5113</v>
      </c>
      <c r="N188" s="183">
        <f t="shared" si="27"/>
        <v>0</v>
      </c>
      <c r="O188" s="183"/>
      <c r="P188" s="183"/>
      <c r="Q188" s="161"/>
      <c r="R188" s="161"/>
      <c r="S188" s="438"/>
      <c r="T188" s="161"/>
      <c r="U188" s="161"/>
      <c r="V188" s="161"/>
    </row>
    <row r="189" spans="1:22" s="115" customFormat="1" ht="51" customHeight="1">
      <c r="A189" s="122" t="str">
        <f t="shared" si="25"/>
        <v>71040505040000</v>
      </c>
      <c r="B189" s="124" t="s">
        <v>439</v>
      </c>
      <c r="C189" s="117" t="s">
        <v>155</v>
      </c>
      <c r="D189" s="118" t="s">
        <v>149</v>
      </c>
      <c r="E189" s="119" t="s">
        <v>149</v>
      </c>
      <c r="F189" s="120" t="s">
        <v>155</v>
      </c>
      <c r="G189" s="129" t="s">
        <v>440</v>
      </c>
      <c r="H189" s="146"/>
      <c r="I189" s="147"/>
      <c r="J189" s="148"/>
      <c r="K189" s="148"/>
      <c r="L189" s="27" t="s">
        <v>181</v>
      </c>
      <c r="M189" s="28"/>
      <c r="N189" s="197">
        <f>O189+P189</f>
        <v>0</v>
      </c>
      <c r="O189" s="197">
        <f>SUM(O190:O193)</f>
        <v>0</v>
      </c>
      <c r="P189" s="197">
        <f>SUM(P190:P193)</f>
        <v>0</v>
      </c>
      <c r="Q189" s="161"/>
      <c r="R189" s="161"/>
      <c r="S189" s="438"/>
      <c r="T189" s="161"/>
      <c r="U189" s="161"/>
      <c r="V189" s="161"/>
    </row>
    <row r="190" spans="1:22" ht="15.75" customHeight="1">
      <c r="A190" s="122" t="str">
        <f t="shared" si="25"/>
        <v>71040505044861</v>
      </c>
      <c r="B190" s="124" t="s">
        <v>439</v>
      </c>
      <c r="C190" s="117" t="s">
        <v>155</v>
      </c>
      <c r="D190" s="118" t="s">
        <v>149</v>
      </c>
      <c r="E190" s="119" t="s">
        <v>149</v>
      </c>
      <c r="F190" s="120" t="s">
        <v>155</v>
      </c>
      <c r="G190" s="121">
        <v>4861</v>
      </c>
      <c r="H190" s="25"/>
      <c r="I190" s="25"/>
      <c r="J190" s="26"/>
      <c r="K190" s="26"/>
      <c r="L190" s="29" t="s">
        <v>142</v>
      </c>
      <c r="M190" s="12">
        <v>4251</v>
      </c>
      <c r="N190" s="183">
        <f t="shared" si="27"/>
        <v>0</v>
      </c>
      <c r="O190" s="183"/>
      <c r="P190" s="183"/>
      <c r="Q190" s="161"/>
      <c r="R190" s="161"/>
      <c r="S190" s="438"/>
      <c r="T190" s="161"/>
      <c r="U190" s="161"/>
      <c r="V190" s="161"/>
    </row>
    <row r="191" spans="1:22" s="115" customFormat="1" ht="21.6" customHeight="1">
      <c r="A191" s="122" t="str">
        <f t="shared" si="25"/>
        <v>71040505050000</v>
      </c>
      <c r="B191" s="124" t="s">
        <v>439</v>
      </c>
      <c r="C191" s="117" t="s">
        <v>155</v>
      </c>
      <c r="D191" s="118" t="s">
        <v>149</v>
      </c>
      <c r="E191" s="119" t="s">
        <v>149</v>
      </c>
      <c r="F191" s="120" t="s">
        <v>149</v>
      </c>
      <c r="G191" s="129" t="s">
        <v>440</v>
      </c>
      <c r="H191" s="25"/>
      <c r="I191" s="25"/>
      <c r="J191" s="26"/>
      <c r="K191" s="26"/>
      <c r="L191" s="30" t="s">
        <v>173</v>
      </c>
      <c r="M191" s="31">
        <v>5112</v>
      </c>
      <c r="N191" s="183">
        <f t="shared" si="27"/>
        <v>0</v>
      </c>
      <c r="O191" s="183"/>
      <c r="P191" s="183"/>
      <c r="Q191" s="161"/>
      <c r="R191" s="161"/>
      <c r="S191" s="438"/>
      <c r="T191" s="161"/>
      <c r="U191" s="161"/>
      <c r="V191" s="161"/>
    </row>
    <row r="192" spans="1:22" ht="15.75" customHeight="1">
      <c r="A192" s="122" t="str">
        <f t="shared" si="25"/>
        <v>71040505054861</v>
      </c>
      <c r="B192" s="124" t="s">
        <v>439</v>
      </c>
      <c r="C192" s="117" t="s">
        <v>155</v>
      </c>
      <c r="D192" s="118" t="s">
        <v>149</v>
      </c>
      <c r="E192" s="119" t="s">
        <v>149</v>
      </c>
      <c r="F192" s="120" t="s">
        <v>149</v>
      </c>
      <c r="G192" s="121">
        <v>4861</v>
      </c>
      <c r="H192" s="25"/>
      <c r="I192" s="25"/>
      <c r="J192" s="26"/>
      <c r="K192" s="26"/>
      <c r="L192" s="30" t="s">
        <v>174</v>
      </c>
      <c r="M192" s="31">
        <v>5113</v>
      </c>
      <c r="N192" s="183">
        <f t="shared" si="27"/>
        <v>0</v>
      </c>
      <c r="O192" s="183"/>
      <c r="P192" s="183"/>
      <c r="Q192" s="161"/>
      <c r="R192" s="161"/>
      <c r="S192" s="438"/>
      <c r="T192" s="161"/>
      <c r="U192" s="161"/>
      <c r="V192" s="161"/>
    </row>
    <row r="193" spans="1:22" ht="15.75" customHeight="1">
      <c r="B193" s="124"/>
      <c r="H193" s="25"/>
      <c r="I193" s="25"/>
      <c r="J193" s="26"/>
      <c r="K193" s="26"/>
      <c r="L193" s="436" t="s">
        <v>268</v>
      </c>
      <c r="M193" s="429">
        <v>5129</v>
      </c>
      <c r="N193" s="183">
        <f t="shared" ref="N193" si="28">O193+P193</f>
        <v>0</v>
      </c>
      <c r="O193" s="183"/>
      <c r="P193" s="183"/>
      <c r="Q193" s="161"/>
      <c r="R193" s="161"/>
      <c r="S193" s="438"/>
      <c r="T193" s="161"/>
      <c r="U193" s="161"/>
      <c r="V193" s="161"/>
    </row>
    <row r="194" spans="1:22" s="115" customFormat="1" ht="35.4" customHeight="1">
      <c r="A194" s="122" t="str">
        <f t="shared" si="25"/>
        <v>71040505060000</v>
      </c>
      <c r="B194" s="124" t="s">
        <v>439</v>
      </c>
      <c r="C194" s="117" t="s">
        <v>155</v>
      </c>
      <c r="D194" s="118" t="s">
        <v>149</v>
      </c>
      <c r="E194" s="119" t="s">
        <v>149</v>
      </c>
      <c r="F194" s="120" t="s">
        <v>157</v>
      </c>
      <c r="G194" s="129" t="s">
        <v>440</v>
      </c>
      <c r="H194" s="146"/>
      <c r="I194" s="147"/>
      <c r="J194" s="148"/>
      <c r="K194" s="148"/>
      <c r="L194" s="27" t="s">
        <v>182</v>
      </c>
      <c r="M194" s="28"/>
      <c r="N194" s="197">
        <f>O194+P194</f>
        <v>0</v>
      </c>
      <c r="O194" s="197">
        <f>SUM(O195:O196)</f>
        <v>0</v>
      </c>
      <c r="P194" s="197">
        <f>SUM(P195:P196)</f>
        <v>0</v>
      </c>
      <c r="Q194" s="161"/>
      <c r="R194" s="161"/>
      <c r="S194" s="438"/>
      <c r="T194" s="161"/>
      <c r="U194" s="161"/>
      <c r="V194" s="161"/>
    </row>
    <row r="195" spans="1:22" ht="15.75" customHeight="1">
      <c r="A195" s="122" t="str">
        <f t="shared" si="25"/>
        <v>71040505064861</v>
      </c>
      <c r="B195" s="124" t="s">
        <v>439</v>
      </c>
      <c r="C195" s="117" t="s">
        <v>155</v>
      </c>
      <c r="D195" s="118" t="s">
        <v>149</v>
      </c>
      <c r="E195" s="119" t="s">
        <v>149</v>
      </c>
      <c r="F195" s="120" t="s">
        <v>157</v>
      </c>
      <c r="G195" s="121">
        <v>4861</v>
      </c>
      <c r="H195" s="25"/>
      <c r="I195" s="25"/>
      <c r="J195" s="26"/>
      <c r="K195" s="26"/>
      <c r="L195" s="32" t="s">
        <v>134</v>
      </c>
      <c r="M195" s="48">
        <v>4861</v>
      </c>
      <c r="N195" s="183">
        <f t="shared" si="27"/>
        <v>0</v>
      </c>
      <c r="O195" s="183"/>
      <c r="P195" s="183"/>
      <c r="Q195" s="161"/>
      <c r="R195" s="161"/>
      <c r="S195" s="438"/>
      <c r="T195" s="161"/>
      <c r="U195" s="161"/>
      <c r="V195" s="161"/>
    </row>
    <row r="196" spans="1:22" s="115" customFormat="1" ht="16.2">
      <c r="A196" s="122" t="str">
        <f t="shared" si="25"/>
        <v>71040505070000</v>
      </c>
      <c r="B196" s="124" t="s">
        <v>439</v>
      </c>
      <c r="C196" s="117" t="s">
        <v>155</v>
      </c>
      <c r="D196" s="118" t="s">
        <v>149</v>
      </c>
      <c r="E196" s="119" t="s">
        <v>149</v>
      </c>
      <c r="F196" s="120" t="s">
        <v>183</v>
      </c>
      <c r="G196" s="129" t="s">
        <v>440</v>
      </c>
      <c r="H196" s="25"/>
      <c r="I196" s="25"/>
      <c r="J196" s="26"/>
      <c r="K196" s="26"/>
      <c r="L196" s="32" t="s">
        <v>174</v>
      </c>
      <c r="M196" s="48">
        <v>5113</v>
      </c>
      <c r="N196" s="183">
        <f t="shared" si="27"/>
        <v>0</v>
      </c>
      <c r="O196" s="183"/>
      <c r="P196" s="183"/>
      <c r="Q196" s="161"/>
      <c r="R196" s="161"/>
      <c r="S196" s="438"/>
      <c r="T196" s="161"/>
      <c r="U196" s="161"/>
      <c r="V196" s="161"/>
    </row>
    <row r="197" spans="1:22" s="115" customFormat="1" ht="16.2">
      <c r="A197" s="122"/>
      <c r="B197" s="124"/>
      <c r="C197" s="117"/>
      <c r="D197" s="118"/>
      <c r="E197" s="119"/>
      <c r="F197" s="120"/>
      <c r="G197" s="129"/>
      <c r="H197" s="25"/>
      <c r="I197" s="25"/>
      <c r="J197" s="26"/>
      <c r="K197" s="26"/>
      <c r="L197" s="436" t="s">
        <v>268</v>
      </c>
      <c r="M197" s="429">
        <v>5129</v>
      </c>
      <c r="N197" s="183"/>
      <c r="O197" s="183"/>
      <c r="P197" s="183"/>
      <c r="Q197" s="161"/>
      <c r="R197" s="161"/>
      <c r="S197" s="438"/>
      <c r="T197" s="161"/>
      <c r="U197" s="161"/>
      <c r="V197" s="161"/>
    </row>
    <row r="198" spans="1:22" ht="49.2" customHeight="1">
      <c r="A198" s="122" t="str">
        <f t="shared" si="25"/>
        <v>71040505074861</v>
      </c>
      <c r="B198" s="124" t="s">
        <v>439</v>
      </c>
      <c r="C198" s="117" t="s">
        <v>155</v>
      </c>
      <c r="D198" s="118" t="s">
        <v>149</v>
      </c>
      <c r="E198" s="119" t="s">
        <v>149</v>
      </c>
      <c r="F198" s="120" t="s">
        <v>183</v>
      </c>
      <c r="G198" s="121">
        <v>4861</v>
      </c>
      <c r="H198" s="146"/>
      <c r="I198" s="147"/>
      <c r="J198" s="148"/>
      <c r="K198" s="148"/>
      <c r="L198" s="27" t="s">
        <v>870</v>
      </c>
      <c r="M198" s="28"/>
      <c r="N198" s="197">
        <f>O198+P198</f>
        <v>0</v>
      </c>
      <c r="O198" s="197">
        <f>SUM(O199:O199)</f>
        <v>0</v>
      </c>
      <c r="P198" s="197">
        <f>SUM(P199:P199)</f>
        <v>0</v>
      </c>
      <c r="Q198" s="161"/>
      <c r="R198" s="161"/>
      <c r="S198" s="438"/>
      <c r="T198" s="161"/>
      <c r="U198" s="161"/>
      <c r="V198" s="161"/>
    </row>
    <row r="199" spans="1:22" s="115" customFormat="1" ht="30" customHeight="1">
      <c r="A199" s="122" t="str">
        <f t="shared" si="25"/>
        <v>71040505080000</v>
      </c>
      <c r="B199" s="124" t="s">
        <v>439</v>
      </c>
      <c r="C199" s="117" t="s">
        <v>155</v>
      </c>
      <c r="D199" s="118" t="s">
        <v>149</v>
      </c>
      <c r="E199" s="119" t="s">
        <v>149</v>
      </c>
      <c r="F199" s="120" t="s">
        <v>185</v>
      </c>
      <c r="G199" s="129" t="s">
        <v>440</v>
      </c>
      <c r="H199" s="17"/>
      <c r="I199" s="25"/>
      <c r="J199" s="26"/>
      <c r="K199" s="26"/>
      <c r="L199" s="30" t="s">
        <v>348</v>
      </c>
      <c r="M199" s="13">
        <v>4729</v>
      </c>
      <c r="N199" s="183">
        <f t="shared" si="27"/>
        <v>0</v>
      </c>
      <c r="O199" s="183"/>
      <c r="P199" s="183"/>
      <c r="Q199" s="161"/>
      <c r="R199" s="161"/>
      <c r="S199" s="438"/>
      <c r="T199" s="161"/>
      <c r="U199" s="161"/>
      <c r="V199" s="161"/>
    </row>
    <row r="200" spans="1:22" ht="29.25" customHeight="1">
      <c r="A200" s="122" t="str">
        <f t="shared" si="25"/>
        <v>71040505094861</v>
      </c>
      <c r="B200" s="124" t="s">
        <v>439</v>
      </c>
      <c r="C200" s="117" t="s">
        <v>155</v>
      </c>
      <c r="D200" s="118" t="s">
        <v>149</v>
      </c>
      <c r="E200" s="119" t="s">
        <v>149</v>
      </c>
      <c r="F200" s="120" t="s">
        <v>187</v>
      </c>
      <c r="G200" s="121">
        <v>4861</v>
      </c>
      <c r="H200" s="146"/>
      <c r="I200" s="147"/>
      <c r="J200" s="148"/>
      <c r="K200" s="148"/>
      <c r="L200" s="27" t="s">
        <v>186</v>
      </c>
      <c r="M200" s="28"/>
      <c r="N200" s="197">
        <f>O200+P200</f>
        <v>0</v>
      </c>
      <c r="O200" s="197">
        <f>SUM(O201:O205)</f>
        <v>0</v>
      </c>
      <c r="P200" s="197">
        <f>SUM(P201:P205)</f>
        <v>0</v>
      </c>
      <c r="Q200" s="161"/>
      <c r="R200" s="161"/>
      <c r="S200" s="438"/>
      <c r="T200" s="161"/>
      <c r="U200" s="161"/>
      <c r="V200" s="161"/>
    </row>
    <row r="201" spans="1:22" s="170" customFormat="1" ht="27" customHeight="1">
      <c r="A201" s="122" t="str">
        <f t="shared" si="25"/>
        <v>71040700000000</v>
      </c>
      <c r="B201" s="124" t="s">
        <v>439</v>
      </c>
      <c r="C201" s="117" t="s">
        <v>155</v>
      </c>
      <c r="D201" s="118" t="s">
        <v>183</v>
      </c>
      <c r="E201" s="119" t="s">
        <v>441</v>
      </c>
      <c r="F201" s="120" t="s">
        <v>441</v>
      </c>
      <c r="G201" s="129" t="s">
        <v>440</v>
      </c>
      <c r="H201" s="25"/>
      <c r="I201" s="25"/>
      <c r="J201" s="26"/>
      <c r="K201" s="26"/>
      <c r="L201" s="30" t="s">
        <v>142</v>
      </c>
      <c r="M201" s="13">
        <v>4251</v>
      </c>
      <c r="N201" s="183">
        <f t="shared" si="27"/>
        <v>0</v>
      </c>
      <c r="O201" s="183"/>
      <c r="P201" s="183">
        <v>0</v>
      </c>
      <c r="Q201" s="161"/>
      <c r="R201" s="161"/>
      <c r="S201" s="438"/>
      <c r="T201" s="161"/>
      <c r="U201" s="161"/>
      <c r="V201" s="161"/>
    </row>
    <row r="202" spans="1:22" ht="15.75" customHeight="1">
      <c r="A202" s="122" t="str">
        <f t="shared" si="25"/>
        <v>71040700000001</v>
      </c>
      <c r="B202" s="124" t="s">
        <v>439</v>
      </c>
      <c r="C202" s="117" t="s">
        <v>155</v>
      </c>
      <c r="D202" s="118" t="s">
        <v>183</v>
      </c>
      <c r="E202" s="119" t="s">
        <v>441</v>
      </c>
      <c r="F202" s="120" t="s">
        <v>441</v>
      </c>
      <c r="G202" s="129" t="s">
        <v>96</v>
      </c>
      <c r="H202" s="25"/>
      <c r="I202" s="25"/>
      <c r="J202" s="26"/>
      <c r="K202" s="26"/>
      <c r="L202" s="30" t="s">
        <v>348</v>
      </c>
      <c r="M202" s="13">
        <v>4729</v>
      </c>
      <c r="N202" s="183">
        <f t="shared" si="27"/>
        <v>0</v>
      </c>
      <c r="O202" s="183"/>
      <c r="P202" s="183"/>
      <c r="Q202" s="161"/>
      <c r="R202" s="161"/>
      <c r="S202" s="438"/>
      <c r="T202" s="161"/>
      <c r="U202" s="161"/>
      <c r="V202" s="161"/>
    </row>
    <row r="203" spans="1:22" s="156" customFormat="1" ht="15.75" customHeight="1">
      <c r="A203" s="122" t="str">
        <f t="shared" si="25"/>
        <v>71040703000000</v>
      </c>
      <c r="B203" s="124" t="s">
        <v>439</v>
      </c>
      <c r="C203" s="117" t="s">
        <v>155</v>
      </c>
      <c r="D203" s="118" t="s">
        <v>183</v>
      </c>
      <c r="E203" s="119" t="s">
        <v>442</v>
      </c>
      <c r="F203" s="120" t="s">
        <v>441</v>
      </c>
      <c r="G203" s="129" t="s">
        <v>440</v>
      </c>
      <c r="H203" s="25"/>
      <c r="I203" s="25"/>
      <c r="J203" s="26"/>
      <c r="K203" s="26"/>
      <c r="L203" s="30" t="s">
        <v>173</v>
      </c>
      <c r="M203" s="31">
        <v>5112</v>
      </c>
      <c r="N203" s="183">
        <f t="shared" si="27"/>
        <v>0</v>
      </c>
      <c r="O203" s="183"/>
      <c r="P203" s="183"/>
      <c r="Q203" s="161"/>
      <c r="R203" s="161"/>
      <c r="S203" s="438"/>
      <c r="T203" s="161"/>
      <c r="U203" s="161"/>
      <c r="V203" s="161"/>
    </row>
    <row r="204" spans="1:22" ht="15.75" customHeight="1">
      <c r="A204" s="122" t="str">
        <f t="shared" si="25"/>
        <v>71040703000001</v>
      </c>
      <c r="B204" s="124" t="s">
        <v>439</v>
      </c>
      <c r="C204" s="117" t="s">
        <v>155</v>
      </c>
      <c r="D204" s="118" t="s">
        <v>183</v>
      </c>
      <c r="E204" s="119" t="s">
        <v>442</v>
      </c>
      <c r="F204" s="120" t="s">
        <v>441</v>
      </c>
      <c r="G204" s="129" t="s">
        <v>96</v>
      </c>
      <c r="H204" s="25"/>
      <c r="I204" s="25"/>
      <c r="J204" s="26"/>
      <c r="K204" s="26"/>
      <c r="L204" s="32" t="s">
        <v>174</v>
      </c>
      <c r="M204" s="48">
        <v>5113</v>
      </c>
      <c r="N204" s="183">
        <f t="shared" si="27"/>
        <v>0</v>
      </c>
      <c r="O204" s="183"/>
      <c r="P204" s="183"/>
      <c r="Q204" s="161"/>
      <c r="R204" s="161"/>
      <c r="S204" s="438"/>
      <c r="T204" s="161"/>
      <c r="U204" s="161"/>
      <c r="V204" s="161"/>
    </row>
    <row r="205" spans="1:22" ht="15.75" customHeight="1">
      <c r="B205" s="124"/>
      <c r="G205" s="129"/>
      <c r="H205" s="25"/>
      <c r="I205" s="25"/>
      <c r="J205" s="26"/>
      <c r="K205" s="26"/>
      <c r="L205" s="436" t="s">
        <v>268</v>
      </c>
      <c r="M205" s="429">
        <v>5129</v>
      </c>
      <c r="N205" s="183">
        <f t="shared" ref="N205" si="29">O205+P205</f>
        <v>0</v>
      </c>
      <c r="O205" s="183"/>
      <c r="P205" s="183"/>
      <c r="Q205" s="161"/>
      <c r="R205" s="161"/>
      <c r="S205" s="438"/>
      <c r="T205" s="161"/>
      <c r="U205" s="161"/>
      <c r="V205" s="161"/>
    </row>
    <row r="206" spans="1:22" s="115" customFormat="1" ht="16.5" customHeight="1">
      <c r="A206" s="122" t="str">
        <f t="shared" si="25"/>
        <v>71040703010000</v>
      </c>
      <c r="B206" s="124" t="s">
        <v>439</v>
      </c>
      <c r="C206" s="117" t="s">
        <v>155</v>
      </c>
      <c r="D206" s="118" t="s">
        <v>183</v>
      </c>
      <c r="E206" s="119" t="s">
        <v>442</v>
      </c>
      <c r="F206" s="120" t="s">
        <v>106</v>
      </c>
      <c r="G206" s="129" t="s">
        <v>440</v>
      </c>
      <c r="H206" s="146"/>
      <c r="I206" s="147"/>
      <c r="J206" s="148"/>
      <c r="K206" s="148"/>
      <c r="L206" s="27" t="s">
        <v>188</v>
      </c>
      <c r="M206" s="28"/>
      <c r="N206" s="197">
        <f>O206+P206</f>
        <v>0</v>
      </c>
      <c r="O206" s="197">
        <f>SUM(O209:O212)</f>
        <v>0</v>
      </c>
      <c r="P206" s="197">
        <f>SUM(P209:P212)</f>
        <v>0</v>
      </c>
      <c r="Q206" s="161"/>
      <c r="R206" s="161"/>
      <c r="S206" s="438"/>
      <c r="T206" s="161"/>
      <c r="U206" s="161"/>
      <c r="V206" s="161"/>
    </row>
    <row r="207" spans="1:22" s="170" customFormat="1" ht="15.75" customHeight="1">
      <c r="A207" s="122" t="str">
        <f t="shared" ref="A207" si="30">CONCATENATE(B207,C207,D207,E207,F207,G207)</f>
        <v>71020500000000</v>
      </c>
      <c r="B207" s="124" t="s">
        <v>439</v>
      </c>
      <c r="C207" s="117" t="s">
        <v>140</v>
      </c>
      <c r="D207" s="118" t="s">
        <v>149</v>
      </c>
      <c r="E207" s="119" t="s">
        <v>441</v>
      </c>
      <c r="F207" s="120" t="s">
        <v>441</v>
      </c>
      <c r="G207" s="129" t="s">
        <v>440</v>
      </c>
      <c r="H207" s="17"/>
      <c r="I207" s="25"/>
      <c r="J207" s="26"/>
      <c r="K207" s="26"/>
      <c r="L207" s="29" t="s">
        <v>871</v>
      </c>
      <c r="M207" s="12" t="s">
        <v>872</v>
      </c>
      <c r="N207" s="183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3"/>
      <c r="P207" s="183"/>
      <c r="Q207" s="161"/>
      <c r="R207" s="161"/>
      <c r="S207" s="438"/>
      <c r="T207" s="161"/>
      <c r="U207" s="161"/>
      <c r="V207" s="161"/>
    </row>
    <row r="208" spans="1:22" s="170" customFormat="1" ht="15.75" customHeight="1">
      <c r="A208" s="122" t="str">
        <f t="shared" si="25"/>
        <v>71020500000000</v>
      </c>
      <c r="B208" s="124" t="s">
        <v>439</v>
      </c>
      <c r="C208" s="117" t="s">
        <v>140</v>
      </c>
      <c r="D208" s="118" t="s">
        <v>149</v>
      </c>
      <c r="E208" s="119" t="s">
        <v>441</v>
      </c>
      <c r="F208" s="120" t="s">
        <v>441</v>
      </c>
      <c r="G208" s="129" t="s">
        <v>440</v>
      </c>
      <c r="H208" s="17"/>
      <c r="I208" s="25"/>
      <c r="J208" s="26"/>
      <c r="K208" s="26"/>
      <c r="L208" s="29" t="s">
        <v>116</v>
      </c>
      <c r="M208" s="12">
        <v>4214</v>
      </c>
      <c r="N208" s="183">
        <f t="shared" ref="N208" si="31">O208+P208</f>
        <v>0</v>
      </c>
      <c r="O208" s="183"/>
      <c r="P208" s="183"/>
      <c r="Q208" s="161"/>
      <c r="R208" s="161"/>
      <c r="S208" s="438"/>
      <c r="T208" s="161"/>
      <c r="U208" s="161"/>
      <c r="V208" s="161"/>
    </row>
    <row r="209" spans="1:22" ht="15.75" customHeight="1">
      <c r="A209" s="122" t="str">
        <f t="shared" si="25"/>
        <v>71040703014639</v>
      </c>
      <c r="B209" s="124" t="s">
        <v>439</v>
      </c>
      <c r="C209" s="117" t="s">
        <v>155</v>
      </c>
      <c r="D209" s="118" t="s">
        <v>183</v>
      </c>
      <c r="E209" s="119" t="s">
        <v>442</v>
      </c>
      <c r="F209" s="120" t="s">
        <v>106</v>
      </c>
      <c r="G209" s="121">
        <v>4639</v>
      </c>
      <c r="H209" s="25"/>
      <c r="I209" s="25"/>
      <c r="J209" s="26"/>
      <c r="K209" s="26"/>
      <c r="L209" s="32" t="s">
        <v>125</v>
      </c>
      <c r="M209" s="33">
        <v>4239</v>
      </c>
      <c r="N209" s="183">
        <f t="shared" si="27"/>
        <v>0</v>
      </c>
      <c r="O209" s="183"/>
      <c r="P209" s="183"/>
      <c r="Q209" s="161"/>
      <c r="R209" s="161"/>
      <c r="S209" s="438"/>
      <c r="T209" s="161"/>
      <c r="U209" s="161"/>
      <c r="V209" s="161"/>
    </row>
    <row r="210" spans="1:22" s="170" customFormat="1" ht="25.5" customHeight="1">
      <c r="A210" s="122" t="str">
        <f t="shared" si="25"/>
        <v>71040900000000</v>
      </c>
      <c r="B210" s="124" t="s">
        <v>439</v>
      </c>
      <c r="C210" s="117" t="s">
        <v>155</v>
      </c>
      <c r="D210" s="118" t="s">
        <v>187</v>
      </c>
      <c r="E210" s="119" t="s">
        <v>441</v>
      </c>
      <c r="F210" s="120" t="s">
        <v>441</v>
      </c>
      <c r="G210" s="129" t="s">
        <v>440</v>
      </c>
      <c r="H210" s="25"/>
      <c r="I210" s="25"/>
      <c r="J210" s="26"/>
      <c r="K210" s="26"/>
      <c r="L210" s="29" t="s">
        <v>142</v>
      </c>
      <c r="M210" s="12">
        <v>4251</v>
      </c>
      <c r="N210" s="183">
        <f t="shared" si="27"/>
        <v>0</v>
      </c>
      <c r="O210" s="183"/>
      <c r="P210" s="183"/>
      <c r="Q210" s="161"/>
      <c r="R210" s="161"/>
      <c r="S210" s="438"/>
      <c r="T210" s="161"/>
      <c r="U210" s="161"/>
      <c r="V210" s="161"/>
    </row>
    <row r="211" spans="1:22" ht="15.75" customHeight="1">
      <c r="A211" s="122" t="str">
        <f t="shared" si="25"/>
        <v>71040900000001</v>
      </c>
      <c r="B211" s="124" t="s">
        <v>439</v>
      </c>
      <c r="C211" s="117" t="s">
        <v>155</v>
      </c>
      <c r="D211" s="118" t="s">
        <v>187</v>
      </c>
      <c r="E211" s="119" t="s">
        <v>441</v>
      </c>
      <c r="F211" s="120" t="s">
        <v>441</v>
      </c>
      <c r="G211" s="129" t="s">
        <v>96</v>
      </c>
      <c r="H211" s="25"/>
      <c r="I211" s="25"/>
      <c r="J211" s="26"/>
      <c r="K211" s="26"/>
      <c r="L211" s="30" t="s">
        <v>167</v>
      </c>
      <c r="M211" s="31">
        <v>4639</v>
      </c>
      <c r="N211" s="183">
        <f t="shared" si="27"/>
        <v>0</v>
      </c>
      <c r="O211" s="183"/>
      <c r="P211" s="183"/>
      <c r="Q211" s="161"/>
      <c r="R211" s="161"/>
      <c r="S211" s="438"/>
      <c r="T211" s="161"/>
      <c r="U211" s="161"/>
      <c r="V211" s="161"/>
    </row>
    <row r="212" spans="1:22" s="156" customFormat="1" ht="25.5" customHeight="1">
      <c r="A212" s="122" t="str">
        <f t="shared" si="25"/>
        <v>71040901000000</v>
      </c>
      <c r="B212" s="124" t="s">
        <v>439</v>
      </c>
      <c r="C212" s="117" t="s">
        <v>155</v>
      </c>
      <c r="D212" s="118" t="s">
        <v>187</v>
      </c>
      <c r="E212" s="119" t="s">
        <v>106</v>
      </c>
      <c r="F212" s="120" t="s">
        <v>441</v>
      </c>
      <c r="G212" s="129" t="s">
        <v>440</v>
      </c>
      <c r="H212" s="25"/>
      <c r="I212" s="25"/>
      <c r="J212" s="26"/>
      <c r="K212" s="26"/>
      <c r="L212" s="32" t="s">
        <v>174</v>
      </c>
      <c r="M212" s="48">
        <v>5113</v>
      </c>
      <c r="N212" s="183">
        <f t="shared" si="27"/>
        <v>0</v>
      </c>
      <c r="O212" s="183"/>
      <c r="P212" s="183"/>
      <c r="Q212" s="161"/>
      <c r="R212" s="161"/>
      <c r="S212" s="438"/>
      <c r="T212" s="161"/>
      <c r="U212" s="161"/>
      <c r="V212" s="161"/>
    </row>
    <row r="213" spans="1:22" ht="15.75" customHeight="1">
      <c r="A213" s="122" t="str">
        <f t="shared" si="25"/>
        <v>71040901000001</v>
      </c>
      <c r="B213" s="124" t="s">
        <v>439</v>
      </c>
      <c r="C213" s="117" t="s">
        <v>155</v>
      </c>
      <c r="D213" s="118" t="s">
        <v>187</v>
      </c>
      <c r="E213" s="119" t="s">
        <v>106</v>
      </c>
      <c r="F213" s="120" t="s">
        <v>441</v>
      </c>
      <c r="G213" s="129" t="s">
        <v>96</v>
      </c>
      <c r="H213" s="146"/>
      <c r="I213" s="147"/>
      <c r="J213" s="148"/>
      <c r="K213" s="148"/>
      <c r="L213" s="27" t="s">
        <v>190</v>
      </c>
      <c r="M213" s="28"/>
      <c r="N213" s="197">
        <f>O213+P213</f>
        <v>0</v>
      </c>
      <c r="O213" s="197">
        <f>SUM(O214:O216)</f>
        <v>0</v>
      </c>
      <c r="P213" s="197">
        <f>SUM(P214:P216)</f>
        <v>0</v>
      </c>
      <c r="Q213" s="161"/>
      <c r="R213" s="161"/>
      <c r="S213" s="438"/>
      <c r="T213" s="161"/>
      <c r="U213" s="161"/>
      <c r="V213" s="161"/>
    </row>
    <row r="214" spans="1:22" s="115" customFormat="1" ht="27" customHeight="1">
      <c r="A214" s="122" t="str">
        <f t="shared" si="25"/>
        <v>71040901010000</v>
      </c>
      <c r="B214" s="124" t="s">
        <v>439</v>
      </c>
      <c r="C214" s="117" t="s">
        <v>155</v>
      </c>
      <c r="D214" s="118" t="s">
        <v>187</v>
      </c>
      <c r="E214" s="119" t="s">
        <v>106</v>
      </c>
      <c r="F214" s="120" t="s">
        <v>106</v>
      </c>
      <c r="G214" s="129" t="s">
        <v>440</v>
      </c>
      <c r="H214" s="432"/>
      <c r="I214" s="400"/>
      <c r="J214" s="401"/>
      <c r="K214" s="401"/>
      <c r="L214" s="433" t="s">
        <v>873</v>
      </c>
      <c r="M214" s="48">
        <v>4511</v>
      </c>
      <c r="N214" s="183">
        <f t="shared" si="27"/>
        <v>0</v>
      </c>
      <c r="O214" s="183"/>
      <c r="P214" s="183"/>
      <c r="Q214" s="161"/>
      <c r="R214" s="161"/>
      <c r="S214" s="438"/>
      <c r="T214" s="161"/>
      <c r="U214" s="161"/>
      <c r="V214" s="161"/>
    </row>
    <row r="215" spans="1:22" s="115" customFormat="1" ht="27" customHeight="1">
      <c r="A215" s="122"/>
      <c r="B215" s="124"/>
      <c r="C215" s="117"/>
      <c r="D215" s="118"/>
      <c r="E215" s="119"/>
      <c r="F215" s="120"/>
      <c r="G215" s="129"/>
      <c r="H215" s="432"/>
      <c r="I215" s="400"/>
      <c r="J215" s="401"/>
      <c r="K215" s="401"/>
      <c r="L215" s="433" t="s">
        <v>911</v>
      </c>
      <c r="M215" s="48" t="s">
        <v>912</v>
      </c>
      <c r="N215" s="183">
        <f t="shared" si="27"/>
        <v>0</v>
      </c>
      <c r="O215" s="183"/>
      <c r="P215" s="183"/>
      <c r="Q215" s="161"/>
      <c r="R215" s="161"/>
      <c r="S215" s="438"/>
      <c r="T215" s="161"/>
      <c r="U215" s="161"/>
      <c r="V215" s="161"/>
    </row>
    <row r="216" spans="1:22" ht="15.75" customHeight="1">
      <c r="A216" s="122" t="str">
        <f t="shared" si="25"/>
        <v>71040901015221</v>
      </c>
      <c r="B216" s="124" t="s">
        <v>439</v>
      </c>
      <c r="C216" s="117" t="s">
        <v>155</v>
      </c>
      <c r="D216" s="118" t="s">
        <v>187</v>
      </c>
      <c r="E216" s="119" t="s">
        <v>106</v>
      </c>
      <c r="F216" s="120" t="s">
        <v>106</v>
      </c>
      <c r="G216" s="121">
        <v>5221</v>
      </c>
      <c r="H216" s="25"/>
      <c r="I216" s="25"/>
      <c r="J216" s="26"/>
      <c r="K216" s="26"/>
      <c r="L216" s="32" t="s">
        <v>134</v>
      </c>
      <c r="M216" s="48">
        <v>4861</v>
      </c>
      <c r="N216" s="183">
        <f t="shared" si="27"/>
        <v>0</v>
      </c>
      <c r="O216" s="183"/>
      <c r="P216" s="183"/>
      <c r="Q216" s="161"/>
      <c r="R216" s="161"/>
      <c r="S216" s="438"/>
      <c r="T216" s="161"/>
      <c r="U216" s="161"/>
      <c r="V216" s="161"/>
    </row>
    <row r="217" spans="1:22" s="115" customFormat="1" ht="16.2">
      <c r="A217" s="122" t="str">
        <f t="shared" si="25"/>
        <v>71040901020000</v>
      </c>
      <c r="B217" s="124" t="s">
        <v>439</v>
      </c>
      <c r="C217" s="117" t="s">
        <v>155</v>
      </c>
      <c r="D217" s="118" t="s">
        <v>187</v>
      </c>
      <c r="E217" s="119" t="s">
        <v>106</v>
      </c>
      <c r="F217" s="120" t="s">
        <v>140</v>
      </c>
      <c r="G217" s="129" t="s">
        <v>440</v>
      </c>
      <c r="H217" s="146"/>
      <c r="I217" s="147"/>
      <c r="J217" s="148"/>
      <c r="K217" s="148"/>
      <c r="L217" s="27" t="s">
        <v>191</v>
      </c>
      <c r="M217" s="28"/>
      <c r="N217" s="197">
        <f>O217+P217</f>
        <v>0</v>
      </c>
      <c r="O217" s="197">
        <f>SUM(O218:O219)</f>
        <v>0</v>
      </c>
      <c r="P217" s="197">
        <f>SUM(P218:P219)</f>
        <v>0</v>
      </c>
      <c r="Q217" s="161"/>
      <c r="R217" s="161"/>
      <c r="S217" s="438"/>
      <c r="T217" s="161"/>
      <c r="U217" s="161"/>
      <c r="V217" s="161"/>
    </row>
    <row r="218" spans="1:22" ht="25.5" customHeight="1">
      <c r="A218" s="122" t="str">
        <f t="shared" si="25"/>
        <v>71040901024637</v>
      </c>
      <c r="B218" s="124" t="s">
        <v>439</v>
      </c>
      <c r="C218" s="117" t="s">
        <v>155</v>
      </c>
      <c r="D218" s="118" t="s">
        <v>187</v>
      </c>
      <c r="E218" s="119" t="s">
        <v>106</v>
      </c>
      <c r="F218" s="120" t="s">
        <v>140</v>
      </c>
      <c r="G218" s="121">
        <v>4637</v>
      </c>
      <c r="H218" s="25"/>
      <c r="I218" s="25"/>
      <c r="J218" s="26"/>
      <c r="K218" s="26"/>
      <c r="L218" s="30" t="s">
        <v>142</v>
      </c>
      <c r="M218" s="13">
        <v>4251</v>
      </c>
      <c r="N218" s="183">
        <f t="shared" si="27"/>
        <v>0</v>
      </c>
      <c r="O218" s="183"/>
      <c r="P218" s="183"/>
      <c r="Q218" s="161"/>
      <c r="R218" s="161"/>
      <c r="S218" s="438"/>
      <c r="T218" s="161"/>
      <c r="U218" s="161"/>
      <c r="V218" s="161"/>
    </row>
    <row r="219" spans="1:22" s="115" customFormat="1" ht="25.5" customHeight="1">
      <c r="A219" s="122" t="str">
        <f t="shared" si="25"/>
        <v>71040901030000</v>
      </c>
      <c r="B219" s="124" t="s">
        <v>439</v>
      </c>
      <c r="C219" s="117" t="s">
        <v>155</v>
      </c>
      <c r="D219" s="118" t="s">
        <v>187</v>
      </c>
      <c r="E219" s="119" t="s">
        <v>106</v>
      </c>
      <c r="F219" s="120" t="s">
        <v>442</v>
      </c>
      <c r="G219" s="129" t="s">
        <v>440</v>
      </c>
      <c r="H219" s="25"/>
      <c r="I219" s="25"/>
      <c r="J219" s="26"/>
      <c r="K219" s="26"/>
      <c r="L219" s="30" t="s">
        <v>173</v>
      </c>
      <c r="M219" s="31">
        <v>5112</v>
      </c>
      <c r="N219" s="183">
        <f t="shared" si="27"/>
        <v>0</v>
      </c>
      <c r="O219" s="183"/>
      <c r="P219" s="183"/>
      <c r="Q219" s="161"/>
      <c r="R219" s="161"/>
      <c r="S219" s="438"/>
      <c r="T219" s="161"/>
      <c r="U219" s="161"/>
      <c r="V219" s="161"/>
    </row>
    <row r="220" spans="1:22" ht="54" customHeight="1">
      <c r="A220" s="122" t="str">
        <f t="shared" si="25"/>
        <v>71040901034511</v>
      </c>
      <c r="B220" s="124" t="s">
        <v>439</v>
      </c>
      <c r="C220" s="117" t="s">
        <v>155</v>
      </c>
      <c r="D220" s="118" t="s">
        <v>187</v>
      </c>
      <c r="E220" s="119" t="s">
        <v>106</v>
      </c>
      <c r="F220" s="120" t="s">
        <v>442</v>
      </c>
      <c r="G220" s="121">
        <v>4511</v>
      </c>
      <c r="H220" s="146"/>
      <c r="I220" s="147"/>
      <c r="J220" s="148"/>
      <c r="K220" s="148"/>
      <c r="L220" s="457" t="s">
        <v>874</v>
      </c>
      <c r="M220" s="28"/>
      <c r="N220" s="197">
        <f>O220+P220</f>
        <v>0</v>
      </c>
      <c r="O220" s="197">
        <f>SUM(O221:O223)</f>
        <v>0</v>
      </c>
      <c r="P220" s="197">
        <f>SUM(P221:P223)</f>
        <v>0</v>
      </c>
      <c r="Q220" s="161"/>
      <c r="R220" s="161"/>
      <c r="S220" s="438"/>
      <c r="T220" s="161"/>
      <c r="U220" s="161"/>
      <c r="V220" s="161"/>
    </row>
    <row r="221" spans="1:22" s="115" customFormat="1" ht="25.5" customHeight="1">
      <c r="A221" s="122" t="str">
        <f t="shared" si="25"/>
        <v>71040901040000</v>
      </c>
      <c r="B221" s="124" t="s">
        <v>439</v>
      </c>
      <c r="C221" s="117" t="s">
        <v>155</v>
      </c>
      <c r="D221" s="118" t="s">
        <v>187</v>
      </c>
      <c r="E221" s="119" t="s">
        <v>106</v>
      </c>
      <c r="F221" s="120" t="s">
        <v>155</v>
      </c>
      <c r="G221" s="129" t="s">
        <v>440</v>
      </c>
      <c r="H221" s="25"/>
      <c r="I221" s="25"/>
      <c r="J221" s="26"/>
      <c r="K221" s="26"/>
      <c r="L221" s="32" t="s">
        <v>134</v>
      </c>
      <c r="M221" s="48">
        <v>4861</v>
      </c>
      <c r="N221" s="183">
        <f t="shared" si="27"/>
        <v>0</v>
      </c>
      <c r="O221" s="183"/>
      <c r="P221" s="183"/>
      <c r="Q221" s="161"/>
      <c r="R221" s="161"/>
      <c r="S221" s="438"/>
      <c r="T221" s="161"/>
      <c r="U221" s="161"/>
      <c r="V221" s="161"/>
    </row>
    <row r="222" spans="1:22" ht="15.75" customHeight="1">
      <c r="A222" s="122" t="str">
        <f t="shared" si="25"/>
        <v>71040901044639</v>
      </c>
      <c r="B222" s="124" t="s">
        <v>439</v>
      </c>
      <c r="C222" s="117" t="s">
        <v>155</v>
      </c>
      <c r="D222" s="118" t="s">
        <v>187</v>
      </c>
      <c r="E222" s="119" t="s">
        <v>106</v>
      </c>
      <c r="F222" s="120" t="s">
        <v>155</v>
      </c>
      <c r="G222" s="121">
        <v>4639</v>
      </c>
      <c r="H222" s="25"/>
      <c r="I222" s="25"/>
      <c r="J222" s="26"/>
      <c r="K222" s="26"/>
      <c r="L222" s="29" t="s">
        <v>755</v>
      </c>
      <c r="M222" s="12" t="s">
        <v>580</v>
      </c>
      <c r="N222" s="183">
        <f t="shared" si="27"/>
        <v>0</v>
      </c>
      <c r="O222" s="183"/>
      <c r="P222" s="183"/>
      <c r="Q222" s="161"/>
      <c r="R222" s="161"/>
      <c r="S222" s="438"/>
      <c r="T222" s="161"/>
      <c r="U222" s="161"/>
      <c r="V222" s="161"/>
    </row>
    <row r="223" spans="1:22" ht="25.5" customHeight="1">
      <c r="A223" s="122" t="str">
        <f t="shared" si="25"/>
        <v>71040901044819</v>
      </c>
      <c r="B223" s="124" t="s">
        <v>439</v>
      </c>
      <c r="C223" s="117" t="s">
        <v>155</v>
      </c>
      <c r="D223" s="118" t="s">
        <v>187</v>
      </c>
      <c r="E223" s="119" t="s">
        <v>106</v>
      </c>
      <c r="F223" s="120" t="s">
        <v>155</v>
      </c>
      <c r="G223" s="121">
        <v>4819</v>
      </c>
      <c r="H223" s="25"/>
      <c r="I223" s="25"/>
      <c r="J223" s="26"/>
      <c r="K223" s="26"/>
      <c r="L223" s="29" t="s">
        <v>138</v>
      </c>
      <c r="M223" s="12" t="s">
        <v>756</v>
      </c>
      <c r="N223" s="183">
        <f t="shared" si="27"/>
        <v>0</v>
      </c>
      <c r="O223" s="183"/>
      <c r="P223" s="183"/>
      <c r="Q223" s="161"/>
      <c r="R223" s="161"/>
      <c r="S223" s="438"/>
      <c r="T223" s="161"/>
      <c r="U223" s="161"/>
      <c r="V223" s="161"/>
    </row>
    <row r="224" spans="1:22" s="115" customFormat="1" ht="25.5" customHeight="1">
      <c r="A224" s="122" t="str">
        <f t="shared" si="25"/>
        <v>71040901050000</v>
      </c>
      <c r="B224" s="124" t="s">
        <v>439</v>
      </c>
      <c r="C224" s="117" t="s">
        <v>155</v>
      </c>
      <c r="D224" s="118" t="s">
        <v>187</v>
      </c>
      <c r="E224" s="119" t="s">
        <v>106</v>
      </c>
      <c r="F224" s="120" t="s">
        <v>149</v>
      </c>
      <c r="G224" s="129" t="s">
        <v>440</v>
      </c>
      <c r="H224" s="146"/>
      <c r="I224" s="147"/>
      <c r="J224" s="148"/>
      <c r="K224" s="148"/>
      <c r="L224" s="27" t="s">
        <v>193</v>
      </c>
      <c r="M224" s="28"/>
      <c r="N224" s="197">
        <f>O224+P224</f>
        <v>0</v>
      </c>
      <c r="O224" s="197">
        <f>SUM(O225:O230)</f>
        <v>0</v>
      </c>
      <c r="P224" s="197">
        <f>SUM(P225:P230)</f>
        <v>0</v>
      </c>
      <c r="Q224" s="161"/>
      <c r="R224" s="161"/>
      <c r="S224" s="438"/>
      <c r="T224" s="161"/>
      <c r="U224" s="161"/>
      <c r="V224" s="161"/>
    </row>
    <row r="225" spans="1:22" ht="15.75" customHeight="1">
      <c r="A225" s="122" t="str">
        <f t="shared" si="25"/>
        <v>71040901058111</v>
      </c>
      <c r="B225" s="124" t="s">
        <v>439</v>
      </c>
      <c r="C225" s="117" t="s">
        <v>155</v>
      </c>
      <c r="D225" s="118" t="s">
        <v>187</v>
      </c>
      <c r="E225" s="119" t="s">
        <v>106</v>
      </c>
      <c r="F225" s="120" t="s">
        <v>149</v>
      </c>
      <c r="G225" s="121">
        <v>8111</v>
      </c>
      <c r="H225" s="25"/>
      <c r="I225" s="25"/>
      <c r="J225" s="26"/>
      <c r="K225" s="26"/>
      <c r="L225" s="29" t="s">
        <v>114</v>
      </c>
      <c r="M225" s="33">
        <v>4212</v>
      </c>
      <c r="N225" s="183">
        <f t="shared" si="27"/>
        <v>0</v>
      </c>
      <c r="O225" s="183"/>
      <c r="P225" s="183"/>
      <c r="Q225" s="161"/>
      <c r="R225" s="161"/>
      <c r="S225" s="438"/>
      <c r="T225" s="161"/>
      <c r="U225" s="161"/>
      <c r="V225" s="161"/>
    </row>
    <row r="226" spans="1:22" ht="15.75" customHeight="1">
      <c r="A226" s="122" t="str">
        <f t="shared" si="25"/>
        <v>71040901058411</v>
      </c>
      <c r="B226" s="124" t="s">
        <v>439</v>
      </c>
      <c r="C226" s="117" t="s">
        <v>155</v>
      </c>
      <c r="D226" s="118" t="s">
        <v>187</v>
      </c>
      <c r="E226" s="119" t="s">
        <v>106</v>
      </c>
      <c r="F226" s="120" t="s">
        <v>149</v>
      </c>
      <c r="G226" s="121">
        <v>8411</v>
      </c>
      <c r="H226" s="25"/>
      <c r="I226" s="25"/>
      <c r="J226" s="26"/>
      <c r="K226" s="26"/>
      <c r="L226" s="32" t="s">
        <v>125</v>
      </c>
      <c r="M226" s="33">
        <v>4239</v>
      </c>
      <c r="N226" s="183">
        <f t="shared" si="27"/>
        <v>0</v>
      </c>
      <c r="O226" s="183"/>
      <c r="P226" s="183"/>
      <c r="Q226" s="161"/>
      <c r="R226" s="161"/>
      <c r="S226" s="438"/>
      <c r="T226" s="161"/>
      <c r="U226" s="161"/>
      <c r="V226" s="161"/>
    </row>
    <row r="227" spans="1:22" s="115" customFormat="1" ht="15.75" customHeight="1">
      <c r="A227" s="122" t="str">
        <f t="shared" ref="A227:A329" si="32">CONCATENATE(B227,C227,D227,E227,F227,G227)</f>
        <v>71040901060000</v>
      </c>
      <c r="B227" s="124" t="s">
        <v>439</v>
      </c>
      <c r="C227" s="117" t="s">
        <v>155</v>
      </c>
      <c r="D227" s="118" t="s">
        <v>187</v>
      </c>
      <c r="E227" s="119" t="s">
        <v>106</v>
      </c>
      <c r="F227" s="120" t="s">
        <v>157</v>
      </c>
      <c r="G227" s="129" t="s">
        <v>440</v>
      </c>
      <c r="H227" s="25"/>
      <c r="I227" s="25"/>
      <c r="J227" s="26"/>
      <c r="K227" s="26"/>
      <c r="L227" s="29" t="s">
        <v>142</v>
      </c>
      <c r="M227" s="12">
        <v>4251</v>
      </c>
      <c r="N227" s="183">
        <f t="shared" si="27"/>
        <v>0</v>
      </c>
      <c r="O227" s="183"/>
      <c r="P227" s="183"/>
      <c r="Q227" s="161"/>
      <c r="R227" s="161"/>
      <c r="S227" s="438"/>
      <c r="T227" s="161"/>
      <c r="U227" s="161"/>
      <c r="V227" s="161"/>
    </row>
    <row r="228" spans="1:22" ht="15.75" customHeight="1">
      <c r="A228" s="122" t="str">
        <f t="shared" si="32"/>
        <v>71040901064819</v>
      </c>
      <c r="B228" s="124" t="s">
        <v>439</v>
      </c>
      <c r="C228" s="117" t="s">
        <v>155</v>
      </c>
      <c r="D228" s="118" t="s">
        <v>187</v>
      </c>
      <c r="E228" s="119" t="s">
        <v>106</v>
      </c>
      <c r="F228" s="120" t="s">
        <v>157</v>
      </c>
      <c r="G228" s="121">
        <v>4819</v>
      </c>
      <c r="H228" s="25"/>
      <c r="I228" s="25"/>
      <c r="J228" s="26"/>
      <c r="K228" s="26"/>
      <c r="L228" s="32" t="s">
        <v>134</v>
      </c>
      <c r="M228" s="48">
        <v>4861</v>
      </c>
      <c r="N228" s="183">
        <f t="shared" si="27"/>
        <v>0</v>
      </c>
      <c r="O228" s="183"/>
      <c r="P228" s="183"/>
      <c r="Q228" s="161"/>
      <c r="R228" s="161"/>
      <c r="S228" s="438"/>
      <c r="T228" s="161"/>
      <c r="U228" s="161"/>
      <c r="V228" s="161"/>
    </row>
    <row r="229" spans="1:22" ht="15.75" customHeight="1">
      <c r="A229" s="122">
        <v>71040901064861</v>
      </c>
      <c r="B229" s="124" t="s">
        <v>439</v>
      </c>
      <c r="C229" s="117" t="s">
        <v>155</v>
      </c>
      <c r="D229" s="118" t="s">
        <v>187</v>
      </c>
      <c r="E229" s="119" t="s">
        <v>106</v>
      </c>
      <c r="F229" s="120" t="s">
        <v>157</v>
      </c>
      <c r="G229" s="121">
        <v>4861</v>
      </c>
      <c r="H229" s="25"/>
      <c r="I229" s="25"/>
      <c r="J229" s="26"/>
      <c r="K229" s="26"/>
      <c r="L229" s="29" t="s">
        <v>137</v>
      </c>
      <c r="M229" s="12">
        <v>5129</v>
      </c>
      <c r="N229" s="183">
        <f t="shared" si="27"/>
        <v>0</v>
      </c>
      <c r="O229" s="183"/>
      <c r="P229" s="183"/>
      <c r="Q229" s="161"/>
      <c r="R229" s="161"/>
      <c r="S229" s="438"/>
      <c r="T229" s="161"/>
      <c r="U229" s="161"/>
      <c r="V229" s="161"/>
    </row>
    <row r="230" spans="1:22" s="115" customFormat="1" ht="15.75" customHeight="1">
      <c r="A230" s="122" t="str">
        <f t="shared" si="32"/>
        <v>71040901070000</v>
      </c>
      <c r="B230" s="124" t="s">
        <v>439</v>
      </c>
      <c r="C230" s="117" t="s">
        <v>155</v>
      </c>
      <c r="D230" s="118" t="s">
        <v>187</v>
      </c>
      <c r="E230" s="119" t="s">
        <v>106</v>
      </c>
      <c r="F230" s="120" t="s">
        <v>183</v>
      </c>
      <c r="G230" s="129" t="s">
        <v>440</v>
      </c>
      <c r="H230" s="25"/>
      <c r="I230" s="25"/>
      <c r="J230" s="26"/>
      <c r="K230" s="26"/>
      <c r="L230" s="32" t="s">
        <v>194</v>
      </c>
      <c r="M230" s="48">
        <v>5221</v>
      </c>
      <c r="N230" s="183">
        <f t="shared" si="27"/>
        <v>0</v>
      </c>
      <c r="O230" s="183"/>
      <c r="P230" s="183"/>
      <c r="Q230" s="161"/>
      <c r="R230" s="161"/>
      <c r="S230" s="438"/>
      <c r="T230" s="161"/>
      <c r="U230" s="161"/>
      <c r="V230" s="161"/>
    </row>
    <row r="231" spans="1:22" ht="15.75" customHeight="1">
      <c r="A231" s="122" t="str">
        <f t="shared" si="32"/>
        <v>71040901074239</v>
      </c>
      <c r="B231" s="124" t="s">
        <v>439</v>
      </c>
      <c r="C231" s="117" t="s">
        <v>155</v>
      </c>
      <c r="D231" s="118" t="s">
        <v>187</v>
      </c>
      <c r="E231" s="119" t="s">
        <v>106</v>
      </c>
      <c r="F231" s="120" t="s">
        <v>183</v>
      </c>
      <c r="G231" s="121">
        <v>4239</v>
      </c>
      <c r="H231" s="146"/>
      <c r="I231" s="147"/>
      <c r="J231" s="148"/>
      <c r="K231" s="148"/>
      <c r="L231" s="27" t="s">
        <v>757</v>
      </c>
      <c r="M231" s="28"/>
      <c r="N231" s="197">
        <f>O231+P231</f>
        <v>0</v>
      </c>
      <c r="O231" s="197">
        <f>SUM(O232:O233)</f>
        <v>0</v>
      </c>
      <c r="P231" s="197">
        <f>SUM(P232:P233)</f>
        <v>0</v>
      </c>
      <c r="Q231" s="161"/>
      <c r="R231" s="161"/>
      <c r="S231" s="438"/>
      <c r="T231" s="161"/>
      <c r="U231" s="161"/>
      <c r="V231" s="161"/>
    </row>
    <row r="232" spans="1:22" ht="15.75" customHeight="1">
      <c r="A232" s="122" t="str">
        <f t="shared" si="32"/>
        <v>71040901058111</v>
      </c>
      <c r="B232" s="124" t="s">
        <v>439</v>
      </c>
      <c r="C232" s="117" t="s">
        <v>155</v>
      </c>
      <c r="D232" s="118" t="s">
        <v>187</v>
      </c>
      <c r="E232" s="119" t="s">
        <v>106</v>
      </c>
      <c r="F232" s="120" t="s">
        <v>149</v>
      </c>
      <c r="G232" s="121">
        <v>8111</v>
      </c>
      <c r="H232" s="25"/>
      <c r="I232" s="25"/>
      <c r="J232" s="26"/>
      <c r="K232" s="26"/>
      <c r="L232" s="29" t="s">
        <v>114</v>
      </c>
      <c r="M232" s="33">
        <v>4212</v>
      </c>
      <c r="N232" s="183">
        <f t="shared" ref="N232" si="33">O232+P232</f>
        <v>0</v>
      </c>
      <c r="O232" s="183"/>
      <c r="P232" s="183"/>
      <c r="Q232" s="161"/>
      <c r="R232" s="161"/>
      <c r="S232" s="438"/>
      <c r="T232" s="161"/>
      <c r="U232" s="161"/>
      <c r="V232" s="161"/>
    </row>
    <row r="233" spans="1:22" s="115" customFormat="1" ht="15.75" customHeight="1">
      <c r="A233" s="122" t="str">
        <f t="shared" si="32"/>
        <v>71040901080000</v>
      </c>
      <c r="B233" s="124" t="s">
        <v>439</v>
      </c>
      <c r="C233" s="117" t="s">
        <v>155</v>
      </c>
      <c r="D233" s="118" t="s">
        <v>187</v>
      </c>
      <c r="E233" s="119" t="s">
        <v>106</v>
      </c>
      <c r="F233" s="120" t="s">
        <v>185</v>
      </c>
      <c r="G233" s="129" t="s">
        <v>440</v>
      </c>
      <c r="H233" s="25"/>
      <c r="I233" s="25"/>
      <c r="J233" s="26"/>
      <c r="K233" s="26"/>
      <c r="L233" s="29"/>
      <c r="M233" s="12"/>
      <c r="N233" s="183">
        <f t="shared" si="27"/>
        <v>0</v>
      </c>
      <c r="O233" s="183"/>
      <c r="P233" s="183"/>
      <c r="Q233" s="161"/>
      <c r="R233" s="161"/>
      <c r="S233" s="438"/>
      <c r="T233" s="161"/>
      <c r="U233" s="161"/>
      <c r="V233" s="161"/>
    </row>
    <row r="234" spans="1:22" ht="15.75" customHeight="1">
      <c r="A234" s="122" t="str">
        <f t="shared" si="32"/>
        <v>71040901084234</v>
      </c>
      <c r="B234" s="124" t="s">
        <v>439</v>
      </c>
      <c r="C234" s="117" t="s">
        <v>155</v>
      </c>
      <c r="D234" s="118" t="s">
        <v>187</v>
      </c>
      <c r="E234" s="119" t="s">
        <v>106</v>
      </c>
      <c r="F234" s="120" t="s">
        <v>185</v>
      </c>
      <c r="G234" s="121">
        <v>4234</v>
      </c>
      <c r="H234" s="25"/>
      <c r="I234" s="25"/>
      <c r="J234" s="26"/>
      <c r="K234" s="26"/>
      <c r="L234" s="460" t="s">
        <v>875</v>
      </c>
      <c r="M234" s="12"/>
      <c r="N234" s="197">
        <f>O234+P234</f>
        <v>0</v>
      </c>
      <c r="O234" s="197">
        <f t="shared" ref="O234:P234" si="34">P234+Q234</f>
        <v>0</v>
      </c>
      <c r="P234" s="197">
        <f t="shared" si="34"/>
        <v>0</v>
      </c>
      <c r="Q234" s="161"/>
      <c r="R234" s="161"/>
      <c r="S234" s="438"/>
      <c r="T234" s="161"/>
      <c r="U234" s="161"/>
      <c r="V234" s="161"/>
    </row>
    <row r="235" spans="1:22" ht="25.5" customHeight="1">
      <c r="A235" s="122" t="str">
        <f t="shared" si="32"/>
        <v>71040901084511</v>
      </c>
      <c r="B235" s="124" t="s">
        <v>439</v>
      </c>
      <c r="C235" s="117" t="s">
        <v>155</v>
      </c>
      <c r="D235" s="118" t="s">
        <v>187</v>
      </c>
      <c r="E235" s="119" t="s">
        <v>106</v>
      </c>
      <c r="F235" s="120" t="s">
        <v>185</v>
      </c>
      <c r="G235" s="121">
        <v>4511</v>
      </c>
      <c r="H235" s="25"/>
      <c r="I235" s="25"/>
      <c r="J235" s="26"/>
      <c r="K235" s="26"/>
      <c r="L235" s="29" t="s">
        <v>131</v>
      </c>
      <c r="M235" s="12">
        <v>4511</v>
      </c>
      <c r="N235" s="183">
        <f t="shared" si="27"/>
        <v>0</v>
      </c>
      <c r="O235" s="183"/>
      <c r="P235" s="183"/>
      <c r="Q235" s="161"/>
      <c r="R235" s="161"/>
      <c r="S235" s="438"/>
      <c r="T235" s="161"/>
      <c r="U235" s="161"/>
      <c r="V235" s="161"/>
    </row>
    <row r="236" spans="1:22" ht="25.5" customHeight="1">
      <c r="B236" s="124"/>
      <c r="H236" s="146"/>
      <c r="I236" s="147"/>
      <c r="J236" s="148"/>
      <c r="K236" s="148"/>
      <c r="L236" s="27" t="s">
        <v>876</v>
      </c>
      <c r="M236" s="28"/>
      <c r="N236" s="197">
        <f>O236+P236</f>
        <v>0</v>
      </c>
      <c r="O236" s="197">
        <f>SUM(O237)</f>
        <v>0</v>
      </c>
      <c r="P236" s="197">
        <f>SUM(P237)</f>
        <v>0</v>
      </c>
      <c r="Q236" s="161"/>
      <c r="R236" s="161"/>
      <c r="S236" s="438"/>
      <c r="T236" s="161"/>
      <c r="U236" s="161"/>
      <c r="V236" s="161"/>
    </row>
    <row r="237" spans="1:22" s="182" customFormat="1" ht="30" customHeight="1">
      <c r="A237" s="122" t="str">
        <f t="shared" ref="A237" si="35">CONCATENATE(B237,C237,D237,E237,F237,G237)</f>
        <v>71050000000000</v>
      </c>
      <c r="B237" s="124" t="s">
        <v>439</v>
      </c>
      <c r="C237" s="117" t="s">
        <v>149</v>
      </c>
      <c r="D237" s="118" t="s">
        <v>441</v>
      </c>
      <c r="E237" s="119" t="s">
        <v>441</v>
      </c>
      <c r="F237" s="120" t="s">
        <v>441</v>
      </c>
      <c r="G237" s="129" t="s">
        <v>440</v>
      </c>
      <c r="H237" s="25"/>
      <c r="I237" s="25"/>
      <c r="J237" s="26"/>
      <c r="K237" s="26"/>
      <c r="L237" s="29" t="s">
        <v>131</v>
      </c>
      <c r="M237" s="12">
        <v>4511</v>
      </c>
      <c r="N237" s="183">
        <f t="shared" ref="N237" si="36">O237+P237</f>
        <v>0</v>
      </c>
      <c r="O237" s="183"/>
      <c r="P237" s="183"/>
      <c r="Q237" s="161"/>
      <c r="R237" s="161"/>
      <c r="S237" s="438"/>
      <c r="T237" s="161"/>
      <c r="U237" s="161"/>
      <c r="V237" s="161"/>
    </row>
    <row r="238" spans="1:22" ht="24.75" customHeight="1">
      <c r="B238" s="124"/>
      <c r="H238" s="25"/>
      <c r="I238" s="25"/>
      <c r="J238" s="26"/>
      <c r="K238" s="26"/>
      <c r="L238" s="439" t="s">
        <v>877</v>
      </c>
      <c r="M238" s="12"/>
      <c r="N238" s="197">
        <f>O238+P238</f>
        <v>0</v>
      </c>
      <c r="O238" s="183">
        <f>SUM(O239:O243)</f>
        <v>0</v>
      </c>
      <c r="P238" s="183">
        <f>SUM(P239:P243)</f>
        <v>0</v>
      </c>
      <c r="Q238" s="161"/>
      <c r="R238" s="161"/>
      <c r="S238" s="438"/>
      <c r="T238" s="161"/>
      <c r="U238" s="161"/>
      <c r="V238" s="161"/>
    </row>
    <row r="239" spans="1:22" ht="27.6" customHeight="1">
      <c r="B239" s="124"/>
      <c r="G239" s="129"/>
      <c r="H239" s="25"/>
      <c r="I239" s="25"/>
      <c r="J239" s="26"/>
      <c r="K239" s="26"/>
      <c r="L239" s="433" t="s">
        <v>911</v>
      </c>
      <c r="M239" s="48" t="s">
        <v>912</v>
      </c>
      <c r="N239" s="183">
        <f>O239+P239</f>
        <v>0</v>
      </c>
      <c r="O239" s="183"/>
      <c r="P239" s="183"/>
      <c r="Q239" s="161"/>
      <c r="R239" s="161"/>
      <c r="S239" s="438"/>
      <c r="T239" s="161"/>
      <c r="U239" s="161"/>
      <c r="V239" s="161"/>
    </row>
    <row r="240" spans="1:22" ht="25.5" customHeight="1">
      <c r="B240" s="124"/>
      <c r="H240" s="25"/>
      <c r="I240" s="25"/>
      <c r="J240" s="26"/>
      <c r="K240" s="26"/>
      <c r="L240" s="29" t="s">
        <v>790</v>
      </c>
      <c r="M240" s="12" t="s">
        <v>789</v>
      </c>
      <c r="N240" s="183">
        <f t="shared" si="27"/>
        <v>0</v>
      </c>
      <c r="O240" s="405"/>
      <c r="P240" s="405"/>
      <c r="Q240" s="161"/>
      <c r="R240" s="161"/>
      <c r="S240" s="438"/>
      <c r="T240" s="161"/>
      <c r="U240" s="161"/>
      <c r="V240" s="161"/>
    </row>
    <row r="241" spans="1:22" ht="25.5" customHeight="1">
      <c r="B241" s="124"/>
      <c r="H241" s="25"/>
      <c r="I241" s="25"/>
      <c r="J241" s="26"/>
      <c r="K241" s="26"/>
      <c r="L241" s="30" t="s">
        <v>173</v>
      </c>
      <c r="M241" s="31">
        <v>5112</v>
      </c>
      <c r="N241" s="183">
        <f t="shared" ref="N241" si="37">O241+P241</f>
        <v>0</v>
      </c>
      <c r="O241" s="405"/>
      <c r="P241" s="405"/>
      <c r="Q241" s="161"/>
      <c r="R241" s="161"/>
      <c r="S241" s="438"/>
      <c r="T241" s="161"/>
      <c r="U241" s="161"/>
      <c r="V241" s="161"/>
    </row>
    <row r="242" spans="1:22" ht="25.5" customHeight="1">
      <c r="B242" s="124"/>
      <c r="H242" s="25"/>
      <c r="I242" s="25"/>
      <c r="J242" s="26"/>
      <c r="K242" s="26"/>
      <c r="L242" s="417" t="s">
        <v>174</v>
      </c>
      <c r="M242" s="418">
        <v>5113</v>
      </c>
      <c r="N242" s="183">
        <f t="shared" ref="N242" si="38">O242+P242</f>
        <v>0</v>
      </c>
      <c r="O242" s="405"/>
      <c r="P242" s="405"/>
      <c r="Q242" s="161"/>
      <c r="R242" s="161"/>
      <c r="S242" s="438"/>
      <c r="T242" s="161"/>
      <c r="U242" s="161"/>
      <c r="V242" s="161"/>
    </row>
    <row r="243" spans="1:22" ht="25.5" customHeight="1">
      <c r="B243" s="124"/>
      <c r="H243" s="25"/>
      <c r="I243" s="25"/>
      <c r="J243" s="26"/>
      <c r="K243" s="26"/>
      <c r="L243" s="29" t="s">
        <v>135</v>
      </c>
      <c r="M243" s="12">
        <v>5121</v>
      </c>
      <c r="N243" s="183">
        <f t="shared" si="27"/>
        <v>0</v>
      </c>
      <c r="O243" s="405"/>
      <c r="P243" s="405"/>
      <c r="Q243" s="161"/>
      <c r="R243" s="161"/>
      <c r="S243" s="438"/>
      <c r="T243" s="161"/>
      <c r="U243" s="161"/>
      <c r="V243" s="161"/>
    </row>
    <row r="244" spans="1:22" ht="20.399999999999999" customHeight="1">
      <c r="B244" s="124"/>
      <c r="H244" s="25"/>
      <c r="I244" s="25"/>
      <c r="J244" s="26"/>
      <c r="K244" s="26"/>
      <c r="L244" s="439" t="s">
        <v>909</v>
      </c>
      <c r="M244" s="12"/>
      <c r="N244" s="197">
        <f>O244+P244</f>
        <v>0</v>
      </c>
      <c r="O244" s="183">
        <f>SUM(O245)</f>
        <v>0</v>
      </c>
      <c r="P244" s="183">
        <f>SUM(P245)</f>
        <v>0</v>
      </c>
      <c r="Q244" s="161"/>
      <c r="R244" s="161"/>
      <c r="S244" s="438"/>
      <c r="T244" s="161"/>
      <c r="U244" s="161"/>
      <c r="V244" s="161"/>
    </row>
    <row r="245" spans="1:22" ht="25.5" customHeight="1">
      <c r="B245" s="124"/>
      <c r="H245" s="25"/>
      <c r="I245" s="25"/>
      <c r="J245" s="26"/>
      <c r="K245" s="26"/>
      <c r="L245" s="30" t="s">
        <v>173</v>
      </c>
      <c r="M245" s="31">
        <v>5112</v>
      </c>
      <c r="N245" s="183">
        <f t="shared" ref="N245" si="39">O245+P245</f>
        <v>0</v>
      </c>
      <c r="O245" s="405"/>
      <c r="P245" s="405"/>
      <c r="Q245" s="161"/>
      <c r="R245" s="161"/>
      <c r="S245" s="438"/>
      <c r="T245" s="161"/>
      <c r="U245" s="161"/>
      <c r="V245" s="161"/>
    </row>
    <row r="246" spans="1:22" ht="25.5" customHeight="1">
      <c r="A246" s="122" t="str">
        <f t="shared" si="32"/>
        <v>71040901114512</v>
      </c>
      <c r="B246" s="124" t="s">
        <v>439</v>
      </c>
      <c r="C246" s="117" t="s">
        <v>155</v>
      </c>
      <c r="D246" s="118" t="s">
        <v>187</v>
      </c>
      <c r="E246" s="119" t="s">
        <v>106</v>
      </c>
      <c r="F246" s="120" t="s">
        <v>104</v>
      </c>
      <c r="G246" s="121" t="s">
        <v>229</v>
      </c>
      <c r="H246" s="151">
        <v>2455</v>
      </c>
      <c r="I246" s="152" t="s">
        <v>155</v>
      </c>
      <c r="J246" s="153">
        <v>5</v>
      </c>
      <c r="K246" s="153">
        <v>5</v>
      </c>
      <c r="L246" s="154" t="s">
        <v>199</v>
      </c>
      <c r="M246" s="155"/>
      <c r="N246" s="192">
        <f>+N248+N251+N253+N255+N258</f>
        <v>0</v>
      </c>
      <c r="O246" s="192">
        <f t="shared" ref="O246:P246" si="40">+O248+O251+O253+O255+O258</f>
        <v>0</v>
      </c>
      <c r="P246" s="192">
        <f t="shared" si="40"/>
        <v>0</v>
      </c>
      <c r="Q246" s="161"/>
      <c r="R246" s="161"/>
      <c r="S246" s="438"/>
      <c r="T246" s="161"/>
      <c r="U246" s="161"/>
      <c r="V246" s="161"/>
    </row>
    <row r="247" spans="1:22" ht="16.2">
      <c r="B247" s="124"/>
      <c r="H247" s="25"/>
      <c r="I247" s="25"/>
      <c r="J247" s="26"/>
      <c r="K247" s="26"/>
      <c r="L247" s="30" t="s">
        <v>108</v>
      </c>
      <c r="M247" s="31"/>
      <c r="N247" s="190"/>
      <c r="O247" s="190"/>
      <c r="P247" s="190"/>
      <c r="Q247" s="161"/>
      <c r="R247" s="161"/>
      <c r="S247" s="438"/>
      <c r="T247" s="161"/>
      <c r="U247" s="161"/>
      <c r="V247" s="161"/>
    </row>
    <row r="248" spans="1:22" ht="15.75" customHeight="1">
      <c r="B248" s="124"/>
      <c r="H248" s="146"/>
      <c r="I248" s="147"/>
      <c r="J248" s="148"/>
      <c r="K248" s="148"/>
      <c r="L248" s="27" t="s">
        <v>200</v>
      </c>
      <c r="M248" s="28"/>
      <c r="N248" s="197">
        <f>O248+P248</f>
        <v>0</v>
      </c>
      <c r="O248" s="197">
        <f>SUM(O249:O250)</f>
        <v>0</v>
      </c>
      <c r="P248" s="197">
        <f>SUM(P249:P250)</f>
        <v>0</v>
      </c>
      <c r="Q248" s="161"/>
      <c r="R248" s="161"/>
      <c r="S248" s="438"/>
      <c r="T248" s="161"/>
      <c r="U248" s="161"/>
      <c r="V248" s="161"/>
    </row>
    <row r="249" spans="1:22" ht="15.75" customHeight="1">
      <c r="B249" s="124"/>
      <c r="H249" s="17"/>
      <c r="I249" s="25"/>
      <c r="J249" s="26"/>
      <c r="K249" s="26"/>
      <c r="L249" s="29" t="s">
        <v>126</v>
      </c>
      <c r="M249" s="12">
        <v>4241</v>
      </c>
      <c r="N249" s="183">
        <f t="shared" ref="N249:N259" si="41">O249+P249</f>
        <v>0</v>
      </c>
      <c r="O249" s="183"/>
      <c r="P249" s="183"/>
      <c r="Q249" s="161"/>
      <c r="R249" s="161"/>
      <c r="S249" s="438"/>
      <c r="T249" s="161"/>
      <c r="U249" s="161"/>
      <c r="V249" s="161"/>
    </row>
    <row r="250" spans="1:22" ht="18" customHeight="1">
      <c r="B250" s="124"/>
      <c r="H250" s="17"/>
      <c r="I250" s="25"/>
      <c r="J250" s="26"/>
      <c r="K250" s="26"/>
      <c r="L250" s="30" t="s">
        <v>137</v>
      </c>
      <c r="M250" s="13">
        <v>5129</v>
      </c>
      <c r="N250" s="183">
        <f t="shared" si="41"/>
        <v>0</v>
      </c>
      <c r="O250" s="405"/>
      <c r="P250" s="405"/>
      <c r="Q250" s="161"/>
      <c r="R250" s="161"/>
      <c r="S250" s="438"/>
      <c r="T250" s="161"/>
      <c r="U250" s="161"/>
      <c r="V250" s="161"/>
    </row>
    <row r="251" spans="1:22" ht="15.75" customHeight="1">
      <c r="B251" s="124"/>
      <c r="H251" s="146"/>
      <c r="I251" s="147"/>
      <c r="J251" s="148"/>
      <c r="K251" s="148"/>
      <c r="L251" s="27" t="s">
        <v>201</v>
      </c>
      <c r="M251" s="28"/>
      <c r="N251" s="197">
        <f>O251+P251</f>
        <v>0</v>
      </c>
      <c r="O251" s="197">
        <f>SUM(O252)</f>
        <v>0</v>
      </c>
      <c r="P251" s="197">
        <f>SUM(P252)</f>
        <v>0</v>
      </c>
      <c r="Q251" s="161"/>
      <c r="R251" s="161"/>
      <c r="S251" s="438"/>
      <c r="T251" s="161"/>
      <c r="U251" s="161"/>
      <c r="V251" s="161"/>
    </row>
    <row r="252" spans="1:22" ht="27" customHeight="1">
      <c r="B252" s="124"/>
      <c r="H252" s="25"/>
      <c r="I252" s="25"/>
      <c r="J252" s="26"/>
      <c r="K252" s="26"/>
      <c r="L252" s="29" t="s">
        <v>131</v>
      </c>
      <c r="M252" s="12">
        <v>4511</v>
      </c>
      <c r="N252" s="183">
        <f t="shared" si="41"/>
        <v>0</v>
      </c>
      <c r="O252" s="183"/>
      <c r="P252" s="183"/>
      <c r="Q252" s="161"/>
      <c r="R252" s="161"/>
      <c r="S252" s="438"/>
      <c r="T252" s="161"/>
      <c r="U252" s="161"/>
      <c r="V252" s="161"/>
    </row>
    <row r="253" spans="1:22" ht="49.2" customHeight="1">
      <c r="A253" s="122" t="str">
        <f t="shared" si="32"/>
        <v>71050100000001</v>
      </c>
      <c r="B253" s="124" t="s">
        <v>439</v>
      </c>
      <c r="C253" s="117" t="s">
        <v>149</v>
      </c>
      <c r="D253" s="118" t="s">
        <v>106</v>
      </c>
      <c r="E253" s="119" t="s">
        <v>441</v>
      </c>
      <c r="F253" s="120" t="s">
        <v>441</v>
      </c>
      <c r="G253" s="129" t="s">
        <v>96</v>
      </c>
      <c r="H253" s="146"/>
      <c r="I253" s="147"/>
      <c r="J253" s="148"/>
      <c r="K253" s="148"/>
      <c r="L253" s="27" t="s">
        <v>878</v>
      </c>
      <c r="M253" s="28"/>
      <c r="N253" s="197">
        <f>O253+P253</f>
        <v>0</v>
      </c>
      <c r="O253" s="197">
        <f>SUM(O254)</f>
        <v>0</v>
      </c>
      <c r="P253" s="197">
        <f>SUM(P254)</f>
        <v>0</v>
      </c>
      <c r="Q253" s="161"/>
      <c r="R253" s="161"/>
      <c r="S253" s="438"/>
      <c r="T253" s="161"/>
      <c r="U253" s="161"/>
      <c r="V253" s="161"/>
    </row>
    <row r="254" spans="1:22" s="156" customFormat="1" ht="15.75" customHeight="1">
      <c r="A254" s="122" t="str">
        <f t="shared" si="32"/>
        <v>71050101000000</v>
      </c>
      <c r="B254" s="124" t="s">
        <v>439</v>
      </c>
      <c r="C254" s="117" t="s">
        <v>149</v>
      </c>
      <c r="D254" s="118" t="s">
        <v>106</v>
      </c>
      <c r="E254" s="119" t="s">
        <v>106</v>
      </c>
      <c r="F254" s="120" t="s">
        <v>441</v>
      </c>
      <c r="G254" s="129" t="s">
        <v>440</v>
      </c>
      <c r="H254" s="25"/>
      <c r="I254" s="25"/>
      <c r="J254" s="26"/>
      <c r="K254" s="26"/>
      <c r="L254" s="32" t="s">
        <v>134</v>
      </c>
      <c r="M254" s="48">
        <v>4861</v>
      </c>
      <c r="N254" s="183">
        <f t="shared" si="41"/>
        <v>0</v>
      </c>
      <c r="O254" s="183"/>
      <c r="P254" s="183"/>
      <c r="Q254" s="161"/>
      <c r="R254" s="161"/>
      <c r="S254" s="438"/>
      <c r="T254" s="161"/>
      <c r="U254" s="161"/>
      <c r="V254" s="161"/>
    </row>
    <row r="255" spans="1:22" ht="15.75" customHeight="1">
      <c r="A255" s="122" t="str">
        <f t="shared" si="32"/>
        <v>71050101000001</v>
      </c>
      <c r="B255" s="124" t="s">
        <v>439</v>
      </c>
      <c r="C255" s="117" t="s">
        <v>149</v>
      </c>
      <c r="D255" s="118" t="s">
        <v>106</v>
      </c>
      <c r="E255" s="119" t="s">
        <v>106</v>
      </c>
      <c r="F255" s="120" t="s">
        <v>441</v>
      </c>
      <c r="G255" s="129" t="s">
        <v>96</v>
      </c>
      <c r="H255" s="434"/>
      <c r="I255" s="408"/>
      <c r="J255" s="409"/>
      <c r="K255" s="409"/>
      <c r="L255" s="459" t="s">
        <v>879</v>
      </c>
      <c r="M255" s="410"/>
      <c r="N255" s="197">
        <f>O255+P255</f>
        <v>0</v>
      </c>
      <c r="O255" s="411">
        <f>SUM(O256:O257)</f>
        <v>0</v>
      </c>
      <c r="P255" s="411">
        <f>SUM(P256:P257)</f>
        <v>0</v>
      </c>
      <c r="Q255" s="161"/>
      <c r="R255" s="161"/>
      <c r="S255" s="438"/>
      <c r="T255" s="161"/>
      <c r="U255" s="161"/>
      <c r="V255" s="161"/>
    </row>
    <row r="256" spans="1:22" s="115" customFormat="1" ht="15.75" customHeight="1">
      <c r="A256" s="122" t="str">
        <f t="shared" si="32"/>
        <v>71050101010000</v>
      </c>
      <c r="B256" s="124" t="s">
        <v>439</v>
      </c>
      <c r="C256" s="117" t="s">
        <v>149</v>
      </c>
      <c r="D256" s="118" t="s">
        <v>106</v>
      </c>
      <c r="E256" s="119" t="s">
        <v>106</v>
      </c>
      <c r="F256" s="120" t="s">
        <v>106</v>
      </c>
      <c r="G256" s="129" t="s">
        <v>440</v>
      </c>
      <c r="H256" s="177"/>
      <c r="I256" s="412"/>
      <c r="J256" s="413"/>
      <c r="K256" s="414"/>
      <c r="L256" s="32" t="s">
        <v>134</v>
      </c>
      <c r="M256" s="48">
        <v>4861</v>
      </c>
      <c r="N256" s="183">
        <f t="shared" si="41"/>
        <v>0</v>
      </c>
      <c r="O256" s="179"/>
      <c r="P256" s="179"/>
      <c r="Q256" s="161"/>
      <c r="R256" s="161"/>
      <c r="S256" s="438"/>
      <c r="T256" s="161"/>
      <c r="U256" s="161"/>
      <c r="V256" s="161"/>
    </row>
    <row r="257" spans="1:22" ht="15.75" customHeight="1">
      <c r="A257" s="122" t="str">
        <f t="shared" si="32"/>
        <v>71050101014213</v>
      </c>
      <c r="B257" s="124" t="s">
        <v>439</v>
      </c>
      <c r="C257" s="117" t="s">
        <v>149</v>
      </c>
      <c r="D257" s="118" t="s">
        <v>106</v>
      </c>
      <c r="E257" s="119" t="s">
        <v>106</v>
      </c>
      <c r="F257" s="120" t="s">
        <v>106</v>
      </c>
      <c r="G257" s="121">
        <v>4213</v>
      </c>
      <c r="H257" s="415"/>
      <c r="I257" s="415"/>
      <c r="J257" s="416"/>
      <c r="K257" s="416"/>
      <c r="L257" s="417" t="s">
        <v>174</v>
      </c>
      <c r="M257" s="418">
        <v>5113</v>
      </c>
      <c r="N257" s="183">
        <f t="shared" si="41"/>
        <v>0</v>
      </c>
      <c r="O257" s="419"/>
      <c r="P257" s="419"/>
      <c r="Q257" s="161"/>
      <c r="R257" s="161"/>
      <c r="S257" s="438"/>
      <c r="T257" s="161"/>
      <c r="U257" s="161"/>
      <c r="V257" s="161"/>
    </row>
    <row r="258" spans="1:22" s="115" customFormat="1" ht="63.75" customHeight="1">
      <c r="A258" s="122" t="str">
        <f t="shared" si="32"/>
        <v>71050101030000</v>
      </c>
      <c r="B258" s="124" t="s">
        <v>439</v>
      </c>
      <c r="C258" s="117" t="s">
        <v>149</v>
      </c>
      <c r="D258" s="118" t="s">
        <v>106</v>
      </c>
      <c r="E258" s="119" t="s">
        <v>106</v>
      </c>
      <c r="F258" s="120" t="s">
        <v>442</v>
      </c>
      <c r="G258" s="129" t="s">
        <v>440</v>
      </c>
      <c r="H258" s="45"/>
      <c r="I258" s="147"/>
      <c r="J258" s="148"/>
      <c r="K258" s="148"/>
      <c r="L258" s="27" t="s">
        <v>880</v>
      </c>
      <c r="M258" s="28"/>
      <c r="N258" s="197">
        <f>O258+P258</f>
        <v>0</v>
      </c>
      <c r="O258" s="197">
        <f>SUM(O259)</f>
        <v>0</v>
      </c>
      <c r="P258" s="197"/>
      <c r="Q258" s="161"/>
      <c r="R258" s="161"/>
      <c r="S258" s="438"/>
      <c r="T258" s="161"/>
      <c r="U258" s="161"/>
      <c r="V258" s="161"/>
    </row>
    <row r="259" spans="1:22" ht="15.75" customHeight="1">
      <c r="A259" s="122" t="str">
        <f t="shared" si="32"/>
        <v>71050101034861</v>
      </c>
      <c r="B259" s="124" t="s">
        <v>439</v>
      </c>
      <c r="C259" s="117" t="s">
        <v>149</v>
      </c>
      <c r="D259" s="118" t="s">
        <v>106</v>
      </c>
      <c r="E259" s="119" t="s">
        <v>106</v>
      </c>
      <c r="F259" s="120" t="s">
        <v>442</v>
      </c>
      <c r="G259" s="129" t="s">
        <v>84</v>
      </c>
      <c r="H259" s="25"/>
      <c r="I259" s="25"/>
      <c r="J259" s="26"/>
      <c r="K259" s="26"/>
      <c r="L259" s="32" t="s">
        <v>134</v>
      </c>
      <c r="M259" s="435">
        <v>4861</v>
      </c>
      <c r="N259" s="183">
        <f t="shared" si="41"/>
        <v>0</v>
      </c>
      <c r="O259" s="402"/>
      <c r="P259" s="402"/>
      <c r="Q259" s="161"/>
      <c r="R259" s="161"/>
      <c r="S259" s="438"/>
      <c r="T259" s="161"/>
      <c r="U259" s="161"/>
      <c r="V259" s="161"/>
    </row>
    <row r="260" spans="1:22" s="115" customFormat="1" ht="51" customHeight="1">
      <c r="A260" s="122">
        <v>71050101040000</v>
      </c>
      <c r="B260" s="124" t="s">
        <v>439</v>
      </c>
      <c r="C260" s="117" t="s">
        <v>149</v>
      </c>
      <c r="D260" s="118" t="s">
        <v>106</v>
      </c>
      <c r="E260" s="119" t="s">
        <v>106</v>
      </c>
      <c r="F260" s="120" t="s">
        <v>155</v>
      </c>
      <c r="G260" s="129" t="s">
        <v>440</v>
      </c>
      <c r="H260" s="175" t="s">
        <v>206</v>
      </c>
      <c r="I260" s="166" t="s">
        <v>155</v>
      </c>
      <c r="J260" s="167">
        <v>7</v>
      </c>
      <c r="K260" s="167">
        <v>0</v>
      </c>
      <c r="L260" s="168" t="s">
        <v>207</v>
      </c>
      <c r="M260" s="176"/>
      <c r="N260" s="188">
        <f>+N262</f>
        <v>0</v>
      </c>
      <c r="O260" s="188">
        <f>+O262</f>
        <v>0</v>
      </c>
      <c r="P260" s="188">
        <f>+P262</f>
        <v>0</v>
      </c>
      <c r="Q260" s="161"/>
      <c r="R260" s="161"/>
      <c r="S260" s="438"/>
      <c r="T260" s="161"/>
      <c r="U260" s="161"/>
      <c r="V260" s="161"/>
    </row>
    <row r="261" spans="1:22" ht="15.75" customHeight="1">
      <c r="A261" s="122">
        <v>71050101044861</v>
      </c>
      <c r="B261" s="124" t="s">
        <v>439</v>
      </c>
      <c r="C261" s="117" t="s">
        <v>149</v>
      </c>
      <c r="D261" s="118" t="s">
        <v>106</v>
      </c>
      <c r="E261" s="119" t="s">
        <v>106</v>
      </c>
      <c r="F261" s="120" t="s">
        <v>155</v>
      </c>
      <c r="G261" s="129">
        <v>4861</v>
      </c>
      <c r="H261" s="25"/>
      <c r="I261" s="18"/>
      <c r="J261" s="19"/>
      <c r="K261" s="19"/>
      <c r="L261" s="30" t="s">
        <v>110</v>
      </c>
      <c r="M261" s="31"/>
      <c r="N261" s="190"/>
      <c r="O261" s="190"/>
      <c r="P261" s="190"/>
      <c r="Q261" s="161"/>
      <c r="R261" s="161"/>
      <c r="S261" s="438"/>
      <c r="T261" s="161"/>
      <c r="U261" s="161"/>
      <c r="V261" s="161"/>
    </row>
    <row r="262" spans="1:22" s="115" customFormat="1" ht="63.75" customHeight="1">
      <c r="A262" s="122">
        <v>71050101050000</v>
      </c>
      <c r="B262" s="124" t="s">
        <v>439</v>
      </c>
      <c r="C262" s="117" t="s">
        <v>149</v>
      </c>
      <c r="D262" s="118" t="s">
        <v>106</v>
      </c>
      <c r="E262" s="119" t="s">
        <v>106</v>
      </c>
      <c r="F262" s="120" t="s">
        <v>149</v>
      </c>
      <c r="G262" s="129" t="s">
        <v>440</v>
      </c>
      <c r="H262" s="151" t="s">
        <v>208</v>
      </c>
      <c r="I262" s="152" t="s">
        <v>155</v>
      </c>
      <c r="J262" s="153">
        <v>7</v>
      </c>
      <c r="K262" s="153">
        <v>3</v>
      </c>
      <c r="L262" s="154" t="s">
        <v>209</v>
      </c>
      <c r="M262" s="155"/>
      <c r="N262" s="192">
        <f>+N264</f>
        <v>0</v>
      </c>
      <c r="O262" s="192">
        <f>+O264</f>
        <v>0</v>
      </c>
      <c r="P262" s="192">
        <f>+P264</f>
        <v>0</v>
      </c>
      <c r="Q262" s="161"/>
      <c r="R262" s="161"/>
      <c r="S262" s="438"/>
      <c r="T262" s="161"/>
      <c r="U262" s="161"/>
      <c r="V262" s="161"/>
    </row>
    <row r="263" spans="1:22" ht="15.75" customHeight="1">
      <c r="A263" s="122">
        <v>71050101054861</v>
      </c>
      <c r="B263" s="124" t="s">
        <v>439</v>
      </c>
      <c r="C263" s="117" t="s">
        <v>149</v>
      </c>
      <c r="D263" s="118" t="s">
        <v>106</v>
      </c>
      <c r="E263" s="119" t="s">
        <v>106</v>
      </c>
      <c r="F263" s="120" t="s">
        <v>149</v>
      </c>
      <c r="G263" s="129">
        <v>4861</v>
      </c>
      <c r="H263" s="25"/>
      <c r="I263" s="25"/>
      <c r="J263" s="26"/>
      <c r="K263" s="26"/>
      <c r="L263" s="30" t="s">
        <v>108</v>
      </c>
      <c r="M263" s="31"/>
      <c r="N263" s="190"/>
      <c r="O263" s="190"/>
      <c r="P263" s="190"/>
      <c r="Q263" s="161"/>
      <c r="R263" s="161"/>
      <c r="S263" s="438"/>
      <c r="T263" s="161"/>
      <c r="U263" s="161"/>
      <c r="V263" s="161"/>
    </row>
    <row r="264" spans="1:22" s="115" customFormat="1" ht="63.75" customHeight="1">
      <c r="A264" s="122">
        <v>71050101060000</v>
      </c>
      <c r="B264" s="124" t="s">
        <v>439</v>
      </c>
      <c r="C264" s="117" t="s">
        <v>149</v>
      </c>
      <c r="D264" s="118" t="s">
        <v>106</v>
      </c>
      <c r="E264" s="119" t="s">
        <v>106</v>
      </c>
      <c r="F264" s="120" t="s">
        <v>157</v>
      </c>
      <c r="G264" s="129" t="s">
        <v>440</v>
      </c>
      <c r="H264" s="146"/>
      <c r="I264" s="147"/>
      <c r="J264" s="148"/>
      <c r="K264" s="148"/>
      <c r="L264" s="27" t="s">
        <v>210</v>
      </c>
      <c r="M264" s="28"/>
      <c r="N264" s="197">
        <f>O264+P264</f>
        <v>0</v>
      </c>
      <c r="O264" s="197">
        <f>SUM(O265:O271)</f>
        <v>0</v>
      </c>
      <c r="P264" s="197">
        <f>SUM(P265:P271)</f>
        <v>0</v>
      </c>
      <c r="Q264" s="161"/>
      <c r="R264" s="161"/>
      <c r="S264" s="438"/>
      <c r="T264" s="161"/>
      <c r="U264" s="161"/>
      <c r="V264" s="161"/>
    </row>
    <row r="265" spans="1:22" ht="16.2">
      <c r="A265" s="122">
        <v>71050101064861</v>
      </c>
      <c r="B265" s="124" t="s">
        <v>439</v>
      </c>
      <c r="C265" s="117" t="s">
        <v>149</v>
      </c>
      <c r="D265" s="118" t="s">
        <v>106</v>
      </c>
      <c r="E265" s="119" t="s">
        <v>106</v>
      </c>
      <c r="F265" s="120" t="s">
        <v>157</v>
      </c>
      <c r="G265" s="129">
        <v>4861</v>
      </c>
      <c r="H265" s="25"/>
      <c r="I265" s="25"/>
      <c r="J265" s="26"/>
      <c r="K265" s="26"/>
      <c r="L265" s="32" t="s">
        <v>122</v>
      </c>
      <c r="M265" s="48">
        <v>4234</v>
      </c>
      <c r="N265" s="183">
        <f t="shared" ref="N265:N271" si="42">O265+P265</f>
        <v>0</v>
      </c>
      <c r="O265" s="183"/>
      <c r="P265" s="183"/>
      <c r="Q265" s="161"/>
      <c r="R265" s="161"/>
      <c r="S265" s="438"/>
      <c r="T265" s="161"/>
      <c r="U265" s="161"/>
      <c r="V265" s="161"/>
    </row>
    <row r="266" spans="1:22" s="115" customFormat="1" ht="16.2">
      <c r="A266" s="122">
        <v>71050101070000</v>
      </c>
      <c r="B266" s="124" t="s">
        <v>439</v>
      </c>
      <c r="C266" s="117" t="s">
        <v>149</v>
      </c>
      <c r="D266" s="118" t="s">
        <v>106</v>
      </c>
      <c r="E266" s="119" t="s">
        <v>106</v>
      </c>
      <c r="F266" s="120" t="s">
        <v>183</v>
      </c>
      <c r="G266" s="129" t="s">
        <v>440</v>
      </c>
      <c r="H266" s="25"/>
      <c r="I266" s="25"/>
      <c r="J266" s="26"/>
      <c r="K266" s="26"/>
      <c r="L266" s="32" t="s">
        <v>125</v>
      </c>
      <c r="M266" s="33">
        <v>4239</v>
      </c>
      <c r="N266" s="183">
        <f t="shared" si="42"/>
        <v>0</v>
      </c>
      <c r="O266" s="183"/>
      <c r="P266" s="183"/>
      <c r="Q266" s="161"/>
      <c r="R266" s="161"/>
      <c r="S266" s="438"/>
      <c r="T266" s="161"/>
      <c r="U266" s="161"/>
      <c r="V266" s="161"/>
    </row>
    <row r="267" spans="1:22" ht="16.2">
      <c r="A267" s="122">
        <v>71050101074861</v>
      </c>
      <c r="B267" s="124" t="s">
        <v>439</v>
      </c>
      <c r="C267" s="117" t="s">
        <v>149</v>
      </c>
      <c r="D267" s="118" t="s">
        <v>106</v>
      </c>
      <c r="E267" s="119" t="s">
        <v>106</v>
      </c>
      <c r="F267" s="120" t="s">
        <v>183</v>
      </c>
      <c r="G267" s="129">
        <v>4861</v>
      </c>
      <c r="H267" s="25"/>
      <c r="I267" s="25"/>
      <c r="J267" s="26"/>
      <c r="K267" s="26"/>
      <c r="L267" s="32" t="s">
        <v>364</v>
      </c>
      <c r="M267" s="48">
        <v>4269</v>
      </c>
      <c r="N267" s="183">
        <f t="shared" si="42"/>
        <v>0</v>
      </c>
      <c r="O267" s="183"/>
      <c r="P267" s="183"/>
      <c r="Q267" s="161"/>
      <c r="R267" s="161"/>
      <c r="S267" s="438"/>
      <c r="T267" s="161"/>
      <c r="U267" s="161"/>
      <c r="V267" s="161"/>
    </row>
    <row r="268" spans="1:22" s="115" customFormat="1" ht="16.2">
      <c r="A268" s="122"/>
      <c r="B268" s="124"/>
      <c r="C268" s="117"/>
      <c r="D268" s="118"/>
      <c r="E268" s="119"/>
      <c r="F268" s="120"/>
      <c r="G268" s="129"/>
      <c r="H268" s="25"/>
      <c r="I268" s="25"/>
      <c r="J268" s="26"/>
      <c r="K268" s="26"/>
      <c r="L268" s="32" t="s">
        <v>211</v>
      </c>
      <c r="M268" s="48">
        <v>4639</v>
      </c>
      <c r="N268" s="183">
        <f t="shared" si="42"/>
        <v>0</v>
      </c>
      <c r="O268" s="183"/>
      <c r="P268" s="183"/>
      <c r="Q268" s="161"/>
      <c r="R268" s="161"/>
      <c r="S268" s="438"/>
      <c r="T268" s="161"/>
      <c r="U268" s="161"/>
      <c r="V268" s="161"/>
    </row>
    <row r="269" spans="1:22" ht="16.2">
      <c r="B269" s="124"/>
      <c r="G269" s="129"/>
      <c r="H269" s="25"/>
      <c r="I269" s="25"/>
      <c r="J269" s="26"/>
      <c r="K269" s="26"/>
      <c r="L269" s="32" t="s">
        <v>134</v>
      </c>
      <c r="M269" s="48">
        <v>4861</v>
      </c>
      <c r="N269" s="183">
        <f t="shared" si="42"/>
        <v>0</v>
      </c>
      <c r="O269" s="183"/>
      <c r="P269" s="183"/>
      <c r="Q269" s="161"/>
      <c r="R269" s="161"/>
      <c r="S269" s="438"/>
      <c r="T269" s="161"/>
      <c r="U269" s="161"/>
      <c r="V269" s="161"/>
    </row>
    <row r="270" spans="1:22" ht="16.2">
      <c r="B270" s="124"/>
      <c r="G270" s="129"/>
      <c r="H270" s="25"/>
      <c r="I270" s="25"/>
      <c r="J270" s="26"/>
      <c r="K270" s="26"/>
      <c r="L270" s="30" t="s">
        <v>173</v>
      </c>
      <c r="M270" s="31">
        <v>5112</v>
      </c>
      <c r="N270" s="183">
        <f t="shared" si="42"/>
        <v>0</v>
      </c>
      <c r="O270" s="183"/>
      <c r="P270" s="183"/>
      <c r="Q270" s="161"/>
      <c r="R270" s="161"/>
      <c r="S270" s="438"/>
      <c r="T270" s="161"/>
      <c r="U270" s="161"/>
      <c r="V270" s="161"/>
    </row>
    <row r="271" spans="1:22" ht="16.2">
      <c r="B271" s="124"/>
      <c r="G271" s="129"/>
      <c r="H271" s="25"/>
      <c r="I271" s="25"/>
      <c r="J271" s="26"/>
      <c r="K271" s="26"/>
      <c r="L271" s="29" t="s">
        <v>138</v>
      </c>
      <c r="M271" s="12">
        <v>5132</v>
      </c>
      <c r="N271" s="183">
        <f t="shared" si="42"/>
        <v>0</v>
      </c>
      <c r="O271" s="183"/>
      <c r="P271" s="183"/>
      <c r="Q271" s="161"/>
      <c r="R271" s="161"/>
      <c r="S271" s="438"/>
      <c r="T271" s="161"/>
      <c r="U271" s="161"/>
      <c r="V271" s="161"/>
    </row>
    <row r="272" spans="1:22" ht="15.75" customHeight="1">
      <c r="B272" s="124"/>
      <c r="G272" s="129"/>
      <c r="H272" s="175">
        <v>2490</v>
      </c>
      <c r="I272" s="166" t="s">
        <v>155</v>
      </c>
      <c r="J272" s="167">
        <v>9</v>
      </c>
      <c r="K272" s="167">
        <v>0</v>
      </c>
      <c r="L272" s="168" t="s">
        <v>212</v>
      </c>
      <c r="M272" s="176"/>
      <c r="N272" s="188">
        <f>+N274</f>
        <v>0</v>
      </c>
      <c r="O272" s="188">
        <f>+O274</f>
        <v>0</v>
      </c>
      <c r="P272" s="188">
        <f>+P274</f>
        <v>0</v>
      </c>
      <c r="Q272" s="161"/>
      <c r="R272" s="161"/>
      <c r="S272" s="438"/>
      <c r="T272" s="161"/>
      <c r="U272" s="161"/>
      <c r="V272" s="161"/>
    </row>
    <row r="273" spans="2:22" ht="15.75" customHeight="1">
      <c r="B273" s="124"/>
      <c r="G273" s="129"/>
      <c r="H273" s="25"/>
      <c r="I273" s="18"/>
      <c r="J273" s="19"/>
      <c r="K273" s="19"/>
      <c r="L273" s="30" t="s">
        <v>110</v>
      </c>
      <c r="M273" s="31"/>
      <c r="N273" s="190"/>
      <c r="O273" s="190"/>
      <c r="P273" s="190"/>
      <c r="Q273" s="161"/>
      <c r="R273" s="161"/>
      <c r="S273" s="438"/>
      <c r="T273" s="161"/>
      <c r="U273" s="161"/>
      <c r="V273" s="161"/>
    </row>
    <row r="274" spans="2:22" ht="15.75" customHeight="1">
      <c r="B274" s="124"/>
      <c r="G274" s="129"/>
      <c r="H274" s="151">
        <v>2491</v>
      </c>
      <c r="I274" s="152" t="s">
        <v>155</v>
      </c>
      <c r="J274" s="153">
        <v>9</v>
      </c>
      <c r="K274" s="153">
        <v>1</v>
      </c>
      <c r="L274" s="154" t="s">
        <v>212</v>
      </c>
      <c r="M274" s="155"/>
      <c r="N274" s="192">
        <f>+N276+N279+N283+N285+N291+N295+N300+N303+N307+N311+N314+N317</f>
        <v>0</v>
      </c>
      <c r="O274" s="192">
        <f t="shared" ref="O274:P274" si="43">+O276+O279+O283+O285+O291+O295+O300+O303+O307+O311+O314+O317</f>
        <v>0</v>
      </c>
      <c r="P274" s="192">
        <f t="shared" si="43"/>
        <v>0</v>
      </c>
      <c r="Q274" s="161"/>
      <c r="R274" s="161"/>
      <c r="S274" s="438"/>
      <c r="T274" s="161"/>
      <c r="U274" s="161"/>
      <c r="V274" s="161"/>
    </row>
    <row r="275" spans="2:22" ht="15.75" customHeight="1">
      <c r="B275" s="124"/>
      <c r="G275" s="129"/>
      <c r="H275" s="25"/>
      <c r="I275" s="25"/>
      <c r="J275" s="26"/>
      <c r="K275" s="26"/>
      <c r="L275" s="30" t="s">
        <v>108</v>
      </c>
      <c r="M275" s="31"/>
      <c r="N275" s="190"/>
      <c r="O275" s="190"/>
      <c r="P275" s="190"/>
      <c r="Q275" s="161"/>
      <c r="R275" s="161"/>
      <c r="S275" s="438"/>
      <c r="T275" s="161"/>
      <c r="U275" s="161"/>
      <c r="V275" s="161"/>
    </row>
    <row r="276" spans="2:22" ht="15.75" customHeight="1">
      <c r="B276" s="124"/>
      <c r="G276" s="129"/>
      <c r="H276" s="146"/>
      <c r="I276" s="147"/>
      <c r="J276" s="148"/>
      <c r="K276" s="148"/>
      <c r="L276" s="27" t="s">
        <v>213</v>
      </c>
      <c r="M276" s="28"/>
      <c r="N276" s="197">
        <f>O276+P276</f>
        <v>0</v>
      </c>
      <c r="O276" s="197">
        <f>SUM(O277:O278)</f>
        <v>0</v>
      </c>
      <c r="P276" s="197">
        <f>SUM(P277:P278)</f>
        <v>0</v>
      </c>
      <c r="Q276" s="161"/>
      <c r="R276" s="161"/>
      <c r="S276" s="438"/>
      <c r="T276" s="161"/>
      <c r="U276" s="161"/>
      <c r="V276" s="161"/>
    </row>
    <row r="277" spans="2:22" ht="15.75" customHeight="1">
      <c r="B277" s="124"/>
      <c r="G277" s="129"/>
      <c r="H277" s="17"/>
      <c r="I277" s="25"/>
      <c r="J277" s="26"/>
      <c r="K277" s="26"/>
      <c r="L277" s="32"/>
      <c r="M277" s="48"/>
      <c r="N277" s="183">
        <f t="shared" ref="N277:N313" si="44">O277+P277</f>
        <v>0</v>
      </c>
      <c r="O277" s="183"/>
      <c r="P277" s="183"/>
      <c r="Q277" s="161"/>
      <c r="R277" s="161"/>
      <c r="S277" s="438"/>
      <c r="T277" s="161"/>
      <c r="U277" s="161"/>
      <c r="V277" s="161"/>
    </row>
    <row r="278" spans="2:22" ht="25.5" customHeight="1">
      <c r="B278" s="124"/>
      <c r="G278" s="129"/>
      <c r="H278" s="25"/>
      <c r="I278" s="25"/>
      <c r="J278" s="26"/>
      <c r="K278" s="26"/>
      <c r="L278" s="29" t="s">
        <v>137</v>
      </c>
      <c r="M278" s="12">
        <v>5129</v>
      </c>
      <c r="N278" s="183">
        <f t="shared" si="44"/>
        <v>0</v>
      </c>
      <c r="O278" s="183"/>
      <c r="P278" s="183"/>
      <c r="Q278" s="161"/>
      <c r="R278" s="161"/>
      <c r="S278" s="438"/>
      <c r="T278" s="161"/>
      <c r="U278" s="161"/>
      <c r="V278" s="161"/>
    </row>
    <row r="279" spans="2:22" ht="15.75" customHeight="1">
      <c r="B279" s="124"/>
      <c r="G279" s="129"/>
      <c r="H279" s="146"/>
      <c r="I279" s="147"/>
      <c r="J279" s="148"/>
      <c r="K279" s="148"/>
      <c r="L279" s="27" t="s">
        <v>214</v>
      </c>
      <c r="M279" s="28"/>
      <c r="N279" s="197">
        <f>O279+P279</f>
        <v>0</v>
      </c>
      <c r="O279" s="197">
        <f>SUM(O280:O282)</f>
        <v>0</v>
      </c>
      <c r="P279" s="197">
        <f>SUM(P280:P282)</f>
        <v>0</v>
      </c>
      <c r="Q279" s="161"/>
      <c r="R279" s="161"/>
      <c r="S279" s="438"/>
      <c r="T279" s="161"/>
      <c r="U279" s="161"/>
      <c r="V279" s="161"/>
    </row>
    <row r="280" spans="2:22" ht="30.75" customHeight="1">
      <c r="B280" s="124"/>
      <c r="G280" s="129"/>
      <c r="H280" s="25"/>
      <c r="I280" s="25"/>
      <c r="J280" s="26"/>
      <c r="K280" s="26"/>
      <c r="L280" s="29" t="s">
        <v>217</v>
      </c>
      <c r="M280" s="12">
        <v>4511</v>
      </c>
      <c r="N280" s="183">
        <f t="shared" ref="N280" si="45">O280+P280</f>
        <v>0</v>
      </c>
      <c r="O280" s="183"/>
      <c r="P280" s="183"/>
      <c r="Q280" s="161"/>
      <c r="R280" s="161"/>
      <c r="S280" s="438"/>
      <c r="T280" s="161"/>
      <c r="U280" s="161"/>
      <c r="V280" s="161"/>
    </row>
    <row r="281" spans="2:22" ht="15.75" customHeight="1">
      <c r="B281" s="124"/>
      <c r="G281" s="129"/>
      <c r="H281" s="25"/>
      <c r="I281" s="25"/>
      <c r="J281" s="26"/>
      <c r="K281" s="26"/>
      <c r="L281" s="32" t="s">
        <v>215</v>
      </c>
      <c r="M281" s="48">
        <v>4637</v>
      </c>
      <c r="N281" s="183">
        <f t="shared" si="44"/>
        <v>0</v>
      </c>
      <c r="O281" s="183"/>
      <c r="P281" s="183"/>
      <c r="Q281" s="161"/>
      <c r="R281" s="161"/>
      <c r="S281" s="438"/>
      <c r="T281" s="161"/>
      <c r="U281" s="161"/>
      <c r="V281" s="161"/>
    </row>
    <row r="282" spans="2:22" ht="15.75" customHeight="1">
      <c r="B282" s="124"/>
      <c r="G282" s="129"/>
      <c r="H282" s="25"/>
      <c r="I282" s="25"/>
      <c r="J282" s="26"/>
      <c r="K282" s="26"/>
      <c r="L282" s="32" t="s">
        <v>758</v>
      </c>
      <c r="M282" s="48" t="s">
        <v>759</v>
      </c>
      <c r="N282" s="183">
        <f t="shared" ref="N282" si="46">O282+P282</f>
        <v>0</v>
      </c>
      <c r="O282" s="183"/>
      <c r="P282" s="183"/>
      <c r="Q282" s="161"/>
      <c r="R282" s="161"/>
      <c r="S282" s="438"/>
      <c r="T282" s="161"/>
      <c r="U282" s="161"/>
      <c r="V282" s="161"/>
    </row>
    <row r="283" spans="2:22" ht="15.75" customHeight="1">
      <c r="B283" s="124"/>
      <c r="G283" s="129"/>
      <c r="H283" s="146"/>
      <c r="I283" s="147"/>
      <c r="J283" s="148"/>
      <c r="K283" s="148"/>
      <c r="L283" s="27" t="s">
        <v>216</v>
      </c>
      <c r="M283" s="28"/>
      <c r="N283" s="197">
        <f>O283+P283</f>
        <v>0</v>
      </c>
      <c r="O283" s="197">
        <f>SUM(O284)</f>
        <v>0</v>
      </c>
      <c r="P283" s="197">
        <f>SUM(P284)</f>
        <v>0</v>
      </c>
      <c r="Q283" s="161"/>
      <c r="R283" s="161"/>
      <c r="S283" s="438"/>
      <c r="T283" s="161"/>
      <c r="U283" s="161"/>
      <c r="V283" s="161"/>
    </row>
    <row r="284" spans="2:22" ht="30.75" customHeight="1">
      <c r="B284" s="124"/>
      <c r="G284" s="129"/>
      <c r="H284" s="25"/>
      <c r="I284" s="25"/>
      <c r="J284" s="26"/>
      <c r="K284" s="26"/>
      <c r="L284" s="29" t="s">
        <v>217</v>
      </c>
      <c r="M284" s="12">
        <v>4511</v>
      </c>
      <c r="N284" s="183">
        <f t="shared" si="44"/>
        <v>0</v>
      </c>
      <c r="O284" s="183"/>
      <c r="P284" s="183"/>
      <c r="Q284" s="161"/>
      <c r="R284" s="161"/>
      <c r="S284" s="438"/>
      <c r="T284" s="161"/>
      <c r="U284" s="161"/>
      <c r="V284" s="161"/>
    </row>
    <row r="285" spans="2:22" ht="15.75" customHeight="1">
      <c r="B285" s="124"/>
      <c r="G285" s="129"/>
      <c r="H285" s="146"/>
      <c r="I285" s="147"/>
      <c r="J285" s="148"/>
      <c r="K285" s="148"/>
      <c r="L285" s="27" t="s">
        <v>218</v>
      </c>
      <c r="M285" s="28"/>
      <c r="N285" s="197">
        <f>O285+P285</f>
        <v>0</v>
      </c>
      <c r="O285" s="197">
        <f>SUM(O286:O290)</f>
        <v>0</v>
      </c>
      <c r="P285" s="197">
        <f>SUM(P286:P290)</f>
        <v>0</v>
      </c>
      <c r="Q285" s="161"/>
      <c r="R285" s="161"/>
      <c r="S285" s="438"/>
      <c r="T285" s="161"/>
      <c r="U285" s="161"/>
      <c r="V285" s="161"/>
    </row>
    <row r="286" spans="2:22" ht="15.75" customHeight="1">
      <c r="B286" s="124"/>
      <c r="G286" s="129"/>
      <c r="H286" s="25"/>
      <c r="I286" s="25"/>
      <c r="J286" s="26"/>
      <c r="K286" s="26"/>
      <c r="L286" s="30" t="s">
        <v>241</v>
      </c>
      <c r="M286" s="31">
        <v>4638</v>
      </c>
      <c r="N286" s="183">
        <f t="shared" si="44"/>
        <v>0</v>
      </c>
      <c r="O286" s="183"/>
      <c r="P286" s="183"/>
      <c r="Q286" s="161"/>
      <c r="R286" s="161"/>
      <c r="S286" s="438"/>
      <c r="T286" s="161"/>
      <c r="U286" s="161"/>
      <c r="V286" s="161"/>
    </row>
    <row r="287" spans="2:22" ht="15.75" customHeight="1">
      <c r="B287" s="124"/>
      <c r="G287" s="129"/>
      <c r="H287" s="25"/>
      <c r="I287" s="25"/>
      <c r="J287" s="26"/>
      <c r="K287" s="26"/>
      <c r="L287" s="32" t="s">
        <v>211</v>
      </c>
      <c r="M287" s="48">
        <v>4639</v>
      </c>
      <c r="N287" s="183">
        <f t="shared" si="44"/>
        <v>0</v>
      </c>
      <c r="O287" s="183"/>
      <c r="P287" s="183"/>
      <c r="Q287" s="161"/>
      <c r="R287" s="161"/>
      <c r="S287" s="438"/>
      <c r="T287" s="161"/>
      <c r="U287" s="161"/>
      <c r="V287" s="161"/>
    </row>
    <row r="288" spans="2:22" ht="15.75" customHeight="1">
      <c r="B288" s="124"/>
      <c r="G288" s="129"/>
      <c r="H288" s="25"/>
      <c r="I288" s="25"/>
      <c r="J288" s="26"/>
      <c r="K288" s="26"/>
      <c r="L288" s="32" t="s">
        <v>758</v>
      </c>
      <c r="M288" s="48" t="s">
        <v>759</v>
      </c>
      <c r="N288" s="183">
        <f t="shared" si="44"/>
        <v>0</v>
      </c>
      <c r="O288" s="183"/>
      <c r="P288" s="183"/>
      <c r="Q288" s="161"/>
      <c r="R288" s="161"/>
      <c r="S288" s="438"/>
      <c r="T288" s="161"/>
      <c r="U288" s="161"/>
      <c r="V288" s="161"/>
    </row>
    <row r="289" spans="1:22" ht="15.75" customHeight="1">
      <c r="B289" s="124"/>
      <c r="G289" s="129"/>
      <c r="H289" s="25"/>
      <c r="I289" s="25"/>
      <c r="J289" s="26"/>
      <c r="K289" s="26"/>
      <c r="L289" s="29" t="s">
        <v>348</v>
      </c>
      <c r="M289" s="31">
        <v>4729</v>
      </c>
      <c r="N289" s="183">
        <f t="shared" si="44"/>
        <v>0</v>
      </c>
      <c r="O289" s="183"/>
      <c r="P289" s="183"/>
      <c r="Q289" s="161"/>
      <c r="R289" s="161"/>
      <c r="S289" s="438"/>
      <c r="T289" s="161"/>
      <c r="U289" s="161"/>
      <c r="V289" s="161"/>
    </row>
    <row r="290" spans="1:22" ht="15.75" customHeight="1">
      <c r="B290" s="124"/>
      <c r="G290" s="129"/>
      <c r="H290" s="25"/>
      <c r="I290" s="25"/>
      <c r="J290" s="26"/>
      <c r="K290" s="26"/>
      <c r="L290" s="30" t="s">
        <v>219</v>
      </c>
      <c r="M290" s="31">
        <v>4819</v>
      </c>
      <c r="N290" s="183">
        <f t="shared" si="44"/>
        <v>0</v>
      </c>
      <c r="O290" s="183"/>
      <c r="P290" s="183"/>
      <c r="Q290" s="161"/>
      <c r="R290" s="161"/>
      <c r="S290" s="438"/>
      <c r="T290" s="161"/>
      <c r="U290" s="161"/>
      <c r="V290" s="161"/>
    </row>
    <row r="291" spans="1:22" ht="15.75" customHeight="1">
      <c r="B291" s="124"/>
      <c r="G291" s="129"/>
      <c r="H291" s="146"/>
      <c r="I291" s="147"/>
      <c r="J291" s="148"/>
      <c r="K291" s="148"/>
      <c r="L291" s="27" t="s">
        <v>220</v>
      </c>
      <c r="M291" s="28"/>
      <c r="N291" s="197">
        <f>O291+P291</f>
        <v>0</v>
      </c>
      <c r="O291" s="197">
        <f>SUM(O292:O294)</f>
        <v>0</v>
      </c>
      <c r="P291" s="197">
        <f>SUM(P292:P294)</f>
        <v>0</v>
      </c>
      <c r="Q291" s="161"/>
      <c r="R291" s="161"/>
      <c r="S291" s="438"/>
      <c r="T291" s="161"/>
      <c r="U291" s="161"/>
      <c r="V291" s="161"/>
    </row>
    <row r="292" spans="1:22" ht="15.75" customHeight="1">
      <c r="B292" s="124"/>
      <c r="G292" s="129"/>
      <c r="H292" s="25"/>
      <c r="I292" s="25"/>
      <c r="J292" s="26"/>
      <c r="K292" s="26"/>
      <c r="L292" s="30" t="s">
        <v>221</v>
      </c>
      <c r="M292" s="31">
        <v>8111</v>
      </c>
      <c r="N292" s="183">
        <f t="shared" si="44"/>
        <v>0</v>
      </c>
      <c r="O292" s="405"/>
      <c r="P292" s="405"/>
      <c r="Q292" s="161"/>
      <c r="R292" s="161"/>
      <c r="S292" s="438"/>
      <c r="T292" s="161"/>
      <c r="U292" s="161"/>
      <c r="V292" s="161"/>
    </row>
    <row r="293" spans="1:22" ht="30" customHeight="1">
      <c r="B293" s="124"/>
      <c r="G293" s="129"/>
      <c r="H293" s="25"/>
      <c r="I293" s="25"/>
      <c r="J293" s="26"/>
      <c r="K293" s="26"/>
      <c r="L293" s="30" t="s">
        <v>760</v>
      </c>
      <c r="M293" s="31">
        <v>8121</v>
      </c>
      <c r="N293" s="183">
        <f t="shared" si="44"/>
        <v>0</v>
      </c>
      <c r="O293" s="405"/>
      <c r="P293" s="405"/>
      <c r="Q293" s="161"/>
      <c r="R293" s="161"/>
      <c r="S293" s="438"/>
      <c r="T293" s="161"/>
      <c r="U293" s="161"/>
      <c r="V293" s="161"/>
    </row>
    <row r="294" spans="1:22" ht="15.75" customHeight="1">
      <c r="B294" s="124"/>
      <c r="G294" s="129"/>
      <c r="H294" s="25"/>
      <c r="I294" s="25"/>
      <c r="J294" s="26"/>
      <c r="K294" s="26"/>
      <c r="L294" s="29" t="s">
        <v>222</v>
      </c>
      <c r="M294" s="12">
        <v>8411</v>
      </c>
      <c r="N294" s="183">
        <f t="shared" si="44"/>
        <v>0</v>
      </c>
      <c r="O294" s="405"/>
      <c r="P294" s="405"/>
      <c r="Q294" s="161"/>
      <c r="R294" s="161"/>
      <c r="S294" s="438"/>
      <c r="T294" s="161"/>
      <c r="U294" s="161"/>
      <c r="V294" s="161"/>
    </row>
    <row r="295" spans="1:22" s="170" customFormat="1" ht="15.75" customHeight="1">
      <c r="A295" s="122" t="str">
        <f t="shared" si="32"/>
        <v>71050300000000</v>
      </c>
      <c r="B295" s="124" t="s">
        <v>439</v>
      </c>
      <c r="C295" s="117" t="s">
        <v>149</v>
      </c>
      <c r="D295" s="118" t="s">
        <v>442</v>
      </c>
      <c r="E295" s="119" t="s">
        <v>441</v>
      </c>
      <c r="F295" s="120" t="s">
        <v>441</v>
      </c>
      <c r="G295" s="129" t="s">
        <v>440</v>
      </c>
      <c r="H295" s="146"/>
      <c r="I295" s="147"/>
      <c r="J295" s="148"/>
      <c r="K295" s="148"/>
      <c r="L295" s="27" t="s">
        <v>881</v>
      </c>
      <c r="M295" s="28"/>
      <c r="N295" s="197">
        <f>O295+P295</f>
        <v>0</v>
      </c>
      <c r="O295" s="197">
        <f>SUM(O296:O299)</f>
        <v>0</v>
      </c>
      <c r="P295" s="197">
        <f>SUM(P296:P299)</f>
        <v>0</v>
      </c>
      <c r="Q295" s="161"/>
      <c r="R295" s="161"/>
      <c r="S295" s="438"/>
      <c r="T295" s="161"/>
      <c r="U295" s="161"/>
      <c r="V295" s="161"/>
    </row>
    <row r="296" spans="1:22" ht="15.75" customHeight="1">
      <c r="A296" s="122" t="str">
        <f t="shared" si="32"/>
        <v>71050300000001</v>
      </c>
      <c r="B296" s="124" t="s">
        <v>439</v>
      </c>
      <c r="C296" s="117" t="s">
        <v>149</v>
      </c>
      <c r="D296" s="118" t="s">
        <v>442</v>
      </c>
      <c r="E296" s="119" t="s">
        <v>441</v>
      </c>
      <c r="F296" s="120" t="s">
        <v>441</v>
      </c>
      <c r="G296" s="129" t="s">
        <v>96</v>
      </c>
      <c r="H296" s="25"/>
      <c r="I296" s="25"/>
      <c r="J296" s="26"/>
      <c r="K296" s="26"/>
      <c r="L296" s="29" t="s">
        <v>125</v>
      </c>
      <c r="M296" s="33">
        <v>4239</v>
      </c>
      <c r="N296" s="183">
        <f t="shared" si="44"/>
        <v>0</v>
      </c>
      <c r="O296" s="183"/>
      <c r="P296" s="183"/>
      <c r="Q296" s="161"/>
      <c r="R296" s="161"/>
      <c r="S296" s="438"/>
      <c r="T296" s="161"/>
      <c r="U296" s="161"/>
      <c r="V296" s="161"/>
    </row>
    <row r="297" spans="1:22" ht="15.75" customHeight="1">
      <c r="A297" s="122" t="str">
        <f t="shared" ref="A297" si="47">CONCATENATE(B297,C297,D297,E297,F297,G297)</f>
        <v>71050601014213</v>
      </c>
      <c r="B297" s="124" t="s">
        <v>439</v>
      </c>
      <c r="C297" s="117" t="s">
        <v>149</v>
      </c>
      <c r="D297" s="118" t="s">
        <v>157</v>
      </c>
      <c r="E297" s="119" t="s">
        <v>106</v>
      </c>
      <c r="F297" s="120" t="s">
        <v>106</v>
      </c>
      <c r="G297" s="121">
        <v>4213</v>
      </c>
      <c r="H297" s="25"/>
      <c r="I297" s="25"/>
      <c r="J297" s="26"/>
      <c r="K297" s="26"/>
      <c r="L297" s="29" t="s">
        <v>142</v>
      </c>
      <c r="M297" s="12">
        <v>4251</v>
      </c>
      <c r="N297" s="183">
        <f t="shared" ref="N297" si="48">O297+P297</f>
        <v>0</v>
      </c>
      <c r="O297" s="183"/>
      <c r="P297" s="183"/>
      <c r="Q297" s="161"/>
      <c r="R297" s="161"/>
      <c r="S297" s="438"/>
      <c r="T297" s="161"/>
      <c r="U297" s="161"/>
      <c r="V297" s="161"/>
    </row>
    <row r="298" spans="1:22" s="156" customFormat="1" ht="25.5" customHeight="1">
      <c r="A298" s="122" t="str">
        <f t="shared" ref="A298" si="49">CONCATENATE(B298,C298,D298,E298,F298,G298)</f>
        <v>71050601000000</v>
      </c>
      <c r="B298" s="124" t="s">
        <v>439</v>
      </c>
      <c r="C298" s="117" t="s">
        <v>149</v>
      </c>
      <c r="D298" s="118" t="s">
        <v>157</v>
      </c>
      <c r="E298" s="119" t="s">
        <v>106</v>
      </c>
      <c r="F298" s="120" t="s">
        <v>441</v>
      </c>
      <c r="G298" s="129" t="s">
        <v>440</v>
      </c>
      <c r="H298" s="25"/>
      <c r="I298" s="25"/>
      <c r="J298" s="26"/>
      <c r="K298" s="26"/>
      <c r="L298" s="29" t="s">
        <v>217</v>
      </c>
      <c r="M298" s="12">
        <v>4511</v>
      </c>
      <c r="N298" s="183">
        <f t="shared" ref="N298" si="50">O298+P298</f>
        <v>0</v>
      </c>
      <c r="O298" s="183"/>
      <c r="P298" s="183"/>
      <c r="Q298" s="161"/>
      <c r="R298" s="161"/>
      <c r="S298" s="438"/>
      <c r="T298" s="161"/>
      <c r="U298" s="161"/>
      <c r="V298" s="161"/>
    </row>
    <row r="299" spans="1:22" s="156" customFormat="1" ht="15.75" customHeight="1">
      <c r="A299" s="122" t="str">
        <f t="shared" si="32"/>
        <v>71050301000000</v>
      </c>
      <c r="B299" s="124" t="s">
        <v>439</v>
      </c>
      <c r="C299" s="117" t="s">
        <v>149</v>
      </c>
      <c r="D299" s="118" t="s">
        <v>442</v>
      </c>
      <c r="E299" s="119" t="s">
        <v>106</v>
      </c>
      <c r="F299" s="120" t="s">
        <v>441</v>
      </c>
      <c r="G299" s="129" t="s">
        <v>440</v>
      </c>
      <c r="H299" s="25"/>
      <c r="I299" s="25"/>
      <c r="J299" s="26"/>
      <c r="K299" s="26"/>
      <c r="L299" s="36" t="s">
        <v>134</v>
      </c>
      <c r="M299" s="31" t="s">
        <v>84</v>
      </c>
      <c r="N299" s="183">
        <f t="shared" si="44"/>
        <v>0</v>
      </c>
      <c r="O299" s="183"/>
      <c r="P299" s="183"/>
      <c r="Q299" s="161"/>
      <c r="R299" s="161"/>
      <c r="S299" s="438"/>
      <c r="T299" s="161"/>
      <c r="U299" s="161"/>
      <c r="V299" s="161"/>
    </row>
    <row r="300" spans="1:22" ht="15.75" customHeight="1">
      <c r="A300" s="122" t="str">
        <f>CONCATENATE(B300,C300,D300,E300,F300,G300)</f>
        <v>71060601074251</v>
      </c>
      <c r="B300" s="124" t="s">
        <v>439</v>
      </c>
      <c r="C300" s="117" t="s">
        <v>157</v>
      </c>
      <c r="D300" s="118" t="s">
        <v>157</v>
      </c>
      <c r="E300" s="119" t="s">
        <v>106</v>
      </c>
      <c r="F300" s="120" t="s">
        <v>183</v>
      </c>
      <c r="G300" s="121">
        <v>4251</v>
      </c>
      <c r="H300" s="146"/>
      <c r="I300" s="147"/>
      <c r="J300" s="148"/>
      <c r="K300" s="148"/>
      <c r="L300" s="27" t="s">
        <v>882</v>
      </c>
      <c r="M300" s="28"/>
      <c r="N300" s="197">
        <f>O300+P300</f>
        <v>0</v>
      </c>
      <c r="O300" s="197">
        <f t="shared" ref="O300:P300" si="51">P300+Q300</f>
        <v>0</v>
      </c>
      <c r="P300" s="197">
        <f t="shared" si="51"/>
        <v>0</v>
      </c>
      <c r="Q300" s="161"/>
      <c r="R300" s="161"/>
      <c r="S300" s="438"/>
      <c r="T300" s="161"/>
      <c r="U300" s="161"/>
      <c r="V300" s="161"/>
    </row>
    <row r="301" spans="1:22" s="115" customFormat="1" ht="15.75" customHeight="1">
      <c r="A301" s="122" t="str">
        <f>CONCATENATE(B301,C301,D301,E301,F301,G301)</f>
        <v>71060601080000</v>
      </c>
      <c r="B301" s="124" t="s">
        <v>439</v>
      </c>
      <c r="C301" s="117" t="s">
        <v>157</v>
      </c>
      <c r="D301" s="118" t="s">
        <v>157</v>
      </c>
      <c r="E301" s="119" t="s">
        <v>106</v>
      </c>
      <c r="F301" s="120" t="s">
        <v>185</v>
      </c>
      <c r="G301" s="129" t="s">
        <v>440</v>
      </c>
      <c r="H301" s="25"/>
      <c r="I301" s="25"/>
      <c r="J301" s="26"/>
      <c r="K301" s="26"/>
      <c r="L301" s="29" t="s">
        <v>125</v>
      </c>
      <c r="M301" s="31">
        <v>4239</v>
      </c>
      <c r="N301" s="183">
        <f t="shared" ref="N301" si="52">O301+P301</f>
        <v>0</v>
      </c>
      <c r="O301" s="183"/>
      <c r="P301" s="183"/>
      <c r="Q301" s="161"/>
      <c r="R301" s="161"/>
      <c r="S301" s="438"/>
      <c r="T301" s="161"/>
      <c r="U301" s="161"/>
      <c r="V301" s="161"/>
    </row>
    <row r="302" spans="1:22" ht="15.75" customHeight="1">
      <c r="A302" s="122" t="str">
        <f>CONCATENATE(B302,C302,D302,E302,F302,G302)</f>
        <v>71060601084251</v>
      </c>
      <c r="B302" s="124" t="s">
        <v>439</v>
      </c>
      <c r="C302" s="117" t="s">
        <v>157</v>
      </c>
      <c r="D302" s="118" t="s">
        <v>157</v>
      </c>
      <c r="E302" s="119" t="s">
        <v>106</v>
      </c>
      <c r="F302" s="120" t="s">
        <v>185</v>
      </c>
      <c r="G302" s="121">
        <v>4251</v>
      </c>
      <c r="H302" s="25"/>
      <c r="I302" s="25"/>
      <c r="J302" s="26"/>
      <c r="K302" s="26"/>
      <c r="L302" s="29" t="s">
        <v>134</v>
      </c>
      <c r="M302" s="12">
        <v>4861</v>
      </c>
      <c r="N302" s="183">
        <f>O302+P302</f>
        <v>0</v>
      </c>
      <c r="O302" s="183"/>
      <c r="P302" s="183"/>
      <c r="Q302" s="161"/>
      <c r="R302" s="161"/>
      <c r="S302" s="438"/>
      <c r="T302" s="161"/>
      <c r="U302" s="161"/>
      <c r="V302" s="161"/>
    </row>
    <row r="303" spans="1:22" ht="15.75" customHeight="1">
      <c r="A303" s="122" t="str">
        <f t="shared" si="32"/>
        <v>71050301014213</v>
      </c>
      <c r="B303" s="124" t="s">
        <v>439</v>
      </c>
      <c r="C303" s="117" t="s">
        <v>149</v>
      </c>
      <c r="D303" s="118" t="s">
        <v>442</v>
      </c>
      <c r="E303" s="119" t="s">
        <v>106</v>
      </c>
      <c r="F303" s="120" t="s">
        <v>106</v>
      </c>
      <c r="G303" s="121">
        <v>4213</v>
      </c>
      <c r="H303" s="146"/>
      <c r="I303" s="147"/>
      <c r="J303" s="148"/>
      <c r="K303" s="148"/>
      <c r="L303" s="27" t="s">
        <v>225</v>
      </c>
      <c r="M303" s="28"/>
      <c r="N303" s="197">
        <f>O303+P303</f>
        <v>0</v>
      </c>
      <c r="O303" s="197">
        <f>SUM(O304:O306)</f>
        <v>0</v>
      </c>
      <c r="P303" s="197">
        <f>SUM(P304:P306)</f>
        <v>0</v>
      </c>
      <c r="Q303" s="161"/>
      <c r="R303" s="161"/>
      <c r="S303" s="438"/>
      <c r="T303" s="161"/>
      <c r="U303" s="161"/>
      <c r="V303" s="161"/>
    </row>
    <row r="304" spans="1:22" s="170" customFormat="1" ht="25.5" customHeight="1">
      <c r="A304" s="122" t="str">
        <f t="shared" si="32"/>
        <v>71050600000000</v>
      </c>
      <c r="B304" s="124" t="s">
        <v>439</v>
      </c>
      <c r="C304" s="117" t="s">
        <v>149</v>
      </c>
      <c r="D304" s="118" t="s">
        <v>157</v>
      </c>
      <c r="E304" s="119" t="s">
        <v>441</v>
      </c>
      <c r="F304" s="120" t="s">
        <v>441</v>
      </c>
      <c r="G304" s="129" t="s">
        <v>440</v>
      </c>
      <c r="H304" s="25"/>
      <c r="I304" s="25"/>
      <c r="J304" s="26"/>
      <c r="K304" s="26"/>
      <c r="L304" s="29" t="s">
        <v>122</v>
      </c>
      <c r="M304" s="12">
        <v>4234</v>
      </c>
      <c r="N304" s="183">
        <f t="shared" si="44"/>
        <v>0</v>
      </c>
      <c r="O304" s="183"/>
      <c r="P304" s="183"/>
      <c r="Q304" s="161"/>
      <c r="R304" s="161"/>
      <c r="S304" s="438"/>
      <c r="T304" s="161"/>
      <c r="U304" s="161"/>
      <c r="V304" s="161"/>
    </row>
    <row r="305" spans="1:22" ht="15.75" customHeight="1">
      <c r="A305" s="122" t="str">
        <f t="shared" si="32"/>
        <v>71050600000001</v>
      </c>
      <c r="B305" s="124" t="s">
        <v>439</v>
      </c>
      <c r="C305" s="117" t="s">
        <v>149</v>
      </c>
      <c r="D305" s="118" t="s">
        <v>157</v>
      </c>
      <c r="E305" s="119" t="s">
        <v>441</v>
      </c>
      <c r="F305" s="120" t="s">
        <v>441</v>
      </c>
      <c r="G305" s="129" t="s">
        <v>96</v>
      </c>
      <c r="H305" s="25"/>
      <c r="I305" s="25"/>
      <c r="J305" s="26"/>
      <c r="K305" s="26"/>
      <c r="L305" s="29" t="s">
        <v>125</v>
      </c>
      <c r="M305" s="12">
        <v>4239</v>
      </c>
      <c r="N305" s="183">
        <f t="shared" si="44"/>
        <v>0</v>
      </c>
      <c r="O305" s="183"/>
      <c r="P305" s="183"/>
      <c r="Q305" s="161"/>
      <c r="R305" s="161"/>
      <c r="S305" s="438"/>
      <c r="T305" s="161"/>
      <c r="U305" s="161"/>
      <c r="V305" s="161"/>
    </row>
    <row r="306" spans="1:22" s="156" customFormat="1" ht="25.5" customHeight="1">
      <c r="A306" s="122" t="str">
        <f t="shared" si="32"/>
        <v>71050601000000</v>
      </c>
      <c r="B306" s="124" t="s">
        <v>439</v>
      </c>
      <c r="C306" s="117" t="s">
        <v>149</v>
      </c>
      <c r="D306" s="118" t="s">
        <v>157</v>
      </c>
      <c r="E306" s="119" t="s">
        <v>106</v>
      </c>
      <c r="F306" s="120" t="s">
        <v>441</v>
      </c>
      <c r="G306" s="129" t="s">
        <v>440</v>
      </c>
      <c r="H306" s="25"/>
      <c r="I306" s="25"/>
      <c r="J306" s="26"/>
      <c r="K306" s="26"/>
      <c r="L306" s="29" t="s">
        <v>217</v>
      </c>
      <c r="M306" s="12">
        <v>4511</v>
      </c>
      <c r="N306" s="183">
        <f t="shared" si="44"/>
        <v>0</v>
      </c>
      <c r="O306" s="183"/>
      <c r="P306" s="183"/>
      <c r="Q306" s="161"/>
      <c r="R306" s="161"/>
      <c r="S306" s="438"/>
      <c r="T306" s="161"/>
      <c r="U306" s="161"/>
      <c r="V306" s="161"/>
    </row>
    <row r="307" spans="1:22" ht="36.75" customHeight="1">
      <c r="A307" s="122" t="str">
        <f t="shared" si="32"/>
        <v>71050601000001</v>
      </c>
      <c r="B307" s="124" t="s">
        <v>439</v>
      </c>
      <c r="C307" s="117" t="s">
        <v>149</v>
      </c>
      <c r="D307" s="118" t="s">
        <v>157</v>
      </c>
      <c r="E307" s="119" t="s">
        <v>106</v>
      </c>
      <c r="F307" s="120" t="s">
        <v>441</v>
      </c>
      <c r="G307" s="129" t="s">
        <v>96</v>
      </c>
      <c r="H307" s="146"/>
      <c r="I307" s="147"/>
      <c r="J307" s="148"/>
      <c r="K307" s="148"/>
      <c r="L307" s="27" t="s">
        <v>795</v>
      </c>
      <c r="M307" s="28"/>
      <c r="N307" s="197">
        <f>O307+P307</f>
        <v>0</v>
      </c>
      <c r="O307" s="197">
        <f>SUM(O308:O310)</f>
        <v>0</v>
      </c>
      <c r="P307" s="197">
        <f>SUM(P308:P310)</f>
        <v>0</v>
      </c>
      <c r="Q307" s="161"/>
      <c r="R307" s="161"/>
      <c r="S307" s="438"/>
      <c r="T307" s="161"/>
      <c r="U307" s="161"/>
      <c r="V307" s="161"/>
    </row>
    <row r="308" spans="1:22" s="115" customFormat="1" ht="15.75" customHeight="1">
      <c r="A308" s="122" t="str">
        <f t="shared" si="32"/>
        <v>71050601010000</v>
      </c>
      <c r="B308" s="124" t="s">
        <v>439</v>
      </c>
      <c r="C308" s="117" t="s">
        <v>149</v>
      </c>
      <c r="D308" s="118" t="s">
        <v>157</v>
      </c>
      <c r="E308" s="119" t="s">
        <v>106</v>
      </c>
      <c r="F308" s="120" t="s">
        <v>106</v>
      </c>
      <c r="G308" s="129" t="s">
        <v>440</v>
      </c>
      <c r="H308" s="25"/>
      <c r="I308" s="25"/>
      <c r="J308" s="26"/>
      <c r="K308" s="26"/>
      <c r="L308" s="29" t="s">
        <v>125</v>
      </c>
      <c r="M308" s="33">
        <v>4239</v>
      </c>
      <c r="N308" s="183">
        <f t="shared" si="44"/>
        <v>0</v>
      </c>
      <c r="O308" s="183"/>
      <c r="P308" s="183"/>
      <c r="Q308" s="161"/>
      <c r="R308" s="161"/>
      <c r="S308" s="438"/>
      <c r="T308" s="161"/>
      <c r="U308" s="161"/>
      <c r="V308" s="161"/>
    </row>
    <row r="309" spans="1:22" ht="15.75" customHeight="1">
      <c r="A309" s="122" t="str">
        <f t="shared" si="32"/>
        <v>71050601014213</v>
      </c>
      <c r="B309" s="124" t="s">
        <v>439</v>
      </c>
      <c r="C309" s="117" t="s">
        <v>149</v>
      </c>
      <c r="D309" s="118" t="s">
        <v>157</v>
      </c>
      <c r="E309" s="119" t="s">
        <v>106</v>
      </c>
      <c r="F309" s="120" t="s">
        <v>106</v>
      </c>
      <c r="G309" s="121">
        <v>4213</v>
      </c>
      <c r="H309" s="25"/>
      <c r="I309" s="25"/>
      <c r="J309" s="26"/>
      <c r="K309" s="26"/>
      <c r="L309" s="29" t="s">
        <v>142</v>
      </c>
      <c r="M309" s="12">
        <v>4251</v>
      </c>
      <c r="N309" s="183">
        <f t="shared" si="44"/>
        <v>0</v>
      </c>
      <c r="O309" s="183"/>
      <c r="P309" s="183"/>
      <c r="Q309" s="161"/>
      <c r="R309" s="161"/>
      <c r="S309" s="438"/>
      <c r="T309" s="161"/>
      <c r="U309" s="161"/>
      <c r="V309" s="161"/>
    </row>
    <row r="310" spans="1:22" ht="15.75" customHeight="1">
      <c r="A310" s="122" t="str">
        <f t="shared" si="32"/>
        <v>71050601014269</v>
      </c>
      <c r="B310" s="124" t="s">
        <v>439</v>
      </c>
      <c r="C310" s="117" t="s">
        <v>149</v>
      </c>
      <c r="D310" s="118" t="s">
        <v>157</v>
      </c>
      <c r="E310" s="119" t="s">
        <v>106</v>
      </c>
      <c r="F310" s="120" t="s">
        <v>106</v>
      </c>
      <c r="G310" s="121">
        <v>4269</v>
      </c>
      <c r="H310" s="25"/>
      <c r="I310" s="25"/>
      <c r="J310" s="26"/>
      <c r="K310" s="26"/>
      <c r="L310" s="29" t="s">
        <v>134</v>
      </c>
      <c r="M310" s="12">
        <v>4861</v>
      </c>
      <c r="N310" s="183">
        <f t="shared" si="44"/>
        <v>0</v>
      </c>
      <c r="O310" s="183"/>
      <c r="P310" s="183">
        <v>0</v>
      </c>
      <c r="Q310" s="161"/>
      <c r="R310" s="161"/>
      <c r="S310" s="438"/>
      <c r="T310" s="161"/>
      <c r="U310" s="161"/>
      <c r="V310" s="161"/>
    </row>
    <row r="311" spans="1:22" ht="24" customHeight="1">
      <c r="A311" s="122" t="str">
        <f t="shared" si="32"/>
        <v>71050601014638</v>
      </c>
      <c r="B311" s="124" t="s">
        <v>439</v>
      </c>
      <c r="C311" s="117" t="s">
        <v>149</v>
      </c>
      <c r="D311" s="118" t="s">
        <v>157</v>
      </c>
      <c r="E311" s="119" t="s">
        <v>106</v>
      </c>
      <c r="F311" s="120" t="s">
        <v>106</v>
      </c>
      <c r="G311" s="121">
        <v>4638</v>
      </c>
      <c r="H311" s="146"/>
      <c r="I311" s="147"/>
      <c r="J311" s="148"/>
      <c r="K311" s="148"/>
      <c r="L311" s="27" t="s">
        <v>883</v>
      </c>
      <c r="M311" s="28"/>
      <c r="N311" s="197">
        <f>O311+P311</f>
        <v>0</v>
      </c>
      <c r="O311" s="197">
        <f>SUM(O312:O313)</f>
        <v>0</v>
      </c>
      <c r="P311" s="197">
        <f>SUM(P312:P313)</f>
        <v>0</v>
      </c>
      <c r="Q311" s="161"/>
      <c r="R311" s="161"/>
      <c r="S311" s="438"/>
      <c r="T311" s="161"/>
      <c r="U311" s="161"/>
      <c r="V311" s="161"/>
    </row>
    <row r="312" spans="1:22" ht="15.75" customHeight="1">
      <c r="A312" s="122" t="str">
        <f t="shared" ref="A312" si="53">CONCATENATE(B312,C312,D312,E312,F312,G312)</f>
        <v>71040901058111</v>
      </c>
      <c r="B312" s="124" t="s">
        <v>439</v>
      </c>
      <c r="C312" s="117" t="s">
        <v>155</v>
      </c>
      <c r="D312" s="118" t="s">
        <v>187</v>
      </c>
      <c r="E312" s="119" t="s">
        <v>106</v>
      </c>
      <c r="F312" s="120" t="s">
        <v>149</v>
      </c>
      <c r="G312" s="121">
        <v>8111</v>
      </c>
      <c r="H312" s="25"/>
      <c r="I312" s="25"/>
      <c r="J312" s="26"/>
      <c r="K312" s="26"/>
      <c r="L312" s="29" t="s">
        <v>114</v>
      </c>
      <c r="M312" s="33">
        <v>4212</v>
      </c>
      <c r="N312" s="183">
        <f t="shared" ref="N312" si="54">O312+P312</f>
        <v>0</v>
      </c>
      <c r="O312" s="183"/>
      <c r="P312" s="183"/>
      <c r="Q312" s="161"/>
      <c r="R312" s="161"/>
      <c r="S312" s="438"/>
      <c r="T312" s="161"/>
      <c r="U312" s="161"/>
      <c r="V312" s="161"/>
    </row>
    <row r="313" spans="1:22" ht="15.75" customHeight="1">
      <c r="A313" s="122" t="str">
        <f t="shared" si="32"/>
        <v>71050601015113</v>
      </c>
      <c r="B313" s="124" t="s">
        <v>439</v>
      </c>
      <c r="C313" s="117" t="s">
        <v>149</v>
      </c>
      <c r="D313" s="118" t="s">
        <v>157</v>
      </c>
      <c r="E313" s="119" t="s">
        <v>106</v>
      </c>
      <c r="F313" s="120" t="s">
        <v>106</v>
      </c>
      <c r="G313" s="121">
        <v>5113</v>
      </c>
      <c r="H313" s="25"/>
      <c r="I313" s="25"/>
      <c r="J313" s="26"/>
      <c r="K313" s="26"/>
      <c r="L313" s="29" t="s">
        <v>137</v>
      </c>
      <c r="M313" s="12">
        <v>5129</v>
      </c>
      <c r="N313" s="183">
        <f t="shared" si="44"/>
        <v>0</v>
      </c>
      <c r="O313" s="183"/>
      <c r="P313" s="183"/>
      <c r="Q313" s="161"/>
      <c r="R313" s="161"/>
      <c r="S313" s="438"/>
      <c r="T313" s="161"/>
      <c r="U313" s="161"/>
      <c r="V313" s="161"/>
    </row>
    <row r="314" spans="1:22" s="115" customFormat="1" ht="25.5" customHeight="1">
      <c r="A314" s="122" t="str">
        <f t="shared" si="32"/>
        <v>71050601020000</v>
      </c>
      <c r="B314" s="124" t="s">
        <v>439</v>
      </c>
      <c r="C314" s="117" t="s">
        <v>149</v>
      </c>
      <c r="D314" s="118" t="s">
        <v>157</v>
      </c>
      <c r="E314" s="119" t="s">
        <v>106</v>
      </c>
      <c r="F314" s="120" t="s">
        <v>140</v>
      </c>
      <c r="G314" s="129" t="s">
        <v>440</v>
      </c>
      <c r="H314" s="146"/>
      <c r="I314" s="147"/>
      <c r="J314" s="148"/>
      <c r="K314" s="148"/>
      <c r="L314" s="27" t="s">
        <v>884</v>
      </c>
      <c r="M314" s="28"/>
      <c r="N314" s="197">
        <f>O314+P314</f>
        <v>0</v>
      </c>
      <c r="O314" s="197">
        <f>SUM(O315:O316)</f>
        <v>0</v>
      </c>
      <c r="P314" s="197">
        <f>SUM(P315:P316)</f>
        <v>0</v>
      </c>
      <c r="Q314" s="161"/>
      <c r="R314" s="161"/>
      <c r="S314" s="438"/>
      <c r="T314" s="161"/>
      <c r="U314" s="161"/>
      <c r="V314" s="161"/>
    </row>
    <row r="315" spans="1:22" s="115" customFormat="1" ht="15.75" customHeight="1">
      <c r="A315" s="122" t="str">
        <f t="shared" si="32"/>
        <v>71050601050000</v>
      </c>
      <c r="B315" s="124" t="s">
        <v>439</v>
      </c>
      <c r="C315" s="117" t="s">
        <v>149</v>
      </c>
      <c r="D315" s="118" t="s">
        <v>157</v>
      </c>
      <c r="E315" s="119" t="s">
        <v>106</v>
      </c>
      <c r="F315" s="120" t="s">
        <v>149</v>
      </c>
      <c r="G315" s="129" t="s">
        <v>440</v>
      </c>
      <c r="H315" s="25"/>
      <c r="I315" s="25"/>
      <c r="J315" s="26"/>
      <c r="K315" s="26"/>
      <c r="L315" s="29"/>
      <c r="M315" s="33"/>
      <c r="N315" s="183">
        <f t="shared" ref="N315" si="55">O315+P315</f>
        <v>0</v>
      </c>
      <c r="O315" s="183"/>
      <c r="P315" s="183"/>
      <c r="Q315" s="161"/>
      <c r="R315" s="161"/>
      <c r="S315" s="438"/>
      <c r="T315" s="161"/>
      <c r="U315" s="161"/>
      <c r="V315" s="161"/>
    </row>
    <row r="316" spans="1:22" ht="16.2">
      <c r="B316" s="124"/>
      <c r="G316" s="129"/>
      <c r="H316" s="25"/>
      <c r="I316" s="25"/>
      <c r="J316" s="26"/>
      <c r="K316" s="26"/>
      <c r="L316" s="30" t="s">
        <v>173</v>
      </c>
      <c r="M316" s="31">
        <v>5112</v>
      </c>
      <c r="N316" s="183">
        <f t="shared" ref="N316" si="56">O316+P316</f>
        <v>0</v>
      </c>
      <c r="O316" s="183"/>
      <c r="P316" s="183"/>
      <c r="Q316" s="161"/>
      <c r="R316" s="161"/>
      <c r="S316" s="438"/>
      <c r="T316" s="161"/>
      <c r="U316" s="161"/>
      <c r="V316" s="161"/>
    </row>
    <row r="317" spans="1:22" s="115" customFormat="1" ht="25.5" customHeight="1">
      <c r="A317" s="122" t="str">
        <f t="shared" ref="A317:A318" si="57">CONCATENATE(B317,C317,D317,E317,F317,G317)</f>
        <v>71050601020000</v>
      </c>
      <c r="B317" s="124" t="s">
        <v>439</v>
      </c>
      <c r="C317" s="117" t="s">
        <v>149</v>
      </c>
      <c r="D317" s="118" t="s">
        <v>157</v>
      </c>
      <c r="E317" s="119" t="s">
        <v>106</v>
      </c>
      <c r="F317" s="120" t="s">
        <v>140</v>
      </c>
      <c r="G317" s="129" t="s">
        <v>440</v>
      </c>
      <c r="H317" s="146"/>
      <c r="I317" s="147"/>
      <c r="J317" s="148"/>
      <c r="K317" s="148"/>
      <c r="L317" s="27" t="s">
        <v>910</v>
      </c>
      <c r="M317" s="28"/>
      <c r="N317" s="197">
        <f>O317+P317</f>
        <v>0</v>
      </c>
      <c r="O317" s="197">
        <f>SUM(O318)</f>
        <v>0</v>
      </c>
      <c r="P317" s="197">
        <f>SUM(P318)</f>
        <v>0</v>
      </c>
      <c r="Q317" s="161"/>
      <c r="R317" s="161"/>
      <c r="S317" s="438"/>
      <c r="T317" s="161"/>
      <c r="U317" s="161"/>
      <c r="V317" s="161"/>
    </row>
    <row r="318" spans="1:22" s="115" customFormat="1" ht="15.75" customHeight="1">
      <c r="A318" s="122" t="str">
        <f t="shared" si="57"/>
        <v>71050601050000</v>
      </c>
      <c r="B318" s="124" t="s">
        <v>439</v>
      </c>
      <c r="C318" s="117" t="s">
        <v>149</v>
      </c>
      <c r="D318" s="118" t="s">
        <v>157</v>
      </c>
      <c r="E318" s="119" t="s">
        <v>106</v>
      </c>
      <c r="F318" s="120" t="s">
        <v>149</v>
      </c>
      <c r="G318" s="129" t="s">
        <v>440</v>
      </c>
      <c r="H318" s="25"/>
      <c r="I318" s="25"/>
      <c r="J318" s="26"/>
      <c r="K318" s="26"/>
      <c r="L318" s="29" t="s">
        <v>217</v>
      </c>
      <c r="M318" s="12">
        <v>4511</v>
      </c>
      <c r="N318" s="183">
        <f t="shared" ref="N318" si="58">O318+P318</f>
        <v>0</v>
      </c>
      <c r="O318" s="183"/>
      <c r="P318" s="183"/>
      <c r="Q318" s="161"/>
      <c r="R318" s="161"/>
      <c r="S318" s="438"/>
      <c r="T318" s="161"/>
      <c r="U318" s="161"/>
      <c r="V318" s="161"/>
    </row>
    <row r="319" spans="1:22" s="115" customFormat="1" ht="25.95" customHeight="1">
      <c r="A319" s="122" t="str">
        <f t="shared" si="32"/>
        <v>71050601050000</v>
      </c>
      <c r="B319" s="124" t="s">
        <v>439</v>
      </c>
      <c r="C319" s="117" t="s">
        <v>149</v>
      </c>
      <c r="D319" s="118" t="s">
        <v>157</v>
      </c>
      <c r="E319" s="119" t="s">
        <v>106</v>
      </c>
      <c r="F319" s="120" t="s">
        <v>149</v>
      </c>
      <c r="G319" s="129" t="s">
        <v>440</v>
      </c>
      <c r="H319" s="173">
        <v>2500</v>
      </c>
      <c r="I319" s="212" t="s">
        <v>149</v>
      </c>
      <c r="J319" s="213">
        <v>0</v>
      </c>
      <c r="K319" s="213">
        <v>0</v>
      </c>
      <c r="L319" s="162" t="s">
        <v>231</v>
      </c>
      <c r="M319" s="174"/>
      <c r="N319" s="163">
        <f>+N321+N362+N370+N377</f>
        <v>0</v>
      </c>
      <c r="O319" s="163">
        <f>+O321+O362+O370+O377</f>
        <v>0</v>
      </c>
      <c r="P319" s="163">
        <f>+P321+P362+P370+P377</f>
        <v>0</v>
      </c>
      <c r="Q319" s="161"/>
      <c r="R319" s="161"/>
      <c r="S319" s="438"/>
      <c r="T319" s="161"/>
      <c r="U319" s="161"/>
      <c r="V319" s="161"/>
    </row>
    <row r="320" spans="1:22" ht="15.75" customHeight="1">
      <c r="A320" s="122" t="str">
        <f t="shared" si="32"/>
        <v>71050601054861</v>
      </c>
      <c r="B320" s="124" t="s">
        <v>439</v>
      </c>
      <c r="C320" s="117" t="s">
        <v>149</v>
      </c>
      <c r="D320" s="118" t="s">
        <v>157</v>
      </c>
      <c r="E320" s="119" t="s">
        <v>106</v>
      </c>
      <c r="F320" s="120" t="s">
        <v>149</v>
      </c>
      <c r="G320" s="121">
        <v>4861</v>
      </c>
      <c r="H320" s="25"/>
      <c r="I320" s="18"/>
      <c r="J320" s="19"/>
      <c r="K320" s="19"/>
      <c r="L320" s="30" t="s">
        <v>108</v>
      </c>
      <c r="M320" s="31"/>
      <c r="N320" s="190"/>
      <c r="O320" s="190"/>
      <c r="P320" s="190"/>
      <c r="Q320" s="161"/>
      <c r="R320" s="161"/>
      <c r="S320" s="438"/>
      <c r="T320" s="161"/>
      <c r="U320" s="161"/>
      <c r="V320" s="161"/>
    </row>
    <row r="321" spans="1:239" s="182" customFormat="1" ht="30" customHeight="1">
      <c r="A321" s="122" t="str">
        <f t="shared" si="32"/>
        <v>71060000000000</v>
      </c>
      <c r="B321" s="124" t="s">
        <v>439</v>
      </c>
      <c r="C321" s="117" t="s">
        <v>157</v>
      </c>
      <c r="D321" s="118" t="s">
        <v>441</v>
      </c>
      <c r="E321" s="119" t="s">
        <v>441</v>
      </c>
      <c r="F321" s="120" t="s">
        <v>441</v>
      </c>
      <c r="G321" s="129" t="s">
        <v>440</v>
      </c>
      <c r="H321" s="175">
        <v>2510</v>
      </c>
      <c r="I321" s="166" t="s">
        <v>149</v>
      </c>
      <c r="J321" s="167">
        <v>1</v>
      </c>
      <c r="K321" s="167">
        <v>0</v>
      </c>
      <c r="L321" s="168" t="s">
        <v>232</v>
      </c>
      <c r="M321" s="176"/>
      <c r="N321" s="188">
        <f>+N323</f>
        <v>0</v>
      </c>
      <c r="O321" s="188">
        <f>+O323</f>
        <v>0</v>
      </c>
      <c r="P321" s="188">
        <f>+P323</f>
        <v>0</v>
      </c>
      <c r="Q321" s="161"/>
      <c r="R321" s="161"/>
      <c r="S321" s="438"/>
      <c r="T321" s="161"/>
      <c r="U321" s="161"/>
      <c r="V321" s="161"/>
    </row>
    <row r="322" spans="1:239" ht="15.75" customHeight="1">
      <c r="A322" s="122" t="str">
        <f t="shared" si="32"/>
        <v>71060000000001</v>
      </c>
      <c r="B322" s="124" t="s">
        <v>439</v>
      </c>
      <c r="C322" s="117" t="s">
        <v>157</v>
      </c>
      <c r="D322" s="118" t="s">
        <v>441</v>
      </c>
      <c r="E322" s="119" t="s">
        <v>441</v>
      </c>
      <c r="F322" s="120" t="s">
        <v>441</v>
      </c>
      <c r="G322" s="129" t="s">
        <v>96</v>
      </c>
      <c r="H322" s="17"/>
      <c r="I322" s="18"/>
      <c r="J322" s="19"/>
      <c r="K322" s="19"/>
      <c r="L322" s="30" t="s">
        <v>110</v>
      </c>
      <c r="M322" s="31"/>
      <c r="N322" s="190"/>
      <c r="O322" s="190"/>
      <c r="P322" s="190"/>
      <c r="Q322" s="161"/>
      <c r="R322" s="161"/>
      <c r="S322" s="438"/>
      <c r="T322" s="161"/>
      <c r="U322" s="161"/>
      <c r="V322" s="161"/>
      <c r="W322" s="179"/>
      <c r="AE322" s="179"/>
      <c r="AF322" s="179"/>
      <c r="AG322" s="179"/>
      <c r="AH322" s="179"/>
      <c r="AI322" s="179"/>
      <c r="AQ322" s="179"/>
      <c r="AR322" s="179"/>
      <c r="AS322" s="179"/>
      <c r="AT322" s="179"/>
      <c r="AU322" s="179"/>
      <c r="BC322" s="179"/>
      <c r="BD322" s="179"/>
      <c r="BE322" s="179"/>
      <c r="BF322" s="179"/>
      <c r="BG322" s="179"/>
      <c r="BO322" s="179"/>
      <c r="BP322" s="179"/>
      <c r="BQ322" s="179"/>
      <c r="BR322" s="179"/>
      <c r="BS322" s="179"/>
      <c r="CA322" s="179"/>
      <c r="CB322" s="179"/>
      <c r="CC322" s="179"/>
      <c r="CD322" s="179"/>
      <c r="CE322" s="179"/>
      <c r="CM322" s="179"/>
      <c r="CN322" s="179"/>
      <c r="CO322" s="179"/>
      <c r="CP322" s="179"/>
      <c r="CQ322" s="179"/>
      <c r="CY322" s="179"/>
      <c r="CZ322" s="179"/>
      <c r="DA322" s="179"/>
      <c r="DB322" s="179"/>
      <c r="DC322" s="179"/>
      <c r="DK322" s="179"/>
      <c r="DL322" s="179"/>
      <c r="DM322" s="179"/>
      <c r="DN322" s="179"/>
      <c r="DO322" s="179"/>
      <c r="DW322" s="179"/>
      <c r="DX322" s="179"/>
      <c r="DY322" s="179"/>
      <c r="DZ322" s="179"/>
      <c r="EA322" s="179"/>
      <c r="EI322" s="179"/>
      <c r="EJ322" s="179"/>
      <c r="EK322" s="179"/>
      <c r="EL322" s="179"/>
      <c r="EM322" s="179"/>
      <c r="EU322" s="179"/>
      <c r="EV322" s="179"/>
      <c r="EW322" s="179"/>
      <c r="EX322" s="179"/>
      <c r="EY322" s="179"/>
      <c r="FG322" s="179"/>
      <c r="FH322" s="179"/>
      <c r="FI322" s="179"/>
      <c r="FJ322" s="179"/>
      <c r="FK322" s="179"/>
      <c r="FS322" s="179"/>
      <c r="FT322" s="179"/>
      <c r="FU322" s="179"/>
      <c r="FV322" s="179"/>
      <c r="FW322" s="179"/>
      <c r="GE322" s="179"/>
      <c r="GF322" s="179"/>
      <c r="GG322" s="179"/>
      <c r="GH322" s="179"/>
      <c r="GI322" s="179"/>
      <c r="GQ322" s="179"/>
      <c r="GR322" s="179"/>
      <c r="GS322" s="179"/>
      <c r="GT322" s="179"/>
      <c r="GU322" s="179"/>
      <c r="HC322" s="179"/>
      <c r="HD322" s="179"/>
      <c r="HE322" s="179"/>
      <c r="HF322" s="179"/>
      <c r="HG322" s="179"/>
      <c r="HO322" s="179"/>
      <c r="HP322" s="179"/>
      <c r="HQ322" s="179"/>
      <c r="HR322" s="179"/>
      <c r="HS322" s="179"/>
      <c r="IA322" s="179"/>
      <c r="IB322" s="179"/>
      <c r="IC322" s="179"/>
      <c r="ID322" s="179"/>
      <c r="IE322" s="179"/>
    </row>
    <row r="323" spans="1:239" s="170" customFormat="1" ht="15.75" customHeight="1">
      <c r="A323" s="122" t="str">
        <f t="shared" si="32"/>
        <v>71060100000000</v>
      </c>
      <c r="B323" s="124" t="s">
        <v>439</v>
      </c>
      <c r="C323" s="117" t="s">
        <v>157</v>
      </c>
      <c r="D323" s="118" t="s">
        <v>106</v>
      </c>
      <c r="E323" s="119" t="s">
        <v>441</v>
      </c>
      <c r="F323" s="120" t="s">
        <v>441</v>
      </c>
      <c r="G323" s="129" t="s">
        <v>440</v>
      </c>
      <c r="H323" s="151">
        <v>2511</v>
      </c>
      <c r="I323" s="152" t="s">
        <v>149</v>
      </c>
      <c r="J323" s="153">
        <v>1</v>
      </c>
      <c r="K323" s="153">
        <v>1</v>
      </c>
      <c r="L323" s="154" t="s">
        <v>232</v>
      </c>
      <c r="M323" s="155"/>
      <c r="N323" s="192">
        <f>+N325+N335+N337+N360</f>
        <v>0</v>
      </c>
      <c r="O323" s="192">
        <f t="shared" ref="O323:P323" si="59">+O325+O335+O337+O360</f>
        <v>0</v>
      </c>
      <c r="P323" s="192">
        <f t="shared" si="59"/>
        <v>0</v>
      </c>
      <c r="Q323" s="161"/>
      <c r="R323" s="161"/>
      <c r="S323" s="438"/>
      <c r="T323" s="161"/>
      <c r="U323" s="161"/>
      <c r="V323" s="161"/>
    </row>
    <row r="324" spans="1:239" ht="15.75" customHeight="1">
      <c r="A324" s="122" t="str">
        <f t="shared" si="32"/>
        <v>71060100000001</v>
      </c>
      <c r="B324" s="124" t="s">
        <v>439</v>
      </c>
      <c r="C324" s="117" t="s">
        <v>157</v>
      </c>
      <c r="D324" s="118" t="s">
        <v>106</v>
      </c>
      <c r="E324" s="119" t="s">
        <v>441</v>
      </c>
      <c r="F324" s="120" t="s">
        <v>441</v>
      </c>
      <c r="G324" s="129" t="s">
        <v>96</v>
      </c>
      <c r="H324" s="17"/>
      <c r="I324" s="25"/>
      <c r="J324" s="26"/>
      <c r="K324" s="26"/>
      <c r="L324" s="30" t="s">
        <v>108</v>
      </c>
      <c r="M324" s="31"/>
      <c r="N324" s="190"/>
      <c r="O324" s="190"/>
      <c r="P324" s="190"/>
      <c r="Q324" s="161"/>
      <c r="R324" s="161"/>
      <c r="S324" s="438"/>
      <c r="T324" s="161"/>
      <c r="U324" s="161"/>
      <c r="V324" s="161"/>
    </row>
    <row r="325" spans="1:239" s="156" customFormat="1" ht="15.75" customHeight="1">
      <c r="A325" s="122" t="str">
        <f t="shared" si="32"/>
        <v>71060101000000</v>
      </c>
      <c r="B325" s="124" t="s">
        <v>439</v>
      </c>
      <c r="C325" s="117" t="s">
        <v>157</v>
      </c>
      <c r="D325" s="118" t="s">
        <v>106</v>
      </c>
      <c r="E325" s="119" t="s">
        <v>106</v>
      </c>
      <c r="F325" s="120" t="s">
        <v>441</v>
      </c>
      <c r="G325" s="129" t="s">
        <v>440</v>
      </c>
      <c r="H325" s="146"/>
      <c r="I325" s="147"/>
      <c r="J325" s="148"/>
      <c r="K325" s="148"/>
      <c r="L325" s="27" t="s">
        <v>233</v>
      </c>
      <c r="M325" s="28"/>
      <c r="N325" s="197">
        <f>O325+P325</f>
        <v>0</v>
      </c>
      <c r="O325" s="197">
        <f>SUM(O326:O334)</f>
        <v>0</v>
      </c>
      <c r="P325" s="197">
        <f>SUM(P326:P334)</f>
        <v>0</v>
      </c>
      <c r="Q325" s="161"/>
      <c r="R325" s="161"/>
      <c r="S325" s="438"/>
      <c r="T325" s="161"/>
      <c r="U325" s="161"/>
      <c r="V325" s="161"/>
    </row>
    <row r="326" spans="1:239" ht="15.75" customHeight="1">
      <c r="A326" s="122" t="str">
        <f t="shared" si="32"/>
        <v>71060101000001</v>
      </c>
      <c r="B326" s="124" t="s">
        <v>439</v>
      </c>
      <c r="C326" s="117" t="s">
        <v>157</v>
      </c>
      <c r="D326" s="118" t="s">
        <v>106</v>
      </c>
      <c r="E326" s="119" t="s">
        <v>106</v>
      </c>
      <c r="F326" s="120" t="s">
        <v>441</v>
      </c>
      <c r="G326" s="129" t="s">
        <v>96</v>
      </c>
      <c r="H326" s="25"/>
      <c r="I326" s="25"/>
      <c r="J326" s="26"/>
      <c r="K326" s="26"/>
      <c r="L326" s="30" t="s">
        <v>115</v>
      </c>
      <c r="M326" s="31">
        <v>4213</v>
      </c>
      <c r="N326" s="183">
        <f t="shared" ref="N326:N336" si="60">O326+P326</f>
        <v>0</v>
      </c>
      <c r="O326" s="183"/>
      <c r="P326" s="183"/>
      <c r="Q326" s="161"/>
      <c r="R326" s="161"/>
      <c r="S326" s="438"/>
      <c r="T326" s="161"/>
      <c r="U326" s="161"/>
      <c r="V326" s="161"/>
    </row>
    <row r="327" spans="1:239" ht="15.75" customHeight="1">
      <c r="A327" s="122" t="str">
        <f t="shared" ref="A327" si="61">CONCATENATE(B327,C327,D327,E327,F327,G327)</f>
        <v>71050601014213</v>
      </c>
      <c r="B327" s="124" t="s">
        <v>439</v>
      </c>
      <c r="C327" s="117" t="s">
        <v>149</v>
      </c>
      <c r="D327" s="118" t="s">
        <v>157</v>
      </c>
      <c r="E327" s="119" t="s">
        <v>106</v>
      </c>
      <c r="F327" s="120" t="s">
        <v>106</v>
      </c>
      <c r="G327" s="121">
        <v>4213</v>
      </c>
      <c r="H327" s="25"/>
      <c r="I327" s="25"/>
      <c r="J327" s="26"/>
      <c r="K327" s="26"/>
      <c r="L327" s="29" t="s">
        <v>142</v>
      </c>
      <c r="M327" s="12">
        <v>4251</v>
      </c>
      <c r="N327" s="183">
        <f t="shared" si="60"/>
        <v>0</v>
      </c>
      <c r="O327" s="183"/>
      <c r="P327" s="183"/>
      <c r="Q327" s="161"/>
      <c r="R327" s="161"/>
      <c r="S327" s="438"/>
      <c r="T327" s="161"/>
      <c r="U327" s="161"/>
      <c r="V327" s="161"/>
    </row>
    <row r="328" spans="1:239" s="115" customFormat="1" ht="15.75" customHeight="1">
      <c r="A328" s="122" t="str">
        <f t="shared" si="32"/>
        <v>71060101010000</v>
      </c>
      <c r="B328" s="124" t="s">
        <v>439</v>
      </c>
      <c r="C328" s="117" t="s">
        <v>157</v>
      </c>
      <c r="D328" s="118" t="s">
        <v>106</v>
      </c>
      <c r="E328" s="119" t="s">
        <v>106</v>
      </c>
      <c r="F328" s="120" t="s">
        <v>106</v>
      </c>
      <c r="G328" s="129" t="s">
        <v>440</v>
      </c>
      <c r="H328" s="25"/>
      <c r="I328" s="25"/>
      <c r="J328" s="26"/>
      <c r="K328" s="26"/>
      <c r="L328" s="32" t="s">
        <v>130</v>
      </c>
      <c r="M328" s="48">
        <v>4267</v>
      </c>
      <c r="N328" s="183">
        <f t="shared" si="60"/>
        <v>0</v>
      </c>
      <c r="O328" s="183"/>
      <c r="P328" s="183"/>
      <c r="Q328" s="161"/>
      <c r="R328" s="161"/>
      <c r="S328" s="438"/>
      <c r="T328" s="161"/>
      <c r="U328" s="161"/>
      <c r="V328" s="161"/>
    </row>
    <row r="329" spans="1:239" ht="15.75" customHeight="1">
      <c r="A329" s="122" t="str">
        <f t="shared" si="32"/>
        <v>71060101014639</v>
      </c>
      <c r="B329" s="124" t="s">
        <v>439</v>
      </c>
      <c r="C329" s="117" t="s">
        <v>157</v>
      </c>
      <c r="D329" s="118" t="s">
        <v>106</v>
      </c>
      <c r="E329" s="119" t="s">
        <v>106</v>
      </c>
      <c r="F329" s="120" t="s">
        <v>106</v>
      </c>
      <c r="G329" s="121">
        <v>4639</v>
      </c>
      <c r="H329" s="25"/>
      <c r="I329" s="25"/>
      <c r="J329" s="26"/>
      <c r="K329" s="26"/>
      <c r="L329" s="32"/>
      <c r="M329" s="48"/>
      <c r="N329" s="183">
        <f t="shared" si="60"/>
        <v>0</v>
      </c>
      <c r="O329" s="183"/>
      <c r="P329" s="183"/>
      <c r="Q329" s="161"/>
      <c r="R329" s="161"/>
      <c r="S329" s="438"/>
      <c r="T329" s="161"/>
      <c r="U329" s="161"/>
      <c r="V329" s="161"/>
    </row>
    <row r="330" spans="1:239" ht="15.75" customHeight="1">
      <c r="A330" s="122" t="str">
        <f t="shared" ref="A330:A391" si="62">CONCATENATE(B330,C330,D330,E330,F330,G330)</f>
        <v>71060101014861</v>
      </c>
      <c r="B330" s="124" t="s">
        <v>439</v>
      </c>
      <c r="C330" s="117" t="s">
        <v>157</v>
      </c>
      <c r="D330" s="118" t="s">
        <v>106</v>
      </c>
      <c r="E330" s="119" t="s">
        <v>106</v>
      </c>
      <c r="F330" s="120" t="s">
        <v>106</v>
      </c>
      <c r="G330" s="121">
        <v>4861</v>
      </c>
      <c r="H330" s="25"/>
      <c r="I330" s="25"/>
      <c r="J330" s="26"/>
      <c r="K330" s="26"/>
      <c r="L330" s="29" t="s">
        <v>348</v>
      </c>
      <c r="M330" s="31">
        <v>4729</v>
      </c>
      <c r="N330" s="183">
        <f t="shared" si="60"/>
        <v>0</v>
      </c>
      <c r="O330" s="183"/>
      <c r="P330" s="183"/>
      <c r="Q330" s="161"/>
      <c r="R330" s="161"/>
      <c r="S330" s="438"/>
      <c r="T330" s="161"/>
      <c r="U330" s="161"/>
      <c r="V330" s="161"/>
    </row>
    <row r="331" spans="1:239" ht="15.75" customHeight="1">
      <c r="B331" s="124"/>
      <c r="H331" s="25"/>
      <c r="I331" s="25"/>
      <c r="J331" s="26"/>
      <c r="K331" s="26"/>
      <c r="L331" s="30" t="s">
        <v>173</v>
      </c>
      <c r="M331" s="31">
        <v>5112</v>
      </c>
      <c r="N331" s="183">
        <f t="shared" si="60"/>
        <v>0</v>
      </c>
      <c r="O331" s="183"/>
      <c r="P331" s="183"/>
      <c r="Q331" s="161"/>
      <c r="R331" s="161"/>
      <c r="S331" s="438"/>
      <c r="T331" s="161"/>
      <c r="U331" s="161"/>
      <c r="V331" s="161"/>
    </row>
    <row r="332" spans="1:239" s="115" customFormat="1" ht="15.75" customHeight="1">
      <c r="A332" s="122" t="str">
        <f t="shared" si="62"/>
        <v>71060101020000</v>
      </c>
      <c r="B332" s="124" t="s">
        <v>439</v>
      </c>
      <c r="C332" s="117" t="s">
        <v>157</v>
      </c>
      <c r="D332" s="118" t="s">
        <v>106</v>
      </c>
      <c r="E332" s="119" t="s">
        <v>106</v>
      </c>
      <c r="F332" s="120" t="s">
        <v>140</v>
      </c>
      <c r="G332" s="129" t="s">
        <v>440</v>
      </c>
      <c r="H332" s="25"/>
      <c r="I332" s="25"/>
      <c r="J332" s="26"/>
      <c r="K332" s="26"/>
      <c r="L332" s="29" t="s">
        <v>174</v>
      </c>
      <c r="M332" s="12">
        <v>5113</v>
      </c>
      <c r="N332" s="183">
        <f t="shared" si="60"/>
        <v>0</v>
      </c>
      <c r="O332" s="183"/>
      <c r="P332" s="183"/>
      <c r="Q332" s="161"/>
      <c r="R332" s="161"/>
      <c r="S332" s="438"/>
      <c r="T332" s="161"/>
      <c r="U332" s="161"/>
      <c r="V332" s="161"/>
    </row>
    <row r="333" spans="1:239" ht="25.5" customHeight="1">
      <c r="A333" s="122" t="str">
        <f t="shared" si="62"/>
        <v>71060101024819</v>
      </c>
      <c r="B333" s="124" t="s">
        <v>439</v>
      </c>
      <c r="C333" s="117" t="s">
        <v>157</v>
      </c>
      <c r="D333" s="118" t="s">
        <v>106</v>
      </c>
      <c r="E333" s="119" t="s">
        <v>106</v>
      </c>
      <c r="F333" s="120" t="s">
        <v>140</v>
      </c>
      <c r="G333" s="121">
        <v>4819</v>
      </c>
      <c r="H333" s="25"/>
      <c r="I333" s="25"/>
      <c r="J333" s="26"/>
      <c r="K333" s="26"/>
      <c r="L333" s="29" t="s">
        <v>135</v>
      </c>
      <c r="M333" s="12">
        <v>5121</v>
      </c>
      <c r="N333" s="183">
        <f t="shared" si="60"/>
        <v>0</v>
      </c>
      <c r="O333" s="183"/>
      <c r="P333" s="183"/>
      <c r="Q333" s="161"/>
      <c r="R333" s="161"/>
      <c r="S333" s="438"/>
      <c r="T333" s="161"/>
      <c r="U333" s="161"/>
      <c r="V333" s="161"/>
    </row>
    <row r="334" spans="1:239" ht="15.75" customHeight="1">
      <c r="A334" s="122" t="str">
        <f t="shared" si="62"/>
        <v>71060101025111</v>
      </c>
      <c r="B334" s="124" t="s">
        <v>439</v>
      </c>
      <c r="C334" s="117" t="s">
        <v>157</v>
      </c>
      <c r="D334" s="118" t="s">
        <v>106</v>
      </c>
      <c r="E334" s="119" t="s">
        <v>106</v>
      </c>
      <c r="F334" s="120" t="s">
        <v>140</v>
      </c>
      <c r="G334" s="121">
        <v>5111</v>
      </c>
      <c r="H334" s="25"/>
      <c r="I334" s="25"/>
      <c r="J334" s="26"/>
      <c r="K334" s="26"/>
      <c r="L334" s="29" t="s">
        <v>137</v>
      </c>
      <c r="M334" s="12">
        <v>5129</v>
      </c>
      <c r="N334" s="183">
        <f t="shared" si="60"/>
        <v>0</v>
      </c>
      <c r="O334" s="183"/>
      <c r="P334" s="183"/>
      <c r="Q334" s="161"/>
      <c r="R334" s="161"/>
      <c r="S334" s="438"/>
      <c r="T334" s="161"/>
      <c r="U334" s="161"/>
      <c r="V334" s="161"/>
    </row>
    <row r="335" spans="1:239" ht="15.75" customHeight="1">
      <c r="A335" s="122" t="str">
        <f t="shared" si="62"/>
        <v>71060101025112</v>
      </c>
      <c r="B335" s="124" t="s">
        <v>439</v>
      </c>
      <c r="C335" s="117" t="s">
        <v>157</v>
      </c>
      <c r="D335" s="118" t="s">
        <v>106</v>
      </c>
      <c r="E335" s="119" t="s">
        <v>106</v>
      </c>
      <c r="F335" s="120" t="s">
        <v>140</v>
      </c>
      <c r="G335" s="121">
        <v>5112</v>
      </c>
      <c r="H335" s="146"/>
      <c r="I335" s="147"/>
      <c r="J335" s="148"/>
      <c r="K335" s="148"/>
      <c r="L335" s="27" t="s">
        <v>234</v>
      </c>
      <c r="M335" s="28"/>
      <c r="N335" s="197">
        <f>O335+P335</f>
        <v>0</v>
      </c>
      <c r="O335" s="197">
        <f>SUM(O336)</f>
        <v>0</v>
      </c>
      <c r="P335" s="197">
        <f>SUM(P336)</f>
        <v>0</v>
      </c>
      <c r="Q335" s="161"/>
      <c r="R335" s="161"/>
      <c r="S335" s="438"/>
      <c r="T335" s="161"/>
      <c r="U335" s="161"/>
      <c r="V335" s="161"/>
    </row>
    <row r="336" spans="1:239" ht="15.75" customHeight="1">
      <c r="A336" s="122" t="str">
        <f t="shared" si="62"/>
        <v>71060101025113</v>
      </c>
      <c r="B336" s="124" t="s">
        <v>439</v>
      </c>
      <c r="C336" s="117" t="s">
        <v>157</v>
      </c>
      <c r="D336" s="118" t="s">
        <v>106</v>
      </c>
      <c r="E336" s="119" t="s">
        <v>106</v>
      </c>
      <c r="F336" s="120" t="s">
        <v>140</v>
      </c>
      <c r="G336" s="121">
        <v>5113</v>
      </c>
      <c r="H336" s="25"/>
      <c r="I336" s="25"/>
      <c r="J336" s="26"/>
      <c r="K336" s="26"/>
      <c r="L336" s="30" t="s">
        <v>115</v>
      </c>
      <c r="M336" s="31">
        <v>4213</v>
      </c>
      <c r="N336" s="183">
        <f t="shared" si="60"/>
        <v>0</v>
      </c>
      <c r="O336" s="183"/>
      <c r="P336" s="183"/>
      <c r="Q336" s="161"/>
      <c r="R336" s="161"/>
      <c r="S336" s="438"/>
      <c r="T336" s="161"/>
      <c r="U336" s="161"/>
      <c r="V336" s="161"/>
    </row>
    <row r="337" spans="1:22" ht="51.75" customHeight="1">
      <c r="A337" s="122" t="str">
        <f t="shared" ref="A337:A355" si="63">CONCATENATE(B337,C337,D337,E337,F337,G337)</f>
        <v>71060301014861</v>
      </c>
      <c r="B337" s="124" t="s">
        <v>439</v>
      </c>
      <c r="C337" s="117" t="s">
        <v>157</v>
      </c>
      <c r="D337" s="118" t="s">
        <v>442</v>
      </c>
      <c r="E337" s="119" t="s">
        <v>106</v>
      </c>
      <c r="F337" s="120" t="s">
        <v>106</v>
      </c>
      <c r="G337" s="121">
        <v>4861</v>
      </c>
      <c r="H337" s="45"/>
      <c r="I337" s="45"/>
      <c r="J337" s="45"/>
      <c r="K337" s="45"/>
      <c r="L337" s="27" t="s">
        <v>831</v>
      </c>
      <c r="M337" s="28"/>
      <c r="N337" s="197">
        <f>O337+P337</f>
        <v>0</v>
      </c>
      <c r="O337" s="197">
        <f>SUM(O338:O359)</f>
        <v>0</v>
      </c>
      <c r="P337" s="197">
        <f>SUM(P338:P359)</f>
        <v>0</v>
      </c>
      <c r="Q337" s="161"/>
      <c r="R337" s="161"/>
      <c r="S337" s="438"/>
      <c r="T337" s="161"/>
      <c r="U337" s="161"/>
      <c r="V337" s="161"/>
    </row>
    <row r="338" spans="1:22" ht="15.75" customHeight="1">
      <c r="A338" s="122" t="str">
        <f t="shared" si="63"/>
        <v>71060301015112</v>
      </c>
      <c r="B338" s="124" t="s">
        <v>439</v>
      </c>
      <c r="C338" s="117" t="s">
        <v>157</v>
      </c>
      <c r="D338" s="118" t="s">
        <v>442</v>
      </c>
      <c r="E338" s="119" t="s">
        <v>106</v>
      </c>
      <c r="F338" s="120" t="s">
        <v>106</v>
      </c>
      <c r="G338" s="129" t="s">
        <v>87</v>
      </c>
      <c r="H338" s="37"/>
      <c r="I338" s="194"/>
      <c r="J338" s="195"/>
      <c r="K338" s="196"/>
      <c r="L338" s="36" t="s">
        <v>112</v>
      </c>
      <c r="M338" s="12">
        <v>4111</v>
      </c>
      <c r="N338" s="183">
        <f t="shared" ref="N338:N359" si="64">O338+P338</f>
        <v>0</v>
      </c>
      <c r="O338" s="183"/>
      <c r="P338" s="183"/>
      <c r="Q338" s="161"/>
      <c r="R338" s="161"/>
      <c r="S338" s="438"/>
      <c r="T338" s="161"/>
      <c r="U338" s="161"/>
      <c r="V338" s="161"/>
    </row>
    <row r="339" spans="1:22" ht="15.75" customHeight="1">
      <c r="A339" s="122" t="str">
        <f t="shared" si="63"/>
        <v>71060301015113</v>
      </c>
      <c r="B339" s="124" t="s">
        <v>439</v>
      </c>
      <c r="C339" s="117" t="s">
        <v>157</v>
      </c>
      <c r="D339" s="118" t="s">
        <v>442</v>
      </c>
      <c r="E339" s="119" t="s">
        <v>106</v>
      </c>
      <c r="F339" s="120" t="s">
        <v>106</v>
      </c>
      <c r="G339" s="129" t="s">
        <v>85</v>
      </c>
      <c r="H339" s="37"/>
      <c r="I339" s="194"/>
      <c r="J339" s="195"/>
      <c r="K339" s="196"/>
      <c r="L339" s="36" t="s">
        <v>113</v>
      </c>
      <c r="M339" s="12">
        <v>4112</v>
      </c>
      <c r="N339" s="183">
        <f t="shared" si="64"/>
        <v>0</v>
      </c>
      <c r="O339" s="183"/>
      <c r="P339" s="183"/>
      <c r="Q339" s="161"/>
      <c r="R339" s="161"/>
      <c r="S339" s="438"/>
      <c r="T339" s="161"/>
      <c r="U339" s="161"/>
      <c r="V339" s="161"/>
    </row>
    <row r="340" spans="1:22" s="115" customFormat="1" ht="51" customHeight="1">
      <c r="A340" s="122" t="str">
        <f t="shared" si="63"/>
        <v>71060301020000</v>
      </c>
      <c r="B340" s="124" t="s">
        <v>439</v>
      </c>
      <c r="C340" s="117" t="s">
        <v>157</v>
      </c>
      <c r="D340" s="118" t="s">
        <v>442</v>
      </c>
      <c r="E340" s="119" t="s">
        <v>106</v>
      </c>
      <c r="F340" s="120" t="s">
        <v>140</v>
      </c>
      <c r="G340" s="129" t="s">
        <v>440</v>
      </c>
      <c r="H340" s="37"/>
      <c r="I340" s="194"/>
      <c r="J340" s="195"/>
      <c r="K340" s="196"/>
      <c r="L340" s="29" t="s">
        <v>114</v>
      </c>
      <c r="M340" s="12">
        <v>4212</v>
      </c>
      <c r="N340" s="183">
        <f t="shared" si="64"/>
        <v>0</v>
      </c>
      <c r="O340" s="183"/>
      <c r="P340" s="183"/>
      <c r="Q340" s="161"/>
      <c r="R340" s="161"/>
      <c r="S340" s="438"/>
      <c r="T340" s="161"/>
      <c r="U340" s="161"/>
      <c r="V340" s="161"/>
    </row>
    <row r="341" spans="1:22" ht="15.75" customHeight="1">
      <c r="A341" s="122" t="str">
        <f t="shared" si="63"/>
        <v>71060301024861</v>
      </c>
      <c r="B341" s="124" t="s">
        <v>439</v>
      </c>
      <c r="C341" s="117" t="s">
        <v>157</v>
      </c>
      <c r="D341" s="118" t="s">
        <v>442</v>
      </c>
      <c r="E341" s="119" t="s">
        <v>106</v>
      </c>
      <c r="F341" s="120" t="s">
        <v>140</v>
      </c>
      <c r="G341" s="121">
        <v>4861</v>
      </c>
      <c r="H341" s="37"/>
      <c r="I341" s="194"/>
      <c r="J341" s="195"/>
      <c r="K341" s="196"/>
      <c r="L341" s="30" t="s">
        <v>115</v>
      </c>
      <c r="M341" s="31">
        <v>4213</v>
      </c>
      <c r="N341" s="183">
        <f t="shared" si="64"/>
        <v>0</v>
      </c>
      <c r="O341" s="183"/>
      <c r="P341" s="183"/>
      <c r="Q341" s="161"/>
      <c r="R341" s="161"/>
      <c r="S341" s="438"/>
      <c r="T341" s="161"/>
      <c r="U341" s="161"/>
      <c r="V341" s="161"/>
    </row>
    <row r="342" spans="1:22" s="115" customFormat="1" ht="63.75" customHeight="1">
      <c r="A342" s="122" t="str">
        <f t="shared" si="63"/>
        <v>71060301030000</v>
      </c>
      <c r="B342" s="124" t="s">
        <v>439</v>
      </c>
      <c r="C342" s="117" t="s">
        <v>157</v>
      </c>
      <c r="D342" s="118" t="s">
        <v>442</v>
      </c>
      <c r="E342" s="119" t="s">
        <v>106</v>
      </c>
      <c r="F342" s="120" t="s">
        <v>442</v>
      </c>
      <c r="G342" s="129" t="s">
        <v>440</v>
      </c>
      <c r="H342" s="37"/>
      <c r="I342" s="194"/>
      <c r="J342" s="195"/>
      <c r="K342" s="196"/>
      <c r="L342" s="30" t="s">
        <v>116</v>
      </c>
      <c r="M342" s="31">
        <v>4214</v>
      </c>
      <c r="N342" s="183">
        <f t="shared" si="64"/>
        <v>0</v>
      </c>
      <c r="O342" s="183"/>
      <c r="P342" s="183"/>
      <c r="Q342" s="161"/>
      <c r="R342" s="161"/>
      <c r="S342" s="438"/>
      <c r="T342" s="161"/>
      <c r="U342" s="161"/>
      <c r="V342" s="161"/>
    </row>
    <row r="343" spans="1:22" ht="15.75" customHeight="1">
      <c r="A343" s="122" t="str">
        <f t="shared" si="63"/>
        <v>71060301034861</v>
      </c>
      <c r="B343" s="124" t="s">
        <v>439</v>
      </c>
      <c r="C343" s="117" t="s">
        <v>157</v>
      </c>
      <c r="D343" s="118" t="s">
        <v>442</v>
      </c>
      <c r="E343" s="119" t="s">
        <v>106</v>
      </c>
      <c r="F343" s="120" t="s">
        <v>442</v>
      </c>
      <c r="G343" s="121">
        <v>4861</v>
      </c>
      <c r="H343" s="37"/>
      <c r="I343" s="194"/>
      <c r="J343" s="195"/>
      <c r="K343" s="196"/>
      <c r="L343" s="29" t="s">
        <v>117</v>
      </c>
      <c r="M343" s="12">
        <v>4215</v>
      </c>
      <c r="N343" s="183">
        <f t="shared" si="64"/>
        <v>0</v>
      </c>
      <c r="O343" s="183"/>
      <c r="P343" s="183"/>
      <c r="Q343" s="161"/>
      <c r="R343" s="161"/>
      <c r="S343" s="438"/>
      <c r="T343" s="161"/>
      <c r="U343" s="161"/>
      <c r="V343" s="161"/>
    </row>
    <row r="344" spans="1:22" s="115" customFormat="1" ht="51" customHeight="1">
      <c r="A344" s="122" t="str">
        <f t="shared" si="63"/>
        <v>71060301040000</v>
      </c>
      <c r="B344" s="124" t="s">
        <v>439</v>
      </c>
      <c r="C344" s="117" t="s">
        <v>157</v>
      </c>
      <c r="D344" s="118" t="s">
        <v>442</v>
      </c>
      <c r="E344" s="119" t="s">
        <v>106</v>
      </c>
      <c r="F344" s="120" t="s">
        <v>155</v>
      </c>
      <c r="G344" s="129" t="s">
        <v>440</v>
      </c>
      <c r="H344" s="37"/>
      <c r="I344" s="194"/>
      <c r="J344" s="195"/>
      <c r="K344" s="196"/>
      <c r="L344" s="30" t="s">
        <v>118</v>
      </c>
      <c r="M344" s="44">
        <v>4216</v>
      </c>
      <c r="N344" s="183">
        <f t="shared" si="64"/>
        <v>0</v>
      </c>
      <c r="O344" s="183"/>
      <c r="P344" s="183"/>
      <c r="Q344" s="161"/>
      <c r="R344" s="161"/>
      <c r="S344" s="438"/>
      <c r="T344" s="161"/>
      <c r="U344" s="161"/>
      <c r="V344" s="161"/>
    </row>
    <row r="345" spans="1:22" ht="15.75" customHeight="1">
      <c r="A345" s="122" t="str">
        <f t="shared" si="63"/>
        <v>71060301044861</v>
      </c>
      <c r="B345" s="124" t="s">
        <v>439</v>
      </c>
      <c r="C345" s="117" t="s">
        <v>157</v>
      </c>
      <c r="D345" s="118" t="s">
        <v>442</v>
      </c>
      <c r="E345" s="119" t="s">
        <v>106</v>
      </c>
      <c r="F345" s="120" t="s">
        <v>155</v>
      </c>
      <c r="G345" s="121">
        <v>4861</v>
      </c>
      <c r="H345" s="37"/>
      <c r="I345" s="194"/>
      <c r="J345" s="195"/>
      <c r="K345" s="196"/>
      <c r="L345" s="29" t="s">
        <v>121</v>
      </c>
      <c r="M345" s="12">
        <v>4232</v>
      </c>
      <c r="N345" s="183">
        <f t="shared" si="64"/>
        <v>0</v>
      </c>
      <c r="O345" s="183"/>
      <c r="P345" s="183"/>
      <c r="Q345" s="161"/>
      <c r="R345" s="161"/>
      <c r="S345" s="438"/>
      <c r="T345" s="161"/>
      <c r="U345" s="161"/>
      <c r="V345" s="161"/>
    </row>
    <row r="346" spans="1:22" s="115" customFormat="1" ht="63.75" customHeight="1">
      <c r="A346" s="122" t="str">
        <f t="shared" si="63"/>
        <v>71060301050000</v>
      </c>
      <c r="B346" s="124" t="s">
        <v>439</v>
      </c>
      <c r="C346" s="117" t="s">
        <v>157</v>
      </c>
      <c r="D346" s="118" t="s">
        <v>442</v>
      </c>
      <c r="E346" s="119" t="s">
        <v>106</v>
      </c>
      <c r="F346" s="120" t="s">
        <v>149</v>
      </c>
      <c r="G346" s="129" t="s">
        <v>440</v>
      </c>
      <c r="H346" s="37"/>
      <c r="I346" s="194"/>
      <c r="J346" s="195"/>
      <c r="K346" s="196"/>
      <c r="L346" s="29" t="s">
        <v>125</v>
      </c>
      <c r="M346" s="12">
        <v>4239</v>
      </c>
      <c r="N346" s="183">
        <f t="shared" si="64"/>
        <v>0</v>
      </c>
      <c r="O346" s="183"/>
      <c r="P346" s="183"/>
      <c r="Q346" s="161"/>
      <c r="R346" s="161"/>
      <c r="S346" s="438"/>
      <c r="T346" s="161"/>
      <c r="U346" s="161"/>
      <c r="V346" s="161"/>
    </row>
    <row r="347" spans="1:22" ht="15.75" customHeight="1">
      <c r="A347" s="122" t="str">
        <f t="shared" si="63"/>
        <v>71060301054861</v>
      </c>
      <c r="B347" s="124" t="s">
        <v>439</v>
      </c>
      <c r="C347" s="117" t="s">
        <v>157</v>
      </c>
      <c r="D347" s="118" t="s">
        <v>442</v>
      </c>
      <c r="E347" s="119" t="s">
        <v>106</v>
      </c>
      <c r="F347" s="120" t="s">
        <v>149</v>
      </c>
      <c r="G347" s="121">
        <v>4861</v>
      </c>
      <c r="H347" s="37"/>
      <c r="I347" s="194"/>
      <c r="J347" s="195"/>
      <c r="K347" s="196"/>
      <c r="L347" s="29" t="s">
        <v>126</v>
      </c>
      <c r="M347" s="12">
        <v>4241</v>
      </c>
      <c r="N347" s="183">
        <f t="shared" si="64"/>
        <v>0</v>
      </c>
      <c r="O347" s="183"/>
      <c r="P347" s="183"/>
      <c r="Q347" s="161"/>
      <c r="R347" s="161"/>
      <c r="S347" s="438"/>
      <c r="T347" s="161"/>
      <c r="U347" s="161"/>
      <c r="V347" s="161"/>
    </row>
    <row r="348" spans="1:22" s="170" customFormat="1" ht="15.75" customHeight="1">
      <c r="A348" s="122" t="str">
        <f t="shared" si="63"/>
        <v>71060400000000</v>
      </c>
      <c r="B348" s="124" t="s">
        <v>439</v>
      </c>
      <c r="C348" s="117" t="s">
        <v>157</v>
      </c>
      <c r="D348" s="118" t="s">
        <v>155</v>
      </c>
      <c r="E348" s="119" t="s">
        <v>441</v>
      </c>
      <c r="F348" s="120" t="s">
        <v>441</v>
      </c>
      <c r="G348" s="129" t="s">
        <v>440</v>
      </c>
      <c r="H348" s="37"/>
      <c r="I348" s="194"/>
      <c r="J348" s="195"/>
      <c r="K348" s="196"/>
      <c r="L348" s="29" t="s">
        <v>127</v>
      </c>
      <c r="M348" s="12">
        <v>4252</v>
      </c>
      <c r="N348" s="183">
        <f t="shared" si="64"/>
        <v>0</v>
      </c>
      <c r="O348" s="183"/>
      <c r="P348" s="183"/>
      <c r="Q348" s="161"/>
      <c r="R348" s="161"/>
      <c r="S348" s="438"/>
      <c r="T348" s="161"/>
      <c r="U348" s="161"/>
      <c r="V348" s="161"/>
    </row>
    <row r="349" spans="1:22" ht="15.75" customHeight="1">
      <c r="A349" s="122" t="str">
        <f t="shared" si="63"/>
        <v>71060400000001</v>
      </c>
      <c r="B349" s="124" t="s">
        <v>439</v>
      </c>
      <c r="C349" s="117" t="s">
        <v>157</v>
      </c>
      <c r="D349" s="118" t="s">
        <v>155</v>
      </c>
      <c r="E349" s="119" t="s">
        <v>441</v>
      </c>
      <c r="F349" s="120" t="s">
        <v>441</v>
      </c>
      <c r="G349" s="129" t="s">
        <v>96</v>
      </c>
      <c r="H349" s="37"/>
      <c r="I349" s="194"/>
      <c r="J349" s="195"/>
      <c r="K349" s="196"/>
      <c r="L349" s="30" t="s">
        <v>128</v>
      </c>
      <c r="M349" s="31">
        <v>4261</v>
      </c>
      <c r="N349" s="183">
        <f t="shared" si="64"/>
        <v>0</v>
      </c>
      <c r="O349" s="183"/>
      <c r="P349" s="183"/>
      <c r="Q349" s="161"/>
      <c r="R349" s="161"/>
      <c r="S349" s="438"/>
      <c r="T349" s="161"/>
      <c r="U349" s="161"/>
      <c r="V349" s="161"/>
    </row>
    <row r="350" spans="1:22" s="156" customFormat="1" ht="15.75" customHeight="1">
      <c r="A350" s="122" t="str">
        <f t="shared" si="63"/>
        <v>71060401000000</v>
      </c>
      <c r="B350" s="124" t="s">
        <v>439</v>
      </c>
      <c r="C350" s="117" t="s">
        <v>157</v>
      </c>
      <c r="D350" s="118" t="s">
        <v>155</v>
      </c>
      <c r="E350" s="119" t="s">
        <v>106</v>
      </c>
      <c r="F350" s="120" t="s">
        <v>441</v>
      </c>
      <c r="G350" s="129" t="s">
        <v>440</v>
      </c>
      <c r="H350" s="37"/>
      <c r="I350" s="194"/>
      <c r="J350" s="195"/>
      <c r="K350" s="196"/>
      <c r="L350" s="32" t="s">
        <v>129</v>
      </c>
      <c r="M350" s="48">
        <v>4264</v>
      </c>
      <c r="N350" s="183">
        <f t="shared" si="64"/>
        <v>0</v>
      </c>
      <c r="O350" s="183"/>
      <c r="P350" s="183"/>
      <c r="Q350" s="161"/>
      <c r="R350" s="161"/>
      <c r="S350" s="438"/>
      <c r="T350" s="161"/>
      <c r="U350" s="161"/>
      <c r="V350" s="161"/>
    </row>
    <row r="351" spans="1:22" ht="15.75" customHeight="1">
      <c r="A351" s="122" t="str">
        <f t="shared" si="63"/>
        <v>71060401000001</v>
      </c>
      <c r="B351" s="124" t="s">
        <v>439</v>
      </c>
      <c r="C351" s="117" t="s">
        <v>157</v>
      </c>
      <c r="D351" s="118" t="s">
        <v>155</v>
      </c>
      <c r="E351" s="119" t="s">
        <v>106</v>
      </c>
      <c r="F351" s="120" t="s">
        <v>441</v>
      </c>
      <c r="G351" s="129" t="s">
        <v>96</v>
      </c>
      <c r="H351" s="37"/>
      <c r="I351" s="194"/>
      <c r="J351" s="195"/>
      <c r="K351" s="196"/>
      <c r="L351" s="32" t="s">
        <v>130</v>
      </c>
      <c r="M351" s="48">
        <v>4267</v>
      </c>
      <c r="N351" s="183">
        <f t="shared" si="64"/>
        <v>0</v>
      </c>
      <c r="O351" s="183"/>
      <c r="P351" s="183"/>
      <c r="Q351" s="161"/>
      <c r="R351" s="161"/>
      <c r="S351" s="438"/>
      <c r="T351" s="161"/>
      <c r="U351" s="161"/>
      <c r="V351" s="161"/>
    </row>
    <row r="352" spans="1:22" s="115" customFormat="1" ht="15.75" customHeight="1">
      <c r="A352" s="122" t="str">
        <f t="shared" si="63"/>
        <v>71060401010000</v>
      </c>
      <c r="B352" s="124" t="s">
        <v>439</v>
      </c>
      <c r="C352" s="117" t="s">
        <v>157</v>
      </c>
      <c r="D352" s="118" t="s">
        <v>155</v>
      </c>
      <c r="E352" s="119" t="s">
        <v>106</v>
      </c>
      <c r="F352" s="120" t="s">
        <v>106</v>
      </c>
      <c r="G352" s="129" t="s">
        <v>440</v>
      </c>
      <c r="H352" s="37"/>
      <c r="I352" s="194"/>
      <c r="J352" s="195"/>
      <c r="K352" s="196"/>
      <c r="L352" s="32" t="s">
        <v>364</v>
      </c>
      <c r="M352" s="48">
        <v>4269</v>
      </c>
      <c r="N352" s="183">
        <f t="shared" si="64"/>
        <v>0</v>
      </c>
      <c r="O352" s="183"/>
      <c r="P352" s="183"/>
      <c r="Q352" s="161"/>
      <c r="R352" s="161"/>
      <c r="S352" s="438"/>
      <c r="T352" s="161"/>
      <c r="U352" s="161"/>
      <c r="V352" s="161"/>
    </row>
    <row r="353" spans="1:22" s="115" customFormat="1" ht="15.75" customHeight="1">
      <c r="A353" s="122"/>
      <c r="B353" s="124"/>
      <c r="C353" s="117"/>
      <c r="D353" s="118"/>
      <c r="E353" s="119"/>
      <c r="F353" s="120"/>
      <c r="G353" s="129"/>
      <c r="H353" s="37"/>
      <c r="I353" s="194"/>
      <c r="J353" s="195"/>
      <c r="K353" s="196"/>
      <c r="L353" s="427" t="s">
        <v>791</v>
      </c>
      <c r="M353" s="395" t="s">
        <v>789</v>
      </c>
      <c r="N353" s="183">
        <f t="shared" ref="N353:N354" si="65">O353+P353</f>
        <v>0</v>
      </c>
      <c r="O353" s="183"/>
      <c r="P353" s="183"/>
      <c r="Q353" s="161"/>
      <c r="R353" s="161"/>
      <c r="S353" s="438"/>
      <c r="T353" s="161"/>
      <c r="U353" s="161"/>
      <c r="V353" s="161"/>
    </row>
    <row r="354" spans="1:22" ht="15.75" customHeight="1">
      <c r="A354" s="122" t="str">
        <f t="shared" si="63"/>
        <v>71060401014251</v>
      </c>
      <c r="B354" s="116" t="s">
        <v>439</v>
      </c>
      <c r="C354" s="117" t="s">
        <v>157</v>
      </c>
      <c r="D354" s="118" t="s">
        <v>155</v>
      </c>
      <c r="E354" s="119" t="s">
        <v>106</v>
      </c>
      <c r="F354" s="120" t="s">
        <v>106</v>
      </c>
      <c r="G354" s="121">
        <v>4251</v>
      </c>
      <c r="H354" s="37"/>
      <c r="I354" s="194"/>
      <c r="J354" s="195"/>
      <c r="K354" s="196"/>
      <c r="L354" s="29" t="s">
        <v>133</v>
      </c>
      <c r="M354" s="12">
        <v>4823</v>
      </c>
      <c r="N354" s="183">
        <f t="shared" si="65"/>
        <v>0</v>
      </c>
      <c r="O354" s="183"/>
      <c r="P354" s="183"/>
      <c r="Q354" s="161"/>
      <c r="R354" s="161"/>
      <c r="S354" s="438"/>
      <c r="T354" s="161"/>
      <c r="U354" s="161"/>
      <c r="V354" s="161"/>
    </row>
    <row r="355" spans="1:22" ht="15.75" customHeight="1">
      <c r="A355" s="122" t="str">
        <f t="shared" si="63"/>
        <v>71060401015113</v>
      </c>
      <c r="B355" s="124" t="s">
        <v>439</v>
      </c>
      <c r="C355" s="117" t="s">
        <v>157</v>
      </c>
      <c r="D355" s="118" t="s">
        <v>155</v>
      </c>
      <c r="E355" s="119" t="s">
        <v>106</v>
      </c>
      <c r="F355" s="120" t="s">
        <v>106</v>
      </c>
      <c r="G355" s="121">
        <v>5113</v>
      </c>
      <c r="H355" s="37"/>
      <c r="I355" s="194"/>
      <c r="J355" s="195"/>
      <c r="K355" s="196"/>
      <c r="L355" s="29" t="s">
        <v>761</v>
      </c>
      <c r="M355" s="12" t="s">
        <v>762</v>
      </c>
      <c r="N355" s="183">
        <f t="shared" si="64"/>
        <v>0</v>
      </c>
      <c r="O355" s="183"/>
      <c r="P355" s="183"/>
      <c r="Q355" s="161"/>
      <c r="R355" s="161"/>
      <c r="S355" s="438"/>
      <c r="T355" s="161"/>
      <c r="U355" s="161"/>
      <c r="V355" s="161"/>
    </row>
    <row r="356" spans="1:22" ht="15.75" customHeight="1">
      <c r="B356" s="124" t="s">
        <v>439</v>
      </c>
      <c r="C356" s="117" t="s">
        <v>157</v>
      </c>
      <c r="D356" s="118" t="s">
        <v>155</v>
      </c>
      <c r="E356" s="119" t="s">
        <v>106</v>
      </c>
      <c r="F356" s="120" t="s">
        <v>106</v>
      </c>
      <c r="G356" s="121">
        <v>5113</v>
      </c>
      <c r="H356" s="37"/>
      <c r="I356" s="194"/>
      <c r="J356" s="195"/>
      <c r="K356" s="196"/>
      <c r="L356" s="36" t="s">
        <v>134</v>
      </c>
      <c r="M356" s="31">
        <v>4861</v>
      </c>
      <c r="N356" s="183">
        <f t="shared" si="64"/>
        <v>0</v>
      </c>
      <c r="O356" s="183"/>
      <c r="P356" s="183"/>
      <c r="Q356" s="161"/>
      <c r="R356" s="161"/>
      <c r="S356" s="438"/>
      <c r="T356" s="161"/>
      <c r="U356" s="161"/>
      <c r="V356" s="161"/>
    </row>
    <row r="357" spans="1:22" ht="15.75" customHeight="1">
      <c r="A357" s="122" t="str">
        <f t="shared" ref="A357:A361" si="66">CONCATENATE(B357,C357,D357,E357,F357,G357)</f>
        <v>71060401015129</v>
      </c>
      <c r="B357" s="124" t="s">
        <v>439</v>
      </c>
      <c r="C357" s="117" t="s">
        <v>157</v>
      </c>
      <c r="D357" s="118" t="s">
        <v>155</v>
      </c>
      <c r="E357" s="119" t="s">
        <v>106</v>
      </c>
      <c r="F357" s="120" t="s">
        <v>106</v>
      </c>
      <c r="G357" s="121">
        <v>5129</v>
      </c>
      <c r="H357" s="37"/>
      <c r="I357" s="194"/>
      <c r="J357" s="195"/>
      <c r="K357" s="196"/>
      <c r="L357" s="29" t="s">
        <v>136</v>
      </c>
      <c r="M357" s="12">
        <v>5122</v>
      </c>
      <c r="N357" s="183">
        <f t="shared" si="64"/>
        <v>0</v>
      </c>
      <c r="O357" s="183"/>
      <c r="P357" s="183"/>
      <c r="Q357" s="161"/>
      <c r="R357" s="161"/>
      <c r="S357" s="438"/>
      <c r="T357" s="161"/>
      <c r="U357" s="161"/>
      <c r="V357" s="161"/>
    </row>
    <row r="358" spans="1:22" s="115" customFormat="1" ht="25.5" customHeight="1">
      <c r="A358" s="122" t="str">
        <f t="shared" si="66"/>
        <v>71060401020000</v>
      </c>
      <c r="B358" s="124" t="s">
        <v>439</v>
      </c>
      <c r="C358" s="117" t="s">
        <v>157</v>
      </c>
      <c r="D358" s="118" t="s">
        <v>155</v>
      </c>
      <c r="E358" s="119" t="s">
        <v>106</v>
      </c>
      <c r="F358" s="120" t="s">
        <v>140</v>
      </c>
      <c r="G358" s="129" t="s">
        <v>440</v>
      </c>
      <c r="H358" s="37"/>
      <c r="I358" s="194"/>
      <c r="J358" s="195"/>
      <c r="K358" s="196"/>
      <c r="L358" s="29" t="s">
        <v>137</v>
      </c>
      <c r="M358" s="12">
        <v>5129</v>
      </c>
      <c r="N358" s="183">
        <f t="shared" si="64"/>
        <v>0</v>
      </c>
      <c r="O358" s="183"/>
      <c r="P358" s="183"/>
      <c r="Q358" s="161"/>
      <c r="R358" s="161"/>
      <c r="S358" s="438"/>
      <c r="T358" s="161"/>
      <c r="U358" s="161"/>
      <c r="V358" s="161"/>
    </row>
    <row r="359" spans="1:22" ht="25.5" customHeight="1">
      <c r="A359" s="122" t="str">
        <f t="shared" si="66"/>
        <v>71060401024511</v>
      </c>
      <c r="B359" s="124" t="s">
        <v>439</v>
      </c>
      <c r="C359" s="117" t="s">
        <v>157</v>
      </c>
      <c r="D359" s="118" t="s">
        <v>155</v>
      </c>
      <c r="E359" s="119" t="s">
        <v>106</v>
      </c>
      <c r="F359" s="120" t="s">
        <v>140</v>
      </c>
      <c r="G359" s="129">
        <v>4511</v>
      </c>
      <c r="H359" s="37"/>
      <c r="I359" s="194"/>
      <c r="J359" s="195"/>
      <c r="K359" s="196"/>
      <c r="L359" s="29" t="s">
        <v>138</v>
      </c>
      <c r="M359" s="12">
        <v>5132</v>
      </c>
      <c r="N359" s="183">
        <f t="shared" si="64"/>
        <v>0</v>
      </c>
      <c r="O359" s="183"/>
      <c r="P359" s="183"/>
      <c r="Q359" s="161"/>
      <c r="R359" s="161"/>
      <c r="S359" s="438"/>
      <c r="T359" s="161"/>
      <c r="U359" s="161"/>
      <c r="V359" s="161"/>
    </row>
    <row r="360" spans="1:22" ht="15.75" customHeight="1">
      <c r="A360" s="122" t="str">
        <f t="shared" si="66"/>
        <v>71060401024861</v>
      </c>
      <c r="B360" s="124" t="s">
        <v>439</v>
      </c>
      <c r="C360" s="117" t="s">
        <v>157</v>
      </c>
      <c r="D360" s="118" t="s">
        <v>155</v>
      </c>
      <c r="E360" s="119" t="s">
        <v>106</v>
      </c>
      <c r="F360" s="120" t="s">
        <v>140</v>
      </c>
      <c r="G360" s="121">
        <v>4861</v>
      </c>
      <c r="H360" s="45"/>
      <c r="I360" s="45"/>
      <c r="J360" s="45"/>
      <c r="K360" s="45"/>
      <c r="L360" s="27" t="s">
        <v>885</v>
      </c>
      <c r="M360" s="28"/>
      <c r="N360" s="197">
        <f>O360+P360</f>
        <v>0</v>
      </c>
      <c r="O360" s="197">
        <f>SUM(O361)</f>
        <v>0</v>
      </c>
      <c r="P360" s="197">
        <f>SUM(P361)</f>
        <v>0</v>
      </c>
      <c r="Q360" s="161"/>
      <c r="R360" s="161"/>
      <c r="S360" s="438"/>
      <c r="T360" s="161"/>
      <c r="U360" s="161"/>
      <c r="V360" s="161"/>
    </row>
    <row r="361" spans="1:22" s="115" customFormat="1" ht="63.75" customHeight="1">
      <c r="A361" s="122" t="str">
        <f t="shared" si="66"/>
        <v>71060401030000</v>
      </c>
      <c r="B361" s="124" t="s">
        <v>439</v>
      </c>
      <c r="C361" s="117" t="s">
        <v>157</v>
      </c>
      <c r="D361" s="118" t="s">
        <v>155</v>
      </c>
      <c r="E361" s="119" t="s">
        <v>106</v>
      </c>
      <c r="F361" s="120" t="s">
        <v>442</v>
      </c>
      <c r="G361" s="129" t="s">
        <v>440</v>
      </c>
      <c r="H361" s="37"/>
      <c r="I361" s="194"/>
      <c r="J361" s="195"/>
      <c r="K361" s="196"/>
      <c r="L361" s="29" t="s">
        <v>217</v>
      </c>
      <c r="M361" s="12">
        <v>4511</v>
      </c>
      <c r="N361" s="183">
        <f t="shared" ref="N361" si="67">O361+P361</f>
        <v>0</v>
      </c>
      <c r="O361" s="183"/>
      <c r="P361" s="183"/>
      <c r="Q361" s="161"/>
      <c r="R361" s="161"/>
      <c r="S361" s="438"/>
      <c r="T361" s="161"/>
      <c r="U361" s="161"/>
      <c r="V361" s="161"/>
    </row>
    <row r="362" spans="1:22" ht="15.75" customHeight="1">
      <c r="A362" s="122" t="str">
        <f t="shared" si="62"/>
        <v>71060401034251</v>
      </c>
      <c r="B362" s="124" t="s">
        <v>439</v>
      </c>
      <c r="C362" s="117" t="s">
        <v>157</v>
      </c>
      <c r="D362" s="118" t="s">
        <v>155</v>
      </c>
      <c r="E362" s="119" t="s">
        <v>106</v>
      </c>
      <c r="F362" s="120" t="s">
        <v>442</v>
      </c>
      <c r="G362" s="121">
        <v>4251</v>
      </c>
      <c r="H362" s="175">
        <v>2520</v>
      </c>
      <c r="I362" s="166" t="s">
        <v>149</v>
      </c>
      <c r="J362" s="167">
        <v>2</v>
      </c>
      <c r="K362" s="167">
        <v>0</v>
      </c>
      <c r="L362" s="168" t="s">
        <v>640</v>
      </c>
      <c r="M362" s="176"/>
      <c r="N362" s="188">
        <f>+N364</f>
        <v>0</v>
      </c>
      <c r="O362" s="188">
        <f>+O364</f>
        <v>0</v>
      </c>
      <c r="P362" s="188">
        <f>+P364</f>
        <v>0</v>
      </c>
      <c r="Q362" s="161"/>
      <c r="R362" s="161"/>
      <c r="S362" s="438"/>
      <c r="T362" s="161"/>
      <c r="U362" s="161"/>
      <c r="V362" s="161"/>
    </row>
    <row r="363" spans="1:22" ht="15.75" customHeight="1">
      <c r="A363" s="122" t="str">
        <f t="shared" si="62"/>
        <v>71060401034861</v>
      </c>
      <c r="B363" s="124" t="s">
        <v>439</v>
      </c>
      <c r="C363" s="117" t="s">
        <v>157</v>
      </c>
      <c r="D363" s="118" t="s">
        <v>155</v>
      </c>
      <c r="E363" s="119" t="s">
        <v>106</v>
      </c>
      <c r="F363" s="120" t="s">
        <v>442</v>
      </c>
      <c r="G363" s="129">
        <v>4861</v>
      </c>
      <c r="H363" s="17"/>
      <c r="I363" s="18"/>
      <c r="J363" s="19"/>
      <c r="K363" s="19"/>
      <c r="L363" s="30" t="s">
        <v>110</v>
      </c>
      <c r="M363" s="31"/>
      <c r="N363" s="405"/>
      <c r="O363" s="405"/>
      <c r="P363" s="405"/>
      <c r="Q363" s="161"/>
      <c r="R363" s="161"/>
      <c r="S363" s="438"/>
      <c r="T363" s="161"/>
      <c r="U363" s="161"/>
      <c r="V363" s="161"/>
    </row>
    <row r="364" spans="1:22" ht="15.75" customHeight="1">
      <c r="A364" s="122" t="str">
        <f t="shared" si="62"/>
        <v>71060401035113</v>
      </c>
      <c r="B364" s="124" t="s">
        <v>439</v>
      </c>
      <c r="C364" s="117" t="s">
        <v>157</v>
      </c>
      <c r="D364" s="118" t="s">
        <v>155</v>
      </c>
      <c r="E364" s="119" t="s">
        <v>106</v>
      </c>
      <c r="F364" s="120" t="s">
        <v>442</v>
      </c>
      <c r="G364" s="121">
        <v>5113</v>
      </c>
      <c r="H364" s="151">
        <v>2521</v>
      </c>
      <c r="I364" s="152" t="s">
        <v>149</v>
      </c>
      <c r="J364" s="153">
        <v>2</v>
      </c>
      <c r="K364" s="153">
        <v>1</v>
      </c>
      <c r="L364" s="154" t="s">
        <v>640</v>
      </c>
      <c r="M364" s="155"/>
      <c r="N364" s="192">
        <f>+N366</f>
        <v>0</v>
      </c>
      <c r="O364" s="192">
        <f>+O366</f>
        <v>0</v>
      </c>
      <c r="P364" s="192">
        <f>+P366</f>
        <v>0</v>
      </c>
      <c r="Q364" s="161"/>
      <c r="R364" s="161"/>
      <c r="S364" s="438"/>
      <c r="T364" s="161"/>
      <c r="U364" s="161"/>
      <c r="V364" s="161"/>
    </row>
    <row r="365" spans="1:22" s="115" customFormat="1" ht="20.25" customHeight="1">
      <c r="A365" s="122" t="str">
        <f t="shared" si="62"/>
        <v>71060401040000</v>
      </c>
      <c r="B365" s="124" t="s">
        <v>439</v>
      </c>
      <c r="C365" s="117" t="s">
        <v>157</v>
      </c>
      <c r="D365" s="118" t="s">
        <v>155</v>
      </c>
      <c r="E365" s="119" t="s">
        <v>106</v>
      </c>
      <c r="F365" s="120" t="s">
        <v>155</v>
      </c>
      <c r="G365" s="129" t="s">
        <v>440</v>
      </c>
      <c r="H365" s="17"/>
      <c r="I365" s="25"/>
      <c r="J365" s="26"/>
      <c r="K365" s="26"/>
      <c r="L365" s="30" t="s">
        <v>108</v>
      </c>
      <c r="M365" s="31"/>
      <c r="N365" s="405"/>
      <c r="O365" s="405"/>
      <c r="P365" s="405"/>
      <c r="Q365" s="161"/>
      <c r="R365" s="161"/>
      <c r="S365" s="438"/>
      <c r="T365" s="161"/>
      <c r="U365" s="161"/>
      <c r="V365" s="161"/>
    </row>
    <row r="366" spans="1:22" ht="15.75" customHeight="1">
      <c r="A366" s="122" t="str">
        <f t="shared" si="62"/>
        <v>71060401045113</v>
      </c>
      <c r="B366" s="124" t="s">
        <v>439</v>
      </c>
      <c r="C366" s="117" t="s">
        <v>157</v>
      </c>
      <c r="D366" s="118" t="s">
        <v>155</v>
      </c>
      <c r="E366" s="119" t="s">
        <v>106</v>
      </c>
      <c r="F366" s="120" t="s">
        <v>155</v>
      </c>
      <c r="G366" s="121">
        <v>5113</v>
      </c>
      <c r="H366" s="45"/>
      <c r="I366" s="45"/>
      <c r="J366" s="45"/>
      <c r="K366" s="45"/>
      <c r="L366" s="27" t="s">
        <v>642</v>
      </c>
      <c r="M366" s="28"/>
      <c r="N366" s="197">
        <f>O366+P366</f>
        <v>0</v>
      </c>
      <c r="O366" s="197">
        <f>SUM(O367:O369)</f>
        <v>0</v>
      </c>
      <c r="P366" s="197">
        <f>SUM(P367:P369)</f>
        <v>0</v>
      </c>
      <c r="Q366" s="161"/>
      <c r="R366" s="161"/>
      <c r="S366" s="438"/>
      <c r="T366" s="161"/>
      <c r="U366" s="161"/>
      <c r="V366" s="161"/>
    </row>
    <row r="367" spans="1:22" s="115" customFormat="1" ht="26.4">
      <c r="A367" s="122"/>
      <c r="B367" s="124"/>
      <c r="C367" s="117"/>
      <c r="D367" s="118"/>
      <c r="E367" s="119"/>
      <c r="F367" s="120"/>
      <c r="G367" s="129"/>
      <c r="H367" s="30"/>
      <c r="I367" s="30"/>
      <c r="J367" s="30"/>
      <c r="K367" s="30"/>
      <c r="L367" s="203" t="s">
        <v>142</v>
      </c>
      <c r="M367" s="31">
        <v>4251</v>
      </c>
      <c r="N367" s="183">
        <f t="shared" ref="N367:N369" si="68">O367+P367</f>
        <v>0</v>
      </c>
      <c r="O367" s="183"/>
      <c r="P367" s="183"/>
      <c r="Q367" s="161"/>
      <c r="R367" s="161"/>
      <c r="S367" s="438"/>
      <c r="T367" s="161"/>
      <c r="U367" s="161"/>
      <c r="V367" s="161"/>
    </row>
    <row r="368" spans="1:22" ht="15.75" customHeight="1">
      <c r="B368" s="124"/>
      <c r="H368" s="37"/>
      <c r="I368" s="194"/>
      <c r="J368" s="195"/>
      <c r="K368" s="196"/>
      <c r="L368" s="30" t="s">
        <v>173</v>
      </c>
      <c r="M368" s="31">
        <v>5112</v>
      </c>
      <c r="N368" s="183">
        <f t="shared" si="68"/>
        <v>0</v>
      </c>
      <c r="O368" s="183"/>
      <c r="P368" s="183"/>
      <c r="Q368" s="161"/>
      <c r="R368" s="161"/>
      <c r="S368" s="438"/>
      <c r="T368" s="161"/>
      <c r="U368" s="161"/>
      <c r="V368" s="161"/>
    </row>
    <row r="369" spans="1:22" s="115" customFormat="1" ht="15.75" customHeight="1">
      <c r="A369" s="122">
        <v>71060401050000</v>
      </c>
      <c r="B369" s="124" t="s">
        <v>439</v>
      </c>
      <c r="C369" s="117" t="s">
        <v>157</v>
      </c>
      <c r="D369" s="118" t="s">
        <v>155</v>
      </c>
      <c r="E369" s="119" t="s">
        <v>106</v>
      </c>
      <c r="F369" s="120" t="s">
        <v>149</v>
      </c>
      <c r="G369" s="129" t="s">
        <v>440</v>
      </c>
      <c r="H369" s="37"/>
      <c r="I369" s="194"/>
      <c r="J369" s="195"/>
      <c r="K369" s="196"/>
      <c r="L369" s="30" t="s">
        <v>174</v>
      </c>
      <c r="M369" s="31">
        <v>5113</v>
      </c>
      <c r="N369" s="183">
        <f t="shared" si="68"/>
        <v>0</v>
      </c>
      <c r="O369" s="183"/>
      <c r="P369" s="183"/>
      <c r="Q369" s="161"/>
      <c r="R369" s="161"/>
      <c r="S369" s="438"/>
      <c r="T369" s="161"/>
      <c r="U369" s="161"/>
      <c r="V369" s="161"/>
    </row>
    <row r="370" spans="1:22" ht="15.75" customHeight="1">
      <c r="A370" s="122">
        <v>71060401054861</v>
      </c>
      <c r="B370" s="124" t="s">
        <v>439</v>
      </c>
      <c r="C370" s="117" t="s">
        <v>157</v>
      </c>
      <c r="D370" s="118" t="s">
        <v>155</v>
      </c>
      <c r="E370" s="119" t="s">
        <v>106</v>
      </c>
      <c r="F370" s="120" t="s">
        <v>149</v>
      </c>
      <c r="G370" s="121">
        <v>4861</v>
      </c>
      <c r="H370" s="175">
        <v>2530</v>
      </c>
      <c r="I370" s="166" t="s">
        <v>149</v>
      </c>
      <c r="J370" s="167">
        <v>3</v>
      </c>
      <c r="K370" s="167">
        <v>0</v>
      </c>
      <c r="L370" s="168" t="s">
        <v>235</v>
      </c>
      <c r="M370" s="176"/>
      <c r="N370" s="188">
        <f>+N372</f>
        <v>0</v>
      </c>
      <c r="O370" s="188">
        <f>+O372</f>
        <v>0</v>
      </c>
      <c r="P370" s="188">
        <f>+P372</f>
        <v>0</v>
      </c>
      <c r="Q370" s="161"/>
      <c r="R370" s="161"/>
      <c r="S370" s="438"/>
      <c r="T370" s="161"/>
      <c r="U370" s="161"/>
      <c r="V370" s="161"/>
    </row>
    <row r="371" spans="1:22" s="170" customFormat="1" ht="38.25" customHeight="1">
      <c r="A371" s="122" t="str">
        <f t="shared" si="62"/>
        <v>71060500000000</v>
      </c>
      <c r="B371" s="124" t="s">
        <v>439</v>
      </c>
      <c r="C371" s="117" t="s">
        <v>157</v>
      </c>
      <c r="D371" s="118" t="s">
        <v>149</v>
      </c>
      <c r="E371" s="119" t="s">
        <v>441</v>
      </c>
      <c r="F371" s="120" t="s">
        <v>441</v>
      </c>
      <c r="G371" s="129" t="s">
        <v>440</v>
      </c>
      <c r="H371" s="17"/>
      <c r="I371" s="18"/>
      <c r="J371" s="19"/>
      <c r="K371" s="19"/>
      <c r="L371" s="30" t="s">
        <v>110</v>
      </c>
      <c r="M371" s="35"/>
      <c r="N371" s="190"/>
      <c r="O371" s="190"/>
      <c r="P371" s="190"/>
      <c r="Q371" s="161"/>
      <c r="R371" s="161"/>
      <c r="S371" s="438"/>
      <c r="T371" s="161"/>
      <c r="U371" s="161"/>
      <c r="V371" s="161"/>
    </row>
    <row r="372" spans="1:22" ht="15.75" customHeight="1">
      <c r="A372" s="122" t="str">
        <f t="shared" si="62"/>
        <v>71060500000001</v>
      </c>
      <c r="B372" s="124" t="s">
        <v>439</v>
      </c>
      <c r="C372" s="117" t="s">
        <v>157</v>
      </c>
      <c r="D372" s="118" t="s">
        <v>149</v>
      </c>
      <c r="E372" s="119" t="s">
        <v>441</v>
      </c>
      <c r="F372" s="120" t="s">
        <v>441</v>
      </c>
      <c r="G372" s="129" t="s">
        <v>96</v>
      </c>
      <c r="H372" s="151">
        <v>2531</v>
      </c>
      <c r="I372" s="152" t="s">
        <v>149</v>
      </c>
      <c r="J372" s="153">
        <v>3</v>
      </c>
      <c r="K372" s="153">
        <v>1</v>
      </c>
      <c r="L372" s="154" t="s">
        <v>236</v>
      </c>
      <c r="M372" s="155"/>
      <c r="N372" s="192">
        <f>+N374</f>
        <v>0</v>
      </c>
      <c r="O372" s="192">
        <f t="shared" ref="O372:P372" si="69">+O374</f>
        <v>0</v>
      </c>
      <c r="P372" s="192">
        <f t="shared" si="69"/>
        <v>0</v>
      </c>
      <c r="Q372" s="161"/>
      <c r="R372" s="161"/>
      <c r="S372" s="438"/>
      <c r="T372" s="161"/>
      <c r="U372" s="161"/>
      <c r="V372" s="161"/>
    </row>
    <row r="373" spans="1:22" s="156" customFormat="1" ht="38.25" customHeight="1">
      <c r="A373" s="122" t="str">
        <f t="shared" si="62"/>
        <v>71060501000000</v>
      </c>
      <c r="B373" s="124" t="s">
        <v>439</v>
      </c>
      <c r="C373" s="117" t="s">
        <v>157</v>
      </c>
      <c r="D373" s="118" t="s">
        <v>149</v>
      </c>
      <c r="E373" s="119" t="s">
        <v>106</v>
      </c>
      <c r="F373" s="120" t="s">
        <v>441</v>
      </c>
      <c r="G373" s="129" t="s">
        <v>440</v>
      </c>
      <c r="H373" s="17"/>
      <c r="I373" s="25"/>
      <c r="J373" s="26"/>
      <c r="K373" s="26"/>
      <c r="L373" s="30" t="s">
        <v>108</v>
      </c>
      <c r="M373" s="44"/>
      <c r="N373" s="190"/>
      <c r="O373" s="190"/>
      <c r="P373" s="190"/>
      <c r="Q373" s="161"/>
      <c r="R373" s="161"/>
      <c r="S373" s="438"/>
      <c r="T373" s="161"/>
      <c r="U373" s="161"/>
      <c r="V373" s="161"/>
    </row>
    <row r="374" spans="1:22" ht="15.75" customHeight="1">
      <c r="B374" s="124"/>
      <c r="G374" s="129"/>
      <c r="H374" s="146"/>
      <c r="I374" s="147"/>
      <c r="J374" s="148"/>
      <c r="K374" s="148"/>
      <c r="L374" s="27" t="s">
        <v>886</v>
      </c>
      <c r="M374" s="28"/>
      <c r="N374" s="197">
        <f>O374+P374</f>
        <v>0</v>
      </c>
      <c r="O374" s="197">
        <f>SUM(O375:O376)</f>
        <v>0</v>
      </c>
      <c r="P374" s="197">
        <f>SUM(P375:P376)</f>
        <v>0</v>
      </c>
      <c r="Q374" s="161"/>
      <c r="R374" s="161"/>
      <c r="S374" s="438"/>
      <c r="T374" s="161"/>
      <c r="U374" s="161"/>
      <c r="V374" s="161"/>
    </row>
    <row r="375" spans="1:22" s="115" customFormat="1" ht="63.75" customHeight="1">
      <c r="A375" s="122" t="str">
        <f t="shared" ref="A375:A376" si="70">CONCATENATE(B375,C375,D375,E375,F375,G375)</f>
        <v>71060301050000</v>
      </c>
      <c r="B375" s="124" t="s">
        <v>439</v>
      </c>
      <c r="C375" s="117" t="s">
        <v>157</v>
      </c>
      <c r="D375" s="118" t="s">
        <v>442</v>
      </c>
      <c r="E375" s="119" t="s">
        <v>106</v>
      </c>
      <c r="F375" s="120" t="s">
        <v>149</v>
      </c>
      <c r="G375" s="129" t="s">
        <v>440</v>
      </c>
      <c r="H375" s="37"/>
      <c r="I375" s="194"/>
      <c r="J375" s="195"/>
      <c r="K375" s="196"/>
      <c r="L375" s="29" t="s">
        <v>125</v>
      </c>
      <c r="M375" s="12">
        <v>4239</v>
      </c>
      <c r="N375" s="183">
        <f t="shared" ref="N375:N376" si="71">O375+P375</f>
        <v>0</v>
      </c>
      <c r="O375" s="183"/>
      <c r="P375" s="183"/>
      <c r="Q375" s="161"/>
      <c r="R375" s="161"/>
      <c r="S375" s="438"/>
      <c r="T375" s="161"/>
      <c r="U375" s="161"/>
      <c r="V375" s="161"/>
    </row>
    <row r="376" spans="1:22" s="115" customFormat="1" ht="63.75" customHeight="1">
      <c r="A376" s="122" t="str">
        <f t="shared" si="70"/>
        <v>71060401030000</v>
      </c>
      <c r="B376" s="124" t="s">
        <v>439</v>
      </c>
      <c r="C376" s="117" t="s">
        <v>157</v>
      </c>
      <c r="D376" s="118" t="s">
        <v>155</v>
      </c>
      <c r="E376" s="119" t="s">
        <v>106</v>
      </c>
      <c r="F376" s="120" t="s">
        <v>442</v>
      </c>
      <c r="G376" s="129" t="s">
        <v>440</v>
      </c>
      <c r="H376" s="37"/>
      <c r="I376" s="194"/>
      <c r="J376" s="195"/>
      <c r="K376" s="196"/>
      <c r="L376" s="29" t="s">
        <v>217</v>
      </c>
      <c r="M376" s="12">
        <v>4511</v>
      </c>
      <c r="N376" s="183">
        <f t="shared" si="71"/>
        <v>0</v>
      </c>
      <c r="O376" s="183"/>
      <c r="P376" s="183"/>
      <c r="Q376" s="161"/>
      <c r="R376" s="161"/>
      <c r="S376" s="438"/>
      <c r="T376" s="161"/>
      <c r="U376" s="161"/>
      <c r="V376" s="161"/>
    </row>
    <row r="377" spans="1:22" ht="15.75" customHeight="1">
      <c r="A377" s="122" t="str">
        <f t="shared" si="62"/>
        <v>71060501015134</v>
      </c>
      <c r="B377" s="124" t="s">
        <v>439</v>
      </c>
      <c r="C377" s="117" t="s">
        <v>157</v>
      </c>
      <c r="D377" s="118" t="s">
        <v>149</v>
      </c>
      <c r="E377" s="119" t="s">
        <v>106</v>
      </c>
      <c r="F377" s="120" t="s">
        <v>106</v>
      </c>
      <c r="G377" s="121">
        <v>5134</v>
      </c>
      <c r="H377" s="175">
        <v>2560</v>
      </c>
      <c r="I377" s="166" t="s">
        <v>149</v>
      </c>
      <c r="J377" s="167">
        <v>6</v>
      </c>
      <c r="K377" s="167">
        <v>0</v>
      </c>
      <c r="L377" s="168" t="s">
        <v>238</v>
      </c>
      <c r="M377" s="176"/>
      <c r="N377" s="188">
        <f>+N379</f>
        <v>0</v>
      </c>
      <c r="O377" s="188">
        <f>+O379</f>
        <v>0</v>
      </c>
      <c r="P377" s="188">
        <f>+P379</f>
        <v>0</v>
      </c>
      <c r="Q377" s="161"/>
      <c r="R377" s="161"/>
      <c r="S377" s="438"/>
      <c r="T377" s="161"/>
      <c r="U377" s="161"/>
      <c r="V377" s="161"/>
    </row>
    <row r="378" spans="1:22" s="170" customFormat="1" ht="25.5" customHeight="1">
      <c r="A378" s="122" t="str">
        <f t="shared" si="62"/>
        <v>71060600000000</v>
      </c>
      <c r="B378" s="124" t="s">
        <v>439</v>
      </c>
      <c r="C378" s="117" t="s">
        <v>157</v>
      </c>
      <c r="D378" s="118" t="s">
        <v>157</v>
      </c>
      <c r="E378" s="119" t="s">
        <v>441</v>
      </c>
      <c r="F378" s="120" t="s">
        <v>441</v>
      </c>
      <c r="G378" s="129" t="s">
        <v>440</v>
      </c>
      <c r="H378" s="25"/>
      <c r="I378" s="18"/>
      <c r="J378" s="19"/>
      <c r="K378" s="19"/>
      <c r="L378" s="30" t="s">
        <v>110</v>
      </c>
      <c r="M378" s="31"/>
      <c r="N378" s="190"/>
      <c r="O378" s="190"/>
      <c r="P378" s="190"/>
      <c r="Q378" s="161"/>
      <c r="R378" s="161"/>
      <c r="S378" s="438"/>
      <c r="T378" s="161"/>
      <c r="U378" s="161"/>
      <c r="V378" s="161"/>
    </row>
    <row r="379" spans="1:22" ht="15.75" customHeight="1">
      <c r="A379" s="122" t="str">
        <f t="shared" si="62"/>
        <v>71060600000001</v>
      </c>
      <c r="B379" s="124" t="s">
        <v>439</v>
      </c>
      <c r="C379" s="117" t="s">
        <v>157</v>
      </c>
      <c r="D379" s="118" t="s">
        <v>157</v>
      </c>
      <c r="E379" s="119" t="s">
        <v>441</v>
      </c>
      <c r="F379" s="120" t="s">
        <v>441</v>
      </c>
      <c r="G379" s="129" t="s">
        <v>96</v>
      </c>
      <c r="H379" s="151">
        <v>2561</v>
      </c>
      <c r="I379" s="152" t="s">
        <v>149</v>
      </c>
      <c r="J379" s="153">
        <v>6</v>
      </c>
      <c r="K379" s="153">
        <v>1</v>
      </c>
      <c r="L379" s="154" t="s">
        <v>238</v>
      </c>
      <c r="M379" s="155"/>
      <c r="N379" s="192">
        <f>+N381+N389+N391+N396+N393+N398+N402+N404</f>
        <v>0</v>
      </c>
      <c r="O379" s="192">
        <f t="shared" ref="O379:P379" si="72">+O381+O389+O391+O396+O393+O398+O402+O404</f>
        <v>0</v>
      </c>
      <c r="P379" s="192">
        <f t="shared" si="72"/>
        <v>0</v>
      </c>
      <c r="Q379" s="161"/>
      <c r="R379" s="161"/>
      <c r="S379" s="438"/>
      <c r="T379" s="161"/>
      <c r="U379" s="161"/>
      <c r="V379" s="161"/>
    </row>
    <row r="380" spans="1:22" s="156" customFormat="1" ht="25.5" customHeight="1">
      <c r="A380" s="122" t="str">
        <f t="shared" si="62"/>
        <v>71060601000000</v>
      </c>
      <c r="B380" s="124" t="s">
        <v>439</v>
      </c>
      <c r="C380" s="117" t="s">
        <v>157</v>
      </c>
      <c r="D380" s="118" t="s">
        <v>157</v>
      </c>
      <c r="E380" s="119" t="s">
        <v>106</v>
      </c>
      <c r="F380" s="120" t="s">
        <v>441</v>
      </c>
      <c r="G380" s="129" t="s">
        <v>440</v>
      </c>
      <c r="H380" s="25"/>
      <c r="I380" s="25"/>
      <c r="J380" s="26"/>
      <c r="K380" s="26"/>
      <c r="L380" s="30" t="s">
        <v>108</v>
      </c>
      <c r="M380" s="31"/>
      <c r="N380" s="190"/>
      <c r="O380" s="190"/>
      <c r="P380" s="190"/>
      <c r="Q380" s="161"/>
      <c r="R380" s="161"/>
      <c r="S380" s="438"/>
      <c r="T380" s="161"/>
      <c r="U380" s="161"/>
      <c r="V380" s="161"/>
    </row>
    <row r="381" spans="1:22" ht="15.75" customHeight="1">
      <c r="A381" s="122" t="str">
        <f t="shared" si="62"/>
        <v>71060601000001</v>
      </c>
      <c r="B381" s="124" t="s">
        <v>439</v>
      </c>
      <c r="C381" s="117" t="s">
        <v>157</v>
      </c>
      <c r="D381" s="118" t="s">
        <v>157</v>
      </c>
      <c r="E381" s="119" t="s">
        <v>106</v>
      </c>
      <c r="F381" s="120" t="s">
        <v>441</v>
      </c>
      <c r="G381" s="129" t="s">
        <v>96</v>
      </c>
      <c r="H381" s="146"/>
      <c r="I381" s="147"/>
      <c r="J381" s="148"/>
      <c r="K381" s="148"/>
      <c r="L381" s="27" t="s">
        <v>239</v>
      </c>
      <c r="M381" s="28"/>
      <c r="N381" s="197">
        <f>O381+P381</f>
        <v>0</v>
      </c>
      <c r="O381" s="197">
        <f>SUM(O382:O388)</f>
        <v>0</v>
      </c>
      <c r="P381" s="197">
        <f>SUM(P382:P388)</f>
        <v>0</v>
      </c>
      <c r="Q381" s="161"/>
      <c r="R381" s="161"/>
      <c r="S381" s="438"/>
      <c r="T381" s="161"/>
      <c r="U381" s="161"/>
      <c r="V381" s="161"/>
    </row>
    <row r="382" spans="1:22" s="115" customFormat="1" ht="25.5" customHeight="1">
      <c r="A382" s="122" t="str">
        <f t="shared" si="62"/>
        <v>71060601010000</v>
      </c>
      <c r="B382" s="124" t="s">
        <v>439</v>
      </c>
      <c r="C382" s="117" t="s">
        <v>157</v>
      </c>
      <c r="D382" s="118" t="s">
        <v>157</v>
      </c>
      <c r="E382" s="119" t="s">
        <v>106</v>
      </c>
      <c r="F382" s="120" t="s">
        <v>106</v>
      </c>
      <c r="G382" s="129" t="s">
        <v>440</v>
      </c>
      <c r="H382" s="17"/>
      <c r="I382" s="25"/>
      <c r="J382" s="26"/>
      <c r="K382" s="26"/>
      <c r="L382" s="32" t="s">
        <v>115</v>
      </c>
      <c r="M382" s="33">
        <v>4213</v>
      </c>
      <c r="N382" s="183">
        <f t="shared" ref="N382:N401" si="73">O382+P382</f>
        <v>0</v>
      </c>
      <c r="O382" s="183"/>
      <c r="P382" s="183"/>
      <c r="Q382" s="161"/>
      <c r="R382" s="161"/>
      <c r="S382" s="438"/>
      <c r="T382" s="161"/>
      <c r="U382" s="161"/>
      <c r="V382" s="161"/>
    </row>
    <row r="383" spans="1:22" ht="15.75" customHeight="1">
      <c r="A383" s="122" t="str">
        <f t="shared" si="62"/>
        <v>71060601014251</v>
      </c>
      <c r="B383" s="124" t="s">
        <v>439</v>
      </c>
      <c r="C383" s="117" t="s">
        <v>157</v>
      </c>
      <c r="D383" s="118" t="s">
        <v>157</v>
      </c>
      <c r="E383" s="119" t="s">
        <v>106</v>
      </c>
      <c r="F383" s="120" t="s">
        <v>106</v>
      </c>
      <c r="G383" s="121">
        <v>4251</v>
      </c>
      <c r="H383" s="25"/>
      <c r="I383" s="25"/>
      <c r="J383" s="26"/>
      <c r="K383" s="26"/>
      <c r="L383" s="29" t="s">
        <v>125</v>
      </c>
      <c r="M383" s="12">
        <v>4239</v>
      </c>
      <c r="N383" s="183">
        <f t="shared" si="73"/>
        <v>0</v>
      </c>
      <c r="O383" s="183"/>
      <c r="P383" s="183"/>
      <c r="Q383" s="161"/>
      <c r="R383" s="161"/>
      <c r="S383" s="438"/>
      <c r="T383" s="161"/>
      <c r="U383" s="161"/>
      <c r="V383" s="161"/>
    </row>
    <row r="384" spans="1:22" ht="15.75" customHeight="1">
      <c r="A384" s="122" t="str">
        <f t="shared" si="62"/>
        <v>71060601014269</v>
      </c>
      <c r="B384" s="116" t="s">
        <v>439</v>
      </c>
      <c r="C384" s="117" t="s">
        <v>157</v>
      </c>
      <c r="D384" s="118" t="s">
        <v>157</v>
      </c>
      <c r="E384" s="119" t="s">
        <v>106</v>
      </c>
      <c r="F384" s="120" t="s">
        <v>106</v>
      </c>
      <c r="G384" s="121">
        <v>4269</v>
      </c>
      <c r="H384" s="25"/>
      <c r="I384" s="25"/>
      <c r="J384" s="26"/>
      <c r="K384" s="26"/>
      <c r="L384" s="29" t="s">
        <v>217</v>
      </c>
      <c r="M384" s="12">
        <v>4511</v>
      </c>
      <c r="N384" s="183">
        <f t="shared" si="73"/>
        <v>0</v>
      </c>
      <c r="O384" s="183"/>
      <c r="P384" s="183"/>
      <c r="Q384" s="161"/>
      <c r="R384" s="161"/>
      <c r="S384" s="438"/>
      <c r="T384" s="161"/>
      <c r="U384" s="161"/>
      <c r="V384" s="161"/>
    </row>
    <row r="385" spans="1:22" ht="25.5" customHeight="1">
      <c r="A385" s="122" t="str">
        <f t="shared" si="62"/>
        <v>71060601014521</v>
      </c>
      <c r="B385" s="116" t="s">
        <v>439</v>
      </c>
      <c r="C385" s="117" t="s">
        <v>157</v>
      </c>
      <c r="D385" s="118" t="s">
        <v>157</v>
      </c>
      <c r="E385" s="119" t="s">
        <v>106</v>
      </c>
      <c r="F385" s="120" t="s">
        <v>106</v>
      </c>
      <c r="G385" s="121">
        <v>4521</v>
      </c>
      <c r="H385" s="25"/>
      <c r="I385" s="25"/>
      <c r="J385" s="26"/>
      <c r="K385" s="26"/>
      <c r="L385" s="30" t="s">
        <v>241</v>
      </c>
      <c r="M385" s="31">
        <v>4638</v>
      </c>
      <c r="N385" s="183">
        <f t="shared" si="73"/>
        <v>0</v>
      </c>
      <c r="O385" s="183"/>
      <c r="P385" s="183"/>
      <c r="Q385" s="161"/>
      <c r="R385" s="161"/>
      <c r="S385" s="438"/>
      <c r="T385" s="161"/>
      <c r="U385" s="161"/>
      <c r="V385" s="161"/>
    </row>
    <row r="386" spans="1:22" s="115" customFormat="1" ht="25.5" customHeight="1">
      <c r="A386" s="122" t="str">
        <f t="shared" si="62"/>
        <v>71060601020000</v>
      </c>
      <c r="B386" s="124" t="s">
        <v>439</v>
      </c>
      <c r="C386" s="117" t="s">
        <v>157</v>
      </c>
      <c r="D386" s="118" t="s">
        <v>157</v>
      </c>
      <c r="E386" s="119" t="s">
        <v>106</v>
      </c>
      <c r="F386" s="120" t="s">
        <v>140</v>
      </c>
      <c r="G386" s="129" t="s">
        <v>440</v>
      </c>
      <c r="H386" s="25"/>
      <c r="I386" s="25"/>
      <c r="J386" s="26"/>
      <c r="K386" s="26"/>
      <c r="L386" s="30" t="s">
        <v>173</v>
      </c>
      <c r="M386" s="31">
        <v>5112</v>
      </c>
      <c r="N386" s="183">
        <f t="shared" si="73"/>
        <v>0</v>
      </c>
      <c r="O386" s="183"/>
      <c r="P386" s="183"/>
      <c r="Q386" s="161"/>
      <c r="R386" s="161"/>
      <c r="S386" s="438"/>
      <c r="T386" s="161"/>
      <c r="U386" s="161"/>
      <c r="V386" s="161"/>
    </row>
    <row r="387" spans="1:22" ht="15.75" customHeight="1">
      <c r="A387" s="122" t="str">
        <f t="shared" si="62"/>
        <v>71060601024269</v>
      </c>
      <c r="B387" s="124" t="s">
        <v>439</v>
      </c>
      <c r="C387" s="134" t="s">
        <v>157</v>
      </c>
      <c r="D387" s="133" t="s">
        <v>157</v>
      </c>
      <c r="E387" s="132" t="s">
        <v>106</v>
      </c>
      <c r="F387" s="130" t="s">
        <v>140</v>
      </c>
      <c r="G387" s="131">
        <v>4269</v>
      </c>
      <c r="H387" s="25"/>
      <c r="I387" s="25"/>
      <c r="J387" s="26"/>
      <c r="K387" s="26"/>
      <c r="L387" s="29" t="s">
        <v>135</v>
      </c>
      <c r="M387" s="12">
        <v>5121</v>
      </c>
      <c r="N387" s="183">
        <f t="shared" si="73"/>
        <v>0</v>
      </c>
      <c r="O387" s="183"/>
      <c r="P387" s="183"/>
      <c r="Q387" s="161"/>
      <c r="R387" s="161"/>
      <c r="S387" s="438"/>
      <c r="T387" s="161"/>
      <c r="U387" s="161"/>
      <c r="V387" s="161"/>
    </row>
    <row r="388" spans="1:22" ht="15.75" customHeight="1">
      <c r="A388" s="122" t="str">
        <f t="shared" si="62"/>
        <v>71060601025113</v>
      </c>
      <c r="B388" s="124" t="s">
        <v>439</v>
      </c>
      <c r="C388" s="117" t="s">
        <v>157</v>
      </c>
      <c r="D388" s="118" t="s">
        <v>157</v>
      </c>
      <c r="E388" s="119" t="s">
        <v>106</v>
      </c>
      <c r="F388" s="120" t="s">
        <v>140</v>
      </c>
      <c r="G388" s="121">
        <v>5113</v>
      </c>
      <c r="H388" s="25"/>
      <c r="I388" s="25"/>
      <c r="J388" s="26"/>
      <c r="K388" s="26"/>
      <c r="L388" s="29" t="s">
        <v>174</v>
      </c>
      <c r="M388" s="12">
        <v>5113</v>
      </c>
      <c r="N388" s="183">
        <f t="shared" si="73"/>
        <v>0</v>
      </c>
      <c r="O388" s="183"/>
      <c r="P388" s="183"/>
      <c r="Q388" s="161"/>
      <c r="R388" s="161"/>
      <c r="S388" s="438"/>
      <c r="T388" s="161"/>
      <c r="U388" s="161"/>
      <c r="V388" s="161"/>
    </row>
    <row r="389" spans="1:22" s="115" customFormat="1" ht="25.5" customHeight="1">
      <c r="A389" s="122" t="str">
        <f t="shared" si="62"/>
        <v>71060601030000</v>
      </c>
      <c r="B389" s="124" t="s">
        <v>439</v>
      </c>
      <c r="C389" s="117" t="s">
        <v>157</v>
      </c>
      <c r="D389" s="118" t="s">
        <v>157</v>
      </c>
      <c r="E389" s="119" t="s">
        <v>106</v>
      </c>
      <c r="F389" s="120" t="s">
        <v>442</v>
      </c>
      <c r="G389" s="129" t="s">
        <v>440</v>
      </c>
      <c r="H389" s="146"/>
      <c r="I389" s="147"/>
      <c r="J389" s="148"/>
      <c r="K389" s="148"/>
      <c r="L389" s="27" t="s">
        <v>242</v>
      </c>
      <c r="M389" s="28"/>
      <c r="N389" s="197">
        <f>O389+P389</f>
        <v>0</v>
      </c>
      <c r="O389" s="197">
        <f>SUM(O390)</f>
        <v>0</v>
      </c>
      <c r="P389" s="197">
        <f>SUM(P390)</f>
        <v>0</v>
      </c>
      <c r="Q389" s="161"/>
      <c r="R389" s="161"/>
      <c r="S389" s="438"/>
      <c r="T389" s="161"/>
      <c r="U389" s="161"/>
      <c r="V389" s="161"/>
    </row>
    <row r="390" spans="1:22" ht="15.75" customHeight="1">
      <c r="A390" s="122" t="str">
        <f t="shared" si="62"/>
        <v>71060601034251</v>
      </c>
      <c r="B390" s="124" t="s">
        <v>439</v>
      </c>
      <c r="C390" s="117" t="s">
        <v>157</v>
      </c>
      <c r="D390" s="118" t="s">
        <v>157</v>
      </c>
      <c r="E390" s="119" t="s">
        <v>106</v>
      </c>
      <c r="F390" s="120" t="s">
        <v>442</v>
      </c>
      <c r="G390" s="121">
        <v>4251</v>
      </c>
      <c r="H390" s="17"/>
      <c r="I390" s="25"/>
      <c r="J390" s="26"/>
      <c r="K390" s="26"/>
      <c r="L390" s="32" t="s">
        <v>115</v>
      </c>
      <c r="M390" s="33">
        <v>4213</v>
      </c>
      <c r="N390" s="183">
        <f t="shared" si="73"/>
        <v>0</v>
      </c>
      <c r="O390" s="183"/>
      <c r="P390" s="183"/>
      <c r="Q390" s="161"/>
      <c r="R390" s="161"/>
      <c r="S390" s="438"/>
      <c r="T390" s="161"/>
      <c r="U390" s="161"/>
      <c r="V390" s="161"/>
    </row>
    <row r="391" spans="1:22" ht="15.75" customHeight="1">
      <c r="A391" s="122" t="str">
        <f t="shared" si="62"/>
        <v>71060601034269</v>
      </c>
      <c r="B391" s="124" t="s">
        <v>439</v>
      </c>
      <c r="C391" s="117" t="s">
        <v>157</v>
      </c>
      <c r="D391" s="118" t="s">
        <v>157</v>
      </c>
      <c r="E391" s="119" t="s">
        <v>106</v>
      </c>
      <c r="F391" s="120" t="s">
        <v>442</v>
      </c>
      <c r="G391" s="121">
        <v>4269</v>
      </c>
      <c r="H391" s="146"/>
      <c r="I391" s="147"/>
      <c r="J391" s="148"/>
      <c r="K391" s="148"/>
      <c r="L391" s="27" t="s">
        <v>887</v>
      </c>
      <c r="M391" s="28"/>
      <c r="N391" s="197">
        <f>O391+P391</f>
        <v>0</v>
      </c>
      <c r="O391" s="197">
        <f>SUM(O392:O392)</f>
        <v>0</v>
      </c>
      <c r="P391" s="197">
        <f>SUM(P392:P392)</f>
        <v>0</v>
      </c>
      <c r="Q391" s="161"/>
      <c r="R391" s="161"/>
      <c r="S391" s="438"/>
      <c r="T391" s="161"/>
      <c r="U391" s="161"/>
      <c r="V391" s="161"/>
    </row>
    <row r="392" spans="1:22" ht="25.5" customHeight="1">
      <c r="A392" s="122" t="str">
        <f t="shared" ref="A392:A440" si="74">CONCATENATE(B392,C392,D392,E392,F392,G392)</f>
        <v>71060601034521</v>
      </c>
      <c r="B392" s="124" t="s">
        <v>439</v>
      </c>
      <c r="C392" s="117" t="s">
        <v>157</v>
      </c>
      <c r="D392" s="118" t="s">
        <v>157</v>
      </c>
      <c r="E392" s="119" t="s">
        <v>106</v>
      </c>
      <c r="F392" s="120" t="s">
        <v>442</v>
      </c>
      <c r="G392" s="121">
        <v>4521</v>
      </c>
      <c r="H392" s="17"/>
      <c r="I392" s="25"/>
      <c r="J392" s="26"/>
      <c r="K392" s="26"/>
      <c r="L392" s="32" t="s">
        <v>115</v>
      </c>
      <c r="M392" s="33">
        <v>4213</v>
      </c>
      <c r="N392" s="183">
        <f t="shared" si="73"/>
        <v>0</v>
      </c>
      <c r="O392" s="183"/>
      <c r="P392" s="183"/>
      <c r="Q392" s="161"/>
      <c r="R392" s="161"/>
      <c r="S392" s="438"/>
      <c r="T392" s="161"/>
      <c r="U392" s="161"/>
      <c r="V392" s="161"/>
    </row>
    <row r="393" spans="1:22" s="115" customFormat="1" ht="37.950000000000003" customHeight="1">
      <c r="A393" s="122" t="str">
        <f t="shared" si="74"/>
        <v>71060601040000</v>
      </c>
      <c r="B393" s="124" t="s">
        <v>439</v>
      </c>
      <c r="C393" s="117" t="s">
        <v>157</v>
      </c>
      <c r="D393" s="118" t="s">
        <v>157</v>
      </c>
      <c r="E393" s="119" t="s">
        <v>106</v>
      </c>
      <c r="F393" s="120" t="s">
        <v>155</v>
      </c>
      <c r="G393" s="129" t="s">
        <v>440</v>
      </c>
      <c r="H393" s="146"/>
      <c r="I393" s="147"/>
      <c r="J393" s="148"/>
      <c r="K393" s="148"/>
      <c r="L393" s="27" t="s">
        <v>888</v>
      </c>
      <c r="M393" s="28"/>
      <c r="N393" s="197">
        <f>O393+P393</f>
        <v>0</v>
      </c>
      <c r="O393" s="197">
        <f>SUM(O394:O395)</f>
        <v>0</v>
      </c>
      <c r="P393" s="197">
        <f>SUM(P394:P395)</f>
        <v>0</v>
      </c>
      <c r="Q393" s="161"/>
      <c r="R393" s="161"/>
      <c r="S393" s="438"/>
      <c r="T393" s="161"/>
      <c r="U393" s="161"/>
      <c r="V393" s="161"/>
    </row>
    <row r="394" spans="1:22" ht="15.75" customHeight="1">
      <c r="A394" s="122" t="str">
        <f t="shared" si="74"/>
        <v>71060601044251</v>
      </c>
      <c r="B394" s="124" t="s">
        <v>439</v>
      </c>
      <c r="C394" s="117" t="s">
        <v>157</v>
      </c>
      <c r="D394" s="118" t="s">
        <v>157</v>
      </c>
      <c r="E394" s="119" t="s">
        <v>106</v>
      </c>
      <c r="F394" s="120" t="s">
        <v>155</v>
      </c>
      <c r="G394" s="121">
        <v>4251</v>
      </c>
      <c r="H394" s="432"/>
      <c r="I394" s="400"/>
      <c r="J394" s="401"/>
      <c r="K394" s="401"/>
      <c r="L394" s="32" t="s">
        <v>115</v>
      </c>
      <c r="M394" s="33">
        <v>4213</v>
      </c>
      <c r="N394" s="183">
        <f t="shared" si="73"/>
        <v>0</v>
      </c>
      <c r="O394" s="183"/>
      <c r="P394" s="183"/>
      <c r="Q394" s="161"/>
      <c r="R394" s="161"/>
      <c r="S394" s="438"/>
      <c r="T394" s="161"/>
      <c r="U394" s="161"/>
      <c r="V394" s="161"/>
    </row>
    <row r="395" spans="1:22" ht="25.5" customHeight="1">
      <c r="A395" s="122" t="str">
        <f t="shared" ref="A395" si="75">CONCATENATE(B395,C395,D395,E395,F395,G395)</f>
        <v>71060601044819</v>
      </c>
      <c r="B395" s="124" t="s">
        <v>439</v>
      </c>
      <c r="C395" s="117" t="s">
        <v>157</v>
      </c>
      <c r="D395" s="118" t="s">
        <v>157</v>
      </c>
      <c r="E395" s="119" t="s">
        <v>106</v>
      </c>
      <c r="F395" s="120" t="s">
        <v>155</v>
      </c>
      <c r="G395" s="129" t="s">
        <v>88</v>
      </c>
      <c r="H395" s="25"/>
      <c r="I395" s="25"/>
      <c r="J395" s="26"/>
      <c r="K395" s="26"/>
      <c r="L395" s="30" t="s">
        <v>173</v>
      </c>
      <c r="M395" s="31">
        <v>5112</v>
      </c>
      <c r="N395" s="183">
        <f t="shared" ref="N395" si="76">O395+P395</f>
        <v>0</v>
      </c>
      <c r="O395" s="183"/>
      <c r="P395" s="183"/>
      <c r="Q395" s="161"/>
      <c r="R395" s="161"/>
      <c r="S395" s="438"/>
      <c r="T395" s="161"/>
      <c r="U395" s="161"/>
      <c r="V395" s="161"/>
    </row>
    <row r="396" spans="1:22" ht="15.75" customHeight="1">
      <c r="A396" s="122" t="str">
        <f>CONCATENATE(B396,C396,D396,E396,F396,G396)</f>
        <v>71060601035112</v>
      </c>
      <c r="B396" s="124" t="s">
        <v>439</v>
      </c>
      <c r="C396" s="117" t="s">
        <v>157</v>
      </c>
      <c r="D396" s="118" t="s">
        <v>157</v>
      </c>
      <c r="E396" s="119" t="s">
        <v>106</v>
      </c>
      <c r="F396" s="120" t="s">
        <v>442</v>
      </c>
      <c r="G396" s="121">
        <v>5112</v>
      </c>
      <c r="H396" s="146"/>
      <c r="I396" s="147"/>
      <c r="J396" s="148"/>
      <c r="K396" s="148"/>
      <c r="L396" s="27" t="s">
        <v>889</v>
      </c>
      <c r="M396" s="28"/>
      <c r="N396" s="197"/>
      <c r="O396" s="197">
        <f>SUM(O397:O397)</f>
        <v>0</v>
      </c>
      <c r="P396" s="197">
        <f>SUM(P397:P397)</f>
        <v>0</v>
      </c>
      <c r="Q396" s="161"/>
      <c r="R396" s="161"/>
      <c r="S396" s="438"/>
      <c r="T396" s="161"/>
      <c r="U396" s="161"/>
      <c r="V396" s="161"/>
    </row>
    <row r="397" spans="1:22" ht="15.75" customHeight="1">
      <c r="A397" s="122" t="str">
        <f>CONCATENATE(B397,C397,D397,E397,F397,G397)</f>
        <v>71060601035113</v>
      </c>
      <c r="B397" s="124" t="s">
        <v>439</v>
      </c>
      <c r="C397" s="117" t="s">
        <v>157</v>
      </c>
      <c r="D397" s="118" t="s">
        <v>157</v>
      </c>
      <c r="E397" s="119" t="s">
        <v>106</v>
      </c>
      <c r="F397" s="120" t="s">
        <v>442</v>
      </c>
      <c r="G397" s="121">
        <v>5113</v>
      </c>
      <c r="H397" s="25"/>
      <c r="I397" s="25"/>
      <c r="J397" s="26"/>
      <c r="K397" s="26"/>
      <c r="L397" s="29" t="s">
        <v>217</v>
      </c>
      <c r="M397" s="12">
        <v>4511</v>
      </c>
      <c r="N397" s="183">
        <f>O397+P397</f>
        <v>0</v>
      </c>
      <c r="O397" s="183"/>
      <c r="P397" s="183"/>
      <c r="Q397" s="161"/>
      <c r="R397" s="161"/>
      <c r="S397" s="438"/>
      <c r="T397" s="161"/>
      <c r="U397" s="161"/>
      <c r="V397" s="161"/>
    </row>
    <row r="398" spans="1:22" ht="15.75" customHeight="1">
      <c r="A398" s="122" t="str">
        <f t="shared" si="74"/>
        <v>71060601044639</v>
      </c>
      <c r="B398" s="124" t="s">
        <v>439</v>
      </c>
      <c r="C398" s="117" t="s">
        <v>157</v>
      </c>
      <c r="D398" s="118" t="s">
        <v>157</v>
      </c>
      <c r="E398" s="119" t="s">
        <v>106</v>
      </c>
      <c r="F398" s="120" t="s">
        <v>155</v>
      </c>
      <c r="G398" s="121">
        <v>4639</v>
      </c>
      <c r="H398" s="146"/>
      <c r="I398" s="147"/>
      <c r="J398" s="148"/>
      <c r="K398" s="148"/>
      <c r="L398" s="27" t="s">
        <v>890</v>
      </c>
      <c r="M398" s="28"/>
      <c r="N398" s="197">
        <f>O398+P398</f>
        <v>0</v>
      </c>
      <c r="O398" s="197">
        <f>SUM(O399:O401)</f>
        <v>0</v>
      </c>
      <c r="P398" s="197">
        <f>SUM(P399:P401)</f>
        <v>0</v>
      </c>
      <c r="Q398" s="161"/>
      <c r="R398" s="161"/>
      <c r="S398" s="438"/>
      <c r="T398" s="161"/>
      <c r="U398" s="161"/>
      <c r="V398" s="161"/>
    </row>
    <row r="399" spans="1:22" s="115" customFormat="1" ht="18" customHeight="1">
      <c r="A399" s="122" t="str">
        <f t="shared" ref="A399" si="77">CONCATENATE(B399,C399,D399,E399,F399,G399)</f>
        <v>71080101010000</v>
      </c>
      <c r="B399" s="124" t="s">
        <v>439</v>
      </c>
      <c r="C399" s="117" t="s">
        <v>185</v>
      </c>
      <c r="D399" s="118" t="s">
        <v>106</v>
      </c>
      <c r="E399" s="119" t="s">
        <v>106</v>
      </c>
      <c r="F399" s="120" t="s">
        <v>106</v>
      </c>
      <c r="G399" s="129" t="s">
        <v>440</v>
      </c>
      <c r="H399" s="191"/>
      <c r="I399" s="194"/>
      <c r="J399" s="201"/>
      <c r="K399" s="202"/>
      <c r="L399" s="203" t="s">
        <v>142</v>
      </c>
      <c r="M399" s="13">
        <v>4251</v>
      </c>
      <c r="N399" s="183">
        <f t="shared" ref="N399" si="78">O399+P399</f>
        <v>0</v>
      </c>
      <c r="O399" s="183"/>
      <c r="P399" s="183"/>
      <c r="Q399" s="161"/>
      <c r="R399" s="161"/>
      <c r="S399" s="438"/>
      <c r="T399" s="161"/>
      <c r="U399" s="161"/>
      <c r="V399" s="161"/>
    </row>
    <row r="400" spans="1:22" ht="25.5" customHeight="1">
      <c r="A400" s="122" t="str">
        <f t="shared" si="74"/>
        <v>71060601044819</v>
      </c>
      <c r="B400" s="124" t="s">
        <v>439</v>
      </c>
      <c r="C400" s="117" t="s">
        <v>157</v>
      </c>
      <c r="D400" s="118" t="s">
        <v>157</v>
      </c>
      <c r="E400" s="119" t="s">
        <v>106</v>
      </c>
      <c r="F400" s="120" t="s">
        <v>155</v>
      </c>
      <c r="G400" s="129" t="s">
        <v>88</v>
      </c>
      <c r="H400" s="25"/>
      <c r="I400" s="25"/>
      <c r="J400" s="26"/>
      <c r="K400" s="26"/>
      <c r="L400" s="30" t="s">
        <v>173</v>
      </c>
      <c r="M400" s="31">
        <v>5112</v>
      </c>
      <c r="N400" s="183">
        <f t="shared" si="73"/>
        <v>0</v>
      </c>
      <c r="O400" s="183"/>
      <c r="P400" s="183"/>
      <c r="Q400" s="161"/>
      <c r="R400" s="161"/>
      <c r="S400" s="438"/>
      <c r="T400" s="161"/>
      <c r="U400" s="161"/>
      <c r="V400" s="161"/>
    </row>
    <row r="401" spans="1:22" ht="15.75" customHeight="1">
      <c r="A401" s="122" t="str">
        <f t="shared" si="74"/>
        <v>71060601045113</v>
      </c>
      <c r="B401" s="124" t="s">
        <v>439</v>
      </c>
      <c r="C401" s="117" t="s">
        <v>157</v>
      </c>
      <c r="D401" s="118" t="s">
        <v>157</v>
      </c>
      <c r="E401" s="119" t="s">
        <v>106</v>
      </c>
      <c r="F401" s="120" t="s">
        <v>155</v>
      </c>
      <c r="G401" s="121">
        <v>5113</v>
      </c>
      <c r="H401" s="25"/>
      <c r="I401" s="25"/>
      <c r="J401" s="26"/>
      <c r="K401" s="26"/>
      <c r="L401" s="29" t="s">
        <v>174</v>
      </c>
      <c r="M401" s="12">
        <v>5113</v>
      </c>
      <c r="N401" s="183">
        <f t="shared" si="73"/>
        <v>0</v>
      </c>
      <c r="O401" s="183"/>
      <c r="P401" s="183"/>
      <c r="Q401" s="161"/>
      <c r="R401" s="161"/>
      <c r="S401" s="438"/>
      <c r="T401" s="161"/>
      <c r="U401" s="161"/>
      <c r="V401" s="161"/>
    </row>
    <row r="402" spans="1:22" ht="21" customHeight="1">
      <c r="B402" s="124"/>
      <c r="H402" s="146"/>
      <c r="I402" s="147"/>
      <c r="J402" s="148"/>
      <c r="K402" s="148"/>
      <c r="L402" s="27" t="s">
        <v>891</v>
      </c>
      <c r="M402" s="28"/>
      <c r="N402" s="197">
        <f>O402+P402</f>
        <v>0</v>
      </c>
      <c r="O402" s="197">
        <f>SUM(O403:O403)</f>
        <v>0</v>
      </c>
      <c r="P402" s="197">
        <f>SUM(P403:P403)</f>
        <v>0</v>
      </c>
      <c r="Q402" s="161"/>
      <c r="R402" s="161"/>
      <c r="S402" s="438"/>
      <c r="T402" s="161"/>
      <c r="U402" s="161"/>
      <c r="V402" s="161"/>
    </row>
    <row r="403" spans="1:22" ht="15.75" customHeight="1">
      <c r="A403" s="122" t="str">
        <f t="shared" ref="A403" si="79">CONCATENATE(B403,C403,D403,E403,F403,G403)</f>
        <v>71060601044251</v>
      </c>
      <c r="B403" s="124" t="s">
        <v>439</v>
      </c>
      <c r="C403" s="117" t="s">
        <v>157</v>
      </c>
      <c r="D403" s="118" t="s">
        <v>157</v>
      </c>
      <c r="E403" s="119" t="s">
        <v>106</v>
      </c>
      <c r="F403" s="120" t="s">
        <v>155</v>
      </c>
      <c r="G403" s="121">
        <v>4251</v>
      </c>
      <c r="H403" s="432"/>
      <c r="I403" s="400"/>
      <c r="J403" s="401"/>
      <c r="K403" s="401"/>
      <c r="L403" s="32" t="s">
        <v>115</v>
      </c>
      <c r="M403" s="33">
        <v>4213</v>
      </c>
      <c r="N403" s="183">
        <f t="shared" ref="N403" si="80">O403+P403</f>
        <v>0</v>
      </c>
      <c r="O403" s="183"/>
      <c r="P403" s="183"/>
      <c r="Q403" s="161"/>
      <c r="R403" s="161"/>
      <c r="S403" s="438"/>
      <c r="T403" s="161"/>
      <c r="U403" s="161"/>
      <c r="V403" s="161"/>
    </row>
    <row r="404" spans="1:22" ht="21" customHeight="1">
      <c r="B404" s="124"/>
      <c r="H404" s="146"/>
      <c r="I404" s="147"/>
      <c r="J404" s="148"/>
      <c r="K404" s="148"/>
      <c r="L404" s="27" t="s">
        <v>907</v>
      </c>
      <c r="M404" s="28"/>
      <c r="N404" s="197">
        <f>O404+P404</f>
        <v>0</v>
      </c>
      <c r="O404" s="197">
        <f>SUM(O405:O405)</f>
        <v>0</v>
      </c>
      <c r="P404" s="197">
        <f>SUM(P405:P405)</f>
        <v>0</v>
      </c>
      <c r="Q404" s="161"/>
      <c r="R404" s="161"/>
      <c r="S404" s="438"/>
      <c r="T404" s="161"/>
      <c r="U404" s="161"/>
      <c r="V404" s="161"/>
    </row>
    <row r="405" spans="1:22" ht="25.5" customHeight="1">
      <c r="A405" s="122" t="str">
        <f t="shared" ref="A405" si="81">CONCATENATE(B405,C405,D405,E405,F405,G405)</f>
        <v>71060601044819</v>
      </c>
      <c r="B405" s="124" t="s">
        <v>439</v>
      </c>
      <c r="C405" s="117" t="s">
        <v>157</v>
      </c>
      <c r="D405" s="118" t="s">
        <v>157</v>
      </c>
      <c r="E405" s="119" t="s">
        <v>106</v>
      </c>
      <c r="F405" s="120" t="s">
        <v>155</v>
      </c>
      <c r="G405" s="129" t="s">
        <v>88</v>
      </c>
      <c r="H405" s="25"/>
      <c r="I405" s="25"/>
      <c r="J405" s="26"/>
      <c r="K405" s="26"/>
      <c r="L405" s="30" t="s">
        <v>173</v>
      </c>
      <c r="M405" s="31">
        <v>5112</v>
      </c>
      <c r="N405" s="183">
        <f t="shared" ref="N405" si="82">O405+P405</f>
        <v>0</v>
      </c>
      <c r="O405" s="183"/>
      <c r="P405" s="183"/>
      <c r="Q405" s="161"/>
      <c r="R405" s="161"/>
      <c r="S405" s="438"/>
      <c r="T405" s="161"/>
      <c r="U405" s="161"/>
      <c r="V405" s="161"/>
    </row>
    <row r="406" spans="1:22" ht="32.25" customHeight="1">
      <c r="B406" s="124"/>
      <c r="H406" s="173">
        <v>2600</v>
      </c>
      <c r="I406" s="212" t="s">
        <v>157</v>
      </c>
      <c r="J406" s="213">
        <v>0</v>
      </c>
      <c r="K406" s="213">
        <v>0</v>
      </c>
      <c r="L406" s="162" t="s">
        <v>246</v>
      </c>
      <c r="M406" s="174"/>
      <c r="N406" s="163">
        <f>+N408+N424+N441</f>
        <v>0</v>
      </c>
      <c r="O406" s="163">
        <f>+O408+O418+O424+O441</f>
        <v>0</v>
      </c>
      <c r="P406" s="163">
        <f>+P408+P418+P424+P441</f>
        <v>0</v>
      </c>
      <c r="Q406" s="161"/>
      <c r="R406" s="161"/>
      <c r="S406" s="438"/>
      <c r="T406" s="161"/>
      <c r="U406" s="161"/>
      <c r="V406" s="161"/>
    </row>
    <row r="407" spans="1:22" s="115" customFormat="1" ht="16.2">
      <c r="A407" s="122" t="str">
        <f t="shared" si="74"/>
        <v>71060601050000</v>
      </c>
      <c r="B407" s="124" t="s">
        <v>439</v>
      </c>
      <c r="C407" s="117" t="s">
        <v>157</v>
      </c>
      <c r="D407" s="118" t="s">
        <v>157</v>
      </c>
      <c r="E407" s="119" t="s">
        <v>106</v>
      </c>
      <c r="F407" s="120" t="s">
        <v>149</v>
      </c>
      <c r="G407" s="129" t="s">
        <v>440</v>
      </c>
      <c r="H407" s="25"/>
      <c r="I407" s="18"/>
      <c r="J407" s="19"/>
      <c r="K407" s="19"/>
      <c r="L407" s="30" t="s">
        <v>108</v>
      </c>
      <c r="M407" s="178"/>
      <c r="N407" s="191"/>
      <c r="O407" s="191"/>
      <c r="P407" s="191"/>
      <c r="Q407" s="161"/>
      <c r="R407" s="161"/>
      <c r="S407" s="438"/>
      <c r="T407" s="161"/>
      <c r="U407" s="161"/>
      <c r="V407" s="161"/>
    </row>
    <row r="408" spans="1:22" ht="15.75" customHeight="1">
      <c r="A408" s="122" t="str">
        <f t="shared" si="74"/>
        <v>71060601054861</v>
      </c>
      <c r="B408" s="124" t="s">
        <v>439</v>
      </c>
      <c r="C408" s="117" t="s">
        <v>157</v>
      </c>
      <c r="D408" s="118" t="s">
        <v>157</v>
      </c>
      <c r="E408" s="119" t="s">
        <v>106</v>
      </c>
      <c r="F408" s="120" t="s">
        <v>149</v>
      </c>
      <c r="G408" s="121">
        <v>4861</v>
      </c>
      <c r="H408" s="175">
        <v>2610</v>
      </c>
      <c r="I408" s="166" t="s">
        <v>157</v>
      </c>
      <c r="J408" s="167">
        <v>1</v>
      </c>
      <c r="K408" s="167">
        <v>0</v>
      </c>
      <c r="L408" s="168" t="s">
        <v>247</v>
      </c>
      <c r="M408" s="176"/>
      <c r="N408" s="188">
        <f>+N410</f>
        <v>0</v>
      </c>
      <c r="O408" s="188">
        <f>+O410</f>
        <v>0</v>
      </c>
      <c r="P408" s="188">
        <f>+P410</f>
        <v>0</v>
      </c>
      <c r="Q408" s="161"/>
      <c r="R408" s="161"/>
      <c r="S408" s="438"/>
      <c r="T408" s="161"/>
      <c r="U408" s="161"/>
      <c r="V408" s="161"/>
    </row>
    <row r="409" spans="1:22" s="115" customFormat="1" ht="15.75" customHeight="1">
      <c r="A409" s="122" t="str">
        <f t="shared" si="74"/>
        <v>71060601060000</v>
      </c>
      <c r="B409" s="124" t="s">
        <v>439</v>
      </c>
      <c r="C409" s="117" t="s">
        <v>157</v>
      </c>
      <c r="D409" s="118" t="s">
        <v>157</v>
      </c>
      <c r="E409" s="119" t="s">
        <v>106</v>
      </c>
      <c r="F409" s="120" t="s">
        <v>157</v>
      </c>
      <c r="G409" s="129" t="s">
        <v>440</v>
      </c>
      <c r="H409" s="25"/>
      <c r="I409" s="18"/>
      <c r="J409" s="19"/>
      <c r="K409" s="19"/>
      <c r="L409" s="30" t="s">
        <v>110</v>
      </c>
      <c r="M409" s="31"/>
      <c r="N409" s="190"/>
      <c r="O409" s="190"/>
      <c r="P409" s="190"/>
      <c r="Q409" s="161"/>
      <c r="R409" s="161"/>
      <c r="S409" s="438"/>
      <c r="T409" s="161"/>
      <c r="U409" s="161"/>
      <c r="V409" s="161"/>
    </row>
    <row r="410" spans="1:22" ht="25.5" customHeight="1">
      <c r="A410" s="122" t="str">
        <f t="shared" si="74"/>
        <v>71060601064638</v>
      </c>
      <c r="B410" s="124" t="s">
        <v>439</v>
      </c>
      <c r="C410" s="117" t="s">
        <v>157</v>
      </c>
      <c r="D410" s="118" t="s">
        <v>157</v>
      </c>
      <c r="E410" s="119" t="s">
        <v>106</v>
      </c>
      <c r="F410" s="120" t="s">
        <v>157</v>
      </c>
      <c r="G410" s="121">
        <v>4638</v>
      </c>
      <c r="H410" s="151" t="s">
        <v>89</v>
      </c>
      <c r="I410" s="152" t="s">
        <v>157</v>
      </c>
      <c r="J410" s="153" t="s">
        <v>82</v>
      </c>
      <c r="K410" s="153" t="s">
        <v>82</v>
      </c>
      <c r="L410" s="154" t="s">
        <v>247</v>
      </c>
      <c r="M410" s="155" t="s">
        <v>81</v>
      </c>
      <c r="N410" s="192">
        <f>+N300+N412+N414+N416</f>
        <v>0</v>
      </c>
      <c r="O410" s="192">
        <f>+O300+O412+O414</f>
        <v>0</v>
      </c>
      <c r="P410" s="192">
        <f>+P300+P412+P414</f>
        <v>0</v>
      </c>
      <c r="Q410" s="161"/>
      <c r="R410" s="161"/>
      <c r="S410" s="438"/>
      <c r="T410" s="161"/>
      <c r="U410" s="161"/>
      <c r="V410" s="161"/>
    </row>
    <row r="411" spans="1:22" s="115" customFormat="1" ht="25.5" customHeight="1">
      <c r="A411" s="122" t="str">
        <f t="shared" si="74"/>
        <v>71060601070000</v>
      </c>
      <c r="B411" s="124" t="s">
        <v>439</v>
      </c>
      <c r="C411" s="117" t="s">
        <v>157</v>
      </c>
      <c r="D411" s="118" t="s">
        <v>157</v>
      </c>
      <c r="E411" s="119" t="s">
        <v>106</v>
      </c>
      <c r="F411" s="120" t="s">
        <v>183</v>
      </c>
      <c r="G411" s="129" t="s">
        <v>440</v>
      </c>
      <c r="H411" s="25"/>
      <c r="I411" s="25"/>
      <c r="J411" s="26"/>
      <c r="K411" s="26"/>
      <c r="L411" s="30" t="s">
        <v>108</v>
      </c>
      <c r="M411" s="31"/>
      <c r="N411" s="190"/>
      <c r="O411" s="190"/>
      <c r="P411" s="190"/>
      <c r="Q411" s="161"/>
      <c r="R411" s="161"/>
      <c r="S411" s="438"/>
      <c r="T411" s="161"/>
      <c r="U411" s="161"/>
      <c r="V411" s="161"/>
    </row>
    <row r="412" spans="1:22" ht="15.75" customHeight="1">
      <c r="A412" s="122" t="str">
        <f t="shared" si="74"/>
        <v>71060601085113</v>
      </c>
      <c r="B412" s="124" t="s">
        <v>439</v>
      </c>
      <c r="C412" s="117" t="s">
        <v>157</v>
      </c>
      <c r="D412" s="118" t="s">
        <v>157</v>
      </c>
      <c r="E412" s="119" t="s">
        <v>106</v>
      </c>
      <c r="F412" s="120" t="s">
        <v>185</v>
      </c>
      <c r="G412" s="121">
        <v>5113</v>
      </c>
      <c r="H412" s="147"/>
      <c r="I412" s="147"/>
      <c r="J412" s="148"/>
      <c r="K412" s="148"/>
      <c r="L412" s="27" t="s">
        <v>892</v>
      </c>
      <c r="M412" s="28"/>
      <c r="N412" s="197">
        <f>O412+P412</f>
        <v>0</v>
      </c>
      <c r="O412" s="197">
        <f>SUM(O413:O413)</f>
        <v>0</v>
      </c>
      <c r="P412" s="197">
        <f>SUM(P413:P413)</f>
        <v>0</v>
      </c>
      <c r="Q412" s="161"/>
      <c r="R412" s="161"/>
      <c r="S412" s="438"/>
      <c r="T412" s="161"/>
      <c r="U412" s="161"/>
      <c r="V412" s="161"/>
    </row>
    <row r="413" spans="1:22" s="115" customFormat="1" ht="15.75" customHeight="1">
      <c r="A413" s="122" t="str">
        <f t="shared" si="74"/>
        <v>71060601090000</v>
      </c>
      <c r="B413" s="124" t="s">
        <v>439</v>
      </c>
      <c r="C413" s="117" t="s">
        <v>157</v>
      </c>
      <c r="D413" s="118" t="s">
        <v>157</v>
      </c>
      <c r="E413" s="119" t="s">
        <v>106</v>
      </c>
      <c r="F413" s="120" t="s">
        <v>187</v>
      </c>
      <c r="G413" s="129" t="s">
        <v>440</v>
      </c>
      <c r="H413" s="25"/>
      <c r="I413" s="18"/>
      <c r="J413" s="19"/>
      <c r="K413" s="19"/>
      <c r="L413" s="30" t="s">
        <v>118</v>
      </c>
      <c r="M413" s="44">
        <v>4216</v>
      </c>
      <c r="N413" s="183">
        <f t="shared" ref="N413" si="83">O413+P413</f>
        <v>0</v>
      </c>
      <c r="O413" s="183"/>
      <c r="P413" s="183"/>
      <c r="Q413" s="161"/>
      <c r="R413" s="161"/>
      <c r="S413" s="438"/>
      <c r="T413" s="161"/>
      <c r="U413" s="161"/>
      <c r="V413" s="161"/>
    </row>
    <row r="414" spans="1:22" s="182" customFormat="1" ht="15.75" customHeight="1">
      <c r="A414" s="122"/>
      <c r="B414" s="124"/>
      <c r="C414" s="117"/>
      <c r="D414" s="118"/>
      <c r="E414" s="119"/>
      <c r="F414" s="120"/>
      <c r="G414" s="129"/>
      <c r="H414" s="45"/>
      <c r="I414" s="50"/>
      <c r="J414" s="51"/>
      <c r="K414" s="51"/>
      <c r="L414" s="27" t="s">
        <v>893</v>
      </c>
      <c r="M414" s="28"/>
      <c r="N414" s="197">
        <f>O414+P414</f>
        <v>0</v>
      </c>
      <c r="O414" s="197">
        <f>+O415</f>
        <v>0</v>
      </c>
      <c r="P414" s="197">
        <f>+P415</f>
        <v>0</v>
      </c>
      <c r="Q414" s="161"/>
      <c r="R414" s="161"/>
      <c r="S414" s="438"/>
      <c r="T414" s="161"/>
      <c r="U414" s="161"/>
      <c r="V414" s="161"/>
    </row>
    <row r="415" spans="1:22" s="182" customFormat="1" ht="15.75" customHeight="1">
      <c r="A415" s="122"/>
      <c r="B415" s="124"/>
      <c r="C415" s="117"/>
      <c r="D415" s="118"/>
      <c r="E415" s="119"/>
      <c r="F415" s="120"/>
      <c r="G415" s="129"/>
      <c r="H415" s="25"/>
      <c r="I415" s="18"/>
      <c r="J415" s="19"/>
      <c r="K415" s="19"/>
      <c r="L415" s="29" t="s">
        <v>763</v>
      </c>
      <c r="M415" s="44">
        <v>4728</v>
      </c>
      <c r="N415" s="183">
        <v>0</v>
      </c>
      <c r="O415" s="183"/>
      <c r="P415" s="183"/>
      <c r="Q415" s="161"/>
      <c r="R415" s="161"/>
      <c r="S415" s="438"/>
      <c r="T415" s="161"/>
      <c r="U415" s="161"/>
      <c r="V415" s="161"/>
    </row>
    <row r="416" spans="1:22" s="182" customFormat="1" ht="15.75" customHeight="1">
      <c r="A416" s="122"/>
      <c r="B416" s="124"/>
      <c r="C416" s="117"/>
      <c r="D416" s="118"/>
      <c r="E416" s="119"/>
      <c r="F416" s="120"/>
      <c r="G416" s="129"/>
      <c r="H416" s="45"/>
      <c r="I416" s="50"/>
      <c r="J416" s="51"/>
      <c r="K416" s="51"/>
      <c r="L416" s="459" t="s">
        <v>894</v>
      </c>
      <c r="M416" s="28"/>
      <c r="N416" s="197">
        <f>N417</f>
        <v>0</v>
      </c>
      <c r="O416" s="197">
        <f t="shared" ref="O416:P416" si="84">O417</f>
        <v>0</v>
      </c>
      <c r="P416" s="197">
        <f t="shared" si="84"/>
        <v>0</v>
      </c>
      <c r="Q416" s="161"/>
      <c r="R416" s="161"/>
      <c r="S416" s="438"/>
      <c r="T416" s="161"/>
      <c r="U416" s="161"/>
      <c r="V416" s="161"/>
    </row>
    <row r="417" spans="1:22" s="182" customFormat="1" ht="15.75" customHeight="1">
      <c r="A417" s="122"/>
      <c r="B417" s="124"/>
      <c r="C417" s="117"/>
      <c r="D417" s="118"/>
      <c r="E417" s="119"/>
      <c r="F417" s="120"/>
      <c r="G417" s="129"/>
      <c r="H417" s="25"/>
      <c r="I417" s="18"/>
      <c r="J417" s="19"/>
      <c r="K417" s="19"/>
      <c r="L417" s="29" t="s">
        <v>125</v>
      </c>
      <c r="M417" s="12">
        <v>4239</v>
      </c>
      <c r="N417" s="183">
        <f t="shared" ref="N417" si="85">O417+P417</f>
        <v>0</v>
      </c>
      <c r="O417" s="183"/>
      <c r="P417" s="183"/>
      <c r="Q417" s="161"/>
      <c r="R417" s="161"/>
      <c r="S417" s="438"/>
      <c r="T417" s="161"/>
      <c r="U417" s="161"/>
      <c r="V417" s="161"/>
    </row>
    <row r="418" spans="1:22" ht="15.75" customHeight="1">
      <c r="A418" s="122" t="str">
        <f t="shared" ref="A418:A421" si="86">CONCATENATE(B418,C418,D418,E418,F418,G418)</f>
        <v>71080000000001</v>
      </c>
      <c r="B418" s="124" t="s">
        <v>439</v>
      </c>
      <c r="C418" s="117" t="s">
        <v>185</v>
      </c>
      <c r="D418" s="118" t="s">
        <v>441</v>
      </c>
      <c r="E418" s="119" t="s">
        <v>441</v>
      </c>
      <c r="F418" s="120" t="s">
        <v>441</v>
      </c>
      <c r="G418" s="129" t="s">
        <v>96</v>
      </c>
      <c r="H418" s="175">
        <v>2630</v>
      </c>
      <c r="I418" s="166" t="s">
        <v>157</v>
      </c>
      <c r="J418" s="167">
        <v>3</v>
      </c>
      <c r="K418" s="167">
        <v>0</v>
      </c>
      <c r="L418" s="168" t="s">
        <v>251</v>
      </c>
      <c r="M418" s="176"/>
      <c r="N418" s="188">
        <f>+N420</f>
        <v>0</v>
      </c>
      <c r="O418" s="188">
        <f>+O420</f>
        <v>0</v>
      </c>
      <c r="P418" s="188">
        <f>+P420</f>
        <v>0</v>
      </c>
      <c r="Q418" s="161"/>
      <c r="R418" s="161"/>
      <c r="S418" s="438"/>
      <c r="T418" s="161"/>
      <c r="U418" s="161"/>
      <c r="V418" s="161"/>
    </row>
    <row r="419" spans="1:22" s="170" customFormat="1" ht="15.75" customHeight="1">
      <c r="A419" s="122" t="str">
        <f t="shared" si="86"/>
        <v>71080100000000</v>
      </c>
      <c r="B419" s="124" t="s">
        <v>439</v>
      </c>
      <c r="C419" s="117" t="s">
        <v>185</v>
      </c>
      <c r="D419" s="118" t="s">
        <v>106</v>
      </c>
      <c r="E419" s="119" t="s">
        <v>441</v>
      </c>
      <c r="F419" s="120" t="s">
        <v>441</v>
      </c>
      <c r="G419" s="129" t="s">
        <v>440</v>
      </c>
      <c r="H419" s="25"/>
      <c r="I419" s="18"/>
      <c r="J419" s="19"/>
      <c r="K419" s="19"/>
      <c r="L419" s="30" t="s">
        <v>110</v>
      </c>
      <c r="M419" s="31"/>
      <c r="N419" s="190"/>
      <c r="O419" s="190"/>
      <c r="P419" s="190"/>
      <c r="Q419" s="161"/>
      <c r="R419" s="161"/>
      <c r="S419" s="438"/>
      <c r="T419" s="161"/>
      <c r="U419" s="161"/>
      <c r="V419" s="161"/>
    </row>
    <row r="420" spans="1:22" ht="15.75" customHeight="1">
      <c r="A420" s="122" t="str">
        <f t="shared" si="86"/>
        <v>71080100000001</v>
      </c>
      <c r="B420" s="124" t="s">
        <v>439</v>
      </c>
      <c r="C420" s="117" t="s">
        <v>185</v>
      </c>
      <c r="D420" s="118" t="s">
        <v>106</v>
      </c>
      <c r="E420" s="119" t="s">
        <v>441</v>
      </c>
      <c r="F420" s="120" t="s">
        <v>441</v>
      </c>
      <c r="G420" s="129" t="s">
        <v>96</v>
      </c>
      <c r="H420" s="151">
        <v>2631</v>
      </c>
      <c r="I420" s="152" t="s">
        <v>157</v>
      </c>
      <c r="J420" s="153">
        <v>3</v>
      </c>
      <c r="K420" s="153">
        <v>1</v>
      </c>
      <c r="L420" s="154" t="s">
        <v>251</v>
      </c>
      <c r="M420" s="155"/>
      <c r="N420" s="192">
        <f>+N424+N427+N431+N433+N422</f>
        <v>0</v>
      </c>
      <c r="O420" s="192">
        <f>+O422</f>
        <v>0</v>
      </c>
      <c r="P420" s="192">
        <f>+P422</f>
        <v>0</v>
      </c>
      <c r="Q420" s="161"/>
      <c r="R420" s="161"/>
      <c r="S420" s="438"/>
      <c r="T420" s="161"/>
      <c r="U420" s="161"/>
      <c r="V420" s="161"/>
    </row>
    <row r="421" spans="1:22" s="156" customFormat="1" ht="15" customHeight="1">
      <c r="A421" s="122" t="str">
        <f t="shared" si="86"/>
        <v>71080101000000</v>
      </c>
      <c r="B421" s="124" t="s">
        <v>439</v>
      </c>
      <c r="C421" s="117" t="s">
        <v>185</v>
      </c>
      <c r="D421" s="118" t="s">
        <v>106</v>
      </c>
      <c r="E421" s="119" t="s">
        <v>106</v>
      </c>
      <c r="F421" s="120" t="s">
        <v>441</v>
      </c>
      <c r="G421" s="129" t="s">
        <v>440</v>
      </c>
      <c r="H421" s="25"/>
      <c r="I421" s="25"/>
      <c r="J421" s="26"/>
      <c r="K421" s="26"/>
      <c r="L421" s="30" t="s">
        <v>108</v>
      </c>
      <c r="M421" s="31"/>
      <c r="N421" s="190"/>
      <c r="O421" s="190"/>
      <c r="P421" s="190"/>
      <c r="Q421" s="161"/>
      <c r="R421" s="161"/>
      <c r="S421" s="438"/>
      <c r="T421" s="161"/>
      <c r="U421" s="161"/>
      <c r="V421" s="161"/>
    </row>
    <row r="422" spans="1:22" ht="45" customHeight="1">
      <c r="A422" s="122" t="str">
        <f>CONCATENATE(B422,C422,D422,E422,F422,G422)</f>
        <v>71080201000001</v>
      </c>
      <c r="B422" s="124" t="s">
        <v>439</v>
      </c>
      <c r="C422" s="117" t="s">
        <v>185</v>
      </c>
      <c r="D422" s="118" t="s">
        <v>140</v>
      </c>
      <c r="E422" s="119" t="s">
        <v>106</v>
      </c>
      <c r="F422" s="120" t="s">
        <v>441</v>
      </c>
      <c r="G422" s="129" t="s">
        <v>96</v>
      </c>
      <c r="H422" s="45"/>
      <c r="I422" s="46"/>
      <c r="J422" s="47"/>
      <c r="K422" s="47"/>
      <c r="L422" s="27" t="s">
        <v>941</v>
      </c>
      <c r="M422" s="28"/>
      <c r="N422" s="197">
        <f>O422+P422</f>
        <v>0</v>
      </c>
      <c r="O422" s="197">
        <f>SUM(O423:O423)</f>
        <v>0</v>
      </c>
      <c r="P422" s="197">
        <f>SUM(P423:P423)</f>
        <v>0</v>
      </c>
      <c r="Q422" s="161"/>
      <c r="R422" s="161"/>
      <c r="S422" s="438"/>
      <c r="T422" s="161"/>
      <c r="U422" s="161"/>
      <c r="V422" s="161"/>
    </row>
    <row r="423" spans="1:22" s="115" customFormat="1" ht="21.75" customHeight="1">
      <c r="A423" s="122" t="str">
        <f>CONCATENATE(B423,C423,D423,E423,F423,G423)</f>
        <v>71080201010000</v>
      </c>
      <c r="B423" s="124" t="s">
        <v>439</v>
      </c>
      <c r="C423" s="117" t="s">
        <v>185</v>
      </c>
      <c r="D423" s="118" t="s">
        <v>140</v>
      </c>
      <c r="E423" s="119" t="s">
        <v>106</v>
      </c>
      <c r="F423" s="120" t="s">
        <v>106</v>
      </c>
      <c r="G423" s="129" t="s">
        <v>440</v>
      </c>
      <c r="H423" s="25"/>
      <c r="I423" s="18"/>
      <c r="J423" s="19"/>
      <c r="K423" s="19"/>
      <c r="L423" s="30" t="s">
        <v>134</v>
      </c>
      <c r="M423" s="31">
        <v>4861</v>
      </c>
      <c r="N423" s="183">
        <f>O423+P423</f>
        <v>0</v>
      </c>
      <c r="O423" s="399"/>
      <c r="P423" s="399"/>
      <c r="Q423" s="161"/>
      <c r="R423" s="161"/>
      <c r="S423" s="438"/>
      <c r="T423" s="161"/>
      <c r="U423" s="161"/>
      <c r="V423" s="161"/>
    </row>
    <row r="424" spans="1:22" ht="15.75" customHeight="1">
      <c r="A424" s="122" t="str">
        <f t="shared" si="74"/>
        <v>71080000000001</v>
      </c>
      <c r="B424" s="124" t="s">
        <v>439</v>
      </c>
      <c r="C424" s="117" t="s">
        <v>185</v>
      </c>
      <c r="D424" s="118" t="s">
        <v>441</v>
      </c>
      <c r="E424" s="119" t="s">
        <v>441</v>
      </c>
      <c r="F424" s="120" t="s">
        <v>441</v>
      </c>
      <c r="G424" s="129" t="s">
        <v>96</v>
      </c>
      <c r="H424" s="175">
        <v>2640</v>
      </c>
      <c r="I424" s="166" t="s">
        <v>157</v>
      </c>
      <c r="J424" s="167">
        <v>4</v>
      </c>
      <c r="K424" s="167">
        <v>0</v>
      </c>
      <c r="L424" s="168" t="s">
        <v>258</v>
      </c>
      <c r="M424" s="176"/>
      <c r="N424" s="188">
        <f>+N426</f>
        <v>0</v>
      </c>
      <c r="O424" s="188">
        <f>+O426</f>
        <v>0</v>
      </c>
      <c r="P424" s="188">
        <f>+P426</f>
        <v>0</v>
      </c>
      <c r="Q424" s="161"/>
      <c r="R424" s="161"/>
      <c r="S424" s="438"/>
      <c r="T424" s="161"/>
      <c r="U424" s="161"/>
      <c r="V424" s="161"/>
    </row>
    <row r="425" spans="1:22" s="170" customFormat="1" ht="15.75" customHeight="1">
      <c r="A425" s="122" t="str">
        <f t="shared" si="74"/>
        <v>71080100000000</v>
      </c>
      <c r="B425" s="124" t="s">
        <v>439</v>
      </c>
      <c r="C425" s="117" t="s">
        <v>185</v>
      </c>
      <c r="D425" s="118" t="s">
        <v>106</v>
      </c>
      <c r="E425" s="119" t="s">
        <v>441</v>
      </c>
      <c r="F425" s="120" t="s">
        <v>441</v>
      </c>
      <c r="G425" s="129" t="s">
        <v>440</v>
      </c>
      <c r="H425" s="25"/>
      <c r="I425" s="18"/>
      <c r="J425" s="19"/>
      <c r="K425" s="19"/>
      <c r="L425" s="30" t="s">
        <v>110</v>
      </c>
      <c r="M425" s="31"/>
      <c r="N425" s="190"/>
      <c r="O425" s="190"/>
      <c r="P425" s="190"/>
      <c r="Q425" s="161"/>
      <c r="R425" s="161"/>
      <c r="S425" s="438"/>
      <c r="T425" s="161"/>
      <c r="U425" s="161"/>
      <c r="V425" s="161"/>
    </row>
    <row r="426" spans="1:22" ht="15.75" customHeight="1">
      <c r="A426" s="122" t="str">
        <f t="shared" si="74"/>
        <v>71080100000001</v>
      </c>
      <c r="B426" s="124" t="s">
        <v>439</v>
      </c>
      <c r="C426" s="117" t="s">
        <v>185</v>
      </c>
      <c r="D426" s="118" t="s">
        <v>106</v>
      </c>
      <c r="E426" s="119" t="s">
        <v>441</v>
      </c>
      <c r="F426" s="120" t="s">
        <v>441</v>
      </c>
      <c r="G426" s="129" t="s">
        <v>96</v>
      </c>
      <c r="H426" s="151">
        <v>2641</v>
      </c>
      <c r="I426" s="152" t="s">
        <v>157</v>
      </c>
      <c r="J426" s="153">
        <v>4</v>
      </c>
      <c r="K426" s="153">
        <v>1</v>
      </c>
      <c r="L426" s="154" t="s">
        <v>259</v>
      </c>
      <c r="M426" s="155"/>
      <c r="N426" s="192">
        <f>+N430+N433+N437+N439+N428</f>
        <v>0</v>
      </c>
      <c r="O426" s="192">
        <f t="shared" ref="O426:P426" si="87">+O430+O433+O437+O439+O428</f>
        <v>0</v>
      </c>
      <c r="P426" s="192">
        <f t="shared" si="87"/>
        <v>0</v>
      </c>
      <c r="Q426" s="161"/>
      <c r="R426" s="161"/>
      <c r="S426" s="438"/>
      <c r="T426" s="161"/>
      <c r="U426" s="161"/>
      <c r="V426" s="161"/>
    </row>
    <row r="427" spans="1:22" s="156" customFormat="1" ht="15" customHeight="1">
      <c r="A427" s="122" t="str">
        <f t="shared" si="74"/>
        <v>71080101000000</v>
      </c>
      <c r="B427" s="124" t="s">
        <v>439</v>
      </c>
      <c r="C427" s="117" t="s">
        <v>185</v>
      </c>
      <c r="D427" s="118" t="s">
        <v>106</v>
      </c>
      <c r="E427" s="119" t="s">
        <v>106</v>
      </c>
      <c r="F427" s="120" t="s">
        <v>441</v>
      </c>
      <c r="G427" s="129" t="s">
        <v>440</v>
      </c>
      <c r="H427" s="25"/>
      <c r="I427" s="25"/>
      <c r="J427" s="26"/>
      <c r="K427" s="26"/>
      <c r="L427" s="30" t="s">
        <v>108</v>
      </c>
      <c r="M427" s="31"/>
      <c r="N427" s="190"/>
      <c r="O427" s="190"/>
      <c r="P427" s="190"/>
      <c r="Q427" s="161"/>
      <c r="R427" s="161"/>
      <c r="S427" s="438"/>
      <c r="T427" s="161"/>
      <c r="U427" s="161"/>
      <c r="V427" s="161"/>
    </row>
    <row r="428" spans="1:22" ht="19.5" customHeight="1">
      <c r="A428" s="122" t="str">
        <f>CONCATENATE(B428,C428,D428,E428,F428,G428)</f>
        <v>71080201000001</v>
      </c>
      <c r="B428" s="124" t="s">
        <v>439</v>
      </c>
      <c r="C428" s="117" t="s">
        <v>185</v>
      </c>
      <c r="D428" s="118" t="s">
        <v>140</v>
      </c>
      <c r="E428" s="119" t="s">
        <v>106</v>
      </c>
      <c r="F428" s="120" t="s">
        <v>441</v>
      </c>
      <c r="G428" s="129" t="s">
        <v>96</v>
      </c>
      <c r="H428" s="45"/>
      <c r="I428" s="46"/>
      <c r="J428" s="47"/>
      <c r="K428" s="47"/>
      <c r="L428" s="27" t="s">
        <v>895</v>
      </c>
      <c r="M428" s="28"/>
      <c r="N428" s="197">
        <f>O428+P428</f>
        <v>0</v>
      </c>
      <c r="O428" s="197">
        <f>SUM(O429)</f>
        <v>0</v>
      </c>
      <c r="P428" s="197">
        <f>SUM(P429)</f>
        <v>0</v>
      </c>
      <c r="Q428" s="161"/>
      <c r="R428" s="161"/>
      <c r="S428" s="438"/>
      <c r="T428" s="161"/>
      <c r="U428" s="161"/>
      <c r="V428" s="161"/>
    </row>
    <row r="429" spans="1:22" s="115" customFormat="1" ht="21.75" customHeight="1">
      <c r="A429" s="122" t="str">
        <f>CONCATENATE(B429,C429,D429,E429,F429,G429)</f>
        <v>71080201010000</v>
      </c>
      <c r="B429" s="124" t="s">
        <v>439</v>
      </c>
      <c r="C429" s="117" t="s">
        <v>185</v>
      </c>
      <c r="D429" s="118" t="s">
        <v>140</v>
      </c>
      <c r="E429" s="119" t="s">
        <v>106</v>
      </c>
      <c r="F429" s="120" t="s">
        <v>106</v>
      </c>
      <c r="G429" s="129" t="s">
        <v>440</v>
      </c>
      <c r="H429" s="25"/>
      <c r="I429" s="18"/>
      <c r="J429" s="19"/>
      <c r="K429" s="19"/>
      <c r="L429" s="30" t="s">
        <v>174</v>
      </c>
      <c r="M429" s="31">
        <v>5113</v>
      </c>
      <c r="N429" s="183">
        <f>O429+P429</f>
        <v>0</v>
      </c>
      <c r="O429" s="399"/>
      <c r="P429" s="399"/>
      <c r="Q429" s="161"/>
      <c r="R429" s="161"/>
      <c r="S429" s="438"/>
      <c r="T429" s="161"/>
      <c r="U429" s="161"/>
      <c r="V429" s="161"/>
    </row>
    <row r="430" spans="1:22" ht="26.25" customHeight="1">
      <c r="A430" s="122" t="str">
        <f t="shared" si="74"/>
        <v>71080101024251</v>
      </c>
      <c r="B430" s="124" t="s">
        <v>439</v>
      </c>
      <c r="C430" s="117" t="s">
        <v>185</v>
      </c>
      <c r="D430" s="118" t="s">
        <v>106</v>
      </c>
      <c r="E430" s="119" t="s">
        <v>106</v>
      </c>
      <c r="F430" s="120" t="s">
        <v>140</v>
      </c>
      <c r="G430" s="121">
        <v>4251</v>
      </c>
      <c r="H430" s="45"/>
      <c r="I430" s="46"/>
      <c r="J430" s="47"/>
      <c r="K430" s="47"/>
      <c r="L430" s="27" t="s">
        <v>260</v>
      </c>
      <c r="M430" s="28"/>
      <c r="N430" s="197">
        <f>O430+P430</f>
        <v>0</v>
      </c>
      <c r="O430" s="197">
        <f>SUM(O431:O432)</f>
        <v>0</v>
      </c>
      <c r="P430" s="197">
        <f>SUM(P431:P432)</f>
        <v>0</v>
      </c>
      <c r="Q430" s="161"/>
      <c r="R430" s="161"/>
      <c r="S430" s="438"/>
      <c r="T430" s="161"/>
      <c r="U430" s="161"/>
      <c r="V430" s="161"/>
    </row>
    <row r="431" spans="1:22" ht="32.25" customHeight="1">
      <c r="A431" s="122" t="str">
        <f t="shared" si="74"/>
        <v>71080101024639</v>
      </c>
      <c r="B431" s="124" t="s">
        <v>439</v>
      </c>
      <c r="C431" s="117" t="s">
        <v>185</v>
      </c>
      <c r="D431" s="118" t="s">
        <v>106</v>
      </c>
      <c r="E431" s="119" t="s">
        <v>106</v>
      </c>
      <c r="F431" s="120" t="s">
        <v>140</v>
      </c>
      <c r="G431" s="121">
        <v>4639</v>
      </c>
      <c r="H431" s="25"/>
      <c r="I431" s="18"/>
      <c r="J431" s="19"/>
      <c r="K431" s="19"/>
      <c r="L431" s="29" t="s">
        <v>217</v>
      </c>
      <c r="M431" s="12">
        <v>4511</v>
      </c>
      <c r="N431" s="183">
        <f t="shared" ref="N431:N440" si="88">O431+P431</f>
        <v>0</v>
      </c>
      <c r="O431" s="183"/>
      <c r="P431" s="183"/>
      <c r="Q431" s="161"/>
      <c r="R431" s="161"/>
      <c r="S431" s="438"/>
      <c r="T431" s="161"/>
      <c r="U431" s="161"/>
      <c r="V431" s="161"/>
    </row>
    <row r="432" spans="1:22" ht="25.5" customHeight="1">
      <c r="A432" s="122" t="str">
        <f t="shared" si="74"/>
        <v>71080101024819</v>
      </c>
      <c r="B432" s="124" t="s">
        <v>439</v>
      </c>
      <c r="C432" s="117" t="s">
        <v>185</v>
      </c>
      <c r="D432" s="118" t="s">
        <v>106</v>
      </c>
      <c r="E432" s="119" t="s">
        <v>106</v>
      </c>
      <c r="F432" s="120" t="s">
        <v>140</v>
      </c>
      <c r="G432" s="121">
        <v>4819</v>
      </c>
      <c r="H432" s="25"/>
      <c r="I432" s="18"/>
      <c r="J432" s="19"/>
      <c r="K432" s="19"/>
      <c r="L432" s="30" t="s">
        <v>134</v>
      </c>
      <c r="M432" s="31">
        <v>4861</v>
      </c>
      <c r="N432" s="183">
        <f t="shared" si="88"/>
        <v>0</v>
      </c>
      <c r="O432" s="183">
        <v>0</v>
      </c>
      <c r="P432" s="183"/>
      <c r="Q432" s="161"/>
      <c r="R432" s="161"/>
      <c r="S432" s="438"/>
      <c r="T432" s="161"/>
      <c r="U432" s="161"/>
      <c r="V432" s="161"/>
    </row>
    <row r="433" spans="1:22" ht="15.75" customHeight="1">
      <c r="A433" s="122" t="str">
        <f t="shared" si="74"/>
        <v>71080101025112</v>
      </c>
      <c r="B433" s="124" t="s">
        <v>439</v>
      </c>
      <c r="C433" s="117" t="s">
        <v>185</v>
      </c>
      <c r="D433" s="118" t="s">
        <v>106</v>
      </c>
      <c r="E433" s="119" t="s">
        <v>106</v>
      </c>
      <c r="F433" s="120" t="s">
        <v>140</v>
      </c>
      <c r="G433" s="121">
        <v>5112</v>
      </c>
      <c r="H433" s="45"/>
      <c r="I433" s="46"/>
      <c r="J433" s="47"/>
      <c r="K433" s="47"/>
      <c r="L433" s="457" t="s">
        <v>896</v>
      </c>
      <c r="M433" s="28"/>
      <c r="N433" s="197">
        <f>O433+P433</f>
        <v>0</v>
      </c>
      <c r="O433" s="197">
        <f>SUM(O434:O436)</f>
        <v>0</v>
      </c>
      <c r="P433" s="197">
        <f>SUM(P434:P436)</f>
        <v>0</v>
      </c>
      <c r="Q433" s="161"/>
      <c r="R433" s="161"/>
      <c r="S433" s="438"/>
      <c r="T433" s="161"/>
      <c r="U433" s="161"/>
      <c r="V433" s="161"/>
    </row>
    <row r="434" spans="1:22" ht="15.75" customHeight="1">
      <c r="A434" s="122" t="str">
        <f t="shared" si="74"/>
        <v>71080101025113</v>
      </c>
      <c r="B434" s="124" t="s">
        <v>439</v>
      </c>
      <c r="C434" s="117" t="s">
        <v>185</v>
      </c>
      <c r="D434" s="118" t="s">
        <v>106</v>
      </c>
      <c r="E434" s="119" t="s">
        <v>106</v>
      </c>
      <c r="F434" s="120" t="s">
        <v>140</v>
      </c>
      <c r="G434" s="121">
        <v>5113</v>
      </c>
      <c r="H434" s="17"/>
      <c r="I434" s="25"/>
      <c r="J434" s="26"/>
      <c r="K434" s="26"/>
      <c r="L434" s="29" t="s">
        <v>142</v>
      </c>
      <c r="M434" s="44">
        <v>4251</v>
      </c>
      <c r="N434" s="183">
        <f t="shared" si="88"/>
        <v>0</v>
      </c>
      <c r="O434" s="183">
        <v>0</v>
      </c>
      <c r="P434" s="183">
        <v>0</v>
      </c>
      <c r="Q434" s="161"/>
      <c r="R434" s="161"/>
      <c r="S434" s="438"/>
      <c r="T434" s="161"/>
      <c r="U434" s="161"/>
      <c r="V434" s="161"/>
    </row>
    <row r="435" spans="1:22" s="115" customFormat="1" ht="15.75" customHeight="1">
      <c r="A435" s="122" t="str">
        <f t="shared" si="74"/>
        <v>71080101030000</v>
      </c>
      <c r="B435" s="124" t="s">
        <v>439</v>
      </c>
      <c r="C435" s="117" t="s">
        <v>185</v>
      </c>
      <c r="D435" s="118" t="s">
        <v>106</v>
      </c>
      <c r="E435" s="119" t="s">
        <v>106</v>
      </c>
      <c r="F435" s="120" t="s">
        <v>442</v>
      </c>
      <c r="G435" s="129" t="s">
        <v>440</v>
      </c>
      <c r="H435" s="194"/>
      <c r="I435" s="194"/>
      <c r="J435" s="195"/>
      <c r="K435" s="196"/>
      <c r="L435" s="36" t="s">
        <v>134</v>
      </c>
      <c r="M435" s="13">
        <v>4861</v>
      </c>
      <c r="N435" s="183">
        <f t="shared" si="88"/>
        <v>0</v>
      </c>
      <c r="O435" s="183"/>
      <c r="P435" s="183"/>
      <c r="Q435" s="161"/>
      <c r="R435" s="161"/>
      <c r="S435" s="438"/>
      <c r="T435" s="161"/>
      <c r="U435" s="161"/>
      <c r="V435" s="161"/>
    </row>
    <row r="436" spans="1:22" ht="15.75" customHeight="1">
      <c r="A436" s="122" t="str">
        <f t="shared" si="74"/>
        <v>71080101034239</v>
      </c>
      <c r="B436" s="124" t="s">
        <v>439</v>
      </c>
      <c r="C436" s="117" t="s">
        <v>185</v>
      </c>
      <c r="D436" s="118" t="s">
        <v>106</v>
      </c>
      <c r="E436" s="119" t="s">
        <v>106</v>
      </c>
      <c r="F436" s="120" t="s">
        <v>442</v>
      </c>
      <c r="G436" s="121">
        <v>4239</v>
      </c>
      <c r="H436" s="25"/>
      <c r="I436" s="18"/>
      <c r="J436" s="19"/>
      <c r="K436" s="19"/>
      <c r="L436" s="30" t="s">
        <v>174</v>
      </c>
      <c r="M436" s="31">
        <v>5113</v>
      </c>
      <c r="N436" s="183">
        <f t="shared" si="88"/>
        <v>0</v>
      </c>
      <c r="O436" s="183">
        <v>0</v>
      </c>
      <c r="P436" s="183">
        <v>0</v>
      </c>
      <c r="Q436" s="161"/>
      <c r="R436" s="161"/>
      <c r="S436" s="438"/>
      <c r="T436" s="161"/>
      <c r="U436" s="161"/>
      <c r="V436" s="161"/>
    </row>
    <row r="437" spans="1:22" ht="15.75" customHeight="1">
      <c r="A437" s="122">
        <v>71080101035121</v>
      </c>
      <c r="B437" s="124" t="s">
        <v>439</v>
      </c>
      <c r="C437" s="117" t="s">
        <v>185</v>
      </c>
      <c r="D437" s="118" t="s">
        <v>106</v>
      </c>
      <c r="E437" s="119" t="s">
        <v>106</v>
      </c>
      <c r="F437" s="120" t="s">
        <v>442</v>
      </c>
      <c r="G437" s="121" t="s">
        <v>580</v>
      </c>
      <c r="H437" s="45"/>
      <c r="I437" s="46"/>
      <c r="J437" s="47"/>
      <c r="K437" s="47"/>
      <c r="L437" s="27" t="s">
        <v>584</v>
      </c>
      <c r="M437" s="28"/>
      <c r="N437" s="197">
        <f>O437+P437</f>
        <v>0</v>
      </c>
      <c r="O437" s="197">
        <f>SUM(O438)</f>
        <v>0</v>
      </c>
      <c r="P437" s="197">
        <f>SUM(P438)</f>
        <v>0</v>
      </c>
      <c r="Q437" s="161"/>
      <c r="R437" s="161"/>
      <c r="S437" s="438"/>
      <c r="T437" s="161"/>
      <c r="U437" s="161"/>
      <c r="V437" s="161"/>
    </row>
    <row r="438" spans="1:22" s="170" customFormat="1" ht="15.75" customHeight="1">
      <c r="A438" s="122" t="str">
        <f t="shared" si="74"/>
        <v>71080200000000</v>
      </c>
      <c r="B438" s="124" t="s">
        <v>439</v>
      </c>
      <c r="C438" s="117" t="s">
        <v>185</v>
      </c>
      <c r="D438" s="118" t="s">
        <v>140</v>
      </c>
      <c r="E438" s="119" t="s">
        <v>441</v>
      </c>
      <c r="F438" s="120" t="s">
        <v>441</v>
      </c>
      <c r="G438" s="129" t="s">
        <v>440</v>
      </c>
      <c r="H438" s="25"/>
      <c r="I438" s="18"/>
      <c r="J438" s="19"/>
      <c r="K438" s="19"/>
      <c r="L438" s="30" t="s">
        <v>134</v>
      </c>
      <c r="M438" s="31">
        <v>4861</v>
      </c>
      <c r="N438" s="183">
        <f t="shared" si="88"/>
        <v>0</v>
      </c>
      <c r="O438" s="183"/>
      <c r="P438" s="183"/>
      <c r="Q438" s="161"/>
      <c r="R438" s="161"/>
      <c r="S438" s="438"/>
      <c r="T438" s="161"/>
      <c r="U438" s="161"/>
      <c r="V438" s="161"/>
    </row>
    <row r="439" spans="1:22" ht="15.75" customHeight="1">
      <c r="A439" s="122" t="str">
        <f t="shared" si="74"/>
        <v>71080200000001</v>
      </c>
      <c r="B439" s="124" t="s">
        <v>439</v>
      </c>
      <c r="C439" s="117" t="s">
        <v>185</v>
      </c>
      <c r="D439" s="118" t="s">
        <v>140</v>
      </c>
      <c r="E439" s="119" t="s">
        <v>441</v>
      </c>
      <c r="F439" s="120" t="s">
        <v>441</v>
      </c>
      <c r="G439" s="129" t="s">
        <v>96</v>
      </c>
      <c r="H439" s="45"/>
      <c r="I439" s="46"/>
      <c r="J439" s="47"/>
      <c r="K439" s="47"/>
      <c r="L439" s="27" t="s">
        <v>764</v>
      </c>
      <c r="M439" s="28"/>
      <c r="N439" s="197">
        <f>O439+P439</f>
        <v>0</v>
      </c>
      <c r="O439" s="197">
        <f>SUM(O440)</f>
        <v>0</v>
      </c>
      <c r="P439" s="197">
        <f>SUM(P440)</f>
        <v>0</v>
      </c>
      <c r="Q439" s="161"/>
      <c r="R439" s="161"/>
      <c r="S439" s="438"/>
      <c r="T439" s="161"/>
      <c r="U439" s="161"/>
      <c r="V439" s="161"/>
    </row>
    <row r="440" spans="1:22" s="156" customFormat="1" ht="15.75" customHeight="1">
      <c r="A440" s="122" t="str">
        <f t="shared" si="74"/>
        <v>71080201000000</v>
      </c>
      <c r="B440" s="124" t="s">
        <v>439</v>
      </c>
      <c r="C440" s="117" t="s">
        <v>185</v>
      </c>
      <c r="D440" s="118" t="s">
        <v>140</v>
      </c>
      <c r="E440" s="119" t="s">
        <v>106</v>
      </c>
      <c r="F440" s="120" t="s">
        <v>441</v>
      </c>
      <c r="G440" s="129" t="s">
        <v>440</v>
      </c>
      <c r="H440" s="25"/>
      <c r="I440" s="18"/>
      <c r="J440" s="19"/>
      <c r="K440" s="19"/>
      <c r="L440" s="30" t="s">
        <v>134</v>
      </c>
      <c r="M440" s="31">
        <v>4861</v>
      </c>
      <c r="N440" s="183">
        <f t="shared" si="88"/>
        <v>0</v>
      </c>
      <c r="O440" s="183"/>
      <c r="P440" s="183"/>
      <c r="Q440" s="161"/>
      <c r="R440" s="161"/>
      <c r="S440" s="438"/>
      <c r="T440" s="161"/>
      <c r="U440" s="161"/>
      <c r="V440" s="161"/>
    </row>
    <row r="441" spans="1:22" ht="25.5" customHeight="1">
      <c r="A441" s="122" t="str">
        <f t="shared" ref="A441:A482" si="89">CONCATENATE(B441,C441,D441,E441,F441,G441)</f>
        <v>71080202014511</v>
      </c>
      <c r="B441" s="124" t="s">
        <v>439</v>
      </c>
      <c r="C441" s="117" t="s">
        <v>185</v>
      </c>
      <c r="D441" s="118" t="s">
        <v>140</v>
      </c>
      <c r="E441" s="119" t="s">
        <v>140</v>
      </c>
      <c r="F441" s="120" t="s">
        <v>106</v>
      </c>
      <c r="G441" s="121">
        <v>4511</v>
      </c>
      <c r="H441" s="175">
        <v>2660</v>
      </c>
      <c r="I441" s="166" t="s">
        <v>157</v>
      </c>
      <c r="J441" s="167">
        <v>6</v>
      </c>
      <c r="K441" s="167">
        <v>0</v>
      </c>
      <c r="L441" s="168" t="s">
        <v>263</v>
      </c>
      <c r="M441" s="176"/>
      <c r="N441" s="188">
        <f>+N443</f>
        <v>0</v>
      </c>
      <c r="O441" s="188">
        <f>+O443</f>
        <v>0</v>
      </c>
      <c r="P441" s="188">
        <f>+P443</f>
        <v>0</v>
      </c>
      <c r="Q441" s="161"/>
      <c r="R441" s="161"/>
      <c r="S441" s="438"/>
      <c r="T441" s="161"/>
      <c r="U441" s="161"/>
      <c r="V441" s="161"/>
    </row>
    <row r="442" spans="1:22" s="115" customFormat="1" ht="15.75" customHeight="1">
      <c r="A442" s="122" t="str">
        <f t="shared" si="89"/>
        <v>71080202020000</v>
      </c>
      <c r="B442" s="124" t="s">
        <v>439</v>
      </c>
      <c r="C442" s="117" t="s">
        <v>185</v>
      </c>
      <c r="D442" s="118" t="s">
        <v>140</v>
      </c>
      <c r="E442" s="119" t="s">
        <v>140</v>
      </c>
      <c r="F442" s="120" t="s">
        <v>140</v>
      </c>
      <c r="G442" s="129" t="s">
        <v>440</v>
      </c>
      <c r="H442" s="25"/>
      <c r="I442" s="18"/>
      <c r="J442" s="19"/>
      <c r="K442" s="19"/>
      <c r="L442" s="30" t="s">
        <v>110</v>
      </c>
      <c r="M442" s="31"/>
      <c r="N442" s="190"/>
      <c r="O442" s="190"/>
      <c r="P442" s="190"/>
      <c r="Q442" s="161"/>
      <c r="R442" s="161"/>
      <c r="S442" s="438"/>
      <c r="T442" s="161"/>
      <c r="U442" s="161"/>
      <c r="V442" s="161"/>
    </row>
    <row r="443" spans="1:22" ht="15.75" customHeight="1">
      <c r="A443" s="122" t="str">
        <f t="shared" si="89"/>
        <v>71080202024639</v>
      </c>
      <c r="B443" s="124" t="s">
        <v>439</v>
      </c>
      <c r="C443" s="117" t="s">
        <v>185</v>
      </c>
      <c r="D443" s="118" t="s">
        <v>140</v>
      </c>
      <c r="E443" s="119" t="s">
        <v>140</v>
      </c>
      <c r="F443" s="120" t="s">
        <v>140</v>
      </c>
      <c r="G443" s="129" t="s">
        <v>86</v>
      </c>
      <c r="H443" s="151">
        <v>2661</v>
      </c>
      <c r="I443" s="152" t="s">
        <v>157</v>
      </c>
      <c r="J443" s="153">
        <v>6</v>
      </c>
      <c r="K443" s="153">
        <v>1</v>
      </c>
      <c r="L443" s="154" t="s">
        <v>263</v>
      </c>
      <c r="M443" s="155"/>
      <c r="N443" s="192">
        <f>+N445+N449+N455+N464+N473</f>
        <v>0</v>
      </c>
      <c r="O443" s="192">
        <f t="shared" ref="O443:P443" si="90">+O445+O449+O455+O464+O473</f>
        <v>0</v>
      </c>
      <c r="P443" s="192">
        <f t="shared" si="90"/>
        <v>0</v>
      </c>
      <c r="Q443" s="161"/>
      <c r="R443" s="161"/>
      <c r="S443" s="438"/>
      <c r="T443" s="161"/>
      <c r="U443" s="161"/>
      <c r="V443" s="161"/>
    </row>
    <row r="444" spans="1:22" ht="15.75" customHeight="1">
      <c r="A444" s="122" t="str">
        <f t="shared" si="89"/>
        <v>71080202025113</v>
      </c>
      <c r="B444" s="124" t="s">
        <v>439</v>
      </c>
      <c r="C444" s="117" t="s">
        <v>185</v>
      </c>
      <c r="D444" s="118" t="s">
        <v>140</v>
      </c>
      <c r="E444" s="119" t="s">
        <v>140</v>
      </c>
      <c r="F444" s="120" t="s">
        <v>140</v>
      </c>
      <c r="G444" s="121">
        <v>5113</v>
      </c>
      <c r="H444" s="25"/>
      <c r="I444" s="25"/>
      <c r="J444" s="26"/>
      <c r="K444" s="26"/>
      <c r="L444" s="30" t="s">
        <v>108</v>
      </c>
      <c r="M444" s="31"/>
      <c r="N444" s="190"/>
      <c r="O444" s="190"/>
      <c r="P444" s="190"/>
      <c r="Q444" s="161"/>
      <c r="R444" s="161"/>
      <c r="S444" s="438"/>
      <c r="T444" s="161"/>
      <c r="U444" s="161"/>
      <c r="V444" s="161"/>
    </row>
    <row r="445" spans="1:22" s="156" customFormat="1" ht="24" customHeight="1">
      <c r="A445" s="122" t="str">
        <f t="shared" si="89"/>
        <v>71080203000000</v>
      </c>
      <c r="B445" s="124" t="s">
        <v>439</v>
      </c>
      <c r="C445" s="117" t="s">
        <v>185</v>
      </c>
      <c r="D445" s="118" t="s">
        <v>140</v>
      </c>
      <c r="E445" s="119" t="s">
        <v>442</v>
      </c>
      <c r="F445" s="120" t="s">
        <v>441</v>
      </c>
      <c r="G445" s="129" t="s">
        <v>440</v>
      </c>
      <c r="H445" s="146"/>
      <c r="I445" s="147"/>
      <c r="J445" s="148"/>
      <c r="K445" s="148"/>
      <c r="L445" s="27" t="s">
        <v>264</v>
      </c>
      <c r="M445" s="28"/>
      <c r="N445" s="197">
        <f>O445+P445</f>
        <v>0</v>
      </c>
      <c r="O445" s="197">
        <f>SUM(O446:O448)</f>
        <v>0</v>
      </c>
      <c r="P445" s="197">
        <f>SUM(P446:P448)</f>
        <v>0</v>
      </c>
      <c r="Q445" s="161"/>
      <c r="R445" s="161"/>
      <c r="S445" s="438"/>
      <c r="T445" s="161"/>
      <c r="U445" s="161"/>
      <c r="V445" s="161"/>
    </row>
    <row r="446" spans="1:22" ht="33" customHeight="1">
      <c r="A446" s="122" t="str">
        <f t="shared" si="89"/>
        <v>71080203000001</v>
      </c>
      <c r="B446" s="124" t="s">
        <v>439</v>
      </c>
      <c r="C446" s="117" t="s">
        <v>185</v>
      </c>
      <c r="D446" s="118" t="s">
        <v>140</v>
      </c>
      <c r="E446" s="119" t="s">
        <v>442</v>
      </c>
      <c r="F446" s="120" t="s">
        <v>441</v>
      </c>
      <c r="G446" s="129" t="s">
        <v>96</v>
      </c>
      <c r="H446" s="17"/>
      <c r="I446" s="25"/>
      <c r="J446" s="26"/>
      <c r="K446" s="26"/>
      <c r="L446" s="30" t="s">
        <v>142</v>
      </c>
      <c r="M446" s="44">
        <v>4251</v>
      </c>
      <c r="N446" s="183">
        <f t="shared" ref="N446:N462" si="91">O446+P446</f>
        <v>0</v>
      </c>
      <c r="O446" s="183"/>
      <c r="P446" s="183">
        <v>0</v>
      </c>
      <c r="Q446" s="161"/>
      <c r="R446" s="161"/>
      <c r="S446" s="438"/>
      <c r="T446" s="161"/>
      <c r="U446" s="161"/>
      <c r="V446" s="161"/>
    </row>
    <row r="447" spans="1:22" s="115" customFormat="1" ht="25.5" customHeight="1">
      <c r="A447" s="122" t="str">
        <f t="shared" si="89"/>
        <v>71080203010000</v>
      </c>
      <c r="B447" s="124" t="s">
        <v>439</v>
      </c>
      <c r="C447" s="117" t="s">
        <v>185</v>
      </c>
      <c r="D447" s="118" t="s">
        <v>140</v>
      </c>
      <c r="E447" s="119" t="s">
        <v>442</v>
      </c>
      <c r="F447" s="120" t="s">
        <v>106</v>
      </c>
      <c r="G447" s="129" t="s">
        <v>440</v>
      </c>
      <c r="H447" s="191"/>
      <c r="I447" s="194"/>
      <c r="J447" s="201"/>
      <c r="K447" s="202"/>
      <c r="L447" s="203" t="s">
        <v>240</v>
      </c>
      <c r="M447" s="13">
        <v>4269</v>
      </c>
      <c r="N447" s="183">
        <f t="shared" si="91"/>
        <v>0</v>
      </c>
      <c r="O447" s="183"/>
      <c r="P447" s="183"/>
      <c r="Q447" s="161"/>
      <c r="R447" s="161"/>
      <c r="S447" s="438"/>
      <c r="T447" s="161"/>
      <c r="U447" s="161"/>
      <c r="V447" s="161"/>
    </row>
    <row r="448" spans="1:22" ht="25.5" customHeight="1">
      <c r="A448" s="122" t="str">
        <f t="shared" si="89"/>
        <v>71080203014511</v>
      </c>
      <c r="B448" s="124" t="s">
        <v>439</v>
      </c>
      <c r="C448" s="117" t="s">
        <v>185</v>
      </c>
      <c r="D448" s="118" t="s">
        <v>140</v>
      </c>
      <c r="E448" s="119" t="s">
        <v>442</v>
      </c>
      <c r="F448" s="120" t="s">
        <v>106</v>
      </c>
      <c r="G448" s="121">
        <v>4511</v>
      </c>
      <c r="H448" s="191"/>
      <c r="I448" s="194"/>
      <c r="J448" s="201"/>
      <c r="K448" s="202"/>
      <c r="L448" s="203" t="s">
        <v>267</v>
      </c>
      <c r="M448" s="13">
        <v>4521</v>
      </c>
      <c r="N448" s="183">
        <f t="shared" si="91"/>
        <v>0</v>
      </c>
      <c r="O448" s="183"/>
      <c r="P448" s="183"/>
      <c r="Q448" s="161"/>
      <c r="R448" s="161"/>
      <c r="S448" s="438"/>
      <c r="T448" s="161"/>
      <c r="U448" s="161"/>
      <c r="V448" s="161"/>
    </row>
    <row r="449" spans="1:22" s="115" customFormat="1" ht="25.5" customHeight="1">
      <c r="A449" s="122" t="str">
        <f t="shared" si="89"/>
        <v>71080203020000</v>
      </c>
      <c r="B449" s="124" t="s">
        <v>439</v>
      </c>
      <c r="C449" s="117" t="s">
        <v>185</v>
      </c>
      <c r="D449" s="118" t="s">
        <v>140</v>
      </c>
      <c r="E449" s="119" t="s">
        <v>442</v>
      </c>
      <c r="F449" s="120" t="s">
        <v>140</v>
      </c>
      <c r="G449" s="129" t="s">
        <v>440</v>
      </c>
      <c r="H449" s="146"/>
      <c r="I449" s="147"/>
      <c r="J449" s="148"/>
      <c r="K449" s="148"/>
      <c r="L449" s="27" t="s">
        <v>265</v>
      </c>
      <c r="M449" s="28"/>
      <c r="N449" s="197">
        <f>O449+P449</f>
        <v>0</v>
      </c>
      <c r="O449" s="197">
        <f>SUM(O450:O454)</f>
        <v>0</v>
      </c>
      <c r="P449" s="197">
        <f>SUM(P450:P454)</f>
        <v>0</v>
      </c>
      <c r="Q449" s="161"/>
      <c r="R449" s="161"/>
      <c r="S449" s="438"/>
      <c r="T449" s="161"/>
      <c r="U449" s="161"/>
      <c r="V449" s="161"/>
    </row>
    <row r="450" spans="1:22" ht="15.75" customHeight="1">
      <c r="A450" s="122" t="str">
        <f t="shared" si="89"/>
        <v>71080203025113</v>
      </c>
      <c r="B450" s="124" t="s">
        <v>439</v>
      </c>
      <c r="C450" s="117" t="s">
        <v>185</v>
      </c>
      <c r="D450" s="118" t="s">
        <v>140</v>
      </c>
      <c r="E450" s="119" t="s">
        <v>442</v>
      </c>
      <c r="F450" s="120" t="s">
        <v>140</v>
      </c>
      <c r="G450" s="121">
        <v>5113</v>
      </c>
      <c r="H450" s="17"/>
      <c r="I450" s="25"/>
      <c r="J450" s="26"/>
      <c r="K450" s="26"/>
      <c r="L450" s="30" t="s">
        <v>142</v>
      </c>
      <c r="M450" s="44">
        <v>4251</v>
      </c>
      <c r="N450" s="183">
        <f t="shared" si="91"/>
        <v>0</v>
      </c>
      <c r="O450" s="183"/>
      <c r="P450" s="183"/>
      <c r="Q450" s="161"/>
      <c r="R450" s="161"/>
      <c r="S450" s="438"/>
      <c r="T450" s="161"/>
      <c r="U450" s="161"/>
      <c r="V450" s="161"/>
    </row>
    <row r="451" spans="1:22" ht="15.75" customHeight="1">
      <c r="A451" s="122" t="str">
        <f t="shared" si="89"/>
        <v>71080203025129</v>
      </c>
      <c r="B451" s="124" t="s">
        <v>439</v>
      </c>
      <c r="C451" s="117" t="s">
        <v>185</v>
      </c>
      <c r="D451" s="118" t="s">
        <v>140</v>
      </c>
      <c r="E451" s="119" t="s">
        <v>442</v>
      </c>
      <c r="F451" s="120" t="s">
        <v>140</v>
      </c>
      <c r="G451" s="121">
        <v>5129</v>
      </c>
      <c r="H451" s="17"/>
      <c r="I451" s="25"/>
      <c r="J451" s="26"/>
      <c r="K451" s="26"/>
      <c r="L451" s="30" t="s">
        <v>240</v>
      </c>
      <c r="M451" s="44">
        <v>4269</v>
      </c>
      <c r="N451" s="183">
        <f t="shared" si="91"/>
        <v>0</v>
      </c>
      <c r="O451" s="183"/>
      <c r="P451" s="183"/>
      <c r="Q451" s="161"/>
      <c r="R451" s="161"/>
      <c r="S451" s="438"/>
      <c r="T451" s="161"/>
      <c r="U451" s="161"/>
      <c r="V451" s="161"/>
    </row>
    <row r="452" spans="1:22" s="156" customFormat="1" ht="15.75" customHeight="1">
      <c r="A452" s="122" t="str">
        <f t="shared" si="89"/>
        <v>71080204000000</v>
      </c>
      <c r="B452" s="124" t="s">
        <v>439</v>
      </c>
      <c r="C452" s="117" t="s">
        <v>185</v>
      </c>
      <c r="D452" s="118" t="s">
        <v>140</v>
      </c>
      <c r="E452" s="119" t="s">
        <v>155</v>
      </c>
      <c r="F452" s="120" t="s">
        <v>441</v>
      </c>
      <c r="G452" s="129" t="s">
        <v>440</v>
      </c>
      <c r="H452" s="17"/>
      <c r="I452" s="25"/>
      <c r="J452" s="26"/>
      <c r="K452" s="26"/>
      <c r="L452" s="203" t="s">
        <v>267</v>
      </c>
      <c r="M452" s="13">
        <v>4521</v>
      </c>
      <c r="N452" s="183">
        <f t="shared" si="91"/>
        <v>0</v>
      </c>
      <c r="O452" s="183"/>
      <c r="P452" s="183"/>
      <c r="Q452" s="161"/>
      <c r="R452" s="161"/>
      <c r="S452" s="438"/>
      <c r="T452" s="161"/>
      <c r="U452" s="161"/>
      <c r="V452" s="161"/>
    </row>
    <row r="453" spans="1:22" ht="15.75" customHeight="1">
      <c r="A453" s="122" t="str">
        <f t="shared" si="89"/>
        <v>71080204000001</v>
      </c>
      <c r="B453" s="124" t="s">
        <v>439</v>
      </c>
      <c r="C453" s="117" t="s">
        <v>185</v>
      </c>
      <c r="D453" s="118" t="s">
        <v>140</v>
      </c>
      <c r="E453" s="119" t="s">
        <v>155</v>
      </c>
      <c r="F453" s="120" t="s">
        <v>441</v>
      </c>
      <c r="G453" s="129" t="s">
        <v>96</v>
      </c>
      <c r="H453" s="17"/>
      <c r="I453" s="25"/>
      <c r="J453" s="26"/>
      <c r="K453" s="26"/>
      <c r="L453" s="30" t="s">
        <v>173</v>
      </c>
      <c r="M453" s="31">
        <v>5112</v>
      </c>
      <c r="N453" s="183">
        <f t="shared" si="91"/>
        <v>0</v>
      </c>
      <c r="O453" s="183"/>
      <c r="P453" s="183"/>
      <c r="Q453" s="161"/>
      <c r="R453" s="161"/>
      <c r="S453" s="438"/>
      <c r="T453" s="161"/>
      <c r="U453" s="161"/>
      <c r="V453" s="161"/>
    </row>
    <row r="454" spans="1:22" s="115" customFormat="1" ht="15.75" customHeight="1">
      <c r="A454" s="122" t="str">
        <f t="shared" si="89"/>
        <v>71080204010000</v>
      </c>
      <c r="B454" s="124" t="s">
        <v>439</v>
      </c>
      <c r="C454" s="117" t="s">
        <v>185</v>
      </c>
      <c r="D454" s="118" t="s">
        <v>140</v>
      </c>
      <c r="E454" s="119" t="s">
        <v>155</v>
      </c>
      <c r="F454" s="120" t="s">
        <v>106</v>
      </c>
      <c r="G454" s="129" t="s">
        <v>440</v>
      </c>
      <c r="H454" s="17"/>
      <c r="I454" s="25"/>
      <c r="J454" s="26"/>
      <c r="K454" s="26"/>
      <c r="L454" s="32" t="s">
        <v>174</v>
      </c>
      <c r="M454" s="33">
        <v>5113</v>
      </c>
      <c r="N454" s="183">
        <f t="shared" si="91"/>
        <v>0</v>
      </c>
      <c r="O454" s="183"/>
      <c r="P454" s="183"/>
      <c r="Q454" s="161"/>
      <c r="R454" s="161"/>
      <c r="S454" s="438"/>
      <c r="T454" s="161"/>
      <c r="U454" s="161"/>
      <c r="V454" s="161"/>
    </row>
    <row r="455" spans="1:22" ht="27.6">
      <c r="A455" s="122" t="str">
        <f t="shared" si="89"/>
        <v>71080204014216</v>
      </c>
      <c r="B455" s="124" t="s">
        <v>439</v>
      </c>
      <c r="C455" s="117" t="s">
        <v>185</v>
      </c>
      <c r="D455" s="118" t="s">
        <v>140</v>
      </c>
      <c r="E455" s="119" t="s">
        <v>155</v>
      </c>
      <c r="F455" s="120" t="s">
        <v>106</v>
      </c>
      <c r="G455" s="121">
        <v>4216</v>
      </c>
      <c r="H455" s="146"/>
      <c r="I455" s="147"/>
      <c r="J455" s="148"/>
      <c r="K455" s="148"/>
      <c r="L455" s="27" t="s">
        <v>266</v>
      </c>
      <c r="M455" s="28"/>
      <c r="N455" s="197">
        <f>O455+P455</f>
        <v>0</v>
      </c>
      <c r="O455" s="197">
        <f>SUM(O456:O463)</f>
        <v>0</v>
      </c>
      <c r="P455" s="197">
        <f>SUM(P456:P463)</f>
        <v>0</v>
      </c>
      <c r="Q455" s="161"/>
      <c r="R455" s="161"/>
      <c r="S455" s="438"/>
      <c r="T455" s="161"/>
      <c r="U455" s="161"/>
      <c r="V455" s="161"/>
    </row>
    <row r="456" spans="1:22" ht="15.75" customHeight="1">
      <c r="A456" s="122" t="str">
        <f t="shared" si="89"/>
        <v>71080204014239</v>
      </c>
      <c r="B456" s="124" t="s">
        <v>439</v>
      </c>
      <c r="C456" s="117" t="s">
        <v>185</v>
      </c>
      <c r="D456" s="118" t="s">
        <v>140</v>
      </c>
      <c r="E456" s="119" t="s">
        <v>155</v>
      </c>
      <c r="F456" s="120" t="s">
        <v>106</v>
      </c>
      <c r="G456" s="121">
        <v>4239</v>
      </c>
      <c r="H456" s="17"/>
      <c r="I456" s="25"/>
      <c r="J456" s="26"/>
      <c r="K456" s="26"/>
      <c r="L456" s="29" t="s">
        <v>125</v>
      </c>
      <c r="M456" s="31">
        <v>4239</v>
      </c>
      <c r="N456" s="183">
        <f t="shared" si="91"/>
        <v>0</v>
      </c>
      <c r="O456" s="183"/>
      <c r="P456" s="183"/>
      <c r="Q456" s="161"/>
      <c r="R456" s="161"/>
      <c r="S456" s="438"/>
      <c r="T456" s="161"/>
      <c r="U456" s="161"/>
      <c r="V456" s="161"/>
    </row>
    <row r="457" spans="1:22" ht="28.5" customHeight="1">
      <c r="A457" s="122" t="str">
        <f t="shared" si="89"/>
        <v>71080204014269</v>
      </c>
      <c r="B457" s="116" t="s">
        <v>439</v>
      </c>
      <c r="C457" s="117" t="s">
        <v>185</v>
      </c>
      <c r="D457" s="118" t="s">
        <v>140</v>
      </c>
      <c r="E457" s="119" t="s">
        <v>155</v>
      </c>
      <c r="F457" s="120" t="s">
        <v>106</v>
      </c>
      <c r="G457" s="121">
        <v>4269</v>
      </c>
      <c r="H457" s="17"/>
      <c r="I457" s="25"/>
      <c r="J457" s="26"/>
      <c r="K457" s="26"/>
      <c r="L457" s="30" t="s">
        <v>142</v>
      </c>
      <c r="M457" s="44">
        <v>4251</v>
      </c>
      <c r="N457" s="183">
        <f t="shared" si="91"/>
        <v>0</v>
      </c>
      <c r="O457" s="183"/>
      <c r="P457" s="183">
        <v>0</v>
      </c>
      <c r="Q457" s="161"/>
      <c r="R457" s="161"/>
      <c r="S457" s="438"/>
      <c r="T457" s="161"/>
      <c r="U457" s="161"/>
      <c r="V457" s="161"/>
    </row>
    <row r="458" spans="1:22" ht="15.75" customHeight="1">
      <c r="A458" s="122" t="str">
        <f t="shared" si="89"/>
        <v>71080204014639</v>
      </c>
      <c r="B458" s="124" t="s">
        <v>439</v>
      </c>
      <c r="C458" s="117" t="s">
        <v>185</v>
      </c>
      <c r="D458" s="118" t="s">
        <v>140</v>
      </c>
      <c r="E458" s="119" t="s">
        <v>155</v>
      </c>
      <c r="F458" s="120" t="s">
        <v>106</v>
      </c>
      <c r="G458" s="121">
        <v>4639</v>
      </c>
      <c r="H458" s="17"/>
      <c r="I458" s="25"/>
      <c r="J458" s="26"/>
      <c r="K458" s="26"/>
      <c r="L458" s="30" t="s">
        <v>240</v>
      </c>
      <c r="M458" s="44">
        <v>4269</v>
      </c>
      <c r="N458" s="183">
        <f t="shared" si="91"/>
        <v>0</v>
      </c>
      <c r="O458" s="183"/>
      <c r="P458" s="183"/>
      <c r="Q458" s="161"/>
      <c r="R458" s="161"/>
      <c r="S458" s="438"/>
      <c r="T458" s="161"/>
      <c r="U458" s="161"/>
      <c r="V458" s="161"/>
    </row>
    <row r="459" spans="1:22" ht="25.5" customHeight="1">
      <c r="A459" s="122" t="str">
        <f t="shared" si="89"/>
        <v>71080204014819</v>
      </c>
      <c r="B459" s="124" t="s">
        <v>439</v>
      </c>
      <c r="C459" s="117" t="s">
        <v>185</v>
      </c>
      <c r="D459" s="118" t="s">
        <v>140</v>
      </c>
      <c r="E459" s="119" t="s">
        <v>155</v>
      </c>
      <c r="F459" s="120" t="s">
        <v>106</v>
      </c>
      <c r="G459" s="129" t="s">
        <v>88</v>
      </c>
      <c r="H459" s="17"/>
      <c r="I459" s="25"/>
      <c r="J459" s="26"/>
      <c r="K459" s="26"/>
      <c r="L459" s="30" t="s">
        <v>267</v>
      </c>
      <c r="M459" s="44">
        <v>4521</v>
      </c>
      <c r="N459" s="183">
        <f t="shared" si="91"/>
        <v>0</v>
      </c>
      <c r="O459" s="405"/>
      <c r="P459" s="405"/>
      <c r="Q459" s="161"/>
      <c r="R459" s="161"/>
      <c r="S459" s="438"/>
      <c r="T459" s="161"/>
      <c r="U459" s="161"/>
      <c r="V459" s="161"/>
    </row>
    <row r="460" spans="1:22" s="115" customFormat="1" ht="15.75" customHeight="1">
      <c r="A460" s="122" t="str">
        <f t="shared" si="89"/>
        <v>71080204020000</v>
      </c>
      <c r="B460" s="124" t="s">
        <v>439</v>
      </c>
      <c r="C460" s="117" t="s">
        <v>185</v>
      </c>
      <c r="D460" s="118" t="s">
        <v>140</v>
      </c>
      <c r="E460" s="119" t="s">
        <v>155</v>
      </c>
      <c r="F460" s="120" t="s">
        <v>140</v>
      </c>
      <c r="G460" s="129" t="s">
        <v>440</v>
      </c>
      <c r="H460" s="17"/>
      <c r="I460" s="25"/>
      <c r="J460" s="26"/>
      <c r="K460" s="26"/>
      <c r="L460" s="30" t="s">
        <v>219</v>
      </c>
      <c r="M460" s="31">
        <v>4819</v>
      </c>
      <c r="N460" s="183">
        <f t="shared" si="91"/>
        <v>0</v>
      </c>
      <c r="O460" s="183"/>
      <c r="P460" s="183"/>
      <c r="Q460" s="161"/>
      <c r="R460" s="161"/>
      <c r="S460" s="438"/>
      <c r="T460" s="161"/>
      <c r="U460" s="161"/>
      <c r="V460" s="161"/>
    </row>
    <row r="461" spans="1:22" ht="25.5" customHeight="1">
      <c r="A461" s="122" t="str">
        <f t="shared" si="89"/>
        <v>71080204024511</v>
      </c>
      <c r="B461" s="124" t="s">
        <v>439</v>
      </c>
      <c r="C461" s="117" t="s">
        <v>185</v>
      </c>
      <c r="D461" s="118" t="s">
        <v>140</v>
      </c>
      <c r="E461" s="119" t="s">
        <v>155</v>
      </c>
      <c r="F461" s="120" t="s">
        <v>140</v>
      </c>
      <c r="G461" s="121">
        <v>4511</v>
      </c>
      <c r="H461" s="25"/>
      <c r="I461" s="25"/>
      <c r="J461" s="26"/>
      <c r="K461" s="26"/>
      <c r="L461" s="30" t="s">
        <v>173</v>
      </c>
      <c r="M461" s="31">
        <v>5112</v>
      </c>
      <c r="N461" s="183">
        <f t="shared" si="91"/>
        <v>0</v>
      </c>
      <c r="O461" s="183">
        <v>0</v>
      </c>
      <c r="P461" s="183"/>
      <c r="Q461" s="161"/>
      <c r="R461" s="161"/>
      <c r="S461" s="438"/>
      <c r="T461" s="161"/>
      <c r="U461" s="161"/>
      <c r="V461" s="161"/>
    </row>
    <row r="462" spans="1:22" s="115" customFormat="1" ht="15.75" customHeight="1">
      <c r="A462" s="122" t="str">
        <f t="shared" si="89"/>
        <v>71080204030000</v>
      </c>
      <c r="B462" s="124" t="s">
        <v>439</v>
      </c>
      <c r="C462" s="117" t="s">
        <v>185</v>
      </c>
      <c r="D462" s="118" t="s">
        <v>140</v>
      </c>
      <c r="E462" s="119" t="s">
        <v>155</v>
      </c>
      <c r="F462" s="120" t="s">
        <v>442</v>
      </c>
      <c r="G462" s="129" t="s">
        <v>440</v>
      </c>
      <c r="H462" s="25"/>
      <c r="I462" s="25"/>
      <c r="J462" s="26"/>
      <c r="K462" s="26"/>
      <c r="L462" s="30" t="s">
        <v>174</v>
      </c>
      <c r="M462" s="31">
        <v>5113</v>
      </c>
      <c r="N462" s="183">
        <f t="shared" si="91"/>
        <v>0</v>
      </c>
      <c r="O462" s="405">
        <v>0</v>
      </c>
      <c r="P462" s="405"/>
      <c r="Q462" s="161"/>
      <c r="R462" s="161"/>
      <c r="S462" s="438"/>
      <c r="T462" s="161"/>
      <c r="U462" s="161"/>
      <c r="V462" s="161"/>
    </row>
    <row r="463" spans="1:22" ht="15.75" customHeight="1">
      <c r="A463" s="122" t="str">
        <f t="shared" si="89"/>
        <v>71080204035113</v>
      </c>
      <c r="B463" s="124" t="s">
        <v>439</v>
      </c>
      <c r="C463" s="117" t="s">
        <v>185</v>
      </c>
      <c r="D463" s="118" t="s">
        <v>140</v>
      </c>
      <c r="E463" s="119" t="s">
        <v>155</v>
      </c>
      <c r="F463" s="120" t="s">
        <v>442</v>
      </c>
      <c r="G463" s="121">
        <v>5113</v>
      </c>
      <c r="H463" s="396"/>
      <c r="I463" s="424"/>
      <c r="J463" s="428"/>
      <c r="K463" s="428"/>
      <c r="L463" s="436" t="s">
        <v>268</v>
      </c>
      <c r="M463" s="429">
        <v>5129</v>
      </c>
      <c r="N463" s="183">
        <f>O463+P463</f>
        <v>0</v>
      </c>
      <c r="O463" s="405"/>
      <c r="P463" s="405"/>
      <c r="Q463" s="161"/>
      <c r="R463" s="161"/>
      <c r="S463" s="438"/>
      <c r="T463" s="161"/>
      <c r="U463" s="161"/>
      <c r="V463" s="161"/>
    </row>
    <row r="464" spans="1:22" s="156" customFormat="1" ht="28.5" customHeight="1">
      <c r="A464" s="122" t="str">
        <f t="shared" si="89"/>
        <v>71080205000000</v>
      </c>
      <c r="B464" s="124" t="s">
        <v>439</v>
      </c>
      <c r="C464" s="117" t="s">
        <v>185</v>
      </c>
      <c r="D464" s="118" t="s">
        <v>140</v>
      </c>
      <c r="E464" s="119" t="s">
        <v>149</v>
      </c>
      <c r="F464" s="120" t="s">
        <v>441</v>
      </c>
      <c r="G464" s="129" t="s">
        <v>440</v>
      </c>
      <c r="H464" s="146"/>
      <c r="I464" s="147"/>
      <c r="J464" s="148"/>
      <c r="K464" s="148"/>
      <c r="L464" s="27" t="s">
        <v>269</v>
      </c>
      <c r="M464" s="28"/>
      <c r="N464" s="197">
        <f>O464+P464</f>
        <v>0</v>
      </c>
      <c r="O464" s="197">
        <f>SUM(O465:O472)</f>
        <v>0</v>
      </c>
      <c r="P464" s="197">
        <f>SUM(P465:P472)</f>
        <v>0</v>
      </c>
      <c r="Q464" s="161"/>
      <c r="R464" s="161"/>
      <c r="S464" s="438"/>
      <c r="T464" s="161"/>
      <c r="U464" s="161"/>
      <c r="V464" s="161"/>
    </row>
    <row r="465" spans="1:22" ht="23.25" customHeight="1">
      <c r="A465" s="122" t="str">
        <f t="shared" si="89"/>
        <v>71080205000001</v>
      </c>
      <c r="B465" s="124" t="s">
        <v>439</v>
      </c>
      <c r="C465" s="117" t="s">
        <v>185</v>
      </c>
      <c r="D465" s="118" t="s">
        <v>140</v>
      </c>
      <c r="E465" s="119" t="s">
        <v>149</v>
      </c>
      <c r="F465" s="120" t="s">
        <v>441</v>
      </c>
      <c r="G465" s="129" t="s">
        <v>96</v>
      </c>
      <c r="H465" s="25"/>
      <c r="I465" s="25"/>
      <c r="J465" s="26"/>
      <c r="K465" s="26"/>
      <c r="L465" s="29" t="s">
        <v>122</v>
      </c>
      <c r="M465" s="12">
        <v>4234</v>
      </c>
      <c r="N465" s="183">
        <f>O465+P465</f>
        <v>0</v>
      </c>
      <c r="O465" s="405"/>
      <c r="P465" s="405"/>
      <c r="Q465" s="161"/>
      <c r="R465" s="161"/>
      <c r="S465" s="438"/>
      <c r="T465" s="161"/>
      <c r="U465" s="161"/>
      <c r="V465" s="161"/>
    </row>
    <row r="466" spans="1:22" s="115" customFormat="1" ht="27.75" customHeight="1">
      <c r="A466" s="122" t="str">
        <f t="shared" si="89"/>
        <v>71080205010000</v>
      </c>
      <c r="B466" s="124" t="s">
        <v>439</v>
      </c>
      <c r="C466" s="117" t="s">
        <v>185</v>
      </c>
      <c r="D466" s="118" t="s">
        <v>140</v>
      </c>
      <c r="E466" s="119" t="s">
        <v>149</v>
      </c>
      <c r="F466" s="120" t="s">
        <v>106</v>
      </c>
      <c r="G466" s="129" t="s">
        <v>440</v>
      </c>
      <c r="H466" s="25"/>
      <c r="I466" s="25"/>
      <c r="J466" s="26"/>
      <c r="K466" s="26"/>
      <c r="L466" s="30" t="s">
        <v>142</v>
      </c>
      <c r="M466" s="31">
        <v>4251</v>
      </c>
      <c r="N466" s="183">
        <f t="shared" ref="N466:N475" si="92">O466+P466</f>
        <v>0</v>
      </c>
      <c r="O466" s="183"/>
      <c r="P466" s="183">
        <v>0</v>
      </c>
      <c r="Q466" s="161"/>
      <c r="R466" s="161"/>
      <c r="S466" s="438"/>
      <c r="T466" s="161"/>
      <c r="U466" s="161"/>
      <c r="V466" s="161"/>
    </row>
    <row r="467" spans="1:22" ht="25.5" customHeight="1">
      <c r="A467" s="122" t="str">
        <f t="shared" si="89"/>
        <v>71080205014511</v>
      </c>
      <c r="B467" s="124" t="s">
        <v>439</v>
      </c>
      <c r="C467" s="117" t="s">
        <v>185</v>
      </c>
      <c r="D467" s="118" t="s">
        <v>140</v>
      </c>
      <c r="E467" s="119" t="s">
        <v>149</v>
      </c>
      <c r="F467" s="120" t="s">
        <v>106</v>
      </c>
      <c r="G467" s="121">
        <v>4511</v>
      </c>
      <c r="H467" s="17"/>
      <c r="I467" s="25"/>
      <c r="J467" s="26"/>
      <c r="K467" s="26"/>
      <c r="L467" s="30" t="s">
        <v>240</v>
      </c>
      <c r="M467" s="13">
        <v>4269</v>
      </c>
      <c r="N467" s="183">
        <f t="shared" si="92"/>
        <v>0</v>
      </c>
      <c r="O467" s="183"/>
      <c r="P467" s="183"/>
      <c r="Q467" s="161"/>
      <c r="R467" s="161"/>
      <c r="S467" s="438"/>
      <c r="T467" s="161"/>
      <c r="U467" s="161"/>
      <c r="V467" s="161"/>
    </row>
    <row r="468" spans="1:22" s="115" customFormat="1" ht="27" customHeight="1">
      <c r="A468" s="122" t="str">
        <f t="shared" si="89"/>
        <v>71080205020000</v>
      </c>
      <c r="B468" s="124" t="s">
        <v>439</v>
      </c>
      <c r="C468" s="117" t="s">
        <v>185</v>
      </c>
      <c r="D468" s="118" t="s">
        <v>140</v>
      </c>
      <c r="E468" s="119" t="s">
        <v>149</v>
      </c>
      <c r="F468" s="120" t="s">
        <v>140</v>
      </c>
      <c r="G468" s="129" t="s">
        <v>440</v>
      </c>
      <c r="H468" s="17"/>
      <c r="I468" s="25"/>
      <c r="J468" s="26"/>
      <c r="K468" s="26"/>
      <c r="L468" s="30" t="s">
        <v>267</v>
      </c>
      <c r="M468" s="13">
        <v>4521</v>
      </c>
      <c r="N468" s="183">
        <f t="shared" si="92"/>
        <v>0</v>
      </c>
      <c r="O468" s="183"/>
      <c r="P468" s="183"/>
      <c r="Q468" s="161"/>
      <c r="R468" s="161"/>
      <c r="S468" s="438"/>
      <c r="T468" s="161"/>
      <c r="U468" s="161"/>
      <c r="V468" s="161"/>
    </row>
    <row r="469" spans="1:22" ht="25.5" customHeight="1">
      <c r="A469" s="122" t="str">
        <f t="shared" si="89"/>
        <v>71080205024511</v>
      </c>
      <c r="B469" s="124" t="s">
        <v>439</v>
      </c>
      <c r="C469" s="117" t="s">
        <v>185</v>
      </c>
      <c r="D469" s="118" t="s">
        <v>140</v>
      </c>
      <c r="E469" s="119" t="s">
        <v>149</v>
      </c>
      <c r="F469" s="120" t="s">
        <v>140</v>
      </c>
      <c r="G469" s="121">
        <v>4511</v>
      </c>
      <c r="H469" s="25"/>
      <c r="I469" s="25"/>
      <c r="J469" s="26"/>
      <c r="K469" s="26"/>
      <c r="L469" s="32" t="s">
        <v>211</v>
      </c>
      <c r="M469" s="48">
        <v>4639</v>
      </c>
      <c r="N469" s="183">
        <f t="shared" si="92"/>
        <v>0</v>
      </c>
      <c r="O469" s="183"/>
      <c r="P469" s="183"/>
      <c r="Q469" s="161"/>
      <c r="R469" s="161"/>
      <c r="S469" s="438"/>
      <c r="T469" s="161"/>
      <c r="U469" s="161"/>
      <c r="V469" s="161"/>
    </row>
    <row r="470" spans="1:22" ht="16.2">
      <c r="A470" s="122" t="str">
        <f t="shared" si="89"/>
        <v>71090201044239</v>
      </c>
      <c r="B470" s="124" t="s">
        <v>439</v>
      </c>
      <c r="C470" s="117" t="s">
        <v>187</v>
      </c>
      <c r="D470" s="118" t="s">
        <v>140</v>
      </c>
      <c r="E470" s="119" t="s">
        <v>106</v>
      </c>
      <c r="F470" s="120" t="s">
        <v>155</v>
      </c>
      <c r="G470" s="121">
        <v>4239</v>
      </c>
      <c r="H470" s="25"/>
      <c r="I470" s="18"/>
      <c r="J470" s="19"/>
      <c r="K470" s="19"/>
      <c r="L470" s="30" t="s">
        <v>134</v>
      </c>
      <c r="M470" s="31">
        <v>4861</v>
      </c>
      <c r="N470" s="183">
        <f t="shared" si="92"/>
        <v>0</v>
      </c>
      <c r="O470" s="405"/>
      <c r="P470" s="405"/>
      <c r="Q470" s="161"/>
      <c r="R470" s="161"/>
      <c r="S470" s="438"/>
      <c r="T470" s="161"/>
      <c r="U470" s="161"/>
      <c r="V470" s="161"/>
    </row>
    <row r="471" spans="1:22" ht="15.75" customHeight="1">
      <c r="B471" s="124"/>
      <c r="H471" s="194"/>
      <c r="I471" s="194"/>
      <c r="J471" s="195"/>
      <c r="K471" s="196"/>
      <c r="L471" s="30" t="s">
        <v>173</v>
      </c>
      <c r="M471" s="31">
        <v>5112</v>
      </c>
      <c r="N471" s="183">
        <f t="shared" si="92"/>
        <v>0</v>
      </c>
      <c r="O471" s="183"/>
      <c r="P471" s="183"/>
      <c r="Q471" s="161"/>
      <c r="R471" s="161"/>
      <c r="S471" s="438"/>
      <c r="T471" s="161"/>
      <c r="U471" s="161"/>
      <c r="V471" s="161"/>
    </row>
    <row r="472" spans="1:22" ht="15.75" customHeight="1">
      <c r="B472" s="124"/>
      <c r="H472" s="25"/>
      <c r="I472" s="25"/>
      <c r="J472" s="26"/>
      <c r="K472" s="26"/>
      <c r="L472" s="30" t="s">
        <v>174</v>
      </c>
      <c r="M472" s="31">
        <v>5113</v>
      </c>
      <c r="N472" s="183">
        <f t="shared" si="92"/>
        <v>0</v>
      </c>
      <c r="O472" s="183"/>
      <c r="P472" s="183"/>
      <c r="Q472" s="161"/>
      <c r="R472" s="161"/>
      <c r="S472" s="438"/>
      <c r="T472" s="161"/>
      <c r="U472" s="161"/>
      <c r="V472" s="161"/>
    </row>
    <row r="473" spans="1:22" s="156" customFormat="1" ht="25.5" customHeight="1">
      <c r="A473" s="122" t="str">
        <f t="shared" si="89"/>
        <v>71080207000000</v>
      </c>
      <c r="B473" s="124" t="s">
        <v>439</v>
      </c>
      <c r="C473" s="117" t="s">
        <v>185</v>
      </c>
      <c r="D473" s="118" t="s">
        <v>140</v>
      </c>
      <c r="E473" s="119" t="s">
        <v>183</v>
      </c>
      <c r="F473" s="120" t="s">
        <v>441</v>
      </c>
      <c r="G473" s="129" t="s">
        <v>440</v>
      </c>
      <c r="H473" s="146"/>
      <c r="I473" s="147"/>
      <c r="J473" s="148"/>
      <c r="K473" s="148"/>
      <c r="L473" s="27" t="s">
        <v>841</v>
      </c>
      <c r="M473" s="28"/>
      <c r="N473" s="197">
        <f>O473+P473</f>
        <v>0</v>
      </c>
      <c r="O473" s="197">
        <f>SUM(O474:O475)</f>
        <v>0</v>
      </c>
      <c r="P473" s="197">
        <f>SUM(P474:P475)</f>
        <v>0</v>
      </c>
      <c r="Q473" s="161"/>
      <c r="R473" s="161"/>
      <c r="S473" s="438"/>
      <c r="T473" s="161"/>
      <c r="U473" s="161"/>
      <c r="V473" s="161"/>
    </row>
    <row r="474" spans="1:22" ht="22.5" customHeight="1">
      <c r="A474" s="122" t="str">
        <f t="shared" si="89"/>
        <v>71080207000001</v>
      </c>
      <c r="B474" s="124" t="s">
        <v>439</v>
      </c>
      <c r="C474" s="117" t="s">
        <v>185</v>
      </c>
      <c r="D474" s="118" t="s">
        <v>140</v>
      </c>
      <c r="E474" s="119" t="s">
        <v>183</v>
      </c>
      <c r="F474" s="120" t="s">
        <v>441</v>
      </c>
      <c r="G474" s="129" t="s">
        <v>96</v>
      </c>
      <c r="H474" s="432"/>
      <c r="I474" s="400"/>
      <c r="J474" s="401"/>
      <c r="K474" s="401"/>
      <c r="L474" s="30" t="s">
        <v>142</v>
      </c>
      <c r="M474" s="31">
        <v>4251</v>
      </c>
      <c r="N474" s="183">
        <f t="shared" si="92"/>
        <v>0</v>
      </c>
      <c r="O474" s="423"/>
      <c r="P474" s="423"/>
      <c r="Q474" s="161"/>
      <c r="R474" s="161"/>
      <c r="S474" s="438"/>
      <c r="T474" s="161"/>
      <c r="U474" s="161"/>
      <c r="V474" s="161"/>
    </row>
    <row r="475" spans="1:22" s="115" customFormat="1" ht="15.75" customHeight="1">
      <c r="A475" s="122" t="str">
        <f t="shared" si="89"/>
        <v>71080207010000</v>
      </c>
      <c r="B475" s="124" t="s">
        <v>439</v>
      </c>
      <c r="C475" s="117" t="s">
        <v>185</v>
      </c>
      <c r="D475" s="118" t="s">
        <v>140</v>
      </c>
      <c r="E475" s="119" t="s">
        <v>183</v>
      </c>
      <c r="F475" s="120" t="s">
        <v>106</v>
      </c>
      <c r="G475" s="129" t="s">
        <v>440</v>
      </c>
      <c r="H475" s="25"/>
      <c r="I475" s="25"/>
      <c r="J475" s="26"/>
      <c r="K475" s="26"/>
      <c r="L475" s="30" t="s">
        <v>174</v>
      </c>
      <c r="M475" s="31">
        <v>5113</v>
      </c>
      <c r="N475" s="183">
        <f t="shared" si="92"/>
        <v>0</v>
      </c>
      <c r="O475" s="183"/>
      <c r="P475" s="183"/>
      <c r="Q475" s="161"/>
      <c r="R475" s="161"/>
      <c r="S475" s="438"/>
      <c r="T475" s="161"/>
      <c r="U475" s="161"/>
      <c r="V475" s="161"/>
    </row>
    <row r="476" spans="1:22" s="156" customFormat="1" ht="15.75" customHeight="1">
      <c r="A476" s="122" t="str">
        <f t="shared" si="89"/>
        <v>71080403000000</v>
      </c>
      <c r="B476" s="124" t="s">
        <v>439</v>
      </c>
      <c r="C476" s="117" t="s">
        <v>185</v>
      </c>
      <c r="D476" s="118" t="s">
        <v>155</v>
      </c>
      <c r="E476" s="119" t="s">
        <v>442</v>
      </c>
      <c r="F476" s="120" t="s">
        <v>441</v>
      </c>
      <c r="G476" s="129" t="s">
        <v>440</v>
      </c>
      <c r="H476" s="173">
        <v>2700</v>
      </c>
      <c r="I476" s="212" t="s">
        <v>183</v>
      </c>
      <c r="J476" s="213">
        <v>0</v>
      </c>
      <c r="K476" s="213">
        <v>0</v>
      </c>
      <c r="L476" s="162" t="s">
        <v>275</v>
      </c>
      <c r="M476" s="174"/>
      <c r="N476" s="163">
        <f>+N478</f>
        <v>0</v>
      </c>
      <c r="O476" s="163">
        <f t="shared" ref="O476:P476" si="93">+O478</f>
        <v>0</v>
      </c>
      <c r="P476" s="163">
        <f t="shared" si="93"/>
        <v>0</v>
      </c>
      <c r="Q476" s="161"/>
      <c r="R476" s="161"/>
      <c r="S476" s="438"/>
      <c r="T476" s="161"/>
      <c r="U476" s="161"/>
      <c r="V476" s="161"/>
    </row>
    <row r="477" spans="1:22" ht="15.75" customHeight="1">
      <c r="A477" s="122" t="str">
        <f t="shared" si="89"/>
        <v>71080403000001</v>
      </c>
      <c r="B477" s="124" t="s">
        <v>439</v>
      </c>
      <c r="C477" s="117" t="s">
        <v>185</v>
      </c>
      <c r="D477" s="118" t="s">
        <v>155</v>
      </c>
      <c r="E477" s="119" t="s">
        <v>442</v>
      </c>
      <c r="F477" s="120" t="s">
        <v>441</v>
      </c>
      <c r="G477" s="129" t="s">
        <v>96</v>
      </c>
      <c r="H477" s="25"/>
      <c r="I477" s="18"/>
      <c r="J477" s="19"/>
      <c r="K477" s="19"/>
      <c r="L477" s="30" t="s">
        <v>108</v>
      </c>
      <c r="M477" s="31"/>
      <c r="N477" s="150"/>
      <c r="O477" s="150"/>
      <c r="P477" s="150"/>
      <c r="Q477" s="161"/>
      <c r="R477" s="161"/>
      <c r="S477" s="438"/>
      <c r="T477" s="161"/>
      <c r="U477" s="161"/>
      <c r="V477" s="161"/>
    </row>
    <row r="478" spans="1:22" ht="15.75" customHeight="1">
      <c r="A478" s="122" t="str">
        <f t="shared" si="89"/>
        <v>71090101000001</v>
      </c>
      <c r="B478" s="124" t="s">
        <v>439</v>
      </c>
      <c r="C478" s="117" t="s">
        <v>187</v>
      </c>
      <c r="D478" s="118" t="s">
        <v>106</v>
      </c>
      <c r="E478" s="119" t="s">
        <v>106</v>
      </c>
      <c r="F478" s="120" t="s">
        <v>441</v>
      </c>
      <c r="G478" s="129" t="s">
        <v>96</v>
      </c>
      <c r="H478" s="175">
        <v>2760</v>
      </c>
      <c r="I478" s="166" t="s">
        <v>183</v>
      </c>
      <c r="J478" s="167">
        <v>6</v>
      </c>
      <c r="K478" s="167">
        <v>0</v>
      </c>
      <c r="L478" s="168" t="s">
        <v>279</v>
      </c>
      <c r="M478" s="176"/>
      <c r="N478" s="188">
        <f>+N480</f>
        <v>0</v>
      </c>
      <c r="O478" s="188">
        <f t="shared" ref="O478:P478" si="94">+O480</f>
        <v>0</v>
      </c>
      <c r="P478" s="188">
        <f t="shared" si="94"/>
        <v>0</v>
      </c>
      <c r="Q478" s="161"/>
      <c r="R478" s="161"/>
      <c r="S478" s="438"/>
      <c r="T478" s="161"/>
      <c r="U478" s="161"/>
      <c r="V478" s="161"/>
    </row>
    <row r="479" spans="1:22" s="115" customFormat="1" ht="15.75" customHeight="1">
      <c r="A479" s="122" t="str">
        <f t="shared" si="89"/>
        <v>71090101010000</v>
      </c>
      <c r="B479" s="124" t="s">
        <v>439</v>
      </c>
      <c r="C479" s="117" t="s">
        <v>187</v>
      </c>
      <c r="D479" s="118" t="s">
        <v>106</v>
      </c>
      <c r="E479" s="119" t="s">
        <v>106</v>
      </c>
      <c r="F479" s="120" t="s">
        <v>106</v>
      </c>
      <c r="G479" s="129" t="s">
        <v>440</v>
      </c>
      <c r="H479" s="25"/>
      <c r="I479" s="18"/>
      <c r="J479" s="19"/>
      <c r="K479" s="19"/>
      <c r="L479" s="30" t="s">
        <v>110</v>
      </c>
      <c r="M479" s="31"/>
      <c r="N479" s="190"/>
      <c r="O479" s="190"/>
      <c r="P479" s="190"/>
      <c r="Q479" s="161"/>
      <c r="R479" s="161"/>
      <c r="S479" s="438"/>
      <c r="T479" s="161"/>
      <c r="U479" s="161"/>
      <c r="V479" s="161"/>
    </row>
    <row r="480" spans="1:22" ht="15.75" customHeight="1">
      <c r="A480" s="122" t="str">
        <f t="shared" si="89"/>
        <v>71090101014239</v>
      </c>
      <c r="B480" s="124" t="s">
        <v>439</v>
      </c>
      <c r="C480" s="117" t="s">
        <v>187</v>
      </c>
      <c r="D480" s="118" t="s">
        <v>106</v>
      </c>
      <c r="E480" s="119" t="s">
        <v>106</v>
      </c>
      <c r="F480" s="120" t="s">
        <v>106</v>
      </c>
      <c r="G480" s="121">
        <v>4239</v>
      </c>
      <c r="H480" s="151">
        <v>2761</v>
      </c>
      <c r="I480" s="152" t="s">
        <v>183</v>
      </c>
      <c r="J480" s="153">
        <v>6</v>
      </c>
      <c r="K480" s="153">
        <v>1</v>
      </c>
      <c r="L480" s="154" t="s">
        <v>280</v>
      </c>
      <c r="M480" s="155"/>
      <c r="N480" s="192">
        <f>+N482+N485+N487</f>
        <v>0</v>
      </c>
      <c r="O480" s="192">
        <f>+O482+O485+O487</f>
        <v>0</v>
      </c>
      <c r="P480" s="192">
        <f>+P482+P485+P487</f>
        <v>0</v>
      </c>
      <c r="Q480" s="161"/>
      <c r="R480" s="161"/>
      <c r="S480" s="438"/>
      <c r="T480" s="161"/>
      <c r="U480" s="161"/>
      <c r="V480" s="161"/>
    </row>
    <row r="481" spans="1:243" ht="25.5" customHeight="1">
      <c r="A481" s="122" t="str">
        <f t="shared" si="89"/>
        <v>71090101014511</v>
      </c>
      <c r="B481" s="124" t="s">
        <v>439</v>
      </c>
      <c r="C481" s="117" t="s">
        <v>187</v>
      </c>
      <c r="D481" s="118" t="s">
        <v>106</v>
      </c>
      <c r="E481" s="119" t="s">
        <v>106</v>
      </c>
      <c r="F481" s="120" t="s">
        <v>106</v>
      </c>
      <c r="G481" s="121">
        <v>4511</v>
      </c>
      <c r="H481" s="25"/>
      <c r="I481" s="25"/>
      <c r="J481" s="26"/>
      <c r="K481" s="26"/>
      <c r="L481" s="30" t="s">
        <v>108</v>
      </c>
      <c r="M481" s="31"/>
      <c r="N481" s="190"/>
      <c r="O481" s="190"/>
      <c r="P481" s="190"/>
      <c r="Q481" s="161"/>
      <c r="R481" s="161"/>
      <c r="S481" s="438"/>
      <c r="T481" s="161"/>
      <c r="U481" s="161"/>
      <c r="V481" s="161"/>
    </row>
    <row r="482" spans="1:243" s="115" customFormat="1" ht="38.4" customHeight="1">
      <c r="A482" s="122" t="str">
        <f t="shared" si="89"/>
        <v>71090101020000</v>
      </c>
      <c r="B482" s="124" t="s">
        <v>439</v>
      </c>
      <c r="C482" s="117" t="s">
        <v>187</v>
      </c>
      <c r="D482" s="118" t="s">
        <v>106</v>
      </c>
      <c r="E482" s="119" t="s">
        <v>106</v>
      </c>
      <c r="F482" s="120" t="s">
        <v>140</v>
      </c>
      <c r="G482" s="129" t="s">
        <v>440</v>
      </c>
      <c r="H482" s="146"/>
      <c r="I482" s="147"/>
      <c r="J482" s="148"/>
      <c r="K482" s="148"/>
      <c r="L482" s="27" t="s">
        <v>897</v>
      </c>
      <c r="M482" s="28"/>
      <c r="N482" s="197">
        <f>O482+P482</f>
        <v>0</v>
      </c>
      <c r="O482" s="197">
        <f>SUM(O483:O484)</f>
        <v>0</v>
      </c>
      <c r="P482" s="197">
        <f>SUM(P483:P484)</f>
        <v>0</v>
      </c>
      <c r="Q482" s="161"/>
      <c r="R482" s="161"/>
      <c r="S482" s="438"/>
      <c r="T482" s="161"/>
      <c r="U482" s="161"/>
      <c r="V482" s="161"/>
    </row>
    <row r="483" spans="1:243" ht="15.75" customHeight="1">
      <c r="A483" s="122" t="str">
        <f t="shared" ref="A483:A537" si="95">CONCATENATE(B483,C483,D483,E483,F483,G483)</f>
        <v>71090101025129</v>
      </c>
      <c r="B483" s="124" t="s">
        <v>439</v>
      </c>
      <c r="C483" s="117" t="s">
        <v>187</v>
      </c>
      <c r="D483" s="118" t="s">
        <v>106</v>
      </c>
      <c r="E483" s="119" t="s">
        <v>106</v>
      </c>
      <c r="F483" s="120" t="s">
        <v>140</v>
      </c>
      <c r="G483" s="121">
        <v>5129</v>
      </c>
      <c r="H483" s="25"/>
      <c r="I483" s="25"/>
      <c r="J483" s="26"/>
      <c r="K483" s="26"/>
      <c r="L483" s="30" t="s">
        <v>136</v>
      </c>
      <c r="M483" s="31">
        <v>5122</v>
      </c>
      <c r="N483" s="183">
        <f t="shared" ref="N483" si="96">O483+P483</f>
        <v>0</v>
      </c>
      <c r="O483" s="183"/>
      <c r="P483" s="183"/>
      <c r="Q483" s="161"/>
      <c r="R483" s="161"/>
      <c r="S483" s="438"/>
      <c r="T483" s="161"/>
      <c r="U483" s="161"/>
      <c r="V483" s="161"/>
    </row>
    <row r="484" spans="1:243" s="115" customFormat="1" ht="25.5" customHeight="1">
      <c r="A484" s="122" t="str">
        <f t="shared" si="95"/>
        <v>71090101030000</v>
      </c>
      <c r="B484" s="124" t="s">
        <v>439</v>
      </c>
      <c r="C484" s="117" t="s">
        <v>187</v>
      </c>
      <c r="D484" s="118" t="s">
        <v>106</v>
      </c>
      <c r="E484" s="119" t="s">
        <v>106</v>
      </c>
      <c r="F484" s="120" t="s">
        <v>442</v>
      </c>
      <c r="G484" s="129" t="s">
        <v>440</v>
      </c>
      <c r="H484" s="25"/>
      <c r="I484" s="25"/>
      <c r="J484" s="26"/>
      <c r="K484" s="26"/>
      <c r="L484" s="30" t="s">
        <v>137</v>
      </c>
      <c r="M484" s="31">
        <v>5129</v>
      </c>
      <c r="N484" s="183">
        <f t="shared" ref="N484:N486" si="97">O484+P484</f>
        <v>0</v>
      </c>
      <c r="O484" s="183"/>
      <c r="P484" s="183"/>
      <c r="Q484" s="161"/>
      <c r="R484" s="161"/>
      <c r="S484" s="438"/>
      <c r="T484" s="161"/>
      <c r="U484" s="161"/>
      <c r="V484" s="161"/>
    </row>
    <row r="485" spans="1:243" s="115" customFormat="1" ht="24" customHeight="1">
      <c r="A485" s="122" t="str">
        <f t="shared" si="95"/>
        <v>71090101034239</v>
      </c>
      <c r="B485" s="124" t="s">
        <v>439</v>
      </c>
      <c r="C485" s="117" t="s">
        <v>187</v>
      </c>
      <c r="D485" s="118" t="s">
        <v>106</v>
      </c>
      <c r="E485" s="119" t="s">
        <v>106</v>
      </c>
      <c r="F485" s="120" t="s">
        <v>442</v>
      </c>
      <c r="G485" s="129">
        <v>4239</v>
      </c>
      <c r="H485" s="146"/>
      <c r="I485" s="147"/>
      <c r="J485" s="148"/>
      <c r="K485" s="148"/>
      <c r="L485" s="27" t="s">
        <v>282</v>
      </c>
      <c r="M485" s="28"/>
      <c r="N485" s="197">
        <f t="shared" si="97"/>
        <v>0</v>
      </c>
      <c r="O485" s="197">
        <f>SUM(O486)</f>
        <v>0</v>
      </c>
      <c r="P485" s="197">
        <f>SUM(P486)</f>
        <v>0</v>
      </c>
      <c r="Q485" s="161"/>
      <c r="R485" s="161"/>
      <c r="S485" s="438"/>
      <c r="T485" s="161"/>
      <c r="U485" s="161"/>
      <c r="V485" s="161"/>
    </row>
    <row r="486" spans="1:243" s="39" customFormat="1" ht="25.5" customHeight="1">
      <c r="A486" s="122" t="str">
        <f t="shared" si="95"/>
        <v>71090101034511</v>
      </c>
      <c r="B486" s="124" t="s">
        <v>439</v>
      </c>
      <c r="C486" s="117" t="s">
        <v>187</v>
      </c>
      <c r="D486" s="118" t="s">
        <v>106</v>
      </c>
      <c r="E486" s="119" t="s">
        <v>106</v>
      </c>
      <c r="F486" s="120" t="s">
        <v>442</v>
      </c>
      <c r="G486" s="129" t="s">
        <v>83</v>
      </c>
      <c r="H486" s="25"/>
      <c r="I486" s="25"/>
      <c r="J486" s="26"/>
      <c r="K486" s="26"/>
      <c r="L486" s="29" t="s">
        <v>126</v>
      </c>
      <c r="M486" s="12">
        <v>4241</v>
      </c>
      <c r="N486" s="183">
        <f t="shared" si="97"/>
        <v>0</v>
      </c>
      <c r="O486" s="183"/>
      <c r="P486" s="183"/>
      <c r="Q486" s="161"/>
      <c r="R486" s="161"/>
      <c r="S486" s="438"/>
      <c r="T486" s="161"/>
      <c r="U486" s="161"/>
      <c r="V486" s="161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  <c r="IB486" s="5"/>
      <c r="IC486" s="5"/>
      <c r="ID486" s="5"/>
      <c r="IE486" s="5"/>
      <c r="IF486" s="5"/>
      <c r="IG486" s="5"/>
      <c r="IH486" s="5"/>
      <c r="II486" s="5"/>
    </row>
    <row r="487" spans="1:243" s="115" customFormat="1" ht="24" customHeight="1">
      <c r="A487" s="122" t="str">
        <f t="shared" ref="A487:A488" si="98">CONCATENATE(B487,C487,D487,E487,F487,G487)</f>
        <v>71090101034239</v>
      </c>
      <c r="B487" s="124" t="s">
        <v>439</v>
      </c>
      <c r="C487" s="117" t="s">
        <v>187</v>
      </c>
      <c r="D487" s="118" t="s">
        <v>106</v>
      </c>
      <c r="E487" s="119" t="s">
        <v>106</v>
      </c>
      <c r="F487" s="120" t="s">
        <v>442</v>
      </c>
      <c r="G487" s="129">
        <v>4239</v>
      </c>
      <c r="H487" s="146"/>
      <c r="I487" s="147"/>
      <c r="J487" s="148"/>
      <c r="K487" s="148"/>
      <c r="L487" s="27" t="s">
        <v>908</v>
      </c>
      <c r="M487" s="28"/>
      <c r="N487" s="197">
        <f t="shared" ref="N487:N488" si="99">O487+P487</f>
        <v>0</v>
      </c>
      <c r="O487" s="197">
        <f>SUM(O488)</f>
        <v>0</v>
      </c>
      <c r="P487" s="197">
        <f>SUM(P488)</f>
        <v>0</v>
      </c>
      <c r="Q487" s="161"/>
      <c r="R487" s="161"/>
      <c r="S487" s="438"/>
      <c r="T487" s="161"/>
      <c r="U487" s="161"/>
      <c r="V487" s="161"/>
    </row>
    <row r="488" spans="1:243" s="115" customFormat="1" ht="15.75" customHeight="1">
      <c r="A488" s="122" t="str">
        <f t="shared" si="98"/>
        <v>71080207010000</v>
      </c>
      <c r="B488" s="124" t="s">
        <v>439</v>
      </c>
      <c r="C488" s="117" t="s">
        <v>185</v>
      </c>
      <c r="D488" s="118" t="s">
        <v>140</v>
      </c>
      <c r="E488" s="119" t="s">
        <v>183</v>
      </c>
      <c r="F488" s="120" t="s">
        <v>106</v>
      </c>
      <c r="G488" s="129" t="s">
        <v>440</v>
      </c>
      <c r="H488" s="25"/>
      <c r="I488" s="25"/>
      <c r="J488" s="26"/>
      <c r="K488" s="26"/>
      <c r="L488" s="30" t="s">
        <v>174</v>
      </c>
      <c r="M488" s="31">
        <v>5113</v>
      </c>
      <c r="N488" s="183">
        <f t="shared" si="99"/>
        <v>0</v>
      </c>
      <c r="O488" s="183"/>
      <c r="P488" s="183"/>
      <c r="Q488" s="161"/>
      <c r="R488" s="161"/>
      <c r="S488" s="438"/>
      <c r="T488" s="161"/>
      <c r="U488" s="161"/>
      <c r="V488" s="161"/>
    </row>
    <row r="489" spans="1:243" s="115" customFormat="1" ht="15.75" customHeight="1">
      <c r="A489" s="122" t="str">
        <f t="shared" si="95"/>
        <v>71090102020000</v>
      </c>
      <c r="B489" s="124" t="s">
        <v>439</v>
      </c>
      <c r="C489" s="117" t="s">
        <v>187</v>
      </c>
      <c r="D489" s="118" t="s">
        <v>106</v>
      </c>
      <c r="E489" s="119" t="s">
        <v>140</v>
      </c>
      <c r="F489" s="120" t="s">
        <v>140</v>
      </c>
      <c r="G489" s="129" t="s">
        <v>440</v>
      </c>
      <c r="H489" s="173">
        <v>2800</v>
      </c>
      <c r="I489" s="212" t="s">
        <v>185</v>
      </c>
      <c r="J489" s="213">
        <v>0</v>
      </c>
      <c r="K489" s="213">
        <v>0</v>
      </c>
      <c r="L489" s="162" t="s">
        <v>284</v>
      </c>
      <c r="M489" s="174"/>
      <c r="N489" s="163">
        <f>+N491+N516+N565</f>
        <v>0</v>
      </c>
      <c r="O489" s="163">
        <f>+O491+O516+O565</f>
        <v>0</v>
      </c>
      <c r="P489" s="163">
        <f>+P491+P516+P565</f>
        <v>0</v>
      </c>
      <c r="Q489" s="161"/>
      <c r="R489" s="161"/>
      <c r="S489" s="438"/>
      <c r="T489" s="161"/>
      <c r="U489" s="161"/>
      <c r="V489" s="161"/>
    </row>
    <row r="490" spans="1:243" ht="15.75" customHeight="1">
      <c r="A490" s="122" t="str">
        <f t="shared" si="95"/>
        <v>71090102024239</v>
      </c>
      <c r="B490" s="124" t="s">
        <v>439</v>
      </c>
      <c r="C490" s="117" t="s">
        <v>187</v>
      </c>
      <c r="D490" s="118" t="s">
        <v>106</v>
      </c>
      <c r="E490" s="119" t="s">
        <v>140</v>
      </c>
      <c r="F490" s="120" t="s">
        <v>140</v>
      </c>
      <c r="G490" s="121">
        <v>4239</v>
      </c>
      <c r="H490" s="25"/>
      <c r="I490" s="18"/>
      <c r="J490" s="19"/>
      <c r="K490" s="19"/>
      <c r="L490" s="30" t="s">
        <v>108</v>
      </c>
      <c r="M490" s="31"/>
      <c r="N490" s="190"/>
      <c r="O490" s="190"/>
      <c r="P490" s="190"/>
      <c r="Q490" s="161"/>
      <c r="R490" s="161"/>
      <c r="S490" s="438"/>
      <c r="T490" s="161"/>
      <c r="U490" s="161"/>
      <c r="V490" s="161"/>
    </row>
    <row r="491" spans="1:243" ht="25.5" customHeight="1">
      <c r="A491" s="122" t="str">
        <f t="shared" si="95"/>
        <v>71090102024511</v>
      </c>
      <c r="B491" s="116" t="s">
        <v>439</v>
      </c>
      <c r="C491" s="117" t="s">
        <v>187</v>
      </c>
      <c r="D491" s="118" t="s">
        <v>106</v>
      </c>
      <c r="E491" s="119" t="s">
        <v>140</v>
      </c>
      <c r="F491" s="120" t="s">
        <v>140</v>
      </c>
      <c r="G491" s="121">
        <v>4511</v>
      </c>
      <c r="H491" s="175">
        <v>2810</v>
      </c>
      <c r="I491" s="166" t="s">
        <v>185</v>
      </c>
      <c r="J491" s="167">
        <v>1</v>
      </c>
      <c r="K491" s="167">
        <v>0</v>
      </c>
      <c r="L491" s="168" t="s">
        <v>285</v>
      </c>
      <c r="M491" s="176"/>
      <c r="N491" s="188">
        <f>+N493</f>
        <v>0</v>
      </c>
      <c r="O491" s="188">
        <f>+O493</f>
        <v>0</v>
      </c>
      <c r="P491" s="188">
        <f>+P493</f>
        <v>0</v>
      </c>
      <c r="Q491" s="161"/>
      <c r="R491" s="161"/>
      <c r="S491" s="438"/>
      <c r="T491" s="161"/>
      <c r="U491" s="161"/>
      <c r="V491" s="161"/>
    </row>
    <row r="492" spans="1:243" s="115" customFormat="1" ht="15.75" customHeight="1">
      <c r="A492" s="122" t="str">
        <f t="shared" si="95"/>
        <v>71090102030000</v>
      </c>
      <c r="B492" s="124" t="s">
        <v>439</v>
      </c>
      <c r="C492" s="117" t="s">
        <v>187</v>
      </c>
      <c r="D492" s="118" t="s">
        <v>106</v>
      </c>
      <c r="E492" s="119" t="s">
        <v>140</v>
      </c>
      <c r="F492" s="120" t="s">
        <v>442</v>
      </c>
      <c r="G492" s="129" t="s">
        <v>440</v>
      </c>
      <c r="H492" s="25"/>
      <c r="I492" s="18"/>
      <c r="J492" s="19"/>
      <c r="K492" s="19"/>
      <c r="L492" s="30" t="s">
        <v>110</v>
      </c>
      <c r="M492" s="31"/>
      <c r="N492" s="190"/>
      <c r="O492" s="190"/>
      <c r="P492" s="190"/>
      <c r="Q492" s="161"/>
      <c r="R492" s="161"/>
      <c r="S492" s="438"/>
      <c r="T492" s="161"/>
      <c r="U492" s="161"/>
      <c r="V492" s="161"/>
    </row>
    <row r="493" spans="1:243" ht="15.75" customHeight="1">
      <c r="A493" s="122" t="str">
        <f t="shared" si="95"/>
        <v>71090102034239</v>
      </c>
      <c r="B493" s="124" t="s">
        <v>439</v>
      </c>
      <c r="C493" s="117" t="s">
        <v>187</v>
      </c>
      <c r="D493" s="118" t="s">
        <v>106</v>
      </c>
      <c r="E493" s="119" t="s">
        <v>140</v>
      </c>
      <c r="F493" s="120" t="s">
        <v>442</v>
      </c>
      <c r="G493" s="121">
        <v>4239</v>
      </c>
      <c r="H493" s="151">
        <v>2811</v>
      </c>
      <c r="I493" s="152" t="s">
        <v>185</v>
      </c>
      <c r="J493" s="153">
        <v>1</v>
      </c>
      <c r="K493" s="153">
        <v>1</v>
      </c>
      <c r="L493" s="154" t="s">
        <v>285</v>
      </c>
      <c r="M493" s="155"/>
      <c r="N493" s="192">
        <f>+N495+N500+N510+N514</f>
        <v>0</v>
      </c>
      <c r="O493" s="192">
        <f t="shared" ref="O493:P493" si="100">+O495+O500+O510+O514</f>
        <v>0</v>
      </c>
      <c r="P493" s="192">
        <f t="shared" si="100"/>
        <v>0</v>
      </c>
      <c r="Q493" s="161"/>
      <c r="R493" s="161"/>
      <c r="S493" s="438"/>
      <c r="T493" s="161"/>
      <c r="U493" s="161"/>
      <c r="V493" s="161"/>
    </row>
    <row r="494" spans="1:243" ht="25.5" customHeight="1">
      <c r="A494" s="122" t="str">
        <f t="shared" si="95"/>
        <v>71090102034511</v>
      </c>
      <c r="B494" s="116" t="s">
        <v>439</v>
      </c>
      <c r="C494" s="117" t="s">
        <v>187</v>
      </c>
      <c r="D494" s="118" t="s">
        <v>106</v>
      </c>
      <c r="E494" s="119" t="s">
        <v>140</v>
      </c>
      <c r="F494" s="120" t="s">
        <v>442</v>
      </c>
      <c r="G494" s="121">
        <v>4511</v>
      </c>
      <c r="H494" s="25"/>
      <c r="I494" s="25"/>
      <c r="J494" s="26"/>
      <c r="K494" s="26"/>
      <c r="L494" s="30" t="s">
        <v>108</v>
      </c>
      <c r="M494" s="31"/>
      <c r="N494" s="190"/>
      <c r="O494" s="190"/>
      <c r="P494" s="190"/>
      <c r="Q494" s="161"/>
      <c r="R494" s="161"/>
      <c r="S494" s="438"/>
      <c r="T494" s="161"/>
      <c r="U494" s="161"/>
      <c r="V494" s="161"/>
    </row>
    <row r="495" spans="1:243" s="170" customFormat="1" ht="15.75" customHeight="1">
      <c r="A495" s="122" t="str">
        <f t="shared" si="95"/>
        <v>71090200000000</v>
      </c>
      <c r="B495" s="124" t="s">
        <v>439</v>
      </c>
      <c r="C495" s="117" t="s">
        <v>187</v>
      </c>
      <c r="D495" s="118" t="s">
        <v>140</v>
      </c>
      <c r="E495" s="119" t="s">
        <v>441</v>
      </c>
      <c r="F495" s="120" t="s">
        <v>441</v>
      </c>
      <c r="G495" s="129" t="s">
        <v>440</v>
      </c>
      <c r="H495" s="146"/>
      <c r="I495" s="147"/>
      <c r="J495" s="148"/>
      <c r="K495" s="148"/>
      <c r="L495" s="27" t="s">
        <v>286</v>
      </c>
      <c r="M495" s="28"/>
      <c r="N495" s="197">
        <f>SUM(N496:N499)</f>
        <v>0</v>
      </c>
      <c r="O495" s="197">
        <f t="shared" ref="O495:P495" si="101">SUM(O496:O499)</f>
        <v>0</v>
      </c>
      <c r="P495" s="197">
        <f t="shared" si="101"/>
        <v>0</v>
      </c>
      <c r="Q495" s="161"/>
      <c r="R495" s="161"/>
      <c r="S495" s="438"/>
      <c r="T495" s="161"/>
      <c r="U495" s="161"/>
      <c r="V495" s="161"/>
    </row>
    <row r="496" spans="1:243" ht="15.75" customHeight="1">
      <c r="A496" s="122" t="str">
        <f t="shared" si="95"/>
        <v>71090200000001</v>
      </c>
      <c r="B496" s="124" t="s">
        <v>439</v>
      </c>
      <c r="C496" s="117" t="s">
        <v>187</v>
      </c>
      <c r="D496" s="118" t="s">
        <v>140</v>
      </c>
      <c r="E496" s="119" t="s">
        <v>441</v>
      </c>
      <c r="F496" s="120" t="s">
        <v>441</v>
      </c>
      <c r="G496" s="129" t="s">
        <v>96</v>
      </c>
      <c r="H496" s="17"/>
      <c r="I496" s="25"/>
      <c r="J496" s="26"/>
      <c r="K496" s="26"/>
      <c r="L496" s="29" t="s">
        <v>125</v>
      </c>
      <c r="M496" s="31">
        <v>4239</v>
      </c>
      <c r="N496" s="183">
        <f t="shared" ref="N496:N509" si="102">O496+P496</f>
        <v>0</v>
      </c>
      <c r="O496" s="405"/>
      <c r="P496" s="405"/>
      <c r="Q496" s="161"/>
      <c r="R496" s="161"/>
      <c r="S496" s="438"/>
      <c r="T496" s="161"/>
      <c r="U496" s="161"/>
      <c r="V496" s="161"/>
    </row>
    <row r="497" spans="1:22" s="156" customFormat="1" ht="25.5" customHeight="1">
      <c r="A497" s="122" t="str">
        <f t="shared" si="95"/>
        <v>71090201000000</v>
      </c>
      <c r="B497" s="124" t="s">
        <v>439</v>
      </c>
      <c r="C497" s="117" t="s">
        <v>187</v>
      </c>
      <c r="D497" s="118" t="s">
        <v>140</v>
      </c>
      <c r="E497" s="119" t="s">
        <v>106</v>
      </c>
      <c r="F497" s="120" t="s">
        <v>441</v>
      </c>
      <c r="G497" s="129" t="s">
        <v>440</v>
      </c>
      <c r="H497" s="25"/>
      <c r="I497" s="18"/>
      <c r="J497" s="19"/>
      <c r="K497" s="19"/>
      <c r="L497" s="30" t="s">
        <v>167</v>
      </c>
      <c r="M497" s="31">
        <v>4639</v>
      </c>
      <c r="N497" s="183">
        <f t="shared" si="102"/>
        <v>0</v>
      </c>
      <c r="O497" s="405"/>
      <c r="P497" s="405"/>
      <c r="Q497" s="161"/>
      <c r="R497" s="161"/>
      <c r="S497" s="438"/>
      <c r="T497" s="161"/>
      <c r="U497" s="161"/>
      <c r="V497" s="161"/>
    </row>
    <row r="498" spans="1:22" s="156" customFormat="1" ht="25.5" customHeight="1">
      <c r="A498" s="122"/>
      <c r="B498" s="124"/>
      <c r="C498" s="117"/>
      <c r="D498" s="118"/>
      <c r="E498" s="119"/>
      <c r="F498" s="120"/>
      <c r="G498" s="129"/>
      <c r="H498" s="25"/>
      <c r="I498" s="18"/>
      <c r="J498" s="19"/>
      <c r="K498" s="19"/>
      <c r="L498" s="30" t="s">
        <v>834</v>
      </c>
      <c r="M498" s="31">
        <v>4727</v>
      </c>
      <c r="N498" s="183">
        <f t="shared" ref="N498:N499" si="103">O498+P498</f>
        <v>0</v>
      </c>
      <c r="O498" s="405"/>
      <c r="P498" s="405"/>
      <c r="Q498" s="161"/>
      <c r="R498" s="161"/>
      <c r="S498" s="438"/>
      <c r="T498" s="161"/>
      <c r="U498" s="161"/>
      <c r="V498" s="161"/>
    </row>
    <row r="499" spans="1:22" ht="38.25" customHeight="1">
      <c r="A499" s="122" t="str">
        <f t="shared" ref="A499" si="104">CONCATENATE(B499,C499,D499,E499,F499,G499)</f>
        <v>71090201024239</v>
      </c>
      <c r="B499" s="124" t="s">
        <v>439</v>
      </c>
      <c r="C499" s="117" t="s">
        <v>187</v>
      </c>
      <c r="D499" s="118" t="s">
        <v>140</v>
      </c>
      <c r="E499" s="119" t="s">
        <v>106</v>
      </c>
      <c r="F499" s="120" t="s">
        <v>140</v>
      </c>
      <c r="G499" s="121">
        <v>4239</v>
      </c>
      <c r="H499" s="25"/>
      <c r="I499" s="18"/>
      <c r="J499" s="19"/>
      <c r="K499" s="19"/>
      <c r="L499" s="29" t="s">
        <v>219</v>
      </c>
      <c r="M499" s="12">
        <v>4819</v>
      </c>
      <c r="N499" s="183">
        <f t="shared" si="103"/>
        <v>0</v>
      </c>
      <c r="O499" s="405"/>
      <c r="P499" s="405"/>
      <c r="Q499" s="161"/>
      <c r="R499" s="161"/>
      <c r="S499" s="438"/>
      <c r="T499" s="161"/>
      <c r="U499" s="161"/>
      <c r="V499" s="161"/>
    </row>
    <row r="500" spans="1:22" ht="29.25" customHeight="1">
      <c r="A500" s="122" t="str">
        <f t="shared" si="95"/>
        <v>71090201000001</v>
      </c>
      <c r="B500" s="124" t="s">
        <v>439</v>
      </c>
      <c r="C500" s="117" t="s">
        <v>187</v>
      </c>
      <c r="D500" s="118" t="s">
        <v>140</v>
      </c>
      <c r="E500" s="119" t="s">
        <v>106</v>
      </c>
      <c r="F500" s="120" t="s">
        <v>441</v>
      </c>
      <c r="G500" s="129" t="s">
        <v>96</v>
      </c>
      <c r="H500" s="146"/>
      <c r="I500" s="147"/>
      <c r="J500" s="148"/>
      <c r="K500" s="148"/>
      <c r="L500" s="27" t="s">
        <v>287</v>
      </c>
      <c r="M500" s="28"/>
      <c r="N500" s="197">
        <f>O500+P500</f>
        <v>0</v>
      </c>
      <c r="O500" s="197">
        <f>SUM(O501:O509)</f>
        <v>0</v>
      </c>
      <c r="P500" s="197">
        <f>SUM(P501:P509)</f>
        <v>0</v>
      </c>
      <c r="Q500" s="161"/>
      <c r="R500" s="161"/>
      <c r="S500" s="438"/>
      <c r="T500" s="161"/>
      <c r="U500" s="161"/>
      <c r="V500" s="161"/>
    </row>
    <row r="501" spans="1:22" s="115" customFormat="1" ht="15.75" customHeight="1">
      <c r="A501" s="122" t="str">
        <f t="shared" si="95"/>
        <v>71090201010000</v>
      </c>
      <c r="B501" s="124" t="s">
        <v>439</v>
      </c>
      <c r="C501" s="117" t="s">
        <v>187</v>
      </c>
      <c r="D501" s="118" t="s">
        <v>140</v>
      </c>
      <c r="E501" s="119" t="s">
        <v>106</v>
      </c>
      <c r="F501" s="120" t="s">
        <v>106</v>
      </c>
      <c r="G501" s="129" t="s">
        <v>440</v>
      </c>
      <c r="H501" s="17"/>
      <c r="I501" s="25"/>
      <c r="J501" s="26"/>
      <c r="K501" s="26"/>
      <c r="L501" s="29" t="s">
        <v>114</v>
      </c>
      <c r="M501" s="44">
        <v>4212</v>
      </c>
      <c r="N501" s="183">
        <f t="shared" si="102"/>
        <v>0</v>
      </c>
      <c r="O501" s="183"/>
      <c r="P501" s="183"/>
      <c r="Q501" s="161"/>
      <c r="R501" s="161"/>
      <c r="S501" s="438"/>
      <c r="T501" s="161"/>
      <c r="U501" s="161"/>
      <c r="V501" s="161"/>
    </row>
    <row r="502" spans="1:22" ht="15.75" customHeight="1">
      <c r="A502" s="122" t="str">
        <f t="shared" si="95"/>
        <v>71090201014239</v>
      </c>
      <c r="B502" s="124" t="s">
        <v>439</v>
      </c>
      <c r="C502" s="117" t="s">
        <v>187</v>
      </c>
      <c r="D502" s="118" t="s">
        <v>140</v>
      </c>
      <c r="E502" s="119" t="s">
        <v>106</v>
      </c>
      <c r="F502" s="120" t="s">
        <v>106</v>
      </c>
      <c r="G502" s="121">
        <v>4239</v>
      </c>
      <c r="H502" s="17"/>
      <c r="I502" s="25"/>
      <c r="J502" s="26"/>
      <c r="K502" s="26"/>
      <c r="L502" s="29" t="s">
        <v>115</v>
      </c>
      <c r="M502" s="44">
        <v>4213</v>
      </c>
      <c r="N502" s="183">
        <f t="shared" si="102"/>
        <v>0</v>
      </c>
      <c r="O502" s="183"/>
      <c r="P502" s="183"/>
      <c r="Q502" s="161"/>
      <c r="R502" s="161"/>
      <c r="S502" s="438"/>
      <c r="T502" s="161"/>
      <c r="U502" s="161"/>
      <c r="V502" s="161"/>
    </row>
    <row r="503" spans="1:22" ht="18" customHeight="1">
      <c r="A503" s="122" t="str">
        <f t="shared" si="95"/>
        <v>71090201014511</v>
      </c>
      <c r="B503" s="116" t="s">
        <v>439</v>
      </c>
      <c r="C503" s="117" t="s">
        <v>187</v>
      </c>
      <c r="D503" s="118" t="s">
        <v>140</v>
      </c>
      <c r="E503" s="119" t="s">
        <v>106</v>
      </c>
      <c r="F503" s="120" t="s">
        <v>106</v>
      </c>
      <c r="G503" s="121">
        <v>4511</v>
      </c>
      <c r="H503" s="17"/>
      <c r="I503" s="25"/>
      <c r="J503" s="26"/>
      <c r="K503" s="26"/>
      <c r="L503" s="30" t="s">
        <v>142</v>
      </c>
      <c r="M503" s="13">
        <v>4251</v>
      </c>
      <c r="N503" s="183">
        <f t="shared" si="102"/>
        <v>0</v>
      </c>
      <c r="O503" s="183"/>
      <c r="P503" s="183"/>
      <c r="Q503" s="161"/>
      <c r="R503" s="161"/>
      <c r="S503" s="438"/>
      <c r="T503" s="161"/>
      <c r="U503" s="161"/>
      <c r="V503" s="161"/>
    </row>
    <row r="504" spans="1:22" s="115" customFormat="1" ht="15.75" customHeight="1">
      <c r="A504" s="122" t="str">
        <f t="shared" si="95"/>
        <v>71090201020000</v>
      </c>
      <c r="B504" s="124" t="s">
        <v>439</v>
      </c>
      <c r="C504" s="117" t="s">
        <v>187</v>
      </c>
      <c r="D504" s="118" t="s">
        <v>140</v>
      </c>
      <c r="E504" s="119" t="s">
        <v>106</v>
      </c>
      <c r="F504" s="120" t="s">
        <v>140</v>
      </c>
      <c r="G504" s="129" t="s">
        <v>440</v>
      </c>
      <c r="H504" s="25"/>
      <c r="I504" s="18"/>
      <c r="J504" s="19"/>
      <c r="K504" s="19"/>
      <c r="L504" s="30" t="s">
        <v>167</v>
      </c>
      <c r="M504" s="31">
        <v>4639</v>
      </c>
      <c r="N504" s="183">
        <f t="shared" si="102"/>
        <v>0</v>
      </c>
      <c r="O504" s="183"/>
      <c r="P504" s="183"/>
      <c r="Q504" s="161"/>
      <c r="R504" s="161"/>
      <c r="S504" s="438"/>
      <c r="T504" s="161"/>
      <c r="U504" s="161"/>
      <c r="V504" s="161"/>
    </row>
    <row r="505" spans="1:22" ht="38.25" customHeight="1">
      <c r="A505" s="122" t="str">
        <f t="shared" si="95"/>
        <v>71090201024239</v>
      </c>
      <c r="B505" s="124" t="s">
        <v>439</v>
      </c>
      <c r="C505" s="117" t="s">
        <v>187</v>
      </c>
      <c r="D505" s="118" t="s">
        <v>140</v>
      </c>
      <c r="E505" s="119" t="s">
        <v>106</v>
      </c>
      <c r="F505" s="120" t="s">
        <v>140</v>
      </c>
      <c r="G505" s="121">
        <v>4239</v>
      </c>
      <c r="H505" s="25"/>
      <c r="I505" s="18"/>
      <c r="J505" s="19"/>
      <c r="K505" s="19"/>
      <c r="L505" s="29" t="s">
        <v>219</v>
      </c>
      <c r="M505" s="12">
        <v>4819</v>
      </c>
      <c r="N505" s="183">
        <f t="shared" si="102"/>
        <v>0</v>
      </c>
      <c r="O505" s="183"/>
      <c r="P505" s="183"/>
      <c r="Q505" s="161"/>
      <c r="R505" s="161"/>
      <c r="S505" s="438"/>
      <c r="T505" s="161"/>
      <c r="U505" s="161"/>
      <c r="V505" s="161"/>
    </row>
    <row r="506" spans="1:22" ht="25.5" customHeight="1">
      <c r="A506" s="122" t="str">
        <f t="shared" si="95"/>
        <v>71090201024511</v>
      </c>
      <c r="B506" s="116" t="s">
        <v>439</v>
      </c>
      <c r="C506" s="117" t="s">
        <v>187</v>
      </c>
      <c r="D506" s="118" t="s">
        <v>140</v>
      </c>
      <c r="E506" s="119" t="s">
        <v>106</v>
      </c>
      <c r="F506" s="120" t="s">
        <v>140</v>
      </c>
      <c r="G506" s="121">
        <v>4511</v>
      </c>
      <c r="H506" s="25"/>
      <c r="I506" s="18"/>
      <c r="J506" s="19"/>
      <c r="K506" s="19"/>
      <c r="L506" s="30" t="s">
        <v>173</v>
      </c>
      <c r="M506" s="31">
        <v>5112</v>
      </c>
      <c r="N506" s="183">
        <f t="shared" si="102"/>
        <v>0</v>
      </c>
      <c r="O506" s="183"/>
      <c r="P506" s="183"/>
      <c r="Q506" s="161"/>
      <c r="R506" s="161"/>
      <c r="S506" s="438"/>
      <c r="T506" s="161"/>
      <c r="U506" s="161"/>
      <c r="V506" s="161"/>
    </row>
    <row r="507" spans="1:22" s="115" customFormat="1" ht="15.75" customHeight="1">
      <c r="A507" s="122" t="str">
        <f t="shared" si="95"/>
        <v>71090201030000</v>
      </c>
      <c r="B507" s="124" t="s">
        <v>439</v>
      </c>
      <c r="C507" s="117" t="s">
        <v>187</v>
      </c>
      <c r="D507" s="118" t="s">
        <v>140</v>
      </c>
      <c r="E507" s="119" t="s">
        <v>106</v>
      </c>
      <c r="F507" s="120" t="s">
        <v>442</v>
      </c>
      <c r="G507" s="129" t="s">
        <v>440</v>
      </c>
      <c r="H507" s="25"/>
      <c r="I507" s="18"/>
      <c r="J507" s="19"/>
      <c r="K507" s="19"/>
      <c r="L507" s="30" t="s">
        <v>174</v>
      </c>
      <c r="M507" s="31">
        <v>5113</v>
      </c>
      <c r="N507" s="183">
        <f t="shared" si="102"/>
        <v>0</v>
      </c>
      <c r="O507" s="183"/>
      <c r="P507" s="183"/>
      <c r="Q507" s="161"/>
      <c r="R507" s="161"/>
      <c r="S507" s="438"/>
      <c r="T507" s="161"/>
      <c r="U507" s="161"/>
      <c r="V507" s="161"/>
    </row>
    <row r="508" spans="1:22" ht="15.75" customHeight="1">
      <c r="A508" s="122" t="str">
        <f t="shared" si="95"/>
        <v>71090201034239</v>
      </c>
      <c r="B508" s="124" t="s">
        <v>439</v>
      </c>
      <c r="C508" s="117" t="s">
        <v>187</v>
      </c>
      <c r="D508" s="118" t="s">
        <v>140</v>
      </c>
      <c r="E508" s="119" t="s">
        <v>106</v>
      </c>
      <c r="F508" s="120" t="s">
        <v>442</v>
      </c>
      <c r="G508" s="121">
        <v>4239</v>
      </c>
      <c r="H508" s="25"/>
      <c r="I508" s="18"/>
      <c r="J508" s="19"/>
      <c r="K508" s="19"/>
      <c r="L508" s="29" t="s">
        <v>137</v>
      </c>
      <c r="M508" s="12">
        <v>5129</v>
      </c>
      <c r="N508" s="183">
        <f t="shared" si="102"/>
        <v>0</v>
      </c>
      <c r="O508" s="183"/>
      <c r="P508" s="183"/>
      <c r="Q508" s="161"/>
      <c r="R508" s="161"/>
      <c r="S508" s="438"/>
      <c r="T508" s="161"/>
      <c r="U508" s="161"/>
      <c r="V508" s="161"/>
    </row>
    <row r="509" spans="1:22" ht="25.5" customHeight="1">
      <c r="A509" s="122" t="str">
        <f t="shared" si="95"/>
        <v>71090201034511</v>
      </c>
      <c r="B509" s="116" t="s">
        <v>439</v>
      </c>
      <c r="C509" s="117" t="s">
        <v>187</v>
      </c>
      <c r="D509" s="118" t="s">
        <v>140</v>
      </c>
      <c r="E509" s="119" t="s">
        <v>106</v>
      </c>
      <c r="F509" s="120" t="s">
        <v>442</v>
      </c>
      <c r="G509" s="121">
        <v>4511</v>
      </c>
      <c r="H509" s="25"/>
      <c r="I509" s="18"/>
      <c r="J509" s="19"/>
      <c r="K509" s="19"/>
      <c r="L509" s="30" t="s">
        <v>765</v>
      </c>
      <c r="M509" s="12" t="s">
        <v>766</v>
      </c>
      <c r="N509" s="183">
        <f t="shared" si="102"/>
        <v>0</v>
      </c>
      <c r="O509" s="183"/>
      <c r="P509" s="183"/>
      <c r="Q509" s="161"/>
      <c r="R509" s="161"/>
      <c r="S509" s="438"/>
      <c r="T509" s="161"/>
      <c r="U509" s="161"/>
      <c r="V509" s="161"/>
    </row>
    <row r="510" spans="1:22" s="115" customFormat="1" ht="27.6">
      <c r="A510" s="122" t="str">
        <f t="shared" si="95"/>
        <v>71090201040000</v>
      </c>
      <c r="B510" s="124" t="s">
        <v>439</v>
      </c>
      <c r="C510" s="117" t="s">
        <v>187</v>
      </c>
      <c r="D510" s="118" t="s">
        <v>140</v>
      </c>
      <c r="E510" s="119" t="s">
        <v>106</v>
      </c>
      <c r="F510" s="120" t="s">
        <v>155</v>
      </c>
      <c r="G510" s="129" t="s">
        <v>440</v>
      </c>
      <c r="H510" s="45"/>
      <c r="I510" s="147"/>
      <c r="J510" s="148"/>
      <c r="K510" s="148"/>
      <c r="L510" s="27" t="s">
        <v>842</v>
      </c>
      <c r="M510" s="28"/>
      <c r="N510" s="197">
        <f>O510+P510</f>
        <v>0</v>
      </c>
      <c r="O510" s="197">
        <f>SUM(O511:O513)</f>
        <v>0</v>
      </c>
      <c r="P510" s="197">
        <f>SUM(P511:P513)</f>
        <v>0</v>
      </c>
      <c r="Q510" s="161"/>
      <c r="R510" s="161"/>
      <c r="S510" s="438"/>
      <c r="T510" s="161"/>
      <c r="U510" s="161"/>
      <c r="V510" s="161"/>
    </row>
    <row r="511" spans="1:22" ht="16.2">
      <c r="A511" s="122" t="str">
        <f t="shared" si="95"/>
        <v>71090201044239</v>
      </c>
      <c r="B511" s="124" t="s">
        <v>439</v>
      </c>
      <c r="C511" s="117" t="s">
        <v>187</v>
      </c>
      <c r="D511" s="118" t="s">
        <v>140</v>
      </c>
      <c r="E511" s="119" t="s">
        <v>106</v>
      </c>
      <c r="F511" s="120" t="s">
        <v>155</v>
      </c>
      <c r="G511" s="121">
        <v>4239</v>
      </c>
      <c r="H511" s="25"/>
      <c r="I511" s="18"/>
      <c r="J511" s="19"/>
      <c r="K511" s="19"/>
      <c r="L511" s="30" t="s">
        <v>134</v>
      </c>
      <c r="M511" s="31">
        <v>4861</v>
      </c>
      <c r="N511" s="183">
        <f t="shared" ref="N511:N513" si="105">O511+P511</f>
        <v>0</v>
      </c>
      <c r="O511" s="183"/>
      <c r="P511" s="183"/>
      <c r="Q511" s="161"/>
      <c r="R511" s="161"/>
      <c r="S511" s="438"/>
      <c r="T511" s="161"/>
      <c r="U511" s="161"/>
      <c r="V511" s="161"/>
    </row>
    <row r="512" spans="1:22" ht="16.2">
      <c r="A512" s="122" t="str">
        <f t="shared" si="95"/>
        <v>71090201044511</v>
      </c>
      <c r="B512" s="116" t="s">
        <v>439</v>
      </c>
      <c r="C512" s="117" t="s">
        <v>187</v>
      </c>
      <c r="D512" s="118" t="s">
        <v>140</v>
      </c>
      <c r="E512" s="119" t="s">
        <v>106</v>
      </c>
      <c r="F512" s="120" t="s">
        <v>155</v>
      </c>
      <c r="G512" s="121">
        <v>4511</v>
      </c>
      <c r="H512" s="25"/>
      <c r="I512" s="18"/>
      <c r="J512" s="19"/>
      <c r="K512" s="19"/>
      <c r="L512" s="29" t="s">
        <v>125</v>
      </c>
      <c r="M512" s="12">
        <v>4239</v>
      </c>
      <c r="N512" s="183">
        <f t="shared" si="105"/>
        <v>0</v>
      </c>
      <c r="O512" s="190"/>
      <c r="P512" s="190"/>
      <c r="Q512" s="161"/>
      <c r="R512" s="161"/>
      <c r="S512" s="438"/>
      <c r="T512" s="161"/>
      <c r="U512" s="161"/>
      <c r="V512" s="161"/>
    </row>
    <row r="513" spans="1:22" s="156" customFormat="1" ht="16.2">
      <c r="A513" s="122" t="str">
        <f t="shared" si="95"/>
        <v>71090202000000</v>
      </c>
      <c r="B513" s="124" t="s">
        <v>439</v>
      </c>
      <c r="C513" s="117" t="s">
        <v>187</v>
      </c>
      <c r="D513" s="118" t="s">
        <v>140</v>
      </c>
      <c r="E513" s="119" t="s">
        <v>140</v>
      </c>
      <c r="F513" s="120" t="s">
        <v>441</v>
      </c>
      <c r="G513" s="129" t="s">
        <v>440</v>
      </c>
      <c r="H513" s="25"/>
      <c r="I513" s="18"/>
      <c r="J513" s="19"/>
      <c r="K513" s="19"/>
      <c r="L513" s="30" t="s">
        <v>174</v>
      </c>
      <c r="M513" s="31">
        <v>5113</v>
      </c>
      <c r="N513" s="183">
        <f t="shared" si="105"/>
        <v>0</v>
      </c>
      <c r="O513" s="190"/>
      <c r="P513" s="190"/>
      <c r="Q513" s="161"/>
      <c r="R513" s="161"/>
      <c r="S513" s="438"/>
      <c r="T513" s="161"/>
      <c r="U513" s="161"/>
      <c r="V513" s="161"/>
    </row>
    <row r="514" spans="1:22" ht="34.5" customHeight="1">
      <c r="A514" s="122" t="str">
        <f t="shared" si="95"/>
        <v>71090202000001</v>
      </c>
      <c r="B514" s="124" t="s">
        <v>439</v>
      </c>
      <c r="C514" s="117" t="s">
        <v>187</v>
      </c>
      <c r="D514" s="118" t="s">
        <v>140</v>
      </c>
      <c r="E514" s="119" t="s">
        <v>140</v>
      </c>
      <c r="F514" s="120" t="s">
        <v>441</v>
      </c>
      <c r="G514" s="129" t="s">
        <v>96</v>
      </c>
      <c r="H514" s="45"/>
      <c r="I514" s="147"/>
      <c r="J514" s="148"/>
      <c r="K514" s="148"/>
      <c r="L514" s="27" t="s">
        <v>898</v>
      </c>
      <c r="M514" s="28"/>
      <c r="N514" s="197">
        <f>O514+P514</f>
        <v>0</v>
      </c>
      <c r="O514" s="197">
        <f>SUM(O515)</f>
        <v>0</v>
      </c>
      <c r="P514" s="197">
        <f>SUM(P515)</f>
        <v>0</v>
      </c>
      <c r="Q514" s="161"/>
      <c r="R514" s="161"/>
      <c r="S514" s="438"/>
      <c r="T514" s="161"/>
      <c r="U514" s="161"/>
      <c r="V514" s="161"/>
    </row>
    <row r="515" spans="1:22" ht="15.75" customHeight="1">
      <c r="A515" s="122" t="str">
        <f t="shared" ref="A515" si="106">CONCATENATE(B515,C515,D515,E515,F515,G515)</f>
        <v>71090201014239</v>
      </c>
      <c r="B515" s="124" t="s">
        <v>439</v>
      </c>
      <c r="C515" s="117" t="s">
        <v>187</v>
      </c>
      <c r="D515" s="118" t="s">
        <v>140</v>
      </c>
      <c r="E515" s="119" t="s">
        <v>106</v>
      </c>
      <c r="F515" s="120" t="s">
        <v>106</v>
      </c>
      <c r="G515" s="121">
        <v>4239</v>
      </c>
      <c r="H515" s="17"/>
      <c r="I515" s="25"/>
      <c r="J515" s="26"/>
      <c r="K515" s="26"/>
      <c r="L515" s="29" t="s">
        <v>115</v>
      </c>
      <c r="M515" s="44">
        <v>4213</v>
      </c>
      <c r="N515" s="183">
        <f t="shared" ref="N515" si="107">O515+P515</f>
        <v>0</v>
      </c>
      <c r="O515" s="183"/>
      <c r="P515" s="183"/>
      <c r="Q515" s="161"/>
      <c r="R515" s="161"/>
      <c r="S515" s="438"/>
      <c r="T515" s="161"/>
      <c r="U515" s="161"/>
      <c r="V515" s="161"/>
    </row>
    <row r="516" spans="1:22" ht="16.2">
      <c r="A516" s="122" t="str">
        <f t="shared" si="95"/>
        <v>71090202014239</v>
      </c>
      <c r="B516" s="124" t="s">
        <v>439</v>
      </c>
      <c r="C516" s="117" t="s">
        <v>187</v>
      </c>
      <c r="D516" s="118" t="s">
        <v>140</v>
      </c>
      <c r="E516" s="119" t="s">
        <v>140</v>
      </c>
      <c r="F516" s="120" t="s">
        <v>106</v>
      </c>
      <c r="G516" s="121">
        <v>4239</v>
      </c>
      <c r="H516" s="165">
        <v>2820</v>
      </c>
      <c r="I516" s="166" t="s">
        <v>185</v>
      </c>
      <c r="J516" s="167">
        <v>2</v>
      </c>
      <c r="K516" s="167">
        <v>0</v>
      </c>
      <c r="L516" s="168" t="s">
        <v>289</v>
      </c>
      <c r="M516" s="176"/>
      <c r="N516" s="188">
        <f>+N518+N524+N529+N533+N549+N558</f>
        <v>0</v>
      </c>
      <c r="O516" s="188">
        <f>+O518+O524+O529+O533+O549+O558</f>
        <v>0</v>
      </c>
      <c r="P516" s="188">
        <f>+P518+P524+P529+P533+P549+P558</f>
        <v>0</v>
      </c>
      <c r="Q516" s="161"/>
      <c r="R516" s="161"/>
      <c r="S516" s="438"/>
      <c r="T516" s="161"/>
      <c r="U516" s="161"/>
      <c r="V516" s="161"/>
    </row>
    <row r="517" spans="1:22" ht="16.2">
      <c r="A517" s="122" t="str">
        <f t="shared" si="95"/>
        <v>71090202014511</v>
      </c>
      <c r="B517" s="116" t="s">
        <v>439</v>
      </c>
      <c r="C517" s="117" t="s">
        <v>187</v>
      </c>
      <c r="D517" s="118" t="s">
        <v>140</v>
      </c>
      <c r="E517" s="119" t="s">
        <v>140</v>
      </c>
      <c r="F517" s="120" t="s">
        <v>106</v>
      </c>
      <c r="G517" s="121">
        <v>4511</v>
      </c>
      <c r="H517" s="25"/>
      <c r="I517" s="18"/>
      <c r="J517" s="19"/>
      <c r="K517" s="19"/>
      <c r="L517" s="30" t="s">
        <v>110</v>
      </c>
      <c r="M517" s="31"/>
      <c r="N517" s="190"/>
      <c r="O517" s="190"/>
      <c r="P517" s="190"/>
      <c r="Q517" s="161"/>
      <c r="R517" s="161"/>
      <c r="S517" s="438"/>
      <c r="T517" s="161"/>
      <c r="U517" s="161"/>
      <c r="V517" s="161"/>
    </row>
    <row r="518" spans="1:22" s="115" customFormat="1" ht="16.2">
      <c r="A518" s="122" t="str">
        <f t="shared" si="95"/>
        <v>71090202020000</v>
      </c>
      <c r="B518" s="124" t="s">
        <v>439</v>
      </c>
      <c r="C518" s="117" t="s">
        <v>187</v>
      </c>
      <c r="D518" s="118" t="s">
        <v>140</v>
      </c>
      <c r="E518" s="119" t="s">
        <v>140</v>
      </c>
      <c r="F518" s="120" t="s">
        <v>140</v>
      </c>
      <c r="G518" s="129" t="s">
        <v>440</v>
      </c>
      <c r="H518" s="151">
        <v>2821</v>
      </c>
      <c r="I518" s="152" t="s">
        <v>185</v>
      </c>
      <c r="J518" s="153">
        <v>2</v>
      </c>
      <c r="K518" s="153">
        <v>1</v>
      </c>
      <c r="L518" s="154" t="s">
        <v>290</v>
      </c>
      <c r="M518" s="155"/>
      <c r="N518" s="192">
        <f>+N520+N522</f>
        <v>0</v>
      </c>
      <c r="O518" s="192">
        <f t="shared" ref="O518:P518" si="108">+O520+O522</f>
        <v>0</v>
      </c>
      <c r="P518" s="192">
        <f t="shared" si="108"/>
        <v>0</v>
      </c>
      <c r="Q518" s="161"/>
      <c r="R518" s="161"/>
      <c r="S518" s="438"/>
      <c r="T518" s="161"/>
      <c r="U518" s="161"/>
      <c r="V518" s="161"/>
    </row>
    <row r="519" spans="1:22" ht="16.2">
      <c r="A519" s="122" t="str">
        <f t="shared" si="95"/>
        <v>71090202024239</v>
      </c>
      <c r="B519" s="124" t="s">
        <v>439</v>
      </c>
      <c r="C519" s="117" t="s">
        <v>187</v>
      </c>
      <c r="D519" s="118" t="s">
        <v>140</v>
      </c>
      <c r="E519" s="119" t="s">
        <v>140</v>
      </c>
      <c r="F519" s="120" t="s">
        <v>140</v>
      </c>
      <c r="G519" s="121">
        <v>4239</v>
      </c>
      <c r="H519" s="25"/>
      <c r="I519" s="25"/>
      <c r="J519" s="26"/>
      <c r="K519" s="26"/>
      <c r="L519" s="30" t="s">
        <v>108</v>
      </c>
      <c r="M519" s="31"/>
      <c r="N519" s="190"/>
      <c r="O519" s="190"/>
      <c r="P519" s="190"/>
      <c r="Q519" s="161"/>
      <c r="R519" s="161"/>
      <c r="S519" s="438"/>
      <c r="T519" s="161"/>
      <c r="U519" s="161"/>
      <c r="V519" s="161"/>
    </row>
    <row r="520" spans="1:22" ht="16.2">
      <c r="A520" s="122" t="str">
        <f t="shared" si="95"/>
        <v>71090202024511</v>
      </c>
      <c r="B520" s="116" t="s">
        <v>439</v>
      </c>
      <c r="C520" s="117" t="s">
        <v>187</v>
      </c>
      <c r="D520" s="118" t="s">
        <v>140</v>
      </c>
      <c r="E520" s="119" t="s">
        <v>140</v>
      </c>
      <c r="F520" s="120" t="s">
        <v>140</v>
      </c>
      <c r="G520" s="121">
        <v>4511</v>
      </c>
      <c r="H520" s="45"/>
      <c r="I520" s="147"/>
      <c r="J520" s="148"/>
      <c r="K520" s="148"/>
      <c r="L520" s="27" t="s">
        <v>291</v>
      </c>
      <c r="M520" s="28"/>
      <c r="N520" s="197">
        <f>O520+P520</f>
        <v>0</v>
      </c>
      <c r="O520" s="197">
        <f>SUM(O521)</f>
        <v>0</v>
      </c>
      <c r="P520" s="197">
        <f>SUM(P521)</f>
        <v>0</v>
      </c>
      <c r="Q520" s="161"/>
      <c r="R520" s="161"/>
      <c r="S520" s="438"/>
      <c r="T520" s="161"/>
      <c r="U520" s="161"/>
      <c r="V520" s="161"/>
    </row>
    <row r="521" spans="1:22" s="115" customFormat="1" ht="26.4">
      <c r="A521" s="122" t="str">
        <f t="shared" si="95"/>
        <v>71090202030000</v>
      </c>
      <c r="B521" s="124" t="s">
        <v>439</v>
      </c>
      <c r="C521" s="117" t="s">
        <v>187</v>
      </c>
      <c r="D521" s="118" t="s">
        <v>140</v>
      </c>
      <c r="E521" s="119" t="s">
        <v>140</v>
      </c>
      <c r="F521" s="120" t="s">
        <v>442</v>
      </c>
      <c r="G521" s="129" t="s">
        <v>440</v>
      </c>
      <c r="H521" s="25"/>
      <c r="I521" s="18"/>
      <c r="J521" s="19"/>
      <c r="K521" s="19"/>
      <c r="L521" s="29" t="s">
        <v>217</v>
      </c>
      <c r="M521" s="12">
        <v>4511</v>
      </c>
      <c r="N521" s="183">
        <f t="shared" ref="N521:N523" si="109">O521+P521</f>
        <v>0</v>
      </c>
      <c r="O521" s="398"/>
      <c r="P521" s="398"/>
      <c r="Q521" s="161"/>
      <c r="R521" s="161"/>
      <c r="S521" s="438"/>
      <c r="T521" s="161"/>
      <c r="U521" s="161"/>
      <c r="V521" s="161"/>
    </row>
    <row r="522" spans="1:22" ht="28.5" customHeight="1">
      <c r="A522" s="122" t="str">
        <f t="shared" si="95"/>
        <v>71090202034239</v>
      </c>
      <c r="B522" s="124" t="s">
        <v>439</v>
      </c>
      <c r="C522" s="117" t="s">
        <v>187</v>
      </c>
      <c r="D522" s="118" t="s">
        <v>140</v>
      </c>
      <c r="E522" s="119" t="s">
        <v>140</v>
      </c>
      <c r="F522" s="120" t="s">
        <v>442</v>
      </c>
      <c r="G522" s="121">
        <v>4239</v>
      </c>
      <c r="H522" s="45"/>
      <c r="I522" s="147"/>
      <c r="J522" s="148"/>
      <c r="K522" s="148"/>
      <c r="L522" s="27" t="s">
        <v>767</v>
      </c>
      <c r="M522" s="28"/>
      <c r="N522" s="197">
        <f>O522+P522</f>
        <v>0</v>
      </c>
      <c r="O522" s="197">
        <f>SUM(O523)</f>
        <v>0</v>
      </c>
      <c r="P522" s="197">
        <f>SUM(P523)</f>
        <v>0</v>
      </c>
      <c r="Q522" s="161"/>
      <c r="R522" s="161"/>
      <c r="S522" s="438"/>
      <c r="T522" s="161"/>
      <c r="U522" s="161"/>
      <c r="V522" s="161"/>
    </row>
    <row r="523" spans="1:22" ht="16.2">
      <c r="A523" s="122" t="str">
        <f t="shared" si="95"/>
        <v>71090202034511</v>
      </c>
      <c r="B523" s="116" t="s">
        <v>439</v>
      </c>
      <c r="C523" s="117" t="s">
        <v>187</v>
      </c>
      <c r="D523" s="118" t="s">
        <v>140</v>
      </c>
      <c r="E523" s="119" t="s">
        <v>140</v>
      </c>
      <c r="F523" s="120" t="s">
        <v>442</v>
      </c>
      <c r="G523" s="121">
        <v>4511</v>
      </c>
      <c r="H523" s="25"/>
      <c r="I523" s="18"/>
      <c r="J523" s="19"/>
      <c r="K523" s="19"/>
      <c r="L523" s="29" t="s">
        <v>138</v>
      </c>
      <c r="M523" s="12">
        <v>5132</v>
      </c>
      <c r="N523" s="183">
        <f t="shared" si="109"/>
        <v>0</v>
      </c>
      <c r="O523" s="183"/>
      <c r="P523" s="183"/>
      <c r="Q523" s="161"/>
      <c r="R523" s="161"/>
      <c r="S523" s="438"/>
      <c r="T523" s="161"/>
      <c r="U523" s="161"/>
      <c r="V523" s="161"/>
    </row>
    <row r="524" spans="1:22" ht="16.2">
      <c r="A524" s="122" t="str">
        <f t="shared" si="95"/>
        <v>71090202044511</v>
      </c>
      <c r="B524" s="116" t="s">
        <v>439</v>
      </c>
      <c r="C524" s="117" t="s">
        <v>187</v>
      </c>
      <c r="D524" s="118" t="s">
        <v>140</v>
      </c>
      <c r="E524" s="119" t="s">
        <v>140</v>
      </c>
      <c r="F524" s="120" t="s">
        <v>155</v>
      </c>
      <c r="G524" s="121">
        <v>4511</v>
      </c>
      <c r="H524" s="151">
        <v>2821</v>
      </c>
      <c r="I524" s="152" t="s">
        <v>185</v>
      </c>
      <c r="J524" s="153">
        <v>2</v>
      </c>
      <c r="K524" s="153">
        <v>2</v>
      </c>
      <c r="L524" s="154" t="s">
        <v>293</v>
      </c>
      <c r="M524" s="155"/>
      <c r="N524" s="192">
        <f>+N526</f>
        <v>0</v>
      </c>
      <c r="O524" s="192">
        <f t="shared" ref="O524:P524" si="110">+O526</f>
        <v>0</v>
      </c>
      <c r="P524" s="192">
        <f t="shared" si="110"/>
        <v>0</v>
      </c>
      <c r="Q524" s="161"/>
      <c r="R524" s="161"/>
      <c r="S524" s="438"/>
      <c r="T524" s="161"/>
      <c r="U524" s="161"/>
      <c r="V524" s="161"/>
    </row>
    <row r="525" spans="1:22" s="170" customFormat="1" ht="16.2">
      <c r="A525" s="122" t="str">
        <f t="shared" si="95"/>
        <v>71090500000000</v>
      </c>
      <c r="B525" s="124" t="s">
        <v>439</v>
      </c>
      <c r="C525" s="117" t="s">
        <v>187</v>
      </c>
      <c r="D525" s="118" t="s">
        <v>149</v>
      </c>
      <c r="E525" s="119" t="s">
        <v>441</v>
      </c>
      <c r="F525" s="120" t="s">
        <v>441</v>
      </c>
      <c r="G525" s="129" t="s">
        <v>440</v>
      </c>
      <c r="H525" s="25"/>
      <c r="I525" s="25"/>
      <c r="J525" s="26"/>
      <c r="K525" s="26"/>
      <c r="L525" s="30" t="s">
        <v>108</v>
      </c>
      <c r="M525" s="31"/>
      <c r="N525" s="190"/>
      <c r="O525" s="190"/>
      <c r="P525" s="190"/>
      <c r="Q525" s="161"/>
      <c r="R525" s="161"/>
      <c r="S525" s="438"/>
      <c r="T525" s="161"/>
      <c r="U525" s="161"/>
      <c r="V525" s="161"/>
    </row>
    <row r="526" spans="1:22" ht="16.2">
      <c r="A526" s="122" t="str">
        <f t="shared" si="95"/>
        <v>71090500000001</v>
      </c>
      <c r="B526" s="124" t="s">
        <v>439</v>
      </c>
      <c r="C526" s="117" t="s">
        <v>187</v>
      </c>
      <c r="D526" s="118" t="s">
        <v>149</v>
      </c>
      <c r="E526" s="119" t="s">
        <v>441</v>
      </c>
      <c r="F526" s="120" t="s">
        <v>441</v>
      </c>
      <c r="G526" s="129" t="s">
        <v>96</v>
      </c>
      <c r="H526" s="45"/>
      <c r="I526" s="147"/>
      <c r="J526" s="148"/>
      <c r="K526" s="148"/>
      <c r="L526" s="27" t="s">
        <v>294</v>
      </c>
      <c r="M526" s="28"/>
      <c r="N526" s="197">
        <f>O526+P526</f>
        <v>0</v>
      </c>
      <c r="O526" s="197">
        <f>SUM(O527:O528)</f>
        <v>0</v>
      </c>
      <c r="P526" s="197">
        <f>SUM(P527:P528)</f>
        <v>0</v>
      </c>
      <c r="Q526" s="161"/>
      <c r="R526" s="161"/>
      <c r="S526" s="438"/>
      <c r="T526" s="161"/>
      <c r="U526" s="161"/>
      <c r="V526" s="161"/>
    </row>
    <row r="527" spans="1:22" s="156" customFormat="1" ht="26.4">
      <c r="A527" s="122" t="str">
        <f t="shared" si="95"/>
        <v>71090501000000</v>
      </c>
      <c r="B527" s="124" t="s">
        <v>439</v>
      </c>
      <c r="C527" s="117" t="s">
        <v>187</v>
      </c>
      <c r="D527" s="118" t="s">
        <v>149</v>
      </c>
      <c r="E527" s="119" t="s">
        <v>106</v>
      </c>
      <c r="F527" s="120" t="s">
        <v>441</v>
      </c>
      <c r="G527" s="129" t="s">
        <v>440</v>
      </c>
      <c r="H527" s="25"/>
      <c r="I527" s="25"/>
      <c r="J527" s="26"/>
      <c r="K527" s="26"/>
      <c r="L527" s="29" t="s">
        <v>217</v>
      </c>
      <c r="M527" s="12">
        <v>4511</v>
      </c>
      <c r="N527" s="183">
        <f t="shared" ref="N527:N528" si="111">O527+P527</f>
        <v>0</v>
      </c>
      <c r="O527" s="405"/>
      <c r="P527" s="405">
        <v>0</v>
      </c>
      <c r="Q527" s="161"/>
      <c r="R527" s="161"/>
      <c r="S527" s="438"/>
      <c r="T527" s="161"/>
      <c r="U527" s="161"/>
      <c r="V527" s="161"/>
    </row>
    <row r="528" spans="1:22" ht="26.4">
      <c r="A528" s="122" t="str">
        <f t="shared" si="95"/>
        <v>71090501000001</v>
      </c>
      <c r="B528" s="124" t="s">
        <v>439</v>
      </c>
      <c r="C528" s="117" t="s">
        <v>187</v>
      </c>
      <c r="D528" s="118" t="s">
        <v>149</v>
      </c>
      <c r="E528" s="119" t="s">
        <v>106</v>
      </c>
      <c r="F528" s="120" t="s">
        <v>441</v>
      </c>
      <c r="G528" s="129" t="s">
        <v>96</v>
      </c>
      <c r="H528" s="25"/>
      <c r="I528" s="25"/>
      <c r="J528" s="26"/>
      <c r="K528" s="26"/>
      <c r="L528" s="29" t="s">
        <v>219</v>
      </c>
      <c r="M528" s="12">
        <v>4819</v>
      </c>
      <c r="N528" s="183">
        <f t="shared" si="111"/>
        <v>0</v>
      </c>
      <c r="O528" s="183"/>
      <c r="P528" s="183"/>
      <c r="Q528" s="161"/>
      <c r="R528" s="161"/>
      <c r="S528" s="438"/>
      <c r="T528" s="161"/>
      <c r="U528" s="161"/>
      <c r="V528" s="161"/>
    </row>
    <row r="529" spans="1:22" ht="16.2">
      <c r="B529" s="124"/>
      <c r="H529" s="151">
        <v>2823</v>
      </c>
      <c r="I529" s="152" t="s">
        <v>185</v>
      </c>
      <c r="J529" s="153">
        <v>2</v>
      </c>
      <c r="K529" s="153">
        <v>3</v>
      </c>
      <c r="L529" s="154" t="s">
        <v>296</v>
      </c>
      <c r="M529" s="155"/>
      <c r="N529" s="192">
        <f>+N531</f>
        <v>0</v>
      </c>
      <c r="O529" s="192">
        <f>+O531</f>
        <v>0</v>
      </c>
      <c r="P529" s="192">
        <f>+P531</f>
        <v>0</v>
      </c>
      <c r="Q529" s="161"/>
      <c r="R529" s="161"/>
      <c r="S529" s="438"/>
      <c r="T529" s="161"/>
      <c r="U529" s="161"/>
      <c r="V529" s="161"/>
    </row>
    <row r="530" spans="1:22" ht="16.2">
      <c r="B530" s="124"/>
      <c r="H530" s="25"/>
      <c r="I530" s="25"/>
      <c r="J530" s="26"/>
      <c r="K530" s="26"/>
      <c r="L530" s="30" t="s">
        <v>108</v>
      </c>
      <c r="M530" s="31"/>
      <c r="N530" s="190"/>
      <c r="O530" s="190"/>
      <c r="P530" s="190"/>
      <c r="Q530" s="161"/>
      <c r="R530" s="161"/>
      <c r="S530" s="438"/>
      <c r="T530" s="161"/>
      <c r="U530" s="161"/>
      <c r="V530" s="161"/>
    </row>
    <row r="531" spans="1:22" ht="27.6">
      <c r="B531" s="124"/>
      <c r="H531" s="45"/>
      <c r="I531" s="147"/>
      <c r="J531" s="148"/>
      <c r="K531" s="148"/>
      <c r="L531" s="27" t="s">
        <v>297</v>
      </c>
      <c r="M531" s="28"/>
      <c r="N531" s="197">
        <f>O531+P531</f>
        <v>0</v>
      </c>
      <c r="O531" s="197">
        <f>SUM(O532)</f>
        <v>0</v>
      </c>
      <c r="P531" s="197">
        <f>SUM(P532)</f>
        <v>0</v>
      </c>
      <c r="Q531" s="161"/>
      <c r="R531" s="161"/>
      <c r="S531" s="438"/>
      <c r="T531" s="161"/>
      <c r="U531" s="161"/>
      <c r="V531" s="161"/>
    </row>
    <row r="532" spans="1:22" s="115" customFormat="1" ht="26.4">
      <c r="A532" s="122" t="str">
        <f t="shared" si="95"/>
        <v>71090501030000</v>
      </c>
      <c r="B532" s="124" t="s">
        <v>439</v>
      </c>
      <c r="C532" s="117" t="s">
        <v>187</v>
      </c>
      <c r="D532" s="118" t="s">
        <v>149</v>
      </c>
      <c r="E532" s="119" t="s">
        <v>106</v>
      </c>
      <c r="F532" s="120" t="s">
        <v>442</v>
      </c>
      <c r="G532" s="129" t="s">
        <v>440</v>
      </c>
      <c r="H532" s="17"/>
      <c r="I532" s="25"/>
      <c r="J532" s="26"/>
      <c r="K532" s="26"/>
      <c r="L532" s="29" t="s">
        <v>217</v>
      </c>
      <c r="M532" s="33">
        <v>4511</v>
      </c>
      <c r="N532" s="183">
        <f t="shared" ref="N532" si="112">O532+P532</f>
        <v>0</v>
      </c>
      <c r="O532" s="183"/>
      <c r="P532" s="183"/>
      <c r="Q532" s="161"/>
      <c r="R532" s="161"/>
      <c r="S532" s="438"/>
      <c r="T532" s="161"/>
      <c r="U532" s="161"/>
      <c r="V532" s="161"/>
    </row>
    <row r="533" spans="1:22" ht="16.2">
      <c r="A533" s="122" t="str">
        <f t="shared" si="95"/>
        <v>71090501044239</v>
      </c>
      <c r="B533" s="124" t="s">
        <v>439</v>
      </c>
      <c r="C533" s="117" t="s">
        <v>187</v>
      </c>
      <c r="D533" s="118" t="s">
        <v>149</v>
      </c>
      <c r="E533" s="119" t="s">
        <v>106</v>
      </c>
      <c r="F533" s="120" t="s">
        <v>155</v>
      </c>
      <c r="G533" s="121">
        <v>4239</v>
      </c>
      <c r="H533" s="151">
        <v>2824</v>
      </c>
      <c r="I533" s="152" t="s">
        <v>185</v>
      </c>
      <c r="J533" s="153">
        <v>2</v>
      </c>
      <c r="K533" s="153">
        <v>4</v>
      </c>
      <c r="L533" s="154" t="s">
        <v>299</v>
      </c>
      <c r="M533" s="155"/>
      <c r="N533" s="192">
        <f>+N535+N544+N546</f>
        <v>0</v>
      </c>
      <c r="O533" s="192">
        <f t="shared" ref="O533:P533" si="113">+O535+O544+O546</f>
        <v>0</v>
      </c>
      <c r="P533" s="192">
        <f t="shared" si="113"/>
        <v>0</v>
      </c>
      <c r="Q533" s="161"/>
      <c r="R533" s="161"/>
      <c r="S533" s="438"/>
      <c r="T533" s="161"/>
      <c r="U533" s="161"/>
      <c r="V533" s="161"/>
    </row>
    <row r="534" spans="1:22" s="115" customFormat="1" ht="16.2">
      <c r="A534" s="122" t="str">
        <f t="shared" si="95"/>
        <v>71090501050000</v>
      </c>
      <c r="B534" s="124" t="s">
        <v>439</v>
      </c>
      <c r="C534" s="117" t="s">
        <v>187</v>
      </c>
      <c r="D534" s="118" t="s">
        <v>149</v>
      </c>
      <c r="E534" s="119" t="s">
        <v>106</v>
      </c>
      <c r="F534" s="120" t="s">
        <v>149</v>
      </c>
      <c r="G534" s="129" t="s">
        <v>440</v>
      </c>
      <c r="H534" s="25"/>
      <c r="I534" s="25"/>
      <c r="J534" s="26"/>
      <c r="K534" s="26"/>
      <c r="L534" s="30" t="s">
        <v>108</v>
      </c>
      <c r="M534" s="31"/>
      <c r="N534" s="190"/>
      <c r="O534" s="190"/>
      <c r="P534" s="190"/>
      <c r="Q534" s="161"/>
      <c r="R534" s="161"/>
      <c r="S534" s="438"/>
      <c r="T534" s="161"/>
      <c r="U534" s="161"/>
      <c r="V534" s="161"/>
    </row>
    <row r="535" spans="1:22" ht="16.2">
      <c r="A535" s="122" t="str">
        <f t="shared" si="95"/>
        <v>71090501054819</v>
      </c>
      <c r="B535" s="124" t="s">
        <v>439</v>
      </c>
      <c r="C535" s="117" t="s">
        <v>187</v>
      </c>
      <c r="D535" s="118" t="s">
        <v>149</v>
      </c>
      <c r="E535" s="119" t="s">
        <v>106</v>
      </c>
      <c r="F535" s="120" t="s">
        <v>149</v>
      </c>
      <c r="G535" s="121">
        <v>4819</v>
      </c>
      <c r="H535" s="45"/>
      <c r="I535" s="147"/>
      <c r="J535" s="148"/>
      <c r="K535" s="148"/>
      <c r="L535" s="27" t="s">
        <v>300</v>
      </c>
      <c r="M535" s="28"/>
      <c r="N535" s="197">
        <f>SUM(N536:N543)</f>
        <v>0</v>
      </c>
      <c r="O535" s="197">
        <f t="shared" ref="O535:P535" si="114">SUM(O536:O543)</f>
        <v>0</v>
      </c>
      <c r="P535" s="197">
        <f t="shared" si="114"/>
        <v>0</v>
      </c>
      <c r="Q535" s="161"/>
      <c r="R535" s="161"/>
      <c r="S535" s="438"/>
      <c r="T535" s="161"/>
      <c r="U535" s="161"/>
      <c r="V535" s="161"/>
    </row>
    <row r="536" spans="1:22" s="170" customFormat="1" ht="16.2">
      <c r="A536" s="122"/>
      <c r="B536" s="124"/>
      <c r="C536" s="117"/>
      <c r="D536" s="118"/>
      <c r="E536" s="119"/>
      <c r="F536" s="120"/>
      <c r="G536" s="129"/>
      <c r="H536" s="17"/>
      <c r="I536" s="25"/>
      <c r="J536" s="26"/>
      <c r="K536" s="26"/>
      <c r="L536" s="29" t="s">
        <v>118</v>
      </c>
      <c r="M536" s="12">
        <v>4216</v>
      </c>
      <c r="N536" s="183">
        <f t="shared" ref="N536:N539" si="115">O536+P536</f>
        <v>0</v>
      </c>
      <c r="O536" s="183"/>
      <c r="P536" s="183"/>
      <c r="Q536" s="161"/>
      <c r="R536" s="161"/>
      <c r="S536" s="438"/>
      <c r="T536" s="161"/>
      <c r="U536" s="161"/>
      <c r="V536" s="161"/>
    </row>
    <row r="537" spans="1:22" s="170" customFormat="1" ht="16.2">
      <c r="A537" s="122" t="str">
        <f t="shared" si="95"/>
        <v>71090600000000</v>
      </c>
      <c r="B537" s="124" t="s">
        <v>439</v>
      </c>
      <c r="C537" s="117" t="s">
        <v>187</v>
      </c>
      <c r="D537" s="118" t="s">
        <v>157</v>
      </c>
      <c r="E537" s="119" t="s">
        <v>441</v>
      </c>
      <c r="F537" s="120" t="s">
        <v>441</v>
      </c>
      <c r="G537" s="129" t="s">
        <v>440</v>
      </c>
      <c r="H537" s="17"/>
      <c r="I537" s="25"/>
      <c r="J537" s="26"/>
      <c r="K537" s="26"/>
      <c r="L537" s="29" t="s">
        <v>122</v>
      </c>
      <c r="M537" s="12">
        <v>4234</v>
      </c>
      <c r="N537" s="183">
        <f t="shared" si="115"/>
        <v>0</v>
      </c>
      <c r="O537" s="183"/>
      <c r="P537" s="183"/>
      <c r="Q537" s="161"/>
      <c r="R537" s="161"/>
      <c r="S537" s="438"/>
      <c r="T537" s="161"/>
      <c r="U537" s="161"/>
      <c r="V537" s="161"/>
    </row>
    <row r="538" spans="1:22" ht="16.2">
      <c r="A538" s="122" t="str">
        <f t="shared" ref="A538:A592" si="116">CONCATENATE(B538,C538,D538,E538,F538,G538)</f>
        <v>71090600000001</v>
      </c>
      <c r="B538" s="124" t="s">
        <v>439</v>
      </c>
      <c r="C538" s="117" t="s">
        <v>187</v>
      </c>
      <c r="D538" s="118" t="s">
        <v>157</v>
      </c>
      <c r="E538" s="119" t="s">
        <v>441</v>
      </c>
      <c r="F538" s="120" t="s">
        <v>441</v>
      </c>
      <c r="G538" s="129" t="s">
        <v>96</v>
      </c>
      <c r="H538" s="17"/>
      <c r="I538" s="25"/>
      <c r="J538" s="26"/>
      <c r="K538" s="26"/>
      <c r="L538" s="29" t="s">
        <v>125</v>
      </c>
      <c r="M538" s="31">
        <v>4239</v>
      </c>
      <c r="N538" s="183">
        <f t="shared" si="115"/>
        <v>0</v>
      </c>
      <c r="O538" s="183"/>
      <c r="P538" s="183"/>
      <c r="Q538" s="161"/>
      <c r="R538" s="161"/>
      <c r="S538" s="438"/>
      <c r="T538" s="161"/>
      <c r="U538" s="161"/>
      <c r="V538" s="161"/>
    </row>
    <row r="539" spans="1:22" s="156" customFormat="1" ht="16.2">
      <c r="A539" s="122" t="str">
        <f t="shared" si="116"/>
        <v>71090601000000</v>
      </c>
      <c r="B539" s="124" t="s">
        <v>439</v>
      </c>
      <c r="C539" s="117" t="s">
        <v>187</v>
      </c>
      <c r="D539" s="118" t="s">
        <v>157</v>
      </c>
      <c r="E539" s="119" t="s">
        <v>106</v>
      </c>
      <c r="F539" s="120" t="s">
        <v>441</v>
      </c>
      <c r="G539" s="129" t="s">
        <v>440</v>
      </c>
      <c r="H539" s="17"/>
      <c r="I539" s="25"/>
      <c r="J539" s="26"/>
      <c r="K539" s="26"/>
      <c r="L539" s="32" t="s">
        <v>130</v>
      </c>
      <c r="M539" s="48">
        <v>4267</v>
      </c>
      <c r="N539" s="183">
        <f t="shared" si="115"/>
        <v>0</v>
      </c>
      <c r="O539" s="183"/>
      <c r="P539" s="183"/>
      <c r="Q539" s="161"/>
      <c r="R539" s="161"/>
      <c r="S539" s="438"/>
      <c r="T539" s="161"/>
      <c r="U539" s="161"/>
      <c r="V539" s="161"/>
    </row>
    <row r="540" spans="1:22" ht="16.2">
      <c r="A540" s="122" t="str">
        <f t="shared" si="116"/>
        <v>71090601000001</v>
      </c>
      <c r="B540" s="124" t="s">
        <v>439</v>
      </c>
      <c r="C540" s="117" t="s">
        <v>187</v>
      </c>
      <c r="D540" s="118" t="s">
        <v>157</v>
      </c>
      <c r="E540" s="119" t="s">
        <v>106</v>
      </c>
      <c r="F540" s="120" t="s">
        <v>441</v>
      </c>
      <c r="G540" s="129" t="s">
        <v>96</v>
      </c>
      <c r="H540" s="177"/>
      <c r="I540" s="194"/>
      <c r="J540" s="201"/>
      <c r="K540" s="202"/>
      <c r="L540" s="203" t="s">
        <v>240</v>
      </c>
      <c r="M540" s="13">
        <v>4269</v>
      </c>
      <c r="N540" s="183">
        <f t="shared" ref="N540:N545" si="117">O540+P540</f>
        <v>0</v>
      </c>
      <c r="O540" s="183"/>
      <c r="P540" s="183"/>
      <c r="Q540" s="161"/>
      <c r="R540" s="161"/>
      <c r="S540" s="438"/>
      <c r="T540" s="161"/>
      <c r="U540" s="161"/>
      <c r="V540" s="161"/>
    </row>
    <row r="541" spans="1:22" s="115" customFormat="1" ht="16.2">
      <c r="A541" s="122" t="str">
        <f t="shared" si="116"/>
        <v>71090601010000</v>
      </c>
      <c r="B541" s="124" t="s">
        <v>439</v>
      </c>
      <c r="C541" s="117" t="s">
        <v>187</v>
      </c>
      <c r="D541" s="118" t="s">
        <v>157</v>
      </c>
      <c r="E541" s="119" t="s">
        <v>106</v>
      </c>
      <c r="F541" s="120" t="s">
        <v>106</v>
      </c>
      <c r="G541" s="129" t="s">
        <v>440</v>
      </c>
      <c r="H541" s="25"/>
      <c r="I541" s="25"/>
      <c r="J541" s="26"/>
      <c r="K541" s="26"/>
      <c r="L541" s="36" t="s">
        <v>167</v>
      </c>
      <c r="M541" s="13">
        <v>4639</v>
      </c>
      <c r="N541" s="183">
        <f t="shared" si="117"/>
        <v>0</v>
      </c>
      <c r="O541" s="183"/>
      <c r="P541" s="183"/>
      <c r="Q541" s="161"/>
      <c r="R541" s="161"/>
      <c r="S541" s="438"/>
      <c r="T541" s="161"/>
      <c r="U541" s="161"/>
      <c r="V541" s="161"/>
    </row>
    <row r="542" spans="1:22" ht="26.4">
      <c r="A542" s="122" t="str">
        <f t="shared" si="116"/>
        <v>71090501000001</v>
      </c>
      <c r="B542" s="124" t="s">
        <v>439</v>
      </c>
      <c r="C542" s="117" t="s">
        <v>187</v>
      </c>
      <c r="D542" s="118" t="s">
        <v>149</v>
      </c>
      <c r="E542" s="119" t="s">
        <v>106</v>
      </c>
      <c r="F542" s="120" t="s">
        <v>441</v>
      </c>
      <c r="G542" s="129" t="s">
        <v>96</v>
      </c>
      <c r="H542" s="25"/>
      <c r="I542" s="25"/>
      <c r="J542" s="26"/>
      <c r="K542" s="26"/>
      <c r="L542" s="29" t="s">
        <v>219</v>
      </c>
      <c r="M542" s="12">
        <v>4819</v>
      </c>
      <c r="N542" s="183">
        <f t="shared" si="117"/>
        <v>0</v>
      </c>
      <c r="O542" s="183"/>
      <c r="P542" s="183"/>
      <c r="Q542" s="161"/>
      <c r="R542" s="161"/>
      <c r="S542" s="438"/>
      <c r="T542" s="161"/>
      <c r="U542" s="161"/>
      <c r="V542" s="161"/>
    </row>
    <row r="543" spans="1:22" ht="16.2">
      <c r="A543" s="122" t="str">
        <f t="shared" si="116"/>
        <v>71090601014251</v>
      </c>
      <c r="B543" s="124" t="s">
        <v>439</v>
      </c>
      <c r="C543" s="117" t="s">
        <v>187</v>
      </c>
      <c r="D543" s="118" t="s">
        <v>157</v>
      </c>
      <c r="E543" s="119" t="s">
        <v>106</v>
      </c>
      <c r="F543" s="120" t="s">
        <v>106</v>
      </c>
      <c r="G543" s="121">
        <v>4251</v>
      </c>
      <c r="H543" s="37"/>
      <c r="I543" s="194"/>
      <c r="J543" s="195"/>
      <c r="K543" s="196"/>
      <c r="L543" s="29" t="s">
        <v>137</v>
      </c>
      <c r="M543" s="12">
        <v>5129</v>
      </c>
      <c r="N543" s="183">
        <f t="shared" si="117"/>
        <v>0</v>
      </c>
      <c r="O543" s="183"/>
      <c r="P543" s="183"/>
      <c r="Q543" s="161"/>
      <c r="R543" s="161"/>
      <c r="S543" s="438"/>
      <c r="T543" s="161"/>
      <c r="U543" s="161"/>
      <c r="V543" s="161"/>
    </row>
    <row r="544" spans="1:22" ht="18" customHeight="1">
      <c r="A544" s="122" t="str">
        <f t="shared" si="116"/>
        <v>71090601015113</v>
      </c>
      <c r="B544" s="124" t="s">
        <v>439</v>
      </c>
      <c r="C544" s="117" t="s">
        <v>187</v>
      </c>
      <c r="D544" s="118" t="s">
        <v>157</v>
      </c>
      <c r="E544" s="119" t="s">
        <v>106</v>
      </c>
      <c r="F544" s="120" t="s">
        <v>106</v>
      </c>
      <c r="G544" s="121">
        <v>5113</v>
      </c>
      <c r="H544" s="45"/>
      <c r="I544" s="147"/>
      <c r="J544" s="148"/>
      <c r="K544" s="148"/>
      <c r="L544" s="27" t="s">
        <v>301</v>
      </c>
      <c r="M544" s="28"/>
      <c r="N544" s="197">
        <f>O544+P544</f>
        <v>0</v>
      </c>
      <c r="O544" s="197">
        <f>SUM(O545)</f>
        <v>0</v>
      </c>
      <c r="P544" s="197">
        <f>SUM(P545)</f>
        <v>0</v>
      </c>
      <c r="Q544" s="161"/>
      <c r="R544" s="161"/>
      <c r="S544" s="438"/>
      <c r="T544" s="161"/>
      <c r="U544" s="161"/>
      <c r="V544" s="161"/>
    </row>
    <row r="545" spans="1:22" s="115" customFormat="1" ht="26.4">
      <c r="A545" s="122" t="str">
        <f t="shared" si="116"/>
        <v>71090601020000</v>
      </c>
      <c r="B545" s="124" t="s">
        <v>439</v>
      </c>
      <c r="C545" s="117" t="s">
        <v>187</v>
      </c>
      <c r="D545" s="118" t="s">
        <v>157</v>
      </c>
      <c r="E545" s="119" t="s">
        <v>106</v>
      </c>
      <c r="F545" s="120" t="s">
        <v>140</v>
      </c>
      <c r="G545" s="129" t="s">
        <v>440</v>
      </c>
      <c r="H545" s="25"/>
      <c r="I545" s="25"/>
      <c r="J545" s="26"/>
      <c r="K545" s="26"/>
      <c r="L545" s="29" t="s">
        <v>217</v>
      </c>
      <c r="M545" s="12">
        <v>4511</v>
      </c>
      <c r="N545" s="183">
        <f t="shared" si="117"/>
        <v>0</v>
      </c>
      <c r="O545" s="183"/>
      <c r="P545" s="183"/>
      <c r="Q545" s="161"/>
      <c r="R545" s="161"/>
      <c r="S545" s="438"/>
      <c r="T545" s="161"/>
      <c r="U545" s="161"/>
      <c r="V545" s="161"/>
    </row>
    <row r="546" spans="1:22" ht="18" customHeight="1">
      <c r="A546" s="122" t="str">
        <f t="shared" si="116"/>
        <v>71090601015113</v>
      </c>
      <c r="B546" s="124" t="s">
        <v>439</v>
      </c>
      <c r="C546" s="117" t="s">
        <v>187</v>
      </c>
      <c r="D546" s="118" t="s">
        <v>157</v>
      </c>
      <c r="E546" s="119" t="s">
        <v>106</v>
      </c>
      <c r="F546" s="120" t="s">
        <v>106</v>
      </c>
      <c r="G546" s="121">
        <v>5113</v>
      </c>
      <c r="H546" s="45"/>
      <c r="I546" s="147"/>
      <c r="J546" s="148"/>
      <c r="K546" s="148"/>
      <c r="L546" s="27" t="s">
        <v>832</v>
      </c>
      <c r="M546" s="28"/>
      <c r="N546" s="197">
        <f>O546+P546</f>
        <v>0</v>
      </c>
      <c r="O546" s="197">
        <f>SUM(O547:O548)</f>
        <v>0</v>
      </c>
      <c r="P546" s="197">
        <f>SUM(P547:P548)</f>
        <v>0</v>
      </c>
      <c r="Q546" s="161"/>
      <c r="R546" s="161"/>
      <c r="S546" s="438"/>
      <c r="T546" s="161"/>
      <c r="U546" s="161"/>
      <c r="V546" s="161"/>
    </row>
    <row r="547" spans="1:22" ht="25.5" customHeight="1">
      <c r="A547" s="122" t="str">
        <f t="shared" si="116"/>
        <v>71090201024511</v>
      </c>
      <c r="B547" s="116" t="s">
        <v>439</v>
      </c>
      <c r="C547" s="117" t="s">
        <v>187</v>
      </c>
      <c r="D547" s="118" t="s">
        <v>140</v>
      </c>
      <c r="E547" s="119" t="s">
        <v>106</v>
      </c>
      <c r="F547" s="120" t="s">
        <v>140</v>
      </c>
      <c r="G547" s="121">
        <v>4511</v>
      </c>
      <c r="H547" s="25"/>
      <c r="I547" s="18"/>
      <c r="J547" s="19"/>
      <c r="K547" s="19"/>
      <c r="L547" s="30" t="s">
        <v>173</v>
      </c>
      <c r="M547" s="31">
        <v>5112</v>
      </c>
      <c r="N547" s="183">
        <f t="shared" ref="N547:N548" si="118">O547+P547</f>
        <v>0</v>
      </c>
      <c r="O547" s="183"/>
      <c r="P547" s="183"/>
      <c r="Q547" s="161"/>
      <c r="R547" s="161"/>
      <c r="S547" s="438"/>
      <c r="T547" s="161"/>
      <c r="U547" s="161"/>
      <c r="V547" s="161"/>
    </row>
    <row r="548" spans="1:22" ht="16.8">
      <c r="A548" s="122" t="str">
        <f t="shared" ref="A548" si="119">CONCATENATE(B548,C548,D548,E548,F548,G548)</f>
        <v>71100700000001</v>
      </c>
      <c r="B548" s="124" t="s">
        <v>439</v>
      </c>
      <c r="C548" s="117" t="s">
        <v>189</v>
      </c>
      <c r="D548" s="118" t="s">
        <v>183</v>
      </c>
      <c r="E548" s="119" t="s">
        <v>441</v>
      </c>
      <c r="F548" s="120" t="s">
        <v>441</v>
      </c>
      <c r="G548" s="129" t="s">
        <v>96</v>
      </c>
      <c r="H548" s="25"/>
      <c r="I548" s="25"/>
      <c r="J548" s="26"/>
      <c r="K548" s="26"/>
      <c r="L548" s="32" t="s">
        <v>143</v>
      </c>
      <c r="M548" s="48">
        <v>5113</v>
      </c>
      <c r="N548" s="183">
        <f t="shared" si="118"/>
        <v>0</v>
      </c>
      <c r="O548" s="398"/>
      <c r="P548" s="398"/>
      <c r="Q548" s="161"/>
      <c r="R548" s="161"/>
      <c r="S548" s="438"/>
      <c r="T548" s="161"/>
      <c r="U548" s="161"/>
      <c r="V548" s="161"/>
    </row>
    <row r="549" spans="1:22" ht="16.2">
      <c r="A549" s="122" t="str">
        <f t="shared" si="116"/>
        <v>71090601045113</v>
      </c>
      <c r="B549" s="124" t="s">
        <v>439</v>
      </c>
      <c r="C549" s="117" t="s">
        <v>187</v>
      </c>
      <c r="D549" s="118" t="s">
        <v>157</v>
      </c>
      <c r="E549" s="119" t="s">
        <v>106</v>
      </c>
      <c r="F549" s="120" t="s">
        <v>155</v>
      </c>
      <c r="G549" s="121">
        <v>5113</v>
      </c>
      <c r="H549" s="151">
        <v>2825</v>
      </c>
      <c r="I549" s="152" t="s">
        <v>185</v>
      </c>
      <c r="J549" s="153">
        <v>2</v>
      </c>
      <c r="K549" s="153">
        <v>5</v>
      </c>
      <c r="L549" s="154" t="s">
        <v>303</v>
      </c>
      <c r="M549" s="155"/>
      <c r="N549" s="192">
        <f>+N551+N553+N555</f>
        <v>0</v>
      </c>
      <c r="O549" s="192">
        <f>+O551+O553+O555</f>
        <v>0</v>
      </c>
      <c r="P549" s="192">
        <f>+P551+P553+P555</f>
        <v>0</v>
      </c>
      <c r="Q549" s="161"/>
      <c r="R549" s="161"/>
      <c r="S549" s="438"/>
      <c r="T549" s="161"/>
      <c r="U549" s="161"/>
      <c r="V549" s="161"/>
    </row>
    <row r="550" spans="1:22" s="115" customFormat="1" ht="16.2">
      <c r="A550" s="122" t="str">
        <f t="shared" si="116"/>
        <v>71090601050000</v>
      </c>
      <c r="B550" s="124" t="s">
        <v>439</v>
      </c>
      <c r="C550" s="117" t="s">
        <v>187</v>
      </c>
      <c r="D550" s="118" t="s">
        <v>157</v>
      </c>
      <c r="E550" s="119" t="s">
        <v>106</v>
      </c>
      <c r="F550" s="120" t="s">
        <v>149</v>
      </c>
      <c r="G550" s="129" t="s">
        <v>440</v>
      </c>
      <c r="H550" s="25"/>
      <c r="I550" s="25"/>
      <c r="J550" s="26"/>
      <c r="K550" s="26"/>
      <c r="L550" s="30" t="s">
        <v>108</v>
      </c>
      <c r="M550" s="48"/>
      <c r="N550" s="190"/>
      <c r="O550" s="190"/>
      <c r="P550" s="190"/>
      <c r="Q550" s="161"/>
      <c r="R550" s="161"/>
      <c r="S550" s="438"/>
      <c r="T550" s="161"/>
      <c r="U550" s="161"/>
      <c r="V550" s="161"/>
    </row>
    <row r="551" spans="1:22" ht="16.2">
      <c r="A551" s="122" t="str">
        <f t="shared" si="116"/>
        <v>71090601054239</v>
      </c>
      <c r="B551" s="124" t="s">
        <v>439</v>
      </c>
      <c r="C551" s="117" t="s">
        <v>187</v>
      </c>
      <c r="D551" s="118" t="s">
        <v>157</v>
      </c>
      <c r="E551" s="119" t="s">
        <v>106</v>
      </c>
      <c r="F551" s="120" t="s">
        <v>149</v>
      </c>
      <c r="G551" s="129">
        <v>4239</v>
      </c>
      <c r="H551" s="45"/>
      <c r="I551" s="147"/>
      <c r="J551" s="148"/>
      <c r="K551" s="148"/>
      <c r="L551" s="27" t="s">
        <v>304</v>
      </c>
      <c r="M551" s="28"/>
      <c r="N551" s="197">
        <f>O551+P551</f>
        <v>0</v>
      </c>
      <c r="O551" s="197">
        <f>SUM(O552)</f>
        <v>0</v>
      </c>
      <c r="P551" s="197">
        <f>SUM(P552)</f>
        <v>0</v>
      </c>
      <c r="Q551" s="161"/>
      <c r="R551" s="161"/>
      <c r="S551" s="438"/>
      <c r="T551" s="161"/>
      <c r="U551" s="161"/>
      <c r="V551" s="161"/>
    </row>
    <row r="552" spans="1:22" ht="26.4">
      <c r="A552" s="122" t="str">
        <f t="shared" si="116"/>
        <v>71090601054637</v>
      </c>
      <c r="B552" s="116" t="s">
        <v>439</v>
      </c>
      <c r="C552" s="117" t="s">
        <v>187</v>
      </c>
      <c r="D552" s="118" t="s">
        <v>157</v>
      </c>
      <c r="E552" s="119" t="s">
        <v>106</v>
      </c>
      <c r="F552" s="120" t="s">
        <v>149</v>
      </c>
      <c r="G552" s="121">
        <v>4637</v>
      </c>
      <c r="H552" s="25"/>
      <c r="I552" s="25"/>
      <c r="J552" s="26"/>
      <c r="K552" s="26"/>
      <c r="L552" s="29" t="s">
        <v>217</v>
      </c>
      <c r="M552" s="12">
        <v>4511</v>
      </c>
      <c r="N552" s="183">
        <f t="shared" ref="N552:N557" si="120">O552+P552</f>
        <v>0</v>
      </c>
      <c r="O552" s="183"/>
      <c r="P552" s="183"/>
      <c r="Q552" s="161"/>
      <c r="R552" s="161"/>
      <c r="S552" s="438"/>
      <c r="T552" s="161"/>
      <c r="U552" s="161"/>
      <c r="V552" s="161"/>
    </row>
    <row r="553" spans="1:22" s="182" customFormat="1" ht="16.2">
      <c r="A553" s="122" t="str">
        <f t="shared" si="116"/>
        <v>71100000000000</v>
      </c>
      <c r="B553" s="124" t="s">
        <v>439</v>
      </c>
      <c r="C553" s="117" t="s">
        <v>189</v>
      </c>
      <c r="D553" s="118" t="s">
        <v>441</v>
      </c>
      <c r="E553" s="119" t="s">
        <v>441</v>
      </c>
      <c r="F553" s="120" t="s">
        <v>441</v>
      </c>
      <c r="G553" s="129" t="s">
        <v>440</v>
      </c>
      <c r="H553" s="45"/>
      <c r="I553" s="147"/>
      <c r="J553" s="148"/>
      <c r="K553" s="148"/>
      <c r="L553" s="27" t="s">
        <v>305</v>
      </c>
      <c r="M553" s="28"/>
      <c r="N553" s="197">
        <f>O553+P553</f>
        <v>0</v>
      </c>
      <c r="O553" s="197">
        <f>SUM(O554)</f>
        <v>0</v>
      </c>
      <c r="P553" s="197">
        <f>SUM(P554)</f>
        <v>0</v>
      </c>
      <c r="Q553" s="161"/>
      <c r="R553" s="161"/>
      <c r="S553" s="438"/>
      <c r="T553" s="161"/>
      <c r="U553" s="161"/>
      <c r="V553" s="161"/>
    </row>
    <row r="554" spans="1:22" ht="26.4">
      <c r="A554" s="122" t="str">
        <f t="shared" si="116"/>
        <v>71100000000001</v>
      </c>
      <c r="B554" s="124" t="s">
        <v>439</v>
      </c>
      <c r="C554" s="117" t="s">
        <v>189</v>
      </c>
      <c r="D554" s="118" t="s">
        <v>441</v>
      </c>
      <c r="E554" s="119" t="s">
        <v>441</v>
      </c>
      <c r="F554" s="120" t="s">
        <v>441</v>
      </c>
      <c r="G554" s="129" t="s">
        <v>96</v>
      </c>
      <c r="H554" s="25"/>
      <c r="I554" s="25"/>
      <c r="J554" s="26"/>
      <c r="K554" s="26"/>
      <c r="L554" s="29" t="s">
        <v>217</v>
      </c>
      <c r="M554" s="12">
        <v>4511</v>
      </c>
      <c r="N554" s="183">
        <f t="shared" si="120"/>
        <v>0</v>
      </c>
      <c r="O554" s="183"/>
      <c r="P554" s="183"/>
      <c r="Q554" s="161"/>
      <c r="R554" s="161"/>
      <c r="S554" s="438"/>
      <c r="T554" s="161"/>
      <c r="U554" s="161"/>
      <c r="V554" s="161"/>
    </row>
    <row r="555" spans="1:22" s="170" customFormat="1" ht="16.2">
      <c r="A555" s="122" t="str">
        <f t="shared" si="116"/>
        <v>71100700000000</v>
      </c>
      <c r="B555" s="124" t="s">
        <v>439</v>
      </c>
      <c r="C555" s="117" t="s">
        <v>189</v>
      </c>
      <c r="D555" s="118" t="s">
        <v>183</v>
      </c>
      <c r="E555" s="119" t="s">
        <v>441</v>
      </c>
      <c r="F555" s="120" t="s">
        <v>441</v>
      </c>
      <c r="G555" s="129" t="s">
        <v>440</v>
      </c>
      <c r="H555" s="45"/>
      <c r="I555" s="147"/>
      <c r="J555" s="148"/>
      <c r="K555" s="148"/>
      <c r="L555" s="27" t="s">
        <v>641</v>
      </c>
      <c r="M555" s="28"/>
      <c r="N555" s="197">
        <f>O555+P555</f>
        <v>0</v>
      </c>
      <c r="O555" s="197">
        <f>SUM(O556:O557)</f>
        <v>0</v>
      </c>
      <c r="P555" s="197">
        <f>SUM(P556:P557)</f>
        <v>0</v>
      </c>
      <c r="Q555" s="161"/>
      <c r="R555" s="161"/>
      <c r="S555" s="438"/>
      <c r="T555" s="161"/>
      <c r="U555" s="161"/>
      <c r="V555" s="161"/>
    </row>
    <row r="556" spans="1:22" ht="16.8">
      <c r="A556" s="122" t="str">
        <f t="shared" si="116"/>
        <v>71100700000001</v>
      </c>
      <c r="B556" s="124" t="s">
        <v>439</v>
      </c>
      <c r="C556" s="117" t="s">
        <v>189</v>
      </c>
      <c r="D556" s="118" t="s">
        <v>183</v>
      </c>
      <c r="E556" s="119" t="s">
        <v>441</v>
      </c>
      <c r="F556" s="120" t="s">
        <v>441</v>
      </c>
      <c r="G556" s="129" t="s">
        <v>96</v>
      </c>
      <c r="H556" s="25"/>
      <c r="I556" s="25"/>
      <c r="J556" s="26"/>
      <c r="K556" s="26"/>
      <c r="L556" s="32" t="s">
        <v>143</v>
      </c>
      <c r="M556" s="48">
        <v>5113</v>
      </c>
      <c r="N556" s="183">
        <f t="shared" si="120"/>
        <v>0</v>
      </c>
      <c r="O556" s="398"/>
      <c r="P556" s="398"/>
      <c r="Q556" s="161"/>
      <c r="R556" s="161"/>
      <c r="S556" s="438"/>
      <c r="T556" s="161"/>
      <c r="U556" s="161"/>
      <c r="V556" s="161"/>
    </row>
    <row r="557" spans="1:22" s="156" customFormat="1" ht="16.8">
      <c r="A557" s="122" t="str">
        <f t="shared" si="116"/>
        <v>71100701000000</v>
      </c>
      <c r="B557" s="124" t="s">
        <v>439</v>
      </c>
      <c r="C557" s="117" t="s">
        <v>189</v>
      </c>
      <c r="D557" s="118" t="s">
        <v>183</v>
      </c>
      <c r="E557" s="119" t="s">
        <v>106</v>
      </c>
      <c r="F557" s="120" t="s">
        <v>441</v>
      </c>
      <c r="G557" s="129" t="s">
        <v>440</v>
      </c>
      <c r="H557" s="25"/>
      <c r="I557" s="25"/>
      <c r="J557" s="26"/>
      <c r="K557" s="26"/>
      <c r="L557" s="29" t="s">
        <v>137</v>
      </c>
      <c r="M557" s="12">
        <v>5129</v>
      </c>
      <c r="N557" s="183">
        <f t="shared" si="120"/>
        <v>0</v>
      </c>
      <c r="O557" s="398"/>
      <c r="P557" s="398"/>
      <c r="Q557" s="161"/>
      <c r="R557" s="161"/>
      <c r="S557" s="438"/>
      <c r="T557" s="161"/>
      <c r="U557" s="161"/>
      <c r="V557" s="161"/>
    </row>
    <row r="558" spans="1:22" ht="26.4">
      <c r="A558" s="122" t="str">
        <f t="shared" si="116"/>
        <v>71100701000001</v>
      </c>
      <c r="B558" s="124" t="s">
        <v>439</v>
      </c>
      <c r="C558" s="117" t="s">
        <v>189</v>
      </c>
      <c r="D558" s="118" t="s">
        <v>183</v>
      </c>
      <c r="E558" s="119" t="s">
        <v>106</v>
      </c>
      <c r="F558" s="120" t="s">
        <v>441</v>
      </c>
      <c r="G558" s="129" t="s">
        <v>96</v>
      </c>
      <c r="H558" s="151">
        <v>2827</v>
      </c>
      <c r="I558" s="152" t="s">
        <v>185</v>
      </c>
      <c r="J558" s="153">
        <v>2</v>
      </c>
      <c r="K558" s="153">
        <v>7</v>
      </c>
      <c r="L558" s="154" t="s">
        <v>306</v>
      </c>
      <c r="M558" s="155"/>
      <c r="N558" s="192">
        <f>+N560</f>
        <v>0</v>
      </c>
      <c r="O558" s="192">
        <f t="shared" ref="O558:P558" si="121">+O560</f>
        <v>0</v>
      </c>
      <c r="P558" s="192">
        <f t="shared" si="121"/>
        <v>0</v>
      </c>
      <c r="Q558" s="161"/>
      <c r="R558" s="161"/>
      <c r="S558" s="438"/>
      <c r="T558" s="161"/>
      <c r="U558" s="161"/>
      <c r="V558" s="161"/>
    </row>
    <row r="559" spans="1:22" s="115" customFormat="1" ht="16.2">
      <c r="A559" s="122" t="str">
        <f t="shared" si="116"/>
        <v>71100701010000</v>
      </c>
      <c r="B559" s="124" t="s">
        <v>439</v>
      </c>
      <c r="C559" s="117" t="s">
        <v>189</v>
      </c>
      <c r="D559" s="118" t="s">
        <v>183</v>
      </c>
      <c r="E559" s="119" t="s">
        <v>106</v>
      </c>
      <c r="F559" s="120" t="s">
        <v>106</v>
      </c>
      <c r="G559" s="129" t="s">
        <v>440</v>
      </c>
      <c r="H559" s="25"/>
      <c r="I559" s="25"/>
      <c r="J559" s="26"/>
      <c r="K559" s="26"/>
      <c r="L559" s="30" t="s">
        <v>108</v>
      </c>
      <c r="M559" s="31"/>
      <c r="N559" s="190"/>
      <c r="O559" s="190"/>
      <c r="P559" s="190"/>
      <c r="Q559" s="161"/>
      <c r="R559" s="161"/>
      <c r="S559" s="438"/>
      <c r="T559" s="161"/>
      <c r="U559" s="161"/>
      <c r="V559" s="161"/>
    </row>
    <row r="560" spans="1:22" ht="16.2">
      <c r="A560" s="122" t="str">
        <f t="shared" si="116"/>
        <v>71100701014216</v>
      </c>
      <c r="B560" s="124" t="s">
        <v>439</v>
      </c>
      <c r="C560" s="117" t="s">
        <v>189</v>
      </c>
      <c r="D560" s="118" t="s">
        <v>183</v>
      </c>
      <c r="E560" s="119" t="s">
        <v>106</v>
      </c>
      <c r="F560" s="120" t="s">
        <v>106</v>
      </c>
      <c r="G560" s="121">
        <v>4216</v>
      </c>
      <c r="H560" s="45"/>
      <c r="I560" s="147"/>
      <c r="J560" s="148"/>
      <c r="K560" s="148"/>
      <c r="L560" s="27" t="s">
        <v>307</v>
      </c>
      <c r="M560" s="28"/>
      <c r="N560" s="197">
        <f>O560+P560</f>
        <v>0</v>
      </c>
      <c r="O560" s="197">
        <f>SUM(O561:O564)</f>
        <v>0</v>
      </c>
      <c r="P560" s="197">
        <f>SUM(P561:P564)</f>
        <v>0</v>
      </c>
      <c r="Q560" s="161"/>
      <c r="R560" s="161"/>
      <c r="S560" s="438"/>
      <c r="T560" s="161"/>
      <c r="U560" s="161"/>
      <c r="V560" s="161"/>
    </row>
    <row r="561" spans="1:22" ht="16.2">
      <c r="A561" s="122" t="str">
        <f t="shared" si="116"/>
        <v>71100701014239</v>
      </c>
      <c r="B561" s="124" t="s">
        <v>439</v>
      </c>
      <c r="C561" s="117" t="s">
        <v>189</v>
      </c>
      <c r="D561" s="118" t="s">
        <v>183</v>
      </c>
      <c r="E561" s="119" t="s">
        <v>106</v>
      </c>
      <c r="F561" s="120" t="s">
        <v>106</v>
      </c>
      <c r="G561" s="121">
        <v>4239</v>
      </c>
      <c r="H561" s="17"/>
      <c r="I561" s="25"/>
      <c r="J561" s="26"/>
      <c r="K561" s="26"/>
      <c r="L561" s="29" t="s">
        <v>125</v>
      </c>
      <c r="M561" s="31">
        <v>4239</v>
      </c>
      <c r="N561" s="183">
        <f t="shared" ref="N561:N564" si="122">O561+P561</f>
        <v>0</v>
      </c>
      <c r="O561" s="183"/>
      <c r="P561" s="183"/>
      <c r="Q561" s="161"/>
      <c r="R561" s="161"/>
      <c r="S561" s="438"/>
      <c r="T561" s="161"/>
      <c r="U561" s="161"/>
      <c r="V561" s="161"/>
    </row>
    <row r="562" spans="1:22" ht="26.4">
      <c r="A562" s="122" t="str">
        <f t="shared" si="116"/>
        <v>71100701014639</v>
      </c>
      <c r="B562" s="124" t="s">
        <v>439</v>
      </c>
      <c r="C562" s="117" t="s">
        <v>189</v>
      </c>
      <c r="D562" s="118" t="s">
        <v>183</v>
      </c>
      <c r="E562" s="119" t="s">
        <v>106</v>
      </c>
      <c r="F562" s="120" t="s">
        <v>106</v>
      </c>
      <c r="G562" s="121">
        <v>4639</v>
      </c>
      <c r="H562" s="25"/>
      <c r="I562" s="25"/>
      <c r="J562" s="26"/>
      <c r="K562" s="26"/>
      <c r="L562" s="30" t="s">
        <v>142</v>
      </c>
      <c r="M562" s="31">
        <v>4251</v>
      </c>
      <c r="N562" s="183">
        <f t="shared" si="122"/>
        <v>0</v>
      </c>
      <c r="O562" s="183"/>
      <c r="P562" s="183">
        <v>0</v>
      </c>
      <c r="Q562" s="161"/>
      <c r="R562" s="161"/>
      <c r="S562" s="438"/>
      <c r="T562" s="161"/>
      <c r="U562" s="161"/>
      <c r="V562" s="161"/>
    </row>
    <row r="563" spans="1:22" s="156" customFormat="1" ht="16.8">
      <c r="A563" s="122" t="str">
        <f t="shared" si="116"/>
        <v>71100701000000</v>
      </c>
      <c r="B563" s="124" t="s">
        <v>439</v>
      </c>
      <c r="C563" s="117" t="s">
        <v>189</v>
      </c>
      <c r="D563" s="118" t="s">
        <v>183</v>
      </c>
      <c r="E563" s="119" t="s">
        <v>106</v>
      </c>
      <c r="F563" s="120" t="s">
        <v>441</v>
      </c>
      <c r="G563" s="129" t="s">
        <v>440</v>
      </c>
      <c r="H563" s="25"/>
      <c r="I563" s="25"/>
      <c r="J563" s="26"/>
      <c r="K563" s="26"/>
      <c r="L563" s="29" t="s">
        <v>137</v>
      </c>
      <c r="M563" s="12">
        <v>5129</v>
      </c>
      <c r="N563" s="183">
        <f t="shared" si="122"/>
        <v>0</v>
      </c>
      <c r="O563" s="398"/>
      <c r="P563" s="398"/>
      <c r="Q563" s="161"/>
      <c r="R563" s="161"/>
      <c r="S563" s="438"/>
      <c r="T563" s="161"/>
      <c r="U563" s="161"/>
      <c r="V563" s="161"/>
    </row>
    <row r="564" spans="1:22" ht="25.5" customHeight="1">
      <c r="A564" s="122" t="str">
        <f t="shared" si="116"/>
        <v>71060401024511</v>
      </c>
      <c r="B564" s="124" t="s">
        <v>439</v>
      </c>
      <c r="C564" s="117" t="s">
        <v>157</v>
      </c>
      <c r="D564" s="118" t="s">
        <v>155</v>
      </c>
      <c r="E564" s="119" t="s">
        <v>106</v>
      </c>
      <c r="F564" s="120" t="s">
        <v>140</v>
      </c>
      <c r="G564" s="129">
        <v>4511</v>
      </c>
      <c r="H564" s="37"/>
      <c r="I564" s="194"/>
      <c r="J564" s="195"/>
      <c r="K564" s="196"/>
      <c r="L564" s="29" t="s">
        <v>138</v>
      </c>
      <c r="M564" s="12">
        <v>5132</v>
      </c>
      <c r="N564" s="183">
        <f t="shared" si="122"/>
        <v>0</v>
      </c>
      <c r="O564" s="183"/>
      <c r="P564" s="183"/>
      <c r="Q564" s="161"/>
      <c r="R564" s="161"/>
      <c r="S564" s="438"/>
      <c r="T564" s="161"/>
      <c r="U564" s="161"/>
      <c r="V564" s="161"/>
    </row>
    <row r="565" spans="1:22" ht="16.2">
      <c r="A565" s="122" t="str">
        <f t="shared" si="116"/>
        <v>71100701034819</v>
      </c>
      <c r="B565" s="124" t="s">
        <v>439</v>
      </c>
      <c r="C565" s="117" t="s">
        <v>189</v>
      </c>
      <c r="D565" s="118" t="s">
        <v>183</v>
      </c>
      <c r="E565" s="119" t="s">
        <v>106</v>
      </c>
      <c r="F565" s="120" t="s">
        <v>442</v>
      </c>
      <c r="G565" s="121">
        <v>4819</v>
      </c>
      <c r="H565" s="165">
        <v>2840</v>
      </c>
      <c r="I565" s="166" t="s">
        <v>185</v>
      </c>
      <c r="J565" s="167">
        <v>4</v>
      </c>
      <c r="K565" s="167">
        <v>0</v>
      </c>
      <c r="L565" s="168" t="s">
        <v>313</v>
      </c>
      <c r="M565" s="176"/>
      <c r="N565" s="188">
        <f>+N567+N572</f>
        <v>0</v>
      </c>
      <c r="O565" s="188">
        <f>+O567+O572</f>
        <v>0</v>
      </c>
      <c r="P565" s="188">
        <f>+P567+P572</f>
        <v>0</v>
      </c>
      <c r="Q565" s="161"/>
      <c r="R565" s="161"/>
      <c r="S565" s="438"/>
      <c r="T565" s="161"/>
      <c r="U565" s="161"/>
      <c r="V565" s="161"/>
    </row>
    <row r="566" spans="1:22" s="115" customFormat="1" ht="16.2">
      <c r="A566" s="122" t="str">
        <f t="shared" si="116"/>
        <v>71100701040000</v>
      </c>
      <c r="B566" s="124" t="s">
        <v>439</v>
      </c>
      <c r="C566" s="117" t="s">
        <v>189</v>
      </c>
      <c r="D566" s="118" t="s">
        <v>183</v>
      </c>
      <c r="E566" s="119" t="s">
        <v>106</v>
      </c>
      <c r="F566" s="120" t="s">
        <v>155</v>
      </c>
      <c r="G566" s="129" t="s">
        <v>440</v>
      </c>
      <c r="H566" s="25"/>
      <c r="I566" s="18"/>
      <c r="J566" s="19"/>
      <c r="K566" s="19"/>
      <c r="L566" s="30" t="s">
        <v>110</v>
      </c>
      <c r="M566" s="31"/>
      <c r="N566" s="190"/>
      <c r="O566" s="190"/>
      <c r="P566" s="190"/>
      <c r="Q566" s="161"/>
      <c r="R566" s="161"/>
      <c r="S566" s="438"/>
      <c r="T566" s="161"/>
      <c r="U566" s="161"/>
      <c r="V566" s="161"/>
    </row>
    <row r="567" spans="1:22" ht="16.2">
      <c r="A567" s="122" t="str">
        <f t="shared" si="116"/>
        <v>71100701044216</v>
      </c>
      <c r="B567" s="124" t="s">
        <v>439</v>
      </c>
      <c r="C567" s="117" t="s">
        <v>189</v>
      </c>
      <c r="D567" s="118" t="s">
        <v>183</v>
      </c>
      <c r="E567" s="119" t="s">
        <v>106</v>
      </c>
      <c r="F567" s="120" t="s">
        <v>155</v>
      </c>
      <c r="G567" s="121">
        <v>4216</v>
      </c>
      <c r="H567" s="151" t="s">
        <v>768</v>
      </c>
      <c r="I567" s="152" t="s">
        <v>185</v>
      </c>
      <c r="J567" s="153">
        <v>4</v>
      </c>
      <c r="K567" s="153">
        <v>1</v>
      </c>
      <c r="L567" s="154" t="s">
        <v>769</v>
      </c>
      <c r="M567" s="155"/>
      <c r="N567" s="192">
        <f t="shared" ref="N567" si="123">+N569</f>
        <v>0</v>
      </c>
      <c r="O567" s="192">
        <f>+O569</f>
        <v>0</v>
      </c>
      <c r="P567" s="192">
        <f>+P569</f>
        <v>0</v>
      </c>
      <c r="Q567" s="161"/>
      <c r="R567" s="161"/>
      <c r="S567" s="438"/>
      <c r="T567" s="161"/>
      <c r="U567" s="161"/>
      <c r="V567" s="161"/>
    </row>
    <row r="568" spans="1:22" ht="16.2">
      <c r="A568" s="122" t="str">
        <f t="shared" si="116"/>
        <v>71100701044239</v>
      </c>
      <c r="B568" s="124" t="s">
        <v>439</v>
      </c>
      <c r="C568" s="117" t="s">
        <v>189</v>
      </c>
      <c r="D568" s="118" t="s">
        <v>183</v>
      </c>
      <c r="E568" s="119" t="s">
        <v>106</v>
      </c>
      <c r="F568" s="120" t="s">
        <v>155</v>
      </c>
      <c r="G568" s="121">
        <v>4239</v>
      </c>
      <c r="H568" s="25"/>
      <c r="I568" s="18"/>
      <c r="J568" s="19"/>
      <c r="K568" s="19"/>
      <c r="L568" s="30" t="s">
        <v>108</v>
      </c>
      <c r="M568" s="31"/>
      <c r="N568" s="190"/>
      <c r="O568" s="190"/>
      <c r="P568" s="190"/>
      <c r="Q568" s="161"/>
      <c r="R568" s="161"/>
      <c r="S568" s="438"/>
      <c r="T568" s="161"/>
      <c r="U568" s="161"/>
      <c r="V568" s="161"/>
    </row>
    <row r="569" spans="1:22" ht="16.2">
      <c r="A569" s="122" t="str">
        <f t="shared" si="116"/>
        <v>71100701044269</v>
      </c>
      <c r="B569" s="124" t="s">
        <v>439</v>
      </c>
      <c r="C569" s="117" t="s">
        <v>189</v>
      </c>
      <c r="D569" s="118" t="s">
        <v>183</v>
      </c>
      <c r="E569" s="119" t="s">
        <v>106</v>
      </c>
      <c r="F569" s="120" t="s">
        <v>155</v>
      </c>
      <c r="G569" s="121">
        <v>4269</v>
      </c>
      <c r="H569" s="45"/>
      <c r="I569" s="147"/>
      <c r="J569" s="148"/>
      <c r="K569" s="148"/>
      <c r="L569" s="27" t="s">
        <v>770</v>
      </c>
      <c r="M569" s="28"/>
      <c r="N569" s="197">
        <f>SUM(N570:N571)</f>
        <v>0</v>
      </c>
      <c r="O569" s="197">
        <f t="shared" ref="O569:P569" si="124">SUM(O570:O571)</f>
        <v>0</v>
      </c>
      <c r="P569" s="197">
        <f t="shared" si="124"/>
        <v>0</v>
      </c>
      <c r="Q569" s="161"/>
      <c r="R569" s="161"/>
      <c r="S569" s="438"/>
      <c r="T569" s="161"/>
      <c r="U569" s="161"/>
      <c r="V569" s="161"/>
    </row>
    <row r="570" spans="1:22" ht="16.8">
      <c r="A570" s="122" t="str">
        <f t="shared" si="116"/>
        <v>71100701044521</v>
      </c>
      <c r="B570" s="124" t="s">
        <v>439</v>
      </c>
      <c r="C570" s="117" t="s">
        <v>189</v>
      </c>
      <c r="D570" s="118" t="s">
        <v>183</v>
      </c>
      <c r="E570" s="119" t="s">
        <v>106</v>
      </c>
      <c r="F570" s="120" t="s">
        <v>155</v>
      </c>
      <c r="G570" s="121">
        <v>4521</v>
      </c>
      <c r="H570" s="25"/>
      <c r="I570" s="18"/>
      <c r="J570" s="19"/>
      <c r="K570" s="19"/>
      <c r="L570" s="29" t="s">
        <v>125</v>
      </c>
      <c r="M570" s="12">
        <v>4239</v>
      </c>
      <c r="N570" s="183">
        <f t="shared" ref="N570:N571" si="125">O570+P570</f>
        <v>0</v>
      </c>
      <c r="O570" s="398"/>
      <c r="P570" s="398"/>
      <c r="Q570" s="161"/>
      <c r="R570" s="161"/>
      <c r="S570" s="438"/>
      <c r="T570" s="161"/>
      <c r="U570" s="161"/>
      <c r="V570" s="161"/>
    </row>
    <row r="571" spans="1:22" ht="26.4">
      <c r="A571" s="122" t="str">
        <f t="shared" ref="A571" si="126">CONCATENATE(B571,C571,D571,E571,F571,G571)</f>
        <v>71090501000001</v>
      </c>
      <c r="B571" s="124" t="s">
        <v>439</v>
      </c>
      <c r="C571" s="117" t="s">
        <v>187</v>
      </c>
      <c r="D571" s="118" t="s">
        <v>149</v>
      </c>
      <c r="E571" s="119" t="s">
        <v>106</v>
      </c>
      <c r="F571" s="120" t="s">
        <v>441</v>
      </c>
      <c r="G571" s="129" t="s">
        <v>96</v>
      </c>
      <c r="H571" s="25"/>
      <c r="I571" s="25"/>
      <c r="J571" s="26"/>
      <c r="K571" s="26"/>
      <c r="L571" s="29" t="s">
        <v>219</v>
      </c>
      <c r="M571" s="12">
        <v>4819</v>
      </c>
      <c r="N571" s="183">
        <f t="shared" si="125"/>
        <v>0</v>
      </c>
      <c r="O571" s="183"/>
      <c r="P571" s="183"/>
      <c r="Q571" s="161"/>
      <c r="R571" s="161"/>
      <c r="S571" s="438"/>
      <c r="T571" s="161"/>
      <c r="U571" s="161"/>
      <c r="V571" s="161"/>
    </row>
    <row r="572" spans="1:22" ht="16.2">
      <c r="A572" s="122" t="str">
        <f t="shared" si="116"/>
        <v>71100701044639</v>
      </c>
      <c r="B572" s="124" t="s">
        <v>439</v>
      </c>
      <c r="C572" s="117" t="s">
        <v>189</v>
      </c>
      <c r="D572" s="118" t="s">
        <v>183</v>
      </c>
      <c r="E572" s="119" t="s">
        <v>106</v>
      </c>
      <c r="F572" s="120" t="s">
        <v>155</v>
      </c>
      <c r="G572" s="121">
        <v>4639</v>
      </c>
      <c r="H572" s="151">
        <v>2843</v>
      </c>
      <c r="I572" s="152" t="s">
        <v>185</v>
      </c>
      <c r="J572" s="153">
        <v>4</v>
      </c>
      <c r="K572" s="153">
        <v>3</v>
      </c>
      <c r="L572" s="154" t="s">
        <v>313</v>
      </c>
      <c r="M572" s="155"/>
      <c r="N572" s="192">
        <f>+N64</f>
        <v>0</v>
      </c>
      <c r="O572" s="192">
        <f>+O64</f>
        <v>0</v>
      </c>
      <c r="P572" s="192">
        <f>+P64</f>
        <v>0</v>
      </c>
      <c r="Q572" s="161"/>
      <c r="R572" s="161"/>
      <c r="S572" s="438"/>
      <c r="T572" s="161"/>
      <c r="U572" s="161"/>
      <c r="V572" s="161"/>
    </row>
    <row r="573" spans="1:22" ht="16.2">
      <c r="A573" s="122" t="str">
        <f t="shared" si="116"/>
        <v>71100701044729</v>
      </c>
      <c r="B573" s="124" t="s">
        <v>439</v>
      </c>
      <c r="C573" s="117" t="s">
        <v>189</v>
      </c>
      <c r="D573" s="118" t="s">
        <v>183</v>
      </c>
      <c r="E573" s="119" t="s">
        <v>106</v>
      </c>
      <c r="F573" s="120" t="s">
        <v>155</v>
      </c>
      <c r="G573" s="121">
        <v>4729</v>
      </c>
      <c r="H573" s="25"/>
      <c r="I573" s="25"/>
      <c r="J573" s="26"/>
      <c r="K573" s="26"/>
      <c r="L573" s="30" t="s">
        <v>108</v>
      </c>
      <c r="M573" s="31"/>
      <c r="N573" s="190"/>
      <c r="O573" s="190"/>
      <c r="P573" s="190"/>
      <c r="Q573" s="161"/>
      <c r="R573" s="161"/>
      <c r="S573" s="438"/>
      <c r="T573" s="161"/>
      <c r="U573" s="161"/>
      <c r="V573" s="161"/>
    </row>
    <row r="574" spans="1:22" ht="16.2">
      <c r="A574" s="122" t="str">
        <f t="shared" si="116"/>
        <v>71100701054819</v>
      </c>
      <c r="B574" s="124" t="s">
        <v>439</v>
      </c>
      <c r="C574" s="117" t="s">
        <v>189</v>
      </c>
      <c r="D574" s="118" t="s">
        <v>183</v>
      </c>
      <c r="E574" s="119" t="s">
        <v>106</v>
      </c>
      <c r="F574" s="120" t="s">
        <v>149</v>
      </c>
      <c r="G574" s="121">
        <v>4819</v>
      </c>
      <c r="H574" s="467">
        <v>2900</v>
      </c>
      <c r="I574" s="212" t="s">
        <v>187</v>
      </c>
      <c r="J574" s="213">
        <v>0</v>
      </c>
      <c r="K574" s="213">
        <v>0</v>
      </c>
      <c r="L574" s="162" t="s">
        <v>315</v>
      </c>
      <c r="M574" s="174"/>
      <c r="N574" s="163">
        <f>+N576+N606+N622+N647</f>
        <v>0</v>
      </c>
      <c r="O574" s="163">
        <f>+O576+O606+O622+O647</f>
        <v>0</v>
      </c>
      <c r="P574" s="163">
        <f>+P576+P606+P622+P647</f>
        <v>0</v>
      </c>
      <c r="Q574" s="161"/>
      <c r="R574" s="161"/>
      <c r="S574" s="438"/>
      <c r="T574" s="161"/>
      <c r="U574" s="161"/>
      <c r="V574" s="161"/>
    </row>
    <row r="575" spans="1:22" s="170" customFormat="1" ht="16.2">
      <c r="A575" s="122" t="str">
        <f t="shared" si="116"/>
        <v>71100900000000</v>
      </c>
      <c r="B575" s="124" t="s">
        <v>439</v>
      </c>
      <c r="C575" s="117" t="s">
        <v>189</v>
      </c>
      <c r="D575" s="118" t="s">
        <v>187</v>
      </c>
      <c r="E575" s="119" t="s">
        <v>441</v>
      </c>
      <c r="F575" s="120" t="s">
        <v>441</v>
      </c>
      <c r="G575" s="129" t="s">
        <v>440</v>
      </c>
      <c r="H575" s="25"/>
      <c r="I575" s="18"/>
      <c r="J575" s="19"/>
      <c r="K575" s="19"/>
      <c r="L575" s="30" t="s">
        <v>108</v>
      </c>
      <c r="M575" s="31"/>
      <c r="N575" s="150"/>
      <c r="O575" s="150"/>
      <c r="P575" s="150"/>
      <c r="Q575" s="161"/>
      <c r="R575" s="161"/>
      <c r="S575" s="438"/>
      <c r="T575" s="161"/>
      <c r="U575" s="161"/>
      <c r="V575" s="161"/>
    </row>
    <row r="576" spans="1:22" ht="16.2">
      <c r="A576" s="122" t="str">
        <f t="shared" si="116"/>
        <v>71100900000001</v>
      </c>
      <c r="B576" s="124" t="s">
        <v>439</v>
      </c>
      <c r="C576" s="117" t="s">
        <v>189</v>
      </c>
      <c r="D576" s="118" t="s">
        <v>187</v>
      </c>
      <c r="E576" s="119" t="s">
        <v>441</v>
      </c>
      <c r="F576" s="120" t="s">
        <v>441</v>
      </c>
      <c r="G576" s="129" t="s">
        <v>96</v>
      </c>
      <c r="H576" s="165">
        <v>2910</v>
      </c>
      <c r="I576" s="166" t="s">
        <v>187</v>
      </c>
      <c r="J576" s="167">
        <v>1</v>
      </c>
      <c r="K576" s="167">
        <v>0</v>
      </c>
      <c r="L576" s="168" t="s">
        <v>316</v>
      </c>
      <c r="M576" s="176"/>
      <c r="N576" s="188">
        <f>+N578+N601</f>
        <v>0</v>
      </c>
      <c r="O576" s="188">
        <f>+O578+O601</f>
        <v>0</v>
      </c>
      <c r="P576" s="188">
        <f>+P578+P601</f>
        <v>0</v>
      </c>
      <c r="Q576" s="161"/>
      <c r="R576" s="161"/>
      <c r="S576" s="438"/>
      <c r="T576" s="161"/>
      <c r="U576" s="161"/>
      <c r="V576" s="161"/>
    </row>
    <row r="577" spans="1:22" s="156" customFormat="1" ht="16.2">
      <c r="A577" s="122" t="str">
        <f t="shared" si="116"/>
        <v>71100901000000</v>
      </c>
      <c r="B577" s="124" t="s">
        <v>439</v>
      </c>
      <c r="C577" s="117" t="s">
        <v>189</v>
      </c>
      <c r="D577" s="118" t="s">
        <v>187</v>
      </c>
      <c r="E577" s="119" t="s">
        <v>106</v>
      </c>
      <c r="F577" s="120" t="s">
        <v>441</v>
      </c>
      <c r="G577" s="129" t="s">
        <v>440</v>
      </c>
      <c r="H577" s="25"/>
      <c r="I577" s="18"/>
      <c r="J577" s="19"/>
      <c r="K577" s="19"/>
      <c r="L577" s="30" t="s">
        <v>110</v>
      </c>
      <c r="M577" s="31"/>
      <c r="N577" s="190"/>
      <c r="O577" s="190"/>
      <c r="P577" s="190"/>
      <c r="Q577" s="161"/>
      <c r="R577" s="161"/>
      <c r="S577" s="438"/>
      <c r="T577" s="161"/>
      <c r="U577" s="161"/>
      <c r="V577" s="161"/>
    </row>
    <row r="578" spans="1:22" ht="16.2">
      <c r="A578" s="122" t="str">
        <f t="shared" si="116"/>
        <v>71100901000001</v>
      </c>
      <c r="B578" s="124" t="s">
        <v>439</v>
      </c>
      <c r="C578" s="117" t="s">
        <v>189</v>
      </c>
      <c r="D578" s="118" t="s">
        <v>187</v>
      </c>
      <c r="E578" s="119" t="s">
        <v>106</v>
      </c>
      <c r="F578" s="120" t="s">
        <v>441</v>
      </c>
      <c r="G578" s="129" t="s">
        <v>96</v>
      </c>
      <c r="H578" s="151">
        <v>2911</v>
      </c>
      <c r="I578" s="152" t="s">
        <v>187</v>
      </c>
      <c r="J578" s="153">
        <v>1</v>
      </c>
      <c r="K578" s="153">
        <v>1</v>
      </c>
      <c r="L578" s="154" t="s">
        <v>317</v>
      </c>
      <c r="M578" s="155"/>
      <c r="N578" s="192">
        <f>+N580+N585+N589+N593+N595+N597+N599</f>
        <v>0</v>
      </c>
      <c r="O578" s="192">
        <f t="shared" ref="O578:P578" si="127">+O580+O585+O589+O593+O595+O597+O599</f>
        <v>0</v>
      </c>
      <c r="P578" s="192">
        <f t="shared" si="127"/>
        <v>0</v>
      </c>
      <c r="Q578" s="161"/>
      <c r="R578" s="161"/>
      <c r="S578" s="438"/>
      <c r="T578" s="161"/>
      <c r="U578" s="161"/>
      <c r="V578" s="161"/>
    </row>
    <row r="579" spans="1:22" s="115" customFormat="1" ht="16.2">
      <c r="A579" s="122" t="str">
        <f t="shared" si="116"/>
        <v>71100901010000</v>
      </c>
      <c r="B579" s="124" t="s">
        <v>439</v>
      </c>
      <c r="C579" s="117" t="s">
        <v>189</v>
      </c>
      <c r="D579" s="118" t="s">
        <v>187</v>
      </c>
      <c r="E579" s="119" t="s">
        <v>106</v>
      </c>
      <c r="F579" s="120" t="s">
        <v>106</v>
      </c>
      <c r="G579" s="129" t="s">
        <v>440</v>
      </c>
      <c r="H579" s="25"/>
      <c r="I579" s="25"/>
      <c r="J579" s="26"/>
      <c r="K579" s="26"/>
      <c r="L579" s="30" t="s">
        <v>108</v>
      </c>
      <c r="M579" s="31"/>
      <c r="N579" s="190"/>
      <c r="O579" s="190"/>
      <c r="P579" s="190"/>
      <c r="Q579" s="161"/>
      <c r="R579" s="161"/>
      <c r="S579" s="438"/>
      <c r="T579" s="161"/>
      <c r="U579" s="161"/>
      <c r="V579" s="161"/>
    </row>
    <row r="580" spans="1:22" ht="16.2">
      <c r="A580" s="122" t="str">
        <f t="shared" si="116"/>
        <v>71100901014111</v>
      </c>
      <c r="B580" s="124" t="s">
        <v>439</v>
      </c>
      <c r="C580" s="117" t="s">
        <v>189</v>
      </c>
      <c r="D580" s="118" t="s">
        <v>187</v>
      </c>
      <c r="E580" s="119" t="s">
        <v>106</v>
      </c>
      <c r="F580" s="120" t="s">
        <v>106</v>
      </c>
      <c r="G580" s="121">
        <v>4111</v>
      </c>
      <c r="H580" s="45"/>
      <c r="I580" s="147"/>
      <c r="J580" s="148"/>
      <c r="K580" s="148"/>
      <c r="L580" s="27" t="s">
        <v>318</v>
      </c>
      <c r="M580" s="28"/>
      <c r="N580" s="197">
        <f>O580+P580</f>
        <v>0</v>
      </c>
      <c r="O580" s="197">
        <f>SUM(O581:O584)</f>
        <v>0</v>
      </c>
      <c r="P580" s="197">
        <f>SUM(P581:P584)</f>
        <v>0</v>
      </c>
      <c r="Q580" s="161"/>
      <c r="R580" s="161"/>
      <c r="S580" s="438"/>
      <c r="T580" s="161"/>
      <c r="U580" s="161"/>
      <c r="V580" s="161"/>
    </row>
    <row r="581" spans="1:22" ht="16.8">
      <c r="A581" s="122" t="str">
        <f t="shared" si="116"/>
        <v>71100901014212</v>
      </c>
      <c r="B581" s="124" t="s">
        <v>439</v>
      </c>
      <c r="C581" s="117" t="s">
        <v>189</v>
      </c>
      <c r="D581" s="118" t="s">
        <v>187</v>
      </c>
      <c r="E581" s="119" t="s">
        <v>106</v>
      </c>
      <c r="F581" s="120" t="s">
        <v>106</v>
      </c>
      <c r="G581" s="121">
        <v>4212</v>
      </c>
      <c r="H581" s="25"/>
      <c r="I581" s="18"/>
      <c r="J581" s="19"/>
      <c r="K581" s="19"/>
      <c r="L581" s="29" t="s">
        <v>125</v>
      </c>
      <c r="M581" s="12">
        <v>4239</v>
      </c>
      <c r="N581" s="183">
        <f t="shared" ref="N581:N596" si="128">O581+P581</f>
        <v>0</v>
      </c>
      <c r="O581" s="398"/>
      <c r="P581" s="398"/>
      <c r="Q581" s="161"/>
      <c r="R581" s="161"/>
      <c r="S581" s="438"/>
      <c r="T581" s="161"/>
      <c r="U581" s="161"/>
      <c r="V581" s="161"/>
    </row>
    <row r="582" spans="1:22" ht="16.8">
      <c r="A582" s="122" t="str">
        <f t="shared" si="116"/>
        <v>71100901014213</v>
      </c>
      <c r="B582" s="124" t="s">
        <v>439</v>
      </c>
      <c r="C582" s="117" t="s">
        <v>189</v>
      </c>
      <c r="D582" s="118" t="s">
        <v>187</v>
      </c>
      <c r="E582" s="119" t="s">
        <v>106</v>
      </c>
      <c r="F582" s="120" t="s">
        <v>106</v>
      </c>
      <c r="G582" s="121">
        <v>4213</v>
      </c>
      <c r="H582" s="25"/>
      <c r="I582" s="18"/>
      <c r="J582" s="19"/>
      <c r="K582" s="19"/>
      <c r="L582" s="32" t="s">
        <v>364</v>
      </c>
      <c r="M582" s="44">
        <v>4269</v>
      </c>
      <c r="N582" s="183">
        <f t="shared" si="128"/>
        <v>0</v>
      </c>
      <c r="O582" s="398"/>
      <c r="P582" s="398"/>
      <c r="Q582" s="161"/>
      <c r="R582" s="161"/>
      <c r="S582" s="438"/>
      <c r="T582" s="161"/>
      <c r="U582" s="161"/>
      <c r="V582" s="161"/>
    </row>
    <row r="583" spans="1:22" ht="30.75" customHeight="1">
      <c r="A583" s="122" t="str">
        <f t="shared" si="116"/>
        <v>71100901014214</v>
      </c>
      <c r="B583" s="124" t="s">
        <v>439</v>
      </c>
      <c r="C583" s="117" t="s">
        <v>189</v>
      </c>
      <c r="D583" s="118" t="s">
        <v>187</v>
      </c>
      <c r="E583" s="119" t="s">
        <v>106</v>
      </c>
      <c r="F583" s="120" t="s">
        <v>106</v>
      </c>
      <c r="G583" s="121">
        <v>4214</v>
      </c>
      <c r="H583" s="25"/>
      <c r="I583" s="18"/>
      <c r="J583" s="19"/>
      <c r="K583" s="19"/>
      <c r="L583" s="29" t="s">
        <v>217</v>
      </c>
      <c r="M583" s="12">
        <v>4511</v>
      </c>
      <c r="N583" s="183">
        <f t="shared" si="128"/>
        <v>0</v>
      </c>
      <c r="O583" s="398"/>
      <c r="P583" s="398"/>
      <c r="Q583" s="161"/>
      <c r="R583" s="161"/>
      <c r="S583" s="438"/>
      <c r="T583" s="161"/>
      <c r="U583" s="161"/>
      <c r="V583" s="161"/>
    </row>
    <row r="584" spans="1:22" ht="16.2">
      <c r="A584" s="122" t="str">
        <f t="shared" si="116"/>
        <v>71100901014216</v>
      </c>
      <c r="B584" s="124" t="s">
        <v>439</v>
      </c>
      <c r="C584" s="117" t="s">
        <v>189</v>
      </c>
      <c r="D584" s="118" t="s">
        <v>187</v>
      </c>
      <c r="E584" s="119" t="s">
        <v>106</v>
      </c>
      <c r="F584" s="120" t="s">
        <v>106</v>
      </c>
      <c r="G584" s="121">
        <v>4216</v>
      </c>
      <c r="H584" s="424"/>
      <c r="I584" s="425"/>
      <c r="J584" s="426"/>
      <c r="K584" s="426"/>
      <c r="L584" s="29" t="s">
        <v>137</v>
      </c>
      <c r="M584" s="12">
        <v>5129</v>
      </c>
      <c r="N584" s="183">
        <f t="shared" si="128"/>
        <v>0</v>
      </c>
      <c r="O584" s="405"/>
      <c r="P584" s="405"/>
      <c r="Q584" s="161"/>
      <c r="R584" s="161"/>
      <c r="S584" s="438"/>
      <c r="T584" s="161"/>
      <c r="U584" s="161"/>
      <c r="V584" s="161"/>
    </row>
    <row r="585" spans="1:22" ht="27.6">
      <c r="A585" s="122" t="str">
        <f t="shared" si="116"/>
        <v>71100901014221</v>
      </c>
      <c r="B585" s="124" t="s">
        <v>439</v>
      </c>
      <c r="C585" s="117" t="s">
        <v>189</v>
      </c>
      <c r="D585" s="118" t="s">
        <v>187</v>
      </c>
      <c r="E585" s="119" t="s">
        <v>106</v>
      </c>
      <c r="F585" s="120" t="s">
        <v>106</v>
      </c>
      <c r="G585" s="121">
        <v>4221</v>
      </c>
      <c r="H585" s="45"/>
      <c r="I585" s="147"/>
      <c r="J585" s="148"/>
      <c r="K585" s="148"/>
      <c r="L585" s="27" t="s">
        <v>319</v>
      </c>
      <c r="M585" s="28"/>
      <c r="N585" s="197">
        <f>O585+P585</f>
        <v>0</v>
      </c>
      <c r="O585" s="197">
        <f>SUM(O586:O588)</f>
        <v>0</v>
      </c>
      <c r="P585" s="197">
        <f>SUM(P586:P588)</f>
        <v>0</v>
      </c>
      <c r="Q585" s="161"/>
      <c r="R585" s="161"/>
      <c r="S585" s="438"/>
      <c r="T585" s="161"/>
      <c r="U585" s="161"/>
      <c r="V585" s="161"/>
    </row>
    <row r="586" spans="1:22" ht="16.8">
      <c r="A586" s="122" t="str">
        <f t="shared" si="116"/>
        <v>71100901014252</v>
      </c>
      <c r="B586" s="124" t="s">
        <v>439</v>
      </c>
      <c r="C586" s="117" t="s">
        <v>189</v>
      </c>
      <c r="D586" s="118" t="s">
        <v>187</v>
      </c>
      <c r="E586" s="119" t="s">
        <v>106</v>
      </c>
      <c r="F586" s="120" t="s">
        <v>106</v>
      </c>
      <c r="G586" s="121">
        <v>4252</v>
      </c>
      <c r="H586" s="17"/>
      <c r="I586" s="400"/>
      <c r="J586" s="401"/>
      <c r="K586" s="401"/>
      <c r="L586" s="32" t="s">
        <v>364</v>
      </c>
      <c r="M586" s="44">
        <v>4269</v>
      </c>
      <c r="N586" s="183">
        <f t="shared" si="128"/>
        <v>0</v>
      </c>
      <c r="O586" s="399"/>
      <c r="P586" s="399"/>
      <c r="Q586" s="161"/>
      <c r="R586" s="161"/>
      <c r="S586" s="438"/>
      <c r="T586" s="161"/>
      <c r="U586" s="161"/>
      <c r="V586" s="161"/>
    </row>
    <row r="587" spans="1:22" ht="16.8">
      <c r="B587" s="124"/>
      <c r="H587" s="17"/>
      <c r="I587" s="400"/>
      <c r="J587" s="401"/>
      <c r="K587" s="401"/>
      <c r="L587" s="32" t="s">
        <v>758</v>
      </c>
      <c r="M587" s="48" t="s">
        <v>759</v>
      </c>
      <c r="N587" s="183">
        <f t="shared" ref="N587" si="129">O587+P587</f>
        <v>0</v>
      </c>
      <c r="O587" s="399"/>
      <c r="P587" s="399"/>
      <c r="Q587" s="161"/>
      <c r="R587" s="161"/>
      <c r="S587" s="438"/>
      <c r="T587" s="161"/>
      <c r="U587" s="161"/>
      <c r="V587" s="161"/>
    </row>
    <row r="588" spans="1:22" ht="16.8">
      <c r="A588" s="122" t="str">
        <f t="shared" si="116"/>
        <v>71100901014261</v>
      </c>
      <c r="B588" s="124" t="s">
        <v>439</v>
      </c>
      <c r="C588" s="117" t="s">
        <v>189</v>
      </c>
      <c r="D588" s="118" t="s">
        <v>187</v>
      </c>
      <c r="E588" s="119" t="s">
        <v>106</v>
      </c>
      <c r="F588" s="120" t="s">
        <v>106</v>
      </c>
      <c r="G588" s="121">
        <v>4261</v>
      </c>
      <c r="H588" s="25"/>
      <c r="I588" s="25"/>
      <c r="J588" s="26"/>
      <c r="K588" s="26"/>
      <c r="L588" s="29" t="s">
        <v>137</v>
      </c>
      <c r="M588" s="12">
        <v>5129</v>
      </c>
      <c r="N588" s="183">
        <f t="shared" si="128"/>
        <v>0</v>
      </c>
      <c r="O588" s="399"/>
      <c r="P588" s="399"/>
      <c r="Q588" s="161"/>
      <c r="R588" s="161"/>
      <c r="S588" s="438"/>
      <c r="T588" s="161"/>
      <c r="U588" s="161"/>
      <c r="V588" s="161"/>
    </row>
    <row r="589" spans="1:22" ht="27.6">
      <c r="A589" s="122" t="str">
        <f t="shared" si="116"/>
        <v>71100901014264</v>
      </c>
      <c r="B589" s="124" t="s">
        <v>439</v>
      </c>
      <c r="C589" s="117" t="s">
        <v>189</v>
      </c>
      <c r="D589" s="118" t="s">
        <v>187</v>
      </c>
      <c r="E589" s="119" t="s">
        <v>106</v>
      </c>
      <c r="F589" s="120" t="s">
        <v>106</v>
      </c>
      <c r="G589" s="121">
        <v>4264</v>
      </c>
      <c r="H589" s="45"/>
      <c r="I589" s="147"/>
      <c r="J589" s="148"/>
      <c r="K589" s="148"/>
      <c r="L589" s="459" t="s">
        <v>843</v>
      </c>
      <c r="M589" s="28"/>
      <c r="N589" s="197">
        <f>O589+P589</f>
        <v>0</v>
      </c>
      <c r="O589" s="197">
        <f>SUM(O590:O592)</f>
        <v>0</v>
      </c>
      <c r="P589" s="197">
        <f>SUM(P590:P592)</f>
        <v>0</v>
      </c>
      <c r="Q589" s="161"/>
      <c r="R589" s="161"/>
      <c r="S589" s="438"/>
      <c r="T589" s="161"/>
      <c r="U589" s="161"/>
      <c r="V589" s="161"/>
    </row>
    <row r="590" spans="1:22" ht="16.2">
      <c r="A590" s="122" t="str">
        <f t="shared" si="116"/>
        <v>71100901014267</v>
      </c>
      <c r="B590" s="124" t="s">
        <v>439</v>
      </c>
      <c r="C590" s="117" t="s">
        <v>189</v>
      </c>
      <c r="D590" s="118" t="s">
        <v>187</v>
      </c>
      <c r="E590" s="119" t="s">
        <v>106</v>
      </c>
      <c r="F590" s="120" t="s">
        <v>106</v>
      </c>
      <c r="G590" s="121">
        <v>4267</v>
      </c>
      <c r="H590" s="25"/>
      <c r="I590" s="25"/>
      <c r="J590" s="26"/>
      <c r="K590" s="26"/>
      <c r="L590" s="29" t="s">
        <v>125</v>
      </c>
      <c r="M590" s="12">
        <v>4239</v>
      </c>
      <c r="N590" s="183">
        <f t="shared" si="128"/>
        <v>0</v>
      </c>
      <c r="O590" s="183"/>
      <c r="P590" s="183"/>
      <c r="Q590" s="161"/>
      <c r="R590" s="161"/>
      <c r="S590" s="438"/>
      <c r="T590" s="161"/>
      <c r="U590" s="161"/>
      <c r="V590" s="161"/>
    </row>
    <row r="591" spans="1:22" ht="16.2">
      <c r="B591" s="124"/>
      <c r="H591" s="25"/>
      <c r="I591" s="25"/>
      <c r="J591" s="26"/>
      <c r="K591" s="26"/>
      <c r="L591" s="32" t="s">
        <v>758</v>
      </c>
      <c r="M591" s="48" t="s">
        <v>759</v>
      </c>
      <c r="N591" s="183"/>
      <c r="O591" s="183"/>
      <c r="P591" s="183"/>
      <c r="Q591" s="161"/>
      <c r="R591" s="161"/>
      <c r="S591" s="438"/>
      <c r="T591" s="161"/>
      <c r="U591" s="161"/>
      <c r="V591" s="161"/>
    </row>
    <row r="592" spans="1:22" ht="26.4">
      <c r="A592" s="122" t="str">
        <f t="shared" si="116"/>
        <v>71100901014823</v>
      </c>
      <c r="B592" s="124" t="s">
        <v>439</v>
      </c>
      <c r="C592" s="117" t="s">
        <v>189</v>
      </c>
      <c r="D592" s="118" t="s">
        <v>187</v>
      </c>
      <c r="E592" s="119" t="s">
        <v>106</v>
      </c>
      <c r="F592" s="120" t="s">
        <v>106</v>
      </c>
      <c r="G592" s="121">
        <v>4823</v>
      </c>
      <c r="H592" s="37"/>
      <c r="I592" s="194"/>
      <c r="J592" s="195"/>
      <c r="K592" s="196"/>
      <c r="L592" s="36" t="s">
        <v>217</v>
      </c>
      <c r="M592" s="12" t="s">
        <v>83</v>
      </c>
      <c r="N592" s="183">
        <f t="shared" si="128"/>
        <v>0</v>
      </c>
      <c r="O592" s="402"/>
      <c r="P592" s="402"/>
      <c r="Q592" s="161"/>
      <c r="R592" s="161"/>
      <c r="S592" s="438"/>
      <c r="T592" s="161"/>
      <c r="U592" s="161"/>
      <c r="V592" s="161"/>
    </row>
    <row r="593" spans="1:22" ht="44.25" customHeight="1">
      <c r="B593" s="124"/>
      <c r="H593" s="45"/>
      <c r="I593" s="147"/>
      <c r="J593" s="148"/>
      <c r="K593" s="148"/>
      <c r="L593" s="27" t="s">
        <v>794</v>
      </c>
      <c r="M593" s="28"/>
      <c r="N593" s="197">
        <f>O593+P593</f>
        <v>0</v>
      </c>
      <c r="O593" s="197">
        <f>SUM(O594)</f>
        <v>0</v>
      </c>
      <c r="P593" s="197">
        <f>SUM(P594)</f>
        <v>0</v>
      </c>
      <c r="Q593" s="161"/>
      <c r="R593" s="161"/>
      <c r="S593" s="438"/>
      <c r="T593" s="161"/>
      <c r="U593" s="161"/>
      <c r="V593" s="161"/>
    </row>
    <row r="594" spans="1:22" ht="16.2">
      <c r="B594" s="124"/>
      <c r="H594" s="37"/>
      <c r="I594" s="194"/>
      <c r="J594" s="195"/>
      <c r="K594" s="196"/>
      <c r="L594" s="29" t="s">
        <v>348</v>
      </c>
      <c r="M594" s="12">
        <v>4729</v>
      </c>
      <c r="N594" s="183">
        <f t="shared" ref="N594" si="130">O594+P594</f>
        <v>0</v>
      </c>
      <c r="O594" s="402"/>
      <c r="P594" s="402">
        <v>0</v>
      </c>
      <c r="Q594" s="161"/>
      <c r="R594" s="161"/>
      <c r="S594" s="438"/>
      <c r="T594" s="161"/>
      <c r="U594" s="161"/>
      <c r="V594" s="161"/>
    </row>
    <row r="595" spans="1:22" ht="46.5" customHeight="1">
      <c r="B595" s="124"/>
      <c r="H595" s="45"/>
      <c r="I595" s="147"/>
      <c r="J595" s="148"/>
      <c r="K595" s="148"/>
      <c r="L595" s="457" t="s">
        <v>836</v>
      </c>
      <c r="M595" s="28"/>
      <c r="N595" s="197">
        <f>O595+P595</f>
        <v>0</v>
      </c>
      <c r="O595" s="197">
        <f>SUM(O596)</f>
        <v>0</v>
      </c>
      <c r="P595" s="197">
        <f>SUM(P596)</f>
        <v>0</v>
      </c>
      <c r="Q595" s="161"/>
      <c r="R595" s="161"/>
      <c r="S595" s="438"/>
      <c r="T595" s="161"/>
      <c r="U595" s="161"/>
      <c r="V595" s="161"/>
    </row>
    <row r="596" spans="1:22" ht="16.2">
      <c r="B596" s="124"/>
      <c r="H596" s="37"/>
      <c r="I596" s="194"/>
      <c r="J596" s="195"/>
      <c r="K596" s="196"/>
      <c r="L596" s="30" t="s">
        <v>134</v>
      </c>
      <c r="M596" s="31">
        <v>4861</v>
      </c>
      <c r="N596" s="183">
        <f t="shared" si="128"/>
        <v>0</v>
      </c>
      <c r="O596" s="405"/>
      <c r="P596" s="405">
        <v>0</v>
      </c>
      <c r="Q596" s="161"/>
      <c r="R596" s="161"/>
      <c r="S596" s="438"/>
      <c r="T596" s="161"/>
      <c r="U596" s="161"/>
      <c r="V596" s="161"/>
    </row>
    <row r="597" spans="1:22" ht="78" customHeight="1">
      <c r="B597" s="124"/>
      <c r="H597" s="45"/>
      <c r="I597" s="147"/>
      <c r="J597" s="148"/>
      <c r="K597" s="148"/>
      <c r="L597" s="457" t="s">
        <v>838</v>
      </c>
      <c r="M597" s="28"/>
      <c r="N597" s="197">
        <f>O597+P597</f>
        <v>0</v>
      </c>
      <c r="O597" s="197">
        <f>SUM(O598)</f>
        <v>0</v>
      </c>
      <c r="P597" s="197">
        <f>SUM(P598)</f>
        <v>0</v>
      </c>
      <c r="Q597" s="161"/>
      <c r="R597" s="161"/>
      <c r="S597" s="438"/>
      <c r="T597" s="161"/>
      <c r="U597" s="161"/>
      <c r="V597" s="161"/>
    </row>
    <row r="598" spans="1:22" ht="16.2">
      <c r="B598" s="124"/>
      <c r="H598" s="37"/>
      <c r="I598" s="194"/>
      <c r="J598" s="195"/>
      <c r="K598" s="196"/>
      <c r="L598" s="29" t="s">
        <v>348</v>
      </c>
      <c r="M598" s="12">
        <v>4729</v>
      </c>
      <c r="N598" s="183">
        <f t="shared" ref="N598" si="131">O598+P598</f>
        <v>0</v>
      </c>
      <c r="O598" s="402"/>
      <c r="P598" s="402">
        <v>0</v>
      </c>
      <c r="Q598" s="161"/>
      <c r="R598" s="161"/>
      <c r="S598" s="438"/>
      <c r="T598" s="161"/>
      <c r="U598" s="161"/>
      <c r="V598" s="161"/>
    </row>
    <row r="599" spans="1:22" ht="55.2">
      <c r="B599" s="124"/>
      <c r="H599" s="45"/>
      <c r="I599" s="147"/>
      <c r="J599" s="148"/>
      <c r="K599" s="148"/>
      <c r="L599" s="459" t="s">
        <v>844</v>
      </c>
      <c r="M599" s="28"/>
      <c r="N599" s="197">
        <f>N600</f>
        <v>0</v>
      </c>
      <c r="O599" s="197">
        <f t="shared" ref="O599:P599" si="132">O600</f>
        <v>0</v>
      </c>
      <c r="P599" s="197">
        <f t="shared" si="132"/>
        <v>0</v>
      </c>
      <c r="Q599" s="161"/>
      <c r="R599" s="161"/>
      <c r="S599" s="438"/>
      <c r="T599" s="161"/>
      <c r="U599" s="161"/>
      <c r="V599" s="161"/>
    </row>
    <row r="600" spans="1:22" ht="16.2">
      <c r="B600" s="124"/>
      <c r="H600" s="37"/>
      <c r="I600" s="194"/>
      <c r="J600" s="195"/>
      <c r="K600" s="196"/>
      <c r="L600" s="29" t="s">
        <v>348</v>
      </c>
      <c r="M600" s="12">
        <v>4729</v>
      </c>
      <c r="N600" s="183">
        <f t="shared" ref="N600" si="133">O600+P600</f>
        <v>0</v>
      </c>
      <c r="O600" s="402"/>
      <c r="P600" s="402">
        <v>0</v>
      </c>
      <c r="Q600" s="161"/>
      <c r="R600" s="161"/>
      <c r="S600" s="438"/>
      <c r="T600" s="161"/>
      <c r="U600" s="161"/>
      <c r="V600" s="161"/>
    </row>
    <row r="601" spans="1:22" ht="26.4">
      <c r="A601" s="122" t="str">
        <f t="shared" ref="A601:A610" si="134">CONCATENATE(B601,C601,D601,E601,F601,G601)</f>
        <v>71100901014861</v>
      </c>
      <c r="B601" s="124" t="s">
        <v>439</v>
      </c>
      <c r="C601" s="117" t="s">
        <v>189</v>
      </c>
      <c r="D601" s="118" t="s">
        <v>187</v>
      </c>
      <c r="E601" s="119" t="s">
        <v>106</v>
      </c>
      <c r="F601" s="120" t="s">
        <v>106</v>
      </c>
      <c r="G601" s="121">
        <v>4861</v>
      </c>
      <c r="H601" s="151">
        <v>2911</v>
      </c>
      <c r="I601" s="152" t="s">
        <v>187</v>
      </c>
      <c r="J601" s="153">
        <v>1</v>
      </c>
      <c r="K601" s="153">
        <v>2</v>
      </c>
      <c r="L601" s="154" t="s">
        <v>321</v>
      </c>
      <c r="M601" s="155"/>
      <c r="N601" s="192">
        <f>+N603</f>
        <v>0</v>
      </c>
      <c r="O601" s="192">
        <f>+O603</f>
        <v>0</v>
      </c>
      <c r="P601" s="192">
        <f>+P603</f>
        <v>0</v>
      </c>
      <c r="Q601" s="161"/>
      <c r="R601" s="161"/>
      <c r="S601" s="438"/>
      <c r="T601" s="161"/>
      <c r="U601" s="161"/>
      <c r="V601" s="161"/>
    </row>
    <row r="602" spans="1:22" ht="16.2">
      <c r="A602" s="122" t="str">
        <f t="shared" si="134"/>
        <v>71100901015122</v>
      </c>
      <c r="B602" s="124" t="s">
        <v>439</v>
      </c>
      <c r="C602" s="117" t="s">
        <v>189</v>
      </c>
      <c r="D602" s="118" t="s">
        <v>187</v>
      </c>
      <c r="E602" s="119" t="s">
        <v>106</v>
      </c>
      <c r="F602" s="120" t="s">
        <v>106</v>
      </c>
      <c r="G602" s="121">
        <v>5122</v>
      </c>
      <c r="H602" s="25"/>
      <c r="I602" s="25"/>
      <c r="J602" s="26"/>
      <c r="K602" s="26"/>
      <c r="L602" s="30" t="s">
        <v>108</v>
      </c>
      <c r="M602" s="31"/>
      <c r="N602" s="190"/>
      <c r="O602" s="190"/>
      <c r="P602" s="190"/>
      <c r="Q602" s="161"/>
      <c r="R602" s="161"/>
      <c r="S602" s="438"/>
      <c r="T602" s="161"/>
      <c r="U602" s="161"/>
      <c r="V602" s="161"/>
    </row>
    <row r="603" spans="1:22" s="156" customFormat="1" ht="16.2">
      <c r="A603" s="122" t="str">
        <f t="shared" si="134"/>
        <v>71100902000000</v>
      </c>
      <c r="B603" s="124" t="s">
        <v>439</v>
      </c>
      <c r="C603" s="117" t="s">
        <v>189</v>
      </c>
      <c r="D603" s="118" t="s">
        <v>187</v>
      </c>
      <c r="E603" s="119" t="s">
        <v>140</v>
      </c>
      <c r="F603" s="120" t="s">
        <v>441</v>
      </c>
      <c r="G603" s="129" t="s">
        <v>440</v>
      </c>
      <c r="H603" s="45"/>
      <c r="I603" s="147"/>
      <c r="J603" s="148"/>
      <c r="K603" s="148"/>
      <c r="L603" s="27" t="s">
        <v>322</v>
      </c>
      <c r="M603" s="28"/>
      <c r="N603" s="197">
        <f>SUM(N604:N605)</f>
        <v>0</v>
      </c>
      <c r="O603" s="197">
        <f>SUM(O604:O605)</f>
        <v>0</v>
      </c>
      <c r="P603" s="197">
        <f>SUM(P604:P605)</f>
        <v>0</v>
      </c>
      <c r="Q603" s="161"/>
      <c r="R603" s="161"/>
      <c r="S603" s="438"/>
      <c r="T603" s="161"/>
      <c r="U603" s="161"/>
      <c r="V603" s="161"/>
    </row>
    <row r="604" spans="1:22" ht="16.2">
      <c r="A604" s="122" t="str">
        <f t="shared" si="134"/>
        <v>71100902000001</v>
      </c>
      <c r="B604" s="124" t="s">
        <v>439</v>
      </c>
      <c r="C604" s="117" t="s">
        <v>189</v>
      </c>
      <c r="D604" s="118" t="s">
        <v>187</v>
      </c>
      <c r="E604" s="119" t="s">
        <v>140</v>
      </c>
      <c r="F604" s="120" t="s">
        <v>441</v>
      </c>
      <c r="G604" s="129" t="s">
        <v>96</v>
      </c>
      <c r="H604" s="25"/>
      <c r="I604" s="18"/>
      <c r="J604" s="19"/>
      <c r="K604" s="19"/>
      <c r="L604" s="29" t="s">
        <v>125</v>
      </c>
      <c r="M604" s="12">
        <v>4239</v>
      </c>
      <c r="N604" s="183">
        <f t="shared" ref="N604:N605" si="135">O604+P604</f>
        <v>0</v>
      </c>
      <c r="O604" s="183">
        <v>0</v>
      </c>
      <c r="P604" s="183"/>
      <c r="Q604" s="161"/>
      <c r="R604" s="161"/>
      <c r="S604" s="438"/>
      <c r="T604" s="161"/>
      <c r="U604" s="161"/>
      <c r="V604" s="161"/>
    </row>
    <row r="605" spans="1:22" s="115" customFormat="1" ht="26.4">
      <c r="A605" s="122" t="str">
        <f t="shared" si="134"/>
        <v>71100902010000</v>
      </c>
      <c r="B605" s="124" t="s">
        <v>439</v>
      </c>
      <c r="C605" s="117" t="s">
        <v>189</v>
      </c>
      <c r="D605" s="118" t="s">
        <v>187</v>
      </c>
      <c r="E605" s="119" t="s">
        <v>140</v>
      </c>
      <c r="F605" s="120" t="s">
        <v>106</v>
      </c>
      <c r="G605" s="129" t="s">
        <v>440</v>
      </c>
      <c r="H605" s="177"/>
      <c r="I605" s="194"/>
      <c r="J605" s="201"/>
      <c r="K605" s="202"/>
      <c r="L605" s="203" t="s">
        <v>217</v>
      </c>
      <c r="M605" s="13">
        <v>4511</v>
      </c>
      <c r="N605" s="183">
        <f t="shared" si="135"/>
        <v>0</v>
      </c>
      <c r="O605" s="402"/>
      <c r="P605" s="402"/>
      <c r="Q605" s="161"/>
      <c r="R605" s="161"/>
      <c r="S605" s="438"/>
      <c r="T605" s="161"/>
      <c r="U605" s="161"/>
      <c r="V605" s="161"/>
    </row>
    <row r="606" spans="1:22" ht="16.2">
      <c r="A606" s="122" t="str">
        <f t="shared" si="134"/>
        <v>71110100000001</v>
      </c>
      <c r="B606" s="124" t="s">
        <v>439</v>
      </c>
      <c r="C606" s="117" t="s">
        <v>104</v>
      </c>
      <c r="D606" s="118" t="s">
        <v>106</v>
      </c>
      <c r="E606" s="119" t="s">
        <v>441</v>
      </c>
      <c r="F606" s="120" t="s">
        <v>441</v>
      </c>
      <c r="G606" s="129" t="s">
        <v>96</v>
      </c>
      <c r="H606" s="165">
        <v>2920</v>
      </c>
      <c r="I606" s="166" t="s">
        <v>187</v>
      </c>
      <c r="J606" s="167">
        <v>2</v>
      </c>
      <c r="K606" s="167">
        <v>0</v>
      </c>
      <c r="L606" s="168" t="s">
        <v>325</v>
      </c>
      <c r="M606" s="176"/>
      <c r="N606" s="188">
        <f>+N608+N617</f>
        <v>0</v>
      </c>
      <c r="O606" s="188">
        <f>+O608+O617</f>
        <v>0</v>
      </c>
      <c r="P606" s="188">
        <f>+P608+P617</f>
        <v>0</v>
      </c>
      <c r="Q606" s="161"/>
      <c r="R606" s="161"/>
      <c r="S606" s="438"/>
      <c r="T606" s="161"/>
      <c r="U606" s="161"/>
      <c r="V606" s="161"/>
    </row>
    <row r="607" spans="1:22" s="156" customFormat="1" ht="16.2">
      <c r="A607" s="122" t="str">
        <f t="shared" si="134"/>
        <v>71110102000000</v>
      </c>
      <c r="B607" s="124" t="s">
        <v>439</v>
      </c>
      <c r="C607" s="117" t="s">
        <v>104</v>
      </c>
      <c r="D607" s="118" t="s">
        <v>106</v>
      </c>
      <c r="E607" s="119" t="s">
        <v>140</v>
      </c>
      <c r="F607" s="120" t="s">
        <v>441</v>
      </c>
      <c r="G607" s="129" t="s">
        <v>440</v>
      </c>
      <c r="H607" s="25"/>
      <c r="I607" s="18"/>
      <c r="J607" s="19"/>
      <c r="K607" s="19"/>
      <c r="L607" s="30" t="s">
        <v>110</v>
      </c>
      <c r="M607" s="31"/>
      <c r="N607" s="190"/>
      <c r="O607" s="190"/>
      <c r="P607" s="190"/>
      <c r="Q607" s="161"/>
      <c r="R607" s="161"/>
      <c r="S607" s="438"/>
      <c r="T607" s="161"/>
      <c r="U607" s="161"/>
      <c r="V607" s="161"/>
    </row>
    <row r="608" spans="1:22" ht="26.4">
      <c r="A608" s="122" t="str">
        <f t="shared" si="134"/>
        <v>71110102000001</v>
      </c>
      <c r="B608" s="124" t="s">
        <v>439</v>
      </c>
      <c r="C608" s="117" t="s">
        <v>104</v>
      </c>
      <c r="D608" s="118" t="s">
        <v>106</v>
      </c>
      <c r="E608" s="119" t="s">
        <v>140</v>
      </c>
      <c r="F608" s="120" t="s">
        <v>441</v>
      </c>
      <c r="G608" s="129" t="s">
        <v>96</v>
      </c>
      <c r="H608" s="151">
        <v>2921</v>
      </c>
      <c r="I608" s="152" t="s">
        <v>187</v>
      </c>
      <c r="J608" s="153">
        <v>2</v>
      </c>
      <c r="K608" s="153">
        <v>1</v>
      </c>
      <c r="L608" s="154" t="s">
        <v>326</v>
      </c>
      <c r="M608" s="155"/>
      <c r="N608" s="192">
        <f>N610+N613</f>
        <v>0</v>
      </c>
      <c r="O608" s="192">
        <f>O610+O613+O615</f>
        <v>0</v>
      </c>
      <c r="P608" s="192">
        <f>P610+P613+P615</f>
        <v>0</v>
      </c>
      <c r="Q608" s="161"/>
      <c r="R608" s="161"/>
      <c r="S608" s="438"/>
      <c r="T608" s="161"/>
      <c r="U608" s="161"/>
      <c r="V608" s="161"/>
    </row>
    <row r="609" spans="1:22" ht="16.2">
      <c r="A609" s="122" t="str">
        <f t="shared" si="134"/>
        <v>71110102004891</v>
      </c>
      <c r="B609" s="124" t="s">
        <v>439</v>
      </c>
      <c r="C609" s="117" t="s">
        <v>104</v>
      </c>
      <c r="D609" s="118" t="s">
        <v>106</v>
      </c>
      <c r="E609" s="119" t="s">
        <v>140</v>
      </c>
      <c r="F609" s="120" t="s">
        <v>441</v>
      </c>
      <c r="G609" s="129">
        <v>4891</v>
      </c>
      <c r="H609" s="25"/>
      <c r="I609" s="25"/>
      <c r="J609" s="26"/>
      <c r="K609" s="26"/>
      <c r="L609" s="30" t="s">
        <v>108</v>
      </c>
      <c r="M609" s="31"/>
      <c r="N609" s="190"/>
      <c r="O609" s="190"/>
      <c r="P609" s="190"/>
      <c r="Q609" s="161"/>
      <c r="R609" s="161"/>
      <c r="S609" s="438"/>
      <c r="T609" s="161"/>
      <c r="U609" s="161"/>
      <c r="V609" s="161"/>
    </row>
    <row r="610" spans="1:22" ht="16.2">
      <c r="A610" s="122" t="str">
        <f t="shared" si="134"/>
        <v>7111010200x</v>
      </c>
      <c r="B610" s="124" t="s">
        <v>439</v>
      </c>
      <c r="C610" s="117" t="s">
        <v>104</v>
      </c>
      <c r="D610" s="118" t="s">
        <v>106</v>
      </c>
      <c r="E610" s="119" t="s">
        <v>140</v>
      </c>
      <c r="F610" s="120" t="s">
        <v>441</v>
      </c>
      <c r="G610" s="129" t="s">
        <v>361</v>
      </c>
      <c r="H610" s="45"/>
      <c r="I610" s="147"/>
      <c r="J610" s="148"/>
      <c r="K610" s="148"/>
      <c r="L610" s="27" t="s">
        <v>322</v>
      </c>
      <c r="M610" s="28"/>
      <c r="N610" s="197">
        <f>O610+P610</f>
        <v>0</v>
      </c>
      <c r="O610" s="197">
        <f>SUM(O611:O612)</f>
        <v>0</v>
      </c>
      <c r="P610" s="197">
        <f>SUM(P611:P612)</f>
        <v>0</v>
      </c>
      <c r="Q610" s="161"/>
      <c r="R610" s="161"/>
      <c r="S610" s="438"/>
      <c r="T610" s="161"/>
      <c r="U610" s="161"/>
      <c r="V610" s="161"/>
    </row>
    <row r="611" spans="1:22" ht="16.2">
      <c r="H611" s="25"/>
      <c r="I611" s="18"/>
      <c r="J611" s="19"/>
      <c r="K611" s="19"/>
      <c r="L611" s="29" t="s">
        <v>125</v>
      </c>
      <c r="M611" s="12">
        <v>4239</v>
      </c>
      <c r="N611" s="183">
        <f t="shared" ref="N611:N612" si="136">O611+P611</f>
        <v>0</v>
      </c>
      <c r="O611" s="183">
        <v>0</v>
      </c>
      <c r="P611" s="183"/>
      <c r="Q611" s="161"/>
      <c r="R611" s="161"/>
      <c r="S611" s="438"/>
      <c r="T611" s="161"/>
      <c r="U611" s="161"/>
      <c r="V611" s="161"/>
    </row>
    <row r="612" spans="1:22" ht="26.4">
      <c r="H612" s="177"/>
      <c r="I612" s="194"/>
      <c r="J612" s="201"/>
      <c r="K612" s="202"/>
      <c r="L612" s="203" t="s">
        <v>217</v>
      </c>
      <c r="M612" s="13">
        <v>4511</v>
      </c>
      <c r="N612" s="183">
        <f t="shared" si="136"/>
        <v>0</v>
      </c>
      <c r="O612" s="402"/>
      <c r="P612" s="402"/>
      <c r="Q612" s="161"/>
      <c r="R612" s="161"/>
      <c r="S612" s="438"/>
      <c r="T612" s="161"/>
      <c r="U612" s="161"/>
      <c r="V612" s="161"/>
    </row>
    <row r="613" spans="1:22" ht="45.75" customHeight="1">
      <c r="A613" s="122" t="str">
        <f t="shared" ref="A613" si="137">CONCATENATE(B613,C613,D613,E613,F613,G613)</f>
        <v>7111010200x</v>
      </c>
      <c r="B613" s="124" t="s">
        <v>439</v>
      </c>
      <c r="C613" s="117" t="s">
        <v>104</v>
      </c>
      <c r="D613" s="118" t="s">
        <v>106</v>
      </c>
      <c r="E613" s="119" t="s">
        <v>140</v>
      </c>
      <c r="F613" s="120" t="s">
        <v>441</v>
      </c>
      <c r="G613" s="129" t="s">
        <v>361</v>
      </c>
      <c r="H613" s="45"/>
      <c r="I613" s="147"/>
      <c r="J613" s="148"/>
      <c r="K613" s="148"/>
      <c r="L613" s="27" t="s">
        <v>840</v>
      </c>
      <c r="M613" s="28"/>
      <c r="N613" s="197">
        <f>O613+P613</f>
        <v>0</v>
      </c>
      <c r="O613" s="197">
        <f>O614</f>
        <v>0</v>
      </c>
      <c r="P613" s="197">
        <f>P614</f>
        <v>0</v>
      </c>
      <c r="Q613" s="161"/>
      <c r="R613" s="161"/>
      <c r="S613" s="438"/>
      <c r="T613" s="161"/>
      <c r="U613" s="161"/>
      <c r="V613" s="161"/>
    </row>
    <row r="614" spans="1:22" ht="16.2">
      <c r="H614" s="25"/>
      <c r="I614" s="18"/>
      <c r="J614" s="19"/>
      <c r="K614" s="19"/>
      <c r="L614" s="29" t="s">
        <v>348</v>
      </c>
      <c r="M614" s="12">
        <v>4729</v>
      </c>
      <c r="N614" s="183">
        <f t="shared" ref="N614" si="138">O614+P614</f>
        <v>0</v>
      </c>
      <c r="O614" s="183"/>
      <c r="P614" s="183">
        <v>0</v>
      </c>
      <c r="Q614" s="161"/>
      <c r="R614" s="161"/>
      <c r="S614" s="438"/>
      <c r="T614" s="161"/>
      <c r="U614" s="161"/>
      <c r="V614" s="161"/>
    </row>
    <row r="615" spans="1:22" ht="45.75" customHeight="1">
      <c r="A615" s="122" t="str">
        <f t="shared" ref="A615" si="139">CONCATENATE(B615,C615,D615,E615,F615,G615)</f>
        <v>7111010200x</v>
      </c>
      <c r="B615" s="124" t="s">
        <v>439</v>
      </c>
      <c r="C615" s="117" t="s">
        <v>104</v>
      </c>
      <c r="D615" s="118" t="s">
        <v>106</v>
      </c>
      <c r="E615" s="119" t="s">
        <v>140</v>
      </c>
      <c r="F615" s="120" t="s">
        <v>441</v>
      </c>
      <c r="G615" s="129" t="s">
        <v>361</v>
      </c>
      <c r="H615" s="45"/>
      <c r="I615" s="147"/>
      <c r="J615" s="148"/>
      <c r="K615" s="148"/>
      <c r="L615" s="27" t="s">
        <v>942</v>
      </c>
      <c r="M615" s="28"/>
      <c r="N615" s="197">
        <f>O615+P615</f>
        <v>0</v>
      </c>
      <c r="O615" s="197">
        <f>O616</f>
        <v>0</v>
      </c>
      <c r="P615" s="197">
        <f>P616</f>
        <v>0</v>
      </c>
      <c r="Q615" s="161"/>
      <c r="R615" s="161"/>
      <c r="S615" s="438"/>
      <c r="T615" s="161"/>
      <c r="U615" s="161"/>
      <c r="V615" s="161"/>
    </row>
    <row r="616" spans="1:22" ht="26.4">
      <c r="H616" s="25"/>
      <c r="I616" s="18"/>
      <c r="J616" s="19"/>
      <c r="K616" s="19"/>
      <c r="L616" s="32" t="s">
        <v>940</v>
      </c>
      <c r="M616" s="48" t="s">
        <v>939</v>
      </c>
      <c r="N616" s="183">
        <f t="shared" ref="N616" si="140">O616+P616</f>
        <v>0</v>
      </c>
      <c r="O616" s="183"/>
      <c r="P616" s="183">
        <v>0</v>
      </c>
      <c r="Q616" s="161"/>
      <c r="R616" s="161"/>
      <c r="S616" s="438"/>
      <c r="T616" s="161"/>
      <c r="U616" s="161"/>
      <c r="V616" s="161"/>
    </row>
    <row r="617" spans="1:22" ht="26.4">
      <c r="A617" s="5"/>
      <c r="B617" s="5"/>
      <c r="C617" s="5"/>
      <c r="D617" s="5"/>
      <c r="E617" s="5"/>
      <c r="F617" s="5"/>
      <c r="G617" s="5"/>
      <c r="H617" s="151">
        <v>2922</v>
      </c>
      <c r="I617" s="152" t="s">
        <v>187</v>
      </c>
      <c r="J617" s="153">
        <v>2</v>
      </c>
      <c r="K617" s="153">
        <v>2</v>
      </c>
      <c r="L617" s="154" t="s">
        <v>328</v>
      </c>
      <c r="M617" s="155"/>
      <c r="N617" s="192">
        <f>+N619</f>
        <v>0</v>
      </c>
      <c r="O617" s="192">
        <f>SUM(O619)</f>
        <v>0</v>
      </c>
      <c r="P617" s="192">
        <f>+P619</f>
        <v>0</v>
      </c>
      <c r="Q617" s="161"/>
      <c r="R617" s="161"/>
      <c r="S617" s="438"/>
      <c r="T617" s="161"/>
      <c r="U617" s="161"/>
      <c r="V617" s="161"/>
    </row>
    <row r="618" spans="1:22" ht="16.2">
      <c r="A618" s="5"/>
      <c r="B618" s="5"/>
      <c r="C618" s="5"/>
      <c r="D618" s="5"/>
      <c r="E618" s="5"/>
      <c r="F618" s="5"/>
      <c r="G618" s="5"/>
      <c r="H618" s="25"/>
      <c r="I618" s="25"/>
      <c r="J618" s="26"/>
      <c r="K618" s="26"/>
      <c r="L618" s="30" t="s">
        <v>108</v>
      </c>
      <c r="M618" s="31"/>
      <c r="N618" s="190"/>
      <c r="O618" s="190"/>
      <c r="P618" s="190"/>
      <c r="Q618" s="161"/>
      <c r="R618" s="161"/>
      <c r="S618" s="438"/>
      <c r="T618" s="161"/>
      <c r="U618" s="161"/>
      <c r="V618" s="161"/>
    </row>
    <row r="619" spans="1:22" ht="16.2">
      <c r="A619" s="5"/>
      <c r="B619" s="5"/>
      <c r="C619" s="5"/>
      <c r="D619" s="5"/>
      <c r="E619" s="5"/>
      <c r="F619" s="5"/>
      <c r="G619" s="5"/>
      <c r="H619" s="45"/>
      <c r="I619" s="147"/>
      <c r="J619" s="148"/>
      <c r="K619" s="148"/>
      <c r="L619" s="27" t="s">
        <v>322</v>
      </c>
      <c r="M619" s="28"/>
      <c r="N619" s="197">
        <f>O619+P619</f>
        <v>0</v>
      </c>
      <c r="O619" s="197">
        <f>SUM(O620:O621)</f>
        <v>0</v>
      </c>
      <c r="P619" s="197">
        <f>SUM(P620:P621)</f>
        <v>0</v>
      </c>
      <c r="Q619" s="161"/>
      <c r="R619" s="161"/>
      <c r="S619" s="438"/>
      <c r="T619" s="161"/>
      <c r="U619" s="161"/>
      <c r="V619" s="161"/>
    </row>
    <row r="620" spans="1:22" ht="16.2">
      <c r="A620" s="5"/>
      <c r="B620" s="5"/>
      <c r="C620" s="5"/>
      <c r="D620" s="5"/>
      <c r="E620" s="5"/>
      <c r="F620" s="5"/>
      <c r="G620" s="5"/>
      <c r="H620" s="25"/>
      <c r="I620" s="18"/>
      <c r="J620" s="19"/>
      <c r="K620" s="19"/>
      <c r="L620" s="29" t="s">
        <v>125</v>
      </c>
      <c r="M620" s="12">
        <v>4239</v>
      </c>
      <c r="N620" s="183">
        <f t="shared" ref="N620:N621" si="141">O620+P620</f>
        <v>0</v>
      </c>
      <c r="O620" s="183">
        <v>0</v>
      </c>
      <c r="P620" s="183"/>
      <c r="Q620" s="161"/>
      <c r="R620" s="161"/>
      <c r="S620" s="438"/>
      <c r="T620" s="161"/>
      <c r="U620" s="161"/>
      <c r="V620" s="161"/>
    </row>
    <row r="621" spans="1:22" ht="26.4">
      <c r="A621" s="5"/>
      <c r="B621" s="5"/>
      <c r="C621" s="5"/>
      <c r="D621" s="5"/>
      <c r="E621" s="5"/>
      <c r="F621" s="5"/>
      <c r="G621" s="5"/>
      <c r="H621" s="177"/>
      <c r="I621" s="194"/>
      <c r="J621" s="201"/>
      <c r="K621" s="202"/>
      <c r="L621" s="203" t="s">
        <v>217</v>
      </c>
      <c r="M621" s="13">
        <v>4511</v>
      </c>
      <c r="N621" s="183">
        <f t="shared" si="141"/>
        <v>0</v>
      </c>
      <c r="O621" s="402"/>
      <c r="P621" s="402"/>
      <c r="Q621" s="161"/>
      <c r="R621" s="161"/>
      <c r="S621" s="438"/>
      <c r="T621" s="161"/>
      <c r="U621" s="161"/>
      <c r="V621" s="161"/>
    </row>
    <row r="622" spans="1:22" ht="16.2">
      <c r="A622" s="5"/>
      <c r="B622" s="5"/>
      <c r="C622" s="5"/>
      <c r="D622" s="5"/>
      <c r="E622" s="5"/>
      <c r="F622" s="5"/>
      <c r="G622" s="5"/>
      <c r="H622" s="165">
        <v>2950</v>
      </c>
      <c r="I622" s="166" t="s">
        <v>187</v>
      </c>
      <c r="J622" s="167">
        <v>5</v>
      </c>
      <c r="K622" s="167">
        <v>0</v>
      </c>
      <c r="L622" s="168" t="s">
        <v>329</v>
      </c>
      <c r="M622" s="176"/>
      <c r="N622" s="188">
        <f>+N624</f>
        <v>0</v>
      </c>
      <c r="O622" s="188">
        <f>+O624</f>
        <v>0</v>
      </c>
      <c r="P622" s="188">
        <f>+P624</f>
        <v>0</v>
      </c>
      <c r="Q622" s="161"/>
      <c r="R622" s="161"/>
      <c r="S622" s="438"/>
      <c r="T622" s="161"/>
      <c r="U622" s="161"/>
      <c r="V622" s="161"/>
    </row>
    <row r="623" spans="1:22" ht="16.2">
      <c r="A623" s="5"/>
      <c r="B623" s="5"/>
      <c r="C623" s="5"/>
      <c r="D623" s="5"/>
      <c r="E623" s="5"/>
      <c r="F623" s="5"/>
      <c r="G623" s="5"/>
      <c r="H623" s="25"/>
      <c r="I623" s="18"/>
      <c r="J623" s="19"/>
      <c r="K623" s="19"/>
      <c r="L623" s="30" t="s">
        <v>110</v>
      </c>
      <c r="M623" s="31"/>
      <c r="N623" s="190"/>
      <c r="O623" s="190"/>
      <c r="P623" s="190"/>
      <c r="Q623" s="161"/>
      <c r="R623" s="161"/>
      <c r="S623" s="438"/>
      <c r="T623" s="161"/>
      <c r="U623" s="161"/>
      <c r="V623" s="161"/>
    </row>
    <row r="624" spans="1:22" ht="16.2">
      <c r="A624" s="5"/>
      <c r="B624" s="5"/>
      <c r="C624" s="5"/>
      <c r="D624" s="5"/>
      <c r="E624" s="5"/>
      <c r="F624" s="5"/>
      <c r="G624" s="5"/>
      <c r="H624" s="151">
        <v>2951</v>
      </c>
      <c r="I624" s="152" t="s">
        <v>187</v>
      </c>
      <c r="J624" s="153">
        <v>5</v>
      </c>
      <c r="K624" s="153">
        <v>1</v>
      </c>
      <c r="L624" s="154" t="s">
        <v>330</v>
      </c>
      <c r="M624" s="155"/>
      <c r="N624" s="192">
        <f>+N626+N631+N634+N637+N639+N644</f>
        <v>0</v>
      </c>
      <c r="O624" s="192">
        <f>+O626+O631+O634+O637+O639+O644</f>
        <v>0</v>
      </c>
      <c r="P624" s="192">
        <f>+P626+P631+P634+P637+P639+P644</f>
        <v>0</v>
      </c>
      <c r="Q624" s="161"/>
      <c r="R624" s="161"/>
      <c r="S624" s="438"/>
      <c r="T624" s="161"/>
      <c r="U624" s="161"/>
      <c r="V624" s="161"/>
    </row>
    <row r="625" spans="1:22" ht="16.2">
      <c r="H625" s="25"/>
      <c r="I625" s="25"/>
      <c r="J625" s="26"/>
      <c r="K625" s="26"/>
      <c r="L625" s="30" t="s">
        <v>108</v>
      </c>
      <c r="M625" s="31"/>
      <c r="N625" s="190"/>
      <c r="O625" s="190"/>
      <c r="P625" s="190"/>
      <c r="Q625" s="161"/>
      <c r="R625" s="161"/>
      <c r="S625" s="438"/>
      <c r="T625" s="161"/>
      <c r="U625" s="161"/>
      <c r="V625" s="161"/>
    </row>
    <row r="626" spans="1:22" ht="16.2">
      <c r="A626" s="5"/>
      <c r="B626" s="5"/>
      <c r="C626" s="5"/>
      <c r="D626" s="5"/>
      <c r="E626" s="5"/>
      <c r="F626" s="5"/>
      <c r="G626" s="5"/>
      <c r="H626" s="45"/>
      <c r="I626" s="147"/>
      <c r="J626" s="148"/>
      <c r="K626" s="148"/>
      <c r="L626" s="27" t="s">
        <v>331</v>
      </c>
      <c r="M626" s="28"/>
      <c r="N626" s="197">
        <f>O626+P626</f>
        <v>0</v>
      </c>
      <c r="O626" s="197">
        <f>SUM(O627:O630)</f>
        <v>0</v>
      </c>
      <c r="P626" s="197">
        <f>SUM(P627:P630)</f>
        <v>0</v>
      </c>
      <c r="Q626" s="161"/>
      <c r="R626" s="161"/>
      <c r="S626" s="438"/>
      <c r="T626" s="161"/>
      <c r="U626" s="161"/>
      <c r="V626" s="161"/>
    </row>
    <row r="627" spans="1:22" ht="16.2">
      <c r="A627" s="5"/>
      <c r="B627" s="5"/>
      <c r="C627" s="5"/>
      <c r="D627" s="5"/>
      <c r="E627" s="5"/>
      <c r="F627" s="5"/>
      <c r="G627" s="5"/>
      <c r="H627" s="25"/>
      <c r="I627" s="18"/>
      <c r="J627" s="19"/>
      <c r="K627" s="19"/>
      <c r="L627" s="29" t="s">
        <v>114</v>
      </c>
      <c r="M627" s="12" t="s">
        <v>872</v>
      </c>
      <c r="N627" s="183">
        <f t="shared" ref="N627:N645" si="142">O627+P627</f>
        <v>0</v>
      </c>
      <c r="O627" s="405"/>
      <c r="P627" s="405">
        <v>0</v>
      </c>
      <c r="Q627" s="161"/>
      <c r="R627" s="161"/>
      <c r="S627" s="438"/>
      <c r="T627" s="161"/>
      <c r="U627" s="161"/>
      <c r="V627" s="161"/>
    </row>
    <row r="628" spans="1:22" ht="26.4">
      <c r="A628" s="5"/>
      <c r="B628" s="5"/>
      <c r="C628" s="5"/>
      <c r="D628" s="5"/>
      <c r="E628" s="5"/>
      <c r="F628" s="5"/>
      <c r="G628" s="5"/>
      <c r="H628" s="25"/>
      <c r="I628" s="18"/>
      <c r="J628" s="19"/>
      <c r="K628" s="19"/>
      <c r="L628" s="29" t="s">
        <v>131</v>
      </c>
      <c r="M628" s="12">
        <v>4511</v>
      </c>
      <c r="N628" s="183">
        <f t="shared" si="142"/>
        <v>0</v>
      </c>
      <c r="O628" s="183"/>
      <c r="P628" s="183"/>
      <c r="Q628" s="161"/>
      <c r="R628" s="161"/>
      <c r="S628" s="438"/>
      <c r="T628" s="161"/>
      <c r="U628" s="161"/>
      <c r="V628" s="161"/>
    </row>
    <row r="629" spans="1:22" ht="26.4">
      <c r="A629" s="5"/>
      <c r="B629" s="5"/>
      <c r="C629" s="5"/>
      <c r="D629" s="5"/>
      <c r="E629" s="5"/>
      <c r="F629" s="5"/>
      <c r="G629" s="5"/>
      <c r="H629" s="177"/>
      <c r="I629" s="194"/>
      <c r="J629" s="201"/>
      <c r="K629" s="202"/>
      <c r="L629" s="203" t="s">
        <v>219</v>
      </c>
      <c r="M629" s="13">
        <v>4819</v>
      </c>
      <c r="N629" s="183">
        <f t="shared" si="142"/>
        <v>0</v>
      </c>
      <c r="O629" s="183"/>
      <c r="P629" s="183"/>
      <c r="Q629" s="161"/>
      <c r="R629" s="161"/>
      <c r="S629" s="438"/>
      <c r="T629" s="161"/>
      <c r="U629" s="161"/>
      <c r="V629" s="161"/>
    </row>
    <row r="630" spans="1:22" ht="16.2">
      <c r="A630" s="5"/>
      <c r="B630" s="5"/>
      <c r="C630" s="5"/>
      <c r="D630" s="5"/>
      <c r="E630" s="5"/>
      <c r="F630" s="5"/>
      <c r="G630" s="5"/>
      <c r="H630" s="17"/>
      <c r="I630" s="25"/>
      <c r="J630" s="26"/>
      <c r="K630" s="26"/>
      <c r="L630" s="32" t="s">
        <v>332</v>
      </c>
      <c r="M630" s="33">
        <v>5122</v>
      </c>
      <c r="N630" s="183">
        <f t="shared" si="142"/>
        <v>0</v>
      </c>
      <c r="O630" s="183">
        <v>0</v>
      </c>
      <c r="P630" s="183"/>
      <c r="Q630" s="161"/>
      <c r="R630" s="161"/>
      <c r="S630" s="438"/>
      <c r="T630" s="161"/>
      <c r="U630" s="161"/>
      <c r="V630" s="161"/>
    </row>
    <row r="631" spans="1:22" ht="27.6">
      <c r="A631" s="5"/>
      <c r="B631" s="5"/>
      <c r="C631" s="5"/>
      <c r="D631" s="5"/>
      <c r="E631" s="5"/>
      <c r="F631" s="5"/>
      <c r="G631" s="5"/>
      <c r="H631" s="45"/>
      <c r="I631" s="147"/>
      <c r="J631" s="148"/>
      <c r="K631" s="148"/>
      <c r="L631" s="27" t="s">
        <v>639</v>
      </c>
      <c r="M631" s="28"/>
      <c r="N631" s="197">
        <f>O631+P631</f>
        <v>0</v>
      </c>
      <c r="O631" s="197">
        <f>SUM(O632:O633)</f>
        <v>0</v>
      </c>
      <c r="P631" s="197">
        <f>SUM(P632:P633)</f>
        <v>0</v>
      </c>
      <c r="Q631" s="161"/>
      <c r="R631" s="161"/>
      <c r="S631" s="438"/>
      <c r="T631" s="161"/>
      <c r="U631" s="161"/>
      <c r="V631" s="161"/>
    </row>
    <row r="632" spans="1:22" ht="26.4">
      <c r="A632" s="5"/>
      <c r="B632" s="5"/>
      <c r="C632" s="5"/>
      <c r="D632" s="5"/>
      <c r="E632" s="5"/>
      <c r="F632" s="5"/>
      <c r="G632" s="5"/>
      <c r="H632" s="25"/>
      <c r="I632" s="18"/>
      <c r="J632" s="19"/>
      <c r="K632" s="19"/>
      <c r="L632" s="29" t="s">
        <v>219</v>
      </c>
      <c r="M632" s="44">
        <v>4819</v>
      </c>
      <c r="N632" s="183">
        <f t="shared" si="142"/>
        <v>0</v>
      </c>
      <c r="O632" s="183"/>
      <c r="P632" s="183"/>
      <c r="Q632" s="161"/>
      <c r="R632" s="161"/>
      <c r="S632" s="438"/>
      <c r="T632" s="161"/>
      <c r="U632" s="161"/>
      <c r="V632" s="161"/>
    </row>
    <row r="633" spans="1:22" ht="16.2">
      <c r="A633" s="5"/>
      <c r="B633" s="5"/>
      <c r="C633" s="5"/>
      <c r="D633" s="5"/>
      <c r="E633" s="5"/>
      <c r="F633" s="5"/>
      <c r="G633" s="5"/>
      <c r="H633" s="25"/>
      <c r="I633" s="18"/>
      <c r="J633" s="19"/>
      <c r="K633" s="19"/>
      <c r="L633" s="29" t="s">
        <v>137</v>
      </c>
      <c r="M633" s="12">
        <v>5129</v>
      </c>
      <c r="N633" s="183">
        <f t="shared" si="142"/>
        <v>0</v>
      </c>
      <c r="O633" s="183"/>
      <c r="P633" s="183"/>
      <c r="Q633" s="161"/>
      <c r="R633" s="161"/>
      <c r="S633" s="438"/>
      <c r="T633" s="161"/>
      <c r="U633" s="161"/>
      <c r="V633" s="161"/>
    </row>
    <row r="634" spans="1:22" ht="41.4">
      <c r="A634" s="5"/>
      <c r="B634" s="5"/>
      <c r="C634" s="5"/>
      <c r="D634" s="5"/>
      <c r="E634" s="5"/>
      <c r="F634" s="5"/>
      <c r="G634" s="5"/>
      <c r="H634" s="45"/>
      <c r="I634" s="147"/>
      <c r="J634" s="148"/>
      <c r="K634" s="148"/>
      <c r="L634" s="27" t="s">
        <v>334</v>
      </c>
      <c r="M634" s="28"/>
      <c r="N634" s="197">
        <f>O634+P634</f>
        <v>0</v>
      </c>
      <c r="O634" s="197">
        <f>SUM(O635:O636)</f>
        <v>0</v>
      </c>
      <c r="P634" s="197">
        <f>SUM(P635:P636)</f>
        <v>0</v>
      </c>
      <c r="Q634" s="161"/>
      <c r="R634" s="161"/>
      <c r="S634" s="438"/>
      <c r="T634" s="161"/>
      <c r="U634" s="161"/>
      <c r="V634" s="161"/>
    </row>
    <row r="635" spans="1:22" ht="16.2">
      <c r="A635" s="5"/>
      <c r="B635" s="5"/>
      <c r="C635" s="5"/>
      <c r="D635" s="5"/>
      <c r="E635" s="5"/>
      <c r="F635" s="5"/>
      <c r="G635" s="5"/>
      <c r="H635" s="25"/>
      <c r="I635" s="18"/>
      <c r="J635" s="19"/>
      <c r="K635" s="19"/>
      <c r="L635" s="29" t="s">
        <v>125</v>
      </c>
      <c r="M635" s="12">
        <v>4239</v>
      </c>
      <c r="N635" s="183">
        <f t="shared" si="142"/>
        <v>0</v>
      </c>
      <c r="O635" s="183">
        <v>0</v>
      </c>
      <c r="P635" s="183"/>
      <c r="Q635" s="161"/>
      <c r="R635" s="161"/>
      <c r="S635" s="438"/>
      <c r="T635" s="161"/>
      <c r="U635" s="161"/>
      <c r="V635" s="161"/>
    </row>
    <row r="636" spans="1:22" ht="26.4">
      <c r="A636" s="5"/>
      <c r="B636" s="5"/>
      <c r="C636" s="5"/>
      <c r="D636" s="5"/>
      <c r="E636" s="5"/>
      <c r="F636" s="5"/>
      <c r="G636" s="5"/>
      <c r="H636" s="177"/>
      <c r="I636" s="194"/>
      <c r="J636" s="201"/>
      <c r="K636" s="202"/>
      <c r="L636" s="203" t="s">
        <v>217</v>
      </c>
      <c r="M636" s="13">
        <v>4511</v>
      </c>
      <c r="N636" s="183">
        <f t="shared" si="142"/>
        <v>0</v>
      </c>
      <c r="O636" s="402"/>
      <c r="P636" s="402">
        <v>0</v>
      </c>
      <c r="Q636" s="161"/>
      <c r="R636" s="161"/>
      <c r="S636" s="438"/>
      <c r="T636" s="161"/>
      <c r="U636" s="161"/>
      <c r="V636" s="161"/>
    </row>
    <row r="637" spans="1:22" ht="27.6">
      <c r="A637" s="5"/>
      <c r="B637" s="5"/>
      <c r="C637" s="5"/>
      <c r="D637" s="5"/>
      <c r="E637" s="5"/>
      <c r="F637" s="5"/>
      <c r="G637" s="5"/>
      <c r="H637" s="45"/>
      <c r="I637" s="147"/>
      <c r="J637" s="148"/>
      <c r="K637" s="148"/>
      <c r="L637" s="27" t="s">
        <v>335</v>
      </c>
      <c r="M637" s="28"/>
      <c r="N637" s="197">
        <f>O637+P637</f>
        <v>0</v>
      </c>
      <c r="O637" s="197">
        <f>SUM(O638)</f>
        <v>0</v>
      </c>
      <c r="P637" s="197">
        <f>SUM(P638)</f>
        <v>0</v>
      </c>
      <c r="Q637" s="161"/>
      <c r="R637" s="161"/>
      <c r="S637" s="438"/>
      <c r="T637" s="161"/>
      <c r="U637" s="161"/>
      <c r="V637" s="161"/>
    </row>
    <row r="638" spans="1:22" ht="26.4">
      <c r="A638" s="5"/>
      <c r="B638" s="5"/>
      <c r="C638" s="5"/>
      <c r="D638" s="5"/>
      <c r="E638" s="5"/>
      <c r="F638" s="5"/>
      <c r="G638" s="5"/>
      <c r="H638" s="25"/>
      <c r="I638" s="18"/>
      <c r="J638" s="19"/>
      <c r="K638" s="19"/>
      <c r="L638" s="203" t="s">
        <v>217</v>
      </c>
      <c r="M638" s="13">
        <v>4511</v>
      </c>
      <c r="N638" s="183">
        <f t="shared" si="142"/>
        <v>0</v>
      </c>
      <c r="O638" s="398"/>
      <c r="P638" s="398">
        <v>0</v>
      </c>
      <c r="Q638" s="161"/>
      <c r="R638" s="161"/>
      <c r="S638" s="438"/>
      <c r="T638" s="161"/>
      <c r="U638" s="161"/>
      <c r="V638" s="161"/>
    </row>
    <row r="639" spans="1:22" ht="69">
      <c r="A639" s="5"/>
      <c r="B639" s="5"/>
      <c r="C639" s="5"/>
      <c r="D639" s="5"/>
      <c r="E639" s="5"/>
      <c r="F639" s="5"/>
      <c r="G639" s="5"/>
      <c r="H639" s="45"/>
      <c r="I639" s="147"/>
      <c r="J639" s="148"/>
      <c r="K639" s="148"/>
      <c r="L639" s="27" t="s">
        <v>845</v>
      </c>
      <c r="M639" s="28"/>
      <c r="N639" s="197">
        <f>O639+P639</f>
        <v>0</v>
      </c>
      <c r="O639" s="197">
        <f>SUM(O640:O643)</f>
        <v>0</v>
      </c>
      <c r="P639" s="197">
        <f>SUM(P640:P643)</f>
        <v>0</v>
      </c>
      <c r="Q639" s="161"/>
      <c r="R639" s="161"/>
      <c r="S639" s="438"/>
      <c r="T639" s="161"/>
      <c r="U639" s="161"/>
      <c r="V639" s="161"/>
    </row>
    <row r="640" spans="1:22" ht="16.2">
      <c r="A640" s="5"/>
      <c r="B640" s="5"/>
      <c r="C640" s="5"/>
      <c r="D640" s="5"/>
      <c r="E640" s="5"/>
      <c r="F640" s="5"/>
      <c r="G640" s="5"/>
      <c r="H640" s="25"/>
      <c r="I640" s="18"/>
      <c r="J640" s="19"/>
      <c r="K640" s="19"/>
      <c r="L640" s="29" t="s">
        <v>348</v>
      </c>
      <c r="M640" s="12">
        <v>4729</v>
      </c>
      <c r="N640" s="183">
        <f t="shared" si="142"/>
        <v>0</v>
      </c>
      <c r="O640" s="183"/>
      <c r="P640" s="183"/>
      <c r="Q640" s="161"/>
      <c r="R640" s="161"/>
      <c r="S640" s="438"/>
      <c r="T640" s="161"/>
      <c r="U640" s="161"/>
      <c r="V640" s="161"/>
    </row>
    <row r="641" spans="1:22" ht="16.2">
      <c r="A641" s="5"/>
      <c r="B641" s="5"/>
      <c r="C641" s="5"/>
      <c r="D641" s="5"/>
      <c r="E641" s="5"/>
      <c r="F641" s="5"/>
      <c r="G641" s="5"/>
      <c r="H641" s="25"/>
      <c r="I641" s="18"/>
      <c r="J641" s="19"/>
      <c r="K641" s="19"/>
      <c r="L641" s="30" t="s">
        <v>173</v>
      </c>
      <c r="M641" s="31">
        <v>5112</v>
      </c>
      <c r="N641" s="183">
        <f t="shared" si="142"/>
        <v>0</v>
      </c>
      <c r="O641" s="183"/>
      <c r="P641" s="183"/>
      <c r="Q641" s="161"/>
      <c r="R641" s="161"/>
      <c r="S641" s="438"/>
      <c r="T641" s="161"/>
      <c r="U641" s="161"/>
      <c r="V641" s="161"/>
    </row>
    <row r="642" spans="1:22" ht="16.2">
      <c r="A642" s="5"/>
      <c r="B642" s="5"/>
      <c r="C642" s="5"/>
      <c r="D642" s="5"/>
      <c r="E642" s="5"/>
      <c r="F642" s="5"/>
      <c r="G642" s="5"/>
      <c r="H642" s="25"/>
      <c r="I642" s="18"/>
      <c r="J642" s="19"/>
      <c r="K642" s="19"/>
      <c r="L642" s="32" t="s">
        <v>143</v>
      </c>
      <c r="M642" s="48">
        <v>5113</v>
      </c>
      <c r="N642" s="183">
        <f t="shared" si="142"/>
        <v>0</v>
      </c>
      <c r="O642" s="183"/>
      <c r="P642" s="183"/>
      <c r="Q642" s="161"/>
      <c r="R642" s="161"/>
      <c r="S642" s="438"/>
      <c r="T642" s="161"/>
      <c r="U642" s="161"/>
      <c r="V642" s="161"/>
    </row>
    <row r="643" spans="1:22" ht="16.2">
      <c r="A643" s="5"/>
      <c r="B643" s="5"/>
      <c r="C643" s="5"/>
      <c r="D643" s="5"/>
      <c r="E643" s="5"/>
      <c r="F643" s="5"/>
      <c r="G643" s="5"/>
      <c r="H643" s="25"/>
      <c r="I643" s="18"/>
      <c r="J643" s="19"/>
      <c r="K643" s="19"/>
      <c r="L643" s="30" t="s">
        <v>268</v>
      </c>
      <c r="M643" s="44">
        <v>5129</v>
      </c>
      <c r="N643" s="183">
        <f t="shared" si="142"/>
        <v>0</v>
      </c>
      <c r="O643" s="183">
        <v>0</v>
      </c>
      <c r="P643" s="183"/>
      <c r="Q643" s="161"/>
      <c r="R643" s="161"/>
      <c r="S643" s="438"/>
      <c r="T643" s="161"/>
      <c r="U643" s="161"/>
      <c r="V643" s="161"/>
    </row>
    <row r="644" spans="1:22" ht="27.6">
      <c r="H644" s="45"/>
      <c r="I644" s="147"/>
      <c r="J644" s="148"/>
      <c r="K644" s="148"/>
      <c r="L644" s="27" t="s">
        <v>852</v>
      </c>
      <c r="M644" s="28"/>
      <c r="N644" s="197">
        <f>SUM(N645:N646)</f>
        <v>0</v>
      </c>
      <c r="O644" s="197">
        <f>SUM(O645:O646)</f>
        <v>0</v>
      </c>
      <c r="P644" s="197">
        <f>SUM(P645:P646)</f>
        <v>0</v>
      </c>
      <c r="Q644" s="161"/>
      <c r="R644" s="161"/>
      <c r="S644" s="438"/>
      <c r="T644" s="161"/>
      <c r="U644" s="161"/>
      <c r="V644" s="161"/>
    </row>
    <row r="645" spans="1:22" ht="16.2">
      <c r="A645" s="5"/>
      <c r="B645" s="5"/>
      <c r="C645" s="5"/>
      <c r="D645" s="5"/>
      <c r="E645" s="5"/>
      <c r="F645" s="5"/>
      <c r="G645" s="5"/>
      <c r="H645" s="25"/>
      <c r="I645" s="18"/>
      <c r="J645" s="19"/>
      <c r="K645" s="19"/>
      <c r="L645" s="30" t="s">
        <v>173</v>
      </c>
      <c r="M645" s="31">
        <v>5112</v>
      </c>
      <c r="N645" s="183">
        <f t="shared" si="142"/>
        <v>0</v>
      </c>
      <c r="O645" s="405"/>
      <c r="P645" s="405"/>
      <c r="Q645" s="161"/>
      <c r="R645" s="161"/>
      <c r="S645" s="438"/>
      <c r="T645" s="161"/>
      <c r="U645" s="161"/>
      <c r="V645" s="161"/>
    </row>
    <row r="646" spans="1:22" ht="16.2">
      <c r="A646" s="5"/>
      <c r="B646" s="5"/>
      <c r="C646" s="5"/>
      <c r="D646" s="5"/>
      <c r="E646" s="5"/>
      <c r="F646" s="5"/>
      <c r="G646" s="5"/>
      <c r="H646" s="25"/>
      <c r="I646" s="18"/>
      <c r="J646" s="19"/>
      <c r="K646" s="19"/>
      <c r="L646" s="32" t="s">
        <v>143</v>
      </c>
      <c r="M646" s="48">
        <v>5113</v>
      </c>
      <c r="N646" s="183">
        <f t="shared" ref="N646" si="143">O646+P646</f>
        <v>0</v>
      </c>
      <c r="O646" s="183">
        <v>0</v>
      </c>
      <c r="P646" s="183"/>
      <c r="Q646" s="161"/>
      <c r="R646" s="161"/>
      <c r="S646" s="438"/>
      <c r="T646" s="161"/>
      <c r="U646" s="161"/>
      <c r="V646" s="161"/>
    </row>
    <row r="647" spans="1:22" ht="16.2">
      <c r="A647" s="5"/>
      <c r="B647" s="5"/>
      <c r="C647" s="5"/>
      <c r="D647" s="5"/>
      <c r="E647" s="5"/>
      <c r="F647" s="5"/>
      <c r="G647" s="5"/>
      <c r="H647" s="165">
        <v>2960</v>
      </c>
      <c r="I647" s="166" t="s">
        <v>187</v>
      </c>
      <c r="J647" s="167">
        <v>6</v>
      </c>
      <c r="K647" s="167">
        <v>0</v>
      </c>
      <c r="L647" s="168" t="s">
        <v>337</v>
      </c>
      <c r="M647" s="176"/>
      <c r="N647" s="188">
        <f>+N649</f>
        <v>0</v>
      </c>
      <c r="O647" s="188">
        <f>+O649</f>
        <v>0</v>
      </c>
      <c r="P647" s="188">
        <f>+P649</f>
        <v>0</v>
      </c>
      <c r="Q647" s="161"/>
      <c r="R647" s="161"/>
      <c r="S647" s="438"/>
      <c r="T647" s="161"/>
      <c r="U647" s="161"/>
      <c r="V647" s="161"/>
    </row>
    <row r="648" spans="1:22" ht="16.2">
      <c r="A648" s="5"/>
      <c r="B648" s="5"/>
      <c r="C648" s="5"/>
      <c r="D648" s="5"/>
      <c r="E648" s="5"/>
      <c r="F648" s="5"/>
      <c r="G648" s="5"/>
      <c r="H648" s="25"/>
      <c r="I648" s="18"/>
      <c r="J648" s="19"/>
      <c r="K648" s="19"/>
      <c r="L648" s="30" t="s">
        <v>110</v>
      </c>
      <c r="M648" s="31"/>
      <c r="N648" s="190"/>
      <c r="O648" s="190"/>
      <c r="P648" s="190"/>
      <c r="Q648" s="161"/>
      <c r="R648" s="161"/>
      <c r="S648" s="438"/>
      <c r="T648" s="161"/>
      <c r="U648" s="161"/>
      <c r="V648" s="161"/>
    </row>
    <row r="649" spans="1:22" ht="16.2">
      <c r="H649" s="151">
        <v>2961</v>
      </c>
      <c r="I649" s="152" t="s">
        <v>187</v>
      </c>
      <c r="J649" s="153">
        <v>6</v>
      </c>
      <c r="K649" s="153">
        <v>1</v>
      </c>
      <c r="L649" s="154" t="s">
        <v>337</v>
      </c>
      <c r="M649" s="155"/>
      <c r="N649" s="192">
        <f>+N651+N656+N658+N660+N662+N665+N667</f>
        <v>0</v>
      </c>
      <c r="O649" s="192">
        <f t="shared" ref="O649:P649" si="144">+O651+O656+O658+O660+O662+O665+O667</f>
        <v>0</v>
      </c>
      <c r="P649" s="192">
        <f t="shared" si="144"/>
        <v>0</v>
      </c>
      <c r="Q649" s="161"/>
      <c r="R649" s="161"/>
      <c r="S649" s="438"/>
      <c r="T649" s="161"/>
      <c r="U649" s="161"/>
      <c r="V649" s="161"/>
    </row>
    <row r="650" spans="1:22" ht="16.2">
      <c r="A650" s="5"/>
      <c r="B650" s="5"/>
      <c r="C650" s="5"/>
      <c r="D650" s="5"/>
      <c r="E650" s="5"/>
      <c r="F650" s="5"/>
      <c r="G650" s="5"/>
      <c r="H650" s="25"/>
      <c r="I650" s="25"/>
      <c r="J650" s="26"/>
      <c r="K650" s="26"/>
      <c r="L650" s="30" t="s">
        <v>108</v>
      </c>
      <c r="M650" s="31"/>
      <c r="N650" s="190"/>
      <c r="O650" s="190"/>
      <c r="P650" s="190"/>
      <c r="Q650" s="161"/>
      <c r="R650" s="161"/>
      <c r="S650" s="438"/>
      <c r="T650" s="161"/>
      <c r="U650" s="161"/>
      <c r="V650" s="161"/>
    </row>
    <row r="651" spans="1:22" ht="27.6">
      <c r="A651" s="5"/>
      <c r="B651" s="5"/>
      <c r="C651" s="5"/>
      <c r="D651" s="5"/>
      <c r="E651" s="5"/>
      <c r="F651" s="5"/>
      <c r="G651" s="5"/>
      <c r="H651" s="45"/>
      <c r="I651" s="147"/>
      <c r="J651" s="148"/>
      <c r="K651" s="148"/>
      <c r="L651" s="27" t="s">
        <v>833</v>
      </c>
      <c r="M651" s="28"/>
      <c r="N651" s="197">
        <f>O651+P651</f>
        <v>0</v>
      </c>
      <c r="O651" s="197">
        <f>SUM(O652:O655)</f>
        <v>0</v>
      </c>
      <c r="P651" s="197">
        <f>SUM(P652:P655)</f>
        <v>0</v>
      </c>
      <c r="Q651" s="161"/>
      <c r="R651" s="161"/>
      <c r="S651" s="438"/>
      <c r="T651" s="161"/>
      <c r="U651" s="161"/>
      <c r="V651" s="161"/>
    </row>
    <row r="652" spans="1:22" ht="26.4">
      <c r="H652" s="17"/>
      <c r="I652" s="25"/>
      <c r="J652" s="26"/>
      <c r="K652" s="26"/>
      <c r="L652" s="30" t="s">
        <v>142</v>
      </c>
      <c r="M652" s="13">
        <v>4251</v>
      </c>
      <c r="N652" s="183">
        <f t="shared" ref="N652:N664" si="145">O652+P652</f>
        <v>0</v>
      </c>
      <c r="O652" s="183"/>
      <c r="P652" s="183"/>
      <c r="Q652" s="161"/>
      <c r="R652" s="161"/>
      <c r="S652" s="438"/>
      <c r="T652" s="161"/>
      <c r="U652" s="161"/>
      <c r="V652" s="161"/>
    </row>
    <row r="653" spans="1:22" ht="16.2">
      <c r="A653" s="5"/>
      <c r="B653" s="5"/>
      <c r="C653" s="5"/>
      <c r="D653" s="5"/>
      <c r="E653" s="5"/>
      <c r="F653" s="5"/>
      <c r="G653" s="5"/>
      <c r="H653" s="17"/>
      <c r="I653" s="25"/>
      <c r="J653" s="26"/>
      <c r="K653" s="26"/>
      <c r="L653" s="29" t="s">
        <v>167</v>
      </c>
      <c r="M653" s="12">
        <v>4639</v>
      </c>
      <c r="N653" s="183">
        <f t="shared" si="145"/>
        <v>0</v>
      </c>
      <c r="O653" s="183"/>
      <c r="P653" s="183"/>
      <c r="Q653" s="161"/>
      <c r="R653" s="161"/>
      <c r="S653" s="438"/>
      <c r="T653" s="161"/>
      <c r="U653" s="161"/>
      <c r="V653" s="161"/>
    </row>
    <row r="654" spans="1:22" ht="16.2">
      <c r="A654" s="5"/>
      <c r="B654" s="5"/>
      <c r="C654" s="5"/>
      <c r="D654" s="5"/>
      <c r="E654" s="5"/>
      <c r="F654" s="5"/>
      <c r="G654" s="5"/>
      <c r="H654" s="17"/>
      <c r="I654" s="25"/>
      <c r="J654" s="26"/>
      <c r="K654" s="26"/>
      <c r="L654" s="30" t="s">
        <v>173</v>
      </c>
      <c r="M654" s="31">
        <v>5112</v>
      </c>
      <c r="N654" s="183">
        <f t="shared" si="145"/>
        <v>0</v>
      </c>
      <c r="O654" s="183"/>
      <c r="P654" s="183"/>
      <c r="Q654" s="161"/>
      <c r="R654" s="161"/>
      <c r="S654" s="438"/>
      <c r="T654" s="161"/>
      <c r="U654" s="161"/>
      <c r="V654" s="161"/>
    </row>
    <row r="655" spans="1:22" ht="16.2">
      <c r="H655" s="25"/>
      <c r="I655" s="25"/>
      <c r="J655" s="26"/>
      <c r="K655" s="26"/>
      <c r="L655" s="32" t="s">
        <v>143</v>
      </c>
      <c r="M655" s="48">
        <v>5113</v>
      </c>
      <c r="N655" s="183">
        <f t="shared" si="145"/>
        <v>0</v>
      </c>
      <c r="O655" s="183"/>
      <c r="P655" s="183"/>
      <c r="Q655" s="161"/>
      <c r="R655" s="161"/>
      <c r="S655" s="438"/>
      <c r="T655" s="161"/>
      <c r="U655" s="161"/>
      <c r="V655" s="161"/>
    </row>
    <row r="656" spans="1:22" ht="27.6">
      <c r="A656" s="5"/>
      <c r="B656" s="5"/>
      <c r="C656" s="5"/>
      <c r="D656" s="5"/>
      <c r="E656" s="5"/>
      <c r="F656" s="5"/>
      <c r="G656" s="5"/>
      <c r="H656" s="45"/>
      <c r="I656" s="147"/>
      <c r="J656" s="148"/>
      <c r="K656" s="148"/>
      <c r="L656" s="27" t="s">
        <v>339</v>
      </c>
      <c r="M656" s="28"/>
      <c r="N656" s="197">
        <f>O656+P656</f>
        <v>0</v>
      </c>
      <c r="O656" s="197">
        <f>SUM(O657)</f>
        <v>0</v>
      </c>
      <c r="P656" s="197">
        <f>SUM(P657)</f>
        <v>0</v>
      </c>
      <c r="Q656" s="161"/>
      <c r="R656" s="161"/>
      <c r="S656" s="438"/>
      <c r="T656" s="161"/>
      <c r="U656" s="161"/>
      <c r="V656" s="161"/>
    </row>
    <row r="657" spans="1:22" ht="16.2">
      <c r="A657" s="5"/>
      <c r="B657" s="5"/>
      <c r="C657" s="5"/>
      <c r="D657" s="5"/>
      <c r="E657" s="5"/>
      <c r="F657" s="5"/>
      <c r="G657" s="5"/>
      <c r="H657" s="25"/>
      <c r="I657" s="25"/>
      <c r="J657" s="26"/>
      <c r="K657" s="26"/>
      <c r="L657" s="29" t="s">
        <v>125</v>
      </c>
      <c r="M657" s="12">
        <v>4239</v>
      </c>
      <c r="N657" s="183">
        <f t="shared" si="145"/>
        <v>0</v>
      </c>
      <c r="O657" s="183"/>
      <c r="P657" s="183"/>
      <c r="Q657" s="161"/>
      <c r="R657" s="161"/>
      <c r="S657" s="438"/>
      <c r="T657" s="161"/>
      <c r="U657" s="161"/>
      <c r="V657" s="161"/>
    </row>
    <row r="658" spans="1:22" ht="41.4">
      <c r="A658" s="5"/>
      <c r="B658" s="5"/>
      <c r="C658" s="5"/>
      <c r="D658" s="5"/>
      <c r="E658" s="5"/>
      <c r="F658" s="5"/>
      <c r="G658" s="5"/>
      <c r="H658" s="45"/>
      <c r="I658" s="147"/>
      <c r="J658" s="148"/>
      <c r="K658" s="148"/>
      <c r="L658" s="27" t="s">
        <v>771</v>
      </c>
      <c r="M658" s="28"/>
      <c r="N658" s="197">
        <f>O658+P658</f>
        <v>0</v>
      </c>
      <c r="O658" s="197">
        <f>SUM(O659)</f>
        <v>0</v>
      </c>
      <c r="P658" s="197">
        <f>SUM(P659)</f>
        <v>0</v>
      </c>
      <c r="Q658" s="161"/>
      <c r="R658" s="161"/>
      <c r="S658" s="438"/>
      <c r="T658" s="161"/>
      <c r="U658" s="161"/>
      <c r="V658" s="161"/>
    </row>
    <row r="659" spans="1:22" ht="16.2">
      <c r="H659" s="25"/>
      <c r="I659" s="25"/>
      <c r="J659" s="26"/>
      <c r="K659" s="26"/>
      <c r="L659" s="29" t="s">
        <v>348</v>
      </c>
      <c r="M659" s="12">
        <v>4729</v>
      </c>
      <c r="N659" s="183">
        <f t="shared" si="145"/>
        <v>0</v>
      </c>
      <c r="O659" s="402"/>
      <c r="P659" s="402"/>
      <c r="Q659" s="161"/>
      <c r="R659" s="161"/>
      <c r="S659" s="438"/>
      <c r="T659" s="161"/>
      <c r="U659" s="161"/>
      <c r="V659" s="161"/>
    </row>
    <row r="660" spans="1:22" ht="55.2">
      <c r="A660" s="5"/>
      <c r="B660" s="5"/>
      <c r="C660" s="5"/>
      <c r="D660" s="5"/>
      <c r="E660" s="5"/>
      <c r="F660" s="5"/>
      <c r="G660" s="5"/>
      <c r="H660" s="46"/>
      <c r="I660" s="147"/>
      <c r="J660" s="148"/>
      <c r="K660" s="148"/>
      <c r="L660" s="27" t="s">
        <v>772</v>
      </c>
      <c r="M660" s="28"/>
      <c r="N660" s="197">
        <f>O660+P660</f>
        <v>0</v>
      </c>
      <c r="O660" s="197">
        <f>SUM(O661)</f>
        <v>0</v>
      </c>
      <c r="P660" s="197">
        <f>SUM(P661)</f>
        <v>0</v>
      </c>
      <c r="Q660" s="161"/>
      <c r="R660" s="161"/>
      <c r="S660" s="438"/>
      <c r="T660" s="161"/>
      <c r="U660" s="161"/>
      <c r="V660" s="161"/>
    </row>
    <row r="661" spans="1:22" ht="16.2">
      <c r="A661" s="5"/>
      <c r="B661" s="5"/>
      <c r="C661" s="5"/>
      <c r="D661" s="5"/>
      <c r="E661" s="5"/>
      <c r="F661" s="5"/>
      <c r="G661" s="5"/>
      <c r="H661" s="25"/>
      <c r="I661" s="25"/>
      <c r="J661" s="26"/>
      <c r="K661" s="26"/>
      <c r="L661" s="29" t="s">
        <v>348</v>
      </c>
      <c r="M661" s="12">
        <v>4729</v>
      </c>
      <c r="N661" s="183">
        <f t="shared" si="145"/>
        <v>0</v>
      </c>
      <c r="O661" s="402"/>
      <c r="P661" s="402"/>
      <c r="Q661" s="161"/>
      <c r="R661" s="161"/>
      <c r="S661" s="438"/>
      <c r="T661" s="161"/>
      <c r="U661" s="161"/>
      <c r="V661" s="161"/>
    </row>
    <row r="662" spans="1:22" ht="41.4">
      <c r="A662" s="5"/>
      <c r="B662" s="5"/>
      <c r="C662" s="5"/>
      <c r="D662" s="5"/>
      <c r="E662" s="5"/>
      <c r="F662" s="5"/>
      <c r="G662" s="5"/>
      <c r="H662" s="46"/>
      <c r="I662" s="147"/>
      <c r="J662" s="148"/>
      <c r="K662" s="148"/>
      <c r="L662" s="27" t="s">
        <v>846</v>
      </c>
      <c r="M662" s="28"/>
      <c r="N662" s="197">
        <f>O662+P662</f>
        <v>0</v>
      </c>
      <c r="O662" s="197">
        <f>SUM(O663:O664)</f>
        <v>0</v>
      </c>
      <c r="P662" s="197">
        <f>SUM(P663:P664)</f>
        <v>0</v>
      </c>
      <c r="Q662" s="161"/>
      <c r="R662" s="161"/>
      <c r="S662" s="438"/>
      <c r="T662" s="161"/>
      <c r="U662" s="161"/>
      <c r="V662" s="161"/>
    </row>
    <row r="663" spans="1:22" ht="16.2">
      <c r="H663" s="25"/>
      <c r="I663" s="25"/>
      <c r="J663" s="26"/>
      <c r="K663" s="26"/>
      <c r="L663" s="29" t="s">
        <v>348</v>
      </c>
      <c r="M663" s="12">
        <v>4729</v>
      </c>
      <c r="N663" s="183">
        <f t="shared" si="145"/>
        <v>0</v>
      </c>
      <c r="O663" s="402"/>
      <c r="P663" s="402"/>
      <c r="Q663" s="161"/>
      <c r="R663" s="161"/>
      <c r="S663" s="438"/>
      <c r="T663" s="161"/>
      <c r="U663" s="161"/>
      <c r="V663" s="161"/>
    </row>
    <row r="664" spans="1:22" ht="26.4">
      <c r="A664" s="5"/>
      <c r="B664" s="5"/>
      <c r="C664" s="5"/>
      <c r="D664" s="5"/>
      <c r="E664" s="5"/>
      <c r="F664" s="5"/>
      <c r="G664" s="5"/>
      <c r="H664" s="177"/>
      <c r="I664" s="194"/>
      <c r="J664" s="201"/>
      <c r="K664" s="202"/>
      <c r="L664" s="203" t="s">
        <v>215</v>
      </c>
      <c r="M664" s="13">
        <v>4637</v>
      </c>
      <c r="N664" s="183">
        <f t="shared" si="145"/>
        <v>0</v>
      </c>
      <c r="O664" s="183"/>
      <c r="P664" s="183"/>
      <c r="Q664" s="161"/>
      <c r="R664" s="161"/>
      <c r="S664" s="438"/>
      <c r="T664" s="161"/>
      <c r="U664" s="161"/>
      <c r="V664" s="161"/>
    </row>
    <row r="665" spans="1:22" ht="27.6">
      <c r="A665" s="5"/>
      <c r="B665" s="5"/>
      <c r="C665" s="5"/>
      <c r="D665" s="5"/>
      <c r="E665" s="5"/>
      <c r="F665" s="5"/>
      <c r="G665" s="5"/>
      <c r="H665" s="46"/>
      <c r="I665" s="147"/>
      <c r="J665" s="148"/>
      <c r="K665" s="148"/>
      <c r="L665" s="459" t="s">
        <v>899</v>
      </c>
      <c r="M665" s="461"/>
      <c r="N665" s="197">
        <f>O665+P665</f>
        <v>0</v>
      </c>
      <c r="O665" s="197">
        <f>SUM(O666)</f>
        <v>0</v>
      </c>
      <c r="P665" s="197">
        <f>SUM(P666)</f>
        <v>0</v>
      </c>
      <c r="Q665" s="161"/>
      <c r="R665" s="161"/>
      <c r="S665" s="438"/>
      <c r="T665" s="161"/>
      <c r="U665" s="161"/>
      <c r="V665" s="161"/>
    </row>
    <row r="666" spans="1:22" ht="18.600000000000001" customHeight="1">
      <c r="A666" s="5"/>
      <c r="B666" s="5"/>
      <c r="C666" s="5"/>
      <c r="D666" s="5"/>
      <c r="E666" s="5"/>
      <c r="F666" s="5"/>
      <c r="G666" s="5"/>
      <c r="H666" s="177"/>
      <c r="I666" s="194"/>
      <c r="J666" s="201"/>
      <c r="K666" s="202"/>
      <c r="L666" s="32" t="s">
        <v>900</v>
      </c>
      <c r="M666" s="48">
        <v>4861</v>
      </c>
      <c r="N666" s="183">
        <f t="shared" ref="N666" si="146">O666+P666</f>
        <v>0</v>
      </c>
      <c r="O666" s="402"/>
      <c r="P666" s="402">
        <v>0</v>
      </c>
      <c r="Q666" s="161"/>
      <c r="R666" s="161"/>
      <c r="S666" s="438"/>
      <c r="T666" s="161"/>
      <c r="U666" s="161"/>
      <c r="V666" s="161"/>
    </row>
    <row r="667" spans="1:22" ht="27.6">
      <c r="A667" s="5"/>
      <c r="B667" s="5"/>
      <c r="C667" s="5"/>
      <c r="D667" s="5"/>
      <c r="E667" s="5"/>
      <c r="F667" s="5"/>
      <c r="G667" s="5"/>
      <c r="H667" s="46"/>
      <c r="I667" s="147"/>
      <c r="J667" s="148"/>
      <c r="K667" s="148"/>
      <c r="L667" s="459" t="s">
        <v>938</v>
      </c>
      <c r="M667" s="461"/>
      <c r="N667" s="197">
        <f>O667+P667</f>
        <v>0</v>
      </c>
      <c r="O667" s="197">
        <f>SUM(O668)</f>
        <v>0</v>
      </c>
      <c r="P667" s="197">
        <f>SUM(P668)</f>
        <v>0</v>
      </c>
      <c r="Q667" s="161"/>
      <c r="R667" s="161"/>
      <c r="S667" s="438"/>
      <c r="T667" s="161"/>
      <c r="U667" s="161"/>
      <c r="V667" s="161"/>
    </row>
    <row r="668" spans="1:22" ht="27.6" customHeight="1">
      <c r="A668" s="5"/>
      <c r="B668" s="5"/>
      <c r="C668" s="5"/>
      <c r="D668" s="5"/>
      <c r="E668" s="5"/>
      <c r="F668" s="5"/>
      <c r="G668" s="5"/>
      <c r="H668" s="177"/>
      <c r="I668" s="194"/>
      <c r="J668" s="201"/>
      <c r="K668" s="202"/>
      <c r="L668" s="32" t="s">
        <v>940</v>
      </c>
      <c r="M668" s="48" t="s">
        <v>939</v>
      </c>
      <c r="N668" s="183">
        <f t="shared" ref="N668" si="147">O668+P668</f>
        <v>0</v>
      </c>
      <c r="O668" s="402"/>
      <c r="P668" s="402">
        <v>0</v>
      </c>
      <c r="Q668" s="161"/>
      <c r="R668" s="161"/>
      <c r="S668" s="438"/>
      <c r="T668" s="161"/>
      <c r="U668" s="161"/>
      <c r="V668" s="161"/>
    </row>
    <row r="669" spans="1:22" ht="16.2">
      <c r="A669" s="5"/>
      <c r="B669" s="5"/>
      <c r="C669" s="5"/>
      <c r="D669" s="5"/>
      <c r="E669" s="5"/>
      <c r="F669" s="5"/>
      <c r="G669" s="5"/>
      <c r="H669" s="180">
        <v>3000</v>
      </c>
      <c r="I669" s="212" t="s">
        <v>189</v>
      </c>
      <c r="J669" s="213">
        <v>0</v>
      </c>
      <c r="K669" s="213">
        <v>0</v>
      </c>
      <c r="L669" s="162" t="s">
        <v>343</v>
      </c>
      <c r="M669" s="174"/>
      <c r="N669" s="163">
        <f>+N671+N677+N698+N751</f>
        <v>0</v>
      </c>
      <c r="O669" s="163">
        <f>+O671+O677+O698+O751</f>
        <v>0</v>
      </c>
      <c r="P669" s="163">
        <f>+P671+P677+P698+P751</f>
        <v>0</v>
      </c>
      <c r="Q669" s="161"/>
      <c r="R669" s="161"/>
      <c r="S669" s="438"/>
      <c r="T669" s="161"/>
      <c r="U669" s="161"/>
      <c r="V669" s="161"/>
    </row>
    <row r="670" spans="1:22" ht="16.2">
      <c r="H670" s="25"/>
      <c r="I670" s="18"/>
      <c r="J670" s="19"/>
      <c r="K670" s="19"/>
      <c r="L670" s="30" t="s">
        <v>108</v>
      </c>
      <c r="M670" s="31"/>
      <c r="N670" s="190"/>
      <c r="O670" s="190"/>
      <c r="P670" s="190"/>
      <c r="Q670" s="161"/>
      <c r="R670" s="161"/>
      <c r="S670" s="438"/>
      <c r="T670" s="161"/>
      <c r="U670" s="161"/>
      <c r="V670" s="161"/>
    </row>
    <row r="671" spans="1:22" ht="16.2">
      <c r="A671" s="5"/>
      <c r="B671" s="5"/>
      <c r="C671" s="5"/>
      <c r="D671" s="5"/>
      <c r="E671" s="5"/>
      <c r="F671" s="5"/>
      <c r="G671" s="5"/>
      <c r="H671" s="165">
        <v>3030</v>
      </c>
      <c r="I671" s="166" t="s">
        <v>189</v>
      </c>
      <c r="J671" s="167">
        <v>3</v>
      </c>
      <c r="K671" s="167">
        <v>0</v>
      </c>
      <c r="L671" s="168" t="s">
        <v>773</v>
      </c>
      <c r="M671" s="176"/>
      <c r="N671" s="188">
        <f>+N673</f>
        <v>0</v>
      </c>
      <c r="O671" s="188">
        <f>+O673</f>
        <v>0</v>
      </c>
      <c r="P671" s="188">
        <f>+P673</f>
        <v>0</v>
      </c>
      <c r="Q671" s="161"/>
      <c r="R671" s="161"/>
      <c r="S671" s="438"/>
      <c r="T671" s="161"/>
      <c r="U671" s="161"/>
      <c r="V671" s="161"/>
    </row>
    <row r="672" spans="1:22" ht="16.2">
      <c r="H672" s="25"/>
      <c r="I672" s="18"/>
      <c r="J672" s="19"/>
      <c r="K672" s="19"/>
      <c r="L672" s="30" t="s">
        <v>110</v>
      </c>
      <c r="M672" s="31"/>
      <c r="N672" s="190"/>
      <c r="O672" s="190"/>
      <c r="P672" s="190"/>
      <c r="Q672" s="161"/>
      <c r="R672" s="161"/>
      <c r="S672" s="438"/>
      <c r="T672" s="161"/>
      <c r="U672" s="161"/>
      <c r="V672" s="161"/>
    </row>
    <row r="673" spans="1:22" ht="16.2">
      <c r="A673" s="5"/>
      <c r="B673" s="5"/>
      <c r="C673" s="5"/>
      <c r="D673" s="5"/>
      <c r="E673" s="5"/>
      <c r="F673" s="5"/>
      <c r="G673" s="5"/>
      <c r="H673" s="151">
        <v>3031</v>
      </c>
      <c r="I673" s="152" t="s">
        <v>189</v>
      </c>
      <c r="J673" s="153">
        <v>3</v>
      </c>
      <c r="K673" s="153">
        <v>1</v>
      </c>
      <c r="L673" s="154" t="s">
        <v>773</v>
      </c>
      <c r="M673" s="155"/>
      <c r="N673" s="192">
        <f>+N675</f>
        <v>0</v>
      </c>
      <c r="O673" s="192">
        <f>+O675</f>
        <v>0</v>
      </c>
      <c r="P673" s="192">
        <f>+P675</f>
        <v>0</v>
      </c>
      <c r="Q673" s="161"/>
      <c r="R673" s="161"/>
      <c r="S673" s="438"/>
      <c r="T673" s="161"/>
      <c r="U673" s="161"/>
      <c r="V673" s="161"/>
    </row>
    <row r="674" spans="1:22" ht="16.2">
      <c r="A674" s="5"/>
      <c r="B674" s="5"/>
      <c r="C674" s="5"/>
      <c r="D674" s="5"/>
      <c r="E674" s="5"/>
      <c r="F674" s="5"/>
      <c r="G674" s="5"/>
      <c r="H674" s="396"/>
      <c r="I674" s="424"/>
      <c r="J674" s="428"/>
      <c r="K674" s="428"/>
      <c r="L674" s="30" t="s">
        <v>108</v>
      </c>
      <c r="M674" s="429"/>
      <c r="N674" s="190"/>
      <c r="O674" s="190"/>
      <c r="P674" s="190"/>
      <c r="Q674" s="161"/>
      <c r="R674" s="161"/>
      <c r="S674" s="438"/>
      <c r="T674" s="161"/>
      <c r="U674" s="161"/>
      <c r="V674" s="161"/>
    </row>
    <row r="675" spans="1:22" ht="27.6">
      <c r="H675" s="45"/>
      <c r="I675" s="147"/>
      <c r="J675" s="148"/>
      <c r="K675" s="148"/>
      <c r="L675" s="27" t="s">
        <v>774</v>
      </c>
      <c r="M675" s="28"/>
      <c r="N675" s="197">
        <f>O675+P675</f>
        <v>0</v>
      </c>
      <c r="O675" s="197">
        <f>SUM(O676)</f>
        <v>0</v>
      </c>
      <c r="P675" s="197">
        <f>SUM(P676)</f>
        <v>0</v>
      </c>
      <c r="Q675" s="161"/>
      <c r="R675" s="161"/>
      <c r="S675" s="438"/>
      <c r="T675" s="161"/>
      <c r="U675" s="161"/>
      <c r="V675" s="161"/>
    </row>
    <row r="676" spans="1:22" ht="16.2">
      <c r="A676" s="5"/>
      <c r="B676" s="5"/>
      <c r="C676" s="5"/>
      <c r="D676" s="5"/>
      <c r="E676" s="5"/>
      <c r="F676" s="5"/>
      <c r="G676" s="5"/>
      <c r="H676" s="17"/>
      <c r="I676" s="25"/>
      <c r="J676" s="26"/>
      <c r="K676" s="26"/>
      <c r="L676" s="29" t="s">
        <v>125</v>
      </c>
      <c r="M676" s="13">
        <v>4239</v>
      </c>
      <c r="N676" s="183">
        <f t="shared" ref="N676" si="148">O676+P676</f>
        <v>0</v>
      </c>
      <c r="O676" s="183"/>
      <c r="P676" s="183"/>
      <c r="Q676" s="161"/>
      <c r="R676" s="161"/>
      <c r="S676" s="438"/>
      <c r="T676" s="161"/>
      <c r="U676" s="161"/>
      <c r="V676" s="161"/>
    </row>
    <row r="677" spans="1:22" ht="16.2">
      <c r="H677" s="165">
        <v>3040</v>
      </c>
      <c r="I677" s="166" t="s">
        <v>189</v>
      </c>
      <c r="J677" s="167">
        <v>4</v>
      </c>
      <c r="K677" s="167">
        <v>0</v>
      </c>
      <c r="L677" s="168" t="s">
        <v>775</v>
      </c>
      <c r="M677" s="176"/>
      <c r="N677" s="188">
        <f>+N679</f>
        <v>0</v>
      </c>
      <c r="O677" s="188">
        <f>+O679</f>
        <v>0</v>
      </c>
      <c r="P677" s="188">
        <f>+P679</f>
        <v>0</v>
      </c>
      <c r="Q677" s="161"/>
      <c r="R677" s="161"/>
      <c r="S677" s="438"/>
      <c r="T677" s="161"/>
      <c r="U677" s="161"/>
      <c r="V677" s="161"/>
    </row>
    <row r="678" spans="1:22" ht="16.2">
      <c r="A678" s="5"/>
      <c r="B678" s="5"/>
      <c r="C678" s="5"/>
      <c r="D678" s="5"/>
      <c r="E678" s="5"/>
      <c r="F678" s="5"/>
      <c r="G678" s="5"/>
      <c r="H678" s="25"/>
      <c r="I678" s="18"/>
      <c r="J678" s="19"/>
      <c r="K678" s="19"/>
      <c r="L678" s="30" t="s">
        <v>110</v>
      </c>
      <c r="M678" s="31"/>
      <c r="N678" s="190"/>
      <c r="O678" s="190"/>
      <c r="P678" s="190"/>
      <c r="Q678" s="161"/>
      <c r="R678" s="161"/>
      <c r="S678" s="438"/>
      <c r="T678" s="161"/>
      <c r="U678" s="161"/>
      <c r="V678" s="161"/>
    </row>
    <row r="679" spans="1:22" ht="16.2">
      <c r="H679" s="151">
        <v>3041</v>
      </c>
      <c r="I679" s="152" t="s">
        <v>189</v>
      </c>
      <c r="J679" s="153">
        <v>4</v>
      </c>
      <c r="K679" s="153">
        <v>1</v>
      </c>
      <c r="L679" s="154" t="s">
        <v>775</v>
      </c>
      <c r="M679" s="155"/>
      <c r="N679" s="192">
        <f>+N681+N689+N692+N695</f>
        <v>0</v>
      </c>
      <c r="O679" s="192">
        <f t="shared" ref="O679:P679" si="149">+O681+O689+O692+O695</f>
        <v>0</v>
      </c>
      <c r="P679" s="192">
        <f t="shared" si="149"/>
        <v>0</v>
      </c>
      <c r="Q679" s="161"/>
      <c r="R679" s="161"/>
      <c r="S679" s="438"/>
      <c r="T679" s="161"/>
      <c r="U679" s="161"/>
      <c r="V679" s="161"/>
    </row>
    <row r="680" spans="1:22" ht="16.2">
      <c r="A680" s="5"/>
      <c r="B680" s="5"/>
      <c r="C680" s="5"/>
      <c r="D680" s="5"/>
      <c r="E680" s="5"/>
      <c r="F680" s="5"/>
      <c r="G680" s="5"/>
      <c r="H680" s="396"/>
      <c r="I680" s="424"/>
      <c r="J680" s="428"/>
      <c r="K680" s="428"/>
      <c r="L680" s="30" t="s">
        <v>108</v>
      </c>
      <c r="M680" s="429"/>
      <c r="N680" s="190"/>
      <c r="O680" s="190"/>
      <c r="P680" s="190"/>
      <c r="Q680" s="161"/>
      <c r="R680" s="161"/>
      <c r="S680" s="438"/>
      <c r="T680" s="161"/>
      <c r="U680" s="161"/>
      <c r="V680" s="161"/>
    </row>
    <row r="681" spans="1:22" ht="28.5" customHeight="1">
      <c r="H681" s="45"/>
      <c r="I681" s="147"/>
      <c r="J681" s="148"/>
      <c r="K681" s="148"/>
      <c r="L681" s="27" t="s">
        <v>776</v>
      </c>
      <c r="M681" s="28"/>
      <c r="N681" s="197">
        <f>O681+P681</f>
        <v>0</v>
      </c>
      <c r="O681" s="197">
        <f>SUM(O682:O688)</f>
        <v>0</v>
      </c>
      <c r="P681" s="197">
        <f>SUM(P682:P688)</f>
        <v>0</v>
      </c>
      <c r="Q681" s="161"/>
      <c r="R681" s="161"/>
      <c r="S681" s="438"/>
      <c r="T681" s="161"/>
      <c r="U681" s="161"/>
      <c r="V681" s="161"/>
    </row>
    <row r="682" spans="1:22" ht="16.2">
      <c r="A682" s="5"/>
      <c r="B682" s="5"/>
      <c r="C682" s="5"/>
      <c r="D682" s="5"/>
      <c r="E682" s="5"/>
      <c r="F682" s="5"/>
      <c r="G682" s="5"/>
      <c r="H682" s="17"/>
      <c r="I682" s="25"/>
      <c r="J682" s="26"/>
      <c r="K682" s="26"/>
      <c r="L682" s="29" t="s">
        <v>118</v>
      </c>
      <c r="M682" s="13">
        <v>4216</v>
      </c>
      <c r="N682" s="183">
        <f t="shared" ref="N682:N691" si="150">O682+P682</f>
        <v>0</v>
      </c>
      <c r="O682" s="183"/>
      <c r="P682" s="183"/>
      <c r="Q682" s="161"/>
      <c r="R682" s="161"/>
      <c r="S682" s="438"/>
      <c r="T682" s="161"/>
      <c r="U682" s="161"/>
      <c r="V682" s="161"/>
    </row>
    <row r="683" spans="1:22" ht="26.4">
      <c r="A683" s="5"/>
      <c r="B683" s="5"/>
      <c r="C683" s="5"/>
      <c r="D683" s="5"/>
      <c r="E683" s="5"/>
      <c r="F683" s="5"/>
      <c r="G683" s="5"/>
      <c r="H683" s="17"/>
      <c r="I683" s="25"/>
      <c r="J683" s="26"/>
      <c r="K683" s="26"/>
      <c r="L683" s="36" t="s">
        <v>394</v>
      </c>
      <c r="M683" s="13">
        <v>4233</v>
      </c>
      <c r="N683" s="183">
        <f t="shared" si="150"/>
        <v>0</v>
      </c>
      <c r="O683" s="183"/>
      <c r="P683" s="183"/>
      <c r="Q683" s="161"/>
      <c r="R683" s="161"/>
      <c r="S683" s="438"/>
      <c r="T683" s="161"/>
      <c r="U683" s="161"/>
      <c r="V683" s="161"/>
    </row>
    <row r="684" spans="1:22" ht="16.2">
      <c r="A684" s="5"/>
      <c r="B684" s="5"/>
      <c r="C684" s="5"/>
      <c r="D684" s="5"/>
      <c r="E684" s="5"/>
      <c r="F684" s="5"/>
      <c r="G684" s="5"/>
      <c r="H684" s="17"/>
      <c r="I684" s="25"/>
      <c r="J684" s="26"/>
      <c r="K684" s="26"/>
      <c r="L684" s="29" t="s">
        <v>122</v>
      </c>
      <c r="M684" s="12">
        <v>4234</v>
      </c>
      <c r="N684" s="183"/>
      <c r="O684" s="183"/>
      <c r="P684" s="183"/>
      <c r="Q684" s="161"/>
      <c r="R684" s="161"/>
      <c r="S684" s="438"/>
      <c r="T684" s="161"/>
      <c r="U684" s="161"/>
      <c r="V684" s="161"/>
    </row>
    <row r="685" spans="1:22" ht="16.2">
      <c r="A685" s="5"/>
      <c r="B685" s="5"/>
      <c r="C685" s="5"/>
      <c r="D685" s="5"/>
      <c r="E685" s="5"/>
      <c r="F685" s="5"/>
      <c r="G685" s="5"/>
      <c r="H685" s="17"/>
      <c r="I685" s="25"/>
      <c r="J685" s="26"/>
      <c r="K685" s="26"/>
      <c r="L685" s="29" t="s">
        <v>125</v>
      </c>
      <c r="M685" s="44">
        <v>4239</v>
      </c>
      <c r="N685" s="183"/>
      <c r="O685" s="183"/>
      <c r="P685" s="183"/>
      <c r="Q685" s="161"/>
      <c r="R685" s="161"/>
      <c r="S685" s="438"/>
      <c r="T685" s="161"/>
      <c r="U685" s="161"/>
      <c r="V685" s="161"/>
    </row>
    <row r="686" spans="1:22" ht="16.2">
      <c r="A686" s="5"/>
      <c r="B686" s="5"/>
      <c r="C686" s="5"/>
      <c r="D686" s="5"/>
      <c r="E686" s="5"/>
      <c r="F686" s="5"/>
      <c r="G686" s="5"/>
      <c r="H686" s="17"/>
      <c r="I686" s="25"/>
      <c r="J686" s="26"/>
      <c r="K686" s="26"/>
      <c r="L686" s="29" t="s">
        <v>901</v>
      </c>
      <c r="M686" s="12" t="s">
        <v>902</v>
      </c>
      <c r="N686" s="183"/>
      <c r="O686" s="183"/>
      <c r="P686" s="183"/>
      <c r="Q686" s="161"/>
      <c r="R686" s="161"/>
      <c r="S686" s="438"/>
      <c r="T686" s="161"/>
      <c r="U686" s="161"/>
      <c r="V686" s="161"/>
    </row>
    <row r="687" spans="1:22" ht="16.2">
      <c r="A687" s="5"/>
      <c r="B687" s="5"/>
      <c r="C687" s="5"/>
      <c r="D687" s="5"/>
      <c r="E687" s="5"/>
      <c r="F687" s="5"/>
      <c r="G687" s="5"/>
      <c r="H687" s="17"/>
      <c r="I687" s="25"/>
      <c r="J687" s="26"/>
      <c r="K687" s="26"/>
      <c r="L687" s="29" t="s">
        <v>130</v>
      </c>
      <c r="M687" s="13">
        <v>4267</v>
      </c>
      <c r="N687" s="183"/>
      <c r="O687" s="183"/>
      <c r="P687" s="183"/>
      <c r="Q687" s="161"/>
      <c r="R687" s="161"/>
      <c r="S687" s="438"/>
      <c r="T687" s="161"/>
      <c r="U687" s="161"/>
      <c r="V687" s="161"/>
    </row>
    <row r="688" spans="1:22" ht="16.2">
      <c r="A688" s="5"/>
      <c r="B688" s="5"/>
      <c r="C688" s="5"/>
      <c r="D688" s="5"/>
      <c r="E688" s="5"/>
      <c r="F688" s="5"/>
      <c r="G688" s="5"/>
      <c r="H688" s="17"/>
      <c r="I688" s="25"/>
      <c r="J688" s="26"/>
      <c r="K688" s="26"/>
      <c r="L688" s="433" t="s">
        <v>903</v>
      </c>
      <c r="M688" s="468" t="s">
        <v>904</v>
      </c>
      <c r="N688" s="183">
        <f t="shared" si="150"/>
        <v>0</v>
      </c>
      <c r="O688" s="183"/>
      <c r="P688" s="183"/>
      <c r="Q688" s="161"/>
      <c r="R688" s="161"/>
      <c r="S688" s="438"/>
      <c r="T688" s="161"/>
      <c r="U688" s="161"/>
      <c r="V688" s="161"/>
    </row>
    <row r="689" spans="1:22" ht="30.75" customHeight="1">
      <c r="H689" s="45"/>
      <c r="I689" s="147"/>
      <c r="J689" s="148"/>
      <c r="K689" s="148"/>
      <c r="L689" s="459" t="s">
        <v>847</v>
      </c>
      <c r="M689" s="461"/>
      <c r="N689" s="197">
        <f>O689+P689</f>
        <v>0</v>
      </c>
      <c r="O689" s="197">
        <f>SUM(O690:O691)</f>
        <v>0</v>
      </c>
      <c r="P689" s="197">
        <f>SUM(P690:P691)</f>
        <v>0</v>
      </c>
      <c r="Q689" s="161"/>
      <c r="R689" s="161"/>
      <c r="S689" s="438"/>
      <c r="T689" s="161"/>
      <c r="U689" s="161"/>
      <c r="V689" s="161"/>
    </row>
    <row r="690" spans="1:22" ht="16.2">
      <c r="A690" s="5"/>
      <c r="B690" s="5"/>
      <c r="C690" s="5"/>
      <c r="D690" s="5"/>
      <c r="E690" s="5"/>
      <c r="F690" s="5"/>
      <c r="G690" s="5"/>
      <c r="H690" s="17"/>
      <c r="I690" s="25"/>
      <c r="J690" s="26"/>
      <c r="K690" s="26"/>
      <c r="L690" s="29" t="s">
        <v>125</v>
      </c>
      <c r="M690" s="44">
        <v>4239</v>
      </c>
      <c r="N690" s="183">
        <f t="shared" si="150"/>
        <v>0</v>
      </c>
      <c r="O690" s="183"/>
      <c r="P690" s="183"/>
      <c r="Q690" s="161"/>
      <c r="R690" s="161"/>
      <c r="S690" s="438"/>
      <c r="T690" s="161"/>
      <c r="U690" s="161"/>
      <c r="V690" s="161"/>
    </row>
    <row r="691" spans="1:22" ht="16.2">
      <c r="H691" s="17"/>
      <c r="I691" s="25"/>
      <c r="J691" s="26"/>
      <c r="K691" s="26"/>
      <c r="L691" s="30" t="s">
        <v>134</v>
      </c>
      <c r="M691" s="31">
        <v>4861</v>
      </c>
      <c r="N691" s="183">
        <f t="shared" si="150"/>
        <v>0</v>
      </c>
      <c r="O691" s="183"/>
      <c r="P691" s="183"/>
      <c r="Q691" s="161"/>
      <c r="R691" s="161"/>
      <c r="S691" s="438"/>
      <c r="T691" s="161"/>
      <c r="U691" s="161"/>
      <c r="V691" s="161"/>
    </row>
    <row r="692" spans="1:22" ht="54" customHeight="1">
      <c r="H692" s="45"/>
      <c r="I692" s="147"/>
      <c r="J692" s="148"/>
      <c r="K692" s="148"/>
      <c r="L692" s="459" t="s">
        <v>848</v>
      </c>
      <c r="M692" s="461"/>
      <c r="N692" s="197">
        <f>SUM(N693:N694)</f>
        <v>0</v>
      </c>
      <c r="O692" s="197">
        <f t="shared" ref="O692:P692" si="151">SUM(O693:O694)</f>
        <v>0</v>
      </c>
      <c r="P692" s="197">
        <f t="shared" si="151"/>
        <v>0</v>
      </c>
      <c r="Q692" s="161"/>
      <c r="R692" s="161"/>
      <c r="S692" s="438"/>
      <c r="T692" s="161"/>
      <c r="U692" s="161"/>
      <c r="V692" s="161"/>
    </row>
    <row r="693" spans="1:22" ht="16.2">
      <c r="H693" s="17"/>
      <c r="I693" s="25"/>
      <c r="J693" s="26"/>
      <c r="K693" s="26"/>
      <c r="L693" s="29" t="s">
        <v>123</v>
      </c>
      <c r="M693" s="12">
        <v>4235</v>
      </c>
      <c r="N693" s="183">
        <f t="shared" ref="N693:N694" si="152">O693+P693</f>
        <v>0</v>
      </c>
      <c r="O693" s="183"/>
      <c r="P693" s="183"/>
      <c r="Q693" s="161"/>
      <c r="R693" s="161"/>
      <c r="S693" s="438"/>
      <c r="T693" s="161"/>
      <c r="U693" s="161"/>
      <c r="V693" s="161"/>
    </row>
    <row r="694" spans="1:22" ht="16.2">
      <c r="H694" s="17"/>
      <c r="I694" s="25"/>
      <c r="J694" s="26"/>
      <c r="K694" s="26"/>
      <c r="L694" s="30" t="s">
        <v>134</v>
      </c>
      <c r="M694" s="31">
        <v>4861</v>
      </c>
      <c r="N694" s="183">
        <f t="shared" si="152"/>
        <v>0</v>
      </c>
      <c r="O694" s="183"/>
      <c r="P694" s="183"/>
      <c r="Q694" s="161"/>
      <c r="R694" s="161"/>
      <c r="S694" s="438"/>
      <c r="T694" s="161"/>
      <c r="U694" s="161"/>
      <c r="V694" s="161"/>
    </row>
    <row r="695" spans="1:22" ht="45" customHeight="1">
      <c r="H695" s="45"/>
      <c r="I695" s="147"/>
      <c r="J695" s="148"/>
      <c r="K695" s="148"/>
      <c r="L695" s="459" t="s">
        <v>849</v>
      </c>
      <c r="M695" s="461"/>
      <c r="N695" s="197">
        <f>SUM(N696:N697)</f>
        <v>0</v>
      </c>
      <c r="O695" s="197">
        <f t="shared" ref="O695:P695" si="153">SUM(O696:O697)</f>
        <v>0</v>
      </c>
      <c r="P695" s="197">
        <f t="shared" si="153"/>
        <v>0</v>
      </c>
      <c r="Q695" s="161"/>
      <c r="R695" s="161"/>
      <c r="S695" s="438"/>
      <c r="T695" s="161"/>
      <c r="U695" s="161"/>
      <c r="V695" s="161"/>
    </row>
    <row r="696" spans="1:22" ht="16.2">
      <c r="H696" s="17"/>
      <c r="I696" s="25"/>
      <c r="J696" s="26"/>
      <c r="K696" s="26"/>
      <c r="L696" s="462" t="s">
        <v>123</v>
      </c>
      <c r="M696" s="463">
        <v>4235</v>
      </c>
      <c r="N696" s="183">
        <f t="shared" ref="N696:N697" si="154">O696+P696</f>
        <v>0</v>
      </c>
      <c r="O696" s="183"/>
      <c r="P696" s="183"/>
      <c r="Q696" s="161"/>
      <c r="R696" s="161"/>
      <c r="S696" s="438"/>
      <c r="T696" s="161"/>
      <c r="U696" s="161"/>
      <c r="V696" s="161"/>
    </row>
    <row r="697" spans="1:22" ht="16.2">
      <c r="H697" s="17"/>
      <c r="I697" s="25"/>
      <c r="J697" s="26"/>
      <c r="K697" s="26"/>
      <c r="L697" s="433" t="s">
        <v>125</v>
      </c>
      <c r="M697" s="464">
        <v>4239</v>
      </c>
      <c r="N697" s="183">
        <f t="shared" si="154"/>
        <v>0</v>
      </c>
      <c r="O697" s="183"/>
      <c r="P697" s="183"/>
      <c r="Q697" s="161"/>
      <c r="R697" s="161"/>
      <c r="S697" s="438"/>
      <c r="T697" s="161"/>
      <c r="U697" s="161"/>
      <c r="V697" s="161"/>
    </row>
    <row r="698" spans="1:22" ht="27.6">
      <c r="A698" s="5"/>
      <c r="B698" s="5"/>
      <c r="C698" s="5"/>
      <c r="D698" s="5"/>
      <c r="E698" s="5"/>
      <c r="F698" s="5"/>
      <c r="G698" s="5"/>
      <c r="H698" s="165">
        <v>3070</v>
      </c>
      <c r="I698" s="166" t="s">
        <v>189</v>
      </c>
      <c r="J698" s="167">
        <v>7</v>
      </c>
      <c r="K698" s="167">
        <v>0</v>
      </c>
      <c r="L698" s="168" t="s">
        <v>344</v>
      </c>
      <c r="M698" s="176"/>
      <c r="N698" s="188">
        <f>+N700</f>
        <v>0</v>
      </c>
      <c r="O698" s="188">
        <f>+O700</f>
        <v>0</v>
      </c>
      <c r="P698" s="188">
        <f>+P700</f>
        <v>0</v>
      </c>
      <c r="Q698" s="161"/>
      <c r="R698" s="161"/>
      <c r="S698" s="438"/>
      <c r="T698" s="161"/>
      <c r="U698" s="161"/>
      <c r="V698" s="161"/>
    </row>
    <row r="699" spans="1:22" ht="16.2">
      <c r="A699" s="5"/>
      <c r="B699" s="5"/>
      <c r="C699" s="5"/>
      <c r="D699" s="5"/>
      <c r="E699" s="5"/>
      <c r="F699" s="5"/>
      <c r="G699" s="5"/>
      <c r="H699" s="25"/>
      <c r="I699" s="18"/>
      <c r="J699" s="19"/>
      <c r="K699" s="19"/>
      <c r="L699" s="30" t="s">
        <v>110</v>
      </c>
      <c r="M699" s="31"/>
      <c r="N699" s="190"/>
      <c r="O699" s="190"/>
      <c r="P699" s="190"/>
      <c r="Q699" s="161"/>
      <c r="R699" s="161"/>
      <c r="S699" s="438"/>
      <c r="T699" s="161"/>
      <c r="U699" s="161"/>
      <c r="V699" s="161"/>
    </row>
    <row r="700" spans="1:22" ht="26.4">
      <c r="A700" s="5"/>
      <c r="B700" s="5"/>
      <c r="C700" s="5"/>
      <c r="D700" s="5"/>
      <c r="E700" s="5"/>
      <c r="F700" s="5"/>
      <c r="G700" s="5"/>
      <c r="H700" s="151">
        <v>3071</v>
      </c>
      <c r="I700" s="152" t="s">
        <v>189</v>
      </c>
      <c r="J700" s="153">
        <v>7</v>
      </c>
      <c r="K700" s="153">
        <v>1</v>
      </c>
      <c r="L700" s="154" t="s">
        <v>344</v>
      </c>
      <c r="M700" s="155"/>
      <c r="N700" s="192">
        <f>+N702+N710+N716+N718+N724+N731+N735+N743+N749</f>
        <v>0</v>
      </c>
      <c r="O700" s="192">
        <f t="shared" ref="O700:P700" si="155">+O702+O710+O716+O718+O724+O731+O735+O743+O749</f>
        <v>0</v>
      </c>
      <c r="P700" s="192">
        <f t="shared" si="155"/>
        <v>0</v>
      </c>
      <c r="Q700" s="161"/>
      <c r="R700" s="161"/>
      <c r="S700" s="438"/>
      <c r="T700" s="161"/>
      <c r="U700" s="161"/>
      <c r="V700" s="161"/>
    </row>
    <row r="701" spans="1:22" ht="16.2">
      <c r="H701" s="25"/>
      <c r="I701" s="25"/>
      <c r="J701" s="26"/>
      <c r="K701" s="26"/>
      <c r="L701" s="30" t="s">
        <v>108</v>
      </c>
      <c r="M701" s="31"/>
      <c r="N701" s="190"/>
      <c r="O701" s="190"/>
      <c r="P701" s="190"/>
      <c r="Q701" s="161"/>
      <c r="R701" s="161"/>
      <c r="S701" s="438"/>
      <c r="T701" s="161"/>
      <c r="U701" s="161"/>
      <c r="V701" s="161"/>
    </row>
    <row r="702" spans="1:22" ht="41.4">
      <c r="A702" s="5"/>
      <c r="B702" s="5"/>
      <c r="C702" s="5"/>
      <c r="D702" s="5"/>
      <c r="E702" s="5"/>
      <c r="F702" s="5"/>
      <c r="G702" s="5"/>
      <c r="H702" s="45"/>
      <c r="I702" s="147"/>
      <c r="J702" s="148"/>
      <c r="K702" s="148"/>
      <c r="L702" s="27" t="s">
        <v>905</v>
      </c>
      <c r="M702" s="28"/>
      <c r="N702" s="197">
        <f>O702+P702</f>
        <v>0</v>
      </c>
      <c r="O702" s="430">
        <f>SUM(O703:O709)</f>
        <v>0</v>
      </c>
      <c r="P702" s="430">
        <f>SUM(P703:P709)</f>
        <v>0</v>
      </c>
      <c r="Q702" s="161"/>
      <c r="R702" s="161"/>
      <c r="S702" s="438"/>
      <c r="T702" s="161"/>
      <c r="U702" s="161"/>
      <c r="V702" s="161"/>
    </row>
    <row r="703" spans="1:22" ht="16.8">
      <c r="H703" s="17"/>
      <c r="I703" s="25"/>
      <c r="J703" s="26"/>
      <c r="K703" s="26"/>
      <c r="L703" s="29" t="s">
        <v>116</v>
      </c>
      <c r="M703" s="13">
        <v>4214</v>
      </c>
      <c r="N703" s="183">
        <f t="shared" ref="N703:N744" si="156">O703+P703</f>
        <v>0</v>
      </c>
      <c r="O703" s="399">
        <v>0</v>
      </c>
      <c r="P703" s="399"/>
      <c r="Q703" s="161"/>
      <c r="R703" s="161"/>
      <c r="S703" s="438"/>
      <c r="T703" s="161"/>
      <c r="U703" s="161"/>
      <c r="V703" s="161"/>
    </row>
    <row r="704" spans="1:22" ht="26.4">
      <c r="A704" s="5"/>
      <c r="B704" s="5"/>
      <c r="C704" s="5"/>
      <c r="D704" s="5"/>
      <c r="E704" s="5"/>
      <c r="F704" s="5"/>
      <c r="G704" s="5"/>
      <c r="H704" s="17"/>
      <c r="I704" s="25"/>
      <c r="J704" s="26"/>
      <c r="K704" s="26"/>
      <c r="L704" s="30" t="s">
        <v>394</v>
      </c>
      <c r="M704" s="31">
        <v>4233</v>
      </c>
      <c r="N704" s="183">
        <f t="shared" si="156"/>
        <v>0</v>
      </c>
      <c r="O704" s="399"/>
      <c r="P704" s="399"/>
      <c r="Q704" s="161"/>
      <c r="R704" s="161"/>
      <c r="S704" s="438"/>
      <c r="T704" s="161"/>
      <c r="U704" s="161"/>
      <c r="V704" s="161"/>
    </row>
    <row r="705" spans="1:22" ht="16.8">
      <c r="H705" s="17"/>
      <c r="I705" s="25"/>
      <c r="J705" s="26"/>
      <c r="K705" s="26"/>
      <c r="L705" s="29" t="s">
        <v>123</v>
      </c>
      <c r="M705" s="12">
        <v>4235</v>
      </c>
      <c r="N705" s="183">
        <f t="shared" si="156"/>
        <v>0</v>
      </c>
      <c r="O705" s="399"/>
      <c r="P705" s="399"/>
      <c r="Q705" s="161"/>
      <c r="R705" s="161"/>
      <c r="S705" s="438"/>
      <c r="T705" s="161"/>
      <c r="U705" s="161"/>
      <c r="V705" s="161"/>
    </row>
    <row r="706" spans="1:22" ht="16.8">
      <c r="A706" s="5"/>
      <c r="B706" s="5"/>
      <c r="C706" s="5"/>
      <c r="D706" s="5"/>
      <c r="E706" s="5"/>
      <c r="F706" s="5"/>
      <c r="G706" s="5"/>
      <c r="H706" s="17"/>
      <c r="I706" s="25"/>
      <c r="J706" s="26"/>
      <c r="K706" s="26"/>
      <c r="L706" s="29" t="s">
        <v>125</v>
      </c>
      <c r="M706" s="44">
        <v>4239</v>
      </c>
      <c r="N706" s="183">
        <f t="shared" si="156"/>
        <v>0</v>
      </c>
      <c r="O706" s="399"/>
      <c r="P706" s="399"/>
      <c r="Q706" s="161"/>
      <c r="R706" s="161"/>
      <c r="S706" s="438"/>
      <c r="T706" s="161"/>
      <c r="U706" s="161"/>
      <c r="V706" s="161"/>
    </row>
    <row r="707" spans="1:22" ht="16.2">
      <c r="H707" s="17"/>
      <c r="I707" s="25"/>
      <c r="J707" s="26"/>
      <c r="K707" s="26"/>
      <c r="L707" s="29" t="s">
        <v>396</v>
      </c>
      <c r="M707" s="44">
        <v>4241</v>
      </c>
      <c r="N707" s="183">
        <f t="shared" si="156"/>
        <v>0</v>
      </c>
      <c r="O707" s="183"/>
      <c r="P707" s="183"/>
      <c r="Q707" s="161"/>
      <c r="R707" s="161"/>
      <c r="S707" s="438"/>
      <c r="T707" s="161"/>
      <c r="U707" s="161"/>
      <c r="V707" s="161"/>
    </row>
    <row r="708" spans="1:22" ht="16.2">
      <c r="A708" s="5"/>
      <c r="B708" s="5"/>
      <c r="C708" s="5"/>
      <c r="D708" s="5"/>
      <c r="E708" s="5"/>
      <c r="F708" s="5"/>
      <c r="G708" s="5"/>
      <c r="H708" s="17"/>
      <c r="I708" s="25"/>
      <c r="J708" s="26"/>
      <c r="K708" s="26"/>
      <c r="L708" s="30" t="s">
        <v>134</v>
      </c>
      <c r="M708" s="31">
        <v>4861</v>
      </c>
      <c r="N708" s="183">
        <f t="shared" si="156"/>
        <v>0</v>
      </c>
      <c r="O708" s="183"/>
      <c r="P708" s="183"/>
      <c r="Q708" s="161"/>
      <c r="R708" s="161"/>
      <c r="S708" s="438"/>
      <c r="T708" s="161"/>
      <c r="U708" s="161"/>
      <c r="V708" s="161"/>
    </row>
    <row r="709" spans="1:22" ht="16.8">
      <c r="H709" s="17"/>
      <c r="I709" s="25"/>
      <c r="J709" s="26"/>
      <c r="K709" s="26"/>
      <c r="L709" s="29" t="s">
        <v>136</v>
      </c>
      <c r="M709" s="12">
        <v>5122</v>
      </c>
      <c r="N709" s="183">
        <f t="shared" si="156"/>
        <v>0</v>
      </c>
      <c r="O709" s="399"/>
      <c r="P709" s="399"/>
      <c r="Q709" s="161"/>
      <c r="R709" s="161"/>
      <c r="S709" s="438"/>
      <c r="T709" s="161"/>
      <c r="U709" s="161"/>
      <c r="V709" s="161"/>
    </row>
    <row r="710" spans="1:22" ht="45.6" customHeight="1">
      <c r="A710" s="5"/>
      <c r="B710" s="5"/>
      <c r="C710" s="5"/>
      <c r="D710" s="5"/>
      <c r="E710" s="5"/>
      <c r="F710" s="5"/>
      <c r="G710" s="5"/>
      <c r="H710" s="45"/>
      <c r="I710" s="147"/>
      <c r="J710" s="148"/>
      <c r="K710" s="148"/>
      <c r="L710" s="27" t="s">
        <v>913</v>
      </c>
      <c r="M710" s="28"/>
      <c r="N710" s="197">
        <f>O710+P710</f>
        <v>0</v>
      </c>
      <c r="O710" s="197">
        <f>SUM(O711:O715)</f>
        <v>0</v>
      </c>
      <c r="P710" s="197">
        <f>SUM(P711:P715)</f>
        <v>0</v>
      </c>
      <c r="Q710" s="161"/>
      <c r="R710" s="161"/>
      <c r="S710" s="438"/>
      <c r="T710" s="161"/>
      <c r="U710" s="161"/>
      <c r="V710" s="161"/>
    </row>
    <row r="711" spans="1:22" ht="16.2">
      <c r="H711" s="17"/>
      <c r="I711" s="25"/>
      <c r="J711" s="26"/>
      <c r="K711" s="26"/>
      <c r="L711" s="29" t="s">
        <v>125</v>
      </c>
      <c r="M711" s="44">
        <v>4239</v>
      </c>
      <c r="N711" s="183">
        <f t="shared" si="156"/>
        <v>0</v>
      </c>
      <c r="O711" s="183"/>
      <c r="P711" s="183">
        <v>0</v>
      </c>
      <c r="Q711" s="161"/>
      <c r="R711" s="161"/>
      <c r="S711" s="438"/>
      <c r="T711" s="161"/>
      <c r="U711" s="161"/>
      <c r="V711" s="161"/>
    </row>
    <row r="712" spans="1:22" ht="27.6" customHeight="1">
      <c r="H712" s="17"/>
      <c r="I712" s="25"/>
      <c r="J712" s="26"/>
      <c r="K712" s="26"/>
      <c r="L712" s="30" t="s">
        <v>142</v>
      </c>
      <c r="M712" s="13">
        <v>4251</v>
      </c>
      <c r="N712" s="183">
        <f t="shared" si="156"/>
        <v>0</v>
      </c>
      <c r="O712" s="183"/>
      <c r="P712" s="183"/>
      <c r="Q712" s="161"/>
      <c r="R712" s="161"/>
      <c r="S712" s="438"/>
      <c r="T712" s="161"/>
      <c r="U712" s="161"/>
      <c r="V712" s="161"/>
    </row>
    <row r="713" spans="1:22" ht="16.2">
      <c r="A713" s="5"/>
      <c r="B713" s="5"/>
      <c r="C713" s="5"/>
      <c r="D713" s="5"/>
      <c r="E713" s="5"/>
      <c r="F713" s="5"/>
      <c r="G713" s="5"/>
      <c r="H713" s="17"/>
      <c r="I713" s="25"/>
      <c r="J713" s="26"/>
      <c r="K713" s="26"/>
      <c r="L713" s="29" t="s">
        <v>130</v>
      </c>
      <c r="M713" s="13">
        <v>4267</v>
      </c>
      <c r="N713" s="183">
        <f t="shared" si="156"/>
        <v>0</v>
      </c>
      <c r="O713" s="183"/>
      <c r="P713" s="183"/>
      <c r="Q713" s="161"/>
      <c r="R713" s="161"/>
      <c r="S713" s="438"/>
      <c r="T713" s="161"/>
      <c r="U713" s="161"/>
      <c r="V713" s="161"/>
    </row>
    <row r="714" spans="1:22" ht="16.2">
      <c r="A714" s="5"/>
      <c r="B714" s="5"/>
      <c r="C714" s="5"/>
      <c r="D714" s="5"/>
      <c r="E714" s="5"/>
      <c r="F714" s="5"/>
      <c r="G714" s="5"/>
      <c r="H714" s="17"/>
      <c r="I714" s="25"/>
      <c r="J714" s="26"/>
      <c r="K714" s="26"/>
      <c r="L714" s="32" t="s">
        <v>364</v>
      </c>
      <c r="M714" s="48">
        <v>4269</v>
      </c>
      <c r="N714" s="183">
        <f t="shared" ref="N714" si="157">O714+P714</f>
        <v>0</v>
      </c>
      <c r="O714" s="183"/>
      <c r="P714" s="183"/>
      <c r="Q714" s="161"/>
      <c r="R714" s="161"/>
      <c r="S714" s="438"/>
      <c r="T714" s="161"/>
      <c r="U714" s="161"/>
      <c r="V714" s="161"/>
    </row>
    <row r="715" spans="1:22" ht="16.2">
      <c r="H715" s="17"/>
      <c r="I715" s="25"/>
      <c r="J715" s="26"/>
      <c r="K715" s="26"/>
      <c r="L715" s="30" t="s">
        <v>134</v>
      </c>
      <c r="M715" s="31">
        <v>4861</v>
      </c>
      <c r="N715" s="183">
        <f t="shared" si="156"/>
        <v>0</v>
      </c>
      <c r="O715" s="183"/>
      <c r="P715" s="183"/>
      <c r="Q715" s="161"/>
      <c r="R715" s="161"/>
      <c r="S715" s="438"/>
      <c r="T715" s="161"/>
      <c r="U715" s="161"/>
      <c r="V715" s="161"/>
    </row>
    <row r="716" spans="1:22" ht="27.6">
      <c r="A716" s="5"/>
      <c r="B716" s="5"/>
      <c r="C716" s="5"/>
      <c r="D716" s="5"/>
      <c r="E716" s="5"/>
      <c r="F716" s="5"/>
      <c r="G716" s="5"/>
      <c r="H716" s="45"/>
      <c r="I716" s="147"/>
      <c r="J716" s="148"/>
      <c r="K716" s="148"/>
      <c r="L716" s="27" t="s">
        <v>778</v>
      </c>
      <c r="M716" s="28"/>
      <c r="N716" s="197">
        <f>O716+P716</f>
        <v>0</v>
      </c>
      <c r="O716" s="197">
        <f>SUM(O717)</f>
        <v>0</v>
      </c>
      <c r="P716" s="197">
        <f>SUM(P717)</f>
        <v>0</v>
      </c>
      <c r="Q716" s="161"/>
      <c r="R716" s="161"/>
      <c r="S716" s="438"/>
      <c r="T716" s="161"/>
      <c r="U716" s="161"/>
      <c r="V716" s="161"/>
    </row>
    <row r="717" spans="1:22" ht="26.4">
      <c r="H717" s="25"/>
      <c r="I717" s="25"/>
      <c r="J717" s="26"/>
      <c r="K717" s="26"/>
      <c r="L717" s="29" t="s">
        <v>219</v>
      </c>
      <c r="M717" s="12">
        <v>4819</v>
      </c>
      <c r="N717" s="183">
        <f t="shared" si="156"/>
        <v>0</v>
      </c>
      <c r="O717" s="405"/>
      <c r="P717" s="405"/>
      <c r="Q717" s="161"/>
      <c r="R717" s="161"/>
      <c r="S717" s="438"/>
      <c r="T717" s="161"/>
      <c r="U717" s="161"/>
      <c r="V717" s="161"/>
    </row>
    <row r="718" spans="1:22" ht="41.4">
      <c r="A718" s="5"/>
      <c r="B718" s="5"/>
      <c r="C718" s="5"/>
      <c r="D718" s="5"/>
      <c r="E718" s="5"/>
      <c r="F718" s="5"/>
      <c r="G718" s="5"/>
      <c r="H718" s="45"/>
      <c r="I718" s="147"/>
      <c r="J718" s="148"/>
      <c r="K718" s="148"/>
      <c r="L718" s="27" t="s">
        <v>779</v>
      </c>
      <c r="M718" s="28"/>
      <c r="N718" s="197">
        <f>O718+P718</f>
        <v>0</v>
      </c>
      <c r="O718" s="197">
        <f>SUM(O719:O723)</f>
        <v>0</v>
      </c>
      <c r="P718" s="197">
        <f>SUM(P719:P723)</f>
        <v>0</v>
      </c>
      <c r="Q718" s="161"/>
      <c r="R718" s="161"/>
      <c r="S718" s="438"/>
      <c r="T718" s="161"/>
      <c r="U718" s="161"/>
      <c r="V718" s="161"/>
    </row>
    <row r="719" spans="1:22" ht="16.2">
      <c r="H719" s="17"/>
      <c r="I719" s="25"/>
      <c r="J719" s="26"/>
      <c r="K719" s="26"/>
      <c r="L719" s="29" t="s">
        <v>118</v>
      </c>
      <c r="M719" s="13">
        <v>4216</v>
      </c>
      <c r="N719" s="183">
        <f t="shared" si="156"/>
        <v>0</v>
      </c>
      <c r="O719" s="183"/>
      <c r="P719" s="183"/>
      <c r="Q719" s="161"/>
      <c r="R719" s="161"/>
      <c r="S719" s="438"/>
      <c r="T719" s="161"/>
      <c r="U719" s="161"/>
      <c r="V719" s="161"/>
    </row>
    <row r="720" spans="1:22" ht="16.2">
      <c r="A720" s="5"/>
      <c r="B720" s="5"/>
      <c r="C720" s="5"/>
      <c r="D720" s="5"/>
      <c r="E720" s="5"/>
      <c r="F720" s="5"/>
      <c r="G720" s="5"/>
      <c r="H720" s="17"/>
      <c r="I720" s="25"/>
      <c r="J720" s="26"/>
      <c r="K720" s="26"/>
      <c r="L720" s="29" t="s">
        <v>125</v>
      </c>
      <c r="M720" s="44">
        <v>4239</v>
      </c>
      <c r="N720" s="183">
        <f t="shared" si="156"/>
        <v>0</v>
      </c>
      <c r="O720" s="183"/>
      <c r="P720" s="183"/>
      <c r="Q720" s="161"/>
      <c r="R720" s="161"/>
      <c r="S720" s="438"/>
      <c r="T720" s="161"/>
      <c r="U720" s="161"/>
      <c r="V720" s="161"/>
    </row>
    <row r="721" spans="1:22" ht="16.2">
      <c r="H721" s="17"/>
      <c r="I721" s="25"/>
      <c r="J721" s="26"/>
      <c r="K721" s="26"/>
      <c r="L721" s="29" t="s">
        <v>396</v>
      </c>
      <c r="M721" s="44">
        <v>4241</v>
      </c>
      <c r="N721" s="183">
        <f t="shared" si="156"/>
        <v>0</v>
      </c>
      <c r="O721" s="183"/>
      <c r="P721" s="183"/>
      <c r="Q721" s="161"/>
      <c r="R721" s="161"/>
      <c r="S721" s="438"/>
      <c r="T721" s="161"/>
      <c r="U721" s="161"/>
      <c r="V721" s="161"/>
    </row>
    <row r="722" spans="1:22" ht="26.4">
      <c r="H722" s="17"/>
      <c r="I722" s="25"/>
      <c r="J722" s="26"/>
      <c r="K722" s="26"/>
      <c r="L722" s="30" t="s">
        <v>142</v>
      </c>
      <c r="M722" s="13">
        <v>4251</v>
      </c>
      <c r="N722" s="183">
        <f t="shared" ref="N722" si="158">O722+P722</f>
        <v>0</v>
      </c>
      <c r="O722" s="183"/>
      <c r="P722" s="183"/>
      <c r="Q722" s="161"/>
      <c r="R722" s="161"/>
      <c r="S722" s="438"/>
      <c r="T722" s="161"/>
      <c r="U722" s="161"/>
      <c r="V722" s="161"/>
    </row>
    <row r="723" spans="1:22" ht="16.2">
      <c r="A723" s="5"/>
      <c r="B723" s="5"/>
      <c r="C723" s="5"/>
      <c r="D723" s="5"/>
      <c r="E723" s="5"/>
      <c r="F723" s="5"/>
      <c r="G723" s="5"/>
      <c r="H723" s="17"/>
      <c r="I723" s="25"/>
      <c r="J723" s="26"/>
      <c r="K723" s="26"/>
      <c r="L723" s="30" t="s">
        <v>134</v>
      </c>
      <c r="M723" s="31">
        <v>4861</v>
      </c>
      <c r="N723" s="183">
        <f t="shared" si="156"/>
        <v>0</v>
      </c>
      <c r="O723" s="183"/>
      <c r="P723" s="183"/>
      <c r="Q723" s="161"/>
      <c r="R723" s="161"/>
      <c r="S723" s="438"/>
      <c r="T723" s="161"/>
      <c r="U723" s="161"/>
      <c r="V723" s="161"/>
    </row>
    <row r="724" spans="1:22" ht="36.75" customHeight="1">
      <c r="A724" s="5"/>
      <c r="B724" s="5"/>
      <c r="C724" s="5"/>
      <c r="D724" s="5"/>
      <c r="E724" s="5"/>
      <c r="F724" s="5"/>
      <c r="G724" s="5"/>
      <c r="H724" s="45"/>
      <c r="I724" s="147"/>
      <c r="J724" s="148"/>
      <c r="K724" s="148"/>
      <c r="L724" s="27" t="s">
        <v>780</v>
      </c>
      <c r="M724" s="28"/>
      <c r="N724" s="197">
        <f>O724+P724</f>
        <v>0</v>
      </c>
      <c r="O724" s="197">
        <f>SUM(O725:O730)</f>
        <v>0</v>
      </c>
      <c r="P724" s="197">
        <f>SUM(P725:P730)</f>
        <v>0</v>
      </c>
      <c r="Q724" s="161"/>
      <c r="R724" s="161"/>
      <c r="S724" s="438"/>
      <c r="T724" s="161"/>
      <c r="U724" s="161"/>
      <c r="V724" s="161"/>
    </row>
    <row r="725" spans="1:22" ht="16.2">
      <c r="H725" s="17"/>
      <c r="I725" s="25"/>
      <c r="J725" s="26"/>
      <c r="K725" s="26"/>
      <c r="L725" s="29" t="s">
        <v>125</v>
      </c>
      <c r="M725" s="44">
        <v>4239</v>
      </c>
      <c r="N725" s="183">
        <f t="shared" si="156"/>
        <v>0</v>
      </c>
      <c r="O725" s="183"/>
      <c r="P725" s="183"/>
      <c r="Q725" s="161"/>
      <c r="R725" s="161"/>
      <c r="S725" s="438"/>
      <c r="T725" s="161"/>
      <c r="U725" s="161"/>
      <c r="V725" s="161"/>
    </row>
    <row r="726" spans="1:22" ht="16.2">
      <c r="A726" s="5"/>
      <c r="B726" s="5"/>
      <c r="C726" s="5"/>
      <c r="D726" s="5"/>
      <c r="E726" s="5"/>
      <c r="F726" s="5"/>
      <c r="G726" s="5"/>
      <c r="H726" s="17"/>
      <c r="I726" s="25"/>
      <c r="J726" s="26"/>
      <c r="K726" s="26"/>
      <c r="L726" s="29" t="s">
        <v>130</v>
      </c>
      <c r="M726" s="13">
        <v>4267</v>
      </c>
      <c r="N726" s="183">
        <f t="shared" si="156"/>
        <v>0</v>
      </c>
      <c r="O726" s="183"/>
      <c r="P726" s="183"/>
      <c r="Q726" s="161"/>
      <c r="R726" s="161"/>
      <c r="S726" s="438"/>
      <c r="T726" s="161"/>
      <c r="U726" s="161"/>
      <c r="V726" s="161"/>
    </row>
    <row r="727" spans="1:22" ht="16.2">
      <c r="A727" s="5"/>
      <c r="B727" s="5"/>
      <c r="C727" s="5"/>
      <c r="D727" s="5"/>
      <c r="E727" s="5"/>
      <c r="F727" s="5"/>
      <c r="G727" s="5"/>
      <c r="H727" s="17"/>
      <c r="I727" s="25"/>
      <c r="J727" s="26"/>
      <c r="K727" s="26"/>
      <c r="L727" s="32" t="s">
        <v>364</v>
      </c>
      <c r="M727" s="48">
        <v>4269</v>
      </c>
      <c r="N727" s="183">
        <f t="shared" si="156"/>
        <v>0</v>
      </c>
      <c r="O727" s="183"/>
      <c r="P727" s="183"/>
      <c r="Q727" s="161"/>
      <c r="R727" s="161"/>
      <c r="S727" s="438"/>
      <c r="T727" s="161"/>
      <c r="U727" s="161"/>
      <c r="V727" s="161"/>
    </row>
    <row r="728" spans="1:22" ht="16.2">
      <c r="H728" s="17"/>
      <c r="I728" s="25"/>
      <c r="J728" s="26"/>
      <c r="K728" s="26"/>
      <c r="L728" s="29" t="s">
        <v>348</v>
      </c>
      <c r="M728" s="12">
        <v>4729</v>
      </c>
      <c r="N728" s="183">
        <f t="shared" ref="N728" si="159">O728+P728</f>
        <v>0</v>
      </c>
      <c r="O728" s="183"/>
      <c r="P728" s="183"/>
      <c r="Q728" s="161"/>
      <c r="R728" s="161"/>
      <c r="S728" s="438"/>
      <c r="T728" s="161"/>
      <c r="U728" s="161"/>
      <c r="V728" s="161"/>
    </row>
    <row r="729" spans="1:22" ht="16.2">
      <c r="H729" s="17"/>
      <c r="I729" s="25"/>
      <c r="J729" s="26"/>
      <c r="K729" s="26"/>
      <c r="L729" s="30" t="s">
        <v>134</v>
      </c>
      <c r="M729" s="31">
        <v>4861</v>
      </c>
      <c r="N729" s="183">
        <f t="shared" si="156"/>
        <v>0</v>
      </c>
      <c r="O729" s="183"/>
      <c r="P729" s="183"/>
      <c r="Q729" s="161"/>
      <c r="R729" s="161"/>
      <c r="S729" s="438"/>
      <c r="T729" s="161"/>
      <c r="U729" s="161"/>
      <c r="V729" s="161"/>
    </row>
    <row r="730" spans="1:22" ht="16.2">
      <c r="A730" s="5"/>
      <c r="B730" s="5"/>
      <c r="C730" s="5"/>
      <c r="D730" s="5"/>
      <c r="E730" s="5"/>
      <c r="F730" s="5"/>
      <c r="G730" s="5"/>
      <c r="H730" s="17"/>
      <c r="I730" s="25"/>
      <c r="J730" s="26"/>
      <c r="K730" s="26"/>
      <c r="L730" s="30" t="s">
        <v>268</v>
      </c>
      <c r="M730" s="44">
        <v>5129</v>
      </c>
      <c r="N730" s="183">
        <f t="shared" ref="N730" si="160">O730+P730</f>
        <v>0</v>
      </c>
      <c r="O730" s="183"/>
      <c r="P730" s="183"/>
      <c r="Q730" s="161"/>
      <c r="R730" s="161"/>
      <c r="S730" s="438"/>
      <c r="T730" s="161"/>
      <c r="U730" s="161"/>
      <c r="V730" s="161"/>
    </row>
    <row r="731" spans="1:22" ht="27.6">
      <c r="H731" s="45"/>
      <c r="I731" s="147"/>
      <c r="J731" s="148"/>
      <c r="K731" s="148"/>
      <c r="L731" s="459" t="s">
        <v>850</v>
      </c>
      <c r="M731" s="28"/>
      <c r="N731" s="197">
        <f>O731+P731</f>
        <v>0</v>
      </c>
      <c r="O731" s="197">
        <f>SUM(O732:O734)</f>
        <v>0</v>
      </c>
      <c r="P731" s="197">
        <f>SUM(P732:P734)</f>
        <v>0</v>
      </c>
      <c r="Q731" s="161"/>
      <c r="R731" s="161"/>
      <c r="S731" s="438"/>
      <c r="T731" s="161"/>
      <c r="U731" s="161"/>
      <c r="V731" s="161"/>
    </row>
    <row r="732" spans="1:22" ht="16.2">
      <c r="A732" s="5"/>
      <c r="B732" s="5"/>
      <c r="C732" s="5"/>
      <c r="D732" s="5"/>
      <c r="E732" s="5"/>
      <c r="F732" s="5"/>
      <c r="G732" s="5"/>
      <c r="H732" s="17"/>
      <c r="I732" s="25"/>
      <c r="J732" s="26"/>
      <c r="K732" s="26"/>
      <c r="L732" s="29" t="s">
        <v>125</v>
      </c>
      <c r="M732" s="44">
        <v>4239</v>
      </c>
      <c r="N732" s="183">
        <f t="shared" si="156"/>
        <v>0</v>
      </c>
      <c r="O732" s="183"/>
      <c r="P732" s="183"/>
      <c r="Q732" s="161"/>
      <c r="R732" s="161"/>
      <c r="S732" s="438"/>
      <c r="T732" s="161"/>
      <c r="U732" s="161"/>
      <c r="V732" s="161"/>
    </row>
    <row r="733" spans="1:22" ht="16.2">
      <c r="A733" s="5"/>
      <c r="B733" s="5"/>
      <c r="C733" s="5"/>
      <c r="D733" s="5"/>
      <c r="E733" s="5"/>
      <c r="F733" s="5"/>
      <c r="G733" s="5"/>
      <c r="H733" s="17"/>
      <c r="I733" s="25"/>
      <c r="J733" s="26"/>
      <c r="K733" s="26"/>
      <c r="L733" s="29" t="s">
        <v>763</v>
      </c>
      <c r="M733" s="44">
        <v>4728</v>
      </c>
      <c r="N733" s="183">
        <f t="shared" si="156"/>
        <v>0</v>
      </c>
      <c r="O733" s="183"/>
      <c r="P733" s="183"/>
      <c r="Q733" s="161"/>
      <c r="R733" s="161"/>
      <c r="S733" s="438"/>
      <c r="T733" s="161"/>
      <c r="U733" s="161"/>
      <c r="V733" s="161"/>
    </row>
    <row r="734" spans="1:22" ht="16.2">
      <c r="H734" s="17"/>
      <c r="I734" s="25"/>
      <c r="J734" s="26"/>
      <c r="K734" s="26"/>
      <c r="L734" s="30" t="s">
        <v>134</v>
      </c>
      <c r="M734" s="31">
        <v>4861</v>
      </c>
      <c r="N734" s="183">
        <f t="shared" si="156"/>
        <v>0</v>
      </c>
      <c r="O734" s="183"/>
      <c r="P734" s="183"/>
      <c r="Q734" s="161"/>
      <c r="R734" s="161"/>
      <c r="S734" s="438"/>
      <c r="T734" s="161"/>
      <c r="U734" s="161"/>
      <c r="V734" s="161"/>
    </row>
    <row r="735" spans="1:22" ht="41.4">
      <c r="A735" s="5"/>
      <c r="B735" s="5"/>
      <c r="C735" s="5"/>
      <c r="D735" s="5"/>
      <c r="E735" s="5"/>
      <c r="F735" s="5"/>
      <c r="G735" s="5"/>
      <c r="H735" s="45"/>
      <c r="I735" s="147"/>
      <c r="J735" s="148"/>
      <c r="K735" s="148"/>
      <c r="L735" s="27" t="s">
        <v>781</v>
      </c>
      <c r="M735" s="28"/>
      <c r="N735" s="197">
        <f>O735+P735</f>
        <v>0</v>
      </c>
      <c r="O735" s="197">
        <f>SUM(O736:O742)</f>
        <v>0</v>
      </c>
      <c r="P735" s="197">
        <f>SUM(P736:P742)</f>
        <v>0</v>
      </c>
      <c r="Q735" s="161"/>
      <c r="R735" s="161"/>
      <c r="S735" s="438"/>
      <c r="T735" s="161"/>
      <c r="U735" s="161"/>
      <c r="V735" s="161"/>
    </row>
    <row r="736" spans="1:22" ht="16.2">
      <c r="A736" s="5"/>
      <c r="B736" s="5"/>
      <c r="C736" s="5"/>
      <c r="D736" s="5"/>
      <c r="E736" s="5"/>
      <c r="F736" s="5"/>
      <c r="G736" s="5"/>
      <c r="H736" s="17"/>
      <c r="I736" s="25"/>
      <c r="J736" s="26"/>
      <c r="K736" s="26"/>
      <c r="L736" s="29" t="s">
        <v>118</v>
      </c>
      <c r="M736" s="13">
        <v>4216</v>
      </c>
      <c r="N736" s="183">
        <f t="shared" si="156"/>
        <v>0</v>
      </c>
      <c r="O736" s="183"/>
      <c r="P736" s="183"/>
      <c r="Q736" s="161"/>
      <c r="R736" s="161"/>
      <c r="S736" s="438"/>
      <c r="T736" s="161"/>
      <c r="U736" s="161"/>
      <c r="V736" s="161"/>
    </row>
    <row r="737" spans="1:22" ht="16.2">
      <c r="H737" s="17"/>
      <c r="I737" s="25"/>
      <c r="J737" s="26"/>
      <c r="K737" s="26"/>
      <c r="L737" s="29" t="s">
        <v>125</v>
      </c>
      <c r="M737" s="44">
        <v>4239</v>
      </c>
      <c r="N737" s="183">
        <f t="shared" si="156"/>
        <v>0</v>
      </c>
      <c r="O737" s="183"/>
      <c r="P737" s="183"/>
      <c r="Q737" s="161"/>
      <c r="R737" s="161"/>
      <c r="S737" s="438"/>
      <c r="T737" s="161"/>
      <c r="U737" s="161"/>
      <c r="V737" s="161"/>
    </row>
    <row r="738" spans="1:22" ht="26.4">
      <c r="H738" s="17"/>
      <c r="I738" s="25"/>
      <c r="J738" s="26"/>
      <c r="K738" s="26"/>
      <c r="L738" s="30" t="s">
        <v>142</v>
      </c>
      <c r="M738" s="13">
        <v>4251</v>
      </c>
      <c r="N738" s="183">
        <f t="shared" si="156"/>
        <v>0</v>
      </c>
      <c r="O738" s="183"/>
      <c r="P738" s="183"/>
      <c r="Q738" s="161"/>
      <c r="R738" s="161"/>
      <c r="S738" s="438"/>
      <c r="T738" s="161"/>
      <c r="U738" s="161"/>
      <c r="V738" s="161"/>
    </row>
    <row r="739" spans="1:22" ht="16.2">
      <c r="A739" s="5"/>
      <c r="B739" s="5"/>
      <c r="C739" s="5"/>
      <c r="D739" s="5"/>
      <c r="E739" s="5"/>
      <c r="F739" s="5"/>
      <c r="G739" s="5"/>
      <c r="H739" s="17"/>
      <c r="I739" s="25"/>
      <c r="J739" s="26"/>
      <c r="K739" s="26"/>
      <c r="L739" s="29" t="s">
        <v>130</v>
      </c>
      <c r="M739" s="13">
        <v>4267</v>
      </c>
      <c r="N739" s="183">
        <f t="shared" ref="N739" si="161">O739+P739</f>
        <v>0</v>
      </c>
      <c r="O739" s="183"/>
      <c r="P739" s="183"/>
      <c r="Q739" s="161"/>
      <c r="R739" s="161"/>
      <c r="S739" s="438"/>
      <c r="T739" s="161"/>
      <c r="U739" s="161"/>
      <c r="V739" s="161"/>
    </row>
    <row r="740" spans="1:22" ht="16.2">
      <c r="A740" s="5"/>
      <c r="B740" s="5"/>
      <c r="C740" s="5"/>
      <c r="D740" s="5"/>
      <c r="E740" s="5"/>
      <c r="F740" s="5"/>
      <c r="G740" s="5"/>
      <c r="H740" s="17"/>
      <c r="I740" s="25"/>
      <c r="J740" s="26"/>
      <c r="K740" s="26"/>
      <c r="L740" s="32" t="s">
        <v>364</v>
      </c>
      <c r="M740" s="48">
        <v>4269</v>
      </c>
      <c r="N740" s="183">
        <f t="shared" si="156"/>
        <v>0</v>
      </c>
      <c r="O740" s="183"/>
      <c r="P740" s="183"/>
      <c r="Q740" s="161"/>
      <c r="R740" s="161"/>
      <c r="S740" s="438"/>
      <c r="T740" s="161"/>
      <c r="U740" s="161"/>
      <c r="V740" s="161"/>
    </row>
    <row r="741" spans="1:22" ht="16.2">
      <c r="H741" s="17"/>
      <c r="I741" s="25"/>
      <c r="J741" s="26"/>
      <c r="K741" s="26"/>
      <c r="L741" s="29" t="s">
        <v>348</v>
      </c>
      <c r="M741" s="12">
        <v>4729</v>
      </c>
      <c r="N741" s="183">
        <f t="shared" si="156"/>
        <v>0</v>
      </c>
      <c r="O741" s="183"/>
      <c r="P741" s="183"/>
      <c r="Q741" s="161"/>
      <c r="R741" s="161"/>
      <c r="S741" s="438"/>
      <c r="T741" s="161"/>
      <c r="U741" s="161"/>
      <c r="V741" s="161"/>
    </row>
    <row r="742" spans="1:22" ht="16.2">
      <c r="A742" s="5"/>
      <c r="B742" s="5"/>
      <c r="C742" s="5"/>
      <c r="D742" s="5"/>
      <c r="E742" s="5"/>
      <c r="F742" s="5"/>
      <c r="G742" s="5"/>
      <c r="H742" s="17"/>
      <c r="I742" s="25"/>
      <c r="J742" s="26"/>
      <c r="K742" s="26"/>
      <c r="L742" s="30" t="s">
        <v>134</v>
      </c>
      <c r="M742" s="31">
        <v>4861</v>
      </c>
      <c r="N742" s="183">
        <f t="shared" si="156"/>
        <v>0</v>
      </c>
      <c r="O742" s="183"/>
      <c r="P742" s="183"/>
      <c r="Q742" s="161"/>
      <c r="R742" s="161"/>
      <c r="S742" s="438"/>
      <c r="T742" s="161"/>
      <c r="U742" s="161"/>
      <c r="V742" s="161"/>
    </row>
    <row r="743" spans="1:22" ht="46.5" customHeight="1">
      <c r="A743" s="5"/>
      <c r="B743" s="5"/>
      <c r="C743" s="5"/>
      <c r="D743" s="5"/>
      <c r="E743" s="5"/>
      <c r="F743" s="5"/>
      <c r="G743" s="5"/>
      <c r="H743" s="45"/>
      <c r="I743" s="147"/>
      <c r="J743" s="148"/>
      <c r="K743" s="148"/>
      <c r="L743" s="27" t="s">
        <v>793</v>
      </c>
      <c r="M743" s="28"/>
      <c r="N743" s="197">
        <f>SUM(N744:N748)</f>
        <v>0</v>
      </c>
      <c r="O743" s="197">
        <f>SUM(O744:O748)</f>
        <v>0</v>
      </c>
      <c r="P743" s="197">
        <f>SUM(P744:P748)</f>
        <v>0</v>
      </c>
      <c r="Q743" s="161"/>
      <c r="R743" s="161"/>
      <c r="S743" s="438"/>
      <c r="T743" s="161"/>
      <c r="U743" s="161"/>
      <c r="V743" s="161"/>
    </row>
    <row r="744" spans="1:22" ht="19.5" customHeight="1">
      <c r="A744" s="5"/>
      <c r="B744" s="5"/>
      <c r="C744" s="5"/>
      <c r="D744" s="5"/>
      <c r="E744" s="5"/>
      <c r="F744" s="5"/>
      <c r="G744" s="5"/>
      <c r="H744" s="17"/>
      <c r="I744" s="25"/>
      <c r="J744" s="26"/>
      <c r="K744" s="26"/>
      <c r="L744" s="30" t="s">
        <v>142</v>
      </c>
      <c r="M744" s="13">
        <v>4251</v>
      </c>
      <c r="N744" s="183">
        <f t="shared" si="156"/>
        <v>0</v>
      </c>
      <c r="O744" s="183"/>
      <c r="P744" s="183">
        <v>0</v>
      </c>
      <c r="Q744" s="161"/>
      <c r="R744" s="161"/>
      <c r="S744" s="438"/>
      <c r="T744" s="161"/>
      <c r="U744" s="161"/>
      <c r="V744" s="161"/>
    </row>
    <row r="745" spans="1:22" ht="16.2">
      <c r="A745" s="5"/>
      <c r="B745" s="5"/>
      <c r="C745" s="5"/>
      <c r="D745" s="5"/>
      <c r="E745" s="5"/>
      <c r="F745" s="5"/>
      <c r="G745" s="5"/>
      <c r="H745" s="17"/>
      <c r="I745" s="25"/>
      <c r="J745" s="26"/>
      <c r="K745" s="26"/>
      <c r="L745" s="29" t="s">
        <v>130</v>
      </c>
      <c r="M745" s="13">
        <v>4267</v>
      </c>
      <c r="N745" s="183">
        <f t="shared" ref="N745" si="162">O745+P745</f>
        <v>0</v>
      </c>
      <c r="O745" s="183"/>
      <c r="P745" s="183"/>
      <c r="Q745" s="161"/>
      <c r="R745" s="161"/>
      <c r="S745" s="438"/>
      <c r="T745" s="161"/>
      <c r="U745" s="161"/>
      <c r="V745" s="161"/>
    </row>
    <row r="746" spans="1:22" ht="16.2">
      <c r="A746" s="5"/>
      <c r="B746" s="5"/>
      <c r="C746" s="5"/>
      <c r="D746" s="5"/>
      <c r="E746" s="5"/>
      <c r="F746" s="5"/>
      <c r="G746" s="5"/>
      <c r="H746" s="17"/>
      <c r="I746" s="25"/>
      <c r="J746" s="26"/>
      <c r="K746" s="26"/>
      <c r="L746" s="29" t="s">
        <v>348</v>
      </c>
      <c r="M746" s="12">
        <v>4729</v>
      </c>
      <c r="N746" s="183">
        <f t="shared" ref="N746:N748" si="163">O746+P746</f>
        <v>0</v>
      </c>
      <c r="O746" s="183"/>
      <c r="P746" s="183"/>
      <c r="Q746" s="161"/>
      <c r="R746" s="161"/>
      <c r="S746" s="438"/>
      <c r="T746" s="161"/>
      <c r="U746" s="161"/>
      <c r="V746" s="161"/>
    </row>
    <row r="747" spans="1:22" ht="16.2">
      <c r="A747" s="5"/>
      <c r="B747" s="5"/>
      <c r="C747" s="5"/>
      <c r="D747" s="5"/>
      <c r="E747" s="5"/>
      <c r="F747" s="5"/>
      <c r="G747" s="5"/>
      <c r="H747" s="17"/>
      <c r="I747" s="25"/>
      <c r="J747" s="26"/>
      <c r="K747" s="26"/>
      <c r="L747" s="30" t="s">
        <v>134</v>
      </c>
      <c r="M747" s="31">
        <v>4861</v>
      </c>
      <c r="N747" s="183">
        <f t="shared" si="163"/>
        <v>0</v>
      </c>
      <c r="O747" s="183"/>
      <c r="P747" s="183"/>
      <c r="Q747" s="161"/>
      <c r="R747" s="161"/>
      <c r="S747" s="438"/>
      <c r="T747" s="161"/>
      <c r="U747" s="161"/>
      <c r="V747" s="161"/>
    </row>
    <row r="748" spans="1:22" ht="16.2">
      <c r="A748" s="5"/>
      <c r="B748" s="5"/>
      <c r="C748" s="5"/>
      <c r="D748" s="5"/>
      <c r="E748" s="5"/>
      <c r="F748" s="5"/>
      <c r="G748" s="5"/>
      <c r="H748" s="17"/>
      <c r="I748" s="25"/>
      <c r="J748" s="26"/>
      <c r="K748" s="26"/>
      <c r="L748" s="30" t="s">
        <v>268</v>
      </c>
      <c r="M748" s="44">
        <v>5129</v>
      </c>
      <c r="N748" s="183">
        <f t="shared" si="163"/>
        <v>0</v>
      </c>
      <c r="O748" s="183"/>
      <c r="P748" s="183"/>
      <c r="Q748" s="161"/>
      <c r="R748" s="161"/>
      <c r="S748" s="438"/>
      <c r="T748" s="161"/>
      <c r="U748" s="161"/>
      <c r="V748" s="161"/>
    </row>
    <row r="749" spans="1:22" ht="46.5" customHeight="1">
      <c r="A749" s="5"/>
      <c r="B749" s="5"/>
      <c r="C749" s="5"/>
      <c r="D749" s="5"/>
      <c r="E749" s="5"/>
      <c r="F749" s="5"/>
      <c r="G749" s="5"/>
      <c r="H749" s="45"/>
      <c r="I749" s="147"/>
      <c r="J749" s="148"/>
      <c r="K749" s="148"/>
      <c r="L749" s="459" t="s">
        <v>906</v>
      </c>
      <c r="M749" s="28"/>
      <c r="N749" s="197">
        <f>SUM(N750)</f>
        <v>0</v>
      </c>
      <c r="O749" s="197">
        <f t="shared" ref="O749:P749" si="164">SUM(O750)</f>
        <v>0</v>
      </c>
      <c r="P749" s="197">
        <f t="shared" si="164"/>
        <v>0</v>
      </c>
      <c r="Q749" s="161"/>
      <c r="R749" s="161"/>
      <c r="S749" s="438"/>
      <c r="T749" s="161"/>
      <c r="U749" s="161"/>
      <c r="V749" s="161"/>
    </row>
    <row r="750" spans="1:22" ht="16.2">
      <c r="A750" s="5"/>
      <c r="B750" s="5"/>
      <c r="C750" s="5"/>
      <c r="D750" s="5"/>
      <c r="E750" s="5"/>
      <c r="F750" s="5"/>
      <c r="G750" s="5"/>
      <c r="H750" s="17"/>
      <c r="I750" s="25"/>
      <c r="J750" s="26"/>
      <c r="K750" s="26"/>
      <c r="L750" s="30" t="s">
        <v>851</v>
      </c>
      <c r="M750" s="13">
        <v>4239</v>
      </c>
      <c r="N750" s="183">
        <f t="shared" ref="N750" si="165">O750+P750</f>
        <v>0</v>
      </c>
      <c r="O750" s="183"/>
      <c r="P750" s="183">
        <v>0</v>
      </c>
      <c r="Q750" s="161"/>
      <c r="R750" s="161"/>
      <c r="S750" s="438"/>
      <c r="T750" s="161"/>
      <c r="U750" s="161"/>
      <c r="V750" s="161"/>
    </row>
    <row r="751" spans="1:22" ht="27.6">
      <c r="H751" s="165">
        <v>3090</v>
      </c>
      <c r="I751" s="166" t="s">
        <v>189</v>
      </c>
      <c r="J751" s="167">
        <v>9</v>
      </c>
      <c r="K751" s="167">
        <v>0</v>
      </c>
      <c r="L751" s="168" t="s">
        <v>351</v>
      </c>
      <c r="M751" s="176"/>
      <c r="N751" s="188">
        <f>+N753</f>
        <v>0</v>
      </c>
      <c r="O751" s="188">
        <f>+O753</f>
        <v>0</v>
      </c>
      <c r="P751" s="188">
        <f>+P753</f>
        <v>0</v>
      </c>
      <c r="Q751" s="161"/>
      <c r="R751" s="161"/>
      <c r="S751" s="438"/>
      <c r="T751" s="161"/>
      <c r="U751" s="161"/>
      <c r="V751" s="161"/>
    </row>
    <row r="752" spans="1:22" ht="16.2">
      <c r="A752" s="5"/>
      <c r="B752" s="5"/>
      <c r="C752" s="5"/>
      <c r="D752" s="5"/>
      <c r="E752" s="5"/>
      <c r="F752" s="5"/>
      <c r="G752" s="5"/>
      <c r="H752" s="25"/>
      <c r="I752" s="18"/>
      <c r="J752" s="19"/>
      <c r="K752" s="19"/>
      <c r="L752" s="30" t="s">
        <v>110</v>
      </c>
      <c r="M752" s="31"/>
      <c r="N752" s="190"/>
      <c r="O752" s="190"/>
      <c r="P752" s="190"/>
      <c r="Q752" s="161"/>
      <c r="R752" s="161"/>
      <c r="S752" s="438"/>
      <c r="T752" s="161"/>
      <c r="U752" s="161"/>
      <c r="V752" s="161"/>
    </row>
    <row r="753" spans="1:22" ht="26.4">
      <c r="H753" s="151" t="s">
        <v>354</v>
      </c>
      <c r="I753" s="152" t="s">
        <v>189</v>
      </c>
      <c r="J753" s="153">
        <v>9</v>
      </c>
      <c r="K753" s="153">
        <v>2</v>
      </c>
      <c r="L753" s="154" t="s">
        <v>355</v>
      </c>
      <c r="M753" s="155"/>
      <c r="N753" s="192">
        <f>+N755+N757</f>
        <v>0</v>
      </c>
      <c r="O753" s="192">
        <f>+O755+O757</f>
        <v>0</v>
      </c>
      <c r="P753" s="192">
        <f>+P755+P757</f>
        <v>0</v>
      </c>
      <c r="Q753" s="161"/>
      <c r="R753" s="161"/>
      <c r="S753" s="438"/>
      <c r="T753" s="161"/>
      <c r="U753" s="161"/>
      <c r="V753" s="161"/>
    </row>
    <row r="754" spans="1:22" ht="16.2">
      <c r="A754" s="5"/>
      <c r="B754" s="5"/>
      <c r="C754" s="5"/>
      <c r="D754" s="5"/>
      <c r="E754" s="5"/>
      <c r="F754" s="5"/>
      <c r="G754" s="5"/>
      <c r="H754" s="25"/>
      <c r="I754" s="25"/>
      <c r="J754" s="26"/>
      <c r="K754" s="26"/>
      <c r="L754" s="30" t="s">
        <v>108</v>
      </c>
      <c r="M754" s="31"/>
      <c r="N754" s="190"/>
      <c r="O754" s="190"/>
      <c r="P754" s="190"/>
      <c r="Q754" s="161"/>
      <c r="R754" s="161"/>
      <c r="S754" s="438"/>
      <c r="T754" s="161"/>
      <c r="U754" s="161"/>
      <c r="V754" s="161"/>
    </row>
    <row r="755" spans="1:22" ht="41.4">
      <c r="H755" s="45"/>
      <c r="I755" s="147"/>
      <c r="J755" s="148"/>
      <c r="K755" s="148"/>
      <c r="L755" s="27" t="s">
        <v>356</v>
      </c>
      <c r="M755" s="28"/>
      <c r="N755" s="197">
        <f>O755+P755</f>
        <v>0</v>
      </c>
      <c r="O755" s="197">
        <f>SUM(O756)</f>
        <v>0</v>
      </c>
      <c r="P755" s="197">
        <f>SUM(P756)</f>
        <v>0</v>
      </c>
      <c r="Q755" s="161"/>
      <c r="R755" s="161"/>
      <c r="S755" s="438"/>
      <c r="T755" s="161"/>
      <c r="U755" s="161"/>
      <c r="V755" s="161"/>
    </row>
    <row r="756" spans="1:22" ht="16.2">
      <c r="A756" s="5"/>
      <c r="B756" s="5"/>
      <c r="C756" s="5"/>
      <c r="D756" s="5"/>
      <c r="E756" s="5"/>
      <c r="F756" s="5"/>
      <c r="G756" s="5"/>
      <c r="H756" s="25"/>
      <c r="I756" s="25"/>
      <c r="J756" s="26"/>
      <c r="K756" s="26"/>
      <c r="L756" s="29" t="s">
        <v>348</v>
      </c>
      <c r="M756" s="12">
        <v>4729</v>
      </c>
      <c r="N756" s="183">
        <f t="shared" ref="N756:N758" si="166">O756+P756</f>
        <v>0</v>
      </c>
      <c r="O756" s="402"/>
      <c r="P756" s="402"/>
      <c r="Q756" s="161"/>
      <c r="R756" s="161"/>
      <c r="S756" s="438"/>
      <c r="T756" s="161"/>
      <c r="U756" s="161"/>
      <c r="V756" s="161"/>
    </row>
    <row r="757" spans="1:22" ht="16.2">
      <c r="H757" s="45"/>
      <c r="I757" s="147"/>
      <c r="J757" s="148"/>
      <c r="K757" s="148"/>
      <c r="L757" s="27" t="s">
        <v>357</v>
      </c>
      <c r="M757" s="28"/>
      <c r="N757" s="197">
        <f>O757+P757</f>
        <v>0</v>
      </c>
      <c r="O757" s="197">
        <f>SUM(O758)</f>
        <v>0</v>
      </c>
      <c r="P757" s="197">
        <f>SUM(P758)</f>
        <v>0</v>
      </c>
      <c r="Q757" s="161"/>
      <c r="R757" s="161"/>
      <c r="S757" s="438"/>
      <c r="T757" s="161"/>
      <c r="U757" s="161"/>
      <c r="V757" s="161"/>
    </row>
    <row r="758" spans="1:22" ht="16.8">
      <c r="A758" s="5"/>
      <c r="B758" s="5"/>
      <c r="C758" s="5"/>
      <c r="D758" s="5"/>
      <c r="E758" s="5"/>
      <c r="F758" s="5"/>
      <c r="G758" s="5"/>
      <c r="H758" s="25"/>
      <c r="I758" s="25"/>
      <c r="J758" s="26"/>
      <c r="K758" s="26"/>
      <c r="L758" s="29" t="s">
        <v>117</v>
      </c>
      <c r="M758" s="12">
        <v>4215</v>
      </c>
      <c r="N758" s="183">
        <f t="shared" si="166"/>
        <v>0</v>
      </c>
      <c r="O758" s="431"/>
      <c r="P758" s="431"/>
      <c r="Q758" s="161"/>
      <c r="R758" s="161"/>
      <c r="S758" s="438"/>
      <c r="T758" s="161"/>
      <c r="U758" s="161"/>
      <c r="V758" s="161"/>
    </row>
    <row r="759" spans="1:22" ht="27.6">
      <c r="H759" s="180">
        <v>3100</v>
      </c>
      <c r="I759" s="212" t="s">
        <v>104</v>
      </c>
      <c r="J759" s="213">
        <v>0</v>
      </c>
      <c r="K759" s="213">
        <v>0</v>
      </c>
      <c r="L759" s="162" t="s">
        <v>358</v>
      </c>
      <c r="M759" s="174"/>
      <c r="N759" s="163">
        <f>+N761</f>
        <v>0</v>
      </c>
      <c r="O759" s="163">
        <f>+O761</f>
        <v>0</v>
      </c>
      <c r="P759" s="163">
        <f>+P761</f>
        <v>0</v>
      </c>
      <c r="Q759" s="161"/>
      <c r="R759" s="161"/>
      <c r="S759" s="438"/>
      <c r="T759" s="161"/>
      <c r="U759" s="161"/>
      <c r="V759" s="161"/>
    </row>
    <row r="760" spans="1:22" ht="16.2">
      <c r="A760" s="5"/>
      <c r="B760" s="5"/>
      <c r="C760" s="5"/>
      <c r="D760" s="5"/>
      <c r="E760" s="5"/>
      <c r="F760" s="5"/>
      <c r="G760" s="5"/>
      <c r="H760" s="25"/>
      <c r="I760" s="18"/>
      <c r="J760" s="19"/>
      <c r="K760" s="19"/>
      <c r="L760" s="30" t="s">
        <v>108</v>
      </c>
      <c r="M760" s="31"/>
      <c r="N760" s="150"/>
      <c r="O760" s="150"/>
      <c r="P760" s="150"/>
      <c r="Q760" s="161"/>
      <c r="R760" s="161"/>
      <c r="S760" s="438"/>
      <c r="T760" s="161"/>
      <c r="U760" s="161"/>
      <c r="V760" s="161"/>
    </row>
    <row r="761" spans="1:22" ht="16.2">
      <c r="H761" s="165">
        <v>3110</v>
      </c>
      <c r="I761" s="166" t="s">
        <v>104</v>
      </c>
      <c r="J761" s="167">
        <v>1</v>
      </c>
      <c r="K761" s="167">
        <v>0</v>
      </c>
      <c r="L761" s="168" t="s">
        <v>365</v>
      </c>
      <c r="M761" s="176"/>
      <c r="N761" s="188">
        <f>+N763</f>
        <v>0</v>
      </c>
      <c r="O761" s="188">
        <f>+O763</f>
        <v>0</v>
      </c>
      <c r="P761" s="188">
        <f>+P763</f>
        <v>0</v>
      </c>
      <c r="Q761" s="161"/>
      <c r="R761" s="161"/>
      <c r="S761" s="438"/>
      <c r="T761" s="161"/>
      <c r="U761" s="161"/>
      <c r="V761" s="161"/>
    </row>
    <row r="762" spans="1:22" ht="16.2">
      <c r="A762" s="5"/>
      <c r="B762" s="5"/>
      <c r="C762" s="5"/>
      <c r="D762" s="5"/>
      <c r="E762" s="5"/>
      <c r="F762" s="5"/>
      <c r="G762" s="5"/>
      <c r="H762" s="25"/>
      <c r="I762" s="18"/>
      <c r="J762" s="19"/>
      <c r="K762" s="19"/>
      <c r="L762" s="30" t="s">
        <v>110</v>
      </c>
      <c r="M762" s="31"/>
      <c r="N762" s="190"/>
      <c r="O762" s="190"/>
      <c r="P762" s="190"/>
      <c r="Q762" s="161"/>
      <c r="R762" s="161"/>
      <c r="S762" s="438"/>
      <c r="T762" s="161"/>
      <c r="U762" s="161"/>
      <c r="V762" s="161"/>
    </row>
    <row r="763" spans="1:22" ht="16.2">
      <c r="A763" s="5"/>
      <c r="B763" s="5"/>
      <c r="C763" s="5"/>
      <c r="D763" s="5"/>
      <c r="E763" s="5"/>
      <c r="F763" s="5"/>
      <c r="G763" s="5"/>
      <c r="H763" s="151">
        <v>3112</v>
      </c>
      <c r="I763" s="152" t="s">
        <v>104</v>
      </c>
      <c r="J763" s="153">
        <v>1</v>
      </c>
      <c r="K763" s="153">
        <v>2</v>
      </c>
      <c r="L763" s="154" t="s">
        <v>359</v>
      </c>
      <c r="M763" s="155"/>
      <c r="N763" s="192">
        <f>O763+P763-O767</f>
        <v>0</v>
      </c>
      <c r="O763" s="192">
        <f>O765+O766+O767</f>
        <v>0</v>
      </c>
      <c r="P763" s="192">
        <f>P765+P766+P767</f>
        <v>0</v>
      </c>
      <c r="Q763" s="161"/>
      <c r="R763" s="161"/>
      <c r="S763" s="438"/>
      <c r="T763" s="161"/>
      <c r="U763" s="161"/>
      <c r="V763" s="161"/>
    </row>
    <row r="764" spans="1:22" ht="16.2">
      <c r="H764" s="25"/>
      <c r="I764" s="25"/>
      <c r="J764" s="26"/>
      <c r="K764" s="26"/>
      <c r="L764" s="30" t="s">
        <v>108</v>
      </c>
      <c r="M764" s="31"/>
      <c r="N764" s="190"/>
      <c r="O764" s="190"/>
      <c r="P764" s="190"/>
      <c r="Q764" s="161"/>
      <c r="R764" s="161"/>
      <c r="S764" s="438"/>
      <c r="T764" s="161"/>
      <c r="U764" s="161"/>
      <c r="V764" s="161"/>
    </row>
    <row r="765" spans="1:22" ht="16.2">
      <c r="H765" s="25"/>
      <c r="I765" s="25"/>
      <c r="J765" s="26"/>
      <c r="K765" s="26"/>
      <c r="L765" s="32" t="s">
        <v>167</v>
      </c>
      <c r="M765" s="33">
        <v>4639</v>
      </c>
      <c r="N765" s="183">
        <f t="shared" ref="N765:N766" si="167">O765+P765</f>
        <v>0</v>
      </c>
      <c r="O765" s="190"/>
      <c r="P765" s="190"/>
      <c r="Q765" s="161"/>
      <c r="R765" s="161"/>
      <c r="S765" s="438"/>
      <c r="T765" s="161"/>
      <c r="U765" s="161"/>
      <c r="V765" s="161"/>
    </row>
    <row r="766" spans="1:22" ht="16.2">
      <c r="A766" s="5"/>
      <c r="B766" s="5"/>
      <c r="C766" s="5"/>
      <c r="D766" s="5"/>
      <c r="E766" s="5"/>
      <c r="F766" s="5"/>
      <c r="G766" s="5"/>
      <c r="H766" s="25"/>
      <c r="I766" s="25"/>
      <c r="J766" s="26"/>
      <c r="K766" s="26"/>
      <c r="L766" s="30" t="s">
        <v>360</v>
      </c>
      <c r="M766" s="31">
        <v>4891</v>
      </c>
      <c r="N766" s="183">
        <f t="shared" si="167"/>
        <v>0</v>
      </c>
      <c r="O766" s="405"/>
      <c r="P766" s="405">
        <v>0</v>
      </c>
      <c r="Q766" s="161"/>
      <c r="R766" s="161"/>
      <c r="S766" s="438"/>
      <c r="T766" s="161"/>
      <c r="U766" s="161"/>
      <c r="V766" s="161"/>
    </row>
    <row r="767" spans="1:22" ht="16.2">
      <c r="A767" s="5"/>
      <c r="B767" s="5"/>
      <c r="C767" s="5"/>
      <c r="D767" s="5"/>
      <c r="E767" s="5"/>
      <c r="F767" s="5"/>
      <c r="G767" s="5"/>
      <c r="H767" s="37"/>
      <c r="I767" s="194"/>
      <c r="J767" s="195"/>
      <c r="K767" s="196"/>
      <c r="L767" s="29" t="s">
        <v>362</v>
      </c>
      <c r="M767" s="12" t="s">
        <v>361</v>
      </c>
      <c r="N767" s="183"/>
      <c r="O767" s="183"/>
      <c r="P767" s="183"/>
      <c r="Q767" s="161"/>
      <c r="R767" s="161"/>
      <c r="S767" s="438"/>
      <c r="T767" s="161"/>
      <c r="U767" s="161"/>
      <c r="V767" s="161"/>
    </row>
    <row r="768" spans="1:22">
      <c r="M768" s="210"/>
      <c r="N768" s="5"/>
      <c r="O768" s="5"/>
    </row>
    <row r="769" spans="1:15">
      <c r="A769" s="5"/>
      <c r="B769" s="5"/>
      <c r="C769" s="5"/>
      <c r="D769" s="5"/>
      <c r="E769" s="5"/>
      <c r="F769" s="5"/>
      <c r="G769" s="5"/>
      <c r="M769" s="210"/>
      <c r="N769" s="5"/>
      <c r="O769" s="5"/>
    </row>
    <row r="770" spans="1:15">
      <c r="M770" s="210"/>
      <c r="N770" s="5"/>
      <c r="O770" s="5"/>
    </row>
    <row r="771" spans="1:15">
      <c r="A771" s="5"/>
      <c r="B771" s="5"/>
      <c r="C771" s="5"/>
      <c r="D771" s="5"/>
      <c r="E771" s="5"/>
      <c r="F771" s="5"/>
      <c r="G771" s="5"/>
      <c r="M771" s="210"/>
      <c r="N771" s="5"/>
      <c r="O771" s="5"/>
    </row>
    <row r="772" spans="1:15">
      <c r="M772" s="210"/>
      <c r="N772" s="5"/>
      <c r="O772" s="5"/>
    </row>
    <row r="773" spans="1: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M773" s="5"/>
      <c r="N773" s="5"/>
      <c r="O773" s="5"/>
    </row>
    <row r="774" spans="1: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M774" s="5"/>
      <c r="N774" s="5"/>
      <c r="O774" s="5"/>
    </row>
    <row r="775" spans="1: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M775" s="5"/>
      <c r="N775" s="5"/>
      <c r="O775" s="5"/>
    </row>
    <row r="776" spans="1: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M776" s="5"/>
      <c r="N776" s="5"/>
      <c r="O776" s="5"/>
    </row>
    <row r="777" spans="1: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M777" s="5"/>
      <c r="N777" s="5"/>
      <c r="O777" s="5"/>
    </row>
    <row r="778" spans="1: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M778" s="5"/>
      <c r="N778" s="5"/>
      <c r="O778" s="5"/>
    </row>
    <row r="779" spans="1: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M779" s="5"/>
      <c r="N779" s="5"/>
      <c r="O779" s="5"/>
    </row>
    <row r="781" spans="1: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M781" s="5"/>
      <c r="N781" s="5"/>
      <c r="O781" s="5"/>
    </row>
    <row r="783" spans="1: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M783" s="5"/>
      <c r="N783" s="5"/>
      <c r="O783" s="5"/>
    </row>
    <row r="785" spans="12:12" s="5" customFormat="1">
      <c r="L785" s="38"/>
    </row>
    <row r="787" spans="12:12" s="5" customFormat="1">
      <c r="L787" s="38"/>
    </row>
    <row r="788" spans="12:12" s="5" customFormat="1">
      <c r="L788" s="38"/>
    </row>
    <row r="790" spans="12:12" s="5" customFormat="1">
      <c r="L790" s="38"/>
    </row>
    <row r="792" spans="12:12" s="5" customFormat="1">
      <c r="L792" s="38"/>
    </row>
    <row r="794" spans="12:12" s="5" customFormat="1">
      <c r="L794" s="38"/>
    </row>
    <row r="796" spans="12:12" s="5" customFormat="1">
      <c r="L796" s="38"/>
    </row>
    <row r="798" spans="12:12" s="5" customFormat="1">
      <c r="L798" s="38"/>
    </row>
    <row r="800" spans="12:12" s="5" customFormat="1">
      <c r="L800" s="38"/>
    </row>
    <row r="802" spans="12:12" s="5" customFormat="1">
      <c r="L802" s="38"/>
    </row>
    <row r="803" spans="12:12" s="5" customFormat="1">
      <c r="L803" s="38"/>
    </row>
    <row r="805" spans="12:12" s="5" customFormat="1">
      <c r="L805" s="38"/>
    </row>
    <row r="807" spans="12:12" s="5" customFormat="1">
      <c r="L807" s="38"/>
    </row>
    <row r="808" spans="12:12" s="5" customFormat="1">
      <c r="L808" s="38"/>
    </row>
    <row r="810" spans="12:12" s="5" customFormat="1">
      <c r="L810" s="38"/>
    </row>
    <row r="811" spans="12:12" s="5" customFormat="1">
      <c r="L811" s="38"/>
    </row>
    <row r="812" spans="12:12" s="5" customFormat="1">
      <c r="L812" s="38"/>
    </row>
    <row r="813" spans="12:12" s="5" customFormat="1">
      <c r="L813" s="38"/>
    </row>
    <row r="814" spans="12:12" s="5" customFormat="1">
      <c r="L814" s="38"/>
    </row>
    <row r="816" spans="12:12" s="5" customFormat="1">
      <c r="L816" s="38"/>
    </row>
    <row r="818" spans="12:12" s="5" customFormat="1">
      <c r="L818" s="38"/>
    </row>
    <row r="820" spans="12:12" s="5" customFormat="1">
      <c r="L820" s="38"/>
    </row>
    <row r="822" spans="12:12" s="5" customFormat="1">
      <c r="L822" s="38"/>
    </row>
    <row r="824" spans="12:12" s="5" customFormat="1">
      <c r="L824" s="38"/>
    </row>
    <row r="826" spans="12:12" s="5" customFormat="1">
      <c r="L826" s="38"/>
    </row>
    <row r="827" spans="12:12" s="5" customFormat="1">
      <c r="L827" s="38"/>
    </row>
    <row r="828" spans="12:12" s="5" customFormat="1">
      <c r="L828" s="38"/>
    </row>
    <row r="830" spans="12:12" s="5" customFormat="1">
      <c r="L830" s="38"/>
    </row>
    <row r="832" spans="12:12" s="5" customFormat="1">
      <c r="L832" s="38"/>
    </row>
    <row r="834" spans="12:12" s="5" customFormat="1">
      <c r="L834" s="38"/>
    </row>
    <row r="836" spans="12:12" s="5" customFormat="1">
      <c r="L836" s="38"/>
    </row>
    <row r="838" spans="12:12" s="5" customFormat="1">
      <c r="L838" s="38"/>
    </row>
    <row r="840" spans="12:12" s="5" customFormat="1">
      <c r="L840" s="38"/>
    </row>
    <row r="842" spans="12:12" s="5" customFormat="1">
      <c r="L842" s="38"/>
    </row>
    <row r="843" spans="12:12" s="5" customFormat="1">
      <c r="L843" s="38"/>
    </row>
    <row r="845" spans="12:12" s="5" customFormat="1">
      <c r="L845" s="38"/>
    </row>
    <row r="847" spans="12:12" s="5" customFormat="1">
      <c r="L847" s="38"/>
    </row>
    <row r="849" spans="12:12" s="5" customFormat="1">
      <c r="L849" s="38"/>
    </row>
    <row r="851" spans="12:12" s="5" customFormat="1">
      <c r="L851" s="38"/>
    </row>
    <row r="853" spans="12:12" s="5" customFormat="1">
      <c r="L853" s="38"/>
    </row>
    <row r="855" spans="12:12" s="5" customFormat="1">
      <c r="L855" s="38"/>
    </row>
    <row r="856" spans="12:12" s="5" customFormat="1">
      <c r="L856" s="38"/>
    </row>
    <row r="858" spans="12:12" s="5" customFormat="1">
      <c r="L858" s="38"/>
    </row>
    <row r="860" spans="12:12" s="5" customFormat="1">
      <c r="L860" s="38"/>
    </row>
    <row r="862" spans="12:12" s="5" customFormat="1">
      <c r="L862" s="38"/>
    </row>
    <row r="864" spans="12:12" s="5" customFormat="1">
      <c r="L864" s="38"/>
    </row>
    <row r="866" spans="12:12" s="5" customFormat="1">
      <c r="L866" s="38"/>
    </row>
    <row r="868" spans="12:12" s="5" customFormat="1">
      <c r="L868" s="38"/>
    </row>
    <row r="870" spans="12:12" s="5" customFormat="1">
      <c r="L870" s="38"/>
    </row>
    <row r="872" spans="12:12" s="5" customFormat="1">
      <c r="L872" s="38"/>
    </row>
    <row r="874" spans="12:12" s="5" customFormat="1">
      <c r="L874" s="38"/>
    </row>
    <row r="876" spans="12:12" s="5" customFormat="1">
      <c r="L876" s="38"/>
    </row>
    <row r="878" spans="12:12" s="5" customFormat="1">
      <c r="L878" s="38"/>
    </row>
    <row r="880" spans="12:12" s="5" customFormat="1">
      <c r="L880" s="38"/>
    </row>
    <row r="882" spans="12:12" s="5" customFormat="1">
      <c r="L882" s="38"/>
    </row>
    <row r="884" spans="12:12" s="5" customFormat="1">
      <c r="L884" s="38"/>
    </row>
    <row r="886" spans="12:12" s="5" customFormat="1">
      <c r="L886" s="38"/>
    </row>
    <row r="888" spans="12:12" s="5" customFormat="1">
      <c r="L888" s="38"/>
    </row>
    <row r="890" spans="12:12" s="5" customFormat="1">
      <c r="L890" s="38"/>
    </row>
    <row r="891" spans="12:12" s="5" customFormat="1">
      <c r="L891" s="38"/>
    </row>
    <row r="892" spans="12:12" s="5" customFormat="1">
      <c r="L892" s="38"/>
    </row>
    <row r="894" spans="12:12" s="5" customFormat="1">
      <c r="L894" s="38"/>
    </row>
    <row r="896" spans="12:12" s="5" customFormat="1">
      <c r="L896" s="38"/>
    </row>
    <row r="898" spans="12:12" s="5" customFormat="1">
      <c r="L898" s="38"/>
    </row>
    <row r="900" spans="12:12" s="5" customFormat="1">
      <c r="L900" s="38"/>
    </row>
    <row r="901" spans="12:12" s="5" customFormat="1">
      <c r="L901" s="38"/>
    </row>
    <row r="902" spans="12:12" s="5" customFormat="1">
      <c r="L902" s="38"/>
    </row>
    <row r="904" spans="12:12" s="5" customFormat="1">
      <c r="L904" s="38"/>
    </row>
    <row r="906" spans="12:12" s="5" customFormat="1">
      <c r="L906" s="38"/>
    </row>
    <row r="908" spans="12:12" s="5" customFormat="1">
      <c r="L908" s="38"/>
    </row>
    <row r="910" spans="12:12" s="5" customFormat="1">
      <c r="L910" s="38"/>
    </row>
    <row r="911" spans="12:12" s="5" customFormat="1">
      <c r="L911" s="38"/>
    </row>
    <row r="912" spans="12:12" s="5" customFormat="1">
      <c r="L912" s="38"/>
    </row>
    <row r="913" spans="12:12" s="5" customFormat="1">
      <c r="L913" s="38"/>
    </row>
    <row r="914" spans="12:12" s="5" customFormat="1">
      <c r="L914" s="38"/>
    </row>
    <row r="915" spans="12:12" s="5" customFormat="1">
      <c r="L915" s="38"/>
    </row>
    <row r="916" spans="12:12" s="5" customFormat="1">
      <c r="L916" s="38"/>
    </row>
    <row r="917" spans="12:12" s="5" customFormat="1">
      <c r="L917" s="38"/>
    </row>
    <row r="918" spans="12:12" s="5" customFormat="1">
      <c r="L918" s="38"/>
    </row>
    <row r="919" spans="12:12" s="5" customFormat="1">
      <c r="L919" s="38"/>
    </row>
    <row r="921" spans="12:12" s="5" customFormat="1">
      <c r="L921" s="38"/>
    </row>
    <row r="922" spans="12:12" s="5" customFormat="1">
      <c r="L922" s="38"/>
    </row>
    <row r="923" spans="12:12" s="5" customFormat="1">
      <c r="L923" s="38"/>
    </row>
    <row r="924" spans="12:12" s="5" customFormat="1">
      <c r="L924" s="38"/>
    </row>
    <row r="925" spans="12:12" s="5" customFormat="1">
      <c r="L925" s="38"/>
    </row>
    <row r="926" spans="12:12" s="5" customFormat="1">
      <c r="L926" s="38"/>
    </row>
    <row r="927" spans="12:12" s="5" customFormat="1">
      <c r="L927" s="38"/>
    </row>
    <row r="929" spans="12:12" s="5" customFormat="1">
      <c r="L929" s="38"/>
    </row>
    <row r="931" spans="12:12" s="5" customFormat="1">
      <c r="L931" s="38"/>
    </row>
    <row r="933" spans="12:12" s="5" customFormat="1">
      <c r="L933" s="38"/>
    </row>
    <row r="935" spans="12:12" s="5" customFormat="1">
      <c r="L935" s="38"/>
    </row>
    <row r="936" spans="12:12" s="5" customFormat="1">
      <c r="L936" s="38"/>
    </row>
    <row r="937" spans="12:12" s="5" customFormat="1">
      <c r="L937" s="38"/>
    </row>
    <row r="938" spans="12:12" s="5" customFormat="1">
      <c r="L938" s="38"/>
    </row>
    <row r="939" spans="12:12" s="5" customFormat="1">
      <c r="L939" s="38"/>
    </row>
    <row r="940" spans="12:12" s="5" customFormat="1">
      <c r="L940" s="38"/>
    </row>
    <row r="941" spans="12:12" s="5" customFormat="1">
      <c r="L941" s="38"/>
    </row>
    <row r="942" spans="12:12" s="5" customFormat="1">
      <c r="L942" s="38"/>
    </row>
    <row r="943" spans="12:12" s="5" customFormat="1">
      <c r="L943" s="38"/>
    </row>
    <row r="944" spans="12:12" s="5" customFormat="1">
      <c r="L944" s="38"/>
    </row>
    <row r="945" spans="12:12" s="5" customFormat="1">
      <c r="L945" s="38"/>
    </row>
    <row r="946" spans="12:12" s="5" customFormat="1">
      <c r="L946" s="38"/>
    </row>
    <row r="947" spans="12:12" s="5" customFormat="1">
      <c r="L947" s="38"/>
    </row>
    <row r="948" spans="12:12" s="5" customFormat="1">
      <c r="L948" s="38"/>
    </row>
    <row r="949" spans="12:12" s="5" customFormat="1">
      <c r="L949" s="38"/>
    </row>
    <row r="950" spans="12:12" s="5" customFormat="1">
      <c r="L950" s="38"/>
    </row>
    <row r="951" spans="12:12" s="5" customFormat="1">
      <c r="L951" s="38"/>
    </row>
    <row r="952" spans="12:12" s="5" customFormat="1">
      <c r="L952" s="38"/>
    </row>
    <row r="954" spans="12:12" s="5" customFormat="1">
      <c r="L954" s="38"/>
    </row>
    <row r="956" spans="12:12" s="5" customFormat="1">
      <c r="L956" s="38"/>
    </row>
    <row r="958" spans="12:12" s="5" customFormat="1">
      <c r="L958" s="38"/>
    </row>
    <row r="959" spans="12:12" s="5" customFormat="1">
      <c r="L959" s="38"/>
    </row>
    <row r="961" spans="12:12" s="5" customFormat="1">
      <c r="L961" s="38"/>
    </row>
    <row r="963" spans="12:12" s="5" customFormat="1">
      <c r="L963" s="38"/>
    </row>
    <row r="965" spans="12:12" s="5" customFormat="1">
      <c r="L965" s="38"/>
    </row>
    <row r="966" spans="12:12" s="5" customFormat="1">
      <c r="L966" s="38"/>
    </row>
    <row r="967" spans="12:12" s="5" customFormat="1">
      <c r="L967" s="38"/>
    </row>
    <row r="968" spans="12:12" s="5" customFormat="1">
      <c r="L968" s="38"/>
    </row>
    <row r="969" spans="12:12" s="5" customFormat="1">
      <c r="L969" s="38"/>
    </row>
    <row r="970" spans="12:12" s="5" customFormat="1">
      <c r="L970" s="38"/>
    </row>
    <row r="972" spans="12:12" s="5" customFormat="1">
      <c r="L972" s="38"/>
    </row>
    <row r="974" spans="12:12" s="5" customFormat="1">
      <c r="L974" s="38"/>
    </row>
    <row r="976" spans="12:12" s="5" customFormat="1">
      <c r="L976" s="38"/>
    </row>
    <row r="977" spans="12:12" s="5" customFormat="1">
      <c r="L977" s="38"/>
    </row>
    <row r="979" spans="12:12" s="5" customFormat="1">
      <c r="L979" s="38"/>
    </row>
    <row r="980" spans="12:12" s="5" customFormat="1">
      <c r="L980" s="38"/>
    </row>
    <row r="982" spans="12:12" s="5" customFormat="1">
      <c r="L982" s="38"/>
    </row>
    <row r="983" spans="12:12" s="5" customFormat="1">
      <c r="L983" s="38"/>
    </row>
    <row r="984" spans="12:12" s="5" customFormat="1">
      <c r="L984" s="38"/>
    </row>
    <row r="986" spans="12:12" s="5" customFormat="1">
      <c r="L986" s="38"/>
    </row>
    <row r="987" spans="12:12" s="5" customFormat="1">
      <c r="L987" s="38"/>
    </row>
    <row r="988" spans="12:12" s="5" customFormat="1">
      <c r="L988" s="38"/>
    </row>
    <row r="990" spans="12:12" s="5" customFormat="1">
      <c r="L990" s="38"/>
    </row>
    <row r="991" spans="12:12" s="5" customFormat="1">
      <c r="L991" s="38"/>
    </row>
    <row r="993" spans="12:12" s="5" customFormat="1">
      <c r="L993" s="38"/>
    </row>
    <row r="995" spans="12:12" s="5" customFormat="1">
      <c r="L995" s="38"/>
    </row>
    <row r="997" spans="12:12" s="5" customFormat="1">
      <c r="L997" s="38"/>
    </row>
    <row r="998" spans="12:12" s="5" customFormat="1">
      <c r="L998" s="38"/>
    </row>
    <row r="1000" spans="12:12" s="5" customFormat="1">
      <c r="L1000" s="38"/>
    </row>
    <row r="1002" spans="12:12" s="5" customFormat="1">
      <c r="L1002" s="38"/>
    </row>
    <row r="1004" spans="12:12" s="5" customFormat="1">
      <c r="L1004" s="38"/>
    </row>
    <row r="1006" spans="12:12" s="5" customFormat="1">
      <c r="L1006" s="38"/>
    </row>
    <row r="1007" spans="12:12" s="5" customFormat="1">
      <c r="L1007" s="38"/>
    </row>
    <row r="1008" spans="12:12" s="5" customFormat="1">
      <c r="L1008" s="38"/>
    </row>
    <row r="1010" spans="12:12" s="5" customFormat="1">
      <c r="L1010" s="38"/>
    </row>
    <row r="1012" spans="12:12" s="5" customFormat="1">
      <c r="L1012" s="38"/>
    </row>
    <row r="1013" spans="12:12" s="5" customFormat="1">
      <c r="L1013" s="38"/>
    </row>
    <row r="1014" spans="12:12" s="5" customFormat="1">
      <c r="L1014" s="38"/>
    </row>
    <row r="1016" spans="12:12" s="5" customFormat="1">
      <c r="L1016" s="38"/>
    </row>
    <row r="1018" spans="12:12" s="5" customFormat="1">
      <c r="L1018" s="38"/>
    </row>
    <row r="1020" spans="12:12" s="5" customFormat="1">
      <c r="L1020" s="38"/>
    </row>
    <row r="1022" spans="12:12" s="5" customFormat="1">
      <c r="L1022" s="38"/>
    </row>
    <row r="1024" spans="12:12" s="5" customFormat="1">
      <c r="L1024" s="38"/>
    </row>
    <row r="1026" spans="12:12" s="5" customFormat="1">
      <c r="L1026" s="38"/>
    </row>
    <row r="1028" spans="12:12" s="5" customFormat="1">
      <c r="L1028" s="38"/>
    </row>
    <row r="1030" spans="12:12" s="5" customFormat="1">
      <c r="L1030" s="38"/>
    </row>
    <row r="1032" spans="12:12" s="5" customFormat="1">
      <c r="L1032" s="38"/>
    </row>
    <row r="1034" spans="12:12" s="5" customFormat="1">
      <c r="L1034" s="38"/>
    </row>
    <row r="1035" spans="12:12" s="5" customFormat="1">
      <c r="L1035" s="38"/>
    </row>
    <row r="1037" spans="12:12" s="5" customFormat="1">
      <c r="L1037" s="38"/>
    </row>
    <row r="1039" spans="12:12" s="5" customFormat="1">
      <c r="L1039" s="38"/>
    </row>
    <row r="1041" spans="12:12" s="5" customFormat="1">
      <c r="L1041" s="38"/>
    </row>
    <row r="1042" spans="12:12" s="5" customFormat="1">
      <c r="L1042" s="38"/>
    </row>
    <row r="1044" spans="12:12" s="5" customFormat="1">
      <c r="L1044" s="38"/>
    </row>
    <row r="1045" spans="12:12" s="5" customFormat="1">
      <c r="L1045" s="38"/>
    </row>
    <row r="1047" spans="12:12" s="5" customFormat="1">
      <c r="L1047" s="38"/>
    </row>
    <row r="1049" spans="12:12" s="5" customFormat="1">
      <c r="L1049" s="38"/>
    </row>
    <row r="1051" spans="12:12" s="5" customFormat="1">
      <c r="L1051" s="38"/>
    </row>
    <row r="1052" spans="12:12" s="5" customFormat="1">
      <c r="L1052" s="38"/>
    </row>
    <row r="1053" spans="12:12" s="5" customFormat="1">
      <c r="L1053" s="38"/>
    </row>
    <row r="1055" spans="12:12" s="5" customFormat="1">
      <c r="L1055" s="38"/>
    </row>
    <row r="1056" spans="12:12" s="5" customFormat="1">
      <c r="L1056" s="38"/>
    </row>
    <row r="1058" spans="12:12" s="5" customFormat="1">
      <c r="L1058" s="38"/>
    </row>
    <row r="1059" spans="12:12" s="5" customFormat="1">
      <c r="L1059" s="38"/>
    </row>
    <row r="1060" spans="12:12" s="5" customFormat="1">
      <c r="L1060" s="38"/>
    </row>
    <row r="1062" spans="12:12" s="5" customFormat="1">
      <c r="L1062" s="38"/>
    </row>
    <row r="1064" spans="12:12" s="5" customFormat="1">
      <c r="L1064" s="38"/>
    </row>
    <row r="1066" spans="12:12" s="5" customFormat="1">
      <c r="L1066" s="38"/>
    </row>
    <row r="1068" spans="12:12" s="5" customFormat="1">
      <c r="L1068" s="38"/>
    </row>
    <row r="1069" spans="12:12" s="5" customFormat="1">
      <c r="L1069" s="38"/>
    </row>
    <row r="1070" spans="12:12" s="5" customFormat="1">
      <c r="L1070" s="38"/>
    </row>
    <row r="1071" spans="12:12" s="5" customFormat="1">
      <c r="L1071" s="38"/>
    </row>
    <row r="1072" spans="12:12" s="5" customFormat="1">
      <c r="L1072" s="38"/>
    </row>
    <row r="1074" spans="12:12" s="5" customFormat="1">
      <c r="L1074" s="38"/>
    </row>
    <row r="1075" spans="12:12" s="5" customFormat="1">
      <c r="L1075" s="38"/>
    </row>
    <row r="1076" spans="12:12" s="5" customFormat="1">
      <c r="L1076" s="38"/>
    </row>
    <row r="1078" spans="12:12" s="5" customFormat="1">
      <c r="L1078" s="38"/>
    </row>
    <row r="1079" spans="12:12" s="5" customFormat="1">
      <c r="L1079" s="38"/>
    </row>
    <row r="1080" spans="12:12" s="5" customFormat="1">
      <c r="L1080" s="38"/>
    </row>
    <row r="1082" spans="12:12" s="5" customFormat="1">
      <c r="L1082" s="38"/>
    </row>
    <row r="1084" spans="12:12" s="5" customFormat="1">
      <c r="L1084" s="38"/>
    </row>
    <row r="1086" spans="12:12" s="5" customFormat="1">
      <c r="L1086" s="38"/>
    </row>
    <row r="1088" spans="12:12" s="5" customFormat="1">
      <c r="L1088" s="38"/>
    </row>
    <row r="1090" spans="12:12" s="5" customFormat="1">
      <c r="L1090" s="38"/>
    </row>
    <row r="1092" spans="12:12" s="5" customFormat="1">
      <c r="L1092" s="38"/>
    </row>
    <row r="1094" spans="12:12" s="5" customFormat="1">
      <c r="L1094" s="38"/>
    </row>
    <row r="1096" spans="12:12" s="5" customFormat="1">
      <c r="L1096" s="38"/>
    </row>
    <row r="1097" spans="12:12" s="5" customFormat="1">
      <c r="L1097" s="38"/>
    </row>
    <row r="1099" spans="12:12" s="5" customFormat="1">
      <c r="L1099" s="38"/>
    </row>
    <row r="1100" spans="12:12" s="5" customFormat="1">
      <c r="L1100" s="38"/>
    </row>
    <row r="1102" spans="12:12" s="5" customFormat="1">
      <c r="L1102" s="38"/>
    </row>
    <row r="1104" spans="12:12" s="5" customFormat="1">
      <c r="L1104" s="38"/>
    </row>
    <row r="1106" spans="12:12" s="5" customFormat="1">
      <c r="L1106" s="38"/>
    </row>
    <row r="1108" spans="12:12" s="5" customFormat="1">
      <c r="L1108" s="38"/>
    </row>
    <row r="1109" spans="12:12" s="5" customFormat="1">
      <c r="L1109" s="38"/>
    </row>
    <row r="1110" spans="12:12" s="5" customFormat="1">
      <c r="L1110" s="38"/>
    </row>
    <row r="1111" spans="12:12" s="5" customFormat="1">
      <c r="L1111" s="38"/>
    </row>
    <row r="1112" spans="12:12" s="5" customFormat="1">
      <c r="L1112" s="38"/>
    </row>
    <row r="1113" spans="12:12" s="5" customFormat="1">
      <c r="L1113" s="38"/>
    </row>
    <row r="1114" spans="12:12" s="5" customFormat="1">
      <c r="L1114" s="38"/>
    </row>
    <row r="1116" spans="12:12" s="5" customFormat="1">
      <c r="L1116" s="38"/>
    </row>
    <row r="1118" spans="12:12" s="5" customFormat="1">
      <c r="L1118" s="38"/>
    </row>
    <row r="1120" spans="12:12" s="5" customFormat="1">
      <c r="L1120" s="38"/>
    </row>
    <row r="1122" spans="12:12" s="5" customFormat="1">
      <c r="L1122" s="38"/>
    </row>
    <row r="1123" spans="12:12" s="5" customFormat="1">
      <c r="L1123" s="38"/>
    </row>
    <row r="1125" spans="12:12" s="5" customFormat="1">
      <c r="L1125" s="38"/>
    </row>
    <row r="1127" spans="12:12" s="5" customFormat="1">
      <c r="L1127" s="38"/>
    </row>
    <row r="1129" spans="12:12" s="5" customFormat="1">
      <c r="L1129" s="38"/>
    </row>
    <row r="1131" spans="12:12" s="5" customFormat="1">
      <c r="L1131" s="38"/>
    </row>
    <row r="1133" spans="12:12" s="5" customFormat="1">
      <c r="L1133" s="38"/>
    </row>
    <row r="1135" spans="12:12" s="5" customFormat="1">
      <c r="L1135" s="38"/>
    </row>
    <row r="1137" spans="12:12" s="5" customFormat="1">
      <c r="L1137" s="38"/>
    </row>
    <row r="1138" spans="12:12" s="5" customFormat="1">
      <c r="L1138" s="38"/>
    </row>
    <row r="1140" spans="12:12" s="5" customFormat="1">
      <c r="L1140" s="38"/>
    </row>
    <row r="1142" spans="12:12" s="5" customFormat="1">
      <c r="L1142" s="38"/>
    </row>
    <row r="1143" spans="12:12" s="5" customFormat="1">
      <c r="L1143" s="38"/>
    </row>
    <row r="1145" spans="12:12" s="5" customFormat="1">
      <c r="L1145" s="38"/>
    </row>
    <row r="1146" spans="12:12" s="5" customFormat="1">
      <c r="L1146" s="38"/>
    </row>
    <row r="1147" spans="12:12" s="5" customFormat="1">
      <c r="L1147" s="38"/>
    </row>
    <row r="1148" spans="12:12" s="5" customFormat="1">
      <c r="L1148" s="38"/>
    </row>
    <row r="1149" spans="12:12" s="5" customFormat="1">
      <c r="L1149" s="38"/>
    </row>
    <row r="1151" spans="12:12" s="5" customFormat="1">
      <c r="L1151" s="38"/>
    </row>
    <row r="1153" spans="12:12" s="5" customFormat="1">
      <c r="L1153" s="38"/>
    </row>
    <row r="1155" spans="12:12" s="5" customFormat="1">
      <c r="L1155" s="38"/>
    </row>
    <row r="1157" spans="12:12" s="5" customFormat="1">
      <c r="L1157" s="38"/>
    </row>
    <row r="1159" spans="12:12" s="5" customFormat="1">
      <c r="L1159" s="38"/>
    </row>
    <row r="1161" spans="12:12" s="5" customFormat="1">
      <c r="L1161" s="38"/>
    </row>
    <row r="1162" spans="12:12" s="5" customFormat="1">
      <c r="L1162" s="38"/>
    </row>
    <row r="1163" spans="12:12" s="5" customFormat="1">
      <c r="L1163" s="38"/>
    </row>
    <row r="1165" spans="12:12" s="5" customFormat="1">
      <c r="L1165" s="38"/>
    </row>
    <row r="1167" spans="12:12" s="5" customFormat="1">
      <c r="L1167" s="38"/>
    </row>
    <row r="1169" spans="12:12" s="5" customFormat="1">
      <c r="L1169" s="38"/>
    </row>
    <row r="1171" spans="12:12" s="5" customFormat="1">
      <c r="L1171" s="38"/>
    </row>
    <row r="1173" spans="12:12" s="5" customFormat="1">
      <c r="L1173" s="38"/>
    </row>
    <row r="1175" spans="12:12" s="5" customFormat="1">
      <c r="L1175" s="38"/>
    </row>
    <row r="1177" spans="12:12" s="5" customFormat="1">
      <c r="L1177" s="38"/>
    </row>
    <row r="1178" spans="12:12" s="5" customFormat="1">
      <c r="L1178" s="38"/>
    </row>
    <row r="1180" spans="12:12" s="5" customFormat="1">
      <c r="L1180" s="38"/>
    </row>
    <row r="1182" spans="12:12" s="5" customFormat="1">
      <c r="L1182" s="38"/>
    </row>
    <row r="1184" spans="12:12" s="5" customFormat="1">
      <c r="L1184" s="38"/>
    </row>
    <row r="1186" spans="12:12" s="5" customFormat="1">
      <c r="L1186" s="38"/>
    </row>
    <row r="1188" spans="12:12" s="5" customFormat="1">
      <c r="L1188" s="38"/>
    </row>
    <row r="1190" spans="12:12" s="5" customFormat="1">
      <c r="L1190" s="38"/>
    </row>
    <row r="1191" spans="12:12" s="5" customFormat="1">
      <c r="L1191" s="38"/>
    </row>
    <row r="1193" spans="12:12" s="5" customFormat="1">
      <c r="L1193" s="38"/>
    </row>
    <row r="1195" spans="12:12" s="5" customFormat="1">
      <c r="L1195" s="38"/>
    </row>
    <row r="1197" spans="12:12" s="5" customFormat="1">
      <c r="L1197" s="38"/>
    </row>
    <row r="1199" spans="12:12" s="5" customFormat="1">
      <c r="L1199" s="38"/>
    </row>
    <row r="1201" spans="12:12" s="5" customFormat="1">
      <c r="L1201" s="38"/>
    </row>
    <row r="1203" spans="12:12" s="5" customFormat="1">
      <c r="L1203" s="38"/>
    </row>
    <row r="1205" spans="12:12" s="5" customFormat="1">
      <c r="L1205" s="38"/>
    </row>
    <row r="1207" spans="12:12" s="5" customFormat="1">
      <c r="L1207" s="38"/>
    </row>
    <row r="1209" spans="12:12" s="5" customFormat="1">
      <c r="L1209" s="38"/>
    </row>
    <row r="1211" spans="12:12" s="5" customFormat="1">
      <c r="L1211" s="38"/>
    </row>
    <row r="1213" spans="12:12" s="5" customFormat="1">
      <c r="L1213" s="38"/>
    </row>
    <row r="1215" spans="12:12" s="5" customFormat="1">
      <c r="L1215" s="38"/>
    </row>
    <row r="1217" spans="12:12" s="5" customFormat="1">
      <c r="L1217" s="38"/>
    </row>
    <row r="1219" spans="12:12" s="5" customFormat="1">
      <c r="L1219" s="38"/>
    </row>
    <row r="1221" spans="12:12" s="5" customFormat="1">
      <c r="L1221" s="38"/>
    </row>
    <row r="1223" spans="12:12" s="5" customFormat="1">
      <c r="L1223" s="38"/>
    </row>
    <row r="1225" spans="12:12" s="5" customFormat="1">
      <c r="L1225" s="38"/>
    </row>
    <row r="1226" spans="12:12" s="5" customFormat="1">
      <c r="L1226" s="38"/>
    </row>
    <row r="1227" spans="12:12" s="5" customFormat="1">
      <c r="L1227" s="38"/>
    </row>
    <row r="1229" spans="12:12" s="5" customFormat="1">
      <c r="L1229" s="38"/>
    </row>
    <row r="1231" spans="12:12" s="5" customFormat="1">
      <c r="L1231" s="38"/>
    </row>
    <row r="1233" spans="12:12" s="5" customFormat="1">
      <c r="L1233" s="38"/>
    </row>
    <row r="1235" spans="12:12" s="5" customFormat="1">
      <c r="L1235" s="38"/>
    </row>
    <row r="1236" spans="12:12" s="5" customFormat="1">
      <c r="L1236" s="38"/>
    </row>
    <row r="1237" spans="12:12" s="5" customFormat="1">
      <c r="L1237" s="38"/>
    </row>
    <row r="1239" spans="12:12" s="5" customFormat="1">
      <c r="L1239" s="38"/>
    </row>
    <row r="1241" spans="12:12" s="5" customFormat="1">
      <c r="L1241" s="38"/>
    </row>
    <row r="1243" spans="12:12" s="5" customFormat="1">
      <c r="L1243" s="38"/>
    </row>
    <row r="1245" spans="12:12" s="5" customFormat="1">
      <c r="L1245" s="38"/>
    </row>
    <row r="1246" spans="12:12" s="5" customFormat="1">
      <c r="L1246" s="38"/>
    </row>
    <row r="1247" spans="12:12" s="5" customFormat="1">
      <c r="L1247" s="38"/>
    </row>
    <row r="1248" spans="12:12" s="5" customFormat="1">
      <c r="L1248" s="38"/>
    </row>
    <row r="1249" spans="12:12" s="5" customFormat="1">
      <c r="L1249" s="38"/>
    </row>
    <row r="1250" spans="12:12" s="5" customFormat="1">
      <c r="L1250" s="38"/>
    </row>
    <row r="1251" spans="12:12" s="5" customFormat="1">
      <c r="L1251" s="38"/>
    </row>
    <row r="1252" spans="12:12" s="5" customFormat="1">
      <c r="L1252" s="38"/>
    </row>
    <row r="1253" spans="12:12" s="5" customFormat="1">
      <c r="L1253" s="38"/>
    </row>
    <row r="1254" spans="12:12" s="5" customFormat="1">
      <c r="L1254" s="38"/>
    </row>
    <row r="1256" spans="12:12" s="5" customFormat="1">
      <c r="L1256" s="38"/>
    </row>
    <row r="1257" spans="12:12" s="5" customFormat="1">
      <c r="L1257" s="38"/>
    </row>
    <row r="1258" spans="12:12" s="5" customFormat="1">
      <c r="L1258" s="38"/>
    </row>
    <row r="1259" spans="12:12" s="5" customFormat="1">
      <c r="L1259" s="38"/>
    </row>
    <row r="1260" spans="12:12" s="5" customFormat="1">
      <c r="L1260" s="38"/>
    </row>
    <row r="1261" spans="12:12" s="5" customFormat="1">
      <c r="L1261" s="38"/>
    </row>
    <row r="1262" spans="12:12" s="5" customFormat="1">
      <c r="L1262" s="38"/>
    </row>
    <row r="1264" spans="12:12" s="5" customFormat="1">
      <c r="L1264" s="38"/>
    </row>
    <row r="1266" spans="12:12" s="5" customFormat="1">
      <c r="L1266" s="38"/>
    </row>
    <row r="1268" spans="12:12" s="5" customFormat="1">
      <c r="L1268" s="38"/>
    </row>
    <row r="1270" spans="12:12" s="5" customFormat="1">
      <c r="L1270" s="38"/>
    </row>
    <row r="1271" spans="12:12" s="5" customFormat="1">
      <c r="L1271" s="38"/>
    </row>
    <row r="1272" spans="12:12" s="5" customFormat="1">
      <c r="L1272" s="38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09375" defaultRowHeight="15.6"/>
  <cols>
    <col min="1" max="1" width="17.33203125" style="122" hidden="1" customWidth="1"/>
    <col min="2" max="2" width="3.33203125" style="116" hidden="1" customWidth="1"/>
    <col min="3" max="3" width="4.44140625" style="117" hidden="1" customWidth="1"/>
    <col min="4" max="4" width="3.33203125" style="118" hidden="1" customWidth="1"/>
    <col min="5" max="5" width="3.33203125" style="119" hidden="1" customWidth="1"/>
    <col min="6" max="6" width="3.33203125" style="120" hidden="1" customWidth="1"/>
    <col min="7" max="7" width="5.5546875" style="121" hidden="1" customWidth="1"/>
    <col min="8" max="8" width="5.6640625" style="6" bestFit="1" customWidth="1"/>
    <col min="9" max="9" width="3.109375" style="40" customWidth="1"/>
    <col min="10" max="10" width="2.44140625" style="41" customWidth="1"/>
    <col min="11" max="11" width="2.109375" style="42" customWidth="1"/>
    <col min="12" max="12" width="51.5546875" style="38" customWidth="1"/>
    <col min="13" max="13" width="5.33203125" style="39" customWidth="1"/>
    <col min="14" max="15" width="14.88671875" style="39" customWidth="1"/>
    <col min="16" max="16" width="14.88671875" style="5" customWidth="1"/>
    <col min="17" max="16384" width="9.109375" style="5"/>
  </cols>
  <sheetData>
    <row r="1" spans="1:22">
      <c r="A1" s="5"/>
      <c r="B1" s="236"/>
      <c r="C1" s="5"/>
      <c r="D1" s="237"/>
      <c r="E1" s="237"/>
      <c r="F1" s="237"/>
      <c r="G1" s="237"/>
      <c r="H1" s="237"/>
      <c r="I1" s="5"/>
      <c r="J1" s="5"/>
      <c r="K1" s="562"/>
      <c r="L1" s="562"/>
      <c r="M1" s="562"/>
      <c r="N1" s="493" t="s">
        <v>744</v>
      </c>
      <c r="O1" s="493"/>
      <c r="P1" s="493"/>
    </row>
    <row r="2" spans="1:22">
      <c r="A2" s="5"/>
      <c r="B2" s="236"/>
      <c r="C2" s="5"/>
      <c r="D2" s="237"/>
      <c r="E2" s="237"/>
      <c r="F2" s="237"/>
      <c r="G2" s="237"/>
      <c r="H2" s="237"/>
      <c r="I2" s="5"/>
      <c r="J2" s="5"/>
      <c r="K2" s="562"/>
      <c r="L2" s="562"/>
      <c r="M2" s="562"/>
      <c r="N2" s="493" t="s">
        <v>622</v>
      </c>
      <c r="O2" s="493"/>
      <c r="P2" s="493"/>
    </row>
    <row r="3" spans="1:22">
      <c r="A3" s="5"/>
      <c r="B3" s="236"/>
      <c r="C3" s="5"/>
      <c r="D3" s="237"/>
      <c r="E3" s="237"/>
      <c r="F3" s="237" t="s">
        <v>784</v>
      </c>
      <c r="G3" s="237"/>
      <c r="H3" s="237"/>
      <c r="I3" s="5"/>
      <c r="J3" s="5"/>
      <c r="K3" s="562"/>
      <c r="L3" s="562"/>
      <c r="M3" s="562"/>
      <c r="N3" s="493" t="s">
        <v>937</v>
      </c>
      <c r="O3" s="493"/>
      <c r="P3" s="493"/>
    </row>
    <row r="4" spans="1:22">
      <c r="A4" s="5"/>
      <c r="B4" s="236"/>
      <c r="C4" s="5"/>
      <c r="D4" s="237"/>
      <c r="E4" s="237"/>
      <c r="F4" s="237"/>
      <c r="G4" s="237"/>
      <c r="H4" s="237"/>
      <c r="I4" s="5"/>
      <c r="J4" s="5"/>
      <c r="K4" s="562"/>
      <c r="L4" s="562"/>
      <c r="M4" s="562"/>
      <c r="N4" s="493" t="s">
        <v>936</v>
      </c>
      <c r="O4" s="493"/>
      <c r="P4" s="493"/>
    </row>
    <row r="5" spans="1:22">
      <c r="A5" s="5"/>
      <c r="B5" s="236"/>
      <c r="C5" s="5"/>
      <c r="D5" s="237"/>
      <c r="E5" s="237"/>
      <c r="F5" s="237"/>
      <c r="G5" s="237"/>
      <c r="H5" s="237"/>
      <c r="I5" s="5"/>
      <c r="J5" s="5"/>
      <c r="K5" s="562"/>
      <c r="L5" s="562"/>
      <c r="M5" s="562"/>
      <c r="N5" s="566" t="s">
        <v>590</v>
      </c>
      <c r="O5" s="566"/>
      <c r="P5" s="566"/>
    </row>
    <row r="6" spans="1:22">
      <c r="A6" s="236" t="s">
        <v>745</v>
      </c>
      <c r="B6" s="236"/>
      <c r="C6" s="5"/>
      <c r="D6" s="237"/>
      <c r="E6" s="237"/>
      <c r="F6" s="237"/>
      <c r="G6" s="237"/>
      <c r="H6" s="237"/>
      <c r="I6" s="5"/>
      <c r="J6" s="5"/>
      <c r="K6" s="5"/>
      <c r="L6" s="238"/>
      <c r="M6" s="238"/>
      <c r="N6" s="5"/>
      <c r="O6" s="5"/>
    </row>
    <row r="7" spans="1:22" ht="35.25" customHeight="1">
      <c r="A7" s="122" t="s">
        <v>490</v>
      </c>
      <c r="H7" s="535" t="s">
        <v>932</v>
      </c>
      <c r="I7" s="535"/>
      <c r="J7" s="535"/>
      <c r="K7" s="535"/>
      <c r="L7" s="535"/>
      <c r="M7" s="535"/>
      <c r="N7" s="535"/>
      <c r="O7" s="535"/>
      <c r="P7" s="535"/>
    </row>
    <row r="8" spans="1:22">
      <c r="A8" s="123"/>
      <c r="H8" s="137"/>
      <c r="I8" s="137"/>
      <c r="J8" s="137"/>
      <c r="K8" s="137"/>
      <c r="L8" s="137"/>
      <c r="M8" s="137"/>
      <c r="N8" s="137"/>
      <c r="O8" s="137"/>
    </row>
    <row r="9" spans="1:22">
      <c r="A9" s="123"/>
      <c r="I9" s="7"/>
      <c r="J9" s="43"/>
      <c r="K9" s="43"/>
      <c r="L9" s="8"/>
      <c r="M9" s="209"/>
      <c r="N9" s="234"/>
      <c r="O9" s="561" t="s">
        <v>97</v>
      </c>
      <c r="P9" s="561"/>
    </row>
    <row r="10" spans="1:22" ht="46.5" customHeight="1">
      <c r="A10" s="123"/>
      <c r="H10" s="516" t="s">
        <v>98</v>
      </c>
      <c r="I10" s="516" t="s">
        <v>99</v>
      </c>
      <c r="J10" s="519" t="s">
        <v>100</v>
      </c>
      <c r="K10" s="519" t="s">
        <v>101</v>
      </c>
      <c r="L10" s="522" t="s">
        <v>102</v>
      </c>
      <c r="M10" s="525" t="s">
        <v>103</v>
      </c>
      <c r="N10" s="498" t="s">
        <v>374</v>
      </c>
      <c r="O10" s="534" t="s">
        <v>375</v>
      </c>
      <c r="P10" s="534"/>
    </row>
    <row r="11" spans="1:22" s="10" customFormat="1" ht="29.25" customHeight="1">
      <c r="A11" s="123"/>
      <c r="B11" s="116"/>
      <c r="C11" s="117"/>
      <c r="D11" s="118"/>
      <c r="E11" s="119"/>
      <c r="F11" s="120"/>
      <c r="G11" s="121"/>
      <c r="H11" s="517"/>
      <c r="I11" s="517"/>
      <c r="J11" s="520"/>
      <c r="K11" s="520"/>
      <c r="L11" s="523"/>
      <c r="M11" s="526"/>
      <c r="N11" s="498"/>
      <c r="O11" s="2" t="s">
        <v>376</v>
      </c>
      <c r="P11" s="2" t="s">
        <v>377</v>
      </c>
    </row>
    <row r="12" spans="1:22" s="15" customFormat="1">
      <c r="A12" s="123"/>
      <c r="B12" s="124"/>
      <c r="C12" s="125"/>
      <c r="D12" s="126"/>
      <c r="E12" s="127"/>
      <c r="F12" s="128"/>
      <c r="G12" s="129"/>
      <c r="H12" s="135">
        <v>1</v>
      </c>
      <c r="I12" s="135">
        <v>2</v>
      </c>
      <c r="J12" s="135">
        <v>3</v>
      </c>
      <c r="K12" s="135">
        <v>4</v>
      </c>
      <c r="L12" s="135">
        <v>5</v>
      </c>
      <c r="M12" s="136">
        <v>6</v>
      </c>
      <c r="N12" s="12">
        <v>7</v>
      </c>
      <c r="O12" s="12">
        <v>8</v>
      </c>
      <c r="P12" s="12" t="s">
        <v>624</v>
      </c>
    </row>
    <row r="13" spans="1:22" s="161" customFormat="1" ht="16.5" customHeight="1">
      <c r="A13" s="122" t="str">
        <f t="shared" ref="A13:A86" si="0">CONCATENATE(B13,C13,D13,E13,F13,G13)</f>
        <v>71000000000000</v>
      </c>
      <c r="B13" s="124" t="s">
        <v>439</v>
      </c>
      <c r="C13" s="125" t="s">
        <v>441</v>
      </c>
      <c r="D13" s="126" t="s">
        <v>441</v>
      </c>
      <c r="E13" s="127" t="s">
        <v>441</v>
      </c>
      <c r="F13" s="128" t="s">
        <v>441</v>
      </c>
      <c r="G13" s="129" t="s">
        <v>440</v>
      </c>
      <c r="H13" s="397"/>
      <c r="I13" s="157"/>
      <c r="J13" s="158"/>
      <c r="K13" s="158"/>
      <c r="L13" s="159" t="s">
        <v>105</v>
      </c>
      <c r="M13" s="172"/>
      <c r="N13" s="160">
        <f>O13+P13-O767</f>
        <v>0</v>
      </c>
      <c r="O13" s="160">
        <f>+O14+O109+O141+O319+O406+O476+O489+O574+O669+O759</f>
        <v>0</v>
      </c>
      <c r="P13" s="160">
        <f>+P14+P109+P141+P319+P406+P476+P489+P574+P669+P759</f>
        <v>0</v>
      </c>
      <c r="S13" s="438"/>
    </row>
    <row r="14" spans="1:22" s="181" customFormat="1" ht="27.6">
      <c r="A14" s="122" t="str">
        <f t="shared" si="0"/>
        <v>71010000000000</v>
      </c>
      <c r="B14" s="124" t="s">
        <v>439</v>
      </c>
      <c r="C14" s="117" t="s">
        <v>106</v>
      </c>
      <c r="D14" s="118" t="s">
        <v>441</v>
      </c>
      <c r="E14" s="127" t="s">
        <v>441</v>
      </c>
      <c r="F14" s="128" t="s">
        <v>441</v>
      </c>
      <c r="G14" s="129" t="s">
        <v>440</v>
      </c>
      <c r="H14" s="180">
        <v>2100</v>
      </c>
      <c r="I14" s="212" t="s">
        <v>106</v>
      </c>
      <c r="J14" s="213">
        <v>0</v>
      </c>
      <c r="K14" s="213">
        <v>0</v>
      </c>
      <c r="L14" s="162" t="s">
        <v>107</v>
      </c>
      <c r="M14" s="174"/>
      <c r="N14" s="163">
        <f>+N16+N66+N84+N99</f>
        <v>0</v>
      </c>
      <c r="O14" s="163">
        <f>+O16+O66+O84+O99</f>
        <v>0</v>
      </c>
      <c r="P14" s="163">
        <f>+P16+P66+P84+P99</f>
        <v>0</v>
      </c>
      <c r="Q14" s="161"/>
      <c r="R14" s="161"/>
      <c r="S14" s="438"/>
      <c r="T14" s="161"/>
      <c r="U14" s="161"/>
      <c r="V14" s="161"/>
    </row>
    <row r="15" spans="1:22" s="23" customFormat="1" ht="16.2">
      <c r="A15" s="122" t="str">
        <f t="shared" si="0"/>
        <v>71010000000001</v>
      </c>
      <c r="B15" s="124" t="s">
        <v>439</v>
      </c>
      <c r="C15" s="117" t="s">
        <v>106</v>
      </c>
      <c r="D15" s="118" t="s">
        <v>441</v>
      </c>
      <c r="E15" s="127" t="s">
        <v>441</v>
      </c>
      <c r="F15" s="128" t="s">
        <v>441</v>
      </c>
      <c r="G15" s="129" t="s">
        <v>96</v>
      </c>
      <c r="H15" s="17"/>
      <c r="I15" s="18"/>
      <c r="J15" s="19"/>
      <c r="K15" s="19"/>
      <c r="L15" s="20" t="s">
        <v>108</v>
      </c>
      <c r="M15" s="44"/>
      <c r="N15" s="190"/>
      <c r="O15" s="190"/>
      <c r="P15" s="190"/>
      <c r="Q15" s="161"/>
      <c r="R15" s="161"/>
      <c r="S15" s="438"/>
      <c r="T15" s="161"/>
      <c r="U15" s="161"/>
      <c r="V15" s="161"/>
    </row>
    <row r="16" spans="1:22" s="169" customFormat="1" ht="41.4">
      <c r="A16" s="122" t="str">
        <f t="shared" si="0"/>
        <v>71010100000000</v>
      </c>
      <c r="B16" s="124" t="s">
        <v>439</v>
      </c>
      <c r="C16" s="117" t="s">
        <v>106</v>
      </c>
      <c r="D16" s="118" t="s">
        <v>106</v>
      </c>
      <c r="E16" s="127" t="s">
        <v>441</v>
      </c>
      <c r="F16" s="128" t="s">
        <v>441</v>
      </c>
      <c r="G16" s="129" t="s">
        <v>440</v>
      </c>
      <c r="H16" s="165">
        <v>2110</v>
      </c>
      <c r="I16" s="166" t="s">
        <v>106</v>
      </c>
      <c r="J16" s="167">
        <v>1</v>
      </c>
      <c r="K16" s="167">
        <v>0</v>
      </c>
      <c r="L16" s="168" t="s">
        <v>109</v>
      </c>
      <c r="M16" s="176"/>
      <c r="N16" s="188">
        <f>+N18+N60</f>
        <v>0</v>
      </c>
      <c r="O16" s="188">
        <f>+O18+O60</f>
        <v>0</v>
      </c>
      <c r="P16" s="188">
        <f>+P18+P60</f>
        <v>0</v>
      </c>
      <c r="Q16" s="161"/>
      <c r="R16" s="161"/>
      <c r="S16" s="438"/>
      <c r="T16" s="161"/>
      <c r="U16" s="161"/>
      <c r="V16" s="161"/>
    </row>
    <row r="17" spans="1:22" s="23" customFormat="1" ht="16.2">
      <c r="A17" s="122" t="str">
        <f t="shared" si="0"/>
        <v>71010100000001</v>
      </c>
      <c r="B17" s="124" t="s">
        <v>439</v>
      </c>
      <c r="C17" s="117" t="s">
        <v>106</v>
      </c>
      <c r="D17" s="118" t="s">
        <v>106</v>
      </c>
      <c r="E17" s="127" t="s">
        <v>441</v>
      </c>
      <c r="F17" s="128" t="s">
        <v>441</v>
      </c>
      <c r="G17" s="129" t="s">
        <v>96</v>
      </c>
      <c r="H17" s="17"/>
      <c r="I17" s="18"/>
      <c r="J17" s="19"/>
      <c r="K17" s="19"/>
      <c r="L17" s="20" t="s">
        <v>110</v>
      </c>
      <c r="M17" s="35"/>
      <c r="N17" s="190"/>
      <c r="O17" s="190"/>
      <c r="P17" s="190"/>
      <c r="Q17" s="161"/>
      <c r="R17" s="161"/>
      <c r="S17" s="438"/>
      <c r="T17" s="161"/>
      <c r="U17" s="161"/>
      <c r="V17" s="161"/>
    </row>
    <row r="18" spans="1:22" s="156" customFormat="1" ht="26.4">
      <c r="A18" s="122" t="str">
        <f t="shared" si="0"/>
        <v>71010101000000</v>
      </c>
      <c r="B18" s="124" t="s">
        <v>439</v>
      </c>
      <c r="C18" s="117" t="s">
        <v>106</v>
      </c>
      <c r="D18" s="118" t="s">
        <v>106</v>
      </c>
      <c r="E18" s="119" t="s">
        <v>106</v>
      </c>
      <c r="F18" s="128" t="s">
        <v>441</v>
      </c>
      <c r="G18" s="129" t="s">
        <v>440</v>
      </c>
      <c r="H18" s="151">
        <v>2111</v>
      </c>
      <c r="I18" s="152" t="s">
        <v>106</v>
      </c>
      <c r="J18" s="153">
        <v>1</v>
      </c>
      <c r="K18" s="153">
        <v>1</v>
      </c>
      <c r="L18" s="154" t="s">
        <v>363</v>
      </c>
      <c r="M18" s="155"/>
      <c r="N18" s="192">
        <f>+N20+N55</f>
        <v>0</v>
      </c>
      <c r="O18" s="192">
        <f>+O20+O55</f>
        <v>0</v>
      </c>
      <c r="P18" s="192">
        <f>+P20+P55</f>
        <v>0</v>
      </c>
      <c r="Q18" s="161"/>
      <c r="R18" s="161"/>
      <c r="S18" s="438"/>
      <c r="T18" s="161"/>
      <c r="U18" s="161"/>
      <c r="V18" s="161"/>
    </row>
    <row r="19" spans="1:22" ht="16.2">
      <c r="A19" s="122" t="str">
        <f t="shared" si="0"/>
        <v>71010101000001</v>
      </c>
      <c r="B19" s="124" t="s">
        <v>439</v>
      </c>
      <c r="C19" s="117" t="s">
        <v>106</v>
      </c>
      <c r="D19" s="118" t="s">
        <v>106</v>
      </c>
      <c r="E19" s="119" t="s">
        <v>106</v>
      </c>
      <c r="F19" s="128" t="s">
        <v>441</v>
      </c>
      <c r="G19" s="129" t="s">
        <v>96</v>
      </c>
      <c r="H19" s="17"/>
      <c r="I19" s="25"/>
      <c r="J19" s="26"/>
      <c r="K19" s="26"/>
      <c r="L19" s="20" t="s">
        <v>108</v>
      </c>
      <c r="M19" s="44"/>
      <c r="N19" s="190"/>
      <c r="O19" s="190"/>
      <c r="P19" s="190"/>
      <c r="Q19" s="161"/>
      <c r="R19" s="161"/>
      <c r="S19" s="438"/>
      <c r="T19" s="161"/>
      <c r="U19" s="161"/>
      <c r="V19" s="161"/>
    </row>
    <row r="20" spans="1:22" s="115" customFormat="1" ht="16.2">
      <c r="A20" s="122" t="str">
        <f t="shared" si="0"/>
        <v>71010101010000</v>
      </c>
      <c r="B20" s="124" t="s">
        <v>439</v>
      </c>
      <c r="C20" s="117" t="s">
        <v>106</v>
      </c>
      <c r="D20" s="118" t="s">
        <v>106</v>
      </c>
      <c r="E20" s="119" t="s">
        <v>106</v>
      </c>
      <c r="F20" s="128" t="s">
        <v>106</v>
      </c>
      <c r="G20" s="129" t="s">
        <v>440</v>
      </c>
      <c r="H20" s="45"/>
      <c r="I20" s="147"/>
      <c r="J20" s="148"/>
      <c r="K20" s="148"/>
      <c r="L20" s="27" t="s">
        <v>111</v>
      </c>
      <c r="M20" s="28"/>
      <c r="N20" s="197">
        <f>O20+P20</f>
        <v>0</v>
      </c>
      <c r="O20" s="197">
        <f>SUM(O21:O54)</f>
        <v>0</v>
      </c>
      <c r="P20" s="197">
        <f>SUM(P21:P54)</f>
        <v>0</v>
      </c>
      <c r="Q20" s="161"/>
      <c r="R20" s="161"/>
      <c r="S20" s="438"/>
      <c r="T20" s="161"/>
      <c r="U20" s="161"/>
      <c r="V20" s="161"/>
    </row>
    <row r="21" spans="1:22" s="23" customFormat="1" ht="16.2">
      <c r="A21" s="122" t="str">
        <f t="shared" si="0"/>
        <v>71010101014111</v>
      </c>
      <c r="B21" s="124" t="s">
        <v>439</v>
      </c>
      <c r="C21" s="117" t="s">
        <v>106</v>
      </c>
      <c r="D21" s="118" t="s">
        <v>106</v>
      </c>
      <c r="E21" s="119" t="s">
        <v>106</v>
      </c>
      <c r="F21" s="128" t="s">
        <v>106</v>
      </c>
      <c r="G21" s="129">
        <v>4111</v>
      </c>
      <c r="H21" s="25"/>
      <c r="I21" s="25"/>
      <c r="J21" s="26"/>
      <c r="K21" s="26"/>
      <c r="L21" s="36" t="s">
        <v>112</v>
      </c>
      <c r="M21" s="12">
        <v>4111</v>
      </c>
      <c r="N21" s="183">
        <f>O21+P21</f>
        <v>0</v>
      </c>
      <c r="O21" s="183"/>
      <c r="P21" s="183"/>
      <c r="Q21" s="161"/>
      <c r="R21" s="161"/>
      <c r="S21" s="438"/>
      <c r="T21" s="161"/>
      <c r="U21" s="161"/>
      <c r="V21" s="161"/>
    </row>
    <row r="22" spans="1:22" ht="26.4">
      <c r="A22" s="122" t="str">
        <f t="shared" si="0"/>
        <v>71010101014112</v>
      </c>
      <c r="B22" s="124" t="s">
        <v>439</v>
      </c>
      <c r="C22" s="117" t="s">
        <v>106</v>
      </c>
      <c r="D22" s="118" t="s">
        <v>106</v>
      </c>
      <c r="E22" s="119" t="s">
        <v>106</v>
      </c>
      <c r="F22" s="128" t="s">
        <v>106</v>
      </c>
      <c r="G22" s="129">
        <v>4112</v>
      </c>
      <c r="H22" s="25"/>
      <c r="I22" s="25"/>
      <c r="J22" s="26"/>
      <c r="K22" s="26"/>
      <c r="L22" s="36" t="s">
        <v>113</v>
      </c>
      <c r="M22" s="12">
        <v>4112</v>
      </c>
      <c r="N22" s="183">
        <f t="shared" ref="N22:N59" si="1">O22+P22</f>
        <v>0</v>
      </c>
      <c r="O22" s="183"/>
      <c r="P22" s="183"/>
      <c r="Q22" s="161"/>
      <c r="R22" s="161"/>
      <c r="S22" s="438"/>
      <c r="T22" s="161"/>
      <c r="U22" s="161"/>
      <c r="V22" s="161"/>
    </row>
    <row r="23" spans="1:22" s="23" customFormat="1" ht="16.2">
      <c r="A23" s="122" t="str">
        <f t="shared" si="0"/>
        <v>71010101014212</v>
      </c>
      <c r="B23" s="124" t="s">
        <v>439</v>
      </c>
      <c r="C23" s="117" t="s">
        <v>106</v>
      </c>
      <c r="D23" s="118" t="s">
        <v>106</v>
      </c>
      <c r="E23" s="119" t="s">
        <v>106</v>
      </c>
      <c r="F23" s="120" t="s">
        <v>106</v>
      </c>
      <c r="G23" s="121">
        <v>4212</v>
      </c>
      <c r="H23" s="25"/>
      <c r="I23" s="25"/>
      <c r="J23" s="26"/>
      <c r="K23" s="26"/>
      <c r="L23" s="29" t="s">
        <v>114</v>
      </c>
      <c r="M23" s="12">
        <v>4212</v>
      </c>
      <c r="N23" s="183">
        <f t="shared" si="1"/>
        <v>0</v>
      </c>
      <c r="O23" s="183"/>
      <c r="P23" s="183"/>
      <c r="Q23" s="161"/>
      <c r="R23" s="161"/>
      <c r="S23" s="438"/>
      <c r="T23" s="161"/>
      <c r="U23" s="161"/>
      <c r="V23" s="161"/>
    </row>
    <row r="24" spans="1:22" ht="16.2">
      <c r="A24" s="122" t="str">
        <f t="shared" si="0"/>
        <v>71010101014213</v>
      </c>
      <c r="B24" s="124" t="s">
        <v>439</v>
      </c>
      <c r="C24" s="117" t="s">
        <v>106</v>
      </c>
      <c r="D24" s="118" t="s">
        <v>106</v>
      </c>
      <c r="E24" s="119" t="s">
        <v>106</v>
      </c>
      <c r="F24" s="120" t="s">
        <v>106</v>
      </c>
      <c r="G24" s="121">
        <v>4213</v>
      </c>
      <c r="H24" s="25"/>
      <c r="I24" s="25"/>
      <c r="J24" s="26"/>
      <c r="K24" s="26"/>
      <c r="L24" s="30" t="s">
        <v>115</v>
      </c>
      <c r="M24" s="31">
        <v>4213</v>
      </c>
      <c r="N24" s="183">
        <f t="shared" si="1"/>
        <v>0</v>
      </c>
      <c r="O24" s="183"/>
      <c r="P24" s="183"/>
      <c r="Q24" s="161"/>
      <c r="R24" s="161"/>
      <c r="S24" s="438"/>
      <c r="T24" s="161"/>
      <c r="U24" s="161"/>
      <c r="V24" s="161"/>
    </row>
    <row r="25" spans="1:22" s="23" customFormat="1" ht="16.2">
      <c r="A25" s="122" t="str">
        <f t="shared" si="0"/>
        <v>71010101014214</v>
      </c>
      <c r="B25" s="124" t="s">
        <v>439</v>
      </c>
      <c r="C25" s="117" t="s">
        <v>106</v>
      </c>
      <c r="D25" s="118" t="s">
        <v>106</v>
      </c>
      <c r="E25" s="119" t="s">
        <v>106</v>
      </c>
      <c r="F25" s="120" t="s">
        <v>106</v>
      </c>
      <c r="G25" s="121">
        <v>4214</v>
      </c>
      <c r="H25" s="25"/>
      <c r="I25" s="25"/>
      <c r="J25" s="26"/>
      <c r="K25" s="26"/>
      <c r="L25" s="30" t="s">
        <v>116</v>
      </c>
      <c r="M25" s="31">
        <v>4214</v>
      </c>
      <c r="N25" s="183">
        <f t="shared" si="1"/>
        <v>0</v>
      </c>
      <c r="O25" s="183"/>
      <c r="P25" s="183"/>
      <c r="Q25" s="161"/>
      <c r="R25" s="161"/>
      <c r="S25" s="438"/>
      <c r="T25" s="161"/>
      <c r="U25" s="161"/>
      <c r="V25" s="161"/>
    </row>
    <row r="26" spans="1:22" ht="16.2">
      <c r="A26" s="122" t="str">
        <f t="shared" si="0"/>
        <v>71010101014215</v>
      </c>
      <c r="B26" s="124" t="s">
        <v>439</v>
      </c>
      <c r="C26" s="117" t="s">
        <v>106</v>
      </c>
      <c r="D26" s="118" t="s">
        <v>106</v>
      </c>
      <c r="E26" s="119" t="s">
        <v>106</v>
      </c>
      <c r="F26" s="120" t="s">
        <v>106</v>
      </c>
      <c r="G26" s="121">
        <v>4215</v>
      </c>
      <c r="H26" s="25"/>
      <c r="I26" s="25"/>
      <c r="J26" s="26"/>
      <c r="K26" s="26"/>
      <c r="L26" s="29" t="s">
        <v>117</v>
      </c>
      <c r="M26" s="12">
        <v>4215</v>
      </c>
      <c r="N26" s="183">
        <f t="shared" si="1"/>
        <v>0</v>
      </c>
      <c r="O26" s="183"/>
      <c r="P26" s="183"/>
      <c r="Q26" s="161"/>
      <c r="R26" s="161"/>
      <c r="S26" s="438"/>
      <c r="T26" s="161"/>
      <c r="U26" s="161"/>
      <c r="V26" s="161"/>
    </row>
    <row r="27" spans="1:22" ht="16.2">
      <c r="A27" s="122" t="str">
        <f t="shared" si="0"/>
        <v>71010101014216</v>
      </c>
      <c r="B27" s="124" t="s">
        <v>439</v>
      </c>
      <c r="C27" s="117" t="s">
        <v>106</v>
      </c>
      <c r="D27" s="118" t="s">
        <v>106</v>
      </c>
      <c r="E27" s="119" t="s">
        <v>106</v>
      </c>
      <c r="F27" s="120" t="s">
        <v>106</v>
      </c>
      <c r="G27" s="121">
        <v>4216</v>
      </c>
      <c r="H27" s="25"/>
      <c r="I27" s="25"/>
      <c r="J27" s="26"/>
      <c r="K27" s="26"/>
      <c r="L27" s="29" t="s">
        <v>447</v>
      </c>
      <c r="M27" s="12">
        <v>4216</v>
      </c>
      <c r="N27" s="183">
        <f t="shared" si="1"/>
        <v>0</v>
      </c>
      <c r="O27" s="183"/>
      <c r="P27" s="183"/>
      <c r="Q27" s="161"/>
      <c r="R27" s="161"/>
      <c r="S27" s="438"/>
      <c r="T27" s="161"/>
      <c r="U27" s="161"/>
      <c r="V27" s="161"/>
    </row>
    <row r="28" spans="1:22" ht="16.2">
      <c r="A28" s="122" t="str">
        <f t="shared" si="0"/>
        <v>71010101014222</v>
      </c>
      <c r="B28" s="124" t="s">
        <v>439</v>
      </c>
      <c r="C28" s="117" t="s">
        <v>106</v>
      </c>
      <c r="D28" s="118" t="s">
        <v>106</v>
      </c>
      <c r="E28" s="119" t="s">
        <v>106</v>
      </c>
      <c r="F28" s="120" t="s">
        <v>106</v>
      </c>
      <c r="G28" s="121">
        <v>4222</v>
      </c>
      <c r="H28" s="25"/>
      <c r="I28" s="25"/>
      <c r="J28" s="26"/>
      <c r="K28" s="26"/>
      <c r="L28" s="29" t="s">
        <v>392</v>
      </c>
      <c r="M28" s="12" t="s">
        <v>746</v>
      </c>
      <c r="N28" s="183">
        <f t="shared" si="1"/>
        <v>0</v>
      </c>
      <c r="O28" s="183"/>
      <c r="P28" s="183"/>
      <c r="Q28" s="161"/>
      <c r="R28" s="161"/>
      <c r="S28" s="438"/>
      <c r="T28" s="161"/>
      <c r="U28" s="161"/>
      <c r="V28" s="161"/>
    </row>
    <row r="29" spans="1:22" ht="16.2">
      <c r="A29" s="122" t="str">
        <f t="shared" si="0"/>
        <v>71010101014231</v>
      </c>
      <c r="B29" s="124" t="s">
        <v>439</v>
      </c>
      <c r="C29" s="117" t="s">
        <v>106</v>
      </c>
      <c r="D29" s="118" t="s">
        <v>106</v>
      </c>
      <c r="E29" s="119" t="s">
        <v>106</v>
      </c>
      <c r="F29" s="120" t="s">
        <v>106</v>
      </c>
      <c r="G29" s="121">
        <v>4231</v>
      </c>
      <c r="H29" s="25"/>
      <c r="I29" s="25"/>
      <c r="J29" s="26"/>
      <c r="K29" s="26"/>
      <c r="L29" s="29" t="s">
        <v>119</v>
      </c>
      <c r="M29" s="12">
        <v>4222</v>
      </c>
      <c r="N29" s="183">
        <f t="shared" si="1"/>
        <v>0</v>
      </c>
      <c r="O29" s="183"/>
      <c r="P29" s="183"/>
      <c r="Q29" s="161"/>
      <c r="R29" s="161"/>
      <c r="S29" s="438"/>
      <c r="T29" s="161"/>
      <c r="U29" s="161"/>
      <c r="V29" s="161"/>
    </row>
    <row r="30" spans="1:22" ht="16.2">
      <c r="A30" s="122" t="str">
        <f t="shared" si="0"/>
        <v>71010101014232</v>
      </c>
      <c r="B30" s="124" t="s">
        <v>439</v>
      </c>
      <c r="C30" s="117" t="s">
        <v>106</v>
      </c>
      <c r="D30" s="118" t="s">
        <v>106</v>
      </c>
      <c r="E30" s="119" t="s">
        <v>106</v>
      </c>
      <c r="F30" s="120" t="s">
        <v>106</v>
      </c>
      <c r="G30" s="121">
        <v>4232</v>
      </c>
      <c r="H30" s="25"/>
      <c r="I30" s="25"/>
      <c r="J30" s="26"/>
      <c r="K30" s="26"/>
      <c r="L30" s="29" t="s">
        <v>448</v>
      </c>
      <c r="M30" s="12">
        <v>4231</v>
      </c>
      <c r="N30" s="183">
        <f t="shared" si="1"/>
        <v>0</v>
      </c>
      <c r="O30" s="183"/>
      <c r="P30" s="183"/>
      <c r="Q30" s="161"/>
      <c r="R30" s="161"/>
      <c r="S30" s="438"/>
      <c r="T30" s="161"/>
      <c r="U30" s="161"/>
      <c r="V30" s="161"/>
    </row>
    <row r="31" spans="1:22" ht="16.2">
      <c r="A31" s="122" t="str">
        <f t="shared" si="0"/>
        <v>71010101014233</v>
      </c>
      <c r="B31" s="124" t="s">
        <v>439</v>
      </c>
      <c r="C31" s="117" t="s">
        <v>106</v>
      </c>
      <c r="D31" s="118" t="s">
        <v>106</v>
      </c>
      <c r="E31" s="119" t="s">
        <v>106</v>
      </c>
      <c r="F31" s="120" t="s">
        <v>106</v>
      </c>
      <c r="G31" s="121">
        <v>4233</v>
      </c>
      <c r="H31" s="25"/>
      <c r="I31" s="25"/>
      <c r="J31" s="26"/>
      <c r="K31" s="26"/>
      <c r="L31" s="29" t="s">
        <v>121</v>
      </c>
      <c r="M31" s="12">
        <v>4232</v>
      </c>
      <c r="N31" s="183">
        <f t="shared" si="1"/>
        <v>0</v>
      </c>
      <c r="O31" s="183"/>
      <c r="P31" s="183"/>
      <c r="Q31" s="161"/>
      <c r="R31" s="161"/>
      <c r="S31" s="438"/>
      <c r="T31" s="161"/>
      <c r="U31" s="161"/>
      <c r="V31" s="161"/>
    </row>
    <row r="32" spans="1:22" ht="26.4">
      <c r="A32" s="122" t="str">
        <f t="shared" si="0"/>
        <v>71010101014234</v>
      </c>
      <c r="B32" s="124" t="s">
        <v>439</v>
      </c>
      <c r="C32" s="117" t="s">
        <v>106</v>
      </c>
      <c r="D32" s="118" t="s">
        <v>106</v>
      </c>
      <c r="E32" s="119" t="s">
        <v>106</v>
      </c>
      <c r="F32" s="120" t="s">
        <v>106</v>
      </c>
      <c r="G32" s="121">
        <v>4234</v>
      </c>
      <c r="H32" s="25"/>
      <c r="I32" s="25"/>
      <c r="J32" s="26"/>
      <c r="K32" s="26"/>
      <c r="L32" s="29" t="s">
        <v>449</v>
      </c>
      <c r="M32" s="12">
        <v>4233</v>
      </c>
      <c r="N32" s="183">
        <f t="shared" si="1"/>
        <v>0</v>
      </c>
      <c r="O32" s="183"/>
      <c r="P32" s="183"/>
      <c r="Q32" s="161"/>
      <c r="R32" s="161"/>
      <c r="S32" s="438"/>
      <c r="T32" s="161"/>
      <c r="U32" s="161"/>
      <c r="V32" s="161"/>
    </row>
    <row r="33" spans="1:22" ht="16.2">
      <c r="A33" s="122" t="str">
        <f t="shared" si="0"/>
        <v>71010101014235</v>
      </c>
      <c r="B33" s="124" t="s">
        <v>439</v>
      </c>
      <c r="C33" s="117" t="s">
        <v>106</v>
      </c>
      <c r="D33" s="118" t="s">
        <v>106</v>
      </c>
      <c r="E33" s="119" t="s">
        <v>106</v>
      </c>
      <c r="F33" s="120" t="s">
        <v>106</v>
      </c>
      <c r="G33" s="121">
        <v>4235</v>
      </c>
      <c r="H33" s="25"/>
      <c r="I33" s="25"/>
      <c r="J33" s="26"/>
      <c r="K33" s="26"/>
      <c r="L33" s="29" t="s">
        <v>782</v>
      </c>
      <c r="M33" s="12">
        <v>4234</v>
      </c>
      <c r="N33" s="183">
        <f t="shared" si="1"/>
        <v>0</v>
      </c>
      <c r="O33" s="183"/>
      <c r="P33" s="183"/>
      <c r="Q33" s="161"/>
      <c r="R33" s="161"/>
      <c r="S33" s="438"/>
      <c r="T33" s="161"/>
      <c r="U33" s="161"/>
      <c r="V33" s="161"/>
    </row>
    <row r="34" spans="1:22" ht="16.2">
      <c r="B34" s="124"/>
      <c r="H34" s="25"/>
      <c r="I34" s="25"/>
      <c r="J34" s="26"/>
      <c r="K34" s="26"/>
      <c r="L34" s="29" t="s">
        <v>123</v>
      </c>
      <c r="M34" s="12">
        <v>4235</v>
      </c>
      <c r="N34" s="183">
        <f t="shared" si="1"/>
        <v>0</v>
      </c>
      <c r="O34" s="183"/>
      <c r="P34" s="183"/>
      <c r="Q34" s="161"/>
      <c r="R34" s="161"/>
      <c r="S34" s="438"/>
      <c r="T34" s="161"/>
      <c r="U34" s="161"/>
      <c r="V34" s="161"/>
    </row>
    <row r="35" spans="1:22" ht="16.2">
      <c r="A35" s="122" t="str">
        <f t="shared" si="0"/>
        <v>71010101014237</v>
      </c>
      <c r="B35" s="124" t="s">
        <v>439</v>
      </c>
      <c r="C35" s="117" t="s">
        <v>106</v>
      </c>
      <c r="D35" s="118" t="s">
        <v>106</v>
      </c>
      <c r="E35" s="119" t="s">
        <v>106</v>
      </c>
      <c r="F35" s="120" t="s">
        <v>106</v>
      </c>
      <c r="G35" s="121">
        <v>4237</v>
      </c>
      <c r="H35" s="25"/>
      <c r="I35" s="25"/>
      <c r="J35" s="26"/>
      <c r="K35" s="26"/>
      <c r="L35" s="29" t="s">
        <v>124</v>
      </c>
      <c r="M35" s="12">
        <v>4237</v>
      </c>
      <c r="N35" s="183">
        <f t="shared" si="1"/>
        <v>0</v>
      </c>
      <c r="O35" s="183"/>
      <c r="P35" s="183"/>
      <c r="Q35" s="161"/>
      <c r="R35" s="161"/>
      <c r="S35" s="438"/>
      <c r="T35" s="161"/>
      <c r="U35" s="161"/>
      <c r="V35" s="161"/>
    </row>
    <row r="36" spans="1:22" ht="16.2">
      <c r="A36" s="122" t="str">
        <f t="shared" si="0"/>
        <v>71010101014239</v>
      </c>
      <c r="B36" s="124" t="s">
        <v>439</v>
      </c>
      <c r="C36" s="117" t="s">
        <v>106</v>
      </c>
      <c r="D36" s="118" t="s">
        <v>106</v>
      </c>
      <c r="E36" s="119" t="s">
        <v>106</v>
      </c>
      <c r="F36" s="120" t="s">
        <v>106</v>
      </c>
      <c r="G36" s="121">
        <v>4239</v>
      </c>
      <c r="H36" s="25"/>
      <c r="I36" s="25"/>
      <c r="J36" s="26"/>
      <c r="K36" s="26"/>
      <c r="L36" s="29" t="s">
        <v>125</v>
      </c>
      <c r="M36" s="12">
        <v>4239</v>
      </c>
      <c r="N36" s="183">
        <f t="shared" si="1"/>
        <v>0</v>
      </c>
      <c r="O36" s="183"/>
      <c r="P36" s="183"/>
      <c r="Q36" s="161"/>
      <c r="R36" s="161"/>
      <c r="S36" s="438"/>
      <c r="T36" s="161"/>
      <c r="U36" s="161"/>
      <c r="V36" s="161"/>
    </row>
    <row r="37" spans="1:22" ht="16.2">
      <c r="A37" s="122" t="str">
        <f t="shared" si="0"/>
        <v>71010101014241</v>
      </c>
      <c r="B37" s="124" t="s">
        <v>439</v>
      </c>
      <c r="C37" s="117" t="s">
        <v>106</v>
      </c>
      <c r="D37" s="118" t="s">
        <v>106</v>
      </c>
      <c r="E37" s="119" t="s">
        <v>106</v>
      </c>
      <c r="F37" s="120" t="s">
        <v>106</v>
      </c>
      <c r="G37" s="121">
        <v>4241</v>
      </c>
      <c r="H37" s="25"/>
      <c r="I37" s="25"/>
      <c r="J37" s="26"/>
      <c r="K37" s="26"/>
      <c r="L37" s="29" t="s">
        <v>126</v>
      </c>
      <c r="M37" s="12">
        <v>4241</v>
      </c>
      <c r="N37" s="183">
        <f t="shared" si="1"/>
        <v>0</v>
      </c>
      <c r="O37" s="183"/>
      <c r="P37" s="183"/>
      <c r="Q37" s="161"/>
      <c r="R37" s="161"/>
      <c r="S37" s="438"/>
      <c r="T37" s="161"/>
      <c r="U37" s="161"/>
      <c r="V37" s="161"/>
    </row>
    <row r="38" spans="1:22" ht="26.4">
      <c r="A38" s="122" t="str">
        <f t="shared" si="0"/>
        <v>71010101014252</v>
      </c>
      <c r="B38" s="124" t="s">
        <v>439</v>
      </c>
      <c r="C38" s="117" t="s">
        <v>106</v>
      </c>
      <c r="D38" s="118" t="s">
        <v>106</v>
      </c>
      <c r="E38" s="119" t="s">
        <v>106</v>
      </c>
      <c r="F38" s="120" t="s">
        <v>106</v>
      </c>
      <c r="G38" s="121">
        <v>4252</v>
      </c>
      <c r="H38" s="25"/>
      <c r="I38" s="25"/>
      <c r="J38" s="26"/>
      <c r="K38" s="26"/>
      <c r="L38" s="29" t="s">
        <v>127</v>
      </c>
      <c r="M38" s="12">
        <v>4252</v>
      </c>
      <c r="N38" s="183">
        <f t="shared" si="1"/>
        <v>0</v>
      </c>
      <c r="O38" s="183"/>
      <c r="P38" s="183"/>
      <c r="Q38" s="161"/>
      <c r="R38" s="161"/>
      <c r="S38" s="438"/>
      <c r="T38" s="161"/>
      <c r="U38" s="161"/>
      <c r="V38" s="161"/>
    </row>
    <row r="39" spans="1:22" ht="16.2">
      <c r="A39" s="122" t="str">
        <f t="shared" si="0"/>
        <v>71010101014261</v>
      </c>
      <c r="B39" s="124" t="s">
        <v>439</v>
      </c>
      <c r="C39" s="117" t="s">
        <v>106</v>
      </c>
      <c r="D39" s="118" t="s">
        <v>106</v>
      </c>
      <c r="E39" s="119" t="s">
        <v>106</v>
      </c>
      <c r="F39" s="120" t="s">
        <v>106</v>
      </c>
      <c r="G39" s="121">
        <v>4261</v>
      </c>
      <c r="H39" s="25"/>
      <c r="I39" s="25"/>
      <c r="J39" s="26"/>
      <c r="K39" s="26"/>
      <c r="L39" s="30" t="s">
        <v>128</v>
      </c>
      <c r="M39" s="31">
        <v>4261</v>
      </c>
      <c r="N39" s="183">
        <f t="shared" si="1"/>
        <v>0</v>
      </c>
      <c r="O39" s="183"/>
      <c r="P39" s="183"/>
      <c r="Q39" s="161"/>
      <c r="R39" s="161"/>
      <c r="S39" s="438"/>
      <c r="T39" s="161"/>
      <c r="U39" s="161"/>
      <c r="V39" s="161"/>
    </row>
    <row r="40" spans="1:22" ht="16.2">
      <c r="A40" s="122" t="str">
        <f t="shared" si="0"/>
        <v>71010101014264</v>
      </c>
      <c r="B40" s="124" t="s">
        <v>439</v>
      </c>
      <c r="C40" s="117" t="s">
        <v>106</v>
      </c>
      <c r="D40" s="118" t="s">
        <v>106</v>
      </c>
      <c r="E40" s="119" t="s">
        <v>106</v>
      </c>
      <c r="F40" s="120" t="s">
        <v>106</v>
      </c>
      <c r="G40" s="121">
        <v>4264</v>
      </c>
      <c r="H40" s="25"/>
      <c r="I40" s="25"/>
      <c r="J40" s="26"/>
      <c r="K40" s="26"/>
      <c r="L40" s="32" t="s">
        <v>129</v>
      </c>
      <c r="M40" s="48">
        <v>4264</v>
      </c>
      <c r="N40" s="183">
        <f t="shared" si="1"/>
        <v>0</v>
      </c>
      <c r="O40" s="183"/>
      <c r="P40" s="183"/>
      <c r="Q40" s="161"/>
      <c r="R40" s="161"/>
      <c r="S40" s="438"/>
      <c r="T40" s="161"/>
      <c r="U40" s="161"/>
      <c r="V40" s="161"/>
    </row>
    <row r="41" spans="1:22" ht="16.2">
      <c r="A41" s="122" t="str">
        <f t="shared" si="0"/>
        <v>71010101014267</v>
      </c>
      <c r="B41" s="124" t="s">
        <v>439</v>
      </c>
      <c r="C41" s="117" t="s">
        <v>106</v>
      </c>
      <c r="D41" s="118" t="s">
        <v>106</v>
      </c>
      <c r="E41" s="119" t="s">
        <v>106</v>
      </c>
      <c r="F41" s="120" t="s">
        <v>106</v>
      </c>
      <c r="G41" s="121">
        <v>4267</v>
      </c>
      <c r="H41" s="25"/>
      <c r="I41" s="25"/>
      <c r="J41" s="26"/>
      <c r="K41" s="26"/>
      <c r="L41" s="32" t="s">
        <v>130</v>
      </c>
      <c r="M41" s="48">
        <v>4267</v>
      </c>
      <c r="N41" s="183">
        <f t="shared" si="1"/>
        <v>0</v>
      </c>
      <c r="O41" s="183"/>
      <c r="P41" s="183"/>
      <c r="Q41" s="161"/>
      <c r="R41" s="161"/>
      <c r="S41" s="438"/>
      <c r="T41" s="161"/>
      <c r="U41" s="161"/>
      <c r="V41" s="161"/>
    </row>
    <row r="42" spans="1:22" ht="16.2">
      <c r="A42" s="122" t="str">
        <f t="shared" si="0"/>
        <v>71010101014269</v>
      </c>
      <c r="B42" s="124" t="s">
        <v>439</v>
      </c>
      <c r="C42" s="117" t="s">
        <v>106</v>
      </c>
      <c r="D42" s="118" t="s">
        <v>106</v>
      </c>
      <c r="E42" s="119" t="s">
        <v>106</v>
      </c>
      <c r="F42" s="120" t="s">
        <v>106</v>
      </c>
      <c r="G42" s="121">
        <v>4269</v>
      </c>
      <c r="H42" s="25"/>
      <c r="I42" s="25"/>
      <c r="J42" s="26"/>
      <c r="K42" s="26"/>
      <c r="L42" s="32" t="s">
        <v>364</v>
      </c>
      <c r="M42" s="48">
        <v>4269</v>
      </c>
      <c r="N42" s="183">
        <f t="shared" si="1"/>
        <v>0</v>
      </c>
      <c r="O42" s="183"/>
      <c r="P42" s="183"/>
      <c r="Q42" s="161"/>
      <c r="R42" s="161"/>
      <c r="S42" s="438"/>
      <c r="T42" s="161"/>
      <c r="U42" s="161"/>
      <c r="V42" s="161"/>
    </row>
    <row r="43" spans="1:22" ht="26.4">
      <c r="A43" s="122" t="str">
        <f t="shared" si="0"/>
        <v>71010101014511</v>
      </c>
      <c r="B43" s="124" t="s">
        <v>439</v>
      </c>
      <c r="C43" s="117" t="s">
        <v>106</v>
      </c>
      <c r="D43" s="118" t="s">
        <v>106</v>
      </c>
      <c r="E43" s="119" t="s">
        <v>106</v>
      </c>
      <c r="F43" s="128" t="s">
        <v>106</v>
      </c>
      <c r="G43" s="129">
        <v>4511</v>
      </c>
      <c r="H43" s="25"/>
      <c r="I43" s="25"/>
      <c r="J43" s="26"/>
      <c r="K43" s="26"/>
      <c r="L43" s="29" t="s">
        <v>131</v>
      </c>
      <c r="M43" s="12">
        <v>4511</v>
      </c>
      <c r="N43" s="183">
        <f t="shared" si="1"/>
        <v>0</v>
      </c>
      <c r="O43" s="183"/>
      <c r="P43" s="183"/>
      <c r="Q43" s="161"/>
      <c r="R43" s="161"/>
      <c r="S43" s="438"/>
      <c r="T43" s="161"/>
      <c r="U43" s="161"/>
      <c r="V43" s="161"/>
    </row>
    <row r="44" spans="1:22" ht="26.4">
      <c r="B44" s="124"/>
      <c r="F44" s="128"/>
      <c r="G44" s="129"/>
      <c r="H44" s="25"/>
      <c r="I44" s="25"/>
      <c r="J44" s="26"/>
      <c r="K44" s="26"/>
      <c r="L44" s="32" t="s">
        <v>747</v>
      </c>
      <c r="M44" s="33">
        <v>4638</v>
      </c>
      <c r="N44" s="183">
        <f t="shared" si="1"/>
        <v>0</v>
      </c>
      <c r="O44" s="183"/>
      <c r="P44" s="183"/>
      <c r="Q44" s="161"/>
      <c r="R44" s="161"/>
      <c r="S44" s="438"/>
      <c r="T44" s="161"/>
      <c r="U44" s="161"/>
      <c r="V44" s="161"/>
    </row>
    <row r="45" spans="1:22" ht="16.2">
      <c r="A45" s="122" t="str">
        <f t="shared" si="0"/>
        <v>71010101014729</v>
      </c>
      <c r="B45" s="124" t="s">
        <v>439</v>
      </c>
      <c r="C45" s="117" t="s">
        <v>106</v>
      </c>
      <c r="D45" s="118" t="s">
        <v>106</v>
      </c>
      <c r="E45" s="119" t="s">
        <v>106</v>
      </c>
      <c r="F45" s="120" t="s">
        <v>106</v>
      </c>
      <c r="G45" s="121">
        <v>4729</v>
      </c>
      <c r="H45" s="25"/>
      <c r="I45" s="25"/>
      <c r="J45" s="26"/>
      <c r="K45" s="26"/>
      <c r="L45" s="32" t="s">
        <v>167</v>
      </c>
      <c r="M45" s="33">
        <v>4639</v>
      </c>
      <c r="N45" s="183">
        <f t="shared" si="1"/>
        <v>0</v>
      </c>
      <c r="O45" s="183"/>
      <c r="P45" s="183"/>
      <c r="Q45" s="161"/>
      <c r="R45" s="161"/>
      <c r="S45" s="438"/>
      <c r="T45" s="161"/>
      <c r="U45" s="161"/>
      <c r="V45" s="161"/>
    </row>
    <row r="46" spans="1:22" ht="16.2">
      <c r="A46" s="122" t="str">
        <f t="shared" si="0"/>
        <v>71010101014823</v>
      </c>
      <c r="B46" s="124" t="s">
        <v>439</v>
      </c>
      <c r="C46" s="117" t="s">
        <v>106</v>
      </c>
      <c r="D46" s="118" t="s">
        <v>106</v>
      </c>
      <c r="E46" s="119" t="s">
        <v>106</v>
      </c>
      <c r="F46" s="120" t="s">
        <v>106</v>
      </c>
      <c r="G46" s="121">
        <v>4823</v>
      </c>
      <c r="H46" s="25"/>
      <c r="I46" s="25"/>
      <c r="J46" s="26"/>
      <c r="K46" s="26"/>
      <c r="L46" s="29" t="s">
        <v>132</v>
      </c>
      <c r="M46" s="12">
        <v>4729</v>
      </c>
      <c r="N46" s="183">
        <f t="shared" ref="N46:N47" si="2">O46+P46</f>
        <v>0</v>
      </c>
      <c r="O46" s="183"/>
      <c r="P46" s="183"/>
      <c r="Q46" s="161"/>
      <c r="R46" s="161"/>
      <c r="S46" s="438"/>
      <c r="T46" s="161"/>
      <c r="U46" s="161"/>
      <c r="V46" s="161"/>
    </row>
    <row r="47" spans="1:22" ht="26.4">
      <c r="B47" s="124"/>
      <c r="H47" s="25"/>
      <c r="I47" s="25"/>
      <c r="J47" s="26"/>
      <c r="K47" s="26"/>
      <c r="L47" s="29" t="s">
        <v>858</v>
      </c>
      <c r="M47" s="12" t="s">
        <v>88</v>
      </c>
      <c r="N47" s="183">
        <f t="shared" si="2"/>
        <v>0</v>
      </c>
      <c r="O47" s="183"/>
      <c r="P47" s="183"/>
      <c r="Q47" s="161"/>
      <c r="R47" s="161"/>
      <c r="S47" s="438"/>
      <c r="T47" s="161"/>
      <c r="U47" s="161"/>
      <c r="V47" s="161"/>
    </row>
    <row r="48" spans="1:22" ht="16.2">
      <c r="A48" s="122" t="str">
        <f t="shared" si="0"/>
        <v>71010101014861</v>
      </c>
      <c r="B48" s="124" t="s">
        <v>439</v>
      </c>
      <c r="C48" s="117" t="s">
        <v>106</v>
      </c>
      <c r="D48" s="118" t="s">
        <v>106</v>
      </c>
      <c r="E48" s="119" t="s">
        <v>106</v>
      </c>
      <c r="F48" s="120" t="s">
        <v>106</v>
      </c>
      <c r="G48" s="121">
        <v>4861</v>
      </c>
      <c r="H48" s="25"/>
      <c r="I48" s="25"/>
      <c r="J48" s="26"/>
      <c r="K48" s="26"/>
      <c r="L48" s="29" t="s">
        <v>133</v>
      </c>
      <c r="M48" s="12">
        <v>4823</v>
      </c>
      <c r="N48" s="183">
        <f t="shared" si="1"/>
        <v>0</v>
      </c>
      <c r="O48" s="183"/>
      <c r="P48" s="183"/>
      <c r="Q48" s="161"/>
      <c r="R48" s="161"/>
      <c r="S48" s="438"/>
      <c r="T48" s="161"/>
      <c r="U48" s="161"/>
      <c r="V48" s="161"/>
    </row>
    <row r="49" spans="1:22" ht="16.2">
      <c r="A49" s="122" t="str">
        <f t="shared" si="0"/>
        <v>71010101015121</v>
      </c>
      <c r="B49" s="124" t="s">
        <v>439</v>
      </c>
      <c r="C49" s="117" t="s">
        <v>106</v>
      </c>
      <c r="D49" s="118" t="s">
        <v>106</v>
      </c>
      <c r="E49" s="119" t="s">
        <v>106</v>
      </c>
      <c r="F49" s="120" t="s">
        <v>106</v>
      </c>
      <c r="G49" s="121">
        <v>5121</v>
      </c>
      <c r="H49" s="25"/>
      <c r="I49" s="25"/>
      <c r="J49" s="26"/>
      <c r="K49" s="26"/>
      <c r="L49" s="32" t="s">
        <v>134</v>
      </c>
      <c r="M49" s="48">
        <v>4861</v>
      </c>
      <c r="N49" s="183">
        <f t="shared" si="1"/>
        <v>0</v>
      </c>
      <c r="O49" s="183"/>
      <c r="P49" s="183"/>
      <c r="Q49" s="161"/>
      <c r="R49" s="161"/>
      <c r="S49" s="438"/>
      <c r="T49" s="161"/>
      <c r="U49" s="161"/>
      <c r="V49" s="161"/>
    </row>
    <row r="50" spans="1:22" ht="16.2">
      <c r="A50" s="122" t="str">
        <f t="shared" si="0"/>
        <v>71010101015122</v>
      </c>
      <c r="B50" s="124" t="s">
        <v>439</v>
      </c>
      <c r="C50" s="117" t="s">
        <v>106</v>
      </c>
      <c r="D50" s="118" t="s">
        <v>106</v>
      </c>
      <c r="E50" s="119" t="s">
        <v>106</v>
      </c>
      <c r="F50" s="120" t="s">
        <v>106</v>
      </c>
      <c r="G50" s="121">
        <v>5122</v>
      </c>
      <c r="H50" s="25"/>
      <c r="I50" s="25"/>
      <c r="J50" s="26"/>
      <c r="K50" s="26"/>
      <c r="L50" s="29" t="s">
        <v>135</v>
      </c>
      <c r="M50" s="12">
        <v>5121</v>
      </c>
      <c r="N50" s="183">
        <f t="shared" si="1"/>
        <v>0</v>
      </c>
      <c r="O50" s="183"/>
      <c r="P50" s="183"/>
      <c r="Q50" s="161"/>
      <c r="R50" s="161"/>
      <c r="S50" s="438"/>
      <c r="T50" s="161"/>
      <c r="U50" s="161"/>
      <c r="V50" s="161"/>
    </row>
    <row r="51" spans="1:22" ht="16.2">
      <c r="A51" s="122" t="str">
        <f t="shared" si="0"/>
        <v>71010101015129</v>
      </c>
      <c r="B51" s="124" t="s">
        <v>439</v>
      </c>
      <c r="C51" s="117" t="s">
        <v>106</v>
      </c>
      <c r="D51" s="118" t="s">
        <v>106</v>
      </c>
      <c r="E51" s="119" t="s">
        <v>106</v>
      </c>
      <c r="F51" s="120" t="s">
        <v>106</v>
      </c>
      <c r="G51" s="121">
        <v>5129</v>
      </c>
      <c r="H51" s="25"/>
      <c r="I51" s="25"/>
      <c r="J51" s="26"/>
      <c r="K51" s="26"/>
      <c r="L51" s="29" t="s">
        <v>136</v>
      </c>
      <c r="M51" s="12">
        <v>5122</v>
      </c>
      <c r="N51" s="183">
        <f t="shared" si="1"/>
        <v>0</v>
      </c>
      <c r="O51" s="183"/>
      <c r="P51" s="183"/>
      <c r="Q51" s="161"/>
      <c r="R51" s="161"/>
      <c r="S51" s="438"/>
      <c r="T51" s="161"/>
      <c r="U51" s="161"/>
      <c r="V51" s="161"/>
    </row>
    <row r="52" spans="1:22" ht="16.2">
      <c r="A52" s="122" t="str">
        <f t="shared" si="0"/>
        <v>71010101015132</v>
      </c>
      <c r="B52" s="124" t="s">
        <v>439</v>
      </c>
      <c r="C52" s="117" t="s">
        <v>106</v>
      </c>
      <c r="D52" s="118" t="s">
        <v>106</v>
      </c>
      <c r="E52" s="119" t="s">
        <v>106</v>
      </c>
      <c r="F52" s="120" t="s">
        <v>106</v>
      </c>
      <c r="G52" s="121">
        <v>5132</v>
      </c>
      <c r="H52" s="25"/>
      <c r="I52" s="25"/>
      <c r="J52" s="26"/>
      <c r="K52" s="26"/>
      <c r="L52" s="29" t="s">
        <v>137</v>
      </c>
      <c r="M52" s="12">
        <v>5129</v>
      </c>
      <c r="N52" s="183">
        <f t="shared" si="1"/>
        <v>0</v>
      </c>
      <c r="O52" s="183"/>
      <c r="P52" s="183"/>
      <c r="Q52" s="161"/>
      <c r="R52" s="161"/>
      <c r="S52" s="438"/>
      <c r="T52" s="161"/>
      <c r="U52" s="161"/>
      <c r="V52" s="161"/>
    </row>
    <row r="53" spans="1:22" ht="16.2">
      <c r="A53" s="122" t="str">
        <f t="shared" si="0"/>
        <v>71010101015134</v>
      </c>
      <c r="B53" s="124" t="s">
        <v>439</v>
      </c>
      <c r="C53" s="117" t="s">
        <v>106</v>
      </c>
      <c r="D53" s="118" t="s">
        <v>106</v>
      </c>
      <c r="E53" s="119" t="s">
        <v>106</v>
      </c>
      <c r="F53" s="128" t="s">
        <v>106</v>
      </c>
      <c r="G53" s="129">
        <v>5134</v>
      </c>
      <c r="H53" s="25"/>
      <c r="I53" s="25"/>
      <c r="J53" s="26"/>
      <c r="K53" s="26"/>
      <c r="L53" s="29" t="s">
        <v>138</v>
      </c>
      <c r="M53" s="12">
        <v>5132</v>
      </c>
      <c r="N53" s="183">
        <f t="shared" si="1"/>
        <v>0</v>
      </c>
      <c r="O53" s="183"/>
      <c r="P53" s="183"/>
      <c r="Q53" s="161"/>
      <c r="R53" s="161"/>
      <c r="S53" s="438"/>
      <c r="T53" s="161"/>
      <c r="U53" s="161"/>
      <c r="V53" s="161"/>
    </row>
    <row r="54" spans="1:22" s="115" customFormat="1" ht="16.2">
      <c r="A54" s="122" t="str">
        <f t="shared" si="0"/>
        <v>71010101020000</v>
      </c>
      <c r="B54" s="124" t="s">
        <v>439</v>
      </c>
      <c r="C54" s="117" t="s">
        <v>106</v>
      </c>
      <c r="D54" s="118" t="s">
        <v>106</v>
      </c>
      <c r="E54" s="119" t="s">
        <v>106</v>
      </c>
      <c r="F54" s="128" t="s">
        <v>140</v>
      </c>
      <c r="G54" s="129" t="s">
        <v>440</v>
      </c>
      <c r="H54" s="25"/>
      <c r="I54" s="25"/>
      <c r="J54" s="26"/>
      <c r="K54" s="26"/>
      <c r="L54" s="29" t="s">
        <v>139</v>
      </c>
      <c r="M54" s="12">
        <v>5134</v>
      </c>
      <c r="N54" s="183">
        <f t="shared" si="1"/>
        <v>0</v>
      </c>
      <c r="O54" s="183"/>
      <c r="P54" s="183"/>
      <c r="Q54" s="161"/>
      <c r="R54" s="161"/>
      <c r="S54" s="438"/>
      <c r="T54" s="161"/>
      <c r="U54" s="161"/>
      <c r="V54" s="161"/>
    </row>
    <row r="55" spans="1:22" ht="25.5" customHeight="1">
      <c r="A55" s="122" t="str">
        <f t="shared" si="0"/>
        <v>71010101024251</v>
      </c>
      <c r="B55" s="124" t="s">
        <v>439</v>
      </c>
      <c r="C55" s="117" t="s">
        <v>106</v>
      </c>
      <c r="D55" s="118" t="s">
        <v>106</v>
      </c>
      <c r="E55" s="119" t="s">
        <v>106</v>
      </c>
      <c r="F55" s="120" t="s">
        <v>140</v>
      </c>
      <c r="G55" s="121">
        <v>4251</v>
      </c>
      <c r="H55" s="45"/>
      <c r="I55" s="147"/>
      <c r="J55" s="148"/>
      <c r="K55" s="148"/>
      <c r="L55" s="27" t="s">
        <v>787</v>
      </c>
      <c r="M55" s="28"/>
      <c r="N55" s="197">
        <f>O55+P55</f>
        <v>0</v>
      </c>
      <c r="O55" s="197">
        <f>SUM(O56:O59)</f>
        <v>0</v>
      </c>
      <c r="P55" s="197">
        <f>SUM(P56:P59)</f>
        <v>0</v>
      </c>
      <c r="Q55" s="161"/>
      <c r="R55" s="161"/>
      <c r="S55" s="438"/>
      <c r="T55" s="161"/>
      <c r="U55" s="161"/>
      <c r="V55" s="161"/>
    </row>
    <row r="56" spans="1:22" ht="26.4">
      <c r="A56" s="122" t="str">
        <f t="shared" si="0"/>
        <v>71010101025113</v>
      </c>
      <c r="B56" s="124" t="s">
        <v>439</v>
      </c>
      <c r="C56" s="117" t="s">
        <v>106</v>
      </c>
      <c r="D56" s="118" t="s">
        <v>106</v>
      </c>
      <c r="E56" s="119" t="s">
        <v>106</v>
      </c>
      <c r="F56" s="120" t="s">
        <v>140</v>
      </c>
      <c r="G56" s="121">
        <v>5113</v>
      </c>
      <c r="H56" s="17"/>
      <c r="I56" s="25"/>
      <c r="J56" s="26"/>
      <c r="K56" s="26"/>
      <c r="L56" s="30" t="s">
        <v>142</v>
      </c>
      <c r="M56" s="13">
        <v>4251</v>
      </c>
      <c r="N56" s="183">
        <f t="shared" si="1"/>
        <v>0</v>
      </c>
      <c r="O56" s="183"/>
      <c r="P56" s="183"/>
      <c r="Q56" s="161"/>
      <c r="R56" s="161"/>
      <c r="S56" s="438"/>
      <c r="T56" s="161"/>
      <c r="U56" s="161"/>
      <c r="V56" s="161"/>
    </row>
    <row r="57" spans="1:22" s="156" customFormat="1" ht="16.2">
      <c r="A57" s="122" t="str">
        <f>CONCATENATE(B57,C57,D57,E57,F57,G57)</f>
        <v>71010103000000</v>
      </c>
      <c r="B57" s="124" t="s">
        <v>439</v>
      </c>
      <c r="C57" s="117" t="s">
        <v>106</v>
      </c>
      <c r="D57" s="118" t="s">
        <v>106</v>
      </c>
      <c r="E57" s="119" t="s">
        <v>442</v>
      </c>
      <c r="F57" s="128" t="s">
        <v>441</v>
      </c>
      <c r="G57" s="129" t="s">
        <v>440</v>
      </c>
      <c r="H57" s="17"/>
      <c r="I57" s="25"/>
      <c r="J57" s="26"/>
      <c r="K57" s="26"/>
      <c r="L57" s="30" t="s">
        <v>173</v>
      </c>
      <c r="M57" s="31">
        <v>5112</v>
      </c>
      <c r="N57" s="183">
        <f t="shared" si="1"/>
        <v>0</v>
      </c>
      <c r="O57" s="183"/>
      <c r="P57" s="183"/>
      <c r="Q57" s="161"/>
      <c r="R57" s="161"/>
      <c r="S57" s="438"/>
      <c r="T57" s="161"/>
      <c r="U57" s="161"/>
      <c r="V57" s="161"/>
    </row>
    <row r="58" spans="1:22" ht="24" customHeight="1">
      <c r="A58" s="122" t="str">
        <f>CONCATENATE(B58,C58,D58,E58,F58,G58)</f>
        <v>71010103000001</v>
      </c>
      <c r="B58" s="124" t="s">
        <v>439</v>
      </c>
      <c r="C58" s="117" t="s">
        <v>106</v>
      </c>
      <c r="D58" s="118" t="s">
        <v>106</v>
      </c>
      <c r="E58" s="119" t="s">
        <v>442</v>
      </c>
      <c r="F58" s="128" t="s">
        <v>441</v>
      </c>
      <c r="G58" s="129" t="s">
        <v>96</v>
      </c>
      <c r="H58" s="25"/>
      <c r="I58" s="25"/>
      <c r="J58" s="26"/>
      <c r="K58" s="26"/>
      <c r="L58" s="30" t="s">
        <v>174</v>
      </c>
      <c r="M58" s="13">
        <v>5113</v>
      </c>
      <c r="N58" s="183">
        <f t="shared" si="1"/>
        <v>0</v>
      </c>
      <c r="O58" s="183"/>
      <c r="P58" s="183"/>
      <c r="Q58" s="161"/>
      <c r="R58" s="161"/>
      <c r="S58" s="438"/>
      <c r="T58" s="161"/>
      <c r="U58" s="161"/>
      <c r="V58" s="161"/>
    </row>
    <row r="59" spans="1:22" ht="16.2">
      <c r="B59" s="124"/>
      <c r="F59" s="128"/>
      <c r="G59" s="129"/>
      <c r="H59" s="25"/>
      <c r="I59" s="25"/>
      <c r="J59" s="26"/>
      <c r="K59" s="26"/>
      <c r="L59" s="29" t="s">
        <v>137</v>
      </c>
      <c r="M59" s="12">
        <v>5129</v>
      </c>
      <c r="N59" s="183">
        <f t="shared" si="1"/>
        <v>0</v>
      </c>
      <c r="O59" s="183"/>
      <c r="P59" s="183"/>
      <c r="Q59" s="161"/>
      <c r="R59" s="161"/>
      <c r="S59" s="438"/>
      <c r="T59" s="161"/>
      <c r="U59" s="161"/>
      <c r="V59" s="161"/>
    </row>
    <row r="60" spans="1:22" s="115" customFormat="1" ht="16.2">
      <c r="A60" s="122" t="str">
        <f>CONCATENATE(B60,C60,D60,E60,F60,G60)</f>
        <v>71010103010000</v>
      </c>
      <c r="B60" s="124" t="s">
        <v>439</v>
      </c>
      <c r="C60" s="117" t="s">
        <v>106</v>
      </c>
      <c r="D60" s="118" t="s">
        <v>106</v>
      </c>
      <c r="E60" s="119" t="s">
        <v>442</v>
      </c>
      <c r="F60" s="128" t="s">
        <v>106</v>
      </c>
      <c r="G60" s="129" t="s">
        <v>440</v>
      </c>
      <c r="H60" s="151">
        <v>2113</v>
      </c>
      <c r="I60" s="152" t="s">
        <v>106</v>
      </c>
      <c r="J60" s="153">
        <v>1</v>
      </c>
      <c r="K60" s="153">
        <v>3</v>
      </c>
      <c r="L60" s="154" t="s">
        <v>581</v>
      </c>
      <c r="M60" s="155"/>
      <c r="N60" s="192">
        <f>+N62+N64</f>
        <v>0</v>
      </c>
      <c r="O60" s="192">
        <f t="shared" ref="O60:P60" si="3">+O62+O64</f>
        <v>0</v>
      </c>
      <c r="P60" s="192">
        <f t="shared" si="3"/>
        <v>0</v>
      </c>
      <c r="Q60" s="161"/>
      <c r="R60" s="161"/>
      <c r="S60" s="438"/>
      <c r="T60" s="161"/>
      <c r="U60" s="161"/>
      <c r="V60" s="161"/>
    </row>
    <row r="61" spans="1:22" ht="16.2">
      <c r="A61" s="122" t="str">
        <f>CONCATENATE(B61,C61,D61,E61,F61,G61)</f>
        <v>71010103014239</v>
      </c>
      <c r="B61" s="124" t="s">
        <v>439</v>
      </c>
      <c r="C61" s="117" t="s">
        <v>106</v>
      </c>
      <c r="D61" s="118" t="s">
        <v>106</v>
      </c>
      <c r="E61" s="119" t="s">
        <v>442</v>
      </c>
      <c r="F61" s="120" t="s">
        <v>106</v>
      </c>
      <c r="G61" s="121">
        <v>4239</v>
      </c>
      <c r="H61" s="17"/>
      <c r="I61" s="25"/>
      <c r="J61" s="26"/>
      <c r="K61" s="26"/>
      <c r="L61" s="20" t="s">
        <v>108</v>
      </c>
      <c r="M61" s="44"/>
      <c r="N61" s="437">
        <f>+N63</f>
        <v>0</v>
      </c>
      <c r="O61" s="190"/>
      <c r="P61" s="190"/>
      <c r="Q61" s="161"/>
      <c r="R61" s="161"/>
      <c r="S61" s="438"/>
      <c r="T61" s="161"/>
      <c r="U61" s="161"/>
      <c r="V61" s="161"/>
    </row>
    <row r="62" spans="1:22" s="170" customFormat="1" ht="27.6">
      <c r="A62" s="122" t="str">
        <f t="shared" si="0"/>
        <v>71010300000000</v>
      </c>
      <c r="B62" s="124" t="s">
        <v>439</v>
      </c>
      <c r="C62" s="117" t="s">
        <v>106</v>
      </c>
      <c r="D62" s="118" t="s">
        <v>442</v>
      </c>
      <c r="E62" s="119" t="s">
        <v>441</v>
      </c>
      <c r="F62" s="128" t="s">
        <v>441</v>
      </c>
      <c r="G62" s="129" t="s">
        <v>440</v>
      </c>
      <c r="H62" s="45"/>
      <c r="I62" s="147"/>
      <c r="J62" s="148"/>
      <c r="K62" s="148"/>
      <c r="L62" s="27" t="s">
        <v>583</v>
      </c>
      <c r="M62" s="28"/>
      <c r="N62" s="197">
        <f>O62+P62</f>
        <v>0</v>
      </c>
      <c r="O62" s="197">
        <f>SUM(O63)</f>
        <v>0</v>
      </c>
      <c r="P62" s="197">
        <f>SUM(P63)</f>
        <v>0</v>
      </c>
      <c r="Q62" s="161"/>
      <c r="R62" s="161"/>
      <c r="S62" s="438"/>
      <c r="T62" s="161"/>
      <c r="U62" s="161"/>
      <c r="V62" s="161"/>
    </row>
    <row r="63" spans="1:22" ht="16.2">
      <c r="A63" s="122" t="str">
        <f t="shared" si="0"/>
        <v>71010300000001</v>
      </c>
      <c r="B63" s="124" t="s">
        <v>439</v>
      </c>
      <c r="C63" s="117" t="s">
        <v>106</v>
      </c>
      <c r="D63" s="118" t="s">
        <v>442</v>
      </c>
      <c r="E63" s="119" t="s">
        <v>441</v>
      </c>
      <c r="F63" s="128" t="s">
        <v>441</v>
      </c>
      <c r="G63" s="129" t="s">
        <v>96</v>
      </c>
      <c r="H63" s="25"/>
      <c r="I63" s="25"/>
      <c r="J63" s="26"/>
      <c r="K63" s="26"/>
      <c r="L63" s="29" t="s">
        <v>125</v>
      </c>
      <c r="M63" s="12">
        <v>4239</v>
      </c>
      <c r="N63" s="183">
        <f t="shared" ref="N63" si="4">O63+P63</f>
        <v>0</v>
      </c>
      <c r="O63" s="183"/>
      <c r="P63" s="183"/>
      <c r="Q63" s="161"/>
      <c r="R63" s="161"/>
      <c r="S63" s="438"/>
      <c r="T63" s="161"/>
      <c r="U63" s="161"/>
      <c r="V63" s="161"/>
    </row>
    <row r="64" spans="1:22" ht="16.2">
      <c r="A64" s="122" t="str">
        <f>CONCATENATE(B64,C64,D64,E64,F64,G64)</f>
        <v>71100701044819</v>
      </c>
      <c r="B64" s="124" t="s">
        <v>439</v>
      </c>
      <c r="C64" s="117" t="s">
        <v>189</v>
      </c>
      <c r="D64" s="118" t="s">
        <v>183</v>
      </c>
      <c r="E64" s="119" t="s">
        <v>106</v>
      </c>
      <c r="F64" s="120" t="s">
        <v>155</v>
      </c>
      <c r="G64" s="121">
        <v>4819</v>
      </c>
      <c r="H64" s="45"/>
      <c r="I64" s="147"/>
      <c r="J64" s="148"/>
      <c r="K64" s="148"/>
      <c r="L64" s="27" t="s">
        <v>859</v>
      </c>
      <c r="M64" s="28"/>
      <c r="N64" s="197">
        <f>SUM(N65)</f>
        <v>0</v>
      </c>
      <c r="O64" s="197">
        <f>SUM(O65)</f>
        <v>0</v>
      </c>
      <c r="P64" s="197">
        <f>SUM(P65)</f>
        <v>0</v>
      </c>
      <c r="Q64" s="161"/>
      <c r="R64" s="161"/>
      <c r="S64" s="438"/>
      <c r="T64" s="161"/>
      <c r="U64" s="161"/>
      <c r="V64" s="161"/>
    </row>
    <row r="65" spans="1:22" s="115" customFormat="1" ht="26.4">
      <c r="A65" s="122" t="str">
        <f>CONCATENATE(B65,C65,D65,E65,F65,G65)</f>
        <v>71100701050000</v>
      </c>
      <c r="B65" s="124" t="s">
        <v>439</v>
      </c>
      <c r="C65" s="117" t="s">
        <v>189</v>
      </c>
      <c r="D65" s="118" t="s">
        <v>183</v>
      </c>
      <c r="E65" s="119" t="s">
        <v>106</v>
      </c>
      <c r="F65" s="120" t="s">
        <v>149</v>
      </c>
      <c r="G65" s="129" t="s">
        <v>440</v>
      </c>
      <c r="H65" s="25"/>
      <c r="I65" s="25"/>
      <c r="J65" s="26"/>
      <c r="K65" s="26"/>
      <c r="L65" s="30" t="s">
        <v>219</v>
      </c>
      <c r="M65" s="31">
        <v>4819</v>
      </c>
      <c r="N65" s="183">
        <f t="shared" ref="N65" si="5">O65+P65</f>
        <v>0</v>
      </c>
      <c r="O65" s="183"/>
      <c r="P65" s="183"/>
      <c r="Q65" s="161"/>
      <c r="R65" s="161"/>
      <c r="S65" s="438"/>
      <c r="T65" s="161"/>
      <c r="U65" s="161"/>
      <c r="V65" s="161"/>
    </row>
    <row r="66" spans="1:22" s="156" customFormat="1" ht="16.2">
      <c r="A66" s="122" t="str">
        <f t="shared" si="0"/>
        <v>71010301000000</v>
      </c>
      <c r="B66" s="124" t="s">
        <v>439</v>
      </c>
      <c r="C66" s="117" t="s">
        <v>106</v>
      </c>
      <c r="D66" s="118" t="s">
        <v>442</v>
      </c>
      <c r="E66" s="119" t="s">
        <v>106</v>
      </c>
      <c r="F66" s="128" t="s">
        <v>441</v>
      </c>
      <c r="G66" s="129" t="s">
        <v>440</v>
      </c>
      <c r="H66" s="165">
        <v>2130</v>
      </c>
      <c r="I66" s="166" t="s">
        <v>106</v>
      </c>
      <c r="J66" s="167">
        <v>3</v>
      </c>
      <c r="K66" s="167">
        <v>0</v>
      </c>
      <c r="L66" s="168" t="s">
        <v>144</v>
      </c>
      <c r="M66" s="176"/>
      <c r="N66" s="188">
        <f>+N68</f>
        <v>0</v>
      </c>
      <c r="O66" s="188">
        <f>+O68</f>
        <v>0</v>
      </c>
      <c r="P66" s="188">
        <f>+P68</f>
        <v>0</v>
      </c>
      <c r="Q66" s="161"/>
      <c r="R66" s="161"/>
      <c r="S66" s="438"/>
      <c r="T66" s="161"/>
      <c r="U66" s="161"/>
      <c r="V66" s="161"/>
    </row>
    <row r="67" spans="1:22" ht="16.2">
      <c r="A67" s="122" t="str">
        <f t="shared" si="0"/>
        <v>71010301000001</v>
      </c>
      <c r="B67" s="124" t="s">
        <v>439</v>
      </c>
      <c r="C67" s="117" t="s">
        <v>106</v>
      </c>
      <c r="D67" s="118" t="s">
        <v>442</v>
      </c>
      <c r="E67" s="119" t="s">
        <v>106</v>
      </c>
      <c r="F67" s="128" t="s">
        <v>441</v>
      </c>
      <c r="G67" s="129" t="s">
        <v>96</v>
      </c>
      <c r="H67" s="17"/>
      <c r="I67" s="18"/>
      <c r="J67" s="19"/>
      <c r="K67" s="19"/>
      <c r="L67" s="30" t="s">
        <v>110</v>
      </c>
      <c r="M67" s="49"/>
      <c r="N67" s="190"/>
      <c r="O67" s="190"/>
      <c r="P67" s="190"/>
      <c r="Q67" s="161"/>
      <c r="R67" s="161"/>
      <c r="S67" s="438"/>
      <c r="T67" s="161"/>
      <c r="U67" s="161"/>
      <c r="V67" s="161"/>
    </row>
    <row r="68" spans="1:22" s="115" customFormat="1" ht="26.4">
      <c r="A68" s="122" t="str">
        <f t="shared" si="0"/>
        <v>71010301010000</v>
      </c>
      <c r="B68" s="124" t="s">
        <v>439</v>
      </c>
      <c r="C68" s="117" t="s">
        <v>106</v>
      </c>
      <c r="D68" s="118" t="s">
        <v>442</v>
      </c>
      <c r="E68" s="119" t="s">
        <v>106</v>
      </c>
      <c r="F68" s="128" t="s">
        <v>106</v>
      </c>
      <c r="G68" s="129" t="s">
        <v>440</v>
      </c>
      <c r="H68" s="151">
        <v>2133</v>
      </c>
      <c r="I68" s="152" t="s">
        <v>106</v>
      </c>
      <c r="J68" s="153">
        <v>3</v>
      </c>
      <c r="K68" s="153">
        <v>1</v>
      </c>
      <c r="L68" s="154" t="s">
        <v>145</v>
      </c>
      <c r="M68" s="155"/>
      <c r="N68" s="192">
        <f>+N70</f>
        <v>0</v>
      </c>
      <c r="O68" s="192">
        <f>+O70</f>
        <v>0</v>
      </c>
      <c r="P68" s="192">
        <f>+P70</f>
        <v>0</v>
      </c>
      <c r="Q68" s="161"/>
      <c r="R68" s="161"/>
      <c r="S68" s="438"/>
      <c r="T68" s="161"/>
      <c r="U68" s="161"/>
      <c r="V68" s="161"/>
    </row>
    <row r="69" spans="1:22" ht="16.2">
      <c r="A69" s="122" t="str">
        <f t="shared" si="0"/>
        <v>71010301014111</v>
      </c>
      <c r="B69" s="124" t="s">
        <v>439</v>
      </c>
      <c r="C69" s="117" t="s">
        <v>106</v>
      </c>
      <c r="D69" s="118" t="s">
        <v>442</v>
      </c>
      <c r="E69" s="119" t="s">
        <v>106</v>
      </c>
      <c r="F69" s="120" t="s">
        <v>106</v>
      </c>
      <c r="G69" s="121">
        <v>4111</v>
      </c>
      <c r="H69" s="17"/>
      <c r="I69" s="25"/>
      <c r="J69" s="26"/>
      <c r="K69" s="26"/>
      <c r="L69" s="20" t="s">
        <v>108</v>
      </c>
      <c r="M69" s="44"/>
      <c r="N69" s="190"/>
      <c r="O69" s="190"/>
      <c r="P69" s="190"/>
      <c r="Q69" s="161"/>
      <c r="R69" s="161"/>
      <c r="S69" s="438"/>
      <c r="T69" s="161"/>
      <c r="U69" s="161"/>
      <c r="V69" s="161"/>
    </row>
    <row r="70" spans="1:22" ht="41.4">
      <c r="A70" s="122" t="str">
        <f t="shared" si="0"/>
        <v>71010301014212</v>
      </c>
      <c r="B70" s="124" t="s">
        <v>439</v>
      </c>
      <c r="C70" s="117" t="s">
        <v>106</v>
      </c>
      <c r="D70" s="118" t="s">
        <v>442</v>
      </c>
      <c r="E70" s="119" t="s">
        <v>106</v>
      </c>
      <c r="F70" s="120" t="s">
        <v>106</v>
      </c>
      <c r="G70" s="121">
        <v>4212</v>
      </c>
      <c r="H70" s="45"/>
      <c r="I70" s="147"/>
      <c r="J70" s="148"/>
      <c r="K70" s="148"/>
      <c r="L70" s="27" t="s">
        <v>146</v>
      </c>
      <c r="M70" s="28"/>
      <c r="N70" s="197">
        <f>O70+P70</f>
        <v>0</v>
      </c>
      <c r="O70" s="197">
        <f>SUM(O71:O83)</f>
        <v>0</v>
      </c>
      <c r="P70" s="197">
        <f>SUM(P71:P83)</f>
        <v>0</v>
      </c>
      <c r="Q70" s="161"/>
      <c r="R70" s="161"/>
      <c r="S70" s="438"/>
      <c r="T70" s="161"/>
      <c r="U70" s="161"/>
      <c r="V70" s="161"/>
    </row>
    <row r="71" spans="1:22" ht="16.2">
      <c r="A71" s="122" t="str">
        <f t="shared" si="0"/>
        <v>71010301014213</v>
      </c>
      <c r="B71" s="124" t="s">
        <v>439</v>
      </c>
      <c r="C71" s="117" t="s">
        <v>106</v>
      </c>
      <c r="D71" s="118" t="s">
        <v>442</v>
      </c>
      <c r="E71" s="119" t="s">
        <v>106</v>
      </c>
      <c r="F71" s="120" t="s">
        <v>106</v>
      </c>
      <c r="G71" s="121">
        <v>4213</v>
      </c>
      <c r="H71" s="17"/>
      <c r="I71" s="25"/>
      <c r="J71" s="26"/>
      <c r="K71" s="26"/>
      <c r="L71" s="29" t="s">
        <v>112</v>
      </c>
      <c r="M71" s="13">
        <v>4111</v>
      </c>
      <c r="N71" s="183">
        <f t="shared" ref="N71:N83" si="6">O71+P71</f>
        <v>0</v>
      </c>
      <c r="O71" s="183"/>
      <c r="P71" s="183"/>
      <c r="Q71" s="161"/>
      <c r="R71" s="161"/>
      <c r="S71" s="438"/>
      <c r="T71" s="161"/>
      <c r="U71" s="161"/>
      <c r="V71" s="161"/>
    </row>
    <row r="72" spans="1:22" ht="16.2">
      <c r="A72" s="122" t="str">
        <f t="shared" si="0"/>
        <v>71010301014214</v>
      </c>
      <c r="B72" s="124" t="s">
        <v>439</v>
      </c>
      <c r="C72" s="117" t="s">
        <v>106</v>
      </c>
      <c r="D72" s="118" t="s">
        <v>442</v>
      </c>
      <c r="E72" s="119" t="s">
        <v>106</v>
      </c>
      <c r="F72" s="120" t="s">
        <v>106</v>
      </c>
      <c r="G72" s="121">
        <v>4214</v>
      </c>
      <c r="H72" s="17"/>
      <c r="I72" s="25"/>
      <c r="J72" s="26"/>
      <c r="K72" s="26"/>
      <c r="L72" s="29" t="s">
        <v>114</v>
      </c>
      <c r="M72" s="33">
        <v>4212</v>
      </c>
      <c r="N72" s="183">
        <f t="shared" si="6"/>
        <v>0</v>
      </c>
      <c r="O72" s="183"/>
      <c r="P72" s="183"/>
      <c r="Q72" s="161"/>
      <c r="R72" s="161"/>
      <c r="S72" s="438"/>
      <c r="T72" s="161"/>
      <c r="U72" s="161"/>
      <c r="V72" s="161"/>
    </row>
    <row r="73" spans="1:22" ht="16.2">
      <c r="A73" s="122" t="str">
        <f t="shared" si="0"/>
        <v>71010301014216</v>
      </c>
      <c r="B73" s="124" t="s">
        <v>439</v>
      </c>
      <c r="C73" s="117" t="s">
        <v>106</v>
      </c>
      <c r="D73" s="118" t="s">
        <v>442</v>
      </c>
      <c r="E73" s="119" t="s">
        <v>106</v>
      </c>
      <c r="F73" s="120" t="s">
        <v>106</v>
      </c>
      <c r="G73" s="121">
        <v>4216</v>
      </c>
      <c r="H73" s="17"/>
      <c r="I73" s="25"/>
      <c r="J73" s="26"/>
      <c r="K73" s="26"/>
      <c r="L73" s="29" t="s">
        <v>115</v>
      </c>
      <c r="M73" s="33">
        <v>4213</v>
      </c>
      <c r="N73" s="183">
        <f t="shared" si="6"/>
        <v>0</v>
      </c>
      <c r="O73" s="183"/>
      <c r="P73" s="183"/>
      <c r="Q73" s="161"/>
      <c r="R73" s="161"/>
      <c r="S73" s="438"/>
      <c r="T73" s="161"/>
      <c r="U73" s="161"/>
      <c r="V73" s="161"/>
    </row>
    <row r="74" spans="1:22" ht="16.2">
      <c r="A74" s="122" t="str">
        <f t="shared" si="0"/>
        <v>71010301014231</v>
      </c>
      <c r="B74" s="124" t="s">
        <v>439</v>
      </c>
      <c r="C74" s="117" t="s">
        <v>106</v>
      </c>
      <c r="D74" s="118" t="s">
        <v>442</v>
      </c>
      <c r="E74" s="119" t="s">
        <v>106</v>
      </c>
      <c r="F74" s="120" t="s">
        <v>106</v>
      </c>
      <c r="G74" s="121">
        <v>4231</v>
      </c>
      <c r="H74" s="17"/>
      <c r="I74" s="25"/>
      <c r="J74" s="26"/>
      <c r="K74" s="26"/>
      <c r="L74" s="29" t="s">
        <v>116</v>
      </c>
      <c r="M74" s="33">
        <v>4214</v>
      </c>
      <c r="N74" s="183">
        <f t="shared" si="6"/>
        <v>0</v>
      </c>
      <c r="O74" s="183"/>
      <c r="P74" s="183"/>
      <c r="Q74" s="161"/>
      <c r="R74" s="161"/>
      <c r="S74" s="438"/>
      <c r="T74" s="161"/>
      <c r="U74" s="161"/>
      <c r="V74" s="161"/>
    </row>
    <row r="75" spans="1:22" ht="16.2">
      <c r="A75" s="122" t="str">
        <f t="shared" si="0"/>
        <v>71010301014252</v>
      </c>
      <c r="B75" s="124" t="s">
        <v>439</v>
      </c>
      <c r="C75" s="117" t="s">
        <v>106</v>
      </c>
      <c r="D75" s="118" t="s">
        <v>442</v>
      </c>
      <c r="E75" s="119" t="s">
        <v>106</v>
      </c>
      <c r="F75" s="120" t="s">
        <v>106</v>
      </c>
      <c r="G75" s="121">
        <v>4252</v>
      </c>
      <c r="H75" s="17"/>
      <c r="I75" s="25"/>
      <c r="J75" s="26"/>
      <c r="K75" s="26"/>
      <c r="L75" s="29" t="s">
        <v>147</v>
      </c>
      <c r="M75" s="33">
        <v>4216</v>
      </c>
      <c r="N75" s="183">
        <f t="shared" si="6"/>
        <v>0</v>
      </c>
      <c r="O75" s="183"/>
      <c r="P75" s="183"/>
      <c r="Q75" s="161"/>
      <c r="R75" s="161"/>
      <c r="S75" s="438"/>
      <c r="T75" s="161"/>
      <c r="U75" s="161"/>
      <c r="V75" s="161"/>
    </row>
    <row r="76" spans="1:22" ht="16.2">
      <c r="A76" s="122" t="str">
        <f t="shared" si="0"/>
        <v>71010301014261</v>
      </c>
      <c r="B76" s="124" t="s">
        <v>439</v>
      </c>
      <c r="C76" s="117" t="s">
        <v>106</v>
      </c>
      <c r="D76" s="118" t="s">
        <v>442</v>
      </c>
      <c r="E76" s="119" t="s">
        <v>106</v>
      </c>
      <c r="F76" s="120" t="s">
        <v>106</v>
      </c>
      <c r="G76" s="121">
        <v>4261</v>
      </c>
      <c r="H76" s="17"/>
      <c r="I76" s="25"/>
      <c r="J76" s="26"/>
      <c r="K76" s="26"/>
      <c r="L76" s="29" t="s">
        <v>148</v>
      </c>
      <c r="M76" s="33">
        <v>4231</v>
      </c>
      <c r="N76" s="183">
        <f t="shared" si="6"/>
        <v>0</v>
      </c>
      <c r="O76" s="183"/>
      <c r="P76" s="183"/>
      <c r="Q76" s="161"/>
      <c r="R76" s="161"/>
      <c r="S76" s="438"/>
      <c r="T76" s="161"/>
      <c r="U76" s="161"/>
      <c r="V76" s="161"/>
    </row>
    <row r="77" spans="1:22" ht="16.2">
      <c r="A77" s="122" t="str">
        <f t="shared" si="0"/>
        <v>71010301014267</v>
      </c>
      <c r="B77" s="124" t="s">
        <v>439</v>
      </c>
      <c r="C77" s="117" t="s">
        <v>106</v>
      </c>
      <c r="D77" s="118" t="s">
        <v>442</v>
      </c>
      <c r="E77" s="119" t="s">
        <v>106</v>
      </c>
      <c r="F77" s="120" t="s">
        <v>106</v>
      </c>
      <c r="G77" s="121">
        <v>4267</v>
      </c>
      <c r="H77" s="17"/>
      <c r="I77" s="25"/>
      <c r="J77" s="26"/>
      <c r="K77" s="26"/>
      <c r="L77" s="29" t="s">
        <v>126</v>
      </c>
      <c r="M77" s="12">
        <v>4241</v>
      </c>
      <c r="N77" s="183">
        <f t="shared" si="6"/>
        <v>0</v>
      </c>
      <c r="O77" s="183"/>
      <c r="P77" s="183"/>
      <c r="Q77" s="161"/>
      <c r="R77" s="161"/>
      <c r="S77" s="438"/>
      <c r="T77" s="161"/>
      <c r="U77" s="161"/>
      <c r="V77" s="161"/>
    </row>
    <row r="78" spans="1:22" ht="26.4">
      <c r="A78" s="122" t="str">
        <f t="shared" si="0"/>
        <v>71010301014823</v>
      </c>
      <c r="B78" s="124" t="s">
        <v>439</v>
      </c>
      <c r="C78" s="117" t="s">
        <v>106</v>
      </c>
      <c r="D78" s="118" t="s">
        <v>442</v>
      </c>
      <c r="E78" s="119" t="s">
        <v>106</v>
      </c>
      <c r="F78" s="120" t="s">
        <v>106</v>
      </c>
      <c r="G78" s="121">
        <v>4823</v>
      </c>
      <c r="H78" s="17"/>
      <c r="I78" s="25"/>
      <c r="J78" s="26"/>
      <c r="K78" s="26"/>
      <c r="L78" s="29" t="s">
        <v>127</v>
      </c>
      <c r="M78" s="33">
        <v>4252</v>
      </c>
      <c r="N78" s="183">
        <f t="shared" si="6"/>
        <v>0</v>
      </c>
      <c r="O78" s="183"/>
      <c r="P78" s="183"/>
      <c r="Q78" s="161"/>
      <c r="R78" s="161"/>
      <c r="S78" s="438"/>
      <c r="T78" s="161"/>
      <c r="U78" s="161"/>
      <c r="V78" s="161"/>
    </row>
    <row r="79" spans="1:22" ht="16.2">
      <c r="A79" s="122" t="str">
        <f t="shared" si="0"/>
        <v>71010301015122</v>
      </c>
      <c r="B79" s="124" t="s">
        <v>439</v>
      </c>
      <c r="C79" s="117" t="s">
        <v>106</v>
      </c>
      <c r="D79" s="118" t="s">
        <v>442</v>
      </c>
      <c r="E79" s="119" t="s">
        <v>106</v>
      </c>
      <c r="F79" s="120" t="s">
        <v>106</v>
      </c>
      <c r="G79" s="121">
        <v>5122</v>
      </c>
      <c r="H79" s="17"/>
      <c r="I79" s="25"/>
      <c r="J79" s="26"/>
      <c r="K79" s="26"/>
      <c r="L79" s="29" t="s">
        <v>128</v>
      </c>
      <c r="M79" s="33">
        <v>4261</v>
      </c>
      <c r="N79" s="183">
        <f t="shared" si="6"/>
        <v>0</v>
      </c>
      <c r="O79" s="183"/>
      <c r="P79" s="183"/>
      <c r="Q79" s="161"/>
      <c r="R79" s="161"/>
      <c r="S79" s="438"/>
      <c r="T79" s="161"/>
      <c r="U79" s="161"/>
      <c r="V79" s="161"/>
    </row>
    <row r="80" spans="1:22" s="170" customFormat="1" ht="16.2">
      <c r="A80" s="122" t="str">
        <f t="shared" si="0"/>
        <v>71010500000000</v>
      </c>
      <c r="B80" s="124" t="s">
        <v>439</v>
      </c>
      <c r="C80" s="117" t="s">
        <v>106</v>
      </c>
      <c r="D80" s="118" t="s">
        <v>149</v>
      </c>
      <c r="E80" s="119" t="s">
        <v>441</v>
      </c>
      <c r="F80" s="128" t="s">
        <v>441</v>
      </c>
      <c r="G80" s="129" t="s">
        <v>440</v>
      </c>
      <c r="H80" s="17"/>
      <c r="I80" s="25"/>
      <c r="J80" s="26"/>
      <c r="K80" s="26"/>
      <c r="L80" s="29" t="s">
        <v>130</v>
      </c>
      <c r="M80" s="33">
        <v>4267</v>
      </c>
      <c r="N80" s="183">
        <f t="shared" si="6"/>
        <v>0</v>
      </c>
      <c r="O80" s="183"/>
      <c r="P80" s="183"/>
      <c r="Q80" s="161"/>
      <c r="R80" s="161"/>
      <c r="S80" s="438"/>
      <c r="T80" s="161"/>
      <c r="U80" s="161"/>
      <c r="V80" s="161"/>
    </row>
    <row r="81" spans="1:22" ht="16.2">
      <c r="A81" s="122" t="str">
        <f t="shared" si="0"/>
        <v>71010500000001</v>
      </c>
      <c r="B81" s="124" t="s">
        <v>439</v>
      </c>
      <c r="C81" s="117" t="s">
        <v>106</v>
      </c>
      <c r="D81" s="118" t="s">
        <v>149</v>
      </c>
      <c r="E81" s="119" t="s">
        <v>441</v>
      </c>
      <c r="F81" s="128" t="s">
        <v>441</v>
      </c>
      <c r="G81" s="129" t="s">
        <v>96</v>
      </c>
      <c r="H81" s="17"/>
      <c r="I81" s="25"/>
      <c r="J81" s="26"/>
      <c r="K81" s="26"/>
      <c r="L81" s="32" t="s">
        <v>133</v>
      </c>
      <c r="M81" s="33">
        <v>4823</v>
      </c>
      <c r="N81" s="183">
        <f t="shared" si="6"/>
        <v>0</v>
      </c>
      <c r="O81" s="183"/>
      <c r="P81" s="183"/>
      <c r="Q81" s="161"/>
      <c r="R81" s="161"/>
      <c r="S81" s="438"/>
      <c r="T81" s="161"/>
      <c r="U81" s="161"/>
      <c r="V81" s="161"/>
    </row>
    <row r="82" spans="1:22" s="156" customFormat="1" ht="16.2">
      <c r="A82" s="122" t="str">
        <f t="shared" si="0"/>
        <v>71010501000000</v>
      </c>
      <c r="B82" s="124" t="s">
        <v>439</v>
      </c>
      <c r="C82" s="117" t="s">
        <v>106</v>
      </c>
      <c r="D82" s="118" t="s">
        <v>149</v>
      </c>
      <c r="E82" s="119" t="s">
        <v>106</v>
      </c>
      <c r="F82" s="128" t="s">
        <v>441</v>
      </c>
      <c r="G82" s="129" t="s">
        <v>440</v>
      </c>
      <c r="H82" s="17"/>
      <c r="I82" s="25"/>
      <c r="J82" s="26"/>
      <c r="K82" s="26"/>
      <c r="L82" s="32" t="s">
        <v>134</v>
      </c>
      <c r="M82" s="48">
        <v>4861</v>
      </c>
      <c r="N82" s="183">
        <f t="shared" si="6"/>
        <v>0</v>
      </c>
      <c r="O82" s="183"/>
      <c r="P82" s="183"/>
      <c r="Q82" s="161"/>
      <c r="R82" s="161"/>
      <c r="S82" s="438"/>
      <c r="T82" s="161"/>
      <c r="U82" s="161"/>
      <c r="V82" s="161"/>
    </row>
    <row r="83" spans="1:22" ht="16.2">
      <c r="A83" s="122" t="str">
        <f t="shared" si="0"/>
        <v>71010501000001</v>
      </c>
      <c r="B83" s="124" t="s">
        <v>439</v>
      </c>
      <c r="C83" s="117" t="s">
        <v>106</v>
      </c>
      <c r="D83" s="118" t="s">
        <v>149</v>
      </c>
      <c r="E83" s="119" t="s">
        <v>106</v>
      </c>
      <c r="F83" s="128" t="s">
        <v>441</v>
      </c>
      <c r="G83" s="129" t="s">
        <v>96</v>
      </c>
      <c r="H83" s="17"/>
      <c r="I83" s="25"/>
      <c r="J83" s="26"/>
      <c r="K83" s="26"/>
      <c r="L83" s="29" t="s">
        <v>136</v>
      </c>
      <c r="M83" s="12">
        <v>5122</v>
      </c>
      <c r="N83" s="183">
        <f t="shared" si="6"/>
        <v>0</v>
      </c>
      <c r="O83" s="183"/>
      <c r="P83" s="183"/>
      <c r="Q83" s="161"/>
      <c r="R83" s="161"/>
      <c r="S83" s="438"/>
      <c r="T83" s="161"/>
      <c r="U83" s="161"/>
      <c r="V83" s="161"/>
    </row>
    <row r="84" spans="1:22" s="115" customFormat="1" ht="27.6">
      <c r="A84" s="122" t="str">
        <f t="shared" si="0"/>
        <v>71010501010000</v>
      </c>
      <c r="B84" s="124" t="s">
        <v>439</v>
      </c>
      <c r="C84" s="117" t="s">
        <v>106</v>
      </c>
      <c r="D84" s="118" t="s">
        <v>149</v>
      </c>
      <c r="E84" s="119" t="s">
        <v>106</v>
      </c>
      <c r="F84" s="128" t="s">
        <v>106</v>
      </c>
      <c r="G84" s="129" t="s">
        <v>440</v>
      </c>
      <c r="H84" s="165">
        <v>2150</v>
      </c>
      <c r="I84" s="166" t="s">
        <v>106</v>
      </c>
      <c r="J84" s="167">
        <v>5</v>
      </c>
      <c r="K84" s="167">
        <v>0</v>
      </c>
      <c r="L84" s="168" t="s">
        <v>150</v>
      </c>
      <c r="M84" s="176"/>
      <c r="N84" s="188">
        <f>+N86</f>
        <v>0</v>
      </c>
      <c r="O84" s="188">
        <f>+O86</f>
        <v>0</v>
      </c>
      <c r="P84" s="188">
        <f>+P86</f>
        <v>0</v>
      </c>
      <c r="Q84" s="161"/>
      <c r="R84" s="161"/>
      <c r="S84" s="438"/>
      <c r="T84" s="161"/>
      <c r="U84" s="161"/>
      <c r="V84" s="161"/>
    </row>
    <row r="85" spans="1:22" ht="16.2">
      <c r="A85" s="122" t="str">
        <f t="shared" si="0"/>
        <v>71010501015134</v>
      </c>
      <c r="B85" s="124" t="s">
        <v>439</v>
      </c>
      <c r="C85" s="117" t="s">
        <v>106</v>
      </c>
      <c r="D85" s="118" t="s">
        <v>149</v>
      </c>
      <c r="E85" s="119" t="s">
        <v>106</v>
      </c>
      <c r="F85" s="120" t="s">
        <v>106</v>
      </c>
      <c r="G85" s="121">
        <v>5134</v>
      </c>
      <c r="H85" s="25"/>
      <c r="I85" s="18"/>
      <c r="J85" s="19"/>
      <c r="K85" s="19"/>
      <c r="L85" s="30" t="s">
        <v>110</v>
      </c>
      <c r="M85" s="31"/>
      <c r="N85" s="190"/>
      <c r="O85" s="190"/>
      <c r="P85" s="190"/>
      <c r="Q85" s="161"/>
      <c r="R85" s="161"/>
      <c r="S85" s="438"/>
      <c r="T85" s="161"/>
      <c r="U85" s="161"/>
      <c r="V85" s="161"/>
    </row>
    <row r="86" spans="1:22" s="115" customFormat="1" ht="26.4">
      <c r="A86" s="122" t="str">
        <f t="shared" si="0"/>
        <v>71010501020000</v>
      </c>
      <c r="B86" s="124" t="s">
        <v>439</v>
      </c>
      <c r="C86" s="117" t="s">
        <v>106</v>
      </c>
      <c r="D86" s="118" t="s">
        <v>149</v>
      </c>
      <c r="E86" s="119" t="s">
        <v>106</v>
      </c>
      <c r="F86" s="128" t="s">
        <v>140</v>
      </c>
      <c r="G86" s="129" t="s">
        <v>440</v>
      </c>
      <c r="H86" s="151">
        <v>2151</v>
      </c>
      <c r="I86" s="152" t="s">
        <v>106</v>
      </c>
      <c r="J86" s="153" t="s">
        <v>151</v>
      </c>
      <c r="K86" s="153">
        <v>1</v>
      </c>
      <c r="L86" s="154" t="s">
        <v>150</v>
      </c>
      <c r="M86" s="155"/>
      <c r="N86" s="192">
        <f>+N88+N91+N93+N95+N97</f>
        <v>0</v>
      </c>
      <c r="O86" s="192">
        <f t="shared" ref="O86:P86" si="7">+O88+O91+O93+O95+O97</f>
        <v>0</v>
      </c>
      <c r="P86" s="192">
        <f t="shared" si="7"/>
        <v>0</v>
      </c>
      <c r="Q86" s="161"/>
      <c r="R86" s="161"/>
      <c r="S86" s="438"/>
      <c r="T86" s="161"/>
      <c r="U86" s="161"/>
      <c r="V86" s="161"/>
    </row>
    <row r="87" spans="1:22" ht="16.2">
      <c r="A87" s="122" t="str">
        <f t="shared" ref="A87:A169" si="8">CONCATENATE(B87,C87,D87,E87,F87,G87)</f>
        <v>71010501025134</v>
      </c>
      <c r="B87" s="124" t="s">
        <v>439</v>
      </c>
      <c r="C87" s="117" t="s">
        <v>106</v>
      </c>
      <c r="D87" s="118" t="s">
        <v>149</v>
      </c>
      <c r="E87" s="119" t="s">
        <v>106</v>
      </c>
      <c r="F87" s="120" t="s">
        <v>140</v>
      </c>
      <c r="G87" s="121">
        <v>5134</v>
      </c>
      <c r="H87" s="25"/>
      <c r="I87" s="25"/>
      <c r="J87" s="26"/>
      <c r="K87" s="26"/>
      <c r="L87" s="30" t="s">
        <v>108</v>
      </c>
      <c r="M87" s="31"/>
      <c r="N87" s="190"/>
      <c r="O87" s="190"/>
      <c r="P87" s="190"/>
      <c r="Q87" s="161"/>
      <c r="R87" s="161"/>
      <c r="S87" s="438"/>
      <c r="T87" s="161"/>
      <c r="U87" s="161"/>
      <c r="V87" s="161"/>
    </row>
    <row r="88" spans="1:22" s="115" customFormat="1" ht="16.2">
      <c r="A88" s="122" t="str">
        <f t="shared" si="8"/>
        <v>71010501030000</v>
      </c>
      <c r="B88" s="124" t="s">
        <v>439</v>
      </c>
      <c r="C88" s="117" t="s">
        <v>106</v>
      </c>
      <c r="D88" s="118" t="s">
        <v>149</v>
      </c>
      <c r="E88" s="119" t="s">
        <v>106</v>
      </c>
      <c r="F88" s="128" t="s">
        <v>442</v>
      </c>
      <c r="G88" s="129" t="s">
        <v>440</v>
      </c>
      <c r="H88" s="45"/>
      <c r="I88" s="147"/>
      <c r="J88" s="148"/>
      <c r="K88" s="148"/>
      <c r="L88" s="27" t="s">
        <v>152</v>
      </c>
      <c r="M88" s="28"/>
      <c r="N88" s="197">
        <f>O88+P88</f>
        <v>0</v>
      </c>
      <c r="O88" s="197">
        <f>SUM(O89:O90)</f>
        <v>0</v>
      </c>
      <c r="P88" s="197">
        <f>SUM(P90)</f>
        <v>0</v>
      </c>
      <c r="Q88" s="161"/>
      <c r="R88" s="161"/>
      <c r="S88" s="438"/>
      <c r="T88" s="161"/>
      <c r="U88" s="161"/>
      <c r="V88" s="161"/>
    </row>
    <row r="89" spans="1:22" ht="16.2">
      <c r="B89" s="124"/>
      <c r="H89" s="25"/>
      <c r="I89" s="25"/>
      <c r="J89" s="26"/>
      <c r="K89" s="26"/>
      <c r="L89" s="32" t="s">
        <v>134</v>
      </c>
      <c r="M89" s="48">
        <v>4861</v>
      </c>
      <c r="N89" s="183">
        <f t="shared" ref="N89:N98" si="9">O89+P89</f>
        <v>0</v>
      </c>
      <c r="O89" s="183"/>
      <c r="P89" s="183">
        <v>0</v>
      </c>
      <c r="Q89" s="161"/>
      <c r="R89" s="161"/>
      <c r="S89" s="438"/>
      <c r="T89" s="161"/>
      <c r="U89" s="161"/>
      <c r="V89" s="161"/>
    </row>
    <row r="90" spans="1:22" ht="16.2">
      <c r="A90" s="122" t="str">
        <f t="shared" si="8"/>
        <v>71010501035134</v>
      </c>
      <c r="B90" s="124" t="s">
        <v>439</v>
      </c>
      <c r="C90" s="117" t="s">
        <v>106</v>
      </c>
      <c r="D90" s="118" t="s">
        <v>149</v>
      </c>
      <c r="E90" s="119" t="s">
        <v>106</v>
      </c>
      <c r="F90" s="120" t="s">
        <v>442</v>
      </c>
      <c r="G90" s="121">
        <v>5134</v>
      </c>
      <c r="H90" s="25"/>
      <c r="I90" s="25"/>
      <c r="J90" s="26"/>
      <c r="K90" s="26"/>
      <c r="L90" s="32" t="s">
        <v>139</v>
      </c>
      <c r="M90" s="48">
        <v>5134</v>
      </c>
      <c r="N90" s="183">
        <f t="shared" si="9"/>
        <v>0</v>
      </c>
      <c r="O90" s="183">
        <v>0</v>
      </c>
      <c r="P90" s="183"/>
      <c r="Q90" s="161"/>
      <c r="R90" s="161"/>
      <c r="S90" s="438"/>
      <c r="T90" s="161"/>
      <c r="U90" s="161"/>
      <c r="V90" s="161"/>
    </row>
    <row r="91" spans="1:22" s="115" customFormat="1" ht="27.6">
      <c r="A91" s="122" t="str">
        <f t="shared" si="8"/>
        <v>71010501040000</v>
      </c>
      <c r="B91" s="124" t="s">
        <v>439</v>
      </c>
      <c r="C91" s="117" t="s">
        <v>106</v>
      </c>
      <c r="D91" s="118" t="s">
        <v>149</v>
      </c>
      <c r="E91" s="119" t="s">
        <v>106</v>
      </c>
      <c r="F91" s="128" t="s">
        <v>155</v>
      </c>
      <c r="G91" s="129" t="s">
        <v>440</v>
      </c>
      <c r="H91" s="45"/>
      <c r="I91" s="147"/>
      <c r="J91" s="148"/>
      <c r="K91" s="148"/>
      <c r="L91" s="27" t="s">
        <v>153</v>
      </c>
      <c r="M91" s="28"/>
      <c r="N91" s="197">
        <f>O91+P91</f>
        <v>0</v>
      </c>
      <c r="O91" s="197">
        <f>SUM(O92)</f>
        <v>0</v>
      </c>
      <c r="P91" s="197">
        <f>SUM(P92)</f>
        <v>0</v>
      </c>
      <c r="Q91" s="161"/>
      <c r="R91" s="161"/>
      <c r="S91" s="438"/>
      <c r="T91" s="161"/>
      <c r="U91" s="161"/>
      <c r="V91" s="161"/>
    </row>
    <row r="92" spans="1:22" ht="16.2">
      <c r="A92" s="122" t="str">
        <f t="shared" si="8"/>
        <v>71010501045134</v>
      </c>
      <c r="B92" s="124" t="s">
        <v>439</v>
      </c>
      <c r="C92" s="117" t="s">
        <v>106</v>
      </c>
      <c r="D92" s="118" t="s">
        <v>149</v>
      </c>
      <c r="E92" s="119" t="s">
        <v>106</v>
      </c>
      <c r="F92" s="120" t="s">
        <v>155</v>
      </c>
      <c r="G92" s="121">
        <v>5134</v>
      </c>
      <c r="H92" s="25"/>
      <c r="I92" s="25"/>
      <c r="J92" s="26"/>
      <c r="K92" s="26"/>
      <c r="L92" s="32" t="s">
        <v>139</v>
      </c>
      <c r="M92" s="48">
        <v>5134</v>
      </c>
      <c r="N92" s="183">
        <f t="shared" si="9"/>
        <v>0</v>
      </c>
      <c r="O92" s="183"/>
      <c r="P92" s="183"/>
      <c r="Q92" s="161"/>
      <c r="R92" s="161"/>
      <c r="S92" s="438"/>
      <c r="T92" s="161"/>
      <c r="U92" s="161"/>
      <c r="V92" s="161"/>
    </row>
    <row r="93" spans="1:22" ht="27.6">
      <c r="A93" s="122" t="str">
        <f>CONCATENATE(B93,C93,D93,E93,F93,G93)</f>
        <v>71080202000001</v>
      </c>
      <c r="B93" s="124" t="s">
        <v>439</v>
      </c>
      <c r="C93" s="117" t="s">
        <v>185</v>
      </c>
      <c r="D93" s="118" t="s">
        <v>140</v>
      </c>
      <c r="E93" s="119" t="s">
        <v>140</v>
      </c>
      <c r="F93" s="120" t="s">
        <v>441</v>
      </c>
      <c r="G93" s="129" t="s">
        <v>96</v>
      </c>
      <c r="H93" s="45"/>
      <c r="I93" s="147"/>
      <c r="J93" s="148"/>
      <c r="K93" s="148"/>
      <c r="L93" s="27" t="s">
        <v>860</v>
      </c>
      <c r="M93" s="28"/>
      <c r="N93" s="197">
        <f>O93+P93</f>
        <v>0</v>
      </c>
      <c r="O93" s="197">
        <f>SUM(O94)</f>
        <v>0</v>
      </c>
      <c r="P93" s="197">
        <f>SUM(P94)</f>
        <v>0</v>
      </c>
      <c r="Q93" s="161"/>
      <c r="R93" s="161"/>
      <c r="S93" s="438"/>
      <c r="T93" s="161"/>
      <c r="U93" s="161"/>
      <c r="V93" s="161"/>
    </row>
    <row r="94" spans="1:22" s="115" customFormat="1" ht="16.2">
      <c r="A94" s="122" t="str">
        <f>CONCATENATE(B94,C94,D94,E94,F94,G94)</f>
        <v>71080202010000</v>
      </c>
      <c r="B94" s="124" t="s">
        <v>439</v>
      </c>
      <c r="C94" s="117" t="s">
        <v>185</v>
      </c>
      <c r="D94" s="118" t="s">
        <v>140</v>
      </c>
      <c r="E94" s="119" t="s">
        <v>140</v>
      </c>
      <c r="F94" s="120" t="s">
        <v>106</v>
      </c>
      <c r="G94" s="129" t="s">
        <v>440</v>
      </c>
      <c r="H94" s="25"/>
      <c r="I94" s="25"/>
      <c r="J94" s="26"/>
      <c r="K94" s="26"/>
      <c r="L94" s="32" t="s">
        <v>139</v>
      </c>
      <c r="M94" s="48">
        <v>5134</v>
      </c>
      <c r="N94" s="183">
        <f t="shared" ref="N94" si="10">O94+P94</f>
        <v>0</v>
      </c>
      <c r="O94" s="183"/>
      <c r="P94" s="183"/>
      <c r="Q94" s="161"/>
      <c r="R94" s="161"/>
      <c r="S94" s="438"/>
      <c r="T94" s="161"/>
      <c r="U94" s="161"/>
      <c r="V94" s="161"/>
    </row>
    <row r="95" spans="1:22" s="170" customFormat="1" ht="27.6">
      <c r="A95" s="122" t="str">
        <f t="shared" si="8"/>
        <v>71010600000000</v>
      </c>
      <c r="B95" s="124" t="s">
        <v>439</v>
      </c>
      <c r="C95" s="117" t="s">
        <v>106</v>
      </c>
      <c r="D95" s="118" t="s">
        <v>157</v>
      </c>
      <c r="E95" s="119" t="s">
        <v>441</v>
      </c>
      <c r="F95" s="128" t="s">
        <v>441</v>
      </c>
      <c r="G95" s="129" t="s">
        <v>440</v>
      </c>
      <c r="H95" s="45"/>
      <c r="I95" s="147"/>
      <c r="J95" s="148"/>
      <c r="K95" s="148"/>
      <c r="L95" s="27" t="s">
        <v>154</v>
      </c>
      <c r="M95" s="28"/>
      <c r="N95" s="197">
        <f>O95+P95</f>
        <v>0</v>
      </c>
      <c r="O95" s="197">
        <f>SUM(O96)</f>
        <v>0</v>
      </c>
      <c r="P95" s="197">
        <f>SUM(P96)</f>
        <v>0</v>
      </c>
      <c r="Q95" s="161"/>
      <c r="R95" s="161"/>
      <c r="S95" s="438"/>
      <c r="T95" s="161"/>
      <c r="U95" s="161"/>
      <c r="V95" s="161"/>
    </row>
    <row r="96" spans="1:22" ht="16.2">
      <c r="A96" s="122" t="str">
        <f t="shared" si="8"/>
        <v>71010600000001</v>
      </c>
      <c r="B96" s="124" t="s">
        <v>439</v>
      </c>
      <c r="C96" s="117" t="s">
        <v>106</v>
      </c>
      <c r="D96" s="118" t="s">
        <v>157</v>
      </c>
      <c r="E96" s="119" t="s">
        <v>441</v>
      </c>
      <c r="F96" s="128" t="s">
        <v>441</v>
      </c>
      <c r="G96" s="129" t="s">
        <v>96</v>
      </c>
      <c r="H96" s="25"/>
      <c r="I96" s="25"/>
      <c r="J96" s="26"/>
      <c r="K96" s="26"/>
      <c r="L96" s="32" t="s">
        <v>139</v>
      </c>
      <c r="M96" s="48">
        <v>5134</v>
      </c>
      <c r="N96" s="183">
        <f t="shared" si="9"/>
        <v>0</v>
      </c>
      <c r="O96" s="183"/>
      <c r="P96" s="183"/>
      <c r="Q96" s="161"/>
      <c r="R96" s="161"/>
      <c r="S96" s="438"/>
      <c r="T96" s="161"/>
      <c r="U96" s="161"/>
      <c r="V96" s="161"/>
    </row>
    <row r="97" spans="1:22" s="156" customFormat="1" ht="16.2">
      <c r="A97" s="122" t="str">
        <f t="shared" si="8"/>
        <v>71010601000000</v>
      </c>
      <c r="B97" s="124" t="s">
        <v>439</v>
      </c>
      <c r="C97" s="117" t="s">
        <v>106</v>
      </c>
      <c r="D97" s="118" t="s">
        <v>157</v>
      </c>
      <c r="E97" s="119" t="s">
        <v>106</v>
      </c>
      <c r="F97" s="128" t="s">
        <v>441</v>
      </c>
      <c r="G97" s="129" t="s">
        <v>440</v>
      </c>
      <c r="H97" s="45"/>
      <c r="I97" s="147"/>
      <c r="J97" s="148"/>
      <c r="K97" s="148"/>
      <c r="L97" s="27" t="s">
        <v>830</v>
      </c>
      <c r="M97" s="28"/>
      <c r="N97" s="197">
        <f>O97+P97</f>
        <v>0</v>
      </c>
      <c r="O97" s="197">
        <f>SUM(O98)</f>
        <v>0</v>
      </c>
      <c r="P97" s="197">
        <f>SUM(P98)</f>
        <v>0</v>
      </c>
      <c r="Q97" s="161"/>
      <c r="R97" s="161"/>
      <c r="S97" s="438"/>
      <c r="T97" s="161"/>
      <c r="U97" s="161"/>
      <c r="V97" s="161"/>
    </row>
    <row r="98" spans="1:22" ht="16.2">
      <c r="A98" s="122" t="str">
        <f t="shared" si="8"/>
        <v>71010601000001</v>
      </c>
      <c r="B98" s="124" t="s">
        <v>439</v>
      </c>
      <c r="C98" s="117" t="s">
        <v>106</v>
      </c>
      <c r="D98" s="118" t="s">
        <v>157</v>
      </c>
      <c r="E98" s="119" t="s">
        <v>106</v>
      </c>
      <c r="F98" s="128" t="s">
        <v>441</v>
      </c>
      <c r="G98" s="129" t="s">
        <v>96</v>
      </c>
      <c r="H98" s="25"/>
      <c r="I98" s="25"/>
      <c r="J98" s="26"/>
      <c r="K98" s="26"/>
      <c r="L98" s="32" t="s">
        <v>139</v>
      </c>
      <c r="M98" s="48">
        <v>5134</v>
      </c>
      <c r="N98" s="183">
        <f t="shared" si="9"/>
        <v>0</v>
      </c>
      <c r="O98" s="183"/>
      <c r="P98" s="183"/>
      <c r="Q98" s="161"/>
      <c r="R98" s="161"/>
      <c r="S98" s="438"/>
      <c r="T98" s="161"/>
      <c r="U98" s="161"/>
      <c r="V98" s="161"/>
    </row>
    <row r="99" spans="1:22" s="115" customFormat="1" ht="27.6">
      <c r="A99" s="122" t="str">
        <f t="shared" si="8"/>
        <v>71010601010000</v>
      </c>
      <c r="B99" s="124" t="s">
        <v>439</v>
      </c>
      <c r="C99" s="117" t="s">
        <v>106</v>
      </c>
      <c r="D99" s="118" t="s">
        <v>157</v>
      </c>
      <c r="E99" s="119" t="s">
        <v>106</v>
      </c>
      <c r="F99" s="128" t="s">
        <v>106</v>
      </c>
      <c r="G99" s="129" t="s">
        <v>440</v>
      </c>
      <c r="H99" s="165">
        <v>2160</v>
      </c>
      <c r="I99" s="166" t="s">
        <v>106</v>
      </c>
      <c r="J99" s="167">
        <v>6</v>
      </c>
      <c r="K99" s="167">
        <v>0</v>
      </c>
      <c r="L99" s="168" t="s">
        <v>158</v>
      </c>
      <c r="M99" s="176"/>
      <c r="N99" s="188">
        <f>+N101</f>
        <v>0</v>
      </c>
      <c r="O99" s="188">
        <f>+O101</f>
        <v>0</v>
      </c>
      <c r="P99" s="188">
        <f>+P101</f>
        <v>0</v>
      </c>
      <c r="Q99" s="161"/>
      <c r="R99" s="161"/>
      <c r="S99" s="438"/>
      <c r="T99" s="161"/>
      <c r="U99" s="161"/>
      <c r="V99" s="161"/>
    </row>
    <row r="100" spans="1:22" ht="16.2">
      <c r="A100" s="122" t="str">
        <f t="shared" si="8"/>
        <v>71010601014729</v>
      </c>
      <c r="B100" s="124" t="s">
        <v>439</v>
      </c>
      <c r="C100" s="117" t="s">
        <v>106</v>
      </c>
      <c r="D100" s="118" t="s">
        <v>157</v>
      </c>
      <c r="E100" s="119" t="s">
        <v>106</v>
      </c>
      <c r="F100" s="120" t="s">
        <v>106</v>
      </c>
      <c r="G100" s="121">
        <v>4729</v>
      </c>
      <c r="H100" s="25"/>
      <c r="I100" s="18"/>
      <c r="J100" s="19"/>
      <c r="K100" s="19"/>
      <c r="L100" s="30" t="s">
        <v>110</v>
      </c>
      <c r="M100" s="31"/>
      <c r="N100" s="190"/>
      <c r="O100" s="190"/>
      <c r="P100" s="190"/>
      <c r="Q100" s="161"/>
      <c r="R100" s="161"/>
      <c r="S100" s="438"/>
      <c r="T100" s="161"/>
      <c r="U100" s="161"/>
      <c r="V100" s="161"/>
    </row>
    <row r="101" spans="1:22" ht="26.4">
      <c r="A101" s="122" t="str">
        <f t="shared" si="8"/>
        <v>71010601014823</v>
      </c>
      <c r="B101" s="124" t="s">
        <v>439</v>
      </c>
      <c r="C101" s="117" t="s">
        <v>106</v>
      </c>
      <c r="D101" s="118" t="s">
        <v>157</v>
      </c>
      <c r="E101" s="119" t="s">
        <v>106</v>
      </c>
      <c r="F101" s="120" t="s">
        <v>106</v>
      </c>
      <c r="G101" s="121">
        <v>4823</v>
      </c>
      <c r="H101" s="151">
        <v>2161</v>
      </c>
      <c r="I101" s="152" t="s">
        <v>106</v>
      </c>
      <c r="J101" s="153">
        <v>6</v>
      </c>
      <c r="K101" s="153">
        <v>1</v>
      </c>
      <c r="L101" s="154" t="s">
        <v>159</v>
      </c>
      <c r="M101" s="155"/>
      <c r="N101" s="192">
        <f>+N103+N106</f>
        <v>0</v>
      </c>
      <c r="O101" s="192">
        <f>+O103+O106</f>
        <v>0</v>
      </c>
      <c r="P101" s="192">
        <f>+P103+P106</f>
        <v>0</v>
      </c>
      <c r="Q101" s="161"/>
      <c r="R101" s="161"/>
      <c r="S101" s="438"/>
      <c r="T101" s="161"/>
      <c r="U101" s="161"/>
      <c r="V101" s="161"/>
    </row>
    <row r="102" spans="1:22" s="115" customFormat="1" ht="16.2">
      <c r="A102" s="122" t="str">
        <f t="shared" si="8"/>
        <v>71010601020000</v>
      </c>
      <c r="B102" s="124" t="s">
        <v>439</v>
      </c>
      <c r="C102" s="117" t="s">
        <v>106</v>
      </c>
      <c r="D102" s="118" t="s">
        <v>157</v>
      </c>
      <c r="E102" s="119" t="s">
        <v>106</v>
      </c>
      <c r="F102" s="128" t="s">
        <v>140</v>
      </c>
      <c r="G102" s="129" t="s">
        <v>440</v>
      </c>
      <c r="H102" s="25"/>
      <c r="I102" s="25"/>
      <c r="J102" s="26"/>
      <c r="K102" s="26"/>
      <c r="L102" s="30" t="s">
        <v>108</v>
      </c>
      <c r="M102" s="31"/>
      <c r="N102" s="190"/>
      <c r="O102" s="190"/>
      <c r="P102" s="190"/>
      <c r="Q102" s="161"/>
      <c r="R102" s="161"/>
      <c r="S102" s="438"/>
      <c r="T102" s="161"/>
      <c r="U102" s="161"/>
      <c r="V102" s="161"/>
    </row>
    <row r="103" spans="1:22" ht="41.4">
      <c r="A103" s="122" t="str">
        <f t="shared" si="8"/>
        <v>71010601024241</v>
      </c>
      <c r="B103" s="124" t="s">
        <v>439</v>
      </c>
      <c r="C103" s="117" t="s">
        <v>106</v>
      </c>
      <c r="D103" s="118" t="s">
        <v>157</v>
      </c>
      <c r="E103" s="119" t="s">
        <v>106</v>
      </c>
      <c r="F103" s="120" t="s">
        <v>140</v>
      </c>
      <c r="G103" s="121">
        <v>4241</v>
      </c>
      <c r="H103" s="45"/>
      <c r="I103" s="147"/>
      <c r="J103" s="148"/>
      <c r="K103" s="148"/>
      <c r="L103" s="27" t="s">
        <v>160</v>
      </c>
      <c r="M103" s="28"/>
      <c r="N103" s="197">
        <f>O103+P103</f>
        <v>0</v>
      </c>
      <c r="O103" s="197">
        <f>SUM(O104:O105)</f>
        <v>0</v>
      </c>
      <c r="P103" s="197">
        <f>SUM(P104:P105)</f>
        <v>0</v>
      </c>
      <c r="Q103" s="161"/>
      <c r="R103" s="161"/>
      <c r="S103" s="438"/>
      <c r="T103" s="161"/>
      <c r="U103" s="161"/>
      <c r="V103" s="161"/>
    </row>
    <row r="104" spans="1:22" ht="16.2">
      <c r="A104" s="122" t="str">
        <f t="shared" si="8"/>
        <v>71010601024823</v>
      </c>
      <c r="B104" s="124" t="s">
        <v>439</v>
      </c>
      <c r="C104" s="117" t="s">
        <v>106</v>
      </c>
      <c r="D104" s="118" t="s">
        <v>157</v>
      </c>
      <c r="E104" s="119" t="s">
        <v>106</v>
      </c>
      <c r="F104" s="120" t="s">
        <v>140</v>
      </c>
      <c r="G104" s="121">
        <v>4823</v>
      </c>
      <c r="H104" s="25"/>
      <c r="I104" s="25"/>
      <c r="J104" s="26"/>
      <c r="K104" s="26"/>
      <c r="L104" s="29" t="s">
        <v>161</v>
      </c>
      <c r="M104" s="12">
        <v>4729</v>
      </c>
      <c r="N104" s="183">
        <f t="shared" ref="N104:N108" si="11">O104+P104</f>
        <v>0</v>
      </c>
      <c r="O104" s="183"/>
      <c r="P104" s="183"/>
      <c r="Q104" s="161"/>
      <c r="R104" s="161"/>
      <c r="S104" s="438"/>
      <c r="T104" s="161"/>
      <c r="U104" s="161"/>
      <c r="V104" s="161"/>
    </row>
    <row r="105" spans="1:22" s="182" customFormat="1" ht="16.2">
      <c r="A105" s="122" t="str">
        <f t="shared" si="8"/>
        <v>71020000000000</v>
      </c>
      <c r="B105" s="124" t="s">
        <v>439</v>
      </c>
      <c r="C105" s="117" t="s">
        <v>140</v>
      </c>
      <c r="D105" s="118" t="s">
        <v>441</v>
      </c>
      <c r="E105" s="119" t="s">
        <v>441</v>
      </c>
      <c r="F105" s="128" t="s">
        <v>441</v>
      </c>
      <c r="G105" s="129" t="s">
        <v>440</v>
      </c>
      <c r="H105" s="25"/>
      <c r="I105" s="25"/>
      <c r="J105" s="26"/>
      <c r="K105" s="26"/>
      <c r="L105" s="29" t="s">
        <v>133</v>
      </c>
      <c r="M105" s="12">
        <v>4823</v>
      </c>
      <c r="N105" s="183">
        <f t="shared" si="11"/>
        <v>0</v>
      </c>
      <c r="O105" s="183"/>
      <c r="P105" s="183"/>
      <c r="Q105" s="161"/>
      <c r="R105" s="161"/>
      <c r="S105" s="438"/>
      <c r="T105" s="161"/>
      <c r="U105" s="161"/>
      <c r="V105" s="161"/>
    </row>
    <row r="106" spans="1:22" ht="41.4">
      <c r="A106" s="122" t="str">
        <f t="shared" si="8"/>
        <v>71020000000001</v>
      </c>
      <c r="B106" s="124" t="s">
        <v>439</v>
      </c>
      <c r="C106" s="117" t="s">
        <v>140</v>
      </c>
      <c r="D106" s="118" t="s">
        <v>441</v>
      </c>
      <c r="E106" s="119" t="s">
        <v>441</v>
      </c>
      <c r="F106" s="120" t="s">
        <v>441</v>
      </c>
      <c r="G106" s="129" t="s">
        <v>96</v>
      </c>
      <c r="H106" s="45"/>
      <c r="I106" s="147"/>
      <c r="J106" s="148"/>
      <c r="K106" s="148"/>
      <c r="L106" s="27" t="s">
        <v>162</v>
      </c>
      <c r="M106" s="28"/>
      <c r="N106" s="197">
        <f>O106+P106</f>
        <v>0</v>
      </c>
      <c r="O106" s="197">
        <f>SUM(O107:O108)</f>
        <v>0</v>
      </c>
      <c r="P106" s="197">
        <f>SUM(P107:P108)</f>
        <v>0</v>
      </c>
      <c r="Q106" s="161"/>
      <c r="R106" s="161"/>
      <c r="S106" s="438"/>
      <c r="T106" s="161"/>
      <c r="U106" s="161"/>
      <c r="V106" s="161"/>
    </row>
    <row r="107" spans="1:22" s="170" customFormat="1" ht="16.2">
      <c r="A107" s="122" t="str">
        <f t="shared" si="8"/>
        <v>71020200000000</v>
      </c>
      <c r="B107" s="124" t="s">
        <v>439</v>
      </c>
      <c r="C107" s="117" t="s">
        <v>140</v>
      </c>
      <c r="D107" s="118" t="s">
        <v>140</v>
      </c>
      <c r="E107" s="119" t="s">
        <v>441</v>
      </c>
      <c r="F107" s="120" t="s">
        <v>441</v>
      </c>
      <c r="G107" s="129" t="s">
        <v>440</v>
      </c>
      <c r="H107" s="25"/>
      <c r="I107" s="25"/>
      <c r="J107" s="26"/>
      <c r="K107" s="26"/>
      <c r="L107" s="29" t="s">
        <v>126</v>
      </c>
      <c r="M107" s="12">
        <v>4241</v>
      </c>
      <c r="N107" s="183">
        <f t="shared" si="11"/>
        <v>0</v>
      </c>
      <c r="O107" s="183"/>
      <c r="P107" s="183"/>
      <c r="Q107" s="161"/>
      <c r="R107" s="161"/>
      <c r="S107" s="438"/>
      <c r="T107" s="161"/>
      <c r="U107" s="161"/>
      <c r="V107" s="161"/>
    </row>
    <row r="108" spans="1:22" ht="16.2">
      <c r="A108" s="122" t="str">
        <f t="shared" si="8"/>
        <v>71020200000001</v>
      </c>
      <c r="B108" s="124" t="s">
        <v>439</v>
      </c>
      <c r="C108" s="117" t="s">
        <v>140</v>
      </c>
      <c r="D108" s="118" t="s">
        <v>140</v>
      </c>
      <c r="E108" s="119" t="s">
        <v>441</v>
      </c>
      <c r="F108" s="120" t="s">
        <v>441</v>
      </c>
      <c r="G108" s="129" t="s">
        <v>96</v>
      </c>
      <c r="H108" s="25"/>
      <c r="I108" s="25"/>
      <c r="J108" s="26"/>
      <c r="K108" s="26"/>
      <c r="L108" s="29" t="s">
        <v>133</v>
      </c>
      <c r="M108" s="12">
        <v>4823</v>
      </c>
      <c r="N108" s="183">
        <f t="shared" si="11"/>
        <v>0</v>
      </c>
      <c r="O108" s="183"/>
      <c r="P108" s="183"/>
      <c r="Q108" s="161"/>
      <c r="R108" s="161"/>
      <c r="S108" s="438"/>
      <c r="T108" s="161"/>
      <c r="U108" s="161"/>
      <c r="V108" s="161"/>
    </row>
    <row r="109" spans="1:22" s="156" customFormat="1" ht="16.2">
      <c r="A109" s="122" t="str">
        <f t="shared" si="8"/>
        <v>71020201000000</v>
      </c>
      <c r="B109" s="124" t="s">
        <v>439</v>
      </c>
      <c r="C109" s="117" t="s">
        <v>140</v>
      </c>
      <c r="D109" s="118" t="s">
        <v>140</v>
      </c>
      <c r="E109" s="119" t="s">
        <v>106</v>
      </c>
      <c r="F109" s="120" t="s">
        <v>441</v>
      </c>
      <c r="G109" s="129" t="s">
        <v>440</v>
      </c>
      <c r="H109" s="180">
        <v>2200</v>
      </c>
      <c r="I109" s="212" t="s">
        <v>140</v>
      </c>
      <c r="J109" s="213">
        <v>0</v>
      </c>
      <c r="K109" s="213">
        <v>0</v>
      </c>
      <c r="L109" s="162" t="s">
        <v>163</v>
      </c>
      <c r="M109" s="174"/>
      <c r="N109" s="163">
        <f>+N111+N128</f>
        <v>0</v>
      </c>
      <c r="O109" s="163">
        <f>+O111+O128</f>
        <v>0</v>
      </c>
      <c r="P109" s="163">
        <f>+P111+P128</f>
        <v>0</v>
      </c>
      <c r="Q109" s="161"/>
      <c r="R109" s="161"/>
      <c r="S109" s="438"/>
      <c r="T109" s="161"/>
      <c r="U109" s="161"/>
      <c r="V109" s="161"/>
    </row>
    <row r="110" spans="1:22" ht="16.2">
      <c r="A110" s="122" t="str">
        <f t="shared" si="8"/>
        <v>71020201000001</v>
      </c>
      <c r="B110" s="124" t="s">
        <v>439</v>
      </c>
      <c r="C110" s="117" t="s">
        <v>140</v>
      </c>
      <c r="D110" s="118" t="s">
        <v>140</v>
      </c>
      <c r="E110" s="119" t="s">
        <v>106</v>
      </c>
      <c r="F110" s="120" t="s">
        <v>441</v>
      </c>
      <c r="G110" s="129" t="s">
        <v>96</v>
      </c>
      <c r="H110" s="25"/>
      <c r="I110" s="18"/>
      <c r="J110" s="19"/>
      <c r="K110" s="19"/>
      <c r="L110" s="30" t="s">
        <v>108</v>
      </c>
      <c r="M110" s="31"/>
      <c r="N110" s="190"/>
      <c r="O110" s="190"/>
      <c r="P110" s="190"/>
      <c r="Q110" s="161"/>
      <c r="R110" s="161"/>
      <c r="S110" s="438"/>
      <c r="T110" s="161"/>
      <c r="U110" s="161"/>
      <c r="V110" s="161"/>
    </row>
    <row r="111" spans="1:22" s="115" customFormat="1" ht="16.2">
      <c r="A111" s="122" t="str">
        <f t="shared" si="8"/>
        <v>71020201010000</v>
      </c>
      <c r="B111" s="124" t="s">
        <v>439</v>
      </c>
      <c r="C111" s="117" t="s">
        <v>140</v>
      </c>
      <c r="D111" s="118" t="s">
        <v>140</v>
      </c>
      <c r="E111" s="119" t="s">
        <v>106</v>
      </c>
      <c r="F111" s="120" t="s">
        <v>106</v>
      </c>
      <c r="G111" s="129" t="s">
        <v>440</v>
      </c>
      <c r="H111" s="165">
        <v>2220</v>
      </c>
      <c r="I111" s="166" t="s">
        <v>140</v>
      </c>
      <c r="J111" s="167">
        <v>2</v>
      </c>
      <c r="K111" s="167">
        <v>0</v>
      </c>
      <c r="L111" s="168" t="s">
        <v>164</v>
      </c>
      <c r="M111" s="176"/>
      <c r="N111" s="188">
        <f>+N113</f>
        <v>0</v>
      </c>
      <c r="O111" s="188">
        <f>+O113</f>
        <v>0</v>
      </c>
      <c r="P111" s="188">
        <f>+P113</f>
        <v>0</v>
      </c>
      <c r="Q111" s="161"/>
      <c r="R111" s="161"/>
      <c r="S111" s="438"/>
      <c r="T111" s="161"/>
      <c r="U111" s="161"/>
      <c r="V111" s="161"/>
    </row>
    <row r="112" spans="1:22" ht="16.2">
      <c r="A112" s="122" t="str">
        <f t="shared" si="8"/>
        <v>71020201014239</v>
      </c>
      <c r="B112" s="124" t="s">
        <v>439</v>
      </c>
      <c r="C112" s="117" t="s">
        <v>140</v>
      </c>
      <c r="D112" s="118" t="s">
        <v>140</v>
      </c>
      <c r="E112" s="119" t="s">
        <v>106</v>
      </c>
      <c r="F112" s="120" t="s">
        <v>106</v>
      </c>
      <c r="G112" s="121">
        <v>4239</v>
      </c>
      <c r="H112" s="25"/>
      <c r="I112" s="18"/>
      <c r="J112" s="19"/>
      <c r="K112" s="19"/>
      <c r="L112" s="30" t="s">
        <v>110</v>
      </c>
      <c r="M112" s="31"/>
      <c r="N112" s="190"/>
      <c r="O112" s="190"/>
      <c r="P112" s="190"/>
      <c r="Q112" s="161"/>
      <c r="R112" s="161"/>
      <c r="S112" s="438"/>
      <c r="T112" s="161"/>
      <c r="U112" s="161"/>
      <c r="V112" s="161"/>
    </row>
    <row r="113" spans="1:22" ht="16.2">
      <c r="A113" s="122" t="str">
        <f t="shared" si="8"/>
        <v>71020201014261</v>
      </c>
      <c r="B113" s="124" t="s">
        <v>439</v>
      </c>
      <c r="C113" s="117" t="s">
        <v>140</v>
      </c>
      <c r="D113" s="118" t="s">
        <v>140</v>
      </c>
      <c r="E113" s="119" t="s">
        <v>106</v>
      </c>
      <c r="F113" s="120" t="s">
        <v>106</v>
      </c>
      <c r="G113" s="121">
        <v>4261</v>
      </c>
      <c r="H113" s="151">
        <v>2221</v>
      </c>
      <c r="I113" s="152" t="s">
        <v>140</v>
      </c>
      <c r="J113" s="153">
        <v>2</v>
      </c>
      <c r="K113" s="153">
        <v>1</v>
      </c>
      <c r="L113" s="154" t="s">
        <v>165</v>
      </c>
      <c r="M113" s="155"/>
      <c r="N113" s="192">
        <f>+N115</f>
        <v>0</v>
      </c>
      <c r="O113" s="192">
        <f>+O115</f>
        <v>0</v>
      </c>
      <c r="P113" s="192">
        <f>+P115</f>
        <v>0</v>
      </c>
      <c r="Q113" s="161"/>
      <c r="R113" s="161"/>
      <c r="S113" s="438"/>
      <c r="T113" s="161"/>
      <c r="U113" s="161"/>
      <c r="V113" s="161"/>
    </row>
    <row r="114" spans="1:22" ht="16.2">
      <c r="A114" s="122" t="str">
        <f t="shared" si="8"/>
        <v>71020201014264</v>
      </c>
      <c r="B114" s="116" t="s">
        <v>439</v>
      </c>
      <c r="C114" s="117" t="s">
        <v>140</v>
      </c>
      <c r="D114" s="118" t="s">
        <v>140</v>
      </c>
      <c r="E114" s="119" t="s">
        <v>106</v>
      </c>
      <c r="F114" s="120" t="s">
        <v>106</v>
      </c>
      <c r="G114" s="121">
        <v>4264</v>
      </c>
      <c r="H114" s="25"/>
      <c r="I114" s="25"/>
      <c r="J114" s="26"/>
      <c r="K114" s="26"/>
      <c r="L114" s="30" t="s">
        <v>108</v>
      </c>
      <c r="M114" s="31"/>
      <c r="N114" s="190"/>
      <c r="O114" s="190"/>
      <c r="P114" s="190"/>
      <c r="Q114" s="161"/>
      <c r="R114" s="161"/>
      <c r="S114" s="438"/>
      <c r="T114" s="161"/>
      <c r="U114" s="161"/>
      <c r="V114" s="161"/>
    </row>
    <row r="115" spans="1:22" ht="16.2">
      <c r="A115" s="122" t="str">
        <f t="shared" si="8"/>
        <v>71020201014639</v>
      </c>
      <c r="B115" s="124" t="s">
        <v>439</v>
      </c>
      <c r="C115" s="117" t="s">
        <v>140</v>
      </c>
      <c r="D115" s="118" t="s">
        <v>140</v>
      </c>
      <c r="E115" s="119" t="s">
        <v>106</v>
      </c>
      <c r="F115" s="120" t="s">
        <v>106</v>
      </c>
      <c r="G115" s="121">
        <v>4639</v>
      </c>
      <c r="H115" s="45"/>
      <c r="I115" s="147"/>
      <c r="J115" s="148"/>
      <c r="K115" s="148"/>
      <c r="L115" s="27" t="s">
        <v>166</v>
      </c>
      <c r="M115" s="28"/>
      <c r="N115" s="197">
        <f>O115+P115</f>
        <v>0</v>
      </c>
      <c r="O115" s="197">
        <f>SUM(O116:O127)</f>
        <v>0</v>
      </c>
      <c r="P115" s="197">
        <f>SUM(P116:P127)</f>
        <v>0</v>
      </c>
      <c r="Q115" s="161"/>
      <c r="R115" s="161"/>
      <c r="S115" s="438"/>
      <c r="T115" s="161"/>
      <c r="U115" s="161"/>
      <c r="V115" s="161"/>
    </row>
    <row r="116" spans="1:22" s="170" customFormat="1" ht="16.2">
      <c r="A116" s="122" t="str">
        <f t="shared" si="8"/>
        <v>71020500000000</v>
      </c>
      <c r="B116" s="124" t="s">
        <v>439</v>
      </c>
      <c r="C116" s="117" t="s">
        <v>140</v>
      </c>
      <c r="D116" s="118" t="s">
        <v>149</v>
      </c>
      <c r="E116" s="119" t="s">
        <v>441</v>
      </c>
      <c r="F116" s="120" t="s">
        <v>441</v>
      </c>
      <c r="G116" s="129" t="s">
        <v>440</v>
      </c>
      <c r="H116" s="17"/>
      <c r="I116" s="25"/>
      <c r="J116" s="26"/>
      <c r="K116" s="26"/>
      <c r="L116" s="30" t="s">
        <v>116</v>
      </c>
      <c r="M116" s="13">
        <v>4214</v>
      </c>
      <c r="N116" s="183">
        <f t="shared" ref="N116:N127" si="12">O116+P116</f>
        <v>0</v>
      </c>
      <c r="O116" s="183"/>
      <c r="P116" s="183"/>
      <c r="Q116" s="161"/>
      <c r="R116" s="161"/>
      <c r="S116" s="438"/>
      <c r="T116" s="161"/>
      <c r="U116" s="161"/>
      <c r="V116" s="161"/>
    </row>
    <row r="117" spans="1:22" s="170" customFormat="1" ht="16.2">
      <c r="A117" s="122"/>
      <c r="B117" s="124"/>
      <c r="C117" s="117"/>
      <c r="D117" s="118"/>
      <c r="E117" s="119"/>
      <c r="F117" s="120"/>
      <c r="G117" s="129"/>
      <c r="H117" s="17"/>
      <c r="I117" s="25"/>
      <c r="J117" s="26"/>
      <c r="K117" s="26"/>
      <c r="L117" s="433" t="s">
        <v>862</v>
      </c>
      <c r="M117" s="13">
        <v>4234</v>
      </c>
      <c r="N117" s="183">
        <f t="shared" si="12"/>
        <v>0</v>
      </c>
      <c r="O117" s="183"/>
      <c r="P117" s="183"/>
      <c r="Q117" s="161"/>
      <c r="R117" s="161"/>
      <c r="S117" s="438"/>
      <c r="T117" s="161"/>
      <c r="U117" s="161"/>
      <c r="V117" s="161"/>
    </row>
    <row r="118" spans="1:22" ht="16.2">
      <c r="A118" s="122" t="str">
        <f t="shared" si="8"/>
        <v>71020500000001</v>
      </c>
      <c r="B118" s="124" t="s">
        <v>439</v>
      </c>
      <c r="C118" s="117" t="s">
        <v>140</v>
      </c>
      <c r="D118" s="118" t="s">
        <v>149</v>
      </c>
      <c r="E118" s="119" t="s">
        <v>441</v>
      </c>
      <c r="F118" s="120" t="s">
        <v>441</v>
      </c>
      <c r="G118" s="129" t="s">
        <v>96</v>
      </c>
      <c r="H118" s="17"/>
      <c r="I118" s="25"/>
      <c r="J118" s="26"/>
      <c r="K118" s="26"/>
      <c r="L118" s="32" t="s">
        <v>125</v>
      </c>
      <c r="M118" s="33">
        <v>4239</v>
      </c>
      <c r="N118" s="183">
        <f t="shared" si="12"/>
        <v>0</v>
      </c>
      <c r="O118" s="183"/>
      <c r="P118" s="183"/>
      <c r="Q118" s="161"/>
      <c r="R118" s="161"/>
      <c r="S118" s="438"/>
      <c r="T118" s="161"/>
      <c r="U118" s="161"/>
      <c r="V118" s="161"/>
    </row>
    <row r="119" spans="1:22" s="156" customFormat="1" ht="16.2">
      <c r="A119" s="122" t="str">
        <f t="shared" si="8"/>
        <v>71020501000000</v>
      </c>
      <c r="B119" s="124" t="s">
        <v>439</v>
      </c>
      <c r="C119" s="117" t="s">
        <v>140</v>
      </c>
      <c r="D119" s="118" t="s">
        <v>149</v>
      </c>
      <c r="E119" s="119" t="s">
        <v>106</v>
      </c>
      <c r="F119" s="120" t="s">
        <v>441</v>
      </c>
      <c r="G119" s="129" t="s">
        <v>440</v>
      </c>
      <c r="H119" s="17"/>
      <c r="I119" s="25"/>
      <c r="J119" s="26"/>
      <c r="K119" s="26"/>
      <c r="L119" s="29" t="s">
        <v>126</v>
      </c>
      <c r="M119" s="12">
        <v>4241</v>
      </c>
      <c r="N119" s="183">
        <f t="shared" si="12"/>
        <v>0</v>
      </c>
      <c r="O119" s="183"/>
      <c r="P119" s="183"/>
      <c r="Q119" s="161"/>
      <c r="R119" s="161"/>
      <c r="S119" s="438"/>
      <c r="T119" s="161"/>
      <c r="U119" s="161"/>
      <c r="V119" s="161"/>
    </row>
    <row r="120" spans="1:22" ht="25.5" customHeight="1">
      <c r="A120" s="122" t="str">
        <f t="shared" si="8"/>
        <v>71020501000001</v>
      </c>
      <c r="B120" s="124" t="s">
        <v>439</v>
      </c>
      <c r="C120" s="117" t="s">
        <v>140</v>
      </c>
      <c r="D120" s="118" t="s">
        <v>149</v>
      </c>
      <c r="E120" s="119" t="s">
        <v>106</v>
      </c>
      <c r="F120" s="120" t="s">
        <v>441</v>
      </c>
      <c r="G120" s="129" t="s">
        <v>96</v>
      </c>
      <c r="H120" s="17"/>
      <c r="I120" s="25"/>
      <c r="J120" s="26"/>
      <c r="K120" s="26"/>
      <c r="L120" s="29" t="s">
        <v>127</v>
      </c>
      <c r="M120" s="33">
        <v>4252</v>
      </c>
      <c r="N120" s="183">
        <f t="shared" si="12"/>
        <v>0</v>
      </c>
      <c r="O120" s="183"/>
      <c r="P120" s="183"/>
      <c r="Q120" s="161"/>
      <c r="R120" s="161"/>
      <c r="S120" s="438"/>
      <c r="T120" s="161"/>
      <c r="U120" s="161"/>
      <c r="V120" s="161"/>
    </row>
    <row r="121" spans="1:22" s="115" customFormat="1" ht="16.2">
      <c r="A121" s="122" t="str">
        <f t="shared" si="8"/>
        <v>71020501010000</v>
      </c>
      <c r="B121" s="124" t="s">
        <v>439</v>
      </c>
      <c r="C121" s="117" t="s">
        <v>140</v>
      </c>
      <c r="D121" s="118" t="s">
        <v>149</v>
      </c>
      <c r="E121" s="119" t="s">
        <v>106</v>
      </c>
      <c r="F121" s="120" t="s">
        <v>106</v>
      </c>
      <c r="G121" s="129" t="s">
        <v>440</v>
      </c>
      <c r="H121" s="17"/>
      <c r="I121" s="25"/>
      <c r="J121" s="26"/>
      <c r="K121" s="26"/>
      <c r="L121" s="29" t="s">
        <v>128</v>
      </c>
      <c r="M121" s="33">
        <v>4261</v>
      </c>
      <c r="N121" s="183">
        <f t="shared" si="12"/>
        <v>0</v>
      </c>
      <c r="O121" s="183"/>
      <c r="P121" s="183"/>
      <c r="Q121" s="161"/>
      <c r="R121" s="161"/>
      <c r="S121" s="438"/>
      <c r="T121" s="161"/>
      <c r="U121" s="161"/>
      <c r="V121" s="161"/>
    </row>
    <row r="122" spans="1:22" ht="16.2">
      <c r="A122" s="122" t="str">
        <f t="shared" si="8"/>
        <v>71020501014216</v>
      </c>
      <c r="B122" s="124" t="s">
        <v>439</v>
      </c>
      <c r="C122" s="117" t="s">
        <v>140</v>
      </c>
      <c r="D122" s="118" t="s">
        <v>149</v>
      </c>
      <c r="E122" s="119" t="s">
        <v>106</v>
      </c>
      <c r="F122" s="120" t="s">
        <v>106</v>
      </c>
      <c r="G122" s="121">
        <v>4216</v>
      </c>
      <c r="H122" s="177"/>
      <c r="I122" s="194"/>
      <c r="J122" s="201"/>
      <c r="K122" s="202"/>
      <c r="L122" s="203" t="s">
        <v>129</v>
      </c>
      <c r="M122" s="13">
        <v>4264</v>
      </c>
      <c r="N122" s="183">
        <f t="shared" si="12"/>
        <v>0</v>
      </c>
      <c r="O122" s="183"/>
      <c r="P122" s="183"/>
      <c r="Q122" s="161"/>
      <c r="R122" s="161"/>
      <c r="S122" s="438"/>
      <c r="T122" s="161"/>
      <c r="U122" s="161"/>
      <c r="V122" s="161"/>
    </row>
    <row r="123" spans="1:22" ht="16.2">
      <c r="A123" s="122" t="str">
        <f t="shared" si="8"/>
        <v>71020501014239</v>
      </c>
      <c r="B123" s="124" t="s">
        <v>439</v>
      </c>
      <c r="C123" s="117" t="s">
        <v>140</v>
      </c>
      <c r="D123" s="118" t="s">
        <v>149</v>
      </c>
      <c r="E123" s="119" t="s">
        <v>106</v>
      </c>
      <c r="F123" s="120" t="s">
        <v>106</v>
      </c>
      <c r="G123" s="121">
        <v>4239</v>
      </c>
      <c r="H123" s="17"/>
      <c r="I123" s="25"/>
      <c r="J123" s="26"/>
      <c r="K123" s="26"/>
      <c r="L123" s="32" t="s">
        <v>364</v>
      </c>
      <c r="M123" s="48">
        <v>4269</v>
      </c>
      <c r="N123" s="183">
        <f t="shared" si="12"/>
        <v>0</v>
      </c>
      <c r="O123" s="183"/>
      <c r="P123" s="183"/>
      <c r="Q123" s="161"/>
      <c r="R123" s="161"/>
      <c r="S123" s="438"/>
      <c r="T123" s="161"/>
      <c r="U123" s="161"/>
      <c r="V123" s="161"/>
    </row>
    <row r="124" spans="1:22" ht="16.2">
      <c r="A124" s="122" t="str">
        <f t="shared" si="8"/>
        <v>71020501014264</v>
      </c>
      <c r="B124" s="124" t="s">
        <v>439</v>
      </c>
      <c r="C124" s="117" t="s">
        <v>140</v>
      </c>
      <c r="D124" s="118" t="s">
        <v>149</v>
      </c>
      <c r="E124" s="119" t="s">
        <v>106</v>
      </c>
      <c r="F124" s="120" t="s">
        <v>106</v>
      </c>
      <c r="G124" s="121">
        <v>4264</v>
      </c>
      <c r="H124" s="17"/>
      <c r="I124" s="25"/>
      <c r="J124" s="26"/>
      <c r="K124" s="26"/>
      <c r="L124" s="30" t="s">
        <v>173</v>
      </c>
      <c r="M124" s="31">
        <v>5112</v>
      </c>
      <c r="N124" s="183">
        <f t="shared" si="12"/>
        <v>0</v>
      </c>
      <c r="O124" s="183"/>
      <c r="P124" s="183"/>
      <c r="Q124" s="161"/>
      <c r="R124" s="161"/>
      <c r="S124" s="438"/>
      <c r="T124" s="161"/>
      <c r="U124" s="161"/>
      <c r="V124" s="161"/>
    </row>
    <row r="125" spans="1:22" ht="16.2">
      <c r="A125" s="122" t="str">
        <f t="shared" si="8"/>
        <v>71020501014639</v>
      </c>
      <c r="B125" s="124" t="s">
        <v>439</v>
      </c>
      <c r="C125" s="117" t="s">
        <v>140</v>
      </c>
      <c r="D125" s="118" t="s">
        <v>149</v>
      </c>
      <c r="E125" s="119" t="s">
        <v>106</v>
      </c>
      <c r="F125" s="120" t="s">
        <v>106</v>
      </c>
      <c r="G125" s="121">
        <v>4639</v>
      </c>
      <c r="H125" s="17"/>
      <c r="I125" s="25"/>
      <c r="J125" s="26"/>
      <c r="K125" s="26"/>
      <c r="L125" s="30" t="s">
        <v>174</v>
      </c>
      <c r="M125" s="13">
        <v>5113</v>
      </c>
      <c r="N125" s="183">
        <f t="shared" si="12"/>
        <v>0</v>
      </c>
      <c r="O125" s="183"/>
      <c r="P125" s="183"/>
      <c r="Q125" s="161"/>
      <c r="R125" s="161"/>
      <c r="S125" s="438"/>
      <c r="T125" s="161"/>
      <c r="U125" s="161"/>
      <c r="V125" s="161"/>
    </row>
    <row r="126" spans="1:22" s="115" customFormat="1" ht="16.2">
      <c r="A126" s="215" t="str">
        <f t="shared" si="8"/>
        <v>71020501020000</v>
      </c>
      <c r="B126" s="124" t="s">
        <v>439</v>
      </c>
      <c r="C126" s="117" t="s">
        <v>140</v>
      </c>
      <c r="D126" s="118" t="s">
        <v>149</v>
      </c>
      <c r="E126" s="119" t="s">
        <v>106</v>
      </c>
      <c r="F126" s="216" t="s">
        <v>140</v>
      </c>
      <c r="G126" s="129" t="s">
        <v>440</v>
      </c>
      <c r="H126" s="17"/>
      <c r="I126" s="25"/>
      <c r="J126" s="26"/>
      <c r="K126" s="26"/>
      <c r="L126" s="29" t="s">
        <v>136</v>
      </c>
      <c r="M126" s="12">
        <v>5122</v>
      </c>
      <c r="N126" s="183">
        <f t="shared" si="12"/>
        <v>0</v>
      </c>
      <c r="O126" s="183"/>
      <c r="P126" s="183"/>
      <c r="Q126" s="161"/>
      <c r="R126" s="161"/>
      <c r="S126" s="438"/>
      <c r="T126" s="161"/>
      <c r="U126" s="161"/>
      <c r="V126" s="161"/>
    </row>
    <row r="127" spans="1:22" ht="16.2">
      <c r="A127" s="215" t="str">
        <f t="shared" si="8"/>
        <v>71020501024512</v>
      </c>
      <c r="B127" s="124" t="s">
        <v>439</v>
      </c>
      <c r="C127" s="117" t="s">
        <v>140</v>
      </c>
      <c r="D127" s="118" t="s">
        <v>149</v>
      </c>
      <c r="E127" s="119" t="s">
        <v>106</v>
      </c>
      <c r="F127" s="216" t="s">
        <v>140</v>
      </c>
      <c r="G127" s="121" t="s">
        <v>229</v>
      </c>
      <c r="H127" s="17"/>
      <c r="I127" s="25"/>
      <c r="J127" s="26"/>
      <c r="K127" s="26"/>
      <c r="L127" s="29" t="s">
        <v>137</v>
      </c>
      <c r="M127" s="12">
        <v>5129</v>
      </c>
      <c r="N127" s="183">
        <f t="shared" si="12"/>
        <v>0</v>
      </c>
      <c r="O127" s="183"/>
      <c r="P127" s="183"/>
      <c r="Q127" s="161"/>
      <c r="R127" s="161"/>
      <c r="S127" s="438"/>
      <c r="T127" s="161"/>
      <c r="U127" s="161"/>
      <c r="V127" s="161"/>
    </row>
    <row r="128" spans="1:22" s="182" customFormat="1" ht="16.2">
      <c r="A128" s="122" t="str">
        <f t="shared" si="8"/>
        <v>71040000000000</v>
      </c>
      <c r="B128" s="124" t="s">
        <v>439</v>
      </c>
      <c r="C128" s="117" t="s">
        <v>155</v>
      </c>
      <c r="D128" s="118" t="s">
        <v>441</v>
      </c>
      <c r="E128" s="119" t="s">
        <v>441</v>
      </c>
      <c r="F128" s="120" t="s">
        <v>441</v>
      </c>
      <c r="G128" s="129" t="s">
        <v>440</v>
      </c>
      <c r="H128" s="165">
        <v>2250</v>
      </c>
      <c r="I128" s="166" t="s">
        <v>140</v>
      </c>
      <c r="J128" s="167">
        <v>5</v>
      </c>
      <c r="K128" s="167">
        <v>0</v>
      </c>
      <c r="L128" s="168" t="s">
        <v>168</v>
      </c>
      <c r="M128" s="176"/>
      <c r="N128" s="188">
        <f>+N130</f>
        <v>0</v>
      </c>
      <c r="O128" s="188">
        <f>+O130</f>
        <v>0</v>
      </c>
      <c r="P128" s="188">
        <f>+P130</f>
        <v>0</v>
      </c>
      <c r="Q128" s="161"/>
      <c r="R128" s="161"/>
      <c r="S128" s="438"/>
      <c r="T128" s="161"/>
      <c r="U128" s="161"/>
      <c r="V128" s="161"/>
    </row>
    <row r="129" spans="1:22" ht="16.2">
      <c r="A129" s="122" t="str">
        <f t="shared" si="8"/>
        <v>71040000000001</v>
      </c>
      <c r="B129" s="124" t="s">
        <v>439</v>
      </c>
      <c r="C129" s="117" t="s">
        <v>155</v>
      </c>
      <c r="D129" s="118" t="s">
        <v>441</v>
      </c>
      <c r="E129" s="119" t="s">
        <v>441</v>
      </c>
      <c r="F129" s="120" t="s">
        <v>441</v>
      </c>
      <c r="G129" s="129" t="s">
        <v>96</v>
      </c>
      <c r="H129" s="25"/>
      <c r="I129" s="18"/>
      <c r="J129" s="19"/>
      <c r="K129" s="19"/>
      <c r="L129" s="30" t="s">
        <v>110</v>
      </c>
      <c r="M129" s="31"/>
      <c r="N129" s="190"/>
      <c r="O129" s="190"/>
      <c r="P129" s="190"/>
      <c r="Q129" s="161"/>
      <c r="R129" s="161"/>
      <c r="S129" s="438"/>
      <c r="T129" s="161"/>
      <c r="U129" s="161"/>
      <c r="V129" s="161"/>
    </row>
    <row r="130" spans="1:22" s="170" customFormat="1" ht="16.2">
      <c r="A130" s="122" t="str">
        <f t="shared" si="8"/>
        <v>71040200000000</v>
      </c>
      <c r="B130" s="124" t="s">
        <v>439</v>
      </c>
      <c r="C130" s="117" t="s">
        <v>155</v>
      </c>
      <c r="D130" s="118" t="s">
        <v>140</v>
      </c>
      <c r="E130" s="119" t="s">
        <v>441</v>
      </c>
      <c r="F130" s="120" t="s">
        <v>441</v>
      </c>
      <c r="G130" s="129" t="s">
        <v>440</v>
      </c>
      <c r="H130" s="151">
        <v>2251</v>
      </c>
      <c r="I130" s="152" t="s">
        <v>140</v>
      </c>
      <c r="J130" s="153">
        <v>5</v>
      </c>
      <c r="K130" s="153">
        <v>1</v>
      </c>
      <c r="L130" s="154" t="s">
        <v>168</v>
      </c>
      <c r="M130" s="155"/>
      <c r="N130" s="192">
        <f t="shared" ref="N130:P130" si="13">+N132+N138</f>
        <v>0</v>
      </c>
      <c r="O130" s="192">
        <f t="shared" si="13"/>
        <v>0</v>
      </c>
      <c r="P130" s="192">
        <f t="shared" si="13"/>
        <v>0</v>
      </c>
      <c r="Q130" s="161"/>
      <c r="R130" s="161"/>
      <c r="S130" s="438"/>
      <c r="T130" s="161"/>
      <c r="U130" s="161"/>
      <c r="V130" s="161"/>
    </row>
    <row r="131" spans="1:22" ht="16.2">
      <c r="A131" s="122" t="str">
        <f t="shared" si="8"/>
        <v>71040200000001</v>
      </c>
      <c r="B131" s="124" t="s">
        <v>439</v>
      </c>
      <c r="C131" s="117" t="s">
        <v>155</v>
      </c>
      <c r="D131" s="118" t="s">
        <v>140</v>
      </c>
      <c r="E131" s="119" t="s">
        <v>441</v>
      </c>
      <c r="F131" s="120" t="s">
        <v>441</v>
      </c>
      <c r="G131" s="129" t="s">
        <v>96</v>
      </c>
      <c r="H131" s="25"/>
      <c r="I131" s="25"/>
      <c r="J131" s="26"/>
      <c r="K131" s="26"/>
      <c r="L131" s="30" t="s">
        <v>108</v>
      </c>
      <c r="M131" s="31"/>
      <c r="N131" s="190"/>
      <c r="O131" s="190"/>
      <c r="P131" s="190"/>
      <c r="Q131" s="161"/>
      <c r="R131" s="161"/>
      <c r="S131" s="438"/>
      <c r="T131" s="161"/>
      <c r="U131" s="161"/>
      <c r="V131" s="161"/>
    </row>
    <row r="132" spans="1:22" s="156" customFormat="1" ht="28.95" customHeight="1">
      <c r="A132" s="122" t="str">
        <f t="shared" si="8"/>
        <v>71040204000000</v>
      </c>
      <c r="B132" s="124" t="s">
        <v>439</v>
      </c>
      <c r="C132" s="117" t="s">
        <v>155</v>
      </c>
      <c r="D132" s="118" t="s">
        <v>140</v>
      </c>
      <c r="E132" s="119" t="s">
        <v>155</v>
      </c>
      <c r="F132" s="120" t="s">
        <v>441</v>
      </c>
      <c r="G132" s="129" t="s">
        <v>440</v>
      </c>
      <c r="H132" s="45"/>
      <c r="I132" s="147"/>
      <c r="J132" s="148"/>
      <c r="K132" s="148"/>
      <c r="L132" s="27" t="s">
        <v>576</v>
      </c>
      <c r="M132" s="28"/>
      <c r="N132" s="197">
        <f>O132+P132</f>
        <v>0</v>
      </c>
      <c r="O132" s="197">
        <f>SUM(O133:O137)</f>
        <v>0</v>
      </c>
      <c r="P132" s="197">
        <f>SUM(P133:P137)</f>
        <v>0</v>
      </c>
      <c r="Q132" s="161"/>
      <c r="R132" s="161"/>
      <c r="S132" s="438"/>
      <c r="T132" s="161"/>
      <c r="U132" s="161"/>
      <c r="V132" s="161"/>
    </row>
    <row r="133" spans="1:22" ht="16.2">
      <c r="A133" s="122" t="str">
        <f t="shared" si="8"/>
        <v>71040204000001</v>
      </c>
      <c r="B133" s="124" t="s">
        <v>439</v>
      </c>
      <c r="C133" s="117" t="s">
        <v>155</v>
      </c>
      <c r="D133" s="118" t="s">
        <v>140</v>
      </c>
      <c r="E133" s="119" t="s">
        <v>155</v>
      </c>
      <c r="F133" s="120" t="s">
        <v>441</v>
      </c>
      <c r="G133" s="129" t="s">
        <v>96</v>
      </c>
      <c r="H133" s="17"/>
      <c r="I133" s="25"/>
      <c r="J133" s="26"/>
      <c r="K133" s="26"/>
      <c r="L133" s="32" t="s">
        <v>118</v>
      </c>
      <c r="M133" s="33">
        <v>4216</v>
      </c>
      <c r="N133" s="183">
        <f t="shared" ref="N133:N140" si="14">O133+P133</f>
        <v>0</v>
      </c>
      <c r="O133" s="183"/>
      <c r="P133" s="183"/>
      <c r="Q133" s="161"/>
      <c r="R133" s="161"/>
      <c r="S133" s="438"/>
      <c r="T133" s="161"/>
      <c r="U133" s="161"/>
      <c r="V133" s="161"/>
    </row>
    <row r="134" spans="1:22" s="115" customFormat="1" ht="16.2">
      <c r="A134" s="122" t="str">
        <f t="shared" si="8"/>
        <v>71040204010000</v>
      </c>
      <c r="B134" s="124" t="s">
        <v>439</v>
      </c>
      <c r="C134" s="117" t="s">
        <v>155</v>
      </c>
      <c r="D134" s="118" t="s">
        <v>140</v>
      </c>
      <c r="E134" s="119" t="s">
        <v>155</v>
      </c>
      <c r="F134" s="120" t="s">
        <v>106</v>
      </c>
      <c r="G134" s="129" t="s">
        <v>440</v>
      </c>
      <c r="H134" s="17"/>
      <c r="I134" s="25"/>
      <c r="J134" s="26"/>
      <c r="K134" s="26"/>
      <c r="L134" s="32" t="s">
        <v>125</v>
      </c>
      <c r="M134" s="33">
        <v>4239</v>
      </c>
      <c r="N134" s="183">
        <f t="shared" si="14"/>
        <v>0</v>
      </c>
      <c r="O134" s="183"/>
      <c r="P134" s="183"/>
      <c r="Q134" s="161"/>
      <c r="R134" s="161"/>
      <c r="S134" s="438"/>
      <c r="T134" s="161"/>
      <c r="U134" s="161"/>
      <c r="V134" s="161"/>
    </row>
    <row r="135" spans="1:22" ht="26.4">
      <c r="A135" s="122" t="str">
        <f t="shared" si="8"/>
        <v>71040204015112</v>
      </c>
      <c r="B135" s="124" t="s">
        <v>439</v>
      </c>
      <c r="C135" s="117" t="s">
        <v>155</v>
      </c>
      <c r="D135" s="118" t="s">
        <v>140</v>
      </c>
      <c r="E135" s="119" t="s">
        <v>155</v>
      </c>
      <c r="F135" s="120" t="s">
        <v>106</v>
      </c>
      <c r="G135" s="121">
        <v>5112</v>
      </c>
      <c r="H135" s="17"/>
      <c r="I135" s="25"/>
      <c r="J135" s="26"/>
      <c r="K135" s="26"/>
      <c r="L135" s="30" t="s">
        <v>142</v>
      </c>
      <c r="M135" s="13">
        <v>4251</v>
      </c>
      <c r="N135" s="183">
        <f t="shared" si="14"/>
        <v>0</v>
      </c>
      <c r="O135" s="183"/>
      <c r="P135" s="183"/>
      <c r="Q135" s="161"/>
      <c r="R135" s="161"/>
      <c r="S135" s="438"/>
      <c r="T135" s="161"/>
      <c r="U135" s="161"/>
      <c r="V135" s="161"/>
    </row>
    <row r="136" spans="1:22" ht="16.2">
      <c r="A136" s="122" t="str">
        <f t="shared" si="8"/>
        <v>71040204015113</v>
      </c>
      <c r="B136" s="124" t="s">
        <v>439</v>
      </c>
      <c r="C136" s="117" t="s">
        <v>155</v>
      </c>
      <c r="D136" s="118" t="s">
        <v>140</v>
      </c>
      <c r="E136" s="119" t="s">
        <v>155</v>
      </c>
      <c r="F136" s="120" t="s">
        <v>106</v>
      </c>
      <c r="G136" s="121">
        <v>5113</v>
      </c>
      <c r="H136" s="17"/>
      <c r="I136" s="25"/>
      <c r="J136" s="26"/>
      <c r="K136" s="26"/>
      <c r="L136" s="32" t="s">
        <v>129</v>
      </c>
      <c r="M136" s="33">
        <v>4264</v>
      </c>
      <c r="N136" s="183">
        <f t="shared" si="14"/>
        <v>0</v>
      </c>
      <c r="O136" s="183"/>
      <c r="P136" s="183"/>
      <c r="Q136" s="161"/>
      <c r="R136" s="161"/>
      <c r="S136" s="438"/>
      <c r="T136" s="161"/>
      <c r="U136" s="161"/>
      <c r="V136" s="161"/>
    </row>
    <row r="137" spans="1:22" s="170" customFormat="1" ht="16.2">
      <c r="A137" s="122" t="str">
        <f t="shared" si="8"/>
        <v>71040500000000</v>
      </c>
      <c r="B137" s="124" t="s">
        <v>439</v>
      </c>
      <c r="C137" s="117" t="s">
        <v>155</v>
      </c>
      <c r="D137" s="118" t="s">
        <v>149</v>
      </c>
      <c r="E137" s="119" t="s">
        <v>441</v>
      </c>
      <c r="F137" s="120" t="s">
        <v>441</v>
      </c>
      <c r="G137" s="129" t="s">
        <v>440</v>
      </c>
      <c r="H137" s="17"/>
      <c r="I137" s="25"/>
      <c r="J137" s="26"/>
      <c r="K137" s="26"/>
      <c r="L137" s="32" t="s">
        <v>167</v>
      </c>
      <c r="M137" s="33">
        <v>4639</v>
      </c>
      <c r="N137" s="183">
        <f t="shared" si="14"/>
        <v>0</v>
      </c>
      <c r="O137" s="183"/>
      <c r="P137" s="183"/>
      <c r="Q137" s="161"/>
      <c r="R137" s="161"/>
      <c r="S137" s="438"/>
      <c r="T137" s="161"/>
      <c r="U137" s="161"/>
      <c r="V137" s="161"/>
    </row>
    <row r="138" spans="1:22" ht="37.200000000000003" customHeight="1">
      <c r="A138" s="122" t="str">
        <f t="shared" si="8"/>
        <v>71040500000001</v>
      </c>
      <c r="B138" s="124" t="s">
        <v>439</v>
      </c>
      <c r="C138" s="117" t="s">
        <v>155</v>
      </c>
      <c r="D138" s="118" t="s">
        <v>149</v>
      </c>
      <c r="E138" s="119" t="s">
        <v>441</v>
      </c>
      <c r="F138" s="120" t="s">
        <v>441</v>
      </c>
      <c r="G138" s="129" t="s">
        <v>96</v>
      </c>
      <c r="H138" s="45"/>
      <c r="I138" s="147"/>
      <c r="J138" s="148"/>
      <c r="K138" s="148"/>
      <c r="L138" s="27" t="s">
        <v>748</v>
      </c>
      <c r="M138" s="28"/>
      <c r="N138" s="197">
        <f>O138+P138</f>
        <v>0</v>
      </c>
      <c r="O138" s="197">
        <f>SUM(O139:O140)</f>
        <v>0</v>
      </c>
      <c r="P138" s="197">
        <f>SUM(P139:P140)</f>
        <v>0</v>
      </c>
      <c r="Q138" s="161"/>
      <c r="R138" s="161"/>
      <c r="S138" s="438"/>
      <c r="T138" s="161"/>
      <c r="U138" s="161"/>
      <c r="V138" s="161"/>
    </row>
    <row r="139" spans="1:22" s="156" customFormat="1" ht="26.4">
      <c r="A139" s="122" t="str">
        <f t="shared" si="8"/>
        <v>71040501000000</v>
      </c>
      <c r="B139" s="124" t="s">
        <v>439</v>
      </c>
      <c r="C139" s="117" t="s">
        <v>155</v>
      </c>
      <c r="D139" s="118" t="s">
        <v>149</v>
      </c>
      <c r="E139" s="119" t="s">
        <v>106</v>
      </c>
      <c r="F139" s="120" t="s">
        <v>441</v>
      </c>
      <c r="G139" s="129" t="s">
        <v>440</v>
      </c>
      <c r="H139" s="17"/>
      <c r="I139" s="25"/>
      <c r="J139" s="26"/>
      <c r="K139" s="26"/>
      <c r="L139" s="29" t="s">
        <v>839</v>
      </c>
      <c r="M139" s="12" t="s">
        <v>83</v>
      </c>
      <c r="N139" s="183">
        <f t="shared" si="14"/>
        <v>0</v>
      </c>
      <c r="O139" s="183"/>
      <c r="P139" s="183">
        <v>0</v>
      </c>
      <c r="Q139" s="161"/>
      <c r="R139" s="161"/>
      <c r="S139" s="438"/>
      <c r="T139" s="161"/>
      <c r="U139" s="161"/>
      <c r="V139" s="161"/>
    </row>
    <row r="140" spans="1:22" ht="26.4">
      <c r="A140" s="122" t="str">
        <f t="shared" si="8"/>
        <v>71040501000001</v>
      </c>
      <c r="B140" s="124" t="s">
        <v>439</v>
      </c>
      <c r="C140" s="117" t="s">
        <v>155</v>
      </c>
      <c r="D140" s="118" t="s">
        <v>149</v>
      </c>
      <c r="E140" s="119" t="s">
        <v>106</v>
      </c>
      <c r="F140" s="120" t="s">
        <v>441</v>
      </c>
      <c r="G140" s="129" t="s">
        <v>96</v>
      </c>
      <c r="H140" s="17"/>
      <c r="I140" s="25"/>
      <c r="J140" s="26"/>
      <c r="K140" s="26"/>
      <c r="L140" s="29" t="s">
        <v>230</v>
      </c>
      <c r="M140" s="12" t="s">
        <v>229</v>
      </c>
      <c r="N140" s="183">
        <f t="shared" si="14"/>
        <v>0</v>
      </c>
      <c r="O140" s="183"/>
      <c r="P140" s="183"/>
      <c r="Q140" s="161"/>
      <c r="R140" s="161"/>
      <c r="S140" s="438"/>
      <c r="T140" s="161"/>
      <c r="U140" s="161"/>
      <c r="V140" s="161"/>
    </row>
    <row r="141" spans="1:22" s="115" customFormat="1" ht="24.75" customHeight="1">
      <c r="A141" s="122" t="str">
        <f t="shared" si="8"/>
        <v>71040501010000</v>
      </c>
      <c r="B141" s="124" t="s">
        <v>439</v>
      </c>
      <c r="C141" s="117" t="s">
        <v>155</v>
      </c>
      <c r="D141" s="118" t="s">
        <v>149</v>
      </c>
      <c r="E141" s="119" t="s">
        <v>106</v>
      </c>
      <c r="F141" s="120" t="s">
        <v>106</v>
      </c>
      <c r="G141" s="129" t="s">
        <v>440</v>
      </c>
      <c r="H141" s="180">
        <v>2400</v>
      </c>
      <c r="I141" s="212" t="s">
        <v>155</v>
      </c>
      <c r="J141" s="213">
        <v>0</v>
      </c>
      <c r="K141" s="213">
        <v>0</v>
      </c>
      <c r="L141" s="162" t="s">
        <v>169</v>
      </c>
      <c r="M141" s="174"/>
      <c r="N141" s="163">
        <f>+N143+N165+N172+N260+N272</f>
        <v>0</v>
      </c>
      <c r="O141" s="163">
        <f t="shared" ref="O141:P141" si="15">+O143+O165+O172+O260+O272</f>
        <v>0</v>
      </c>
      <c r="P141" s="163">
        <f t="shared" si="15"/>
        <v>0</v>
      </c>
      <c r="Q141" s="161"/>
      <c r="R141" s="161"/>
      <c r="S141" s="438"/>
      <c r="T141" s="161"/>
      <c r="U141" s="161"/>
      <c r="V141" s="161"/>
    </row>
    <row r="142" spans="1:22" ht="16.2">
      <c r="A142" s="122" t="str">
        <f t="shared" si="8"/>
        <v>71040501014251</v>
      </c>
      <c r="B142" s="124" t="s">
        <v>439</v>
      </c>
      <c r="C142" s="117" t="s">
        <v>155</v>
      </c>
      <c r="D142" s="118" t="s">
        <v>149</v>
      </c>
      <c r="E142" s="119" t="s">
        <v>106</v>
      </c>
      <c r="F142" s="120" t="s">
        <v>106</v>
      </c>
      <c r="G142" s="121">
        <v>4251</v>
      </c>
      <c r="H142" s="25"/>
      <c r="I142" s="18"/>
      <c r="J142" s="19"/>
      <c r="K142" s="19"/>
      <c r="L142" s="30" t="s">
        <v>108</v>
      </c>
      <c r="M142" s="31"/>
      <c r="N142" s="190"/>
      <c r="O142" s="190"/>
      <c r="P142" s="190"/>
      <c r="Q142" s="161"/>
      <c r="R142" s="161"/>
      <c r="S142" s="438"/>
      <c r="T142" s="161"/>
      <c r="U142" s="161"/>
      <c r="V142" s="161"/>
    </row>
    <row r="143" spans="1:22" ht="27.6">
      <c r="B143" s="124"/>
      <c r="H143" s="165">
        <v>2410</v>
      </c>
      <c r="I143" s="166" t="s">
        <v>155</v>
      </c>
      <c r="J143" s="167">
        <v>1</v>
      </c>
      <c r="K143" s="167">
        <v>0</v>
      </c>
      <c r="L143" s="168" t="s">
        <v>749</v>
      </c>
      <c r="M143" s="176"/>
      <c r="N143" s="188">
        <f>N145</f>
        <v>0</v>
      </c>
      <c r="O143" s="188">
        <f>O145</f>
        <v>0</v>
      </c>
      <c r="P143" s="188">
        <f>+P145</f>
        <v>0</v>
      </c>
      <c r="Q143" s="161"/>
      <c r="R143" s="161"/>
      <c r="S143" s="438"/>
      <c r="T143" s="161"/>
      <c r="U143" s="161"/>
      <c r="V143" s="161"/>
    </row>
    <row r="144" spans="1:22" s="115" customFormat="1" ht="16.2">
      <c r="A144" s="122" t="str">
        <f t="shared" si="8"/>
        <v>71040501020000</v>
      </c>
      <c r="B144" s="124" t="s">
        <v>439</v>
      </c>
      <c r="C144" s="117" t="s">
        <v>155</v>
      </c>
      <c r="D144" s="118" t="s">
        <v>149</v>
      </c>
      <c r="E144" s="119" t="s">
        <v>106</v>
      </c>
      <c r="F144" s="120" t="s">
        <v>140</v>
      </c>
      <c r="G144" s="129" t="s">
        <v>440</v>
      </c>
      <c r="H144" s="25"/>
      <c r="I144" s="18"/>
      <c r="J144" s="19"/>
      <c r="K144" s="19"/>
      <c r="L144" s="30" t="s">
        <v>750</v>
      </c>
      <c r="M144" s="31"/>
      <c r="N144" s="190"/>
      <c r="O144" s="190"/>
      <c r="P144" s="190"/>
      <c r="Q144" s="161"/>
      <c r="R144" s="161"/>
      <c r="S144" s="438"/>
      <c r="T144" s="161"/>
      <c r="U144" s="161"/>
      <c r="V144" s="161"/>
    </row>
    <row r="145" spans="1:22" ht="26.4">
      <c r="A145" s="122" t="str">
        <f t="shared" si="8"/>
        <v>71040501025113</v>
      </c>
      <c r="B145" s="124" t="s">
        <v>439</v>
      </c>
      <c r="C145" s="117" t="s">
        <v>155</v>
      </c>
      <c r="D145" s="118" t="s">
        <v>149</v>
      </c>
      <c r="E145" s="119" t="s">
        <v>106</v>
      </c>
      <c r="F145" s="120" t="s">
        <v>140</v>
      </c>
      <c r="G145" s="121">
        <v>5113</v>
      </c>
      <c r="H145" s="151">
        <v>2411</v>
      </c>
      <c r="I145" s="152" t="s">
        <v>155</v>
      </c>
      <c r="J145" s="153">
        <v>1</v>
      </c>
      <c r="K145" s="153">
        <v>1</v>
      </c>
      <c r="L145" s="154" t="s">
        <v>751</v>
      </c>
      <c r="M145" s="155"/>
      <c r="N145" s="192">
        <f>+N147+N149+N151+N154+N157+N159+N161+N163</f>
        <v>0</v>
      </c>
      <c r="O145" s="192">
        <f t="shared" ref="O145:P145" si="16">+O147+O149+O151+O154+O157+O159+O161+O163</f>
        <v>0</v>
      </c>
      <c r="P145" s="192">
        <f t="shared" si="16"/>
        <v>0</v>
      </c>
      <c r="Q145" s="161"/>
      <c r="R145" s="161"/>
      <c r="S145" s="438"/>
      <c r="T145" s="161"/>
      <c r="U145" s="161"/>
      <c r="V145" s="161"/>
    </row>
    <row r="146" spans="1:22" s="115" customFormat="1" ht="16.2">
      <c r="A146" s="122" t="str">
        <f t="shared" si="8"/>
        <v>71040501030000</v>
      </c>
      <c r="B146" s="124" t="s">
        <v>439</v>
      </c>
      <c r="C146" s="117" t="s">
        <v>155</v>
      </c>
      <c r="D146" s="118" t="s">
        <v>149</v>
      </c>
      <c r="E146" s="119" t="s">
        <v>106</v>
      </c>
      <c r="F146" s="120" t="s">
        <v>442</v>
      </c>
      <c r="G146" s="129" t="s">
        <v>440</v>
      </c>
      <c r="H146" s="25"/>
      <c r="I146" s="18"/>
      <c r="J146" s="19"/>
      <c r="K146" s="19"/>
      <c r="L146" s="30" t="s">
        <v>108</v>
      </c>
      <c r="M146" s="31"/>
      <c r="N146" s="190"/>
      <c r="O146" s="190"/>
      <c r="P146" s="190"/>
      <c r="Q146" s="161"/>
      <c r="R146" s="161"/>
      <c r="S146" s="438"/>
      <c r="T146" s="161"/>
      <c r="U146" s="161"/>
      <c r="V146" s="161"/>
    </row>
    <row r="147" spans="1:22" ht="47.4" customHeight="1">
      <c r="A147" s="122" t="str">
        <f t="shared" si="8"/>
        <v>71040501034251</v>
      </c>
      <c r="B147" s="124" t="s">
        <v>439</v>
      </c>
      <c r="C147" s="117" t="s">
        <v>155</v>
      </c>
      <c r="D147" s="118" t="s">
        <v>149</v>
      </c>
      <c r="E147" s="119" t="s">
        <v>106</v>
      </c>
      <c r="F147" s="120" t="s">
        <v>442</v>
      </c>
      <c r="G147" s="121">
        <v>4251</v>
      </c>
      <c r="H147" s="45"/>
      <c r="I147" s="147"/>
      <c r="J147" s="148"/>
      <c r="K147" s="148"/>
      <c r="L147" s="27" t="s">
        <v>752</v>
      </c>
      <c r="M147" s="28"/>
      <c r="N147" s="197">
        <f>O147+P147</f>
        <v>0</v>
      </c>
      <c r="O147" s="197">
        <f>SUM(O148)</f>
        <v>0</v>
      </c>
      <c r="P147" s="197">
        <f>SUM(P148)</f>
        <v>0</v>
      </c>
      <c r="Q147" s="161"/>
      <c r="R147" s="161"/>
      <c r="S147" s="438"/>
      <c r="T147" s="161"/>
      <c r="U147" s="161"/>
      <c r="V147" s="161"/>
    </row>
    <row r="148" spans="1:22" ht="16.2">
      <c r="A148" s="122" t="str">
        <f t="shared" si="8"/>
        <v>71040501035113</v>
      </c>
      <c r="B148" s="124" t="s">
        <v>439</v>
      </c>
      <c r="C148" s="117" t="s">
        <v>155</v>
      </c>
      <c r="D148" s="118" t="s">
        <v>149</v>
      </c>
      <c r="E148" s="119" t="s">
        <v>106</v>
      </c>
      <c r="F148" s="120" t="s">
        <v>442</v>
      </c>
      <c r="G148" s="121">
        <v>5113</v>
      </c>
      <c r="H148" s="25"/>
      <c r="I148" s="18"/>
      <c r="J148" s="19"/>
      <c r="K148" s="19"/>
      <c r="L148" s="32" t="s">
        <v>125</v>
      </c>
      <c r="M148" s="33">
        <v>4239</v>
      </c>
      <c r="N148" s="183">
        <f t="shared" ref="N148:N150" si="17">O148+P148</f>
        <v>0</v>
      </c>
      <c r="O148" s="190"/>
      <c r="P148" s="190"/>
      <c r="Q148" s="161"/>
      <c r="R148" s="161"/>
      <c r="S148" s="438"/>
      <c r="T148" s="161"/>
      <c r="U148" s="161"/>
      <c r="V148" s="161"/>
    </row>
    <row r="149" spans="1:22" s="115" customFormat="1" ht="43.95" customHeight="1">
      <c r="A149" s="122" t="str">
        <f t="shared" si="8"/>
        <v>71040501040000</v>
      </c>
      <c r="B149" s="124" t="s">
        <v>439</v>
      </c>
      <c r="C149" s="117" t="s">
        <v>155</v>
      </c>
      <c r="D149" s="118" t="s">
        <v>149</v>
      </c>
      <c r="E149" s="119" t="s">
        <v>106</v>
      </c>
      <c r="F149" s="120" t="s">
        <v>155</v>
      </c>
      <c r="G149" s="129" t="s">
        <v>440</v>
      </c>
      <c r="H149" s="45"/>
      <c r="I149" s="147"/>
      <c r="J149" s="148"/>
      <c r="K149" s="148"/>
      <c r="L149" s="27" t="s">
        <v>753</v>
      </c>
      <c r="M149" s="28"/>
      <c r="N149" s="197">
        <f>O149+P149</f>
        <v>0</v>
      </c>
      <c r="O149" s="197">
        <f>SUM(O150)</f>
        <v>0</v>
      </c>
      <c r="P149" s="197">
        <f>SUM(P150)</f>
        <v>0</v>
      </c>
      <c r="Q149" s="161"/>
      <c r="R149" s="161"/>
      <c r="S149" s="438"/>
      <c r="T149" s="161"/>
      <c r="U149" s="161"/>
      <c r="V149" s="161"/>
    </row>
    <row r="150" spans="1:22" ht="16.2">
      <c r="A150" s="122" t="str">
        <f t="shared" si="8"/>
        <v>71040501044251</v>
      </c>
      <c r="B150" s="124" t="s">
        <v>439</v>
      </c>
      <c r="C150" s="117" t="s">
        <v>155</v>
      </c>
      <c r="D150" s="118" t="s">
        <v>149</v>
      </c>
      <c r="E150" s="119" t="s">
        <v>106</v>
      </c>
      <c r="F150" s="120" t="s">
        <v>155</v>
      </c>
      <c r="G150" s="121">
        <v>4251</v>
      </c>
      <c r="H150" s="25"/>
      <c r="I150" s="18"/>
      <c r="J150" s="19"/>
      <c r="K150" s="19"/>
      <c r="L150" s="32" t="s">
        <v>125</v>
      </c>
      <c r="M150" s="33">
        <v>4239</v>
      </c>
      <c r="N150" s="183">
        <f t="shared" si="17"/>
        <v>0</v>
      </c>
      <c r="O150" s="190"/>
      <c r="P150" s="190"/>
      <c r="Q150" s="161"/>
      <c r="R150" s="161"/>
      <c r="S150" s="438"/>
      <c r="T150" s="161"/>
      <c r="U150" s="161"/>
      <c r="V150" s="161"/>
    </row>
    <row r="151" spans="1:22" ht="37.200000000000003" customHeight="1">
      <c r="B151" s="124"/>
      <c r="H151" s="45"/>
      <c r="I151" s="147"/>
      <c r="J151" s="148"/>
      <c r="K151" s="148"/>
      <c r="L151" s="27" t="s">
        <v>863</v>
      </c>
      <c r="M151" s="28"/>
      <c r="N151" s="197">
        <f>O151+P151</f>
        <v>0</v>
      </c>
      <c r="O151" s="197">
        <f>SUM(O152:O153)</f>
        <v>0</v>
      </c>
      <c r="P151" s="197">
        <f>SUM(P152:P153)</f>
        <v>0</v>
      </c>
      <c r="Q151" s="161"/>
      <c r="R151" s="161"/>
      <c r="S151" s="438"/>
      <c r="T151" s="161"/>
      <c r="U151" s="161"/>
      <c r="V151" s="161"/>
    </row>
    <row r="152" spans="1:22" s="115" customFormat="1" ht="16.2">
      <c r="A152" s="122" t="str">
        <f>CONCATENATE(B152,C152,D152,E152,F152,G152)</f>
        <v>71040501080000</v>
      </c>
      <c r="B152" s="124" t="s">
        <v>439</v>
      </c>
      <c r="C152" s="117" t="s">
        <v>155</v>
      </c>
      <c r="D152" s="118" t="s">
        <v>149</v>
      </c>
      <c r="E152" s="119" t="s">
        <v>106</v>
      </c>
      <c r="F152" s="120" t="s">
        <v>185</v>
      </c>
      <c r="G152" s="129" t="s">
        <v>440</v>
      </c>
      <c r="H152" s="17"/>
      <c r="I152" s="25"/>
      <c r="J152" s="26"/>
      <c r="K152" s="26"/>
      <c r="L152" s="30" t="s">
        <v>754</v>
      </c>
      <c r="M152" s="31">
        <v>4422</v>
      </c>
      <c r="N152" s="183">
        <f t="shared" ref="N152:N153" si="18">O152+P152</f>
        <v>0</v>
      </c>
      <c r="O152" s="183"/>
      <c r="P152" s="183"/>
      <c r="Q152" s="161"/>
      <c r="R152" s="161"/>
      <c r="S152" s="438"/>
      <c r="T152" s="161"/>
      <c r="U152" s="161"/>
      <c r="V152" s="161"/>
    </row>
    <row r="153" spans="1:22" s="115" customFormat="1" ht="16.2">
      <c r="A153" s="122"/>
      <c r="B153" s="124"/>
      <c r="C153" s="117"/>
      <c r="D153" s="118"/>
      <c r="E153" s="119"/>
      <c r="F153" s="120"/>
      <c r="G153" s="129"/>
      <c r="H153" s="17"/>
      <c r="I153" s="25"/>
      <c r="J153" s="26"/>
      <c r="K153" s="26"/>
      <c r="L153" s="30" t="s">
        <v>174</v>
      </c>
      <c r="M153" s="13">
        <v>5113</v>
      </c>
      <c r="N153" s="183">
        <f t="shared" si="18"/>
        <v>0</v>
      </c>
      <c r="O153" s="183"/>
      <c r="P153" s="183"/>
      <c r="Q153" s="161"/>
      <c r="R153" s="161"/>
      <c r="S153" s="438"/>
      <c r="T153" s="161"/>
      <c r="U153" s="161"/>
      <c r="V153" s="161"/>
    </row>
    <row r="154" spans="1:22" ht="60.6" customHeight="1">
      <c r="A154" s="122" t="str">
        <f t="shared" ref="A154:A164" si="19">CONCATENATE(B154,C154,D154,E154,F154,G154)</f>
        <v>71040501085113</v>
      </c>
      <c r="B154" s="124" t="s">
        <v>439</v>
      </c>
      <c r="C154" s="117" t="s">
        <v>155</v>
      </c>
      <c r="D154" s="118" t="s">
        <v>149</v>
      </c>
      <c r="E154" s="119" t="s">
        <v>106</v>
      </c>
      <c r="F154" s="120" t="s">
        <v>185</v>
      </c>
      <c r="G154" s="121">
        <v>5113</v>
      </c>
      <c r="H154" s="45"/>
      <c r="I154" s="147"/>
      <c r="J154" s="148"/>
      <c r="K154" s="148"/>
      <c r="L154" s="27" t="s">
        <v>867</v>
      </c>
      <c r="M154" s="28"/>
      <c r="N154" s="197">
        <f>O154+P154</f>
        <v>0</v>
      </c>
      <c r="O154" s="197">
        <f>SUM(O155:O156)</f>
        <v>0</v>
      </c>
      <c r="P154" s="197">
        <f>SUM(P155:P156)</f>
        <v>0</v>
      </c>
      <c r="Q154" s="161"/>
      <c r="R154" s="161"/>
      <c r="S154" s="438"/>
      <c r="T154" s="161"/>
      <c r="U154" s="161"/>
      <c r="V154" s="161"/>
    </row>
    <row r="155" spans="1:22" s="115" customFormat="1" ht="16.2">
      <c r="A155" s="122" t="str">
        <f t="shared" si="19"/>
        <v>71040501090000</v>
      </c>
      <c r="B155" s="124" t="s">
        <v>439</v>
      </c>
      <c r="C155" s="117" t="s">
        <v>155</v>
      </c>
      <c r="D155" s="118" t="s">
        <v>149</v>
      </c>
      <c r="E155" s="119" t="s">
        <v>106</v>
      </c>
      <c r="F155" s="120" t="s">
        <v>187</v>
      </c>
      <c r="G155" s="129" t="s">
        <v>440</v>
      </c>
      <c r="H155" s="17"/>
      <c r="I155" s="25"/>
      <c r="J155" s="26"/>
      <c r="K155" s="26"/>
      <c r="L155" s="32" t="s">
        <v>134</v>
      </c>
      <c r="M155" s="48">
        <v>4861</v>
      </c>
      <c r="N155" s="183">
        <f t="shared" ref="N155:N158" si="20">O155+P155</f>
        <v>0</v>
      </c>
      <c r="O155" s="183"/>
      <c r="P155" s="183"/>
      <c r="Q155" s="161"/>
      <c r="R155" s="161"/>
      <c r="S155" s="438"/>
      <c r="T155" s="161"/>
      <c r="U155" s="161"/>
      <c r="V155" s="161"/>
    </row>
    <row r="156" spans="1:22" ht="16.2">
      <c r="A156" s="122" t="str">
        <f t="shared" si="19"/>
        <v>71040501094251</v>
      </c>
      <c r="B156" s="124" t="s">
        <v>439</v>
      </c>
      <c r="C156" s="117" t="s">
        <v>155</v>
      </c>
      <c r="D156" s="118" t="s">
        <v>149</v>
      </c>
      <c r="E156" s="119" t="s">
        <v>106</v>
      </c>
      <c r="F156" s="120" t="s">
        <v>187</v>
      </c>
      <c r="G156" s="121">
        <v>4251</v>
      </c>
      <c r="H156" s="17"/>
      <c r="I156" s="25"/>
      <c r="J156" s="26"/>
      <c r="K156" s="26"/>
      <c r="L156" s="30" t="s">
        <v>174</v>
      </c>
      <c r="M156" s="13">
        <v>5113</v>
      </c>
      <c r="N156" s="183">
        <f t="shared" si="20"/>
        <v>0</v>
      </c>
      <c r="O156" s="183"/>
      <c r="P156" s="183"/>
      <c r="Q156" s="161"/>
      <c r="R156" s="161"/>
      <c r="S156" s="438"/>
      <c r="T156" s="161"/>
      <c r="U156" s="161"/>
      <c r="V156" s="161"/>
    </row>
    <row r="157" spans="1:22" ht="37.950000000000003" customHeight="1">
      <c r="A157" s="122" t="str">
        <f t="shared" si="19"/>
        <v>71040501094639</v>
      </c>
      <c r="B157" s="124" t="s">
        <v>439</v>
      </c>
      <c r="C157" s="117" t="s">
        <v>155</v>
      </c>
      <c r="D157" s="118" t="s">
        <v>149</v>
      </c>
      <c r="E157" s="119" t="s">
        <v>106</v>
      </c>
      <c r="F157" s="120" t="s">
        <v>187</v>
      </c>
      <c r="G157" s="121">
        <v>4639</v>
      </c>
      <c r="H157" s="45"/>
      <c r="I157" s="147"/>
      <c r="J157" s="148"/>
      <c r="K157" s="148"/>
      <c r="L157" s="27" t="s">
        <v>864</v>
      </c>
      <c r="M157" s="28"/>
      <c r="N157" s="197">
        <f>O157+P157</f>
        <v>0</v>
      </c>
      <c r="O157" s="197">
        <f>SUM(O158)</f>
        <v>0</v>
      </c>
      <c r="P157" s="197">
        <f>SUM(P158)</f>
        <v>0</v>
      </c>
      <c r="Q157" s="161"/>
      <c r="R157" s="161"/>
      <c r="S157" s="438"/>
      <c r="T157" s="161"/>
      <c r="U157" s="161"/>
      <c r="V157" s="161"/>
    </row>
    <row r="158" spans="1:22" s="115" customFormat="1" ht="16.2">
      <c r="A158" s="122" t="str">
        <f t="shared" si="19"/>
        <v>71040501100000</v>
      </c>
      <c r="B158" s="124" t="s">
        <v>439</v>
      </c>
      <c r="C158" s="117" t="s">
        <v>155</v>
      </c>
      <c r="D158" s="118" t="s">
        <v>149</v>
      </c>
      <c r="E158" s="119" t="s">
        <v>106</v>
      </c>
      <c r="F158" s="120" t="s">
        <v>189</v>
      </c>
      <c r="G158" s="129" t="s">
        <v>440</v>
      </c>
      <c r="H158" s="17"/>
      <c r="I158" s="25"/>
      <c r="J158" s="26"/>
      <c r="K158" s="26"/>
      <c r="L158" s="30" t="s">
        <v>174</v>
      </c>
      <c r="M158" s="13">
        <v>5113</v>
      </c>
      <c r="N158" s="183">
        <f t="shared" si="20"/>
        <v>0</v>
      </c>
      <c r="O158" s="183"/>
      <c r="P158" s="183"/>
      <c r="Q158" s="161"/>
      <c r="R158" s="161"/>
      <c r="S158" s="438"/>
      <c r="T158" s="161"/>
      <c r="U158" s="161"/>
      <c r="V158" s="161"/>
    </row>
    <row r="159" spans="1:22" ht="73.95" customHeight="1">
      <c r="A159" s="122" t="str">
        <f t="shared" si="19"/>
        <v>71040501104861</v>
      </c>
      <c r="B159" s="124" t="s">
        <v>439</v>
      </c>
      <c r="C159" s="117" t="s">
        <v>155</v>
      </c>
      <c r="D159" s="118" t="s">
        <v>149</v>
      </c>
      <c r="E159" s="119" t="s">
        <v>106</v>
      </c>
      <c r="F159" s="120" t="s">
        <v>189</v>
      </c>
      <c r="G159" s="121">
        <v>4861</v>
      </c>
      <c r="H159" s="45"/>
      <c r="I159" s="147"/>
      <c r="J159" s="148"/>
      <c r="K159" s="148"/>
      <c r="L159" s="27" t="s">
        <v>868</v>
      </c>
      <c r="M159" s="28"/>
      <c r="N159" s="197">
        <f>O159+P159</f>
        <v>0</v>
      </c>
      <c r="O159" s="197">
        <f>SUM(O160:O160)</f>
        <v>0</v>
      </c>
      <c r="P159" s="197">
        <f>SUM(P160:P160)</f>
        <v>0</v>
      </c>
      <c r="Q159" s="161"/>
      <c r="R159" s="161"/>
      <c r="S159" s="438"/>
      <c r="T159" s="161"/>
      <c r="U159" s="161"/>
      <c r="V159" s="161"/>
    </row>
    <row r="160" spans="1:22" s="115" customFormat="1" ht="16.2">
      <c r="A160" s="122" t="str">
        <f t="shared" si="19"/>
        <v>71040501110000</v>
      </c>
      <c r="B160" s="124" t="s">
        <v>439</v>
      </c>
      <c r="C160" s="117" t="s">
        <v>155</v>
      </c>
      <c r="D160" s="118" t="s">
        <v>149</v>
      </c>
      <c r="E160" s="119" t="s">
        <v>106</v>
      </c>
      <c r="F160" s="120" t="s">
        <v>104</v>
      </c>
      <c r="G160" s="129" t="s">
        <v>440</v>
      </c>
      <c r="H160" s="17"/>
      <c r="I160" s="25"/>
      <c r="J160" s="26"/>
      <c r="K160" s="26"/>
      <c r="L160" s="32" t="s">
        <v>134</v>
      </c>
      <c r="M160" s="48">
        <v>4861</v>
      </c>
      <c r="N160" s="183">
        <f t="shared" ref="N160:N162" si="21">O160+P160</f>
        <v>0</v>
      </c>
      <c r="O160" s="402"/>
      <c r="P160" s="402"/>
      <c r="Q160" s="161"/>
      <c r="R160" s="161"/>
      <c r="S160" s="438"/>
      <c r="T160" s="161"/>
      <c r="U160" s="161"/>
      <c r="V160" s="161"/>
    </row>
    <row r="161" spans="1:22" s="115" customFormat="1" ht="84.6" customHeight="1">
      <c r="A161" s="122" t="str">
        <f t="shared" si="19"/>
        <v>71040501120000</v>
      </c>
      <c r="B161" s="124" t="s">
        <v>439</v>
      </c>
      <c r="C161" s="117" t="s">
        <v>155</v>
      </c>
      <c r="D161" s="118" t="s">
        <v>149</v>
      </c>
      <c r="E161" s="119" t="s">
        <v>106</v>
      </c>
      <c r="F161" s="120" t="s">
        <v>443</v>
      </c>
      <c r="G161" s="129" t="s">
        <v>440</v>
      </c>
      <c r="H161" s="45"/>
      <c r="I161" s="147"/>
      <c r="J161" s="148"/>
      <c r="K161" s="148"/>
      <c r="L161" s="457" t="s">
        <v>869</v>
      </c>
      <c r="M161" s="28"/>
      <c r="N161" s="197">
        <f>O161+P161</f>
        <v>0</v>
      </c>
      <c r="O161" s="197">
        <f>SUM(O162:O162)</f>
        <v>0</v>
      </c>
      <c r="P161" s="197">
        <f>SUM(P162:P162)</f>
        <v>0</v>
      </c>
      <c r="Q161" s="161"/>
      <c r="R161" s="161"/>
      <c r="S161" s="438"/>
      <c r="T161" s="161"/>
      <c r="U161" s="161"/>
      <c r="V161" s="161"/>
    </row>
    <row r="162" spans="1:22" ht="16.2">
      <c r="A162" s="122" t="str">
        <f t="shared" si="19"/>
        <v>71040501125129</v>
      </c>
      <c r="B162" s="124" t="s">
        <v>439</v>
      </c>
      <c r="C162" s="117" t="s">
        <v>155</v>
      </c>
      <c r="D162" s="118" t="s">
        <v>149</v>
      </c>
      <c r="E162" s="119" t="s">
        <v>106</v>
      </c>
      <c r="F162" s="120" t="s">
        <v>443</v>
      </c>
      <c r="G162" s="121">
        <v>5129</v>
      </c>
      <c r="H162" s="17"/>
      <c r="I162" s="25"/>
      <c r="J162" s="26"/>
      <c r="K162" s="26"/>
      <c r="L162" s="32" t="s">
        <v>134</v>
      </c>
      <c r="M162" s="48">
        <v>4861</v>
      </c>
      <c r="N162" s="183">
        <f t="shared" si="21"/>
        <v>0</v>
      </c>
      <c r="O162" s="402"/>
      <c r="P162" s="402">
        <v>0</v>
      </c>
      <c r="Q162" s="161"/>
      <c r="R162" s="161"/>
      <c r="S162" s="438"/>
      <c r="T162" s="161"/>
      <c r="U162" s="161"/>
      <c r="V162" s="161"/>
    </row>
    <row r="163" spans="1:22" ht="42.6" customHeight="1">
      <c r="A163" s="122" t="str">
        <f t="shared" si="19"/>
        <v>71040501094639</v>
      </c>
      <c r="B163" s="124" t="s">
        <v>439</v>
      </c>
      <c r="C163" s="117" t="s">
        <v>155</v>
      </c>
      <c r="D163" s="118" t="s">
        <v>149</v>
      </c>
      <c r="E163" s="119" t="s">
        <v>106</v>
      </c>
      <c r="F163" s="120" t="s">
        <v>187</v>
      </c>
      <c r="G163" s="121">
        <v>4639</v>
      </c>
      <c r="H163" s="45"/>
      <c r="I163" s="147"/>
      <c r="J163" s="148"/>
      <c r="K163" s="148"/>
      <c r="L163" s="27" t="s">
        <v>865</v>
      </c>
      <c r="M163" s="28"/>
      <c r="N163" s="197">
        <f>O163+P163</f>
        <v>0</v>
      </c>
      <c r="O163" s="197">
        <f>SUM(O164)</f>
        <v>0</v>
      </c>
      <c r="P163" s="197">
        <f>SUM(P164)</f>
        <v>0</v>
      </c>
      <c r="Q163" s="161"/>
      <c r="R163" s="161"/>
      <c r="S163" s="438"/>
      <c r="T163" s="161"/>
      <c r="U163" s="161"/>
      <c r="V163" s="161"/>
    </row>
    <row r="164" spans="1:22" s="115" customFormat="1" ht="26.4">
      <c r="A164" s="122" t="str">
        <f t="shared" si="19"/>
        <v>71040501100000</v>
      </c>
      <c r="B164" s="124" t="s">
        <v>439</v>
      </c>
      <c r="C164" s="117" t="s">
        <v>155</v>
      </c>
      <c r="D164" s="118" t="s">
        <v>149</v>
      </c>
      <c r="E164" s="119" t="s">
        <v>106</v>
      </c>
      <c r="F164" s="120" t="s">
        <v>189</v>
      </c>
      <c r="G164" s="129" t="s">
        <v>440</v>
      </c>
      <c r="H164" s="17"/>
      <c r="I164" s="25"/>
      <c r="J164" s="26"/>
      <c r="K164" s="26"/>
      <c r="L164" s="30" t="s">
        <v>866</v>
      </c>
      <c r="M164" s="13">
        <v>5511</v>
      </c>
      <c r="N164" s="183">
        <f t="shared" ref="N164" si="22">O164+P164</f>
        <v>0</v>
      </c>
      <c r="O164" s="183">
        <v>0</v>
      </c>
      <c r="P164" s="183"/>
      <c r="Q164" s="161"/>
      <c r="R164" s="161"/>
      <c r="S164" s="438"/>
      <c r="T164" s="161"/>
      <c r="U164" s="161"/>
      <c r="V164" s="161"/>
    </row>
    <row r="165" spans="1:22" ht="27.6">
      <c r="A165" s="122" t="str">
        <f t="shared" si="8"/>
        <v>71040501045112</v>
      </c>
      <c r="B165" s="124" t="s">
        <v>439</v>
      </c>
      <c r="C165" s="117" t="s">
        <v>155</v>
      </c>
      <c r="D165" s="118" t="s">
        <v>149</v>
      </c>
      <c r="E165" s="119" t="s">
        <v>106</v>
      </c>
      <c r="F165" s="120" t="s">
        <v>155</v>
      </c>
      <c r="G165" s="121">
        <v>5112</v>
      </c>
      <c r="H165" s="165">
        <v>2420</v>
      </c>
      <c r="I165" s="166" t="s">
        <v>155</v>
      </c>
      <c r="J165" s="167">
        <v>2</v>
      </c>
      <c r="K165" s="167">
        <v>0</v>
      </c>
      <c r="L165" s="168" t="s">
        <v>170</v>
      </c>
      <c r="M165" s="176"/>
      <c r="N165" s="188">
        <f>+N167</f>
        <v>0</v>
      </c>
      <c r="O165" s="188">
        <f>+O167</f>
        <v>0</v>
      </c>
      <c r="P165" s="188">
        <f>+P167</f>
        <v>0</v>
      </c>
      <c r="Q165" s="161"/>
      <c r="R165" s="161"/>
      <c r="S165" s="438"/>
      <c r="T165" s="161"/>
      <c r="U165" s="161"/>
      <c r="V165" s="161"/>
    </row>
    <row r="166" spans="1:22" ht="16.2">
      <c r="A166" s="122" t="str">
        <f t="shared" si="8"/>
        <v>71040501045113</v>
      </c>
      <c r="B166" s="124" t="s">
        <v>439</v>
      </c>
      <c r="C166" s="117" t="s">
        <v>155</v>
      </c>
      <c r="D166" s="118" t="s">
        <v>149</v>
      </c>
      <c r="E166" s="119" t="s">
        <v>106</v>
      </c>
      <c r="F166" s="120" t="s">
        <v>155</v>
      </c>
      <c r="G166" s="121">
        <v>5113</v>
      </c>
      <c r="H166" s="25"/>
      <c r="I166" s="18"/>
      <c r="J166" s="19"/>
      <c r="K166" s="19"/>
      <c r="L166" s="30" t="s">
        <v>110</v>
      </c>
      <c r="M166" s="31"/>
      <c r="N166" s="190"/>
      <c r="O166" s="190"/>
      <c r="P166" s="190"/>
      <c r="Q166" s="161"/>
      <c r="R166" s="161"/>
      <c r="S166" s="438"/>
      <c r="T166" s="161"/>
      <c r="U166" s="161"/>
      <c r="V166" s="161"/>
    </row>
    <row r="167" spans="1:22" s="115" customFormat="1" ht="16.2">
      <c r="A167" s="122" t="str">
        <f t="shared" si="8"/>
        <v>71040501050000</v>
      </c>
      <c r="B167" s="124" t="s">
        <v>439</v>
      </c>
      <c r="C167" s="117" t="s">
        <v>155</v>
      </c>
      <c r="D167" s="118" t="s">
        <v>149</v>
      </c>
      <c r="E167" s="119" t="s">
        <v>106</v>
      </c>
      <c r="F167" s="120" t="s">
        <v>149</v>
      </c>
      <c r="G167" s="129" t="s">
        <v>440</v>
      </c>
      <c r="H167" s="151">
        <v>2424</v>
      </c>
      <c r="I167" s="152" t="s">
        <v>155</v>
      </c>
      <c r="J167" s="153">
        <v>2</v>
      </c>
      <c r="K167" s="153">
        <v>4</v>
      </c>
      <c r="L167" s="154" t="s">
        <v>171</v>
      </c>
      <c r="M167" s="155"/>
      <c r="N167" s="192">
        <f>+N169</f>
        <v>0</v>
      </c>
      <c r="O167" s="192">
        <f>+O169</f>
        <v>0</v>
      </c>
      <c r="P167" s="192">
        <f>+P169</f>
        <v>0</v>
      </c>
      <c r="Q167" s="161"/>
      <c r="R167" s="161"/>
      <c r="S167" s="438"/>
      <c r="T167" s="161"/>
      <c r="U167" s="161"/>
      <c r="V167" s="161"/>
    </row>
    <row r="168" spans="1:22" ht="16.2">
      <c r="A168" s="122" t="str">
        <f t="shared" si="8"/>
        <v>71040501054251</v>
      </c>
      <c r="B168" s="124" t="s">
        <v>439</v>
      </c>
      <c r="C168" s="117" t="s">
        <v>155</v>
      </c>
      <c r="D168" s="118" t="s">
        <v>149</v>
      </c>
      <c r="E168" s="119" t="s">
        <v>106</v>
      </c>
      <c r="F168" s="120" t="s">
        <v>149</v>
      </c>
      <c r="G168" s="121">
        <v>4251</v>
      </c>
      <c r="H168" s="25"/>
      <c r="I168" s="25"/>
      <c r="J168" s="26"/>
      <c r="K168" s="26"/>
      <c r="L168" s="30" t="s">
        <v>108</v>
      </c>
      <c r="M168" s="31"/>
      <c r="N168" s="190"/>
      <c r="O168" s="190"/>
      <c r="P168" s="190"/>
      <c r="Q168" s="161"/>
      <c r="R168" s="161"/>
      <c r="S168" s="438"/>
      <c r="T168" s="161"/>
      <c r="U168" s="161"/>
      <c r="V168" s="161"/>
    </row>
    <row r="169" spans="1:22" ht="16.2">
      <c r="A169" s="122" t="str">
        <f t="shared" si="8"/>
        <v>71040501055112</v>
      </c>
      <c r="B169" s="124" t="s">
        <v>439</v>
      </c>
      <c r="C169" s="117" t="s">
        <v>155</v>
      </c>
      <c r="D169" s="118" t="s">
        <v>149</v>
      </c>
      <c r="E169" s="119" t="s">
        <v>106</v>
      </c>
      <c r="F169" s="120" t="s">
        <v>149</v>
      </c>
      <c r="G169" s="121">
        <v>5112</v>
      </c>
      <c r="H169" s="45"/>
      <c r="I169" s="147"/>
      <c r="J169" s="148"/>
      <c r="K169" s="148"/>
      <c r="L169" s="27" t="s">
        <v>172</v>
      </c>
      <c r="M169" s="28"/>
      <c r="N169" s="197">
        <f>O169+P169</f>
        <v>0</v>
      </c>
      <c r="O169" s="197">
        <f>SUM(O170:O171)</f>
        <v>0</v>
      </c>
      <c r="P169" s="197">
        <f>SUM(P170:P171)</f>
        <v>0</v>
      </c>
      <c r="Q169" s="161"/>
      <c r="R169" s="161"/>
      <c r="S169" s="438"/>
      <c r="T169" s="161"/>
      <c r="U169" s="161"/>
      <c r="V169" s="161"/>
    </row>
    <row r="170" spans="1:22" ht="16.2">
      <c r="A170" s="122" t="str">
        <f t="shared" ref="A170:A220" si="23">CONCATENATE(B170,C170,D170,E170,F170,G170)</f>
        <v>71040501055113</v>
      </c>
      <c r="B170" s="124" t="s">
        <v>439</v>
      </c>
      <c r="C170" s="117" t="s">
        <v>155</v>
      </c>
      <c r="D170" s="118" t="s">
        <v>149</v>
      </c>
      <c r="E170" s="119" t="s">
        <v>106</v>
      </c>
      <c r="F170" s="120" t="s">
        <v>149</v>
      </c>
      <c r="G170" s="121">
        <v>5113</v>
      </c>
      <c r="H170" s="25"/>
      <c r="I170" s="18"/>
      <c r="J170" s="19"/>
      <c r="K170" s="19"/>
      <c r="L170" s="30" t="s">
        <v>173</v>
      </c>
      <c r="M170" s="31">
        <v>5112</v>
      </c>
      <c r="N170" s="183">
        <f t="shared" ref="N170:N171" si="24">O170+P170</f>
        <v>0</v>
      </c>
      <c r="O170" s="183">
        <v>0</v>
      </c>
      <c r="P170" s="183"/>
      <c r="Q170" s="161"/>
      <c r="R170" s="161"/>
      <c r="S170" s="438"/>
      <c r="T170" s="161"/>
      <c r="U170" s="161"/>
      <c r="V170" s="161"/>
    </row>
    <row r="171" spans="1:22" s="115" customFormat="1" ht="16.2">
      <c r="A171" s="122" t="str">
        <f t="shared" si="23"/>
        <v>71040501060000</v>
      </c>
      <c r="B171" s="124" t="s">
        <v>439</v>
      </c>
      <c r="C171" s="117" t="s">
        <v>155</v>
      </c>
      <c r="D171" s="118" t="s">
        <v>149</v>
      </c>
      <c r="E171" s="119" t="s">
        <v>106</v>
      </c>
      <c r="F171" s="120" t="s">
        <v>157</v>
      </c>
      <c r="G171" s="129" t="s">
        <v>440</v>
      </c>
      <c r="H171" s="17"/>
      <c r="I171" s="25"/>
      <c r="J171" s="26"/>
      <c r="K171" s="26"/>
      <c r="L171" s="30" t="s">
        <v>174</v>
      </c>
      <c r="M171" s="13">
        <v>5113</v>
      </c>
      <c r="N171" s="183">
        <f t="shared" si="24"/>
        <v>0</v>
      </c>
      <c r="O171" s="183"/>
      <c r="P171" s="183"/>
      <c r="Q171" s="161"/>
      <c r="R171" s="161"/>
      <c r="S171" s="438"/>
      <c r="T171" s="161"/>
      <c r="U171" s="161"/>
      <c r="V171" s="161"/>
    </row>
    <row r="172" spans="1:22" ht="16.2">
      <c r="A172" s="122" t="str">
        <f t="shared" si="23"/>
        <v>71040501134251</v>
      </c>
      <c r="B172" s="124" t="s">
        <v>439</v>
      </c>
      <c r="C172" s="117" t="s">
        <v>155</v>
      </c>
      <c r="D172" s="118" t="s">
        <v>149</v>
      </c>
      <c r="E172" s="119" t="s">
        <v>106</v>
      </c>
      <c r="F172" s="120" t="s">
        <v>444</v>
      </c>
      <c r="G172" s="121">
        <v>4251</v>
      </c>
      <c r="H172" s="165">
        <v>2450</v>
      </c>
      <c r="I172" s="166" t="s">
        <v>155</v>
      </c>
      <c r="J172" s="167">
        <v>5</v>
      </c>
      <c r="K172" s="167">
        <v>0</v>
      </c>
      <c r="L172" s="168" t="s">
        <v>175</v>
      </c>
      <c r="M172" s="176"/>
      <c r="N172" s="188">
        <f>+N174+N246</f>
        <v>0</v>
      </c>
      <c r="O172" s="188">
        <f>+O174+O246</f>
        <v>0</v>
      </c>
      <c r="P172" s="188">
        <f>+P174+P246</f>
        <v>0</v>
      </c>
      <c r="Q172" s="161"/>
      <c r="R172" s="161"/>
      <c r="S172" s="438"/>
      <c r="T172" s="161"/>
      <c r="U172" s="161"/>
      <c r="V172" s="161"/>
    </row>
    <row r="173" spans="1:22" ht="16.2">
      <c r="A173" s="122" t="str">
        <f t="shared" si="23"/>
        <v>71040501135129</v>
      </c>
      <c r="B173" s="124" t="s">
        <v>439</v>
      </c>
      <c r="C173" s="117" t="s">
        <v>155</v>
      </c>
      <c r="D173" s="118" t="s">
        <v>149</v>
      </c>
      <c r="E173" s="119" t="s">
        <v>106</v>
      </c>
      <c r="F173" s="120" t="s">
        <v>444</v>
      </c>
      <c r="G173" s="121">
        <v>5129</v>
      </c>
      <c r="H173" s="25"/>
      <c r="I173" s="18"/>
      <c r="J173" s="19"/>
      <c r="K173" s="19"/>
      <c r="L173" s="30" t="s">
        <v>110</v>
      </c>
      <c r="M173" s="31"/>
      <c r="N173" s="190"/>
      <c r="O173" s="190"/>
      <c r="P173" s="190"/>
      <c r="Q173" s="161"/>
      <c r="R173" s="161"/>
      <c r="S173" s="438"/>
      <c r="T173" s="161"/>
      <c r="U173" s="161"/>
      <c r="V173" s="161"/>
    </row>
    <row r="174" spans="1:22" ht="16.2">
      <c r="A174" s="122" t="str">
        <f t="shared" si="23"/>
        <v>71040501135221</v>
      </c>
      <c r="B174" s="124" t="s">
        <v>439</v>
      </c>
      <c r="C174" s="117" t="s">
        <v>155</v>
      </c>
      <c r="D174" s="118" t="s">
        <v>149</v>
      </c>
      <c r="E174" s="119" t="s">
        <v>106</v>
      </c>
      <c r="F174" s="120" t="s">
        <v>444</v>
      </c>
      <c r="G174" s="121">
        <v>5221</v>
      </c>
      <c r="H174" s="151">
        <v>2451</v>
      </c>
      <c r="I174" s="152" t="s">
        <v>155</v>
      </c>
      <c r="J174" s="153">
        <v>5</v>
      </c>
      <c r="K174" s="153">
        <v>1</v>
      </c>
      <c r="L174" s="154" t="s">
        <v>176</v>
      </c>
      <c r="M174" s="155"/>
      <c r="N174" s="192">
        <f>+N176+N179+N181+N185+N189+N194+N198+N200+N206+N213+N217+N220+N224+N231+N234+N236+N238+N244</f>
        <v>0</v>
      </c>
      <c r="O174" s="192">
        <f>+O176+O179+O181+O185+O189+O194+O198+O200+O206+O213+O217+O220+O224+O231+O234+O236+O238+O244</f>
        <v>0</v>
      </c>
      <c r="P174" s="192">
        <f t="shared" ref="P174" si="25">+P176+P179+P181+P185+P189+P194+P198+P200+P206+P213+P217+P220+P224+P231+P234+P236+P238+P244</f>
        <v>0</v>
      </c>
      <c r="Q174" s="161"/>
      <c r="R174" s="161"/>
      <c r="S174" s="438"/>
      <c r="T174" s="161"/>
      <c r="U174" s="161"/>
      <c r="V174" s="161"/>
    </row>
    <row r="175" spans="1:22" s="115" customFormat="1" ht="16.2">
      <c r="A175" s="122" t="str">
        <f t="shared" si="23"/>
        <v>71040501140000</v>
      </c>
      <c r="B175" s="124" t="s">
        <v>439</v>
      </c>
      <c r="C175" s="117" t="s">
        <v>155</v>
      </c>
      <c r="D175" s="118" t="s">
        <v>149</v>
      </c>
      <c r="E175" s="119" t="s">
        <v>106</v>
      </c>
      <c r="F175" s="120" t="s">
        <v>445</v>
      </c>
      <c r="G175" s="129" t="s">
        <v>440</v>
      </c>
      <c r="H175" s="25"/>
      <c r="I175" s="25"/>
      <c r="J175" s="26"/>
      <c r="K175" s="26"/>
      <c r="L175" s="30" t="s">
        <v>108</v>
      </c>
      <c r="M175" s="31"/>
      <c r="N175" s="190"/>
      <c r="O175" s="190"/>
      <c r="P175" s="190"/>
      <c r="Q175" s="161"/>
      <c r="R175" s="161"/>
      <c r="S175" s="438"/>
      <c r="T175" s="161"/>
      <c r="U175" s="161"/>
      <c r="V175" s="161"/>
    </row>
    <row r="176" spans="1:22" ht="28.5" customHeight="1">
      <c r="A176" s="122" t="str">
        <f t="shared" si="23"/>
        <v>71040501144729</v>
      </c>
      <c r="B176" s="124" t="s">
        <v>439</v>
      </c>
      <c r="C176" s="117" t="s">
        <v>155</v>
      </c>
      <c r="D176" s="118" t="s">
        <v>149</v>
      </c>
      <c r="E176" s="119" t="s">
        <v>106</v>
      </c>
      <c r="F176" s="120" t="s">
        <v>445</v>
      </c>
      <c r="G176" s="121">
        <v>4729</v>
      </c>
      <c r="H176" s="45"/>
      <c r="I176" s="147"/>
      <c r="J176" s="148"/>
      <c r="K176" s="148"/>
      <c r="L176" s="27" t="s">
        <v>177</v>
      </c>
      <c r="M176" s="28"/>
      <c r="N176" s="197">
        <f>O176+P176</f>
        <v>0</v>
      </c>
      <c r="O176" s="197">
        <f>SUM(O177:O178)</f>
        <v>0</v>
      </c>
      <c r="P176" s="197">
        <f>SUM(P177:P178)</f>
        <v>0</v>
      </c>
      <c r="Q176" s="161"/>
      <c r="R176" s="161"/>
      <c r="S176" s="438"/>
      <c r="T176" s="161"/>
      <c r="U176" s="161"/>
      <c r="V176" s="161"/>
    </row>
    <row r="177" spans="1:22" s="115" customFormat="1" ht="27" customHeight="1">
      <c r="A177" s="122" t="str">
        <f t="shared" si="23"/>
        <v>71040501150000</v>
      </c>
      <c r="B177" s="124" t="s">
        <v>439</v>
      </c>
      <c r="C177" s="117" t="s">
        <v>155</v>
      </c>
      <c r="D177" s="118" t="s">
        <v>149</v>
      </c>
      <c r="E177" s="119" t="s">
        <v>106</v>
      </c>
      <c r="F177" s="120" t="s">
        <v>446</v>
      </c>
      <c r="G177" s="129" t="s">
        <v>440</v>
      </c>
      <c r="H177" s="25"/>
      <c r="I177" s="25"/>
      <c r="J177" s="26"/>
      <c r="K177" s="26"/>
      <c r="L177" s="29" t="s">
        <v>142</v>
      </c>
      <c r="M177" s="12">
        <v>4251</v>
      </c>
      <c r="N177" s="183">
        <f t="shared" ref="N177:N243" si="26">O177+P177</f>
        <v>0</v>
      </c>
      <c r="O177" s="398"/>
      <c r="P177" s="398"/>
      <c r="Q177" s="161"/>
      <c r="R177" s="161"/>
      <c r="S177" s="438"/>
      <c r="T177" s="161"/>
      <c r="U177" s="161"/>
      <c r="V177" s="161"/>
    </row>
    <row r="178" spans="1:22" ht="21" customHeight="1">
      <c r="A178" s="122" t="str">
        <f t="shared" si="23"/>
        <v>71040501155112</v>
      </c>
      <c r="B178" s="124" t="s">
        <v>439</v>
      </c>
      <c r="C178" s="117" t="s">
        <v>155</v>
      </c>
      <c r="D178" s="118" t="s">
        <v>149</v>
      </c>
      <c r="E178" s="119" t="s">
        <v>106</v>
      </c>
      <c r="F178" s="120" t="s">
        <v>446</v>
      </c>
      <c r="G178" s="121">
        <v>5112</v>
      </c>
      <c r="H178" s="25"/>
      <c r="I178" s="25"/>
      <c r="J178" s="26"/>
      <c r="K178" s="26"/>
      <c r="L178" s="32" t="s">
        <v>174</v>
      </c>
      <c r="M178" s="48">
        <v>5113</v>
      </c>
      <c r="N178" s="183">
        <f t="shared" si="26"/>
        <v>0</v>
      </c>
      <c r="O178" s="183"/>
      <c r="P178" s="183"/>
      <c r="Q178" s="161"/>
      <c r="R178" s="161"/>
      <c r="S178" s="438"/>
      <c r="T178" s="161"/>
      <c r="U178" s="161"/>
      <c r="V178" s="161"/>
    </row>
    <row r="179" spans="1:22" ht="44.4" customHeight="1">
      <c r="A179" s="122" t="str">
        <f t="shared" si="23"/>
        <v>71040501155133</v>
      </c>
      <c r="B179" s="124" t="s">
        <v>439</v>
      </c>
      <c r="C179" s="117" t="s">
        <v>155</v>
      </c>
      <c r="D179" s="118" t="s">
        <v>149</v>
      </c>
      <c r="E179" s="119" t="s">
        <v>106</v>
      </c>
      <c r="F179" s="120" t="s">
        <v>446</v>
      </c>
      <c r="G179" s="121">
        <v>5133</v>
      </c>
      <c r="H179" s="45"/>
      <c r="I179" s="147"/>
      <c r="J179" s="148"/>
      <c r="K179" s="148"/>
      <c r="L179" s="459" t="s">
        <v>856</v>
      </c>
      <c r="M179" s="28"/>
      <c r="N179" s="197">
        <f>O179+P179</f>
        <v>0</v>
      </c>
      <c r="O179" s="197">
        <f>SUM(O180)</f>
        <v>0</v>
      </c>
      <c r="P179" s="197">
        <f>SUM(P180)</f>
        <v>0</v>
      </c>
      <c r="Q179" s="161"/>
      <c r="R179" s="161"/>
      <c r="S179" s="438"/>
      <c r="T179" s="161"/>
      <c r="U179" s="161"/>
      <c r="V179" s="161"/>
    </row>
    <row r="180" spans="1:22" ht="16.2">
      <c r="A180" s="122" t="str">
        <f t="shared" si="23"/>
        <v>71040501155134</v>
      </c>
      <c r="B180" s="124" t="s">
        <v>439</v>
      </c>
      <c r="C180" s="117" t="s">
        <v>155</v>
      </c>
      <c r="D180" s="118" t="s">
        <v>149</v>
      </c>
      <c r="E180" s="119" t="s">
        <v>106</v>
      </c>
      <c r="F180" s="120" t="s">
        <v>446</v>
      </c>
      <c r="G180" s="121">
        <v>5134</v>
      </c>
      <c r="H180" s="25"/>
      <c r="I180" s="25"/>
      <c r="J180" s="26"/>
      <c r="K180" s="26"/>
      <c r="L180" s="441" t="s">
        <v>134</v>
      </c>
      <c r="M180" s="422">
        <v>4861</v>
      </c>
      <c r="N180" s="183">
        <f t="shared" si="26"/>
        <v>0</v>
      </c>
      <c r="O180" s="402"/>
      <c r="P180" s="402"/>
      <c r="Q180" s="161"/>
      <c r="R180" s="161"/>
      <c r="S180" s="438"/>
      <c r="T180" s="161"/>
      <c r="U180" s="161"/>
      <c r="V180" s="161"/>
    </row>
    <row r="181" spans="1:22" s="156" customFormat="1" ht="16.2">
      <c r="A181" s="122" t="str">
        <f t="shared" si="23"/>
        <v>71040505000000</v>
      </c>
      <c r="B181" s="124" t="s">
        <v>439</v>
      </c>
      <c r="C181" s="117" t="s">
        <v>155</v>
      </c>
      <c r="D181" s="118" t="s">
        <v>149</v>
      </c>
      <c r="E181" s="119" t="s">
        <v>149</v>
      </c>
      <c r="F181" s="120" t="s">
        <v>441</v>
      </c>
      <c r="G181" s="129" t="s">
        <v>440</v>
      </c>
      <c r="H181" s="45"/>
      <c r="I181" s="147"/>
      <c r="J181" s="148"/>
      <c r="K181" s="148"/>
      <c r="L181" s="27" t="s">
        <v>179</v>
      </c>
      <c r="M181" s="28"/>
      <c r="N181" s="197">
        <f>O181+P181</f>
        <v>0</v>
      </c>
      <c r="O181" s="197">
        <f>SUM(O182:O184)</f>
        <v>0</v>
      </c>
      <c r="P181" s="197">
        <f>SUM(P182:P184)</f>
        <v>0</v>
      </c>
      <c r="Q181" s="161"/>
      <c r="R181" s="161"/>
      <c r="S181" s="438"/>
      <c r="T181" s="161"/>
      <c r="U181" s="161"/>
      <c r="V181" s="161"/>
    </row>
    <row r="182" spans="1:22" ht="26.4">
      <c r="A182" s="122" t="str">
        <f t="shared" si="23"/>
        <v>71040505000001</v>
      </c>
      <c r="B182" s="124" t="s">
        <v>439</v>
      </c>
      <c r="C182" s="117" t="s">
        <v>155</v>
      </c>
      <c r="D182" s="118" t="s">
        <v>149</v>
      </c>
      <c r="E182" s="119" t="s">
        <v>149</v>
      </c>
      <c r="F182" s="120" t="s">
        <v>441</v>
      </c>
      <c r="G182" s="129" t="s">
        <v>96</v>
      </c>
      <c r="H182" s="17"/>
      <c r="I182" s="25"/>
      <c r="J182" s="26"/>
      <c r="K182" s="26"/>
      <c r="L182" s="30" t="s">
        <v>142</v>
      </c>
      <c r="M182" s="13">
        <v>4251</v>
      </c>
      <c r="N182" s="183">
        <f t="shared" si="26"/>
        <v>0</v>
      </c>
      <c r="O182" s="183"/>
      <c r="P182" s="183"/>
      <c r="Q182" s="161"/>
      <c r="R182" s="161"/>
      <c r="S182" s="438"/>
      <c r="T182" s="161"/>
      <c r="U182" s="161"/>
      <c r="V182" s="161"/>
    </row>
    <row r="183" spans="1:22" s="115" customFormat="1" ht="16.2">
      <c r="A183" s="122" t="str">
        <f t="shared" si="23"/>
        <v>71040505010000</v>
      </c>
      <c r="B183" s="124" t="s">
        <v>439</v>
      </c>
      <c r="C183" s="117" t="s">
        <v>155</v>
      </c>
      <c r="D183" s="118" t="s">
        <v>149</v>
      </c>
      <c r="E183" s="119" t="s">
        <v>149</v>
      </c>
      <c r="F183" s="120" t="s">
        <v>106</v>
      </c>
      <c r="G183" s="129" t="s">
        <v>440</v>
      </c>
      <c r="H183" s="17"/>
      <c r="I183" s="25"/>
      <c r="J183" s="26"/>
      <c r="K183" s="26"/>
      <c r="L183" s="30" t="s">
        <v>173</v>
      </c>
      <c r="M183" s="394">
        <v>5112</v>
      </c>
      <c r="N183" s="183">
        <f t="shared" si="26"/>
        <v>0</v>
      </c>
      <c r="O183" s="183"/>
      <c r="P183" s="183"/>
      <c r="Q183" s="161"/>
      <c r="R183" s="161"/>
      <c r="S183" s="438"/>
      <c r="T183" s="161"/>
      <c r="U183" s="161"/>
      <c r="V183" s="161"/>
    </row>
    <row r="184" spans="1:22" ht="16.2">
      <c r="A184" s="122" t="str">
        <f t="shared" si="23"/>
        <v>71040505015129</v>
      </c>
      <c r="B184" s="124" t="s">
        <v>439</v>
      </c>
      <c r="C184" s="117" t="s">
        <v>155</v>
      </c>
      <c r="D184" s="118" t="s">
        <v>149</v>
      </c>
      <c r="E184" s="119" t="s">
        <v>149</v>
      </c>
      <c r="F184" s="120" t="s">
        <v>106</v>
      </c>
      <c r="G184" s="121">
        <v>5129</v>
      </c>
      <c r="H184" s="25"/>
      <c r="I184" s="25"/>
      <c r="J184" s="26"/>
      <c r="K184" s="26"/>
      <c r="L184" s="32" t="s">
        <v>174</v>
      </c>
      <c r="M184" s="48">
        <v>5113</v>
      </c>
      <c r="N184" s="183">
        <f t="shared" si="26"/>
        <v>0</v>
      </c>
      <c r="O184" s="183"/>
      <c r="P184" s="183"/>
      <c r="Q184" s="161"/>
      <c r="R184" s="161"/>
      <c r="S184" s="438"/>
      <c r="T184" s="161"/>
      <c r="U184" s="161"/>
      <c r="V184" s="161"/>
    </row>
    <row r="185" spans="1:22" s="115" customFormat="1" ht="16.2">
      <c r="A185" s="122" t="str">
        <f t="shared" si="23"/>
        <v>71040505020000</v>
      </c>
      <c r="B185" s="124" t="s">
        <v>439</v>
      </c>
      <c r="C185" s="117" t="s">
        <v>155</v>
      </c>
      <c r="D185" s="118" t="s">
        <v>149</v>
      </c>
      <c r="E185" s="119" t="s">
        <v>149</v>
      </c>
      <c r="F185" s="120" t="s">
        <v>140</v>
      </c>
      <c r="G185" s="129" t="s">
        <v>440</v>
      </c>
      <c r="H185" s="45"/>
      <c r="I185" s="147"/>
      <c r="J185" s="148"/>
      <c r="K185" s="148"/>
      <c r="L185" s="27" t="s">
        <v>180</v>
      </c>
      <c r="M185" s="28"/>
      <c r="N185" s="197">
        <f>O185+P185</f>
        <v>0</v>
      </c>
      <c r="O185" s="197">
        <f>SUM(O186:O188)</f>
        <v>0</v>
      </c>
      <c r="P185" s="197">
        <f>SUM(P186:P188)</f>
        <v>0</v>
      </c>
      <c r="Q185" s="161"/>
      <c r="R185" s="161"/>
      <c r="S185" s="438"/>
      <c r="T185" s="161"/>
      <c r="U185" s="161"/>
      <c r="V185" s="161"/>
    </row>
    <row r="186" spans="1:22" ht="26.4">
      <c r="A186" s="122" t="str">
        <f t="shared" si="23"/>
        <v>71040505024511</v>
      </c>
      <c r="B186" s="124" t="s">
        <v>439</v>
      </c>
      <c r="C186" s="117" t="s">
        <v>155</v>
      </c>
      <c r="D186" s="118" t="s">
        <v>149</v>
      </c>
      <c r="E186" s="119" t="s">
        <v>149</v>
      </c>
      <c r="F186" s="120" t="s">
        <v>140</v>
      </c>
      <c r="G186" s="121">
        <v>4511</v>
      </c>
      <c r="H186" s="25"/>
      <c r="I186" s="25"/>
      <c r="J186" s="26"/>
      <c r="K186" s="26"/>
      <c r="L186" s="30" t="s">
        <v>142</v>
      </c>
      <c r="M186" s="13">
        <v>4251</v>
      </c>
      <c r="N186" s="183">
        <f t="shared" si="26"/>
        <v>0</v>
      </c>
      <c r="O186" s="183"/>
      <c r="P186" s="183"/>
      <c r="Q186" s="161"/>
      <c r="R186" s="161"/>
      <c r="S186" s="438"/>
      <c r="T186" s="161"/>
      <c r="U186" s="161"/>
      <c r="V186" s="161"/>
    </row>
    <row r="187" spans="1:22" s="115" customFormat="1" ht="16.2">
      <c r="A187" s="122" t="str">
        <f t="shared" si="23"/>
        <v>71040505030000</v>
      </c>
      <c r="B187" s="124" t="s">
        <v>439</v>
      </c>
      <c r="C187" s="117" t="s">
        <v>155</v>
      </c>
      <c r="D187" s="118" t="s">
        <v>149</v>
      </c>
      <c r="E187" s="119" t="s">
        <v>149</v>
      </c>
      <c r="F187" s="120" t="s">
        <v>442</v>
      </c>
      <c r="G187" s="129" t="s">
        <v>440</v>
      </c>
      <c r="H187" s="25"/>
      <c r="I187" s="25"/>
      <c r="J187" s="26"/>
      <c r="K187" s="26"/>
      <c r="L187" s="30" t="s">
        <v>173</v>
      </c>
      <c r="M187" s="31">
        <v>5112</v>
      </c>
      <c r="N187" s="183">
        <f t="shared" si="26"/>
        <v>0</v>
      </c>
      <c r="O187" s="183"/>
      <c r="P187" s="183"/>
      <c r="Q187" s="161"/>
      <c r="R187" s="161"/>
      <c r="S187" s="438"/>
      <c r="T187" s="161"/>
      <c r="U187" s="161"/>
      <c r="V187" s="161"/>
    </row>
    <row r="188" spans="1:22" ht="16.2">
      <c r="A188" s="122" t="str">
        <f t="shared" si="23"/>
        <v>71040505034511</v>
      </c>
      <c r="B188" s="124" t="s">
        <v>439</v>
      </c>
      <c r="C188" s="117" t="s">
        <v>155</v>
      </c>
      <c r="D188" s="118" t="s">
        <v>149</v>
      </c>
      <c r="E188" s="119" t="s">
        <v>149</v>
      </c>
      <c r="F188" s="120" t="s">
        <v>442</v>
      </c>
      <c r="G188" s="121">
        <v>4511</v>
      </c>
      <c r="H188" s="25"/>
      <c r="I188" s="25"/>
      <c r="J188" s="26"/>
      <c r="K188" s="26"/>
      <c r="L188" s="32" t="s">
        <v>174</v>
      </c>
      <c r="M188" s="48">
        <v>5113</v>
      </c>
      <c r="N188" s="183">
        <f t="shared" si="26"/>
        <v>0</v>
      </c>
      <c r="O188" s="183"/>
      <c r="P188" s="183"/>
      <c r="Q188" s="161"/>
      <c r="R188" s="161"/>
      <c r="S188" s="438"/>
      <c r="T188" s="161"/>
      <c r="U188" s="161"/>
      <c r="V188" s="161"/>
    </row>
    <row r="189" spans="1:22" s="115" customFormat="1" ht="19.5" customHeight="1">
      <c r="A189" s="122" t="str">
        <f t="shared" si="23"/>
        <v>71040505040000</v>
      </c>
      <c r="B189" s="124" t="s">
        <v>439</v>
      </c>
      <c r="C189" s="117" t="s">
        <v>155</v>
      </c>
      <c r="D189" s="118" t="s">
        <v>149</v>
      </c>
      <c r="E189" s="119" t="s">
        <v>149</v>
      </c>
      <c r="F189" s="120" t="s">
        <v>155</v>
      </c>
      <c r="G189" s="129" t="s">
        <v>440</v>
      </c>
      <c r="H189" s="45"/>
      <c r="I189" s="147"/>
      <c r="J189" s="148"/>
      <c r="K189" s="148"/>
      <c r="L189" s="27" t="s">
        <v>181</v>
      </c>
      <c r="M189" s="28"/>
      <c r="N189" s="197">
        <f>O189+P189</f>
        <v>0</v>
      </c>
      <c r="O189" s="197">
        <f>SUM(O190:O193)</f>
        <v>0</v>
      </c>
      <c r="P189" s="197">
        <f>SUM(P190:P193)</f>
        <v>0</v>
      </c>
      <c r="Q189" s="161"/>
      <c r="R189" s="161"/>
      <c r="S189" s="438"/>
      <c r="T189" s="161"/>
      <c r="U189" s="161"/>
      <c r="V189" s="161"/>
    </row>
    <row r="190" spans="1:22" ht="26.4">
      <c r="A190" s="122" t="str">
        <f t="shared" si="23"/>
        <v>71040505044861</v>
      </c>
      <c r="B190" s="124" t="s">
        <v>439</v>
      </c>
      <c r="C190" s="117" t="s">
        <v>155</v>
      </c>
      <c r="D190" s="118" t="s">
        <v>149</v>
      </c>
      <c r="E190" s="119" t="s">
        <v>149</v>
      </c>
      <c r="F190" s="120" t="s">
        <v>155</v>
      </c>
      <c r="G190" s="121">
        <v>4861</v>
      </c>
      <c r="H190" s="25"/>
      <c r="I190" s="25"/>
      <c r="J190" s="26"/>
      <c r="K190" s="26"/>
      <c r="L190" s="29" t="s">
        <v>142</v>
      </c>
      <c r="M190" s="12">
        <v>4251</v>
      </c>
      <c r="N190" s="183">
        <f t="shared" si="26"/>
        <v>0</v>
      </c>
      <c r="O190" s="183"/>
      <c r="P190" s="183"/>
      <c r="Q190" s="161"/>
      <c r="R190" s="161"/>
      <c r="S190" s="438"/>
      <c r="T190" s="161"/>
      <c r="U190" s="161"/>
      <c r="V190" s="161"/>
    </row>
    <row r="191" spans="1:22" s="115" customFormat="1" ht="21.6" customHeight="1">
      <c r="A191" s="122" t="str">
        <f t="shared" si="23"/>
        <v>71040505050000</v>
      </c>
      <c r="B191" s="124" t="s">
        <v>439</v>
      </c>
      <c r="C191" s="117" t="s">
        <v>155</v>
      </c>
      <c r="D191" s="118" t="s">
        <v>149</v>
      </c>
      <c r="E191" s="119" t="s">
        <v>149</v>
      </c>
      <c r="F191" s="120" t="s">
        <v>149</v>
      </c>
      <c r="G191" s="129" t="s">
        <v>440</v>
      </c>
      <c r="H191" s="25"/>
      <c r="I191" s="25"/>
      <c r="J191" s="26"/>
      <c r="K191" s="26"/>
      <c r="L191" s="30" t="s">
        <v>173</v>
      </c>
      <c r="M191" s="31">
        <v>5112</v>
      </c>
      <c r="N191" s="183">
        <f t="shared" si="26"/>
        <v>0</v>
      </c>
      <c r="O191" s="183"/>
      <c r="P191" s="183"/>
      <c r="Q191" s="161"/>
      <c r="R191" s="161"/>
      <c r="S191" s="438"/>
      <c r="T191" s="161"/>
      <c r="U191" s="161"/>
      <c r="V191" s="161"/>
    </row>
    <row r="192" spans="1:22" ht="16.8">
      <c r="A192" s="122" t="str">
        <f t="shared" si="23"/>
        <v>71040505054861</v>
      </c>
      <c r="B192" s="124" t="s">
        <v>439</v>
      </c>
      <c r="C192" s="117" t="s">
        <v>155</v>
      </c>
      <c r="D192" s="118" t="s">
        <v>149</v>
      </c>
      <c r="E192" s="119" t="s">
        <v>149</v>
      </c>
      <c r="F192" s="120" t="s">
        <v>149</v>
      </c>
      <c r="G192" s="121">
        <v>4861</v>
      </c>
      <c r="H192" s="25"/>
      <c r="I192" s="25"/>
      <c r="J192" s="26"/>
      <c r="K192" s="26"/>
      <c r="L192" s="30" t="s">
        <v>174</v>
      </c>
      <c r="M192" s="31">
        <v>5113</v>
      </c>
      <c r="N192" s="183">
        <f t="shared" si="26"/>
        <v>0</v>
      </c>
      <c r="O192" s="399"/>
      <c r="P192" s="399"/>
      <c r="Q192" s="161"/>
      <c r="R192" s="161"/>
      <c r="S192" s="438"/>
      <c r="T192" s="161"/>
      <c r="U192" s="161"/>
      <c r="V192" s="161"/>
    </row>
    <row r="193" spans="1:22" ht="16.2">
      <c r="B193" s="124"/>
      <c r="H193" s="25"/>
      <c r="I193" s="25"/>
      <c r="J193" s="26"/>
      <c r="K193" s="26"/>
      <c r="L193" s="30" t="s">
        <v>268</v>
      </c>
      <c r="M193" s="44">
        <v>5129</v>
      </c>
      <c r="N193" s="183">
        <f t="shared" ref="N193" si="27">O193+P193</f>
        <v>0</v>
      </c>
      <c r="O193" s="183"/>
      <c r="P193" s="183"/>
      <c r="Q193" s="161"/>
      <c r="R193" s="161"/>
      <c r="S193" s="438"/>
      <c r="T193" s="161"/>
      <c r="U193" s="161"/>
      <c r="V193" s="161"/>
    </row>
    <row r="194" spans="1:22" s="115" customFormat="1" ht="35.4" customHeight="1">
      <c r="A194" s="122" t="str">
        <f t="shared" si="23"/>
        <v>71040505060000</v>
      </c>
      <c r="B194" s="124" t="s">
        <v>439</v>
      </c>
      <c r="C194" s="117" t="s">
        <v>155</v>
      </c>
      <c r="D194" s="118" t="s">
        <v>149</v>
      </c>
      <c r="E194" s="119" t="s">
        <v>149</v>
      </c>
      <c r="F194" s="120" t="s">
        <v>157</v>
      </c>
      <c r="G194" s="129" t="s">
        <v>440</v>
      </c>
      <c r="H194" s="45"/>
      <c r="I194" s="147"/>
      <c r="J194" s="148"/>
      <c r="K194" s="148"/>
      <c r="L194" s="27" t="s">
        <v>182</v>
      </c>
      <c r="M194" s="28"/>
      <c r="N194" s="197">
        <f>O194+P194</f>
        <v>0</v>
      </c>
      <c r="O194" s="197">
        <f>SUM(O195:O197)</f>
        <v>0</v>
      </c>
      <c r="P194" s="197">
        <f>SUM(P195:P197)</f>
        <v>0</v>
      </c>
      <c r="Q194" s="161"/>
      <c r="R194" s="161"/>
      <c r="S194" s="438"/>
      <c r="T194" s="161"/>
      <c r="U194" s="161"/>
      <c r="V194" s="161"/>
    </row>
    <row r="195" spans="1:22" ht="16.8">
      <c r="A195" s="122" t="str">
        <f t="shared" si="23"/>
        <v>71040505064861</v>
      </c>
      <c r="B195" s="124" t="s">
        <v>439</v>
      </c>
      <c r="C195" s="117" t="s">
        <v>155</v>
      </c>
      <c r="D195" s="118" t="s">
        <v>149</v>
      </c>
      <c r="E195" s="119" t="s">
        <v>149</v>
      </c>
      <c r="F195" s="120" t="s">
        <v>157</v>
      </c>
      <c r="G195" s="121">
        <v>4861</v>
      </c>
      <c r="H195" s="25"/>
      <c r="I195" s="25"/>
      <c r="J195" s="26"/>
      <c r="K195" s="26"/>
      <c r="L195" s="32" t="s">
        <v>134</v>
      </c>
      <c r="M195" s="48">
        <v>4861</v>
      </c>
      <c r="N195" s="183">
        <f t="shared" si="26"/>
        <v>0</v>
      </c>
      <c r="O195" s="399"/>
      <c r="P195" s="399"/>
      <c r="Q195" s="161"/>
      <c r="R195" s="161"/>
      <c r="S195" s="438"/>
      <c r="T195" s="161"/>
      <c r="U195" s="161"/>
      <c r="V195" s="161"/>
    </row>
    <row r="196" spans="1:22" s="115" customFormat="1" ht="16.2">
      <c r="A196" s="122" t="str">
        <f t="shared" si="23"/>
        <v>71040505070000</v>
      </c>
      <c r="B196" s="124" t="s">
        <v>439</v>
      </c>
      <c r="C196" s="117" t="s">
        <v>155</v>
      </c>
      <c r="D196" s="118" t="s">
        <v>149</v>
      </c>
      <c r="E196" s="119" t="s">
        <v>149</v>
      </c>
      <c r="F196" s="120" t="s">
        <v>183</v>
      </c>
      <c r="G196" s="129" t="s">
        <v>440</v>
      </c>
      <c r="H196" s="25"/>
      <c r="I196" s="25"/>
      <c r="J196" s="26"/>
      <c r="K196" s="26"/>
      <c r="L196" s="32" t="s">
        <v>174</v>
      </c>
      <c r="M196" s="48">
        <v>5113</v>
      </c>
      <c r="N196" s="183">
        <f t="shared" si="26"/>
        <v>0</v>
      </c>
      <c r="O196" s="183"/>
      <c r="P196" s="183"/>
      <c r="Q196" s="161"/>
      <c r="R196" s="161"/>
      <c r="S196" s="438"/>
      <c r="T196" s="161"/>
      <c r="U196" s="161"/>
      <c r="V196" s="161"/>
    </row>
    <row r="197" spans="1:22" s="115" customFormat="1" ht="16.2">
      <c r="A197" s="122"/>
      <c r="B197" s="124"/>
      <c r="C197" s="117"/>
      <c r="D197" s="118"/>
      <c r="E197" s="119"/>
      <c r="F197" s="120"/>
      <c r="G197" s="129"/>
      <c r="H197" s="25"/>
      <c r="I197" s="25"/>
      <c r="J197" s="26"/>
      <c r="K197" s="26"/>
      <c r="L197" s="30" t="s">
        <v>268</v>
      </c>
      <c r="M197" s="44">
        <v>5129</v>
      </c>
      <c r="N197" s="183">
        <f t="shared" si="26"/>
        <v>0</v>
      </c>
      <c r="O197" s="183"/>
      <c r="P197" s="183"/>
      <c r="Q197" s="161"/>
      <c r="R197" s="161"/>
      <c r="S197" s="438"/>
      <c r="T197" s="161"/>
      <c r="U197" s="161"/>
      <c r="V197" s="161"/>
    </row>
    <row r="198" spans="1:22" ht="49.2" customHeight="1">
      <c r="A198" s="122" t="str">
        <f t="shared" si="23"/>
        <v>71040505074861</v>
      </c>
      <c r="B198" s="124" t="s">
        <v>439</v>
      </c>
      <c r="C198" s="117" t="s">
        <v>155</v>
      </c>
      <c r="D198" s="118" t="s">
        <v>149</v>
      </c>
      <c r="E198" s="119" t="s">
        <v>149</v>
      </c>
      <c r="F198" s="120" t="s">
        <v>183</v>
      </c>
      <c r="G198" s="121">
        <v>4861</v>
      </c>
      <c r="H198" s="45"/>
      <c r="I198" s="147"/>
      <c r="J198" s="148"/>
      <c r="K198" s="148"/>
      <c r="L198" s="27" t="s">
        <v>870</v>
      </c>
      <c r="M198" s="28"/>
      <c r="N198" s="197">
        <f>O198+P198</f>
        <v>0</v>
      </c>
      <c r="O198" s="197">
        <f>SUM(O199:O199)</f>
        <v>0</v>
      </c>
      <c r="P198" s="197">
        <f>SUM(P199:P199)</f>
        <v>0</v>
      </c>
      <c r="Q198" s="161"/>
      <c r="R198" s="161"/>
      <c r="S198" s="438"/>
      <c r="T198" s="161"/>
      <c r="U198" s="161"/>
      <c r="V198" s="161"/>
    </row>
    <row r="199" spans="1:22" s="115" customFormat="1" ht="30" customHeight="1">
      <c r="A199" s="122" t="str">
        <f t="shared" si="23"/>
        <v>71040505080000</v>
      </c>
      <c r="B199" s="124" t="s">
        <v>439</v>
      </c>
      <c r="C199" s="117" t="s">
        <v>155</v>
      </c>
      <c r="D199" s="118" t="s">
        <v>149</v>
      </c>
      <c r="E199" s="119" t="s">
        <v>149</v>
      </c>
      <c r="F199" s="120" t="s">
        <v>185</v>
      </c>
      <c r="G199" s="129" t="s">
        <v>440</v>
      </c>
      <c r="H199" s="17"/>
      <c r="I199" s="25"/>
      <c r="J199" s="26"/>
      <c r="K199" s="26"/>
      <c r="L199" s="30" t="s">
        <v>348</v>
      </c>
      <c r="M199" s="13">
        <v>4729</v>
      </c>
      <c r="N199" s="183">
        <f t="shared" si="26"/>
        <v>0</v>
      </c>
      <c r="O199" s="183"/>
      <c r="P199" s="183"/>
      <c r="Q199" s="161"/>
      <c r="R199" s="161"/>
      <c r="S199" s="438"/>
      <c r="T199" s="161"/>
      <c r="U199" s="161"/>
      <c r="V199" s="161"/>
    </row>
    <row r="200" spans="1:22" ht="27.6">
      <c r="A200" s="122" t="str">
        <f t="shared" si="23"/>
        <v>71040505094861</v>
      </c>
      <c r="B200" s="124" t="s">
        <v>439</v>
      </c>
      <c r="C200" s="117" t="s">
        <v>155</v>
      </c>
      <c r="D200" s="118" t="s">
        <v>149</v>
      </c>
      <c r="E200" s="119" t="s">
        <v>149</v>
      </c>
      <c r="F200" s="120" t="s">
        <v>187</v>
      </c>
      <c r="G200" s="121">
        <v>4861</v>
      </c>
      <c r="H200" s="45"/>
      <c r="I200" s="147"/>
      <c r="J200" s="148"/>
      <c r="K200" s="148"/>
      <c r="L200" s="27" t="s">
        <v>186</v>
      </c>
      <c r="M200" s="28"/>
      <c r="N200" s="197">
        <f>O200+P200</f>
        <v>0</v>
      </c>
      <c r="O200" s="197">
        <f>SUM(O201:O205)</f>
        <v>0</v>
      </c>
      <c r="P200" s="197">
        <f>SUM(P201:P205)</f>
        <v>0</v>
      </c>
      <c r="Q200" s="161"/>
      <c r="R200" s="161"/>
      <c r="S200" s="438"/>
      <c r="T200" s="161"/>
      <c r="U200" s="161"/>
      <c r="V200" s="161"/>
    </row>
    <row r="201" spans="1:22" s="170" customFormat="1" ht="27" customHeight="1">
      <c r="A201" s="122" t="str">
        <f t="shared" si="23"/>
        <v>71040700000000</v>
      </c>
      <c r="B201" s="124" t="s">
        <v>439</v>
      </c>
      <c r="C201" s="117" t="s">
        <v>155</v>
      </c>
      <c r="D201" s="118" t="s">
        <v>183</v>
      </c>
      <c r="E201" s="119" t="s">
        <v>441</v>
      </c>
      <c r="F201" s="120" t="s">
        <v>441</v>
      </c>
      <c r="G201" s="129" t="s">
        <v>440</v>
      </c>
      <c r="H201" s="25"/>
      <c r="I201" s="25"/>
      <c r="J201" s="26"/>
      <c r="K201" s="26"/>
      <c r="L201" s="30" t="s">
        <v>142</v>
      </c>
      <c r="M201" s="13">
        <v>4251</v>
      </c>
      <c r="N201" s="183">
        <f t="shared" si="26"/>
        <v>0</v>
      </c>
      <c r="O201" s="399"/>
      <c r="P201" s="399"/>
      <c r="Q201" s="161"/>
      <c r="R201" s="161"/>
      <c r="S201" s="438"/>
      <c r="T201" s="161"/>
      <c r="U201" s="161"/>
      <c r="V201" s="161"/>
    </row>
    <row r="202" spans="1:22" ht="16.2">
      <c r="A202" s="122" t="str">
        <f t="shared" si="23"/>
        <v>71040700000001</v>
      </c>
      <c r="B202" s="124" t="s">
        <v>439</v>
      </c>
      <c r="C202" s="117" t="s">
        <v>155</v>
      </c>
      <c r="D202" s="118" t="s">
        <v>183</v>
      </c>
      <c r="E202" s="119" t="s">
        <v>441</v>
      </c>
      <c r="F202" s="120" t="s">
        <v>441</v>
      </c>
      <c r="G202" s="129" t="s">
        <v>96</v>
      </c>
      <c r="H202" s="25"/>
      <c r="I202" s="25"/>
      <c r="J202" s="26"/>
      <c r="K202" s="26"/>
      <c r="L202" s="30" t="s">
        <v>348</v>
      </c>
      <c r="M202" s="13">
        <v>4729</v>
      </c>
      <c r="N202" s="183">
        <f t="shared" si="26"/>
        <v>0</v>
      </c>
      <c r="O202" s="183"/>
      <c r="P202" s="183">
        <v>0</v>
      </c>
      <c r="Q202" s="161"/>
      <c r="R202" s="161"/>
      <c r="S202" s="438"/>
      <c r="T202" s="161"/>
      <c r="U202" s="161"/>
      <c r="V202" s="161"/>
    </row>
    <row r="203" spans="1:22" s="156" customFormat="1" ht="16.2">
      <c r="A203" s="122" t="str">
        <f t="shared" si="23"/>
        <v>71040703000000</v>
      </c>
      <c r="B203" s="124" t="s">
        <v>439</v>
      </c>
      <c r="C203" s="117" t="s">
        <v>155</v>
      </c>
      <c r="D203" s="118" t="s">
        <v>183</v>
      </c>
      <c r="E203" s="119" t="s">
        <v>442</v>
      </c>
      <c r="F203" s="120" t="s">
        <v>441</v>
      </c>
      <c r="G203" s="129" t="s">
        <v>440</v>
      </c>
      <c r="H203" s="25"/>
      <c r="I203" s="25"/>
      <c r="J203" s="26"/>
      <c r="K203" s="26"/>
      <c r="L203" s="30" t="s">
        <v>173</v>
      </c>
      <c r="M203" s="31">
        <v>5112</v>
      </c>
      <c r="N203" s="183">
        <f t="shared" si="26"/>
        <v>0</v>
      </c>
      <c r="O203" s="183"/>
      <c r="P203" s="183"/>
      <c r="Q203" s="161"/>
      <c r="R203" s="161"/>
      <c r="S203" s="438"/>
      <c r="T203" s="161"/>
      <c r="U203" s="161"/>
      <c r="V203" s="161"/>
    </row>
    <row r="204" spans="1:22" ht="16.2">
      <c r="A204" s="122" t="str">
        <f t="shared" si="23"/>
        <v>71040703000001</v>
      </c>
      <c r="B204" s="124" t="s">
        <v>439</v>
      </c>
      <c r="C204" s="117" t="s">
        <v>155</v>
      </c>
      <c r="D204" s="118" t="s">
        <v>183</v>
      </c>
      <c r="E204" s="119" t="s">
        <v>442</v>
      </c>
      <c r="F204" s="120" t="s">
        <v>441</v>
      </c>
      <c r="G204" s="129" t="s">
        <v>96</v>
      </c>
      <c r="H204" s="25"/>
      <c r="I204" s="25"/>
      <c r="J204" s="26"/>
      <c r="K204" s="26"/>
      <c r="L204" s="32" t="s">
        <v>174</v>
      </c>
      <c r="M204" s="48">
        <v>5113</v>
      </c>
      <c r="N204" s="183">
        <f t="shared" si="26"/>
        <v>0</v>
      </c>
      <c r="O204" s="183"/>
      <c r="P204" s="183"/>
      <c r="Q204" s="161"/>
      <c r="R204" s="161"/>
      <c r="S204" s="438"/>
      <c r="T204" s="161"/>
      <c r="U204" s="161"/>
      <c r="V204" s="161"/>
    </row>
    <row r="205" spans="1:22" ht="16.2">
      <c r="B205" s="124"/>
      <c r="G205" s="129"/>
      <c r="H205" s="25"/>
      <c r="I205" s="25"/>
      <c r="J205" s="26"/>
      <c r="K205" s="26"/>
      <c r="L205" s="30" t="s">
        <v>268</v>
      </c>
      <c r="M205" s="44">
        <v>5129</v>
      </c>
      <c r="N205" s="183">
        <f t="shared" ref="N205" si="28">O205+P205</f>
        <v>0</v>
      </c>
      <c r="O205" s="183"/>
      <c r="P205" s="183"/>
      <c r="Q205" s="161"/>
      <c r="R205" s="161"/>
      <c r="S205" s="438"/>
      <c r="T205" s="161"/>
      <c r="U205" s="161"/>
      <c r="V205" s="161"/>
    </row>
    <row r="206" spans="1:22" s="115" customFormat="1" ht="16.5" customHeight="1">
      <c r="A206" s="122" t="str">
        <f t="shared" si="23"/>
        <v>71040703010000</v>
      </c>
      <c r="B206" s="124" t="s">
        <v>439</v>
      </c>
      <c r="C206" s="117" t="s">
        <v>155</v>
      </c>
      <c r="D206" s="118" t="s">
        <v>183</v>
      </c>
      <c r="E206" s="119" t="s">
        <v>442</v>
      </c>
      <c r="F206" s="120" t="s">
        <v>106</v>
      </c>
      <c r="G206" s="129" t="s">
        <v>440</v>
      </c>
      <c r="H206" s="45"/>
      <c r="I206" s="147"/>
      <c r="J206" s="148"/>
      <c r="K206" s="148"/>
      <c r="L206" s="27" t="s">
        <v>188</v>
      </c>
      <c r="M206" s="28"/>
      <c r="N206" s="197">
        <f>O206+P206</f>
        <v>0</v>
      </c>
      <c r="O206" s="197">
        <f>SUM(O209:O212)</f>
        <v>0</v>
      </c>
      <c r="P206" s="197">
        <f>SUM(P209:P212)</f>
        <v>0</v>
      </c>
      <c r="Q206" s="161"/>
      <c r="R206" s="161"/>
      <c r="S206" s="438"/>
      <c r="T206" s="161"/>
      <c r="U206" s="161"/>
      <c r="V206" s="161"/>
    </row>
    <row r="207" spans="1:22" s="170" customFormat="1" ht="16.2">
      <c r="A207" s="122" t="str">
        <f t="shared" ref="A207" si="29">CONCATENATE(B207,C207,D207,E207,F207,G207)</f>
        <v>71020500000000</v>
      </c>
      <c r="B207" s="124" t="s">
        <v>439</v>
      </c>
      <c r="C207" s="117" t="s">
        <v>140</v>
      </c>
      <c r="D207" s="118" t="s">
        <v>149</v>
      </c>
      <c r="E207" s="119" t="s">
        <v>441</v>
      </c>
      <c r="F207" s="120" t="s">
        <v>441</v>
      </c>
      <c r="G207" s="129" t="s">
        <v>440</v>
      </c>
      <c r="H207" s="17"/>
      <c r="I207" s="25"/>
      <c r="J207" s="26"/>
      <c r="K207" s="26"/>
      <c r="L207" s="30" t="s">
        <v>871</v>
      </c>
      <c r="M207" s="13">
        <v>4212</v>
      </c>
      <c r="N207" s="183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3"/>
      <c r="P207" s="183"/>
      <c r="Q207" s="161"/>
      <c r="R207" s="161"/>
      <c r="S207" s="438"/>
      <c r="T207" s="161"/>
      <c r="U207" s="161"/>
      <c r="V207" s="161"/>
    </row>
    <row r="208" spans="1:22" s="170" customFormat="1" ht="16.2">
      <c r="A208" s="122" t="str">
        <f t="shared" si="23"/>
        <v>71020500000000</v>
      </c>
      <c r="B208" s="124" t="s">
        <v>439</v>
      </c>
      <c r="C208" s="117" t="s">
        <v>140</v>
      </c>
      <c r="D208" s="118" t="s">
        <v>149</v>
      </c>
      <c r="E208" s="119" t="s">
        <v>441</v>
      </c>
      <c r="F208" s="120" t="s">
        <v>441</v>
      </c>
      <c r="G208" s="129" t="s">
        <v>440</v>
      </c>
      <c r="H208" s="17"/>
      <c r="I208" s="25"/>
      <c r="J208" s="26"/>
      <c r="K208" s="26"/>
      <c r="L208" s="30" t="s">
        <v>116</v>
      </c>
      <c r="M208" s="13">
        <v>4214</v>
      </c>
      <c r="N208" s="183">
        <f t="shared" ref="N208" si="30">O208+P208</f>
        <v>0</v>
      </c>
      <c r="O208" s="183"/>
      <c r="P208" s="183"/>
      <c r="Q208" s="161"/>
      <c r="R208" s="161"/>
      <c r="S208" s="438"/>
      <c r="T208" s="161"/>
      <c r="U208" s="161"/>
      <c r="V208" s="161"/>
    </row>
    <row r="209" spans="1:22" ht="16.2">
      <c r="A209" s="122" t="str">
        <f>CONCATENATE(B209,C209,D209,E209,F209,G209)</f>
        <v>71040703014639</v>
      </c>
      <c r="B209" s="124" t="s">
        <v>439</v>
      </c>
      <c r="C209" s="117" t="s">
        <v>155</v>
      </c>
      <c r="D209" s="118" t="s">
        <v>183</v>
      </c>
      <c r="E209" s="119" t="s">
        <v>442</v>
      </c>
      <c r="F209" s="120" t="s">
        <v>106</v>
      </c>
      <c r="G209" s="121">
        <v>4639</v>
      </c>
      <c r="H209" s="25"/>
      <c r="I209" s="25"/>
      <c r="J209" s="26"/>
      <c r="K209" s="26"/>
      <c r="L209" s="32" t="s">
        <v>125</v>
      </c>
      <c r="M209" s="33">
        <v>4239</v>
      </c>
      <c r="N209" s="183">
        <f t="shared" si="26"/>
        <v>0</v>
      </c>
      <c r="O209" s="183"/>
      <c r="P209" s="183"/>
      <c r="Q209" s="161"/>
      <c r="R209" s="161"/>
      <c r="S209" s="438"/>
      <c r="T209" s="161"/>
      <c r="U209" s="161"/>
      <c r="V209" s="161"/>
    </row>
    <row r="210" spans="1:22" s="170" customFormat="1" ht="26.4">
      <c r="A210" s="122" t="str">
        <f t="shared" si="23"/>
        <v>71040900000000</v>
      </c>
      <c r="B210" s="124" t="s">
        <v>439</v>
      </c>
      <c r="C210" s="117" t="s">
        <v>155</v>
      </c>
      <c r="D210" s="118" t="s">
        <v>187</v>
      </c>
      <c r="E210" s="119" t="s">
        <v>441</v>
      </c>
      <c r="F210" s="120" t="s">
        <v>441</v>
      </c>
      <c r="G210" s="129" t="s">
        <v>440</v>
      </c>
      <c r="H210" s="25"/>
      <c r="I210" s="25"/>
      <c r="J210" s="26"/>
      <c r="K210" s="26"/>
      <c r="L210" s="29" t="s">
        <v>142</v>
      </c>
      <c r="M210" s="12">
        <v>4251</v>
      </c>
      <c r="N210" s="183">
        <f t="shared" si="26"/>
        <v>0</v>
      </c>
      <c r="O210" s="183"/>
      <c r="P210" s="183"/>
      <c r="Q210" s="161"/>
      <c r="R210" s="161"/>
      <c r="S210" s="438"/>
      <c r="T210" s="161"/>
      <c r="U210" s="161"/>
      <c r="V210" s="161"/>
    </row>
    <row r="211" spans="1:22" ht="16.2">
      <c r="A211" s="122" t="str">
        <f t="shared" si="23"/>
        <v>71040900000001</v>
      </c>
      <c r="B211" s="124" t="s">
        <v>439</v>
      </c>
      <c r="C211" s="117" t="s">
        <v>155</v>
      </c>
      <c r="D211" s="118" t="s">
        <v>187</v>
      </c>
      <c r="E211" s="119" t="s">
        <v>441</v>
      </c>
      <c r="F211" s="120" t="s">
        <v>441</v>
      </c>
      <c r="G211" s="129" t="s">
        <v>96</v>
      </c>
      <c r="H211" s="25"/>
      <c r="I211" s="25"/>
      <c r="J211" s="26"/>
      <c r="K211" s="26"/>
      <c r="L211" s="30" t="s">
        <v>167</v>
      </c>
      <c r="M211" s="31">
        <v>4639</v>
      </c>
      <c r="N211" s="183">
        <f t="shared" si="26"/>
        <v>0</v>
      </c>
      <c r="O211" s="183"/>
      <c r="P211" s="183"/>
      <c r="Q211" s="161"/>
      <c r="R211" s="161"/>
      <c r="S211" s="438"/>
      <c r="T211" s="161"/>
      <c r="U211" s="161"/>
      <c r="V211" s="161"/>
    </row>
    <row r="212" spans="1:22" s="156" customFormat="1" ht="16.2">
      <c r="A212" s="122" t="str">
        <f t="shared" si="23"/>
        <v>71040901000000</v>
      </c>
      <c r="B212" s="124" t="s">
        <v>439</v>
      </c>
      <c r="C212" s="117" t="s">
        <v>155</v>
      </c>
      <c r="D212" s="118" t="s">
        <v>187</v>
      </c>
      <c r="E212" s="119" t="s">
        <v>106</v>
      </c>
      <c r="F212" s="120" t="s">
        <v>441</v>
      </c>
      <c r="G212" s="129" t="s">
        <v>440</v>
      </c>
      <c r="H212" s="25"/>
      <c r="I212" s="25"/>
      <c r="J212" s="26"/>
      <c r="K212" s="26"/>
      <c r="L212" s="32" t="s">
        <v>174</v>
      </c>
      <c r="M212" s="48">
        <v>5113</v>
      </c>
      <c r="N212" s="183">
        <f t="shared" si="26"/>
        <v>0</v>
      </c>
      <c r="O212" s="183">
        <v>0</v>
      </c>
      <c r="P212" s="183"/>
      <c r="Q212" s="161"/>
      <c r="R212" s="161"/>
      <c r="S212" s="438"/>
      <c r="T212" s="161"/>
      <c r="U212" s="161"/>
      <c r="V212" s="161"/>
    </row>
    <row r="213" spans="1:22" ht="16.2">
      <c r="A213" s="122" t="str">
        <f t="shared" si="23"/>
        <v>71040901000001</v>
      </c>
      <c r="B213" s="124" t="s">
        <v>439</v>
      </c>
      <c r="C213" s="117" t="s">
        <v>155</v>
      </c>
      <c r="D213" s="118" t="s">
        <v>187</v>
      </c>
      <c r="E213" s="119" t="s">
        <v>106</v>
      </c>
      <c r="F213" s="120" t="s">
        <v>441</v>
      </c>
      <c r="G213" s="129" t="s">
        <v>96</v>
      </c>
      <c r="H213" s="45"/>
      <c r="I213" s="147"/>
      <c r="J213" s="148"/>
      <c r="K213" s="148"/>
      <c r="L213" s="27" t="s">
        <v>190</v>
      </c>
      <c r="M213" s="28"/>
      <c r="N213" s="197">
        <f>O213+P213</f>
        <v>0</v>
      </c>
      <c r="O213" s="197">
        <f>SUM(O214:O216)</f>
        <v>0</v>
      </c>
      <c r="P213" s="197">
        <f>SUM(P214:P216)</f>
        <v>0</v>
      </c>
      <c r="Q213" s="161"/>
      <c r="R213" s="161"/>
      <c r="S213" s="438"/>
      <c r="T213" s="161"/>
      <c r="U213" s="161"/>
      <c r="V213" s="161"/>
    </row>
    <row r="214" spans="1:22" s="115" customFormat="1" ht="27" customHeight="1">
      <c r="A214" s="122" t="str">
        <f t="shared" si="23"/>
        <v>71040901010000</v>
      </c>
      <c r="B214" s="124" t="s">
        <v>439</v>
      </c>
      <c r="C214" s="117" t="s">
        <v>155</v>
      </c>
      <c r="D214" s="118" t="s">
        <v>187</v>
      </c>
      <c r="E214" s="119" t="s">
        <v>106</v>
      </c>
      <c r="F214" s="120" t="s">
        <v>106</v>
      </c>
      <c r="G214" s="129" t="s">
        <v>440</v>
      </c>
      <c r="H214" s="17"/>
      <c r="I214" s="400"/>
      <c r="J214" s="401"/>
      <c r="K214" s="401"/>
      <c r="L214" s="30" t="s">
        <v>873</v>
      </c>
      <c r="M214" s="48">
        <v>4511</v>
      </c>
      <c r="N214" s="183">
        <f t="shared" si="26"/>
        <v>0</v>
      </c>
      <c r="O214" s="399"/>
      <c r="P214" s="399"/>
      <c r="Q214" s="161"/>
      <c r="R214" s="161"/>
      <c r="S214" s="438"/>
      <c r="T214" s="161"/>
      <c r="U214" s="161"/>
      <c r="V214" s="161"/>
    </row>
    <row r="215" spans="1:22" s="115" customFormat="1" ht="27" customHeight="1">
      <c r="A215" s="122"/>
      <c r="B215" s="124"/>
      <c r="C215" s="117"/>
      <c r="D215" s="118"/>
      <c r="E215" s="119"/>
      <c r="F215" s="120"/>
      <c r="G215" s="129"/>
      <c r="H215" s="17"/>
      <c r="I215" s="400"/>
      <c r="J215" s="401"/>
      <c r="K215" s="401"/>
      <c r="L215" s="30" t="s">
        <v>911</v>
      </c>
      <c r="M215" s="48" t="s">
        <v>912</v>
      </c>
      <c r="N215" s="183">
        <f t="shared" si="26"/>
        <v>0</v>
      </c>
      <c r="O215" s="399"/>
      <c r="P215" s="399"/>
      <c r="Q215" s="161"/>
      <c r="R215" s="161"/>
      <c r="S215" s="438"/>
      <c r="T215" s="161"/>
      <c r="U215" s="161"/>
      <c r="V215" s="161"/>
    </row>
    <row r="216" spans="1:22" ht="16.8">
      <c r="A216" s="122" t="str">
        <f t="shared" si="23"/>
        <v>71040901015221</v>
      </c>
      <c r="B216" s="124" t="s">
        <v>439</v>
      </c>
      <c r="C216" s="117" t="s">
        <v>155</v>
      </c>
      <c r="D216" s="118" t="s">
        <v>187</v>
      </c>
      <c r="E216" s="119" t="s">
        <v>106</v>
      </c>
      <c r="F216" s="120" t="s">
        <v>106</v>
      </c>
      <c r="G216" s="121">
        <v>5221</v>
      </c>
      <c r="H216" s="25"/>
      <c r="I216" s="25"/>
      <c r="J216" s="26"/>
      <c r="K216" s="26"/>
      <c r="L216" s="32" t="s">
        <v>134</v>
      </c>
      <c r="M216" s="48">
        <v>4861</v>
      </c>
      <c r="N216" s="183">
        <f t="shared" si="26"/>
        <v>0</v>
      </c>
      <c r="O216" s="399"/>
      <c r="P216" s="399"/>
      <c r="Q216" s="161"/>
      <c r="R216" s="161"/>
      <c r="S216" s="438"/>
      <c r="T216" s="161"/>
      <c r="U216" s="161"/>
      <c r="V216" s="161"/>
    </row>
    <row r="217" spans="1:22" s="115" customFormat="1" ht="16.2">
      <c r="A217" s="122" t="str">
        <f t="shared" si="23"/>
        <v>71040901020000</v>
      </c>
      <c r="B217" s="124" t="s">
        <v>439</v>
      </c>
      <c r="C217" s="117" t="s">
        <v>155</v>
      </c>
      <c r="D217" s="118" t="s">
        <v>187</v>
      </c>
      <c r="E217" s="119" t="s">
        <v>106</v>
      </c>
      <c r="F217" s="120" t="s">
        <v>140</v>
      </c>
      <c r="G217" s="129" t="s">
        <v>440</v>
      </c>
      <c r="H217" s="45"/>
      <c r="I217" s="147"/>
      <c r="J217" s="148"/>
      <c r="K217" s="148"/>
      <c r="L217" s="27" t="s">
        <v>191</v>
      </c>
      <c r="M217" s="28"/>
      <c r="N217" s="197">
        <f>O217+P217</f>
        <v>0</v>
      </c>
      <c r="O217" s="197">
        <f>SUM(O218:O219)</f>
        <v>0</v>
      </c>
      <c r="P217" s="197">
        <f>SUM(P218:P219)</f>
        <v>0</v>
      </c>
      <c r="Q217" s="161"/>
      <c r="R217" s="161"/>
      <c r="S217" s="438"/>
      <c r="T217" s="161"/>
      <c r="U217" s="161"/>
      <c r="V217" s="161"/>
    </row>
    <row r="218" spans="1:22" ht="26.4">
      <c r="A218" s="122" t="str">
        <f t="shared" si="23"/>
        <v>71040901024637</v>
      </c>
      <c r="B218" s="124" t="s">
        <v>439</v>
      </c>
      <c r="C218" s="117" t="s">
        <v>155</v>
      </c>
      <c r="D218" s="118" t="s">
        <v>187</v>
      </c>
      <c r="E218" s="119" t="s">
        <v>106</v>
      </c>
      <c r="F218" s="120" t="s">
        <v>140</v>
      </c>
      <c r="G218" s="121">
        <v>4637</v>
      </c>
      <c r="H218" s="25"/>
      <c r="I218" s="25"/>
      <c r="J218" s="26"/>
      <c r="K218" s="26"/>
      <c r="L218" s="30" t="s">
        <v>142</v>
      </c>
      <c r="M218" s="13">
        <v>4251</v>
      </c>
      <c r="N218" s="183">
        <f t="shared" si="26"/>
        <v>0</v>
      </c>
      <c r="O218" s="183"/>
      <c r="P218" s="183"/>
      <c r="Q218" s="161"/>
      <c r="R218" s="161"/>
      <c r="S218" s="438"/>
      <c r="T218" s="161"/>
      <c r="U218" s="161"/>
      <c r="V218" s="161"/>
    </row>
    <row r="219" spans="1:22" s="115" customFormat="1" ht="16.2">
      <c r="A219" s="122" t="str">
        <f t="shared" si="23"/>
        <v>71040901030000</v>
      </c>
      <c r="B219" s="124" t="s">
        <v>439</v>
      </c>
      <c r="C219" s="117" t="s">
        <v>155</v>
      </c>
      <c r="D219" s="118" t="s">
        <v>187</v>
      </c>
      <c r="E219" s="119" t="s">
        <v>106</v>
      </c>
      <c r="F219" s="120" t="s">
        <v>442</v>
      </c>
      <c r="G219" s="129" t="s">
        <v>440</v>
      </c>
      <c r="H219" s="25"/>
      <c r="I219" s="25"/>
      <c r="J219" s="26"/>
      <c r="K219" s="26"/>
      <c r="L219" s="30" t="s">
        <v>173</v>
      </c>
      <c r="M219" s="31">
        <v>5112</v>
      </c>
      <c r="N219" s="183">
        <f t="shared" si="26"/>
        <v>0</v>
      </c>
      <c r="O219" s="183"/>
      <c r="P219" s="183"/>
      <c r="Q219" s="161"/>
      <c r="R219" s="161"/>
      <c r="S219" s="438"/>
      <c r="T219" s="161"/>
      <c r="U219" s="161"/>
      <c r="V219" s="161"/>
    </row>
    <row r="220" spans="1:22" ht="54" customHeight="1">
      <c r="A220" s="122" t="str">
        <f t="shared" si="23"/>
        <v>71040901034511</v>
      </c>
      <c r="B220" s="124" t="s">
        <v>439</v>
      </c>
      <c r="C220" s="117" t="s">
        <v>155</v>
      </c>
      <c r="D220" s="118" t="s">
        <v>187</v>
      </c>
      <c r="E220" s="119" t="s">
        <v>106</v>
      </c>
      <c r="F220" s="120" t="s">
        <v>442</v>
      </c>
      <c r="G220" s="121">
        <v>4511</v>
      </c>
      <c r="H220" s="45"/>
      <c r="I220" s="147"/>
      <c r="J220" s="148"/>
      <c r="K220" s="148"/>
      <c r="L220" s="457" t="s">
        <v>874</v>
      </c>
      <c r="M220" s="28"/>
      <c r="N220" s="197">
        <f>O220+P220</f>
        <v>0</v>
      </c>
      <c r="O220" s="197">
        <f>SUM(O221:O223)</f>
        <v>0</v>
      </c>
      <c r="P220" s="197">
        <f>SUM(P221:P223)</f>
        <v>0</v>
      </c>
      <c r="Q220" s="161"/>
      <c r="R220" s="161"/>
      <c r="S220" s="438"/>
      <c r="T220" s="161"/>
      <c r="U220" s="161"/>
      <c r="V220" s="161"/>
    </row>
    <row r="221" spans="1:22" s="115" customFormat="1" ht="16.2">
      <c r="A221" s="122" t="str">
        <f t="shared" ref="A221:A315" si="31">CONCATENATE(B221,C221,D221,E221,F221,G221)</f>
        <v>71040901040000</v>
      </c>
      <c r="B221" s="124" t="s">
        <v>439</v>
      </c>
      <c r="C221" s="117" t="s">
        <v>155</v>
      </c>
      <c r="D221" s="118" t="s">
        <v>187</v>
      </c>
      <c r="E221" s="119" t="s">
        <v>106</v>
      </c>
      <c r="F221" s="120" t="s">
        <v>155</v>
      </c>
      <c r="G221" s="129" t="s">
        <v>440</v>
      </c>
      <c r="H221" s="25"/>
      <c r="I221" s="25"/>
      <c r="J221" s="26"/>
      <c r="K221" s="26"/>
      <c r="L221" s="32" t="s">
        <v>134</v>
      </c>
      <c r="M221" s="48">
        <v>4861</v>
      </c>
      <c r="N221" s="183">
        <f t="shared" si="26"/>
        <v>0</v>
      </c>
      <c r="O221" s="402"/>
      <c r="P221" s="402">
        <v>0</v>
      </c>
      <c r="Q221" s="161"/>
      <c r="R221" s="161"/>
      <c r="S221" s="438"/>
      <c r="T221" s="161"/>
      <c r="U221" s="161"/>
      <c r="V221" s="161"/>
    </row>
    <row r="222" spans="1:22" ht="16.2">
      <c r="A222" s="122" t="str">
        <f t="shared" si="31"/>
        <v>71040901044639</v>
      </c>
      <c r="B222" s="124" t="s">
        <v>439</v>
      </c>
      <c r="C222" s="117" t="s">
        <v>155</v>
      </c>
      <c r="D222" s="118" t="s">
        <v>187</v>
      </c>
      <c r="E222" s="119" t="s">
        <v>106</v>
      </c>
      <c r="F222" s="120" t="s">
        <v>155</v>
      </c>
      <c r="G222" s="121">
        <v>4639</v>
      </c>
      <c r="H222" s="25"/>
      <c r="I222" s="25"/>
      <c r="J222" s="26"/>
      <c r="K222" s="26"/>
      <c r="L222" s="29" t="s">
        <v>755</v>
      </c>
      <c r="M222" s="12" t="s">
        <v>580</v>
      </c>
      <c r="N222" s="183">
        <f t="shared" si="26"/>
        <v>0</v>
      </c>
      <c r="O222" s="183"/>
      <c r="P222" s="183"/>
      <c r="Q222" s="161"/>
      <c r="R222" s="161"/>
      <c r="S222" s="438"/>
      <c r="T222" s="161"/>
      <c r="U222" s="161"/>
      <c r="V222" s="161"/>
    </row>
    <row r="223" spans="1:22" ht="16.2">
      <c r="A223" s="122" t="str">
        <f t="shared" si="31"/>
        <v>71040901044819</v>
      </c>
      <c r="B223" s="124" t="s">
        <v>439</v>
      </c>
      <c r="C223" s="117" t="s">
        <v>155</v>
      </c>
      <c r="D223" s="118" t="s">
        <v>187</v>
      </c>
      <c r="E223" s="119" t="s">
        <v>106</v>
      </c>
      <c r="F223" s="120" t="s">
        <v>155</v>
      </c>
      <c r="G223" s="121">
        <v>4819</v>
      </c>
      <c r="H223" s="25"/>
      <c r="I223" s="25"/>
      <c r="J223" s="26"/>
      <c r="K223" s="26"/>
      <c r="L223" s="29" t="s">
        <v>138</v>
      </c>
      <c r="M223" s="12" t="s">
        <v>756</v>
      </c>
      <c r="N223" s="183">
        <f t="shared" si="26"/>
        <v>0</v>
      </c>
      <c r="O223" s="183"/>
      <c r="P223" s="183"/>
      <c r="Q223" s="161"/>
      <c r="R223" s="161"/>
      <c r="S223" s="438"/>
      <c r="T223" s="161"/>
      <c r="U223" s="161"/>
      <c r="V223" s="161"/>
    </row>
    <row r="224" spans="1:22" s="115" customFormat="1" ht="26.25" customHeight="1">
      <c r="A224" s="122" t="str">
        <f t="shared" si="31"/>
        <v>71040901050000</v>
      </c>
      <c r="B224" s="124" t="s">
        <v>439</v>
      </c>
      <c r="C224" s="117" t="s">
        <v>155</v>
      </c>
      <c r="D224" s="118" t="s">
        <v>187</v>
      </c>
      <c r="E224" s="119" t="s">
        <v>106</v>
      </c>
      <c r="F224" s="120" t="s">
        <v>149</v>
      </c>
      <c r="G224" s="129" t="s">
        <v>440</v>
      </c>
      <c r="H224" s="45"/>
      <c r="I224" s="147"/>
      <c r="J224" s="148"/>
      <c r="K224" s="148"/>
      <c r="L224" s="27" t="s">
        <v>193</v>
      </c>
      <c r="M224" s="28"/>
      <c r="N224" s="197">
        <f>O224+P224</f>
        <v>0</v>
      </c>
      <c r="O224" s="197">
        <f>SUM(O225:O230)</f>
        <v>0</v>
      </c>
      <c r="P224" s="197">
        <f>SUM(P225:P230)</f>
        <v>0</v>
      </c>
      <c r="Q224" s="161"/>
      <c r="R224" s="161"/>
      <c r="S224" s="438"/>
      <c r="T224" s="161"/>
      <c r="U224" s="161"/>
      <c r="V224" s="161"/>
    </row>
    <row r="225" spans="1:22" ht="16.8">
      <c r="A225" s="122" t="str">
        <f t="shared" si="31"/>
        <v>71040901058111</v>
      </c>
      <c r="B225" s="124" t="s">
        <v>439</v>
      </c>
      <c r="C225" s="117" t="s">
        <v>155</v>
      </c>
      <c r="D225" s="118" t="s">
        <v>187</v>
      </c>
      <c r="E225" s="119" t="s">
        <v>106</v>
      </c>
      <c r="F225" s="120" t="s">
        <v>149</v>
      </c>
      <c r="G225" s="121">
        <v>8111</v>
      </c>
      <c r="H225" s="25"/>
      <c r="I225" s="25"/>
      <c r="J225" s="26"/>
      <c r="K225" s="26"/>
      <c r="L225" s="29" t="s">
        <v>114</v>
      </c>
      <c r="M225" s="33">
        <v>4212</v>
      </c>
      <c r="N225" s="183">
        <f t="shared" si="26"/>
        <v>0</v>
      </c>
      <c r="O225" s="399"/>
      <c r="P225" s="399"/>
      <c r="Q225" s="161"/>
      <c r="R225" s="161"/>
      <c r="S225" s="438"/>
      <c r="T225" s="161"/>
      <c r="U225" s="161"/>
      <c r="V225" s="161"/>
    </row>
    <row r="226" spans="1:22" ht="16.8">
      <c r="A226" s="122" t="str">
        <f t="shared" si="31"/>
        <v>71040901058411</v>
      </c>
      <c r="B226" s="124" t="s">
        <v>439</v>
      </c>
      <c r="C226" s="117" t="s">
        <v>155</v>
      </c>
      <c r="D226" s="118" t="s">
        <v>187</v>
      </c>
      <c r="E226" s="119" t="s">
        <v>106</v>
      </c>
      <c r="F226" s="120" t="s">
        <v>149</v>
      </c>
      <c r="G226" s="121">
        <v>8411</v>
      </c>
      <c r="H226" s="25"/>
      <c r="I226" s="25"/>
      <c r="J226" s="26"/>
      <c r="K226" s="26"/>
      <c r="L226" s="32" t="s">
        <v>125</v>
      </c>
      <c r="M226" s="33">
        <v>4239</v>
      </c>
      <c r="N226" s="183">
        <f t="shared" si="26"/>
        <v>0</v>
      </c>
      <c r="O226" s="403"/>
      <c r="P226" s="403"/>
      <c r="Q226" s="161"/>
      <c r="R226" s="161"/>
      <c r="S226" s="438"/>
      <c r="T226" s="161"/>
      <c r="U226" s="161"/>
      <c r="V226" s="161"/>
    </row>
    <row r="227" spans="1:22" s="115" customFormat="1" ht="26.4">
      <c r="A227" s="122" t="str">
        <f t="shared" si="31"/>
        <v>71040901060000</v>
      </c>
      <c r="B227" s="124" t="s">
        <v>439</v>
      </c>
      <c r="C227" s="117" t="s">
        <v>155</v>
      </c>
      <c r="D227" s="118" t="s">
        <v>187</v>
      </c>
      <c r="E227" s="119" t="s">
        <v>106</v>
      </c>
      <c r="F227" s="120" t="s">
        <v>157</v>
      </c>
      <c r="G227" s="129" t="s">
        <v>440</v>
      </c>
      <c r="H227" s="25"/>
      <c r="I227" s="25"/>
      <c r="J227" s="26"/>
      <c r="K227" s="26"/>
      <c r="L227" s="29" t="s">
        <v>142</v>
      </c>
      <c r="M227" s="12">
        <v>4251</v>
      </c>
      <c r="N227" s="183">
        <f t="shared" si="26"/>
        <v>0</v>
      </c>
      <c r="O227" s="183"/>
      <c r="P227" s="183"/>
      <c r="Q227" s="161"/>
      <c r="R227" s="161"/>
      <c r="S227" s="438"/>
      <c r="T227" s="161"/>
      <c r="U227" s="161"/>
      <c r="V227" s="161"/>
    </row>
    <row r="228" spans="1:22" ht="16.2">
      <c r="A228" s="122" t="str">
        <f t="shared" si="31"/>
        <v>71040901064819</v>
      </c>
      <c r="B228" s="124" t="s">
        <v>439</v>
      </c>
      <c r="C228" s="117" t="s">
        <v>155</v>
      </c>
      <c r="D228" s="118" t="s">
        <v>187</v>
      </c>
      <c r="E228" s="119" t="s">
        <v>106</v>
      </c>
      <c r="F228" s="120" t="s">
        <v>157</v>
      </c>
      <c r="G228" s="121">
        <v>4819</v>
      </c>
      <c r="H228" s="25"/>
      <c r="I228" s="25"/>
      <c r="J228" s="26"/>
      <c r="K228" s="26"/>
      <c r="L228" s="32" t="s">
        <v>134</v>
      </c>
      <c r="M228" s="48">
        <v>4861</v>
      </c>
      <c r="N228" s="183">
        <f t="shared" si="26"/>
        <v>0</v>
      </c>
      <c r="O228" s="404"/>
      <c r="P228" s="404"/>
      <c r="Q228" s="161"/>
      <c r="R228" s="161"/>
      <c r="S228" s="438"/>
      <c r="T228" s="161"/>
      <c r="U228" s="161"/>
      <c r="V228" s="161"/>
    </row>
    <row r="229" spans="1:22" ht="16.2">
      <c r="A229" s="122" t="str">
        <f>CONCATENATE(B229,C229,D229,E229,F229,G229)</f>
        <v>71040901064861</v>
      </c>
      <c r="B229" s="124" t="s">
        <v>439</v>
      </c>
      <c r="C229" s="117" t="s">
        <v>155</v>
      </c>
      <c r="D229" s="118" t="s">
        <v>187</v>
      </c>
      <c r="E229" s="119" t="s">
        <v>106</v>
      </c>
      <c r="F229" s="120" t="s">
        <v>157</v>
      </c>
      <c r="G229" s="121">
        <v>4861</v>
      </c>
      <c r="H229" s="25"/>
      <c r="I229" s="25"/>
      <c r="J229" s="26"/>
      <c r="K229" s="26"/>
      <c r="L229" s="29" t="s">
        <v>137</v>
      </c>
      <c r="M229" s="12">
        <v>5129</v>
      </c>
      <c r="N229" s="183">
        <f t="shared" si="26"/>
        <v>0</v>
      </c>
      <c r="O229" s="183">
        <v>0</v>
      </c>
      <c r="P229" s="183"/>
      <c r="Q229" s="161"/>
      <c r="R229" s="161"/>
      <c r="S229" s="438"/>
      <c r="T229" s="161"/>
      <c r="U229" s="161"/>
      <c r="V229" s="161"/>
    </row>
    <row r="230" spans="1:22" s="115" customFormat="1" ht="16.2">
      <c r="A230" s="122" t="str">
        <f t="shared" si="31"/>
        <v>71040901070000</v>
      </c>
      <c r="B230" s="124" t="s">
        <v>439</v>
      </c>
      <c r="C230" s="117" t="s">
        <v>155</v>
      </c>
      <c r="D230" s="118" t="s">
        <v>187</v>
      </c>
      <c r="E230" s="119" t="s">
        <v>106</v>
      </c>
      <c r="F230" s="120" t="s">
        <v>183</v>
      </c>
      <c r="G230" s="129" t="s">
        <v>440</v>
      </c>
      <c r="H230" s="25"/>
      <c r="I230" s="25"/>
      <c r="J230" s="26"/>
      <c r="K230" s="26"/>
      <c r="L230" s="32" t="s">
        <v>194</v>
      </c>
      <c r="M230" s="48">
        <v>5221</v>
      </c>
      <c r="N230" s="183">
        <f t="shared" si="26"/>
        <v>0</v>
      </c>
      <c r="O230" s="183"/>
      <c r="P230" s="183"/>
      <c r="Q230" s="161"/>
      <c r="R230" s="161"/>
      <c r="S230" s="438"/>
      <c r="T230" s="161"/>
      <c r="U230" s="161"/>
      <c r="V230" s="161"/>
    </row>
    <row r="231" spans="1:22" ht="55.2">
      <c r="A231" s="122" t="str">
        <f t="shared" si="31"/>
        <v>71040901074239</v>
      </c>
      <c r="B231" s="124" t="s">
        <v>439</v>
      </c>
      <c r="C231" s="117" t="s">
        <v>155</v>
      </c>
      <c r="D231" s="118" t="s">
        <v>187</v>
      </c>
      <c r="E231" s="119" t="s">
        <v>106</v>
      </c>
      <c r="F231" s="120" t="s">
        <v>183</v>
      </c>
      <c r="G231" s="121">
        <v>4239</v>
      </c>
      <c r="H231" s="45"/>
      <c r="I231" s="147"/>
      <c r="J231" s="148"/>
      <c r="K231" s="148"/>
      <c r="L231" s="27" t="s">
        <v>757</v>
      </c>
      <c r="M231" s="28"/>
      <c r="N231" s="197">
        <f>O231+P231</f>
        <v>0</v>
      </c>
      <c r="O231" s="197">
        <f>SUM(O232:O233)</f>
        <v>0</v>
      </c>
      <c r="P231" s="197">
        <f>SUM(P232:P233)</f>
        <v>0</v>
      </c>
      <c r="Q231" s="161"/>
      <c r="R231" s="161"/>
      <c r="S231" s="438"/>
      <c r="T231" s="161"/>
      <c r="U231" s="161"/>
      <c r="V231" s="161"/>
    </row>
    <row r="232" spans="1:22" ht="16.8">
      <c r="A232" s="122" t="str">
        <f t="shared" ref="A232" si="32">CONCATENATE(B232,C232,D232,E232,F232,G232)</f>
        <v>71040901058111</v>
      </c>
      <c r="B232" s="124" t="s">
        <v>439</v>
      </c>
      <c r="C232" s="117" t="s">
        <v>155</v>
      </c>
      <c r="D232" s="118" t="s">
        <v>187</v>
      </c>
      <c r="E232" s="119" t="s">
        <v>106</v>
      </c>
      <c r="F232" s="120" t="s">
        <v>149</v>
      </c>
      <c r="G232" s="121">
        <v>8111</v>
      </c>
      <c r="H232" s="25"/>
      <c r="I232" s="25"/>
      <c r="J232" s="26"/>
      <c r="K232" s="26"/>
      <c r="L232" s="29" t="s">
        <v>114</v>
      </c>
      <c r="M232" s="33">
        <v>4212</v>
      </c>
      <c r="N232" s="183">
        <f t="shared" ref="N232" si="33">O232+P232</f>
        <v>0</v>
      </c>
      <c r="O232" s="399"/>
      <c r="P232" s="399"/>
      <c r="Q232" s="161"/>
      <c r="R232" s="161"/>
      <c r="S232" s="438"/>
      <c r="T232" s="161"/>
      <c r="U232" s="161"/>
      <c r="V232" s="161"/>
    </row>
    <row r="233" spans="1:22" s="115" customFormat="1" ht="16.2">
      <c r="A233" s="122" t="str">
        <f t="shared" si="31"/>
        <v>71040901080000</v>
      </c>
      <c r="B233" s="124" t="s">
        <v>439</v>
      </c>
      <c r="C233" s="117" t="s">
        <v>155</v>
      </c>
      <c r="D233" s="118" t="s">
        <v>187</v>
      </c>
      <c r="E233" s="119" t="s">
        <v>106</v>
      </c>
      <c r="F233" s="120" t="s">
        <v>185</v>
      </c>
      <c r="G233" s="129" t="s">
        <v>440</v>
      </c>
      <c r="H233" s="25"/>
      <c r="I233" s="25"/>
      <c r="J233" s="26"/>
      <c r="K233" s="26"/>
      <c r="L233" s="32" t="s">
        <v>134</v>
      </c>
      <c r="M233" s="12">
        <v>4861</v>
      </c>
      <c r="N233" s="183">
        <f t="shared" si="26"/>
        <v>0</v>
      </c>
      <c r="O233" s="402"/>
      <c r="P233" s="402"/>
      <c r="Q233" s="161"/>
      <c r="R233" s="161"/>
      <c r="S233" s="438"/>
      <c r="T233" s="161"/>
      <c r="U233" s="161"/>
      <c r="V233" s="161"/>
    </row>
    <row r="234" spans="1:22" ht="27.6">
      <c r="A234" s="122" t="str">
        <f t="shared" si="31"/>
        <v>71040901084234</v>
      </c>
      <c r="B234" s="124" t="s">
        <v>439</v>
      </c>
      <c r="C234" s="117" t="s">
        <v>155</v>
      </c>
      <c r="D234" s="118" t="s">
        <v>187</v>
      </c>
      <c r="E234" s="119" t="s">
        <v>106</v>
      </c>
      <c r="F234" s="120" t="s">
        <v>185</v>
      </c>
      <c r="G234" s="121">
        <v>4234</v>
      </c>
      <c r="H234" s="146"/>
      <c r="I234" s="147"/>
      <c r="J234" s="148"/>
      <c r="K234" s="148"/>
      <c r="L234" s="460" t="s">
        <v>875</v>
      </c>
      <c r="M234" s="28"/>
      <c r="N234" s="197">
        <f>O234+P234</f>
        <v>0</v>
      </c>
      <c r="O234" s="197">
        <f>SUM(O235)</f>
        <v>0</v>
      </c>
      <c r="P234" s="197">
        <f>SUM(P235)</f>
        <v>0</v>
      </c>
      <c r="Q234" s="161"/>
      <c r="R234" s="161"/>
      <c r="S234" s="438"/>
      <c r="T234" s="161"/>
      <c r="U234" s="161"/>
      <c r="V234" s="161"/>
    </row>
    <row r="235" spans="1:22" ht="26.4">
      <c r="A235" s="122" t="str">
        <f t="shared" si="31"/>
        <v>71040901084511</v>
      </c>
      <c r="B235" s="124" t="s">
        <v>439</v>
      </c>
      <c r="C235" s="117" t="s">
        <v>155</v>
      </c>
      <c r="D235" s="118" t="s">
        <v>187</v>
      </c>
      <c r="E235" s="119" t="s">
        <v>106</v>
      </c>
      <c r="F235" s="120" t="s">
        <v>185</v>
      </c>
      <c r="G235" s="121">
        <v>4511</v>
      </c>
      <c r="H235" s="25"/>
      <c r="I235" s="25"/>
      <c r="J235" s="26"/>
      <c r="K235" s="26"/>
      <c r="L235" s="32" t="s">
        <v>131</v>
      </c>
      <c r="M235" s="48">
        <v>4511</v>
      </c>
      <c r="N235" s="183">
        <f t="shared" si="26"/>
        <v>0</v>
      </c>
      <c r="O235" s="402"/>
      <c r="P235" s="402">
        <v>0</v>
      </c>
      <c r="Q235" s="161"/>
      <c r="R235" s="161"/>
      <c r="S235" s="438"/>
      <c r="T235" s="161"/>
      <c r="U235" s="161"/>
      <c r="V235" s="161"/>
    </row>
    <row r="236" spans="1:22" ht="27.6">
      <c r="B236" s="124"/>
      <c r="H236" s="45"/>
      <c r="I236" s="147"/>
      <c r="J236" s="148"/>
      <c r="K236" s="148"/>
      <c r="L236" s="27" t="s">
        <v>876</v>
      </c>
      <c r="M236" s="28"/>
      <c r="N236" s="197">
        <f>O236+P236</f>
        <v>0</v>
      </c>
      <c r="O236" s="197">
        <f>SUM(O237)</f>
        <v>0</v>
      </c>
      <c r="P236" s="197">
        <f>SUM(P237)</f>
        <v>0</v>
      </c>
      <c r="Q236" s="161"/>
      <c r="R236" s="161"/>
      <c r="S236" s="438"/>
      <c r="T236" s="161"/>
      <c r="U236" s="161"/>
      <c r="V236" s="161"/>
    </row>
    <row r="237" spans="1:22" s="182" customFormat="1" ht="26.4">
      <c r="A237" s="122" t="str">
        <f t="shared" ref="A237" si="34">CONCATENATE(B237,C237,D237,E237,F237,G237)</f>
        <v>71050000000000</v>
      </c>
      <c r="B237" s="124" t="s">
        <v>439</v>
      </c>
      <c r="C237" s="117" t="s">
        <v>149</v>
      </c>
      <c r="D237" s="118" t="s">
        <v>441</v>
      </c>
      <c r="E237" s="119" t="s">
        <v>441</v>
      </c>
      <c r="F237" s="120" t="s">
        <v>441</v>
      </c>
      <c r="G237" s="129" t="s">
        <v>440</v>
      </c>
      <c r="H237" s="25"/>
      <c r="I237" s="25"/>
      <c r="J237" s="26"/>
      <c r="K237" s="26"/>
      <c r="L237" s="29" t="s">
        <v>131</v>
      </c>
      <c r="M237" s="12">
        <v>4511</v>
      </c>
      <c r="N237" s="183">
        <f t="shared" ref="N237" si="35">O237+P237</f>
        <v>0</v>
      </c>
      <c r="O237" s="406"/>
      <c r="P237" s="406"/>
      <c r="Q237" s="161"/>
      <c r="R237" s="161"/>
      <c r="S237" s="438"/>
      <c r="T237" s="161"/>
      <c r="U237" s="161"/>
      <c r="V237" s="161"/>
    </row>
    <row r="238" spans="1:22" ht="24.75" customHeight="1">
      <c r="B238" s="124"/>
      <c r="H238" s="146"/>
      <c r="I238" s="147"/>
      <c r="J238" s="148"/>
      <c r="K238" s="148"/>
      <c r="L238" s="440" t="s">
        <v>877</v>
      </c>
      <c r="M238" s="28"/>
      <c r="N238" s="197">
        <f>O238+P238</f>
        <v>0</v>
      </c>
      <c r="O238" s="197">
        <f>SUM(O239:O243)</f>
        <v>0</v>
      </c>
      <c r="P238" s="197">
        <f>SUM(P239:P243)</f>
        <v>0</v>
      </c>
      <c r="Q238" s="161"/>
      <c r="R238" s="161"/>
      <c r="S238" s="438"/>
      <c r="T238" s="161"/>
      <c r="U238" s="161"/>
      <c r="V238" s="161"/>
    </row>
    <row r="239" spans="1:22" ht="26.4">
      <c r="B239" s="124"/>
      <c r="G239" s="129"/>
      <c r="H239" s="25"/>
      <c r="I239" s="25"/>
      <c r="J239" s="26"/>
      <c r="K239" s="26"/>
      <c r="L239" s="30" t="s">
        <v>911</v>
      </c>
      <c r="M239" s="48" t="s">
        <v>912</v>
      </c>
      <c r="N239" s="183">
        <f>O239+P239</f>
        <v>0</v>
      </c>
      <c r="O239" s="399"/>
      <c r="P239" s="399"/>
      <c r="Q239" s="161"/>
      <c r="R239" s="161"/>
      <c r="S239" s="438"/>
      <c r="T239" s="161"/>
      <c r="U239" s="161"/>
      <c r="V239" s="161"/>
    </row>
    <row r="240" spans="1:22" ht="16.2">
      <c r="B240" s="124"/>
      <c r="H240" s="25"/>
      <c r="I240" s="25"/>
      <c r="J240" s="26"/>
      <c r="K240" s="26"/>
      <c r="L240" s="29" t="s">
        <v>790</v>
      </c>
      <c r="M240" s="12" t="s">
        <v>789</v>
      </c>
      <c r="N240" s="183">
        <f t="shared" si="26"/>
        <v>0</v>
      </c>
      <c r="O240" s="405">
        <v>0</v>
      </c>
      <c r="P240" s="405">
        <v>0</v>
      </c>
      <c r="Q240" s="161"/>
      <c r="R240" s="161"/>
      <c r="S240" s="438"/>
      <c r="T240" s="161"/>
      <c r="U240" s="161"/>
      <c r="V240" s="161"/>
    </row>
    <row r="241" spans="1:22" ht="16.2">
      <c r="B241" s="124"/>
      <c r="H241" s="25"/>
      <c r="I241" s="25"/>
      <c r="J241" s="26"/>
      <c r="K241" s="26"/>
      <c r="L241" s="30" t="s">
        <v>173</v>
      </c>
      <c r="M241" s="31">
        <v>5112</v>
      </c>
      <c r="N241" s="183">
        <f t="shared" ref="N241" si="36">O241+P241</f>
        <v>0</v>
      </c>
      <c r="O241" s="405">
        <v>0</v>
      </c>
      <c r="P241" s="405"/>
      <c r="Q241" s="161"/>
      <c r="R241" s="161"/>
      <c r="S241" s="438"/>
      <c r="T241" s="161"/>
      <c r="U241" s="161"/>
      <c r="V241" s="161"/>
    </row>
    <row r="242" spans="1:22" ht="16.2">
      <c r="B242" s="124"/>
      <c r="H242" s="25"/>
      <c r="I242" s="25"/>
      <c r="J242" s="26"/>
      <c r="K242" s="26"/>
      <c r="L242" s="417" t="s">
        <v>174</v>
      </c>
      <c r="M242" s="418">
        <v>5113</v>
      </c>
      <c r="N242" s="183">
        <f t="shared" si="26"/>
        <v>0</v>
      </c>
      <c r="O242" s="405">
        <v>0</v>
      </c>
      <c r="P242" s="405"/>
      <c r="Q242" s="161"/>
      <c r="R242" s="161"/>
      <c r="S242" s="438"/>
      <c r="T242" s="161"/>
      <c r="U242" s="161"/>
      <c r="V242" s="161"/>
    </row>
    <row r="243" spans="1:22" ht="16.2">
      <c r="B243" s="124"/>
      <c r="H243" s="25"/>
      <c r="I243" s="25"/>
      <c r="J243" s="26"/>
      <c r="K243" s="26"/>
      <c r="L243" s="29" t="s">
        <v>135</v>
      </c>
      <c r="M243" s="12">
        <v>5121</v>
      </c>
      <c r="N243" s="183">
        <f t="shared" si="26"/>
        <v>0</v>
      </c>
      <c r="O243" s="405">
        <v>0</v>
      </c>
      <c r="P243" s="405"/>
      <c r="Q243" s="161"/>
      <c r="R243" s="161"/>
      <c r="S243" s="438"/>
      <c r="T243" s="161"/>
      <c r="U243" s="161"/>
      <c r="V243" s="161"/>
    </row>
    <row r="244" spans="1:22" ht="20.399999999999999" customHeight="1">
      <c r="B244" s="124"/>
      <c r="H244" s="146"/>
      <c r="I244" s="147"/>
      <c r="J244" s="148"/>
      <c r="K244" s="148"/>
      <c r="L244" s="440" t="s">
        <v>909</v>
      </c>
      <c r="M244" s="28"/>
      <c r="N244" s="197">
        <f>O244+P244</f>
        <v>0</v>
      </c>
      <c r="O244" s="197">
        <f>SUM(O245)</f>
        <v>0</v>
      </c>
      <c r="P244" s="197">
        <f>SUM(P245)</f>
        <v>0</v>
      </c>
      <c r="Q244" s="161"/>
      <c r="R244" s="161"/>
      <c r="S244" s="438"/>
      <c r="T244" s="161"/>
      <c r="U244" s="161"/>
      <c r="V244" s="161"/>
    </row>
    <row r="245" spans="1:22" ht="16.2">
      <c r="B245" s="124"/>
      <c r="H245" s="25"/>
      <c r="I245" s="25"/>
      <c r="J245" s="26"/>
      <c r="K245" s="26"/>
      <c r="L245" s="30" t="s">
        <v>173</v>
      </c>
      <c r="M245" s="31">
        <v>5112</v>
      </c>
      <c r="N245" s="183">
        <f t="shared" ref="N245" si="37">O245+P245</f>
        <v>0</v>
      </c>
      <c r="O245" s="405">
        <v>0</v>
      </c>
      <c r="P245" s="405"/>
      <c r="Q245" s="161"/>
      <c r="R245" s="161"/>
      <c r="S245" s="438"/>
      <c r="T245" s="161"/>
      <c r="U245" s="161"/>
      <c r="V245" s="161"/>
    </row>
    <row r="246" spans="1:22" ht="16.2">
      <c r="A246" s="122" t="str">
        <f t="shared" si="31"/>
        <v>71040901114512</v>
      </c>
      <c r="B246" s="124" t="s">
        <v>439</v>
      </c>
      <c r="C246" s="117" t="s">
        <v>155</v>
      </c>
      <c r="D246" s="118" t="s">
        <v>187</v>
      </c>
      <c r="E246" s="119" t="s">
        <v>106</v>
      </c>
      <c r="F246" s="120" t="s">
        <v>104</v>
      </c>
      <c r="G246" s="121" t="s">
        <v>229</v>
      </c>
      <c r="H246" s="151">
        <v>2455</v>
      </c>
      <c r="I246" s="152" t="s">
        <v>155</v>
      </c>
      <c r="J246" s="153">
        <v>5</v>
      </c>
      <c r="K246" s="153">
        <v>5</v>
      </c>
      <c r="L246" s="154" t="s">
        <v>199</v>
      </c>
      <c r="M246" s="155"/>
      <c r="N246" s="192">
        <f>+N248+N251+N253+N255+N258</f>
        <v>0</v>
      </c>
      <c r="O246" s="192">
        <f t="shared" ref="O246:P246" si="38">+O248+O251+O253+O255+O258</f>
        <v>0</v>
      </c>
      <c r="P246" s="192">
        <f t="shared" si="38"/>
        <v>0</v>
      </c>
      <c r="Q246" s="161"/>
      <c r="R246" s="161"/>
      <c r="S246" s="438"/>
      <c r="T246" s="161"/>
      <c r="U246" s="161"/>
      <c r="V246" s="161"/>
    </row>
    <row r="247" spans="1:22" ht="16.2">
      <c r="B247" s="124"/>
      <c r="H247" s="25"/>
      <c r="I247" s="25"/>
      <c r="J247" s="26"/>
      <c r="K247" s="26"/>
      <c r="L247" s="30" t="s">
        <v>108</v>
      </c>
      <c r="M247" s="31"/>
      <c r="N247" s="190"/>
      <c r="O247" s="190"/>
      <c r="P247" s="190"/>
      <c r="Q247" s="161"/>
      <c r="R247" s="161"/>
      <c r="S247" s="438"/>
      <c r="T247" s="161"/>
      <c r="U247" s="161"/>
      <c r="V247" s="161"/>
    </row>
    <row r="248" spans="1:22" ht="16.2">
      <c r="B248" s="124"/>
      <c r="H248" s="45"/>
      <c r="I248" s="147"/>
      <c r="J248" s="148"/>
      <c r="K248" s="148"/>
      <c r="L248" s="27" t="s">
        <v>200</v>
      </c>
      <c r="M248" s="28"/>
      <c r="N248" s="197">
        <f>O248+P248</f>
        <v>0</v>
      </c>
      <c r="O248" s="197">
        <f>SUM(O249:O250)</f>
        <v>0</v>
      </c>
      <c r="P248" s="197">
        <f>SUM(P249:P250)</f>
        <v>0</v>
      </c>
      <c r="Q248" s="161"/>
      <c r="R248" s="161"/>
      <c r="S248" s="438"/>
      <c r="T248" s="161"/>
      <c r="U248" s="161"/>
      <c r="V248" s="161"/>
    </row>
    <row r="249" spans="1:22" ht="16.2">
      <c r="B249" s="124"/>
      <c r="H249" s="17"/>
      <c r="I249" s="25"/>
      <c r="J249" s="26"/>
      <c r="K249" s="26"/>
      <c r="L249" s="29" t="s">
        <v>126</v>
      </c>
      <c r="M249" s="12">
        <v>4241</v>
      </c>
      <c r="N249" s="183">
        <f t="shared" ref="N249:N259" si="39">O249+P249</f>
        <v>0</v>
      </c>
      <c r="O249" s="183"/>
      <c r="P249" s="183"/>
      <c r="Q249" s="161"/>
      <c r="R249" s="161"/>
      <c r="S249" s="438"/>
      <c r="T249" s="161"/>
      <c r="U249" s="161"/>
      <c r="V249" s="161"/>
    </row>
    <row r="250" spans="1:22" ht="16.8">
      <c r="B250" s="124"/>
      <c r="H250" s="17"/>
      <c r="I250" s="25"/>
      <c r="J250" s="26"/>
      <c r="K250" s="26"/>
      <c r="L250" s="30" t="s">
        <v>137</v>
      </c>
      <c r="M250" s="13">
        <v>5129</v>
      </c>
      <c r="N250" s="183">
        <f t="shared" si="39"/>
        <v>0</v>
      </c>
      <c r="O250" s="398"/>
      <c r="P250" s="398"/>
      <c r="Q250" s="161"/>
      <c r="R250" s="161"/>
      <c r="S250" s="438"/>
      <c r="T250" s="161"/>
      <c r="U250" s="161"/>
      <c r="V250" s="161"/>
    </row>
    <row r="251" spans="1:22" ht="27.6">
      <c r="B251" s="124"/>
      <c r="H251" s="45"/>
      <c r="I251" s="147"/>
      <c r="J251" s="148"/>
      <c r="K251" s="148"/>
      <c r="L251" s="27" t="s">
        <v>201</v>
      </c>
      <c r="M251" s="28"/>
      <c r="N251" s="197">
        <f>O251+P251</f>
        <v>0</v>
      </c>
      <c r="O251" s="197">
        <f>SUM(O252)</f>
        <v>0</v>
      </c>
      <c r="P251" s="197">
        <f>SUM(P252)</f>
        <v>0</v>
      </c>
      <c r="Q251" s="161"/>
      <c r="R251" s="161"/>
      <c r="S251" s="438"/>
      <c r="T251" s="161"/>
      <c r="U251" s="161"/>
      <c r="V251" s="161"/>
    </row>
    <row r="252" spans="1:22" ht="26.4">
      <c r="B252" s="124"/>
      <c r="H252" s="25"/>
      <c r="I252" s="25"/>
      <c r="J252" s="26"/>
      <c r="K252" s="26"/>
      <c r="L252" s="29" t="s">
        <v>131</v>
      </c>
      <c r="M252" s="12">
        <v>4511</v>
      </c>
      <c r="N252" s="183">
        <f t="shared" si="39"/>
        <v>0</v>
      </c>
      <c r="O252" s="402"/>
      <c r="P252" s="402"/>
      <c r="Q252" s="161"/>
      <c r="R252" s="161"/>
      <c r="S252" s="438"/>
      <c r="T252" s="161"/>
      <c r="U252" s="161"/>
      <c r="V252" s="161"/>
    </row>
    <row r="253" spans="1:22" ht="49.2" customHeight="1">
      <c r="A253" s="122" t="str">
        <f t="shared" si="31"/>
        <v>71050100000001</v>
      </c>
      <c r="B253" s="124" t="s">
        <v>439</v>
      </c>
      <c r="C253" s="117" t="s">
        <v>149</v>
      </c>
      <c r="D253" s="118" t="s">
        <v>106</v>
      </c>
      <c r="E253" s="119" t="s">
        <v>441</v>
      </c>
      <c r="F253" s="120" t="s">
        <v>441</v>
      </c>
      <c r="G253" s="129" t="s">
        <v>96</v>
      </c>
      <c r="H253" s="45"/>
      <c r="I253" s="147"/>
      <c r="J253" s="148"/>
      <c r="K253" s="148"/>
      <c r="L253" s="27" t="s">
        <v>878</v>
      </c>
      <c r="M253" s="28"/>
      <c r="N253" s="197">
        <f>O253+P253</f>
        <v>0</v>
      </c>
      <c r="O253" s="197">
        <f>SUM(O254)</f>
        <v>0</v>
      </c>
      <c r="P253" s="197">
        <f>SUM(P254)</f>
        <v>0</v>
      </c>
      <c r="Q253" s="161"/>
      <c r="R253" s="161"/>
      <c r="S253" s="438"/>
      <c r="T253" s="161"/>
      <c r="U253" s="161"/>
      <c r="V253" s="161"/>
    </row>
    <row r="254" spans="1:22" s="156" customFormat="1" ht="24" customHeight="1">
      <c r="A254" s="122" t="str">
        <f t="shared" si="31"/>
        <v>71050101000000</v>
      </c>
      <c r="B254" s="124" t="s">
        <v>439</v>
      </c>
      <c r="C254" s="117" t="s">
        <v>149</v>
      </c>
      <c r="D254" s="118" t="s">
        <v>106</v>
      </c>
      <c r="E254" s="119" t="s">
        <v>106</v>
      </c>
      <c r="F254" s="120" t="s">
        <v>441</v>
      </c>
      <c r="G254" s="129" t="s">
        <v>440</v>
      </c>
      <c r="H254" s="25"/>
      <c r="I254" s="25"/>
      <c r="J254" s="26"/>
      <c r="K254" s="26"/>
      <c r="L254" s="32" t="s">
        <v>134</v>
      </c>
      <c r="M254" s="48">
        <v>4861</v>
      </c>
      <c r="N254" s="183">
        <f t="shared" si="39"/>
        <v>0</v>
      </c>
      <c r="O254" s="402"/>
      <c r="P254" s="402"/>
      <c r="Q254" s="161"/>
      <c r="R254" s="161"/>
      <c r="S254" s="438"/>
      <c r="T254" s="161"/>
      <c r="U254" s="161"/>
      <c r="V254" s="161"/>
    </row>
    <row r="255" spans="1:22" ht="27.6">
      <c r="A255" s="122" t="str">
        <f t="shared" si="31"/>
        <v>71050101000001</v>
      </c>
      <c r="B255" s="124" t="s">
        <v>439</v>
      </c>
      <c r="C255" s="117" t="s">
        <v>149</v>
      </c>
      <c r="D255" s="118" t="s">
        <v>106</v>
      </c>
      <c r="E255" s="119" t="s">
        <v>106</v>
      </c>
      <c r="F255" s="120" t="s">
        <v>441</v>
      </c>
      <c r="G255" s="129" t="s">
        <v>96</v>
      </c>
      <c r="H255" s="407"/>
      <c r="I255" s="408"/>
      <c r="J255" s="409"/>
      <c r="K255" s="409"/>
      <c r="L255" s="459" t="s">
        <v>879</v>
      </c>
      <c r="M255" s="410"/>
      <c r="N255" s="197">
        <f>O255+P255</f>
        <v>0</v>
      </c>
      <c r="O255" s="411">
        <f>SUM(O256:O257)</f>
        <v>0</v>
      </c>
      <c r="P255" s="411">
        <f>SUM(P256:P257)</f>
        <v>0</v>
      </c>
      <c r="Q255" s="161"/>
      <c r="R255" s="161"/>
      <c r="S255" s="438"/>
      <c r="T255" s="161"/>
      <c r="U255" s="161"/>
      <c r="V255" s="161"/>
    </row>
    <row r="256" spans="1:22" s="115" customFormat="1" ht="16.2">
      <c r="A256" s="122" t="str">
        <f t="shared" si="31"/>
        <v>71050101010000</v>
      </c>
      <c r="B256" s="124" t="s">
        <v>439</v>
      </c>
      <c r="C256" s="117" t="s">
        <v>149</v>
      </c>
      <c r="D256" s="118" t="s">
        <v>106</v>
      </c>
      <c r="E256" s="119" t="s">
        <v>106</v>
      </c>
      <c r="F256" s="120" t="s">
        <v>106</v>
      </c>
      <c r="G256" s="129" t="s">
        <v>440</v>
      </c>
      <c r="H256" s="177"/>
      <c r="I256" s="412"/>
      <c r="J256" s="413"/>
      <c r="K256" s="414"/>
      <c r="L256" s="32" t="s">
        <v>134</v>
      </c>
      <c r="M256" s="48">
        <v>4861</v>
      </c>
      <c r="N256" s="183">
        <f t="shared" si="39"/>
        <v>0</v>
      </c>
      <c r="O256" s="179"/>
      <c r="P256" s="179"/>
      <c r="Q256" s="161"/>
      <c r="R256" s="161"/>
      <c r="S256" s="438"/>
      <c r="T256" s="161"/>
      <c r="U256" s="161"/>
      <c r="V256" s="161"/>
    </row>
    <row r="257" spans="1:22" ht="16.2">
      <c r="A257" s="122" t="str">
        <f t="shared" si="31"/>
        <v>71050101014213</v>
      </c>
      <c r="B257" s="124" t="s">
        <v>439</v>
      </c>
      <c r="C257" s="117" t="s">
        <v>149</v>
      </c>
      <c r="D257" s="118" t="s">
        <v>106</v>
      </c>
      <c r="E257" s="119" t="s">
        <v>106</v>
      </c>
      <c r="F257" s="120" t="s">
        <v>106</v>
      </c>
      <c r="G257" s="121">
        <v>4213</v>
      </c>
      <c r="H257" s="415"/>
      <c r="I257" s="415"/>
      <c r="J257" s="416"/>
      <c r="K257" s="416"/>
      <c r="L257" s="417" t="s">
        <v>174</v>
      </c>
      <c r="M257" s="418">
        <v>5113</v>
      </c>
      <c r="N257" s="183">
        <f t="shared" si="39"/>
        <v>0</v>
      </c>
      <c r="O257" s="419"/>
      <c r="P257" s="419"/>
      <c r="Q257" s="161"/>
      <c r="R257" s="161"/>
      <c r="S257" s="438"/>
      <c r="T257" s="161"/>
      <c r="U257" s="161"/>
      <c r="V257" s="161"/>
    </row>
    <row r="258" spans="1:22" s="115" customFormat="1" ht="27.6">
      <c r="A258" s="122" t="str">
        <f t="shared" si="31"/>
        <v>71050101030000</v>
      </c>
      <c r="B258" s="124" t="s">
        <v>439</v>
      </c>
      <c r="C258" s="117" t="s">
        <v>149</v>
      </c>
      <c r="D258" s="118" t="s">
        <v>106</v>
      </c>
      <c r="E258" s="119" t="s">
        <v>106</v>
      </c>
      <c r="F258" s="120" t="s">
        <v>442</v>
      </c>
      <c r="G258" s="129" t="s">
        <v>440</v>
      </c>
      <c r="H258" s="45"/>
      <c r="I258" s="147"/>
      <c r="J258" s="148"/>
      <c r="K258" s="148"/>
      <c r="L258" s="27" t="s">
        <v>880</v>
      </c>
      <c r="M258" s="28"/>
      <c r="N258" s="197">
        <f>O258+P258</f>
        <v>0</v>
      </c>
      <c r="O258" s="197">
        <f>SUM(O259)</f>
        <v>0</v>
      </c>
      <c r="P258" s="197">
        <f>SUM(P259)</f>
        <v>0</v>
      </c>
      <c r="Q258" s="161"/>
      <c r="R258" s="161"/>
      <c r="S258" s="438"/>
      <c r="T258" s="161"/>
      <c r="U258" s="161"/>
      <c r="V258" s="161"/>
    </row>
    <row r="259" spans="1:22" ht="16.2">
      <c r="A259" s="122" t="str">
        <f t="shared" si="31"/>
        <v>71050101034861</v>
      </c>
      <c r="B259" s="124" t="s">
        <v>439</v>
      </c>
      <c r="C259" s="117" t="s">
        <v>149</v>
      </c>
      <c r="D259" s="118" t="s">
        <v>106</v>
      </c>
      <c r="E259" s="119" t="s">
        <v>106</v>
      </c>
      <c r="F259" s="120" t="s">
        <v>442</v>
      </c>
      <c r="G259" s="129" t="s">
        <v>84</v>
      </c>
      <c r="H259" s="25"/>
      <c r="I259" s="25"/>
      <c r="J259" s="26"/>
      <c r="K259" s="26"/>
      <c r="L259" s="32" t="s">
        <v>134</v>
      </c>
      <c r="M259" s="395">
        <v>4861</v>
      </c>
      <c r="N259" s="183">
        <f t="shared" si="39"/>
        <v>0</v>
      </c>
      <c r="O259" s="402"/>
      <c r="P259" s="402">
        <v>0</v>
      </c>
      <c r="Q259" s="161"/>
      <c r="R259" s="161"/>
      <c r="S259" s="438"/>
      <c r="T259" s="161"/>
      <c r="U259" s="161"/>
      <c r="V259" s="161"/>
    </row>
    <row r="260" spans="1:22" s="115" customFormat="1" ht="16.2">
      <c r="A260" s="122" t="str">
        <f t="shared" si="31"/>
        <v>71050101040000</v>
      </c>
      <c r="B260" s="124" t="s">
        <v>439</v>
      </c>
      <c r="C260" s="117" t="s">
        <v>149</v>
      </c>
      <c r="D260" s="118" t="s">
        <v>106</v>
      </c>
      <c r="E260" s="119" t="s">
        <v>106</v>
      </c>
      <c r="F260" s="120" t="s">
        <v>155</v>
      </c>
      <c r="G260" s="129" t="s">
        <v>440</v>
      </c>
      <c r="H260" s="165" t="s">
        <v>206</v>
      </c>
      <c r="I260" s="166" t="s">
        <v>155</v>
      </c>
      <c r="J260" s="167">
        <v>7</v>
      </c>
      <c r="K260" s="167">
        <v>0</v>
      </c>
      <c r="L260" s="168" t="s">
        <v>207</v>
      </c>
      <c r="M260" s="176"/>
      <c r="N260" s="188">
        <f>+N262</f>
        <v>0</v>
      </c>
      <c r="O260" s="188">
        <f>+O262</f>
        <v>0</v>
      </c>
      <c r="P260" s="188">
        <f>+P262</f>
        <v>0</v>
      </c>
      <c r="Q260" s="161"/>
      <c r="R260" s="161"/>
      <c r="S260" s="438"/>
      <c r="T260" s="161"/>
      <c r="U260" s="161"/>
      <c r="V260" s="161"/>
    </row>
    <row r="261" spans="1:22" ht="16.2">
      <c r="A261" s="122" t="str">
        <f t="shared" si="31"/>
        <v>71050101044861</v>
      </c>
      <c r="B261" s="124" t="s">
        <v>439</v>
      </c>
      <c r="C261" s="117" t="s">
        <v>149</v>
      </c>
      <c r="D261" s="118" t="s">
        <v>106</v>
      </c>
      <c r="E261" s="119" t="s">
        <v>106</v>
      </c>
      <c r="F261" s="120" t="s">
        <v>155</v>
      </c>
      <c r="G261" s="129">
        <v>4861</v>
      </c>
      <c r="H261" s="25"/>
      <c r="I261" s="18"/>
      <c r="J261" s="19"/>
      <c r="K261" s="19"/>
      <c r="L261" s="30" t="s">
        <v>110</v>
      </c>
      <c r="M261" s="31"/>
      <c r="N261" s="190"/>
      <c r="O261" s="190"/>
      <c r="P261" s="190"/>
      <c r="Q261" s="161"/>
      <c r="R261" s="161"/>
      <c r="S261" s="438"/>
      <c r="T261" s="161"/>
      <c r="U261" s="161"/>
      <c r="V261" s="161"/>
    </row>
    <row r="262" spans="1:22" s="115" customFormat="1" ht="16.2">
      <c r="A262" s="122" t="str">
        <f t="shared" si="31"/>
        <v>71050101050000</v>
      </c>
      <c r="B262" s="124" t="s">
        <v>439</v>
      </c>
      <c r="C262" s="117" t="s">
        <v>149</v>
      </c>
      <c r="D262" s="118" t="s">
        <v>106</v>
      </c>
      <c r="E262" s="119" t="s">
        <v>106</v>
      </c>
      <c r="F262" s="120" t="s">
        <v>149</v>
      </c>
      <c r="G262" s="129" t="s">
        <v>440</v>
      </c>
      <c r="H262" s="151" t="s">
        <v>208</v>
      </c>
      <c r="I262" s="152" t="s">
        <v>155</v>
      </c>
      <c r="J262" s="153">
        <v>7</v>
      </c>
      <c r="K262" s="153">
        <v>3</v>
      </c>
      <c r="L262" s="154" t="s">
        <v>209</v>
      </c>
      <c r="M262" s="155"/>
      <c r="N262" s="192">
        <f>+N264</f>
        <v>0</v>
      </c>
      <c r="O262" s="192">
        <f>+O264</f>
        <v>0</v>
      </c>
      <c r="P262" s="192">
        <f>+P264</f>
        <v>0</v>
      </c>
      <c r="Q262" s="161"/>
      <c r="R262" s="161"/>
      <c r="S262" s="438"/>
      <c r="T262" s="161"/>
      <c r="U262" s="161"/>
      <c r="V262" s="161"/>
    </row>
    <row r="263" spans="1:22" ht="16.2">
      <c r="A263" s="122" t="str">
        <f t="shared" si="31"/>
        <v>71050101054861</v>
      </c>
      <c r="B263" s="124" t="s">
        <v>439</v>
      </c>
      <c r="C263" s="117" t="s">
        <v>149</v>
      </c>
      <c r="D263" s="118" t="s">
        <v>106</v>
      </c>
      <c r="E263" s="119" t="s">
        <v>106</v>
      </c>
      <c r="F263" s="120" t="s">
        <v>149</v>
      </c>
      <c r="G263" s="129">
        <v>4861</v>
      </c>
      <c r="H263" s="25"/>
      <c r="I263" s="25"/>
      <c r="J263" s="26"/>
      <c r="K263" s="26"/>
      <c r="L263" s="30" t="s">
        <v>108</v>
      </c>
      <c r="M263" s="31"/>
      <c r="N263" s="190"/>
      <c r="O263" s="190"/>
      <c r="P263" s="190"/>
      <c r="Q263" s="161"/>
      <c r="R263" s="161"/>
      <c r="S263" s="438"/>
      <c r="T263" s="161"/>
      <c r="U263" s="161"/>
      <c r="V263" s="161"/>
    </row>
    <row r="264" spans="1:22" s="115" customFormat="1" ht="16.2">
      <c r="A264" s="122" t="str">
        <f t="shared" si="31"/>
        <v>71050101060000</v>
      </c>
      <c r="B264" s="124" t="s">
        <v>439</v>
      </c>
      <c r="C264" s="117" t="s">
        <v>149</v>
      </c>
      <c r="D264" s="118" t="s">
        <v>106</v>
      </c>
      <c r="E264" s="119" t="s">
        <v>106</v>
      </c>
      <c r="F264" s="120" t="s">
        <v>157</v>
      </c>
      <c r="G264" s="129" t="s">
        <v>440</v>
      </c>
      <c r="H264" s="45"/>
      <c r="I264" s="147"/>
      <c r="J264" s="148"/>
      <c r="K264" s="148"/>
      <c r="L264" s="27" t="s">
        <v>210</v>
      </c>
      <c r="M264" s="28"/>
      <c r="N264" s="197">
        <f>O264+P264</f>
        <v>0</v>
      </c>
      <c r="O264" s="197">
        <f>SUM(O265:O271)</f>
        <v>0</v>
      </c>
      <c r="P264" s="197">
        <f>SUM(P265:P271)</f>
        <v>0</v>
      </c>
      <c r="Q264" s="161"/>
      <c r="R264" s="161"/>
      <c r="S264" s="438"/>
      <c r="T264" s="161"/>
      <c r="U264" s="161"/>
      <c r="V264" s="161"/>
    </row>
    <row r="265" spans="1:22" ht="16.2">
      <c r="A265" s="122" t="str">
        <f t="shared" si="31"/>
        <v>71050101064861</v>
      </c>
      <c r="B265" s="124" t="s">
        <v>439</v>
      </c>
      <c r="C265" s="117" t="s">
        <v>149</v>
      </c>
      <c r="D265" s="118" t="s">
        <v>106</v>
      </c>
      <c r="E265" s="119" t="s">
        <v>106</v>
      </c>
      <c r="F265" s="120" t="s">
        <v>157</v>
      </c>
      <c r="G265" s="129">
        <v>4861</v>
      </c>
      <c r="H265" s="25"/>
      <c r="I265" s="25"/>
      <c r="J265" s="26"/>
      <c r="K265" s="26"/>
      <c r="L265" s="32" t="s">
        <v>122</v>
      </c>
      <c r="M265" s="48">
        <v>4234</v>
      </c>
      <c r="N265" s="183">
        <f t="shared" ref="N265:N271" si="40">O265+P265</f>
        <v>0</v>
      </c>
      <c r="O265" s="420"/>
      <c r="P265" s="420"/>
      <c r="Q265" s="161"/>
      <c r="R265" s="161"/>
      <c r="S265" s="438"/>
      <c r="T265" s="161"/>
      <c r="U265" s="161"/>
      <c r="V265" s="161"/>
    </row>
    <row r="266" spans="1:22" s="115" customFormat="1" ht="16.2">
      <c r="A266" s="122" t="str">
        <f t="shared" si="31"/>
        <v>71050101070000</v>
      </c>
      <c r="B266" s="124" t="s">
        <v>439</v>
      </c>
      <c r="C266" s="117" t="s">
        <v>149</v>
      </c>
      <c r="D266" s="118" t="s">
        <v>106</v>
      </c>
      <c r="E266" s="119" t="s">
        <v>106</v>
      </c>
      <c r="F266" s="120" t="s">
        <v>183</v>
      </c>
      <c r="G266" s="129" t="s">
        <v>440</v>
      </c>
      <c r="H266" s="25"/>
      <c r="I266" s="25"/>
      <c r="J266" s="26"/>
      <c r="K266" s="26"/>
      <c r="L266" s="32" t="s">
        <v>125</v>
      </c>
      <c r="M266" s="33">
        <v>4239</v>
      </c>
      <c r="N266" s="183">
        <f t="shared" si="40"/>
        <v>0</v>
      </c>
      <c r="O266" s="420"/>
      <c r="P266" s="420"/>
      <c r="Q266" s="161"/>
      <c r="R266" s="161"/>
      <c r="S266" s="438"/>
      <c r="T266" s="161"/>
      <c r="U266" s="161"/>
      <c r="V266" s="161"/>
    </row>
    <row r="267" spans="1:22" ht="16.2">
      <c r="A267" s="122" t="str">
        <f t="shared" si="31"/>
        <v>71050101074861</v>
      </c>
      <c r="B267" s="124" t="s">
        <v>439</v>
      </c>
      <c r="C267" s="117" t="s">
        <v>149</v>
      </c>
      <c r="D267" s="118" t="s">
        <v>106</v>
      </c>
      <c r="E267" s="119" t="s">
        <v>106</v>
      </c>
      <c r="F267" s="120" t="s">
        <v>183</v>
      </c>
      <c r="G267" s="129">
        <v>4861</v>
      </c>
      <c r="H267" s="25"/>
      <c r="I267" s="25"/>
      <c r="J267" s="26"/>
      <c r="K267" s="26"/>
      <c r="L267" s="32" t="s">
        <v>364</v>
      </c>
      <c r="M267" s="48">
        <v>4269</v>
      </c>
      <c r="N267" s="183">
        <f t="shared" si="40"/>
        <v>0</v>
      </c>
      <c r="O267" s="420"/>
      <c r="P267" s="420"/>
      <c r="Q267" s="161"/>
      <c r="R267" s="161"/>
      <c r="S267" s="438"/>
      <c r="T267" s="161"/>
      <c r="U267" s="161"/>
      <c r="V267" s="161"/>
    </row>
    <row r="268" spans="1:22" s="115" customFormat="1" ht="16.2">
      <c r="A268" s="122"/>
      <c r="B268" s="124"/>
      <c r="C268" s="117"/>
      <c r="D268" s="118"/>
      <c r="E268" s="119"/>
      <c r="F268" s="120"/>
      <c r="G268" s="129"/>
      <c r="H268" s="25"/>
      <c r="I268" s="25"/>
      <c r="J268" s="26"/>
      <c r="K268" s="26"/>
      <c r="L268" s="32" t="s">
        <v>211</v>
      </c>
      <c r="M268" s="48">
        <v>4639</v>
      </c>
      <c r="N268" s="183">
        <f t="shared" si="40"/>
        <v>0</v>
      </c>
      <c r="O268" s="183"/>
      <c r="P268" s="183"/>
      <c r="Q268" s="161"/>
      <c r="R268" s="161"/>
      <c r="S268" s="438"/>
      <c r="T268" s="161"/>
      <c r="U268" s="161"/>
      <c r="V268" s="161"/>
    </row>
    <row r="269" spans="1:22" ht="16.2">
      <c r="B269" s="124"/>
      <c r="G269" s="129"/>
      <c r="H269" s="25"/>
      <c r="I269" s="25"/>
      <c r="J269" s="26"/>
      <c r="K269" s="26"/>
      <c r="L269" s="32" t="s">
        <v>134</v>
      </c>
      <c r="M269" s="48">
        <v>4861</v>
      </c>
      <c r="N269" s="183">
        <f t="shared" si="40"/>
        <v>0</v>
      </c>
      <c r="O269" s="183"/>
      <c r="P269" s="183"/>
      <c r="Q269" s="161"/>
      <c r="R269" s="161"/>
      <c r="S269" s="438"/>
      <c r="T269" s="161"/>
      <c r="U269" s="161"/>
      <c r="V269" s="161"/>
    </row>
    <row r="270" spans="1:22" ht="16.2">
      <c r="B270" s="124"/>
      <c r="G270" s="129"/>
      <c r="H270" s="25"/>
      <c r="I270" s="25"/>
      <c r="J270" s="26"/>
      <c r="K270" s="26"/>
      <c r="L270" s="30" t="s">
        <v>173</v>
      </c>
      <c r="M270" s="31">
        <v>5112</v>
      </c>
      <c r="N270" s="183">
        <f t="shared" si="40"/>
        <v>0</v>
      </c>
      <c r="O270" s="420"/>
      <c r="P270" s="420"/>
      <c r="Q270" s="161"/>
      <c r="R270" s="161"/>
      <c r="S270" s="438"/>
      <c r="T270" s="161"/>
      <c r="U270" s="161"/>
      <c r="V270" s="161"/>
    </row>
    <row r="271" spans="1:22" ht="16.2">
      <c r="B271" s="124"/>
      <c r="G271" s="129"/>
      <c r="H271" s="25"/>
      <c r="I271" s="25"/>
      <c r="J271" s="26"/>
      <c r="K271" s="26"/>
      <c r="L271" s="29" t="s">
        <v>138</v>
      </c>
      <c r="M271" s="12">
        <v>5132</v>
      </c>
      <c r="N271" s="183">
        <f t="shared" si="40"/>
        <v>0</v>
      </c>
      <c r="O271" s="183">
        <v>0</v>
      </c>
      <c r="P271" s="183"/>
      <c r="Q271" s="161"/>
      <c r="R271" s="161"/>
      <c r="S271" s="438"/>
      <c r="T271" s="161"/>
      <c r="U271" s="161"/>
      <c r="V271" s="161"/>
    </row>
    <row r="272" spans="1:22" ht="27.6">
      <c r="B272" s="124"/>
      <c r="G272" s="129"/>
      <c r="H272" s="165">
        <v>2490</v>
      </c>
      <c r="I272" s="166" t="s">
        <v>155</v>
      </c>
      <c r="J272" s="167">
        <v>9</v>
      </c>
      <c r="K272" s="167">
        <v>0</v>
      </c>
      <c r="L272" s="168" t="s">
        <v>212</v>
      </c>
      <c r="M272" s="176"/>
      <c r="N272" s="188">
        <f>+N274</f>
        <v>0</v>
      </c>
      <c r="O272" s="188">
        <f>+O274</f>
        <v>0</v>
      </c>
      <c r="P272" s="188">
        <f>+P274</f>
        <v>0</v>
      </c>
      <c r="Q272" s="161"/>
      <c r="R272" s="161"/>
      <c r="S272" s="438"/>
      <c r="T272" s="161"/>
      <c r="U272" s="161"/>
      <c r="V272" s="161"/>
    </row>
    <row r="273" spans="2:22" ht="16.2">
      <c r="B273" s="124"/>
      <c r="G273" s="129"/>
      <c r="H273" s="25"/>
      <c r="I273" s="18"/>
      <c r="J273" s="19"/>
      <c r="K273" s="19"/>
      <c r="L273" s="30" t="s">
        <v>110</v>
      </c>
      <c r="M273" s="31"/>
      <c r="N273" s="190"/>
      <c r="O273" s="190"/>
      <c r="P273" s="190"/>
      <c r="Q273" s="161"/>
      <c r="R273" s="161"/>
      <c r="S273" s="438"/>
      <c r="T273" s="161"/>
      <c r="U273" s="161"/>
      <c r="V273" s="161"/>
    </row>
    <row r="274" spans="2:22" ht="26.4">
      <c r="B274" s="124"/>
      <c r="G274" s="129"/>
      <c r="H274" s="151">
        <v>2491</v>
      </c>
      <c r="I274" s="152" t="s">
        <v>155</v>
      </c>
      <c r="J274" s="153">
        <v>9</v>
      </c>
      <c r="K274" s="153">
        <v>1</v>
      </c>
      <c r="L274" s="154" t="s">
        <v>212</v>
      </c>
      <c r="M274" s="155"/>
      <c r="N274" s="192">
        <f>+N276+N279+N283+N285+N291+N295+N300+N303+N307+N311+N314+N317</f>
        <v>0</v>
      </c>
      <c r="O274" s="192">
        <f t="shared" ref="O274:P274" si="41">+O276+O279+O283+O285+O291+O295+O300+O303+O307+O311+O314+O317</f>
        <v>0</v>
      </c>
      <c r="P274" s="192">
        <f t="shared" si="41"/>
        <v>0</v>
      </c>
      <c r="Q274" s="161"/>
      <c r="R274" s="161"/>
      <c r="S274" s="438"/>
      <c r="T274" s="161"/>
      <c r="U274" s="161"/>
      <c r="V274" s="161"/>
    </row>
    <row r="275" spans="2:22" ht="16.2">
      <c r="B275" s="124"/>
      <c r="G275" s="129"/>
      <c r="H275" s="25"/>
      <c r="I275" s="25"/>
      <c r="J275" s="26"/>
      <c r="K275" s="26"/>
      <c r="L275" s="30" t="s">
        <v>108</v>
      </c>
      <c r="M275" s="31"/>
      <c r="N275" s="190"/>
      <c r="O275" s="190"/>
      <c r="P275" s="190"/>
      <c r="Q275" s="161"/>
      <c r="R275" s="161"/>
      <c r="S275" s="438"/>
      <c r="T275" s="161"/>
      <c r="U275" s="161"/>
      <c r="V275" s="161"/>
    </row>
    <row r="276" spans="2:22" ht="16.2">
      <c r="B276" s="124"/>
      <c r="G276" s="129"/>
      <c r="H276" s="45"/>
      <c r="I276" s="147"/>
      <c r="J276" s="148"/>
      <c r="K276" s="148"/>
      <c r="L276" s="27" t="s">
        <v>213</v>
      </c>
      <c r="M276" s="28"/>
      <c r="N276" s="197">
        <f>O276+P276</f>
        <v>0</v>
      </c>
      <c r="O276" s="197">
        <f>SUM(O277:O278)</f>
        <v>0</v>
      </c>
      <c r="P276" s="197">
        <f>SUM(P277:P278)</f>
        <v>0</v>
      </c>
      <c r="Q276" s="161"/>
      <c r="R276" s="161"/>
      <c r="S276" s="438"/>
      <c r="T276" s="161"/>
      <c r="U276" s="161"/>
      <c r="V276" s="161"/>
    </row>
    <row r="277" spans="2:22" ht="16.2">
      <c r="B277" s="124"/>
      <c r="G277" s="129"/>
      <c r="H277" s="17"/>
      <c r="I277" s="25"/>
      <c r="J277" s="26"/>
      <c r="K277" s="26"/>
      <c r="L277" s="32" t="s">
        <v>364</v>
      </c>
      <c r="M277" s="48">
        <v>4269</v>
      </c>
      <c r="N277" s="183">
        <f t="shared" ref="N277:N313" si="42">O277+P277</f>
        <v>0</v>
      </c>
      <c r="O277" s="183"/>
      <c r="P277" s="183"/>
      <c r="Q277" s="161"/>
      <c r="R277" s="161"/>
      <c r="S277" s="438"/>
      <c r="T277" s="161"/>
      <c r="U277" s="161"/>
      <c r="V277" s="161"/>
    </row>
    <row r="278" spans="2:22" ht="16.2">
      <c r="B278" s="124"/>
      <c r="G278" s="129"/>
      <c r="H278" s="25"/>
      <c r="I278" s="25"/>
      <c r="J278" s="26"/>
      <c r="K278" s="26"/>
      <c r="L278" s="29" t="s">
        <v>137</v>
      </c>
      <c r="M278" s="12">
        <v>5129</v>
      </c>
      <c r="N278" s="183">
        <f t="shared" si="42"/>
        <v>0</v>
      </c>
      <c r="O278" s="183"/>
      <c r="P278" s="183"/>
      <c r="Q278" s="161"/>
      <c r="R278" s="161"/>
      <c r="S278" s="438"/>
      <c r="T278" s="161"/>
      <c r="U278" s="161"/>
      <c r="V278" s="161"/>
    </row>
    <row r="279" spans="2:22" ht="55.2">
      <c r="B279" s="124"/>
      <c r="G279" s="129"/>
      <c r="H279" s="45"/>
      <c r="I279" s="147"/>
      <c r="J279" s="148"/>
      <c r="K279" s="148"/>
      <c r="L279" s="27" t="s">
        <v>214</v>
      </c>
      <c r="M279" s="28"/>
      <c r="N279" s="197">
        <f>O279+P279</f>
        <v>0</v>
      </c>
      <c r="O279" s="197">
        <f>SUM(O280:O282)</f>
        <v>0</v>
      </c>
      <c r="P279" s="197">
        <f>SUM(P280:P282)</f>
        <v>0</v>
      </c>
      <c r="Q279" s="161"/>
      <c r="R279" s="161"/>
      <c r="S279" s="438"/>
      <c r="T279" s="161"/>
      <c r="U279" s="161"/>
      <c r="V279" s="161"/>
    </row>
    <row r="280" spans="2:22" ht="26.4">
      <c r="B280" s="124"/>
      <c r="G280" s="129"/>
      <c r="H280" s="25"/>
      <c r="I280" s="25"/>
      <c r="J280" s="26"/>
      <c r="K280" s="26"/>
      <c r="L280" s="29" t="s">
        <v>217</v>
      </c>
      <c r="M280" s="12">
        <v>4511</v>
      </c>
      <c r="N280" s="183">
        <f t="shared" ref="N280" si="43">O280+P280</f>
        <v>0</v>
      </c>
      <c r="O280" s="398"/>
      <c r="P280" s="398">
        <v>0</v>
      </c>
      <c r="Q280" s="161"/>
      <c r="R280" s="161"/>
      <c r="S280" s="438"/>
      <c r="T280" s="161"/>
      <c r="U280" s="161"/>
      <c r="V280" s="161"/>
    </row>
    <row r="281" spans="2:22" ht="26.4">
      <c r="B281" s="124"/>
      <c r="G281" s="129"/>
      <c r="H281" s="25"/>
      <c r="I281" s="25"/>
      <c r="J281" s="26"/>
      <c r="K281" s="26"/>
      <c r="L281" s="32" t="s">
        <v>215</v>
      </c>
      <c r="M281" s="48">
        <v>4637</v>
      </c>
      <c r="N281" s="183">
        <f t="shared" si="42"/>
        <v>0</v>
      </c>
      <c r="O281" s="183"/>
      <c r="P281" s="183"/>
      <c r="Q281" s="161"/>
      <c r="R281" s="161"/>
      <c r="S281" s="438"/>
      <c r="T281" s="161"/>
      <c r="U281" s="161"/>
      <c r="V281" s="161"/>
    </row>
    <row r="282" spans="2:22" ht="16.2">
      <c r="B282" s="124"/>
      <c r="G282" s="129"/>
      <c r="H282" s="25"/>
      <c r="I282" s="25"/>
      <c r="J282" s="26"/>
      <c r="K282" s="26"/>
      <c r="L282" s="32" t="s">
        <v>758</v>
      </c>
      <c r="M282" s="48" t="s">
        <v>759</v>
      </c>
      <c r="N282" s="183">
        <f t="shared" ref="N282" si="44">O282+P282</f>
        <v>0</v>
      </c>
      <c r="O282" s="183"/>
      <c r="P282" s="183"/>
      <c r="Q282" s="161"/>
      <c r="R282" s="161"/>
      <c r="S282" s="438"/>
      <c r="T282" s="161"/>
      <c r="U282" s="161"/>
      <c r="V282" s="161"/>
    </row>
    <row r="283" spans="2:22" ht="27.6">
      <c r="B283" s="124"/>
      <c r="G283" s="129"/>
      <c r="H283" s="45"/>
      <c r="I283" s="147"/>
      <c r="J283" s="148"/>
      <c r="K283" s="148"/>
      <c r="L283" s="27" t="s">
        <v>216</v>
      </c>
      <c r="M283" s="28"/>
      <c r="N283" s="197">
        <f>O283+P283</f>
        <v>0</v>
      </c>
      <c r="O283" s="197">
        <f>SUM(O284)</f>
        <v>0</v>
      </c>
      <c r="P283" s="197">
        <f>SUM(P284)</f>
        <v>0</v>
      </c>
      <c r="Q283" s="161"/>
      <c r="R283" s="161"/>
      <c r="S283" s="438"/>
      <c r="T283" s="161"/>
      <c r="U283" s="161"/>
      <c r="V283" s="161"/>
    </row>
    <row r="284" spans="2:22" ht="26.4">
      <c r="B284" s="124"/>
      <c r="G284" s="129"/>
      <c r="H284" s="25"/>
      <c r="I284" s="25"/>
      <c r="J284" s="26"/>
      <c r="K284" s="26"/>
      <c r="L284" s="29" t="s">
        <v>217</v>
      </c>
      <c r="M284" s="12">
        <v>4511</v>
      </c>
      <c r="N284" s="183">
        <f t="shared" si="42"/>
        <v>0</v>
      </c>
      <c r="O284" s="398"/>
      <c r="P284" s="398"/>
      <c r="Q284" s="161"/>
      <c r="R284" s="161"/>
      <c r="S284" s="438"/>
      <c r="T284" s="161"/>
      <c r="U284" s="161"/>
      <c r="V284" s="161"/>
    </row>
    <row r="285" spans="2:22" ht="27.6">
      <c r="B285" s="124"/>
      <c r="G285" s="129"/>
      <c r="H285" s="45"/>
      <c r="I285" s="147"/>
      <c r="J285" s="148"/>
      <c r="K285" s="148"/>
      <c r="L285" s="27" t="s">
        <v>218</v>
      </c>
      <c r="M285" s="28"/>
      <c r="N285" s="197">
        <f>O285+P285</f>
        <v>0</v>
      </c>
      <c r="O285" s="197">
        <f>SUM(O286:O290)</f>
        <v>0</v>
      </c>
      <c r="P285" s="197">
        <f>SUM(P286:P290)</f>
        <v>0</v>
      </c>
      <c r="Q285" s="161"/>
      <c r="R285" s="161"/>
      <c r="S285" s="438"/>
      <c r="T285" s="161"/>
      <c r="U285" s="161"/>
      <c r="V285" s="161"/>
    </row>
    <row r="286" spans="2:22" ht="26.4">
      <c r="B286" s="124"/>
      <c r="G286" s="129"/>
      <c r="H286" s="25"/>
      <c r="I286" s="25"/>
      <c r="J286" s="26"/>
      <c r="K286" s="26"/>
      <c r="L286" s="30" t="s">
        <v>241</v>
      </c>
      <c r="M286" s="31">
        <v>4638</v>
      </c>
      <c r="N286" s="183">
        <f t="shared" si="42"/>
        <v>0</v>
      </c>
      <c r="O286" s="183"/>
      <c r="P286" s="183"/>
      <c r="Q286" s="161"/>
      <c r="R286" s="161"/>
      <c r="S286" s="438"/>
      <c r="T286" s="161"/>
      <c r="U286" s="161"/>
      <c r="V286" s="161"/>
    </row>
    <row r="287" spans="2:22" ht="16.8">
      <c r="B287" s="124"/>
      <c r="G287" s="129"/>
      <c r="H287" s="25"/>
      <c r="I287" s="25"/>
      <c r="J287" s="26"/>
      <c r="K287" s="26"/>
      <c r="L287" s="32" t="s">
        <v>211</v>
      </c>
      <c r="M287" s="48">
        <v>4639</v>
      </c>
      <c r="N287" s="183">
        <f t="shared" si="42"/>
        <v>0</v>
      </c>
      <c r="O287" s="399"/>
      <c r="P287" s="399"/>
      <c r="Q287" s="161"/>
      <c r="R287" s="161"/>
      <c r="S287" s="438"/>
      <c r="T287" s="161"/>
      <c r="U287" s="161"/>
      <c r="V287" s="161"/>
    </row>
    <row r="288" spans="2:22" ht="16.8">
      <c r="B288" s="124"/>
      <c r="G288" s="129"/>
      <c r="H288" s="25"/>
      <c r="I288" s="25"/>
      <c r="J288" s="26"/>
      <c r="K288" s="26"/>
      <c r="L288" s="32" t="s">
        <v>758</v>
      </c>
      <c r="M288" s="48" t="s">
        <v>759</v>
      </c>
      <c r="N288" s="183">
        <f t="shared" si="42"/>
        <v>0</v>
      </c>
      <c r="O288" s="399"/>
      <c r="P288" s="399"/>
      <c r="Q288" s="161"/>
      <c r="R288" s="161"/>
      <c r="S288" s="438"/>
      <c r="T288" s="161"/>
      <c r="U288" s="161"/>
      <c r="V288" s="161"/>
    </row>
    <row r="289" spans="1:22" ht="16.2">
      <c r="B289" s="124"/>
      <c r="G289" s="129"/>
      <c r="H289" s="25"/>
      <c r="I289" s="25"/>
      <c r="J289" s="26"/>
      <c r="K289" s="26"/>
      <c r="L289" s="29" t="s">
        <v>348</v>
      </c>
      <c r="M289" s="31">
        <v>4729</v>
      </c>
      <c r="N289" s="183">
        <f t="shared" si="42"/>
        <v>0</v>
      </c>
      <c r="O289" s="183"/>
      <c r="P289" s="183"/>
      <c r="Q289" s="161"/>
      <c r="R289" s="161"/>
      <c r="S289" s="438"/>
      <c r="T289" s="161"/>
      <c r="U289" s="161"/>
      <c r="V289" s="161"/>
    </row>
    <row r="290" spans="1:22" ht="26.4">
      <c r="B290" s="124"/>
      <c r="G290" s="129"/>
      <c r="H290" s="25"/>
      <c r="I290" s="25"/>
      <c r="J290" s="26"/>
      <c r="K290" s="26"/>
      <c r="L290" s="30" t="s">
        <v>219</v>
      </c>
      <c r="M290" s="31">
        <v>4819</v>
      </c>
      <c r="N290" s="183">
        <f t="shared" si="42"/>
        <v>0</v>
      </c>
      <c r="O290" s="399"/>
      <c r="P290" s="399"/>
      <c r="Q290" s="161"/>
      <c r="R290" s="161"/>
      <c r="S290" s="438"/>
      <c r="T290" s="161"/>
      <c r="U290" s="161"/>
      <c r="V290" s="161"/>
    </row>
    <row r="291" spans="1:22" ht="16.2">
      <c r="B291" s="124"/>
      <c r="G291" s="129"/>
      <c r="H291" s="45"/>
      <c r="I291" s="147"/>
      <c r="J291" s="148"/>
      <c r="K291" s="148"/>
      <c r="L291" s="27" t="s">
        <v>220</v>
      </c>
      <c r="M291" s="28"/>
      <c r="N291" s="197">
        <f>O291+P291</f>
        <v>0</v>
      </c>
      <c r="O291" s="197">
        <f>SUM(O292:O294)</f>
        <v>0</v>
      </c>
      <c r="P291" s="197">
        <f>SUM(P292:P294)</f>
        <v>0</v>
      </c>
      <c r="Q291" s="161"/>
      <c r="R291" s="161"/>
      <c r="S291" s="438"/>
      <c r="T291" s="161"/>
      <c r="U291" s="161"/>
      <c r="V291" s="161"/>
    </row>
    <row r="292" spans="1:22" ht="16.2">
      <c r="B292" s="124"/>
      <c r="G292" s="129"/>
      <c r="H292" s="25"/>
      <c r="I292" s="25"/>
      <c r="J292" s="26"/>
      <c r="K292" s="26"/>
      <c r="L292" s="30" t="s">
        <v>221</v>
      </c>
      <c r="M292" s="31">
        <v>8111</v>
      </c>
      <c r="N292" s="183">
        <f t="shared" si="42"/>
        <v>0</v>
      </c>
      <c r="O292" s="405">
        <v>0</v>
      </c>
      <c r="P292" s="405"/>
      <c r="Q292" s="161"/>
      <c r="R292" s="161"/>
      <c r="S292" s="438"/>
      <c r="T292" s="161"/>
      <c r="U292" s="161"/>
      <c r="V292" s="161"/>
    </row>
    <row r="293" spans="1:22" ht="16.2">
      <c r="B293" s="124"/>
      <c r="G293" s="129"/>
      <c r="H293" s="25"/>
      <c r="I293" s="25"/>
      <c r="J293" s="26"/>
      <c r="K293" s="26"/>
      <c r="L293" s="30" t="s">
        <v>760</v>
      </c>
      <c r="M293" s="31">
        <v>8121</v>
      </c>
      <c r="N293" s="183">
        <f t="shared" si="42"/>
        <v>0</v>
      </c>
      <c r="O293" s="405"/>
      <c r="P293" s="405"/>
      <c r="Q293" s="161"/>
      <c r="R293" s="161"/>
      <c r="S293" s="438"/>
      <c r="T293" s="161"/>
      <c r="U293" s="161"/>
      <c r="V293" s="161"/>
    </row>
    <row r="294" spans="1:22" ht="16.2">
      <c r="B294" s="124"/>
      <c r="G294" s="129"/>
      <c r="H294" s="25"/>
      <c r="I294" s="25"/>
      <c r="J294" s="26"/>
      <c r="K294" s="26"/>
      <c r="L294" s="29" t="s">
        <v>222</v>
      </c>
      <c r="M294" s="12">
        <v>8411</v>
      </c>
      <c r="N294" s="183">
        <f t="shared" si="42"/>
        <v>0</v>
      </c>
      <c r="O294" s="405"/>
      <c r="P294" s="405"/>
      <c r="Q294" s="161"/>
      <c r="R294" s="161"/>
      <c r="S294" s="438"/>
      <c r="T294" s="161"/>
      <c r="U294" s="161"/>
      <c r="V294" s="161"/>
    </row>
    <row r="295" spans="1:22" s="170" customFormat="1" ht="16.2">
      <c r="A295" s="122" t="str">
        <f t="shared" si="31"/>
        <v>71050300000000</v>
      </c>
      <c r="B295" s="124" t="s">
        <v>439</v>
      </c>
      <c r="C295" s="117" t="s">
        <v>149</v>
      </c>
      <c r="D295" s="118" t="s">
        <v>442</v>
      </c>
      <c r="E295" s="119" t="s">
        <v>441</v>
      </c>
      <c r="F295" s="120" t="s">
        <v>441</v>
      </c>
      <c r="G295" s="129" t="s">
        <v>440</v>
      </c>
      <c r="H295" s="45"/>
      <c r="I295" s="147"/>
      <c r="J295" s="148"/>
      <c r="K295" s="148"/>
      <c r="L295" s="27" t="s">
        <v>881</v>
      </c>
      <c r="M295" s="28"/>
      <c r="N295" s="197">
        <f>O295+P295</f>
        <v>0</v>
      </c>
      <c r="O295" s="197">
        <f>SUM(O296:O299)</f>
        <v>0</v>
      </c>
      <c r="P295" s="197">
        <f>SUM(P296:P299)</f>
        <v>0</v>
      </c>
      <c r="Q295" s="161"/>
      <c r="R295" s="161"/>
      <c r="S295" s="438"/>
      <c r="T295" s="161"/>
      <c r="U295" s="161"/>
      <c r="V295" s="161"/>
    </row>
    <row r="296" spans="1:22" ht="16.2">
      <c r="A296" s="122" t="str">
        <f t="shared" si="31"/>
        <v>71050300000001</v>
      </c>
      <c r="B296" s="124" t="s">
        <v>439</v>
      </c>
      <c r="C296" s="117" t="s">
        <v>149</v>
      </c>
      <c r="D296" s="118" t="s">
        <v>442</v>
      </c>
      <c r="E296" s="119" t="s">
        <v>441</v>
      </c>
      <c r="F296" s="120" t="s">
        <v>441</v>
      </c>
      <c r="G296" s="129" t="s">
        <v>96</v>
      </c>
      <c r="H296" s="25"/>
      <c r="I296" s="25"/>
      <c r="J296" s="26"/>
      <c r="K296" s="26"/>
      <c r="L296" s="29" t="s">
        <v>125</v>
      </c>
      <c r="M296" s="33">
        <v>4239</v>
      </c>
      <c r="N296" s="183">
        <f t="shared" si="42"/>
        <v>0</v>
      </c>
      <c r="O296" s="183"/>
      <c r="P296" s="183"/>
      <c r="Q296" s="161"/>
      <c r="R296" s="161"/>
      <c r="S296" s="438"/>
      <c r="T296" s="161"/>
      <c r="U296" s="161"/>
      <c r="V296" s="161"/>
    </row>
    <row r="297" spans="1:22" ht="26.4">
      <c r="A297" s="122" t="str">
        <f t="shared" ref="A297" si="45">CONCATENATE(B297,C297,D297,E297,F297,G297)</f>
        <v>71050601014213</v>
      </c>
      <c r="B297" s="124" t="s">
        <v>439</v>
      </c>
      <c r="C297" s="117" t="s">
        <v>149</v>
      </c>
      <c r="D297" s="118" t="s">
        <v>157</v>
      </c>
      <c r="E297" s="119" t="s">
        <v>106</v>
      </c>
      <c r="F297" s="120" t="s">
        <v>106</v>
      </c>
      <c r="G297" s="121">
        <v>4213</v>
      </c>
      <c r="H297" s="25"/>
      <c r="I297" s="25"/>
      <c r="J297" s="26"/>
      <c r="K297" s="26"/>
      <c r="L297" s="29" t="s">
        <v>142</v>
      </c>
      <c r="M297" s="12">
        <v>4251</v>
      </c>
      <c r="N297" s="183">
        <f t="shared" ref="N297" si="46">O297+P297</f>
        <v>0</v>
      </c>
      <c r="O297" s="183"/>
      <c r="P297" s="183"/>
      <c r="Q297" s="161"/>
      <c r="R297" s="161"/>
      <c r="S297" s="438"/>
      <c r="T297" s="161"/>
      <c r="U297" s="161"/>
      <c r="V297" s="161"/>
    </row>
    <row r="298" spans="1:22" s="156" customFormat="1" ht="26.4">
      <c r="A298" s="122" t="str">
        <f t="shared" ref="A298" si="47">CONCATENATE(B298,C298,D298,E298,F298,G298)</f>
        <v>71050601000000</v>
      </c>
      <c r="B298" s="124" t="s">
        <v>439</v>
      </c>
      <c r="C298" s="117" t="s">
        <v>149</v>
      </c>
      <c r="D298" s="118" t="s">
        <v>157</v>
      </c>
      <c r="E298" s="119" t="s">
        <v>106</v>
      </c>
      <c r="F298" s="120" t="s">
        <v>441</v>
      </c>
      <c r="G298" s="129" t="s">
        <v>440</v>
      </c>
      <c r="H298" s="25"/>
      <c r="I298" s="25"/>
      <c r="J298" s="26"/>
      <c r="K298" s="26"/>
      <c r="L298" s="29" t="s">
        <v>217</v>
      </c>
      <c r="M298" s="12">
        <v>4511</v>
      </c>
      <c r="N298" s="183">
        <f t="shared" ref="N298" si="48">O298+P298</f>
        <v>0</v>
      </c>
      <c r="O298" s="398"/>
      <c r="P298" s="398"/>
      <c r="Q298" s="161"/>
      <c r="R298" s="161"/>
      <c r="S298" s="438"/>
      <c r="T298" s="161"/>
      <c r="U298" s="161"/>
      <c r="V298" s="161"/>
    </row>
    <row r="299" spans="1:22" s="156" customFormat="1" ht="16.2">
      <c r="A299" s="122" t="str">
        <f t="shared" si="31"/>
        <v>71050301000000</v>
      </c>
      <c r="B299" s="124" t="s">
        <v>439</v>
      </c>
      <c r="C299" s="117" t="s">
        <v>149</v>
      </c>
      <c r="D299" s="118" t="s">
        <v>442</v>
      </c>
      <c r="E299" s="119" t="s">
        <v>106</v>
      </c>
      <c r="F299" s="120" t="s">
        <v>441</v>
      </c>
      <c r="G299" s="129" t="s">
        <v>440</v>
      </c>
      <c r="H299" s="25"/>
      <c r="I299" s="25"/>
      <c r="J299" s="26"/>
      <c r="K299" s="26"/>
      <c r="L299" s="36" t="s">
        <v>134</v>
      </c>
      <c r="M299" s="31" t="s">
        <v>84</v>
      </c>
      <c r="N299" s="183">
        <f t="shared" si="42"/>
        <v>0</v>
      </c>
      <c r="O299" s="183"/>
      <c r="P299" s="183"/>
      <c r="Q299" s="161"/>
      <c r="R299" s="161"/>
      <c r="S299" s="438"/>
      <c r="T299" s="161"/>
      <c r="U299" s="161"/>
      <c r="V299" s="161"/>
    </row>
    <row r="300" spans="1:22" ht="16.2">
      <c r="A300" s="122" t="str">
        <f>CONCATENATE(B300,C300,D300,E300,F300,G300)</f>
        <v>71060601074251</v>
      </c>
      <c r="B300" s="124" t="s">
        <v>439</v>
      </c>
      <c r="C300" s="117" t="s">
        <v>157</v>
      </c>
      <c r="D300" s="118" t="s">
        <v>157</v>
      </c>
      <c r="E300" s="119" t="s">
        <v>106</v>
      </c>
      <c r="F300" s="120" t="s">
        <v>183</v>
      </c>
      <c r="G300" s="121">
        <v>4251</v>
      </c>
      <c r="H300" s="45"/>
      <c r="I300" s="147"/>
      <c r="J300" s="148"/>
      <c r="K300" s="148"/>
      <c r="L300" s="27" t="s">
        <v>882</v>
      </c>
      <c r="M300" s="28"/>
      <c r="N300" s="197">
        <f>O300+P300</f>
        <v>0</v>
      </c>
      <c r="O300" s="197">
        <f t="shared" ref="O300:P300" si="49">P300+Q300</f>
        <v>0</v>
      </c>
      <c r="P300" s="197">
        <f t="shared" si="49"/>
        <v>0</v>
      </c>
      <c r="Q300" s="161"/>
      <c r="R300" s="161"/>
      <c r="S300" s="438"/>
      <c r="T300" s="161"/>
      <c r="U300" s="161"/>
      <c r="V300" s="161"/>
    </row>
    <row r="301" spans="1:22" s="115" customFormat="1" ht="16.2">
      <c r="A301" s="122" t="str">
        <f>CONCATENATE(B301,C301,D301,E301,F301,G301)</f>
        <v>71060601080000</v>
      </c>
      <c r="B301" s="124" t="s">
        <v>439</v>
      </c>
      <c r="C301" s="117" t="s">
        <v>157</v>
      </c>
      <c r="D301" s="118" t="s">
        <v>157</v>
      </c>
      <c r="E301" s="119" t="s">
        <v>106</v>
      </c>
      <c r="F301" s="120" t="s">
        <v>185</v>
      </c>
      <c r="G301" s="129" t="s">
        <v>440</v>
      </c>
      <c r="H301" s="25"/>
      <c r="I301" s="25"/>
      <c r="J301" s="26"/>
      <c r="K301" s="26"/>
      <c r="L301" s="29" t="s">
        <v>125</v>
      </c>
      <c r="M301" s="31">
        <v>4239</v>
      </c>
      <c r="N301" s="183">
        <f>O301+P301</f>
        <v>0</v>
      </c>
      <c r="O301" s="183"/>
      <c r="P301" s="183"/>
      <c r="Q301" s="161"/>
      <c r="R301" s="161"/>
      <c r="S301" s="438"/>
      <c r="T301" s="161"/>
      <c r="U301" s="161"/>
      <c r="V301" s="161"/>
    </row>
    <row r="302" spans="1:22" ht="16.8">
      <c r="A302" s="122" t="str">
        <f>CONCATENATE(B302,C302,D302,E302,F302,G302)</f>
        <v>71060601084251</v>
      </c>
      <c r="B302" s="124" t="s">
        <v>439</v>
      </c>
      <c r="C302" s="117" t="s">
        <v>157</v>
      </c>
      <c r="D302" s="118" t="s">
        <v>157</v>
      </c>
      <c r="E302" s="119" t="s">
        <v>106</v>
      </c>
      <c r="F302" s="120" t="s">
        <v>185</v>
      </c>
      <c r="G302" s="121">
        <v>4251</v>
      </c>
      <c r="H302" s="25"/>
      <c r="I302" s="25"/>
      <c r="J302" s="26"/>
      <c r="K302" s="26"/>
      <c r="L302" s="29" t="s">
        <v>134</v>
      </c>
      <c r="M302" s="12">
        <v>4861</v>
      </c>
      <c r="N302" s="183">
        <f>O302+P302</f>
        <v>0</v>
      </c>
      <c r="O302" s="398"/>
      <c r="P302" s="398"/>
      <c r="Q302" s="161"/>
      <c r="R302" s="161"/>
      <c r="S302" s="438"/>
      <c r="T302" s="161"/>
      <c r="U302" s="161"/>
      <c r="V302" s="161"/>
    </row>
    <row r="303" spans="1:22" ht="16.2">
      <c r="A303" s="122" t="str">
        <f t="shared" si="31"/>
        <v>71050301014213</v>
      </c>
      <c r="B303" s="124" t="s">
        <v>439</v>
      </c>
      <c r="C303" s="117" t="s">
        <v>149</v>
      </c>
      <c r="D303" s="118" t="s">
        <v>442</v>
      </c>
      <c r="E303" s="119" t="s">
        <v>106</v>
      </c>
      <c r="F303" s="120" t="s">
        <v>106</v>
      </c>
      <c r="G303" s="121">
        <v>4213</v>
      </c>
      <c r="H303" s="45"/>
      <c r="I303" s="147"/>
      <c r="J303" s="148"/>
      <c r="K303" s="148"/>
      <c r="L303" s="27" t="s">
        <v>225</v>
      </c>
      <c r="M303" s="28"/>
      <c r="N303" s="197">
        <f>O303+P303</f>
        <v>0</v>
      </c>
      <c r="O303" s="197">
        <f>SUM(O304:O306)</f>
        <v>0</v>
      </c>
      <c r="P303" s="197">
        <f>SUM(P304:P306)</f>
        <v>0</v>
      </c>
      <c r="Q303" s="161"/>
      <c r="R303" s="161"/>
      <c r="S303" s="438"/>
      <c r="T303" s="161"/>
      <c r="U303" s="161"/>
      <c r="V303" s="161"/>
    </row>
    <row r="304" spans="1:22" s="170" customFormat="1" ht="16.2">
      <c r="A304" s="122" t="str">
        <f t="shared" si="31"/>
        <v>71050600000000</v>
      </c>
      <c r="B304" s="124" t="s">
        <v>439</v>
      </c>
      <c r="C304" s="117" t="s">
        <v>149</v>
      </c>
      <c r="D304" s="118" t="s">
        <v>157</v>
      </c>
      <c r="E304" s="119" t="s">
        <v>441</v>
      </c>
      <c r="F304" s="120" t="s">
        <v>441</v>
      </c>
      <c r="G304" s="129" t="s">
        <v>440</v>
      </c>
      <c r="H304" s="25"/>
      <c r="I304" s="25"/>
      <c r="J304" s="26"/>
      <c r="K304" s="26"/>
      <c r="L304" s="29" t="s">
        <v>122</v>
      </c>
      <c r="M304" s="12">
        <v>4234</v>
      </c>
      <c r="N304" s="183">
        <f t="shared" si="42"/>
        <v>0</v>
      </c>
      <c r="O304" s="183"/>
      <c r="P304" s="183"/>
      <c r="Q304" s="161"/>
      <c r="R304" s="161"/>
      <c r="S304" s="438"/>
      <c r="T304" s="161"/>
      <c r="U304" s="161"/>
      <c r="V304" s="161"/>
    </row>
    <row r="305" spans="1:22" ht="16.2">
      <c r="A305" s="122" t="str">
        <f t="shared" si="31"/>
        <v>71050600000001</v>
      </c>
      <c r="B305" s="124" t="s">
        <v>439</v>
      </c>
      <c r="C305" s="117" t="s">
        <v>149</v>
      </c>
      <c r="D305" s="118" t="s">
        <v>157</v>
      </c>
      <c r="E305" s="119" t="s">
        <v>441</v>
      </c>
      <c r="F305" s="120" t="s">
        <v>441</v>
      </c>
      <c r="G305" s="129" t="s">
        <v>96</v>
      </c>
      <c r="H305" s="25"/>
      <c r="I305" s="25"/>
      <c r="J305" s="26"/>
      <c r="K305" s="26"/>
      <c r="L305" s="29" t="s">
        <v>125</v>
      </c>
      <c r="M305" s="12">
        <v>4239</v>
      </c>
      <c r="N305" s="183">
        <f t="shared" si="42"/>
        <v>0</v>
      </c>
      <c r="O305" s="183"/>
      <c r="P305" s="183"/>
      <c r="Q305" s="161"/>
      <c r="R305" s="161"/>
      <c r="S305" s="438"/>
      <c r="T305" s="161"/>
      <c r="U305" s="161"/>
      <c r="V305" s="161"/>
    </row>
    <row r="306" spans="1:22" s="156" customFormat="1" ht="26.4">
      <c r="A306" s="122" t="str">
        <f t="shared" si="31"/>
        <v>71050601000000</v>
      </c>
      <c r="B306" s="124" t="s">
        <v>439</v>
      </c>
      <c r="C306" s="117" t="s">
        <v>149</v>
      </c>
      <c r="D306" s="118" t="s">
        <v>157</v>
      </c>
      <c r="E306" s="119" t="s">
        <v>106</v>
      </c>
      <c r="F306" s="120" t="s">
        <v>441</v>
      </c>
      <c r="G306" s="129" t="s">
        <v>440</v>
      </c>
      <c r="H306" s="25"/>
      <c r="I306" s="25"/>
      <c r="J306" s="26"/>
      <c r="K306" s="26"/>
      <c r="L306" s="29" t="s">
        <v>217</v>
      </c>
      <c r="M306" s="12">
        <v>4511</v>
      </c>
      <c r="N306" s="183">
        <f t="shared" si="42"/>
        <v>0</v>
      </c>
      <c r="O306" s="398"/>
      <c r="P306" s="398"/>
      <c r="Q306" s="161"/>
      <c r="R306" s="161"/>
      <c r="S306" s="438"/>
      <c r="T306" s="161"/>
      <c r="U306" s="161"/>
      <c r="V306" s="161"/>
    </row>
    <row r="307" spans="1:22" ht="36.75" customHeight="1">
      <c r="A307" s="122" t="str">
        <f t="shared" si="31"/>
        <v>71050601000001</v>
      </c>
      <c r="B307" s="124" t="s">
        <v>439</v>
      </c>
      <c r="C307" s="117" t="s">
        <v>149</v>
      </c>
      <c r="D307" s="118" t="s">
        <v>157</v>
      </c>
      <c r="E307" s="119" t="s">
        <v>106</v>
      </c>
      <c r="F307" s="120" t="s">
        <v>441</v>
      </c>
      <c r="G307" s="129" t="s">
        <v>96</v>
      </c>
      <c r="H307" s="45"/>
      <c r="I307" s="147"/>
      <c r="J307" s="148"/>
      <c r="K307" s="148"/>
      <c r="L307" s="27" t="s">
        <v>795</v>
      </c>
      <c r="M307" s="28"/>
      <c r="N307" s="197">
        <f>O307+P307</f>
        <v>0</v>
      </c>
      <c r="O307" s="197">
        <f>SUM(O308:O310)</f>
        <v>0</v>
      </c>
      <c r="P307" s="197">
        <f>SUM(P308:P310)</f>
        <v>0</v>
      </c>
      <c r="Q307" s="161"/>
      <c r="R307" s="161"/>
      <c r="S307" s="438"/>
      <c r="T307" s="161"/>
      <c r="U307" s="161"/>
      <c r="V307" s="161"/>
    </row>
    <row r="308" spans="1:22" s="115" customFormat="1" ht="16.2">
      <c r="A308" s="122" t="str">
        <f t="shared" si="31"/>
        <v>71050601010000</v>
      </c>
      <c r="B308" s="124" t="s">
        <v>439</v>
      </c>
      <c r="C308" s="117" t="s">
        <v>149</v>
      </c>
      <c r="D308" s="118" t="s">
        <v>157</v>
      </c>
      <c r="E308" s="119" t="s">
        <v>106</v>
      </c>
      <c r="F308" s="120" t="s">
        <v>106</v>
      </c>
      <c r="G308" s="129" t="s">
        <v>440</v>
      </c>
      <c r="H308" s="25"/>
      <c r="I308" s="25"/>
      <c r="J308" s="26"/>
      <c r="K308" s="26"/>
      <c r="L308" s="29" t="s">
        <v>125</v>
      </c>
      <c r="M308" s="33">
        <v>4239</v>
      </c>
      <c r="N308" s="183">
        <f t="shared" si="42"/>
        <v>0</v>
      </c>
      <c r="O308" s="183"/>
      <c r="P308" s="183">
        <v>0</v>
      </c>
      <c r="Q308" s="161"/>
      <c r="R308" s="161"/>
      <c r="S308" s="438"/>
      <c r="T308" s="161"/>
      <c r="U308" s="161"/>
      <c r="V308" s="161"/>
    </row>
    <row r="309" spans="1:22" ht="26.4">
      <c r="A309" s="122" t="str">
        <f t="shared" si="31"/>
        <v>71050601014213</v>
      </c>
      <c r="B309" s="124" t="s">
        <v>439</v>
      </c>
      <c r="C309" s="117" t="s">
        <v>149</v>
      </c>
      <c r="D309" s="118" t="s">
        <v>157</v>
      </c>
      <c r="E309" s="119" t="s">
        <v>106</v>
      </c>
      <c r="F309" s="120" t="s">
        <v>106</v>
      </c>
      <c r="G309" s="121">
        <v>4213</v>
      </c>
      <c r="H309" s="25"/>
      <c r="I309" s="25"/>
      <c r="J309" s="26"/>
      <c r="K309" s="26"/>
      <c r="L309" s="29" t="s">
        <v>142</v>
      </c>
      <c r="M309" s="12">
        <v>4251</v>
      </c>
      <c r="N309" s="183">
        <f t="shared" si="42"/>
        <v>0</v>
      </c>
      <c r="O309" s="183"/>
      <c r="P309" s="183"/>
      <c r="Q309" s="161"/>
      <c r="R309" s="161"/>
      <c r="S309" s="438"/>
      <c r="T309" s="161"/>
      <c r="U309" s="161"/>
      <c r="V309" s="161"/>
    </row>
    <row r="310" spans="1:22" ht="16.2">
      <c r="A310" s="122" t="str">
        <f t="shared" si="31"/>
        <v>71050601014269</v>
      </c>
      <c r="B310" s="124" t="s">
        <v>439</v>
      </c>
      <c r="C310" s="117" t="s">
        <v>149</v>
      </c>
      <c r="D310" s="118" t="s">
        <v>157</v>
      </c>
      <c r="E310" s="119" t="s">
        <v>106</v>
      </c>
      <c r="F310" s="120" t="s">
        <v>106</v>
      </c>
      <c r="G310" s="121">
        <v>4269</v>
      </c>
      <c r="H310" s="25"/>
      <c r="I310" s="25"/>
      <c r="J310" s="26"/>
      <c r="K310" s="26"/>
      <c r="L310" s="29" t="s">
        <v>134</v>
      </c>
      <c r="M310" s="12">
        <v>4861</v>
      </c>
      <c r="N310" s="183">
        <f t="shared" si="42"/>
        <v>0</v>
      </c>
      <c r="O310" s="183"/>
      <c r="P310" s="183"/>
      <c r="Q310" s="161"/>
      <c r="R310" s="161"/>
      <c r="S310" s="438"/>
      <c r="T310" s="161"/>
      <c r="U310" s="161"/>
      <c r="V310" s="161"/>
    </row>
    <row r="311" spans="1:22" ht="24" customHeight="1">
      <c r="A311" s="122" t="str">
        <f t="shared" si="31"/>
        <v>71050601014638</v>
      </c>
      <c r="B311" s="124" t="s">
        <v>439</v>
      </c>
      <c r="C311" s="117" t="s">
        <v>149</v>
      </c>
      <c r="D311" s="118" t="s">
        <v>157</v>
      </c>
      <c r="E311" s="119" t="s">
        <v>106</v>
      </c>
      <c r="F311" s="120" t="s">
        <v>106</v>
      </c>
      <c r="G311" s="121">
        <v>4638</v>
      </c>
      <c r="H311" s="45"/>
      <c r="I311" s="147"/>
      <c r="J311" s="148"/>
      <c r="K311" s="148"/>
      <c r="L311" s="27" t="s">
        <v>883</v>
      </c>
      <c r="M311" s="28"/>
      <c r="N311" s="197">
        <f>O311+P311</f>
        <v>0</v>
      </c>
      <c r="O311" s="197">
        <f>SUM(O312:O313)</f>
        <v>0</v>
      </c>
      <c r="P311" s="197">
        <f>SUM(P312:P313)</f>
        <v>0</v>
      </c>
      <c r="Q311" s="161"/>
      <c r="R311" s="161"/>
      <c r="S311" s="438"/>
      <c r="T311" s="161"/>
      <c r="U311" s="161"/>
      <c r="V311" s="161"/>
    </row>
    <row r="312" spans="1:22" ht="16.8">
      <c r="A312" s="122" t="str">
        <f t="shared" si="31"/>
        <v>71040901058111</v>
      </c>
      <c r="B312" s="124" t="s">
        <v>439</v>
      </c>
      <c r="C312" s="117" t="s">
        <v>155</v>
      </c>
      <c r="D312" s="118" t="s">
        <v>187</v>
      </c>
      <c r="E312" s="119" t="s">
        <v>106</v>
      </c>
      <c r="F312" s="120" t="s">
        <v>149</v>
      </c>
      <c r="G312" s="121">
        <v>8111</v>
      </c>
      <c r="H312" s="25"/>
      <c r="I312" s="25"/>
      <c r="J312" s="26"/>
      <c r="K312" s="26"/>
      <c r="L312" s="29" t="s">
        <v>114</v>
      </c>
      <c r="M312" s="33">
        <v>4212</v>
      </c>
      <c r="N312" s="183">
        <f t="shared" ref="N312" si="50">O312+P312</f>
        <v>0</v>
      </c>
      <c r="O312" s="399"/>
      <c r="P312" s="399"/>
      <c r="Q312" s="161"/>
      <c r="R312" s="161"/>
      <c r="S312" s="438"/>
      <c r="T312" s="161"/>
      <c r="U312" s="161"/>
      <c r="V312" s="161"/>
    </row>
    <row r="313" spans="1:22" ht="16.8">
      <c r="A313" s="122" t="str">
        <f t="shared" si="31"/>
        <v>71050601015113</v>
      </c>
      <c r="B313" s="124" t="s">
        <v>439</v>
      </c>
      <c r="C313" s="117" t="s">
        <v>149</v>
      </c>
      <c r="D313" s="118" t="s">
        <v>157</v>
      </c>
      <c r="E313" s="119" t="s">
        <v>106</v>
      </c>
      <c r="F313" s="120" t="s">
        <v>106</v>
      </c>
      <c r="G313" s="121">
        <v>5113</v>
      </c>
      <c r="H313" s="25"/>
      <c r="I313" s="25"/>
      <c r="J313" s="26"/>
      <c r="K313" s="26"/>
      <c r="L313" s="29" t="s">
        <v>137</v>
      </c>
      <c r="M313" s="12">
        <v>5129</v>
      </c>
      <c r="N313" s="183">
        <f t="shared" si="42"/>
        <v>0</v>
      </c>
      <c r="O313" s="399"/>
      <c r="P313" s="399"/>
      <c r="Q313" s="161"/>
      <c r="R313" s="161"/>
      <c r="S313" s="438"/>
      <c r="T313" s="161"/>
      <c r="U313" s="161"/>
      <c r="V313" s="161"/>
    </row>
    <row r="314" spans="1:22" s="115" customFormat="1" ht="16.2">
      <c r="A314" s="122" t="str">
        <f t="shared" si="31"/>
        <v>71050601020000</v>
      </c>
      <c r="B314" s="124" t="s">
        <v>439</v>
      </c>
      <c r="C314" s="117" t="s">
        <v>149</v>
      </c>
      <c r="D314" s="118" t="s">
        <v>157</v>
      </c>
      <c r="E314" s="119" t="s">
        <v>106</v>
      </c>
      <c r="F314" s="120" t="s">
        <v>140</v>
      </c>
      <c r="G314" s="129" t="s">
        <v>440</v>
      </c>
      <c r="H314" s="45"/>
      <c r="I314" s="147"/>
      <c r="J314" s="148"/>
      <c r="K314" s="148"/>
      <c r="L314" s="27" t="s">
        <v>884</v>
      </c>
      <c r="M314" s="28"/>
      <c r="N314" s="197">
        <f>O314+P314</f>
        <v>0</v>
      </c>
      <c r="O314" s="197">
        <f>SUM(O315:O316)</f>
        <v>0</v>
      </c>
      <c r="P314" s="197">
        <f>SUM(P315:P316)</f>
        <v>0</v>
      </c>
      <c r="Q314" s="161"/>
      <c r="R314" s="161"/>
      <c r="S314" s="438"/>
      <c r="T314" s="161"/>
      <c r="U314" s="161"/>
      <c r="V314" s="161"/>
    </row>
    <row r="315" spans="1:22" s="115" customFormat="1" ht="26.4">
      <c r="A315" s="122" t="str">
        <f t="shared" si="31"/>
        <v>71050601050000</v>
      </c>
      <c r="B315" s="124" t="s">
        <v>439</v>
      </c>
      <c r="C315" s="117" t="s">
        <v>149</v>
      </c>
      <c r="D315" s="118" t="s">
        <v>157</v>
      </c>
      <c r="E315" s="119" t="s">
        <v>106</v>
      </c>
      <c r="F315" s="120" t="s">
        <v>149</v>
      </c>
      <c r="G315" s="129" t="s">
        <v>440</v>
      </c>
      <c r="H315" s="25"/>
      <c r="I315" s="25"/>
      <c r="J315" s="26"/>
      <c r="K315" s="26"/>
      <c r="L315" s="29" t="s">
        <v>142</v>
      </c>
      <c r="M315" s="12">
        <v>4251</v>
      </c>
      <c r="N315" s="183">
        <f t="shared" ref="N315" si="51">O315+P315</f>
        <v>0</v>
      </c>
      <c r="O315" s="183"/>
      <c r="P315" s="183"/>
      <c r="Q315" s="161"/>
      <c r="R315" s="161"/>
      <c r="S315" s="438"/>
      <c r="T315" s="161"/>
      <c r="U315" s="161"/>
      <c r="V315" s="161"/>
    </row>
    <row r="316" spans="1:22" ht="16.2">
      <c r="B316" s="124"/>
      <c r="G316" s="129"/>
      <c r="H316" s="25"/>
      <c r="I316" s="25"/>
      <c r="J316" s="26"/>
      <c r="K316" s="26"/>
      <c r="L316" s="30" t="s">
        <v>173</v>
      </c>
      <c r="M316" s="31">
        <v>5112</v>
      </c>
      <c r="N316" s="183">
        <f t="shared" ref="N316" si="52">O316+P316</f>
        <v>0</v>
      </c>
      <c r="O316" s="183"/>
      <c r="P316" s="183"/>
      <c r="Q316" s="161"/>
      <c r="R316" s="161"/>
      <c r="S316" s="438"/>
      <c r="T316" s="161"/>
      <c r="U316" s="161"/>
      <c r="V316" s="161"/>
    </row>
    <row r="317" spans="1:22" s="115" customFormat="1" ht="27.6">
      <c r="A317" s="122" t="str">
        <f t="shared" ref="A317:A318" si="53">CONCATENATE(B317,C317,D317,E317,F317,G317)</f>
        <v>71050601020000</v>
      </c>
      <c r="B317" s="124" t="s">
        <v>439</v>
      </c>
      <c r="C317" s="117" t="s">
        <v>149</v>
      </c>
      <c r="D317" s="118" t="s">
        <v>157</v>
      </c>
      <c r="E317" s="119" t="s">
        <v>106</v>
      </c>
      <c r="F317" s="120" t="s">
        <v>140</v>
      </c>
      <c r="G317" s="129" t="s">
        <v>440</v>
      </c>
      <c r="H317" s="45"/>
      <c r="I317" s="147"/>
      <c r="J317" s="148"/>
      <c r="K317" s="148"/>
      <c r="L317" s="27" t="s">
        <v>910</v>
      </c>
      <c r="M317" s="28"/>
      <c r="N317" s="197">
        <f>O317+P317</f>
        <v>0</v>
      </c>
      <c r="O317" s="197">
        <f>SUM(O318)</f>
        <v>0</v>
      </c>
      <c r="P317" s="197">
        <f>SUM(P318)</f>
        <v>0</v>
      </c>
      <c r="Q317" s="161"/>
      <c r="R317" s="161"/>
      <c r="S317" s="438"/>
      <c r="T317" s="161"/>
      <c r="U317" s="161"/>
      <c r="V317" s="161"/>
    </row>
    <row r="318" spans="1:22" s="115" customFormat="1" ht="26.4">
      <c r="A318" s="122" t="str">
        <f t="shared" si="53"/>
        <v>71050601050000</v>
      </c>
      <c r="B318" s="124" t="s">
        <v>439</v>
      </c>
      <c r="C318" s="117" t="s">
        <v>149</v>
      </c>
      <c r="D318" s="118" t="s">
        <v>157</v>
      </c>
      <c r="E318" s="119" t="s">
        <v>106</v>
      </c>
      <c r="F318" s="120" t="s">
        <v>149</v>
      </c>
      <c r="G318" s="129" t="s">
        <v>440</v>
      </c>
      <c r="H318" s="25"/>
      <c r="I318" s="25"/>
      <c r="J318" s="26"/>
      <c r="K318" s="26"/>
      <c r="L318" s="29" t="s">
        <v>217</v>
      </c>
      <c r="M318" s="12">
        <v>4511</v>
      </c>
      <c r="N318" s="183">
        <f t="shared" ref="N318" si="54">O318+P318</f>
        <v>0</v>
      </c>
      <c r="O318" s="183"/>
      <c r="P318" s="183"/>
      <c r="Q318" s="161"/>
      <c r="R318" s="161"/>
      <c r="S318" s="438"/>
      <c r="T318" s="161"/>
      <c r="U318" s="161"/>
      <c r="V318" s="161"/>
    </row>
    <row r="319" spans="1:22" s="115" customFormat="1" ht="16.2">
      <c r="A319" s="122" t="str">
        <f t="shared" ref="A319:A361" si="55">CONCATENATE(B319,C319,D319,E319,F319,G319)</f>
        <v>71050601050000</v>
      </c>
      <c r="B319" s="124" t="s">
        <v>439</v>
      </c>
      <c r="C319" s="117" t="s">
        <v>149</v>
      </c>
      <c r="D319" s="118" t="s">
        <v>157</v>
      </c>
      <c r="E319" s="119" t="s">
        <v>106</v>
      </c>
      <c r="F319" s="120" t="s">
        <v>149</v>
      </c>
      <c r="G319" s="129" t="s">
        <v>440</v>
      </c>
      <c r="H319" s="180">
        <v>2500</v>
      </c>
      <c r="I319" s="212" t="s">
        <v>149</v>
      </c>
      <c r="J319" s="213">
        <v>0</v>
      </c>
      <c r="K319" s="213">
        <v>0</v>
      </c>
      <c r="L319" s="162" t="s">
        <v>231</v>
      </c>
      <c r="M319" s="174"/>
      <c r="N319" s="163">
        <f>+N321+N362+N370+N377</f>
        <v>0</v>
      </c>
      <c r="O319" s="163">
        <f>+O321+O362+O370+O377</f>
        <v>0</v>
      </c>
      <c r="P319" s="163">
        <f>+P321+P362+P370+P377</f>
        <v>0</v>
      </c>
      <c r="Q319" s="161"/>
      <c r="R319" s="161"/>
      <c r="S319" s="438"/>
      <c r="T319" s="161"/>
      <c r="U319" s="161"/>
      <c r="V319" s="161"/>
    </row>
    <row r="320" spans="1:22" ht="16.2">
      <c r="A320" s="122" t="str">
        <f t="shared" si="55"/>
        <v>71050601054861</v>
      </c>
      <c r="B320" s="124" t="s">
        <v>439</v>
      </c>
      <c r="C320" s="117" t="s">
        <v>149</v>
      </c>
      <c r="D320" s="118" t="s">
        <v>157</v>
      </c>
      <c r="E320" s="119" t="s">
        <v>106</v>
      </c>
      <c r="F320" s="120" t="s">
        <v>149</v>
      </c>
      <c r="G320" s="121">
        <v>4861</v>
      </c>
      <c r="H320" s="25"/>
      <c r="I320" s="18"/>
      <c r="J320" s="19"/>
      <c r="K320" s="19"/>
      <c r="L320" s="30" t="s">
        <v>108</v>
      </c>
      <c r="M320" s="31"/>
      <c r="N320" s="190"/>
      <c r="O320" s="190"/>
      <c r="P320" s="190"/>
      <c r="Q320" s="161"/>
      <c r="R320" s="161"/>
      <c r="S320" s="438"/>
      <c r="T320" s="161"/>
      <c r="U320" s="161"/>
      <c r="V320" s="161"/>
    </row>
    <row r="321" spans="1:231" s="182" customFormat="1" ht="16.2">
      <c r="A321" s="122" t="str">
        <f t="shared" si="55"/>
        <v>71060000000000</v>
      </c>
      <c r="B321" s="124" t="s">
        <v>439</v>
      </c>
      <c r="C321" s="117" t="s">
        <v>157</v>
      </c>
      <c r="D321" s="118" t="s">
        <v>441</v>
      </c>
      <c r="E321" s="119" t="s">
        <v>441</v>
      </c>
      <c r="F321" s="120" t="s">
        <v>441</v>
      </c>
      <c r="G321" s="129" t="s">
        <v>440</v>
      </c>
      <c r="H321" s="165">
        <v>2510</v>
      </c>
      <c r="I321" s="166" t="s">
        <v>149</v>
      </c>
      <c r="J321" s="167">
        <v>1</v>
      </c>
      <c r="K321" s="167">
        <v>0</v>
      </c>
      <c r="L321" s="168" t="s">
        <v>232</v>
      </c>
      <c r="M321" s="176"/>
      <c r="N321" s="188">
        <f>+N323</f>
        <v>0</v>
      </c>
      <c r="O321" s="188">
        <f>+O323</f>
        <v>0</v>
      </c>
      <c r="P321" s="188">
        <f>+P323</f>
        <v>0</v>
      </c>
      <c r="Q321" s="161"/>
      <c r="R321" s="161"/>
      <c r="S321" s="438"/>
      <c r="T321" s="161"/>
      <c r="U321" s="161"/>
      <c r="V321" s="161"/>
    </row>
    <row r="322" spans="1:231" ht="16.2">
      <c r="A322" s="122" t="str">
        <f t="shared" si="55"/>
        <v>71060000000001</v>
      </c>
      <c r="B322" s="124" t="s">
        <v>439</v>
      </c>
      <c r="C322" s="117" t="s">
        <v>157</v>
      </c>
      <c r="D322" s="118" t="s">
        <v>441</v>
      </c>
      <c r="E322" s="119" t="s">
        <v>441</v>
      </c>
      <c r="F322" s="120" t="s">
        <v>441</v>
      </c>
      <c r="G322" s="129" t="s">
        <v>96</v>
      </c>
      <c r="H322" s="17"/>
      <c r="I322" s="18"/>
      <c r="J322" s="19"/>
      <c r="K322" s="19"/>
      <c r="L322" s="30" t="s">
        <v>110</v>
      </c>
      <c r="M322" s="31"/>
      <c r="N322" s="190"/>
      <c r="O322" s="190"/>
      <c r="P322" s="190"/>
      <c r="Q322" s="161"/>
      <c r="R322" s="161"/>
      <c r="S322" s="438"/>
      <c r="T322" s="161"/>
      <c r="U322" s="161"/>
      <c r="V322" s="161"/>
      <c r="DC322" s="179"/>
      <c r="DD322" s="179"/>
      <c r="DE322" s="179"/>
      <c r="DF322" s="179"/>
      <c r="DG322" s="179"/>
      <c r="DO322" s="179"/>
      <c r="DP322" s="179"/>
      <c r="DQ322" s="179"/>
      <c r="DR322" s="179"/>
      <c r="DS322" s="179"/>
      <c r="EA322" s="179"/>
      <c r="EB322" s="179"/>
      <c r="EC322" s="179"/>
      <c r="ED322" s="179"/>
      <c r="EE322" s="179"/>
      <c r="EM322" s="179"/>
      <c r="EN322" s="179"/>
      <c r="EO322" s="179"/>
      <c r="EP322" s="179"/>
      <c r="EQ322" s="179"/>
      <c r="EY322" s="179"/>
      <c r="EZ322" s="179"/>
      <c r="FA322" s="179"/>
      <c r="FB322" s="179"/>
      <c r="FC322" s="179"/>
      <c r="FK322" s="179"/>
      <c r="FL322" s="179"/>
      <c r="FM322" s="179"/>
      <c r="FN322" s="179"/>
      <c r="FO322" s="179"/>
      <c r="FW322" s="179"/>
      <c r="FX322" s="179"/>
      <c r="FY322" s="179"/>
      <c r="FZ322" s="179"/>
      <c r="GA322" s="179"/>
      <c r="GI322" s="179"/>
      <c r="GJ322" s="179"/>
      <c r="GK322" s="179"/>
      <c r="GL322" s="179"/>
      <c r="GM322" s="179"/>
      <c r="GU322" s="179"/>
      <c r="GV322" s="179"/>
      <c r="GW322" s="179"/>
      <c r="GX322" s="179"/>
      <c r="GY322" s="179"/>
      <c r="HG322" s="179"/>
      <c r="HH322" s="179"/>
      <c r="HI322" s="179"/>
      <c r="HJ322" s="179"/>
      <c r="HK322" s="179"/>
      <c r="HS322" s="179"/>
      <c r="HT322" s="179"/>
      <c r="HU322" s="179"/>
      <c r="HV322" s="179"/>
      <c r="HW322" s="179"/>
    </row>
    <row r="323" spans="1:231" s="170" customFormat="1" ht="16.2">
      <c r="A323" s="122" t="str">
        <f t="shared" si="55"/>
        <v>71060100000000</v>
      </c>
      <c r="B323" s="124" t="s">
        <v>439</v>
      </c>
      <c r="C323" s="117" t="s">
        <v>157</v>
      </c>
      <c r="D323" s="118" t="s">
        <v>106</v>
      </c>
      <c r="E323" s="119" t="s">
        <v>441</v>
      </c>
      <c r="F323" s="120" t="s">
        <v>441</v>
      </c>
      <c r="G323" s="129" t="s">
        <v>440</v>
      </c>
      <c r="H323" s="151">
        <v>2511</v>
      </c>
      <c r="I323" s="152" t="s">
        <v>149</v>
      </c>
      <c r="J323" s="153">
        <v>1</v>
      </c>
      <c r="K323" s="153">
        <v>1</v>
      </c>
      <c r="L323" s="154" t="s">
        <v>232</v>
      </c>
      <c r="M323" s="155"/>
      <c r="N323" s="192">
        <f>+N325+N335+N337+N360</f>
        <v>0</v>
      </c>
      <c r="O323" s="192">
        <f t="shared" ref="O323:P323" si="56">+O325+O335+O337+O360</f>
        <v>0</v>
      </c>
      <c r="P323" s="192">
        <f t="shared" si="56"/>
        <v>0</v>
      </c>
      <c r="Q323" s="161"/>
      <c r="R323" s="161"/>
      <c r="S323" s="438"/>
      <c r="T323" s="161"/>
      <c r="U323" s="161"/>
      <c r="V323" s="161"/>
    </row>
    <row r="324" spans="1:231" ht="16.2">
      <c r="A324" s="122" t="str">
        <f t="shared" si="55"/>
        <v>71060100000001</v>
      </c>
      <c r="B324" s="124" t="s">
        <v>439</v>
      </c>
      <c r="C324" s="117" t="s">
        <v>157</v>
      </c>
      <c r="D324" s="118" t="s">
        <v>106</v>
      </c>
      <c r="E324" s="119" t="s">
        <v>441</v>
      </c>
      <c r="F324" s="120" t="s">
        <v>441</v>
      </c>
      <c r="G324" s="129" t="s">
        <v>96</v>
      </c>
      <c r="H324" s="17"/>
      <c r="I324" s="25"/>
      <c r="J324" s="26"/>
      <c r="K324" s="26"/>
      <c r="L324" s="30" t="s">
        <v>108</v>
      </c>
      <c r="M324" s="31"/>
      <c r="N324" s="190"/>
      <c r="O324" s="190"/>
      <c r="P324" s="190"/>
      <c r="Q324" s="161"/>
      <c r="R324" s="161"/>
      <c r="S324" s="438"/>
      <c r="T324" s="161"/>
      <c r="U324" s="161"/>
      <c r="V324" s="161"/>
    </row>
    <row r="325" spans="1:231" s="156" customFormat="1" ht="16.2">
      <c r="A325" s="122" t="str">
        <f t="shared" si="55"/>
        <v>71060101000000</v>
      </c>
      <c r="B325" s="124" t="s">
        <v>439</v>
      </c>
      <c r="C325" s="117" t="s">
        <v>157</v>
      </c>
      <c r="D325" s="118" t="s">
        <v>106</v>
      </c>
      <c r="E325" s="119" t="s">
        <v>106</v>
      </c>
      <c r="F325" s="120" t="s">
        <v>441</v>
      </c>
      <c r="G325" s="129" t="s">
        <v>440</v>
      </c>
      <c r="H325" s="45"/>
      <c r="I325" s="147"/>
      <c r="J325" s="148"/>
      <c r="K325" s="148"/>
      <c r="L325" s="27" t="s">
        <v>233</v>
      </c>
      <c r="M325" s="28"/>
      <c r="N325" s="197">
        <f>O325+P325</f>
        <v>0</v>
      </c>
      <c r="O325" s="197">
        <f>SUM(O326:O334)</f>
        <v>0</v>
      </c>
      <c r="P325" s="197">
        <f>SUM(P326:P334)</f>
        <v>0</v>
      </c>
      <c r="Q325" s="161"/>
      <c r="R325" s="161"/>
      <c r="S325" s="438"/>
      <c r="T325" s="161"/>
      <c r="U325" s="161"/>
      <c r="V325" s="161"/>
    </row>
    <row r="326" spans="1:231" ht="16.2">
      <c r="A326" s="122" t="str">
        <f t="shared" si="55"/>
        <v>71060101000001</v>
      </c>
      <c r="B326" s="124" t="s">
        <v>439</v>
      </c>
      <c r="C326" s="117" t="s">
        <v>157</v>
      </c>
      <c r="D326" s="118" t="s">
        <v>106</v>
      </c>
      <c r="E326" s="119" t="s">
        <v>106</v>
      </c>
      <c r="F326" s="120" t="s">
        <v>441</v>
      </c>
      <c r="G326" s="129" t="s">
        <v>96</v>
      </c>
      <c r="H326" s="25"/>
      <c r="I326" s="25"/>
      <c r="J326" s="26"/>
      <c r="K326" s="26"/>
      <c r="L326" s="30" t="s">
        <v>115</v>
      </c>
      <c r="M326" s="31">
        <v>4213</v>
      </c>
      <c r="N326" s="183">
        <f t="shared" ref="N326:N336" si="57">O326+P326</f>
        <v>0</v>
      </c>
      <c r="O326" s="183"/>
      <c r="P326" s="183">
        <v>0</v>
      </c>
      <c r="Q326" s="161"/>
      <c r="R326" s="161"/>
      <c r="S326" s="438"/>
      <c r="T326" s="161"/>
      <c r="U326" s="161"/>
      <c r="V326" s="161"/>
    </row>
    <row r="327" spans="1:231" ht="26.4">
      <c r="A327" s="122" t="str">
        <f t="shared" si="55"/>
        <v>71050601014213</v>
      </c>
      <c r="B327" s="124" t="s">
        <v>439</v>
      </c>
      <c r="C327" s="117" t="s">
        <v>149</v>
      </c>
      <c r="D327" s="118" t="s">
        <v>157</v>
      </c>
      <c r="E327" s="119" t="s">
        <v>106</v>
      </c>
      <c r="F327" s="120" t="s">
        <v>106</v>
      </c>
      <c r="G327" s="121">
        <v>4213</v>
      </c>
      <c r="H327" s="25"/>
      <c r="I327" s="25"/>
      <c r="J327" s="26"/>
      <c r="K327" s="26"/>
      <c r="L327" s="29" t="s">
        <v>142</v>
      </c>
      <c r="M327" s="12">
        <v>4251</v>
      </c>
      <c r="N327" s="183">
        <f t="shared" si="57"/>
        <v>0</v>
      </c>
      <c r="O327" s="183"/>
      <c r="P327" s="183"/>
      <c r="Q327" s="161"/>
      <c r="R327" s="161"/>
      <c r="S327" s="438"/>
      <c r="T327" s="161"/>
      <c r="U327" s="161"/>
      <c r="V327" s="161"/>
    </row>
    <row r="328" spans="1:231" s="115" customFormat="1" ht="16.2">
      <c r="A328" s="122" t="str">
        <f t="shared" si="55"/>
        <v>71060101010000</v>
      </c>
      <c r="B328" s="124" t="s">
        <v>439</v>
      </c>
      <c r="C328" s="117" t="s">
        <v>157</v>
      </c>
      <c r="D328" s="118" t="s">
        <v>106</v>
      </c>
      <c r="E328" s="119" t="s">
        <v>106</v>
      </c>
      <c r="F328" s="120" t="s">
        <v>106</v>
      </c>
      <c r="G328" s="129" t="s">
        <v>440</v>
      </c>
      <c r="H328" s="25"/>
      <c r="I328" s="25"/>
      <c r="J328" s="26"/>
      <c r="K328" s="26"/>
      <c r="L328" s="32" t="s">
        <v>130</v>
      </c>
      <c r="M328" s="48">
        <v>4267</v>
      </c>
      <c r="N328" s="183">
        <f t="shared" si="57"/>
        <v>0</v>
      </c>
      <c r="O328" s="183"/>
      <c r="P328" s="183"/>
      <c r="Q328" s="161"/>
      <c r="R328" s="161"/>
      <c r="S328" s="438"/>
      <c r="T328" s="161"/>
      <c r="U328" s="161"/>
      <c r="V328" s="161"/>
    </row>
    <row r="329" spans="1:231" ht="16.2">
      <c r="A329" s="122" t="str">
        <f t="shared" si="55"/>
        <v>71060101014639</v>
      </c>
      <c r="B329" s="124" t="s">
        <v>439</v>
      </c>
      <c r="C329" s="117" t="s">
        <v>157</v>
      </c>
      <c r="D329" s="118" t="s">
        <v>106</v>
      </c>
      <c r="E329" s="119" t="s">
        <v>106</v>
      </c>
      <c r="F329" s="120" t="s">
        <v>106</v>
      </c>
      <c r="G329" s="121">
        <v>4639</v>
      </c>
      <c r="H329" s="25"/>
      <c r="I329" s="25"/>
      <c r="J329" s="26"/>
      <c r="K329" s="26"/>
      <c r="L329" s="32" t="s">
        <v>364</v>
      </c>
      <c r="M329" s="48">
        <v>4269</v>
      </c>
      <c r="N329" s="183">
        <f t="shared" si="57"/>
        <v>0</v>
      </c>
      <c r="O329" s="183"/>
      <c r="P329" s="183"/>
      <c r="Q329" s="161"/>
      <c r="R329" s="161"/>
      <c r="S329" s="438"/>
      <c r="T329" s="161"/>
      <c r="U329" s="161"/>
      <c r="V329" s="161"/>
    </row>
    <row r="330" spans="1:231" ht="16.2">
      <c r="A330" s="122" t="str">
        <f t="shared" si="55"/>
        <v>71060101014861</v>
      </c>
      <c r="B330" s="124" t="s">
        <v>439</v>
      </c>
      <c r="C330" s="117" t="s">
        <v>157</v>
      </c>
      <c r="D330" s="118" t="s">
        <v>106</v>
      </c>
      <c r="E330" s="119" t="s">
        <v>106</v>
      </c>
      <c r="F330" s="120" t="s">
        <v>106</v>
      </c>
      <c r="G330" s="121">
        <v>4861</v>
      </c>
      <c r="H330" s="25"/>
      <c r="I330" s="25"/>
      <c r="J330" s="26"/>
      <c r="K330" s="26"/>
      <c r="L330" s="29" t="s">
        <v>348</v>
      </c>
      <c r="M330" s="31">
        <v>4729</v>
      </c>
      <c r="N330" s="183">
        <f t="shared" si="57"/>
        <v>0</v>
      </c>
      <c r="O330" s="183"/>
      <c r="P330" s="183"/>
      <c r="Q330" s="161"/>
      <c r="R330" s="161"/>
      <c r="S330" s="438"/>
      <c r="T330" s="161"/>
      <c r="U330" s="161"/>
      <c r="V330" s="161"/>
    </row>
    <row r="331" spans="1:231" ht="16.8">
      <c r="B331" s="124"/>
      <c r="H331" s="25"/>
      <c r="I331" s="25"/>
      <c r="J331" s="26"/>
      <c r="K331" s="26"/>
      <c r="L331" s="30" t="s">
        <v>173</v>
      </c>
      <c r="M331" s="31">
        <v>5112</v>
      </c>
      <c r="N331" s="183">
        <f t="shared" si="57"/>
        <v>0</v>
      </c>
      <c r="O331" s="399"/>
      <c r="P331" s="399"/>
      <c r="Q331" s="161"/>
      <c r="R331" s="161"/>
      <c r="S331" s="438"/>
      <c r="T331" s="161"/>
      <c r="U331" s="161"/>
      <c r="V331" s="161"/>
    </row>
    <row r="332" spans="1:231" s="115" customFormat="1" ht="16.2">
      <c r="A332" s="122" t="str">
        <f t="shared" si="55"/>
        <v>71060101020000</v>
      </c>
      <c r="B332" s="124" t="s">
        <v>439</v>
      </c>
      <c r="C332" s="117" t="s">
        <v>157</v>
      </c>
      <c r="D332" s="118" t="s">
        <v>106</v>
      </c>
      <c r="E332" s="119" t="s">
        <v>106</v>
      </c>
      <c r="F332" s="120" t="s">
        <v>140</v>
      </c>
      <c r="G332" s="129" t="s">
        <v>440</v>
      </c>
      <c r="H332" s="25"/>
      <c r="I332" s="25"/>
      <c r="J332" s="26"/>
      <c r="K332" s="26"/>
      <c r="L332" s="29" t="s">
        <v>174</v>
      </c>
      <c r="M332" s="12">
        <v>5113</v>
      </c>
      <c r="N332" s="183">
        <f t="shared" si="57"/>
        <v>0</v>
      </c>
      <c r="O332" s="183"/>
      <c r="P332" s="183"/>
      <c r="Q332" s="161"/>
      <c r="R332" s="161"/>
      <c r="S332" s="438"/>
      <c r="T332" s="161"/>
      <c r="U332" s="161"/>
      <c r="V332" s="161"/>
    </row>
    <row r="333" spans="1:231" ht="16.8">
      <c r="A333" s="122" t="str">
        <f t="shared" si="55"/>
        <v>71060101024819</v>
      </c>
      <c r="B333" s="124" t="s">
        <v>439</v>
      </c>
      <c r="C333" s="117" t="s">
        <v>157</v>
      </c>
      <c r="D333" s="118" t="s">
        <v>106</v>
      </c>
      <c r="E333" s="119" t="s">
        <v>106</v>
      </c>
      <c r="F333" s="120" t="s">
        <v>140</v>
      </c>
      <c r="G333" s="121">
        <v>4819</v>
      </c>
      <c r="H333" s="25"/>
      <c r="I333" s="25"/>
      <c r="J333" s="26"/>
      <c r="K333" s="26"/>
      <c r="L333" s="29" t="s">
        <v>135</v>
      </c>
      <c r="M333" s="12">
        <v>5121</v>
      </c>
      <c r="N333" s="183">
        <f t="shared" si="57"/>
        <v>0</v>
      </c>
      <c r="O333" s="399"/>
      <c r="P333" s="399"/>
      <c r="Q333" s="161"/>
      <c r="R333" s="161"/>
      <c r="S333" s="438"/>
      <c r="T333" s="161"/>
      <c r="U333" s="161"/>
      <c r="V333" s="161"/>
    </row>
    <row r="334" spans="1:231" ht="16.2">
      <c r="A334" s="122" t="str">
        <f t="shared" si="55"/>
        <v>71060101025111</v>
      </c>
      <c r="B334" s="124" t="s">
        <v>439</v>
      </c>
      <c r="C334" s="117" t="s">
        <v>157</v>
      </c>
      <c r="D334" s="118" t="s">
        <v>106</v>
      </c>
      <c r="E334" s="119" t="s">
        <v>106</v>
      </c>
      <c r="F334" s="120" t="s">
        <v>140</v>
      </c>
      <c r="G334" s="121">
        <v>5111</v>
      </c>
      <c r="H334" s="25"/>
      <c r="I334" s="25"/>
      <c r="J334" s="26"/>
      <c r="K334" s="26"/>
      <c r="L334" s="29" t="s">
        <v>137</v>
      </c>
      <c r="M334" s="12">
        <v>5129</v>
      </c>
      <c r="N334" s="183">
        <f t="shared" si="57"/>
        <v>0</v>
      </c>
      <c r="O334" s="183">
        <v>0</v>
      </c>
      <c r="P334" s="183"/>
      <c r="Q334" s="161"/>
      <c r="R334" s="161"/>
      <c r="S334" s="438"/>
      <c r="T334" s="161"/>
      <c r="U334" s="161"/>
      <c r="V334" s="161"/>
    </row>
    <row r="335" spans="1:231" ht="27.6">
      <c r="A335" s="122" t="str">
        <f t="shared" si="55"/>
        <v>71060101025112</v>
      </c>
      <c r="B335" s="124" t="s">
        <v>439</v>
      </c>
      <c r="C335" s="117" t="s">
        <v>157</v>
      </c>
      <c r="D335" s="118" t="s">
        <v>106</v>
      </c>
      <c r="E335" s="119" t="s">
        <v>106</v>
      </c>
      <c r="F335" s="120" t="s">
        <v>140</v>
      </c>
      <c r="G335" s="121">
        <v>5112</v>
      </c>
      <c r="H335" s="45"/>
      <c r="I335" s="147"/>
      <c r="J335" s="148"/>
      <c r="K335" s="148"/>
      <c r="L335" s="27" t="s">
        <v>234</v>
      </c>
      <c r="M335" s="28"/>
      <c r="N335" s="197">
        <f>O335+P335</f>
        <v>0</v>
      </c>
      <c r="O335" s="197">
        <f>SUM(O336)</f>
        <v>0</v>
      </c>
      <c r="P335" s="197">
        <f>SUM(P336)</f>
        <v>0</v>
      </c>
      <c r="Q335" s="161"/>
      <c r="R335" s="161"/>
      <c r="S335" s="438"/>
      <c r="T335" s="161"/>
      <c r="U335" s="161"/>
      <c r="V335" s="161"/>
    </row>
    <row r="336" spans="1:231" ht="16.8">
      <c r="A336" s="122" t="str">
        <f t="shared" si="55"/>
        <v>71060101025113</v>
      </c>
      <c r="B336" s="124" t="s">
        <v>439</v>
      </c>
      <c r="C336" s="117" t="s">
        <v>157</v>
      </c>
      <c r="D336" s="118" t="s">
        <v>106</v>
      </c>
      <c r="E336" s="119" t="s">
        <v>106</v>
      </c>
      <c r="F336" s="120" t="s">
        <v>140</v>
      </c>
      <c r="G336" s="121">
        <v>5113</v>
      </c>
      <c r="H336" s="25"/>
      <c r="I336" s="25"/>
      <c r="J336" s="26"/>
      <c r="K336" s="26"/>
      <c r="L336" s="30" t="s">
        <v>115</v>
      </c>
      <c r="M336" s="31">
        <v>4213</v>
      </c>
      <c r="N336" s="183">
        <f t="shared" si="57"/>
        <v>0</v>
      </c>
      <c r="O336" s="399"/>
      <c r="P336" s="399"/>
      <c r="Q336" s="161"/>
      <c r="R336" s="161"/>
      <c r="S336" s="438"/>
      <c r="T336" s="161"/>
      <c r="U336" s="161"/>
      <c r="V336" s="161"/>
    </row>
    <row r="337" spans="1:22" ht="32.25" customHeight="1">
      <c r="A337" s="122" t="str">
        <f t="shared" si="55"/>
        <v>71060301014861</v>
      </c>
      <c r="B337" s="124" t="s">
        <v>439</v>
      </c>
      <c r="C337" s="117" t="s">
        <v>157</v>
      </c>
      <c r="D337" s="118" t="s">
        <v>442</v>
      </c>
      <c r="E337" s="119" t="s">
        <v>106</v>
      </c>
      <c r="F337" s="120" t="s">
        <v>106</v>
      </c>
      <c r="G337" s="121">
        <v>4861</v>
      </c>
      <c r="H337" s="45"/>
      <c r="I337" s="45"/>
      <c r="J337" s="45"/>
      <c r="K337" s="45"/>
      <c r="L337" s="27" t="s">
        <v>831</v>
      </c>
      <c r="M337" s="28"/>
      <c r="N337" s="197">
        <f>O337+P337</f>
        <v>0</v>
      </c>
      <c r="O337" s="197">
        <f>SUM(O338:O359)</f>
        <v>0</v>
      </c>
      <c r="P337" s="197">
        <f>SUM(P338:P359)</f>
        <v>0</v>
      </c>
      <c r="Q337" s="161"/>
      <c r="R337" s="161"/>
      <c r="S337" s="438"/>
      <c r="T337" s="161"/>
      <c r="U337" s="161"/>
      <c r="V337" s="161"/>
    </row>
    <row r="338" spans="1:22" ht="16.8">
      <c r="A338" s="122" t="str">
        <f t="shared" si="55"/>
        <v>71060301015112</v>
      </c>
      <c r="B338" s="124" t="s">
        <v>439</v>
      </c>
      <c r="C338" s="117" t="s">
        <v>157</v>
      </c>
      <c r="D338" s="118" t="s">
        <v>442</v>
      </c>
      <c r="E338" s="119" t="s">
        <v>106</v>
      </c>
      <c r="F338" s="120" t="s">
        <v>106</v>
      </c>
      <c r="G338" s="129" t="s">
        <v>87</v>
      </c>
      <c r="H338" s="37"/>
      <c r="I338" s="194"/>
      <c r="J338" s="195"/>
      <c r="K338" s="196"/>
      <c r="L338" s="36" t="s">
        <v>112</v>
      </c>
      <c r="M338" s="12">
        <v>4111</v>
      </c>
      <c r="N338" s="183">
        <f t="shared" ref="N338:N359" si="58">O338+P338</f>
        <v>0</v>
      </c>
      <c r="O338" s="399"/>
      <c r="P338" s="399"/>
      <c r="Q338" s="161"/>
      <c r="R338" s="161"/>
      <c r="S338" s="438"/>
      <c r="T338" s="161"/>
      <c r="U338" s="161"/>
      <c r="V338" s="161"/>
    </row>
    <row r="339" spans="1:22" ht="26.4">
      <c r="A339" s="122" t="str">
        <f t="shared" si="55"/>
        <v>71060301015113</v>
      </c>
      <c r="B339" s="124" t="s">
        <v>439</v>
      </c>
      <c r="C339" s="117" t="s">
        <v>157</v>
      </c>
      <c r="D339" s="118" t="s">
        <v>442</v>
      </c>
      <c r="E339" s="119" t="s">
        <v>106</v>
      </c>
      <c r="F339" s="120" t="s">
        <v>106</v>
      </c>
      <c r="G339" s="129" t="s">
        <v>85</v>
      </c>
      <c r="H339" s="37"/>
      <c r="I339" s="194"/>
      <c r="J339" s="195"/>
      <c r="K339" s="196"/>
      <c r="L339" s="36" t="s">
        <v>113</v>
      </c>
      <c r="M339" s="12">
        <v>4112</v>
      </c>
      <c r="N339" s="183">
        <f t="shared" si="58"/>
        <v>0</v>
      </c>
      <c r="O339" s="399"/>
      <c r="P339" s="399"/>
      <c r="Q339" s="161"/>
      <c r="R339" s="161"/>
      <c r="S339" s="438"/>
      <c r="T339" s="161"/>
      <c r="U339" s="161"/>
      <c r="V339" s="161"/>
    </row>
    <row r="340" spans="1:22" s="115" customFormat="1" ht="16.8">
      <c r="A340" s="122" t="str">
        <f t="shared" si="55"/>
        <v>71060301020000</v>
      </c>
      <c r="B340" s="124" t="s">
        <v>439</v>
      </c>
      <c r="C340" s="117" t="s">
        <v>157</v>
      </c>
      <c r="D340" s="118" t="s">
        <v>442</v>
      </c>
      <c r="E340" s="119" t="s">
        <v>106</v>
      </c>
      <c r="F340" s="120" t="s">
        <v>140</v>
      </c>
      <c r="G340" s="129" t="s">
        <v>440</v>
      </c>
      <c r="H340" s="37"/>
      <c r="I340" s="194"/>
      <c r="J340" s="195"/>
      <c r="K340" s="196"/>
      <c r="L340" s="29" t="s">
        <v>114</v>
      </c>
      <c r="M340" s="12">
        <v>4212</v>
      </c>
      <c r="N340" s="183">
        <f t="shared" si="58"/>
        <v>0</v>
      </c>
      <c r="O340" s="399"/>
      <c r="P340" s="399"/>
      <c r="Q340" s="161"/>
      <c r="R340" s="161"/>
      <c r="S340" s="438"/>
      <c r="T340" s="161"/>
      <c r="U340" s="161"/>
      <c r="V340" s="161"/>
    </row>
    <row r="341" spans="1:22" ht="16.8">
      <c r="A341" s="122" t="str">
        <f t="shared" si="55"/>
        <v>71060301024861</v>
      </c>
      <c r="B341" s="124" t="s">
        <v>439</v>
      </c>
      <c r="C341" s="117" t="s">
        <v>157</v>
      </c>
      <c r="D341" s="118" t="s">
        <v>442</v>
      </c>
      <c r="E341" s="119" t="s">
        <v>106</v>
      </c>
      <c r="F341" s="120" t="s">
        <v>140</v>
      </c>
      <c r="G341" s="121">
        <v>4861</v>
      </c>
      <c r="H341" s="37"/>
      <c r="I341" s="194"/>
      <c r="J341" s="195"/>
      <c r="K341" s="196"/>
      <c r="L341" s="30" t="s">
        <v>115</v>
      </c>
      <c r="M341" s="31">
        <v>4213</v>
      </c>
      <c r="N341" s="183">
        <f t="shared" si="58"/>
        <v>0</v>
      </c>
      <c r="O341" s="399"/>
      <c r="P341" s="399"/>
      <c r="Q341" s="161"/>
      <c r="R341" s="161"/>
      <c r="S341" s="438"/>
      <c r="T341" s="161"/>
      <c r="U341" s="161"/>
      <c r="V341" s="161"/>
    </row>
    <row r="342" spans="1:22" s="115" customFormat="1" ht="16.8">
      <c r="A342" s="122" t="str">
        <f t="shared" si="55"/>
        <v>71060301030000</v>
      </c>
      <c r="B342" s="124" t="s">
        <v>439</v>
      </c>
      <c r="C342" s="117" t="s">
        <v>157</v>
      </c>
      <c r="D342" s="118" t="s">
        <v>442</v>
      </c>
      <c r="E342" s="119" t="s">
        <v>106</v>
      </c>
      <c r="F342" s="120" t="s">
        <v>442</v>
      </c>
      <c r="G342" s="129" t="s">
        <v>440</v>
      </c>
      <c r="H342" s="37"/>
      <c r="I342" s="194"/>
      <c r="J342" s="195"/>
      <c r="K342" s="196"/>
      <c r="L342" s="30" t="s">
        <v>116</v>
      </c>
      <c r="M342" s="31">
        <v>4214</v>
      </c>
      <c r="N342" s="183">
        <f t="shared" si="58"/>
        <v>0</v>
      </c>
      <c r="O342" s="399"/>
      <c r="P342" s="399"/>
      <c r="Q342" s="161"/>
      <c r="R342" s="161"/>
      <c r="S342" s="438"/>
      <c r="T342" s="161"/>
      <c r="U342" s="161"/>
      <c r="V342" s="161"/>
    </row>
    <row r="343" spans="1:22" ht="16.8">
      <c r="A343" s="122" t="str">
        <f t="shared" si="55"/>
        <v>71060301034861</v>
      </c>
      <c r="B343" s="124" t="s">
        <v>439</v>
      </c>
      <c r="C343" s="117" t="s">
        <v>157</v>
      </c>
      <c r="D343" s="118" t="s">
        <v>442</v>
      </c>
      <c r="E343" s="119" t="s">
        <v>106</v>
      </c>
      <c r="F343" s="120" t="s">
        <v>442</v>
      </c>
      <c r="G343" s="121">
        <v>4861</v>
      </c>
      <c r="H343" s="37"/>
      <c r="I343" s="194"/>
      <c r="J343" s="195"/>
      <c r="K343" s="196"/>
      <c r="L343" s="29" t="s">
        <v>117</v>
      </c>
      <c r="M343" s="12">
        <v>4215</v>
      </c>
      <c r="N343" s="183">
        <f t="shared" si="58"/>
        <v>0</v>
      </c>
      <c r="O343" s="398"/>
      <c r="P343" s="398"/>
      <c r="Q343" s="161"/>
      <c r="R343" s="161"/>
      <c r="S343" s="438"/>
      <c r="T343" s="161"/>
      <c r="U343" s="161"/>
      <c r="V343" s="161"/>
    </row>
    <row r="344" spans="1:22" s="115" customFormat="1" ht="16.8">
      <c r="A344" s="122" t="str">
        <f t="shared" si="55"/>
        <v>71060301040000</v>
      </c>
      <c r="B344" s="124" t="s">
        <v>439</v>
      </c>
      <c r="C344" s="117" t="s">
        <v>157</v>
      </c>
      <c r="D344" s="118" t="s">
        <v>442</v>
      </c>
      <c r="E344" s="119" t="s">
        <v>106</v>
      </c>
      <c r="F344" s="120" t="s">
        <v>155</v>
      </c>
      <c r="G344" s="129" t="s">
        <v>440</v>
      </c>
      <c r="H344" s="37"/>
      <c r="I344" s="194"/>
      <c r="J344" s="195"/>
      <c r="K344" s="196"/>
      <c r="L344" s="30" t="s">
        <v>118</v>
      </c>
      <c r="M344" s="44">
        <v>4216</v>
      </c>
      <c r="N344" s="183">
        <f t="shared" si="58"/>
        <v>0</v>
      </c>
      <c r="O344" s="399"/>
      <c r="P344" s="399"/>
      <c r="Q344" s="161"/>
      <c r="R344" s="161"/>
      <c r="S344" s="438"/>
      <c r="T344" s="161"/>
      <c r="U344" s="161"/>
      <c r="V344" s="161"/>
    </row>
    <row r="345" spans="1:22" ht="16.8">
      <c r="A345" s="122" t="str">
        <f t="shared" si="55"/>
        <v>71060301044861</v>
      </c>
      <c r="B345" s="124" t="s">
        <v>439</v>
      </c>
      <c r="C345" s="117" t="s">
        <v>157</v>
      </c>
      <c r="D345" s="118" t="s">
        <v>442</v>
      </c>
      <c r="E345" s="119" t="s">
        <v>106</v>
      </c>
      <c r="F345" s="120" t="s">
        <v>155</v>
      </c>
      <c r="G345" s="121">
        <v>4861</v>
      </c>
      <c r="H345" s="37"/>
      <c r="I345" s="194"/>
      <c r="J345" s="195"/>
      <c r="K345" s="196"/>
      <c r="L345" s="29" t="s">
        <v>121</v>
      </c>
      <c r="M345" s="12">
        <v>4232</v>
      </c>
      <c r="N345" s="183">
        <f t="shared" si="58"/>
        <v>0</v>
      </c>
      <c r="O345" s="399"/>
      <c r="P345" s="399"/>
      <c r="Q345" s="161"/>
      <c r="R345" s="161"/>
      <c r="S345" s="438"/>
      <c r="T345" s="161"/>
      <c r="U345" s="161"/>
      <c r="V345" s="161"/>
    </row>
    <row r="346" spans="1:22" s="115" customFormat="1" ht="16.8">
      <c r="A346" s="122" t="str">
        <f t="shared" si="55"/>
        <v>71060301050000</v>
      </c>
      <c r="B346" s="124" t="s">
        <v>439</v>
      </c>
      <c r="C346" s="117" t="s">
        <v>157</v>
      </c>
      <c r="D346" s="118" t="s">
        <v>442</v>
      </c>
      <c r="E346" s="119" t="s">
        <v>106</v>
      </c>
      <c r="F346" s="120" t="s">
        <v>149</v>
      </c>
      <c r="G346" s="129" t="s">
        <v>440</v>
      </c>
      <c r="H346" s="37"/>
      <c r="I346" s="194"/>
      <c r="J346" s="195"/>
      <c r="K346" s="196"/>
      <c r="L346" s="29" t="s">
        <v>125</v>
      </c>
      <c r="M346" s="12">
        <v>4239</v>
      </c>
      <c r="N346" s="183">
        <f t="shared" si="58"/>
        <v>0</v>
      </c>
      <c r="O346" s="399"/>
      <c r="P346" s="399"/>
      <c r="Q346" s="161"/>
      <c r="R346" s="161"/>
      <c r="S346" s="438"/>
      <c r="T346" s="161"/>
      <c r="U346" s="161"/>
      <c r="V346" s="161"/>
    </row>
    <row r="347" spans="1:22" ht="16.8">
      <c r="A347" s="122" t="str">
        <f t="shared" si="55"/>
        <v>71060301054861</v>
      </c>
      <c r="B347" s="124" t="s">
        <v>439</v>
      </c>
      <c r="C347" s="117" t="s">
        <v>157</v>
      </c>
      <c r="D347" s="118" t="s">
        <v>442</v>
      </c>
      <c r="E347" s="119" t="s">
        <v>106</v>
      </c>
      <c r="F347" s="120" t="s">
        <v>149</v>
      </c>
      <c r="G347" s="121">
        <v>4861</v>
      </c>
      <c r="H347" s="37"/>
      <c r="I347" s="194"/>
      <c r="J347" s="195"/>
      <c r="K347" s="196"/>
      <c r="L347" s="29" t="s">
        <v>126</v>
      </c>
      <c r="M347" s="12">
        <v>4241</v>
      </c>
      <c r="N347" s="183">
        <f t="shared" si="58"/>
        <v>0</v>
      </c>
      <c r="O347" s="399"/>
      <c r="P347" s="399"/>
      <c r="Q347" s="161"/>
      <c r="R347" s="161"/>
      <c r="S347" s="438"/>
      <c r="T347" s="161"/>
      <c r="U347" s="161"/>
      <c r="V347" s="161"/>
    </row>
    <row r="348" spans="1:22" s="170" customFormat="1" ht="26.4">
      <c r="A348" s="122" t="str">
        <f t="shared" si="55"/>
        <v>71060400000000</v>
      </c>
      <c r="B348" s="124" t="s">
        <v>439</v>
      </c>
      <c r="C348" s="117" t="s">
        <v>157</v>
      </c>
      <c r="D348" s="118" t="s">
        <v>155</v>
      </c>
      <c r="E348" s="119" t="s">
        <v>441</v>
      </c>
      <c r="F348" s="120" t="s">
        <v>441</v>
      </c>
      <c r="G348" s="129" t="s">
        <v>440</v>
      </c>
      <c r="H348" s="37"/>
      <c r="I348" s="194"/>
      <c r="J348" s="195"/>
      <c r="K348" s="196"/>
      <c r="L348" s="29" t="s">
        <v>127</v>
      </c>
      <c r="M348" s="12">
        <v>4252</v>
      </c>
      <c r="N348" s="183">
        <f t="shared" si="58"/>
        <v>0</v>
      </c>
      <c r="O348" s="399"/>
      <c r="P348" s="399"/>
      <c r="Q348" s="161"/>
      <c r="R348" s="161"/>
      <c r="S348" s="438"/>
      <c r="T348" s="161"/>
      <c r="U348" s="161"/>
      <c r="V348" s="161"/>
    </row>
    <row r="349" spans="1:22" ht="16.8">
      <c r="A349" s="122" t="str">
        <f t="shared" si="55"/>
        <v>71060400000001</v>
      </c>
      <c r="B349" s="124" t="s">
        <v>439</v>
      </c>
      <c r="C349" s="117" t="s">
        <v>157</v>
      </c>
      <c r="D349" s="118" t="s">
        <v>155</v>
      </c>
      <c r="E349" s="119" t="s">
        <v>441</v>
      </c>
      <c r="F349" s="120" t="s">
        <v>441</v>
      </c>
      <c r="G349" s="129" t="s">
        <v>96</v>
      </c>
      <c r="H349" s="37"/>
      <c r="I349" s="194"/>
      <c r="J349" s="195"/>
      <c r="K349" s="196"/>
      <c r="L349" s="30" t="s">
        <v>128</v>
      </c>
      <c r="M349" s="31">
        <v>4261</v>
      </c>
      <c r="N349" s="183">
        <f t="shared" si="58"/>
        <v>0</v>
      </c>
      <c r="O349" s="399"/>
      <c r="P349" s="399"/>
      <c r="Q349" s="161"/>
      <c r="R349" s="161"/>
      <c r="S349" s="438"/>
      <c r="T349" s="161"/>
      <c r="U349" s="161"/>
      <c r="V349" s="161"/>
    </row>
    <row r="350" spans="1:22" s="156" customFormat="1" ht="16.8">
      <c r="A350" s="122" t="str">
        <f t="shared" si="55"/>
        <v>71060401000000</v>
      </c>
      <c r="B350" s="124" t="s">
        <v>439</v>
      </c>
      <c r="C350" s="117" t="s">
        <v>157</v>
      </c>
      <c r="D350" s="118" t="s">
        <v>155</v>
      </c>
      <c r="E350" s="119" t="s">
        <v>106</v>
      </c>
      <c r="F350" s="120" t="s">
        <v>441</v>
      </c>
      <c r="G350" s="129" t="s">
        <v>440</v>
      </c>
      <c r="H350" s="37"/>
      <c r="I350" s="194"/>
      <c r="J350" s="195"/>
      <c r="K350" s="196"/>
      <c r="L350" s="32" t="s">
        <v>129</v>
      </c>
      <c r="M350" s="48">
        <v>4264</v>
      </c>
      <c r="N350" s="183">
        <f t="shared" si="58"/>
        <v>0</v>
      </c>
      <c r="O350" s="399"/>
      <c r="P350" s="399"/>
      <c r="Q350" s="161"/>
      <c r="R350" s="161"/>
      <c r="S350" s="438"/>
      <c r="T350" s="161"/>
      <c r="U350" s="161"/>
      <c r="V350" s="161"/>
    </row>
    <row r="351" spans="1:22" ht="16.8">
      <c r="A351" s="122" t="str">
        <f t="shared" si="55"/>
        <v>71060401000001</v>
      </c>
      <c r="B351" s="124" t="s">
        <v>439</v>
      </c>
      <c r="C351" s="117" t="s">
        <v>157</v>
      </c>
      <c r="D351" s="118" t="s">
        <v>155</v>
      </c>
      <c r="E351" s="119" t="s">
        <v>106</v>
      </c>
      <c r="F351" s="120" t="s">
        <v>441</v>
      </c>
      <c r="G351" s="129" t="s">
        <v>96</v>
      </c>
      <c r="H351" s="37"/>
      <c r="I351" s="194"/>
      <c r="J351" s="195"/>
      <c r="K351" s="196"/>
      <c r="L351" s="32" t="s">
        <v>130</v>
      </c>
      <c r="M351" s="48">
        <v>4267</v>
      </c>
      <c r="N351" s="183">
        <f t="shared" si="58"/>
        <v>0</v>
      </c>
      <c r="O351" s="399"/>
      <c r="P351" s="399"/>
      <c r="Q351" s="161"/>
      <c r="R351" s="161"/>
      <c r="S351" s="438"/>
      <c r="T351" s="161"/>
      <c r="U351" s="161"/>
      <c r="V351" s="161"/>
    </row>
    <row r="352" spans="1:22" s="115" customFormat="1" ht="16.8">
      <c r="A352" s="122" t="str">
        <f t="shared" si="55"/>
        <v>71060401010000</v>
      </c>
      <c r="B352" s="124" t="s">
        <v>439</v>
      </c>
      <c r="C352" s="117" t="s">
        <v>157</v>
      </c>
      <c r="D352" s="118" t="s">
        <v>155</v>
      </c>
      <c r="E352" s="119" t="s">
        <v>106</v>
      </c>
      <c r="F352" s="120" t="s">
        <v>106</v>
      </c>
      <c r="G352" s="129" t="s">
        <v>440</v>
      </c>
      <c r="H352" s="37"/>
      <c r="I352" s="194"/>
      <c r="J352" s="195"/>
      <c r="K352" s="196"/>
      <c r="L352" s="32" t="s">
        <v>364</v>
      </c>
      <c r="M352" s="48">
        <v>4269</v>
      </c>
      <c r="N352" s="183">
        <f t="shared" si="58"/>
        <v>0</v>
      </c>
      <c r="O352" s="399"/>
      <c r="P352" s="399"/>
      <c r="Q352" s="161"/>
      <c r="R352" s="161"/>
      <c r="S352" s="438"/>
      <c r="T352" s="161"/>
      <c r="U352" s="161"/>
      <c r="V352" s="161"/>
    </row>
    <row r="353" spans="1:22" s="115" customFormat="1" ht="16.8">
      <c r="A353" s="122"/>
      <c r="B353" s="124"/>
      <c r="C353" s="117"/>
      <c r="D353" s="118"/>
      <c r="E353" s="119"/>
      <c r="F353" s="120"/>
      <c r="G353" s="129"/>
      <c r="H353" s="37"/>
      <c r="I353" s="194"/>
      <c r="J353" s="195"/>
      <c r="K353" s="196"/>
      <c r="L353" s="427" t="s">
        <v>791</v>
      </c>
      <c r="M353" s="395" t="s">
        <v>789</v>
      </c>
      <c r="N353" s="183">
        <f t="shared" si="58"/>
        <v>0</v>
      </c>
      <c r="O353" s="399"/>
      <c r="P353" s="399"/>
      <c r="Q353" s="161"/>
      <c r="R353" s="161"/>
      <c r="S353" s="438"/>
      <c r="T353" s="161"/>
      <c r="U353" s="161"/>
      <c r="V353" s="161"/>
    </row>
    <row r="354" spans="1:22" ht="16.8">
      <c r="A354" s="122" t="str">
        <f t="shared" si="55"/>
        <v>71060401014251</v>
      </c>
      <c r="B354" s="116" t="s">
        <v>439</v>
      </c>
      <c r="C354" s="117" t="s">
        <v>157</v>
      </c>
      <c r="D354" s="118" t="s">
        <v>155</v>
      </c>
      <c r="E354" s="119" t="s">
        <v>106</v>
      </c>
      <c r="F354" s="120" t="s">
        <v>106</v>
      </c>
      <c r="G354" s="121">
        <v>4251</v>
      </c>
      <c r="H354" s="37"/>
      <c r="I354" s="194"/>
      <c r="J354" s="195"/>
      <c r="K354" s="196"/>
      <c r="L354" s="29" t="s">
        <v>133</v>
      </c>
      <c r="M354" s="12">
        <v>4823</v>
      </c>
      <c r="N354" s="183">
        <f t="shared" si="58"/>
        <v>0</v>
      </c>
      <c r="O354" s="399"/>
      <c r="P354" s="399"/>
      <c r="Q354" s="161"/>
      <c r="R354" s="161"/>
      <c r="S354" s="438"/>
      <c r="T354" s="161"/>
      <c r="U354" s="161"/>
      <c r="V354" s="161"/>
    </row>
    <row r="355" spans="1:22" ht="26.4">
      <c r="A355" s="122" t="str">
        <f t="shared" si="55"/>
        <v>71060401015113</v>
      </c>
      <c r="B355" s="124" t="s">
        <v>439</v>
      </c>
      <c r="C355" s="117" t="s">
        <v>157</v>
      </c>
      <c r="D355" s="118" t="s">
        <v>155</v>
      </c>
      <c r="E355" s="119" t="s">
        <v>106</v>
      </c>
      <c r="F355" s="120" t="s">
        <v>106</v>
      </c>
      <c r="G355" s="121">
        <v>5113</v>
      </c>
      <c r="H355" s="37"/>
      <c r="I355" s="194"/>
      <c r="J355" s="195"/>
      <c r="K355" s="196"/>
      <c r="L355" s="29" t="s">
        <v>761</v>
      </c>
      <c r="M355" s="12" t="s">
        <v>762</v>
      </c>
      <c r="N355" s="183">
        <f t="shared" si="58"/>
        <v>0</v>
      </c>
      <c r="O355" s="399"/>
      <c r="P355" s="399"/>
      <c r="Q355" s="161"/>
      <c r="R355" s="161"/>
      <c r="S355" s="438"/>
      <c r="T355" s="161"/>
      <c r="U355" s="161"/>
      <c r="V355" s="161"/>
    </row>
    <row r="356" spans="1:22" ht="16.8">
      <c r="A356" s="122" t="str">
        <f t="shared" si="55"/>
        <v>71060401015113</v>
      </c>
      <c r="B356" s="124" t="s">
        <v>439</v>
      </c>
      <c r="C356" s="117" t="s">
        <v>157</v>
      </c>
      <c r="D356" s="118" t="s">
        <v>155</v>
      </c>
      <c r="E356" s="119" t="s">
        <v>106</v>
      </c>
      <c r="F356" s="120" t="s">
        <v>106</v>
      </c>
      <c r="G356" s="121">
        <v>5113</v>
      </c>
      <c r="H356" s="37"/>
      <c r="I356" s="194"/>
      <c r="J356" s="195"/>
      <c r="K356" s="196"/>
      <c r="L356" s="36" t="s">
        <v>134</v>
      </c>
      <c r="M356" s="31">
        <v>4861</v>
      </c>
      <c r="N356" s="183">
        <f t="shared" si="58"/>
        <v>0</v>
      </c>
      <c r="O356" s="399"/>
      <c r="P356" s="399"/>
      <c r="Q356" s="161"/>
      <c r="R356" s="161"/>
      <c r="S356" s="438"/>
      <c r="T356" s="161"/>
      <c r="U356" s="161"/>
      <c r="V356" s="161"/>
    </row>
    <row r="357" spans="1:22" ht="16.8">
      <c r="A357" s="122" t="str">
        <f t="shared" si="55"/>
        <v>71060401015129</v>
      </c>
      <c r="B357" s="124" t="s">
        <v>439</v>
      </c>
      <c r="C357" s="117" t="s">
        <v>157</v>
      </c>
      <c r="D357" s="118" t="s">
        <v>155</v>
      </c>
      <c r="E357" s="119" t="s">
        <v>106</v>
      </c>
      <c r="F357" s="120" t="s">
        <v>106</v>
      </c>
      <c r="G357" s="121">
        <v>5129</v>
      </c>
      <c r="H357" s="37"/>
      <c r="I357" s="194"/>
      <c r="J357" s="195"/>
      <c r="K357" s="196"/>
      <c r="L357" s="29" t="s">
        <v>136</v>
      </c>
      <c r="M357" s="12">
        <v>5122</v>
      </c>
      <c r="N357" s="183">
        <f t="shared" si="58"/>
        <v>0</v>
      </c>
      <c r="O357" s="399"/>
      <c r="P357" s="399"/>
      <c r="Q357" s="161"/>
      <c r="R357" s="161"/>
      <c r="S357" s="438"/>
      <c r="T357" s="161"/>
      <c r="U357" s="161"/>
      <c r="V357" s="161"/>
    </row>
    <row r="358" spans="1:22" s="115" customFormat="1" ht="16.8">
      <c r="A358" s="122" t="str">
        <f t="shared" si="55"/>
        <v>71060401020000</v>
      </c>
      <c r="B358" s="124" t="s">
        <v>439</v>
      </c>
      <c r="C358" s="117" t="s">
        <v>157</v>
      </c>
      <c r="D358" s="118" t="s">
        <v>155</v>
      </c>
      <c r="E358" s="119" t="s">
        <v>106</v>
      </c>
      <c r="F358" s="120" t="s">
        <v>140</v>
      </c>
      <c r="G358" s="129" t="s">
        <v>440</v>
      </c>
      <c r="H358" s="37"/>
      <c r="I358" s="194"/>
      <c r="J358" s="195"/>
      <c r="K358" s="196"/>
      <c r="L358" s="29" t="s">
        <v>137</v>
      </c>
      <c r="M358" s="12">
        <v>5129</v>
      </c>
      <c r="N358" s="183">
        <f t="shared" si="58"/>
        <v>0</v>
      </c>
      <c r="O358" s="399"/>
      <c r="P358" s="399"/>
      <c r="Q358" s="161"/>
      <c r="R358" s="161"/>
      <c r="S358" s="438"/>
      <c r="T358" s="161"/>
      <c r="U358" s="161"/>
      <c r="V358" s="161"/>
    </row>
    <row r="359" spans="1:22" ht="16.2">
      <c r="A359" s="122" t="str">
        <f t="shared" si="55"/>
        <v>71060401024511</v>
      </c>
      <c r="B359" s="124" t="s">
        <v>439</v>
      </c>
      <c r="C359" s="117" t="s">
        <v>157</v>
      </c>
      <c r="D359" s="118" t="s">
        <v>155</v>
      </c>
      <c r="E359" s="119" t="s">
        <v>106</v>
      </c>
      <c r="F359" s="120" t="s">
        <v>140</v>
      </c>
      <c r="G359" s="129">
        <v>4511</v>
      </c>
      <c r="H359" s="37"/>
      <c r="I359" s="194"/>
      <c r="J359" s="195"/>
      <c r="K359" s="196"/>
      <c r="L359" s="29" t="s">
        <v>138</v>
      </c>
      <c r="M359" s="12">
        <v>5132</v>
      </c>
      <c r="N359" s="183">
        <f t="shared" si="58"/>
        <v>0</v>
      </c>
      <c r="O359" s="183"/>
      <c r="P359" s="183"/>
      <c r="Q359" s="161"/>
      <c r="R359" s="161"/>
      <c r="S359" s="438"/>
      <c r="T359" s="161"/>
      <c r="U359" s="161"/>
      <c r="V359" s="161"/>
    </row>
    <row r="360" spans="1:22" ht="16.2">
      <c r="A360" s="122" t="str">
        <f t="shared" si="55"/>
        <v>71060401024861</v>
      </c>
      <c r="B360" s="124" t="s">
        <v>439</v>
      </c>
      <c r="C360" s="117" t="s">
        <v>157</v>
      </c>
      <c r="D360" s="118" t="s">
        <v>155</v>
      </c>
      <c r="E360" s="119" t="s">
        <v>106</v>
      </c>
      <c r="F360" s="120" t="s">
        <v>140</v>
      </c>
      <c r="G360" s="121">
        <v>4861</v>
      </c>
      <c r="H360" s="45"/>
      <c r="I360" s="45"/>
      <c r="J360" s="45"/>
      <c r="K360" s="45"/>
      <c r="L360" s="27" t="s">
        <v>885</v>
      </c>
      <c r="M360" s="28"/>
      <c r="N360" s="197">
        <f>O360+P360</f>
        <v>0</v>
      </c>
      <c r="O360" s="197">
        <f>SUM(O361)</f>
        <v>0</v>
      </c>
      <c r="P360" s="197">
        <f>SUM(P361)</f>
        <v>0</v>
      </c>
      <c r="Q360" s="161"/>
      <c r="R360" s="161"/>
      <c r="S360" s="438"/>
      <c r="T360" s="161"/>
      <c r="U360" s="161"/>
      <c r="V360" s="161"/>
    </row>
    <row r="361" spans="1:22" s="115" customFormat="1" ht="26.4">
      <c r="A361" s="122" t="str">
        <f t="shared" si="55"/>
        <v>71060401030000</v>
      </c>
      <c r="B361" s="124" t="s">
        <v>439</v>
      </c>
      <c r="C361" s="117" t="s">
        <v>157</v>
      </c>
      <c r="D361" s="118" t="s">
        <v>155</v>
      </c>
      <c r="E361" s="119" t="s">
        <v>106</v>
      </c>
      <c r="F361" s="120" t="s">
        <v>442</v>
      </c>
      <c r="G361" s="129" t="s">
        <v>440</v>
      </c>
      <c r="H361" s="37"/>
      <c r="I361" s="194"/>
      <c r="J361" s="195"/>
      <c r="K361" s="196"/>
      <c r="L361" s="29" t="s">
        <v>217</v>
      </c>
      <c r="M361" s="12">
        <v>4511</v>
      </c>
      <c r="N361" s="183">
        <f t="shared" ref="N361" si="59">O361+P361</f>
        <v>0</v>
      </c>
      <c r="O361" s="398"/>
      <c r="P361" s="398"/>
      <c r="Q361" s="161"/>
      <c r="R361" s="161"/>
      <c r="S361" s="438"/>
      <c r="T361" s="161"/>
      <c r="U361" s="161"/>
      <c r="V361" s="161"/>
    </row>
    <row r="362" spans="1:22" ht="16.2">
      <c r="A362" s="122" t="str">
        <f t="shared" ref="A362:A424" si="60">CONCATENATE(B362,C362,D362,E362,F362,G362)</f>
        <v>71060401034251</v>
      </c>
      <c r="B362" s="124" t="s">
        <v>439</v>
      </c>
      <c r="C362" s="117" t="s">
        <v>157</v>
      </c>
      <c r="D362" s="118" t="s">
        <v>155</v>
      </c>
      <c r="E362" s="119" t="s">
        <v>106</v>
      </c>
      <c r="F362" s="120" t="s">
        <v>442</v>
      </c>
      <c r="G362" s="121">
        <v>4251</v>
      </c>
      <c r="H362" s="165">
        <v>2520</v>
      </c>
      <c r="I362" s="166" t="s">
        <v>149</v>
      </c>
      <c r="J362" s="167">
        <v>2</v>
      </c>
      <c r="K362" s="167">
        <v>0</v>
      </c>
      <c r="L362" s="168" t="s">
        <v>640</v>
      </c>
      <c r="M362" s="176"/>
      <c r="N362" s="188">
        <f>+N364</f>
        <v>0</v>
      </c>
      <c r="O362" s="188">
        <f>+O364</f>
        <v>0</v>
      </c>
      <c r="P362" s="188">
        <f>+P364</f>
        <v>0</v>
      </c>
      <c r="Q362" s="161"/>
      <c r="R362" s="161"/>
      <c r="S362" s="438"/>
      <c r="T362" s="161"/>
      <c r="U362" s="161"/>
      <c r="V362" s="161"/>
    </row>
    <row r="363" spans="1:22" ht="16.2">
      <c r="A363" s="122" t="str">
        <f t="shared" si="60"/>
        <v>71060401034861</v>
      </c>
      <c r="B363" s="124" t="s">
        <v>439</v>
      </c>
      <c r="C363" s="117" t="s">
        <v>157</v>
      </c>
      <c r="D363" s="118" t="s">
        <v>155</v>
      </c>
      <c r="E363" s="119" t="s">
        <v>106</v>
      </c>
      <c r="F363" s="120" t="s">
        <v>442</v>
      </c>
      <c r="G363" s="129">
        <v>4861</v>
      </c>
      <c r="H363" s="17"/>
      <c r="I363" s="18"/>
      <c r="J363" s="19"/>
      <c r="K363" s="19"/>
      <c r="L363" s="30" t="s">
        <v>110</v>
      </c>
      <c r="M363" s="31"/>
      <c r="N363" s="405"/>
      <c r="O363" s="405"/>
      <c r="P363" s="405"/>
      <c r="Q363" s="161"/>
      <c r="R363" s="161"/>
      <c r="S363" s="438"/>
      <c r="T363" s="161"/>
      <c r="U363" s="161"/>
      <c r="V363" s="161"/>
    </row>
    <row r="364" spans="1:22" ht="16.2">
      <c r="A364" s="122" t="str">
        <f t="shared" si="60"/>
        <v>71060401035113</v>
      </c>
      <c r="B364" s="124" t="s">
        <v>439</v>
      </c>
      <c r="C364" s="117" t="s">
        <v>157</v>
      </c>
      <c r="D364" s="118" t="s">
        <v>155</v>
      </c>
      <c r="E364" s="119" t="s">
        <v>106</v>
      </c>
      <c r="F364" s="120" t="s">
        <v>442</v>
      </c>
      <c r="G364" s="121">
        <v>5113</v>
      </c>
      <c r="H364" s="151">
        <v>2521</v>
      </c>
      <c r="I364" s="152" t="s">
        <v>149</v>
      </c>
      <c r="J364" s="153">
        <v>2</v>
      </c>
      <c r="K364" s="153">
        <v>1</v>
      </c>
      <c r="L364" s="154" t="s">
        <v>640</v>
      </c>
      <c r="M364" s="155"/>
      <c r="N364" s="192">
        <f>+N366</f>
        <v>0</v>
      </c>
      <c r="O364" s="192">
        <f>+O366</f>
        <v>0</v>
      </c>
      <c r="P364" s="192">
        <f>+P366</f>
        <v>0</v>
      </c>
      <c r="Q364" s="161"/>
      <c r="R364" s="161"/>
      <c r="S364" s="438"/>
      <c r="T364" s="161"/>
      <c r="U364" s="161"/>
      <c r="V364" s="161"/>
    </row>
    <row r="365" spans="1:22" s="115" customFormat="1" ht="16.2">
      <c r="A365" s="122" t="str">
        <f t="shared" si="60"/>
        <v>71060401040000</v>
      </c>
      <c r="B365" s="124" t="s">
        <v>439</v>
      </c>
      <c r="C365" s="117" t="s">
        <v>157</v>
      </c>
      <c r="D365" s="118" t="s">
        <v>155</v>
      </c>
      <c r="E365" s="119" t="s">
        <v>106</v>
      </c>
      <c r="F365" s="120" t="s">
        <v>155</v>
      </c>
      <c r="G365" s="129" t="s">
        <v>440</v>
      </c>
      <c r="H365" s="17"/>
      <c r="I365" s="25"/>
      <c r="J365" s="26"/>
      <c r="K365" s="26"/>
      <c r="L365" s="30" t="s">
        <v>108</v>
      </c>
      <c r="M365" s="31"/>
      <c r="N365" s="405"/>
      <c r="O365" s="405"/>
      <c r="P365" s="405"/>
      <c r="Q365" s="161"/>
      <c r="R365" s="161"/>
      <c r="S365" s="438"/>
      <c r="T365" s="161"/>
      <c r="U365" s="161"/>
      <c r="V365" s="161"/>
    </row>
    <row r="366" spans="1:22" ht="16.2">
      <c r="A366" s="122" t="str">
        <f t="shared" si="60"/>
        <v>71060401044861</v>
      </c>
      <c r="B366" s="124" t="s">
        <v>439</v>
      </c>
      <c r="C366" s="117" t="s">
        <v>157</v>
      </c>
      <c r="D366" s="118" t="s">
        <v>155</v>
      </c>
      <c r="E366" s="119" t="s">
        <v>106</v>
      </c>
      <c r="F366" s="120" t="s">
        <v>155</v>
      </c>
      <c r="G366" s="121">
        <v>4861</v>
      </c>
      <c r="H366" s="45"/>
      <c r="I366" s="45"/>
      <c r="J366" s="45"/>
      <c r="K366" s="45"/>
      <c r="L366" s="27" t="s">
        <v>642</v>
      </c>
      <c r="M366" s="28"/>
      <c r="N366" s="197">
        <f>O366+P366</f>
        <v>0</v>
      </c>
      <c r="O366" s="197">
        <f>SUM(O367:O369)</f>
        <v>0</v>
      </c>
      <c r="P366" s="197">
        <f>SUM(P367:P369)</f>
        <v>0</v>
      </c>
      <c r="Q366" s="161"/>
      <c r="R366" s="161"/>
      <c r="S366" s="438"/>
      <c r="T366" s="161"/>
      <c r="U366" s="161"/>
      <c r="V366" s="161"/>
    </row>
    <row r="367" spans="1:22" s="115" customFormat="1" ht="26.4">
      <c r="A367" s="122"/>
      <c r="B367" s="124"/>
      <c r="C367" s="117"/>
      <c r="D367" s="118"/>
      <c r="E367" s="119"/>
      <c r="F367" s="120"/>
      <c r="G367" s="129"/>
      <c r="H367" s="30"/>
      <c r="I367" s="30"/>
      <c r="J367" s="30"/>
      <c r="K367" s="30"/>
      <c r="L367" s="203" t="s">
        <v>142</v>
      </c>
      <c r="M367" s="31">
        <v>4251</v>
      </c>
      <c r="N367" s="183">
        <f t="shared" ref="N367:N369" si="61">O367+P367</f>
        <v>0</v>
      </c>
      <c r="O367" s="183"/>
      <c r="P367" s="183"/>
      <c r="Q367" s="161"/>
      <c r="R367" s="161"/>
      <c r="S367" s="438"/>
      <c r="T367" s="161"/>
      <c r="U367" s="161"/>
      <c r="V367" s="161"/>
    </row>
    <row r="368" spans="1:22" ht="16.8">
      <c r="B368" s="124"/>
      <c r="H368" s="37"/>
      <c r="I368" s="194"/>
      <c r="J368" s="195"/>
      <c r="K368" s="196"/>
      <c r="L368" s="30" t="s">
        <v>173</v>
      </c>
      <c r="M368" s="31">
        <v>5112</v>
      </c>
      <c r="N368" s="183">
        <f t="shared" si="61"/>
        <v>0</v>
      </c>
      <c r="O368" s="399"/>
      <c r="P368" s="399"/>
      <c r="Q368" s="161"/>
      <c r="R368" s="161"/>
      <c r="S368" s="438"/>
      <c r="T368" s="161"/>
      <c r="U368" s="161"/>
      <c r="V368" s="161"/>
    </row>
    <row r="369" spans="1:22" s="115" customFormat="1" ht="16.2">
      <c r="A369" s="122" t="str">
        <f t="shared" si="60"/>
        <v>71060401050000</v>
      </c>
      <c r="B369" s="124" t="s">
        <v>439</v>
      </c>
      <c r="C369" s="117" t="s">
        <v>157</v>
      </c>
      <c r="D369" s="118" t="s">
        <v>155</v>
      </c>
      <c r="E369" s="119" t="s">
        <v>106</v>
      </c>
      <c r="F369" s="120" t="s">
        <v>149</v>
      </c>
      <c r="G369" s="129" t="s">
        <v>440</v>
      </c>
      <c r="H369" s="37"/>
      <c r="I369" s="194"/>
      <c r="J369" s="195"/>
      <c r="K369" s="196"/>
      <c r="L369" s="30" t="s">
        <v>174</v>
      </c>
      <c r="M369" s="31">
        <v>5113</v>
      </c>
      <c r="N369" s="183">
        <f t="shared" si="61"/>
        <v>0</v>
      </c>
      <c r="O369" s="183"/>
      <c r="P369" s="183">
        <v>0</v>
      </c>
      <c r="Q369" s="161"/>
      <c r="R369" s="161"/>
      <c r="S369" s="438"/>
      <c r="T369" s="161"/>
      <c r="U369" s="161"/>
      <c r="V369" s="161"/>
    </row>
    <row r="370" spans="1:22" ht="16.2">
      <c r="A370" s="122" t="str">
        <f t="shared" si="60"/>
        <v>71060401054861</v>
      </c>
      <c r="B370" s="124" t="s">
        <v>439</v>
      </c>
      <c r="C370" s="117" t="s">
        <v>157</v>
      </c>
      <c r="D370" s="118" t="s">
        <v>155</v>
      </c>
      <c r="E370" s="119" t="s">
        <v>106</v>
      </c>
      <c r="F370" s="120" t="s">
        <v>149</v>
      </c>
      <c r="G370" s="121">
        <v>4861</v>
      </c>
      <c r="H370" s="165">
        <v>2530</v>
      </c>
      <c r="I370" s="166" t="s">
        <v>149</v>
      </c>
      <c r="J370" s="167">
        <v>3</v>
      </c>
      <c r="K370" s="167">
        <v>0</v>
      </c>
      <c r="L370" s="168" t="s">
        <v>235</v>
      </c>
      <c r="M370" s="176"/>
      <c r="N370" s="188">
        <f>+N372</f>
        <v>0</v>
      </c>
      <c r="O370" s="188">
        <f>+O372</f>
        <v>0</v>
      </c>
      <c r="P370" s="188">
        <f>+P372</f>
        <v>0</v>
      </c>
      <c r="Q370" s="161"/>
      <c r="R370" s="161"/>
      <c r="S370" s="438"/>
      <c r="T370" s="161"/>
      <c r="U370" s="161"/>
      <c r="V370" s="161"/>
    </row>
    <row r="371" spans="1:22" s="170" customFormat="1" ht="16.2">
      <c r="A371" s="122" t="str">
        <f t="shared" si="60"/>
        <v>71060500000000</v>
      </c>
      <c r="B371" s="124" t="s">
        <v>439</v>
      </c>
      <c r="C371" s="117" t="s">
        <v>157</v>
      </c>
      <c r="D371" s="118" t="s">
        <v>149</v>
      </c>
      <c r="E371" s="119" t="s">
        <v>441</v>
      </c>
      <c r="F371" s="120" t="s">
        <v>441</v>
      </c>
      <c r="G371" s="129" t="s">
        <v>440</v>
      </c>
      <c r="H371" s="17"/>
      <c r="I371" s="18"/>
      <c r="J371" s="19"/>
      <c r="K371" s="19"/>
      <c r="L371" s="30" t="s">
        <v>110</v>
      </c>
      <c r="M371" s="35"/>
      <c r="N371" s="190"/>
      <c r="O371" s="190"/>
      <c r="P371" s="190"/>
      <c r="Q371" s="161"/>
      <c r="R371" s="161"/>
      <c r="S371" s="438"/>
      <c r="T371" s="161"/>
      <c r="U371" s="161"/>
      <c r="V371" s="161"/>
    </row>
    <row r="372" spans="1:22" ht="16.2">
      <c r="A372" s="122" t="str">
        <f t="shared" si="60"/>
        <v>71060500000001</v>
      </c>
      <c r="B372" s="124" t="s">
        <v>439</v>
      </c>
      <c r="C372" s="117" t="s">
        <v>157</v>
      </c>
      <c r="D372" s="118" t="s">
        <v>149</v>
      </c>
      <c r="E372" s="119" t="s">
        <v>441</v>
      </c>
      <c r="F372" s="120" t="s">
        <v>441</v>
      </c>
      <c r="G372" s="129" t="s">
        <v>96</v>
      </c>
      <c r="H372" s="151">
        <v>2531</v>
      </c>
      <c r="I372" s="152" t="s">
        <v>149</v>
      </c>
      <c r="J372" s="153">
        <v>3</v>
      </c>
      <c r="K372" s="153">
        <v>1</v>
      </c>
      <c r="L372" s="154" t="s">
        <v>236</v>
      </c>
      <c r="M372" s="155"/>
      <c r="N372" s="192">
        <f>+N374</f>
        <v>0</v>
      </c>
      <c r="O372" s="192">
        <f t="shared" ref="O372:P372" si="62">+O374</f>
        <v>0</v>
      </c>
      <c r="P372" s="192">
        <f t="shared" si="62"/>
        <v>0</v>
      </c>
      <c r="Q372" s="161"/>
      <c r="R372" s="161"/>
      <c r="S372" s="438"/>
      <c r="T372" s="161"/>
      <c r="U372" s="161"/>
      <c r="V372" s="161"/>
    </row>
    <row r="373" spans="1:22" s="156" customFormat="1" ht="16.2">
      <c r="A373" s="122" t="str">
        <f t="shared" si="60"/>
        <v>71060501000000</v>
      </c>
      <c r="B373" s="124" t="s">
        <v>439</v>
      </c>
      <c r="C373" s="117" t="s">
        <v>157</v>
      </c>
      <c r="D373" s="118" t="s">
        <v>149</v>
      </c>
      <c r="E373" s="119" t="s">
        <v>106</v>
      </c>
      <c r="F373" s="120" t="s">
        <v>441</v>
      </c>
      <c r="G373" s="129" t="s">
        <v>440</v>
      </c>
      <c r="H373" s="17"/>
      <c r="I373" s="25"/>
      <c r="J373" s="26"/>
      <c r="K373" s="26"/>
      <c r="L373" s="30" t="s">
        <v>108</v>
      </c>
      <c r="M373" s="44"/>
      <c r="N373" s="190"/>
      <c r="O373" s="190"/>
      <c r="P373" s="190"/>
      <c r="Q373" s="161"/>
      <c r="R373" s="161"/>
      <c r="S373" s="438"/>
      <c r="T373" s="161"/>
      <c r="U373" s="161"/>
      <c r="V373" s="161"/>
    </row>
    <row r="374" spans="1:22" ht="27.6">
      <c r="B374" s="124"/>
      <c r="G374" s="129"/>
      <c r="H374" s="45"/>
      <c r="I374" s="147"/>
      <c r="J374" s="148"/>
      <c r="K374" s="148"/>
      <c r="L374" s="27" t="s">
        <v>886</v>
      </c>
      <c r="M374" s="28"/>
      <c r="N374" s="197">
        <f>O374+P374</f>
        <v>0</v>
      </c>
      <c r="O374" s="197">
        <f>SUM(O375:O376)</f>
        <v>0</v>
      </c>
      <c r="P374" s="197">
        <f>SUM(P375:P376)</f>
        <v>0</v>
      </c>
      <c r="Q374" s="161"/>
      <c r="R374" s="161"/>
      <c r="S374" s="438"/>
      <c r="T374" s="161"/>
      <c r="U374" s="161"/>
      <c r="V374" s="161"/>
    </row>
    <row r="375" spans="1:22" s="115" customFormat="1" ht="16.8">
      <c r="A375" s="122" t="str">
        <f t="shared" ref="A375:A376" si="63">CONCATENATE(B375,C375,D375,E375,F375,G375)</f>
        <v>71060301050000</v>
      </c>
      <c r="B375" s="124" t="s">
        <v>439</v>
      </c>
      <c r="C375" s="117" t="s">
        <v>157</v>
      </c>
      <c r="D375" s="118" t="s">
        <v>442</v>
      </c>
      <c r="E375" s="119" t="s">
        <v>106</v>
      </c>
      <c r="F375" s="120" t="s">
        <v>149</v>
      </c>
      <c r="G375" s="129" t="s">
        <v>440</v>
      </c>
      <c r="H375" s="37"/>
      <c r="I375" s="194"/>
      <c r="J375" s="195"/>
      <c r="K375" s="196"/>
      <c r="L375" s="29" t="s">
        <v>125</v>
      </c>
      <c r="M375" s="12">
        <v>4239</v>
      </c>
      <c r="N375" s="183">
        <f t="shared" ref="N375:N376" si="64">O375+P375</f>
        <v>0</v>
      </c>
      <c r="O375" s="399"/>
      <c r="P375" s="399">
        <v>0</v>
      </c>
      <c r="Q375" s="161"/>
      <c r="R375" s="161"/>
      <c r="S375" s="438"/>
      <c r="T375" s="161"/>
      <c r="U375" s="161"/>
      <c r="V375" s="161"/>
    </row>
    <row r="376" spans="1:22" s="115" customFormat="1" ht="26.4">
      <c r="A376" s="122" t="str">
        <f t="shared" si="63"/>
        <v>71060401030000</v>
      </c>
      <c r="B376" s="124" t="s">
        <v>439</v>
      </c>
      <c r="C376" s="117" t="s">
        <v>157</v>
      </c>
      <c r="D376" s="118" t="s">
        <v>155</v>
      </c>
      <c r="E376" s="119" t="s">
        <v>106</v>
      </c>
      <c r="F376" s="120" t="s">
        <v>442</v>
      </c>
      <c r="G376" s="129" t="s">
        <v>440</v>
      </c>
      <c r="H376" s="37"/>
      <c r="I376" s="194"/>
      <c r="J376" s="195"/>
      <c r="K376" s="196"/>
      <c r="L376" s="29" t="s">
        <v>217</v>
      </c>
      <c r="M376" s="12">
        <v>4511</v>
      </c>
      <c r="N376" s="183">
        <f t="shared" si="64"/>
        <v>0</v>
      </c>
      <c r="O376" s="398"/>
      <c r="P376" s="398"/>
      <c r="Q376" s="161"/>
      <c r="R376" s="161"/>
      <c r="S376" s="438"/>
      <c r="T376" s="161"/>
      <c r="U376" s="161"/>
      <c r="V376" s="161"/>
    </row>
    <row r="377" spans="1:22" ht="27.6">
      <c r="A377" s="122" t="str">
        <f t="shared" si="60"/>
        <v>71060501015134</v>
      </c>
      <c r="B377" s="124" t="s">
        <v>439</v>
      </c>
      <c r="C377" s="117" t="s">
        <v>157</v>
      </c>
      <c r="D377" s="118" t="s">
        <v>149</v>
      </c>
      <c r="E377" s="119" t="s">
        <v>106</v>
      </c>
      <c r="F377" s="120" t="s">
        <v>106</v>
      </c>
      <c r="G377" s="121">
        <v>5134</v>
      </c>
      <c r="H377" s="165">
        <v>2560</v>
      </c>
      <c r="I377" s="166" t="s">
        <v>149</v>
      </c>
      <c r="J377" s="167">
        <v>6</v>
      </c>
      <c r="K377" s="167">
        <v>0</v>
      </c>
      <c r="L377" s="168" t="s">
        <v>238</v>
      </c>
      <c r="M377" s="176"/>
      <c r="N377" s="188">
        <f>+N379</f>
        <v>0</v>
      </c>
      <c r="O377" s="188">
        <f>+O379</f>
        <v>0</v>
      </c>
      <c r="P377" s="188">
        <f>+P379</f>
        <v>0</v>
      </c>
      <c r="Q377" s="161"/>
      <c r="R377" s="161"/>
      <c r="S377" s="438"/>
      <c r="T377" s="161"/>
      <c r="U377" s="161"/>
      <c r="V377" s="161"/>
    </row>
    <row r="378" spans="1:22" s="170" customFormat="1" ht="16.2">
      <c r="A378" s="122" t="str">
        <f t="shared" si="60"/>
        <v>71060600000000</v>
      </c>
      <c r="B378" s="124" t="s">
        <v>439</v>
      </c>
      <c r="C378" s="117" t="s">
        <v>157</v>
      </c>
      <c r="D378" s="118" t="s">
        <v>157</v>
      </c>
      <c r="E378" s="119" t="s">
        <v>441</v>
      </c>
      <c r="F378" s="120" t="s">
        <v>441</v>
      </c>
      <c r="G378" s="129" t="s">
        <v>440</v>
      </c>
      <c r="H378" s="25"/>
      <c r="I378" s="18"/>
      <c r="J378" s="19"/>
      <c r="K378" s="19"/>
      <c r="L378" s="30" t="s">
        <v>110</v>
      </c>
      <c r="M378" s="31"/>
      <c r="N378" s="190"/>
      <c r="O378" s="190"/>
      <c r="P378" s="190"/>
      <c r="Q378" s="161"/>
      <c r="R378" s="161"/>
      <c r="S378" s="438"/>
      <c r="T378" s="161"/>
      <c r="U378" s="161"/>
      <c r="V378" s="161"/>
    </row>
    <row r="379" spans="1:22" ht="26.4">
      <c r="A379" s="122" t="str">
        <f t="shared" si="60"/>
        <v>71060600000001</v>
      </c>
      <c r="B379" s="124" t="s">
        <v>439</v>
      </c>
      <c r="C379" s="117" t="s">
        <v>157</v>
      </c>
      <c r="D379" s="118" t="s">
        <v>157</v>
      </c>
      <c r="E379" s="119" t="s">
        <v>441</v>
      </c>
      <c r="F379" s="120" t="s">
        <v>441</v>
      </c>
      <c r="G379" s="129" t="s">
        <v>96</v>
      </c>
      <c r="H379" s="151">
        <v>2561</v>
      </c>
      <c r="I379" s="152" t="s">
        <v>149</v>
      </c>
      <c r="J379" s="153">
        <v>6</v>
      </c>
      <c r="K379" s="153">
        <v>1</v>
      </c>
      <c r="L379" s="154" t="s">
        <v>238</v>
      </c>
      <c r="M379" s="155"/>
      <c r="N379" s="192">
        <f>+N381+N389+N391+N396+N393+N398+N402+N404</f>
        <v>0</v>
      </c>
      <c r="O379" s="192">
        <f t="shared" ref="O379:P379" si="65">+O381+O389+O391+O396+O393+O398+O402+O404</f>
        <v>0</v>
      </c>
      <c r="P379" s="192">
        <f t="shared" si="65"/>
        <v>0</v>
      </c>
      <c r="Q379" s="161"/>
      <c r="R379" s="161"/>
      <c r="S379" s="438"/>
      <c r="T379" s="161"/>
      <c r="U379" s="161"/>
      <c r="V379" s="161"/>
    </row>
    <row r="380" spans="1:22" s="156" customFormat="1" ht="16.2">
      <c r="A380" s="122" t="str">
        <f t="shared" si="60"/>
        <v>71060601000000</v>
      </c>
      <c r="B380" s="124" t="s">
        <v>439</v>
      </c>
      <c r="C380" s="117" t="s">
        <v>157</v>
      </c>
      <c r="D380" s="118" t="s">
        <v>157</v>
      </c>
      <c r="E380" s="119" t="s">
        <v>106</v>
      </c>
      <c r="F380" s="120" t="s">
        <v>441</v>
      </c>
      <c r="G380" s="129" t="s">
        <v>440</v>
      </c>
      <c r="H380" s="25"/>
      <c r="I380" s="25"/>
      <c r="J380" s="26"/>
      <c r="K380" s="26"/>
      <c r="L380" s="30" t="s">
        <v>108</v>
      </c>
      <c r="M380" s="31"/>
      <c r="N380" s="190"/>
      <c r="O380" s="190"/>
      <c r="P380" s="190"/>
      <c r="Q380" s="161"/>
      <c r="R380" s="161"/>
      <c r="S380" s="438"/>
      <c r="T380" s="161"/>
      <c r="U380" s="161"/>
      <c r="V380" s="161"/>
    </row>
    <row r="381" spans="1:22" ht="16.2">
      <c r="A381" s="122" t="str">
        <f t="shared" si="60"/>
        <v>71060601000001</v>
      </c>
      <c r="B381" s="124" t="s">
        <v>439</v>
      </c>
      <c r="C381" s="117" t="s">
        <v>157</v>
      </c>
      <c r="D381" s="118" t="s">
        <v>157</v>
      </c>
      <c r="E381" s="119" t="s">
        <v>106</v>
      </c>
      <c r="F381" s="120" t="s">
        <v>441</v>
      </c>
      <c r="G381" s="129" t="s">
        <v>96</v>
      </c>
      <c r="H381" s="45"/>
      <c r="I381" s="147"/>
      <c r="J381" s="148"/>
      <c r="K381" s="148"/>
      <c r="L381" s="27" t="s">
        <v>239</v>
      </c>
      <c r="M381" s="28"/>
      <c r="N381" s="197">
        <f>O381+P381</f>
        <v>0</v>
      </c>
      <c r="O381" s="197">
        <f>SUM(O382:O388)</f>
        <v>0</v>
      </c>
      <c r="P381" s="197">
        <f>SUM(P382:P388)</f>
        <v>0</v>
      </c>
      <c r="Q381" s="161"/>
      <c r="R381" s="161"/>
      <c r="S381" s="438"/>
      <c r="T381" s="161"/>
      <c r="U381" s="161"/>
      <c r="V381" s="161"/>
    </row>
    <row r="382" spans="1:22" s="115" customFormat="1" ht="16.2">
      <c r="A382" s="122" t="str">
        <f t="shared" si="60"/>
        <v>71060601010000</v>
      </c>
      <c r="B382" s="124" t="s">
        <v>439</v>
      </c>
      <c r="C382" s="117" t="s">
        <v>157</v>
      </c>
      <c r="D382" s="118" t="s">
        <v>157</v>
      </c>
      <c r="E382" s="119" t="s">
        <v>106</v>
      </c>
      <c r="F382" s="120" t="s">
        <v>106</v>
      </c>
      <c r="G382" s="129" t="s">
        <v>440</v>
      </c>
      <c r="H382" s="17"/>
      <c r="I382" s="25"/>
      <c r="J382" s="26"/>
      <c r="K382" s="26"/>
      <c r="L382" s="32" t="s">
        <v>115</v>
      </c>
      <c r="M382" s="33">
        <v>4213</v>
      </c>
      <c r="N382" s="183">
        <f t="shared" ref="N382:N401" si="66">O382+P382</f>
        <v>0</v>
      </c>
      <c r="O382" s="183"/>
      <c r="P382" s="183"/>
      <c r="Q382" s="161"/>
      <c r="R382" s="161"/>
      <c r="S382" s="438"/>
      <c r="T382" s="161"/>
      <c r="U382" s="161"/>
      <c r="V382" s="161"/>
    </row>
    <row r="383" spans="1:22" ht="16.2">
      <c r="A383" s="122" t="str">
        <f t="shared" si="60"/>
        <v>71060601014251</v>
      </c>
      <c r="B383" s="124" t="s">
        <v>439</v>
      </c>
      <c r="C383" s="117" t="s">
        <v>157</v>
      </c>
      <c r="D383" s="118" t="s">
        <v>157</v>
      </c>
      <c r="E383" s="119" t="s">
        <v>106</v>
      </c>
      <c r="F383" s="120" t="s">
        <v>106</v>
      </c>
      <c r="G383" s="121">
        <v>4251</v>
      </c>
      <c r="H383" s="25"/>
      <c r="I383" s="25"/>
      <c r="J383" s="26"/>
      <c r="K383" s="26"/>
      <c r="L383" s="29" t="s">
        <v>125</v>
      </c>
      <c r="M383" s="12">
        <v>4239</v>
      </c>
      <c r="N383" s="183">
        <f t="shared" si="66"/>
        <v>0</v>
      </c>
      <c r="O383" s="183"/>
      <c r="P383" s="183"/>
      <c r="Q383" s="161"/>
      <c r="R383" s="161"/>
      <c r="S383" s="438"/>
      <c r="T383" s="161"/>
      <c r="U383" s="161"/>
      <c r="V383" s="161"/>
    </row>
    <row r="384" spans="1:22" ht="26.4">
      <c r="A384" s="122" t="str">
        <f t="shared" si="60"/>
        <v>71060601014269</v>
      </c>
      <c r="B384" s="116" t="s">
        <v>439</v>
      </c>
      <c r="C384" s="117" t="s">
        <v>157</v>
      </c>
      <c r="D384" s="118" t="s">
        <v>157</v>
      </c>
      <c r="E384" s="119" t="s">
        <v>106</v>
      </c>
      <c r="F384" s="120" t="s">
        <v>106</v>
      </c>
      <c r="G384" s="121">
        <v>4269</v>
      </c>
      <c r="H384" s="25"/>
      <c r="I384" s="25"/>
      <c r="J384" s="26"/>
      <c r="K384" s="26"/>
      <c r="L384" s="29" t="s">
        <v>217</v>
      </c>
      <c r="M384" s="12">
        <v>4511</v>
      </c>
      <c r="N384" s="183">
        <f t="shared" si="66"/>
        <v>0</v>
      </c>
      <c r="O384" s="398"/>
      <c r="P384" s="398"/>
      <c r="Q384" s="161"/>
      <c r="R384" s="161"/>
      <c r="S384" s="438"/>
      <c r="T384" s="161"/>
      <c r="U384" s="161"/>
      <c r="V384" s="161"/>
    </row>
    <row r="385" spans="1:22" ht="26.4">
      <c r="A385" s="122" t="str">
        <f t="shared" si="60"/>
        <v>71060601014521</v>
      </c>
      <c r="B385" s="116" t="s">
        <v>439</v>
      </c>
      <c r="C385" s="117" t="s">
        <v>157</v>
      </c>
      <c r="D385" s="118" t="s">
        <v>157</v>
      </c>
      <c r="E385" s="119" t="s">
        <v>106</v>
      </c>
      <c r="F385" s="120" t="s">
        <v>106</v>
      </c>
      <c r="G385" s="121">
        <v>4521</v>
      </c>
      <c r="H385" s="25"/>
      <c r="I385" s="25"/>
      <c r="J385" s="26"/>
      <c r="K385" s="26"/>
      <c r="L385" s="30" t="s">
        <v>241</v>
      </c>
      <c r="M385" s="31">
        <v>4638</v>
      </c>
      <c r="N385" s="183">
        <f t="shared" si="66"/>
        <v>0</v>
      </c>
      <c r="O385" s="183"/>
      <c r="P385" s="183"/>
      <c r="Q385" s="161"/>
      <c r="R385" s="161"/>
      <c r="S385" s="438"/>
      <c r="T385" s="161"/>
      <c r="U385" s="161"/>
      <c r="V385" s="161"/>
    </row>
    <row r="386" spans="1:22" s="115" customFormat="1" ht="16.2">
      <c r="A386" s="122" t="str">
        <f t="shared" si="60"/>
        <v>71060601020000</v>
      </c>
      <c r="B386" s="124" t="s">
        <v>439</v>
      </c>
      <c r="C386" s="117" t="s">
        <v>157</v>
      </c>
      <c r="D386" s="118" t="s">
        <v>157</v>
      </c>
      <c r="E386" s="119" t="s">
        <v>106</v>
      </c>
      <c r="F386" s="120" t="s">
        <v>140</v>
      </c>
      <c r="G386" s="129" t="s">
        <v>440</v>
      </c>
      <c r="H386" s="25"/>
      <c r="I386" s="25"/>
      <c r="J386" s="26"/>
      <c r="K386" s="26"/>
      <c r="L386" s="30" t="s">
        <v>173</v>
      </c>
      <c r="M386" s="31">
        <v>5112</v>
      </c>
      <c r="N386" s="183">
        <f t="shared" si="66"/>
        <v>0</v>
      </c>
      <c r="O386" s="183"/>
      <c r="P386" s="183"/>
      <c r="Q386" s="161"/>
      <c r="R386" s="161"/>
      <c r="S386" s="438"/>
      <c r="T386" s="161"/>
      <c r="U386" s="161"/>
      <c r="V386" s="161"/>
    </row>
    <row r="387" spans="1:22" ht="16.2">
      <c r="A387" s="122" t="str">
        <f t="shared" si="60"/>
        <v>71060601024269</v>
      </c>
      <c r="B387" s="124" t="s">
        <v>439</v>
      </c>
      <c r="C387" s="134" t="s">
        <v>157</v>
      </c>
      <c r="D387" s="133" t="s">
        <v>157</v>
      </c>
      <c r="E387" s="132" t="s">
        <v>106</v>
      </c>
      <c r="F387" s="130" t="s">
        <v>140</v>
      </c>
      <c r="G387" s="131">
        <v>4269</v>
      </c>
      <c r="H387" s="25"/>
      <c r="I387" s="25"/>
      <c r="J387" s="26"/>
      <c r="K387" s="26"/>
      <c r="L387" s="29" t="s">
        <v>135</v>
      </c>
      <c r="M387" s="12">
        <v>5121</v>
      </c>
      <c r="N387" s="183">
        <f t="shared" si="66"/>
        <v>0</v>
      </c>
      <c r="O387" s="183">
        <v>0</v>
      </c>
      <c r="P387" s="183"/>
      <c r="Q387" s="161"/>
      <c r="R387" s="161"/>
      <c r="S387" s="438"/>
      <c r="T387" s="161"/>
      <c r="U387" s="161"/>
      <c r="V387" s="161"/>
    </row>
    <row r="388" spans="1:22" ht="16.2">
      <c r="A388" s="122" t="str">
        <f t="shared" si="60"/>
        <v>71060601025113</v>
      </c>
      <c r="B388" s="124" t="s">
        <v>439</v>
      </c>
      <c r="C388" s="117" t="s">
        <v>157</v>
      </c>
      <c r="D388" s="118" t="s">
        <v>157</v>
      </c>
      <c r="E388" s="119" t="s">
        <v>106</v>
      </c>
      <c r="F388" s="120" t="s">
        <v>140</v>
      </c>
      <c r="G388" s="121">
        <v>5113</v>
      </c>
      <c r="H388" s="25"/>
      <c r="I388" s="25"/>
      <c r="J388" s="26"/>
      <c r="K388" s="26"/>
      <c r="L388" s="29" t="s">
        <v>174</v>
      </c>
      <c r="M388" s="12">
        <v>5113</v>
      </c>
      <c r="N388" s="183">
        <f t="shared" si="66"/>
        <v>0</v>
      </c>
      <c r="O388" s="183"/>
      <c r="P388" s="183"/>
      <c r="Q388" s="161"/>
      <c r="R388" s="161"/>
      <c r="S388" s="438"/>
      <c r="T388" s="161"/>
      <c r="U388" s="161"/>
      <c r="V388" s="161"/>
    </row>
    <row r="389" spans="1:22" s="115" customFormat="1" ht="27.6">
      <c r="A389" s="122" t="str">
        <f t="shared" si="60"/>
        <v>71060601030000</v>
      </c>
      <c r="B389" s="124" t="s">
        <v>439</v>
      </c>
      <c r="C389" s="117" t="s">
        <v>157</v>
      </c>
      <c r="D389" s="118" t="s">
        <v>157</v>
      </c>
      <c r="E389" s="119" t="s">
        <v>106</v>
      </c>
      <c r="F389" s="120" t="s">
        <v>442</v>
      </c>
      <c r="G389" s="129" t="s">
        <v>440</v>
      </c>
      <c r="H389" s="45"/>
      <c r="I389" s="147"/>
      <c r="J389" s="148"/>
      <c r="K389" s="148"/>
      <c r="L389" s="27" t="s">
        <v>242</v>
      </c>
      <c r="M389" s="28"/>
      <c r="N389" s="197">
        <f>O389+P389</f>
        <v>0</v>
      </c>
      <c r="O389" s="197">
        <f>SUM(O390)</f>
        <v>0</v>
      </c>
      <c r="P389" s="197">
        <f>SUM(P390)</f>
        <v>0</v>
      </c>
      <c r="Q389" s="161"/>
      <c r="R389" s="161"/>
      <c r="S389" s="438"/>
      <c r="T389" s="161"/>
      <c r="U389" s="161"/>
      <c r="V389" s="161"/>
    </row>
    <row r="390" spans="1:22" ht="16.2">
      <c r="A390" s="122" t="str">
        <f t="shared" si="60"/>
        <v>71060601034251</v>
      </c>
      <c r="B390" s="124" t="s">
        <v>439</v>
      </c>
      <c r="C390" s="117" t="s">
        <v>157</v>
      </c>
      <c r="D390" s="118" t="s">
        <v>157</v>
      </c>
      <c r="E390" s="119" t="s">
        <v>106</v>
      </c>
      <c r="F390" s="120" t="s">
        <v>442</v>
      </c>
      <c r="G390" s="121">
        <v>4251</v>
      </c>
      <c r="H390" s="17"/>
      <c r="I390" s="25"/>
      <c r="J390" s="26"/>
      <c r="K390" s="26"/>
      <c r="L390" s="32" t="s">
        <v>115</v>
      </c>
      <c r="M390" s="33">
        <v>4213</v>
      </c>
      <c r="N390" s="183">
        <f t="shared" si="66"/>
        <v>0</v>
      </c>
      <c r="O390" s="183"/>
      <c r="P390" s="183"/>
      <c r="Q390" s="161"/>
      <c r="R390" s="161"/>
      <c r="S390" s="438"/>
      <c r="T390" s="161"/>
      <c r="U390" s="161"/>
      <c r="V390" s="161"/>
    </row>
    <row r="391" spans="1:22" ht="16.2">
      <c r="A391" s="122" t="str">
        <f t="shared" si="60"/>
        <v>71060601034269</v>
      </c>
      <c r="B391" s="124" t="s">
        <v>439</v>
      </c>
      <c r="C391" s="117" t="s">
        <v>157</v>
      </c>
      <c r="D391" s="118" t="s">
        <v>157</v>
      </c>
      <c r="E391" s="119" t="s">
        <v>106</v>
      </c>
      <c r="F391" s="120" t="s">
        <v>442</v>
      </c>
      <c r="G391" s="121">
        <v>4269</v>
      </c>
      <c r="H391" s="45"/>
      <c r="I391" s="147"/>
      <c r="J391" s="148"/>
      <c r="K391" s="148"/>
      <c r="L391" s="27" t="s">
        <v>887</v>
      </c>
      <c r="M391" s="28"/>
      <c r="N391" s="197">
        <f>O391+P391</f>
        <v>0</v>
      </c>
      <c r="O391" s="197">
        <f>SUM(O392:O392)</f>
        <v>0</v>
      </c>
      <c r="P391" s="197">
        <f>SUM(P392:P392)</f>
        <v>0</v>
      </c>
      <c r="Q391" s="161"/>
      <c r="R391" s="161"/>
      <c r="S391" s="438"/>
      <c r="T391" s="161"/>
      <c r="U391" s="161"/>
      <c r="V391" s="161"/>
    </row>
    <row r="392" spans="1:22" ht="16.2">
      <c r="A392" s="122" t="str">
        <f t="shared" si="60"/>
        <v>71060601034521</v>
      </c>
      <c r="B392" s="124" t="s">
        <v>439</v>
      </c>
      <c r="C392" s="117" t="s">
        <v>157</v>
      </c>
      <c r="D392" s="118" t="s">
        <v>157</v>
      </c>
      <c r="E392" s="119" t="s">
        <v>106</v>
      </c>
      <c r="F392" s="120" t="s">
        <v>442</v>
      </c>
      <c r="G392" s="121">
        <v>4521</v>
      </c>
      <c r="H392" s="17"/>
      <c r="I392" s="25"/>
      <c r="J392" s="26"/>
      <c r="K392" s="26"/>
      <c r="L392" s="32" t="s">
        <v>115</v>
      </c>
      <c r="M392" s="33">
        <v>4213</v>
      </c>
      <c r="N392" s="183">
        <f t="shared" si="66"/>
        <v>0</v>
      </c>
      <c r="O392" s="183"/>
      <c r="P392" s="183"/>
      <c r="Q392" s="161"/>
      <c r="R392" s="161"/>
      <c r="S392" s="438"/>
      <c r="T392" s="161"/>
      <c r="U392" s="161"/>
      <c r="V392" s="161"/>
    </row>
    <row r="393" spans="1:22" s="115" customFormat="1" ht="37.950000000000003" customHeight="1">
      <c r="A393" s="122" t="str">
        <f t="shared" si="60"/>
        <v>71060601040000</v>
      </c>
      <c r="B393" s="124" t="s">
        <v>439</v>
      </c>
      <c r="C393" s="117" t="s">
        <v>157</v>
      </c>
      <c r="D393" s="118" t="s">
        <v>157</v>
      </c>
      <c r="E393" s="119" t="s">
        <v>106</v>
      </c>
      <c r="F393" s="120" t="s">
        <v>155</v>
      </c>
      <c r="G393" s="129" t="s">
        <v>440</v>
      </c>
      <c r="H393" s="45"/>
      <c r="I393" s="147"/>
      <c r="J393" s="148"/>
      <c r="K393" s="148"/>
      <c r="L393" s="27" t="s">
        <v>888</v>
      </c>
      <c r="M393" s="28"/>
      <c r="N393" s="197">
        <f>O393+P393</f>
        <v>0</v>
      </c>
      <c r="O393" s="197">
        <f>SUM(O394:O395)</f>
        <v>0</v>
      </c>
      <c r="P393" s="197">
        <f>SUM(P394:P395)</f>
        <v>0</v>
      </c>
      <c r="Q393" s="161"/>
      <c r="R393" s="161"/>
      <c r="S393" s="438"/>
      <c r="T393" s="161"/>
      <c r="U393" s="161"/>
      <c r="V393" s="161"/>
    </row>
    <row r="394" spans="1:22" ht="16.8">
      <c r="A394" s="122" t="str">
        <f t="shared" si="60"/>
        <v>71060601044251</v>
      </c>
      <c r="B394" s="124" t="s">
        <v>439</v>
      </c>
      <c r="C394" s="117" t="s">
        <v>157</v>
      </c>
      <c r="D394" s="118" t="s">
        <v>157</v>
      </c>
      <c r="E394" s="119" t="s">
        <v>106</v>
      </c>
      <c r="F394" s="120" t="s">
        <v>155</v>
      </c>
      <c r="G394" s="121">
        <v>4251</v>
      </c>
      <c r="H394" s="17"/>
      <c r="I394" s="400"/>
      <c r="J394" s="401"/>
      <c r="K394" s="401"/>
      <c r="L394" s="32" t="s">
        <v>115</v>
      </c>
      <c r="M394" s="33">
        <v>4213</v>
      </c>
      <c r="N394" s="183">
        <f t="shared" si="66"/>
        <v>0</v>
      </c>
      <c r="O394" s="399"/>
      <c r="P394" s="399"/>
      <c r="Q394" s="161"/>
      <c r="R394" s="161"/>
      <c r="S394" s="438"/>
      <c r="T394" s="161"/>
      <c r="U394" s="161"/>
      <c r="V394" s="161"/>
    </row>
    <row r="395" spans="1:22" ht="16.8">
      <c r="A395" s="122" t="str">
        <f t="shared" ref="A395" si="67">CONCATENATE(B395,C395,D395,E395,F395,G395)</f>
        <v>71060601044819</v>
      </c>
      <c r="B395" s="124" t="s">
        <v>439</v>
      </c>
      <c r="C395" s="117" t="s">
        <v>157</v>
      </c>
      <c r="D395" s="118" t="s">
        <v>157</v>
      </c>
      <c r="E395" s="119" t="s">
        <v>106</v>
      </c>
      <c r="F395" s="120" t="s">
        <v>155</v>
      </c>
      <c r="G395" s="129" t="s">
        <v>88</v>
      </c>
      <c r="H395" s="25"/>
      <c r="I395" s="25"/>
      <c r="J395" s="26"/>
      <c r="K395" s="26"/>
      <c r="L395" s="30" t="s">
        <v>173</v>
      </c>
      <c r="M395" s="421">
        <v>5112</v>
      </c>
      <c r="N395" s="183">
        <f t="shared" ref="N395" si="68">O395+P395</f>
        <v>0</v>
      </c>
      <c r="O395" s="398"/>
      <c r="P395" s="398"/>
      <c r="Q395" s="161"/>
      <c r="R395" s="161"/>
      <c r="S395" s="438"/>
      <c r="T395" s="161"/>
      <c r="U395" s="161"/>
      <c r="V395" s="161"/>
    </row>
    <row r="396" spans="1:22" ht="27.6">
      <c r="A396" s="122" t="str">
        <f>CONCATENATE(B396,C396,D396,E396,F396,G396)</f>
        <v>71060601035112</v>
      </c>
      <c r="B396" s="124" t="s">
        <v>439</v>
      </c>
      <c r="C396" s="117" t="s">
        <v>157</v>
      </c>
      <c r="D396" s="118" t="s">
        <v>157</v>
      </c>
      <c r="E396" s="119" t="s">
        <v>106</v>
      </c>
      <c r="F396" s="120" t="s">
        <v>442</v>
      </c>
      <c r="G396" s="121">
        <v>5112</v>
      </c>
      <c r="H396" s="45"/>
      <c r="I396" s="147"/>
      <c r="J396" s="148"/>
      <c r="K396" s="148"/>
      <c r="L396" s="27" t="s">
        <v>889</v>
      </c>
      <c r="M396" s="28"/>
      <c r="N396" s="197">
        <f>O396+P396</f>
        <v>0</v>
      </c>
      <c r="O396" s="197">
        <f>SUM(O397:O397)</f>
        <v>0</v>
      </c>
      <c r="P396" s="197">
        <f>SUM(P397:P397)</f>
        <v>0</v>
      </c>
      <c r="Q396" s="161"/>
      <c r="R396" s="161"/>
      <c r="S396" s="438"/>
      <c r="T396" s="161"/>
      <c r="U396" s="161"/>
      <c r="V396" s="161"/>
    </row>
    <row r="397" spans="1:22" ht="26.4">
      <c r="A397" s="122" t="str">
        <f>CONCATENATE(B397,C397,D397,E397,F397,G397)</f>
        <v>71060601035113</v>
      </c>
      <c r="B397" s="124" t="s">
        <v>439</v>
      </c>
      <c r="C397" s="117" t="s">
        <v>157</v>
      </c>
      <c r="D397" s="118" t="s">
        <v>157</v>
      </c>
      <c r="E397" s="119" t="s">
        <v>106</v>
      </c>
      <c r="F397" s="120" t="s">
        <v>442</v>
      </c>
      <c r="G397" s="121">
        <v>5113</v>
      </c>
      <c r="H397" s="25"/>
      <c r="I397" s="25"/>
      <c r="J397" s="26"/>
      <c r="K397" s="26"/>
      <c r="L397" s="29" t="s">
        <v>217</v>
      </c>
      <c r="M397" s="12">
        <v>4511</v>
      </c>
      <c r="N397" s="183">
        <f>O397+P397</f>
        <v>0</v>
      </c>
      <c r="O397" s="183"/>
      <c r="P397" s="183"/>
      <c r="Q397" s="161"/>
      <c r="R397" s="161"/>
      <c r="S397" s="438"/>
      <c r="T397" s="161"/>
      <c r="U397" s="161"/>
      <c r="V397" s="161"/>
    </row>
    <row r="398" spans="1:22" ht="27.6">
      <c r="A398" s="122" t="str">
        <f t="shared" si="60"/>
        <v>71060601044639</v>
      </c>
      <c r="B398" s="124" t="s">
        <v>439</v>
      </c>
      <c r="C398" s="117" t="s">
        <v>157</v>
      </c>
      <c r="D398" s="118" t="s">
        <v>157</v>
      </c>
      <c r="E398" s="119" t="s">
        <v>106</v>
      </c>
      <c r="F398" s="120" t="s">
        <v>155</v>
      </c>
      <c r="G398" s="121">
        <v>4639</v>
      </c>
      <c r="H398" s="45"/>
      <c r="I398" s="147"/>
      <c r="J398" s="148"/>
      <c r="K398" s="148"/>
      <c r="L398" s="27" t="s">
        <v>890</v>
      </c>
      <c r="M398" s="28"/>
      <c r="N398" s="197">
        <f>O398+P398</f>
        <v>0</v>
      </c>
      <c r="O398" s="197">
        <f>SUM(O399:O401)</f>
        <v>0</v>
      </c>
      <c r="P398" s="197">
        <f>SUM(P399:P401)</f>
        <v>0</v>
      </c>
      <c r="Q398" s="161"/>
      <c r="R398" s="161"/>
      <c r="S398" s="438"/>
      <c r="T398" s="161"/>
      <c r="U398" s="161"/>
      <c r="V398" s="161"/>
    </row>
    <row r="399" spans="1:22" s="115" customFormat="1" ht="18" customHeight="1">
      <c r="A399" s="122" t="str">
        <f t="shared" si="60"/>
        <v>71080101010000</v>
      </c>
      <c r="B399" s="124" t="s">
        <v>439</v>
      </c>
      <c r="C399" s="117" t="s">
        <v>185</v>
      </c>
      <c r="D399" s="118" t="s">
        <v>106</v>
      </c>
      <c r="E399" s="119" t="s">
        <v>106</v>
      </c>
      <c r="F399" s="120" t="s">
        <v>106</v>
      </c>
      <c r="G399" s="129" t="s">
        <v>440</v>
      </c>
      <c r="H399" s="177"/>
      <c r="I399" s="194"/>
      <c r="J399" s="201"/>
      <c r="K399" s="202"/>
      <c r="L399" s="203" t="s">
        <v>142</v>
      </c>
      <c r="M399" s="13">
        <v>4251</v>
      </c>
      <c r="N399" s="183">
        <f t="shared" ref="N399" si="69">O399+P399</f>
        <v>0</v>
      </c>
      <c r="O399" s="183"/>
      <c r="P399" s="183">
        <v>0</v>
      </c>
      <c r="Q399" s="161"/>
      <c r="R399" s="161"/>
      <c r="S399" s="438"/>
      <c r="T399" s="161"/>
      <c r="U399" s="161"/>
      <c r="V399" s="161"/>
    </row>
    <row r="400" spans="1:22" ht="16.8">
      <c r="A400" s="122" t="str">
        <f t="shared" si="60"/>
        <v>71060601044819</v>
      </c>
      <c r="B400" s="124" t="s">
        <v>439</v>
      </c>
      <c r="C400" s="117" t="s">
        <v>157</v>
      </c>
      <c r="D400" s="118" t="s">
        <v>157</v>
      </c>
      <c r="E400" s="119" t="s">
        <v>106</v>
      </c>
      <c r="F400" s="120" t="s">
        <v>155</v>
      </c>
      <c r="G400" s="129" t="s">
        <v>88</v>
      </c>
      <c r="H400" s="25"/>
      <c r="I400" s="25"/>
      <c r="J400" s="26"/>
      <c r="K400" s="26"/>
      <c r="L400" s="30" t="s">
        <v>173</v>
      </c>
      <c r="M400" s="421">
        <v>5112</v>
      </c>
      <c r="N400" s="183">
        <f t="shared" si="66"/>
        <v>0</v>
      </c>
      <c r="O400" s="398"/>
      <c r="P400" s="398"/>
      <c r="Q400" s="161"/>
      <c r="R400" s="161"/>
      <c r="S400" s="438"/>
      <c r="T400" s="161"/>
      <c r="U400" s="161"/>
      <c r="V400" s="161"/>
    </row>
    <row r="401" spans="1:22" ht="16.8">
      <c r="A401" s="122" t="str">
        <f t="shared" si="60"/>
        <v>71060601045113</v>
      </c>
      <c r="B401" s="124" t="s">
        <v>439</v>
      </c>
      <c r="C401" s="117" t="s">
        <v>157</v>
      </c>
      <c r="D401" s="118" t="s">
        <v>157</v>
      </c>
      <c r="E401" s="119" t="s">
        <v>106</v>
      </c>
      <c r="F401" s="120" t="s">
        <v>155</v>
      </c>
      <c r="G401" s="121">
        <v>5113</v>
      </c>
      <c r="H401" s="25"/>
      <c r="I401" s="25"/>
      <c r="J401" s="26"/>
      <c r="K401" s="26"/>
      <c r="L401" s="29" t="s">
        <v>174</v>
      </c>
      <c r="M401" s="422">
        <v>5113</v>
      </c>
      <c r="N401" s="183">
        <f t="shared" si="66"/>
        <v>0</v>
      </c>
      <c r="O401" s="398"/>
      <c r="P401" s="398"/>
      <c r="Q401" s="161"/>
      <c r="R401" s="161"/>
      <c r="S401" s="438"/>
      <c r="T401" s="161"/>
      <c r="U401" s="161"/>
      <c r="V401" s="161"/>
    </row>
    <row r="402" spans="1:22" ht="21" customHeight="1">
      <c r="B402" s="124"/>
      <c r="H402" s="45"/>
      <c r="I402" s="147"/>
      <c r="J402" s="148"/>
      <c r="K402" s="148"/>
      <c r="L402" s="27" t="s">
        <v>891</v>
      </c>
      <c r="M402" s="28"/>
      <c r="N402" s="197">
        <f>O402+P402</f>
        <v>0</v>
      </c>
      <c r="O402" s="197">
        <f>SUM(O403:O403)</f>
        <v>0</v>
      </c>
      <c r="P402" s="197">
        <f>SUM(P403:P403)</f>
        <v>0</v>
      </c>
      <c r="Q402" s="161"/>
      <c r="R402" s="161"/>
      <c r="S402" s="438"/>
      <c r="T402" s="161"/>
      <c r="U402" s="161"/>
      <c r="V402" s="161"/>
    </row>
    <row r="403" spans="1:22" ht="16.8">
      <c r="A403" s="122" t="str">
        <f t="shared" ref="A403" si="70">CONCATENATE(B403,C403,D403,E403,F403,G403)</f>
        <v>71060601044251</v>
      </c>
      <c r="B403" s="124" t="s">
        <v>439</v>
      </c>
      <c r="C403" s="117" t="s">
        <v>157</v>
      </c>
      <c r="D403" s="118" t="s">
        <v>157</v>
      </c>
      <c r="E403" s="119" t="s">
        <v>106</v>
      </c>
      <c r="F403" s="120" t="s">
        <v>155</v>
      </c>
      <c r="G403" s="121">
        <v>4251</v>
      </c>
      <c r="H403" s="17"/>
      <c r="I403" s="400"/>
      <c r="J403" s="401"/>
      <c r="K403" s="401"/>
      <c r="L403" s="32" t="s">
        <v>115</v>
      </c>
      <c r="M403" s="33">
        <v>4213</v>
      </c>
      <c r="N403" s="183">
        <f t="shared" ref="N403" si="71">O403+P403</f>
        <v>0</v>
      </c>
      <c r="O403" s="399"/>
      <c r="P403" s="399"/>
      <c r="Q403" s="161"/>
      <c r="R403" s="161"/>
      <c r="S403" s="438"/>
      <c r="T403" s="161"/>
      <c r="U403" s="161"/>
      <c r="V403" s="161"/>
    </row>
    <row r="404" spans="1:22" ht="21" customHeight="1">
      <c r="B404" s="124"/>
      <c r="H404" s="45"/>
      <c r="I404" s="147"/>
      <c r="J404" s="148"/>
      <c r="K404" s="148"/>
      <c r="L404" s="27" t="s">
        <v>907</v>
      </c>
      <c r="M404" s="28"/>
      <c r="N404" s="197">
        <f>O404+P404</f>
        <v>0</v>
      </c>
      <c r="O404" s="197">
        <f>SUM(O405:O405)</f>
        <v>0</v>
      </c>
      <c r="P404" s="197">
        <f>SUM(P405:P405)</f>
        <v>0</v>
      </c>
      <c r="Q404" s="161"/>
      <c r="R404" s="161"/>
      <c r="S404" s="438"/>
      <c r="T404" s="161"/>
      <c r="U404" s="161"/>
      <c r="V404" s="161"/>
    </row>
    <row r="405" spans="1:22" ht="16.8">
      <c r="A405" s="122" t="str">
        <f t="shared" ref="A405" si="72">CONCATENATE(B405,C405,D405,E405,F405,G405)</f>
        <v>71060601044819</v>
      </c>
      <c r="B405" s="124" t="s">
        <v>439</v>
      </c>
      <c r="C405" s="117" t="s">
        <v>157</v>
      </c>
      <c r="D405" s="118" t="s">
        <v>157</v>
      </c>
      <c r="E405" s="119" t="s">
        <v>106</v>
      </c>
      <c r="F405" s="120" t="s">
        <v>155</v>
      </c>
      <c r="G405" s="129" t="s">
        <v>88</v>
      </c>
      <c r="H405" s="25"/>
      <c r="I405" s="25"/>
      <c r="J405" s="26"/>
      <c r="K405" s="26"/>
      <c r="L405" s="30" t="s">
        <v>173</v>
      </c>
      <c r="M405" s="421">
        <v>5112</v>
      </c>
      <c r="N405" s="183">
        <f t="shared" ref="N405" si="73">O405+P405</f>
        <v>0</v>
      </c>
      <c r="O405" s="398"/>
      <c r="P405" s="398"/>
      <c r="Q405" s="161"/>
      <c r="R405" s="161"/>
      <c r="S405" s="438"/>
      <c r="T405" s="161"/>
      <c r="U405" s="161"/>
      <c r="V405" s="161"/>
    </row>
    <row r="406" spans="1:22" ht="27.6">
      <c r="B406" s="124"/>
      <c r="H406" s="180">
        <v>2600</v>
      </c>
      <c r="I406" s="212" t="s">
        <v>157</v>
      </c>
      <c r="J406" s="213">
        <v>0</v>
      </c>
      <c r="K406" s="213">
        <v>0</v>
      </c>
      <c r="L406" s="162" t="s">
        <v>246</v>
      </c>
      <c r="M406" s="174"/>
      <c r="N406" s="163">
        <f>+N408+N424+N441</f>
        <v>0</v>
      </c>
      <c r="O406" s="163">
        <f>+O408+O418+O424+O441</f>
        <v>0</v>
      </c>
      <c r="P406" s="163">
        <f>+P408+P418+P424+P441</f>
        <v>0</v>
      </c>
      <c r="Q406" s="161"/>
      <c r="R406" s="161"/>
      <c r="S406" s="438"/>
      <c r="T406" s="161"/>
      <c r="U406" s="161"/>
      <c r="V406" s="161"/>
    </row>
    <row r="407" spans="1:22" s="115" customFormat="1" ht="16.2">
      <c r="A407" s="122" t="str">
        <f t="shared" si="60"/>
        <v>71060601050000</v>
      </c>
      <c r="B407" s="124" t="s">
        <v>439</v>
      </c>
      <c r="C407" s="117" t="s">
        <v>157</v>
      </c>
      <c r="D407" s="118" t="s">
        <v>157</v>
      </c>
      <c r="E407" s="119" t="s">
        <v>106</v>
      </c>
      <c r="F407" s="120" t="s">
        <v>149</v>
      </c>
      <c r="G407" s="129" t="s">
        <v>440</v>
      </c>
      <c r="H407" s="25"/>
      <c r="I407" s="18"/>
      <c r="J407" s="19"/>
      <c r="K407" s="19"/>
      <c r="L407" s="30" t="s">
        <v>108</v>
      </c>
      <c r="M407" s="178"/>
      <c r="N407" s="191"/>
      <c r="O407" s="191"/>
      <c r="P407" s="191"/>
      <c r="Q407" s="161"/>
      <c r="R407" s="161"/>
      <c r="S407" s="438"/>
      <c r="T407" s="161"/>
      <c r="U407" s="161"/>
      <c r="V407" s="161"/>
    </row>
    <row r="408" spans="1:22" ht="16.2">
      <c r="A408" s="122" t="str">
        <f t="shared" si="60"/>
        <v>71060601054861</v>
      </c>
      <c r="B408" s="124" t="s">
        <v>439</v>
      </c>
      <c r="C408" s="117" t="s">
        <v>157</v>
      </c>
      <c r="D408" s="118" t="s">
        <v>157</v>
      </c>
      <c r="E408" s="119" t="s">
        <v>106</v>
      </c>
      <c r="F408" s="120" t="s">
        <v>149</v>
      </c>
      <c r="G408" s="121">
        <v>4861</v>
      </c>
      <c r="H408" s="165">
        <v>2610</v>
      </c>
      <c r="I408" s="166" t="s">
        <v>157</v>
      </c>
      <c r="J408" s="167">
        <v>1</v>
      </c>
      <c r="K408" s="167">
        <v>0</v>
      </c>
      <c r="L408" s="168" t="s">
        <v>247</v>
      </c>
      <c r="M408" s="176"/>
      <c r="N408" s="188">
        <f>+N410</f>
        <v>0</v>
      </c>
      <c r="O408" s="188">
        <f>+O410</f>
        <v>0</v>
      </c>
      <c r="P408" s="188">
        <f>+P410</f>
        <v>0</v>
      </c>
      <c r="Q408" s="161"/>
      <c r="R408" s="161"/>
      <c r="S408" s="438"/>
      <c r="T408" s="161"/>
      <c r="U408" s="161"/>
      <c r="V408" s="161"/>
    </row>
    <row r="409" spans="1:22" s="115" customFormat="1" ht="16.2">
      <c r="A409" s="122" t="str">
        <f t="shared" si="60"/>
        <v>71060601060000</v>
      </c>
      <c r="B409" s="124" t="s">
        <v>439</v>
      </c>
      <c r="C409" s="117" t="s">
        <v>157</v>
      </c>
      <c r="D409" s="118" t="s">
        <v>157</v>
      </c>
      <c r="E409" s="119" t="s">
        <v>106</v>
      </c>
      <c r="F409" s="120" t="s">
        <v>157</v>
      </c>
      <c r="G409" s="129" t="s">
        <v>440</v>
      </c>
      <c r="H409" s="25"/>
      <c r="I409" s="18"/>
      <c r="J409" s="19"/>
      <c r="K409" s="19"/>
      <c r="L409" s="30" t="s">
        <v>110</v>
      </c>
      <c r="M409" s="31"/>
      <c r="N409" s="190"/>
      <c r="O409" s="190"/>
      <c r="P409" s="190"/>
      <c r="Q409" s="161"/>
      <c r="R409" s="161"/>
      <c r="S409" s="438"/>
      <c r="T409" s="161"/>
      <c r="U409" s="161"/>
      <c r="V409" s="161"/>
    </row>
    <row r="410" spans="1:22" ht="16.2">
      <c r="A410" s="122" t="str">
        <f t="shared" si="60"/>
        <v>71060601064638</v>
      </c>
      <c r="B410" s="124" t="s">
        <v>439</v>
      </c>
      <c r="C410" s="117" t="s">
        <v>157</v>
      </c>
      <c r="D410" s="118" t="s">
        <v>157</v>
      </c>
      <c r="E410" s="119" t="s">
        <v>106</v>
      </c>
      <c r="F410" s="120" t="s">
        <v>157</v>
      </c>
      <c r="G410" s="121">
        <v>4638</v>
      </c>
      <c r="H410" s="151" t="s">
        <v>89</v>
      </c>
      <c r="I410" s="152" t="s">
        <v>157</v>
      </c>
      <c r="J410" s="153" t="s">
        <v>82</v>
      </c>
      <c r="K410" s="153" t="s">
        <v>82</v>
      </c>
      <c r="L410" s="154" t="s">
        <v>247</v>
      </c>
      <c r="M410" s="155" t="s">
        <v>81</v>
      </c>
      <c r="N410" s="192">
        <f>+N300+N412+N414+N416</f>
        <v>0</v>
      </c>
      <c r="O410" s="192">
        <f>+O300+O412+O414</f>
        <v>0</v>
      </c>
      <c r="P410" s="192">
        <f>+P300+P412+P414</f>
        <v>0</v>
      </c>
      <c r="Q410" s="161"/>
      <c r="R410" s="161"/>
      <c r="S410" s="438"/>
      <c r="T410" s="161"/>
      <c r="U410" s="161"/>
      <c r="V410" s="161"/>
    </row>
    <row r="411" spans="1:22" s="115" customFormat="1" ht="16.2">
      <c r="A411" s="122" t="str">
        <f t="shared" si="60"/>
        <v>71060601070000</v>
      </c>
      <c r="B411" s="124" t="s">
        <v>439</v>
      </c>
      <c r="C411" s="117" t="s">
        <v>157</v>
      </c>
      <c r="D411" s="118" t="s">
        <v>157</v>
      </c>
      <c r="E411" s="119" t="s">
        <v>106</v>
      </c>
      <c r="F411" s="120" t="s">
        <v>183</v>
      </c>
      <c r="G411" s="129" t="s">
        <v>440</v>
      </c>
      <c r="H411" s="25"/>
      <c r="I411" s="25"/>
      <c r="J411" s="26"/>
      <c r="K411" s="26"/>
      <c r="L411" s="30" t="s">
        <v>108</v>
      </c>
      <c r="M411" s="31"/>
      <c r="N411" s="190"/>
      <c r="O411" s="190"/>
      <c r="P411" s="190"/>
      <c r="Q411" s="161"/>
      <c r="R411" s="161"/>
      <c r="S411" s="438"/>
      <c r="T411" s="161"/>
      <c r="U411" s="161"/>
      <c r="V411" s="161"/>
    </row>
    <row r="412" spans="1:22" ht="55.2">
      <c r="A412" s="122" t="str">
        <f t="shared" si="60"/>
        <v>71060601085113</v>
      </c>
      <c r="B412" s="124" t="s">
        <v>439</v>
      </c>
      <c r="C412" s="117" t="s">
        <v>157</v>
      </c>
      <c r="D412" s="118" t="s">
        <v>157</v>
      </c>
      <c r="E412" s="119" t="s">
        <v>106</v>
      </c>
      <c r="F412" s="120" t="s">
        <v>185</v>
      </c>
      <c r="G412" s="121">
        <v>5113</v>
      </c>
      <c r="H412" s="46"/>
      <c r="I412" s="147"/>
      <c r="J412" s="148"/>
      <c r="K412" s="148"/>
      <c r="L412" s="27" t="s">
        <v>892</v>
      </c>
      <c r="M412" s="28"/>
      <c r="N412" s="197">
        <f>O412+P412</f>
        <v>0</v>
      </c>
      <c r="O412" s="197">
        <f>SUM(O413:O413)</f>
        <v>0</v>
      </c>
      <c r="P412" s="197">
        <f>SUM(P413:P413)</f>
        <v>0</v>
      </c>
      <c r="Q412" s="161"/>
      <c r="R412" s="161"/>
      <c r="S412" s="438"/>
      <c r="T412" s="161"/>
      <c r="U412" s="161"/>
      <c r="V412" s="161"/>
    </row>
    <row r="413" spans="1:22" s="115" customFormat="1" ht="16.8">
      <c r="A413" s="122" t="str">
        <f t="shared" si="60"/>
        <v>71060601090000</v>
      </c>
      <c r="B413" s="124" t="s">
        <v>439</v>
      </c>
      <c r="C413" s="117" t="s">
        <v>157</v>
      </c>
      <c r="D413" s="118" t="s">
        <v>157</v>
      </c>
      <c r="E413" s="119" t="s">
        <v>106</v>
      </c>
      <c r="F413" s="120" t="s">
        <v>187</v>
      </c>
      <c r="G413" s="129" t="s">
        <v>440</v>
      </c>
      <c r="H413" s="25"/>
      <c r="I413" s="18"/>
      <c r="J413" s="19"/>
      <c r="K413" s="19"/>
      <c r="L413" s="30" t="s">
        <v>118</v>
      </c>
      <c r="M413" s="44">
        <v>4216</v>
      </c>
      <c r="N413" s="183">
        <f t="shared" ref="N413" si="74">O413+P413</f>
        <v>0</v>
      </c>
      <c r="O413" s="399"/>
      <c r="P413" s="399"/>
      <c r="Q413" s="161"/>
      <c r="R413" s="161"/>
      <c r="S413" s="438"/>
      <c r="T413" s="161"/>
      <c r="U413" s="161"/>
      <c r="V413" s="161"/>
    </row>
    <row r="414" spans="1:22" s="182" customFormat="1" ht="55.2">
      <c r="A414" s="122"/>
      <c r="B414" s="124"/>
      <c r="C414" s="117"/>
      <c r="D414" s="118"/>
      <c r="E414" s="119"/>
      <c r="F414" s="120"/>
      <c r="G414" s="129"/>
      <c r="H414" s="45"/>
      <c r="I414" s="50"/>
      <c r="J414" s="51"/>
      <c r="K414" s="51"/>
      <c r="L414" s="27" t="s">
        <v>893</v>
      </c>
      <c r="M414" s="28"/>
      <c r="N414" s="197">
        <f>O414+P414</f>
        <v>0</v>
      </c>
      <c r="O414" s="197">
        <f>+O415</f>
        <v>0</v>
      </c>
      <c r="P414" s="197">
        <f>+P415</f>
        <v>0</v>
      </c>
      <c r="Q414" s="161"/>
      <c r="R414" s="161"/>
      <c r="S414" s="438"/>
      <c r="T414" s="161"/>
      <c r="U414" s="161"/>
      <c r="V414" s="161"/>
    </row>
    <row r="415" spans="1:22" s="182" customFormat="1" ht="16.2">
      <c r="A415" s="122"/>
      <c r="B415" s="124"/>
      <c r="C415" s="117"/>
      <c r="D415" s="118"/>
      <c r="E415" s="119"/>
      <c r="F415" s="120"/>
      <c r="G415" s="129"/>
      <c r="H415" s="25"/>
      <c r="I415" s="18"/>
      <c r="J415" s="19"/>
      <c r="K415" s="19"/>
      <c r="L415" s="29" t="s">
        <v>763</v>
      </c>
      <c r="M415" s="44">
        <v>4728</v>
      </c>
      <c r="N415" s="183">
        <v>0</v>
      </c>
      <c r="O415" s="183"/>
      <c r="P415" s="183"/>
      <c r="Q415" s="161"/>
      <c r="R415" s="161"/>
      <c r="S415" s="438"/>
      <c r="T415" s="161"/>
      <c r="U415" s="161"/>
      <c r="V415" s="161"/>
    </row>
    <row r="416" spans="1:22" s="182" customFormat="1" ht="27.6">
      <c r="A416" s="122"/>
      <c r="B416" s="124"/>
      <c r="C416" s="117"/>
      <c r="D416" s="118"/>
      <c r="E416" s="119"/>
      <c r="F416" s="120"/>
      <c r="G416" s="129"/>
      <c r="H416" s="45"/>
      <c r="I416" s="50"/>
      <c r="J416" s="51"/>
      <c r="K416" s="51"/>
      <c r="L416" s="459" t="s">
        <v>894</v>
      </c>
      <c r="M416" s="28"/>
      <c r="N416" s="197">
        <f>N417</f>
        <v>0</v>
      </c>
      <c r="O416" s="197">
        <f t="shared" ref="O416:P416" si="75">O417</f>
        <v>0</v>
      </c>
      <c r="P416" s="197">
        <f t="shared" si="75"/>
        <v>0</v>
      </c>
      <c r="Q416" s="161"/>
      <c r="R416" s="161"/>
      <c r="S416" s="438"/>
      <c r="T416" s="161"/>
      <c r="U416" s="161"/>
      <c r="V416" s="161"/>
    </row>
    <row r="417" spans="1:22" s="182" customFormat="1" ht="16.2">
      <c r="A417" s="122"/>
      <c r="B417" s="124"/>
      <c r="C417" s="117"/>
      <c r="D417" s="118"/>
      <c r="E417" s="119"/>
      <c r="F417" s="120"/>
      <c r="G417" s="129"/>
      <c r="H417" s="25"/>
      <c r="I417" s="18"/>
      <c r="J417" s="19"/>
      <c r="K417" s="19"/>
      <c r="L417" s="29" t="s">
        <v>348</v>
      </c>
      <c r="M417" s="12">
        <v>4729</v>
      </c>
      <c r="N417" s="183">
        <f t="shared" ref="N417" si="76">O417+P417</f>
        <v>0</v>
      </c>
      <c r="O417" s="183"/>
      <c r="P417" s="183"/>
      <c r="Q417" s="161"/>
      <c r="R417" s="161"/>
      <c r="S417" s="438"/>
      <c r="T417" s="161"/>
      <c r="U417" s="161"/>
      <c r="V417" s="161"/>
    </row>
    <row r="418" spans="1:22" ht="16.2">
      <c r="A418" s="122" t="str">
        <f t="shared" ref="A418:A421" si="77">CONCATENATE(B418,C418,D418,E418,F418,G418)</f>
        <v>71080000000001</v>
      </c>
      <c r="B418" s="124" t="s">
        <v>439</v>
      </c>
      <c r="C418" s="117" t="s">
        <v>185</v>
      </c>
      <c r="D418" s="118" t="s">
        <v>441</v>
      </c>
      <c r="E418" s="119" t="s">
        <v>441</v>
      </c>
      <c r="F418" s="120" t="s">
        <v>441</v>
      </c>
      <c r="G418" s="129" t="s">
        <v>96</v>
      </c>
      <c r="H418" s="165">
        <v>2630</v>
      </c>
      <c r="I418" s="166" t="s">
        <v>157</v>
      </c>
      <c r="J418" s="167">
        <v>3</v>
      </c>
      <c r="K418" s="167">
        <v>0</v>
      </c>
      <c r="L418" s="168" t="s">
        <v>251</v>
      </c>
      <c r="M418" s="176"/>
      <c r="N418" s="188">
        <f>+N420</f>
        <v>0</v>
      </c>
      <c r="O418" s="188">
        <f>+O420</f>
        <v>0</v>
      </c>
      <c r="P418" s="188">
        <f>+P420</f>
        <v>0</v>
      </c>
      <c r="Q418" s="161"/>
      <c r="R418" s="161"/>
      <c r="S418" s="438"/>
      <c r="T418" s="161"/>
      <c r="U418" s="161"/>
      <c r="V418" s="161"/>
    </row>
    <row r="419" spans="1:22" s="170" customFormat="1" ht="16.2">
      <c r="A419" s="122" t="str">
        <f t="shared" si="77"/>
        <v>71080100000000</v>
      </c>
      <c r="B419" s="124" t="s">
        <v>439</v>
      </c>
      <c r="C419" s="117" t="s">
        <v>185</v>
      </c>
      <c r="D419" s="118" t="s">
        <v>106</v>
      </c>
      <c r="E419" s="119" t="s">
        <v>441</v>
      </c>
      <c r="F419" s="120" t="s">
        <v>441</v>
      </c>
      <c r="G419" s="129" t="s">
        <v>440</v>
      </c>
      <c r="H419" s="25"/>
      <c r="I419" s="18"/>
      <c r="J419" s="19"/>
      <c r="K419" s="19"/>
      <c r="L419" s="30" t="s">
        <v>110</v>
      </c>
      <c r="M419" s="31"/>
      <c r="N419" s="190"/>
      <c r="O419" s="190"/>
      <c r="P419" s="190"/>
      <c r="Q419" s="161"/>
      <c r="R419" s="161"/>
      <c r="S419" s="438"/>
      <c r="T419" s="161"/>
      <c r="U419" s="161"/>
      <c r="V419" s="161"/>
    </row>
    <row r="420" spans="1:22" ht="16.2">
      <c r="A420" s="122" t="str">
        <f t="shared" si="77"/>
        <v>71080100000001</v>
      </c>
      <c r="B420" s="124" t="s">
        <v>439</v>
      </c>
      <c r="C420" s="117" t="s">
        <v>185</v>
      </c>
      <c r="D420" s="118" t="s">
        <v>106</v>
      </c>
      <c r="E420" s="119" t="s">
        <v>441</v>
      </c>
      <c r="F420" s="120" t="s">
        <v>441</v>
      </c>
      <c r="G420" s="129" t="s">
        <v>96</v>
      </c>
      <c r="H420" s="151">
        <v>2631</v>
      </c>
      <c r="I420" s="152" t="s">
        <v>157</v>
      </c>
      <c r="J420" s="153">
        <v>3</v>
      </c>
      <c r="K420" s="153">
        <v>1</v>
      </c>
      <c r="L420" s="154" t="s">
        <v>251</v>
      </c>
      <c r="M420" s="155"/>
      <c r="N420" s="192">
        <f>+N424+N427+N431+N433+N422</f>
        <v>0</v>
      </c>
      <c r="O420" s="192">
        <f>+O422</f>
        <v>0</v>
      </c>
      <c r="P420" s="192">
        <f>+P422</f>
        <v>0</v>
      </c>
      <c r="Q420" s="161"/>
      <c r="R420" s="161"/>
      <c r="S420" s="438"/>
      <c r="T420" s="161"/>
      <c r="U420" s="161"/>
      <c r="V420" s="161"/>
    </row>
    <row r="421" spans="1:22" s="156" customFormat="1" ht="15" customHeight="1">
      <c r="A421" s="122" t="str">
        <f t="shared" si="77"/>
        <v>71080101000000</v>
      </c>
      <c r="B421" s="124" t="s">
        <v>439</v>
      </c>
      <c r="C421" s="117" t="s">
        <v>185</v>
      </c>
      <c r="D421" s="118" t="s">
        <v>106</v>
      </c>
      <c r="E421" s="119" t="s">
        <v>106</v>
      </c>
      <c r="F421" s="120" t="s">
        <v>441</v>
      </c>
      <c r="G421" s="129" t="s">
        <v>440</v>
      </c>
      <c r="H421" s="25"/>
      <c r="I421" s="25"/>
      <c r="J421" s="26"/>
      <c r="K421" s="26"/>
      <c r="L421" s="30" t="s">
        <v>108</v>
      </c>
      <c r="M421" s="31"/>
      <c r="N421" s="190"/>
      <c r="O421" s="190"/>
      <c r="P421" s="190"/>
      <c r="Q421" s="161"/>
      <c r="R421" s="161"/>
      <c r="S421" s="438"/>
      <c r="T421" s="161"/>
      <c r="U421" s="161"/>
      <c r="V421" s="161"/>
    </row>
    <row r="422" spans="1:22" ht="45" customHeight="1">
      <c r="A422" s="122" t="str">
        <f>CONCATENATE(B422,C422,D422,E422,F422,G422)</f>
        <v>71080201000001</v>
      </c>
      <c r="B422" s="124" t="s">
        <v>439</v>
      </c>
      <c r="C422" s="117" t="s">
        <v>185</v>
      </c>
      <c r="D422" s="118" t="s">
        <v>140</v>
      </c>
      <c r="E422" s="119" t="s">
        <v>106</v>
      </c>
      <c r="F422" s="120" t="s">
        <v>441</v>
      </c>
      <c r="G422" s="129" t="s">
        <v>96</v>
      </c>
      <c r="H422" s="45"/>
      <c r="I422" s="46"/>
      <c r="J422" s="47"/>
      <c r="K422" s="47"/>
      <c r="L422" s="27" t="s">
        <v>941</v>
      </c>
      <c r="M422" s="28"/>
      <c r="N422" s="197">
        <f>O422+P422</f>
        <v>0</v>
      </c>
      <c r="O422" s="197">
        <f>SUM(O423:O423)</f>
        <v>0</v>
      </c>
      <c r="P422" s="197">
        <f>SUM(P423:P423)</f>
        <v>0</v>
      </c>
      <c r="Q422" s="161"/>
      <c r="R422" s="161"/>
      <c r="S422" s="438"/>
      <c r="T422" s="161"/>
      <c r="U422" s="161"/>
      <c r="V422" s="161"/>
    </row>
    <row r="423" spans="1:22" s="115" customFormat="1" ht="21.75" customHeight="1">
      <c r="A423" s="122" t="str">
        <f>CONCATENATE(B423,C423,D423,E423,F423,G423)</f>
        <v>71080201010000</v>
      </c>
      <c r="B423" s="124" t="s">
        <v>439</v>
      </c>
      <c r="C423" s="117" t="s">
        <v>185</v>
      </c>
      <c r="D423" s="118" t="s">
        <v>140</v>
      </c>
      <c r="E423" s="119" t="s">
        <v>106</v>
      </c>
      <c r="F423" s="120" t="s">
        <v>106</v>
      </c>
      <c r="G423" s="129" t="s">
        <v>440</v>
      </c>
      <c r="H423" s="25"/>
      <c r="I423" s="18"/>
      <c r="J423" s="19"/>
      <c r="K423" s="19"/>
      <c r="L423" s="30" t="s">
        <v>134</v>
      </c>
      <c r="M423" s="31">
        <v>4861</v>
      </c>
      <c r="N423" s="183">
        <f>O423+P423</f>
        <v>0</v>
      </c>
      <c r="O423" s="399"/>
      <c r="P423" s="399"/>
      <c r="Q423" s="161"/>
      <c r="R423" s="161"/>
      <c r="S423" s="438"/>
      <c r="T423" s="161"/>
      <c r="U423" s="161"/>
      <c r="V423" s="161"/>
    </row>
    <row r="424" spans="1:22" ht="16.2">
      <c r="A424" s="122" t="str">
        <f t="shared" si="60"/>
        <v>71080000000001</v>
      </c>
      <c r="B424" s="124" t="s">
        <v>439</v>
      </c>
      <c r="C424" s="117" t="s">
        <v>185</v>
      </c>
      <c r="D424" s="118" t="s">
        <v>441</v>
      </c>
      <c r="E424" s="119" t="s">
        <v>441</v>
      </c>
      <c r="F424" s="120" t="s">
        <v>441</v>
      </c>
      <c r="G424" s="129" t="s">
        <v>96</v>
      </c>
      <c r="H424" s="165">
        <v>2640</v>
      </c>
      <c r="I424" s="166" t="s">
        <v>157</v>
      </c>
      <c r="J424" s="167">
        <v>4</v>
      </c>
      <c r="K424" s="167">
        <v>0</v>
      </c>
      <c r="L424" s="168" t="s">
        <v>258</v>
      </c>
      <c r="M424" s="176"/>
      <c r="N424" s="188">
        <f>+N426</f>
        <v>0</v>
      </c>
      <c r="O424" s="188">
        <f>+O426</f>
        <v>0</v>
      </c>
      <c r="P424" s="188">
        <f>+P426</f>
        <v>0</v>
      </c>
      <c r="Q424" s="161"/>
      <c r="R424" s="161"/>
      <c r="S424" s="438"/>
      <c r="T424" s="161"/>
      <c r="U424" s="161"/>
      <c r="V424" s="161"/>
    </row>
    <row r="425" spans="1:22" s="170" customFormat="1" ht="16.2">
      <c r="A425" s="122" t="str">
        <f t="shared" ref="A425:A475" si="78">CONCATENATE(B425,C425,D425,E425,F425,G425)</f>
        <v>71080100000000</v>
      </c>
      <c r="B425" s="124" t="s">
        <v>439</v>
      </c>
      <c r="C425" s="117" t="s">
        <v>185</v>
      </c>
      <c r="D425" s="118" t="s">
        <v>106</v>
      </c>
      <c r="E425" s="119" t="s">
        <v>441</v>
      </c>
      <c r="F425" s="120" t="s">
        <v>441</v>
      </c>
      <c r="G425" s="129" t="s">
        <v>440</v>
      </c>
      <c r="H425" s="25"/>
      <c r="I425" s="18"/>
      <c r="J425" s="19"/>
      <c r="K425" s="19"/>
      <c r="L425" s="30" t="s">
        <v>110</v>
      </c>
      <c r="M425" s="31"/>
      <c r="N425" s="190"/>
      <c r="O425" s="190"/>
      <c r="P425" s="190"/>
      <c r="Q425" s="161"/>
      <c r="R425" s="161"/>
      <c r="S425" s="438"/>
      <c r="T425" s="161"/>
      <c r="U425" s="161"/>
      <c r="V425" s="161"/>
    </row>
    <row r="426" spans="1:22" ht="16.2">
      <c r="A426" s="122" t="str">
        <f t="shared" si="78"/>
        <v>71080100000001</v>
      </c>
      <c r="B426" s="124" t="s">
        <v>439</v>
      </c>
      <c r="C426" s="117" t="s">
        <v>185</v>
      </c>
      <c r="D426" s="118" t="s">
        <v>106</v>
      </c>
      <c r="E426" s="119" t="s">
        <v>441</v>
      </c>
      <c r="F426" s="120" t="s">
        <v>441</v>
      </c>
      <c r="G426" s="129" t="s">
        <v>96</v>
      </c>
      <c r="H426" s="151">
        <v>2641</v>
      </c>
      <c r="I426" s="152" t="s">
        <v>157</v>
      </c>
      <c r="J426" s="153">
        <v>4</v>
      </c>
      <c r="K426" s="153">
        <v>1</v>
      </c>
      <c r="L426" s="154" t="s">
        <v>259</v>
      </c>
      <c r="M426" s="155"/>
      <c r="N426" s="192">
        <f>+N430+N433+N437+N439+N428</f>
        <v>0</v>
      </c>
      <c r="O426" s="192">
        <f t="shared" ref="O426:P426" si="79">+O430+O433+O437+O439+O428</f>
        <v>0</v>
      </c>
      <c r="P426" s="192">
        <f t="shared" si="79"/>
        <v>0</v>
      </c>
      <c r="Q426" s="161"/>
      <c r="R426" s="161"/>
      <c r="S426" s="438"/>
      <c r="T426" s="161"/>
      <c r="U426" s="161"/>
      <c r="V426" s="161"/>
    </row>
    <row r="427" spans="1:22" s="156" customFormat="1" ht="15" customHeight="1">
      <c r="A427" s="122" t="str">
        <f t="shared" si="78"/>
        <v>71080101000000</v>
      </c>
      <c r="B427" s="124" t="s">
        <v>439</v>
      </c>
      <c r="C427" s="117" t="s">
        <v>185</v>
      </c>
      <c r="D427" s="118" t="s">
        <v>106</v>
      </c>
      <c r="E427" s="119" t="s">
        <v>106</v>
      </c>
      <c r="F427" s="120" t="s">
        <v>441</v>
      </c>
      <c r="G427" s="129" t="s">
        <v>440</v>
      </c>
      <c r="H427" s="25"/>
      <c r="I427" s="25"/>
      <c r="J427" s="26"/>
      <c r="K427" s="26"/>
      <c r="L427" s="30" t="s">
        <v>108</v>
      </c>
      <c r="M427" s="31"/>
      <c r="N427" s="190"/>
      <c r="O427" s="190"/>
      <c r="P427" s="190"/>
      <c r="Q427" s="161"/>
      <c r="R427" s="161"/>
      <c r="S427" s="438"/>
      <c r="T427" s="161"/>
      <c r="U427" s="161"/>
      <c r="V427" s="161"/>
    </row>
    <row r="428" spans="1:22" ht="19.5" customHeight="1">
      <c r="A428" s="122" t="str">
        <f>CONCATENATE(B428,C428,D428,E428,F428,G428)</f>
        <v>71080201000001</v>
      </c>
      <c r="B428" s="124" t="s">
        <v>439</v>
      </c>
      <c r="C428" s="117" t="s">
        <v>185</v>
      </c>
      <c r="D428" s="118" t="s">
        <v>140</v>
      </c>
      <c r="E428" s="119" t="s">
        <v>106</v>
      </c>
      <c r="F428" s="120" t="s">
        <v>441</v>
      </c>
      <c r="G428" s="129" t="s">
        <v>96</v>
      </c>
      <c r="H428" s="45"/>
      <c r="I428" s="46"/>
      <c r="J428" s="47"/>
      <c r="K428" s="47"/>
      <c r="L428" s="27" t="s">
        <v>895</v>
      </c>
      <c r="M428" s="28"/>
      <c r="N428" s="197">
        <f>O428+P428</f>
        <v>0</v>
      </c>
      <c r="O428" s="197">
        <f>SUM(O429)</f>
        <v>0</v>
      </c>
      <c r="P428" s="197">
        <f>SUM(P429)</f>
        <v>0</v>
      </c>
      <c r="Q428" s="161"/>
      <c r="R428" s="161"/>
      <c r="S428" s="438"/>
      <c r="T428" s="161"/>
      <c r="U428" s="161"/>
      <c r="V428" s="161"/>
    </row>
    <row r="429" spans="1:22" s="115" customFormat="1" ht="21.75" customHeight="1">
      <c r="A429" s="122" t="str">
        <f>CONCATENATE(B429,C429,D429,E429,F429,G429)</f>
        <v>71080201010000</v>
      </c>
      <c r="B429" s="124" t="s">
        <v>439</v>
      </c>
      <c r="C429" s="117" t="s">
        <v>185</v>
      </c>
      <c r="D429" s="118" t="s">
        <v>140</v>
      </c>
      <c r="E429" s="119" t="s">
        <v>106</v>
      </c>
      <c r="F429" s="120" t="s">
        <v>106</v>
      </c>
      <c r="G429" s="129" t="s">
        <v>440</v>
      </c>
      <c r="H429" s="25"/>
      <c r="I429" s="18"/>
      <c r="J429" s="19"/>
      <c r="K429" s="19"/>
      <c r="L429" s="30" t="s">
        <v>174</v>
      </c>
      <c r="M429" s="31">
        <v>5113</v>
      </c>
      <c r="N429" s="183">
        <f>O429+P429</f>
        <v>0</v>
      </c>
      <c r="O429" s="399"/>
      <c r="P429" s="399"/>
      <c r="Q429" s="161"/>
      <c r="R429" s="161"/>
      <c r="S429" s="438"/>
      <c r="T429" s="161"/>
      <c r="U429" s="161"/>
      <c r="V429" s="161"/>
    </row>
    <row r="430" spans="1:22" ht="27.6">
      <c r="A430" s="122" t="str">
        <f t="shared" si="78"/>
        <v>71080101024251</v>
      </c>
      <c r="B430" s="124" t="s">
        <v>439</v>
      </c>
      <c r="C430" s="117" t="s">
        <v>185</v>
      </c>
      <c r="D430" s="118" t="s">
        <v>106</v>
      </c>
      <c r="E430" s="119" t="s">
        <v>106</v>
      </c>
      <c r="F430" s="120" t="s">
        <v>140</v>
      </c>
      <c r="G430" s="121">
        <v>4251</v>
      </c>
      <c r="H430" s="45"/>
      <c r="I430" s="46"/>
      <c r="J430" s="47"/>
      <c r="K430" s="47"/>
      <c r="L430" s="27" t="s">
        <v>260</v>
      </c>
      <c r="M430" s="28"/>
      <c r="N430" s="197">
        <f>O430+P430</f>
        <v>0</v>
      </c>
      <c r="O430" s="197">
        <f>SUM(O431:O432)</f>
        <v>0</v>
      </c>
      <c r="P430" s="197">
        <f>SUM(P431:P432)</f>
        <v>0</v>
      </c>
      <c r="Q430" s="161"/>
      <c r="R430" s="161"/>
      <c r="S430" s="438"/>
      <c r="T430" s="161"/>
      <c r="U430" s="161"/>
      <c r="V430" s="161"/>
    </row>
    <row r="431" spans="1:22" ht="26.4">
      <c r="A431" s="122" t="str">
        <f t="shared" si="78"/>
        <v>71080101024639</v>
      </c>
      <c r="B431" s="124" t="s">
        <v>439</v>
      </c>
      <c r="C431" s="117" t="s">
        <v>185</v>
      </c>
      <c r="D431" s="118" t="s">
        <v>106</v>
      </c>
      <c r="E431" s="119" t="s">
        <v>106</v>
      </c>
      <c r="F431" s="120" t="s">
        <v>140</v>
      </c>
      <c r="G431" s="121">
        <v>4639</v>
      </c>
      <c r="H431" s="25"/>
      <c r="I431" s="18"/>
      <c r="J431" s="19"/>
      <c r="K431" s="19"/>
      <c r="L431" s="29" t="s">
        <v>217</v>
      </c>
      <c r="M431" s="12">
        <v>4511</v>
      </c>
      <c r="N431" s="183">
        <f t="shared" ref="N431:N440" si="80">O431+P431</f>
        <v>0</v>
      </c>
      <c r="O431" s="399"/>
      <c r="P431" s="399"/>
      <c r="Q431" s="161"/>
      <c r="R431" s="161"/>
      <c r="S431" s="438"/>
      <c r="T431" s="161"/>
      <c r="U431" s="161"/>
      <c r="V431" s="161"/>
    </row>
    <row r="432" spans="1:22" ht="16.2">
      <c r="A432" s="122" t="str">
        <f t="shared" si="78"/>
        <v>71080101024819</v>
      </c>
      <c r="B432" s="124" t="s">
        <v>439</v>
      </c>
      <c r="C432" s="117" t="s">
        <v>185</v>
      </c>
      <c r="D432" s="118" t="s">
        <v>106</v>
      </c>
      <c r="E432" s="119" t="s">
        <v>106</v>
      </c>
      <c r="F432" s="120" t="s">
        <v>140</v>
      </c>
      <c r="G432" s="121">
        <v>4819</v>
      </c>
      <c r="H432" s="25"/>
      <c r="I432" s="18"/>
      <c r="J432" s="19"/>
      <c r="K432" s="19"/>
      <c r="L432" s="30" t="s">
        <v>134</v>
      </c>
      <c r="M432" s="31">
        <v>4861</v>
      </c>
      <c r="N432" s="183">
        <f t="shared" si="80"/>
        <v>0</v>
      </c>
      <c r="O432" s="183">
        <v>0</v>
      </c>
      <c r="P432" s="183"/>
      <c r="Q432" s="161"/>
      <c r="R432" s="161"/>
      <c r="S432" s="438"/>
      <c r="T432" s="161"/>
      <c r="U432" s="161"/>
      <c r="V432" s="161"/>
    </row>
    <row r="433" spans="1:22" ht="55.2">
      <c r="A433" s="122" t="str">
        <f t="shared" si="78"/>
        <v>71080101025112</v>
      </c>
      <c r="B433" s="124" t="s">
        <v>439</v>
      </c>
      <c r="C433" s="117" t="s">
        <v>185</v>
      </c>
      <c r="D433" s="118" t="s">
        <v>106</v>
      </c>
      <c r="E433" s="119" t="s">
        <v>106</v>
      </c>
      <c r="F433" s="120" t="s">
        <v>140</v>
      </c>
      <c r="G433" s="121">
        <v>5112</v>
      </c>
      <c r="H433" s="45"/>
      <c r="I433" s="46"/>
      <c r="J433" s="47"/>
      <c r="K433" s="47"/>
      <c r="L433" s="457" t="s">
        <v>896</v>
      </c>
      <c r="M433" s="28"/>
      <c r="N433" s="197">
        <f>O433+P433</f>
        <v>0</v>
      </c>
      <c r="O433" s="197">
        <f>SUM(O434:O436)</f>
        <v>0</v>
      </c>
      <c r="P433" s="197">
        <f>SUM(P434:P436)</f>
        <v>0</v>
      </c>
      <c r="Q433" s="161"/>
      <c r="R433" s="161"/>
      <c r="S433" s="438"/>
      <c r="T433" s="161"/>
      <c r="U433" s="161"/>
      <c r="V433" s="161"/>
    </row>
    <row r="434" spans="1:22" ht="26.4">
      <c r="A434" s="122" t="str">
        <f t="shared" si="78"/>
        <v>71080101025113</v>
      </c>
      <c r="B434" s="124" t="s">
        <v>439</v>
      </c>
      <c r="C434" s="117" t="s">
        <v>185</v>
      </c>
      <c r="D434" s="118" t="s">
        <v>106</v>
      </c>
      <c r="E434" s="119" t="s">
        <v>106</v>
      </c>
      <c r="F434" s="120" t="s">
        <v>140</v>
      </c>
      <c r="G434" s="121">
        <v>5113</v>
      </c>
      <c r="H434" s="17"/>
      <c r="I434" s="25"/>
      <c r="J434" s="26"/>
      <c r="K434" s="26"/>
      <c r="L434" s="29" t="s">
        <v>142</v>
      </c>
      <c r="M434" s="44">
        <v>4251</v>
      </c>
      <c r="N434" s="183">
        <f t="shared" si="80"/>
        <v>0</v>
      </c>
      <c r="O434" s="183"/>
      <c r="P434" s="183">
        <v>0</v>
      </c>
      <c r="Q434" s="161"/>
      <c r="R434" s="161"/>
      <c r="S434" s="438"/>
      <c r="T434" s="161"/>
      <c r="U434" s="161"/>
      <c r="V434" s="161"/>
    </row>
    <row r="435" spans="1:22" s="115" customFormat="1" ht="16.2">
      <c r="A435" s="122" t="str">
        <f t="shared" si="78"/>
        <v>71080101030000</v>
      </c>
      <c r="B435" s="124" t="s">
        <v>439</v>
      </c>
      <c r="C435" s="117" t="s">
        <v>185</v>
      </c>
      <c r="D435" s="118" t="s">
        <v>106</v>
      </c>
      <c r="E435" s="119" t="s">
        <v>106</v>
      </c>
      <c r="F435" s="120" t="s">
        <v>442</v>
      </c>
      <c r="G435" s="129" t="s">
        <v>440</v>
      </c>
      <c r="H435" s="37"/>
      <c r="I435" s="194"/>
      <c r="J435" s="195"/>
      <c r="K435" s="196"/>
      <c r="L435" s="36" t="s">
        <v>134</v>
      </c>
      <c r="M435" s="13">
        <v>4861</v>
      </c>
      <c r="N435" s="183">
        <f t="shared" si="80"/>
        <v>0</v>
      </c>
      <c r="O435" s="402"/>
      <c r="P435" s="402">
        <v>0</v>
      </c>
      <c r="Q435" s="161"/>
      <c r="R435" s="161"/>
      <c r="S435" s="438"/>
      <c r="T435" s="161"/>
      <c r="U435" s="161"/>
      <c r="V435" s="161"/>
    </row>
    <row r="436" spans="1:22" ht="16.2">
      <c r="A436" s="122" t="str">
        <f t="shared" si="78"/>
        <v>71080101034239</v>
      </c>
      <c r="B436" s="124" t="s">
        <v>439</v>
      </c>
      <c r="C436" s="117" t="s">
        <v>185</v>
      </c>
      <c r="D436" s="118" t="s">
        <v>106</v>
      </c>
      <c r="E436" s="119" t="s">
        <v>106</v>
      </c>
      <c r="F436" s="120" t="s">
        <v>442</v>
      </c>
      <c r="G436" s="121">
        <v>4239</v>
      </c>
      <c r="H436" s="25"/>
      <c r="I436" s="18"/>
      <c r="J436" s="19"/>
      <c r="K436" s="19"/>
      <c r="L436" s="30" t="s">
        <v>174</v>
      </c>
      <c r="M436" s="31">
        <v>5113</v>
      </c>
      <c r="N436" s="183">
        <f t="shared" si="80"/>
        <v>0</v>
      </c>
      <c r="O436" s="183">
        <v>0</v>
      </c>
      <c r="P436" s="183">
        <v>0</v>
      </c>
      <c r="Q436" s="161"/>
      <c r="R436" s="161"/>
      <c r="S436" s="438"/>
      <c r="T436" s="161"/>
      <c r="U436" s="161"/>
      <c r="V436" s="161"/>
    </row>
    <row r="437" spans="1:22" ht="55.2">
      <c r="A437" s="122" t="str">
        <f>CONCATENATE(B437,C437,D437,E437,F437,G437)</f>
        <v>71080101035121</v>
      </c>
      <c r="B437" s="124" t="s">
        <v>439</v>
      </c>
      <c r="C437" s="117" t="s">
        <v>185</v>
      </c>
      <c r="D437" s="118" t="s">
        <v>106</v>
      </c>
      <c r="E437" s="119" t="s">
        <v>106</v>
      </c>
      <c r="F437" s="120" t="s">
        <v>442</v>
      </c>
      <c r="G437" s="121" t="s">
        <v>580</v>
      </c>
      <c r="H437" s="45"/>
      <c r="I437" s="46"/>
      <c r="J437" s="47"/>
      <c r="K437" s="47"/>
      <c r="L437" s="27" t="s">
        <v>584</v>
      </c>
      <c r="M437" s="28"/>
      <c r="N437" s="197">
        <f>O437+P437</f>
        <v>0</v>
      </c>
      <c r="O437" s="197">
        <f>SUM(O438)</f>
        <v>0</v>
      </c>
      <c r="P437" s="197">
        <f>SUM(P438)</f>
        <v>0</v>
      </c>
      <c r="Q437" s="161"/>
      <c r="R437" s="161"/>
      <c r="S437" s="438"/>
      <c r="T437" s="161"/>
      <c r="U437" s="161"/>
      <c r="V437" s="161"/>
    </row>
    <row r="438" spans="1:22" s="170" customFormat="1" ht="16.2">
      <c r="A438" s="122" t="str">
        <f t="shared" si="78"/>
        <v>71080200000000</v>
      </c>
      <c r="B438" s="124" t="s">
        <v>439</v>
      </c>
      <c r="C438" s="117" t="s">
        <v>185</v>
      </c>
      <c r="D438" s="118" t="s">
        <v>140</v>
      </c>
      <c r="E438" s="119" t="s">
        <v>441</v>
      </c>
      <c r="F438" s="120" t="s">
        <v>441</v>
      </c>
      <c r="G438" s="129" t="s">
        <v>440</v>
      </c>
      <c r="H438" s="25"/>
      <c r="I438" s="18"/>
      <c r="J438" s="19"/>
      <c r="K438" s="19"/>
      <c r="L438" s="36" t="s">
        <v>134</v>
      </c>
      <c r="M438" s="31">
        <v>4861</v>
      </c>
      <c r="N438" s="183">
        <f t="shared" si="80"/>
        <v>0</v>
      </c>
      <c r="O438" s="402"/>
      <c r="P438" s="402"/>
      <c r="Q438" s="161"/>
      <c r="R438" s="161"/>
      <c r="S438" s="438"/>
      <c r="T438" s="161"/>
      <c r="U438" s="161"/>
      <c r="V438" s="161"/>
    </row>
    <row r="439" spans="1:22" ht="69">
      <c r="A439" s="122" t="str">
        <f t="shared" si="78"/>
        <v>71080200000001</v>
      </c>
      <c r="B439" s="124" t="s">
        <v>439</v>
      </c>
      <c r="C439" s="117" t="s">
        <v>185</v>
      </c>
      <c r="D439" s="118" t="s">
        <v>140</v>
      </c>
      <c r="E439" s="119" t="s">
        <v>441</v>
      </c>
      <c r="F439" s="120" t="s">
        <v>441</v>
      </c>
      <c r="G439" s="129" t="s">
        <v>96</v>
      </c>
      <c r="H439" s="45"/>
      <c r="I439" s="46"/>
      <c r="J439" s="47"/>
      <c r="K439" s="47"/>
      <c r="L439" s="27" t="s">
        <v>764</v>
      </c>
      <c r="M439" s="28"/>
      <c r="N439" s="197">
        <f>O439+P439</f>
        <v>0</v>
      </c>
      <c r="O439" s="197">
        <f>SUM(O440)</f>
        <v>0</v>
      </c>
      <c r="P439" s="197">
        <f>SUM(P440)</f>
        <v>0</v>
      </c>
      <c r="Q439" s="161"/>
      <c r="R439" s="161"/>
      <c r="S439" s="438"/>
      <c r="T439" s="161"/>
      <c r="U439" s="161"/>
      <c r="V439" s="161"/>
    </row>
    <row r="440" spans="1:22" s="156" customFormat="1" ht="16.2">
      <c r="A440" s="122" t="str">
        <f t="shared" si="78"/>
        <v>71080201000000</v>
      </c>
      <c r="B440" s="124" t="s">
        <v>439</v>
      </c>
      <c r="C440" s="117" t="s">
        <v>185</v>
      </c>
      <c r="D440" s="118" t="s">
        <v>140</v>
      </c>
      <c r="E440" s="119" t="s">
        <v>106</v>
      </c>
      <c r="F440" s="120" t="s">
        <v>441</v>
      </c>
      <c r="G440" s="129" t="s">
        <v>440</v>
      </c>
      <c r="H440" s="25"/>
      <c r="I440" s="18"/>
      <c r="J440" s="19"/>
      <c r="K440" s="19"/>
      <c r="L440" s="36" t="s">
        <v>134</v>
      </c>
      <c r="M440" s="31">
        <v>4861</v>
      </c>
      <c r="N440" s="183">
        <f t="shared" si="80"/>
        <v>0</v>
      </c>
      <c r="O440" s="402"/>
      <c r="P440" s="402"/>
      <c r="Q440" s="161"/>
      <c r="R440" s="161"/>
      <c r="S440" s="438"/>
      <c r="T440" s="161"/>
      <c r="U440" s="161"/>
      <c r="V440" s="161"/>
    </row>
    <row r="441" spans="1:22" ht="27.6">
      <c r="A441" s="122" t="str">
        <f t="shared" si="78"/>
        <v>71080202014511</v>
      </c>
      <c r="B441" s="124" t="s">
        <v>439</v>
      </c>
      <c r="C441" s="117" t="s">
        <v>185</v>
      </c>
      <c r="D441" s="118" t="s">
        <v>140</v>
      </c>
      <c r="E441" s="119" t="s">
        <v>140</v>
      </c>
      <c r="F441" s="120" t="s">
        <v>106</v>
      </c>
      <c r="G441" s="121">
        <v>4511</v>
      </c>
      <c r="H441" s="165">
        <v>2660</v>
      </c>
      <c r="I441" s="166" t="s">
        <v>157</v>
      </c>
      <c r="J441" s="167">
        <v>6</v>
      </c>
      <c r="K441" s="167">
        <v>0</v>
      </c>
      <c r="L441" s="168" t="s">
        <v>263</v>
      </c>
      <c r="M441" s="176"/>
      <c r="N441" s="188">
        <f>+N443</f>
        <v>0</v>
      </c>
      <c r="O441" s="188">
        <f>+O443</f>
        <v>0</v>
      </c>
      <c r="P441" s="188">
        <f>+P443</f>
        <v>0</v>
      </c>
      <c r="Q441" s="161"/>
      <c r="R441" s="161"/>
      <c r="S441" s="438"/>
      <c r="T441" s="161"/>
      <c r="U441" s="161"/>
      <c r="V441" s="161"/>
    </row>
    <row r="442" spans="1:22" s="115" customFormat="1" ht="16.2">
      <c r="A442" s="122" t="str">
        <f t="shared" si="78"/>
        <v>71080202020000</v>
      </c>
      <c r="B442" s="124" t="s">
        <v>439</v>
      </c>
      <c r="C442" s="117" t="s">
        <v>185</v>
      </c>
      <c r="D442" s="118" t="s">
        <v>140</v>
      </c>
      <c r="E442" s="119" t="s">
        <v>140</v>
      </c>
      <c r="F442" s="120" t="s">
        <v>140</v>
      </c>
      <c r="G442" s="129" t="s">
        <v>440</v>
      </c>
      <c r="H442" s="25"/>
      <c r="I442" s="18"/>
      <c r="J442" s="19"/>
      <c r="K442" s="19"/>
      <c r="L442" s="30" t="s">
        <v>110</v>
      </c>
      <c r="M442" s="31"/>
      <c r="N442" s="190"/>
      <c r="O442" s="190"/>
      <c r="P442" s="190"/>
      <c r="Q442" s="161"/>
      <c r="R442" s="161"/>
      <c r="S442" s="438"/>
      <c r="T442" s="161"/>
      <c r="U442" s="161"/>
      <c r="V442" s="161"/>
    </row>
    <row r="443" spans="1:22" ht="26.4">
      <c r="A443" s="122" t="str">
        <f t="shared" si="78"/>
        <v>71080202024639</v>
      </c>
      <c r="B443" s="124" t="s">
        <v>439</v>
      </c>
      <c r="C443" s="117" t="s">
        <v>185</v>
      </c>
      <c r="D443" s="118" t="s">
        <v>140</v>
      </c>
      <c r="E443" s="119" t="s">
        <v>140</v>
      </c>
      <c r="F443" s="120" t="s">
        <v>140</v>
      </c>
      <c r="G443" s="129" t="s">
        <v>86</v>
      </c>
      <c r="H443" s="151">
        <v>2661</v>
      </c>
      <c r="I443" s="152" t="s">
        <v>157</v>
      </c>
      <c r="J443" s="153">
        <v>6</v>
      </c>
      <c r="K443" s="153">
        <v>1</v>
      </c>
      <c r="L443" s="154" t="s">
        <v>263</v>
      </c>
      <c r="M443" s="155"/>
      <c r="N443" s="192">
        <f>+N445+N449+N455+N464+N473</f>
        <v>0</v>
      </c>
      <c r="O443" s="192">
        <f t="shared" ref="O443:P443" si="81">+O445+O449+O455+O464+O473</f>
        <v>0</v>
      </c>
      <c r="P443" s="192">
        <f t="shared" si="81"/>
        <v>0</v>
      </c>
      <c r="Q443" s="161"/>
      <c r="R443" s="161"/>
      <c r="S443" s="438"/>
      <c r="T443" s="161"/>
      <c r="U443" s="161"/>
      <c r="V443" s="161"/>
    </row>
    <row r="444" spans="1:22" ht="16.2">
      <c r="A444" s="122" t="str">
        <f t="shared" si="78"/>
        <v>71080202025113</v>
      </c>
      <c r="B444" s="124" t="s">
        <v>439</v>
      </c>
      <c r="C444" s="117" t="s">
        <v>185</v>
      </c>
      <c r="D444" s="118" t="s">
        <v>140</v>
      </c>
      <c r="E444" s="119" t="s">
        <v>140</v>
      </c>
      <c r="F444" s="120" t="s">
        <v>140</v>
      </c>
      <c r="G444" s="121">
        <v>5113</v>
      </c>
      <c r="H444" s="25"/>
      <c r="I444" s="25"/>
      <c r="J444" s="26"/>
      <c r="K444" s="26"/>
      <c r="L444" s="30" t="s">
        <v>108</v>
      </c>
      <c r="M444" s="31"/>
      <c r="N444" s="190"/>
      <c r="O444" s="190"/>
      <c r="P444" s="190"/>
      <c r="Q444" s="161"/>
      <c r="R444" s="161"/>
      <c r="S444" s="438"/>
      <c r="T444" s="161"/>
      <c r="U444" s="161"/>
      <c r="V444" s="161"/>
    </row>
    <row r="445" spans="1:22" s="156" customFormat="1" ht="27.6">
      <c r="A445" s="122" t="str">
        <f t="shared" si="78"/>
        <v>71080203000000</v>
      </c>
      <c r="B445" s="124" t="s">
        <v>439</v>
      </c>
      <c r="C445" s="117" t="s">
        <v>185</v>
      </c>
      <c r="D445" s="118" t="s">
        <v>140</v>
      </c>
      <c r="E445" s="119" t="s">
        <v>442</v>
      </c>
      <c r="F445" s="120" t="s">
        <v>441</v>
      </c>
      <c r="G445" s="129" t="s">
        <v>440</v>
      </c>
      <c r="H445" s="45"/>
      <c r="I445" s="147"/>
      <c r="J445" s="148"/>
      <c r="K445" s="148"/>
      <c r="L445" s="27" t="s">
        <v>264</v>
      </c>
      <c r="M445" s="28"/>
      <c r="N445" s="197">
        <f>O445+P445</f>
        <v>0</v>
      </c>
      <c r="O445" s="197">
        <f>SUM(O446:O448)</f>
        <v>0</v>
      </c>
      <c r="P445" s="197">
        <f>SUM(P446:P448)</f>
        <v>0</v>
      </c>
      <c r="Q445" s="161"/>
      <c r="R445" s="161"/>
      <c r="S445" s="438"/>
      <c r="T445" s="161"/>
      <c r="U445" s="161"/>
      <c r="V445" s="161"/>
    </row>
    <row r="446" spans="1:22" ht="26.4">
      <c r="A446" s="122" t="str">
        <f t="shared" si="78"/>
        <v>71080203000001</v>
      </c>
      <c r="B446" s="124" t="s">
        <v>439</v>
      </c>
      <c r="C446" s="117" t="s">
        <v>185</v>
      </c>
      <c r="D446" s="118" t="s">
        <v>140</v>
      </c>
      <c r="E446" s="119" t="s">
        <v>442</v>
      </c>
      <c r="F446" s="120" t="s">
        <v>441</v>
      </c>
      <c r="G446" s="129" t="s">
        <v>96</v>
      </c>
      <c r="H446" s="17"/>
      <c r="I446" s="25"/>
      <c r="J446" s="26"/>
      <c r="K446" s="26"/>
      <c r="L446" s="30" t="s">
        <v>142</v>
      </c>
      <c r="M446" s="44">
        <v>4251</v>
      </c>
      <c r="N446" s="183">
        <f t="shared" ref="N446:N462" si="82">O446+P446</f>
        <v>0</v>
      </c>
      <c r="O446" s="183"/>
      <c r="P446" s="183"/>
      <c r="Q446" s="161"/>
      <c r="R446" s="161"/>
      <c r="S446" s="438"/>
      <c r="T446" s="161"/>
      <c r="U446" s="161"/>
      <c r="V446" s="161"/>
    </row>
    <row r="447" spans="1:22" s="115" customFormat="1" ht="16.2">
      <c r="A447" s="122" t="str">
        <f t="shared" si="78"/>
        <v>71080203010000</v>
      </c>
      <c r="B447" s="124" t="s">
        <v>439</v>
      </c>
      <c r="C447" s="117" t="s">
        <v>185</v>
      </c>
      <c r="D447" s="118" t="s">
        <v>140</v>
      </c>
      <c r="E447" s="119" t="s">
        <v>442</v>
      </c>
      <c r="F447" s="120" t="s">
        <v>106</v>
      </c>
      <c r="G447" s="129" t="s">
        <v>440</v>
      </c>
      <c r="H447" s="177"/>
      <c r="I447" s="194"/>
      <c r="J447" s="201"/>
      <c r="K447" s="202"/>
      <c r="L447" s="203" t="s">
        <v>240</v>
      </c>
      <c r="M447" s="13">
        <v>4269</v>
      </c>
      <c r="N447" s="183">
        <f t="shared" si="82"/>
        <v>0</v>
      </c>
      <c r="O447" s="183"/>
      <c r="P447" s="183"/>
      <c r="Q447" s="161"/>
      <c r="R447" s="161"/>
      <c r="S447" s="438"/>
      <c r="T447" s="161"/>
      <c r="U447" s="161"/>
      <c r="V447" s="161"/>
    </row>
    <row r="448" spans="1:22" ht="26.4">
      <c r="A448" s="122" t="str">
        <f t="shared" si="78"/>
        <v>71080203014511</v>
      </c>
      <c r="B448" s="124" t="s">
        <v>439</v>
      </c>
      <c r="C448" s="117" t="s">
        <v>185</v>
      </c>
      <c r="D448" s="118" t="s">
        <v>140</v>
      </c>
      <c r="E448" s="119" t="s">
        <v>442</v>
      </c>
      <c r="F448" s="120" t="s">
        <v>106</v>
      </c>
      <c r="G448" s="121">
        <v>4511</v>
      </c>
      <c r="H448" s="177"/>
      <c r="I448" s="194"/>
      <c r="J448" s="201"/>
      <c r="K448" s="202"/>
      <c r="L448" s="203" t="s">
        <v>267</v>
      </c>
      <c r="M448" s="13">
        <v>4521</v>
      </c>
      <c r="N448" s="183">
        <f t="shared" si="82"/>
        <v>0</v>
      </c>
      <c r="O448" s="183"/>
      <c r="P448" s="183"/>
      <c r="Q448" s="161"/>
      <c r="R448" s="161"/>
      <c r="S448" s="438"/>
      <c r="T448" s="161"/>
      <c r="U448" s="161"/>
      <c r="V448" s="161"/>
    </row>
    <row r="449" spans="1:22" s="115" customFormat="1" ht="27.6">
      <c r="A449" s="122" t="str">
        <f t="shared" si="78"/>
        <v>71080203020000</v>
      </c>
      <c r="B449" s="124" t="s">
        <v>439</v>
      </c>
      <c r="C449" s="117" t="s">
        <v>185</v>
      </c>
      <c r="D449" s="118" t="s">
        <v>140</v>
      </c>
      <c r="E449" s="119" t="s">
        <v>442</v>
      </c>
      <c r="F449" s="120" t="s">
        <v>140</v>
      </c>
      <c r="G449" s="129" t="s">
        <v>440</v>
      </c>
      <c r="H449" s="45"/>
      <c r="I449" s="147"/>
      <c r="J449" s="148"/>
      <c r="K449" s="148"/>
      <c r="L449" s="27" t="s">
        <v>265</v>
      </c>
      <c r="M449" s="28"/>
      <c r="N449" s="197">
        <f>O449+P449</f>
        <v>0</v>
      </c>
      <c r="O449" s="197">
        <f>SUM(O450:O454)</f>
        <v>0</v>
      </c>
      <c r="P449" s="197">
        <f>SUM(P450:P454)</f>
        <v>0</v>
      </c>
      <c r="Q449" s="161"/>
      <c r="R449" s="161"/>
      <c r="S449" s="438"/>
      <c r="T449" s="161"/>
      <c r="U449" s="161"/>
      <c r="V449" s="161"/>
    </row>
    <row r="450" spans="1:22" ht="26.4">
      <c r="A450" s="122" t="str">
        <f t="shared" si="78"/>
        <v>71080203025113</v>
      </c>
      <c r="B450" s="124" t="s">
        <v>439</v>
      </c>
      <c r="C450" s="117" t="s">
        <v>185</v>
      </c>
      <c r="D450" s="118" t="s">
        <v>140</v>
      </c>
      <c r="E450" s="119" t="s">
        <v>442</v>
      </c>
      <c r="F450" s="120" t="s">
        <v>140</v>
      </c>
      <c r="G450" s="121">
        <v>5113</v>
      </c>
      <c r="H450" s="17"/>
      <c r="I450" s="25"/>
      <c r="J450" s="26"/>
      <c r="K450" s="26"/>
      <c r="L450" s="30" t="s">
        <v>142</v>
      </c>
      <c r="M450" s="44">
        <v>4251</v>
      </c>
      <c r="N450" s="183">
        <f t="shared" si="82"/>
        <v>0</v>
      </c>
      <c r="O450" s="183"/>
      <c r="P450" s="183"/>
      <c r="Q450" s="161"/>
      <c r="R450" s="161"/>
      <c r="S450" s="438"/>
      <c r="T450" s="161"/>
      <c r="U450" s="161"/>
      <c r="V450" s="161"/>
    </row>
    <row r="451" spans="1:22" ht="16.2">
      <c r="A451" s="122" t="str">
        <f t="shared" si="78"/>
        <v>71080203025129</v>
      </c>
      <c r="B451" s="124" t="s">
        <v>439</v>
      </c>
      <c r="C451" s="117" t="s">
        <v>185</v>
      </c>
      <c r="D451" s="118" t="s">
        <v>140</v>
      </c>
      <c r="E451" s="119" t="s">
        <v>442</v>
      </c>
      <c r="F451" s="120" t="s">
        <v>140</v>
      </c>
      <c r="G451" s="121">
        <v>5129</v>
      </c>
      <c r="H451" s="17"/>
      <c r="I451" s="25"/>
      <c r="J451" s="26"/>
      <c r="K451" s="26"/>
      <c r="L451" s="30" t="s">
        <v>240</v>
      </c>
      <c r="M451" s="44">
        <v>4269</v>
      </c>
      <c r="N451" s="183">
        <f t="shared" si="82"/>
        <v>0</v>
      </c>
      <c r="O451" s="183"/>
      <c r="P451" s="183"/>
      <c r="Q451" s="161"/>
      <c r="R451" s="161"/>
      <c r="S451" s="438"/>
      <c r="T451" s="161"/>
      <c r="U451" s="161"/>
      <c r="V451" s="161"/>
    </row>
    <row r="452" spans="1:22" s="156" customFormat="1" ht="26.4">
      <c r="A452" s="122" t="str">
        <f t="shared" si="78"/>
        <v>71080204000000</v>
      </c>
      <c r="B452" s="124" t="s">
        <v>439</v>
      </c>
      <c r="C452" s="117" t="s">
        <v>185</v>
      </c>
      <c r="D452" s="118" t="s">
        <v>140</v>
      </c>
      <c r="E452" s="119" t="s">
        <v>155</v>
      </c>
      <c r="F452" s="120" t="s">
        <v>441</v>
      </c>
      <c r="G452" s="129" t="s">
        <v>440</v>
      </c>
      <c r="H452" s="17"/>
      <c r="I452" s="25"/>
      <c r="J452" s="26"/>
      <c r="K452" s="26"/>
      <c r="L452" s="203" t="s">
        <v>267</v>
      </c>
      <c r="M452" s="13">
        <v>4521</v>
      </c>
      <c r="N452" s="183">
        <f t="shared" si="82"/>
        <v>0</v>
      </c>
      <c r="O452" s="183"/>
      <c r="P452" s="183"/>
      <c r="Q452" s="161"/>
      <c r="R452" s="161"/>
      <c r="S452" s="438"/>
      <c r="T452" s="161"/>
      <c r="U452" s="161"/>
      <c r="V452" s="161"/>
    </row>
    <row r="453" spans="1:22" ht="16.2">
      <c r="A453" s="122" t="str">
        <f t="shared" si="78"/>
        <v>71080204000001</v>
      </c>
      <c r="B453" s="124" t="s">
        <v>439</v>
      </c>
      <c r="C453" s="117" t="s">
        <v>185</v>
      </c>
      <c r="D453" s="118" t="s">
        <v>140</v>
      </c>
      <c r="E453" s="119" t="s">
        <v>155</v>
      </c>
      <c r="F453" s="120" t="s">
        <v>441</v>
      </c>
      <c r="G453" s="129" t="s">
        <v>96</v>
      </c>
      <c r="H453" s="17"/>
      <c r="I453" s="25"/>
      <c r="J453" s="26"/>
      <c r="K453" s="26"/>
      <c r="L453" s="30" t="s">
        <v>173</v>
      </c>
      <c r="M453" s="31">
        <v>5112</v>
      </c>
      <c r="N453" s="183">
        <f t="shared" si="82"/>
        <v>0</v>
      </c>
      <c r="O453" s="183">
        <v>0</v>
      </c>
      <c r="P453" s="183"/>
      <c r="Q453" s="161"/>
      <c r="R453" s="161"/>
      <c r="S453" s="438"/>
      <c r="T453" s="161"/>
      <c r="U453" s="161"/>
      <c r="V453" s="161"/>
    </row>
    <row r="454" spans="1:22" s="115" customFormat="1" ht="16.2">
      <c r="A454" s="122" t="str">
        <f t="shared" si="78"/>
        <v>71080204010000</v>
      </c>
      <c r="B454" s="124" t="s">
        <v>439</v>
      </c>
      <c r="C454" s="117" t="s">
        <v>185</v>
      </c>
      <c r="D454" s="118" t="s">
        <v>140</v>
      </c>
      <c r="E454" s="119" t="s">
        <v>155</v>
      </c>
      <c r="F454" s="120" t="s">
        <v>106</v>
      </c>
      <c r="G454" s="129" t="s">
        <v>440</v>
      </c>
      <c r="H454" s="17"/>
      <c r="I454" s="25"/>
      <c r="J454" s="26"/>
      <c r="K454" s="26"/>
      <c r="L454" s="32" t="s">
        <v>174</v>
      </c>
      <c r="M454" s="33">
        <v>5113</v>
      </c>
      <c r="N454" s="183">
        <f t="shared" si="82"/>
        <v>0</v>
      </c>
      <c r="O454" s="183">
        <v>0</v>
      </c>
      <c r="P454" s="183"/>
      <c r="Q454" s="161"/>
      <c r="R454" s="161"/>
      <c r="S454" s="438"/>
      <c r="T454" s="161"/>
      <c r="U454" s="161"/>
      <c r="V454" s="161"/>
    </row>
    <row r="455" spans="1:22" ht="27.6">
      <c r="A455" s="122" t="str">
        <f t="shared" si="78"/>
        <v>71080204014216</v>
      </c>
      <c r="B455" s="124" t="s">
        <v>439</v>
      </c>
      <c r="C455" s="117" t="s">
        <v>185</v>
      </c>
      <c r="D455" s="118" t="s">
        <v>140</v>
      </c>
      <c r="E455" s="119" t="s">
        <v>155</v>
      </c>
      <c r="F455" s="120" t="s">
        <v>106</v>
      </c>
      <c r="G455" s="121">
        <v>4216</v>
      </c>
      <c r="H455" s="45"/>
      <c r="I455" s="147"/>
      <c r="J455" s="148"/>
      <c r="K455" s="148"/>
      <c r="L455" s="27" t="s">
        <v>266</v>
      </c>
      <c r="M455" s="28"/>
      <c r="N455" s="197">
        <f>O455+P455</f>
        <v>0</v>
      </c>
      <c r="O455" s="197">
        <f>SUM(O456:O463)</f>
        <v>0</v>
      </c>
      <c r="P455" s="197">
        <f>SUM(P456:P463)</f>
        <v>0</v>
      </c>
      <c r="Q455" s="161"/>
      <c r="R455" s="161"/>
      <c r="S455" s="438"/>
      <c r="T455" s="161"/>
      <c r="U455" s="161"/>
      <c r="V455" s="161"/>
    </row>
    <row r="456" spans="1:22" ht="16.2">
      <c r="A456" s="122" t="str">
        <f t="shared" si="78"/>
        <v>71080204014239</v>
      </c>
      <c r="B456" s="124" t="s">
        <v>439</v>
      </c>
      <c r="C456" s="117" t="s">
        <v>185</v>
      </c>
      <c r="D456" s="118" t="s">
        <v>140</v>
      </c>
      <c r="E456" s="119" t="s">
        <v>155</v>
      </c>
      <c r="F456" s="120" t="s">
        <v>106</v>
      </c>
      <c r="G456" s="121">
        <v>4239</v>
      </c>
      <c r="H456" s="17"/>
      <c r="I456" s="25"/>
      <c r="J456" s="26"/>
      <c r="K456" s="26"/>
      <c r="L456" s="29" t="s">
        <v>125</v>
      </c>
      <c r="M456" s="31">
        <v>4239</v>
      </c>
      <c r="N456" s="183">
        <f t="shared" si="82"/>
        <v>0</v>
      </c>
      <c r="O456" s="183"/>
      <c r="P456" s="183"/>
      <c r="Q456" s="161"/>
      <c r="R456" s="161"/>
      <c r="S456" s="438"/>
      <c r="T456" s="161"/>
      <c r="U456" s="161"/>
      <c r="V456" s="161"/>
    </row>
    <row r="457" spans="1:22" ht="26.4">
      <c r="A457" s="122" t="str">
        <f t="shared" si="78"/>
        <v>71080204014269</v>
      </c>
      <c r="B457" s="116" t="s">
        <v>439</v>
      </c>
      <c r="C457" s="117" t="s">
        <v>185</v>
      </c>
      <c r="D457" s="118" t="s">
        <v>140</v>
      </c>
      <c r="E457" s="119" t="s">
        <v>155</v>
      </c>
      <c r="F457" s="120" t="s">
        <v>106</v>
      </c>
      <c r="G457" s="121">
        <v>4269</v>
      </c>
      <c r="H457" s="17"/>
      <c r="I457" s="25"/>
      <c r="J457" s="26"/>
      <c r="K457" s="26"/>
      <c r="L457" s="30" t="s">
        <v>142</v>
      </c>
      <c r="M457" s="44">
        <v>4251</v>
      </c>
      <c r="N457" s="183">
        <f t="shared" si="82"/>
        <v>0</v>
      </c>
      <c r="O457" s="183"/>
      <c r="P457" s="183"/>
      <c r="Q457" s="161"/>
      <c r="R457" s="161"/>
      <c r="S457" s="438"/>
      <c r="T457" s="161"/>
      <c r="U457" s="161"/>
      <c r="V457" s="161"/>
    </row>
    <row r="458" spans="1:22" ht="16.2">
      <c r="A458" s="122" t="str">
        <f t="shared" si="78"/>
        <v>71080204014639</v>
      </c>
      <c r="B458" s="124" t="s">
        <v>439</v>
      </c>
      <c r="C458" s="117" t="s">
        <v>185</v>
      </c>
      <c r="D458" s="118" t="s">
        <v>140</v>
      </c>
      <c r="E458" s="119" t="s">
        <v>155</v>
      </c>
      <c r="F458" s="120" t="s">
        <v>106</v>
      </c>
      <c r="G458" s="121">
        <v>4639</v>
      </c>
      <c r="H458" s="17"/>
      <c r="I458" s="25"/>
      <c r="J458" s="26"/>
      <c r="K458" s="26"/>
      <c r="L458" s="30" t="s">
        <v>240</v>
      </c>
      <c r="M458" s="44">
        <v>4269</v>
      </c>
      <c r="N458" s="183">
        <f t="shared" si="82"/>
        <v>0</v>
      </c>
      <c r="O458" s="183"/>
      <c r="P458" s="183"/>
      <c r="Q458" s="161"/>
      <c r="R458" s="161"/>
      <c r="S458" s="438"/>
      <c r="T458" s="161"/>
      <c r="U458" s="161"/>
      <c r="V458" s="161"/>
    </row>
    <row r="459" spans="1:22" ht="26.4">
      <c r="A459" s="122" t="str">
        <f t="shared" si="78"/>
        <v>71080204014819</v>
      </c>
      <c r="B459" s="124" t="s">
        <v>439</v>
      </c>
      <c r="C459" s="117" t="s">
        <v>185</v>
      </c>
      <c r="D459" s="118" t="s">
        <v>140</v>
      </c>
      <c r="E459" s="119" t="s">
        <v>155</v>
      </c>
      <c r="F459" s="120" t="s">
        <v>106</v>
      </c>
      <c r="G459" s="129" t="s">
        <v>88</v>
      </c>
      <c r="H459" s="17"/>
      <c r="I459" s="25"/>
      <c r="J459" s="26"/>
      <c r="K459" s="26"/>
      <c r="L459" s="30" t="s">
        <v>267</v>
      </c>
      <c r="M459" s="44">
        <v>4521</v>
      </c>
      <c r="N459" s="183">
        <f t="shared" si="82"/>
        <v>0</v>
      </c>
      <c r="O459" s="183"/>
      <c r="P459" s="183"/>
      <c r="Q459" s="161"/>
      <c r="R459" s="161"/>
      <c r="S459" s="438"/>
      <c r="T459" s="161"/>
      <c r="U459" s="161"/>
      <c r="V459" s="161"/>
    </row>
    <row r="460" spans="1:22" s="115" customFormat="1" ht="26.4">
      <c r="A460" s="122" t="str">
        <f t="shared" si="78"/>
        <v>71080204020000</v>
      </c>
      <c r="B460" s="124" t="s">
        <v>439</v>
      </c>
      <c r="C460" s="117" t="s">
        <v>185</v>
      </c>
      <c r="D460" s="118" t="s">
        <v>140</v>
      </c>
      <c r="E460" s="119" t="s">
        <v>155</v>
      </c>
      <c r="F460" s="120" t="s">
        <v>140</v>
      </c>
      <c r="G460" s="129" t="s">
        <v>440</v>
      </c>
      <c r="H460" s="17"/>
      <c r="I460" s="25"/>
      <c r="J460" s="26"/>
      <c r="K460" s="26"/>
      <c r="L460" s="30" t="s">
        <v>219</v>
      </c>
      <c r="M460" s="31">
        <v>4819</v>
      </c>
      <c r="N460" s="183">
        <f t="shared" si="82"/>
        <v>0</v>
      </c>
      <c r="O460" s="183"/>
      <c r="P460" s="183"/>
      <c r="Q460" s="161"/>
      <c r="R460" s="161"/>
      <c r="S460" s="438"/>
      <c r="T460" s="161"/>
      <c r="U460" s="161"/>
      <c r="V460" s="161"/>
    </row>
    <row r="461" spans="1:22" ht="16.2">
      <c r="A461" s="122" t="str">
        <f t="shared" si="78"/>
        <v>71080204024511</v>
      </c>
      <c r="B461" s="124" t="s">
        <v>439</v>
      </c>
      <c r="C461" s="117" t="s">
        <v>185</v>
      </c>
      <c r="D461" s="118" t="s">
        <v>140</v>
      </c>
      <c r="E461" s="119" t="s">
        <v>155</v>
      </c>
      <c r="F461" s="120" t="s">
        <v>140</v>
      </c>
      <c r="G461" s="121">
        <v>4511</v>
      </c>
      <c r="H461" s="25"/>
      <c r="I461" s="25"/>
      <c r="J461" s="26"/>
      <c r="K461" s="26"/>
      <c r="L461" s="30" t="s">
        <v>173</v>
      </c>
      <c r="M461" s="31">
        <v>5112</v>
      </c>
      <c r="N461" s="183">
        <f t="shared" si="82"/>
        <v>0</v>
      </c>
      <c r="O461" s="183"/>
      <c r="P461" s="183"/>
      <c r="Q461" s="161"/>
      <c r="R461" s="161"/>
      <c r="S461" s="438"/>
      <c r="T461" s="161"/>
      <c r="U461" s="161"/>
      <c r="V461" s="161"/>
    </row>
    <row r="462" spans="1:22" s="115" customFormat="1" ht="16.8">
      <c r="A462" s="122" t="str">
        <f t="shared" si="78"/>
        <v>71080204030000</v>
      </c>
      <c r="B462" s="124" t="s">
        <v>439</v>
      </c>
      <c r="C462" s="117" t="s">
        <v>185</v>
      </c>
      <c r="D462" s="118" t="s">
        <v>140</v>
      </c>
      <c r="E462" s="119" t="s">
        <v>155</v>
      </c>
      <c r="F462" s="120" t="s">
        <v>442</v>
      </c>
      <c r="G462" s="129" t="s">
        <v>440</v>
      </c>
      <c r="H462" s="25"/>
      <c r="I462" s="25"/>
      <c r="J462" s="26"/>
      <c r="K462" s="26"/>
      <c r="L462" s="30" t="s">
        <v>174</v>
      </c>
      <c r="M462" s="31">
        <v>5113</v>
      </c>
      <c r="N462" s="183">
        <f t="shared" si="82"/>
        <v>0</v>
      </c>
      <c r="O462" s="398"/>
      <c r="P462" s="398"/>
      <c r="Q462" s="161"/>
      <c r="R462" s="161"/>
      <c r="S462" s="438"/>
      <c r="T462" s="161"/>
      <c r="U462" s="161"/>
      <c r="V462" s="161"/>
    </row>
    <row r="463" spans="1:22" ht="16.2">
      <c r="A463" s="122" t="str">
        <f t="shared" si="78"/>
        <v>71080204035113</v>
      </c>
      <c r="B463" s="124" t="s">
        <v>439</v>
      </c>
      <c r="C463" s="117" t="s">
        <v>185</v>
      </c>
      <c r="D463" s="118" t="s">
        <v>140</v>
      </c>
      <c r="E463" s="119" t="s">
        <v>155</v>
      </c>
      <c r="F463" s="120" t="s">
        <v>442</v>
      </c>
      <c r="G463" s="121">
        <v>5113</v>
      </c>
      <c r="H463" s="17"/>
      <c r="I463" s="25"/>
      <c r="J463" s="26"/>
      <c r="K463" s="26"/>
      <c r="L463" s="30" t="s">
        <v>268</v>
      </c>
      <c r="M463" s="44">
        <v>5129</v>
      </c>
      <c r="N463" s="183">
        <f>O463+P463</f>
        <v>0</v>
      </c>
      <c r="O463" s="183">
        <v>0</v>
      </c>
      <c r="P463" s="183"/>
      <c r="Q463" s="161"/>
      <c r="R463" s="161"/>
      <c r="S463" s="438"/>
      <c r="T463" s="161"/>
      <c r="U463" s="161"/>
      <c r="V463" s="161"/>
    </row>
    <row r="464" spans="1:22" s="156" customFormat="1" ht="27.6">
      <c r="A464" s="122" t="str">
        <f t="shared" si="78"/>
        <v>71080205000000</v>
      </c>
      <c r="B464" s="124" t="s">
        <v>439</v>
      </c>
      <c r="C464" s="117" t="s">
        <v>185</v>
      </c>
      <c r="D464" s="118" t="s">
        <v>140</v>
      </c>
      <c r="E464" s="119" t="s">
        <v>149</v>
      </c>
      <c r="F464" s="120" t="s">
        <v>441</v>
      </c>
      <c r="G464" s="129" t="s">
        <v>440</v>
      </c>
      <c r="H464" s="45"/>
      <c r="I464" s="147"/>
      <c r="J464" s="148"/>
      <c r="K464" s="148"/>
      <c r="L464" s="27" t="s">
        <v>269</v>
      </c>
      <c r="M464" s="28"/>
      <c r="N464" s="197">
        <f>O464+P464</f>
        <v>0</v>
      </c>
      <c r="O464" s="197">
        <f>SUM(O465:O472)</f>
        <v>0</v>
      </c>
      <c r="P464" s="197">
        <f>SUM(P465:P472)</f>
        <v>0</v>
      </c>
      <c r="Q464" s="161"/>
      <c r="R464" s="161"/>
      <c r="S464" s="438"/>
      <c r="T464" s="161"/>
      <c r="U464" s="161"/>
      <c r="V464" s="161"/>
    </row>
    <row r="465" spans="1:22" ht="16.2">
      <c r="A465" s="122" t="str">
        <f t="shared" si="78"/>
        <v>71080205000001</v>
      </c>
      <c r="B465" s="124" t="s">
        <v>439</v>
      </c>
      <c r="C465" s="117" t="s">
        <v>185</v>
      </c>
      <c r="D465" s="118" t="s">
        <v>140</v>
      </c>
      <c r="E465" s="119" t="s">
        <v>149</v>
      </c>
      <c r="F465" s="120" t="s">
        <v>441</v>
      </c>
      <c r="G465" s="129" t="s">
        <v>96</v>
      </c>
      <c r="H465" s="25"/>
      <c r="I465" s="25"/>
      <c r="J465" s="26"/>
      <c r="K465" s="26"/>
      <c r="L465" s="29" t="s">
        <v>122</v>
      </c>
      <c r="M465" s="12">
        <v>4234</v>
      </c>
      <c r="N465" s="183">
        <f>O465+P465</f>
        <v>0</v>
      </c>
      <c r="O465" s="405"/>
      <c r="P465" s="405"/>
      <c r="Q465" s="161"/>
      <c r="R465" s="161"/>
      <c r="S465" s="438"/>
      <c r="T465" s="161"/>
      <c r="U465" s="161"/>
      <c r="V465" s="161"/>
    </row>
    <row r="466" spans="1:22" s="115" customFormat="1" ht="26.4">
      <c r="A466" s="122" t="str">
        <f t="shared" si="78"/>
        <v>71080205010000</v>
      </c>
      <c r="B466" s="124" t="s">
        <v>439</v>
      </c>
      <c r="C466" s="117" t="s">
        <v>185</v>
      </c>
      <c r="D466" s="118" t="s">
        <v>140</v>
      </c>
      <c r="E466" s="119" t="s">
        <v>149</v>
      </c>
      <c r="F466" s="120" t="s">
        <v>106</v>
      </c>
      <c r="G466" s="129" t="s">
        <v>440</v>
      </c>
      <c r="H466" s="25"/>
      <c r="I466" s="25"/>
      <c r="J466" s="26"/>
      <c r="K466" s="26"/>
      <c r="L466" s="30" t="s">
        <v>142</v>
      </c>
      <c r="M466" s="31">
        <v>4251</v>
      </c>
      <c r="N466" s="183">
        <f t="shared" ref="N466:N475" si="83">O466+P466</f>
        <v>0</v>
      </c>
      <c r="O466" s="183"/>
      <c r="P466" s="183"/>
      <c r="Q466" s="161"/>
      <c r="R466" s="161"/>
      <c r="S466" s="438"/>
      <c r="T466" s="161"/>
      <c r="U466" s="161"/>
      <c r="V466" s="161"/>
    </row>
    <row r="467" spans="1:22" ht="16.2">
      <c r="A467" s="122" t="str">
        <f t="shared" si="78"/>
        <v>71080205014511</v>
      </c>
      <c r="B467" s="124" t="s">
        <v>439</v>
      </c>
      <c r="C467" s="117" t="s">
        <v>185</v>
      </c>
      <c r="D467" s="118" t="s">
        <v>140</v>
      </c>
      <c r="E467" s="119" t="s">
        <v>149</v>
      </c>
      <c r="F467" s="120" t="s">
        <v>106</v>
      </c>
      <c r="G467" s="121">
        <v>4511</v>
      </c>
      <c r="H467" s="17"/>
      <c r="I467" s="25"/>
      <c r="J467" s="26"/>
      <c r="K467" s="26"/>
      <c r="L467" s="30" t="s">
        <v>240</v>
      </c>
      <c r="M467" s="13">
        <v>4269</v>
      </c>
      <c r="N467" s="183">
        <f t="shared" si="83"/>
        <v>0</v>
      </c>
      <c r="O467" s="183"/>
      <c r="P467" s="183"/>
      <c r="Q467" s="161"/>
      <c r="R467" s="161"/>
      <c r="S467" s="438"/>
      <c r="T467" s="161"/>
      <c r="U467" s="161"/>
      <c r="V467" s="161"/>
    </row>
    <row r="468" spans="1:22" s="115" customFormat="1" ht="26.4">
      <c r="A468" s="122" t="str">
        <f t="shared" si="78"/>
        <v>71080205020000</v>
      </c>
      <c r="B468" s="124" t="s">
        <v>439</v>
      </c>
      <c r="C468" s="117" t="s">
        <v>185</v>
      </c>
      <c r="D468" s="118" t="s">
        <v>140</v>
      </c>
      <c r="E468" s="119" t="s">
        <v>149</v>
      </c>
      <c r="F468" s="120" t="s">
        <v>140</v>
      </c>
      <c r="G468" s="129" t="s">
        <v>440</v>
      </c>
      <c r="H468" s="17"/>
      <c r="I468" s="25"/>
      <c r="J468" s="26"/>
      <c r="K468" s="26"/>
      <c r="L468" s="30" t="s">
        <v>267</v>
      </c>
      <c r="M468" s="13">
        <v>4521</v>
      </c>
      <c r="N468" s="183">
        <f t="shared" si="83"/>
        <v>0</v>
      </c>
      <c r="O468" s="183"/>
      <c r="P468" s="183"/>
      <c r="Q468" s="161"/>
      <c r="R468" s="161"/>
      <c r="S468" s="438"/>
      <c r="T468" s="161"/>
      <c r="U468" s="161"/>
      <c r="V468" s="161"/>
    </row>
    <row r="469" spans="1:22" ht="16.2">
      <c r="A469" s="122" t="str">
        <f t="shared" si="78"/>
        <v>71080205024511</v>
      </c>
      <c r="B469" s="124" t="s">
        <v>439</v>
      </c>
      <c r="C469" s="117" t="s">
        <v>185</v>
      </c>
      <c r="D469" s="118" t="s">
        <v>140</v>
      </c>
      <c r="E469" s="119" t="s">
        <v>149</v>
      </c>
      <c r="F469" s="120" t="s">
        <v>140</v>
      </c>
      <c r="G469" s="121">
        <v>4511</v>
      </c>
      <c r="H469" s="25"/>
      <c r="I469" s="25"/>
      <c r="J469" s="26"/>
      <c r="K469" s="26"/>
      <c r="L469" s="32" t="s">
        <v>211</v>
      </c>
      <c r="M469" s="48">
        <v>4639</v>
      </c>
      <c r="N469" s="183">
        <f t="shared" si="83"/>
        <v>0</v>
      </c>
      <c r="O469" s="183"/>
      <c r="P469" s="183"/>
      <c r="Q469" s="161"/>
      <c r="R469" s="161"/>
      <c r="S469" s="438"/>
      <c r="T469" s="161"/>
      <c r="U469" s="161"/>
      <c r="V469" s="161"/>
    </row>
    <row r="470" spans="1:22" ht="16.2">
      <c r="A470" s="122" t="str">
        <f t="shared" si="78"/>
        <v>71090201044239</v>
      </c>
      <c r="B470" s="124" t="s">
        <v>439</v>
      </c>
      <c r="C470" s="117" t="s">
        <v>187</v>
      </c>
      <c r="D470" s="118" t="s">
        <v>140</v>
      </c>
      <c r="E470" s="119" t="s">
        <v>106</v>
      </c>
      <c r="F470" s="120" t="s">
        <v>155</v>
      </c>
      <c r="G470" s="121">
        <v>4239</v>
      </c>
      <c r="H470" s="25"/>
      <c r="I470" s="18"/>
      <c r="J470" s="19"/>
      <c r="K470" s="19"/>
      <c r="L470" s="30" t="s">
        <v>134</v>
      </c>
      <c r="M470" s="31">
        <v>4861</v>
      </c>
      <c r="N470" s="183">
        <f t="shared" si="83"/>
        <v>0</v>
      </c>
      <c r="O470" s="405"/>
      <c r="P470" s="405"/>
      <c r="Q470" s="161"/>
      <c r="R470" s="161"/>
      <c r="S470" s="438"/>
      <c r="T470" s="161"/>
      <c r="U470" s="161"/>
      <c r="V470" s="161"/>
    </row>
    <row r="471" spans="1:22" ht="16.2">
      <c r="B471" s="124"/>
      <c r="H471" s="37"/>
      <c r="I471" s="194"/>
      <c r="J471" s="195"/>
      <c r="K471" s="196"/>
      <c r="L471" s="30" t="s">
        <v>173</v>
      </c>
      <c r="M471" s="31">
        <v>5112</v>
      </c>
      <c r="N471" s="183">
        <f t="shared" si="83"/>
        <v>0</v>
      </c>
      <c r="O471" s="183"/>
      <c r="P471" s="183"/>
      <c r="Q471" s="161"/>
      <c r="R471" s="161"/>
      <c r="S471" s="438"/>
      <c r="T471" s="161"/>
      <c r="U471" s="161"/>
      <c r="V471" s="161"/>
    </row>
    <row r="472" spans="1:22" ht="16.2">
      <c r="B472" s="124"/>
      <c r="H472" s="25"/>
      <c r="I472" s="25"/>
      <c r="J472" s="26"/>
      <c r="K472" s="26"/>
      <c r="L472" s="30" t="s">
        <v>174</v>
      </c>
      <c r="M472" s="31">
        <v>5113</v>
      </c>
      <c r="N472" s="183">
        <f t="shared" si="83"/>
        <v>0</v>
      </c>
      <c r="O472" s="183"/>
      <c r="P472" s="183"/>
      <c r="Q472" s="161"/>
      <c r="R472" s="161"/>
      <c r="S472" s="438"/>
      <c r="T472" s="161"/>
      <c r="U472" s="161"/>
      <c r="V472" s="161"/>
    </row>
    <row r="473" spans="1:22" s="156" customFormat="1" ht="16.2">
      <c r="A473" s="122" t="str">
        <f t="shared" si="78"/>
        <v>71080207000000</v>
      </c>
      <c r="B473" s="124" t="s">
        <v>439</v>
      </c>
      <c r="C473" s="117" t="s">
        <v>185</v>
      </c>
      <c r="D473" s="118" t="s">
        <v>140</v>
      </c>
      <c r="E473" s="119" t="s">
        <v>183</v>
      </c>
      <c r="F473" s="120" t="s">
        <v>441</v>
      </c>
      <c r="G473" s="129" t="s">
        <v>440</v>
      </c>
      <c r="H473" s="45"/>
      <c r="I473" s="147"/>
      <c r="J473" s="148"/>
      <c r="K473" s="148"/>
      <c r="L473" s="27" t="s">
        <v>841</v>
      </c>
      <c r="M473" s="28"/>
      <c r="N473" s="197">
        <f>O473+P473</f>
        <v>0</v>
      </c>
      <c r="O473" s="197">
        <f>SUM(O474:O475)</f>
        <v>0</v>
      </c>
      <c r="P473" s="197">
        <f>SUM(P474:P475)</f>
        <v>0</v>
      </c>
      <c r="Q473" s="161"/>
      <c r="R473" s="161"/>
      <c r="S473" s="438"/>
      <c r="T473" s="161"/>
      <c r="U473" s="161"/>
      <c r="V473" s="161"/>
    </row>
    <row r="474" spans="1:22" ht="22.5" customHeight="1">
      <c r="A474" s="122" t="str">
        <f t="shared" si="78"/>
        <v>71080207000001</v>
      </c>
      <c r="B474" s="124" t="s">
        <v>439</v>
      </c>
      <c r="C474" s="117" t="s">
        <v>185</v>
      </c>
      <c r="D474" s="118" t="s">
        <v>140</v>
      </c>
      <c r="E474" s="119" t="s">
        <v>183</v>
      </c>
      <c r="F474" s="120" t="s">
        <v>441</v>
      </c>
      <c r="G474" s="129" t="s">
        <v>96</v>
      </c>
      <c r="H474" s="17"/>
      <c r="I474" s="400"/>
      <c r="J474" s="401"/>
      <c r="K474" s="401"/>
      <c r="L474" s="30" t="s">
        <v>142</v>
      </c>
      <c r="M474" s="31">
        <v>4251</v>
      </c>
      <c r="N474" s="183">
        <f t="shared" si="83"/>
        <v>0</v>
      </c>
      <c r="O474" s="423"/>
      <c r="P474" s="423"/>
      <c r="Q474" s="161"/>
      <c r="R474" s="161"/>
      <c r="S474" s="438"/>
      <c r="T474" s="161"/>
      <c r="U474" s="161"/>
      <c r="V474" s="161"/>
    </row>
    <row r="475" spans="1:22" s="115" customFormat="1" ht="16.8">
      <c r="A475" s="122" t="str">
        <f t="shared" si="78"/>
        <v>71080207010000</v>
      </c>
      <c r="B475" s="124" t="s">
        <v>439</v>
      </c>
      <c r="C475" s="117" t="s">
        <v>185</v>
      </c>
      <c r="D475" s="118" t="s">
        <v>140</v>
      </c>
      <c r="E475" s="119" t="s">
        <v>183</v>
      </c>
      <c r="F475" s="120" t="s">
        <v>106</v>
      </c>
      <c r="G475" s="129" t="s">
        <v>440</v>
      </c>
      <c r="H475" s="25"/>
      <c r="I475" s="25"/>
      <c r="J475" s="26"/>
      <c r="K475" s="26"/>
      <c r="L475" s="30" t="s">
        <v>174</v>
      </c>
      <c r="M475" s="31">
        <v>5113</v>
      </c>
      <c r="N475" s="183">
        <f t="shared" si="83"/>
        <v>0</v>
      </c>
      <c r="O475" s="398"/>
      <c r="P475" s="398"/>
      <c r="Q475" s="161"/>
      <c r="R475" s="161"/>
      <c r="S475" s="438"/>
      <c r="T475" s="161"/>
      <c r="U475" s="161"/>
      <c r="V475" s="161"/>
    </row>
    <row r="476" spans="1:22" s="156" customFormat="1" ht="16.2">
      <c r="A476" s="122" t="str">
        <f t="shared" ref="A476:A525" si="84">CONCATENATE(B476,C476,D476,E476,F476,G476)</f>
        <v>71080403000000</v>
      </c>
      <c r="B476" s="124" t="s">
        <v>439</v>
      </c>
      <c r="C476" s="117" t="s">
        <v>185</v>
      </c>
      <c r="D476" s="118" t="s">
        <v>155</v>
      </c>
      <c r="E476" s="119" t="s">
        <v>442</v>
      </c>
      <c r="F476" s="120" t="s">
        <v>441</v>
      </c>
      <c r="G476" s="129" t="s">
        <v>440</v>
      </c>
      <c r="H476" s="180">
        <v>2700</v>
      </c>
      <c r="I476" s="212" t="s">
        <v>183</v>
      </c>
      <c r="J476" s="213">
        <v>0</v>
      </c>
      <c r="K476" s="213">
        <v>0</v>
      </c>
      <c r="L476" s="162" t="s">
        <v>275</v>
      </c>
      <c r="M476" s="174"/>
      <c r="N476" s="163">
        <f>+N478</f>
        <v>0</v>
      </c>
      <c r="O476" s="163">
        <f t="shared" ref="O476:P476" si="85">+O478</f>
        <v>0</v>
      </c>
      <c r="P476" s="163">
        <f t="shared" si="85"/>
        <v>0</v>
      </c>
      <c r="Q476" s="161"/>
      <c r="R476" s="161"/>
      <c r="S476" s="438"/>
      <c r="T476" s="161"/>
      <c r="U476" s="161"/>
      <c r="V476" s="161"/>
    </row>
    <row r="477" spans="1:22" ht="16.2">
      <c r="A477" s="122" t="str">
        <f t="shared" si="84"/>
        <v>71080403000001</v>
      </c>
      <c r="B477" s="124" t="s">
        <v>439</v>
      </c>
      <c r="C477" s="117" t="s">
        <v>185</v>
      </c>
      <c r="D477" s="118" t="s">
        <v>155</v>
      </c>
      <c r="E477" s="119" t="s">
        <v>442</v>
      </c>
      <c r="F477" s="120" t="s">
        <v>441</v>
      </c>
      <c r="G477" s="129" t="s">
        <v>96</v>
      </c>
      <c r="H477" s="25"/>
      <c r="I477" s="18"/>
      <c r="J477" s="19"/>
      <c r="K477" s="19"/>
      <c r="L477" s="30" t="s">
        <v>108</v>
      </c>
      <c r="M477" s="31"/>
      <c r="N477" s="150"/>
      <c r="O477" s="150"/>
      <c r="P477" s="150"/>
      <c r="Q477" s="161"/>
      <c r="R477" s="161"/>
      <c r="S477" s="438"/>
      <c r="T477" s="161"/>
      <c r="U477" s="161"/>
      <c r="V477" s="161"/>
    </row>
    <row r="478" spans="1:22" ht="16.2">
      <c r="A478" s="122" t="str">
        <f t="shared" si="84"/>
        <v>71090101000001</v>
      </c>
      <c r="B478" s="124" t="s">
        <v>439</v>
      </c>
      <c r="C478" s="117" t="s">
        <v>187</v>
      </c>
      <c r="D478" s="118" t="s">
        <v>106</v>
      </c>
      <c r="E478" s="119" t="s">
        <v>106</v>
      </c>
      <c r="F478" s="120" t="s">
        <v>441</v>
      </c>
      <c r="G478" s="129" t="s">
        <v>96</v>
      </c>
      <c r="H478" s="165">
        <v>2760</v>
      </c>
      <c r="I478" s="166" t="s">
        <v>183</v>
      </c>
      <c r="J478" s="167">
        <v>6</v>
      </c>
      <c r="K478" s="167">
        <v>0</v>
      </c>
      <c r="L478" s="168" t="s">
        <v>279</v>
      </c>
      <c r="M478" s="176"/>
      <c r="N478" s="188">
        <f>+N480</f>
        <v>0</v>
      </c>
      <c r="O478" s="188">
        <f t="shared" ref="O478:P478" si="86">+O480</f>
        <v>0</v>
      </c>
      <c r="P478" s="188">
        <f t="shared" si="86"/>
        <v>0</v>
      </c>
      <c r="Q478" s="161"/>
      <c r="R478" s="161"/>
      <c r="S478" s="438"/>
      <c r="T478" s="161"/>
      <c r="U478" s="161"/>
      <c r="V478" s="161"/>
    </row>
    <row r="479" spans="1:22" s="115" customFormat="1" ht="16.2">
      <c r="A479" s="122" t="str">
        <f t="shared" si="84"/>
        <v>71090101010000</v>
      </c>
      <c r="B479" s="124" t="s">
        <v>439</v>
      </c>
      <c r="C479" s="117" t="s">
        <v>187</v>
      </c>
      <c r="D479" s="118" t="s">
        <v>106</v>
      </c>
      <c r="E479" s="119" t="s">
        <v>106</v>
      </c>
      <c r="F479" s="120" t="s">
        <v>106</v>
      </c>
      <c r="G479" s="129" t="s">
        <v>440</v>
      </c>
      <c r="H479" s="25"/>
      <c r="I479" s="18"/>
      <c r="J479" s="19"/>
      <c r="K479" s="19"/>
      <c r="L479" s="30" t="s">
        <v>110</v>
      </c>
      <c r="M479" s="31"/>
      <c r="N479" s="190"/>
      <c r="O479" s="190"/>
      <c r="P479" s="190"/>
      <c r="Q479" s="161"/>
      <c r="R479" s="161"/>
      <c r="S479" s="438"/>
      <c r="T479" s="161"/>
      <c r="U479" s="161"/>
      <c r="V479" s="161"/>
    </row>
    <row r="480" spans="1:22" ht="16.2">
      <c r="A480" s="122" t="str">
        <f t="shared" si="84"/>
        <v>71090101014239</v>
      </c>
      <c r="B480" s="124" t="s">
        <v>439</v>
      </c>
      <c r="C480" s="117" t="s">
        <v>187</v>
      </c>
      <c r="D480" s="118" t="s">
        <v>106</v>
      </c>
      <c r="E480" s="119" t="s">
        <v>106</v>
      </c>
      <c r="F480" s="120" t="s">
        <v>106</v>
      </c>
      <c r="G480" s="121">
        <v>4239</v>
      </c>
      <c r="H480" s="151">
        <v>2761</v>
      </c>
      <c r="I480" s="152" t="s">
        <v>183</v>
      </c>
      <c r="J480" s="153">
        <v>6</v>
      </c>
      <c r="K480" s="153">
        <v>1</v>
      </c>
      <c r="L480" s="154" t="s">
        <v>280</v>
      </c>
      <c r="M480" s="155"/>
      <c r="N480" s="192">
        <f>+N482+N485+N487</f>
        <v>0</v>
      </c>
      <c r="O480" s="192">
        <f>+O482+O485+O487</f>
        <v>0</v>
      </c>
      <c r="P480" s="192">
        <f>+P482+P485+P487</f>
        <v>0</v>
      </c>
      <c r="Q480" s="161"/>
      <c r="R480" s="161"/>
      <c r="S480" s="438"/>
      <c r="T480" s="161"/>
      <c r="U480" s="161"/>
      <c r="V480" s="161"/>
    </row>
    <row r="481" spans="1:235" ht="16.2">
      <c r="A481" s="122" t="str">
        <f t="shared" si="84"/>
        <v>71090101014511</v>
      </c>
      <c r="B481" s="124" t="s">
        <v>439</v>
      </c>
      <c r="C481" s="117" t="s">
        <v>187</v>
      </c>
      <c r="D481" s="118" t="s">
        <v>106</v>
      </c>
      <c r="E481" s="119" t="s">
        <v>106</v>
      </c>
      <c r="F481" s="120" t="s">
        <v>106</v>
      </c>
      <c r="G481" s="121">
        <v>4511</v>
      </c>
      <c r="H481" s="25"/>
      <c r="I481" s="25"/>
      <c r="J481" s="26"/>
      <c r="K481" s="26"/>
      <c r="L481" s="30" t="s">
        <v>108</v>
      </c>
      <c r="M481" s="31"/>
      <c r="N481" s="190"/>
      <c r="O481" s="190"/>
      <c r="P481" s="190"/>
      <c r="Q481" s="161"/>
      <c r="R481" s="161"/>
      <c r="S481" s="438"/>
      <c r="T481" s="161"/>
      <c r="U481" s="161"/>
      <c r="V481" s="161"/>
    </row>
    <row r="482" spans="1:235" s="115" customFormat="1" ht="38.4" customHeight="1">
      <c r="A482" s="122" t="str">
        <f t="shared" si="84"/>
        <v>71090101020000</v>
      </c>
      <c r="B482" s="124" t="s">
        <v>439</v>
      </c>
      <c r="C482" s="117" t="s">
        <v>187</v>
      </c>
      <c r="D482" s="118" t="s">
        <v>106</v>
      </c>
      <c r="E482" s="119" t="s">
        <v>106</v>
      </c>
      <c r="F482" s="120" t="s">
        <v>140</v>
      </c>
      <c r="G482" s="129" t="s">
        <v>440</v>
      </c>
      <c r="H482" s="45"/>
      <c r="I482" s="147"/>
      <c r="J482" s="148"/>
      <c r="K482" s="148"/>
      <c r="L482" s="27" t="s">
        <v>897</v>
      </c>
      <c r="M482" s="28"/>
      <c r="N482" s="197">
        <f>O482+P482</f>
        <v>0</v>
      </c>
      <c r="O482" s="197">
        <f>SUM(O483:O484)</f>
        <v>0</v>
      </c>
      <c r="P482" s="197">
        <f>SUM(P483:P484)</f>
        <v>0</v>
      </c>
      <c r="Q482" s="161"/>
      <c r="R482" s="161"/>
      <c r="S482" s="438"/>
      <c r="T482" s="161"/>
      <c r="U482" s="161"/>
      <c r="V482" s="161"/>
    </row>
    <row r="483" spans="1:235" ht="16.8">
      <c r="A483" s="122" t="str">
        <f t="shared" si="84"/>
        <v>71090101025129</v>
      </c>
      <c r="B483" s="124" t="s">
        <v>439</v>
      </c>
      <c r="C483" s="117" t="s">
        <v>187</v>
      </c>
      <c r="D483" s="118" t="s">
        <v>106</v>
      </c>
      <c r="E483" s="119" t="s">
        <v>106</v>
      </c>
      <c r="F483" s="120" t="s">
        <v>140</v>
      </c>
      <c r="G483" s="121">
        <v>5129</v>
      </c>
      <c r="H483" s="25"/>
      <c r="I483" s="25"/>
      <c r="J483" s="26"/>
      <c r="K483" s="26"/>
      <c r="L483" s="30" t="s">
        <v>136</v>
      </c>
      <c r="M483" s="31">
        <v>5122</v>
      </c>
      <c r="N483" s="183">
        <f t="shared" ref="N483:N486" si="87">O483+P483</f>
        <v>0</v>
      </c>
      <c r="O483" s="398"/>
      <c r="P483" s="398"/>
      <c r="Q483" s="161"/>
      <c r="R483" s="161"/>
      <c r="S483" s="438"/>
      <c r="T483" s="161"/>
      <c r="U483" s="161"/>
      <c r="V483" s="161"/>
    </row>
    <row r="484" spans="1:235" s="115" customFormat="1" ht="16.8">
      <c r="A484" s="122" t="str">
        <f t="shared" si="84"/>
        <v>71090101030000</v>
      </c>
      <c r="B484" s="124" t="s">
        <v>439</v>
      </c>
      <c r="C484" s="117" t="s">
        <v>187</v>
      </c>
      <c r="D484" s="118" t="s">
        <v>106</v>
      </c>
      <c r="E484" s="119" t="s">
        <v>106</v>
      </c>
      <c r="F484" s="120" t="s">
        <v>442</v>
      </c>
      <c r="G484" s="129" t="s">
        <v>440</v>
      </c>
      <c r="H484" s="25"/>
      <c r="I484" s="25"/>
      <c r="J484" s="26"/>
      <c r="K484" s="26"/>
      <c r="L484" s="30" t="s">
        <v>137</v>
      </c>
      <c r="M484" s="31">
        <v>5129</v>
      </c>
      <c r="N484" s="183">
        <f t="shared" si="87"/>
        <v>0</v>
      </c>
      <c r="O484" s="398"/>
      <c r="P484" s="398"/>
      <c r="Q484" s="161"/>
      <c r="R484" s="161"/>
      <c r="S484" s="438"/>
      <c r="T484" s="161"/>
      <c r="U484" s="161"/>
      <c r="V484" s="161"/>
    </row>
    <row r="485" spans="1:235" s="115" customFormat="1" ht="27.6">
      <c r="A485" s="122" t="str">
        <f t="shared" si="84"/>
        <v>71090101034239</v>
      </c>
      <c r="B485" s="124" t="s">
        <v>439</v>
      </c>
      <c r="C485" s="117" t="s">
        <v>187</v>
      </c>
      <c r="D485" s="118" t="s">
        <v>106</v>
      </c>
      <c r="E485" s="119" t="s">
        <v>106</v>
      </c>
      <c r="F485" s="120" t="s">
        <v>442</v>
      </c>
      <c r="G485" s="129">
        <v>4239</v>
      </c>
      <c r="H485" s="45"/>
      <c r="I485" s="147"/>
      <c r="J485" s="148"/>
      <c r="K485" s="148"/>
      <c r="L485" s="27" t="s">
        <v>282</v>
      </c>
      <c r="M485" s="28"/>
      <c r="N485" s="197">
        <f t="shared" si="87"/>
        <v>0</v>
      </c>
      <c r="O485" s="197">
        <f>SUM(O486)</f>
        <v>0</v>
      </c>
      <c r="P485" s="197">
        <f>SUM(P486)</f>
        <v>0</v>
      </c>
      <c r="Q485" s="161"/>
      <c r="R485" s="161"/>
      <c r="S485" s="438"/>
      <c r="T485" s="161"/>
      <c r="U485" s="161"/>
      <c r="V485" s="161"/>
    </row>
    <row r="486" spans="1:235" s="39" customFormat="1" ht="16.8">
      <c r="A486" s="122" t="str">
        <f t="shared" si="84"/>
        <v>71090101034511</v>
      </c>
      <c r="B486" s="124" t="s">
        <v>439</v>
      </c>
      <c r="C486" s="117" t="s">
        <v>187</v>
      </c>
      <c r="D486" s="118" t="s">
        <v>106</v>
      </c>
      <c r="E486" s="119" t="s">
        <v>106</v>
      </c>
      <c r="F486" s="120" t="s">
        <v>442</v>
      </c>
      <c r="G486" s="129" t="s">
        <v>83</v>
      </c>
      <c r="H486" s="25"/>
      <c r="I486" s="25"/>
      <c r="J486" s="26"/>
      <c r="K486" s="26"/>
      <c r="L486" s="29" t="s">
        <v>126</v>
      </c>
      <c r="M486" s="12">
        <v>4241</v>
      </c>
      <c r="N486" s="183">
        <f t="shared" si="87"/>
        <v>0</v>
      </c>
      <c r="O486" s="398"/>
      <c r="P486" s="398"/>
      <c r="Q486" s="161"/>
      <c r="R486" s="161"/>
      <c r="S486" s="438"/>
      <c r="T486" s="161"/>
      <c r="U486" s="161"/>
      <c r="V486" s="161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</row>
    <row r="487" spans="1:235" s="115" customFormat="1" ht="16.2">
      <c r="A487" s="122" t="str">
        <f t="shared" ref="A487:A488" si="88">CONCATENATE(B487,C487,D487,E487,F487,G487)</f>
        <v>71090101034239</v>
      </c>
      <c r="B487" s="124" t="s">
        <v>439</v>
      </c>
      <c r="C487" s="117" t="s">
        <v>187</v>
      </c>
      <c r="D487" s="118" t="s">
        <v>106</v>
      </c>
      <c r="E487" s="119" t="s">
        <v>106</v>
      </c>
      <c r="F487" s="120" t="s">
        <v>442</v>
      </c>
      <c r="G487" s="129">
        <v>4239</v>
      </c>
      <c r="H487" s="45"/>
      <c r="I487" s="147"/>
      <c r="J487" s="148"/>
      <c r="K487" s="148"/>
      <c r="L487" s="27" t="s">
        <v>908</v>
      </c>
      <c r="M487" s="28"/>
      <c r="N487" s="197">
        <f t="shared" ref="N487:N488" si="89">O487+P487</f>
        <v>0</v>
      </c>
      <c r="O487" s="197">
        <f>SUM(O488)</f>
        <v>0</v>
      </c>
      <c r="P487" s="197">
        <f>SUM(P488)</f>
        <v>0</v>
      </c>
      <c r="Q487" s="161"/>
      <c r="R487" s="161"/>
      <c r="S487" s="438"/>
      <c r="T487" s="161"/>
      <c r="U487" s="161"/>
      <c r="V487" s="161"/>
    </row>
    <row r="488" spans="1:235" s="115" customFormat="1" ht="16.8">
      <c r="A488" s="122" t="str">
        <f t="shared" si="88"/>
        <v>71080207010000</v>
      </c>
      <c r="B488" s="124" t="s">
        <v>439</v>
      </c>
      <c r="C488" s="117" t="s">
        <v>185</v>
      </c>
      <c r="D488" s="118" t="s">
        <v>140</v>
      </c>
      <c r="E488" s="119" t="s">
        <v>183</v>
      </c>
      <c r="F488" s="120" t="s">
        <v>106</v>
      </c>
      <c r="G488" s="129" t="s">
        <v>440</v>
      </c>
      <c r="H488" s="25"/>
      <c r="I488" s="25"/>
      <c r="J488" s="26"/>
      <c r="K488" s="26"/>
      <c r="L488" s="30" t="s">
        <v>174</v>
      </c>
      <c r="M488" s="31">
        <v>5113</v>
      </c>
      <c r="N488" s="183">
        <f t="shared" si="89"/>
        <v>0</v>
      </c>
      <c r="O488" s="398"/>
      <c r="P488" s="398"/>
      <c r="Q488" s="161"/>
      <c r="R488" s="161"/>
      <c r="S488" s="438"/>
      <c r="T488" s="161"/>
      <c r="U488" s="161"/>
      <c r="V488" s="161"/>
    </row>
    <row r="489" spans="1:235" s="115" customFormat="1" ht="16.2">
      <c r="A489" s="122" t="str">
        <f t="shared" si="84"/>
        <v>71090102020000</v>
      </c>
      <c r="B489" s="124" t="s">
        <v>439</v>
      </c>
      <c r="C489" s="117" t="s">
        <v>187</v>
      </c>
      <c r="D489" s="118" t="s">
        <v>106</v>
      </c>
      <c r="E489" s="119" t="s">
        <v>140</v>
      </c>
      <c r="F489" s="120" t="s">
        <v>140</v>
      </c>
      <c r="G489" s="129" t="s">
        <v>440</v>
      </c>
      <c r="H489" s="180">
        <v>2800</v>
      </c>
      <c r="I489" s="212" t="s">
        <v>185</v>
      </c>
      <c r="J489" s="213">
        <v>0</v>
      </c>
      <c r="K489" s="213">
        <v>0</v>
      </c>
      <c r="L489" s="162" t="s">
        <v>284</v>
      </c>
      <c r="M489" s="174"/>
      <c r="N489" s="163">
        <f>+N491+N516+N565</f>
        <v>0</v>
      </c>
      <c r="O489" s="163">
        <f>+O491+O516+O565</f>
        <v>0</v>
      </c>
      <c r="P489" s="163">
        <f>+P491+P516+P565</f>
        <v>0</v>
      </c>
      <c r="Q489" s="161"/>
      <c r="R489" s="161"/>
      <c r="S489" s="438"/>
      <c r="T489" s="161"/>
      <c r="U489" s="161"/>
      <c r="V489" s="161"/>
    </row>
    <row r="490" spans="1:235" ht="16.2">
      <c r="A490" s="122" t="str">
        <f t="shared" si="84"/>
        <v>71090102024239</v>
      </c>
      <c r="B490" s="124" t="s">
        <v>439</v>
      </c>
      <c r="C490" s="117" t="s">
        <v>187</v>
      </c>
      <c r="D490" s="118" t="s">
        <v>106</v>
      </c>
      <c r="E490" s="119" t="s">
        <v>140</v>
      </c>
      <c r="F490" s="120" t="s">
        <v>140</v>
      </c>
      <c r="G490" s="121">
        <v>4239</v>
      </c>
      <c r="H490" s="25"/>
      <c r="I490" s="18"/>
      <c r="J490" s="19"/>
      <c r="K490" s="19"/>
      <c r="L490" s="30" t="s">
        <v>108</v>
      </c>
      <c r="M490" s="31"/>
      <c r="N490" s="190"/>
      <c r="O490" s="190"/>
      <c r="P490" s="190"/>
      <c r="Q490" s="161"/>
      <c r="R490" s="161"/>
      <c r="S490" s="438"/>
      <c r="T490" s="161"/>
      <c r="U490" s="161"/>
      <c r="V490" s="161"/>
    </row>
    <row r="491" spans="1:235" ht="16.2">
      <c r="A491" s="122" t="str">
        <f t="shared" si="84"/>
        <v>71090102024511</v>
      </c>
      <c r="B491" s="116" t="s">
        <v>439</v>
      </c>
      <c r="C491" s="117" t="s">
        <v>187</v>
      </c>
      <c r="D491" s="118" t="s">
        <v>106</v>
      </c>
      <c r="E491" s="119" t="s">
        <v>140</v>
      </c>
      <c r="F491" s="120" t="s">
        <v>140</v>
      </c>
      <c r="G491" s="121">
        <v>4511</v>
      </c>
      <c r="H491" s="165">
        <v>2810</v>
      </c>
      <c r="I491" s="166" t="s">
        <v>185</v>
      </c>
      <c r="J491" s="167">
        <v>1</v>
      </c>
      <c r="K491" s="167">
        <v>0</v>
      </c>
      <c r="L491" s="168" t="s">
        <v>285</v>
      </c>
      <c r="M491" s="176"/>
      <c r="N491" s="188">
        <f>+N493</f>
        <v>0</v>
      </c>
      <c r="O491" s="188">
        <f>+O493</f>
        <v>0</v>
      </c>
      <c r="P491" s="188">
        <f>+P493</f>
        <v>0</v>
      </c>
      <c r="Q491" s="161"/>
      <c r="R491" s="161"/>
      <c r="S491" s="438"/>
      <c r="T491" s="161"/>
      <c r="U491" s="161"/>
      <c r="V491" s="161"/>
    </row>
    <row r="492" spans="1:235" s="115" customFormat="1" ht="16.2">
      <c r="A492" s="122" t="str">
        <f t="shared" si="84"/>
        <v>71090102030000</v>
      </c>
      <c r="B492" s="124" t="s">
        <v>439</v>
      </c>
      <c r="C492" s="117" t="s">
        <v>187</v>
      </c>
      <c r="D492" s="118" t="s">
        <v>106</v>
      </c>
      <c r="E492" s="119" t="s">
        <v>140</v>
      </c>
      <c r="F492" s="120" t="s">
        <v>442</v>
      </c>
      <c r="G492" s="129" t="s">
        <v>440</v>
      </c>
      <c r="H492" s="25"/>
      <c r="I492" s="18"/>
      <c r="J492" s="19"/>
      <c r="K492" s="19"/>
      <c r="L492" s="30" t="s">
        <v>110</v>
      </c>
      <c r="M492" s="31"/>
      <c r="N492" s="190"/>
      <c r="O492" s="190"/>
      <c r="P492" s="190"/>
      <c r="Q492" s="161"/>
      <c r="R492" s="161"/>
      <c r="S492" s="438"/>
      <c r="T492" s="161"/>
      <c r="U492" s="161"/>
      <c r="V492" s="161"/>
    </row>
    <row r="493" spans="1:235" ht="16.2">
      <c r="A493" s="122" t="str">
        <f t="shared" si="84"/>
        <v>71090102034239</v>
      </c>
      <c r="B493" s="124" t="s">
        <v>439</v>
      </c>
      <c r="C493" s="117" t="s">
        <v>187</v>
      </c>
      <c r="D493" s="118" t="s">
        <v>106</v>
      </c>
      <c r="E493" s="119" t="s">
        <v>140</v>
      </c>
      <c r="F493" s="120" t="s">
        <v>442</v>
      </c>
      <c r="G493" s="121">
        <v>4239</v>
      </c>
      <c r="H493" s="151">
        <v>2811</v>
      </c>
      <c r="I493" s="152" t="s">
        <v>185</v>
      </c>
      <c r="J493" s="153">
        <v>1</v>
      </c>
      <c r="K493" s="153">
        <v>1</v>
      </c>
      <c r="L493" s="154" t="s">
        <v>285</v>
      </c>
      <c r="M493" s="155"/>
      <c r="N493" s="192">
        <f>+N495+N500+N510+N514</f>
        <v>0</v>
      </c>
      <c r="O493" s="192">
        <f t="shared" ref="O493:P493" si="90">+O495+O500+O510+O514</f>
        <v>0</v>
      </c>
      <c r="P493" s="192">
        <f t="shared" si="90"/>
        <v>0</v>
      </c>
      <c r="Q493" s="161"/>
      <c r="R493" s="161"/>
      <c r="S493" s="438"/>
      <c r="T493" s="161"/>
      <c r="U493" s="161"/>
      <c r="V493" s="161"/>
    </row>
    <row r="494" spans="1:235" ht="16.2">
      <c r="A494" s="122" t="str">
        <f t="shared" si="84"/>
        <v>71090102034511</v>
      </c>
      <c r="B494" s="116" t="s">
        <v>439</v>
      </c>
      <c r="C494" s="117" t="s">
        <v>187</v>
      </c>
      <c r="D494" s="118" t="s">
        <v>106</v>
      </c>
      <c r="E494" s="119" t="s">
        <v>140</v>
      </c>
      <c r="F494" s="120" t="s">
        <v>442</v>
      </c>
      <c r="G494" s="121">
        <v>4511</v>
      </c>
      <c r="H494" s="25"/>
      <c r="I494" s="25"/>
      <c r="J494" s="26"/>
      <c r="K494" s="26"/>
      <c r="L494" s="30" t="s">
        <v>108</v>
      </c>
      <c r="M494" s="31"/>
      <c r="N494" s="190"/>
      <c r="O494" s="190"/>
      <c r="P494" s="190"/>
      <c r="Q494" s="161"/>
      <c r="R494" s="161"/>
      <c r="S494" s="438"/>
      <c r="T494" s="161"/>
      <c r="U494" s="161"/>
      <c r="V494" s="161"/>
    </row>
    <row r="495" spans="1:235" s="170" customFormat="1" ht="16.2">
      <c r="A495" s="122" t="str">
        <f t="shared" si="84"/>
        <v>71090200000000</v>
      </c>
      <c r="B495" s="124" t="s">
        <v>439</v>
      </c>
      <c r="C495" s="117" t="s">
        <v>187</v>
      </c>
      <c r="D495" s="118" t="s">
        <v>140</v>
      </c>
      <c r="E495" s="119" t="s">
        <v>441</v>
      </c>
      <c r="F495" s="120" t="s">
        <v>441</v>
      </c>
      <c r="G495" s="129" t="s">
        <v>440</v>
      </c>
      <c r="H495" s="45"/>
      <c r="I495" s="147"/>
      <c r="J495" s="148"/>
      <c r="K495" s="148"/>
      <c r="L495" s="27" t="s">
        <v>286</v>
      </c>
      <c r="M495" s="28"/>
      <c r="N495" s="197">
        <f>SUM(N496:N499)</f>
        <v>0</v>
      </c>
      <c r="O495" s="197">
        <f t="shared" ref="O495:P495" si="91">SUM(O496:O499)</f>
        <v>0</v>
      </c>
      <c r="P495" s="197">
        <f t="shared" si="91"/>
        <v>0</v>
      </c>
      <c r="Q495" s="161"/>
      <c r="R495" s="161"/>
      <c r="S495" s="438"/>
      <c r="T495" s="161"/>
      <c r="U495" s="161"/>
      <c r="V495" s="161"/>
    </row>
    <row r="496" spans="1:235" ht="16.2">
      <c r="A496" s="122" t="str">
        <f t="shared" si="84"/>
        <v>71090200000001</v>
      </c>
      <c r="B496" s="124" t="s">
        <v>439</v>
      </c>
      <c r="C496" s="117" t="s">
        <v>187</v>
      </c>
      <c r="D496" s="118" t="s">
        <v>140</v>
      </c>
      <c r="E496" s="119" t="s">
        <v>441</v>
      </c>
      <c r="F496" s="120" t="s">
        <v>441</v>
      </c>
      <c r="G496" s="129" t="s">
        <v>96</v>
      </c>
      <c r="H496" s="17"/>
      <c r="I496" s="25"/>
      <c r="J496" s="26"/>
      <c r="K496" s="26"/>
      <c r="L496" s="29" t="s">
        <v>125</v>
      </c>
      <c r="M496" s="31">
        <v>4239</v>
      </c>
      <c r="N496" s="183">
        <f t="shared" ref="N496:N513" si="92">O496+P496</f>
        <v>0</v>
      </c>
      <c r="O496" s="183"/>
      <c r="P496" s="183"/>
      <c r="Q496" s="161"/>
      <c r="R496" s="161"/>
      <c r="S496" s="438"/>
      <c r="T496" s="161"/>
      <c r="U496" s="161"/>
      <c r="V496" s="161"/>
    </row>
    <row r="497" spans="1:22" s="156" customFormat="1" ht="16.2">
      <c r="A497" s="122" t="str">
        <f t="shared" si="84"/>
        <v>71090201000000</v>
      </c>
      <c r="B497" s="124" t="s">
        <v>439</v>
      </c>
      <c r="C497" s="117" t="s">
        <v>187</v>
      </c>
      <c r="D497" s="118" t="s">
        <v>140</v>
      </c>
      <c r="E497" s="119" t="s">
        <v>106</v>
      </c>
      <c r="F497" s="120" t="s">
        <v>441</v>
      </c>
      <c r="G497" s="129" t="s">
        <v>440</v>
      </c>
      <c r="H497" s="25"/>
      <c r="I497" s="18"/>
      <c r="J497" s="19"/>
      <c r="K497" s="19"/>
      <c r="L497" s="30" t="s">
        <v>167</v>
      </c>
      <c r="M497" s="31">
        <v>4639</v>
      </c>
      <c r="N497" s="183">
        <f t="shared" si="92"/>
        <v>0</v>
      </c>
      <c r="O497" s="183"/>
      <c r="P497" s="183"/>
      <c r="Q497" s="161"/>
      <c r="R497" s="161"/>
      <c r="S497" s="438"/>
      <c r="T497" s="161"/>
      <c r="U497" s="161"/>
      <c r="V497" s="161"/>
    </row>
    <row r="498" spans="1:22" s="156" customFormat="1" ht="26.4">
      <c r="A498" s="122"/>
      <c r="B498" s="124"/>
      <c r="C498" s="117"/>
      <c r="D498" s="118"/>
      <c r="E498" s="119"/>
      <c r="F498" s="120"/>
      <c r="G498" s="129"/>
      <c r="H498" s="25"/>
      <c r="I498" s="18"/>
      <c r="J498" s="19"/>
      <c r="K498" s="19"/>
      <c r="L498" s="30" t="s">
        <v>834</v>
      </c>
      <c r="M498" s="31">
        <v>4727</v>
      </c>
      <c r="N498" s="183">
        <f t="shared" ref="N498:N499" si="93">O498+P498</f>
        <v>0</v>
      </c>
      <c r="O498" s="183"/>
      <c r="P498" s="183"/>
      <c r="Q498" s="161"/>
      <c r="R498" s="161"/>
      <c r="S498" s="438"/>
      <c r="T498" s="161"/>
      <c r="U498" s="161"/>
      <c r="V498" s="161"/>
    </row>
    <row r="499" spans="1:22" ht="26.4">
      <c r="A499" s="122" t="str">
        <f t="shared" ref="A499" si="94">CONCATENATE(B499,C499,D499,E499,F499,G499)</f>
        <v>71090201024239</v>
      </c>
      <c r="B499" s="124" t="s">
        <v>439</v>
      </c>
      <c r="C499" s="117" t="s">
        <v>187</v>
      </c>
      <c r="D499" s="118" t="s">
        <v>140</v>
      </c>
      <c r="E499" s="119" t="s">
        <v>106</v>
      </c>
      <c r="F499" s="120" t="s">
        <v>140</v>
      </c>
      <c r="G499" s="121">
        <v>4239</v>
      </c>
      <c r="H499" s="25"/>
      <c r="I499" s="18"/>
      <c r="J499" s="19"/>
      <c r="K499" s="19"/>
      <c r="L499" s="29" t="s">
        <v>219</v>
      </c>
      <c r="M499" s="12">
        <v>4819</v>
      </c>
      <c r="N499" s="183">
        <f t="shared" si="93"/>
        <v>0</v>
      </c>
      <c r="O499" s="183"/>
      <c r="P499" s="183"/>
      <c r="Q499" s="161"/>
      <c r="R499" s="161"/>
      <c r="S499" s="438"/>
      <c r="T499" s="161"/>
      <c r="U499" s="161"/>
      <c r="V499" s="161"/>
    </row>
    <row r="500" spans="1:22" ht="27.6">
      <c r="A500" s="122" t="str">
        <f t="shared" si="84"/>
        <v>71090201000001</v>
      </c>
      <c r="B500" s="124" t="s">
        <v>439</v>
      </c>
      <c r="C500" s="117" t="s">
        <v>187</v>
      </c>
      <c r="D500" s="118" t="s">
        <v>140</v>
      </c>
      <c r="E500" s="119" t="s">
        <v>106</v>
      </c>
      <c r="F500" s="120" t="s">
        <v>441</v>
      </c>
      <c r="G500" s="129" t="s">
        <v>96</v>
      </c>
      <c r="H500" s="45"/>
      <c r="I500" s="147"/>
      <c r="J500" s="148"/>
      <c r="K500" s="148"/>
      <c r="L500" s="27" t="s">
        <v>287</v>
      </c>
      <c r="M500" s="28"/>
      <c r="N500" s="197">
        <f>O500+P500</f>
        <v>0</v>
      </c>
      <c r="O500" s="197">
        <f>SUM(O501:O509)</f>
        <v>0</v>
      </c>
      <c r="P500" s="197">
        <f>SUM(P501:P509)</f>
        <v>0</v>
      </c>
      <c r="Q500" s="161"/>
      <c r="R500" s="161"/>
      <c r="S500" s="438"/>
      <c r="T500" s="161"/>
      <c r="U500" s="161"/>
      <c r="V500" s="161"/>
    </row>
    <row r="501" spans="1:22" s="115" customFormat="1" ht="16.2">
      <c r="A501" s="122" t="str">
        <f t="shared" si="84"/>
        <v>71090201010000</v>
      </c>
      <c r="B501" s="124" t="s">
        <v>439</v>
      </c>
      <c r="C501" s="117" t="s">
        <v>187</v>
      </c>
      <c r="D501" s="118" t="s">
        <v>140</v>
      </c>
      <c r="E501" s="119" t="s">
        <v>106</v>
      </c>
      <c r="F501" s="120" t="s">
        <v>106</v>
      </c>
      <c r="G501" s="129" t="s">
        <v>440</v>
      </c>
      <c r="H501" s="17"/>
      <c r="I501" s="25"/>
      <c r="J501" s="26"/>
      <c r="K501" s="26"/>
      <c r="L501" s="29" t="s">
        <v>114</v>
      </c>
      <c r="M501" s="44">
        <v>4212</v>
      </c>
      <c r="N501" s="183">
        <f t="shared" si="92"/>
        <v>0</v>
      </c>
      <c r="O501" s="183"/>
      <c r="P501" s="183"/>
      <c r="Q501" s="161"/>
      <c r="R501" s="161"/>
      <c r="S501" s="438"/>
      <c r="T501" s="161"/>
      <c r="U501" s="161"/>
      <c r="V501" s="161"/>
    </row>
    <row r="502" spans="1:22" ht="16.2">
      <c r="A502" s="122" t="str">
        <f t="shared" si="84"/>
        <v>71090201014239</v>
      </c>
      <c r="B502" s="124" t="s">
        <v>439</v>
      </c>
      <c r="C502" s="117" t="s">
        <v>187</v>
      </c>
      <c r="D502" s="118" t="s">
        <v>140</v>
      </c>
      <c r="E502" s="119" t="s">
        <v>106</v>
      </c>
      <c r="F502" s="120" t="s">
        <v>106</v>
      </c>
      <c r="G502" s="121">
        <v>4239</v>
      </c>
      <c r="H502" s="17"/>
      <c r="I502" s="25"/>
      <c r="J502" s="26"/>
      <c r="K502" s="26"/>
      <c r="L502" s="29" t="s">
        <v>115</v>
      </c>
      <c r="M502" s="44">
        <v>4213</v>
      </c>
      <c r="N502" s="183">
        <f t="shared" si="92"/>
        <v>0</v>
      </c>
      <c r="O502" s="183"/>
      <c r="P502" s="183"/>
      <c r="Q502" s="161"/>
      <c r="R502" s="161"/>
      <c r="S502" s="438"/>
      <c r="T502" s="161"/>
      <c r="U502" s="161"/>
      <c r="V502" s="161"/>
    </row>
    <row r="503" spans="1:22" ht="18" customHeight="1">
      <c r="A503" s="122" t="str">
        <f t="shared" si="84"/>
        <v>71090201014511</v>
      </c>
      <c r="B503" s="116" t="s">
        <v>439</v>
      </c>
      <c r="C503" s="117" t="s">
        <v>187</v>
      </c>
      <c r="D503" s="118" t="s">
        <v>140</v>
      </c>
      <c r="E503" s="119" t="s">
        <v>106</v>
      </c>
      <c r="F503" s="120" t="s">
        <v>106</v>
      </c>
      <c r="G503" s="121">
        <v>4511</v>
      </c>
      <c r="H503" s="17"/>
      <c r="I503" s="25"/>
      <c r="J503" s="26"/>
      <c r="K503" s="26"/>
      <c r="L503" s="30" t="s">
        <v>142</v>
      </c>
      <c r="M503" s="13">
        <v>4251</v>
      </c>
      <c r="N503" s="183">
        <f t="shared" si="92"/>
        <v>0</v>
      </c>
      <c r="O503" s="183"/>
      <c r="P503" s="183"/>
      <c r="Q503" s="161"/>
      <c r="R503" s="161"/>
      <c r="S503" s="438"/>
      <c r="T503" s="161"/>
      <c r="U503" s="161"/>
      <c r="V503" s="161"/>
    </row>
    <row r="504" spans="1:22" s="115" customFormat="1" ht="16.8">
      <c r="A504" s="122" t="str">
        <f t="shared" si="84"/>
        <v>71090201020000</v>
      </c>
      <c r="B504" s="124" t="s">
        <v>439</v>
      </c>
      <c r="C504" s="117" t="s">
        <v>187</v>
      </c>
      <c r="D504" s="118" t="s">
        <v>140</v>
      </c>
      <c r="E504" s="119" t="s">
        <v>106</v>
      </c>
      <c r="F504" s="120" t="s">
        <v>140</v>
      </c>
      <c r="G504" s="129" t="s">
        <v>440</v>
      </c>
      <c r="H504" s="25"/>
      <c r="I504" s="18"/>
      <c r="J504" s="19"/>
      <c r="K504" s="19"/>
      <c r="L504" s="30" t="s">
        <v>167</v>
      </c>
      <c r="M504" s="31">
        <v>4639</v>
      </c>
      <c r="N504" s="183">
        <f t="shared" si="92"/>
        <v>0</v>
      </c>
      <c r="O504" s="399"/>
      <c r="P504" s="399"/>
      <c r="Q504" s="161"/>
      <c r="R504" s="161"/>
      <c r="S504" s="438"/>
      <c r="T504" s="161"/>
      <c r="U504" s="161"/>
      <c r="V504" s="161"/>
    </row>
    <row r="505" spans="1:22" ht="26.4">
      <c r="A505" s="122" t="str">
        <f t="shared" si="84"/>
        <v>71090201024239</v>
      </c>
      <c r="B505" s="124" t="s">
        <v>439</v>
      </c>
      <c r="C505" s="117" t="s">
        <v>187</v>
      </c>
      <c r="D505" s="118" t="s">
        <v>140</v>
      </c>
      <c r="E505" s="119" t="s">
        <v>106</v>
      </c>
      <c r="F505" s="120" t="s">
        <v>140</v>
      </c>
      <c r="G505" s="121">
        <v>4239</v>
      </c>
      <c r="H505" s="25"/>
      <c r="I505" s="18"/>
      <c r="J505" s="19"/>
      <c r="K505" s="19"/>
      <c r="L505" s="29" t="s">
        <v>219</v>
      </c>
      <c r="M505" s="12">
        <v>4819</v>
      </c>
      <c r="N505" s="183">
        <f t="shared" si="92"/>
        <v>0</v>
      </c>
      <c r="O505" s="183"/>
      <c r="P505" s="183"/>
      <c r="Q505" s="161"/>
      <c r="R505" s="161"/>
      <c r="S505" s="438"/>
      <c r="T505" s="161"/>
      <c r="U505" s="161"/>
      <c r="V505" s="161"/>
    </row>
    <row r="506" spans="1:22" ht="16.2">
      <c r="A506" s="122" t="str">
        <f t="shared" si="84"/>
        <v>71090201024511</v>
      </c>
      <c r="B506" s="116" t="s">
        <v>439</v>
      </c>
      <c r="C506" s="117" t="s">
        <v>187</v>
      </c>
      <c r="D506" s="118" t="s">
        <v>140</v>
      </c>
      <c r="E506" s="119" t="s">
        <v>106</v>
      </c>
      <c r="F506" s="120" t="s">
        <v>140</v>
      </c>
      <c r="G506" s="121">
        <v>4511</v>
      </c>
      <c r="H506" s="25"/>
      <c r="I506" s="18"/>
      <c r="J506" s="19"/>
      <c r="K506" s="19"/>
      <c r="L506" s="30" t="s">
        <v>173</v>
      </c>
      <c r="M506" s="31">
        <v>5112</v>
      </c>
      <c r="N506" s="183">
        <f t="shared" si="92"/>
        <v>0</v>
      </c>
      <c r="O506" s="183"/>
      <c r="P506" s="183"/>
      <c r="Q506" s="161"/>
      <c r="R506" s="161"/>
      <c r="S506" s="438"/>
      <c r="T506" s="161"/>
      <c r="U506" s="161"/>
      <c r="V506" s="161"/>
    </row>
    <row r="507" spans="1:22" s="115" customFormat="1" ht="16.2">
      <c r="A507" s="122" t="str">
        <f t="shared" si="84"/>
        <v>71090201030000</v>
      </c>
      <c r="B507" s="124" t="s">
        <v>439</v>
      </c>
      <c r="C507" s="117" t="s">
        <v>187</v>
      </c>
      <c r="D507" s="118" t="s">
        <v>140</v>
      </c>
      <c r="E507" s="119" t="s">
        <v>106</v>
      </c>
      <c r="F507" s="120" t="s">
        <v>442</v>
      </c>
      <c r="G507" s="129" t="s">
        <v>440</v>
      </c>
      <c r="H507" s="25"/>
      <c r="I507" s="18"/>
      <c r="J507" s="19"/>
      <c r="K507" s="19"/>
      <c r="L507" s="30" t="s">
        <v>174</v>
      </c>
      <c r="M507" s="31">
        <v>5113</v>
      </c>
      <c r="N507" s="183">
        <f t="shared" si="92"/>
        <v>0</v>
      </c>
      <c r="O507" s="183"/>
      <c r="P507" s="183"/>
      <c r="Q507" s="161"/>
      <c r="R507" s="161"/>
      <c r="S507" s="438"/>
      <c r="T507" s="161"/>
      <c r="U507" s="161"/>
      <c r="V507" s="161"/>
    </row>
    <row r="508" spans="1:22" ht="15" customHeight="1">
      <c r="A508" s="122" t="str">
        <f t="shared" si="84"/>
        <v>71090201034239</v>
      </c>
      <c r="B508" s="124" t="s">
        <v>439</v>
      </c>
      <c r="C508" s="117" t="s">
        <v>187</v>
      </c>
      <c r="D508" s="118" t="s">
        <v>140</v>
      </c>
      <c r="E508" s="119" t="s">
        <v>106</v>
      </c>
      <c r="F508" s="120" t="s">
        <v>442</v>
      </c>
      <c r="G508" s="121">
        <v>4239</v>
      </c>
      <c r="H508" s="25"/>
      <c r="I508" s="18"/>
      <c r="J508" s="19"/>
      <c r="K508" s="19"/>
      <c r="L508" s="29" t="s">
        <v>137</v>
      </c>
      <c r="M508" s="12">
        <v>5129</v>
      </c>
      <c r="N508" s="183">
        <f t="shared" si="92"/>
        <v>0</v>
      </c>
      <c r="O508" s="183"/>
      <c r="P508" s="183"/>
      <c r="Q508" s="161"/>
      <c r="R508" s="161"/>
      <c r="S508" s="438"/>
      <c r="T508" s="161"/>
      <c r="U508" s="161"/>
      <c r="V508" s="161"/>
    </row>
    <row r="509" spans="1:22" ht="16.2">
      <c r="A509" s="122" t="str">
        <f t="shared" si="84"/>
        <v>71090201034511</v>
      </c>
      <c r="B509" s="116" t="s">
        <v>439</v>
      </c>
      <c r="C509" s="117" t="s">
        <v>187</v>
      </c>
      <c r="D509" s="118" t="s">
        <v>140</v>
      </c>
      <c r="E509" s="119" t="s">
        <v>106</v>
      </c>
      <c r="F509" s="120" t="s">
        <v>442</v>
      </c>
      <c r="G509" s="121">
        <v>4511</v>
      </c>
      <c r="H509" s="25"/>
      <c r="I509" s="18"/>
      <c r="J509" s="19"/>
      <c r="K509" s="19"/>
      <c r="L509" s="30" t="s">
        <v>765</v>
      </c>
      <c r="M509" s="12" t="s">
        <v>766</v>
      </c>
      <c r="N509" s="183">
        <f t="shared" si="92"/>
        <v>0</v>
      </c>
      <c r="O509" s="183"/>
      <c r="P509" s="183"/>
      <c r="Q509" s="161"/>
      <c r="R509" s="161"/>
      <c r="S509" s="438"/>
      <c r="T509" s="161"/>
      <c r="U509" s="161"/>
      <c r="V509" s="161"/>
    </row>
    <row r="510" spans="1:22" s="115" customFormat="1" ht="27.6">
      <c r="A510" s="122" t="str">
        <f t="shared" si="84"/>
        <v>71090201040000</v>
      </c>
      <c r="B510" s="124" t="s">
        <v>439</v>
      </c>
      <c r="C510" s="117" t="s">
        <v>187</v>
      </c>
      <c r="D510" s="118" t="s">
        <v>140</v>
      </c>
      <c r="E510" s="119" t="s">
        <v>106</v>
      </c>
      <c r="F510" s="120" t="s">
        <v>155</v>
      </c>
      <c r="G510" s="129" t="s">
        <v>440</v>
      </c>
      <c r="H510" s="45"/>
      <c r="I510" s="147"/>
      <c r="J510" s="148"/>
      <c r="K510" s="148"/>
      <c r="L510" s="27" t="s">
        <v>842</v>
      </c>
      <c r="M510" s="28"/>
      <c r="N510" s="197">
        <f>O510+P510</f>
        <v>0</v>
      </c>
      <c r="O510" s="197">
        <f>SUM(O511:O513)</f>
        <v>0</v>
      </c>
      <c r="P510" s="197">
        <f>SUM(P511:P513)</f>
        <v>0</v>
      </c>
      <c r="Q510" s="161"/>
      <c r="R510" s="161"/>
      <c r="S510" s="438"/>
      <c r="T510" s="161"/>
      <c r="U510" s="161"/>
      <c r="V510" s="161"/>
    </row>
    <row r="511" spans="1:22" ht="16.2">
      <c r="A511" s="122" t="str">
        <f t="shared" si="84"/>
        <v>71090201044239</v>
      </c>
      <c r="B511" s="124" t="s">
        <v>439</v>
      </c>
      <c r="C511" s="117" t="s">
        <v>187</v>
      </c>
      <c r="D511" s="118" t="s">
        <v>140</v>
      </c>
      <c r="E511" s="119" t="s">
        <v>106</v>
      </c>
      <c r="F511" s="120" t="s">
        <v>155</v>
      </c>
      <c r="G511" s="121">
        <v>4239</v>
      </c>
      <c r="H511" s="25"/>
      <c r="I511" s="18"/>
      <c r="J511" s="19"/>
      <c r="K511" s="19"/>
      <c r="L511" s="30" t="s">
        <v>134</v>
      </c>
      <c r="M511" s="31">
        <v>4861</v>
      </c>
      <c r="N511" s="183">
        <f t="shared" si="92"/>
        <v>0</v>
      </c>
      <c r="O511" s="183"/>
      <c r="P511" s="183"/>
      <c r="Q511" s="161"/>
      <c r="R511" s="161"/>
      <c r="S511" s="438"/>
      <c r="T511" s="161"/>
      <c r="U511" s="161"/>
      <c r="V511" s="161"/>
    </row>
    <row r="512" spans="1:22" ht="16.2">
      <c r="A512" s="122" t="str">
        <f t="shared" si="84"/>
        <v>71090201044511</v>
      </c>
      <c r="B512" s="116" t="s">
        <v>439</v>
      </c>
      <c r="C512" s="117" t="s">
        <v>187</v>
      </c>
      <c r="D512" s="118" t="s">
        <v>140</v>
      </c>
      <c r="E512" s="119" t="s">
        <v>106</v>
      </c>
      <c r="F512" s="120" t="s">
        <v>155</v>
      </c>
      <c r="G512" s="121">
        <v>4511</v>
      </c>
      <c r="H512" s="25"/>
      <c r="I512" s="18"/>
      <c r="J512" s="19"/>
      <c r="K512" s="19"/>
      <c r="L512" s="29" t="s">
        <v>125</v>
      </c>
      <c r="M512" s="12">
        <v>4239</v>
      </c>
      <c r="N512" s="183">
        <f t="shared" si="92"/>
        <v>0</v>
      </c>
      <c r="O512" s="190"/>
      <c r="P512" s="190"/>
      <c r="Q512" s="161"/>
      <c r="R512" s="161"/>
      <c r="S512" s="438"/>
      <c r="T512" s="161"/>
      <c r="U512" s="161"/>
      <c r="V512" s="161"/>
    </row>
    <row r="513" spans="1:22" s="156" customFormat="1" ht="16.2">
      <c r="A513" s="122" t="str">
        <f t="shared" si="84"/>
        <v>71090202000000</v>
      </c>
      <c r="B513" s="124" t="s">
        <v>439</v>
      </c>
      <c r="C513" s="117" t="s">
        <v>187</v>
      </c>
      <c r="D513" s="118" t="s">
        <v>140</v>
      </c>
      <c r="E513" s="119" t="s">
        <v>140</v>
      </c>
      <c r="F513" s="120" t="s">
        <v>441</v>
      </c>
      <c r="G513" s="129" t="s">
        <v>440</v>
      </c>
      <c r="H513" s="25"/>
      <c r="I513" s="18"/>
      <c r="J513" s="19"/>
      <c r="K513" s="19"/>
      <c r="L513" s="30" t="s">
        <v>174</v>
      </c>
      <c r="M513" s="31">
        <v>5113</v>
      </c>
      <c r="N513" s="183">
        <f t="shared" si="92"/>
        <v>0</v>
      </c>
      <c r="O513" s="190"/>
      <c r="P513" s="190"/>
      <c r="Q513" s="161"/>
      <c r="R513" s="161"/>
      <c r="S513" s="438"/>
      <c r="T513" s="161"/>
      <c r="U513" s="161"/>
      <c r="V513" s="161"/>
    </row>
    <row r="514" spans="1:22" ht="34.5" customHeight="1">
      <c r="A514" s="122" t="str">
        <f t="shared" si="84"/>
        <v>71090202000001</v>
      </c>
      <c r="B514" s="124" t="s">
        <v>439</v>
      </c>
      <c r="C514" s="117" t="s">
        <v>187</v>
      </c>
      <c r="D514" s="118" t="s">
        <v>140</v>
      </c>
      <c r="E514" s="119" t="s">
        <v>140</v>
      </c>
      <c r="F514" s="120" t="s">
        <v>441</v>
      </c>
      <c r="G514" s="129" t="s">
        <v>96</v>
      </c>
      <c r="H514" s="45"/>
      <c r="I514" s="147"/>
      <c r="J514" s="148"/>
      <c r="K514" s="148"/>
      <c r="L514" s="27" t="s">
        <v>898</v>
      </c>
      <c r="M514" s="28"/>
      <c r="N514" s="197">
        <f>O514+P514</f>
        <v>0</v>
      </c>
      <c r="O514" s="197">
        <f>SUM(O515)</f>
        <v>0</v>
      </c>
      <c r="P514" s="197">
        <f>SUM(P515)</f>
        <v>0</v>
      </c>
      <c r="Q514" s="161"/>
      <c r="R514" s="161"/>
      <c r="S514" s="438"/>
      <c r="T514" s="161"/>
      <c r="U514" s="161"/>
      <c r="V514" s="161"/>
    </row>
    <row r="515" spans="1:22" ht="16.2">
      <c r="A515" s="122" t="str">
        <f t="shared" ref="A515" si="95">CONCATENATE(B515,C515,D515,E515,F515,G515)</f>
        <v>71090201014239</v>
      </c>
      <c r="B515" s="124" t="s">
        <v>439</v>
      </c>
      <c r="C515" s="117" t="s">
        <v>187</v>
      </c>
      <c r="D515" s="118" t="s">
        <v>140</v>
      </c>
      <c r="E515" s="119" t="s">
        <v>106</v>
      </c>
      <c r="F515" s="120" t="s">
        <v>106</v>
      </c>
      <c r="G515" s="121">
        <v>4239</v>
      </c>
      <c r="H515" s="17"/>
      <c r="I515" s="25"/>
      <c r="J515" s="26"/>
      <c r="K515" s="26"/>
      <c r="L515" s="29" t="s">
        <v>115</v>
      </c>
      <c r="M515" s="44">
        <v>4213</v>
      </c>
      <c r="N515" s="183">
        <f t="shared" ref="N515" si="96">O515+P515</f>
        <v>0</v>
      </c>
      <c r="O515" s="183"/>
      <c r="P515" s="183"/>
      <c r="Q515" s="161"/>
      <c r="R515" s="161"/>
      <c r="S515" s="438"/>
      <c r="T515" s="161"/>
      <c r="U515" s="161"/>
      <c r="V515" s="161"/>
    </row>
    <row r="516" spans="1:22" ht="16.2">
      <c r="A516" s="122" t="str">
        <f t="shared" si="84"/>
        <v>71090202014239</v>
      </c>
      <c r="B516" s="124" t="s">
        <v>439</v>
      </c>
      <c r="C516" s="117" t="s">
        <v>187</v>
      </c>
      <c r="D516" s="118" t="s">
        <v>140</v>
      </c>
      <c r="E516" s="119" t="s">
        <v>140</v>
      </c>
      <c r="F516" s="120" t="s">
        <v>106</v>
      </c>
      <c r="G516" s="121">
        <v>4239</v>
      </c>
      <c r="H516" s="165">
        <v>2820</v>
      </c>
      <c r="I516" s="166" t="s">
        <v>185</v>
      </c>
      <c r="J516" s="167">
        <v>2</v>
      </c>
      <c r="K516" s="167">
        <v>0</v>
      </c>
      <c r="L516" s="168" t="s">
        <v>289</v>
      </c>
      <c r="M516" s="176"/>
      <c r="N516" s="188">
        <f>+N518+N524+N529+N533+N549+N558</f>
        <v>0</v>
      </c>
      <c r="O516" s="188">
        <f>+O518+O524+O529+O533+O549+O558</f>
        <v>0</v>
      </c>
      <c r="P516" s="188">
        <f>+P518+P524+P529+P533+P549+P558</f>
        <v>0</v>
      </c>
      <c r="Q516" s="161"/>
      <c r="R516" s="161"/>
      <c r="S516" s="438"/>
      <c r="T516" s="161"/>
      <c r="U516" s="161"/>
      <c r="V516" s="161"/>
    </row>
    <row r="517" spans="1:22" ht="16.2">
      <c r="A517" s="122" t="str">
        <f t="shared" si="84"/>
        <v>71090202014511</v>
      </c>
      <c r="B517" s="116" t="s">
        <v>439</v>
      </c>
      <c r="C517" s="117" t="s">
        <v>187</v>
      </c>
      <c r="D517" s="118" t="s">
        <v>140</v>
      </c>
      <c r="E517" s="119" t="s">
        <v>140</v>
      </c>
      <c r="F517" s="120" t="s">
        <v>106</v>
      </c>
      <c r="G517" s="121">
        <v>4511</v>
      </c>
      <c r="H517" s="25"/>
      <c r="I517" s="18"/>
      <c r="J517" s="19"/>
      <c r="K517" s="19"/>
      <c r="L517" s="30" t="s">
        <v>110</v>
      </c>
      <c r="M517" s="31"/>
      <c r="N517" s="190"/>
      <c r="O517" s="190"/>
      <c r="P517" s="190"/>
      <c r="Q517" s="161"/>
      <c r="R517" s="161"/>
      <c r="S517" s="438"/>
      <c r="T517" s="161"/>
      <c r="U517" s="161"/>
      <c r="V517" s="161"/>
    </row>
    <row r="518" spans="1:22" s="115" customFormat="1" ht="16.2">
      <c r="A518" s="122" t="str">
        <f t="shared" si="84"/>
        <v>71090202020000</v>
      </c>
      <c r="B518" s="124" t="s">
        <v>439</v>
      </c>
      <c r="C518" s="117" t="s">
        <v>187</v>
      </c>
      <c r="D518" s="118" t="s">
        <v>140</v>
      </c>
      <c r="E518" s="119" t="s">
        <v>140</v>
      </c>
      <c r="F518" s="120" t="s">
        <v>140</v>
      </c>
      <c r="G518" s="129" t="s">
        <v>440</v>
      </c>
      <c r="H518" s="151">
        <v>2821</v>
      </c>
      <c r="I518" s="152" t="s">
        <v>185</v>
      </c>
      <c r="J518" s="153">
        <v>2</v>
      </c>
      <c r="K518" s="153">
        <v>1</v>
      </c>
      <c r="L518" s="154" t="s">
        <v>290</v>
      </c>
      <c r="M518" s="155"/>
      <c r="N518" s="192">
        <f>+N520+N522</f>
        <v>0</v>
      </c>
      <c r="O518" s="192">
        <f t="shared" ref="O518:P518" si="97">+O520+O522</f>
        <v>0</v>
      </c>
      <c r="P518" s="192">
        <f t="shared" si="97"/>
        <v>0</v>
      </c>
      <c r="Q518" s="161"/>
      <c r="R518" s="161"/>
      <c r="S518" s="438"/>
      <c r="T518" s="161"/>
      <c r="U518" s="161"/>
      <c r="V518" s="161"/>
    </row>
    <row r="519" spans="1:22" ht="16.2">
      <c r="A519" s="122" t="str">
        <f t="shared" si="84"/>
        <v>71090202024239</v>
      </c>
      <c r="B519" s="124" t="s">
        <v>439</v>
      </c>
      <c r="C519" s="117" t="s">
        <v>187</v>
      </c>
      <c r="D519" s="118" t="s">
        <v>140</v>
      </c>
      <c r="E519" s="119" t="s">
        <v>140</v>
      </c>
      <c r="F519" s="120" t="s">
        <v>140</v>
      </c>
      <c r="G519" s="121">
        <v>4239</v>
      </c>
      <c r="H519" s="25"/>
      <c r="I519" s="25"/>
      <c r="J519" s="26"/>
      <c r="K519" s="26"/>
      <c r="L519" s="30" t="s">
        <v>108</v>
      </c>
      <c r="M519" s="31"/>
      <c r="N519" s="190"/>
      <c r="O519" s="190"/>
      <c r="P519" s="190"/>
      <c r="Q519" s="161"/>
      <c r="R519" s="161"/>
      <c r="S519" s="438"/>
      <c r="T519" s="161"/>
      <c r="U519" s="161"/>
      <c r="V519" s="161"/>
    </row>
    <row r="520" spans="1:22" ht="16.2">
      <c r="A520" s="122" t="str">
        <f t="shared" si="84"/>
        <v>71090202024511</v>
      </c>
      <c r="B520" s="116" t="s">
        <v>439</v>
      </c>
      <c r="C520" s="117" t="s">
        <v>187</v>
      </c>
      <c r="D520" s="118" t="s">
        <v>140</v>
      </c>
      <c r="E520" s="119" t="s">
        <v>140</v>
      </c>
      <c r="F520" s="120" t="s">
        <v>140</v>
      </c>
      <c r="G520" s="121">
        <v>4511</v>
      </c>
      <c r="H520" s="45"/>
      <c r="I520" s="147"/>
      <c r="J520" s="148"/>
      <c r="K520" s="148"/>
      <c r="L520" s="27" t="s">
        <v>291</v>
      </c>
      <c r="M520" s="28"/>
      <c r="N520" s="197">
        <f>O520+P520</f>
        <v>0</v>
      </c>
      <c r="O520" s="197">
        <f>SUM(O521)</f>
        <v>0</v>
      </c>
      <c r="P520" s="197">
        <f>SUM(P521)</f>
        <v>0</v>
      </c>
      <c r="Q520" s="161"/>
      <c r="R520" s="161"/>
      <c r="S520" s="438"/>
      <c r="T520" s="161"/>
      <c r="U520" s="161"/>
      <c r="V520" s="161"/>
    </row>
    <row r="521" spans="1:22" s="115" customFormat="1" ht="26.4">
      <c r="A521" s="122" t="str">
        <f t="shared" si="84"/>
        <v>71090202030000</v>
      </c>
      <c r="B521" s="124" t="s">
        <v>439</v>
      </c>
      <c r="C521" s="117" t="s">
        <v>187</v>
      </c>
      <c r="D521" s="118" t="s">
        <v>140</v>
      </c>
      <c r="E521" s="119" t="s">
        <v>140</v>
      </c>
      <c r="F521" s="120" t="s">
        <v>442</v>
      </c>
      <c r="G521" s="129" t="s">
        <v>440</v>
      </c>
      <c r="H521" s="25"/>
      <c r="I521" s="18"/>
      <c r="J521" s="19"/>
      <c r="K521" s="19"/>
      <c r="L521" s="29" t="s">
        <v>217</v>
      </c>
      <c r="M521" s="12">
        <v>4511</v>
      </c>
      <c r="N521" s="183">
        <f t="shared" ref="N521:N523" si="98">O521+P521</f>
        <v>0</v>
      </c>
      <c r="O521" s="398"/>
      <c r="P521" s="398"/>
      <c r="Q521" s="161"/>
      <c r="R521" s="161"/>
      <c r="S521" s="438"/>
      <c r="T521" s="161"/>
      <c r="U521" s="161"/>
      <c r="V521" s="161"/>
    </row>
    <row r="522" spans="1:22" ht="28.5" customHeight="1">
      <c r="A522" s="122" t="str">
        <f t="shared" si="84"/>
        <v>71090202034239</v>
      </c>
      <c r="B522" s="124" t="s">
        <v>439</v>
      </c>
      <c r="C522" s="117" t="s">
        <v>187</v>
      </c>
      <c r="D522" s="118" t="s">
        <v>140</v>
      </c>
      <c r="E522" s="119" t="s">
        <v>140</v>
      </c>
      <c r="F522" s="120" t="s">
        <v>442</v>
      </c>
      <c r="G522" s="121">
        <v>4239</v>
      </c>
      <c r="H522" s="45"/>
      <c r="I522" s="147"/>
      <c r="J522" s="148"/>
      <c r="K522" s="148"/>
      <c r="L522" s="27" t="s">
        <v>767</v>
      </c>
      <c r="M522" s="28"/>
      <c r="N522" s="197">
        <f>O522+P522</f>
        <v>0</v>
      </c>
      <c r="O522" s="197">
        <f>SUM(O523)</f>
        <v>0</v>
      </c>
      <c r="P522" s="197">
        <f>SUM(P523)</f>
        <v>0</v>
      </c>
      <c r="Q522" s="161"/>
      <c r="R522" s="161"/>
      <c r="S522" s="438"/>
      <c r="T522" s="161"/>
      <c r="U522" s="161"/>
      <c r="V522" s="161"/>
    </row>
    <row r="523" spans="1:22" ht="16.2">
      <c r="A523" s="122" t="str">
        <f t="shared" si="84"/>
        <v>71090202034511</v>
      </c>
      <c r="B523" s="116" t="s">
        <v>439</v>
      </c>
      <c r="C523" s="117" t="s">
        <v>187</v>
      </c>
      <c r="D523" s="118" t="s">
        <v>140</v>
      </c>
      <c r="E523" s="119" t="s">
        <v>140</v>
      </c>
      <c r="F523" s="120" t="s">
        <v>442</v>
      </c>
      <c r="G523" s="121">
        <v>4511</v>
      </c>
      <c r="H523" s="25"/>
      <c r="I523" s="18"/>
      <c r="J523" s="19"/>
      <c r="K523" s="19"/>
      <c r="L523" s="29" t="s">
        <v>138</v>
      </c>
      <c r="M523" s="12">
        <v>5132</v>
      </c>
      <c r="N523" s="183">
        <f t="shared" si="98"/>
        <v>0</v>
      </c>
      <c r="O523" s="183"/>
      <c r="P523" s="183"/>
      <c r="Q523" s="161"/>
      <c r="R523" s="161"/>
      <c r="S523" s="438"/>
      <c r="T523" s="161"/>
      <c r="U523" s="161"/>
      <c r="V523" s="161"/>
    </row>
    <row r="524" spans="1:22" ht="16.2">
      <c r="A524" s="122" t="str">
        <f t="shared" si="84"/>
        <v>71090202044511</v>
      </c>
      <c r="B524" s="116" t="s">
        <v>439</v>
      </c>
      <c r="C524" s="117" t="s">
        <v>187</v>
      </c>
      <c r="D524" s="118" t="s">
        <v>140</v>
      </c>
      <c r="E524" s="119" t="s">
        <v>140</v>
      </c>
      <c r="F524" s="120" t="s">
        <v>155</v>
      </c>
      <c r="G524" s="121">
        <v>4511</v>
      </c>
      <c r="H524" s="151">
        <v>2821</v>
      </c>
      <c r="I524" s="152" t="s">
        <v>185</v>
      </c>
      <c r="J524" s="153">
        <v>2</v>
      </c>
      <c r="K524" s="153">
        <v>2</v>
      </c>
      <c r="L524" s="154" t="s">
        <v>293</v>
      </c>
      <c r="M524" s="155"/>
      <c r="N524" s="192">
        <f>+N526</f>
        <v>0</v>
      </c>
      <c r="O524" s="192">
        <f t="shared" ref="O524:P524" si="99">+O526</f>
        <v>0</v>
      </c>
      <c r="P524" s="192">
        <f t="shared" si="99"/>
        <v>0</v>
      </c>
      <c r="Q524" s="161"/>
      <c r="R524" s="161"/>
      <c r="S524" s="438"/>
      <c r="T524" s="161"/>
      <c r="U524" s="161"/>
      <c r="V524" s="161"/>
    </row>
    <row r="525" spans="1:22" s="170" customFormat="1" ht="16.2">
      <c r="A525" s="122" t="str">
        <f t="shared" si="84"/>
        <v>71090500000000</v>
      </c>
      <c r="B525" s="124" t="s">
        <v>439</v>
      </c>
      <c r="C525" s="117" t="s">
        <v>187</v>
      </c>
      <c r="D525" s="118" t="s">
        <v>149</v>
      </c>
      <c r="E525" s="119" t="s">
        <v>441</v>
      </c>
      <c r="F525" s="120" t="s">
        <v>441</v>
      </c>
      <c r="G525" s="129" t="s">
        <v>440</v>
      </c>
      <c r="H525" s="25"/>
      <c r="I525" s="25"/>
      <c r="J525" s="26"/>
      <c r="K525" s="26"/>
      <c r="L525" s="30" t="s">
        <v>108</v>
      </c>
      <c r="M525" s="31"/>
      <c r="N525" s="190"/>
      <c r="O525" s="190"/>
      <c r="P525" s="190"/>
      <c r="Q525" s="161"/>
      <c r="R525" s="161"/>
      <c r="S525" s="438"/>
      <c r="T525" s="161"/>
      <c r="U525" s="161"/>
      <c r="V525" s="161"/>
    </row>
    <row r="526" spans="1:22" ht="16.2">
      <c r="A526" s="122" t="str">
        <f t="shared" ref="A526:A580" si="100">CONCATENATE(B526,C526,D526,E526,F526,G526)</f>
        <v>71090500000001</v>
      </c>
      <c r="B526" s="124" t="s">
        <v>439</v>
      </c>
      <c r="C526" s="117" t="s">
        <v>187</v>
      </c>
      <c r="D526" s="118" t="s">
        <v>149</v>
      </c>
      <c r="E526" s="119" t="s">
        <v>441</v>
      </c>
      <c r="F526" s="120" t="s">
        <v>441</v>
      </c>
      <c r="G526" s="129" t="s">
        <v>96</v>
      </c>
      <c r="H526" s="45"/>
      <c r="I526" s="147"/>
      <c r="J526" s="148"/>
      <c r="K526" s="148"/>
      <c r="L526" s="27" t="s">
        <v>294</v>
      </c>
      <c r="M526" s="28"/>
      <c r="N526" s="197">
        <f>O526+P526</f>
        <v>0</v>
      </c>
      <c r="O526" s="197">
        <f>SUM(O527:O528)</f>
        <v>0</v>
      </c>
      <c r="P526" s="197">
        <f>SUM(P527:P528)</f>
        <v>0</v>
      </c>
      <c r="Q526" s="161"/>
      <c r="R526" s="161"/>
      <c r="S526" s="438"/>
      <c r="T526" s="161"/>
      <c r="U526" s="161"/>
      <c r="V526" s="161"/>
    </row>
    <row r="527" spans="1:22" s="156" customFormat="1" ht="26.4">
      <c r="A527" s="122" t="str">
        <f t="shared" si="100"/>
        <v>71090501000000</v>
      </c>
      <c r="B527" s="124" t="s">
        <v>439</v>
      </c>
      <c r="C527" s="117" t="s">
        <v>187</v>
      </c>
      <c r="D527" s="118" t="s">
        <v>149</v>
      </c>
      <c r="E527" s="119" t="s">
        <v>106</v>
      </c>
      <c r="F527" s="120" t="s">
        <v>441</v>
      </c>
      <c r="G527" s="129" t="s">
        <v>440</v>
      </c>
      <c r="H527" s="25"/>
      <c r="I527" s="25"/>
      <c r="J527" s="26"/>
      <c r="K527" s="26"/>
      <c r="L527" s="29" t="s">
        <v>217</v>
      </c>
      <c r="M527" s="12">
        <v>4511</v>
      </c>
      <c r="N527" s="183">
        <f t="shared" ref="N527:N528" si="101">O527+P527</f>
        <v>0</v>
      </c>
      <c r="O527" s="405"/>
      <c r="P527" s="405">
        <v>0</v>
      </c>
      <c r="Q527" s="161"/>
      <c r="R527" s="161"/>
      <c r="S527" s="438"/>
      <c r="T527" s="161"/>
      <c r="U527" s="161"/>
      <c r="V527" s="161"/>
    </row>
    <row r="528" spans="1:22" ht="26.4">
      <c r="A528" s="122" t="str">
        <f t="shared" si="100"/>
        <v>71090501000001</v>
      </c>
      <c r="B528" s="124" t="s">
        <v>439</v>
      </c>
      <c r="C528" s="117" t="s">
        <v>187</v>
      </c>
      <c r="D528" s="118" t="s">
        <v>149</v>
      </c>
      <c r="E528" s="119" t="s">
        <v>106</v>
      </c>
      <c r="F528" s="120" t="s">
        <v>441</v>
      </c>
      <c r="G528" s="129" t="s">
        <v>96</v>
      </c>
      <c r="H528" s="25"/>
      <c r="I528" s="25"/>
      <c r="J528" s="26"/>
      <c r="K528" s="26"/>
      <c r="L528" s="29" t="s">
        <v>219</v>
      </c>
      <c r="M528" s="12">
        <v>4819</v>
      </c>
      <c r="N528" s="183">
        <f t="shared" si="101"/>
        <v>0</v>
      </c>
      <c r="O528" s="183"/>
      <c r="P528" s="183"/>
      <c r="Q528" s="161"/>
      <c r="R528" s="161"/>
      <c r="S528" s="438"/>
      <c r="T528" s="161"/>
      <c r="U528" s="161"/>
      <c r="V528" s="161"/>
    </row>
    <row r="529" spans="1:22" ht="16.2">
      <c r="B529" s="124"/>
      <c r="H529" s="151">
        <v>2823</v>
      </c>
      <c r="I529" s="152" t="s">
        <v>185</v>
      </c>
      <c r="J529" s="153">
        <v>2</v>
      </c>
      <c r="K529" s="153">
        <v>3</v>
      </c>
      <c r="L529" s="154" t="s">
        <v>296</v>
      </c>
      <c r="M529" s="155"/>
      <c r="N529" s="192">
        <f>+N531</f>
        <v>0</v>
      </c>
      <c r="O529" s="192">
        <f>+O531</f>
        <v>0</v>
      </c>
      <c r="P529" s="192">
        <f>+P531</f>
        <v>0</v>
      </c>
      <c r="Q529" s="161"/>
      <c r="R529" s="161"/>
      <c r="S529" s="438"/>
      <c r="T529" s="161"/>
      <c r="U529" s="161"/>
      <c r="V529" s="161"/>
    </row>
    <row r="530" spans="1:22" ht="16.2">
      <c r="B530" s="124"/>
      <c r="H530" s="25"/>
      <c r="I530" s="25"/>
      <c r="J530" s="26"/>
      <c r="K530" s="26"/>
      <c r="L530" s="30" t="s">
        <v>108</v>
      </c>
      <c r="M530" s="31"/>
      <c r="N530" s="190"/>
      <c r="O530" s="190"/>
      <c r="P530" s="190"/>
      <c r="Q530" s="161"/>
      <c r="R530" s="161"/>
      <c r="S530" s="438"/>
      <c r="T530" s="161"/>
      <c r="U530" s="161"/>
      <c r="V530" s="161"/>
    </row>
    <row r="531" spans="1:22" ht="27.6">
      <c r="B531" s="124"/>
      <c r="H531" s="45"/>
      <c r="I531" s="147"/>
      <c r="J531" s="148"/>
      <c r="K531" s="148"/>
      <c r="L531" s="27" t="s">
        <v>297</v>
      </c>
      <c r="M531" s="28"/>
      <c r="N531" s="197">
        <f>O531+P531</f>
        <v>0</v>
      </c>
      <c r="O531" s="197">
        <f>SUM(O532)</f>
        <v>0</v>
      </c>
      <c r="P531" s="197">
        <f>SUM(P532)</f>
        <v>0</v>
      </c>
      <c r="Q531" s="161"/>
      <c r="R531" s="161"/>
      <c r="S531" s="438"/>
      <c r="T531" s="161"/>
      <c r="U531" s="161"/>
      <c r="V531" s="161"/>
    </row>
    <row r="532" spans="1:22" s="115" customFormat="1" ht="26.4">
      <c r="A532" s="122" t="str">
        <f t="shared" si="100"/>
        <v>71090501030000</v>
      </c>
      <c r="B532" s="124" t="s">
        <v>439</v>
      </c>
      <c r="C532" s="117" t="s">
        <v>187</v>
      </c>
      <c r="D532" s="118" t="s">
        <v>149</v>
      </c>
      <c r="E532" s="119" t="s">
        <v>106</v>
      </c>
      <c r="F532" s="120" t="s">
        <v>442</v>
      </c>
      <c r="G532" s="129" t="s">
        <v>440</v>
      </c>
      <c r="H532" s="17"/>
      <c r="I532" s="25"/>
      <c r="J532" s="26"/>
      <c r="K532" s="26"/>
      <c r="L532" s="29" t="s">
        <v>217</v>
      </c>
      <c r="M532" s="33">
        <v>4511</v>
      </c>
      <c r="N532" s="183">
        <f t="shared" ref="N532" si="102">O532+P532</f>
        <v>0</v>
      </c>
      <c r="O532" s="183"/>
      <c r="P532" s="183"/>
      <c r="Q532" s="161"/>
      <c r="R532" s="161"/>
      <c r="S532" s="438"/>
      <c r="T532" s="161"/>
      <c r="U532" s="161"/>
      <c r="V532" s="161"/>
    </row>
    <row r="533" spans="1:22" ht="16.2">
      <c r="A533" s="122" t="str">
        <f t="shared" si="100"/>
        <v>71090501044239</v>
      </c>
      <c r="B533" s="124" t="s">
        <v>439</v>
      </c>
      <c r="C533" s="117" t="s">
        <v>187</v>
      </c>
      <c r="D533" s="118" t="s">
        <v>149</v>
      </c>
      <c r="E533" s="119" t="s">
        <v>106</v>
      </c>
      <c r="F533" s="120" t="s">
        <v>155</v>
      </c>
      <c r="G533" s="121">
        <v>4239</v>
      </c>
      <c r="H533" s="151">
        <v>2824</v>
      </c>
      <c r="I533" s="152" t="s">
        <v>185</v>
      </c>
      <c r="J533" s="153">
        <v>2</v>
      </c>
      <c r="K533" s="153">
        <v>4</v>
      </c>
      <c r="L533" s="154" t="s">
        <v>299</v>
      </c>
      <c r="M533" s="155"/>
      <c r="N533" s="192">
        <f>+N535+N544+N546</f>
        <v>0</v>
      </c>
      <c r="O533" s="192">
        <f t="shared" ref="O533:P533" si="103">+O535+O544+O546</f>
        <v>0</v>
      </c>
      <c r="P533" s="192">
        <f t="shared" si="103"/>
        <v>0</v>
      </c>
      <c r="Q533" s="161"/>
      <c r="R533" s="161"/>
      <c r="S533" s="438"/>
      <c r="T533" s="161"/>
      <c r="U533" s="161"/>
      <c r="V533" s="161"/>
    </row>
    <row r="534" spans="1:22" s="115" customFormat="1" ht="16.2">
      <c r="A534" s="122" t="str">
        <f t="shared" si="100"/>
        <v>71090501050000</v>
      </c>
      <c r="B534" s="124" t="s">
        <v>439</v>
      </c>
      <c r="C534" s="117" t="s">
        <v>187</v>
      </c>
      <c r="D534" s="118" t="s">
        <v>149</v>
      </c>
      <c r="E534" s="119" t="s">
        <v>106</v>
      </c>
      <c r="F534" s="120" t="s">
        <v>149</v>
      </c>
      <c r="G534" s="129" t="s">
        <v>440</v>
      </c>
      <c r="H534" s="25"/>
      <c r="I534" s="25"/>
      <c r="J534" s="26"/>
      <c r="K534" s="26"/>
      <c r="L534" s="30" t="s">
        <v>108</v>
      </c>
      <c r="M534" s="31"/>
      <c r="N534" s="190"/>
      <c r="O534" s="190"/>
      <c r="P534" s="190"/>
      <c r="Q534" s="161"/>
      <c r="R534" s="161"/>
      <c r="S534" s="438"/>
      <c r="T534" s="161"/>
      <c r="U534" s="161"/>
      <c r="V534" s="161"/>
    </row>
    <row r="535" spans="1:22" ht="16.2">
      <c r="A535" s="122" t="str">
        <f t="shared" si="100"/>
        <v>71090501054819</v>
      </c>
      <c r="B535" s="124" t="s">
        <v>439</v>
      </c>
      <c r="C535" s="117" t="s">
        <v>187</v>
      </c>
      <c r="D535" s="118" t="s">
        <v>149</v>
      </c>
      <c r="E535" s="119" t="s">
        <v>106</v>
      </c>
      <c r="F535" s="120" t="s">
        <v>149</v>
      </c>
      <c r="G535" s="121">
        <v>4819</v>
      </c>
      <c r="H535" s="45"/>
      <c r="I535" s="147"/>
      <c r="J535" s="148"/>
      <c r="K535" s="148"/>
      <c r="L535" s="27" t="s">
        <v>300</v>
      </c>
      <c r="M535" s="28"/>
      <c r="N535" s="197">
        <f>SUM(N536:N543)</f>
        <v>0</v>
      </c>
      <c r="O535" s="197">
        <f t="shared" ref="O535:P535" si="104">SUM(O536:O543)</f>
        <v>0</v>
      </c>
      <c r="P535" s="197">
        <f t="shared" si="104"/>
        <v>0</v>
      </c>
      <c r="Q535" s="161"/>
      <c r="R535" s="161"/>
      <c r="S535" s="438"/>
      <c r="T535" s="161"/>
      <c r="U535" s="161"/>
      <c r="V535" s="161"/>
    </row>
    <row r="536" spans="1:22" s="170" customFormat="1" ht="16.2">
      <c r="A536" s="122"/>
      <c r="B536" s="124"/>
      <c r="C536" s="117"/>
      <c r="D536" s="118"/>
      <c r="E536" s="119"/>
      <c r="F536" s="120"/>
      <c r="G536" s="129"/>
      <c r="H536" s="17"/>
      <c r="I536" s="25"/>
      <c r="J536" s="26"/>
      <c r="K536" s="26"/>
      <c r="L536" s="29" t="s">
        <v>118</v>
      </c>
      <c r="M536" s="12">
        <v>4216</v>
      </c>
      <c r="N536" s="183">
        <f t="shared" ref="N536:N539" si="105">O536+P536</f>
        <v>0</v>
      </c>
      <c r="O536" s="183"/>
      <c r="P536" s="183"/>
      <c r="Q536" s="161"/>
      <c r="R536" s="161"/>
      <c r="S536" s="438"/>
      <c r="T536" s="161"/>
      <c r="U536" s="161"/>
      <c r="V536" s="161"/>
    </row>
    <row r="537" spans="1:22" s="170" customFormat="1" ht="16.2">
      <c r="A537" s="122" t="str">
        <f t="shared" si="100"/>
        <v>71090600000000</v>
      </c>
      <c r="B537" s="124" t="s">
        <v>439</v>
      </c>
      <c r="C537" s="117" t="s">
        <v>187</v>
      </c>
      <c r="D537" s="118" t="s">
        <v>157</v>
      </c>
      <c r="E537" s="119" t="s">
        <v>441</v>
      </c>
      <c r="F537" s="120" t="s">
        <v>441</v>
      </c>
      <c r="G537" s="129" t="s">
        <v>440</v>
      </c>
      <c r="H537" s="17"/>
      <c r="I537" s="25"/>
      <c r="J537" s="26"/>
      <c r="K537" s="26"/>
      <c r="L537" s="29" t="s">
        <v>782</v>
      </c>
      <c r="M537" s="12">
        <v>4234</v>
      </c>
      <c r="N537" s="183">
        <f t="shared" si="105"/>
        <v>0</v>
      </c>
      <c r="O537" s="183"/>
      <c r="P537" s="183"/>
      <c r="Q537" s="161"/>
      <c r="R537" s="161"/>
      <c r="S537" s="438"/>
      <c r="T537" s="161"/>
      <c r="U537" s="161"/>
      <c r="V537" s="161"/>
    </row>
    <row r="538" spans="1:22" ht="16.2">
      <c r="A538" s="122" t="str">
        <f t="shared" si="100"/>
        <v>71090600000001</v>
      </c>
      <c r="B538" s="124" t="s">
        <v>439</v>
      </c>
      <c r="C538" s="117" t="s">
        <v>187</v>
      </c>
      <c r="D538" s="118" t="s">
        <v>157</v>
      </c>
      <c r="E538" s="119" t="s">
        <v>441</v>
      </c>
      <c r="F538" s="120" t="s">
        <v>441</v>
      </c>
      <c r="G538" s="129" t="s">
        <v>96</v>
      </c>
      <c r="H538" s="17"/>
      <c r="I538" s="25"/>
      <c r="J538" s="26"/>
      <c r="K538" s="26"/>
      <c r="L538" s="29" t="s">
        <v>125</v>
      </c>
      <c r="M538" s="31">
        <v>4239</v>
      </c>
      <c r="N538" s="183">
        <f t="shared" si="105"/>
        <v>0</v>
      </c>
      <c r="O538" s="183"/>
      <c r="P538" s="183"/>
      <c r="Q538" s="161"/>
      <c r="R538" s="161"/>
      <c r="S538" s="438"/>
      <c r="T538" s="161"/>
      <c r="U538" s="161"/>
      <c r="V538" s="161"/>
    </row>
    <row r="539" spans="1:22" s="156" customFormat="1" ht="16.2">
      <c r="A539" s="122" t="str">
        <f t="shared" si="100"/>
        <v>71090601000000</v>
      </c>
      <c r="B539" s="124" t="s">
        <v>439</v>
      </c>
      <c r="C539" s="117" t="s">
        <v>187</v>
      </c>
      <c r="D539" s="118" t="s">
        <v>157</v>
      </c>
      <c r="E539" s="119" t="s">
        <v>106</v>
      </c>
      <c r="F539" s="120" t="s">
        <v>441</v>
      </c>
      <c r="G539" s="129" t="s">
        <v>440</v>
      </c>
      <c r="H539" s="17"/>
      <c r="I539" s="25"/>
      <c r="J539" s="26"/>
      <c r="K539" s="26"/>
      <c r="L539" s="32" t="s">
        <v>130</v>
      </c>
      <c r="M539" s="48">
        <v>4267</v>
      </c>
      <c r="N539" s="183">
        <f t="shared" si="105"/>
        <v>0</v>
      </c>
      <c r="O539" s="183"/>
      <c r="P539" s="183"/>
      <c r="Q539" s="161"/>
      <c r="R539" s="161"/>
      <c r="S539" s="438"/>
      <c r="T539" s="161"/>
      <c r="U539" s="161"/>
      <c r="V539" s="161"/>
    </row>
    <row r="540" spans="1:22" ht="16.2">
      <c r="A540" s="122" t="str">
        <f t="shared" si="100"/>
        <v>71090601000001</v>
      </c>
      <c r="B540" s="124" t="s">
        <v>439</v>
      </c>
      <c r="C540" s="117" t="s">
        <v>187</v>
      </c>
      <c r="D540" s="118" t="s">
        <v>157</v>
      </c>
      <c r="E540" s="119" t="s">
        <v>106</v>
      </c>
      <c r="F540" s="120" t="s">
        <v>441</v>
      </c>
      <c r="G540" s="129" t="s">
        <v>96</v>
      </c>
      <c r="H540" s="177"/>
      <c r="I540" s="194"/>
      <c r="J540" s="201"/>
      <c r="K540" s="202"/>
      <c r="L540" s="203" t="s">
        <v>240</v>
      </c>
      <c r="M540" s="13">
        <v>4269</v>
      </c>
      <c r="N540" s="183">
        <f t="shared" ref="N540:N545" si="106">O540+P540</f>
        <v>0</v>
      </c>
      <c r="O540" s="183"/>
      <c r="P540" s="183"/>
      <c r="Q540" s="161"/>
      <c r="R540" s="161"/>
      <c r="S540" s="438"/>
      <c r="T540" s="161"/>
      <c r="U540" s="161"/>
      <c r="V540" s="161"/>
    </row>
    <row r="541" spans="1:22" s="115" customFormat="1" ht="16.2">
      <c r="A541" s="122" t="str">
        <f t="shared" si="100"/>
        <v>71090601010000</v>
      </c>
      <c r="B541" s="124" t="s">
        <v>439</v>
      </c>
      <c r="C541" s="117" t="s">
        <v>187</v>
      </c>
      <c r="D541" s="118" t="s">
        <v>157</v>
      </c>
      <c r="E541" s="119" t="s">
        <v>106</v>
      </c>
      <c r="F541" s="120" t="s">
        <v>106</v>
      </c>
      <c r="G541" s="129" t="s">
        <v>440</v>
      </c>
      <c r="H541" s="25"/>
      <c r="I541" s="25"/>
      <c r="J541" s="26"/>
      <c r="K541" s="26"/>
      <c r="L541" s="36" t="s">
        <v>167</v>
      </c>
      <c r="M541" s="13">
        <v>4639</v>
      </c>
      <c r="N541" s="183">
        <f t="shared" si="106"/>
        <v>0</v>
      </c>
      <c r="O541" s="183"/>
      <c r="P541" s="183"/>
      <c r="Q541" s="161"/>
      <c r="R541" s="161"/>
      <c r="S541" s="438"/>
      <c r="T541" s="161"/>
      <c r="U541" s="161"/>
      <c r="V541" s="161"/>
    </row>
    <row r="542" spans="1:22" ht="26.4">
      <c r="A542" s="122" t="str">
        <f t="shared" ref="A542" si="107">CONCATENATE(B542,C542,D542,E542,F542,G542)</f>
        <v>71090501000001</v>
      </c>
      <c r="B542" s="124" t="s">
        <v>439</v>
      </c>
      <c r="C542" s="117" t="s">
        <v>187</v>
      </c>
      <c r="D542" s="118" t="s">
        <v>149</v>
      </c>
      <c r="E542" s="119" t="s">
        <v>106</v>
      </c>
      <c r="F542" s="120" t="s">
        <v>441</v>
      </c>
      <c r="G542" s="129" t="s">
        <v>96</v>
      </c>
      <c r="H542" s="25"/>
      <c r="I542" s="25"/>
      <c r="J542" s="26"/>
      <c r="K542" s="26"/>
      <c r="L542" s="29" t="s">
        <v>219</v>
      </c>
      <c r="M542" s="12">
        <v>4819</v>
      </c>
      <c r="N542" s="183">
        <f t="shared" si="106"/>
        <v>0</v>
      </c>
      <c r="O542" s="183"/>
      <c r="P542" s="183"/>
      <c r="Q542" s="161"/>
      <c r="R542" s="161"/>
      <c r="S542" s="438"/>
      <c r="T542" s="161"/>
      <c r="U542" s="161"/>
      <c r="V542" s="161"/>
    </row>
    <row r="543" spans="1:22" ht="16.2">
      <c r="A543" s="122" t="str">
        <f t="shared" si="100"/>
        <v>71090601014251</v>
      </c>
      <c r="B543" s="124" t="s">
        <v>439</v>
      </c>
      <c r="C543" s="117" t="s">
        <v>187</v>
      </c>
      <c r="D543" s="118" t="s">
        <v>157</v>
      </c>
      <c r="E543" s="119" t="s">
        <v>106</v>
      </c>
      <c r="F543" s="120" t="s">
        <v>106</v>
      </c>
      <c r="G543" s="121">
        <v>4251</v>
      </c>
      <c r="H543" s="37"/>
      <c r="I543" s="194"/>
      <c r="J543" s="195"/>
      <c r="K543" s="196"/>
      <c r="L543" s="29" t="s">
        <v>137</v>
      </c>
      <c r="M543" s="12">
        <v>5129</v>
      </c>
      <c r="N543" s="183">
        <f t="shared" si="106"/>
        <v>0</v>
      </c>
      <c r="O543" s="183"/>
      <c r="P543" s="183"/>
      <c r="Q543" s="161"/>
      <c r="R543" s="161"/>
      <c r="S543" s="438"/>
      <c r="T543" s="161"/>
      <c r="U543" s="161"/>
      <c r="V543" s="161"/>
    </row>
    <row r="544" spans="1:22" ht="18" customHeight="1">
      <c r="A544" s="122" t="str">
        <f t="shared" si="100"/>
        <v>71090601015113</v>
      </c>
      <c r="B544" s="124" t="s">
        <v>439</v>
      </c>
      <c r="C544" s="117" t="s">
        <v>187</v>
      </c>
      <c r="D544" s="118" t="s">
        <v>157</v>
      </c>
      <c r="E544" s="119" t="s">
        <v>106</v>
      </c>
      <c r="F544" s="120" t="s">
        <v>106</v>
      </c>
      <c r="G544" s="121">
        <v>5113</v>
      </c>
      <c r="H544" s="45"/>
      <c r="I544" s="147"/>
      <c r="J544" s="148"/>
      <c r="K544" s="148"/>
      <c r="L544" s="27" t="s">
        <v>301</v>
      </c>
      <c r="M544" s="28"/>
      <c r="N544" s="197">
        <f>O544+P544</f>
        <v>0</v>
      </c>
      <c r="O544" s="197">
        <f>SUM(O545)</f>
        <v>0</v>
      </c>
      <c r="P544" s="197">
        <f>SUM(P545)</f>
        <v>0</v>
      </c>
      <c r="Q544" s="161"/>
      <c r="R544" s="161"/>
      <c r="S544" s="438"/>
      <c r="T544" s="161"/>
      <c r="U544" s="161"/>
      <c r="V544" s="161"/>
    </row>
    <row r="545" spans="1:22" s="115" customFormat="1" ht="26.4">
      <c r="A545" s="122" t="str">
        <f t="shared" si="100"/>
        <v>71090601020000</v>
      </c>
      <c r="B545" s="124" t="s">
        <v>439</v>
      </c>
      <c r="C545" s="117" t="s">
        <v>187</v>
      </c>
      <c r="D545" s="118" t="s">
        <v>157</v>
      </c>
      <c r="E545" s="119" t="s">
        <v>106</v>
      </c>
      <c r="F545" s="120" t="s">
        <v>140</v>
      </c>
      <c r="G545" s="129" t="s">
        <v>440</v>
      </c>
      <c r="H545" s="25"/>
      <c r="I545" s="25"/>
      <c r="J545" s="26"/>
      <c r="K545" s="26"/>
      <c r="L545" s="29" t="s">
        <v>217</v>
      </c>
      <c r="M545" s="12">
        <v>4511</v>
      </c>
      <c r="N545" s="183">
        <f t="shared" si="106"/>
        <v>0</v>
      </c>
      <c r="O545" s="183"/>
      <c r="P545" s="183"/>
      <c r="Q545" s="161"/>
      <c r="R545" s="161"/>
      <c r="S545" s="438"/>
      <c r="T545" s="161"/>
      <c r="U545" s="161"/>
      <c r="V545" s="161"/>
    </row>
    <row r="546" spans="1:22" ht="18" customHeight="1">
      <c r="A546" s="122" t="str">
        <f t="shared" si="100"/>
        <v>71090601015113</v>
      </c>
      <c r="B546" s="124" t="s">
        <v>439</v>
      </c>
      <c r="C546" s="117" t="s">
        <v>187</v>
      </c>
      <c r="D546" s="118" t="s">
        <v>157</v>
      </c>
      <c r="E546" s="119" t="s">
        <v>106</v>
      </c>
      <c r="F546" s="120" t="s">
        <v>106</v>
      </c>
      <c r="G546" s="121">
        <v>5113</v>
      </c>
      <c r="H546" s="45"/>
      <c r="I546" s="147"/>
      <c r="J546" s="148"/>
      <c r="K546" s="148"/>
      <c r="L546" s="27" t="s">
        <v>832</v>
      </c>
      <c r="M546" s="28"/>
      <c r="N546" s="197">
        <f>O546+P546</f>
        <v>0</v>
      </c>
      <c r="O546" s="197">
        <f>SUM(O547:O548)</f>
        <v>0</v>
      </c>
      <c r="P546" s="197">
        <f>SUM(P547:P548)</f>
        <v>0</v>
      </c>
      <c r="Q546" s="161"/>
      <c r="R546" s="161"/>
      <c r="S546" s="438"/>
      <c r="T546" s="161"/>
      <c r="U546" s="161"/>
      <c r="V546" s="161"/>
    </row>
    <row r="547" spans="1:22" ht="16.2">
      <c r="A547" s="122" t="str">
        <f t="shared" si="100"/>
        <v>71090201024511</v>
      </c>
      <c r="B547" s="116" t="s">
        <v>439</v>
      </c>
      <c r="C547" s="117" t="s">
        <v>187</v>
      </c>
      <c r="D547" s="118" t="s">
        <v>140</v>
      </c>
      <c r="E547" s="119" t="s">
        <v>106</v>
      </c>
      <c r="F547" s="120" t="s">
        <v>140</v>
      </c>
      <c r="G547" s="121">
        <v>4511</v>
      </c>
      <c r="H547" s="25"/>
      <c r="I547" s="18"/>
      <c r="J547" s="19"/>
      <c r="K547" s="19"/>
      <c r="L547" s="30" t="s">
        <v>173</v>
      </c>
      <c r="M547" s="31">
        <v>5112</v>
      </c>
      <c r="N547" s="183">
        <f t="shared" ref="N547:N548" si="108">O547+P547</f>
        <v>0</v>
      </c>
      <c r="O547" s="183">
        <v>0</v>
      </c>
      <c r="P547" s="183"/>
      <c r="Q547" s="161"/>
      <c r="R547" s="161"/>
      <c r="S547" s="438"/>
      <c r="T547" s="161"/>
      <c r="U547" s="161"/>
      <c r="V547" s="161"/>
    </row>
    <row r="548" spans="1:22" ht="16.8">
      <c r="A548" s="122" t="str">
        <f t="shared" ref="A548" si="109">CONCATENATE(B548,C548,D548,E548,F548,G548)</f>
        <v>71100700000001</v>
      </c>
      <c r="B548" s="124" t="s">
        <v>439</v>
      </c>
      <c r="C548" s="117" t="s">
        <v>189</v>
      </c>
      <c r="D548" s="118" t="s">
        <v>183</v>
      </c>
      <c r="E548" s="119" t="s">
        <v>441</v>
      </c>
      <c r="F548" s="120" t="s">
        <v>441</v>
      </c>
      <c r="G548" s="129" t="s">
        <v>96</v>
      </c>
      <c r="H548" s="25"/>
      <c r="I548" s="25"/>
      <c r="J548" s="26"/>
      <c r="K548" s="26"/>
      <c r="L548" s="32" t="s">
        <v>143</v>
      </c>
      <c r="M548" s="48">
        <v>5113</v>
      </c>
      <c r="N548" s="183">
        <f t="shared" si="108"/>
        <v>0</v>
      </c>
      <c r="O548" s="398"/>
      <c r="P548" s="398"/>
      <c r="Q548" s="161"/>
      <c r="R548" s="161"/>
      <c r="S548" s="438"/>
      <c r="T548" s="161"/>
      <c r="U548" s="161"/>
      <c r="V548" s="161"/>
    </row>
    <row r="549" spans="1:22" ht="16.2">
      <c r="A549" s="122" t="str">
        <f t="shared" si="100"/>
        <v>71090601045113</v>
      </c>
      <c r="B549" s="124" t="s">
        <v>439</v>
      </c>
      <c r="C549" s="117" t="s">
        <v>187</v>
      </c>
      <c r="D549" s="118" t="s">
        <v>157</v>
      </c>
      <c r="E549" s="119" t="s">
        <v>106</v>
      </c>
      <c r="F549" s="120" t="s">
        <v>155</v>
      </c>
      <c r="G549" s="121">
        <v>5113</v>
      </c>
      <c r="H549" s="151">
        <v>2825</v>
      </c>
      <c r="I549" s="152" t="s">
        <v>185</v>
      </c>
      <c r="J549" s="153">
        <v>2</v>
      </c>
      <c r="K549" s="153">
        <v>5</v>
      </c>
      <c r="L549" s="154" t="s">
        <v>303</v>
      </c>
      <c r="M549" s="155"/>
      <c r="N549" s="192">
        <f>+N551+N553+N555</f>
        <v>0</v>
      </c>
      <c r="O549" s="192">
        <f>+O551+O553+O555</f>
        <v>0</v>
      </c>
      <c r="P549" s="192">
        <f>+P551+P553+P555</f>
        <v>0</v>
      </c>
      <c r="Q549" s="161"/>
      <c r="R549" s="161"/>
      <c r="S549" s="438"/>
      <c r="T549" s="161"/>
      <c r="U549" s="161"/>
      <c r="V549" s="161"/>
    </row>
    <row r="550" spans="1:22" s="115" customFormat="1" ht="16.2">
      <c r="A550" s="122" t="str">
        <f t="shared" si="100"/>
        <v>71090601050000</v>
      </c>
      <c r="B550" s="124" t="s">
        <v>439</v>
      </c>
      <c r="C550" s="117" t="s">
        <v>187</v>
      </c>
      <c r="D550" s="118" t="s">
        <v>157</v>
      </c>
      <c r="E550" s="119" t="s">
        <v>106</v>
      </c>
      <c r="F550" s="120" t="s">
        <v>149</v>
      </c>
      <c r="G550" s="129" t="s">
        <v>440</v>
      </c>
      <c r="H550" s="25"/>
      <c r="I550" s="25"/>
      <c r="J550" s="26"/>
      <c r="K550" s="26"/>
      <c r="L550" s="30" t="s">
        <v>108</v>
      </c>
      <c r="M550" s="48"/>
      <c r="N550" s="190"/>
      <c r="O550" s="190"/>
      <c r="P550" s="190"/>
      <c r="Q550" s="161"/>
      <c r="R550" s="161"/>
      <c r="S550" s="438"/>
      <c r="T550" s="161"/>
      <c r="U550" s="161"/>
      <c r="V550" s="161"/>
    </row>
    <row r="551" spans="1:22" ht="16.2">
      <c r="A551" s="122" t="str">
        <f t="shared" si="100"/>
        <v>71090601054239</v>
      </c>
      <c r="B551" s="124" t="s">
        <v>439</v>
      </c>
      <c r="C551" s="117" t="s">
        <v>187</v>
      </c>
      <c r="D551" s="118" t="s">
        <v>157</v>
      </c>
      <c r="E551" s="119" t="s">
        <v>106</v>
      </c>
      <c r="F551" s="120" t="s">
        <v>149</v>
      </c>
      <c r="G551" s="129">
        <v>4239</v>
      </c>
      <c r="H551" s="45"/>
      <c r="I551" s="147"/>
      <c r="J551" s="148"/>
      <c r="K551" s="148"/>
      <c r="L551" s="27" t="s">
        <v>304</v>
      </c>
      <c r="M551" s="28"/>
      <c r="N551" s="197">
        <f>O551+P551</f>
        <v>0</v>
      </c>
      <c r="O551" s="197">
        <f>SUM(O552)</f>
        <v>0</v>
      </c>
      <c r="P551" s="197">
        <f>SUM(P552)</f>
        <v>0</v>
      </c>
      <c r="Q551" s="161"/>
      <c r="R551" s="161"/>
      <c r="S551" s="438"/>
      <c r="T551" s="161"/>
      <c r="U551" s="161"/>
      <c r="V551" s="161"/>
    </row>
    <row r="552" spans="1:22" ht="26.4">
      <c r="A552" s="122" t="str">
        <f t="shared" si="100"/>
        <v>71090601054637</v>
      </c>
      <c r="B552" s="116" t="s">
        <v>439</v>
      </c>
      <c r="C552" s="117" t="s">
        <v>187</v>
      </c>
      <c r="D552" s="118" t="s">
        <v>157</v>
      </c>
      <c r="E552" s="119" t="s">
        <v>106</v>
      </c>
      <c r="F552" s="120" t="s">
        <v>149</v>
      </c>
      <c r="G552" s="121">
        <v>4637</v>
      </c>
      <c r="H552" s="25"/>
      <c r="I552" s="25"/>
      <c r="J552" s="26"/>
      <c r="K552" s="26"/>
      <c r="L552" s="29" t="s">
        <v>217</v>
      </c>
      <c r="M552" s="12">
        <v>4511</v>
      </c>
      <c r="N552" s="183">
        <f t="shared" ref="N552:N557" si="110">O552+P552</f>
        <v>0</v>
      </c>
      <c r="O552" s="183"/>
      <c r="P552" s="183"/>
      <c r="Q552" s="161"/>
      <c r="R552" s="161"/>
      <c r="S552" s="438"/>
      <c r="T552" s="161"/>
      <c r="U552" s="161"/>
      <c r="V552" s="161"/>
    </row>
    <row r="553" spans="1:22" s="182" customFormat="1" ht="16.2">
      <c r="A553" s="122" t="str">
        <f t="shared" si="100"/>
        <v>71100000000000</v>
      </c>
      <c r="B553" s="124" t="s">
        <v>439</v>
      </c>
      <c r="C553" s="117" t="s">
        <v>189</v>
      </c>
      <c r="D553" s="118" t="s">
        <v>441</v>
      </c>
      <c r="E553" s="119" t="s">
        <v>441</v>
      </c>
      <c r="F553" s="120" t="s">
        <v>441</v>
      </c>
      <c r="G553" s="129" t="s">
        <v>440</v>
      </c>
      <c r="H553" s="45"/>
      <c r="I553" s="147"/>
      <c r="J553" s="148"/>
      <c r="K553" s="148"/>
      <c r="L553" s="27" t="s">
        <v>305</v>
      </c>
      <c r="M553" s="28"/>
      <c r="N553" s="197">
        <f>O553+P553</f>
        <v>0</v>
      </c>
      <c r="O553" s="197">
        <f>SUM(O554)</f>
        <v>0</v>
      </c>
      <c r="P553" s="197">
        <f>SUM(P554)</f>
        <v>0</v>
      </c>
      <c r="Q553" s="161"/>
      <c r="R553" s="161"/>
      <c r="S553" s="438"/>
      <c r="T553" s="161"/>
      <c r="U553" s="161"/>
      <c r="V553" s="161"/>
    </row>
    <row r="554" spans="1:22" ht="26.4">
      <c r="A554" s="122" t="str">
        <f t="shared" si="100"/>
        <v>71100000000001</v>
      </c>
      <c r="B554" s="124" t="s">
        <v>439</v>
      </c>
      <c r="C554" s="117" t="s">
        <v>189</v>
      </c>
      <c r="D554" s="118" t="s">
        <v>441</v>
      </c>
      <c r="E554" s="119" t="s">
        <v>441</v>
      </c>
      <c r="F554" s="120" t="s">
        <v>441</v>
      </c>
      <c r="G554" s="129" t="s">
        <v>96</v>
      </c>
      <c r="H554" s="25"/>
      <c r="I554" s="25"/>
      <c r="J554" s="26"/>
      <c r="K554" s="26"/>
      <c r="L554" s="29" t="s">
        <v>217</v>
      </c>
      <c r="M554" s="12">
        <v>4511</v>
      </c>
      <c r="N554" s="183">
        <f t="shared" si="110"/>
        <v>0</v>
      </c>
      <c r="O554" s="183"/>
      <c r="P554" s="183"/>
      <c r="Q554" s="161"/>
      <c r="R554" s="161"/>
      <c r="S554" s="438"/>
      <c r="T554" s="161"/>
      <c r="U554" s="161"/>
      <c r="V554" s="161"/>
    </row>
    <row r="555" spans="1:22" s="170" customFormat="1" ht="16.2">
      <c r="A555" s="122" t="str">
        <f t="shared" si="100"/>
        <v>71100700000000</v>
      </c>
      <c r="B555" s="124" t="s">
        <v>439</v>
      </c>
      <c r="C555" s="117" t="s">
        <v>189</v>
      </c>
      <c r="D555" s="118" t="s">
        <v>183</v>
      </c>
      <c r="E555" s="119" t="s">
        <v>441</v>
      </c>
      <c r="F555" s="120" t="s">
        <v>441</v>
      </c>
      <c r="G555" s="129" t="s">
        <v>440</v>
      </c>
      <c r="H555" s="45"/>
      <c r="I555" s="147"/>
      <c r="J555" s="148"/>
      <c r="K555" s="148"/>
      <c r="L555" s="27" t="s">
        <v>641</v>
      </c>
      <c r="M555" s="28"/>
      <c r="N555" s="197">
        <f>O555+P555</f>
        <v>0</v>
      </c>
      <c r="O555" s="197">
        <f>SUM(O556:O557)</f>
        <v>0</v>
      </c>
      <c r="P555" s="197">
        <f>SUM(P556:P557)</f>
        <v>0</v>
      </c>
      <c r="Q555" s="161"/>
      <c r="R555" s="161"/>
      <c r="S555" s="438"/>
      <c r="T555" s="161"/>
      <c r="U555" s="161"/>
      <c r="V555" s="161"/>
    </row>
    <row r="556" spans="1:22" ht="16.8">
      <c r="A556" s="122" t="str">
        <f t="shared" si="100"/>
        <v>71100700000001</v>
      </c>
      <c r="B556" s="124" t="s">
        <v>439</v>
      </c>
      <c r="C556" s="117" t="s">
        <v>189</v>
      </c>
      <c r="D556" s="118" t="s">
        <v>183</v>
      </c>
      <c r="E556" s="119" t="s">
        <v>441</v>
      </c>
      <c r="F556" s="120" t="s">
        <v>441</v>
      </c>
      <c r="G556" s="129" t="s">
        <v>96</v>
      </c>
      <c r="H556" s="25"/>
      <c r="I556" s="25"/>
      <c r="J556" s="26"/>
      <c r="K556" s="26"/>
      <c r="L556" s="32" t="s">
        <v>143</v>
      </c>
      <c r="M556" s="48">
        <v>5113</v>
      </c>
      <c r="N556" s="183">
        <f t="shared" si="110"/>
        <v>0</v>
      </c>
      <c r="O556" s="398"/>
      <c r="P556" s="398"/>
      <c r="Q556" s="161"/>
      <c r="R556" s="161"/>
      <c r="S556" s="438"/>
      <c r="T556" s="161"/>
      <c r="U556" s="161"/>
      <c r="V556" s="161"/>
    </row>
    <row r="557" spans="1:22" s="156" customFormat="1" ht="16.8">
      <c r="A557" s="122" t="str">
        <f t="shared" si="100"/>
        <v>71100701000000</v>
      </c>
      <c r="B557" s="124" t="s">
        <v>439</v>
      </c>
      <c r="C557" s="117" t="s">
        <v>189</v>
      </c>
      <c r="D557" s="118" t="s">
        <v>183</v>
      </c>
      <c r="E557" s="119" t="s">
        <v>106</v>
      </c>
      <c r="F557" s="120" t="s">
        <v>441</v>
      </c>
      <c r="G557" s="129" t="s">
        <v>440</v>
      </c>
      <c r="H557" s="25"/>
      <c r="I557" s="25"/>
      <c r="J557" s="26"/>
      <c r="K557" s="26"/>
      <c r="L557" s="29" t="s">
        <v>137</v>
      </c>
      <c r="M557" s="12">
        <v>5129</v>
      </c>
      <c r="N557" s="183">
        <f t="shared" si="110"/>
        <v>0</v>
      </c>
      <c r="O557" s="398"/>
      <c r="P557" s="398"/>
      <c r="Q557" s="161"/>
      <c r="R557" s="161"/>
      <c r="S557" s="438"/>
      <c r="T557" s="161"/>
      <c r="U557" s="161"/>
      <c r="V557" s="161"/>
    </row>
    <row r="558" spans="1:22" ht="26.4">
      <c r="A558" s="122" t="str">
        <f t="shared" si="100"/>
        <v>71100701000001</v>
      </c>
      <c r="B558" s="124" t="s">
        <v>439</v>
      </c>
      <c r="C558" s="117" t="s">
        <v>189</v>
      </c>
      <c r="D558" s="118" t="s">
        <v>183</v>
      </c>
      <c r="E558" s="119" t="s">
        <v>106</v>
      </c>
      <c r="F558" s="120" t="s">
        <v>441</v>
      </c>
      <c r="G558" s="129" t="s">
        <v>96</v>
      </c>
      <c r="H558" s="151">
        <v>2827</v>
      </c>
      <c r="I558" s="152" t="s">
        <v>185</v>
      </c>
      <c r="J558" s="153">
        <v>2</v>
      </c>
      <c r="K558" s="153">
        <v>7</v>
      </c>
      <c r="L558" s="154" t="s">
        <v>306</v>
      </c>
      <c r="M558" s="155"/>
      <c r="N558" s="192">
        <f>+N560</f>
        <v>0</v>
      </c>
      <c r="O558" s="192">
        <f t="shared" ref="O558:P558" si="111">+O560</f>
        <v>0</v>
      </c>
      <c r="P558" s="192">
        <f t="shared" si="111"/>
        <v>0</v>
      </c>
      <c r="Q558" s="161"/>
      <c r="R558" s="161"/>
      <c r="S558" s="438"/>
      <c r="T558" s="161"/>
      <c r="U558" s="161"/>
      <c r="V558" s="161"/>
    </row>
    <row r="559" spans="1:22" s="115" customFormat="1" ht="16.2">
      <c r="A559" s="122" t="str">
        <f t="shared" si="100"/>
        <v>71100701010000</v>
      </c>
      <c r="B559" s="124" t="s">
        <v>439</v>
      </c>
      <c r="C559" s="117" t="s">
        <v>189</v>
      </c>
      <c r="D559" s="118" t="s">
        <v>183</v>
      </c>
      <c r="E559" s="119" t="s">
        <v>106</v>
      </c>
      <c r="F559" s="120" t="s">
        <v>106</v>
      </c>
      <c r="G559" s="129" t="s">
        <v>440</v>
      </c>
      <c r="H559" s="25"/>
      <c r="I559" s="25"/>
      <c r="J559" s="26"/>
      <c r="K559" s="26"/>
      <c r="L559" s="30" t="s">
        <v>108</v>
      </c>
      <c r="M559" s="31"/>
      <c r="N559" s="190"/>
      <c r="O559" s="190"/>
      <c r="P559" s="190"/>
      <c r="Q559" s="161"/>
      <c r="R559" s="161"/>
      <c r="S559" s="438"/>
      <c r="T559" s="161"/>
      <c r="U559" s="161"/>
      <c r="V559" s="161"/>
    </row>
    <row r="560" spans="1:22" ht="16.2">
      <c r="A560" s="122" t="str">
        <f t="shared" si="100"/>
        <v>71100701014216</v>
      </c>
      <c r="B560" s="124" t="s">
        <v>439</v>
      </c>
      <c r="C560" s="117" t="s">
        <v>189</v>
      </c>
      <c r="D560" s="118" t="s">
        <v>183</v>
      </c>
      <c r="E560" s="119" t="s">
        <v>106</v>
      </c>
      <c r="F560" s="120" t="s">
        <v>106</v>
      </c>
      <c r="G560" s="121">
        <v>4216</v>
      </c>
      <c r="H560" s="45"/>
      <c r="I560" s="147"/>
      <c r="J560" s="148"/>
      <c r="K560" s="148"/>
      <c r="L560" s="27" t="s">
        <v>307</v>
      </c>
      <c r="M560" s="28"/>
      <c r="N560" s="197">
        <f>O560+P560</f>
        <v>0</v>
      </c>
      <c r="O560" s="197">
        <f>SUM(O561:O564)</f>
        <v>0</v>
      </c>
      <c r="P560" s="197">
        <f>SUM(P561:P564)</f>
        <v>0</v>
      </c>
      <c r="Q560" s="161"/>
      <c r="R560" s="161"/>
      <c r="S560" s="438"/>
      <c r="T560" s="161"/>
      <c r="U560" s="161"/>
      <c r="V560" s="161"/>
    </row>
    <row r="561" spans="1:22" ht="16.2">
      <c r="A561" s="122" t="str">
        <f t="shared" si="100"/>
        <v>71100701014239</v>
      </c>
      <c r="B561" s="124" t="s">
        <v>439</v>
      </c>
      <c r="C561" s="117" t="s">
        <v>189</v>
      </c>
      <c r="D561" s="118" t="s">
        <v>183</v>
      </c>
      <c r="E561" s="119" t="s">
        <v>106</v>
      </c>
      <c r="F561" s="120" t="s">
        <v>106</v>
      </c>
      <c r="G561" s="121">
        <v>4239</v>
      </c>
      <c r="H561" s="17"/>
      <c r="I561" s="25"/>
      <c r="J561" s="26"/>
      <c r="K561" s="26"/>
      <c r="L561" s="29" t="s">
        <v>125</v>
      </c>
      <c r="M561" s="31">
        <v>4239</v>
      </c>
      <c r="N561" s="183">
        <f t="shared" ref="N561:N564" si="112">O561+P561</f>
        <v>0</v>
      </c>
      <c r="O561" s="183"/>
      <c r="P561" s="183"/>
      <c r="Q561" s="161"/>
      <c r="R561" s="161"/>
      <c r="S561" s="438"/>
      <c r="T561" s="161"/>
      <c r="U561" s="161"/>
      <c r="V561" s="161"/>
    </row>
    <row r="562" spans="1:22" ht="26.4">
      <c r="A562" s="122" t="str">
        <f t="shared" si="100"/>
        <v>71100701014639</v>
      </c>
      <c r="B562" s="124" t="s">
        <v>439</v>
      </c>
      <c r="C562" s="117" t="s">
        <v>189</v>
      </c>
      <c r="D562" s="118" t="s">
        <v>183</v>
      </c>
      <c r="E562" s="119" t="s">
        <v>106</v>
      </c>
      <c r="F562" s="120" t="s">
        <v>106</v>
      </c>
      <c r="G562" s="121">
        <v>4639</v>
      </c>
      <c r="H562" s="25"/>
      <c r="I562" s="25"/>
      <c r="J562" s="26"/>
      <c r="K562" s="26"/>
      <c r="L562" s="30" t="s">
        <v>142</v>
      </c>
      <c r="M562" s="31">
        <v>4251</v>
      </c>
      <c r="N562" s="183">
        <f t="shared" si="112"/>
        <v>0</v>
      </c>
      <c r="O562" s="183"/>
      <c r="P562" s="183">
        <v>0</v>
      </c>
      <c r="Q562" s="161"/>
      <c r="R562" s="161"/>
      <c r="S562" s="438"/>
      <c r="T562" s="161"/>
      <c r="U562" s="161"/>
      <c r="V562" s="161"/>
    </row>
    <row r="563" spans="1:22" s="156" customFormat="1" ht="16.8">
      <c r="A563" s="122" t="str">
        <f t="shared" si="100"/>
        <v>71100701000000</v>
      </c>
      <c r="B563" s="124" t="s">
        <v>439</v>
      </c>
      <c r="C563" s="117" t="s">
        <v>189</v>
      </c>
      <c r="D563" s="118" t="s">
        <v>183</v>
      </c>
      <c r="E563" s="119" t="s">
        <v>106</v>
      </c>
      <c r="F563" s="120" t="s">
        <v>441</v>
      </c>
      <c r="G563" s="129" t="s">
        <v>440</v>
      </c>
      <c r="H563" s="25"/>
      <c r="I563" s="25"/>
      <c r="J563" s="26"/>
      <c r="K563" s="26"/>
      <c r="L563" s="29" t="s">
        <v>137</v>
      </c>
      <c r="M563" s="12">
        <v>5129</v>
      </c>
      <c r="N563" s="183">
        <f t="shared" si="112"/>
        <v>0</v>
      </c>
      <c r="O563" s="398"/>
      <c r="P563" s="398"/>
      <c r="Q563" s="161"/>
      <c r="R563" s="161"/>
      <c r="S563" s="438"/>
      <c r="T563" s="161"/>
      <c r="U563" s="161"/>
      <c r="V563" s="161"/>
    </row>
    <row r="564" spans="1:22" ht="16.2">
      <c r="A564" s="122" t="str">
        <f t="shared" si="100"/>
        <v>71060401024511</v>
      </c>
      <c r="B564" s="124" t="s">
        <v>439</v>
      </c>
      <c r="C564" s="117" t="s">
        <v>157</v>
      </c>
      <c r="D564" s="118" t="s">
        <v>155</v>
      </c>
      <c r="E564" s="119" t="s">
        <v>106</v>
      </c>
      <c r="F564" s="120" t="s">
        <v>140</v>
      </c>
      <c r="G564" s="129">
        <v>4511</v>
      </c>
      <c r="H564" s="37"/>
      <c r="I564" s="194"/>
      <c r="J564" s="195"/>
      <c r="K564" s="196"/>
      <c r="L564" s="29" t="s">
        <v>138</v>
      </c>
      <c r="M564" s="12">
        <v>5132</v>
      </c>
      <c r="N564" s="183">
        <f t="shared" si="112"/>
        <v>0</v>
      </c>
      <c r="O564" s="183"/>
      <c r="P564" s="183"/>
      <c r="Q564" s="161"/>
      <c r="R564" s="161"/>
      <c r="S564" s="438"/>
      <c r="T564" s="161"/>
      <c r="U564" s="161"/>
      <c r="V564" s="161"/>
    </row>
    <row r="565" spans="1:22" ht="16.2">
      <c r="A565" s="122" t="str">
        <f t="shared" si="100"/>
        <v>71100701034819</v>
      </c>
      <c r="B565" s="124" t="s">
        <v>439</v>
      </c>
      <c r="C565" s="117" t="s">
        <v>189</v>
      </c>
      <c r="D565" s="118" t="s">
        <v>183</v>
      </c>
      <c r="E565" s="119" t="s">
        <v>106</v>
      </c>
      <c r="F565" s="120" t="s">
        <v>442</v>
      </c>
      <c r="G565" s="121">
        <v>4819</v>
      </c>
      <c r="H565" s="165">
        <v>2840</v>
      </c>
      <c r="I565" s="166" t="s">
        <v>185</v>
      </c>
      <c r="J565" s="167">
        <v>4</v>
      </c>
      <c r="K565" s="167">
        <v>0</v>
      </c>
      <c r="L565" s="168" t="s">
        <v>313</v>
      </c>
      <c r="M565" s="176"/>
      <c r="N565" s="188">
        <f>+N567+N572</f>
        <v>0</v>
      </c>
      <c r="O565" s="188">
        <f>+O567+O572</f>
        <v>0</v>
      </c>
      <c r="P565" s="188">
        <f>+P567+P572</f>
        <v>0</v>
      </c>
      <c r="Q565" s="161"/>
      <c r="R565" s="161"/>
      <c r="S565" s="438"/>
      <c r="T565" s="161"/>
      <c r="U565" s="161"/>
      <c r="V565" s="161"/>
    </row>
    <row r="566" spans="1:22" s="115" customFormat="1" ht="16.2">
      <c r="A566" s="122" t="str">
        <f t="shared" si="100"/>
        <v>71100701040000</v>
      </c>
      <c r="B566" s="124" t="s">
        <v>439</v>
      </c>
      <c r="C566" s="117" t="s">
        <v>189</v>
      </c>
      <c r="D566" s="118" t="s">
        <v>183</v>
      </c>
      <c r="E566" s="119" t="s">
        <v>106</v>
      </c>
      <c r="F566" s="120" t="s">
        <v>155</v>
      </c>
      <c r="G566" s="129" t="s">
        <v>440</v>
      </c>
      <c r="H566" s="25"/>
      <c r="I566" s="18"/>
      <c r="J566" s="19"/>
      <c r="K566" s="19"/>
      <c r="L566" s="30" t="s">
        <v>110</v>
      </c>
      <c r="M566" s="31"/>
      <c r="N566" s="190"/>
      <c r="O566" s="190"/>
      <c r="P566" s="190"/>
      <c r="Q566" s="161"/>
      <c r="R566" s="161"/>
      <c r="S566" s="438"/>
      <c r="T566" s="161"/>
      <c r="U566" s="161"/>
      <c r="V566" s="161"/>
    </row>
    <row r="567" spans="1:22" ht="16.2">
      <c r="A567" s="122" t="str">
        <f t="shared" si="100"/>
        <v>71100701044216</v>
      </c>
      <c r="B567" s="124" t="s">
        <v>439</v>
      </c>
      <c r="C567" s="117" t="s">
        <v>189</v>
      </c>
      <c r="D567" s="118" t="s">
        <v>183</v>
      </c>
      <c r="E567" s="119" t="s">
        <v>106</v>
      </c>
      <c r="F567" s="120" t="s">
        <v>155</v>
      </c>
      <c r="G567" s="121">
        <v>4216</v>
      </c>
      <c r="H567" s="151" t="s">
        <v>768</v>
      </c>
      <c r="I567" s="152" t="s">
        <v>185</v>
      </c>
      <c r="J567" s="153">
        <v>4</v>
      </c>
      <c r="K567" s="153">
        <v>1</v>
      </c>
      <c r="L567" s="154" t="s">
        <v>769</v>
      </c>
      <c r="M567" s="155"/>
      <c r="N567" s="192">
        <f t="shared" ref="N567" si="113">+N569</f>
        <v>0</v>
      </c>
      <c r="O567" s="192">
        <f>+O569</f>
        <v>0</v>
      </c>
      <c r="P567" s="192">
        <f>+P569</f>
        <v>0</v>
      </c>
      <c r="Q567" s="161"/>
      <c r="R567" s="161"/>
      <c r="S567" s="438"/>
      <c r="T567" s="161"/>
      <c r="U567" s="161"/>
      <c r="V567" s="161"/>
    </row>
    <row r="568" spans="1:22" ht="16.2">
      <c r="A568" s="122" t="str">
        <f t="shared" si="100"/>
        <v>71100701044239</v>
      </c>
      <c r="B568" s="124" t="s">
        <v>439</v>
      </c>
      <c r="C568" s="117" t="s">
        <v>189</v>
      </c>
      <c r="D568" s="118" t="s">
        <v>183</v>
      </c>
      <c r="E568" s="119" t="s">
        <v>106</v>
      </c>
      <c r="F568" s="120" t="s">
        <v>155</v>
      </c>
      <c r="G568" s="121">
        <v>4239</v>
      </c>
      <c r="H568" s="25"/>
      <c r="I568" s="18"/>
      <c r="J568" s="19"/>
      <c r="K568" s="19"/>
      <c r="L568" s="30" t="s">
        <v>108</v>
      </c>
      <c r="M568" s="31"/>
      <c r="N568" s="190"/>
      <c r="O568" s="190"/>
      <c r="P568" s="190"/>
      <c r="Q568" s="161"/>
      <c r="R568" s="161"/>
      <c r="S568" s="438"/>
      <c r="T568" s="161"/>
      <c r="U568" s="161"/>
      <c r="V568" s="161"/>
    </row>
    <row r="569" spans="1:22" ht="16.2">
      <c r="A569" s="122" t="str">
        <f t="shared" si="100"/>
        <v>71100701044269</v>
      </c>
      <c r="B569" s="124" t="s">
        <v>439</v>
      </c>
      <c r="C569" s="117" t="s">
        <v>189</v>
      </c>
      <c r="D569" s="118" t="s">
        <v>183</v>
      </c>
      <c r="E569" s="119" t="s">
        <v>106</v>
      </c>
      <c r="F569" s="120" t="s">
        <v>155</v>
      </c>
      <c r="G569" s="121">
        <v>4269</v>
      </c>
      <c r="H569" s="45"/>
      <c r="I569" s="147"/>
      <c r="J569" s="148"/>
      <c r="K569" s="148"/>
      <c r="L569" s="27" t="s">
        <v>770</v>
      </c>
      <c r="M569" s="28"/>
      <c r="N569" s="197">
        <f>SUM(N570:N571)</f>
        <v>0</v>
      </c>
      <c r="O569" s="197">
        <f t="shared" ref="O569:P569" si="114">SUM(O570:O571)</f>
        <v>0</v>
      </c>
      <c r="P569" s="197">
        <f t="shared" si="114"/>
        <v>0</v>
      </c>
      <c r="Q569" s="161"/>
      <c r="R569" s="161"/>
      <c r="S569" s="438"/>
      <c r="T569" s="161"/>
      <c r="U569" s="161"/>
      <c r="V569" s="161"/>
    </row>
    <row r="570" spans="1:22" ht="16.8">
      <c r="A570" s="122" t="str">
        <f t="shared" si="100"/>
        <v>71100701044521</v>
      </c>
      <c r="B570" s="124" t="s">
        <v>439</v>
      </c>
      <c r="C570" s="117" t="s">
        <v>189</v>
      </c>
      <c r="D570" s="118" t="s">
        <v>183</v>
      </c>
      <c r="E570" s="119" t="s">
        <v>106</v>
      </c>
      <c r="F570" s="120" t="s">
        <v>155</v>
      </c>
      <c r="G570" s="121">
        <v>4521</v>
      </c>
      <c r="H570" s="25"/>
      <c r="I570" s="18"/>
      <c r="J570" s="19"/>
      <c r="K570" s="19"/>
      <c r="L570" s="29" t="s">
        <v>125</v>
      </c>
      <c r="M570" s="12">
        <v>4239</v>
      </c>
      <c r="N570" s="183">
        <f t="shared" ref="N570:N571" si="115">O570+P570</f>
        <v>0</v>
      </c>
      <c r="O570" s="398"/>
      <c r="P570" s="398"/>
      <c r="Q570" s="161"/>
      <c r="R570" s="161"/>
      <c r="S570" s="438"/>
      <c r="T570" s="161"/>
      <c r="U570" s="161"/>
      <c r="V570" s="161"/>
    </row>
    <row r="571" spans="1:22" ht="26.4">
      <c r="A571" s="122" t="str">
        <f t="shared" si="100"/>
        <v>71090501000001</v>
      </c>
      <c r="B571" s="124" t="s">
        <v>439</v>
      </c>
      <c r="C571" s="117" t="s">
        <v>187</v>
      </c>
      <c r="D571" s="118" t="s">
        <v>149</v>
      </c>
      <c r="E571" s="119" t="s">
        <v>106</v>
      </c>
      <c r="F571" s="120" t="s">
        <v>441</v>
      </c>
      <c r="G571" s="129" t="s">
        <v>96</v>
      </c>
      <c r="H571" s="25"/>
      <c r="I571" s="25"/>
      <c r="J571" s="26"/>
      <c r="K571" s="26"/>
      <c r="L571" s="29" t="s">
        <v>219</v>
      </c>
      <c r="M571" s="12">
        <v>4819</v>
      </c>
      <c r="N571" s="183">
        <f t="shared" si="115"/>
        <v>0</v>
      </c>
      <c r="O571" s="183"/>
      <c r="P571" s="183"/>
      <c r="Q571" s="161"/>
      <c r="R571" s="161"/>
      <c r="S571" s="438"/>
      <c r="T571" s="161"/>
      <c r="U571" s="161"/>
      <c r="V571" s="161"/>
    </row>
    <row r="572" spans="1:22" ht="16.2">
      <c r="A572" s="122" t="str">
        <f t="shared" si="100"/>
        <v>71100701044639</v>
      </c>
      <c r="B572" s="124" t="s">
        <v>439</v>
      </c>
      <c r="C572" s="117" t="s">
        <v>189</v>
      </c>
      <c r="D572" s="118" t="s">
        <v>183</v>
      </c>
      <c r="E572" s="119" t="s">
        <v>106</v>
      </c>
      <c r="F572" s="120" t="s">
        <v>155</v>
      </c>
      <c r="G572" s="121">
        <v>4639</v>
      </c>
      <c r="H572" s="151">
        <v>2843</v>
      </c>
      <c r="I572" s="152" t="s">
        <v>185</v>
      </c>
      <c r="J572" s="153">
        <v>4</v>
      </c>
      <c r="K572" s="153">
        <v>3</v>
      </c>
      <c r="L572" s="154" t="s">
        <v>313</v>
      </c>
      <c r="M572" s="155"/>
      <c r="N572" s="192">
        <f>+N64</f>
        <v>0</v>
      </c>
      <c r="O572" s="192">
        <f>+O64</f>
        <v>0</v>
      </c>
      <c r="P572" s="192">
        <f>+P64</f>
        <v>0</v>
      </c>
      <c r="Q572" s="161"/>
      <c r="R572" s="161"/>
      <c r="S572" s="438"/>
      <c r="T572" s="161"/>
      <c r="U572" s="161"/>
      <c r="V572" s="161"/>
    </row>
    <row r="573" spans="1:22" ht="16.2">
      <c r="A573" s="122" t="str">
        <f t="shared" si="100"/>
        <v>71100701044729</v>
      </c>
      <c r="B573" s="124" t="s">
        <v>439</v>
      </c>
      <c r="C573" s="117" t="s">
        <v>189</v>
      </c>
      <c r="D573" s="118" t="s">
        <v>183</v>
      </c>
      <c r="E573" s="119" t="s">
        <v>106</v>
      </c>
      <c r="F573" s="120" t="s">
        <v>155</v>
      </c>
      <c r="G573" s="121">
        <v>4729</v>
      </c>
      <c r="H573" s="25"/>
      <c r="I573" s="25"/>
      <c r="J573" s="26"/>
      <c r="K573" s="26"/>
      <c r="L573" s="30" t="s">
        <v>108</v>
      </c>
      <c r="M573" s="31"/>
      <c r="N573" s="190"/>
      <c r="O573" s="190"/>
      <c r="P573" s="190"/>
      <c r="Q573" s="161"/>
      <c r="R573" s="161"/>
      <c r="S573" s="438"/>
      <c r="T573" s="161"/>
      <c r="U573" s="161"/>
      <c r="V573" s="161"/>
    </row>
    <row r="574" spans="1:22" ht="16.2">
      <c r="A574" s="122" t="str">
        <f t="shared" si="100"/>
        <v>71100701054819</v>
      </c>
      <c r="B574" s="124" t="s">
        <v>439</v>
      </c>
      <c r="C574" s="117" t="s">
        <v>189</v>
      </c>
      <c r="D574" s="118" t="s">
        <v>183</v>
      </c>
      <c r="E574" s="119" t="s">
        <v>106</v>
      </c>
      <c r="F574" s="120" t="s">
        <v>149</v>
      </c>
      <c r="G574" s="121">
        <v>4819</v>
      </c>
      <c r="H574" s="467">
        <v>2900</v>
      </c>
      <c r="I574" s="212" t="s">
        <v>187</v>
      </c>
      <c r="J574" s="213">
        <v>0</v>
      </c>
      <c r="K574" s="213">
        <v>0</v>
      </c>
      <c r="L574" s="162" t="s">
        <v>315</v>
      </c>
      <c r="M574" s="174"/>
      <c r="N574" s="163">
        <f>+N576+N606+N622+N647</f>
        <v>0</v>
      </c>
      <c r="O574" s="163">
        <f>+O576+O606+O622+O647</f>
        <v>0</v>
      </c>
      <c r="P574" s="163">
        <f>+P576+P606+P622+P647</f>
        <v>0</v>
      </c>
      <c r="Q574" s="161"/>
      <c r="R574" s="161"/>
      <c r="S574" s="438"/>
      <c r="T574" s="161"/>
      <c r="U574" s="161"/>
      <c r="V574" s="161"/>
    </row>
    <row r="575" spans="1:22" s="170" customFormat="1" ht="16.2">
      <c r="A575" s="122" t="str">
        <f t="shared" si="100"/>
        <v>71100900000000</v>
      </c>
      <c r="B575" s="124" t="s">
        <v>439</v>
      </c>
      <c r="C575" s="117" t="s">
        <v>189</v>
      </c>
      <c r="D575" s="118" t="s">
        <v>187</v>
      </c>
      <c r="E575" s="119" t="s">
        <v>441</v>
      </c>
      <c r="F575" s="120" t="s">
        <v>441</v>
      </c>
      <c r="G575" s="129" t="s">
        <v>440</v>
      </c>
      <c r="H575" s="25"/>
      <c r="I575" s="18"/>
      <c r="J575" s="19"/>
      <c r="K575" s="19"/>
      <c r="L575" s="30" t="s">
        <v>108</v>
      </c>
      <c r="M575" s="31"/>
      <c r="N575" s="150"/>
      <c r="O575" s="150"/>
      <c r="P575" s="150"/>
      <c r="Q575" s="161"/>
      <c r="R575" s="161"/>
      <c r="S575" s="438"/>
      <c r="T575" s="161"/>
      <c r="U575" s="161"/>
      <c r="V575" s="161"/>
    </row>
    <row r="576" spans="1:22" ht="16.2">
      <c r="A576" s="122" t="str">
        <f t="shared" si="100"/>
        <v>71100900000001</v>
      </c>
      <c r="B576" s="124" t="s">
        <v>439</v>
      </c>
      <c r="C576" s="117" t="s">
        <v>189</v>
      </c>
      <c r="D576" s="118" t="s">
        <v>187</v>
      </c>
      <c r="E576" s="119" t="s">
        <v>441</v>
      </c>
      <c r="F576" s="120" t="s">
        <v>441</v>
      </c>
      <c r="G576" s="129" t="s">
        <v>96</v>
      </c>
      <c r="H576" s="165">
        <v>2910</v>
      </c>
      <c r="I576" s="166" t="s">
        <v>187</v>
      </c>
      <c r="J576" s="167">
        <v>1</v>
      </c>
      <c r="K576" s="167">
        <v>0</v>
      </c>
      <c r="L576" s="168" t="s">
        <v>316</v>
      </c>
      <c r="M576" s="176"/>
      <c r="N576" s="188">
        <f>+N578+N601</f>
        <v>0</v>
      </c>
      <c r="O576" s="188">
        <f>+O578+O601</f>
        <v>0</v>
      </c>
      <c r="P576" s="188">
        <f>+P578+P601</f>
        <v>0</v>
      </c>
      <c r="Q576" s="161"/>
      <c r="R576" s="161"/>
      <c r="S576" s="438"/>
      <c r="T576" s="161"/>
      <c r="U576" s="161"/>
      <c r="V576" s="161"/>
    </row>
    <row r="577" spans="1:22" s="156" customFormat="1" ht="16.2">
      <c r="A577" s="122" t="str">
        <f t="shared" si="100"/>
        <v>71100901000000</v>
      </c>
      <c r="B577" s="124" t="s">
        <v>439</v>
      </c>
      <c r="C577" s="117" t="s">
        <v>189</v>
      </c>
      <c r="D577" s="118" t="s">
        <v>187</v>
      </c>
      <c r="E577" s="119" t="s">
        <v>106</v>
      </c>
      <c r="F577" s="120" t="s">
        <v>441</v>
      </c>
      <c r="G577" s="129" t="s">
        <v>440</v>
      </c>
      <c r="H577" s="25"/>
      <c r="I577" s="18"/>
      <c r="J577" s="19"/>
      <c r="K577" s="19"/>
      <c r="L577" s="30" t="s">
        <v>110</v>
      </c>
      <c r="M577" s="31"/>
      <c r="N577" s="190"/>
      <c r="O577" s="190"/>
      <c r="P577" s="190"/>
      <c r="Q577" s="161"/>
      <c r="R577" s="161"/>
      <c r="S577" s="438"/>
      <c r="T577" s="161"/>
      <c r="U577" s="161"/>
      <c r="V577" s="161"/>
    </row>
    <row r="578" spans="1:22" ht="16.2">
      <c r="A578" s="122" t="str">
        <f t="shared" si="100"/>
        <v>71100901000001</v>
      </c>
      <c r="B578" s="124" t="s">
        <v>439</v>
      </c>
      <c r="C578" s="117" t="s">
        <v>189</v>
      </c>
      <c r="D578" s="118" t="s">
        <v>187</v>
      </c>
      <c r="E578" s="119" t="s">
        <v>106</v>
      </c>
      <c r="F578" s="120" t="s">
        <v>441</v>
      </c>
      <c r="G578" s="129" t="s">
        <v>96</v>
      </c>
      <c r="H578" s="151">
        <v>2911</v>
      </c>
      <c r="I578" s="152" t="s">
        <v>187</v>
      </c>
      <c r="J578" s="153">
        <v>1</v>
      </c>
      <c r="K578" s="153">
        <v>1</v>
      </c>
      <c r="L578" s="154" t="s">
        <v>317</v>
      </c>
      <c r="M578" s="155"/>
      <c r="N578" s="192">
        <f>+N580+N585+N589+N593+N595+N597+N599</f>
        <v>0</v>
      </c>
      <c r="O578" s="192">
        <f t="shared" ref="O578:P578" si="116">+O580+O585+O589+O593+O595+O597+O599</f>
        <v>0</v>
      </c>
      <c r="P578" s="192">
        <f t="shared" si="116"/>
        <v>0</v>
      </c>
      <c r="Q578" s="161"/>
      <c r="R578" s="161"/>
      <c r="S578" s="438"/>
      <c r="T578" s="161"/>
      <c r="U578" s="161"/>
      <c r="V578" s="161"/>
    </row>
    <row r="579" spans="1:22" s="115" customFormat="1" ht="16.2">
      <c r="A579" s="122" t="str">
        <f t="shared" si="100"/>
        <v>71100901010000</v>
      </c>
      <c r="B579" s="124" t="s">
        <v>439</v>
      </c>
      <c r="C579" s="117" t="s">
        <v>189</v>
      </c>
      <c r="D579" s="118" t="s">
        <v>187</v>
      </c>
      <c r="E579" s="119" t="s">
        <v>106</v>
      </c>
      <c r="F579" s="120" t="s">
        <v>106</v>
      </c>
      <c r="G579" s="129" t="s">
        <v>440</v>
      </c>
      <c r="H579" s="25"/>
      <c r="I579" s="25"/>
      <c r="J579" s="26"/>
      <c r="K579" s="26"/>
      <c r="L579" s="30" t="s">
        <v>108</v>
      </c>
      <c r="M579" s="31"/>
      <c r="N579" s="190"/>
      <c r="O579" s="190"/>
      <c r="P579" s="190"/>
      <c r="Q579" s="161"/>
      <c r="R579" s="161"/>
      <c r="S579" s="438"/>
      <c r="T579" s="161"/>
      <c r="U579" s="161"/>
      <c r="V579" s="161"/>
    </row>
    <row r="580" spans="1:22" ht="16.2">
      <c r="A580" s="122" t="str">
        <f t="shared" si="100"/>
        <v>71100901014111</v>
      </c>
      <c r="B580" s="124" t="s">
        <v>439</v>
      </c>
      <c r="C580" s="117" t="s">
        <v>189</v>
      </c>
      <c r="D580" s="118" t="s">
        <v>187</v>
      </c>
      <c r="E580" s="119" t="s">
        <v>106</v>
      </c>
      <c r="F580" s="120" t="s">
        <v>106</v>
      </c>
      <c r="G580" s="121">
        <v>4111</v>
      </c>
      <c r="H580" s="45"/>
      <c r="I580" s="147"/>
      <c r="J580" s="148"/>
      <c r="K580" s="148"/>
      <c r="L580" s="27" t="s">
        <v>318</v>
      </c>
      <c r="M580" s="28"/>
      <c r="N580" s="197">
        <f>O580+P580</f>
        <v>0</v>
      </c>
      <c r="O580" s="197">
        <f>SUM(O581:O584)</f>
        <v>0</v>
      </c>
      <c r="P580" s="197">
        <f>SUM(P581:P584)</f>
        <v>0</v>
      </c>
      <c r="Q580" s="161"/>
      <c r="R580" s="161"/>
      <c r="S580" s="438"/>
      <c r="T580" s="161"/>
      <c r="U580" s="161"/>
      <c r="V580" s="161"/>
    </row>
    <row r="581" spans="1:22" ht="16.8">
      <c r="A581" s="122" t="str">
        <f t="shared" ref="A581:A610" si="117">CONCATENATE(B581,C581,D581,E581,F581,G581)</f>
        <v>71100901014212</v>
      </c>
      <c r="B581" s="124" t="s">
        <v>439</v>
      </c>
      <c r="C581" s="117" t="s">
        <v>189</v>
      </c>
      <c r="D581" s="118" t="s">
        <v>187</v>
      </c>
      <c r="E581" s="119" t="s">
        <v>106</v>
      </c>
      <c r="F581" s="120" t="s">
        <v>106</v>
      </c>
      <c r="G581" s="121">
        <v>4212</v>
      </c>
      <c r="H581" s="25"/>
      <c r="I581" s="18"/>
      <c r="J581" s="19"/>
      <c r="K581" s="19"/>
      <c r="L581" s="29" t="s">
        <v>125</v>
      </c>
      <c r="M581" s="12">
        <v>4239</v>
      </c>
      <c r="N581" s="183">
        <f t="shared" ref="N581:N596" si="118">O581+P581</f>
        <v>0</v>
      </c>
      <c r="O581" s="398"/>
      <c r="P581" s="398"/>
      <c r="Q581" s="161"/>
      <c r="R581" s="161"/>
      <c r="S581" s="438"/>
      <c r="T581" s="161"/>
      <c r="U581" s="161"/>
      <c r="V581" s="161"/>
    </row>
    <row r="582" spans="1:22" ht="16.8">
      <c r="A582" s="122" t="str">
        <f t="shared" si="117"/>
        <v>71100901014213</v>
      </c>
      <c r="B582" s="124" t="s">
        <v>439</v>
      </c>
      <c r="C582" s="117" t="s">
        <v>189</v>
      </c>
      <c r="D582" s="118" t="s">
        <v>187</v>
      </c>
      <c r="E582" s="119" t="s">
        <v>106</v>
      </c>
      <c r="F582" s="120" t="s">
        <v>106</v>
      </c>
      <c r="G582" s="121">
        <v>4213</v>
      </c>
      <c r="H582" s="25"/>
      <c r="I582" s="18"/>
      <c r="J582" s="19"/>
      <c r="K582" s="19"/>
      <c r="L582" s="32" t="s">
        <v>364</v>
      </c>
      <c r="M582" s="44">
        <v>4269</v>
      </c>
      <c r="N582" s="183">
        <f t="shared" si="118"/>
        <v>0</v>
      </c>
      <c r="O582" s="398"/>
      <c r="P582" s="398"/>
      <c r="Q582" s="161"/>
      <c r="R582" s="161"/>
      <c r="S582" s="438"/>
      <c r="T582" s="161"/>
      <c r="U582" s="161"/>
      <c r="V582" s="161"/>
    </row>
    <row r="583" spans="1:22" ht="26.4">
      <c r="A583" s="122" t="str">
        <f t="shared" si="117"/>
        <v>71100901014214</v>
      </c>
      <c r="B583" s="124" t="s">
        <v>439</v>
      </c>
      <c r="C583" s="117" t="s">
        <v>189</v>
      </c>
      <c r="D583" s="118" t="s">
        <v>187</v>
      </c>
      <c r="E583" s="119" t="s">
        <v>106</v>
      </c>
      <c r="F583" s="120" t="s">
        <v>106</v>
      </c>
      <c r="G583" s="121">
        <v>4214</v>
      </c>
      <c r="H583" s="25"/>
      <c r="I583" s="18"/>
      <c r="J583" s="19"/>
      <c r="K583" s="19"/>
      <c r="L583" s="29" t="s">
        <v>217</v>
      </c>
      <c r="M583" s="12">
        <v>4511</v>
      </c>
      <c r="N583" s="183">
        <f t="shared" si="118"/>
        <v>0</v>
      </c>
      <c r="O583" s="398"/>
      <c r="P583" s="398">
        <v>0</v>
      </c>
      <c r="Q583" s="161"/>
      <c r="R583" s="161"/>
      <c r="S583" s="438"/>
      <c r="T583" s="161"/>
      <c r="U583" s="161"/>
      <c r="V583" s="161"/>
    </row>
    <row r="584" spans="1:22" ht="16.2">
      <c r="A584" s="122" t="str">
        <f t="shared" si="117"/>
        <v>71100901014216</v>
      </c>
      <c r="B584" s="124" t="s">
        <v>439</v>
      </c>
      <c r="C584" s="117" t="s">
        <v>189</v>
      </c>
      <c r="D584" s="118" t="s">
        <v>187</v>
      </c>
      <c r="E584" s="119" t="s">
        <v>106</v>
      </c>
      <c r="F584" s="120" t="s">
        <v>106</v>
      </c>
      <c r="G584" s="121">
        <v>4216</v>
      </c>
      <c r="H584" s="424"/>
      <c r="I584" s="425"/>
      <c r="J584" s="426"/>
      <c r="K584" s="426"/>
      <c r="L584" s="29" t="s">
        <v>137</v>
      </c>
      <c r="M584" s="12">
        <v>5129</v>
      </c>
      <c r="N584" s="183">
        <f t="shared" si="118"/>
        <v>0</v>
      </c>
      <c r="O584" s="405"/>
      <c r="P584" s="405"/>
      <c r="Q584" s="161"/>
      <c r="R584" s="161"/>
      <c r="S584" s="438"/>
      <c r="T584" s="161"/>
      <c r="U584" s="161"/>
      <c r="V584" s="161"/>
    </row>
    <row r="585" spans="1:22" ht="27.6">
      <c r="A585" s="122" t="str">
        <f t="shared" si="117"/>
        <v>71100901014221</v>
      </c>
      <c r="B585" s="124" t="s">
        <v>439</v>
      </c>
      <c r="C585" s="117" t="s">
        <v>189</v>
      </c>
      <c r="D585" s="118" t="s">
        <v>187</v>
      </c>
      <c r="E585" s="119" t="s">
        <v>106</v>
      </c>
      <c r="F585" s="120" t="s">
        <v>106</v>
      </c>
      <c r="G585" s="121">
        <v>4221</v>
      </c>
      <c r="H585" s="45"/>
      <c r="I585" s="147"/>
      <c r="J585" s="148"/>
      <c r="K585" s="148"/>
      <c r="L585" s="27" t="s">
        <v>319</v>
      </c>
      <c r="M585" s="28"/>
      <c r="N585" s="197">
        <f>O585+P585</f>
        <v>0</v>
      </c>
      <c r="O585" s="197">
        <f>SUM(O586:O588)</f>
        <v>0</v>
      </c>
      <c r="P585" s="197">
        <f>SUM(P586:P588)</f>
        <v>0</v>
      </c>
      <c r="Q585" s="161"/>
      <c r="R585" s="161"/>
      <c r="S585" s="438"/>
      <c r="T585" s="161"/>
      <c r="U585" s="161"/>
      <c r="V585" s="161"/>
    </row>
    <row r="586" spans="1:22" ht="16.8">
      <c r="A586" s="122" t="str">
        <f t="shared" si="117"/>
        <v>71100901014252</v>
      </c>
      <c r="B586" s="124" t="s">
        <v>439</v>
      </c>
      <c r="C586" s="117" t="s">
        <v>189</v>
      </c>
      <c r="D586" s="118" t="s">
        <v>187</v>
      </c>
      <c r="E586" s="119" t="s">
        <v>106</v>
      </c>
      <c r="F586" s="120" t="s">
        <v>106</v>
      </c>
      <c r="G586" s="121">
        <v>4252</v>
      </c>
      <c r="H586" s="17"/>
      <c r="I586" s="400"/>
      <c r="J586" s="401"/>
      <c r="K586" s="401"/>
      <c r="L586" s="32" t="s">
        <v>364</v>
      </c>
      <c r="M586" s="44">
        <v>4269</v>
      </c>
      <c r="N586" s="183">
        <f t="shared" si="118"/>
        <v>0</v>
      </c>
      <c r="O586" s="399"/>
      <c r="P586" s="399"/>
      <c r="Q586" s="161"/>
      <c r="R586" s="161"/>
      <c r="S586" s="438"/>
      <c r="T586" s="161"/>
      <c r="U586" s="161"/>
      <c r="V586" s="161"/>
    </row>
    <row r="587" spans="1:22" ht="16.8">
      <c r="B587" s="124"/>
      <c r="H587" s="17"/>
      <c r="I587" s="400"/>
      <c r="J587" s="401"/>
      <c r="K587" s="401"/>
      <c r="L587" s="32" t="s">
        <v>758</v>
      </c>
      <c r="M587" s="48" t="s">
        <v>759</v>
      </c>
      <c r="N587" s="183">
        <f t="shared" ref="N587" si="119">O587+P587</f>
        <v>0</v>
      </c>
      <c r="O587" s="399"/>
      <c r="P587" s="399"/>
      <c r="Q587" s="161"/>
      <c r="R587" s="161"/>
      <c r="S587" s="438"/>
      <c r="T587" s="161"/>
      <c r="U587" s="161"/>
      <c r="V587" s="161"/>
    </row>
    <row r="588" spans="1:22" ht="16.8">
      <c r="A588" s="122" t="str">
        <f t="shared" si="117"/>
        <v>71100901014261</v>
      </c>
      <c r="B588" s="124" t="s">
        <v>439</v>
      </c>
      <c r="C588" s="117" t="s">
        <v>189</v>
      </c>
      <c r="D588" s="118" t="s">
        <v>187</v>
      </c>
      <c r="E588" s="119" t="s">
        <v>106</v>
      </c>
      <c r="F588" s="120" t="s">
        <v>106</v>
      </c>
      <c r="G588" s="121">
        <v>4261</v>
      </c>
      <c r="H588" s="25"/>
      <c r="I588" s="25"/>
      <c r="J588" s="26"/>
      <c r="K588" s="26"/>
      <c r="L588" s="29" t="s">
        <v>137</v>
      </c>
      <c r="M588" s="12">
        <v>5129</v>
      </c>
      <c r="N588" s="183">
        <f t="shared" si="118"/>
        <v>0</v>
      </c>
      <c r="O588" s="399"/>
      <c r="P588" s="399"/>
      <c r="Q588" s="161"/>
      <c r="R588" s="161"/>
      <c r="S588" s="438"/>
      <c r="T588" s="161"/>
      <c r="U588" s="161"/>
      <c r="V588" s="161"/>
    </row>
    <row r="589" spans="1:22" ht="27.6">
      <c r="A589" s="122" t="str">
        <f t="shared" si="117"/>
        <v>71100901014264</v>
      </c>
      <c r="B589" s="124" t="s">
        <v>439</v>
      </c>
      <c r="C589" s="117" t="s">
        <v>189</v>
      </c>
      <c r="D589" s="118" t="s">
        <v>187</v>
      </c>
      <c r="E589" s="119" t="s">
        <v>106</v>
      </c>
      <c r="F589" s="120" t="s">
        <v>106</v>
      </c>
      <c r="G589" s="121">
        <v>4264</v>
      </c>
      <c r="H589" s="45"/>
      <c r="I589" s="147"/>
      <c r="J589" s="148"/>
      <c r="K589" s="148"/>
      <c r="L589" s="459" t="s">
        <v>843</v>
      </c>
      <c r="M589" s="28"/>
      <c r="N589" s="197">
        <f>O589+P589</f>
        <v>0</v>
      </c>
      <c r="O589" s="197">
        <f>SUM(O590:O592)</f>
        <v>0</v>
      </c>
      <c r="P589" s="197">
        <f>SUM(P590:P592)</f>
        <v>0</v>
      </c>
      <c r="Q589" s="161"/>
      <c r="R589" s="161"/>
      <c r="S589" s="438"/>
      <c r="T589" s="161"/>
      <c r="U589" s="161"/>
      <c r="V589" s="161"/>
    </row>
    <row r="590" spans="1:22" ht="16.2">
      <c r="A590" s="122" t="str">
        <f t="shared" si="117"/>
        <v>71100901014267</v>
      </c>
      <c r="B590" s="124" t="s">
        <v>439</v>
      </c>
      <c r="C590" s="117" t="s">
        <v>189</v>
      </c>
      <c r="D590" s="118" t="s">
        <v>187</v>
      </c>
      <c r="E590" s="119" t="s">
        <v>106</v>
      </c>
      <c r="F590" s="120" t="s">
        <v>106</v>
      </c>
      <c r="G590" s="121">
        <v>4267</v>
      </c>
      <c r="H590" s="25"/>
      <c r="I590" s="25"/>
      <c r="J590" s="26"/>
      <c r="K590" s="26"/>
      <c r="L590" s="29" t="s">
        <v>125</v>
      </c>
      <c r="M590" s="12">
        <v>4239</v>
      </c>
      <c r="N590" s="183">
        <f t="shared" si="118"/>
        <v>0</v>
      </c>
      <c r="O590" s="183"/>
      <c r="P590" s="183"/>
      <c r="Q590" s="161"/>
      <c r="R590" s="161"/>
      <c r="S590" s="438"/>
      <c r="T590" s="161"/>
      <c r="U590" s="161"/>
      <c r="V590" s="161"/>
    </row>
    <row r="591" spans="1:22" ht="16.2">
      <c r="B591" s="124"/>
      <c r="H591" s="25"/>
      <c r="I591" s="25"/>
      <c r="J591" s="26"/>
      <c r="K591" s="26"/>
      <c r="L591" s="32" t="s">
        <v>758</v>
      </c>
      <c r="M591" s="48" t="s">
        <v>759</v>
      </c>
      <c r="N591" s="183"/>
      <c r="O591" s="183"/>
      <c r="P591" s="183"/>
      <c r="Q591" s="161"/>
      <c r="R591" s="161"/>
      <c r="S591" s="438"/>
      <c r="T591" s="161"/>
      <c r="U591" s="161"/>
      <c r="V591" s="161"/>
    </row>
    <row r="592" spans="1:22" ht="26.4">
      <c r="A592" s="122" t="str">
        <f t="shared" si="117"/>
        <v>71100901014823</v>
      </c>
      <c r="B592" s="124" t="s">
        <v>439</v>
      </c>
      <c r="C592" s="117" t="s">
        <v>189</v>
      </c>
      <c r="D592" s="118" t="s">
        <v>187</v>
      </c>
      <c r="E592" s="119" t="s">
        <v>106</v>
      </c>
      <c r="F592" s="120" t="s">
        <v>106</v>
      </c>
      <c r="G592" s="121">
        <v>4823</v>
      </c>
      <c r="H592" s="37"/>
      <c r="I592" s="194"/>
      <c r="J592" s="195"/>
      <c r="K592" s="196"/>
      <c r="L592" s="36" t="s">
        <v>217</v>
      </c>
      <c r="M592" s="12" t="s">
        <v>83</v>
      </c>
      <c r="N592" s="183">
        <f t="shared" si="118"/>
        <v>0</v>
      </c>
      <c r="O592" s="402"/>
      <c r="P592" s="402"/>
      <c r="Q592" s="161"/>
      <c r="R592" s="161"/>
      <c r="S592" s="438"/>
      <c r="T592" s="161"/>
      <c r="U592" s="161"/>
      <c r="V592" s="161"/>
    </row>
    <row r="593" spans="1:22" ht="44.25" customHeight="1">
      <c r="B593" s="124"/>
      <c r="H593" s="45"/>
      <c r="I593" s="147"/>
      <c r="J593" s="148"/>
      <c r="K593" s="148"/>
      <c r="L593" s="27" t="s">
        <v>794</v>
      </c>
      <c r="M593" s="28"/>
      <c r="N593" s="197">
        <f>O593+P593</f>
        <v>0</v>
      </c>
      <c r="O593" s="197">
        <f>SUM(O594)</f>
        <v>0</v>
      </c>
      <c r="P593" s="197">
        <f>SUM(P594)</f>
        <v>0</v>
      </c>
      <c r="Q593" s="161"/>
      <c r="R593" s="161"/>
      <c r="S593" s="438"/>
      <c r="T593" s="161"/>
      <c r="U593" s="161"/>
      <c r="V593" s="161"/>
    </row>
    <row r="594" spans="1:22" ht="16.2">
      <c r="B594" s="124"/>
      <c r="H594" s="37"/>
      <c r="I594" s="194"/>
      <c r="J594" s="195"/>
      <c r="K594" s="196"/>
      <c r="L594" s="29" t="s">
        <v>348</v>
      </c>
      <c r="M594" s="12">
        <v>4729</v>
      </c>
      <c r="N594" s="183">
        <f t="shared" ref="N594" si="120">O594+P594</f>
        <v>0</v>
      </c>
      <c r="O594" s="402"/>
      <c r="P594" s="402">
        <v>0</v>
      </c>
      <c r="Q594" s="161"/>
      <c r="R594" s="161"/>
      <c r="S594" s="438"/>
      <c r="T594" s="161"/>
      <c r="U594" s="161"/>
      <c r="V594" s="161"/>
    </row>
    <row r="595" spans="1:22" ht="46.5" customHeight="1">
      <c r="B595" s="124"/>
      <c r="H595" s="45"/>
      <c r="I595" s="147"/>
      <c r="J595" s="148"/>
      <c r="K595" s="148"/>
      <c r="L595" s="457" t="s">
        <v>836</v>
      </c>
      <c r="M595" s="28"/>
      <c r="N595" s="197">
        <f>O595+P595</f>
        <v>0</v>
      </c>
      <c r="O595" s="197">
        <f>SUM(O596)</f>
        <v>0</v>
      </c>
      <c r="P595" s="197">
        <f>SUM(P596)</f>
        <v>0</v>
      </c>
      <c r="Q595" s="161"/>
      <c r="R595" s="161"/>
      <c r="S595" s="438"/>
      <c r="T595" s="161"/>
      <c r="U595" s="161"/>
      <c r="V595" s="161"/>
    </row>
    <row r="596" spans="1:22" ht="16.2">
      <c r="B596" s="124"/>
      <c r="H596" s="37"/>
      <c r="I596" s="194"/>
      <c r="J596" s="195"/>
      <c r="K596" s="196"/>
      <c r="L596" s="30" t="s">
        <v>134</v>
      </c>
      <c r="M596" s="31">
        <v>4861</v>
      </c>
      <c r="N596" s="183">
        <f t="shared" si="118"/>
        <v>0</v>
      </c>
      <c r="O596" s="405"/>
      <c r="P596" s="405">
        <v>0</v>
      </c>
      <c r="Q596" s="161"/>
      <c r="R596" s="161"/>
      <c r="S596" s="438"/>
      <c r="T596" s="161"/>
      <c r="U596" s="161"/>
      <c r="V596" s="161"/>
    </row>
    <row r="597" spans="1:22" ht="78" customHeight="1">
      <c r="B597" s="124"/>
      <c r="H597" s="45"/>
      <c r="I597" s="147"/>
      <c r="J597" s="148"/>
      <c r="K597" s="148"/>
      <c r="L597" s="457" t="s">
        <v>838</v>
      </c>
      <c r="M597" s="28"/>
      <c r="N597" s="197">
        <f>O597+P597</f>
        <v>0</v>
      </c>
      <c r="O597" s="197">
        <f>SUM(O598)</f>
        <v>0</v>
      </c>
      <c r="P597" s="197">
        <f>SUM(P598)</f>
        <v>0</v>
      </c>
      <c r="Q597" s="161"/>
      <c r="R597" s="161"/>
      <c r="S597" s="438"/>
      <c r="T597" s="161"/>
      <c r="U597" s="161"/>
      <c r="V597" s="161"/>
    </row>
    <row r="598" spans="1:22" ht="16.2">
      <c r="B598" s="124"/>
      <c r="H598" s="37"/>
      <c r="I598" s="194"/>
      <c r="J598" s="195"/>
      <c r="K598" s="196"/>
      <c r="L598" s="29" t="s">
        <v>348</v>
      </c>
      <c r="M598" s="12">
        <v>4729</v>
      </c>
      <c r="N598" s="183">
        <f t="shared" ref="N598" si="121">O598+P598</f>
        <v>0</v>
      </c>
      <c r="O598" s="402"/>
      <c r="P598" s="402">
        <v>0</v>
      </c>
      <c r="Q598" s="161"/>
      <c r="R598" s="161"/>
      <c r="S598" s="438"/>
      <c r="T598" s="161"/>
      <c r="U598" s="161"/>
      <c r="V598" s="161"/>
    </row>
    <row r="599" spans="1:22" ht="55.2">
      <c r="B599" s="124"/>
      <c r="H599" s="45"/>
      <c r="I599" s="147"/>
      <c r="J599" s="148"/>
      <c r="K599" s="148"/>
      <c r="L599" s="459" t="s">
        <v>844</v>
      </c>
      <c r="M599" s="28"/>
      <c r="N599" s="197">
        <f>N600</f>
        <v>0</v>
      </c>
      <c r="O599" s="197">
        <f t="shared" ref="O599:P599" si="122">O600</f>
        <v>0</v>
      </c>
      <c r="P599" s="197">
        <f t="shared" si="122"/>
        <v>0</v>
      </c>
      <c r="Q599" s="161"/>
      <c r="R599" s="161"/>
      <c r="S599" s="438"/>
      <c r="T599" s="161"/>
      <c r="U599" s="161"/>
      <c r="V599" s="161"/>
    </row>
    <row r="600" spans="1:22" ht="16.2">
      <c r="B600" s="124"/>
      <c r="H600" s="37"/>
      <c r="I600" s="194"/>
      <c r="J600" s="195"/>
      <c r="K600" s="196"/>
      <c r="L600" s="29" t="s">
        <v>348</v>
      </c>
      <c r="M600" s="12">
        <v>4729</v>
      </c>
      <c r="N600" s="183">
        <f t="shared" ref="N600" si="123">O600+P600</f>
        <v>0</v>
      </c>
      <c r="O600" s="402"/>
      <c r="P600" s="402">
        <v>0</v>
      </c>
      <c r="Q600" s="161"/>
      <c r="R600" s="161"/>
      <c r="S600" s="438"/>
      <c r="T600" s="161"/>
      <c r="U600" s="161"/>
      <c r="V600" s="161"/>
    </row>
    <row r="601" spans="1:22" ht="26.4">
      <c r="A601" s="122" t="str">
        <f t="shared" si="117"/>
        <v>71100901014861</v>
      </c>
      <c r="B601" s="124" t="s">
        <v>439</v>
      </c>
      <c r="C601" s="117" t="s">
        <v>189</v>
      </c>
      <c r="D601" s="118" t="s">
        <v>187</v>
      </c>
      <c r="E601" s="119" t="s">
        <v>106</v>
      </c>
      <c r="F601" s="120" t="s">
        <v>106</v>
      </c>
      <c r="G601" s="121">
        <v>4861</v>
      </c>
      <c r="H601" s="151">
        <v>2911</v>
      </c>
      <c r="I601" s="152" t="s">
        <v>187</v>
      </c>
      <c r="J601" s="153">
        <v>1</v>
      </c>
      <c r="K601" s="153">
        <v>2</v>
      </c>
      <c r="L601" s="154" t="s">
        <v>321</v>
      </c>
      <c r="M601" s="155"/>
      <c r="N601" s="192">
        <f>+N603</f>
        <v>0</v>
      </c>
      <c r="O601" s="192">
        <f>+O603</f>
        <v>0</v>
      </c>
      <c r="P601" s="192">
        <f>+P603</f>
        <v>0</v>
      </c>
      <c r="Q601" s="161"/>
      <c r="R601" s="161"/>
      <c r="S601" s="438"/>
      <c r="T601" s="161"/>
      <c r="U601" s="161"/>
      <c r="V601" s="161"/>
    </row>
    <row r="602" spans="1:22" ht="16.2">
      <c r="A602" s="122" t="str">
        <f t="shared" si="117"/>
        <v>71100901015122</v>
      </c>
      <c r="B602" s="124" t="s">
        <v>439</v>
      </c>
      <c r="C602" s="117" t="s">
        <v>189</v>
      </c>
      <c r="D602" s="118" t="s">
        <v>187</v>
      </c>
      <c r="E602" s="119" t="s">
        <v>106</v>
      </c>
      <c r="F602" s="120" t="s">
        <v>106</v>
      </c>
      <c r="G602" s="121">
        <v>5122</v>
      </c>
      <c r="H602" s="25"/>
      <c r="I602" s="25"/>
      <c r="J602" s="26"/>
      <c r="K602" s="26"/>
      <c r="L602" s="30" t="s">
        <v>108</v>
      </c>
      <c r="M602" s="31"/>
      <c r="N602" s="190"/>
      <c r="O602" s="190"/>
      <c r="P602" s="190"/>
      <c r="Q602" s="161"/>
      <c r="R602" s="161"/>
      <c r="S602" s="438"/>
      <c r="T602" s="161"/>
      <c r="U602" s="161"/>
      <c r="V602" s="161"/>
    </row>
    <row r="603" spans="1:22" s="156" customFormat="1" ht="16.2">
      <c r="A603" s="122" t="str">
        <f t="shared" si="117"/>
        <v>71100902000000</v>
      </c>
      <c r="B603" s="124" t="s">
        <v>439</v>
      </c>
      <c r="C603" s="117" t="s">
        <v>189</v>
      </c>
      <c r="D603" s="118" t="s">
        <v>187</v>
      </c>
      <c r="E603" s="119" t="s">
        <v>140</v>
      </c>
      <c r="F603" s="120" t="s">
        <v>441</v>
      </c>
      <c r="G603" s="129" t="s">
        <v>440</v>
      </c>
      <c r="H603" s="45"/>
      <c r="I603" s="147"/>
      <c r="J603" s="148"/>
      <c r="K603" s="148"/>
      <c r="L603" s="27" t="s">
        <v>322</v>
      </c>
      <c r="M603" s="28"/>
      <c r="N603" s="197">
        <f>SUM(N604:N605)</f>
        <v>0</v>
      </c>
      <c r="O603" s="197">
        <f>SUM(O604:O605)</f>
        <v>0</v>
      </c>
      <c r="P603" s="197">
        <f>SUM(P604:P605)</f>
        <v>0</v>
      </c>
      <c r="Q603" s="161"/>
      <c r="R603" s="161"/>
      <c r="S603" s="438"/>
      <c r="T603" s="161"/>
      <c r="U603" s="161"/>
      <c r="V603" s="161"/>
    </row>
    <row r="604" spans="1:22" ht="16.2">
      <c r="A604" s="122" t="str">
        <f t="shared" si="117"/>
        <v>71100902000001</v>
      </c>
      <c r="B604" s="124" t="s">
        <v>439</v>
      </c>
      <c r="C604" s="117" t="s">
        <v>189</v>
      </c>
      <c r="D604" s="118" t="s">
        <v>187</v>
      </c>
      <c r="E604" s="119" t="s">
        <v>140</v>
      </c>
      <c r="F604" s="120" t="s">
        <v>441</v>
      </c>
      <c r="G604" s="129" t="s">
        <v>96</v>
      </c>
      <c r="H604" s="25"/>
      <c r="I604" s="18"/>
      <c r="J604" s="19"/>
      <c r="K604" s="19"/>
      <c r="L604" s="29" t="s">
        <v>125</v>
      </c>
      <c r="M604" s="12">
        <v>4239</v>
      </c>
      <c r="N604" s="183">
        <f t="shared" ref="N604:N605" si="124">O604+P604</f>
        <v>0</v>
      </c>
      <c r="O604" s="183">
        <v>0</v>
      </c>
      <c r="P604" s="183"/>
      <c r="Q604" s="161"/>
      <c r="R604" s="161"/>
      <c r="S604" s="438"/>
      <c r="T604" s="161"/>
      <c r="U604" s="161"/>
      <c r="V604" s="161"/>
    </row>
    <row r="605" spans="1:22" s="115" customFormat="1" ht="26.4">
      <c r="A605" s="122" t="str">
        <f t="shared" si="117"/>
        <v>71100902010000</v>
      </c>
      <c r="B605" s="124" t="s">
        <v>439</v>
      </c>
      <c r="C605" s="117" t="s">
        <v>189</v>
      </c>
      <c r="D605" s="118" t="s">
        <v>187</v>
      </c>
      <c r="E605" s="119" t="s">
        <v>140</v>
      </c>
      <c r="F605" s="120" t="s">
        <v>106</v>
      </c>
      <c r="G605" s="129" t="s">
        <v>440</v>
      </c>
      <c r="H605" s="177"/>
      <c r="I605" s="194"/>
      <c r="J605" s="201"/>
      <c r="K605" s="202"/>
      <c r="L605" s="203" t="s">
        <v>217</v>
      </c>
      <c r="M605" s="13">
        <v>4511</v>
      </c>
      <c r="N605" s="183">
        <f t="shared" si="124"/>
        <v>0</v>
      </c>
      <c r="O605" s="402"/>
      <c r="P605" s="402"/>
      <c r="Q605" s="161"/>
      <c r="R605" s="161"/>
      <c r="S605" s="438"/>
      <c r="T605" s="161"/>
      <c r="U605" s="161"/>
      <c r="V605" s="161"/>
    </row>
    <row r="606" spans="1:22" ht="16.2">
      <c r="A606" s="122" t="str">
        <f t="shared" si="117"/>
        <v>71110100000001</v>
      </c>
      <c r="B606" s="124" t="s">
        <v>439</v>
      </c>
      <c r="C606" s="117" t="s">
        <v>104</v>
      </c>
      <c r="D606" s="118" t="s">
        <v>106</v>
      </c>
      <c r="E606" s="119" t="s">
        <v>441</v>
      </c>
      <c r="F606" s="120" t="s">
        <v>441</v>
      </c>
      <c r="G606" s="129" t="s">
        <v>96</v>
      </c>
      <c r="H606" s="165">
        <v>2920</v>
      </c>
      <c r="I606" s="166" t="s">
        <v>187</v>
      </c>
      <c r="J606" s="167">
        <v>2</v>
      </c>
      <c r="K606" s="167">
        <v>0</v>
      </c>
      <c r="L606" s="168" t="s">
        <v>325</v>
      </c>
      <c r="M606" s="176"/>
      <c r="N606" s="188">
        <f>+N608+N617</f>
        <v>0</v>
      </c>
      <c r="O606" s="188">
        <f>+O608+O617</f>
        <v>0</v>
      </c>
      <c r="P606" s="188">
        <f>+P608+P617</f>
        <v>0</v>
      </c>
      <c r="Q606" s="161"/>
      <c r="R606" s="161"/>
      <c r="S606" s="438"/>
      <c r="T606" s="161"/>
      <c r="U606" s="161"/>
      <c r="V606" s="161"/>
    </row>
    <row r="607" spans="1:22" s="156" customFormat="1" ht="16.2">
      <c r="A607" s="122" t="str">
        <f t="shared" si="117"/>
        <v>71110102000000</v>
      </c>
      <c r="B607" s="124" t="s">
        <v>439</v>
      </c>
      <c r="C607" s="117" t="s">
        <v>104</v>
      </c>
      <c r="D607" s="118" t="s">
        <v>106</v>
      </c>
      <c r="E607" s="119" t="s">
        <v>140</v>
      </c>
      <c r="F607" s="120" t="s">
        <v>441</v>
      </c>
      <c r="G607" s="129" t="s">
        <v>440</v>
      </c>
      <c r="H607" s="25"/>
      <c r="I607" s="18"/>
      <c r="J607" s="19"/>
      <c r="K607" s="19"/>
      <c r="L607" s="30" t="s">
        <v>110</v>
      </c>
      <c r="M607" s="31"/>
      <c r="N607" s="190"/>
      <c r="O607" s="190"/>
      <c r="P607" s="190"/>
      <c r="Q607" s="161"/>
      <c r="R607" s="161"/>
      <c r="S607" s="438"/>
      <c r="T607" s="161"/>
      <c r="U607" s="161"/>
      <c r="V607" s="161"/>
    </row>
    <row r="608" spans="1:22" ht="26.4">
      <c r="A608" s="122" t="str">
        <f t="shared" si="117"/>
        <v>71110102000001</v>
      </c>
      <c r="B608" s="124" t="s">
        <v>439</v>
      </c>
      <c r="C608" s="117" t="s">
        <v>104</v>
      </c>
      <c r="D608" s="118" t="s">
        <v>106</v>
      </c>
      <c r="E608" s="119" t="s">
        <v>140</v>
      </c>
      <c r="F608" s="120" t="s">
        <v>441</v>
      </c>
      <c r="G608" s="129" t="s">
        <v>96</v>
      </c>
      <c r="H608" s="151">
        <v>2921</v>
      </c>
      <c r="I608" s="152" t="s">
        <v>187</v>
      </c>
      <c r="J608" s="153">
        <v>2</v>
      </c>
      <c r="K608" s="153">
        <v>1</v>
      </c>
      <c r="L608" s="154" t="s">
        <v>326</v>
      </c>
      <c r="M608" s="155"/>
      <c r="N608" s="192">
        <f>N610+N613</f>
        <v>0</v>
      </c>
      <c r="O608" s="192">
        <f>O610+O613+O615</f>
        <v>0</v>
      </c>
      <c r="P608" s="192">
        <f>P610+P613+P615</f>
        <v>0</v>
      </c>
      <c r="Q608" s="161"/>
      <c r="R608" s="161"/>
      <c r="S608" s="438"/>
      <c r="T608" s="161"/>
      <c r="U608" s="161"/>
      <c r="V608" s="161"/>
    </row>
    <row r="609" spans="1:22" ht="16.2">
      <c r="A609" s="122" t="str">
        <f t="shared" si="117"/>
        <v>71110102004891</v>
      </c>
      <c r="B609" s="124" t="s">
        <v>439</v>
      </c>
      <c r="C609" s="117" t="s">
        <v>104</v>
      </c>
      <c r="D609" s="118" t="s">
        <v>106</v>
      </c>
      <c r="E609" s="119" t="s">
        <v>140</v>
      </c>
      <c r="F609" s="120" t="s">
        <v>441</v>
      </c>
      <c r="G609" s="129">
        <v>4891</v>
      </c>
      <c r="H609" s="25"/>
      <c r="I609" s="25"/>
      <c r="J609" s="26"/>
      <c r="K609" s="26"/>
      <c r="L609" s="30" t="s">
        <v>108</v>
      </c>
      <c r="M609" s="31"/>
      <c r="N609" s="190"/>
      <c r="O609" s="190"/>
      <c r="P609" s="190"/>
      <c r="Q609" s="161"/>
      <c r="R609" s="161"/>
      <c r="S609" s="438"/>
      <c r="T609" s="161"/>
      <c r="U609" s="161"/>
      <c r="V609" s="161"/>
    </row>
    <row r="610" spans="1:22" ht="16.2">
      <c r="A610" s="122" t="str">
        <f t="shared" si="117"/>
        <v>7111010200x</v>
      </c>
      <c r="B610" s="124" t="s">
        <v>439</v>
      </c>
      <c r="C610" s="117" t="s">
        <v>104</v>
      </c>
      <c r="D610" s="118" t="s">
        <v>106</v>
      </c>
      <c r="E610" s="119" t="s">
        <v>140</v>
      </c>
      <c r="F610" s="120" t="s">
        <v>441</v>
      </c>
      <c r="G610" s="129" t="s">
        <v>361</v>
      </c>
      <c r="H610" s="45"/>
      <c r="I610" s="147"/>
      <c r="J610" s="148"/>
      <c r="K610" s="148"/>
      <c r="L610" s="27" t="s">
        <v>322</v>
      </c>
      <c r="M610" s="28"/>
      <c r="N610" s="197">
        <f>O610+P610</f>
        <v>0</v>
      </c>
      <c r="O610" s="197">
        <f>SUM(O611:O612)</f>
        <v>0</v>
      </c>
      <c r="P610" s="197">
        <f>SUM(P611:P612)</f>
        <v>0</v>
      </c>
      <c r="Q610" s="161"/>
      <c r="R610" s="161"/>
      <c r="S610" s="438"/>
      <c r="T610" s="161"/>
      <c r="U610" s="161"/>
      <c r="V610" s="161"/>
    </row>
    <row r="611" spans="1:22" ht="16.2">
      <c r="H611" s="25"/>
      <c r="I611" s="18"/>
      <c r="J611" s="19"/>
      <c r="K611" s="19"/>
      <c r="L611" s="29" t="s">
        <v>125</v>
      </c>
      <c r="M611" s="12">
        <v>4239</v>
      </c>
      <c r="N611" s="183">
        <f t="shared" ref="N611:N612" si="125">O611+P611</f>
        <v>0</v>
      </c>
      <c r="O611" s="183">
        <v>0</v>
      </c>
      <c r="P611" s="183"/>
      <c r="Q611" s="161"/>
      <c r="R611" s="161"/>
      <c r="S611" s="438"/>
      <c r="T611" s="161"/>
      <c r="U611" s="161"/>
      <c r="V611" s="161"/>
    </row>
    <row r="612" spans="1:22" ht="26.4">
      <c r="H612" s="177"/>
      <c r="I612" s="194"/>
      <c r="J612" s="201"/>
      <c r="K612" s="202"/>
      <c r="L612" s="203" t="s">
        <v>217</v>
      </c>
      <c r="M612" s="13">
        <v>4511</v>
      </c>
      <c r="N612" s="183">
        <f t="shared" si="125"/>
        <v>0</v>
      </c>
      <c r="O612" s="402"/>
      <c r="P612" s="402"/>
      <c r="Q612" s="161"/>
      <c r="R612" s="161"/>
      <c r="S612" s="438"/>
      <c r="T612" s="161"/>
      <c r="U612" s="161"/>
      <c r="V612" s="161"/>
    </row>
    <row r="613" spans="1:22" ht="45.75" customHeight="1">
      <c r="A613" s="122" t="str">
        <f t="shared" ref="A613" si="126">CONCATENATE(B613,C613,D613,E613,F613,G613)</f>
        <v>7111010200x</v>
      </c>
      <c r="B613" s="124" t="s">
        <v>439</v>
      </c>
      <c r="C613" s="117" t="s">
        <v>104</v>
      </c>
      <c r="D613" s="118" t="s">
        <v>106</v>
      </c>
      <c r="E613" s="119" t="s">
        <v>140</v>
      </c>
      <c r="F613" s="120" t="s">
        <v>441</v>
      </c>
      <c r="G613" s="129" t="s">
        <v>361</v>
      </c>
      <c r="H613" s="45"/>
      <c r="I613" s="147"/>
      <c r="J613" s="148"/>
      <c r="K613" s="148"/>
      <c r="L613" s="27" t="s">
        <v>840</v>
      </c>
      <c r="M613" s="28"/>
      <c r="N613" s="197">
        <f>O613+P613</f>
        <v>0</v>
      </c>
      <c r="O613" s="197">
        <f>O614</f>
        <v>0</v>
      </c>
      <c r="P613" s="197">
        <f>P614</f>
        <v>0</v>
      </c>
      <c r="Q613" s="161"/>
      <c r="R613" s="161"/>
      <c r="S613" s="438"/>
      <c r="T613" s="161"/>
      <c r="U613" s="161"/>
      <c r="V613" s="161"/>
    </row>
    <row r="614" spans="1:22" ht="16.2">
      <c r="H614" s="25"/>
      <c r="I614" s="18"/>
      <c r="J614" s="19"/>
      <c r="K614" s="19"/>
      <c r="L614" s="29" t="s">
        <v>348</v>
      </c>
      <c r="M614" s="12">
        <v>4729</v>
      </c>
      <c r="N614" s="183">
        <f t="shared" ref="N614" si="127">O614+P614</f>
        <v>0</v>
      </c>
      <c r="O614" s="183"/>
      <c r="P614" s="183">
        <v>0</v>
      </c>
      <c r="Q614" s="161"/>
      <c r="R614" s="161"/>
      <c r="S614" s="438"/>
      <c r="T614" s="161"/>
      <c r="U614" s="161"/>
      <c r="V614" s="161"/>
    </row>
    <row r="615" spans="1:22" ht="45.75" customHeight="1">
      <c r="A615" s="122" t="str">
        <f t="shared" ref="A615" si="128">CONCATENATE(B615,C615,D615,E615,F615,G615)</f>
        <v>7111010200x</v>
      </c>
      <c r="B615" s="124" t="s">
        <v>439</v>
      </c>
      <c r="C615" s="117" t="s">
        <v>104</v>
      </c>
      <c r="D615" s="118" t="s">
        <v>106</v>
      </c>
      <c r="E615" s="119" t="s">
        <v>140</v>
      </c>
      <c r="F615" s="120" t="s">
        <v>441</v>
      </c>
      <c r="G615" s="129" t="s">
        <v>361</v>
      </c>
      <c r="H615" s="45"/>
      <c r="I615" s="147"/>
      <c r="J615" s="148"/>
      <c r="K615" s="148"/>
      <c r="L615" s="27" t="s">
        <v>942</v>
      </c>
      <c r="M615" s="28"/>
      <c r="N615" s="197">
        <f>O615+P615</f>
        <v>0</v>
      </c>
      <c r="O615" s="197">
        <f>O616</f>
        <v>0</v>
      </c>
      <c r="P615" s="197">
        <f>P616</f>
        <v>0</v>
      </c>
      <c r="Q615" s="161"/>
      <c r="R615" s="161"/>
      <c r="S615" s="438"/>
      <c r="T615" s="161"/>
      <c r="U615" s="161"/>
      <c r="V615" s="161"/>
    </row>
    <row r="616" spans="1:22" ht="26.4">
      <c r="H616" s="25"/>
      <c r="I616" s="18"/>
      <c r="J616" s="19"/>
      <c r="K616" s="19"/>
      <c r="L616" s="32" t="s">
        <v>940</v>
      </c>
      <c r="M616" s="48" t="s">
        <v>939</v>
      </c>
      <c r="N616" s="183">
        <f t="shared" ref="N616" si="129">O616+P616</f>
        <v>0</v>
      </c>
      <c r="O616" s="183"/>
      <c r="P616" s="183">
        <v>0</v>
      </c>
      <c r="Q616" s="161"/>
      <c r="R616" s="161"/>
      <c r="S616" s="438"/>
      <c r="T616" s="161"/>
      <c r="U616" s="161"/>
      <c r="V616" s="161"/>
    </row>
    <row r="617" spans="1:22" ht="26.4">
      <c r="A617" s="5"/>
      <c r="B617" s="5"/>
      <c r="C617" s="5"/>
      <c r="D617" s="5"/>
      <c r="E617" s="5"/>
      <c r="F617" s="5"/>
      <c r="G617" s="5"/>
      <c r="H617" s="151">
        <v>2922</v>
      </c>
      <c r="I617" s="152" t="s">
        <v>187</v>
      </c>
      <c r="J617" s="153">
        <v>2</v>
      </c>
      <c r="K617" s="153">
        <v>2</v>
      </c>
      <c r="L617" s="154" t="s">
        <v>328</v>
      </c>
      <c r="M617" s="155"/>
      <c r="N617" s="192">
        <f>+N619</f>
        <v>0</v>
      </c>
      <c r="O617" s="192">
        <f>SUM(O619)</f>
        <v>0</v>
      </c>
      <c r="P617" s="192">
        <f>+P619</f>
        <v>0</v>
      </c>
      <c r="Q617" s="161"/>
      <c r="R617" s="161"/>
      <c r="S617" s="438"/>
      <c r="T617" s="161"/>
      <c r="U617" s="161"/>
      <c r="V617" s="161"/>
    </row>
    <row r="618" spans="1:22" ht="16.2">
      <c r="A618" s="5"/>
      <c r="B618" s="5"/>
      <c r="C618" s="5"/>
      <c r="D618" s="5"/>
      <c r="E618" s="5"/>
      <c r="F618" s="5"/>
      <c r="G618" s="5"/>
      <c r="H618" s="25"/>
      <c r="I618" s="25"/>
      <c r="J618" s="26"/>
      <c r="K618" s="26"/>
      <c r="L618" s="30" t="s">
        <v>108</v>
      </c>
      <c r="M618" s="31"/>
      <c r="N618" s="190"/>
      <c r="O618" s="190"/>
      <c r="P618" s="190"/>
      <c r="Q618" s="161"/>
      <c r="R618" s="161"/>
      <c r="S618" s="438"/>
      <c r="T618" s="161"/>
      <c r="U618" s="161"/>
      <c r="V618" s="161"/>
    </row>
    <row r="619" spans="1:22" ht="16.2">
      <c r="A619" s="5"/>
      <c r="B619" s="5"/>
      <c r="C619" s="5"/>
      <c r="D619" s="5"/>
      <c r="E619" s="5"/>
      <c r="F619" s="5"/>
      <c r="G619" s="5"/>
      <c r="H619" s="45"/>
      <c r="I619" s="147"/>
      <c r="J619" s="148"/>
      <c r="K619" s="148"/>
      <c r="L619" s="27" t="s">
        <v>322</v>
      </c>
      <c r="M619" s="28"/>
      <c r="N619" s="197">
        <f>O619+P619</f>
        <v>0</v>
      </c>
      <c r="O619" s="197">
        <f>SUM(O620:O621)</f>
        <v>0</v>
      </c>
      <c r="P619" s="197">
        <f>SUM(P620:P621)</f>
        <v>0</v>
      </c>
      <c r="Q619" s="161"/>
      <c r="R619" s="161"/>
      <c r="S619" s="438"/>
      <c r="T619" s="161"/>
      <c r="U619" s="161"/>
      <c r="V619" s="161"/>
    </row>
    <row r="620" spans="1:22" ht="16.2">
      <c r="A620" s="5"/>
      <c r="B620" s="5"/>
      <c r="C620" s="5"/>
      <c r="D620" s="5"/>
      <c r="E620" s="5"/>
      <c r="F620" s="5"/>
      <c r="G620" s="5"/>
      <c r="H620" s="25"/>
      <c r="I620" s="18"/>
      <c r="J620" s="19"/>
      <c r="K620" s="19"/>
      <c r="L620" s="29" t="s">
        <v>125</v>
      </c>
      <c r="M620" s="12">
        <v>4239</v>
      </c>
      <c r="N620" s="183">
        <f t="shared" ref="N620:N621" si="130">O620+P620</f>
        <v>0</v>
      </c>
      <c r="O620" s="183">
        <v>0</v>
      </c>
      <c r="P620" s="183"/>
      <c r="Q620" s="161"/>
      <c r="R620" s="161"/>
      <c r="S620" s="438"/>
      <c r="T620" s="161"/>
      <c r="U620" s="161"/>
      <c r="V620" s="161"/>
    </row>
    <row r="621" spans="1:22" ht="26.4">
      <c r="A621" s="5"/>
      <c r="B621" s="5"/>
      <c r="C621" s="5"/>
      <c r="D621" s="5"/>
      <c r="E621" s="5"/>
      <c r="F621" s="5"/>
      <c r="G621" s="5"/>
      <c r="H621" s="177"/>
      <c r="I621" s="194"/>
      <c r="J621" s="201"/>
      <c r="K621" s="202"/>
      <c r="L621" s="203" t="s">
        <v>217</v>
      </c>
      <c r="M621" s="13">
        <v>4511</v>
      </c>
      <c r="N621" s="183">
        <f t="shared" si="130"/>
        <v>0</v>
      </c>
      <c r="O621" s="402"/>
      <c r="P621" s="402"/>
      <c r="Q621" s="161"/>
      <c r="R621" s="161"/>
      <c r="S621" s="438"/>
      <c r="T621" s="161"/>
      <c r="U621" s="161"/>
      <c r="V621" s="161"/>
    </row>
    <row r="622" spans="1:22" ht="16.2">
      <c r="A622" s="5"/>
      <c r="B622" s="5"/>
      <c r="C622" s="5"/>
      <c r="D622" s="5"/>
      <c r="E622" s="5"/>
      <c r="F622" s="5"/>
      <c r="G622" s="5"/>
      <c r="H622" s="165">
        <v>2950</v>
      </c>
      <c r="I622" s="166" t="s">
        <v>187</v>
      </c>
      <c r="J622" s="167">
        <v>5</v>
      </c>
      <c r="K622" s="167">
        <v>0</v>
      </c>
      <c r="L622" s="168" t="s">
        <v>329</v>
      </c>
      <c r="M622" s="176"/>
      <c r="N622" s="188">
        <f>+N624</f>
        <v>0</v>
      </c>
      <c r="O622" s="188">
        <f>+O624</f>
        <v>0</v>
      </c>
      <c r="P622" s="188">
        <f>+P624</f>
        <v>0</v>
      </c>
      <c r="Q622" s="161"/>
      <c r="R622" s="161"/>
      <c r="S622" s="438"/>
      <c r="T622" s="161"/>
      <c r="U622" s="161"/>
      <c r="V622" s="161"/>
    </row>
    <row r="623" spans="1:22" ht="16.2">
      <c r="A623" s="5"/>
      <c r="B623" s="5"/>
      <c r="C623" s="5"/>
      <c r="D623" s="5"/>
      <c r="E623" s="5"/>
      <c r="F623" s="5"/>
      <c r="G623" s="5"/>
      <c r="H623" s="25"/>
      <c r="I623" s="18"/>
      <c r="J623" s="19"/>
      <c r="K623" s="19"/>
      <c r="L623" s="30" t="s">
        <v>110</v>
      </c>
      <c r="M623" s="31"/>
      <c r="N623" s="190"/>
      <c r="O623" s="190"/>
      <c r="P623" s="190"/>
      <c r="Q623" s="161"/>
      <c r="R623" s="161"/>
      <c r="S623" s="438"/>
      <c r="T623" s="161"/>
      <c r="U623" s="161"/>
      <c r="V623" s="161"/>
    </row>
    <row r="624" spans="1:22" ht="16.2">
      <c r="A624" s="5"/>
      <c r="B624" s="5"/>
      <c r="C624" s="5"/>
      <c r="D624" s="5"/>
      <c r="E624" s="5"/>
      <c r="F624" s="5"/>
      <c r="G624" s="5"/>
      <c r="H624" s="151">
        <v>2951</v>
      </c>
      <c r="I624" s="152" t="s">
        <v>187</v>
      </c>
      <c r="J624" s="153">
        <v>5</v>
      </c>
      <c r="K624" s="153">
        <v>1</v>
      </c>
      <c r="L624" s="154" t="s">
        <v>330</v>
      </c>
      <c r="M624" s="155"/>
      <c r="N624" s="192">
        <f>+N626+N631+N634+N637+N639+N644</f>
        <v>0</v>
      </c>
      <c r="O624" s="192">
        <f>+O626+O631+O634+O637+O639+O644</f>
        <v>0</v>
      </c>
      <c r="P624" s="192">
        <f>+P626+P631+P634+P637+P639+P644</f>
        <v>0</v>
      </c>
      <c r="Q624" s="161"/>
      <c r="R624" s="161"/>
      <c r="S624" s="438"/>
      <c r="T624" s="161"/>
      <c r="U624" s="161"/>
      <c r="V624" s="161"/>
    </row>
    <row r="625" spans="1:22" ht="16.2">
      <c r="H625" s="25"/>
      <c r="I625" s="25"/>
      <c r="J625" s="26"/>
      <c r="K625" s="26"/>
      <c r="L625" s="30" t="s">
        <v>108</v>
      </c>
      <c r="M625" s="31"/>
      <c r="N625" s="190"/>
      <c r="O625" s="190"/>
      <c r="P625" s="190"/>
      <c r="Q625" s="161"/>
      <c r="R625" s="161"/>
      <c r="S625" s="438"/>
      <c r="T625" s="161"/>
      <c r="U625" s="161"/>
      <c r="V625" s="161"/>
    </row>
    <row r="626" spans="1:22" ht="16.2">
      <c r="A626" s="5"/>
      <c r="B626" s="5"/>
      <c r="C626" s="5"/>
      <c r="D626" s="5"/>
      <c r="E626" s="5"/>
      <c r="F626" s="5"/>
      <c r="G626" s="5"/>
      <c r="H626" s="45"/>
      <c r="I626" s="147"/>
      <c r="J626" s="148"/>
      <c r="K626" s="148"/>
      <c r="L626" s="27" t="s">
        <v>331</v>
      </c>
      <c r="M626" s="28"/>
      <c r="N626" s="197">
        <f>O626+P626</f>
        <v>0</v>
      </c>
      <c r="O626" s="197">
        <f>SUM(O627:O630)</f>
        <v>0</v>
      </c>
      <c r="P626" s="197">
        <f>SUM(P627:P630)</f>
        <v>0</v>
      </c>
      <c r="Q626" s="161"/>
      <c r="R626" s="161"/>
      <c r="S626" s="438"/>
      <c r="T626" s="161"/>
      <c r="U626" s="161"/>
      <c r="V626" s="161"/>
    </row>
    <row r="627" spans="1:22" ht="16.2">
      <c r="A627" s="5"/>
      <c r="B627" s="5"/>
      <c r="C627" s="5"/>
      <c r="D627" s="5"/>
      <c r="E627" s="5"/>
      <c r="F627" s="5"/>
      <c r="G627" s="5"/>
      <c r="H627" s="25"/>
      <c r="I627" s="18"/>
      <c r="J627" s="19"/>
      <c r="K627" s="19"/>
      <c r="L627" s="29" t="s">
        <v>114</v>
      </c>
      <c r="M627" s="12" t="s">
        <v>872</v>
      </c>
      <c r="N627" s="183">
        <f t="shared" ref="N627:N645" si="131">O627+P627</f>
        <v>0</v>
      </c>
      <c r="O627" s="405"/>
      <c r="P627" s="405">
        <v>0</v>
      </c>
      <c r="Q627" s="161"/>
      <c r="R627" s="161"/>
      <c r="S627" s="438"/>
      <c r="T627" s="161"/>
      <c r="U627" s="161"/>
      <c r="V627" s="161"/>
    </row>
    <row r="628" spans="1:22" ht="26.4">
      <c r="A628" s="5"/>
      <c r="B628" s="5"/>
      <c r="C628" s="5"/>
      <c r="D628" s="5"/>
      <c r="E628" s="5"/>
      <c r="F628" s="5"/>
      <c r="G628" s="5"/>
      <c r="H628" s="25"/>
      <c r="I628" s="18"/>
      <c r="J628" s="19"/>
      <c r="K628" s="19"/>
      <c r="L628" s="29" t="s">
        <v>131</v>
      </c>
      <c r="M628" s="12">
        <v>4511</v>
      </c>
      <c r="N628" s="183">
        <f t="shared" si="131"/>
        <v>0</v>
      </c>
      <c r="O628" s="183"/>
      <c r="P628" s="183"/>
      <c r="Q628" s="161"/>
      <c r="R628" s="161"/>
      <c r="S628" s="438"/>
      <c r="T628" s="161"/>
      <c r="U628" s="161"/>
      <c r="V628" s="161"/>
    </row>
    <row r="629" spans="1:22" ht="26.4">
      <c r="A629" s="5"/>
      <c r="B629" s="5"/>
      <c r="C629" s="5"/>
      <c r="D629" s="5"/>
      <c r="E629" s="5"/>
      <c r="F629" s="5"/>
      <c r="G629" s="5"/>
      <c r="H629" s="177"/>
      <c r="I629" s="194"/>
      <c r="J629" s="201"/>
      <c r="K629" s="202"/>
      <c r="L629" s="203" t="s">
        <v>219</v>
      </c>
      <c r="M629" s="13">
        <v>4819</v>
      </c>
      <c r="N629" s="183">
        <f t="shared" si="131"/>
        <v>0</v>
      </c>
      <c r="O629" s="183"/>
      <c r="P629" s="183"/>
      <c r="Q629" s="161"/>
      <c r="R629" s="161"/>
      <c r="S629" s="438"/>
      <c r="T629" s="161"/>
      <c r="U629" s="161"/>
      <c r="V629" s="161"/>
    </row>
    <row r="630" spans="1:22" ht="16.2">
      <c r="A630" s="5"/>
      <c r="B630" s="5"/>
      <c r="C630" s="5"/>
      <c r="D630" s="5"/>
      <c r="E630" s="5"/>
      <c r="F630" s="5"/>
      <c r="G630" s="5"/>
      <c r="H630" s="17"/>
      <c r="I630" s="25"/>
      <c r="J630" s="26"/>
      <c r="K630" s="26"/>
      <c r="L630" s="32" t="s">
        <v>332</v>
      </c>
      <c r="M630" s="33">
        <v>5122</v>
      </c>
      <c r="N630" s="183">
        <f t="shared" si="131"/>
        <v>0</v>
      </c>
      <c r="O630" s="183">
        <v>0</v>
      </c>
      <c r="P630" s="183"/>
      <c r="Q630" s="161"/>
      <c r="R630" s="161"/>
      <c r="S630" s="438"/>
      <c r="T630" s="161"/>
      <c r="U630" s="161"/>
      <c r="V630" s="161"/>
    </row>
    <row r="631" spans="1:22" ht="27.6">
      <c r="A631" s="5"/>
      <c r="B631" s="5"/>
      <c r="C631" s="5"/>
      <c r="D631" s="5"/>
      <c r="E631" s="5"/>
      <c r="F631" s="5"/>
      <c r="G631" s="5"/>
      <c r="H631" s="45"/>
      <c r="I631" s="147"/>
      <c r="J631" s="148"/>
      <c r="K631" s="148"/>
      <c r="L631" s="27" t="s">
        <v>639</v>
      </c>
      <c r="M631" s="28"/>
      <c r="N631" s="197">
        <f>O631+P631</f>
        <v>0</v>
      </c>
      <c r="O631" s="197">
        <f>SUM(O632:O633)</f>
        <v>0</v>
      </c>
      <c r="P631" s="197">
        <f>SUM(P632:P633)</f>
        <v>0</v>
      </c>
      <c r="Q631" s="161"/>
      <c r="R631" s="161"/>
      <c r="S631" s="438"/>
      <c r="T631" s="161"/>
      <c r="U631" s="161"/>
      <c r="V631" s="161"/>
    </row>
    <row r="632" spans="1:22" ht="26.4">
      <c r="A632" s="5"/>
      <c r="B632" s="5"/>
      <c r="C632" s="5"/>
      <c r="D632" s="5"/>
      <c r="E632" s="5"/>
      <c r="F632" s="5"/>
      <c r="G632" s="5"/>
      <c r="H632" s="25"/>
      <c r="I632" s="18"/>
      <c r="J632" s="19"/>
      <c r="K632" s="19"/>
      <c r="L632" s="29" t="s">
        <v>219</v>
      </c>
      <c r="M632" s="44">
        <v>4819</v>
      </c>
      <c r="N632" s="183">
        <f t="shared" si="131"/>
        <v>0</v>
      </c>
      <c r="O632" s="183"/>
      <c r="P632" s="183"/>
      <c r="Q632" s="161"/>
      <c r="R632" s="161"/>
      <c r="S632" s="438"/>
      <c r="T632" s="161"/>
      <c r="U632" s="161"/>
      <c r="V632" s="161"/>
    </row>
    <row r="633" spans="1:22" ht="16.2">
      <c r="A633" s="5"/>
      <c r="B633" s="5"/>
      <c r="C633" s="5"/>
      <c r="D633" s="5"/>
      <c r="E633" s="5"/>
      <c r="F633" s="5"/>
      <c r="G633" s="5"/>
      <c r="H633" s="25"/>
      <c r="I633" s="18"/>
      <c r="J633" s="19"/>
      <c r="K633" s="19"/>
      <c r="L633" s="29" t="s">
        <v>137</v>
      </c>
      <c r="M633" s="12">
        <v>5129</v>
      </c>
      <c r="N633" s="183">
        <f t="shared" si="131"/>
        <v>0</v>
      </c>
      <c r="O633" s="183"/>
      <c r="P633" s="183"/>
      <c r="Q633" s="161"/>
      <c r="R633" s="161"/>
      <c r="S633" s="438"/>
      <c r="T633" s="161"/>
      <c r="U633" s="161"/>
      <c r="V633" s="161"/>
    </row>
    <row r="634" spans="1:22" ht="41.4">
      <c r="A634" s="5"/>
      <c r="B634" s="5"/>
      <c r="C634" s="5"/>
      <c r="D634" s="5"/>
      <c r="E634" s="5"/>
      <c r="F634" s="5"/>
      <c r="G634" s="5"/>
      <c r="H634" s="45"/>
      <c r="I634" s="147"/>
      <c r="J634" s="148"/>
      <c r="K634" s="148"/>
      <c r="L634" s="27" t="s">
        <v>334</v>
      </c>
      <c r="M634" s="28"/>
      <c r="N634" s="197">
        <f>O634+P634</f>
        <v>0</v>
      </c>
      <c r="O634" s="197">
        <f>SUM(O635:O636)</f>
        <v>0</v>
      </c>
      <c r="P634" s="197">
        <f>SUM(P635:P636)</f>
        <v>0</v>
      </c>
      <c r="Q634" s="161"/>
      <c r="R634" s="161"/>
      <c r="S634" s="438"/>
      <c r="T634" s="161"/>
      <c r="U634" s="161"/>
      <c r="V634" s="161"/>
    </row>
    <row r="635" spans="1:22" ht="16.2">
      <c r="A635" s="5"/>
      <c r="B635" s="5"/>
      <c r="C635" s="5"/>
      <c r="D635" s="5"/>
      <c r="E635" s="5"/>
      <c r="F635" s="5"/>
      <c r="G635" s="5"/>
      <c r="H635" s="25"/>
      <c r="I635" s="18"/>
      <c r="J635" s="19"/>
      <c r="K635" s="19"/>
      <c r="L635" s="29" t="s">
        <v>125</v>
      </c>
      <c r="M635" s="12">
        <v>4239</v>
      </c>
      <c r="N635" s="183">
        <f t="shared" si="131"/>
        <v>0</v>
      </c>
      <c r="O635" s="183">
        <v>0</v>
      </c>
      <c r="P635" s="183"/>
      <c r="Q635" s="161"/>
      <c r="R635" s="161"/>
      <c r="S635" s="438"/>
      <c r="T635" s="161"/>
      <c r="U635" s="161"/>
      <c r="V635" s="161"/>
    </row>
    <row r="636" spans="1:22" ht="26.4">
      <c r="A636" s="5"/>
      <c r="B636" s="5"/>
      <c r="C636" s="5"/>
      <c r="D636" s="5"/>
      <c r="E636" s="5"/>
      <c r="F636" s="5"/>
      <c r="G636" s="5"/>
      <c r="H636" s="177"/>
      <c r="I636" s="194"/>
      <c r="J636" s="201"/>
      <c r="K636" s="202"/>
      <c r="L636" s="203" t="s">
        <v>217</v>
      </c>
      <c r="M636" s="13">
        <v>4511</v>
      </c>
      <c r="N636" s="183">
        <f t="shared" si="131"/>
        <v>0</v>
      </c>
      <c r="O636" s="402"/>
      <c r="P636" s="402">
        <v>0</v>
      </c>
      <c r="Q636" s="161"/>
      <c r="R636" s="161"/>
      <c r="S636" s="438"/>
      <c r="T636" s="161"/>
      <c r="U636" s="161"/>
      <c r="V636" s="161"/>
    </row>
    <row r="637" spans="1:22" ht="27.6">
      <c r="A637" s="5"/>
      <c r="B637" s="5"/>
      <c r="C637" s="5"/>
      <c r="D637" s="5"/>
      <c r="E637" s="5"/>
      <c r="F637" s="5"/>
      <c r="G637" s="5"/>
      <c r="H637" s="45"/>
      <c r="I637" s="147"/>
      <c r="J637" s="148"/>
      <c r="K637" s="148"/>
      <c r="L637" s="27" t="s">
        <v>335</v>
      </c>
      <c r="M637" s="28"/>
      <c r="N637" s="197">
        <f>O637+P637</f>
        <v>0</v>
      </c>
      <c r="O637" s="197">
        <f>SUM(O638)</f>
        <v>0</v>
      </c>
      <c r="P637" s="197">
        <f>SUM(P638)</f>
        <v>0</v>
      </c>
      <c r="Q637" s="161"/>
      <c r="R637" s="161"/>
      <c r="S637" s="438"/>
      <c r="T637" s="161"/>
      <c r="U637" s="161"/>
      <c r="V637" s="161"/>
    </row>
    <row r="638" spans="1:22" ht="26.4">
      <c r="A638" s="5"/>
      <c r="B638" s="5"/>
      <c r="C638" s="5"/>
      <c r="D638" s="5"/>
      <c r="E638" s="5"/>
      <c r="F638" s="5"/>
      <c r="G638" s="5"/>
      <c r="H638" s="25"/>
      <c r="I638" s="18"/>
      <c r="J638" s="19"/>
      <c r="K638" s="19"/>
      <c r="L638" s="203" t="s">
        <v>217</v>
      </c>
      <c r="M638" s="13">
        <v>4511</v>
      </c>
      <c r="N638" s="183">
        <f t="shared" si="131"/>
        <v>0</v>
      </c>
      <c r="O638" s="398"/>
      <c r="P638" s="398">
        <v>0</v>
      </c>
      <c r="Q638" s="161"/>
      <c r="R638" s="161"/>
      <c r="S638" s="438"/>
      <c r="T638" s="161"/>
      <c r="U638" s="161"/>
      <c r="V638" s="161"/>
    </row>
    <row r="639" spans="1:22" ht="69">
      <c r="A639" s="5"/>
      <c r="B639" s="5"/>
      <c r="C639" s="5"/>
      <c r="D639" s="5"/>
      <c r="E639" s="5"/>
      <c r="F639" s="5"/>
      <c r="G639" s="5"/>
      <c r="H639" s="45"/>
      <c r="I639" s="147"/>
      <c r="J639" s="148"/>
      <c r="K639" s="148"/>
      <c r="L639" s="27" t="s">
        <v>845</v>
      </c>
      <c r="M639" s="28"/>
      <c r="N639" s="197">
        <f>O639+P639</f>
        <v>0</v>
      </c>
      <c r="O639" s="197">
        <f>SUM(O640:O643)</f>
        <v>0</v>
      </c>
      <c r="P639" s="197">
        <f>SUM(P640:P643)</f>
        <v>0</v>
      </c>
      <c r="Q639" s="161"/>
      <c r="R639" s="161"/>
      <c r="S639" s="438"/>
      <c r="T639" s="161"/>
      <c r="U639" s="161"/>
      <c r="V639" s="161"/>
    </row>
    <row r="640" spans="1:22" ht="16.2">
      <c r="A640" s="5"/>
      <c r="B640" s="5"/>
      <c r="C640" s="5"/>
      <c r="D640" s="5"/>
      <c r="E640" s="5"/>
      <c r="F640" s="5"/>
      <c r="G640" s="5"/>
      <c r="H640" s="25"/>
      <c r="I640" s="18"/>
      <c r="J640" s="19"/>
      <c r="K640" s="19"/>
      <c r="L640" s="29" t="s">
        <v>348</v>
      </c>
      <c r="M640" s="12">
        <v>4729</v>
      </c>
      <c r="N640" s="183">
        <f t="shared" si="131"/>
        <v>0</v>
      </c>
      <c r="O640" s="183"/>
      <c r="P640" s="183"/>
      <c r="Q640" s="161"/>
      <c r="R640" s="161"/>
      <c r="S640" s="438"/>
      <c r="T640" s="161"/>
      <c r="U640" s="161"/>
      <c r="V640" s="161"/>
    </row>
    <row r="641" spans="1:22" ht="16.2">
      <c r="A641" s="5"/>
      <c r="B641" s="5"/>
      <c r="C641" s="5"/>
      <c r="D641" s="5"/>
      <c r="E641" s="5"/>
      <c r="F641" s="5"/>
      <c r="G641" s="5"/>
      <c r="H641" s="25"/>
      <c r="I641" s="18"/>
      <c r="J641" s="19"/>
      <c r="K641" s="19"/>
      <c r="L641" s="30" t="s">
        <v>173</v>
      </c>
      <c r="M641" s="31">
        <v>5112</v>
      </c>
      <c r="N641" s="183">
        <f t="shared" si="131"/>
        <v>0</v>
      </c>
      <c r="O641" s="183"/>
      <c r="P641" s="183"/>
      <c r="Q641" s="161"/>
      <c r="R641" s="161"/>
      <c r="S641" s="438"/>
      <c r="T641" s="161"/>
      <c r="U641" s="161"/>
      <c r="V641" s="161"/>
    </row>
    <row r="642" spans="1:22" ht="16.2">
      <c r="A642" s="5"/>
      <c r="B642" s="5"/>
      <c r="C642" s="5"/>
      <c r="D642" s="5"/>
      <c r="E642" s="5"/>
      <c r="F642" s="5"/>
      <c r="G642" s="5"/>
      <c r="H642" s="25"/>
      <c r="I642" s="18"/>
      <c r="J642" s="19"/>
      <c r="K642" s="19"/>
      <c r="L642" s="32" t="s">
        <v>143</v>
      </c>
      <c r="M642" s="48">
        <v>5113</v>
      </c>
      <c r="N642" s="183">
        <f t="shared" si="131"/>
        <v>0</v>
      </c>
      <c r="O642" s="183"/>
      <c r="P642" s="183"/>
      <c r="Q642" s="161"/>
      <c r="R642" s="161"/>
      <c r="S642" s="438"/>
      <c r="T642" s="161"/>
      <c r="U642" s="161"/>
      <c r="V642" s="161"/>
    </row>
    <row r="643" spans="1:22" ht="16.2">
      <c r="A643" s="5"/>
      <c r="B643" s="5"/>
      <c r="C643" s="5"/>
      <c r="D643" s="5"/>
      <c r="E643" s="5"/>
      <c r="F643" s="5"/>
      <c r="G643" s="5"/>
      <c r="H643" s="25"/>
      <c r="I643" s="18"/>
      <c r="J643" s="19"/>
      <c r="K643" s="19"/>
      <c r="L643" s="30" t="s">
        <v>268</v>
      </c>
      <c r="M643" s="44">
        <v>5129</v>
      </c>
      <c r="N643" s="183">
        <f t="shared" si="131"/>
        <v>0</v>
      </c>
      <c r="O643" s="183">
        <v>0</v>
      </c>
      <c r="P643" s="183"/>
      <c r="Q643" s="161"/>
      <c r="R643" s="161"/>
      <c r="S643" s="438"/>
      <c r="T643" s="161"/>
      <c r="U643" s="161"/>
      <c r="V643" s="161"/>
    </row>
    <row r="644" spans="1:22" ht="27.6">
      <c r="H644" s="45"/>
      <c r="I644" s="147"/>
      <c r="J644" s="148"/>
      <c r="K644" s="148"/>
      <c r="L644" s="27" t="s">
        <v>852</v>
      </c>
      <c r="M644" s="28"/>
      <c r="N644" s="197">
        <f>SUM(N645:N646)</f>
        <v>0</v>
      </c>
      <c r="O644" s="197">
        <f>SUM(O645:O646)</f>
        <v>0</v>
      </c>
      <c r="P644" s="197">
        <f>SUM(P645:P646)</f>
        <v>0</v>
      </c>
      <c r="Q644" s="161"/>
      <c r="R644" s="161"/>
      <c r="S644" s="438"/>
      <c r="T644" s="161"/>
      <c r="U644" s="161"/>
      <c r="V644" s="161"/>
    </row>
    <row r="645" spans="1:22" ht="16.2">
      <c r="A645" s="5"/>
      <c r="B645" s="5"/>
      <c r="C645" s="5"/>
      <c r="D645" s="5"/>
      <c r="E645" s="5"/>
      <c r="F645" s="5"/>
      <c r="G645" s="5"/>
      <c r="H645" s="25"/>
      <c r="I645" s="18"/>
      <c r="J645" s="19"/>
      <c r="K645" s="19"/>
      <c r="L645" s="30" t="s">
        <v>173</v>
      </c>
      <c r="M645" s="31">
        <v>5112</v>
      </c>
      <c r="N645" s="183">
        <f t="shared" si="131"/>
        <v>0</v>
      </c>
      <c r="O645" s="405"/>
      <c r="P645" s="405"/>
      <c r="Q645" s="161"/>
      <c r="R645" s="161"/>
      <c r="S645" s="438"/>
      <c r="T645" s="161"/>
      <c r="U645" s="161"/>
      <c r="V645" s="161"/>
    </row>
    <row r="646" spans="1:22" ht="16.2">
      <c r="A646" s="5"/>
      <c r="B646" s="5"/>
      <c r="C646" s="5"/>
      <c r="D646" s="5"/>
      <c r="E646" s="5"/>
      <c r="F646" s="5"/>
      <c r="G646" s="5"/>
      <c r="H646" s="25"/>
      <c r="I646" s="18"/>
      <c r="J646" s="19"/>
      <c r="K646" s="19"/>
      <c r="L646" s="32" t="s">
        <v>143</v>
      </c>
      <c r="M646" s="48">
        <v>5113</v>
      </c>
      <c r="N646" s="183">
        <f t="shared" ref="N646" si="132">O646+P646</f>
        <v>0</v>
      </c>
      <c r="O646" s="183">
        <v>0</v>
      </c>
      <c r="P646" s="183"/>
      <c r="Q646" s="161"/>
      <c r="R646" s="161"/>
      <c r="S646" s="438"/>
      <c r="T646" s="161"/>
      <c r="U646" s="161"/>
      <c r="V646" s="161"/>
    </row>
    <row r="647" spans="1:22" ht="16.2">
      <c r="A647" s="5"/>
      <c r="B647" s="5"/>
      <c r="C647" s="5"/>
      <c r="D647" s="5"/>
      <c r="E647" s="5"/>
      <c r="F647" s="5"/>
      <c r="G647" s="5"/>
      <c r="H647" s="165">
        <v>2960</v>
      </c>
      <c r="I647" s="166" t="s">
        <v>187</v>
      </c>
      <c r="J647" s="167">
        <v>6</v>
      </c>
      <c r="K647" s="167">
        <v>0</v>
      </c>
      <c r="L647" s="168" t="s">
        <v>337</v>
      </c>
      <c r="M647" s="176"/>
      <c r="N647" s="188">
        <f>+N649</f>
        <v>0</v>
      </c>
      <c r="O647" s="188">
        <f>+O649</f>
        <v>0</v>
      </c>
      <c r="P647" s="188">
        <f>+P649</f>
        <v>0</v>
      </c>
      <c r="Q647" s="161"/>
      <c r="R647" s="161"/>
      <c r="S647" s="438"/>
      <c r="T647" s="161"/>
      <c r="U647" s="161"/>
      <c r="V647" s="161"/>
    </row>
    <row r="648" spans="1:22" ht="16.2">
      <c r="A648" s="5"/>
      <c r="B648" s="5"/>
      <c r="C648" s="5"/>
      <c r="D648" s="5"/>
      <c r="E648" s="5"/>
      <c r="F648" s="5"/>
      <c r="G648" s="5"/>
      <c r="H648" s="25"/>
      <c r="I648" s="18"/>
      <c r="J648" s="19"/>
      <c r="K648" s="19"/>
      <c r="L648" s="30" t="s">
        <v>110</v>
      </c>
      <c r="M648" s="31"/>
      <c r="N648" s="190"/>
      <c r="O648" s="190"/>
      <c r="P648" s="190"/>
      <c r="Q648" s="161"/>
      <c r="R648" s="161"/>
      <c r="S648" s="438"/>
      <c r="T648" s="161"/>
      <c r="U648" s="161"/>
      <c r="V648" s="161"/>
    </row>
    <row r="649" spans="1:22" ht="16.2">
      <c r="H649" s="151">
        <v>2961</v>
      </c>
      <c r="I649" s="152" t="s">
        <v>187</v>
      </c>
      <c r="J649" s="153">
        <v>6</v>
      </c>
      <c r="K649" s="153">
        <v>1</v>
      </c>
      <c r="L649" s="154" t="s">
        <v>337</v>
      </c>
      <c r="M649" s="155"/>
      <c r="N649" s="192">
        <f>+N651+N656+N658+N660+N662+N665+N667</f>
        <v>0</v>
      </c>
      <c r="O649" s="192">
        <f t="shared" ref="O649:P649" si="133">+O651+O656+O658+O660+O662+O665+O667</f>
        <v>0</v>
      </c>
      <c r="P649" s="192">
        <f t="shared" si="133"/>
        <v>0</v>
      </c>
      <c r="Q649" s="161"/>
      <c r="R649" s="161"/>
      <c r="S649" s="438"/>
      <c r="T649" s="161"/>
      <c r="U649" s="161"/>
      <c r="V649" s="161"/>
    </row>
    <row r="650" spans="1:22" ht="16.2">
      <c r="A650" s="5"/>
      <c r="B650" s="5"/>
      <c r="C650" s="5"/>
      <c r="D650" s="5"/>
      <c r="E650" s="5"/>
      <c r="F650" s="5"/>
      <c r="G650" s="5"/>
      <c r="H650" s="25"/>
      <c r="I650" s="25"/>
      <c r="J650" s="26"/>
      <c r="K650" s="26"/>
      <c r="L650" s="30" t="s">
        <v>108</v>
      </c>
      <c r="M650" s="31"/>
      <c r="N650" s="190"/>
      <c r="O650" s="190"/>
      <c r="P650" s="190"/>
      <c r="Q650" s="161"/>
      <c r="R650" s="161"/>
      <c r="S650" s="438"/>
      <c r="T650" s="161"/>
      <c r="U650" s="161"/>
      <c r="V650" s="161"/>
    </row>
    <row r="651" spans="1:22" ht="27.6">
      <c r="A651" s="5"/>
      <c r="B651" s="5"/>
      <c r="C651" s="5"/>
      <c r="D651" s="5"/>
      <c r="E651" s="5"/>
      <c r="F651" s="5"/>
      <c r="G651" s="5"/>
      <c r="H651" s="45"/>
      <c r="I651" s="147"/>
      <c r="J651" s="148"/>
      <c r="K651" s="148"/>
      <c r="L651" s="27" t="s">
        <v>833</v>
      </c>
      <c r="M651" s="28"/>
      <c r="N651" s="197">
        <f>O651+P651</f>
        <v>0</v>
      </c>
      <c r="O651" s="197">
        <f>SUM(O652:O655)</f>
        <v>0</v>
      </c>
      <c r="P651" s="197">
        <f>SUM(P652:P655)</f>
        <v>0</v>
      </c>
      <c r="Q651" s="161"/>
      <c r="R651" s="161"/>
      <c r="S651" s="438"/>
      <c r="T651" s="161"/>
      <c r="U651" s="161"/>
      <c r="V651" s="161"/>
    </row>
    <row r="652" spans="1:22" ht="26.4">
      <c r="H652" s="17"/>
      <c r="I652" s="25"/>
      <c r="J652" s="26"/>
      <c r="K652" s="26"/>
      <c r="L652" s="30" t="s">
        <v>142</v>
      </c>
      <c r="M652" s="13">
        <v>4251</v>
      </c>
      <c r="N652" s="183">
        <f t="shared" ref="N652:N664" si="134">O652+P652</f>
        <v>0</v>
      </c>
      <c r="O652" s="183"/>
      <c r="P652" s="183"/>
      <c r="Q652" s="161"/>
      <c r="R652" s="161"/>
      <c r="S652" s="438"/>
      <c r="T652" s="161"/>
      <c r="U652" s="161"/>
      <c r="V652" s="161"/>
    </row>
    <row r="653" spans="1:22" ht="16.2">
      <c r="A653" s="5"/>
      <c r="B653" s="5"/>
      <c r="C653" s="5"/>
      <c r="D653" s="5"/>
      <c r="E653" s="5"/>
      <c r="F653" s="5"/>
      <c r="G653" s="5"/>
      <c r="H653" s="17"/>
      <c r="I653" s="25"/>
      <c r="J653" s="26"/>
      <c r="K653" s="26"/>
      <c r="L653" s="29" t="s">
        <v>167</v>
      </c>
      <c r="M653" s="12">
        <v>4639</v>
      </c>
      <c r="N653" s="183">
        <f t="shared" si="134"/>
        <v>0</v>
      </c>
      <c r="O653" s="183"/>
      <c r="P653" s="183"/>
      <c r="Q653" s="161"/>
      <c r="R653" s="161"/>
      <c r="S653" s="438"/>
      <c r="T653" s="161"/>
      <c r="U653" s="161"/>
      <c r="V653" s="161"/>
    </row>
    <row r="654" spans="1:22" ht="16.2">
      <c r="A654" s="5"/>
      <c r="B654" s="5"/>
      <c r="C654" s="5"/>
      <c r="D654" s="5"/>
      <c r="E654" s="5"/>
      <c r="F654" s="5"/>
      <c r="G654" s="5"/>
      <c r="H654" s="17"/>
      <c r="I654" s="25"/>
      <c r="J654" s="26"/>
      <c r="K654" s="26"/>
      <c r="L654" s="30" t="s">
        <v>173</v>
      </c>
      <c r="M654" s="31">
        <v>5112</v>
      </c>
      <c r="N654" s="183">
        <f t="shared" si="134"/>
        <v>0</v>
      </c>
      <c r="O654" s="183"/>
      <c r="P654" s="183"/>
      <c r="Q654" s="161"/>
      <c r="R654" s="161"/>
      <c r="S654" s="438"/>
      <c r="T654" s="161"/>
      <c r="U654" s="161"/>
      <c r="V654" s="161"/>
    </row>
    <row r="655" spans="1:22" ht="16.2">
      <c r="H655" s="25"/>
      <c r="I655" s="25"/>
      <c r="J655" s="26"/>
      <c r="K655" s="26"/>
      <c r="L655" s="32" t="s">
        <v>143</v>
      </c>
      <c r="M655" s="48">
        <v>5113</v>
      </c>
      <c r="N655" s="183">
        <f t="shared" si="134"/>
        <v>0</v>
      </c>
      <c r="O655" s="183"/>
      <c r="P655" s="183"/>
      <c r="Q655" s="161"/>
      <c r="R655" s="161"/>
      <c r="S655" s="438"/>
      <c r="T655" s="161"/>
      <c r="U655" s="161"/>
      <c r="V655" s="161"/>
    </row>
    <row r="656" spans="1:22" ht="27.6">
      <c r="A656" s="5"/>
      <c r="B656" s="5"/>
      <c r="C656" s="5"/>
      <c r="D656" s="5"/>
      <c r="E656" s="5"/>
      <c r="F656" s="5"/>
      <c r="G656" s="5"/>
      <c r="H656" s="45"/>
      <c r="I656" s="147"/>
      <c r="J656" s="148"/>
      <c r="K656" s="148"/>
      <c r="L656" s="27" t="s">
        <v>339</v>
      </c>
      <c r="M656" s="28"/>
      <c r="N656" s="197">
        <f>O656+P656</f>
        <v>0</v>
      </c>
      <c r="O656" s="197">
        <f>SUM(O657)</f>
        <v>0</v>
      </c>
      <c r="P656" s="197">
        <f>SUM(P657)</f>
        <v>0</v>
      </c>
      <c r="Q656" s="161"/>
      <c r="R656" s="161"/>
      <c r="S656" s="438"/>
      <c r="T656" s="161"/>
      <c r="U656" s="161"/>
      <c r="V656" s="161"/>
    </row>
    <row r="657" spans="1:22" ht="16.2">
      <c r="A657" s="5"/>
      <c r="B657" s="5"/>
      <c r="C657" s="5"/>
      <c r="D657" s="5"/>
      <c r="E657" s="5"/>
      <c r="F657" s="5"/>
      <c r="G657" s="5"/>
      <c r="H657" s="25"/>
      <c r="I657" s="25"/>
      <c r="J657" s="26"/>
      <c r="K657" s="26"/>
      <c r="L657" s="29" t="s">
        <v>125</v>
      </c>
      <c r="M657" s="12">
        <v>4239</v>
      </c>
      <c r="N657" s="183">
        <f t="shared" si="134"/>
        <v>0</v>
      </c>
      <c r="O657" s="183"/>
      <c r="P657" s="183"/>
      <c r="Q657" s="161"/>
      <c r="R657" s="161"/>
      <c r="S657" s="438"/>
      <c r="T657" s="161"/>
      <c r="U657" s="161"/>
      <c r="V657" s="161"/>
    </row>
    <row r="658" spans="1:22" ht="41.4">
      <c r="A658" s="5"/>
      <c r="B658" s="5"/>
      <c r="C658" s="5"/>
      <c r="D658" s="5"/>
      <c r="E658" s="5"/>
      <c r="F658" s="5"/>
      <c r="G658" s="5"/>
      <c r="H658" s="45"/>
      <c r="I658" s="147"/>
      <c r="J658" s="148"/>
      <c r="K658" s="148"/>
      <c r="L658" s="27" t="s">
        <v>771</v>
      </c>
      <c r="M658" s="28"/>
      <c r="N658" s="197">
        <f>O658+P658</f>
        <v>0</v>
      </c>
      <c r="O658" s="197">
        <f>SUM(O659)</f>
        <v>0</v>
      </c>
      <c r="P658" s="197">
        <f>SUM(P659)</f>
        <v>0</v>
      </c>
      <c r="Q658" s="161"/>
      <c r="R658" s="161"/>
      <c r="S658" s="438"/>
      <c r="T658" s="161"/>
      <c r="U658" s="161"/>
      <c r="V658" s="161"/>
    </row>
    <row r="659" spans="1:22" ht="16.2">
      <c r="H659" s="25"/>
      <c r="I659" s="25"/>
      <c r="J659" s="26"/>
      <c r="K659" s="26"/>
      <c r="L659" s="29" t="s">
        <v>348</v>
      </c>
      <c r="M659" s="12">
        <v>4729</v>
      </c>
      <c r="N659" s="183">
        <f t="shared" si="134"/>
        <v>0</v>
      </c>
      <c r="O659" s="402"/>
      <c r="P659" s="402"/>
      <c r="Q659" s="161"/>
      <c r="R659" s="161"/>
      <c r="S659" s="438"/>
      <c r="T659" s="161"/>
      <c r="U659" s="161"/>
      <c r="V659" s="161"/>
    </row>
    <row r="660" spans="1:22" ht="55.2">
      <c r="A660" s="5"/>
      <c r="B660" s="5"/>
      <c r="C660" s="5"/>
      <c r="D660" s="5"/>
      <c r="E660" s="5"/>
      <c r="F660" s="5"/>
      <c r="G660" s="5"/>
      <c r="H660" s="46"/>
      <c r="I660" s="147"/>
      <c r="J660" s="148"/>
      <c r="K660" s="148"/>
      <c r="L660" s="27" t="s">
        <v>772</v>
      </c>
      <c r="M660" s="28"/>
      <c r="N660" s="197">
        <f>O660+P660</f>
        <v>0</v>
      </c>
      <c r="O660" s="197">
        <f>SUM(O661)</f>
        <v>0</v>
      </c>
      <c r="P660" s="197">
        <f>SUM(P661)</f>
        <v>0</v>
      </c>
      <c r="Q660" s="161"/>
      <c r="R660" s="161"/>
      <c r="S660" s="438"/>
      <c r="T660" s="161"/>
      <c r="U660" s="161"/>
      <c r="V660" s="161"/>
    </row>
    <row r="661" spans="1:22" ht="16.2">
      <c r="A661" s="5"/>
      <c r="B661" s="5"/>
      <c r="C661" s="5"/>
      <c r="D661" s="5"/>
      <c r="E661" s="5"/>
      <c r="F661" s="5"/>
      <c r="G661" s="5"/>
      <c r="H661" s="25"/>
      <c r="I661" s="25"/>
      <c r="J661" s="26"/>
      <c r="K661" s="26"/>
      <c r="L661" s="29" t="s">
        <v>348</v>
      </c>
      <c r="M661" s="12">
        <v>4729</v>
      </c>
      <c r="N661" s="183">
        <f t="shared" si="134"/>
        <v>0</v>
      </c>
      <c r="O661" s="402"/>
      <c r="P661" s="402"/>
      <c r="Q661" s="161"/>
      <c r="R661" s="161"/>
      <c r="S661" s="438"/>
      <c r="T661" s="161"/>
      <c r="U661" s="161"/>
      <c r="V661" s="161"/>
    </row>
    <row r="662" spans="1:22" ht="41.4">
      <c r="A662" s="5"/>
      <c r="B662" s="5"/>
      <c r="C662" s="5"/>
      <c r="D662" s="5"/>
      <c r="E662" s="5"/>
      <c r="F662" s="5"/>
      <c r="G662" s="5"/>
      <c r="H662" s="46"/>
      <c r="I662" s="147"/>
      <c r="J662" s="148"/>
      <c r="K662" s="148"/>
      <c r="L662" s="27" t="s">
        <v>846</v>
      </c>
      <c r="M662" s="28"/>
      <c r="N662" s="197">
        <f>O662+P662</f>
        <v>0</v>
      </c>
      <c r="O662" s="197">
        <f>SUM(O663:O664)</f>
        <v>0</v>
      </c>
      <c r="P662" s="197">
        <f>SUM(P663:P664)</f>
        <v>0</v>
      </c>
      <c r="Q662" s="161"/>
      <c r="R662" s="161"/>
      <c r="S662" s="438"/>
      <c r="T662" s="161"/>
      <c r="U662" s="161"/>
      <c r="V662" s="161"/>
    </row>
    <row r="663" spans="1:22" ht="16.2">
      <c r="H663" s="25"/>
      <c r="I663" s="25"/>
      <c r="J663" s="26"/>
      <c r="K663" s="26"/>
      <c r="L663" s="29" t="s">
        <v>348</v>
      </c>
      <c r="M663" s="12">
        <v>4729</v>
      </c>
      <c r="N663" s="183">
        <f t="shared" si="134"/>
        <v>0</v>
      </c>
      <c r="O663" s="402"/>
      <c r="P663" s="402"/>
      <c r="Q663" s="161"/>
      <c r="R663" s="161"/>
      <c r="S663" s="438"/>
      <c r="T663" s="161"/>
      <c r="U663" s="161"/>
      <c r="V663" s="161"/>
    </row>
    <row r="664" spans="1:22" ht="26.4">
      <c r="A664" s="5"/>
      <c r="B664" s="5"/>
      <c r="C664" s="5"/>
      <c r="D664" s="5"/>
      <c r="E664" s="5"/>
      <c r="F664" s="5"/>
      <c r="G664" s="5"/>
      <c r="H664" s="177"/>
      <c r="I664" s="194"/>
      <c r="J664" s="201"/>
      <c r="K664" s="202"/>
      <c r="L664" s="203" t="s">
        <v>215</v>
      </c>
      <c r="M664" s="13">
        <v>4637</v>
      </c>
      <c r="N664" s="183">
        <f t="shared" si="134"/>
        <v>0</v>
      </c>
      <c r="O664" s="183"/>
      <c r="P664" s="183"/>
      <c r="Q664" s="161"/>
      <c r="R664" s="161"/>
      <c r="S664" s="438"/>
      <c r="T664" s="161"/>
      <c r="U664" s="161"/>
      <c r="V664" s="161"/>
    </row>
    <row r="665" spans="1:22" ht="27.6">
      <c r="A665" s="5"/>
      <c r="B665" s="5"/>
      <c r="C665" s="5"/>
      <c r="D665" s="5"/>
      <c r="E665" s="5"/>
      <c r="F665" s="5"/>
      <c r="G665" s="5"/>
      <c r="H665" s="46"/>
      <c r="I665" s="147"/>
      <c r="J665" s="148"/>
      <c r="K665" s="148"/>
      <c r="L665" s="459" t="s">
        <v>899</v>
      </c>
      <c r="M665" s="461"/>
      <c r="N665" s="197">
        <f>O665+P665</f>
        <v>0</v>
      </c>
      <c r="O665" s="197">
        <f>SUM(O666)</f>
        <v>0</v>
      </c>
      <c r="P665" s="197">
        <f>SUM(P666)</f>
        <v>0</v>
      </c>
      <c r="Q665" s="161"/>
      <c r="R665" s="161"/>
      <c r="S665" s="438"/>
      <c r="T665" s="161"/>
      <c r="U665" s="161"/>
      <c r="V665" s="161"/>
    </row>
    <row r="666" spans="1:22" ht="18.600000000000001" customHeight="1">
      <c r="A666" s="5"/>
      <c r="B666" s="5"/>
      <c r="C666" s="5"/>
      <c r="D666" s="5"/>
      <c r="E666" s="5"/>
      <c r="F666" s="5"/>
      <c r="G666" s="5"/>
      <c r="H666" s="177"/>
      <c r="I666" s="194"/>
      <c r="J666" s="201"/>
      <c r="K666" s="202"/>
      <c r="L666" s="32" t="s">
        <v>900</v>
      </c>
      <c r="M666" s="48">
        <v>4861</v>
      </c>
      <c r="N666" s="183">
        <f t="shared" ref="N666" si="135">O666+P666</f>
        <v>0</v>
      </c>
      <c r="O666" s="402"/>
      <c r="P666" s="402">
        <v>0</v>
      </c>
      <c r="Q666" s="161"/>
      <c r="R666" s="161"/>
      <c r="S666" s="438"/>
      <c r="T666" s="161"/>
      <c r="U666" s="161"/>
      <c r="V666" s="161"/>
    </row>
    <row r="667" spans="1:22" ht="27.6">
      <c r="A667" s="5"/>
      <c r="B667" s="5"/>
      <c r="C667" s="5"/>
      <c r="D667" s="5"/>
      <c r="E667" s="5"/>
      <c r="F667" s="5"/>
      <c r="G667" s="5"/>
      <c r="H667" s="46"/>
      <c r="I667" s="147"/>
      <c r="J667" s="148"/>
      <c r="K667" s="148"/>
      <c r="L667" s="459" t="s">
        <v>938</v>
      </c>
      <c r="M667" s="461"/>
      <c r="N667" s="197">
        <f>O667+P667</f>
        <v>0</v>
      </c>
      <c r="O667" s="197">
        <f>SUM(O668)</f>
        <v>0</v>
      </c>
      <c r="P667" s="197">
        <f>SUM(P668)</f>
        <v>0</v>
      </c>
      <c r="Q667" s="161"/>
      <c r="R667" s="161"/>
      <c r="S667" s="438"/>
      <c r="T667" s="161"/>
      <c r="U667" s="161"/>
      <c r="V667" s="161"/>
    </row>
    <row r="668" spans="1:22" ht="27.6" customHeight="1">
      <c r="A668" s="5"/>
      <c r="B668" s="5"/>
      <c r="C668" s="5"/>
      <c r="D668" s="5"/>
      <c r="E668" s="5"/>
      <c r="F668" s="5"/>
      <c r="G668" s="5"/>
      <c r="H668" s="177"/>
      <c r="I668" s="194"/>
      <c r="J668" s="201"/>
      <c r="K668" s="202"/>
      <c r="L668" s="32" t="s">
        <v>940</v>
      </c>
      <c r="M668" s="48" t="s">
        <v>939</v>
      </c>
      <c r="N668" s="183">
        <f t="shared" ref="N668" si="136">O668+P668</f>
        <v>0</v>
      </c>
      <c r="O668" s="402"/>
      <c r="P668" s="402">
        <v>0</v>
      </c>
      <c r="Q668" s="161"/>
      <c r="R668" s="161"/>
      <c r="S668" s="438"/>
      <c r="T668" s="161"/>
      <c r="U668" s="161"/>
      <c r="V668" s="161"/>
    </row>
    <row r="669" spans="1:22" ht="16.2">
      <c r="A669" s="5"/>
      <c r="B669" s="5"/>
      <c r="C669" s="5"/>
      <c r="D669" s="5"/>
      <c r="E669" s="5"/>
      <c r="F669" s="5"/>
      <c r="G669" s="5"/>
      <c r="H669" s="180">
        <v>3000</v>
      </c>
      <c r="I669" s="212" t="s">
        <v>189</v>
      </c>
      <c r="J669" s="213">
        <v>0</v>
      </c>
      <c r="K669" s="213">
        <v>0</v>
      </c>
      <c r="L669" s="162" t="s">
        <v>343</v>
      </c>
      <c r="M669" s="174"/>
      <c r="N669" s="163">
        <f>+N671+N677+N698+N751</f>
        <v>0</v>
      </c>
      <c r="O669" s="163">
        <f>+O671+O677+O698+O751</f>
        <v>0</v>
      </c>
      <c r="P669" s="163">
        <f>+P671+P677+P698+P751</f>
        <v>0</v>
      </c>
      <c r="Q669" s="161"/>
      <c r="R669" s="161"/>
      <c r="S669" s="438"/>
      <c r="T669" s="161"/>
      <c r="U669" s="161"/>
      <c r="V669" s="161"/>
    </row>
    <row r="670" spans="1:22" ht="16.2">
      <c r="H670" s="25"/>
      <c r="I670" s="18"/>
      <c r="J670" s="19"/>
      <c r="K670" s="19"/>
      <c r="L670" s="30" t="s">
        <v>108</v>
      </c>
      <c r="M670" s="31"/>
      <c r="N670" s="190"/>
      <c r="O670" s="190"/>
      <c r="P670" s="190"/>
      <c r="Q670" s="161"/>
      <c r="R670" s="161"/>
      <c r="S670" s="438"/>
      <c r="T670" s="161"/>
      <c r="U670" s="161"/>
      <c r="V670" s="161"/>
    </row>
    <row r="671" spans="1:22" ht="16.2">
      <c r="A671" s="5"/>
      <c r="B671" s="5"/>
      <c r="C671" s="5"/>
      <c r="D671" s="5"/>
      <c r="E671" s="5"/>
      <c r="F671" s="5"/>
      <c r="G671" s="5"/>
      <c r="H671" s="165">
        <v>3030</v>
      </c>
      <c r="I671" s="166" t="s">
        <v>189</v>
      </c>
      <c r="J671" s="167">
        <v>3</v>
      </c>
      <c r="K671" s="167">
        <v>0</v>
      </c>
      <c r="L671" s="168" t="s">
        <v>773</v>
      </c>
      <c r="M671" s="176"/>
      <c r="N671" s="188">
        <f>+N673</f>
        <v>0</v>
      </c>
      <c r="O671" s="188">
        <f>+O673</f>
        <v>0</v>
      </c>
      <c r="P671" s="188">
        <f>+P673</f>
        <v>0</v>
      </c>
      <c r="Q671" s="161"/>
      <c r="R671" s="161"/>
      <c r="S671" s="438"/>
      <c r="T671" s="161"/>
      <c r="U671" s="161"/>
      <c r="V671" s="161"/>
    </row>
    <row r="672" spans="1:22" ht="16.2">
      <c r="H672" s="25"/>
      <c r="I672" s="18"/>
      <c r="J672" s="19"/>
      <c r="K672" s="19"/>
      <c r="L672" s="30" t="s">
        <v>110</v>
      </c>
      <c r="M672" s="31"/>
      <c r="N672" s="190"/>
      <c r="O672" s="190"/>
      <c r="P672" s="190"/>
      <c r="Q672" s="161"/>
      <c r="R672" s="161"/>
      <c r="S672" s="438"/>
      <c r="T672" s="161"/>
      <c r="U672" s="161"/>
      <c r="V672" s="161"/>
    </row>
    <row r="673" spans="1:22" ht="16.2">
      <c r="A673" s="5"/>
      <c r="B673" s="5"/>
      <c r="C673" s="5"/>
      <c r="D673" s="5"/>
      <c r="E673" s="5"/>
      <c r="F673" s="5"/>
      <c r="G673" s="5"/>
      <c r="H673" s="151">
        <v>3031</v>
      </c>
      <c r="I673" s="152" t="s">
        <v>189</v>
      </c>
      <c r="J673" s="153">
        <v>3</v>
      </c>
      <c r="K673" s="153">
        <v>1</v>
      </c>
      <c r="L673" s="154" t="s">
        <v>773</v>
      </c>
      <c r="M673" s="155"/>
      <c r="N673" s="192">
        <f>+N675</f>
        <v>0</v>
      </c>
      <c r="O673" s="192">
        <f>+O675</f>
        <v>0</v>
      </c>
      <c r="P673" s="192">
        <f>+P675</f>
        <v>0</v>
      </c>
      <c r="Q673" s="161"/>
      <c r="R673" s="161"/>
      <c r="S673" s="438"/>
      <c r="T673" s="161"/>
      <c r="U673" s="161"/>
      <c r="V673" s="161"/>
    </row>
    <row r="674" spans="1:22" ht="16.2">
      <c r="A674" s="5"/>
      <c r="B674" s="5"/>
      <c r="C674" s="5"/>
      <c r="D674" s="5"/>
      <c r="E674" s="5"/>
      <c r="F674" s="5"/>
      <c r="G674" s="5"/>
      <c r="H674" s="396"/>
      <c r="I674" s="424"/>
      <c r="J674" s="428"/>
      <c r="K674" s="428"/>
      <c r="L674" s="30" t="s">
        <v>108</v>
      </c>
      <c r="M674" s="429"/>
      <c r="N674" s="190"/>
      <c r="O674" s="190"/>
      <c r="P674" s="190"/>
      <c r="Q674" s="161"/>
      <c r="R674" s="161"/>
      <c r="S674" s="438"/>
      <c r="T674" s="161"/>
      <c r="U674" s="161"/>
      <c r="V674" s="161"/>
    </row>
    <row r="675" spans="1:22" ht="27.6">
      <c r="H675" s="45"/>
      <c r="I675" s="147"/>
      <c r="J675" s="148"/>
      <c r="K675" s="148"/>
      <c r="L675" s="27" t="s">
        <v>774</v>
      </c>
      <c r="M675" s="28"/>
      <c r="N675" s="197">
        <f>O675+P675</f>
        <v>0</v>
      </c>
      <c r="O675" s="197">
        <f>SUM(O676)</f>
        <v>0</v>
      </c>
      <c r="P675" s="197">
        <f>SUM(P676)</f>
        <v>0</v>
      </c>
      <c r="Q675" s="161"/>
      <c r="R675" s="161"/>
      <c r="S675" s="438"/>
      <c r="T675" s="161"/>
      <c r="U675" s="161"/>
      <c r="V675" s="161"/>
    </row>
    <row r="676" spans="1:22" ht="16.2">
      <c r="A676" s="5"/>
      <c r="B676" s="5"/>
      <c r="C676" s="5"/>
      <c r="D676" s="5"/>
      <c r="E676" s="5"/>
      <c r="F676" s="5"/>
      <c r="G676" s="5"/>
      <c r="H676" s="17"/>
      <c r="I676" s="25"/>
      <c r="J676" s="26"/>
      <c r="K676" s="26"/>
      <c r="L676" s="29" t="s">
        <v>125</v>
      </c>
      <c r="M676" s="13">
        <v>4239</v>
      </c>
      <c r="N676" s="183">
        <f t="shared" ref="N676" si="137">O676+P676</f>
        <v>0</v>
      </c>
      <c r="O676" s="183"/>
      <c r="P676" s="183"/>
      <c r="Q676" s="161"/>
      <c r="R676" s="161"/>
      <c r="S676" s="438"/>
      <c r="T676" s="161"/>
      <c r="U676" s="161"/>
      <c r="V676" s="161"/>
    </row>
    <row r="677" spans="1:22" ht="16.2">
      <c r="H677" s="165">
        <v>3040</v>
      </c>
      <c r="I677" s="166" t="s">
        <v>189</v>
      </c>
      <c r="J677" s="167">
        <v>4</v>
      </c>
      <c r="K677" s="167">
        <v>0</v>
      </c>
      <c r="L677" s="168" t="s">
        <v>775</v>
      </c>
      <c r="M677" s="176"/>
      <c r="N677" s="188">
        <f>+N679</f>
        <v>0</v>
      </c>
      <c r="O677" s="188">
        <f>+O679</f>
        <v>0</v>
      </c>
      <c r="P677" s="188">
        <f>+P679</f>
        <v>0</v>
      </c>
      <c r="Q677" s="161"/>
      <c r="R677" s="161"/>
      <c r="S677" s="438"/>
      <c r="T677" s="161"/>
      <c r="U677" s="161"/>
      <c r="V677" s="161"/>
    </row>
    <row r="678" spans="1:22" ht="16.2">
      <c r="A678" s="5"/>
      <c r="B678" s="5"/>
      <c r="C678" s="5"/>
      <c r="D678" s="5"/>
      <c r="E678" s="5"/>
      <c r="F678" s="5"/>
      <c r="G678" s="5"/>
      <c r="H678" s="25"/>
      <c r="I678" s="18"/>
      <c r="J678" s="19"/>
      <c r="K678" s="19"/>
      <c r="L678" s="30" t="s">
        <v>110</v>
      </c>
      <c r="M678" s="31"/>
      <c r="N678" s="190"/>
      <c r="O678" s="190"/>
      <c r="P678" s="190"/>
      <c r="Q678" s="161"/>
      <c r="R678" s="161"/>
      <c r="S678" s="438"/>
      <c r="T678" s="161"/>
      <c r="U678" s="161"/>
      <c r="V678" s="161"/>
    </row>
    <row r="679" spans="1:22" ht="16.2">
      <c r="H679" s="151">
        <v>3041</v>
      </c>
      <c r="I679" s="152" t="s">
        <v>189</v>
      </c>
      <c r="J679" s="153">
        <v>4</v>
      </c>
      <c r="K679" s="153">
        <v>1</v>
      </c>
      <c r="L679" s="154" t="s">
        <v>775</v>
      </c>
      <c r="M679" s="155"/>
      <c r="N679" s="192">
        <f>+N681+N689+N692+N695</f>
        <v>0</v>
      </c>
      <c r="O679" s="192">
        <f t="shared" ref="O679:P679" si="138">+O681+O689+O692+O695</f>
        <v>0</v>
      </c>
      <c r="P679" s="192">
        <f t="shared" si="138"/>
        <v>0</v>
      </c>
      <c r="Q679" s="161"/>
      <c r="R679" s="161"/>
      <c r="S679" s="438"/>
      <c r="T679" s="161"/>
      <c r="U679" s="161"/>
      <c r="V679" s="161"/>
    </row>
    <row r="680" spans="1:22" ht="16.2">
      <c r="A680" s="5"/>
      <c r="B680" s="5"/>
      <c r="C680" s="5"/>
      <c r="D680" s="5"/>
      <c r="E680" s="5"/>
      <c r="F680" s="5"/>
      <c r="G680" s="5"/>
      <c r="H680" s="396"/>
      <c r="I680" s="424"/>
      <c r="J680" s="428"/>
      <c r="K680" s="428"/>
      <c r="L680" s="30" t="s">
        <v>108</v>
      </c>
      <c r="M680" s="429"/>
      <c r="N680" s="190"/>
      <c r="O680" s="190"/>
      <c r="P680" s="190"/>
      <c r="Q680" s="161"/>
      <c r="R680" s="161"/>
      <c r="S680" s="438"/>
      <c r="T680" s="161"/>
      <c r="U680" s="161"/>
      <c r="V680" s="161"/>
    </row>
    <row r="681" spans="1:22" ht="28.5" customHeight="1">
      <c r="H681" s="45"/>
      <c r="I681" s="147"/>
      <c r="J681" s="148"/>
      <c r="K681" s="148"/>
      <c r="L681" s="27" t="s">
        <v>776</v>
      </c>
      <c r="M681" s="28"/>
      <c r="N681" s="197">
        <f>O681+P681</f>
        <v>0</v>
      </c>
      <c r="O681" s="197">
        <f>SUM(O682:O688)</f>
        <v>0</v>
      </c>
      <c r="P681" s="197">
        <f>SUM(P682:P688)</f>
        <v>0</v>
      </c>
      <c r="Q681" s="161"/>
      <c r="R681" s="161"/>
      <c r="S681" s="438"/>
      <c r="T681" s="161"/>
      <c r="U681" s="161"/>
      <c r="V681" s="161"/>
    </row>
    <row r="682" spans="1:22" ht="16.2">
      <c r="A682" s="5"/>
      <c r="B682" s="5"/>
      <c r="C682" s="5"/>
      <c r="D682" s="5"/>
      <c r="E682" s="5"/>
      <c r="F682" s="5"/>
      <c r="G682" s="5"/>
      <c r="H682" s="17"/>
      <c r="I682" s="25"/>
      <c r="J682" s="26"/>
      <c r="K682" s="26"/>
      <c r="L682" s="29" t="s">
        <v>118</v>
      </c>
      <c r="M682" s="13">
        <v>4216</v>
      </c>
      <c r="N682" s="183">
        <f t="shared" ref="N682:N691" si="139">O682+P682</f>
        <v>0</v>
      </c>
      <c r="O682" s="183"/>
      <c r="P682" s="183"/>
      <c r="Q682" s="161"/>
      <c r="R682" s="161"/>
      <c r="S682" s="438"/>
      <c r="T682" s="161"/>
      <c r="U682" s="161"/>
      <c r="V682" s="161"/>
    </row>
    <row r="683" spans="1:22" ht="26.4">
      <c r="A683" s="5"/>
      <c r="B683" s="5"/>
      <c r="C683" s="5"/>
      <c r="D683" s="5"/>
      <c r="E683" s="5"/>
      <c r="F683" s="5"/>
      <c r="G683" s="5"/>
      <c r="H683" s="17"/>
      <c r="I683" s="25"/>
      <c r="J683" s="26"/>
      <c r="K683" s="26"/>
      <c r="L683" s="36" t="s">
        <v>394</v>
      </c>
      <c r="M683" s="13">
        <v>4233</v>
      </c>
      <c r="N683" s="183">
        <f t="shared" si="139"/>
        <v>0</v>
      </c>
      <c r="O683" s="183"/>
      <c r="P683" s="183"/>
      <c r="Q683" s="161"/>
      <c r="R683" s="161"/>
      <c r="S683" s="438"/>
      <c r="T683" s="161"/>
      <c r="U683" s="161"/>
      <c r="V683" s="161"/>
    </row>
    <row r="684" spans="1:22" ht="16.2">
      <c r="A684" s="5"/>
      <c r="B684" s="5"/>
      <c r="C684" s="5"/>
      <c r="D684" s="5"/>
      <c r="E684" s="5"/>
      <c r="F684" s="5"/>
      <c r="G684" s="5"/>
      <c r="H684" s="17"/>
      <c r="I684" s="25"/>
      <c r="J684" s="26"/>
      <c r="K684" s="26"/>
      <c r="L684" s="29" t="s">
        <v>122</v>
      </c>
      <c r="M684" s="12">
        <v>4234</v>
      </c>
      <c r="N684" s="183"/>
      <c r="O684" s="183"/>
      <c r="P684" s="183"/>
      <c r="Q684" s="161"/>
      <c r="R684" s="161"/>
      <c r="S684" s="438"/>
      <c r="T684" s="161"/>
      <c r="U684" s="161"/>
      <c r="V684" s="161"/>
    </row>
    <row r="685" spans="1:22" ht="16.2">
      <c r="A685" s="5"/>
      <c r="B685" s="5"/>
      <c r="C685" s="5"/>
      <c r="D685" s="5"/>
      <c r="E685" s="5"/>
      <c r="F685" s="5"/>
      <c r="G685" s="5"/>
      <c r="H685" s="17"/>
      <c r="I685" s="25"/>
      <c r="J685" s="26"/>
      <c r="K685" s="26"/>
      <c r="L685" s="29" t="s">
        <v>125</v>
      </c>
      <c r="M685" s="44">
        <v>4239</v>
      </c>
      <c r="N685" s="183"/>
      <c r="O685" s="183"/>
      <c r="P685" s="183"/>
      <c r="Q685" s="161"/>
      <c r="R685" s="161"/>
      <c r="S685" s="438"/>
      <c r="T685" s="161"/>
      <c r="U685" s="161"/>
      <c r="V685" s="161"/>
    </row>
    <row r="686" spans="1:22" ht="16.2">
      <c r="A686" s="5"/>
      <c r="B686" s="5"/>
      <c r="C686" s="5"/>
      <c r="D686" s="5"/>
      <c r="E686" s="5"/>
      <c r="F686" s="5"/>
      <c r="G686" s="5"/>
      <c r="H686" s="17"/>
      <c r="I686" s="25"/>
      <c r="J686" s="26"/>
      <c r="K686" s="26"/>
      <c r="L686" s="29" t="s">
        <v>901</v>
      </c>
      <c r="M686" s="12" t="s">
        <v>902</v>
      </c>
      <c r="N686" s="183"/>
      <c r="O686" s="183"/>
      <c r="P686" s="183"/>
      <c r="Q686" s="161"/>
      <c r="R686" s="161"/>
      <c r="S686" s="438"/>
      <c r="T686" s="161"/>
      <c r="U686" s="161"/>
      <c r="V686" s="161"/>
    </row>
    <row r="687" spans="1:22" ht="16.2">
      <c r="A687" s="5"/>
      <c r="B687" s="5"/>
      <c r="C687" s="5"/>
      <c r="D687" s="5"/>
      <c r="E687" s="5"/>
      <c r="F687" s="5"/>
      <c r="G687" s="5"/>
      <c r="H687" s="17"/>
      <c r="I687" s="25"/>
      <c r="J687" s="26"/>
      <c r="K687" s="26"/>
      <c r="L687" s="29" t="s">
        <v>130</v>
      </c>
      <c r="M687" s="13">
        <v>4267</v>
      </c>
      <c r="N687" s="183"/>
      <c r="O687" s="183"/>
      <c r="P687" s="183"/>
      <c r="Q687" s="161"/>
      <c r="R687" s="161"/>
      <c r="S687" s="438"/>
      <c r="T687" s="161"/>
      <c r="U687" s="161"/>
      <c r="V687" s="161"/>
    </row>
    <row r="688" spans="1:22" ht="16.2">
      <c r="A688" s="5"/>
      <c r="B688" s="5"/>
      <c r="C688" s="5"/>
      <c r="D688" s="5"/>
      <c r="E688" s="5"/>
      <c r="F688" s="5"/>
      <c r="G688" s="5"/>
      <c r="H688" s="17"/>
      <c r="I688" s="25"/>
      <c r="J688" s="26"/>
      <c r="K688" s="26"/>
      <c r="L688" s="433" t="s">
        <v>903</v>
      </c>
      <c r="M688" s="468" t="s">
        <v>904</v>
      </c>
      <c r="N688" s="183">
        <f t="shared" si="139"/>
        <v>0</v>
      </c>
      <c r="O688" s="183"/>
      <c r="P688" s="183"/>
      <c r="Q688" s="161"/>
      <c r="R688" s="161"/>
      <c r="S688" s="438"/>
      <c r="T688" s="161"/>
      <c r="U688" s="161"/>
      <c r="V688" s="161"/>
    </row>
    <row r="689" spans="1:22" ht="30.75" customHeight="1">
      <c r="H689" s="45"/>
      <c r="I689" s="147"/>
      <c r="J689" s="148"/>
      <c r="K689" s="148"/>
      <c r="L689" s="459" t="s">
        <v>847</v>
      </c>
      <c r="M689" s="461"/>
      <c r="N689" s="197">
        <f>O689+P689</f>
        <v>0</v>
      </c>
      <c r="O689" s="197">
        <f>SUM(O690:O691)</f>
        <v>0</v>
      </c>
      <c r="P689" s="197">
        <f>SUM(P690:P691)</f>
        <v>0</v>
      </c>
      <c r="Q689" s="161"/>
      <c r="R689" s="161"/>
      <c r="S689" s="438"/>
      <c r="T689" s="161"/>
      <c r="U689" s="161"/>
      <c r="V689" s="161"/>
    </row>
    <row r="690" spans="1:22" ht="16.2">
      <c r="A690" s="5"/>
      <c r="B690" s="5"/>
      <c r="C690" s="5"/>
      <c r="D690" s="5"/>
      <c r="E690" s="5"/>
      <c r="F690" s="5"/>
      <c r="G690" s="5"/>
      <c r="H690" s="17"/>
      <c r="I690" s="25"/>
      <c r="J690" s="26"/>
      <c r="K690" s="26"/>
      <c r="L690" s="29" t="s">
        <v>125</v>
      </c>
      <c r="M690" s="44">
        <v>4239</v>
      </c>
      <c r="N690" s="183">
        <f t="shared" si="139"/>
        <v>0</v>
      </c>
      <c r="O690" s="183"/>
      <c r="P690" s="183"/>
      <c r="Q690" s="161"/>
      <c r="R690" s="161"/>
      <c r="S690" s="438"/>
      <c r="T690" s="161"/>
      <c r="U690" s="161"/>
      <c r="V690" s="161"/>
    </row>
    <row r="691" spans="1:22" ht="16.2">
      <c r="H691" s="17"/>
      <c r="I691" s="25"/>
      <c r="J691" s="26"/>
      <c r="K691" s="26"/>
      <c r="L691" s="30" t="s">
        <v>134</v>
      </c>
      <c r="M691" s="31">
        <v>4861</v>
      </c>
      <c r="N691" s="183">
        <f t="shared" si="139"/>
        <v>0</v>
      </c>
      <c r="O691" s="183"/>
      <c r="P691" s="183"/>
      <c r="Q691" s="161"/>
      <c r="R691" s="161"/>
      <c r="S691" s="438"/>
      <c r="T691" s="161"/>
      <c r="U691" s="161"/>
      <c r="V691" s="161"/>
    </row>
    <row r="692" spans="1:22" ht="54" customHeight="1">
      <c r="H692" s="45"/>
      <c r="I692" s="147"/>
      <c r="J692" s="148"/>
      <c r="K692" s="148"/>
      <c r="L692" s="459" t="s">
        <v>848</v>
      </c>
      <c r="M692" s="461"/>
      <c r="N692" s="197">
        <f>SUM(N693:N694)</f>
        <v>0</v>
      </c>
      <c r="O692" s="197">
        <f t="shared" ref="O692:P692" si="140">SUM(O693:O694)</f>
        <v>0</v>
      </c>
      <c r="P692" s="197">
        <f t="shared" si="140"/>
        <v>0</v>
      </c>
      <c r="Q692" s="161"/>
      <c r="R692" s="161"/>
      <c r="S692" s="438"/>
      <c r="T692" s="161"/>
      <c r="U692" s="161"/>
      <c r="V692" s="161"/>
    </row>
    <row r="693" spans="1:22" ht="16.2">
      <c r="H693" s="17"/>
      <c r="I693" s="25"/>
      <c r="J693" s="26"/>
      <c r="K693" s="26"/>
      <c r="L693" s="29" t="s">
        <v>123</v>
      </c>
      <c r="M693" s="12">
        <v>4235</v>
      </c>
      <c r="N693" s="183">
        <f t="shared" ref="N693:N694" si="141">O693+P693</f>
        <v>0</v>
      </c>
      <c r="O693" s="183"/>
      <c r="P693" s="183"/>
      <c r="Q693" s="161"/>
      <c r="R693" s="161"/>
      <c r="S693" s="438"/>
      <c r="T693" s="161"/>
      <c r="U693" s="161"/>
      <c r="V693" s="161"/>
    </row>
    <row r="694" spans="1:22" ht="16.2">
      <c r="H694" s="17"/>
      <c r="I694" s="25"/>
      <c r="J694" s="26"/>
      <c r="K694" s="26"/>
      <c r="L694" s="30" t="s">
        <v>134</v>
      </c>
      <c r="M694" s="31">
        <v>4861</v>
      </c>
      <c r="N694" s="183">
        <f t="shared" si="141"/>
        <v>0</v>
      </c>
      <c r="O694" s="183"/>
      <c r="P694" s="183"/>
      <c r="Q694" s="161"/>
      <c r="R694" s="161"/>
      <c r="S694" s="438"/>
      <c r="T694" s="161"/>
      <c r="U694" s="161"/>
      <c r="V694" s="161"/>
    </row>
    <row r="695" spans="1:22" ht="45" customHeight="1">
      <c r="H695" s="45"/>
      <c r="I695" s="147"/>
      <c r="J695" s="148"/>
      <c r="K695" s="148"/>
      <c r="L695" s="459" t="s">
        <v>849</v>
      </c>
      <c r="M695" s="461"/>
      <c r="N695" s="197">
        <f>SUM(N696:N697)</f>
        <v>0</v>
      </c>
      <c r="O695" s="197">
        <f t="shared" ref="O695:P695" si="142">SUM(O696:O697)</f>
        <v>0</v>
      </c>
      <c r="P695" s="197">
        <f t="shared" si="142"/>
        <v>0</v>
      </c>
      <c r="Q695" s="161"/>
      <c r="R695" s="161"/>
      <c r="S695" s="438"/>
      <c r="T695" s="161"/>
      <c r="U695" s="161"/>
      <c r="V695" s="161"/>
    </row>
    <row r="696" spans="1:22" ht="16.2">
      <c r="H696" s="17"/>
      <c r="I696" s="25"/>
      <c r="J696" s="26"/>
      <c r="K696" s="26"/>
      <c r="L696" s="462" t="s">
        <v>123</v>
      </c>
      <c r="M696" s="463">
        <v>4235</v>
      </c>
      <c r="N696" s="183">
        <f t="shared" ref="N696:N697" si="143">O696+P696</f>
        <v>0</v>
      </c>
      <c r="O696" s="183"/>
      <c r="P696" s="183"/>
      <c r="Q696" s="161"/>
      <c r="R696" s="161"/>
      <c r="S696" s="438"/>
      <c r="T696" s="161"/>
      <c r="U696" s="161"/>
      <c r="V696" s="161"/>
    </row>
    <row r="697" spans="1:22" ht="16.2">
      <c r="H697" s="17"/>
      <c r="I697" s="25"/>
      <c r="J697" s="26"/>
      <c r="K697" s="26"/>
      <c r="L697" s="433" t="s">
        <v>125</v>
      </c>
      <c r="M697" s="464">
        <v>4239</v>
      </c>
      <c r="N697" s="183">
        <f t="shared" si="143"/>
        <v>0</v>
      </c>
      <c r="O697" s="183"/>
      <c r="P697" s="183"/>
      <c r="Q697" s="161"/>
      <c r="R697" s="161"/>
      <c r="S697" s="438"/>
      <c r="T697" s="161"/>
      <c r="U697" s="161"/>
      <c r="V697" s="161"/>
    </row>
    <row r="698" spans="1:22" ht="27.6">
      <c r="A698" s="5"/>
      <c r="B698" s="5"/>
      <c r="C698" s="5"/>
      <c r="D698" s="5"/>
      <c r="E698" s="5"/>
      <c r="F698" s="5"/>
      <c r="G698" s="5"/>
      <c r="H698" s="165">
        <v>3070</v>
      </c>
      <c r="I698" s="166" t="s">
        <v>189</v>
      </c>
      <c r="J698" s="167">
        <v>7</v>
      </c>
      <c r="K698" s="167">
        <v>0</v>
      </c>
      <c r="L698" s="168" t="s">
        <v>344</v>
      </c>
      <c r="M698" s="176"/>
      <c r="N698" s="188">
        <f>+N700</f>
        <v>0</v>
      </c>
      <c r="O698" s="188">
        <f>+O700</f>
        <v>0</v>
      </c>
      <c r="P698" s="188">
        <f>+P700</f>
        <v>0</v>
      </c>
      <c r="Q698" s="161"/>
      <c r="R698" s="161"/>
      <c r="S698" s="438"/>
      <c r="T698" s="161"/>
      <c r="U698" s="161"/>
      <c r="V698" s="161"/>
    </row>
    <row r="699" spans="1:22" ht="16.2">
      <c r="A699" s="5"/>
      <c r="B699" s="5"/>
      <c r="C699" s="5"/>
      <c r="D699" s="5"/>
      <c r="E699" s="5"/>
      <c r="F699" s="5"/>
      <c r="G699" s="5"/>
      <c r="H699" s="25"/>
      <c r="I699" s="18"/>
      <c r="J699" s="19"/>
      <c r="K699" s="19"/>
      <c r="L699" s="30" t="s">
        <v>110</v>
      </c>
      <c r="M699" s="31"/>
      <c r="N699" s="190"/>
      <c r="O699" s="190"/>
      <c r="P699" s="190"/>
      <c r="Q699" s="161"/>
      <c r="R699" s="161"/>
      <c r="S699" s="438"/>
      <c r="T699" s="161"/>
      <c r="U699" s="161"/>
      <c r="V699" s="161"/>
    </row>
    <row r="700" spans="1:22" ht="26.4">
      <c r="A700" s="5"/>
      <c r="B700" s="5"/>
      <c r="C700" s="5"/>
      <c r="D700" s="5"/>
      <c r="E700" s="5"/>
      <c r="F700" s="5"/>
      <c r="G700" s="5"/>
      <c r="H700" s="151">
        <v>3071</v>
      </c>
      <c r="I700" s="152" t="s">
        <v>189</v>
      </c>
      <c r="J700" s="153">
        <v>7</v>
      </c>
      <c r="K700" s="153">
        <v>1</v>
      </c>
      <c r="L700" s="154" t="s">
        <v>344</v>
      </c>
      <c r="M700" s="155"/>
      <c r="N700" s="192">
        <f>+N702+N710+N716+N718+N724+N731+N735+N743+N749</f>
        <v>0</v>
      </c>
      <c r="O700" s="192">
        <f t="shared" ref="O700:P700" si="144">+O702+O710+O716+O718+O724+O731+O735+O743+O749</f>
        <v>0</v>
      </c>
      <c r="P700" s="192">
        <f t="shared" si="144"/>
        <v>0</v>
      </c>
      <c r="Q700" s="161"/>
      <c r="R700" s="161"/>
      <c r="S700" s="438"/>
      <c r="T700" s="161"/>
      <c r="U700" s="161"/>
      <c r="V700" s="161"/>
    </row>
    <row r="701" spans="1:22" ht="16.2">
      <c r="H701" s="25"/>
      <c r="I701" s="25"/>
      <c r="J701" s="26"/>
      <c r="K701" s="26"/>
      <c r="L701" s="30" t="s">
        <v>108</v>
      </c>
      <c r="M701" s="31"/>
      <c r="N701" s="190"/>
      <c r="O701" s="190"/>
      <c r="P701" s="190"/>
      <c r="Q701" s="161"/>
      <c r="R701" s="161"/>
      <c r="S701" s="438"/>
      <c r="T701" s="161"/>
      <c r="U701" s="161"/>
      <c r="V701" s="161"/>
    </row>
    <row r="702" spans="1:22" ht="41.4">
      <c r="A702" s="5"/>
      <c r="B702" s="5"/>
      <c r="C702" s="5"/>
      <c r="D702" s="5"/>
      <c r="E702" s="5"/>
      <c r="F702" s="5"/>
      <c r="G702" s="5"/>
      <c r="H702" s="45"/>
      <c r="I702" s="147"/>
      <c r="J702" s="148"/>
      <c r="K702" s="148"/>
      <c r="L702" s="27" t="s">
        <v>905</v>
      </c>
      <c r="M702" s="28"/>
      <c r="N702" s="197">
        <f>O702+P702</f>
        <v>0</v>
      </c>
      <c r="O702" s="430">
        <f>SUM(O703:O709)</f>
        <v>0</v>
      </c>
      <c r="P702" s="430">
        <f>SUM(P703:P709)</f>
        <v>0</v>
      </c>
      <c r="Q702" s="161"/>
      <c r="R702" s="161"/>
      <c r="S702" s="438"/>
      <c r="T702" s="161"/>
      <c r="U702" s="161"/>
      <c r="V702" s="161"/>
    </row>
    <row r="703" spans="1:22" ht="16.8">
      <c r="H703" s="17"/>
      <c r="I703" s="25"/>
      <c r="J703" s="26"/>
      <c r="K703" s="26"/>
      <c r="L703" s="29" t="s">
        <v>116</v>
      </c>
      <c r="M703" s="13">
        <v>4214</v>
      </c>
      <c r="N703" s="183">
        <f t="shared" ref="N703:N744" si="145">O703+P703</f>
        <v>0</v>
      </c>
      <c r="O703" s="399">
        <v>0</v>
      </c>
      <c r="P703" s="399"/>
      <c r="Q703" s="161"/>
      <c r="R703" s="161"/>
      <c r="S703" s="438"/>
      <c r="T703" s="161"/>
      <c r="U703" s="161"/>
      <c r="V703" s="161"/>
    </row>
    <row r="704" spans="1:22" ht="26.4">
      <c r="A704" s="5"/>
      <c r="B704" s="5"/>
      <c r="C704" s="5"/>
      <c r="D704" s="5"/>
      <c r="E704" s="5"/>
      <c r="F704" s="5"/>
      <c r="G704" s="5"/>
      <c r="H704" s="17"/>
      <c r="I704" s="25"/>
      <c r="J704" s="26"/>
      <c r="K704" s="26"/>
      <c r="L704" s="30" t="s">
        <v>394</v>
      </c>
      <c r="M704" s="31">
        <v>4233</v>
      </c>
      <c r="N704" s="183">
        <f t="shared" si="145"/>
        <v>0</v>
      </c>
      <c r="O704" s="399"/>
      <c r="P704" s="399"/>
      <c r="Q704" s="161"/>
      <c r="R704" s="161"/>
      <c r="S704" s="438"/>
      <c r="T704" s="161"/>
      <c r="U704" s="161"/>
      <c r="V704" s="161"/>
    </row>
    <row r="705" spans="1:22" ht="16.8">
      <c r="H705" s="17"/>
      <c r="I705" s="25"/>
      <c r="J705" s="26"/>
      <c r="K705" s="26"/>
      <c r="L705" s="29" t="s">
        <v>123</v>
      </c>
      <c r="M705" s="12">
        <v>4235</v>
      </c>
      <c r="N705" s="183">
        <f t="shared" si="145"/>
        <v>0</v>
      </c>
      <c r="O705" s="399"/>
      <c r="P705" s="399"/>
      <c r="Q705" s="161"/>
      <c r="R705" s="161"/>
      <c r="S705" s="438"/>
      <c r="T705" s="161"/>
      <c r="U705" s="161"/>
      <c r="V705" s="161"/>
    </row>
    <row r="706" spans="1:22" ht="16.8">
      <c r="A706" s="5"/>
      <c r="B706" s="5"/>
      <c r="C706" s="5"/>
      <c r="D706" s="5"/>
      <c r="E706" s="5"/>
      <c r="F706" s="5"/>
      <c r="G706" s="5"/>
      <c r="H706" s="17"/>
      <c r="I706" s="25"/>
      <c r="J706" s="26"/>
      <c r="K706" s="26"/>
      <c r="L706" s="29" t="s">
        <v>125</v>
      </c>
      <c r="M706" s="44">
        <v>4239</v>
      </c>
      <c r="N706" s="183">
        <f t="shared" si="145"/>
        <v>0</v>
      </c>
      <c r="O706" s="399"/>
      <c r="P706" s="399"/>
      <c r="Q706" s="161"/>
      <c r="R706" s="161"/>
      <c r="S706" s="438"/>
      <c r="T706" s="161"/>
      <c r="U706" s="161"/>
      <c r="V706" s="161"/>
    </row>
    <row r="707" spans="1:22" ht="16.2">
      <c r="H707" s="17"/>
      <c r="I707" s="25"/>
      <c r="J707" s="26"/>
      <c r="K707" s="26"/>
      <c r="L707" s="29" t="s">
        <v>396</v>
      </c>
      <c r="M707" s="44">
        <v>4241</v>
      </c>
      <c r="N707" s="183">
        <f t="shared" si="145"/>
        <v>0</v>
      </c>
      <c r="O707" s="183"/>
      <c r="P707" s="183"/>
      <c r="Q707" s="161"/>
      <c r="R707" s="161"/>
      <c r="S707" s="438"/>
      <c r="T707" s="161"/>
      <c r="U707" s="161"/>
      <c r="V707" s="161"/>
    </row>
    <row r="708" spans="1:22" ht="16.2">
      <c r="A708" s="5"/>
      <c r="B708" s="5"/>
      <c r="C708" s="5"/>
      <c r="D708" s="5"/>
      <c r="E708" s="5"/>
      <c r="F708" s="5"/>
      <c r="G708" s="5"/>
      <c r="H708" s="17"/>
      <c r="I708" s="25"/>
      <c r="J708" s="26"/>
      <c r="K708" s="26"/>
      <c r="L708" s="30" t="s">
        <v>134</v>
      </c>
      <c r="M708" s="31">
        <v>4861</v>
      </c>
      <c r="N708" s="183">
        <f t="shared" si="145"/>
        <v>0</v>
      </c>
      <c r="O708" s="183"/>
      <c r="P708" s="183"/>
      <c r="Q708" s="161"/>
      <c r="R708" s="161"/>
      <c r="S708" s="438"/>
      <c r="T708" s="161"/>
      <c r="U708" s="161"/>
      <c r="V708" s="161"/>
    </row>
    <row r="709" spans="1:22" ht="16.8">
      <c r="H709" s="17"/>
      <c r="I709" s="25"/>
      <c r="J709" s="26"/>
      <c r="K709" s="26"/>
      <c r="L709" s="29" t="s">
        <v>136</v>
      </c>
      <c r="M709" s="12">
        <v>5122</v>
      </c>
      <c r="N709" s="183">
        <f t="shared" si="145"/>
        <v>0</v>
      </c>
      <c r="O709" s="399"/>
      <c r="P709" s="399"/>
      <c r="Q709" s="161"/>
      <c r="R709" s="161"/>
      <c r="S709" s="438"/>
      <c r="T709" s="161"/>
      <c r="U709" s="161"/>
      <c r="V709" s="161"/>
    </row>
    <row r="710" spans="1:22" ht="55.2">
      <c r="A710" s="5"/>
      <c r="B710" s="5"/>
      <c r="C710" s="5"/>
      <c r="D710" s="5"/>
      <c r="E710" s="5"/>
      <c r="F710" s="5"/>
      <c r="G710" s="5"/>
      <c r="H710" s="45"/>
      <c r="I710" s="147"/>
      <c r="J710" s="148"/>
      <c r="K710" s="148"/>
      <c r="L710" s="27" t="s">
        <v>777</v>
      </c>
      <c r="M710" s="28"/>
      <c r="N710" s="197">
        <f>O710+P710</f>
        <v>0</v>
      </c>
      <c r="O710" s="197">
        <f>SUM(O711:O715)</f>
        <v>0</v>
      </c>
      <c r="P710" s="197">
        <f>SUM(P711:P715)</f>
        <v>0</v>
      </c>
      <c r="Q710" s="161"/>
      <c r="R710" s="161"/>
      <c r="S710" s="438"/>
      <c r="T710" s="161"/>
      <c r="U710" s="161"/>
      <c r="V710" s="161"/>
    </row>
    <row r="711" spans="1:22" ht="16.2">
      <c r="H711" s="17"/>
      <c r="I711" s="25"/>
      <c r="J711" s="26"/>
      <c r="K711" s="26"/>
      <c r="L711" s="29" t="s">
        <v>125</v>
      </c>
      <c r="M711" s="44">
        <v>4239</v>
      </c>
      <c r="N711" s="183">
        <f t="shared" si="145"/>
        <v>0</v>
      </c>
      <c r="O711" s="183"/>
      <c r="P711" s="183"/>
      <c r="Q711" s="161"/>
      <c r="R711" s="161"/>
      <c r="S711" s="438"/>
      <c r="T711" s="161"/>
      <c r="U711" s="161"/>
      <c r="V711" s="161"/>
    </row>
    <row r="712" spans="1:22" ht="26.4">
      <c r="H712" s="17"/>
      <c r="I712" s="25"/>
      <c r="J712" s="26"/>
      <c r="K712" s="26"/>
      <c r="L712" s="30" t="s">
        <v>142</v>
      </c>
      <c r="M712" s="13">
        <v>4251</v>
      </c>
      <c r="N712" s="183">
        <f t="shared" si="145"/>
        <v>0</v>
      </c>
      <c r="O712" s="183"/>
      <c r="P712" s="183"/>
      <c r="Q712" s="161"/>
      <c r="R712" s="161"/>
      <c r="S712" s="438"/>
      <c r="T712" s="161"/>
      <c r="U712" s="161"/>
      <c r="V712" s="161"/>
    </row>
    <row r="713" spans="1:22" ht="16.2">
      <c r="A713" s="5"/>
      <c r="B713" s="5"/>
      <c r="C713" s="5"/>
      <c r="D713" s="5"/>
      <c r="E713" s="5"/>
      <c r="F713" s="5"/>
      <c r="G713" s="5"/>
      <c r="H713" s="17"/>
      <c r="I713" s="25"/>
      <c r="J713" s="26"/>
      <c r="K713" s="26"/>
      <c r="L713" s="29" t="s">
        <v>130</v>
      </c>
      <c r="M713" s="13">
        <v>4267</v>
      </c>
      <c r="N713" s="183">
        <f t="shared" si="145"/>
        <v>0</v>
      </c>
      <c r="O713" s="183"/>
      <c r="P713" s="183"/>
      <c r="Q713" s="161"/>
      <c r="R713" s="161"/>
      <c r="S713" s="438"/>
      <c r="T713" s="161"/>
      <c r="U713" s="161"/>
      <c r="V713" s="161"/>
    </row>
    <row r="714" spans="1:22" ht="16.2">
      <c r="A714" s="5"/>
      <c r="B714" s="5"/>
      <c r="C714" s="5"/>
      <c r="D714" s="5"/>
      <c r="E714" s="5"/>
      <c r="F714" s="5"/>
      <c r="G714" s="5"/>
      <c r="H714" s="17"/>
      <c r="I714" s="25"/>
      <c r="J714" s="26"/>
      <c r="K714" s="26"/>
      <c r="L714" s="32" t="s">
        <v>364</v>
      </c>
      <c r="M714" s="48">
        <v>4269</v>
      </c>
      <c r="N714" s="183">
        <f t="shared" ref="N714" si="146">O714+P714</f>
        <v>0</v>
      </c>
      <c r="O714" s="183"/>
      <c r="P714" s="183"/>
      <c r="Q714" s="161"/>
      <c r="R714" s="161"/>
      <c r="S714" s="438"/>
      <c r="T714" s="161"/>
      <c r="U714" s="161"/>
      <c r="V714" s="161"/>
    </row>
    <row r="715" spans="1:22" ht="16.2">
      <c r="H715" s="17"/>
      <c r="I715" s="25"/>
      <c r="J715" s="26"/>
      <c r="K715" s="26"/>
      <c r="L715" s="30" t="s">
        <v>134</v>
      </c>
      <c r="M715" s="31">
        <v>4861</v>
      </c>
      <c r="N715" s="183">
        <f t="shared" si="145"/>
        <v>0</v>
      </c>
      <c r="O715" s="183"/>
      <c r="P715" s="183"/>
      <c r="Q715" s="161"/>
      <c r="R715" s="161"/>
      <c r="S715" s="438"/>
      <c r="T715" s="161"/>
      <c r="U715" s="161"/>
      <c r="V715" s="161"/>
    </row>
    <row r="716" spans="1:22" ht="27.6">
      <c r="A716" s="5"/>
      <c r="B716" s="5"/>
      <c r="C716" s="5"/>
      <c r="D716" s="5"/>
      <c r="E716" s="5"/>
      <c r="F716" s="5"/>
      <c r="G716" s="5"/>
      <c r="H716" s="45"/>
      <c r="I716" s="147"/>
      <c r="J716" s="148"/>
      <c r="K716" s="148"/>
      <c r="L716" s="27" t="s">
        <v>778</v>
      </c>
      <c r="M716" s="28"/>
      <c r="N716" s="197">
        <f>O716+P716</f>
        <v>0</v>
      </c>
      <c r="O716" s="197">
        <f>SUM(O717)</f>
        <v>0</v>
      </c>
      <c r="P716" s="197">
        <f>SUM(P717)</f>
        <v>0</v>
      </c>
      <c r="Q716" s="161"/>
      <c r="R716" s="161"/>
      <c r="S716" s="438"/>
      <c r="T716" s="161"/>
      <c r="U716" s="161"/>
      <c r="V716" s="161"/>
    </row>
    <row r="717" spans="1:22" ht="26.4">
      <c r="H717" s="25"/>
      <c r="I717" s="25"/>
      <c r="J717" s="26"/>
      <c r="K717" s="26"/>
      <c r="L717" s="29" t="s">
        <v>219</v>
      </c>
      <c r="M717" s="12">
        <v>4819</v>
      </c>
      <c r="N717" s="183">
        <f t="shared" si="145"/>
        <v>0</v>
      </c>
      <c r="O717" s="405"/>
      <c r="P717" s="405"/>
      <c r="Q717" s="161"/>
      <c r="R717" s="161"/>
      <c r="S717" s="438"/>
      <c r="T717" s="161"/>
      <c r="U717" s="161"/>
      <c r="V717" s="161"/>
    </row>
    <row r="718" spans="1:22" ht="41.4">
      <c r="A718" s="5"/>
      <c r="B718" s="5"/>
      <c r="C718" s="5"/>
      <c r="D718" s="5"/>
      <c r="E718" s="5"/>
      <c r="F718" s="5"/>
      <c r="G718" s="5"/>
      <c r="H718" s="45"/>
      <c r="I718" s="147"/>
      <c r="J718" s="148"/>
      <c r="K718" s="148"/>
      <c r="L718" s="27" t="s">
        <v>779</v>
      </c>
      <c r="M718" s="28"/>
      <c r="N718" s="197">
        <f>O718+P718</f>
        <v>0</v>
      </c>
      <c r="O718" s="197">
        <f>SUM(O719:O723)</f>
        <v>0</v>
      </c>
      <c r="P718" s="197">
        <f>SUM(P719:P723)</f>
        <v>0</v>
      </c>
      <c r="Q718" s="161"/>
      <c r="R718" s="161"/>
      <c r="S718" s="438"/>
      <c r="T718" s="161"/>
      <c r="U718" s="161"/>
      <c r="V718" s="161"/>
    </row>
    <row r="719" spans="1:22" ht="16.2">
      <c r="H719" s="17"/>
      <c r="I719" s="25"/>
      <c r="J719" s="26"/>
      <c r="K719" s="26"/>
      <c r="L719" s="29" t="s">
        <v>118</v>
      </c>
      <c r="M719" s="13">
        <v>4216</v>
      </c>
      <c r="N719" s="183">
        <f t="shared" si="145"/>
        <v>0</v>
      </c>
      <c r="O719" s="183"/>
      <c r="P719" s="183"/>
      <c r="Q719" s="161"/>
      <c r="R719" s="161"/>
      <c r="S719" s="438"/>
      <c r="T719" s="161"/>
      <c r="U719" s="161"/>
      <c r="V719" s="161"/>
    </row>
    <row r="720" spans="1:22" ht="16.2">
      <c r="A720" s="5"/>
      <c r="B720" s="5"/>
      <c r="C720" s="5"/>
      <c r="D720" s="5"/>
      <c r="E720" s="5"/>
      <c r="F720" s="5"/>
      <c r="G720" s="5"/>
      <c r="H720" s="17"/>
      <c r="I720" s="25"/>
      <c r="J720" s="26"/>
      <c r="K720" s="26"/>
      <c r="L720" s="29" t="s">
        <v>125</v>
      </c>
      <c r="M720" s="44">
        <v>4239</v>
      </c>
      <c r="N720" s="183">
        <f t="shared" si="145"/>
        <v>0</v>
      </c>
      <c r="O720" s="183"/>
      <c r="P720" s="183"/>
      <c r="Q720" s="161"/>
      <c r="R720" s="161"/>
      <c r="S720" s="438"/>
      <c r="T720" s="161"/>
      <c r="U720" s="161"/>
      <c r="V720" s="161"/>
    </row>
    <row r="721" spans="1:22" ht="16.2">
      <c r="H721" s="17"/>
      <c r="I721" s="25"/>
      <c r="J721" s="26"/>
      <c r="K721" s="26"/>
      <c r="L721" s="29" t="s">
        <v>396</v>
      </c>
      <c r="M721" s="44">
        <v>4241</v>
      </c>
      <c r="N721" s="183">
        <f t="shared" si="145"/>
        <v>0</v>
      </c>
      <c r="O721" s="183"/>
      <c r="P721" s="183"/>
      <c r="Q721" s="161"/>
      <c r="R721" s="161"/>
      <c r="S721" s="438"/>
      <c r="T721" s="161"/>
      <c r="U721" s="161"/>
      <c r="V721" s="161"/>
    </row>
    <row r="722" spans="1:22" ht="26.4">
      <c r="H722" s="17"/>
      <c r="I722" s="25"/>
      <c r="J722" s="26"/>
      <c r="K722" s="26"/>
      <c r="L722" s="30" t="s">
        <v>142</v>
      </c>
      <c r="M722" s="13">
        <v>4251</v>
      </c>
      <c r="N722" s="183">
        <f t="shared" ref="N722" si="147">O722+P722</f>
        <v>0</v>
      </c>
      <c r="O722" s="183"/>
      <c r="P722" s="183"/>
      <c r="Q722" s="161"/>
      <c r="R722" s="161"/>
      <c r="S722" s="438"/>
      <c r="T722" s="161"/>
      <c r="U722" s="161"/>
      <c r="V722" s="161"/>
    </row>
    <row r="723" spans="1:22" ht="16.2">
      <c r="A723" s="5"/>
      <c r="B723" s="5"/>
      <c r="C723" s="5"/>
      <c r="D723" s="5"/>
      <c r="E723" s="5"/>
      <c r="F723" s="5"/>
      <c r="G723" s="5"/>
      <c r="H723" s="17"/>
      <c r="I723" s="25"/>
      <c r="J723" s="26"/>
      <c r="K723" s="26"/>
      <c r="L723" s="30" t="s">
        <v>134</v>
      </c>
      <c r="M723" s="31">
        <v>4861</v>
      </c>
      <c r="N723" s="183">
        <f t="shared" si="145"/>
        <v>0</v>
      </c>
      <c r="O723" s="183"/>
      <c r="P723" s="183"/>
      <c r="Q723" s="161"/>
      <c r="R723" s="161"/>
      <c r="S723" s="438"/>
      <c r="T723" s="161"/>
      <c r="U723" s="161"/>
      <c r="V723" s="161"/>
    </row>
    <row r="724" spans="1:22" ht="36.75" customHeight="1">
      <c r="A724" s="5"/>
      <c r="B724" s="5"/>
      <c r="C724" s="5"/>
      <c r="D724" s="5"/>
      <c r="E724" s="5"/>
      <c r="F724" s="5"/>
      <c r="G724" s="5"/>
      <c r="H724" s="45"/>
      <c r="I724" s="147"/>
      <c r="J724" s="148"/>
      <c r="K724" s="148"/>
      <c r="L724" s="27" t="s">
        <v>780</v>
      </c>
      <c r="M724" s="28"/>
      <c r="N724" s="197">
        <f>O724+P724</f>
        <v>0</v>
      </c>
      <c r="O724" s="197">
        <f>SUM(O725:O730)</f>
        <v>0</v>
      </c>
      <c r="P724" s="197">
        <f>SUM(P725:P730)</f>
        <v>0</v>
      </c>
      <c r="Q724" s="161"/>
      <c r="R724" s="161"/>
      <c r="S724" s="438"/>
      <c r="T724" s="161"/>
      <c r="U724" s="161"/>
      <c r="V724" s="161"/>
    </row>
    <row r="725" spans="1:22" ht="16.2">
      <c r="H725" s="17"/>
      <c r="I725" s="25"/>
      <c r="J725" s="26"/>
      <c r="K725" s="26"/>
      <c r="L725" s="29" t="s">
        <v>125</v>
      </c>
      <c r="M725" s="44">
        <v>4239</v>
      </c>
      <c r="N725" s="183">
        <f t="shared" si="145"/>
        <v>0</v>
      </c>
      <c r="O725" s="183"/>
      <c r="P725" s="183"/>
      <c r="Q725" s="161"/>
      <c r="R725" s="161"/>
      <c r="S725" s="438"/>
      <c r="T725" s="161"/>
      <c r="U725" s="161"/>
      <c r="V725" s="161"/>
    </row>
    <row r="726" spans="1:22" ht="16.2">
      <c r="A726" s="5"/>
      <c r="B726" s="5"/>
      <c r="C726" s="5"/>
      <c r="D726" s="5"/>
      <c r="E726" s="5"/>
      <c r="F726" s="5"/>
      <c r="G726" s="5"/>
      <c r="H726" s="17"/>
      <c r="I726" s="25"/>
      <c r="J726" s="26"/>
      <c r="K726" s="26"/>
      <c r="L726" s="29" t="s">
        <v>130</v>
      </c>
      <c r="M726" s="13">
        <v>4267</v>
      </c>
      <c r="N726" s="183">
        <f t="shared" si="145"/>
        <v>0</v>
      </c>
      <c r="O726" s="183"/>
      <c r="P726" s="183"/>
      <c r="Q726" s="161"/>
      <c r="R726" s="161"/>
      <c r="S726" s="438"/>
      <c r="T726" s="161"/>
      <c r="U726" s="161"/>
      <c r="V726" s="161"/>
    </row>
    <row r="727" spans="1:22" ht="16.2">
      <c r="A727" s="5"/>
      <c r="B727" s="5"/>
      <c r="C727" s="5"/>
      <c r="D727" s="5"/>
      <c r="E727" s="5"/>
      <c r="F727" s="5"/>
      <c r="G727" s="5"/>
      <c r="H727" s="17"/>
      <c r="I727" s="25"/>
      <c r="J727" s="26"/>
      <c r="K727" s="26"/>
      <c r="L727" s="32" t="s">
        <v>364</v>
      </c>
      <c r="M727" s="48">
        <v>4269</v>
      </c>
      <c r="N727" s="183">
        <f t="shared" si="145"/>
        <v>0</v>
      </c>
      <c r="O727" s="183"/>
      <c r="P727" s="183"/>
      <c r="Q727" s="161"/>
      <c r="R727" s="161"/>
      <c r="S727" s="438"/>
      <c r="T727" s="161"/>
      <c r="U727" s="161"/>
      <c r="V727" s="161"/>
    </row>
    <row r="728" spans="1:22" ht="16.2">
      <c r="H728" s="17"/>
      <c r="I728" s="25"/>
      <c r="J728" s="26"/>
      <c r="K728" s="26"/>
      <c r="L728" s="29" t="s">
        <v>348</v>
      </c>
      <c r="M728" s="12">
        <v>4729</v>
      </c>
      <c r="N728" s="183">
        <f t="shared" ref="N728" si="148">O728+P728</f>
        <v>0</v>
      </c>
      <c r="O728" s="183"/>
      <c r="P728" s="183"/>
      <c r="Q728" s="161"/>
      <c r="R728" s="161"/>
      <c r="S728" s="438"/>
      <c r="T728" s="161"/>
      <c r="U728" s="161"/>
      <c r="V728" s="161"/>
    </row>
    <row r="729" spans="1:22" ht="16.2">
      <c r="H729" s="17"/>
      <c r="I729" s="25"/>
      <c r="J729" s="26"/>
      <c r="K729" s="26"/>
      <c r="L729" s="30" t="s">
        <v>134</v>
      </c>
      <c r="M729" s="31">
        <v>4861</v>
      </c>
      <c r="N729" s="183">
        <f t="shared" si="145"/>
        <v>0</v>
      </c>
      <c r="O729" s="183"/>
      <c r="P729" s="183"/>
      <c r="Q729" s="161"/>
      <c r="R729" s="161"/>
      <c r="S729" s="438"/>
      <c r="T729" s="161"/>
      <c r="U729" s="161"/>
      <c r="V729" s="161"/>
    </row>
    <row r="730" spans="1:22" ht="16.2">
      <c r="A730" s="5"/>
      <c r="B730" s="5"/>
      <c r="C730" s="5"/>
      <c r="D730" s="5"/>
      <c r="E730" s="5"/>
      <c r="F730" s="5"/>
      <c r="G730" s="5"/>
      <c r="H730" s="17"/>
      <c r="I730" s="25"/>
      <c r="J730" s="26"/>
      <c r="K730" s="26"/>
      <c r="L730" s="30" t="s">
        <v>268</v>
      </c>
      <c r="M730" s="44">
        <v>5129</v>
      </c>
      <c r="N730" s="183">
        <f t="shared" ref="N730" si="149">O730+P730</f>
        <v>0</v>
      </c>
      <c r="O730" s="183"/>
      <c r="P730" s="183"/>
      <c r="Q730" s="161"/>
      <c r="R730" s="161"/>
      <c r="S730" s="438"/>
      <c r="T730" s="161"/>
      <c r="U730" s="161"/>
      <c r="V730" s="161"/>
    </row>
    <row r="731" spans="1:22" ht="27.6">
      <c r="H731" s="45"/>
      <c r="I731" s="147"/>
      <c r="J731" s="148"/>
      <c r="K731" s="148"/>
      <c r="L731" s="459" t="s">
        <v>850</v>
      </c>
      <c r="M731" s="28"/>
      <c r="N731" s="197">
        <f>O731+P731</f>
        <v>0</v>
      </c>
      <c r="O731" s="197">
        <f>SUM(O732:O734)</f>
        <v>0</v>
      </c>
      <c r="P731" s="197">
        <f>SUM(P732:P734)</f>
        <v>0</v>
      </c>
      <c r="Q731" s="161"/>
      <c r="R731" s="161"/>
      <c r="S731" s="438"/>
      <c r="T731" s="161"/>
      <c r="U731" s="161"/>
      <c r="V731" s="161"/>
    </row>
    <row r="732" spans="1:22" ht="16.2">
      <c r="A732" s="5"/>
      <c r="B732" s="5"/>
      <c r="C732" s="5"/>
      <c r="D732" s="5"/>
      <c r="E732" s="5"/>
      <c r="F732" s="5"/>
      <c r="G732" s="5"/>
      <c r="H732" s="17"/>
      <c r="I732" s="25"/>
      <c r="J732" s="26"/>
      <c r="K732" s="26"/>
      <c r="L732" s="29" t="s">
        <v>125</v>
      </c>
      <c r="M732" s="44">
        <v>4239</v>
      </c>
      <c r="N732" s="183">
        <f t="shared" si="145"/>
        <v>0</v>
      </c>
      <c r="O732" s="183"/>
      <c r="P732" s="183"/>
      <c r="Q732" s="161"/>
      <c r="R732" s="161"/>
      <c r="S732" s="438"/>
      <c r="T732" s="161"/>
      <c r="U732" s="161"/>
      <c r="V732" s="161"/>
    </row>
    <row r="733" spans="1:22" ht="16.2">
      <c r="A733" s="5"/>
      <c r="B733" s="5"/>
      <c r="C733" s="5"/>
      <c r="D733" s="5"/>
      <c r="E733" s="5"/>
      <c r="F733" s="5"/>
      <c r="G733" s="5"/>
      <c r="H733" s="17"/>
      <c r="I733" s="25"/>
      <c r="J733" s="26"/>
      <c r="K733" s="26"/>
      <c r="L733" s="29" t="s">
        <v>763</v>
      </c>
      <c r="M733" s="44">
        <v>4728</v>
      </c>
      <c r="N733" s="183">
        <f t="shared" si="145"/>
        <v>0</v>
      </c>
      <c r="O733" s="183"/>
      <c r="P733" s="183"/>
      <c r="Q733" s="161"/>
      <c r="R733" s="161"/>
      <c r="S733" s="438"/>
      <c r="T733" s="161"/>
      <c r="U733" s="161"/>
      <c r="V733" s="161"/>
    </row>
    <row r="734" spans="1:22" ht="16.2">
      <c r="H734" s="17"/>
      <c r="I734" s="25"/>
      <c r="J734" s="26"/>
      <c r="K734" s="26"/>
      <c r="L734" s="30" t="s">
        <v>134</v>
      </c>
      <c r="M734" s="31">
        <v>4861</v>
      </c>
      <c r="N734" s="183">
        <f t="shared" si="145"/>
        <v>0</v>
      </c>
      <c r="O734" s="183"/>
      <c r="P734" s="183"/>
      <c r="Q734" s="161"/>
      <c r="R734" s="161"/>
      <c r="S734" s="438"/>
      <c r="T734" s="161"/>
      <c r="U734" s="161"/>
      <c r="V734" s="161"/>
    </row>
    <row r="735" spans="1:22" ht="41.4">
      <c r="A735" s="5"/>
      <c r="B735" s="5"/>
      <c r="C735" s="5"/>
      <c r="D735" s="5"/>
      <c r="E735" s="5"/>
      <c r="F735" s="5"/>
      <c r="G735" s="5"/>
      <c r="H735" s="45"/>
      <c r="I735" s="147"/>
      <c r="J735" s="148"/>
      <c r="K735" s="148"/>
      <c r="L735" s="27" t="s">
        <v>781</v>
      </c>
      <c r="M735" s="28"/>
      <c r="N735" s="197">
        <f>O735+P735</f>
        <v>0</v>
      </c>
      <c r="O735" s="197">
        <f>SUM(O736:O742)</f>
        <v>0</v>
      </c>
      <c r="P735" s="197">
        <f>SUM(P736:P742)</f>
        <v>0</v>
      </c>
      <c r="Q735" s="161"/>
      <c r="R735" s="161"/>
      <c r="S735" s="438"/>
      <c r="T735" s="161"/>
      <c r="U735" s="161"/>
      <c r="V735" s="161"/>
    </row>
    <row r="736" spans="1:22" ht="16.2">
      <c r="A736" s="5"/>
      <c r="B736" s="5"/>
      <c r="C736" s="5"/>
      <c r="D736" s="5"/>
      <c r="E736" s="5"/>
      <c r="F736" s="5"/>
      <c r="G736" s="5"/>
      <c r="H736" s="17"/>
      <c r="I736" s="25"/>
      <c r="J736" s="26"/>
      <c r="K736" s="26"/>
      <c r="L736" s="29" t="s">
        <v>118</v>
      </c>
      <c r="M736" s="13">
        <v>4216</v>
      </c>
      <c r="N736" s="183">
        <f t="shared" si="145"/>
        <v>0</v>
      </c>
      <c r="O736" s="183"/>
      <c r="P736" s="183"/>
      <c r="Q736" s="161"/>
      <c r="R736" s="161"/>
      <c r="S736" s="438"/>
      <c r="T736" s="161"/>
      <c r="U736" s="161"/>
      <c r="V736" s="161"/>
    </row>
    <row r="737" spans="1:22" ht="16.2">
      <c r="H737" s="17"/>
      <c r="I737" s="25"/>
      <c r="J737" s="26"/>
      <c r="K737" s="26"/>
      <c r="L737" s="29" t="s">
        <v>125</v>
      </c>
      <c r="M737" s="44">
        <v>4239</v>
      </c>
      <c r="N737" s="183">
        <f t="shared" si="145"/>
        <v>0</v>
      </c>
      <c r="O737" s="183"/>
      <c r="P737" s="183"/>
      <c r="Q737" s="161"/>
      <c r="R737" s="161"/>
      <c r="S737" s="438"/>
      <c r="T737" s="161"/>
      <c r="U737" s="161"/>
      <c r="V737" s="161"/>
    </row>
    <row r="738" spans="1:22" ht="26.4">
      <c r="H738" s="17"/>
      <c r="I738" s="25"/>
      <c r="J738" s="26"/>
      <c r="K738" s="26"/>
      <c r="L738" s="30" t="s">
        <v>142</v>
      </c>
      <c r="M738" s="13">
        <v>4251</v>
      </c>
      <c r="N738" s="183">
        <f t="shared" si="145"/>
        <v>0</v>
      </c>
      <c r="O738" s="183"/>
      <c r="P738" s="183"/>
      <c r="Q738" s="161"/>
      <c r="R738" s="161"/>
      <c r="S738" s="438"/>
      <c r="T738" s="161"/>
      <c r="U738" s="161"/>
      <c r="V738" s="161"/>
    </row>
    <row r="739" spans="1:22" ht="16.2">
      <c r="A739" s="5"/>
      <c r="B739" s="5"/>
      <c r="C739" s="5"/>
      <c r="D739" s="5"/>
      <c r="E739" s="5"/>
      <c r="F739" s="5"/>
      <c r="G739" s="5"/>
      <c r="H739" s="17"/>
      <c r="I739" s="25"/>
      <c r="J739" s="26"/>
      <c r="K739" s="26"/>
      <c r="L739" s="29" t="s">
        <v>130</v>
      </c>
      <c r="M739" s="13">
        <v>4267</v>
      </c>
      <c r="N739" s="183">
        <f t="shared" ref="N739" si="150">O739+P739</f>
        <v>0</v>
      </c>
      <c r="O739" s="183"/>
      <c r="P739" s="183"/>
      <c r="Q739" s="161"/>
      <c r="R739" s="161"/>
      <c r="S739" s="438"/>
      <c r="T739" s="161"/>
      <c r="U739" s="161"/>
      <c r="V739" s="161"/>
    </row>
    <row r="740" spans="1:22" ht="16.2">
      <c r="A740" s="5"/>
      <c r="B740" s="5"/>
      <c r="C740" s="5"/>
      <c r="D740" s="5"/>
      <c r="E740" s="5"/>
      <c r="F740" s="5"/>
      <c r="G740" s="5"/>
      <c r="H740" s="17"/>
      <c r="I740" s="25"/>
      <c r="J740" s="26"/>
      <c r="K740" s="26"/>
      <c r="L740" s="32" t="s">
        <v>364</v>
      </c>
      <c r="M740" s="48">
        <v>4269</v>
      </c>
      <c r="N740" s="183">
        <f t="shared" si="145"/>
        <v>0</v>
      </c>
      <c r="O740" s="183"/>
      <c r="P740" s="183"/>
      <c r="Q740" s="161"/>
      <c r="R740" s="161"/>
      <c r="S740" s="438"/>
      <c r="T740" s="161"/>
      <c r="U740" s="161"/>
      <c r="V740" s="161"/>
    </row>
    <row r="741" spans="1:22" ht="16.2">
      <c r="H741" s="17"/>
      <c r="I741" s="25"/>
      <c r="J741" s="26"/>
      <c r="K741" s="26"/>
      <c r="L741" s="29" t="s">
        <v>348</v>
      </c>
      <c r="M741" s="12">
        <v>4729</v>
      </c>
      <c r="N741" s="183">
        <f t="shared" si="145"/>
        <v>0</v>
      </c>
      <c r="O741" s="183"/>
      <c r="P741" s="183"/>
      <c r="Q741" s="161"/>
      <c r="R741" s="161"/>
      <c r="S741" s="438"/>
      <c r="T741" s="161"/>
      <c r="U741" s="161"/>
      <c r="V741" s="161"/>
    </row>
    <row r="742" spans="1:22" ht="16.2">
      <c r="A742" s="5"/>
      <c r="B742" s="5"/>
      <c r="C742" s="5"/>
      <c r="D742" s="5"/>
      <c r="E742" s="5"/>
      <c r="F742" s="5"/>
      <c r="G742" s="5"/>
      <c r="H742" s="17"/>
      <c r="I742" s="25"/>
      <c r="J742" s="26"/>
      <c r="K742" s="26"/>
      <c r="L742" s="30" t="s">
        <v>134</v>
      </c>
      <c r="M742" s="31">
        <v>4861</v>
      </c>
      <c r="N742" s="183">
        <f t="shared" si="145"/>
        <v>0</v>
      </c>
      <c r="O742" s="183"/>
      <c r="P742" s="183"/>
      <c r="Q742" s="161"/>
      <c r="R742" s="161"/>
      <c r="S742" s="438"/>
      <c r="T742" s="161"/>
      <c r="U742" s="161"/>
      <c r="V742" s="161"/>
    </row>
    <row r="743" spans="1:22" ht="46.5" customHeight="1">
      <c r="A743" s="5"/>
      <c r="B743" s="5"/>
      <c r="C743" s="5"/>
      <c r="D743" s="5"/>
      <c r="E743" s="5"/>
      <c r="F743" s="5"/>
      <c r="G743" s="5"/>
      <c r="H743" s="45"/>
      <c r="I743" s="147"/>
      <c r="J743" s="148"/>
      <c r="K743" s="148"/>
      <c r="L743" s="27" t="s">
        <v>793</v>
      </c>
      <c r="M743" s="28"/>
      <c r="N743" s="197">
        <f>SUM(N744:N748)</f>
        <v>0</v>
      </c>
      <c r="O743" s="197">
        <f>SUM(O744:O748)</f>
        <v>0</v>
      </c>
      <c r="P743" s="197">
        <f>SUM(P744:P748)</f>
        <v>0</v>
      </c>
      <c r="Q743" s="161"/>
      <c r="R743" s="161"/>
      <c r="S743" s="438"/>
      <c r="T743" s="161"/>
      <c r="U743" s="161"/>
      <c r="V743" s="161"/>
    </row>
    <row r="744" spans="1:22" ht="19.5" customHeight="1">
      <c r="A744" s="5"/>
      <c r="B744" s="5"/>
      <c r="C744" s="5"/>
      <c r="D744" s="5"/>
      <c r="E744" s="5"/>
      <c r="F744" s="5"/>
      <c r="G744" s="5"/>
      <c r="H744" s="17"/>
      <c r="I744" s="25"/>
      <c r="J744" s="26"/>
      <c r="K744" s="26"/>
      <c r="L744" s="30" t="s">
        <v>142</v>
      </c>
      <c r="M744" s="13">
        <v>4251</v>
      </c>
      <c r="N744" s="183">
        <f t="shared" si="145"/>
        <v>0</v>
      </c>
      <c r="O744" s="183"/>
      <c r="P744" s="183">
        <v>0</v>
      </c>
      <c r="Q744" s="161"/>
      <c r="R744" s="161"/>
      <c r="S744" s="438"/>
      <c r="T744" s="161"/>
      <c r="U744" s="161"/>
      <c r="V744" s="161"/>
    </row>
    <row r="745" spans="1:22" ht="16.2">
      <c r="A745" s="5"/>
      <c r="B745" s="5"/>
      <c r="C745" s="5"/>
      <c r="D745" s="5"/>
      <c r="E745" s="5"/>
      <c r="F745" s="5"/>
      <c r="G745" s="5"/>
      <c r="H745" s="17"/>
      <c r="I745" s="25"/>
      <c r="J745" s="26"/>
      <c r="K745" s="26"/>
      <c r="L745" s="29" t="s">
        <v>130</v>
      </c>
      <c r="M745" s="13">
        <v>4267</v>
      </c>
      <c r="N745" s="183">
        <f t="shared" ref="N745" si="151">O745+P745</f>
        <v>0</v>
      </c>
      <c r="O745" s="183"/>
      <c r="P745" s="183"/>
      <c r="Q745" s="161"/>
      <c r="R745" s="161"/>
      <c r="S745" s="438"/>
      <c r="T745" s="161"/>
      <c r="U745" s="161"/>
      <c r="V745" s="161"/>
    </row>
    <row r="746" spans="1:22" ht="16.2">
      <c r="A746" s="5"/>
      <c r="B746" s="5"/>
      <c r="C746" s="5"/>
      <c r="D746" s="5"/>
      <c r="E746" s="5"/>
      <c r="F746" s="5"/>
      <c r="G746" s="5"/>
      <c r="H746" s="17"/>
      <c r="I746" s="25"/>
      <c r="J746" s="26"/>
      <c r="K746" s="26"/>
      <c r="L746" s="29" t="s">
        <v>348</v>
      </c>
      <c r="M746" s="12">
        <v>4729</v>
      </c>
      <c r="N746" s="183">
        <f t="shared" ref="N746:N748" si="152">O746+P746</f>
        <v>0</v>
      </c>
      <c r="O746" s="183"/>
      <c r="P746" s="183"/>
      <c r="Q746" s="161"/>
      <c r="R746" s="161"/>
      <c r="S746" s="438"/>
      <c r="T746" s="161"/>
      <c r="U746" s="161"/>
      <c r="V746" s="161"/>
    </row>
    <row r="747" spans="1:22" ht="16.2">
      <c r="A747" s="5"/>
      <c r="B747" s="5"/>
      <c r="C747" s="5"/>
      <c r="D747" s="5"/>
      <c r="E747" s="5"/>
      <c r="F747" s="5"/>
      <c r="G747" s="5"/>
      <c r="H747" s="17"/>
      <c r="I747" s="25"/>
      <c r="J747" s="26"/>
      <c r="K747" s="26"/>
      <c r="L747" s="30" t="s">
        <v>134</v>
      </c>
      <c r="M747" s="31">
        <v>4861</v>
      </c>
      <c r="N747" s="183">
        <f t="shared" si="152"/>
        <v>0</v>
      </c>
      <c r="O747" s="183"/>
      <c r="P747" s="183"/>
      <c r="Q747" s="161"/>
      <c r="R747" s="161"/>
      <c r="S747" s="438"/>
      <c r="T747" s="161"/>
      <c r="U747" s="161"/>
      <c r="V747" s="161"/>
    </row>
    <row r="748" spans="1:22" ht="16.2">
      <c r="A748" s="5"/>
      <c r="B748" s="5"/>
      <c r="C748" s="5"/>
      <c r="D748" s="5"/>
      <c r="E748" s="5"/>
      <c r="F748" s="5"/>
      <c r="G748" s="5"/>
      <c r="H748" s="17"/>
      <c r="I748" s="25"/>
      <c r="J748" s="26"/>
      <c r="K748" s="26"/>
      <c r="L748" s="30" t="s">
        <v>268</v>
      </c>
      <c r="M748" s="44">
        <v>5129</v>
      </c>
      <c r="N748" s="183">
        <f t="shared" si="152"/>
        <v>0</v>
      </c>
      <c r="O748" s="183"/>
      <c r="P748" s="183"/>
      <c r="Q748" s="161"/>
      <c r="R748" s="161"/>
      <c r="S748" s="438"/>
      <c r="T748" s="161"/>
      <c r="U748" s="161"/>
      <c r="V748" s="161"/>
    </row>
    <row r="749" spans="1:22" ht="46.5" customHeight="1">
      <c r="A749" s="5"/>
      <c r="B749" s="5"/>
      <c r="C749" s="5"/>
      <c r="D749" s="5"/>
      <c r="E749" s="5"/>
      <c r="F749" s="5"/>
      <c r="G749" s="5"/>
      <c r="H749" s="45"/>
      <c r="I749" s="147"/>
      <c r="J749" s="148"/>
      <c r="K749" s="148"/>
      <c r="L749" s="459" t="s">
        <v>906</v>
      </c>
      <c r="M749" s="28"/>
      <c r="N749" s="197">
        <f>SUM(N750)</f>
        <v>0</v>
      </c>
      <c r="O749" s="197">
        <f t="shared" ref="O749:P749" si="153">SUM(O750)</f>
        <v>0</v>
      </c>
      <c r="P749" s="197">
        <f t="shared" si="153"/>
        <v>0</v>
      </c>
      <c r="Q749" s="161"/>
      <c r="R749" s="161"/>
      <c r="S749" s="438"/>
      <c r="T749" s="161"/>
      <c r="U749" s="161"/>
      <c r="V749" s="161"/>
    </row>
    <row r="750" spans="1:22" ht="16.2">
      <c r="A750" s="5"/>
      <c r="B750" s="5"/>
      <c r="C750" s="5"/>
      <c r="D750" s="5"/>
      <c r="E750" s="5"/>
      <c r="F750" s="5"/>
      <c r="G750" s="5"/>
      <c r="H750" s="17"/>
      <c r="I750" s="25"/>
      <c r="J750" s="26"/>
      <c r="K750" s="26"/>
      <c r="L750" s="30" t="s">
        <v>851</v>
      </c>
      <c r="M750" s="13">
        <v>4239</v>
      </c>
      <c r="N750" s="183">
        <f t="shared" ref="N750" si="154">O750+P750</f>
        <v>0</v>
      </c>
      <c r="O750" s="183"/>
      <c r="P750" s="183">
        <v>0</v>
      </c>
      <c r="Q750" s="161"/>
      <c r="R750" s="161"/>
      <c r="S750" s="438"/>
      <c r="T750" s="161"/>
      <c r="U750" s="161"/>
      <c r="V750" s="161"/>
    </row>
    <row r="751" spans="1:22" ht="27.6">
      <c r="H751" s="165">
        <v>3090</v>
      </c>
      <c r="I751" s="166" t="s">
        <v>189</v>
      </c>
      <c r="J751" s="167">
        <v>9</v>
      </c>
      <c r="K751" s="167">
        <v>0</v>
      </c>
      <c r="L751" s="168" t="s">
        <v>351</v>
      </c>
      <c r="M751" s="176"/>
      <c r="N751" s="188">
        <f>+N753</f>
        <v>0</v>
      </c>
      <c r="O751" s="188">
        <f>+O753</f>
        <v>0</v>
      </c>
      <c r="P751" s="188">
        <f>+P753</f>
        <v>0</v>
      </c>
      <c r="Q751" s="161"/>
      <c r="R751" s="161"/>
      <c r="S751" s="438"/>
      <c r="T751" s="161"/>
      <c r="U751" s="161"/>
      <c r="V751" s="161"/>
    </row>
    <row r="752" spans="1:22" ht="16.2">
      <c r="A752" s="5"/>
      <c r="B752" s="5"/>
      <c r="C752" s="5"/>
      <c r="D752" s="5"/>
      <c r="E752" s="5"/>
      <c r="F752" s="5"/>
      <c r="G752" s="5"/>
      <c r="H752" s="25"/>
      <c r="I752" s="18"/>
      <c r="J752" s="19"/>
      <c r="K752" s="19"/>
      <c r="L752" s="30" t="s">
        <v>110</v>
      </c>
      <c r="M752" s="31"/>
      <c r="N752" s="190"/>
      <c r="O752" s="190"/>
      <c r="P752" s="190"/>
      <c r="Q752" s="161"/>
      <c r="R752" s="161"/>
      <c r="S752" s="438"/>
      <c r="T752" s="161"/>
      <c r="U752" s="161"/>
      <c r="V752" s="161"/>
    </row>
    <row r="753" spans="1:22" ht="26.4">
      <c r="H753" s="151" t="s">
        <v>354</v>
      </c>
      <c r="I753" s="152" t="s">
        <v>189</v>
      </c>
      <c r="J753" s="153">
        <v>9</v>
      </c>
      <c r="K753" s="153">
        <v>2</v>
      </c>
      <c r="L753" s="154" t="s">
        <v>355</v>
      </c>
      <c r="M753" s="155"/>
      <c r="N753" s="192">
        <f>+N755+N757</f>
        <v>0</v>
      </c>
      <c r="O753" s="192">
        <f>+O755+O757</f>
        <v>0</v>
      </c>
      <c r="P753" s="192">
        <f>+P755+P757</f>
        <v>0</v>
      </c>
      <c r="Q753" s="161"/>
      <c r="R753" s="161"/>
      <c r="S753" s="438"/>
      <c r="T753" s="161"/>
      <c r="U753" s="161"/>
      <c r="V753" s="161"/>
    </row>
    <row r="754" spans="1:22" ht="16.2">
      <c r="A754" s="5"/>
      <c r="B754" s="5"/>
      <c r="C754" s="5"/>
      <c r="D754" s="5"/>
      <c r="E754" s="5"/>
      <c r="F754" s="5"/>
      <c r="G754" s="5"/>
      <c r="H754" s="25"/>
      <c r="I754" s="25"/>
      <c r="J754" s="26"/>
      <c r="K754" s="26"/>
      <c r="L754" s="30" t="s">
        <v>108</v>
      </c>
      <c r="M754" s="31"/>
      <c r="N754" s="190"/>
      <c r="O754" s="190"/>
      <c r="P754" s="190"/>
      <c r="Q754" s="161"/>
      <c r="R754" s="161"/>
      <c r="S754" s="438"/>
      <c r="T754" s="161"/>
      <c r="U754" s="161"/>
      <c r="V754" s="161"/>
    </row>
    <row r="755" spans="1:22" ht="41.4">
      <c r="H755" s="45"/>
      <c r="I755" s="147"/>
      <c r="J755" s="148"/>
      <c r="K755" s="148"/>
      <c r="L755" s="27" t="s">
        <v>356</v>
      </c>
      <c r="M755" s="28"/>
      <c r="N755" s="197">
        <f>O755+P755</f>
        <v>0</v>
      </c>
      <c r="O755" s="197">
        <f>SUM(O756)</f>
        <v>0</v>
      </c>
      <c r="P755" s="197">
        <f>SUM(P756)</f>
        <v>0</v>
      </c>
      <c r="Q755" s="161"/>
      <c r="R755" s="161"/>
      <c r="S755" s="438"/>
      <c r="T755" s="161"/>
      <c r="U755" s="161"/>
      <c r="V755" s="161"/>
    </row>
    <row r="756" spans="1:22" ht="16.2">
      <c r="A756" s="5"/>
      <c r="B756" s="5"/>
      <c r="C756" s="5"/>
      <c r="D756" s="5"/>
      <c r="E756" s="5"/>
      <c r="F756" s="5"/>
      <c r="G756" s="5"/>
      <c r="H756" s="25"/>
      <c r="I756" s="25"/>
      <c r="J756" s="26"/>
      <c r="K756" s="26"/>
      <c r="L756" s="29" t="s">
        <v>348</v>
      </c>
      <c r="M756" s="12">
        <v>4729</v>
      </c>
      <c r="N756" s="183">
        <f t="shared" ref="N756:N758" si="155">O756+P756</f>
        <v>0</v>
      </c>
      <c r="O756" s="402"/>
      <c r="P756" s="402"/>
      <c r="Q756" s="161"/>
      <c r="R756" s="161"/>
      <c r="S756" s="438"/>
      <c r="T756" s="161"/>
      <c r="U756" s="161"/>
      <c r="V756" s="161"/>
    </row>
    <row r="757" spans="1:22" ht="16.2">
      <c r="H757" s="45"/>
      <c r="I757" s="147"/>
      <c r="J757" s="148"/>
      <c r="K757" s="148"/>
      <c r="L757" s="27" t="s">
        <v>357</v>
      </c>
      <c r="M757" s="28"/>
      <c r="N757" s="197">
        <f>O757+P757</f>
        <v>0</v>
      </c>
      <c r="O757" s="197">
        <f>SUM(O758)</f>
        <v>0</v>
      </c>
      <c r="P757" s="197">
        <f>SUM(P758)</f>
        <v>0</v>
      </c>
      <c r="Q757" s="161"/>
      <c r="R757" s="161"/>
      <c r="S757" s="438"/>
      <c r="T757" s="161"/>
      <c r="U757" s="161"/>
      <c r="V757" s="161"/>
    </row>
    <row r="758" spans="1:22" ht="16.8">
      <c r="A758" s="5"/>
      <c r="B758" s="5"/>
      <c r="C758" s="5"/>
      <c r="D758" s="5"/>
      <c r="E758" s="5"/>
      <c r="F758" s="5"/>
      <c r="G758" s="5"/>
      <c r="H758" s="25"/>
      <c r="I758" s="25"/>
      <c r="J758" s="26"/>
      <c r="K758" s="26"/>
      <c r="L758" s="29" t="s">
        <v>117</v>
      </c>
      <c r="M758" s="12">
        <v>4215</v>
      </c>
      <c r="N758" s="183">
        <f t="shared" si="155"/>
        <v>0</v>
      </c>
      <c r="O758" s="431"/>
      <c r="P758" s="431"/>
      <c r="Q758" s="161"/>
      <c r="R758" s="161"/>
      <c r="S758" s="438"/>
      <c r="T758" s="161"/>
      <c r="U758" s="161"/>
      <c r="V758" s="161"/>
    </row>
    <row r="759" spans="1:22" ht="27.6">
      <c r="H759" s="180">
        <v>3100</v>
      </c>
      <c r="I759" s="212" t="s">
        <v>104</v>
      </c>
      <c r="J759" s="213">
        <v>0</v>
      </c>
      <c r="K759" s="213">
        <v>0</v>
      </c>
      <c r="L759" s="162" t="s">
        <v>358</v>
      </c>
      <c r="M759" s="174"/>
      <c r="N759" s="163">
        <f>+N761</f>
        <v>0</v>
      </c>
      <c r="O759" s="163">
        <f>+O761</f>
        <v>0</v>
      </c>
      <c r="P759" s="163">
        <f>+P761</f>
        <v>0</v>
      </c>
      <c r="Q759" s="161"/>
      <c r="R759" s="161"/>
      <c r="S759" s="438"/>
      <c r="T759" s="161"/>
      <c r="U759" s="161"/>
      <c r="V759" s="161"/>
    </row>
    <row r="760" spans="1:22" ht="16.2">
      <c r="A760" s="5"/>
      <c r="B760" s="5"/>
      <c r="C760" s="5"/>
      <c r="D760" s="5"/>
      <c r="E760" s="5"/>
      <c r="F760" s="5"/>
      <c r="G760" s="5"/>
      <c r="H760" s="25"/>
      <c r="I760" s="18"/>
      <c r="J760" s="19"/>
      <c r="K760" s="19"/>
      <c r="L760" s="30" t="s">
        <v>108</v>
      </c>
      <c r="M760" s="31"/>
      <c r="N760" s="150"/>
      <c r="O760" s="150"/>
      <c r="P760" s="150"/>
      <c r="Q760" s="161"/>
      <c r="R760" s="161"/>
      <c r="S760" s="438"/>
      <c r="T760" s="161"/>
      <c r="U760" s="161"/>
      <c r="V760" s="161"/>
    </row>
    <row r="761" spans="1:22" ht="16.2">
      <c r="H761" s="165">
        <v>3110</v>
      </c>
      <c r="I761" s="166" t="s">
        <v>104</v>
      </c>
      <c r="J761" s="167">
        <v>1</v>
      </c>
      <c r="K761" s="167">
        <v>0</v>
      </c>
      <c r="L761" s="168" t="s">
        <v>365</v>
      </c>
      <c r="M761" s="176"/>
      <c r="N761" s="188">
        <f>+N763</f>
        <v>0</v>
      </c>
      <c r="O761" s="188">
        <f>+O763</f>
        <v>0</v>
      </c>
      <c r="P761" s="188">
        <f>+P763</f>
        <v>0</v>
      </c>
      <c r="Q761" s="161"/>
      <c r="R761" s="161"/>
      <c r="S761" s="438"/>
      <c r="T761" s="161"/>
      <c r="U761" s="161"/>
      <c r="V761" s="161"/>
    </row>
    <row r="762" spans="1:22" ht="16.2">
      <c r="A762" s="5"/>
      <c r="B762" s="5"/>
      <c r="C762" s="5"/>
      <c r="D762" s="5"/>
      <c r="E762" s="5"/>
      <c r="F762" s="5"/>
      <c r="G762" s="5"/>
      <c r="H762" s="25"/>
      <c r="I762" s="18"/>
      <c r="J762" s="19"/>
      <c r="K762" s="19"/>
      <c r="L762" s="30" t="s">
        <v>110</v>
      </c>
      <c r="M762" s="31"/>
      <c r="N762" s="190"/>
      <c r="O762" s="190"/>
      <c r="P762" s="190"/>
      <c r="Q762" s="161"/>
      <c r="R762" s="161"/>
      <c r="S762" s="438"/>
      <c r="T762" s="161"/>
      <c r="U762" s="161"/>
      <c r="V762" s="161"/>
    </row>
    <row r="763" spans="1:22" ht="16.2">
      <c r="A763" s="5"/>
      <c r="B763" s="5"/>
      <c r="C763" s="5"/>
      <c r="D763" s="5"/>
      <c r="E763" s="5"/>
      <c r="F763" s="5"/>
      <c r="G763" s="5"/>
      <c r="H763" s="151">
        <v>3112</v>
      </c>
      <c r="I763" s="152" t="s">
        <v>104</v>
      </c>
      <c r="J763" s="153">
        <v>1</v>
      </c>
      <c r="K763" s="153">
        <v>2</v>
      </c>
      <c r="L763" s="154" t="s">
        <v>359</v>
      </c>
      <c r="M763" s="155"/>
      <c r="N763" s="192">
        <f>O763+P763-O767</f>
        <v>0</v>
      </c>
      <c r="O763" s="192">
        <f>O765+O766+O767</f>
        <v>0</v>
      </c>
      <c r="P763" s="192">
        <f>P765+P766+P767</f>
        <v>0</v>
      </c>
      <c r="Q763" s="161"/>
      <c r="R763" s="161"/>
      <c r="S763" s="438"/>
      <c r="T763" s="161"/>
      <c r="U763" s="161"/>
      <c r="V763" s="161"/>
    </row>
    <row r="764" spans="1:22" ht="16.2">
      <c r="H764" s="25"/>
      <c r="I764" s="25"/>
      <c r="J764" s="26"/>
      <c r="K764" s="26"/>
      <c r="L764" s="30" t="s">
        <v>108</v>
      </c>
      <c r="M764" s="31"/>
      <c r="N764" s="190"/>
      <c r="O764" s="190"/>
      <c r="P764" s="190"/>
      <c r="Q764" s="161"/>
      <c r="R764" s="161"/>
      <c r="S764" s="438"/>
      <c r="T764" s="161"/>
      <c r="U764" s="161"/>
      <c r="V764" s="161"/>
    </row>
    <row r="765" spans="1:22" ht="16.2">
      <c r="H765" s="25"/>
      <c r="I765" s="25"/>
      <c r="J765" s="26"/>
      <c r="K765" s="26"/>
      <c r="L765" s="32" t="s">
        <v>167</v>
      </c>
      <c r="M765" s="33">
        <v>4639</v>
      </c>
      <c r="N765" s="183">
        <f t="shared" ref="N765:N766" si="156">O765+P765</f>
        <v>0</v>
      </c>
      <c r="O765" s="190"/>
      <c r="P765" s="190"/>
      <c r="Q765" s="161"/>
      <c r="R765" s="161"/>
      <c r="S765" s="438"/>
      <c r="T765" s="161"/>
      <c r="U765" s="161"/>
      <c r="V765" s="161"/>
    </row>
    <row r="766" spans="1:22" ht="16.2">
      <c r="A766" s="5"/>
      <c r="B766" s="5"/>
      <c r="C766" s="5"/>
      <c r="D766" s="5"/>
      <c r="E766" s="5"/>
      <c r="F766" s="5"/>
      <c r="G766" s="5"/>
      <c r="H766" s="25"/>
      <c r="I766" s="25"/>
      <c r="J766" s="26"/>
      <c r="K766" s="26"/>
      <c r="L766" s="30" t="s">
        <v>360</v>
      </c>
      <c r="M766" s="31">
        <v>4891</v>
      </c>
      <c r="N766" s="183">
        <f t="shared" si="156"/>
        <v>0</v>
      </c>
      <c r="O766" s="405"/>
      <c r="P766" s="405">
        <v>0</v>
      </c>
      <c r="Q766" s="161"/>
      <c r="R766" s="161"/>
      <c r="S766" s="438"/>
      <c r="T766" s="161"/>
      <c r="U766" s="161"/>
      <c r="V766" s="161"/>
    </row>
    <row r="767" spans="1:22" ht="16.2">
      <c r="A767" s="5"/>
      <c r="B767" s="5"/>
      <c r="C767" s="5"/>
      <c r="D767" s="5"/>
      <c r="E767" s="5"/>
      <c r="F767" s="5"/>
      <c r="G767" s="5"/>
      <c r="H767" s="37"/>
      <c r="I767" s="194"/>
      <c r="J767" s="195"/>
      <c r="K767" s="196"/>
      <c r="L767" s="29" t="s">
        <v>362</v>
      </c>
      <c r="M767" s="12" t="s">
        <v>361</v>
      </c>
      <c r="N767" s="183"/>
      <c r="O767" s="183"/>
      <c r="P767" s="183"/>
      <c r="Q767" s="161"/>
      <c r="R767" s="161"/>
      <c r="S767" s="438"/>
      <c r="T767" s="161"/>
      <c r="U767" s="161"/>
      <c r="V767" s="161"/>
    </row>
    <row r="768" spans="1:22">
      <c r="N768" s="5"/>
      <c r="O768" s="5"/>
    </row>
    <row r="769" spans="1:15">
      <c r="A769" s="5"/>
      <c r="B769" s="5"/>
      <c r="C769" s="5"/>
      <c r="D769" s="5"/>
      <c r="E769" s="5"/>
      <c r="F769" s="5"/>
      <c r="G769" s="5"/>
      <c r="N769" s="5"/>
      <c r="O769" s="5"/>
    </row>
    <row r="770" spans="1:15">
      <c r="N770" s="5"/>
      <c r="O770" s="5"/>
    </row>
    <row r="771" spans="1:15">
      <c r="A771" s="5"/>
      <c r="B771" s="5"/>
      <c r="C771" s="5"/>
      <c r="D771" s="5"/>
      <c r="E771" s="5"/>
      <c r="F771" s="5"/>
      <c r="G771" s="5"/>
      <c r="N771" s="5"/>
      <c r="O771" s="5"/>
    </row>
    <row r="772" spans="1:15">
      <c r="N772" s="5"/>
      <c r="O772" s="5"/>
    </row>
    <row r="773" spans="1: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M773" s="5"/>
      <c r="N773" s="5"/>
      <c r="O773" s="5"/>
    </row>
    <row r="774" spans="1: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M774" s="5"/>
      <c r="N774" s="5"/>
      <c r="O774" s="5"/>
    </row>
    <row r="775" spans="1: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M775" s="5"/>
      <c r="N775" s="5"/>
      <c r="O775" s="5"/>
    </row>
    <row r="776" spans="1: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M776" s="5"/>
      <c r="N776" s="5"/>
      <c r="O776" s="5"/>
    </row>
    <row r="777" spans="1: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M777" s="5"/>
      <c r="N777" s="5"/>
      <c r="O777" s="5"/>
    </row>
    <row r="778" spans="1: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M778" s="5"/>
      <c r="N778" s="5"/>
      <c r="O778" s="5"/>
    </row>
    <row r="779" spans="1: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M779" s="5"/>
      <c r="N779" s="5"/>
      <c r="O779" s="5"/>
    </row>
    <row r="781" spans="1: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M781" s="5"/>
      <c r="N781" s="5"/>
      <c r="O781" s="5"/>
    </row>
    <row r="783" spans="1: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M783" s="5"/>
      <c r="N783" s="5"/>
      <c r="O783" s="5"/>
    </row>
    <row r="785" spans="12:12" s="5" customFormat="1">
      <c r="L785" s="38"/>
    </row>
    <row r="787" spans="12:12" s="5" customFormat="1">
      <c r="L787" s="38"/>
    </row>
    <row r="788" spans="12:12" s="5" customFormat="1">
      <c r="L788" s="38"/>
    </row>
    <row r="790" spans="12:12" s="5" customFormat="1">
      <c r="L790" s="38"/>
    </row>
    <row r="792" spans="12:12" s="5" customFormat="1">
      <c r="L792" s="38"/>
    </row>
    <row r="794" spans="12:12" s="5" customFormat="1">
      <c r="L794" s="38"/>
    </row>
    <row r="796" spans="12:12" s="5" customFormat="1">
      <c r="L796" s="38"/>
    </row>
    <row r="798" spans="12:12" s="5" customFormat="1">
      <c r="L798" s="38"/>
    </row>
    <row r="800" spans="12:12" s="5" customFormat="1">
      <c r="L800" s="38"/>
    </row>
    <row r="802" spans="12:12" s="5" customFormat="1">
      <c r="L802" s="38"/>
    </row>
    <row r="803" spans="12:12" s="5" customFormat="1">
      <c r="L803" s="38"/>
    </row>
    <row r="805" spans="12:12" s="5" customFormat="1">
      <c r="L805" s="38"/>
    </row>
    <row r="807" spans="12:12" s="5" customFormat="1">
      <c r="L807" s="38"/>
    </row>
    <row r="808" spans="12:12" s="5" customFormat="1">
      <c r="L808" s="38"/>
    </row>
    <row r="810" spans="12:12" s="5" customFormat="1">
      <c r="L810" s="38"/>
    </row>
    <row r="811" spans="12:12" s="5" customFormat="1">
      <c r="L811" s="38"/>
    </row>
    <row r="812" spans="12:12" s="5" customFormat="1">
      <c r="L812" s="38"/>
    </row>
    <row r="813" spans="12:12" s="5" customFormat="1">
      <c r="L813" s="38"/>
    </row>
    <row r="814" spans="12:12" s="5" customFormat="1">
      <c r="L814" s="38"/>
    </row>
    <row r="816" spans="12:12" s="5" customFormat="1">
      <c r="L816" s="38"/>
    </row>
    <row r="818" spans="12:12" s="5" customFormat="1">
      <c r="L818" s="38"/>
    </row>
    <row r="820" spans="12:12" s="5" customFormat="1">
      <c r="L820" s="38"/>
    </row>
    <row r="822" spans="12:12" s="5" customFormat="1">
      <c r="L822" s="38"/>
    </row>
    <row r="824" spans="12:12" s="5" customFormat="1">
      <c r="L824" s="38"/>
    </row>
    <row r="826" spans="12:12" s="5" customFormat="1">
      <c r="L826" s="38"/>
    </row>
    <row r="827" spans="12:12" s="5" customFormat="1">
      <c r="L827" s="38"/>
    </row>
    <row r="828" spans="12:12" s="5" customFormat="1">
      <c r="L828" s="38"/>
    </row>
    <row r="830" spans="12:12" s="5" customFormat="1">
      <c r="L830" s="38"/>
    </row>
    <row r="832" spans="12:12" s="5" customFormat="1">
      <c r="L832" s="38"/>
    </row>
    <row r="834" spans="12:12" s="5" customFormat="1">
      <c r="L834" s="38"/>
    </row>
    <row r="836" spans="12:12" s="5" customFormat="1">
      <c r="L836" s="38"/>
    </row>
    <row r="838" spans="12:12" s="5" customFormat="1">
      <c r="L838" s="38"/>
    </row>
    <row r="840" spans="12:12" s="5" customFormat="1">
      <c r="L840" s="38"/>
    </row>
    <row r="842" spans="12:12" s="5" customFormat="1">
      <c r="L842" s="38"/>
    </row>
    <row r="843" spans="12:12" s="5" customFormat="1">
      <c r="L843" s="38"/>
    </row>
    <row r="845" spans="12:12" s="5" customFormat="1">
      <c r="L845" s="38"/>
    </row>
    <row r="847" spans="12:12" s="5" customFormat="1">
      <c r="L847" s="38"/>
    </row>
    <row r="849" spans="12:12" s="5" customFormat="1">
      <c r="L849" s="38"/>
    </row>
    <row r="851" spans="12:12" s="5" customFormat="1">
      <c r="L851" s="38"/>
    </row>
    <row r="853" spans="12:12" s="5" customFormat="1">
      <c r="L853" s="38"/>
    </row>
    <row r="855" spans="12:12" s="5" customFormat="1">
      <c r="L855" s="38"/>
    </row>
    <row r="856" spans="12:12" s="5" customFormat="1">
      <c r="L856" s="38"/>
    </row>
    <row r="858" spans="12:12" s="5" customFormat="1">
      <c r="L858" s="38"/>
    </row>
    <row r="860" spans="12:12" s="5" customFormat="1">
      <c r="L860" s="38"/>
    </row>
    <row r="862" spans="12:12" s="5" customFormat="1">
      <c r="L862" s="38"/>
    </row>
    <row r="864" spans="12:12" s="5" customFormat="1">
      <c r="L864" s="38"/>
    </row>
    <row r="866" spans="12:12" s="5" customFormat="1">
      <c r="L866" s="38"/>
    </row>
    <row r="868" spans="12:12" s="5" customFormat="1">
      <c r="L868" s="38"/>
    </row>
    <row r="870" spans="12:12" s="5" customFormat="1">
      <c r="L870" s="38"/>
    </row>
    <row r="872" spans="12:12" s="5" customFormat="1">
      <c r="L872" s="38"/>
    </row>
    <row r="874" spans="12:12" s="5" customFormat="1">
      <c r="L874" s="38"/>
    </row>
    <row r="876" spans="12:12" s="5" customFormat="1">
      <c r="L876" s="38"/>
    </row>
    <row r="878" spans="12:12" s="5" customFormat="1">
      <c r="L878" s="38"/>
    </row>
    <row r="880" spans="12:12" s="5" customFormat="1">
      <c r="L880" s="38"/>
    </row>
    <row r="882" spans="12:12" s="5" customFormat="1">
      <c r="L882" s="38"/>
    </row>
    <row r="884" spans="12:12" s="5" customFormat="1">
      <c r="L884" s="38"/>
    </row>
    <row r="886" spans="12:12" s="5" customFormat="1">
      <c r="L886" s="38"/>
    </row>
    <row r="888" spans="12:12" s="5" customFormat="1">
      <c r="L888" s="38"/>
    </row>
    <row r="890" spans="12:12" s="5" customFormat="1">
      <c r="L890" s="38"/>
    </row>
    <row r="891" spans="12:12" s="5" customFormat="1">
      <c r="L891" s="38"/>
    </row>
    <row r="892" spans="12:12" s="5" customFormat="1">
      <c r="L892" s="38"/>
    </row>
    <row r="894" spans="12:12" s="5" customFormat="1">
      <c r="L894" s="38"/>
    </row>
    <row r="896" spans="12:12" s="5" customFormat="1">
      <c r="L896" s="38"/>
    </row>
    <row r="898" spans="12:12" s="5" customFormat="1">
      <c r="L898" s="38"/>
    </row>
    <row r="900" spans="12:12" s="5" customFormat="1">
      <c r="L900" s="38"/>
    </row>
    <row r="901" spans="12:12" s="5" customFormat="1">
      <c r="L901" s="38"/>
    </row>
    <row r="902" spans="12:12" s="5" customFormat="1">
      <c r="L902" s="38"/>
    </row>
    <row r="904" spans="12:12" s="5" customFormat="1">
      <c r="L904" s="38"/>
    </row>
    <row r="906" spans="12:12" s="5" customFormat="1">
      <c r="L906" s="38"/>
    </row>
    <row r="908" spans="12:12" s="5" customFormat="1">
      <c r="L908" s="38"/>
    </row>
    <row r="910" spans="12:12" s="5" customFormat="1">
      <c r="L910" s="38"/>
    </row>
    <row r="911" spans="12:12" s="5" customFormat="1">
      <c r="L911" s="38"/>
    </row>
    <row r="912" spans="12:12" s="5" customFormat="1">
      <c r="L912" s="38"/>
    </row>
    <row r="913" spans="12:12" s="5" customFormat="1">
      <c r="L913" s="38"/>
    </row>
    <row r="914" spans="12:12" s="5" customFormat="1">
      <c r="L914" s="38"/>
    </row>
    <row r="915" spans="12:12" s="5" customFormat="1">
      <c r="L915" s="38"/>
    </row>
    <row r="916" spans="12:12" s="5" customFormat="1">
      <c r="L916" s="38"/>
    </row>
    <row r="917" spans="12:12" s="5" customFormat="1">
      <c r="L917" s="38"/>
    </row>
    <row r="918" spans="12:12" s="5" customFormat="1">
      <c r="L918" s="38"/>
    </row>
    <row r="919" spans="12:12" s="5" customFormat="1">
      <c r="L919" s="38"/>
    </row>
    <row r="921" spans="12:12" s="5" customFormat="1">
      <c r="L921" s="38"/>
    </row>
    <row r="922" spans="12:12" s="5" customFormat="1">
      <c r="L922" s="38"/>
    </row>
    <row r="923" spans="12:12" s="5" customFormat="1">
      <c r="L923" s="38"/>
    </row>
    <row r="924" spans="12:12" s="5" customFormat="1">
      <c r="L924" s="38"/>
    </row>
    <row r="925" spans="12:12" s="5" customFormat="1">
      <c r="L925" s="38"/>
    </row>
    <row r="926" spans="12:12" s="5" customFormat="1">
      <c r="L926" s="38"/>
    </row>
    <row r="927" spans="12:12" s="5" customFormat="1">
      <c r="L927" s="38"/>
    </row>
    <row r="929" spans="12:12" s="5" customFormat="1">
      <c r="L929" s="38"/>
    </row>
    <row r="931" spans="12:12" s="5" customFormat="1">
      <c r="L931" s="38"/>
    </row>
    <row r="933" spans="12:12" s="5" customFormat="1">
      <c r="L933" s="38"/>
    </row>
    <row r="935" spans="12:12" s="5" customFormat="1">
      <c r="L935" s="38"/>
    </row>
    <row r="936" spans="12:12" s="5" customFormat="1">
      <c r="L936" s="38"/>
    </row>
    <row r="937" spans="12:12" s="5" customFormat="1">
      <c r="L937" s="38"/>
    </row>
    <row r="938" spans="12:12" s="5" customFormat="1">
      <c r="L938" s="38"/>
    </row>
    <row r="939" spans="12:12" s="5" customFormat="1">
      <c r="L939" s="38"/>
    </row>
    <row r="940" spans="12:12" s="5" customFormat="1">
      <c r="L940" s="38"/>
    </row>
    <row r="941" spans="12:12" s="5" customFormat="1">
      <c r="L941" s="38"/>
    </row>
    <row r="942" spans="12:12" s="5" customFormat="1">
      <c r="L942" s="38"/>
    </row>
    <row r="943" spans="12:12" s="5" customFormat="1">
      <c r="L943" s="38"/>
    </row>
    <row r="944" spans="12:12" s="5" customFormat="1">
      <c r="L944" s="38"/>
    </row>
    <row r="945" spans="12:12" s="5" customFormat="1">
      <c r="L945" s="38"/>
    </row>
    <row r="946" spans="12:12" s="5" customFormat="1">
      <c r="L946" s="38"/>
    </row>
    <row r="947" spans="12:12" s="5" customFormat="1">
      <c r="L947" s="38"/>
    </row>
    <row r="948" spans="12:12" s="5" customFormat="1">
      <c r="L948" s="38"/>
    </row>
    <row r="949" spans="12:12" s="5" customFormat="1">
      <c r="L949" s="38"/>
    </row>
    <row r="950" spans="12:12" s="5" customFormat="1">
      <c r="L950" s="38"/>
    </row>
    <row r="951" spans="12:12" s="5" customFormat="1">
      <c r="L951" s="38"/>
    </row>
    <row r="952" spans="12:12" s="5" customFormat="1">
      <c r="L952" s="38"/>
    </row>
    <row r="954" spans="12:12" s="5" customFormat="1">
      <c r="L954" s="38"/>
    </row>
    <row r="956" spans="12:12" s="5" customFormat="1">
      <c r="L956" s="38"/>
    </row>
    <row r="958" spans="12:12" s="5" customFormat="1">
      <c r="L958" s="38"/>
    </row>
    <row r="959" spans="12:12" s="5" customFormat="1">
      <c r="L959" s="38"/>
    </row>
    <row r="961" spans="12:12" s="5" customFormat="1">
      <c r="L961" s="38"/>
    </row>
    <row r="963" spans="12:12" s="5" customFormat="1">
      <c r="L963" s="38"/>
    </row>
    <row r="965" spans="12:12" s="5" customFormat="1">
      <c r="L965" s="38"/>
    </row>
    <row r="966" spans="12:12" s="5" customFormat="1">
      <c r="L966" s="38"/>
    </row>
    <row r="967" spans="12:12" s="5" customFormat="1">
      <c r="L967" s="38"/>
    </row>
    <row r="968" spans="12:12" s="5" customFormat="1">
      <c r="L968" s="38"/>
    </row>
    <row r="969" spans="12:12" s="5" customFormat="1">
      <c r="L969" s="38"/>
    </row>
    <row r="970" spans="12:12" s="5" customFormat="1">
      <c r="L970" s="38"/>
    </row>
    <row r="972" spans="12:12" s="5" customFormat="1">
      <c r="L972" s="38"/>
    </row>
    <row r="974" spans="12:12" s="5" customFormat="1">
      <c r="L974" s="38"/>
    </row>
    <row r="976" spans="12:12" s="5" customFormat="1">
      <c r="L976" s="38"/>
    </row>
    <row r="977" spans="12:12" s="5" customFormat="1">
      <c r="L977" s="38"/>
    </row>
    <row r="979" spans="12:12" s="5" customFormat="1">
      <c r="L979" s="38"/>
    </row>
    <row r="980" spans="12:12" s="5" customFormat="1">
      <c r="L980" s="38"/>
    </row>
    <row r="982" spans="12:12" s="5" customFormat="1">
      <c r="L982" s="38"/>
    </row>
    <row r="983" spans="12:12" s="5" customFormat="1">
      <c r="L983" s="38"/>
    </row>
    <row r="984" spans="12:12" s="5" customFormat="1">
      <c r="L984" s="38"/>
    </row>
    <row r="986" spans="12:12" s="5" customFormat="1">
      <c r="L986" s="38"/>
    </row>
    <row r="987" spans="12:12" s="5" customFormat="1">
      <c r="L987" s="38"/>
    </row>
    <row r="988" spans="12:12" s="5" customFormat="1">
      <c r="L988" s="38"/>
    </row>
    <row r="990" spans="12:12" s="5" customFormat="1">
      <c r="L990" s="38"/>
    </row>
    <row r="991" spans="12:12" s="5" customFormat="1">
      <c r="L991" s="38"/>
    </row>
    <row r="993" spans="12:12" s="5" customFormat="1">
      <c r="L993" s="38"/>
    </row>
    <row r="995" spans="12:12" s="5" customFormat="1">
      <c r="L995" s="38"/>
    </row>
    <row r="997" spans="12:12" s="5" customFormat="1">
      <c r="L997" s="38"/>
    </row>
    <row r="998" spans="12:12" s="5" customFormat="1">
      <c r="L998" s="38"/>
    </row>
    <row r="1000" spans="12:12" s="5" customFormat="1">
      <c r="L1000" s="38"/>
    </row>
    <row r="1002" spans="12:12" s="5" customFormat="1">
      <c r="L1002" s="38"/>
    </row>
    <row r="1004" spans="12:12" s="5" customFormat="1">
      <c r="L1004" s="38"/>
    </row>
    <row r="1006" spans="12:12" s="5" customFormat="1">
      <c r="L1006" s="38"/>
    </row>
    <row r="1007" spans="12:12" s="5" customFormat="1">
      <c r="L1007" s="38"/>
    </row>
    <row r="1008" spans="12:12" s="5" customFormat="1">
      <c r="L1008" s="38"/>
    </row>
    <row r="1010" spans="12:12" s="5" customFormat="1">
      <c r="L1010" s="38"/>
    </row>
    <row r="1012" spans="12:12" s="5" customFormat="1">
      <c r="L1012" s="38"/>
    </row>
    <row r="1013" spans="12:12" s="5" customFormat="1">
      <c r="L1013" s="38"/>
    </row>
    <row r="1014" spans="12:12" s="5" customFormat="1">
      <c r="L1014" s="38"/>
    </row>
    <row r="1016" spans="12:12" s="5" customFormat="1">
      <c r="L1016" s="38"/>
    </row>
    <row r="1018" spans="12:12" s="5" customFormat="1">
      <c r="L1018" s="38"/>
    </row>
    <row r="1020" spans="12:12" s="5" customFormat="1">
      <c r="L1020" s="38"/>
    </row>
    <row r="1022" spans="12:12" s="5" customFormat="1">
      <c r="L1022" s="38"/>
    </row>
    <row r="1024" spans="12:12" s="5" customFormat="1">
      <c r="L1024" s="38"/>
    </row>
    <row r="1026" spans="12:12" s="5" customFormat="1">
      <c r="L1026" s="38"/>
    </row>
    <row r="1028" spans="12:12" s="5" customFormat="1">
      <c r="L1028" s="38"/>
    </row>
    <row r="1030" spans="12:12" s="5" customFormat="1">
      <c r="L1030" s="38"/>
    </row>
    <row r="1032" spans="12:12" s="5" customFormat="1">
      <c r="L1032" s="38"/>
    </row>
    <row r="1034" spans="12:12" s="5" customFormat="1">
      <c r="L1034" s="38"/>
    </row>
    <row r="1035" spans="12:12" s="5" customFormat="1">
      <c r="L1035" s="38"/>
    </row>
    <row r="1037" spans="12:12" s="5" customFormat="1">
      <c r="L1037" s="38"/>
    </row>
    <row r="1039" spans="12:12" s="5" customFormat="1">
      <c r="L1039" s="38"/>
    </row>
    <row r="1041" spans="12:12" s="5" customFormat="1">
      <c r="L1041" s="38"/>
    </row>
    <row r="1042" spans="12:12" s="5" customFormat="1">
      <c r="L1042" s="38"/>
    </row>
    <row r="1044" spans="12:12" s="5" customFormat="1">
      <c r="L1044" s="38"/>
    </row>
    <row r="1045" spans="12:12" s="5" customFormat="1">
      <c r="L1045" s="38"/>
    </row>
    <row r="1047" spans="12:12" s="5" customFormat="1">
      <c r="L1047" s="38"/>
    </row>
    <row r="1049" spans="12:12" s="5" customFormat="1">
      <c r="L1049" s="38"/>
    </row>
    <row r="1051" spans="12:12" s="5" customFormat="1">
      <c r="L1051" s="38"/>
    </row>
    <row r="1052" spans="12:12" s="5" customFormat="1">
      <c r="L1052" s="38"/>
    </row>
    <row r="1053" spans="12:12" s="5" customFormat="1">
      <c r="L1053" s="38"/>
    </row>
    <row r="1055" spans="12:12" s="5" customFormat="1">
      <c r="L1055" s="38"/>
    </row>
    <row r="1056" spans="12:12" s="5" customFormat="1">
      <c r="L1056" s="38"/>
    </row>
    <row r="1058" spans="12:12" s="5" customFormat="1">
      <c r="L1058" s="38"/>
    </row>
    <row r="1059" spans="12:12" s="5" customFormat="1">
      <c r="L1059" s="38"/>
    </row>
    <row r="1060" spans="12:12" s="5" customFormat="1">
      <c r="L1060" s="38"/>
    </row>
    <row r="1062" spans="12:12" s="5" customFormat="1">
      <c r="L1062" s="38"/>
    </row>
    <row r="1064" spans="12:12" s="5" customFormat="1">
      <c r="L1064" s="38"/>
    </row>
    <row r="1066" spans="12:12" s="5" customFormat="1">
      <c r="L1066" s="38"/>
    </row>
    <row r="1068" spans="12:12" s="5" customFormat="1">
      <c r="L1068" s="38"/>
    </row>
    <row r="1069" spans="12:12" s="5" customFormat="1">
      <c r="L1069" s="38"/>
    </row>
    <row r="1070" spans="12:12" s="5" customFormat="1">
      <c r="L1070" s="38"/>
    </row>
    <row r="1071" spans="12:12" s="5" customFormat="1">
      <c r="L1071" s="38"/>
    </row>
    <row r="1072" spans="12:12" s="5" customFormat="1">
      <c r="L1072" s="38"/>
    </row>
    <row r="1074" spans="12:12" s="5" customFormat="1">
      <c r="L1074" s="38"/>
    </row>
    <row r="1075" spans="12:12" s="5" customFormat="1">
      <c r="L1075" s="38"/>
    </row>
    <row r="1076" spans="12:12" s="5" customFormat="1">
      <c r="L1076" s="38"/>
    </row>
    <row r="1078" spans="12:12" s="5" customFormat="1">
      <c r="L1078" s="38"/>
    </row>
    <row r="1079" spans="12:12" s="5" customFormat="1">
      <c r="L1079" s="38"/>
    </row>
    <row r="1080" spans="12:12" s="5" customFormat="1">
      <c r="L1080" s="38"/>
    </row>
    <row r="1082" spans="12:12" s="5" customFormat="1">
      <c r="L1082" s="38"/>
    </row>
    <row r="1084" spans="12:12" s="5" customFormat="1">
      <c r="L1084" s="38"/>
    </row>
    <row r="1086" spans="12:12" s="5" customFormat="1">
      <c r="L1086" s="38"/>
    </row>
    <row r="1088" spans="12:12" s="5" customFormat="1">
      <c r="L1088" s="38"/>
    </row>
    <row r="1090" spans="12:12" s="5" customFormat="1">
      <c r="L1090" s="38"/>
    </row>
    <row r="1092" spans="12:12" s="5" customFormat="1">
      <c r="L1092" s="38"/>
    </row>
    <row r="1094" spans="12:12" s="5" customFormat="1">
      <c r="L1094" s="38"/>
    </row>
    <row r="1096" spans="12:12" s="5" customFormat="1">
      <c r="L1096" s="38"/>
    </row>
    <row r="1097" spans="12:12" s="5" customFormat="1">
      <c r="L1097" s="38"/>
    </row>
    <row r="1099" spans="12:12" s="5" customFormat="1">
      <c r="L1099" s="38"/>
    </row>
    <row r="1100" spans="12:12" s="5" customFormat="1">
      <c r="L1100" s="38"/>
    </row>
    <row r="1102" spans="12:12" s="5" customFormat="1">
      <c r="L1102" s="38"/>
    </row>
    <row r="1104" spans="12:12" s="5" customFormat="1">
      <c r="L1104" s="38"/>
    </row>
    <row r="1106" spans="12:12" s="5" customFormat="1">
      <c r="L1106" s="38"/>
    </row>
    <row r="1108" spans="12:12" s="5" customFormat="1">
      <c r="L1108" s="38"/>
    </row>
    <row r="1109" spans="12:12" s="5" customFormat="1">
      <c r="L1109" s="38"/>
    </row>
    <row r="1110" spans="12:12" s="5" customFormat="1">
      <c r="L1110" s="38"/>
    </row>
    <row r="1111" spans="12:12" s="5" customFormat="1">
      <c r="L1111" s="38"/>
    </row>
    <row r="1112" spans="12:12" s="5" customFormat="1">
      <c r="L1112" s="38"/>
    </row>
    <row r="1113" spans="12:12" s="5" customFormat="1">
      <c r="L1113" s="38"/>
    </row>
    <row r="1114" spans="12:12" s="5" customFormat="1">
      <c r="L1114" s="38"/>
    </row>
    <row r="1116" spans="12:12" s="5" customFormat="1">
      <c r="L1116" s="38"/>
    </row>
    <row r="1118" spans="12:12" s="5" customFormat="1">
      <c r="L1118" s="38"/>
    </row>
    <row r="1120" spans="12:12" s="5" customFormat="1">
      <c r="L1120" s="38"/>
    </row>
    <row r="1122" spans="12:12" s="5" customFormat="1">
      <c r="L1122" s="38"/>
    </row>
    <row r="1123" spans="12:12" s="5" customFormat="1">
      <c r="L1123" s="38"/>
    </row>
    <row r="1125" spans="12:12" s="5" customFormat="1">
      <c r="L1125" s="38"/>
    </row>
    <row r="1127" spans="12:12" s="5" customFormat="1">
      <c r="L1127" s="38"/>
    </row>
    <row r="1129" spans="12:12" s="5" customFormat="1">
      <c r="L1129" s="38"/>
    </row>
    <row r="1131" spans="12:12" s="5" customFormat="1">
      <c r="L1131" s="38"/>
    </row>
    <row r="1133" spans="12:12" s="5" customFormat="1">
      <c r="L1133" s="38"/>
    </row>
    <row r="1135" spans="12:12" s="5" customFormat="1">
      <c r="L1135" s="38"/>
    </row>
    <row r="1137" spans="12:12" s="5" customFormat="1">
      <c r="L1137" s="38"/>
    </row>
    <row r="1138" spans="12:12" s="5" customFormat="1">
      <c r="L1138" s="38"/>
    </row>
    <row r="1140" spans="12:12" s="5" customFormat="1">
      <c r="L1140" s="38"/>
    </row>
    <row r="1142" spans="12:12" s="5" customFormat="1">
      <c r="L1142" s="38"/>
    </row>
    <row r="1143" spans="12:12" s="5" customFormat="1">
      <c r="L1143" s="38"/>
    </row>
    <row r="1145" spans="12:12" s="5" customFormat="1">
      <c r="L1145" s="38"/>
    </row>
    <row r="1146" spans="12:12" s="5" customFormat="1">
      <c r="L1146" s="38"/>
    </row>
    <row r="1147" spans="12:12" s="5" customFormat="1">
      <c r="L1147" s="38"/>
    </row>
    <row r="1148" spans="12:12" s="5" customFormat="1">
      <c r="L1148" s="38"/>
    </row>
    <row r="1149" spans="12:12" s="5" customFormat="1">
      <c r="L1149" s="38"/>
    </row>
    <row r="1151" spans="12:12" s="5" customFormat="1">
      <c r="L1151" s="38"/>
    </row>
    <row r="1153" spans="12:12" s="5" customFormat="1">
      <c r="L1153" s="38"/>
    </row>
    <row r="1155" spans="12:12" s="5" customFormat="1">
      <c r="L1155" s="38"/>
    </row>
    <row r="1157" spans="12:12" s="5" customFormat="1">
      <c r="L1157" s="38"/>
    </row>
    <row r="1159" spans="12:12" s="5" customFormat="1">
      <c r="L1159" s="38"/>
    </row>
    <row r="1161" spans="12:12" s="5" customFormat="1">
      <c r="L1161" s="38"/>
    </row>
    <row r="1162" spans="12:12" s="5" customFormat="1">
      <c r="L1162" s="38"/>
    </row>
    <row r="1163" spans="12:12" s="5" customFormat="1">
      <c r="L1163" s="38"/>
    </row>
    <row r="1165" spans="12:12" s="5" customFormat="1">
      <c r="L1165" s="38"/>
    </row>
    <row r="1167" spans="12:12" s="5" customFormat="1">
      <c r="L1167" s="38"/>
    </row>
    <row r="1169" spans="12:12" s="5" customFormat="1">
      <c r="L1169" s="38"/>
    </row>
    <row r="1171" spans="12:12" s="5" customFormat="1">
      <c r="L1171" s="38"/>
    </row>
    <row r="1173" spans="12:12" s="5" customFormat="1">
      <c r="L1173" s="38"/>
    </row>
    <row r="1175" spans="12:12" s="5" customFormat="1">
      <c r="L1175" s="38"/>
    </row>
    <row r="1177" spans="12:12" s="5" customFormat="1">
      <c r="L1177" s="38"/>
    </row>
    <row r="1178" spans="12:12" s="5" customFormat="1">
      <c r="L1178" s="38"/>
    </row>
    <row r="1180" spans="12:12" s="5" customFormat="1">
      <c r="L1180" s="38"/>
    </row>
    <row r="1182" spans="12:12" s="5" customFormat="1">
      <c r="L1182" s="38"/>
    </row>
    <row r="1184" spans="12:12" s="5" customFormat="1">
      <c r="L1184" s="38"/>
    </row>
    <row r="1186" spans="12:12" s="5" customFormat="1">
      <c r="L1186" s="38"/>
    </row>
    <row r="1188" spans="12:12" s="5" customFormat="1">
      <c r="L1188" s="38"/>
    </row>
    <row r="1190" spans="12:12" s="5" customFormat="1">
      <c r="L1190" s="38"/>
    </row>
    <row r="1191" spans="12:12" s="5" customFormat="1">
      <c r="L1191" s="38"/>
    </row>
    <row r="1193" spans="12:12" s="5" customFormat="1">
      <c r="L1193" s="38"/>
    </row>
    <row r="1195" spans="12:12" s="5" customFormat="1">
      <c r="L1195" s="38"/>
    </row>
    <row r="1197" spans="12:12" s="5" customFormat="1">
      <c r="L1197" s="38"/>
    </row>
    <row r="1199" spans="12:12" s="5" customFormat="1">
      <c r="L1199" s="38"/>
    </row>
    <row r="1201" spans="12:12" s="5" customFormat="1">
      <c r="L1201" s="38"/>
    </row>
    <row r="1203" spans="12:12" s="5" customFormat="1">
      <c r="L1203" s="38"/>
    </row>
    <row r="1205" spans="12:12" s="5" customFormat="1">
      <c r="L1205" s="38"/>
    </row>
    <row r="1207" spans="12:12" s="5" customFormat="1">
      <c r="L1207" s="38"/>
    </row>
    <row r="1209" spans="12:12" s="5" customFormat="1">
      <c r="L1209" s="38"/>
    </row>
    <row r="1211" spans="12:12" s="5" customFormat="1">
      <c r="L1211" s="38"/>
    </row>
    <row r="1213" spans="12:12" s="5" customFormat="1">
      <c r="L1213" s="38"/>
    </row>
    <row r="1215" spans="12:12" s="5" customFormat="1">
      <c r="L1215" s="38"/>
    </row>
    <row r="1217" spans="12:12" s="5" customFormat="1">
      <c r="L1217" s="38"/>
    </row>
    <row r="1219" spans="12:12" s="5" customFormat="1">
      <c r="L1219" s="38"/>
    </row>
    <row r="1221" spans="12:12" s="5" customFormat="1">
      <c r="L1221" s="38"/>
    </row>
    <row r="1223" spans="12:12" s="5" customFormat="1">
      <c r="L1223" s="38"/>
    </row>
    <row r="1225" spans="12:12" s="5" customFormat="1">
      <c r="L1225" s="38"/>
    </row>
    <row r="1226" spans="12:12" s="5" customFormat="1">
      <c r="L1226" s="38"/>
    </row>
    <row r="1227" spans="12:12" s="5" customFormat="1">
      <c r="L1227" s="38"/>
    </row>
    <row r="1229" spans="12:12" s="5" customFormat="1">
      <c r="L1229" s="38"/>
    </row>
    <row r="1231" spans="12:12" s="5" customFormat="1">
      <c r="L1231" s="38"/>
    </row>
    <row r="1233" spans="12:12" s="5" customFormat="1">
      <c r="L1233" s="38"/>
    </row>
    <row r="1235" spans="12:12" s="5" customFormat="1">
      <c r="L1235" s="38"/>
    </row>
    <row r="1236" spans="12:12" s="5" customFormat="1">
      <c r="L1236" s="38"/>
    </row>
    <row r="1237" spans="12:12" s="5" customFormat="1">
      <c r="L1237" s="38"/>
    </row>
    <row r="1239" spans="12:12" s="5" customFormat="1">
      <c r="L1239" s="38"/>
    </row>
    <row r="1241" spans="12:12" s="5" customFormat="1">
      <c r="L1241" s="38"/>
    </row>
    <row r="1243" spans="12:12" s="5" customFormat="1">
      <c r="L1243" s="38"/>
    </row>
    <row r="1245" spans="12:12" s="5" customFormat="1">
      <c r="L1245" s="38"/>
    </row>
    <row r="1246" spans="12:12" s="5" customFormat="1">
      <c r="L1246" s="38"/>
    </row>
    <row r="1247" spans="12:12" s="5" customFormat="1">
      <c r="L1247" s="38"/>
    </row>
    <row r="1248" spans="12:12" s="5" customFormat="1">
      <c r="L1248" s="38"/>
    </row>
    <row r="1249" spans="12:12" s="5" customFormat="1">
      <c r="L1249" s="38"/>
    </row>
    <row r="1250" spans="12:12" s="5" customFormat="1">
      <c r="L1250" s="38"/>
    </row>
    <row r="1251" spans="12:12" s="5" customFormat="1">
      <c r="L1251" s="38"/>
    </row>
    <row r="1252" spans="12:12" s="5" customFormat="1">
      <c r="L1252" s="38"/>
    </row>
    <row r="1253" spans="12:12" s="5" customFormat="1">
      <c r="L1253" s="38"/>
    </row>
    <row r="1254" spans="12:12" s="5" customFormat="1">
      <c r="L1254" s="38"/>
    </row>
    <row r="1256" spans="12:12" s="5" customFormat="1">
      <c r="L1256" s="38"/>
    </row>
    <row r="1257" spans="12:12" s="5" customFormat="1">
      <c r="L1257" s="38"/>
    </row>
    <row r="1258" spans="12:12" s="5" customFormat="1">
      <c r="L1258" s="38"/>
    </row>
    <row r="1259" spans="12:12" s="5" customFormat="1">
      <c r="L1259" s="38"/>
    </row>
    <row r="1260" spans="12:12" s="5" customFormat="1">
      <c r="L1260" s="38"/>
    </row>
    <row r="1261" spans="12:12" s="5" customFormat="1">
      <c r="L1261" s="38"/>
    </row>
    <row r="1262" spans="12:12" s="5" customFormat="1">
      <c r="L1262" s="38"/>
    </row>
    <row r="1264" spans="12:12" s="5" customFormat="1">
      <c r="L1264" s="38"/>
    </row>
    <row r="1266" spans="12:12" s="5" customFormat="1">
      <c r="L1266" s="38"/>
    </row>
    <row r="1268" spans="12:12" s="5" customFormat="1">
      <c r="L1268" s="38"/>
    </row>
    <row r="1270" spans="12:12" s="5" customFormat="1">
      <c r="L1270" s="38"/>
    </row>
    <row r="1271" spans="12:12" s="5" customFormat="1">
      <c r="L1271" s="38"/>
    </row>
    <row r="1272" spans="12:12" s="5" customFormat="1">
      <c r="L1272" s="38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09375" defaultRowHeight="15.6"/>
  <cols>
    <col min="1" max="1" width="17.33203125" style="122" hidden="1" customWidth="1"/>
    <col min="2" max="2" width="3.33203125" style="116" hidden="1" customWidth="1"/>
    <col min="3" max="3" width="4.44140625" style="117" hidden="1" customWidth="1"/>
    <col min="4" max="4" width="3.33203125" style="118" hidden="1" customWidth="1"/>
    <col min="5" max="5" width="3.33203125" style="119" hidden="1" customWidth="1"/>
    <col min="6" max="6" width="3.33203125" style="120" hidden="1" customWidth="1"/>
    <col min="7" max="7" width="5.5546875" style="121" hidden="1" customWidth="1"/>
    <col min="8" max="8" width="5.6640625" style="6" bestFit="1" customWidth="1"/>
    <col min="9" max="9" width="3.109375" style="40" customWidth="1"/>
    <col min="10" max="10" width="2.44140625" style="41" customWidth="1"/>
    <col min="11" max="11" width="2.109375" style="42" customWidth="1"/>
    <col min="12" max="12" width="51.5546875" style="38" customWidth="1"/>
    <col min="13" max="13" width="5.33203125" style="39" customWidth="1"/>
    <col min="14" max="15" width="14.88671875" style="39" customWidth="1"/>
    <col min="16" max="16" width="14.88671875" style="5" customWidth="1"/>
    <col min="17" max="16384" width="9.109375" style="5"/>
  </cols>
  <sheetData>
    <row r="1" spans="1:22">
      <c r="A1" s="5"/>
      <c r="B1" s="236"/>
      <c r="C1" s="5"/>
      <c r="D1" s="237"/>
      <c r="E1" s="237"/>
      <c r="F1" s="237"/>
      <c r="G1" s="237"/>
      <c r="H1" s="237"/>
      <c r="I1" s="5"/>
      <c r="J1" s="5"/>
      <c r="K1" s="562"/>
      <c r="L1" s="562"/>
      <c r="M1" s="562"/>
      <c r="N1" s="493" t="s">
        <v>744</v>
      </c>
      <c r="O1" s="493"/>
      <c r="P1" s="493"/>
    </row>
    <row r="2" spans="1:22">
      <c r="A2" s="5"/>
      <c r="B2" s="236"/>
      <c r="C2" s="5"/>
      <c r="D2" s="237"/>
      <c r="E2" s="237"/>
      <c r="F2" s="237"/>
      <c r="G2" s="237"/>
      <c r="H2" s="237"/>
      <c r="I2" s="5"/>
      <c r="J2" s="5"/>
      <c r="K2" s="562"/>
      <c r="L2" s="562"/>
      <c r="M2" s="562"/>
      <c r="N2" s="493" t="s">
        <v>622</v>
      </c>
      <c r="O2" s="493"/>
      <c r="P2" s="493"/>
    </row>
    <row r="3" spans="1:22">
      <c r="A3" s="5"/>
      <c r="B3" s="236"/>
      <c r="C3" s="5"/>
      <c r="D3" s="237"/>
      <c r="E3" s="237"/>
      <c r="F3" s="237" t="s">
        <v>784</v>
      </c>
      <c r="G3" s="237"/>
      <c r="H3" s="237"/>
      <c r="I3" s="5"/>
      <c r="J3" s="5"/>
      <c r="K3" s="562"/>
      <c r="L3" s="562"/>
      <c r="M3" s="562"/>
      <c r="N3" s="493" t="s">
        <v>937</v>
      </c>
      <c r="O3" s="493"/>
      <c r="P3" s="493"/>
    </row>
    <row r="4" spans="1:22">
      <c r="A4" s="5"/>
      <c r="B4" s="236"/>
      <c r="C4" s="5"/>
      <c r="D4" s="237"/>
      <c r="E4" s="237"/>
      <c r="F4" s="237"/>
      <c r="G4" s="237"/>
      <c r="H4" s="237"/>
      <c r="I4" s="5"/>
      <c r="J4" s="5"/>
      <c r="K4" s="562"/>
      <c r="L4" s="562"/>
      <c r="M4" s="562"/>
      <c r="N4" s="493" t="s">
        <v>936</v>
      </c>
      <c r="O4" s="493"/>
      <c r="P4" s="493"/>
    </row>
    <row r="5" spans="1:22">
      <c r="A5" s="5"/>
      <c r="B5" s="236"/>
      <c r="C5" s="5"/>
      <c r="D5" s="237"/>
      <c r="E5" s="237"/>
      <c r="F5" s="237"/>
      <c r="G5" s="237"/>
      <c r="H5" s="237"/>
      <c r="I5" s="5"/>
      <c r="J5" s="5"/>
      <c r="K5" s="562"/>
      <c r="L5" s="562"/>
      <c r="M5" s="562"/>
      <c r="N5" s="566" t="s">
        <v>591</v>
      </c>
      <c r="O5" s="566"/>
      <c r="P5" s="566"/>
    </row>
    <row r="6" spans="1:22">
      <c r="A6" s="236" t="s">
        <v>745</v>
      </c>
      <c r="B6" s="236"/>
      <c r="C6" s="5"/>
      <c r="D6" s="237"/>
      <c r="E6" s="237"/>
      <c r="F6" s="237"/>
      <c r="G6" s="237"/>
      <c r="H6" s="237"/>
      <c r="I6" s="5"/>
      <c r="J6" s="5"/>
      <c r="K6" s="5"/>
      <c r="L6" s="238"/>
      <c r="M6" s="238"/>
      <c r="N6" s="5"/>
      <c r="O6" s="5"/>
    </row>
    <row r="7" spans="1:22" ht="41.25" customHeight="1">
      <c r="A7" s="122" t="s">
        <v>490</v>
      </c>
      <c r="H7" s="535" t="s">
        <v>920</v>
      </c>
      <c r="I7" s="535"/>
      <c r="J7" s="535"/>
      <c r="K7" s="535"/>
      <c r="L7" s="535"/>
      <c r="M7" s="535"/>
      <c r="N7" s="535"/>
      <c r="O7" s="535"/>
      <c r="P7" s="535"/>
    </row>
    <row r="8" spans="1:22">
      <c r="A8" s="123"/>
      <c r="H8" s="137"/>
      <c r="I8" s="137"/>
      <c r="J8" s="137"/>
      <c r="K8" s="137"/>
      <c r="L8" s="137"/>
      <c r="M8" s="137"/>
      <c r="N8" s="137"/>
      <c r="O8" s="137"/>
    </row>
    <row r="9" spans="1:22">
      <c r="A9" s="123"/>
      <c r="I9" s="7"/>
      <c r="J9" s="43"/>
      <c r="K9" s="43"/>
      <c r="L9" s="8"/>
      <c r="M9" s="209"/>
      <c r="N9" s="234"/>
      <c r="O9" s="561" t="s">
        <v>97</v>
      </c>
      <c r="P9" s="561"/>
    </row>
    <row r="10" spans="1:22" ht="46.5" customHeight="1">
      <c r="A10" s="123"/>
      <c r="H10" s="516" t="s">
        <v>98</v>
      </c>
      <c r="I10" s="516" t="s">
        <v>99</v>
      </c>
      <c r="J10" s="519" t="s">
        <v>100</v>
      </c>
      <c r="K10" s="519" t="s">
        <v>101</v>
      </c>
      <c r="L10" s="522" t="s">
        <v>102</v>
      </c>
      <c r="M10" s="525" t="s">
        <v>103</v>
      </c>
      <c r="N10" s="498" t="s">
        <v>374</v>
      </c>
      <c r="O10" s="534" t="s">
        <v>375</v>
      </c>
      <c r="P10" s="534"/>
    </row>
    <row r="11" spans="1:22" s="10" customFormat="1" ht="29.25" customHeight="1">
      <c r="A11" s="123"/>
      <c r="B11" s="116"/>
      <c r="C11" s="117"/>
      <c r="D11" s="118"/>
      <c r="E11" s="119"/>
      <c r="F11" s="120"/>
      <c r="G11" s="121"/>
      <c r="H11" s="517"/>
      <c r="I11" s="517"/>
      <c r="J11" s="520"/>
      <c r="K11" s="520"/>
      <c r="L11" s="523"/>
      <c r="M11" s="526"/>
      <c r="N11" s="498"/>
      <c r="O11" s="2" t="s">
        <v>376</v>
      </c>
      <c r="P11" s="2" t="s">
        <v>377</v>
      </c>
    </row>
    <row r="12" spans="1:22" s="15" customFormat="1">
      <c r="A12" s="123"/>
      <c r="B12" s="124"/>
      <c r="C12" s="125"/>
      <c r="D12" s="126"/>
      <c r="E12" s="127"/>
      <c r="F12" s="128"/>
      <c r="G12" s="129"/>
      <c r="H12" s="135">
        <v>1</v>
      </c>
      <c r="I12" s="135">
        <v>2</v>
      </c>
      <c r="J12" s="135">
        <v>3</v>
      </c>
      <c r="K12" s="135">
        <v>4</v>
      </c>
      <c r="L12" s="135">
        <v>5</v>
      </c>
      <c r="M12" s="136">
        <v>6</v>
      </c>
      <c r="N12" s="12">
        <v>7</v>
      </c>
      <c r="O12" s="12">
        <v>8</v>
      </c>
      <c r="P12" s="12" t="s">
        <v>624</v>
      </c>
    </row>
    <row r="13" spans="1:22" s="161" customFormat="1" ht="16.5" customHeight="1">
      <c r="A13" s="122" t="str">
        <f t="shared" ref="A13:A86" si="0">CONCATENATE(B13,C13,D13,E13,F13,G13)</f>
        <v>71000000000000</v>
      </c>
      <c r="B13" s="124" t="s">
        <v>439</v>
      </c>
      <c r="C13" s="125" t="s">
        <v>441</v>
      </c>
      <c r="D13" s="126" t="s">
        <v>441</v>
      </c>
      <c r="E13" s="127" t="s">
        <v>441</v>
      </c>
      <c r="F13" s="128" t="s">
        <v>441</v>
      </c>
      <c r="G13" s="129" t="s">
        <v>440</v>
      </c>
      <c r="H13" s="397"/>
      <c r="I13" s="157"/>
      <c r="J13" s="158"/>
      <c r="K13" s="158"/>
      <c r="L13" s="159" t="s">
        <v>105</v>
      </c>
      <c r="M13" s="172"/>
      <c r="N13" s="160">
        <f>O13+P13-O767</f>
        <v>0</v>
      </c>
      <c r="O13" s="160">
        <f>+O14+O109+O141+O319+O406+O476+O489+O574+O669+O759</f>
        <v>0</v>
      </c>
      <c r="P13" s="160">
        <f>+P14+P109+P141+P319+P406+P476+P489+P574+P669+P759</f>
        <v>0</v>
      </c>
      <c r="S13" s="438"/>
    </row>
    <row r="14" spans="1:22" s="181" customFormat="1" ht="27.6">
      <c r="A14" s="122" t="str">
        <f t="shared" si="0"/>
        <v>71010000000000</v>
      </c>
      <c r="B14" s="124" t="s">
        <v>439</v>
      </c>
      <c r="C14" s="117" t="s">
        <v>106</v>
      </c>
      <c r="D14" s="118" t="s">
        <v>441</v>
      </c>
      <c r="E14" s="127" t="s">
        <v>441</v>
      </c>
      <c r="F14" s="128" t="s">
        <v>441</v>
      </c>
      <c r="G14" s="129" t="s">
        <v>440</v>
      </c>
      <c r="H14" s="180">
        <v>2100</v>
      </c>
      <c r="I14" s="212" t="s">
        <v>106</v>
      </c>
      <c r="J14" s="213">
        <v>0</v>
      </c>
      <c r="K14" s="213">
        <v>0</v>
      </c>
      <c r="L14" s="162" t="s">
        <v>107</v>
      </c>
      <c r="M14" s="174"/>
      <c r="N14" s="163">
        <f>+N16+N66+N84+N99</f>
        <v>0</v>
      </c>
      <c r="O14" s="163">
        <f>+O16+O66+O84+O99</f>
        <v>0</v>
      </c>
      <c r="P14" s="163">
        <f>+P16+P66+P84+P99</f>
        <v>0</v>
      </c>
      <c r="Q14" s="161"/>
      <c r="R14" s="161"/>
      <c r="S14" s="438"/>
      <c r="T14" s="161"/>
      <c r="U14" s="161"/>
      <c r="V14" s="161"/>
    </row>
    <row r="15" spans="1:22" s="23" customFormat="1" ht="16.2">
      <c r="A15" s="122" t="str">
        <f t="shared" si="0"/>
        <v>71010000000001</v>
      </c>
      <c r="B15" s="124" t="s">
        <v>439</v>
      </c>
      <c r="C15" s="117" t="s">
        <v>106</v>
      </c>
      <c r="D15" s="118" t="s">
        <v>441</v>
      </c>
      <c r="E15" s="127" t="s">
        <v>441</v>
      </c>
      <c r="F15" s="128" t="s">
        <v>441</v>
      </c>
      <c r="G15" s="129" t="s">
        <v>96</v>
      </c>
      <c r="H15" s="17"/>
      <c r="I15" s="18"/>
      <c r="J15" s="19"/>
      <c r="K15" s="19"/>
      <c r="L15" s="20" t="s">
        <v>108</v>
      </c>
      <c r="M15" s="44"/>
      <c r="N15" s="190"/>
      <c r="O15" s="190"/>
      <c r="P15" s="190"/>
      <c r="Q15" s="161"/>
      <c r="R15" s="161"/>
      <c r="S15" s="438"/>
      <c r="T15" s="161"/>
      <c r="U15" s="161"/>
      <c r="V15" s="161"/>
    </row>
    <row r="16" spans="1:22" s="169" customFormat="1" ht="41.4">
      <c r="A16" s="122" t="str">
        <f t="shared" si="0"/>
        <v>71010100000000</v>
      </c>
      <c r="B16" s="124" t="s">
        <v>439</v>
      </c>
      <c r="C16" s="117" t="s">
        <v>106</v>
      </c>
      <c r="D16" s="118" t="s">
        <v>106</v>
      </c>
      <c r="E16" s="127" t="s">
        <v>441</v>
      </c>
      <c r="F16" s="128" t="s">
        <v>441</v>
      </c>
      <c r="G16" s="129" t="s">
        <v>440</v>
      </c>
      <c r="H16" s="165">
        <v>2110</v>
      </c>
      <c r="I16" s="166" t="s">
        <v>106</v>
      </c>
      <c r="J16" s="167">
        <v>1</v>
      </c>
      <c r="K16" s="167">
        <v>0</v>
      </c>
      <c r="L16" s="168" t="s">
        <v>109</v>
      </c>
      <c r="M16" s="176"/>
      <c r="N16" s="188">
        <f>+N18+N60</f>
        <v>0</v>
      </c>
      <c r="O16" s="188">
        <f>+O18+O60</f>
        <v>0</v>
      </c>
      <c r="P16" s="188">
        <f>+P18+P60</f>
        <v>0</v>
      </c>
      <c r="Q16" s="161"/>
      <c r="R16" s="161"/>
      <c r="S16" s="438"/>
      <c r="T16" s="161"/>
      <c r="U16" s="161"/>
      <c r="V16" s="161"/>
    </row>
    <row r="17" spans="1:22" s="23" customFormat="1" ht="16.2">
      <c r="A17" s="122" t="str">
        <f t="shared" si="0"/>
        <v>71010100000001</v>
      </c>
      <c r="B17" s="124" t="s">
        <v>439</v>
      </c>
      <c r="C17" s="117" t="s">
        <v>106</v>
      </c>
      <c r="D17" s="118" t="s">
        <v>106</v>
      </c>
      <c r="E17" s="127" t="s">
        <v>441</v>
      </c>
      <c r="F17" s="128" t="s">
        <v>441</v>
      </c>
      <c r="G17" s="129" t="s">
        <v>96</v>
      </c>
      <c r="H17" s="17"/>
      <c r="I17" s="18"/>
      <c r="J17" s="19"/>
      <c r="K17" s="19"/>
      <c r="L17" s="20" t="s">
        <v>110</v>
      </c>
      <c r="M17" s="35"/>
      <c r="N17" s="190"/>
      <c r="O17" s="190"/>
      <c r="P17" s="190"/>
      <c r="Q17" s="161"/>
      <c r="R17" s="161"/>
      <c r="S17" s="438"/>
      <c r="T17" s="161"/>
      <c r="U17" s="161"/>
      <c r="V17" s="161"/>
    </row>
    <row r="18" spans="1:22" s="156" customFormat="1" ht="26.4">
      <c r="A18" s="122" t="str">
        <f t="shared" si="0"/>
        <v>71010101000000</v>
      </c>
      <c r="B18" s="124" t="s">
        <v>439</v>
      </c>
      <c r="C18" s="117" t="s">
        <v>106</v>
      </c>
      <c r="D18" s="118" t="s">
        <v>106</v>
      </c>
      <c r="E18" s="119" t="s">
        <v>106</v>
      </c>
      <c r="F18" s="128" t="s">
        <v>441</v>
      </c>
      <c r="G18" s="129" t="s">
        <v>440</v>
      </c>
      <c r="H18" s="151">
        <v>2111</v>
      </c>
      <c r="I18" s="152" t="s">
        <v>106</v>
      </c>
      <c r="J18" s="153">
        <v>1</v>
      </c>
      <c r="K18" s="153">
        <v>1</v>
      </c>
      <c r="L18" s="154" t="s">
        <v>363</v>
      </c>
      <c r="M18" s="155"/>
      <c r="N18" s="192">
        <f>+N20+N55</f>
        <v>0</v>
      </c>
      <c r="O18" s="192">
        <f>+O20+O55</f>
        <v>0</v>
      </c>
      <c r="P18" s="192">
        <f>+P20+P55</f>
        <v>0</v>
      </c>
      <c r="Q18" s="161"/>
      <c r="R18" s="161"/>
      <c r="S18" s="438"/>
      <c r="T18" s="161"/>
      <c r="U18" s="161"/>
      <c r="V18" s="161"/>
    </row>
    <row r="19" spans="1:22" ht="16.2">
      <c r="A19" s="122" t="str">
        <f t="shared" si="0"/>
        <v>71010101000001</v>
      </c>
      <c r="B19" s="124" t="s">
        <v>439</v>
      </c>
      <c r="C19" s="117" t="s">
        <v>106</v>
      </c>
      <c r="D19" s="118" t="s">
        <v>106</v>
      </c>
      <c r="E19" s="119" t="s">
        <v>106</v>
      </c>
      <c r="F19" s="128" t="s">
        <v>441</v>
      </c>
      <c r="G19" s="129" t="s">
        <v>96</v>
      </c>
      <c r="H19" s="17"/>
      <c r="I19" s="25"/>
      <c r="J19" s="26"/>
      <c r="K19" s="26"/>
      <c r="L19" s="20" t="s">
        <v>108</v>
      </c>
      <c r="M19" s="44"/>
      <c r="N19" s="190"/>
      <c r="O19" s="190"/>
      <c r="P19" s="190"/>
      <c r="Q19" s="161"/>
      <c r="R19" s="161"/>
      <c r="S19" s="438"/>
      <c r="T19" s="161"/>
      <c r="U19" s="161"/>
      <c r="V19" s="161"/>
    </row>
    <row r="20" spans="1:22" s="115" customFormat="1" ht="16.2">
      <c r="A20" s="122" t="str">
        <f t="shared" si="0"/>
        <v>71010101010000</v>
      </c>
      <c r="B20" s="124" t="s">
        <v>439</v>
      </c>
      <c r="C20" s="117" t="s">
        <v>106</v>
      </c>
      <c r="D20" s="118" t="s">
        <v>106</v>
      </c>
      <c r="E20" s="119" t="s">
        <v>106</v>
      </c>
      <c r="F20" s="128" t="s">
        <v>106</v>
      </c>
      <c r="G20" s="129" t="s">
        <v>440</v>
      </c>
      <c r="H20" s="45"/>
      <c r="I20" s="147"/>
      <c r="J20" s="148"/>
      <c r="K20" s="148"/>
      <c r="L20" s="27" t="s">
        <v>111</v>
      </c>
      <c r="M20" s="28"/>
      <c r="N20" s="197">
        <f>O20+P20</f>
        <v>0</v>
      </c>
      <c r="O20" s="197">
        <f>SUM(O21:O54)</f>
        <v>0</v>
      </c>
      <c r="P20" s="197">
        <f>SUM(P21:P54)</f>
        <v>0</v>
      </c>
      <c r="Q20" s="161"/>
      <c r="R20" s="161"/>
      <c r="S20" s="438"/>
      <c r="T20" s="161"/>
      <c r="U20" s="161"/>
      <c r="V20" s="161"/>
    </row>
    <row r="21" spans="1:22" s="23" customFormat="1" ht="16.2">
      <c r="A21" s="122" t="str">
        <f t="shared" si="0"/>
        <v>71010101014111</v>
      </c>
      <c r="B21" s="124" t="s">
        <v>439</v>
      </c>
      <c r="C21" s="117" t="s">
        <v>106</v>
      </c>
      <c r="D21" s="118" t="s">
        <v>106</v>
      </c>
      <c r="E21" s="119" t="s">
        <v>106</v>
      </c>
      <c r="F21" s="128" t="s">
        <v>106</v>
      </c>
      <c r="G21" s="129">
        <v>4111</v>
      </c>
      <c r="H21" s="25"/>
      <c r="I21" s="25"/>
      <c r="J21" s="26"/>
      <c r="K21" s="26"/>
      <c r="L21" s="36" t="s">
        <v>112</v>
      </c>
      <c r="M21" s="12">
        <v>4111</v>
      </c>
      <c r="N21" s="183">
        <f>O21+P21</f>
        <v>0</v>
      </c>
      <c r="O21" s="183"/>
      <c r="P21" s="183"/>
      <c r="Q21" s="161"/>
      <c r="R21" s="161"/>
      <c r="S21" s="438"/>
      <c r="T21" s="161"/>
      <c r="U21" s="161"/>
      <c r="V21" s="161"/>
    </row>
    <row r="22" spans="1:22" ht="26.4">
      <c r="A22" s="122" t="str">
        <f t="shared" si="0"/>
        <v>71010101014112</v>
      </c>
      <c r="B22" s="124" t="s">
        <v>439</v>
      </c>
      <c r="C22" s="117" t="s">
        <v>106</v>
      </c>
      <c r="D22" s="118" t="s">
        <v>106</v>
      </c>
      <c r="E22" s="119" t="s">
        <v>106</v>
      </c>
      <c r="F22" s="128" t="s">
        <v>106</v>
      </c>
      <c r="G22" s="129">
        <v>4112</v>
      </c>
      <c r="H22" s="25"/>
      <c r="I22" s="25"/>
      <c r="J22" s="26"/>
      <c r="K22" s="26"/>
      <c r="L22" s="36" t="s">
        <v>113</v>
      </c>
      <c r="M22" s="12">
        <v>4112</v>
      </c>
      <c r="N22" s="183">
        <f t="shared" ref="N22:N59" si="1">O22+P22</f>
        <v>0</v>
      </c>
      <c r="O22" s="183"/>
      <c r="P22" s="183"/>
      <c r="Q22" s="161"/>
      <c r="R22" s="161"/>
      <c r="S22" s="438"/>
      <c r="T22" s="161"/>
      <c r="U22" s="161"/>
      <c r="V22" s="161"/>
    </row>
    <row r="23" spans="1:22" s="23" customFormat="1" ht="16.2">
      <c r="A23" s="122" t="str">
        <f t="shared" si="0"/>
        <v>71010101014212</v>
      </c>
      <c r="B23" s="124" t="s">
        <v>439</v>
      </c>
      <c r="C23" s="117" t="s">
        <v>106</v>
      </c>
      <c r="D23" s="118" t="s">
        <v>106</v>
      </c>
      <c r="E23" s="119" t="s">
        <v>106</v>
      </c>
      <c r="F23" s="120" t="s">
        <v>106</v>
      </c>
      <c r="G23" s="121">
        <v>4212</v>
      </c>
      <c r="H23" s="25"/>
      <c r="I23" s="25"/>
      <c r="J23" s="26"/>
      <c r="K23" s="26"/>
      <c r="L23" s="29" t="s">
        <v>114</v>
      </c>
      <c r="M23" s="12">
        <v>4212</v>
      </c>
      <c r="N23" s="183">
        <f t="shared" si="1"/>
        <v>0</v>
      </c>
      <c r="O23" s="183"/>
      <c r="P23" s="183"/>
      <c r="Q23" s="161"/>
      <c r="R23" s="161"/>
      <c r="S23" s="438"/>
      <c r="T23" s="161"/>
      <c r="U23" s="161"/>
      <c r="V23" s="161"/>
    </row>
    <row r="24" spans="1:22" ht="16.2">
      <c r="A24" s="122" t="str">
        <f t="shared" si="0"/>
        <v>71010101014213</v>
      </c>
      <c r="B24" s="124" t="s">
        <v>439</v>
      </c>
      <c r="C24" s="117" t="s">
        <v>106</v>
      </c>
      <c r="D24" s="118" t="s">
        <v>106</v>
      </c>
      <c r="E24" s="119" t="s">
        <v>106</v>
      </c>
      <c r="F24" s="120" t="s">
        <v>106</v>
      </c>
      <c r="G24" s="121">
        <v>4213</v>
      </c>
      <c r="H24" s="25"/>
      <c r="I24" s="25"/>
      <c r="J24" s="26"/>
      <c r="K24" s="26"/>
      <c r="L24" s="30" t="s">
        <v>115</v>
      </c>
      <c r="M24" s="31">
        <v>4213</v>
      </c>
      <c r="N24" s="183">
        <f t="shared" si="1"/>
        <v>0</v>
      </c>
      <c r="O24" s="183"/>
      <c r="P24" s="183"/>
      <c r="Q24" s="161"/>
      <c r="R24" s="161"/>
      <c r="S24" s="438"/>
      <c r="T24" s="161"/>
      <c r="U24" s="161"/>
      <c r="V24" s="161"/>
    </row>
    <row r="25" spans="1:22" s="23" customFormat="1" ht="16.2">
      <c r="A25" s="122" t="str">
        <f t="shared" si="0"/>
        <v>71010101014214</v>
      </c>
      <c r="B25" s="124" t="s">
        <v>439</v>
      </c>
      <c r="C25" s="117" t="s">
        <v>106</v>
      </c>
      <c r="D25" s="118" t="s">
        <v>106</v>
      </c>
      <c r="E25" s="119" t="s">
        <v>106</v>
      </c>
      <c r="F25" s="120" t="s">
        <v>106</v>
      </c>
      <c r="G25" s="121">
        <v>4214</v>
      </c>
      <c r="H25" s="25"/>
      <c r="I25" s="25"/>
      <c r="J25" s="26"/>
      <c r="K25" s="26"/>
      <c r="L25" s="30" t="s">
        <v>116</v>
      </c>
      <c r="M25" s="31">
        <v>4214</v>
      </c>
      <c r="N25" s="183">
        <f t="shared" si="1"/>
        <v>0</v>
      </c>
      <c r="O25" s="183"/>
      <c r="P25" s="183"/>
      <c r="Q25" s="161"/>
      <c r="R25" s="161"/>
      <c r="S25" s="438"/>
      <c r="T25" s="161"/>
      <c r="U25" s="161"/>
      <c r="V25" s="161"/>
    </row>
    <row r="26" spans="1:22" ht="16.2">
      <c r="A26" s="122" t="str">
        <f t="shared" si="0"/>
        <v>71010101014215</v>
      </c>
      <c r="B26" s="124" t="s">
        <v>439</v>
      </c>
      <c r="C26" s="117" t="s">
        <v>106</v>
      </c>
      <c r="D26" s="118" t="s">
        <v>106</v>
      </c>
      <c r="E26" s="119" t="s">
        <v>106</v>
      </c>
      <c r="F26" s="120" t="s">
        <v>106</v>
      </c>
      <c r="G26" s="121">
        <v>4215</v>
      </c>
      <c r="H26" s="25"/>
      <c r="I26" s="25"/>
      <c r="J26" s="26"/>
      <c r="K26" s="26"/>
      <c r="L26" s="29" t="s">
        <v>117</v>
      </c>
      <c r="M26" s="12">
        <v>4215</v>
      </c>
      <c r="N26" s="183">
        <f t="shared" si="1"/>
        <v>0</v>
      </c>
      <c r="O26" s="183"/>
      <c r="P26" s="183"/>
      <c r="Q26" s="161"/>
      <c r="R26" s="161"/>
      <c r="S26" s="438"/>
      <c r="T26" s="161"/>
      <c r="U26" s="161"/>
      <c r="V26" s="161"/>
    </row>
    <row r="27" spans="1:22" ht="16.2">
      <c r="A27" s="122" t="str">
        <f t="shared" si="0"/>
        <v>71010101014216</v>
      </c>
      <c r="B27" s="124" t="s">
        <v>439</v>
      </c>
      <c r="C27" s="117" t="s">
        <v>106</v>
      </c>
      <c r="D27" s="118" t="s">
        <v>106</v>
      </c>
      <c r="E27" s="119" t="s">
        <v>106</v>
      </c>
      <c r="F27" s="120" t="s">
        <v>106</v>
      </c>
      <c r="G27" s="121">
        <v>4216</v>
      </c>
      <c r="H27" s="25"/>
      <c r="I27" s="25"/>
      <c r="J27" s="26"/>
      <c r="K27" s="26"/>
      <c r="L27" s="29" t="s">
        <v>447</v>
      </c>
      <c r="M27" s="12">
        <v>4216</v>
      </c>
      <c r="N27" s="183">
        <f t="shared" si="1"/>
        <v>0</v>
      </c>
      <c r="O27" s="183"/>
      <c r="P27" s="183"/>
      <c r="Q27" s="161"/>
      <c r="R27" s="161"/>
      <c r="S27" s="438"/>
      <c r="T27" s="161"/>
      <c r="U27" s="161"/>
      <c r="V27" s="161"/>
    </row>
    <row r="28" spans="1:22" ht="16.2">
      <c r="A28" s="122" t="str">
        <f t="shared" si="0"/>
        <v>71010101014222</v>
      </c>
      <c r="B28" s="124" t="s">
        <v>439</v>
      </c>
      <c r="C28" s="117" t="s">
        <v>106</v>
      </c>
      <c r="D28" s="118" t="s">
        <v>106</v>
      </c>
      <c r="E28" s="119" t="s">
        <v>106</v>
      </c>
      <c r="F28" s="120" t="s">
        <v>106</v>
      </c>
      <c r="G28" s="121">
        <v>4222</v>
      </c>
      <c r="H28" s="25"/>
      <c r="I28" s="25"/>
      <c r="J28" s="26"/>
      <c r="K28" s="26"/>
      <c r="L28" s="29" t="s">
        <v>392</v>
      </c>
      <c r="M28" s="12" t="s">
        <v>746</v>
      </c>
      <c r="N28" s="183">
        <f t="shared" si="1"/>
        <v>0</v>
      </c>
      <c r="O28" s="183"/>
      <c r="P28" s="183"/>
      <c r="Q28" s="161"/>
      <c r="R28" s="161"/>
      <c r="S28" s="438"/>
      <c r="T28" s="161"/>
      <c r="U28" s="161"/>
      <c r="V28" s="161"/>
    </row>
    <row r="29" spans="1:22" ht="16.2">
      <c r="A29" s="122" t="str">
        <f t="shared" si="0"/>
        <v>71010101014231</v>
      </c>
      <c r="B29" s="124" t="s">
        <v>439</v>
      </c>
      <c r="C29" s="117" t="s">
        <v>106</v>
      </c>
      <c r="D29" s="118" t="s">
        <v>106</v>
      </c>
      <c r="E29" s="119" t="s">
        <v>106</v>
      </c>
      <c r="F29" s="120" t="s">
        <v>106</v>
      </c>
      <c r="G29" s="121">
        <v>4231</v>
      </c>
      <c r="H29" s="25"/>
      <c r="I29" s="25"/>
      <c r="J29" s="26"/>
      <c r="K29" s="26"/>
      <c r="L29" s="29" t="s">
        <v>119</v>
      </c>
      <c r="M29" s="12">
        <v>4222</v>
      </c>
      <c r="N29" s="183">
        <f t="shared" si="1"/>
        <v>0</v>
      </c>
      <c r="O29" s="183"/>
      <c r="P29" s="183"/>
      <c r="Q29" s="161"/>
      <c r="R29" s="161"/>
      <c r="S29" s="438"/>
      <c r="T29" s="161"/>
      <c r="U29" s="161"/>
      <c r="V29" s="161"/>
    </row>
    <row r="30" spans="1:22" ht="16.2">
      <c r="A30" s="122" t="str">
        <f t="shared" si="0"/>
        <v>71010101014232</v>
      </c>
      <c r="B30" s="124" t="s">
        <v>439</v>
      </c>
      <c r="C30" s="117" t="s">
        <v>106</v>
      </c>
      <c r="D30" s="118" t="s">
        <v>106</v>
      </c>
      <c r="E30" s="119" t="s">
        <v>106</v>
      </c>
      <c r="F30" s="120" t="s">
        <v>106</v>
      </c>
      <c r="G30" s="121">
        <v>4232</v>
      </c>
      <c r="H30" s="25"/>
      <c r="I30" s="25"/>
      <c r="J30" s="26"/>
      <c r="K30" s="26"/>
      <c r="L30" s="29" t="s">
        <v>448</v>
      </c>
      <c r="M30" s="12">
        <v>4231</v>
      </c>
      <c r="N30" s="183">
        <f t="shared" si="1"/>
        <v>0</v>
      </c>
      <c r="O30" s="183"/>
      <c r="P30" s="183"/>
      <c r="Q30" s="161"/>
      <c r="R30" s="161"/>
      <c r="S30" s="438"/>
      <c r="T30" s="161"/>
      <c r="U30" s="161"/>
      <c r="V30" s="161"/>
    </row>
    <row r="31" spans="1:22" ht="16.2">
      <c r="A31" s="122" t="str">
        <f t="shared" si="0"/>
        <v>71010101014233</v>
      </c>
      <c r="B31" s="124" t="s">
        <v>439</v>
      </c>
      <c r="C31" s="117" t="s">
        <v>106</v>
      </c>
      <c r="D31" s="118" t="s">
        <v>106</v>
      </c>
      <c r="E31" s="119" t="s">
        <v>106</v>
      </c>
      <c r="F31" s="120" t="s">
        <v>106</v>
      </c>
      <c r="G31" s="121">
        <v>4233</v>
      </c>
      <c r="H31" s="25"/>
      <c r="I31" s="25"/>
      <c r="J31" s="26"/>
      <c r="K31" s="26"/>
      <c r="L31" s="29" t="s">
        <v>121</v>
      </c>
      <c r="M31" s="12">
        <v>4232</v>
      </c>
      <c r="N31" s="183">
        <f t="shared" si="1"/>
        <v>0</v>
      </c>
      <c r="O31" s="183"/>
      <c r="P31" s="183"/>
      <c r="Q31" s="161"/>
      <c r="R31" s="161"/>
      <c r="S31" s="438"/>
      <c r="T31" s="161"/>
      <c r="U31" s="161"/>
      <c r="V31" s="161"/>
    </row>
    <row r="32" spans="1:22" ht="26.4">
      <c r="A32" s="122" t="str">
        <f t="shared" si="0"/>
        <v>71010101014234</v>
      </c>
      <c r="B32" s="124" t="s">
        <v>439</v>
      </c>
      <c r="C32" s="117" t="s">
        <v>106</v>
      </c>
      <c r="D32" s="118" t="s">
        <v>106</v>
      </c>
      <c r="E32" s="119" t="s">
        <v>106</v>
      </c>
      <c r="F32" s="120" t="s">
        <v>106</v>
      </c>
      <c r="G32" s="121">
        <v>4234</v>
      </c>
      <c r="H32" s="25"/>
      <c r="I32" s="25"/>
      <c r="J32" s="26"/>
      <c r="K32" s="26"/>
      <c r="L32" s="29" t="s">
        <v>449</v>
      </c>
      <c r="M32" s="12">
        <v>4233</v>
      </c>
      <c r="N32" s="183">
        <f t="shared" si="1"/>
        <v>0</v>
      </c>
      <c r="O32" s="183"/>
      <c r="P32" s="183"/>
      <c r="Q32" s="161"/>
      <c r="R32" s="161"/>
      <c r="S32" s="438"/>
      <c r="T32" s="161"/>
      <c r="U32" s="161"/>
      <c r="V32" s="161"/>
    </row>
    <row r="33" spans="1:22" ht="16.2">
      <c r="A33" s="122" t="str">
        <f t="shared" si="0"/>
        <v>71010101014235</v>
      </c>
      <c r="B33" s="124" t="s">
        <v>439</v>
      </c>
      <c r="C33" s="117" t="s">
        <v>106</v>
      </c>
      <c r="D33" s="118" t="s">
        <v>106</v>
      </c>
      <c r="E33" s="119" t="s">
        <v>106</v>
      </c>
      <c r="F33" s="120" t="s">
        <v>106</v>
      </c>
      <c r="G33" s="121">
        <v>4235</v>
      </c>
      <c r="H33" s="25"/>
      <c r="I33" s="25"/>
      <c r="J33" s="26"/>
      <c r="K33" s="26"/>
      <c r="L33" s="29" t="s">
        <v>782</v>
      </c>
      <c r="M33" s="12">
        <v>4234</v>
      </c>
      <c r="N33" s="183">
        <f t="shared" si="1"/>
        <v>0</v>
      </c>
      <c r="O33" s="183"/>
      <c r="P33" s="183"/>
      <c r="Q33" s="161"/>
      <c r="R33" s="161"/>
      <c r="S33" s="438"/>
      <c r="T33" s="161"/>
      <c r="U33" s="161"/>
      <c r="V33" s="161"/>
    </row>
    <row r="34" spans="1:22" ht="16.2">
      <c r="B34" s="124"/>
      <c r="H34" s="25"/>
      <c r="I34" s="25"/>
      <c r="J34" s="26"/>
      <c r="K34" s="26"/>
      <c r="L34" s="29" t="s">
        <v>123</v>
      </c>
      <c r="M34" s="12">
        <v>4235</v>
      </c>
      <c r="N34" s="183">
        <f t="shared" si="1"/>
        <v>0</v>
      </c>
      <c r="O34" s="183"/>
      <c r="P34" s="183"/>
      <c r="Q34" s="161"/>
      <c r="R34" s="161"/>
      <c r="S34" s="438"/>
      <c r="T34" s="161"/>
      <c r="U34" s="161"/>
      <c r="V34" s="161"/>
    </row>
    <row r="35" spans="1:22" ht="16.2">
      <c r="A35" s="122" t="str">
        <f t="shared" si="0"/>
        <v>71010101014237</v>
      </c>
      <c r="B35" s="124" t="s">
        <v>439</v>
      </c>
      <c r="C35" s="117" t="s">
        <v>106</v>
      </c>
      <c r="D35" s="118" t="s">
        <v>106</v>
      </c>
      <c r="E35" s="119" t="s">
        <v>106</v>
      </c>
      <c r="F35" s="120" t="s">
        <v>106</v>
      </c>
      <c r="G35" s="121">
        <v>4237</v>
      </c>
      <c r="H35" s="25"/>
      <c r="I35" s="25"/>
      <c r="J35" s="26"/>
      <c r="K35" s="26"/>
      <c r="L35" s="29" t="s">
        <v>124</v>
      </c>
      <c r="M35" s="12">
        <v>4237</v>
      </c>
      <c r="N35" s="183">
        <f t="shared" si="1"/>
        <v>0</v>
      </c>
      <c r="O35" s="183"/>
      <c r="P35" s="183"/>
      <c r="Q35" s="161"/>
      <c r="R35" s="161"/>
      <c r="S35" s="438"/>
      <c r="T35" s="161"/>
      <c r="U35" s="161"/>
      <c r="V35" s="161"/>
    </row>
    <row r="36" spans="1:22" ht="16.2">
      <c r="A36" s="122" t="str">
        <f t="shared" si="0"/>
        <v>71010101014239</v>
      </c>
      <c r="B36" s="124" t="s">
        <v>439</v>
      </c>
      <c r="C36" s="117" t="s">
        <v>106</v>
      </c>
      <c r="D36" s="118" t="s">
        <v>106</v>
      </c>
      <c r="E36" s="119" t="s">
        <v>106</v>
      </c>
      <c r="F36" s="120" t="s">
        <v>106</v>
      </c>
      <c r="G36" s="121">
        <v>4239</v>
      </c>
      <c r="H36" s="25"/>
      <c r="I36" s="25"/>
      <c r="J36" s="26"/>
      <c r="K36" s="26"/>
      <c r="L36" s="29" t="s">
        <v>125</v>
      </c>
      <c r="M36" s="12">
        <v>4239</v>
      </c>
      <c r="N36" s="183">
        <f t="shared" si="1"/>
        <v>0</v>
      </c>
      <c r="O36" s="183"/>
      <c r="P36" s="183"/>
      <c r="Q36" s="161"/>
      <c r="R36" s="161"/>
      <c r="S36" s="438"/>
      <c r="T36" s="161"/>
      <c r="U36" s="161"/>
      <c r="V36" s="161"/>
    </row>
    <row r="37" spans="1:22" ht="16.2">
      <c r="A37" s="122" t="str">
        <f t="shared" si="0"/>
        <v>71010101014241</v>
      </c>
      <c r="B37" s="124" t="s">
        <v>439</v>
      </c>
      <c r="C37" s="117" t="s">
        <v>106</v>
      </c>
      <c r="D37" s="118" t="s">
        <v>106</v>
      </c>
      <c r="E37" s="119" t="s">
        <v>106</v>
      </c>
      <c r="F37" s="120" t="s">
        <v>106</v>
      </c>
      <c r="G37" s="121">
        <v>4241</v>
      </c>
      <c r="H37" s="25"/>
      <c r="I37" s="25"/>
      <c r="J37" s="26"/>
      <c r="K37" s="26"/>
      <c r="L37" s="29" t="s">
        <v>126</v>
      </c>
      <c r="M37" s="12">
        <v>4241</v>
      </c>
      <c r="N37" s="183">
        <f t="shared" si="1"/>
        <v>0</v>
      </c>
      <c r="O37" s="183"/>
      <c r="P37" s="183"/>
      <c r="Q37" s="161"/>
      <c r="R37" s="161"/>
      <c r="S37" s="438"/>
      <c r="T37" s="161"/>
      <c r="U37" s="161"/>
      <c r="V37" s="161"/>
    </row>
    <row r="38" spans="1:22" ht="26.4">
      <c r="A38" s="122" t="str">
        <f t="shared" si="0"/>
        <v>71010101014252</v>
      </c>
      <c r="B38" s="124" t="s">
        <v>439</v>
      </c>
      <c r="C38" s="117" t="s">
        <v>106</v>
      </c>
      <c r="D38" s="118" t="s">
        <v>106</v>
      </c>
      <c r="E38" s="119" t="s">
        <v>106</v>
      </c>
      <c r="F38" s="120" t="s">
        <v>106</v>
      </c>
      <c r="G38" s="121">
        <v>4252</v>
      </c>
      <c r="H38" s="25"/>
      <c r="I38" s="25"/>
      <c r="J38" s="26"/>
      <c r="K38" s="26"/>
      <c r="L38" s="29" t="s">
        <v>127</v>
      </c>
      <c r="M38" s="12">
        <v>4252</v>
      </c>
      <c r="N38" s="183">
        <f t="shared" si="1"/>
        <v>0</v>
      </c>
      <c r="O38" s="183"/>
      <c r="P38" s="183"/>
      <c r="Q38" s="161"/>
      <c r="R38" s="161"/>
      <c r="S38" s="438"/>
      <c r="T38" s="161"/>
      <c r="U38" s="161"/>
      <c r="V38" s="161"/>
    </row>
    <row r="39" spans="1:22" ht="16.2">
      <c r="A39" s="122" t="str">
        <f t="shared" si="0"/>
        <v>71010101014261</v>
      </c>
      <c r="B39" s="124" t="s">
        <v>439</v>
      </c>
      <c r="C39" s="117" t="s">
        <v>106</v>
      </c>
      <c r="D39" s="118" t="s">
        <v>106</v>
      </c>
      <c r="E39" s="119" t="s">
        <v>106</v>
      </c>
      <c r="F39" s="120" t="s">
        <v>106</v>
      </c>
      <c r="G39" s="121">
        <v>4261</v>
      </c>
      <c r="H39" s="25"/>
      <c r="I39" s="25"/>
      <c r="J39" s="26"/>
      <c r="K39" s="26"/>
      <c r="L39" s="30" t="s">
        <v>128</v>
      </c>
      <c r="M39" s="31">
        <v>4261</v>
      </c>
      <c r="N39" s="183">
        <f t="shared" si="1"/>
        <v>0</v>
      </c>
      <c r="O39" s="183"/>
      <c r="P39" s="183"/>
      <c r="Q39" s="161"/>
      <c r="R39" s="161"/>
      <c r="S39" s="438"/>
      <c r="T39" s="161"/>
      <c r="U39" s="161"/>
      <c r="V39" s="161"/>
    </row>
    <row r="40" spans="1:22" ht="16.2">
      <c r="A40" s="122" t="str">
        <f t="shared" si="0"/>
        <v>71010101014264</v>
      </c>
      <c r="B40" s="124" t="s">
        <v>439</v>
      </c>
      <c r="C40" s="117" t="s">
        <v>106</v>
      </c>
      <c r="D40" s="118" t="s">
        <v>106</v>
      </c>
      <c r="E40" s="119" t="s">
        <v>106</v>
      </c>
      <c r="F40" s="120" t="s">
        <v>106</v>
      </c>
      <c r="G40" s="121">
        <v>4264</v>
      </c>
      <c r="H40" s="25"/>
      <c r="I40" s="25"/>
      <c r="J40" s="26"/>
      <c r="K40" s="26"/>
      <c r="L40" s="32" t="s">
        <v>129</v>
      </c>
      <c r="M40" s="48">
        <v>4264</v>
      </c>
      <c r="N40" s="183">
        <f t="shared" si="1"/>
        <v>0</v>
      </c>
      <c r="O40" s="183"/>
      <c r="P40" s="183"/>
      <c r="Q40" s="161"/>
      <c r="R40" s="161"/>
      <c r="S40" s="438"/>
      <c r="T40" s="161"/>
      <c r="U40" s="161"/>
      <c r="V40" s="161"/>
    </row>
    <row r="41" spans="1:22" ht="16.2">
      <c r="A41" s="122" t="str">
        <f t="shared" si="0"/>
        <v>71010101014267</v>
      </c>
      <c r="B41" s="124" t="s">
        <v>439</v>
      </c>
      <c r="C41" s="117" t="s">
        <v>106</v>
      </c>
      <c r="D41" s="118" t="s">
        <v>106</v>
      </c>
      <c r="E41" s="119" t="s">
        <v>106</v>
      </c>
      <c r="F41" s="120" t="s">
        <v>106</v>
      </c>
      <c r="G41" s="121">
        <v>4267</v>
      </c>
      <c r="H41" s="25"/>
      <c r="I41" s="25"/>
      <c r="J41" s="26"/>
      <c r="K41" s="26"/>
      <c r="L41" s="32" t="s">
        <v>130</v>
      </c>
      <c r="M41" s="48">
        <v>4267</v>
      </c>
      <c r="N41" s="183">
        <f t="shared" si="1"/>
        <v>0</v>
      </c>
      <c r="O41" s="183"/>
      <c r="P41" s="183"/>
      <c r="Q41" s="161"/>
      <c r="R41" s="161"/>
      <c r="S41" s="438"/>
      <c r="T41" s="161"/>
      <c r="U41" s="161"/>
      <c r="V41" s="161"/>
    </row>
    <row r="42" spans="1:22" ht="16.2">
      <c r="A42" s="122" t="str">
        <f t="shared" si="0"/>
        <v>71010101014269</v>
      </c>
      <c r="B42" s="124" t="s">
        <v>439</v>
      </c>
      <c r="C42" s="117" t="s">
        <v>106</v>
      </c>
      <c r="D42" s="118" t="s">
        <v>106</v>
      </c>
      <c r="E42" s="119" t="s">
        <v>106</v>
      </c>
      <c r="F42" s="120" t="s">
        <v>106</v>
      </c>
      <c r="G42" s="121">
        <v>4269</v>
      </c>
      <c r="H42" s="25"/>
      <c r="I42" s="25"/>
      <c r="J42" s="26"/>
      <c r="K42" s="26"/>
      <c r="L42" s="32" t="s">
        <v>364</v>
      </c>
      <c r="M42" s="48">
        <v>4269</v>
      </c>
      <c r="N42" s="183">
        <f t="shared" si="1"/>
        <v>0</v>
      </c>
      <c r="O42" s="183"/>
      <c r="P42" s="183"/>
      <c r="Q42" s="161"/>
      <c r="R42" s="161"/>
      <c r="S42" s="438"/>
      <c r="T42" s="161"/>
      <c r="U42" s="161"/>
      <c r="V42" s="161"/>
    </row>
    <row r="43" spans="1:22" ht="26.4">
      <c r="A43" s="122" t="str">
        <f t="shared" si="0"/>
        <v>71010101014511</v>
      </c>
      <c r="B43" s="124" t="s">
        <v>439</v>
      </c>
      <c r="C43" s="117" t="s">
        <v>106</v>
      </c>
      <c r="D43" s="118" t="s">
        <v>106</v>
      </c>
      <c r="E43" s="119" t="s">
        <v>106</v>
      </c>
      <c r="F43" s="128" t="s">
        <v>106</v>
      </c>
      <c r="G43" s="129">
        <v>4511</v>
      </c>
      <c r="H43" s="25"/>
      <c r="I43" s="25"/>
      <c r="J43" s="26"/>
      <c r="K43" s="26"/>
      <c r="L43" s="29" t="s">
        <v>131</v>
      </c>
      <c r="M43" s="12">
        <v>4511</v>
      </c>
      <c r="N43" s="183">
        <f t="shared" si="1"/>
        <v>0</v>
      </c>
      <c r="O43" s="183"/>
      <c r="P43" s="183"/>
      <c r="Q43" s="161"/>
      <c r="R43" s="161"/>
      <c r="S43" s="438"/>
      <c r="T43" s="161"/>
      <c r="U43" s="161"/>
      <c r="V43" s="161"/>
    </row>
    <row r="44" spans="1:22" ht="26.4">
      <c r="B44" s="124"/>
      <c r="F44" s="128"/>
      <c r="G44" s="129"/>
      <c r="H44" s="25"/>
      <c r="I44" s="25"/>
      <c r="J44" s="26"/>
      <c r="K44" s="26"/>
      <c r="L44" s="32" t="s">
        <v>747</v>
      </c>
      <c r="M44" s="33">
        <v>4638</v>
      </c>
      <c r="N44" s="183">
        <f t="shared" si="1"/>
        <v>0</v>
      </c>
      <c r="O44" s="183"/>
      <c r="P44" s="183"/>
      <c r="Q44" s="161"/>
      <c r="R44" s="161"/>
      <c r="S44" s="438"/>
      <c r="T44" s="161"/>
      <c r="U44" s="161"/>
      <c r="V44" s="161"/>
    </row>
    <row r="45" spans="1:22" ht="16.2">
      <c r="A45" s="122" t="str">
        <f t="shared" si="0"/>
        <v>71010101014729</v>
      </c>
      <c r="B45" s="124" t="s">
        <v>439</v>
      </c>
      <c r="C45" s="117" t="s">
        <v>106</v>
      </c>
      <c r="D45" s="118" t="s">
        <v>106</v>
      </c>
      <c r="E45" s="119" t="s">
        <v>106</v>
      </c>
      <c r="F45" s="120" t="s">
        <v>106</v>
      </c>
      <c r="G45" s="121">
        <v>4729</v>
      </c>
      <c r="H45" s="25"/>
      <c r="I45" s="25"/>
      <c r="J45" s="26"/>
      <c r="K45" s="26"/>
      <c r="L45" s="32" t="s">
        <v>167</v>
      </c>
      <c r="M45" s="33">
        <v>4639</v>
      </c>
      <c r="N45" s="183">
        <f t="shared" si="1"/>
        <v>0</v>
      </c>
      <c r="O45" s="183"/>
      <c r="P45" s="183"/>
      <c r="Q45" s="161"/>
      <c r="R45" s="161"/>
      <c r="S45" s="438"/>
      <c r="T45" s="161"/>
      <c r="U45" s="161"/>
      <c r="V45" s="161"/>
    </row>
    <row r="46" spans="1:22" ht="16.2">
      <c r="A46" s="122" t="str">
        <f t="shared" si="0"/>
        <v>71010101014823</v>
      </c>
      <c r="B46" s="124" t="s">
        <v>439</v>
      </c>
      <c r="C46" s="117" t="s">
        <v>106</v>
      </c>
      <c r="D46" s="118" t="s">
        <v>106</v>
      </c>
      <c r="E46" s="119" t="s">
        <v>106</v>
      </c>
      <c r="F46" s="120" t="s">
        <v>106</v>
      </c>
      <c r="G46" s="121">
        <v>4823</v>
      </c>
      <c r="H46" s="25"/>
      <c r="I46" s="25"/>
      <c r="J46" s="26"/>
      <c r="K46" s="26"/>
      <c r="L46" s="29" t="s">
        <v>132</v>
      </c>
      <c r="M46" s="12">
        <v>4729</v>
      </c>
      <c r="N46" s="183">
        <f t="shared" ref="N46:N47" si="2">O46+P46</f>
        <v>0</v>
      </c>
      <c r="O46" s="183"/>
      <c r="P46" s="183"/>
      <c r="Q46" s="161"/>
      <c r="R46" s="161"/>
      <c r="S46" s="438"/>
      <c r="T46" s="161"/>
      <c r="U46" s="161"/>
      <c r="V46" s="161"/>
    </row>
    <row r="47" spans="1:22" ht="26.4">
      <c r="B47" s="124"/>
      <c r="H47" s="25"/>
      <c r="I47" s="25"/>
      <c r="J47" s="26"/>
      <c r="K47" s="26"/>
      <c r="L47" s="29" t="s">
        <v>858</v>
      </c>
      <c r="M47" s="12" t="s">
        <v>88</v>
      </c>
      <c r="N47" s="183">
        <f t="shared" si="2"/>
        <v>0</v>
      </c>
      <c r="O47" s="183"/>
      <c r="P47" s="183"/>
      <c r="Q47" s="161"/>
      <c r="R47" s="161"/>
      <c r="S47" s="438"/>
      <c r="T47" s="161"/>
      <c r="U47" s="161"/>
      <c r="V47" s="161"/>
    </row>
    <row r="48" spans="1:22" ht="16.2">
      <c r="A48" s="122" t="str">
        <f t="shared" si="0"/>
        <v>71010101014861</v>
      </c>
      <c r="B48" s="124" t="s">
        <v>439</v>
      </c>
      <c r="C48" s="117" t="s">
        <v>106</v>
      </c>
      <c r="D48" s="118" t="s">
        <v>106</v>
      </c>
      <c r="E48" s="119" t="s">
        <v>106</v>
      </c>
      <c r="F48" s="120" t="s">
        <v>106</v>
      </c>
      <c r="G48" s="121">
        <v>4861</v>
      </c>
      <c r="H48" s="25"/>
      <c r="I48" s="25"/>
      <c r="J48" s="26"/>
      <c r="K48" s="26"/>
      <c r="L48" s="29" t="s">
        <v>133</v>
      </c>
      <c r="M48" s="12">
        <v>4823</v>
      </c>
      <c r="N48" s="183">
        <f t="shared" si="1"/>
        <v>0</v>
      </c>
      <c r="O48" s="183"/>
      <c r="P48" s="183"/>
      <c r="Q48" s="161"/>
      <c r="R48" s="161"/>
      <c r="S48" s="438"/>
      <c r="T48" s="161"/>
      <c r="U48" s="161"/>
      <c r="V48" s="161"/>
    </row>
    <row r="49" spans="1:22" ht="16.2">
      <c r="A49" s="122" t="str">
        <f t="shared" si="0"/>
        <v>71010101015121</v>
      </c>
      <c r="B49" s="124" t="s">
        <v>439</v>
      </c>
      <c r="C49" s="117" t="s">
        <v>106</v>
      </c>
      <c r="D49" s="118" t="s">
        <v>106</v>
      </c>
      <c r="E49" s="119" t="s">
        <v>106</v>
      </c>
      <c r="F49" s="120" t="s">
        <v>106</v>
      </c>
      <c r="G49" s="121">
        <v>5121</v>
      </c>
      <c r="H49" s="25"/>
      <c r="I49" s="25"/>
      <c r="J49" s="26"/>
      <c r="K49" s="26"/>
      <c r="L49" s="32" t="s">
        <v>134</v>
      </c>
      <c r="M49" s="48">
        <v>4861</v>
      </c>
      <c r="N49" s="183">
        <f t="shared" si="1"/>
        <v>0</v>
      </c>
      <c r="O49" s="183"/>
      <c r="P49" s="183"/>
      <c r="Q49" s="161"/>
      <c r="R49" s="161"/>
      <c r="S49" s="438"/>
      <c r="T49" s="161"/>
      <c r="U49" s="161"/>
      <c r="V49" s="161"/>
    </row>
    <row r="50" spans="1:22" ht="16.2">
      <c r="A50" s="122" t="str">
        <f t="shared" si="0"/>
        <v>71010101015122</v>
      </c>
      <c r="B50" s="124" t="s">
        <v>439</v>
      </c>
      <c r="C50" s="117" t="s">
        <v>106</v>
      </c>
      <c r="D50" s="118" t="s">
        <v>106</v>
      </c>
      <c r="E50" s="119" t="s">
        <v>106</v>
      </c>
      <c r="F50" s="120" t="s">
        <v>106</v>
      </c>
      <c r="G50" s="121">
        <v>5122</v>
      </c>
      <c r="H50" s="25"/>
      <c r="I50" s="25"/>
      <c r="J50" s="26"/>
      <c r="K50" s="26"/>
      <c r="L50" s="29" t="s">
        <v>135</v>
      </c>
      <c r="M50" s="12">
        <v>5121</v>
      </c>
      <c r="N50" s="183">
        <f t="shared" si="1"/>
        <v>0</v>
      </c>
      <c r="O50" s="183"/>
      <c r="P50" s="183"/>
      <c r="Q50" s="161"/>
      <c r="R50" s="161"/>
      <c r="S50" s="438"/>
      <c r="T50" s="161"/>
      <c r="U50" s="161"/>
      <c r="V50" s="161"/>
    </row>
    <row r="51" spans="1:22" ht="16.2">
      <c r="A51" s="122" t="str">
        <f t="shared" si="0"/>
        <v>71010101015129</v>
      </c>
      <c r="B51" s="124" t="s">
        <v>439</v>
      </c>
      <c r="C51" s="117" t="s">
        <v>106</v>
      </c>
      <c r="D51" s="118" t="s">
        <v>106</v>
      </c>
      <c r="E51" s="119" t="s">
        <v>106</v>
      </c>
      <c r="F51" s="120" t="s">
        <v>106</v>
      </c>
      <c r="G51" s="121">
        <v>5129</v>
      </c>
      <c r="H51" s="25"/>
      <c r="I51" s="25"/>
      <c r="J51" s="26"/>
      <c r="K51" s="26"/>
      <c r="L51" s="29" t="s">
        <v>136</v>
      </c>
      <c r="M51" s="12">
        <v>5122</v>
      </c>
      <c r="N51" s="183">
        <f t="shared" si="1"/>
        <v>0</v>
      </c>
      <c r="O51" s="183"/>
      <c r="P51" s="183"/>
      <c r="Q51" s="161"/>
      <c r="R51" s="161"/>
      <c r="S51" s="438"/>
      <c r="T51" s="161"/>
      <c r="U51" s="161"/>
      <c r="V51" s="161"/>
    </row>
    <row r="52" spans="1:22" ht="16.2">
      <c r="A52" s="122" t="str">
        <f t="shared" si="0"/>
        <v>71010101015132</v>
      </c>
      <c r="B52" s="124" t="s">
        <v>439</v>
      </c>
      <c r="C52" s="117" t="s">
        <v>106</v>
      </c>
      <c r="D52" s="118" t="s">
        <v>106</v>
      </c>
      <c r="E52" s="119" t="s">
        <v>106</v>
      </c>
      <c r="F52" s="120" t="s">
        <v>106</v>
      </c>
      <c r="G52" s="121">
        <v>5132</v>
      </c>
      <c r="H52" s="25"/>
      <c r="I52" s="25"/>
      <c r="J52" s="26"/>
      <c r="K52" s="26"/>
      <c r="L52" s="29" t="s">
        <v>137</v>
      </c>
      <c r="M52" s="12">
        <v>5129</v>
      </c>
      <c r="N52" s="183">
        <f t="shared" si="1"/>
        <v>0</v>
      </c>
      <c r="O52" s="183"/>
      <c r="P52" s="183"/>
      <c r="Q52" s="161"/>
      <c r="R52" s="161"/>
      <c r="S52" s="438"/>
      <c r="T52" s="161"/>
      <c r="U52" s="161"/>
      <c r="V52" s="161"/>
    </row>
    <row r="53" spans="1:22" ht="16.2">
      <c r="A53" s="122" t="str">
        <f t="shared" si="0"/>
        <v>71010101015134</v>
      </c>
      <c r="B53" s="124" t="s">
        <v>439</v>
      </c>
      <c r="C53" s="117" t="s">
        <v>106</v>
      </c>
      <c r="D53" s="118" t="s">
        <v>106</v>
      </c>
      <c r="E53" s="119" t="s">
        <v>106</v>
      </c>
      <c r="F53" s="128" t="s">
        <v>106</v>
      </c>
      <c r="G53" s="129">
        <v>5134</v>
      </c>
      <c r="H53" s="25"/>
      <c r="I53" s="25"/>
      <c r="J53" s="26"/>
      <c r="K53" s="26"/>
      <c r="L53" s="29" t="s">
        <v>138</v>
      </c>
      <c r="M53" s="12">
        <v>5132</v>
      </c>
      <c r="N53" s="183">
        <f t="shared" si="1"/>
        <v>0</v>
      </c>
      <c r="O53" s="183"/>
      <c r="P53" s="183"/>
      <c r="Q53" s="161"/>
      <c r="R53" s="161"/>
      <c r="S53" s="438"/>
      <c r="T53" s="161"/>
      <c r="U53" s="161"/>
      <c r="V53" s="161"/>
    </row>
    <row r="54" spans="1:22" s="115" customFormat="1" ht="16.2">
      <c r="A54" s="122" t="str">
        <f t="shared" si="0"/>
        <v>71010101020000</v>
      </c>
      <c r="B54" s="124" t="s">
        <v>439</v>
      </c>
      <c r="C54" s="117" t="s">
        <v>106</v>
      </c>
      <c r="D54" s="118" t="s">
        <v>106</v>
      </c>
      <c r="E54" s="119" t="s">
        <v>106</v>
      </c>
      <c r="F54" s="128" t="s">
        <v>140</v>
      </c>
      <c r="G54" s="129" t="s">
        <v>440</v>
      </c>
      <c r="H54" s="25"/>
      <c r="I54" s="25"/>
      <c r="J54" s="26"/>
      <c r="K54" s="26"/>
      <c r="L54" s="29" t="s">
        <v>139</v>
      </c>
      <c r="M54" s="12">
        <v>5134</v>
      </c>
      <c r="N54" s="183">
        <f t="shared" si="1"/>
        <v>0</v>
      </c>
      <c r="O54" s="183"/>
      <c r="P54" s="183"/>
      <c r="Q54" s="161"/>
      <c r="R54" s="161"/>
      <c r="S54" s="438"/>
      <c r="T54" s="161"/>
      <c r="U54" s="161"/>
      <c r="V54" s="161"/>
    </row>
    <row r="55" spans="1:22" ht="25.5" customHeight="1">
      <c r="A55" s="122" t="str">
        <f t="shared" si="0"/>
        <v>71010101024251</v>
      </c>
      <c r="B55" s="124" t="s">
        <v>439</v>
      </c>
      <c r="C55" s="117" t="s">
        <v>106</v>
      </c>
      <c r="D55" s="118" t="s">
        <v>106</v>
      </c>
      <c r="E55" s="119" t="s">
        <v>106</v>
      </c>
      <c r="F55" s="120" t="s">
        <v>140</v>
      </c>
      <c r="G55" s="121">
        <v>4251</v>
      </c>
      <c r="H55" s="45"/>
      <c r="I55" s="147"/>
      <c r="J55" s="148"/>
      <c r="K55" s="148"/>
      <c r="L55" s="27" t="s">
        <v>787</v>
      </c>
      <c r="M55" s="28"/>
      <c r="N55" s="197">
        <f>O55+P55</f>
        <v>0</v>
      </c>
      <c r="O55" s="197">
        <f>SUM(O56:O59)</f>
        <v>0</v>
      </c>
      <c r="P55" s="197">
        <f>SUM(P56:P59)</f>
        <v>0</v>
      </c>
      <c r="Q55" s="161"/>
      <c r="R55" s="161"/>
      <c r="S55" s="438"/>
      <c r="T55" s="161"/>
      <c r="U55" s="161"/>
      <c r="V55" s="161"/>
    </row>
    <row r="56" spans="1:22" ht="26.4">
      <c r="A56" s="122" t="str">
        <f t="shared" si="0"/>
        <v>71010101025113</v>
      </c>
      <c r="B56" s="124" t="s">
        <v>439</v>
      </c>
      <c r="C56" s="117" t="s">
        <v>106</v>
      </c>
      <c r="D56" s="118" t="s">
        <v>106</v>
      </c>
      <c r="E56" s="119" t="s">
        <v>106</v>
      </c>
      <c r="F56" s="120" t="s">
        <v>140</v>
      </c>
      <c r="G56" s="121">
        <v>5113</v>
      </c>
      <c r="H56" s="17"/>
      <c r="I56" s="25"/>
      <c r="J56" s="26"/>
      <c r="K56" s="26"/>
      <c r="L56" s="30" t="s">
        <v>142</v>
      </c>
      <c r="M56" s="13">
        <v>4251</v>
      </c>
      <c r="N56" s="183">
        <f t="shared" si="1"/>
        <v>0</v>
      </c>
      <c r="O56" s="183"/>
      <c r="P56" s="183"/>
      <c r="Q56" s="161"/>
      <c r="R56" s="161"/>
      <c r="S56" s="438"/>
      <c r="T56" s="161"/>
      <c r="U56" s="161"/>
      <c r="V56" s="161"/>
    </row>
    <row r="57" spans="1:22" s="156" customFormat="1" ht="16.2">
      <c r="A57" s="122" t="str">
        <f>CONCATENATE(B57,C57,D57,E57,F57,G57)</f>
        <v>71010103000000</v>
      </c>
      <c r="B57" s="124" t="s">
        <v>439</v>
      </c>
      <c r="C57" s="117" t="s">
        <v>106</v>
      </c>
      <c r="D57" s="118" t="s">
        <v>106</v>
      </c>
      <c r="E57" s="119" t="s">
        <v>442</v>
      </c>
      <c r="F57" s="128" t="s">
        <v>441</v>
      </c>
      <c r="G57" s="129" t="s">
        <v>440</v>
      </c>
      <c r="H57" s="17"/>
      <c r="I57" s="25"/>
      <c r="J57" s="26"/>
      <c r="K57" s="26"/>
      <c r="L57" s="30" t="s">
        <v>173</v>
      </c>
      <c r="M57" s="31">
        <v>5112</v>
      </c>
      <c r="N57" s="183">
        <f t="shared" si="1"/>
        <v>0</v>
      </c>
      <c r="O57" s="183"/>
      <c r="P57" s="183"/>
      <c r="Q57" s="161"/>
      <c r="R57" s="161"/>
      <c r="S57" s="438"/>
      <c r="T57" s="161"/>
      <c r="U57" s="161"/>
      <c r="V57" s="161"/>
    </row>
    <row r="58" spans="1:22" ht="24" customHeight="1">
      <c r="A58" s="122" t="str">
        <f>CONCATENATE(B58,C58,D58,E58,F58,G58)</f>
        <v>71010103000001</v>
      </c>
      <c r="B58" s="124" t="s">
        <v>439</v>
      </c>
      <c r="C58" s="117" t="s">
        <v>106</v>
      </c>
      <c r="D58" s="118" t="s">
        <v>106</v>
      </c>
      <c r="E58" s="119" t="s">
        <v>442</v>
      </c>
      <c r="F58" s="128" t="s">
        <v>441</v>
      </c>
      <c r="G58" s="129" t="s">
        <v>96</v>
      </c>
      <c r="H58" s="25"/>
      <c r="I58" s="25"/>
      <c r="J58" s="26"/>
      <c r="K58" s="26"/>
      <c r="L58" s="30" t="s">
        <v>174</v>
      </c>
      <c r="M58" s="13">
        <v>5113</v>
      </c>
      <c r="N58" s="183">
        <f t="shared" si="1"/>
        <v>0</v>
      </c>
      <c r="O58" s="183"/>
      <c r="P58" s="183"/>
      <c r="Q58" s="161"/>
      <c r="R58" s="161"/>
      <c r="S58" s="438"/>
      <c r="T58" s="161"/>
      <c r="U58" s="161"/>
      <c r="V58" s="161"/>
    </row>
    <row r="59" spans="1:22" ht="16.2">
      <c r="B59" s="124"/>
      <c r="F59" s="128"/>
      <c r="G59" s="129"/>
      <c r="H59" s="25"/>
      <c r="I59" s="25"/>
      <c r="J59" s="26"/>
      <c r="K59" s="26"/>
      <c r="L59" s="29" t="s">
        <v>137</v>
      </c>
      <c r="M59" s="12">
        <v>5129</v>
      </c>
      <c r="N59" s="183">
        <f t="shared" si="1"/>
        <v>0</v>
      </c>
      <c r="O59" s="183"/>
      <c r="P59" s="183"/>
      <c r="Q59" s="161"/>
      <c r="R59" s="161"/>
      <c r="S59" s="438"/>
      <c r="T59" s="161"/>
      <c r="U59" s="161"/>
      <c r="V59" s="161"/>
    </row>
    <row r="60" spans="1:22" s="115" customFormat="1" ht="16.2">
      <c r="A60" s="122" t="str">
        <f>CONCATENATE(B60,C60,D60,E60,F60,G60)</f>
        <v>71010103010000</v>
      </c>
      <c r="B60" s="124" t="s">
        <v>439</v>
      </c>
      <c r="C60" s="117" t="s">
        <v>106</v>
      </c>
      <c r="D60" s="118" t="s">
        <v>106</v>
      </c>
      <c r="E60" s="119" t="s">
        <v>442</v>
      </c>
      <c r="F60" s="128" t="s">
        <v>106</v>
      </c>
      <c r="G60" s="129" t="s">
        <v>440</v>
      </c>
      <c r="H60" s="151">
        <v>2113</v>
      </c>
      <c r="I60" s="152" t="s">
        <v>106</v>
      </c>
      <c r="J60" s="153">
        <v>1</v>
      </c>
      <c r="K60" s="153">
        <v>3</v>
      </c>
      <c r="L60" s="154" t="s">
        <v>581</v>
      </c>
      <c r="M60" s="155"/>
      <c r="N60" s="192">
        <f>+N62+N64</f>
        <v>0</v>
      </c>
      <c r="O60" s="192">
        <f t="shared" ref="O60:P60" si="3">+O62+O64</f>
        <v>0</v>
      </c>
      <c r="P60" s="192">
        <f t="shared" si="3"/>
        <v>0</v>
      </c>
      <c r="Q60" s="161"/>
      <c r="R60" s="161"/>
      <c r="S60" s="438"/>
      <c r="T60" s="161"/>
      <c r="U60" s="161"/>
      <c r="V60" s="161"/>
    </row>
    <row r="61" spans="1:22" ht="16.2">
      <c r="A61" s="122" t="str">
        <f>CONCATENATE(B61,C61,D61,E61,F61,G61)</f>
        <v>71010103014239</v>
      </c>
      <c r="B61" s="124" t="s">
        <v>439</v>
      </c>
      <c r="C61" s="117" t="s">
        <v>106</v>
      </c>
      <c r="D61" s="118" t="s">
        <v>106</v>
      </c>
      <c r="E61" s="119" t="s">
        <v>442</v>
      </c>
      <c r="F61" s="120" t="s">
        <v>106</v>
      </c>
      <c r="G61" s="121">
        <v>4239</v>
      </c>
      <c r="H61" s="17"/>
      <c r="I61" s="25"/>
      <c r="J61" s="26"/>
      <c r="K61" s="26"/>
      <c r="L61" s="20" t="s">
        <v>108</v>
      </c>
      <c r="M61" s="44"/>
      <c r="N61" s="437">
        <f>+N63</f>
        <v>0</v>
      </c>
      <c r="O61" s="190"/>
      <c r="P61" s="190"/>
      <c r="Q61" s="161"/>
      <c r="R61" s="161"/>
      <c r="S61" s="438"/>
      <c r="T61" s="161"/>
      <c r="U61" s="161"/>
      <c r="V61" s="161"/>
    </row>
    <row r="62" spans="1:22" s="170" customFormat="1" ht="27.6">
      <c r="A62" s="122" t="str">
        <f t="shared" si="0"/>
        <v>71010300000000</v>
      </c>
      <c r="B62" s="124" t="s">
        <v>439</v>
      </c>
      <c r="C62" s="117" t="s">
        <v>106</v>
      </c>
      <c r="D62" s="118" t="s">
        <v>442</v>
      </c>
      <c r="E62" s="119" t="s">
        <v>441</v>
      </c>
      <c r="F62" s="128" t="s">
        <v>441</v>
      </c>
      <c r="G62" s="129" t="s">
        <v>440</v>
      </c>
      <c r="H62" s="45"/>
      <c r="I62" s="147"/>
      <c r="J62" s="148"/>
      <c r="K62" s="148"/>
      <c r="L62" s="27" t="s">
        <v>583</v>
      </c>
      <c r="M62" s="28"/>
      <c r="N62" s="197">
        <f>O62+P62</f>
        <v>0</v>
      </c>
      <c r="O62" s="197">
        <f>SUM(O63)</f>
        <v>0</v>
      </c>
      <c r="P62" s="197">
        <f>SUM(P63)</f>
        <v>0</v>
      </c>
      <c r="Q62" s="161"/>
      <c r="R62" s="161"/>
      <c r="S62" s="438"/>
      <c r="T62" s="161"/>
      <c r="U62" s="161"/>
      <c r="V62" s="161"/>
    </row>
    <row r="63" spans="1:22" ht="16.2">
      <c r="A63" s="122" t="str">
        <f t="shared" si="0"/>
        <v>71010300000001</v>
      </c>
      <c r="B63" s="124" t="s">
        <v>439</v>
      </c>
      <c r="C63" s="117" t="s">
        <v>106</v>
      </c>
      <c r="D63" s="118" t="s">
        <v>442</v>
      </c>
      <c r="E63" s="119" t="s">
        <v>441</v>
      </c>
      <c r="F63" s="128" t="s">
        <v>441</v>
      </c>
      <c r="G63" s="129" t="s">
        <v>96</v>
      </c>
      <c r="H63" s="25"/>
      <c r="I63" s="25"/>
      <c r="J63" s="26"/>
      <c r="K63" s="26"/>
      <c r="L63" s="29" t="s">
        <v>125</v>
      </c>
      <c r="M63" s="12">
        <v>4239</v>
      </c>
      <c r="N63" s="183">
        <f t="shared" ref="N63" si="4">O63+P63</f>
        <v>0</v>
      </c>
      <c r="O63" s="183"/>
      <c r="P63" s="183"/>
      <c r="Q63" s="161"/>
      <c r="R63" s="161"/>
      <c r="S63" s="438"/>
      <c r="T63" s="161"/>
      <c r="U63" s="161"/>
      <c r="V63" s="161"/>
    </row>
    <row r="64" spans="1:22" ht="16.2">
      <c r="A64" s="122" t="str">
        <f>CONCATENATE(B64,C64,D64,E64,F64,G64)</f>
        <v>71100701044819</v>
      </c>
      <c r="B64" s="124" t="s">
        <v>439</v>
      </c>
      <c r="C64" s="117" t="s">
        <v>189</v>
      </c>
      <c r="D64" s="118" t="s">
        <v>183</v>
      </c>
      <c r="E64" s="119" t="s">
        <v>106</v>
      </c>
      <c r="F64" s="120" t="s">
        <v>155</v>
      </c>
      <c r="G64" s="121">
        <v>4819</v>
      </c>
      <c r="H64" s="45"/>
      <c r="I64" s="147"/>
      <c r="J64" s="148"/>
      <c r="K64" s="148"/>
      <c r="L64" s="27" t="s">
        <v>859</v>
      </c>
      <c r="M64" s="28"/>
      <c r="N64" s="197">
        <f>SUM(N65)</f>
        <v>0</v>
      </c>
      <c r="O64" s="197">
        <f>SUM(O65)</f>
        <v>0</v>
      </c>
      <c r="P64" s="197">
        <f>SUM(P65)</f>
        <v>0</v>
      </c>
      <c r="Q64" s="161"/>
      <c r="R64" s="161"/>
      <c r="S64" s="438"/>
      <c r="T64" s="161"/>
      <c r="U64" s="161"/>
      <c r="V64" s="161"/>
    </row>
    <row r="65" spans="1:22" s="115" customFormat="1" ht="26.4">
      <c r="A65" s="122" t="str">
        <f>CONCATENATE(B65,C65,D65,E65,F65,G65)</f>
        <v>71100701050000</v>
      </c>
      <c r="B65" s="124" t="s">
        <v>439</v>
      </c>
      <c r="C65" s="117" t="s">
        <v>189</v>
      </c>
      <c r="D65" s="118" t="s">
        <v>183</v>
      </c>
      <c r="E65" s="119" t="s">
        <v>106</v>
      </c>
      <c r="F65" s="120" t="s">
        <v>149</v>
      </c>
      <c r="G65" s="129" t="s">
        <v>440</v>
      </c>
      <c r="H65" s="25"/>
      <c r="I65" s="25"/>
      <c r="J65" s="26"/>
      <c r="K65" s="26"/>
      <c r="L65" s="30" t="s">
        <v>219</v>
      </c>
      <c r="M65" s="31">
        <v>4819</v>
      </c>
      <c r="N65" s="183">
        <f t="shared" ref="N65" si="5">O65+P65</f>
        <v>0</v>
      </c>
      <c r="O65" s="183"/>
      <c r="P65" s="183"/>
      <c r="Q65" s="161"/>
      <c r="R65" s="161"/>
      <c r="S65" s="438"/>
      <c r="T65" s="161"/>
      <c r="U65" s="161"/>
      <c r="V65" s="161"/>
    </row>
    <row r="66" spans="1:22" s="156" customFormat="1" ht="16.2">
      <c r="A66" s="122" t="str">
        <f t="shared" si="0"/>
        <v>71010301000000</v>
      </c>
      <c r="B66" s="124" t="s">
        <v>439</v>
      </c>
      <c r="C66" s="117" t="s">
        <v>106</v>
      </c>
      <c r="D66" s="118" t="s">
        <v>442</v>
      </c>
      <c r="E66" s="119" t="s">
        <v>106</v>
      </c>
      <c r="F66" s="128" t="s">
        <v>441</v>
      </c>
      <c r="G66" s="129" t="s">
        <v>440</v>
      </c>
      <c r="H66" s="165">
        <v>2130</v>
      </c>
      <c r="I66" s="166" t="s">
        <v>106</v>
      </c>
      <c r="J66" s="167">
        <v>3</v>
      </c>
      <c r="K66" s="167">
        <v>0</v>
      </c>
      <c r="L66" s="168" t="s">
        <v>144</v>
      </c>
      <c r="M66" s="176"/>
      <c r="N66" s="188">
        <f>+N68</f>
        <v>0</v>
      </c>
      <c r="O66" s="188">
        <f>+O68</f>
        <v>0</v>
      </c>
      <c r="P66" s="188">
        <f>+P68</f>
        <v>0</v>
      </c>
      <c r="Q66" s="161"/>
      <c r="R66" s="161"/>
      <c r="S66" s="438"/>
      <c r="T66" s="161"/>
      <c r="U66" s="161"/>
      <c r="V66" s="161"/>
    </row>
    <row r="67" spans="1:22" ht="16.2">
      <c r="A67" s="122" t="str">
        <f t="shared" si="0"/>
        <v>71010301000001</v>
      </c>
      <c r="B67" s="124" t="s">
        <v>439</v>
      </c>
      <c r="C67" s="117" t="s">
        <v>106</v>
      </c>
      <c r="D67" s="118" t="s">
        <v>442</v>
      </c>
      <c r="E67" s="119" t="s">
        <v>106</v>
      </c>
      <c r="F67" s="128" t="s">
        <v>441</v>
      </c>
      <c r="G67" s="129" t="s">
        <v>96</v>
      </c>
      <c r="H67" s="17"/>
      <c r="I67" s="18"/>
      <c r="J67" s="19"/>
      <c r="K67" s="19"/>
      <c r="L67" s="30" t="s">
        <v>110</v>
      </c>
      <c r="M67" s="49"/>
      <c r="N67" s="190"/>
      <c r="O67" s="190"/>
      <c r="P67" s="190"/>
      <c r="Q67" s="161"/>
      <c r="R67" s="161"/>
      <c r="S67" s="438"/>
      <c r="T67" s="161"/>
      <c r="U67" s="161"/>
      <c r="V67" s="161"/>
    </row>
    <row r="68" spans="1:22" s="115" customFormat="1" ht="26.4">
      <c r="A68" s="122" t="str">
        <f t="shared" si="0"/>
        <v>71010301010000</v>
      </c>
      <c r="B68" s="124" t="s">
        <v>439</v>
      </c>
      <c r="C68" s="117" t="s">
        <v>106</v>
      </c>
      <c r="D68" s="118" t="s">
        <v>442</v>
      </c>
      <c r="E68" s="119" t="s">
        <v>106</v>
      </c>
      <c r="F68" s="128" t="s">
        <v>106</v>
      </c>
      <c r="G68" s="129" t="s">
        <v>440</v>
      </c>
      <c r="H68" s="151">
        <v>2133</v>
      </c>
      <c r="I68" s="152" t="s">
        <v>106</v>
      </c>
      <c r="J68" s="153">
        <v>3</v>
      </c>
      <c r="K68" s="153">
        <v>1</v>
      </c>
      <c r="L68" s="154" t="s">
        <v>145</v>
      </c>
      <c r="M68" s="155"/>
      <c r="N68" s="192">
        <f>+N70</f>
        <v>0</v>
      </c>
      <c r="O68" s="192">
        <f>+O70</f>
        <v>0</v>
      </c>
      <c r="P68" s="192">
        <f>+P70</f>
        <v>0</v>
      </c>
      <c r="Q68" s="161"/>
      <c r="R68" s="161"/>
      <c r="S68" s="438"/>
      <c r="T68" s="161"/>
      <c r="U68" s="161"/>
      <c r="V68" s="161"/>
    </row>
    <row r="69" spans="1:22" ht="16.2">
      <c r="A69" s="122" t="str">
        <f t="shared" si="0"/>
        <v>71010301014111</v>
      </c>
      <c r="B69" s="124" t="s">
        <v>439</v>
      </c>
      <c r="C69" s="117" t="s">
        <v>106</v>
      </c>
      <c r="D69" s="118" t="s">
        <v>442</v>
      </c>
      <c r="E69" s="119" t="s">
        <v>106</v>
      </c>
      <c r="F69" s="120" t="s">
        <v>106</v>
      </c>
      <c r="G69" s="121">
        <v>4111</v>
      </c>
      <c r="H69" s="17"/>
      <c r="I69" s="25"/>
      <c r="J69" s="26"/>
      <c r="K69" s="26"/>
      <c r="L69" s="20" t="s">
        <v>108</v>
      </c>
      <c r="M69" s="44"/>
      <c r="N69" s="190"/>
      <c r="O69" s="190"/>
      <c r="P69" s="190"/>
      <c r="Q69" s="161"/>
      <c r="R69" s="161"/>
      <c r="S69" s="438"/>
      <c r="T69" s="161"/>
      <c r="U69" s="161"/>
      <c r="V69" s="161"/>
    </row>
    <row r="70" spans="1:22" ht="41.4">
      <c r="A70" s="122" t="str">
        <f t="shared" si="0"/>
        <v>71010301014212</v>
      </c>
      <c r="B70" s="124" t="s">
        <v>439</v>
      </c>
      <c r="C70" s="117" t="s">
        <v>106</v>
      </c>
      <c r="D70" s="118" t="s">
        <v>442</v>
      </c>
      <c r="E70" s="119" t="s">
        <v>106</v>
      </c>
      <c r="F70" s="120" t="s">
        <v>106</v>
      </c>
      <c r="G70" s="121">
        <v>4212</v>
      </c>
      <c r="H70" s="45"/>
      <c r="I70" s="147"/>
      <c r="J70" s="148"/>
      <c r="K70" s="148"/>
      <c r="L70" s="27" t="s">
        <v>146</v>
      </c>
      <c r="M70" s="28"/>
      <c r="N70" s="197">
        <f>O70+P70</f>
        <v>0</v>
      </c>
      <c r="O70" s="197">
        <f>SUM(O71:O83)</f>
        <v>0</v>
      </c>
      <c r="P70" s="197">
        <f>SUM(P71:P83)</f>
        <v>0</v>
      </c>
      <c r="Q70" s="161"/>
      <c r="R70" s="161"/>
      <c r="S70" s="438"/>
      <c r="T70" s="161"/>
      <c r="U70" s="161"/>
      <c r="V70" s="161"/>
    </row>
    <row r="71" spans="1:22" ht="16.2">
      <c r="A71" s="122" t="str">
        <f t="shared" si="0"/>
        <v>71010301014213</v>
      </c>
      <c r="B71" s="124" t="s">
        <v>439</v>
      </c>
      <c r="C71" s="117" t="s">
        <v>106</v>
      </c>
      <c r="D71" s="118" t="s">
        <v>442</v>
      </c>
      <c r="E71" s="119" t="s">
        <v>106</v>
      </c>
      <c r="F71" s="120" t="s">
        <v>106</v>
      </c>
      <c r="G71" s="121">
        <v>4213</v>
      </c>
      <c r="H71" s="17"/>
      <c r="I71" s="25"/>
      <c r="J71" s="26"/>
      <c r="K71" s="26"/>
      <c r="L71" s="29" t="s">
        <v>112</v>
      </c>
      <c r="M71" s="13">
        <v>4111</v>
      </c>
      <c r="N71" s="183">
        <f t="shared" ref="N71:N83" si="6">O71+P71</f>
        <v>0</v>
      </c>
      <c r="O71" s="183"/>
      <c r="P71" s="183"/>
      <c r="Q71" s="161"/>
      <c r="R71" s="161"/>
      <c r="S71" s="438"/>
      <c r="T71" s="161"/>
      <c r="U71" s="161"/>
      <c r="V71" s="161"/>
    </row>
    <row r="72" spans="1:22" ht="16.2">
      <c r="A72" s="122" t="str">
        <f t="shared" si="0"/>
        <v>71010301014214</v>
      </c>
      <c r="B72" s="124" t="s">
        <v>439</v>
      </c>
      <c r="C72" s="117" t="s">
        <v>106</v>
      </c>
      <c r="D72" s="118" t="s">
        <v>442</v>
      </c>
      <c r="E72" s="119" t="s">
        <v>106</v>
      </c>
      <c r="F72" s="120" t="s">
        <v>106</v>
      </c>
      <c r="G72" s="121">
        <v>4214</v>
      </c>
      <c r="H72" s="17"/>
      <c r="I72" s="25"/>
      <c r="J72" s="26"/>
      <c r="K72" s="26"/>
      <c r="L72" s="29" t="s">
        <v>114</v>
      </c>
      <c r="M72" s="33">
        <v>4212</v>
      </c>
      <c r="N72" s="183">
        <f t="shared" si="6"/>
        <v>0</v>
      </c>
      <c r="O72" s="183"/>
      <c r="P72" s="183"/>
      <c r="Q72" s="161"/>
      <c r="R72" s="161"/>
      <c r="S72" s="438"/>
      <c r="T72" s="161"/>
      <c r="U72" s="161"/>
      <c r="V72" s="161"/>
    </row>
    <row r="73" spans="1:22" ht="16.2">
      <c r="A73" s="122" t="str">
        <f t="shared" si="0"/>
        <v>71010301014216</v>
      </c>
      <c r="B73" s="124" t="s">
        <v>439</v>
      </c>
      <c r="C73" s="117" t="s">
        <v>106</v>
      </c>
      <c r="D73" s="118" t="s">
        <v>442</v>
      </c>
      <c r="E73" s="119" t="s">
        <v>106</v>
      </c>
      <c r="F73" s="120" t="s">
        <v>106</v>
      </c>
      <c r="G73" s="121">
        <v>4216</v>
      </c>
      <c r="H73" s="17"/>
      <c r="I73" s="25"/>
      <c r="J73" s="26"/>
      <c r="K73" s="26"/>
      <c r="L73" s="29" t="s">
        <v>115</v>
      </c>
      <c r="M73" s="33">
        <v>4213</v>
      </c>
      <c r="N73" s="183">
        <f t="shared" si="6"/>
        <v>0</v>
      </c>
      <c r="O73" s="183"/>
      <c r="P73" s="183"/>
      <c r="Q73" s="161"/>
      <c r="R73" s="161"/>
      <c r="S73" s="438"/>
      <c r="T73" s="161"/>
      <c r="U73" s="161"/>
      <c r="V73" s="161"/>
    </row>
    <row r="74" spans="1:22" ht="16.2">
      <c r="A74" s="122" t="str">
        <f t="shared" si="0"/>
        <v>71010301014231</v>
      </c>
      <c r="B74" s="124" t="s">
        <v>439</v>
      </c>
      <c r="C74" s="117" t="s">
        <v>106</v>
      </c>
      <c r="D74" s="118" t="s">
        <v>442</v>
      </c>
      <c r="E74" s="119" t="s">
        <v>106</v>
      </c>
      <c r="F74" s="120" t="s">
        <v>106</v>
      </c>
      <c r="G74" s="121">
        <v>4231</v>
      </c>
      <c r="H74" s="17"/>
      <c r="I74" s="25"/>
      <c r="J74" s="26"/>
      <c r="K74" s="26"/>
      <c r="L74" s="29" t="s">
        <v>116</v>
      </c>
      <c r="M74" s="33">
        <v>4214</v>
      </c>
      <c r="N74" s="183">
        <f t="shared" si="6"/>
        <v>0</v>
      </c>
      <c r="O74" s="183"/>
      <c r="P74" s="183"/>
      <c r="Q74" s="161"/>
      <c r="R74" s="161"/>
      <c r="S74" s="438"/>
      <c r="T74" s="161"/>
      <c r="U74" s="161"/>
      <c r="V74" s="161"/>
    </row>
    <row r="75" spans="1:22" ht="16.2">
      <c r="A75" s="122" t="str">
        <f t="shared" si="0"/>
        <v>71010301014252</v>
      </c>
      <c r="B75" s="124" t="s">
        <v>439</v>
      </c>
      <c r="C75" s="117" t="s">
        <v>106</v>
      </c>
      <c r="D75" s="118" t="s">
        <v>442</v>
      </c>
      <c r="E75" s="119" t="s">
        <v>106</v>
      </c>
      <c r="F75" s="120" t="s">
        <v>106</v>
      </c>
      <c r="G75" s="121">
        <v>4252</v>
      </c>
      <c r="H75" s="17"/>
      <c r="I75" s="25"/>
      <c r="J75" s="26"/>
      <c r="K75" s="26"/>
      <c r="L75" s="29" t="s">
        <v>147</v>
      </c>
      <c r="M75" s="33">
        <v>4216</v>
      </c>
      <c r="N75" s="183">
        <f t="shared" si="6"/>
        <v>0</v>
      </c>
      <c r="O75" s="183"/>
      <c r="P75" s="183"/>
      <c r="Q75" s="161"/>
      <c r="R75" s="161"/>
      <c r="S75" s="438"/>
      <c r="T75" s="161"/>
      <c r="U75" s="161"/>
      <c r="V75" s="161"/>
    </row>
    <row r="76" spans="1:22" ht="16.2">
      <c r="A76" s="122" t="str">
        <f t="shared" si="0"/>
        <v>71010301014261</v>
      </c>
      <c r="B76" s="124" t="s">
        <v>439</v>
      </c>
      <c r="C76" s="117" t="s">
        <v>106</v>
      </c>
      <c r="D76" s="118" t="s">
        <v>442</v>
      </c>
      <c r="E76" s="119" t="s">
        <v>106</v>
      </c>
      <c r="F76" s="120" t="s">
        <v>106</v>
      </c>
      <c r="G76" s="121">
        <v>4261</v>
      </c>
      <c r="H76" s="17"/>
      <c r="I76" s="25"/>
      <c r="J76" s="26"/>
      <c r="K76" s="26"/>
      <c r="L76" s="29" t="s">
        <v>148</v>
      </c>
      <c r="M76" s="33">
        <v>4231</v>
      </c>
      <c r="N76" s="183">
        <f t="shared" si="6"/>
        <v>0</v>
      </c>
      <c r="O76" s="183"/>
      <c r="P76" s="183"/>
      <c r="Q76" s="161"/>
      <c r="R76" s="161"/>
      <c r="S76" s="438"/>
      <c r="T76" s="161"/>
      <c r="U76" s="161"/>
      <c r="V76" s="161"/>
    </row>
    <row r="77" spans="1:22" ht="16.2">
      <c r="A77" s="122" t="str">
        <f t="shared" si="0"/>
        <v>71010301014267</v>
      </c>
      <c r="B77" s="124" t="s">
        <v>439</v>
      </c>
      <c r="C77" s="117" t="s">
        <v>106</v>
      </c>
      <c r="D77" s="118" t="s">
        <v>442</v>
      </c>
      <c r="E77" s="119" t="s">
        <v>106</v>
      </c>
      <c r="F77" s="120" t="s">
        <v>106</v>
      </c>
      <c r="G77" s="121">
        <v>4267</v>
      </c>
      <c r="H77" s="17"/>
      <c r="I77" s="25"/>
      <c r="J77" s="26"/>
      <c r="K77" s="26"/>
      <c r="L77" s="29" t="s">
        <v>126</v>
      </c>
      <c r="M77" s="12">
        <v>4241</v>
      </c>
      <c r="N77" s="183">
        <f t="shared" si="6"/>
        <v>0</v>
      </c>
      <c r="O77" s="183"/>
      <c r="P77" s="183"/>
      <c r="Q77" s="161"/>
      <c r="R77" s="161"/>
      <c r="S77" s="438"/>
      <c r="T77" s="161"/>
      <c r="U77" s="161"/>
      <c r="V77" s="161"/>
    </row>
    <row r="78" spans="1:22" ht="26.4">
      <c r="A78" s="122" t="str">
        <f t="shared" si="0"/>
        <v>71010301014823</v>
      </c>
      <c r="B78" s="124" t="s">
        <v>439</v>
      </c>
      <c r="C78" s="117" t="s">
        <v>106</v>
      </c>
      <c r="D78" s="118" t="s">
        <v>442</v>
      </c>
      <c r="E78" s="119" t="s">
        <v>106</v>
      </c>
      <c r="F78" s="120" t="s">
        <v>106</v>
      </c>
      <c r="G78" s="121">
        <v>4823</v>
      </c>
      <c r="H78" s="17"/>
      <c r="I78" s="25"/>
      <c r="J78" s="26"/>
      <c r="K78" s="26"/>
      <c r="L78" s="29" t="s">
        <v>127</v>
      </c>
      <c r="M78" s="33">
        <v>4252</v>
      </c>
      <c r="N78" s="183">
        <f t="shared" si="6"/>
        <v>0</v>
      </c>
      <c r="O78" s="183"/>
      <c r="P78" s="183"/>
      <c r="Q78" s="161"/>
      <c r="R78" s="161"/>
      <c r="S78" s="438"/>
      <c r="T78" s="161"/>
      <c r="U78" s="161"/>
      <c r="V78" s="161"/>
    </row>
    <row r="79" spans="1:22" ht="16.2">
      <c r="A79" s="122" t="str">
        <f t="shared" si="0"/>
        <v>71010301015122</v>
      </c>
      <c r="B79" s="124" t="s">
        <v>439</v>
      </c>
      <c r="C79" s="117" t="s">
        <v>106</v>
      </c>
      <c r="D79" s="118" t="s">
        <v>442</v>
      </c>
      <c r="E79" s="119" t="s">
        <v>106</v>
      </c>
      <c r="F79" s="120" t="s">
        <v>106</v>
      </c>
      <c r="G79" s="121">
        <v>5122</v>
      </c>
      <c r="H79" s="17"/>
      <c r="I79" s="25"/>
      <c r="J79" s="26"/>
      <c r="K79" s="26"/>
      <c r="L79" s="29" t="s">
        <v>128</v>
      </c>
      <c r="M79" s="33">
        <v>4261</v>
      </c>
      <c r="N79" s="183">
        <f t="shared" si="6"/>
        <v>0</v>
      </c>
      <c r="O79" s="183"/>
      <c r="P79" s="183"/>
      <c r="Q79" s="161"/>
      <c r="R79" s="161"/>
      <c r="S79" s="438"/>
      <c r="T79" s="161"/>
      <c r="U79" s="161"/>
      <c r="V79" s="161"/>
    </row>
    <row r="80" spans="1:22" s="170" customFormat="1" ht="16.2">
      <c r="A80" s="122" t="str">
        <f t="shared" si="0"/>
        <v>71010500000000</v>
      </c>
      <c r="B80" s="124" t="s">
        <v>439</v>
      </c>
      <c r="C80" s="117" t="s">
        <v>106</v>
      </c>
      <c r="D80" s="118" t="s">
        <v>149</v>
      </c>
      <c r="E80" s="119" t="s">
        <v>441</v>
      </c>
      <c r="F80" s="128" t="s">
        <v>441</v>
      </c>
      <c r="G80" s="129" t="s">
        <v>440</v>
      </c>
      <c r="H80" s="17"/>
      <c r="I80" s="25"/>
      <c r="J80" s="26"/>
      <c r="K80" s="26"/>
      <c r="L80" s="29" t="s">
        <v>130</v>
      </c>
      <c r="M80" s="33">
        <v>4267</v>
      </c>
      <c r="N80" s="183">
        <f t="shared" si="6"/>
        <v>0</v>
      </c>
      <c r="O80" s="183"/>
      <c r="P80" s="183"/>
      <c r="Q80" s="161"/>
      <c r="R80" s="161"/>
      <c r="S80" s="438"/>
      <c r="T80" s="161"/>
      <c r="U80" s="161"/>
      <c r="V80" s="161"/>
    </row>
    <row r="81" spans="1:22" ht="16.2">
      <c r="A81" s="122" t="str">
        <f t="shared" si="0"/>
        <v>71010500000001</v>
      </c>
      <c r="B81" s="124" t="s">
        <v>439</v>
      </c>
      <c r="C81" s="117" t="s">
        <v>106</v>
      </c>
      <c r="D81" s="118" t="s">
        <v>149</v>
      </c>
      <c r="E81" s="119" t="s">
        <v>441</v>
      </c>
      <c r="F81" s="128" t="s">
        <v>441</v>
      </c>
      <c r="G81" s="129" t="s">
        <v>96</v>
      </c>
      <c r="H81" s="17"/>
      <c r="I81" s="25"/>
      <c r="J81" s="26"/>
      <c r="K81" s="26"/>
      <c r="L81" s="32" t="s">
        <v>133</v>
      </c>
      <c r="M81" s="33">
        <v>4823</v>
      </c>
      <c r="N81" s="183">
        <f t="shared" si="6"/>
        <v>0</v>
      </c>
      <c r="O81" s="183"/>
      <c r="P81" s="183"/>
      <c r="Q81" s="161"/>
      <c r="R81" s="161"/>
      <c r="S81" s="438"/>
      <c r="T81" s="161"/>
      <c r="U81" s="161"/>
      <c r="V81" s="161"/>
    </row>
    <row r="82" spans="1:22" s="156" customFormat="1" ht="16.2">
      <c r="A82" s="122" t="str">
        <f t="shared" si="0"/>
        <v>71010501000000</v>
      </c>
      <c r="B82" s="124" t="s">
        <v>439</v>
      </c>
      <c r="C82" s="117" t="s">
        <v>106</v>
      </c>
      <c r="D82" s="118" t="s">
        <v>149</v>
      </c>
      <c r="E82" s="119" t="s">
        <v>106</v>
      </c>
      <c r="F82" s="128" t="s">
        <v>441</v>
      </c>
      <c r="G82" s="129" t="s">
        <v>440</v>
      </c>
      <c r="H82" s="17"/>
      <c r="I82" s="25"/>
      <c r="J82" s="26"/>
      <c r="K82" s="26"/>
      <c r="L82" s="32" t="s">
        <v>134</v>
      </c>
      <c r="M82" s="48">
        <v>4861</v>
      </c>
      <c r="N82" s="183">
        <f t="shared" si="6"/>
        <v>0</v>
      </c>
      <c r="O82" s="183"/>
      <c r="P82" s="183"/>
      <c r="Q82" s="161"/>
      <c r="R82" s="161"/>
      <c r="S82" s="438"/>
      <c r="T82" s="161"/>
      <c r="U82" s="161"/>
      <c r="V82" s="161"/>
    </row>
    <row r="83" spans="1:22" ht="16.2">
      <c r="A83" s="122" t="str">
        <f t="shared" si="0"/>
        <v>71010501000001</v>
      </c>
      <c r="B83" s="124" t="s">
        <v>439</v>
      </c>
      <c r="C83" s="117" t="s">
        <v>106</v>
      </c>
      <c r="D83" s="118" t="s">
        <v>149</v>
      </c>
      <c r="E83" s="119" t="s">
        <v>106</v>
      </c>
      <c r="F83" s="128" t="s">
        <v>441</v>
      </c>
      <c r="G83" s="129" t="s">
        <v>96</v>
      </c>
      <c r="H83" s="17"/>
      <c r="I83" s="25"/>
      <c r="J83" s="26"/>
      <c r="K83" s="26"/>
      <c r="L83" s="29" t="s">
        <v>136</v>
      </c>
      <c r="M83" s="12">
        <v>5122</v>
      </c>
      <c r="N83" s="183">
        <f t="shared" si="6"/>
        <v>0</v>
      </c>
      <c r="O83" s="183"/>
      <c r="P83" s="183"/>
      <c r="Q83" s="161"/>
      <c r="R83" s="161"/>
      <c r="S83" s="438"/>
      <c r="T83" s="161"/>
      <c r="U83" s="161"/>
      <c r="V83" s="161"/>
    </row>
    <row r="84" spans="1:22" s="115" customFormat="1" ht="27.6">
      <c r="A84" s="122" t="str">
        <f t="shared" si="0"/>
        <v>71010501010000</v>
      </c>
      <c r="B84" s="124" t="s">
        <v>439</v>
      </c>
      <c r="C84" s="117" t="s">
        <v>106</v>
      </c>
      <c r="D84" s="118" t="s">
        <v>149</v>
      </c>
      <c r="E84" s="119" t="s">
        <v>106</v>
      </c>
      <c r="F84" s="128" t="s">
        <v>106</v>
      </c>
      <c r="G84" s="129" t="s">
        <v>440</v>
      </c>
      <c r="H84" s="165">
        <v>2150</v>
      </c>
      <c r="I84" s="166" t="s">
        <v>106</v>
      </c>
      <c r="J84" s="167">
        <v>5</v>
      </c>
      <c r="K84" s="167">
        <v>0</v>
      </c>
      <c r="L84" s="168" t="s">
        <v>150</v>
      </c>
      <c r="M84" s="176"/>
      <c r="N84" s="188">
        <f>+N86</f>
        <v>0</v>
      </c>
      <c r="O84" s="188">
        <f>+O86</f>
        <v>0</v>
      </c>
      <c r="P84" s="188">
        <f>+P86</f>
        <v>0</v>
      </c>
      <c r="Q84" s="161"/>
      <c r="R84" s="161"/>
      <c r="S84" s="438"/>
      <c r="T84" s="161"/>
      <c r="U84" s="161"/>
      <c r="V84" s="161"/>
    </row>
    <row r="85" spans="1:22" ht="16.2">
      <c r="A85" s="122" t="str">
        <f t="shared" si="0"/>
        <v>71010501015134</v>
      </c>
      <c r="B85" s="124" t="s">
        <v>439</v>
      </c>
      <c r="C85" s="117" t="s">
        <v>106</v>
      </c>
      <c r="D85" s="118" t="s">
        <v>149</v>
      </c>
      <c r="E85" s="119" t="s">
        <v>106</v>
      </c>
      <c r="F85" s="120" t="s">
        <v>106</v>
      </c>
      <c r="G85" s="121">
        <v>5134</v>
      </c>
      <c r="H85" s="25"/>
      <c r="I85" s="18"/>
      <c r="J85" s="19"/>
      <c r="K85" s="19"/>
      <c r="L85" s="30" t="s">
        <v>110</v>
      </c>
      <c r="M85" s="31"/>
      <c r="N85" s="190"/>
      <c r="O85" s="190"/>
      <c r="P85" s="190"/>
      <c r="Q85" s="161"/>
      <c r="R85" s="161"/>
      <c r="S85" s="438"/>
      <c r="T85" s="161"/>
      <c r="U85" s="161"/>
      <c r="V85" s="161"/>
    </row>
    <row r="86" spans="1:22" s="115" customFormat="1" ht="26.4">
      <c r="A86" s="122" t="str">
        <f t="shared" si="0"/>
        <v>71010501020000</v>
      </c>
      <c r="B86" s="124" t="s">
        <v>439</v>
      </c>
      <c r="C86" s="117" t="s">
        <v>106</v>
      </c>
      <c r="D86" s="118" t="s">
        <v>149</v>
      </c>
      <c r="E86" s="119" t="s">
        <v>106</v>
      </c>
      <c r="F86" s="128" t="s">
        <v>140</v>
      </c>
      <c r="G86" s="129" t="s">
        <v>440</v>
      </c>
      <c r="H86" s="151">
        <v>2151</v>
      </c>
      <c r="I86" s="152" t="s">
        <v>106</v>
      </c>
      <c r="J86" s="153" t="s">
        <v>151</v>
      </c>
      <c r="K86" s="153">
        <v>1</v>
      </c>
      <c r="L86" s="154" t="s">
        <v>150</v>
      </c>
      <c r="M86" s="155"/>
      <c r="N86" s="192">
        <f>+N88+N91+N93+N95+N97</f>
        <v>0</v>
      </c>
      <c r="O86" s="192">
        <f t="shared" ref="O86:P86" si="7">+O88+O91+O93+O95+O97</f>
        <v>0</v>
      </c>
      <c r="P86" s="192">
        <f t="shared" si="7"/>
        <v>0</v>
      </c>
      <c r="Q86" s="161"/>
      <c r="R86" s="161"/>
      <c r="S86" s="438"/>
      <c r="T86" s="161"/>
      <c r="U86" s="161"/>
      <c r="V86" s="161"/>
    </row>
    <row r="87" spans="1:22" ht="16.2">
      <c r="A87" s="122" t="str">
        <f t="shared" ref="A87:A169" si="8">CONCATENATE(B87,C87,D87,E87,F87,G87)</f>
        <v>71010501025134</v>
      </c>
      <c r="B87" s="124" t="s">
        <v>439</v>
      </c>
      <c r="C87" s="117" t="s">
        <v>106</v>
      </c>
      <c r="D87" s="118" t="s">
        <v>149</v>
      </c>
      <c r="E87" s="119" t="s">
        <v>106</v>
      </c>
      <c r="F87" s="120" t="s">
        <v>140</v>
      </c>
      <c r="G87" s="121">
        <v>5134</v>
      </c>
      <c r="H87" s="25"/>
      <c r="I87" s="25"/>
      <c r="J87" s="26"/>
      <c r="K87" s="26"/>
      <c r="L87" s="30" t="s">
        <v>108</v>
      </c>
      <c r="M87" s="31"/>
      <c r="N87" s="190"/>
      <c r="O87" s="190"/>
      <c r="P87" s="190"/>
      <c r="Q87" s="161"/>
      <c r="R87" s="161"/>
      <c r="S87" s="438"/>
      <c r="T87" s="161"/>
      <c r="U87" s="161"/>
      <c r="V87" s="161"/>
    </row>
    <row r="88" spans="1:22" s="115" customFormat="1" ht="16.2">
      <c r="A88" s="122" t="str">
        <f t="shared" si="8"/>
        <v>71010501030000</v>
      </c>
      <c r="B88" s="124" t="s">
        <v>439</v>
      </c>
      <c r="C88" s="117" t="s">
        <v>106</v>
      </c>
      <c r="D88" s="118" t="s">
        <v>149</v>
      </c>
      <c r="E88" s="119" t="s">
        <v>106</v>
      </c>
      <c r="F88" s="128" t="s">
        <v>442</v>
      </c>
      <c r="G88" s="129" t="s">
        <v>440</v>
      </c>
      <c r="H88" s="45"/>
      <c r="I88" s="147"/>
      <c r="J88" s="148"/>
      <c r="K88" s="148"/>
      <c r="L88" s="27" t="s">
        <v>152</v>
      </c>
      <c r="M88" s="28"/>
      <c r="N88" s="197">
        <f>O88+P88</f>
        <v>0</v>
      </c>
      <c r="O88" s="197">
        <f>SUM(O89:O90)</f>
        <v>0</v>
      </c>
      <c r="P88" s="197">
        <f>SUM(P90)</f>
        <v>0</v>
      </c>
      <c r="Q88" s="161"/>
      <c r="R88" s="161"/>
      <c r="S88" s="438"/>
      <c r="T88" s="161"/>
      <c r="U88" s="161"/>
      <c r="V88" s="161"/>
    </row>
    <row r="89" spans="1:22" ht="16.2">
      <c r="B89" s="124"/>
      <c r="H89" s="25"/>
      <c r="I89" s="25"/>
      <c r="J89" s="26"/>
      <c r="K89" s="26"/>
      <c r="L89" s="32" t="s">
        <v>134</v>
      </c>
      <c r="M89" s="48">
        <v>4861</v>
      </c>
      <c r="N89" s="183">
        <f t="shared" ref="N89:N98" si="9">O89+P89</f>
        <v>0</v>
      </c>
      <c r="O89" s="183"/>
      <c r="P89" s="183">
        <v>0</v>
      </c>
      <c r="Q89" s="161"/>
      <c r="R89" s="161"/>
      <c r="S89" s="438"/>
      <c r="T89" s="161"/>
      <c r="U89" s="161"/>
      <c r="V89" s="161"/>
    </row>
    <row r="90" spans="1:22" ht="16.2">
      <c r="A90" s="122" t="str">
        <f t="shared" si="8"/>
        <v>71010501035134</v>
      </c>
      <c r="B90" s="124" t="s">
        <v>439</v>
      </c>
      <c r="C90" s="117" t="s">
        <v>106</v>
      </c>
      <c r="D90" s="118" t="s">
        <v>149</v>
      </c>
      <c r="E90" s="119" t="s">
        <v>106</v>
      </c>
      <c r="F90" s="120" t="s">
        <v>442</v>
      </c>
      <c r="G90" s="121">
        <v>5134</v>
      </c>
      <c r="H90" s="25"/>
      <c r="I90" s="25"/>
      <c r="J90" s="26"/>
      <c r="K90" s="26"/>
      <c r="L90" s="32" t="s">
        <v>139</v>
      </c>
      <c r="M90" s="48">
        <v>5134</v>
      </c>
      <c r="N90" s="183">
        <f t="shared" si="9"/>
        <v>0</v>
      </c>
      <c r="O90" s="183">
        <v>0</v>
      </c>
      <c r="P90" s="183"/>
      <c r="Q90" s="161"/>
      <c r="R90" s="161"/>
      <c r="S90" s="438"/>
      <c r="T90" s="161"/>
      <c r="U90" s="161"/>
      <c r="V90" s="161"/>
    </row>
    <row r="91" spans="1:22" s="115" customFormat="1" ht="27.6">
      <c r="A91" s="122" t="str">
        <f t="shared" si="8"/>
        <v>71010501040000</v>
      </c>
      <c r="B91" s="124" t="s">
        <v>439</v>
      </c>
      <c r="C91" s="117" t="s">
        <v>106</v>
      </c>
      <c r="D91" s="118" t="s">
        <v>149</v>
      </c>
      <c r="E91" s="119" t="s">
        <v>106</v>
      </c>
      <c r="F91" s="128" t="s">
        <v>155</v>
      </c>
      <c r="G91" s="129" t="s">
        <v>440</v>
      </c>
      <c r="H91" s="45"/>
      <c r="I91" s="147"/>
      <c r="J91" s="148"/>
      <c r="K91" s="148"/>
      <c r="L91" s="27" t="s">
        <v>153</v>
      </c>
      <c r="M91" s="28"/>
      <c r="N91" s="197">
        <f>O91+P91</f>
        <v>0</v>
      </c>
      <c r="O91" s="197">
        <f>SUM(O92)</f>
        <v>0</v>
      </c>
      <c r="P91" s="197">
        <f>SUM(P92)</f>
        <v>0</v>
      </c>
      <c r="Q91" s="161"/>
      <c r="R91" s="161"/>
      <c r="S91" s="438"/>
      <c r="T91" s="161"/>
      <c r="U91" s="161"/>
      <c r="V91" s="161"/>
    </row>
    <row r="92" spans="1:22" ht="16.2">
      <c r="A92" s="122" t="str">
        <f t="shared" si="8"/>
        <v>71010501045134</v>
      </c>
      <c r="B92" s="124" t="s">
        <v>439</v>
      </c>
      <c r="C92" s="117" t="s">
        <v>106</v>
      </c>
      <c r="D92" s="118" t="s">
        <v>149</v>
      </c>
      <c r="E92" s="119" t="s">
        <v>106</v>
      </c>
      <c r="F92" s="120" t="s">
        <v>155</v>
      </c>
      <c r="G92" s="121">
        <v>5134</v>
      </c>
      <c r="H92" s="25"/>
      <c r="I92" s="25"/>
      <c r="J92" s="26"/>
      <c r="K92" s="26"/>
      <c r="L92" s="32" t="s">
        <v>139</v>
      </c>
      <c r="M92" s="48">
        <v>5134</v>
      </c>
      <c r="N92" s="183">
        <f t="shared" si="9"/>
        <v>0</v>
      </c>
      <c r="O92" s="183"/>
      <c r="P92" s="183"/>
      <c r="Q92" s="161"/>
      <c r="R92" s="161"/>
      <c r="S92" s="438"/>
      <c r="T92" s="161"/>
      <c r="U92" s="161"/>
      <c r="V92" s="161"/>
    </row>
    <row r="93" spans="1:22" ht="27.6">
      <c r="A93" s="122" t="str">
        <f>CONCATENATE(B93,C93,D93,E93,F93,G93)</f>
        <v>71080202000001</v>
      </c>
      <c r="B93" s="124" t="s">
        <v>439</v>
      </c>
      <c r="C93" s="117" t="s">
        <v>185</v>
      </c>
      <c r="D93" s="118" t="s">
        <v>140</v>
      </c>
      <c r="E93" s="119" t="s">
        <v>140</v>
      </c>
      <c r="F93" s="120" t="s">
        <v>441</v>
      </c>
      <c r="G93" s="129" t="s">
        <v>96</v>
      </c>
      <c r="H93" s="45"/>
      <c r="I93" s="147"/>
      <c r="J93" s="148"/>
      <c r="K93" s="148"/>
      <c r="L93" s="27" t="s">
        <v>860</v>
      </c>
      <c r="M93" s="28"/>
      <c r="N93" s="197">
        <f>O93+P93</f>
        <v>0</v>
      </c>
      <c r="O93" s="197">
        <f>SUM(O94)</f>
        <v>0</v>
      </c>
      <c r="P93" s="197">
        <f>SUM(P94)</f>
        <v>0</v>
      </c>
      <c r="Q93" s="161"/>
      <c r="R93" s="161"/>
      <c r="S93" s="438"/>
      <c r="T93" s="161"/>
      <c r="U93" s="161"/>
      <c r="V93" s="161"/>
    </row>
    <row r="94" spans="1:22" s="115" customFormat="1" ht="16.2">
      <c r="A94" s="122" t="str">
        <f>CONCATENATE(B94,C94,D94,E94,F94,G94)</f>
        <v>71080202010000</v>
      </c>
      <c r="B94" s="124" t="s">
        <v>439</v>
      </c>
      <c r="C94" s="117" t="s">
        <v>185</v>
      </c>
      <c r="D94" s="118" t="s">
        <v>140</v>
      </c>
      <c r="E94" s="119" t="s">
        <v>140</v>
      </c>
      <c r="F94" s="120" t="s">
        <v>106</v>
      </c>
      <c r="G94" s="129" t="s">
        <v>440</v>
      </c>
      <c r="H94" s="25"/>
      <c r="I94" s="25"/>
      <c r="J94" s="26"/>
      <c r="K94" s="26"/>
      <c r="L94" s="32" t="s">
        <v>139</v>
      </c>
      <c r="M94" s="48">
        <v>5134</v>
      </c>
      <c r="N94" s="183">
        <f t="shared" ref="N94" si="10">O94+P94</f>
        <v>0</v>
      </c>
      <c r="O94" s="183"/>
      <c r="P94" s="183"/>
      <c r="Q94" s="161"/>
      <c r="R94" s="161"/>
      <c r="S94" s="438"/>
      <c r="T94" s="161"/>
      <c r="U94" s="161"/>
      <c r="V94" s="161"/>
    </row>
    <row r="95" spans="1:22" s="170" customFormat="1" ht="27.6">
      <c r="A95" s="122" t="str">
        <f t="shared" si="8"/>
        <v>71010600000000</v>
      </c>
      <c r="B95" s="124" t="s">
        <v>439</v>
      </c>
      <c r="C95" s="117" t="s">
        <v>106</v>
      </c>
      <c r="D95" s="118" t="s">
        <v>157</v>
      </c>
      <c r="E95" s="119" t="s">
        <v>441</v>
      </c>
      <c r="F95" s="128" t="s">
        <v>441</v>
      </c>
      <c r="G95" s="129" t="s">
        <v>440</v>
      </c>
      <c r="H95" s="45"/>
      <c r="I95" s="147"/>
      <c r="J95" s="148"/>
      <c r="K95" s="148"/>
      <c r="L95" s="27" t="s">
        <v>154</v>
      </c>
      <c r="M95" s="28"/>
      <c r="N95" s="197">
        <f>O95+P95</f>
        <v>0</v>
      </c>
      <c r="O95" s="197">
        <f>SUM(O96)</f>
        <v>0</v>
      </c>
      <c r="P95" s="197">
        <f>SUM(P96)</f>
        <v>0</v>
      </c>
      <c r="Q95" s="161"/>
      <c r="R95" s="161"/>
      <c r="S95" s="438"/>
      <c r="T95" s="161"/>
      <c r="U95" s="161"/>
      <c r="V95" s="161"/>
    </row>
    <row r="96" spans="1:22" ht="16.2">
      <c r="A96" s="122" t="str">
        <f t="shared" si="8"/>
        <v>71010600000001</v>
      </c>
      <c r="B96" s="124" t="s">
        <v>439</v>
      </c>
      <c r="C96" s="117" t="s">
        <v>106</v>
      </c>
      <c r="D96" s="118" t="s">
        <v>157</v>
      </c>
      <c r="E96" s="119" t="s">
        <v>441</v>
      </c>
      <c r="F96" s="128" t="s">
        <v>441</v>
      </c>
      <c r="G96" s="129" t="s">
        <v>96</v>
      </c>
      <c r="H96" s="25"/>
      <c r="I96" s="25"/>
      <c r="J96" s="26"/>
      <c r="K96" s="26"/>
      <c r="L96" s="32" t="s">
        <v>139</v>
      </c>
      <c r="M96" s="48">
        <v>5134</v>
      </c>
      <c r="N96" s="183">
        <f t="shared" si="9"/>
        <v>0</v>
      </c>
      <c r="O96" s="183"/>
      <c r="P96" s="183"/>
      <c r="Q96" s="161"/>
      <c r="R96" s="161"/>
      <c r="S96" s="438"/>
      <c r="T96" s="161"/>
      <c r="U96" s="161"/>
      <c r="V96" s="161"/>
    </row>
    <row r="97" spans="1:22" s="156" customFormat="1" ht="16.2">
      <c r="A97" s="122" t="str">
        <f t="shared" si="8"/>
        <v>71010601000000</v>
      </c>
      <c r="B97" s="124" t="s">
        <v>439</v>
      </c>
      <c r="C97" s="117" t="s">
        <v>106</v>
      </c>
      <c r="D97" s="118" t="s">
        <v>157</v>
      </c>
      <c r="E97" s="119" t="s">
        <v>106</v>
      </c>
      <c r="F97" s="128" t="s">
        <v>441</v>
      </c>
      <c r="G97" s="129" t="s">
        <v>440</v>
      </c>
      <c r="H97" s="45"/>
      <c r="I97" s="147"/>
      <c r="J97" s="148"/>
      <c r="K97" s="148"/>
      <c r="L97" s="27" t="s">
        <v>830</v>
      </c>
      <c r="M97" s="28"/>
      <c r="N97" s="197">
        <f>O97+P97</f>
        <v>0</v>
      </c>
      <c r="O97" s="197">
        <f>SUM(O98)</f>
        <v>0</v>
      </c>
      <c r="P97" s="197">
        <f>SUM(P98)</f>
        <v>0</v>
      </c>
      <c r="Q97" s="161"/>
      <c r="R97" s="161"/>
      <c r="S97" s="438"/>
      <c r="T97" s="161"/>
      <c r="U97" s="161"/>
      <c r="V97" s="161"/>
    </row>
    <row r="98" spans="1:22" ht="16.2">
      <c r="A98" s="122" t="str">
        <f t="shared" si="8"/>
        <v>71010601000001</v>
      </c>
      <c r="B98" s="124" t="s">
        <v>439</v>
      </c>
      <c r="C98" s="117" t="s">
        <v>106</v>
      </c>
      <c r="D98" s="118" t="s">
        <v>157</v>
      </c>
      <c r="E98" s="119" t="s">
        <v>106</v>
      </c>
      <c r="F98" s="128" t="s">
        <v>441</v>
      </c>
      <c r="G98" s="129" t="s">
        <v>96</v>
      </c>
      <c r="H98" s="25"/>
      <c r="I98" s="25"/>
      <c r="J98" s="26"/>
      <c r="K98" s="26"/>
      <c r="L98" s="32" t="s">
        <v>139</v>
      </c>
      <c r="M98" s="48">
        <v>5134</v>
      </c>
      <c r="N98" s="183">
        <f t="shared" si="9"/>
        <v>0</v>
      </c>
      <c r="O98" s="183"/>
      <c r="P98" s="183"/>
      <c r="Q98" s="161"/>
      <c r="R98" s="161"/>
      <c r="S98" s="438"/>
      <c r="T98" s="161"/>
      <c r="U98" s="161"/>
      <c r="V98" s="161"/>
    </row>
    <row r="99" spans="1:22" s="115" customFormat="1" ht="27.6">
      <c r="A99" s="122" t="str">
        <f t="shared" si="8"/>
        <v>71010601010000</v>
      </c>
      <c r="B99" s="124" t="s">
        <v>439</v>
      </c>
      <c r="C99" s="117" t="s">
        <v>106</v>
      </c>
      <c r="D99" s="118" t="s">
        <v>157</v>
      </c>
      <c r="E99" s="119" t="s">
        <v>106</v>
      </c>
      <c r="F99" s="128" t="s">
        <v>106</v>
      </c>
      <c r="G99" s="129" t="s">
        <v>440</v>
      </c>
      <c r="H99" s="165">
        <v>2160</v>
      </c>
      <c r="I99" s="166" t="s">
        <v>106</v>
      </c>
      <c r="J99" s="167">
        <v>6</v>
      </c>
      <c r="K99" s="167">
        <v>0</v>
      </c>
      <c r="L99" s="168" t="s">
        <v>158</v>
      </c>
      <c r="M99" s="176"/>
      <c r="N99" s="188">
        <f>+N101</f>
        <v>0</v>
      </c>
      <c r="O99" s="188">
        <f>+O101</f>
        <v>0</v>
      </c>
      <c r="P99" s="188">
        <f>+P101</f>
        <v>0</v>
      </c>
      <c r="Q99" s="161"/>
      <c r="R99" s="161"/>
      <c r="S99" s="438"/>
      <c r="T99" s="161"/>
      <c r="U99" s="161"/>
      <c r="V99" s="161"/>
    </row>
    <row r="100" spans="1:22" ht="16.2">
      <c r="A100" s="122" t="str">
        <f t="shared" si="8"/>
        <v>71010601014729</v>
      </c>
      <c r="B100" s="124" t="s">
        <v>439</v>
      </c>
      <c r="C100" s="117" t="s">
        <v>106</v>
      </c>
      <c r="D100" s="118" t="s">
        <v>157</v>
      </c>
      <c r="E100" s="119" t="s">
        <v>106</v>
      </c>
      <c r="F100" s="120" t="s">
        <v>106</v>
      </c>
      <c r="G100" s="121">
        <v>4729</v>
      </c>
      <c r="H100" s="25"/>
      <c r="I100" s="18"/>
      <c r="J100" s="19"/>
      <c r="K100" s="19"/>
      <c r="L100" s="30" t="s">
        <v>110</v>
      </c>
      <c r="M100" s="31"/>
      <c r="N100" s="190"/>
      <c r="O100" s="190"/>
      <c r="P100" s="190"/>
      <c r="Q100" s="161"/>
      <c r="R100" s="161"/>
      <c r="S100" s="438"/>
      <c r="T100" s="161"/>
      <c r="U100" s="161"/>
      <c r="V100" s="161"/>
    </row>
    <row r="101" spans="1:22" ht="26.4">
      <c r="A101" s="122" t="str">
        <f t="shared" si="8"/>
        <v>71010601014823</v>
      </c>
      <c r="B101" s="124" t="s">
        <v>439</v>
      </c>
      <c r="C101" s="117" t="s">
        <v>106</v>
      </c>
      <c r="D101" s="118" t="s">
        <v>157</v>
      </c>
      <c r="E101" s="119" t="s">
        <v>106</v>
      </c>
      <c r="F101" s="120" t="s">
        <v>106</v>
      </c>
      <c r="G101" s="121">
        <v>4823</v>
      </c>
      <c r="H101" s="151">
        <v>2161</v>
      </c>
      <c r="I101" s="152" t="s">
        <v>106</v>
      </c>
      <c r="J101" s="153">
        <v>6</v>
      </c>
      <c r="K101" s="153">
        <v>1</v>
      </c>
      <c r="L101" s="154" t="s">
        <v>159</v>
      </c>
      <c r="M101" s="155"/>
      <c r="N101" s="192">
        <f>+N103+N106</f>
        <v>0</v>
      </c>
      <c r="O101" s="192">
        <f>+O103+O106</f>
        <v>0</v>
      </c>
      <c r="P101" s="192">
        <f>+P103+P106</f>
        <v>0</v>
      </c>
      <c r="Q101" s="161"/>
      <c r="R101" s="161"/>
      <c r="S101" s="438"/>
      <c r="T101" s="161"/>
      <c r="U101" s="161"/>
      <c r="V101" s="161"/>
    </row>
    <row r="102" spans="1:22" s="115" customFormat="1" ht="16.2">
      <c r="A102" s="122" t="str">
        <f t="shared" si="8"/>
        <v>71010601020000</v>
      </c>
      <c r="B102" s="124" t="s">
        <v>439</v>
      </c>
      <c r="C102" s="117" t="s">
        <v>106</v>
      </c>
      <c r="D102" s="118" t="s">
        <v>157</v>
      </c>
      <c r="E102" s="119" t="s">
        <v>106</v>
      </c>
      <c r="F102" s="128" t="s">
        <v>140</v>
      </c>
      <c r="G102" s="129" t="s">
        <v>440</v>
      </c>
      <c r="H102" s="25"/>
      <c r="I102" s="25"/>
      <c r="J102" s="26"/>
      <c r="K102" s="26"/>
      <c r="L102" s="30" t="s">
        <v>108</v>
      </c>
      <c r="M102" s="31"/>
      <c r="N102" s="190"/>
      <c r="O102" s="190"/>
      <c r="P102" s="190"/>
      <c r="Q102" s="161"/>
      <c r="R102" s="161"/>
      <c r="S102" s="438"/>
      <c r="T102" s="161"/>
      <c r="U102" s="161"/>
      <c r="V102" s="161"/>
    </row>
    <row r="103" spans="1:22" ht="41.4">
      <c r="A103" s="122" t="str">
        <f t="shared" si="8"/>
        <v>71010601024241</v>
      </c>
      <c r="B103" s="124" t="s">
        <v>439</v>
      </c>
      <c r="C103" s="117" t="s">
        <v>106</v>
      </c>
      <c r="D103" s="118" t="s">
        <v>157</v>
      </c>
      <c r="E103" s="119" t="s">
        <v>106</v>
      </c>
      <c r="F103" s="120" t="s">
        <v>140</v>
      </c>
      <c r="G103" s="121">
        <v>4241</v>
      </c>
      <c r="H103" s="45"/>
      <c r="I103" s="147"/>
      <c r="J103" s="148"/>
      <c r="K103" s="148"/>
      <c r="L103" s="27" t="s">
        <v>160</v>
      </c>
      <c r="M103" s="28"/>
      <c r="N103" s="197">
        <f>O103+P103</f>
        <v>0</v>
      </c>
      <c r="O103" s="197">
        <f>SUM(O104:O105)</f>
        <v>0</v>
      </c>
      <c r="P103" s="197">
        <f>SUM(P104:P105)</f>
        <v>0</v>
      </c>
      <c r="Q103" s="161"/>
      <c r="R103" s="161"/>
      <c r="S103" s="438"/>
      <c r="T103" s="161"/>
      <c r="U103" s="161"/>
      <c r="V103" s="161"/>
    </row>
    <row r="104" spans="1:22" ht="16.2">
      <c r="A104" s="122" t="str">
        <f t="shared" si="8"/>
        <v>71010601024823</v>
      </c>
      <c r="B104" s="124" t="s">
        <v>439</v>
      </c>
      <c r="C104" s="117" t="s">
        <v>106</v>
      </c>
      <c r="D104" s="118" t="s">
        <v>157</v>
      </c>
      <c r="E104" s="119" t="s">
        <v>106</v>
      </c>
      <c r="F104" s="120" t="s">
        <v>140</v>
      </c>
      <c r="G104" s="121">
        <v>4823</v>
      </c>
      <c r="H104" s="25"/>
      <c r="I104" s="25"/>
      <c r="J104" s="26"/>
      <c r="K104" s="26"/>
      <c r="L104" s="29" t="s">
        <v>161</v>
      </c>
      <c r="M104" s="12">
        <v>4729</v>
      </c>
      <c r="N104" s="183">
        <f t="shared" ref="N104:N108" si="11">O104+P104</f>
        <v>0</v>
      </c>
      <c r="O104" s="183"/>
      <c r="P104" s="183"/>
      <c r="Q104" s="161"/>
      <c r="R104" s="161"/>
      <c r="S104" s="438"/>
      <c r="T104" s="161"/>
      <c r="U104" s="161"/>
      <c r="V104" s="161"/>
    </row>
    <row r="105" spans="1:22" s="182" customFormat="1" ht="16.2">
      <c r="A105" s="122" t="str">
        <f t="shared" si="8"/>
        <v>71020000000000</v>
      </c>
      <c r="B105" s="124" t="s">
        <v>439</v>
      </c>
      <c r="C105" s="117" t="s">
        <v>140</v>
      </c>
      <c r="D105" s="118" t="s">
        <v>441</v>
      </c>
      <c r="E105" s="119" t="s">
        <v>441</v>
      </c>
      <c r="F105" s="128" t="s">
        <v>441</v>
      </c>
      <c r="G105" s="129" t="s">
        <v>440</v>
      </c>
      <c r="H105" s="25"/>
      <c r="I105" s="25"/>
      <c r="J105" s="26"/>
      <c r="K105" s="26"/>
      <c r="L105" s="29" t="s">
        <v>133</v>
      </c>
      <c r="M105" s="12">
        <v>4823</v>
      </c>
      <c r="N105" s="183">
        <f t="shared" si="11"/>
        <v>0</v>
      </c>
      <c r="O105" s="183"/>
      <c r="P105" s="183"/>
      <c r="Q105" s="161"/>
      <c r="R105" s="161"/>
      <c r="S105" s="438"/>
      <c r="T105" s="161"/>
      <c r="U105" s="161"/>
      <c r="V105" s="161"/>
    </row>
    <row r="106" spans="1:22" ht="41.4">
      <c r="A106" s="122" t="str">
        <f t="shared" si="8"/>
        <v>71020000000001</v>
      </c>
      <c r="B106" s="124" t="s">
        <v>439</v>
      </c>
      <c r="C106" s="117" t="s">
        <v>140</v>
      </c>
      <c r="D106" s="118" t="s">
        <v>441</v>
      </c>
      <c r="E106" s="119" t="s">
        <v>441</v>
      </c>
      <c r="F106" s="120" t="s">
        <v>441</v>
      </c>
      <c r="G106" s="129" t="s">
        <v>96</v>
      </c>
      <c r="H106" s="45"/>
      <c r="I106" s="147"/>
      <c r="J106" s="148"/>
      <c r="K106" s="148"/>
      <c r="L106" s="27" t="s">
        <v>162</v>
      </c>
      <c r="M106" s="28"/>
      <c r="N106" s="197">
        <f>O106+P106</f>
        <v>0</v>
      </c>
      <c r="O106" s="197">
        <f>SUM(O107:O108)</f>
        <v>0</v>
      </c>
      <c r="P106" s="197">
        <f>SUM(P107:P108)</f>
        <v>0</v>
      </c>
      <c r="Q106" s="161"/>
      <c r="R106" s="161"/>
      <c r="S106" s="438"/>
      <c r="T106" s="161"/>
      <c r="U106" s="161"/>
      <c r="V106" s="161"/>
    </row>
    <row r="107" spans="1:22" s="170" customFormat="1" ht="16.2">
      <c r="A107" s="122" t="str">
        <f t="shared" si="8"/>
        <v>71020200000000</v>
      </c>
      <c r="B107" s="124" t="s">
        <v>439</v>
      </c>
      <c r="C107" s="117" t="s">
        <v>140</v>
      </c>
      <c r="D107" s="118" t="s">
        <v>140</v>
      </c>
      <c r="E107" s="119" t="s">
        <v>441</v>
      </c>
      <c r="F107" s="120" t="s">
        <v>441</v>
      </c>
      <c r="G107" s="129" t="s">
        <v>440</v>
      </c>
      <c r="H107" s="25"/>
      <c r="I107" s="25"/>
      <c r="J107" s="26"/>
      <c r="K107" s="26"/>
      <c r="L107" s="29" t="s">
        <v>126</v>
      </c>
      <c r="M107" s="12">
        <v>4241</v>
      </c>
      <c r="N107" s="183">
        <f t="shared" si="11"/>
        <v>0</v>
      </c>
      <c r="O107" s="183"/>
      <c r="P107" s="183"/>
      <c r="Q107" s="161"/>
      <c r="R107" s="161"/>
      <c r="S107" s="438"/>
      <c r="T107" s="161"/>
      <c r="U107" s="161"/>
      <c r="V107" s="161"/>
    </row>
    <row r="108" spans="1:22" ht="16.2">
      <c r="A108" s="122" t="str">
        <f t="shared" si="8"/>
        <v>71020200000001</v>
      </c>
      <c r="B108" s="124" t="s">
        <v>439</v>
      </c>
      <c r="C108" s="117" t="s">
        <v>140</v>
      </c>
      <c r="D108" s="118" t="s">
        <v>140</v>
      </c>
      <c r="E108" s="119" t="s">
        <v>441</v>
      </c>
      <c r="F108" s="120" t="s">
        <v>441</v>
      </c>
      <c r="G108" s="129" t="s">
        <v>96</v>
      </c>
      <c r="H108" s="25"/>
      <c r="I108" s="25"/>
      <c r="J108" s="26"/>
      <c r="K108" s="26"/>
      <c r="L108" s="29" t="s">
        <v>133</v>
      </c>
      <c r="M108" s="12">
        <v>4823</v>
      </c>
      <c r="N108" s="183">
        <f t="shared" si="11"/>
        <v>0</v>
      </c>
      <c r="O108" s="183"/>
      <c r="P108" s="183"/>
      <c r="Q108" s="161"/>
      <c r="R108" s="161"/>
      <c r="S108" s="438"/>
      <c r="T108" s="161"/>
      <c r="U108" s="161"/>
      <c r="V108" s="161"/>
    </row>
    <row r="109" spans="1:22" s="156" customFormat="1" ht="16.2">
      <c r="A109" s="122" t="str">
        <f t="shared" si="8"/>
        <v>71020201000000</v>
      </c>
      <c r="B109" s="124" t="s">
        <v>439</v>
      </c>
      <c r="C109" s="117" t="s">
        <v>140</v>
      </c>
      <c r="D109" s="118" t="s">
        <v>140</v>
      </c>
      <c r="E109" s="119" t="s">
        <v>106</v>
      </c>
      <c r="F109" s="120" t="s">
        <v>441</v>
      </c>
      <c r="G109" s="129" t="s">
        <v>440</v>
      </c>
      <c r="H109" s="180">
        <v>2200</v>
      </c>
      <c r="I109" s="212" t="s">
        <v>140</v>
      </c>
      <c r="J109" s="213">
        <v>0</v>
      </c>
      <c r="K109" s="213">
        <v>0</v>
      </c>
      <c r="L109" s="162" t="s">
        <v>163</v>
      </c>
      <c r="M109" s="174"/>
      <c r="N109" s="163">
        <f>+N111+N128</f>
        <v>0</v>
      </c>
      <c r="O109" s="163">
        <f>+O111+O128</f>
        <v>0</v>
      </c>
      <c r="P109" s="163">
        <f>+P111+P128</f>
        <v>0</v>
      </c>
      <c r="Q109" s="161"/>
      <c r="R109" s="161"/>
      <c r="S109" s="438"/>
      <c r="T109" s="161"/>
      <c r="U109" s="161"/>
      <c r="V109" s="161"/>
    </row>
    <row r="110" spans="1:22" ht="16.2">
      <c r="A110" s="122" t="str">
        <f t="shared" si="8"/>
        <v>71020201000001</v>
      </c>
      <c r="B110" s="124" t="s">
        <v>439</v>
      </c>
      <c r="C110" s="117" t="s">
        <v>140</v>
      </c>
      <c r="D110" s="118" t="s">
        <v>140</v>
      </c>
      <c r="E110" s="119" t="s">
        <v>106</v>
      </c>
      <c r="F110" s="120" t="s">
        <v>441</v>
      </c>
      <c r="G110" s="129" t="s">
        <v>96</v>
      </c>
      <c r="H110" s="25"/>
      <c r="I110" s="18"/>
      <c r="J110" s="19"/>
      <c r="K110" s="19"/>
      <c r="L110" s="30" t="s">
        <v>108</v>
      </c>
      <c r="M110" s="31"/>
      <c r="N110" s="190"/>
      <c r="O110" s="190"/>
      <c r="P110" s="190"/>
      <c r="Q110" s="161"/>
      <c r="R110" s="161"/>
      <c r="S110" s="438"/>
      <c r="T110" s="161"/>
      <c r="U110" s="161"/>
      <c r="V110" s="161"/>
    </row>
    <row r="111" spans="1:22" s="115" customFormat="1" ht="16.2">
      <c r="A111" s="122" t="str">
        <f t="shared" si="8"/>
        <v>71020201010000</v>
      </c>
      <c r="B111" s="124" t="s">
        <v>439</v>
      </c>
      <c r="C111" s="117" t="s">
        <v>140</v>
      </c>
      <c r="D111" s="118" t="s">
        <v>140</v>
      </c>
      <c r="E111" s="119" t="s">
        <v>106</v>
      </c>
      <c r="F111" s="120" t="s">
        <v>106</v>
      </c>
      <c r="G111" s="129" t="s">
        <v>440</v>
      </c>
      <c r="H111" s="165">
        <v>2220</v>
      </c>
      <c r="I111" s="166" t="s">
        <v>140</v>
      </c>
      <c r="J111" s="167">
        <v>2</v>
      </c>
      <c r="K111" s="167">
        <v>0</v>
      </c>
      <c r="L111" s="168" t="s">
        <v>164</v>
      </c>
      <c r="M111" s="176"/>
      <c r="N111" s="188">
        <f>+N113</f>
        <v>0</v>
      </c>
      <c r="O111" s="188">
        <f>+O113</f>
        <v>0</v>
      </c>
      <c r="P111" s="188">
        <f>+P113</f>
        <v>0</v>
      </c>
      <c r="Q111" s="161"/>
      <c r="R111" s="161"/>
      <c r="S111" s="438"/>
      <c r="T111" s="161"/>
      <c r="U111" s="161"/>
      <c r="V111" s="161"/>
    </row>
    <row r="112" spans="1:22" ht="16.2">
      <c r="A112" s="122" t="str">
        <f t="shared" si="8"/>
        <v>71020201014239</v>
      </c>
      <c r="B112" s="124" t="s">
        <v>439</v>
      </c>
      <c r="C112" s="117" t="s">
        <v>140</v>
      </c>
      <c r="D112" s="118" t="s">
        <v>140</v>
      </c>
      <c r="E112" s="119" t="s">
        <v>106</v>
      </c>
      <c r="F112" s="120" t="s">
        <v>106</v>
      </c>
      <c r="G112" s="121">
        <v>4239</v>
      </c>
      <c r="H112" s="25"/>
      <c r="I112" s="18"/>
      <c r="J112" s="19"/>
      <c r="K112" s="19"/>
      <c r="L112" s="30" t="s">
        <v>110</v>
      </c>
      <c r="M112" s="31"/>
      <c r="N112" s="190"/>
      <c r="O112" s="190"/>
      <c r="P112" s="190"/>
      <c r="Q112" s="161"/>
      <c r="R112" s="161"/>
      <c r="S112" s="438"/>
      <c r="T112" s="161"/>
      <c r="U112" s="161"/>
      <c r="V112" s="161"/>
    </row>
    <row r="113" spans="1:22" ht="16.2">
      <c r="A113" s="122" t="str">
        <f t="shared" si="8"/>
        <v>71020201014261</v>
      </c>
      <c r="B113" s="124" t="s">
        <v>439</v>
      </c>
      <c r="C113" s="117" t="s">
        <v>140</v>
      </c>
      <c r="D113" s="118" t="s">
        <v>140</v>
      </c>
      <c r="E113" s="119" t="s">
        <v>106</v>
      </c>
      <c r="F113" s="120" t="s">
        <v>106</v>
      </c>
      <c r="G113" s="121">
        <v>4261</v>
      </c>
      <c r="H113" s="151">
        <v>2221</v>
      </c>
      <c r="I113" s="152" t="s">
        <v>140</v>
      </c>
      <c r="J113" s="153">
        <v>2</v>
      </c>
      <c r="K113" s="153">
        <v>1</v>
      </c>
      <c r="L113" s="154" t="s">
        <v>165</v>
      </c>
      <c r="M113" s="155"/>
      <c r="N113" s="192">
        <f>+N115</f>
        <v>0</v>
      </c>
      <c r="O113" s="192">
        <f>+O115</f>
        <v>0</v>
      </c>
      <c r="P113" s="192">
        <f>+P115</f>
        <v>0</v>
      </c>
      <c r="Q113" s="161"/>
      <c r="R113" s="161"/>
      <c r="S113" s="438"/>
      <c r="T113" s="161"/>
      <c r="U113" s="161"/>
      <c r="V113" s="161"/>
    </row>
    <row r="114" spans="1:22" ht="16.2">
      <c r="A114" s="122" t="str">
        <f t="shared" si="8"/>
        <v>71020201014264</v>
      </c>
      <c r="B114" s="116" t="s">
        <v>439</v>
      </c>
      <c r="C114" s="117" t="s">
        <v>140</v>
      </c>
      <c r="D114" s="118" t="s">
        <v>140</v>
      </c>
      <c r="E114" s="119" t="s">
        <v>106</v>
      </c>
      <c r="F114" s="120" t="s">
        <v>106</v>
      </c>
      <c r="G114" s="121">
        <v>4264</v>
      </c>
      <c r="H114" s="25"/>
      <c r="I114" s="25"/>
      <c r="J114" s="26"/>
      <c r="K114" s="26"/>
      <c r="L114" s="30" t="s">
        <v>108</v>
      </c>
      <c r="M114" s="31"/>
      <c r="N114" s="190"/>
      <c r="O114" s="190"/>
      <c r="P114" s="190"/>
      <c r="Q114" s="161"/>
      <c r="R114" s="161"/>
      <c r="S114" s="438"/>
      <c r="T114" s="161"/>
      <c r="U114" s="161"/>
      <c r="V114" s="161"/>
    </row>
    <row r="115" spans="1:22" ht="16.2">
      <c r="A115" s="122" t="str">
        <f t="shared" si="8"/>
        <v>71020201014639</v>
      </c>
      <c r="B115" s="124" t="s">
        <v>439</v>
      </c>
      <c r="C115" s="117" t="s">
        <v>140</v>
      </c>
      <c r="D115" s="118" t="s">
        <v>140</v>
      </c>
      <c r="E115" s="119" t="s">
        <v>106</v>
      </c>
      <c r="F115" s="120" t="s">
        <v>106</v>
      </c>
      <c r="G115" s="121">
        <v>4639</v>
      </c>
      <c r="H115" s="45"/>
      <c r="I115" s="147"/>
      <c r="J115" s="148"/>
      <c r="K115" s="148"/>
      <c r="L115" s="27" t="s">
        <v>166</v>
      </c>
      <c r="M115" s="28"/>
      <c r="N115" s="197">
        <f>O115+P115</f>
        <v>0</v>
      </c>
      <c r="O115" s="197">
        <f>SUM(O116:O127)</f>
        <v>0</v>
      </c>
      <c r="P115" s="197">
        <f>SUM(P116:P127)</f>
        <v>0</v>
      </c>
      <c r="Q115" s="161"/>
      <c r="R115" s="161"/>
      <c r="S115" s="438"/>
      <c r="T115" s="161"/>
      <c r="U115" s="161"/>
      <c r="V115" s="161"/>
    </row>
    <row r="116" spans="1:22" s="170" customFormat="1" ht="16.2">
      <c r="A116" s="122" t="str">
        <f t="shared" si="8"/>
        <v>71020500000000</v>
      </c>
      <c r="B116" s="124" t="s">
        <v>439</v>
      </c>
      <c r="C116" s="117" t="s">
        <v>140</v>
      </c>
      <c r="D116" s="118" t="s">
        <v>149</v>
      </c>
      <c r="E116" s="119" t="s">
        <v>441</v>
      </c>
      <c r="F116" s="120" t="s">
        <v>441</v>
      </c>
      <c r="G116" s="129" t="s">
        <v>440</v>
      </c>
      <c r="H116" s="17"/>
      <c r="I116" s="25"/>
      <c r="J116" s="26"/>
      <c r="K116" s="26"/>
      <c r="L116" s="30" t="s">
        <v>116</v>
      </c>
      <c r="M116" s="13">
        <v>4214</v>
      </c>
      <c r="N116" s="183">
        <f t="shared" ref="N116:N127" si="12">O116+P116</f>
        <v>0</v>
      </c>
      <c r="O116" s="183"/>
      <c r="P116" s="183"/>
      <c r="Q116" s="161"/>
      <c r="R116" s="161"/>
      <c r="S116" s="438"/>
      <c r="T116" s="161"/>
      <c r="U116" s="161"/>
      <c r="V116" s="161"/>
    </row>
    <row r="117" spans="1:22" s="170" customFormat="1" ht="16.2">
      <c r="A117" s="122"/>
      <c r="B117" s="124"/>
      <c r="C117" s="117"/>
      <c r="D117" s="118"/>
      <c r="E117" s="119"/>
      <c r="F117" s="120"/>
      <c r="G117" s="129"/>
      <c r="H117" s="17"/>
      <c r="I117" s="25"/>
      <c r="J117" s="26"/>
      <c r="K117" s="26"/>
      <c r="L117" s="433" t="s">
        <v>862</v>
      </c>
      <c r="M117" s="13">
        <v>4234</v>
      </c>
      <c r="N117" s="183">
        <f t="shared" si="12"/>
        <v>0</v>
      </c>
      <c r="O117" s="183"/>
      <c r="P117" s="183"/>
      <c r="Q117" s="161"/>
      <c r="R117" s="161"/>
      <c r="S117" s="438"/>
      <c r="T117" s="161"/>
      <c r="U117" s="161"/>
      <c r="V117" s="161"/>
    </row>
    <row r="118" spans="1:22" ht="16.2">
      <c r="A118" s="122" t="str">
        <f t="shared" si="8"/>
        <v>71020500000001</v>
      </c>
      <c r="B118" s="124" t="s">
        <v>439</v>
      </c>
      <c r="C118" s="117" t="s">
        <v>140</v>
      </c>
      <c r="D118" s="118" t="s">
        <v>149</v>
      </c>
      <c r="E118" s="119" t="s">
        <v>441</v>
      </c>
      <c r="F118" s="120" t="s">
        <v>441</v>
      </c>
      <c r="G118" s="129" t="s">
        <v>96</v>
      </c>
      <c r="H118" s="17"/>
      <c r="I118" s="25"/>
      <c r="J118" s="26"/>
      <c r="K118" s="26"/>
      <c r="L118" s="32" t="s">
        <v>125</v>
      </c>
      <c r="M118" s="33">
        <v>4239</v>
      </c>
      <c r="N118" s="183">
        <f t="shared" si="12"/>
        <v>0</v>
      </c>
      <c r="O118" s="183"/>
      <c r="P118" s="183"/>
      <c r="Q118" s="161"/>
      <c r="R118" s="161"/>
      <c r="S118" s="438"/>
      <c r="T118" s="161"/>
      <c r="U118" s="161"/>
      <c r="V118" s="161"/>
    </row>
    <row r="119" spans="1:22" s="156" customFormat="1" ht="16.2">
      <c r="A119" s="122" t="str">
        <f t="shared" si="8"/>
        <v>71020501000000</v>
      </c>
      <c r="B119" s="124" t="s">
        <v>439</v>
      </c>
      <c r="C119" s="117" t="s">
        <v>140</v>
      </c>
      <c r="D119" s="118" t="s">
        <v>149</v>
      </c>
      <c r="E119" s="119" t="s">
        <v>106</v>
      </c>
      <c r="F119" s="120" t="s">
        <v>441</v>
      </c>
      <c r="G119" s="129" t="s">
        <v>440</v>
      </c>
      <c r="H119" s="17"/>
      <c r="I119" s="25"/>
      <c r="J119" s="26"/>
      <c r="K119" s="26"/>
      <c r="L119" s="29" t="s">
        <v>126</v>
      </c>
      <c r="M119" s="12">
        <v>4241</v>
      </c>
      <c r="N119" s="183">
        <f t="shared" si="12"/>
        <v>0</v>
      </c>
      <c r="O119" s="183"/>
      <c r="P119" s="183"/>
      <c r="Q119" s="161"/>
      <c r="R119" s="161"/>
      <c r="S119" s="438"/>
      <c r="T119" s="161"/>
      <c r="U119" s="161"/>
      <c r="V119" s="161"/>
    </row>
    <row r="120" spans="1:22" ht="25.5" customHeight="1">
      <c r="A120" s="122" t="str">
        <f t="shared" si="8"/>
        <v>71020501000001</v>
      </c>
      <c r="B120" s="124" t="s">
        <v>439</v>
      </c>
      <c r="C120" s="117" t="s">
        <v>140</v>
      </c>
      <c r="D120" s="118" t="s">
        <v>149</v>
      </c>
      <c r="E120" s="119" t="s">
        <v>106</v>
      </c>
      <c r="F120" s="120" t="s">
        <v>441</v>
      </c>
      <c r="G120" s="129" t="s">
        <v>96</v>
      </c>
      <c r="H120" s="17"/>
      <c r="I120" s="25"/>
      <c r="J120" s="26"/>
      <c r="K120" s="26"/>
      <c r="L120" s="29" t="s">
        <v>127</v>
      </c>
      <c r="M120" s="33">
        <v>4252</v>
      </c>
      <c r="N120" s="183">
        <f t="shared" si="12"/>
        <v>0</v>
      </c>
      <c r="O120" s="183"/>
      <c r="P120" s="183"/>
      <c r="Q120" s="161"/>
      <c r="R120" s="161"/>
      <c r="S120" s="438"/>
      <c r="T120" s="161"/>
      <c r="U120" s="161"/>
      <c r="V120" s="161"/>
    </row>
    <row r="121" spans="1:22" s="115" customFormat="1" ht="16.2">
      <c r="A121" s="122" t="str">
        <f t="shared" si="8"/>
        <v>71020501010000</v>
      </c>
      <c r="B121" s="124" t="s">
        <v>439</v>
      </c>
      <c r="C121" s="117" t="s">
        <v>140</v>
      </c>
      <c r="D121" s="118" t="s">
        <v>149</v>
      </c>
      <c r="E121" s="119" t="s">
        <v>106</v>
      </c>
      <c r="F121" s="120" t="s">
        <v>106</v>
      </c>
      <c r="G121" s="129" t="s">
        <v>440</v>
      </c>
      <c r="H121" s="17"/>
      <c r="I121" s="25"/>
      <c r="J121" s="26"/>
      <c r="K121" s="26"/>
      <c r="L121" s="29" t="s">
        <v>128</v>
      </c>
      <c r="M121" s="33">
        <v>4261</v>
      </c>
      <c r="N121" s="183">
        <f t="shared" si="12"/>
        <v>0</v>
      </c>
      <c r="O121" s="183"/>
      <c r="P121" s="183"/>
      <c r="Q121" s="161"/>
      <c r="R121" s="161"/>
      <c r="S121" s="438"/>
      <c r="T121" s="161"/>
      <c r="U121" s="161"/>
      <c r="V121" s="161"/>
    </row>
    <row r="122" spans="1:22" ht="16.2">
      <c r="A122" s="122" t="str">
        <f t="shared" si="8"/>
        <v>71020501014216</v>
      </c>
      <c r="B122" s="124" t="s">
        <v>439</v>
      </c>
      <c r="C122" s="117" t="s">
        <v>140</v>
      </c>
      <c r="D122" s="118" t="s">
        <v>149</v>
      </c>
      <c r="E122" s="119" t="s">
        <v>106</v>
      </c>
      <c r="F122" s="120" t="s">
        <v>106</v>
      </c>
      <c r="G122" s="121">
        <v>4216</v>
      </c>
      <c r="H122" s="177"/>
      <c r="I122" s="194"/>
      <c r="J122" s="201"/>
      <c r="K122" s="202"/>
      <c r="L122" s="203" t="s">
        <v>129</v>
      </c>
      <c r="M122" s="13">
        <v>4264</v>
      </c>
      <c r="N122" s="183">
        <f t="shared" si="12"/>
        <v>0</v>
      </c>
      <c r="O122" s="183"/>
      <c r="P122" s="183"/>
      <c r="Q122" s="161"/>
      <c r="R122" s="161"/>
      <c r="S122" s="438"/>
      <c r="T122" s="161"/>
      <c r="U122" s="161"/>
      <c r="V122" s="161"/>
    </row>
    <row r="123" spans="1:22" ht="16.2">
      <c r="A123" s="122" t="str">
        <f t="shared" si="8"/>
        <v>71020501014239</v>
      </c>
      <c r="B123" s="124" t="s">
        <v>439</v>
      </c>
      <c r="C123" s="117" t="s">
        <v>140</v>
      </c>
      <c r="D123" s="118" t="s">
        <v>149</v>
      </c>
      <c r="E123" s="119" t="s">
        <v>106</v>
      </c>
      <c r="F123" s="120" t="s">
        <v>106</v>
      </c>
      <c r="G123" s="121">
        <v>4239</v>
      </c>
      <c r="H123" s="17"/>
      <c r="I123" s="25"/>
      <c r="J123" s="26"/>
      <c r="K123" s="26"/>
      <c r="L123" s="32" t="s">
        <v>364</v>
      </c>
      <c r="M123" s="48">
        <v>4269</v>
      </c>
      <c r="N123" s="183">
        <f t="shared" si="12"/>
        <v>0</v>
      </c>
      <c r="O123" s="183"/>
      <c r="P123" s="183"/>
      <c r="Q123" s="161"/>
      <c r="R123" s="161"/>
      <c r="S123" s="438"/>
      <c r="T123" s="161"/>
      <c r="U123" s="161"/>
      <c r="V123" s="161"/>
    </row>
    <row r="124" spans="1:22" ht="16.2">
      <c r="A124" s="122" t="str">
        <f t="shared" si="8"/>
        <v>71020501014264</v>
      </c>
      <c r="B124" s="124" t="s">
        <v>439</v>
      </c>
      <c r="C124" s="117" t="s">
        <v>140</v>
      </c>
      <c r="D124" s="118" t="s">
        <v>149</v>
      </c>
      <c r="E124" s="119" t="s">
        <v>106</v>
      </c>
      <c r="F124" s="120" t="s">
        <v>106</v>
      </c>
      <c r="G124" s="121">
        <v>4264</v>
      </c>
      <c r="H124" s="17"/>
      <c r="I124" s="25"/>
      <c r="J124" s="26"/>
      <c r="K124" s="26"/>
      <c r="L124" s="30" t="s">
        <v>173</v>
      </c>
      <c r="M124" s="31">
        <v>5112</v>
      </c>
      <c r="N124" s="183">
        <f t="shared" si="12"/>
        <v>0</v>
      </c>
      <c r="O124" s="183"/>
      <c r="P124" s="183"/>
      <c r="Q124" s="161"/>
      <c r="R124" s="161"/>
      <c r="S124" s="438"/>
      <c r="T124" s="161"/>
      <c r="U124" s="161"/>
      <c r="V124" s="161"/>
    </row>
    <row r="125" spans="1:22" ht="16.2">
      <c r="A125" s="122" t="str">
        <f t="shared" si="8"/>
        <v>71020501014639</v>
      </c>
      <c r="B125" s="124" t="s">
        <v>439</v>
      </c>
      <c r="C125" s="117" t="s">
        <v>140</v>
      </c>
      <c r="D125" s="118" t="s">
        <v>149</v>
      </c>
      <c r="E125" s="119" t="s">
        <v>106</v>
      </c>
      <c r="F125" s="120" t="s">
        <v>106</v>
      </c>
      <c r="G125" s="121">
        <v>4639</v>
      </c>
      <c r="H125" s="17"/>
      <c r="I125" s="25"/>
      <c r="J125" s="26"/>
      <c r="K125" s="26"/>
      <c r="L125" s="30" t="s">
        <v>174</v>
      </c>
      <c r="M125" s="13">
        <v>5113</v>
      </c>
      <c r="N125" s="183">
        <f t="shared" si="12"/>
        <v>0</v>
      </c>
      <c r="O125" s="183"/>
      <c r="P125" s="183"/>
      <c r="Q125" s="161"/>
      <c r="R125" s="161"/>
      <c r="S125" s="438"/>
      <c r="T125" s="161"/>
      <c r="U125" s="161"/>
      <c r="V125" s="161"/>
    </row>
    <row r="126" spans="1:22" s="115" customFormat="1" ht="16.2">
      <c r="A126" s="215" t="str">
        <f t="shared" si="8"/>
        <v>71020501020000</v>
      </c>
      <c r="B126" s="124" t="s">
        <v>439</v>
      </c>
      <c r="C126" s="117" t="s">
        <v>140</v>
      </c>
      <c r="D126" s="118" t="s">
        <v>149</v>
      </c>
      <c r="E126" s="119" t="s">
        <v>106</v>
      </c>
      <c r="F126" s="216" t="s">
        <v>140</v>
      </c>
      <c r="G126" s="129" t="s">
        <v>440</v>
      </c>
      <c r="H126" s="17"/>
      <c r="I126" s="25"/>
      <c r="J126" s="26"/>
      <c r="K126" s="26"/>
      <c r="L126" s="29" t="s">
        <v>136</v>
      </c>
      <c r="M126" s="12">
        <v>5122</v>
      </c>
      <c r="N126" s="183">
        <f t="shared" si="12"/>
        <v>0</v>
      </c>
      <c r="O126" s="183"/>
      <c r="P126" s="183"/>
      <c r="Q126" s="161"/>
      <c r="R126" s="161"/>
      <c r="S126" s="438"/>
      <c r="T126" s="161"/>
      <c r="U126" s="161"/>
      <c r="V126" s="161"/>
    </row>
    <row r="127" spans="1:22" ht="16.2">
      <c r="A127" s="215" t="str">
        <f t="shared" si="8"/>
        <v>71020501024512</v>
      </c>
      <c r="B127" s="124" t="s">
        <v>439</v>
      </c>
      <c r="C127" s="117" t="s">
        <v>140</v>
      </c>
      <c r="D127" s="118" t="s">
        <v>149</v>
      </c>
      <c r="E127" s="119" t="s">
        <v>106</v>
      </c>
      <c r="F127" s="216" t="s">
        <v>140</v>
      </c>
      <c r="G127" s="121" t="s">
        <v>229</v>
      </c>
      <c r="H127" s="17"/>
      <c r="I127" s="25"/>
      <c r="J127" s="26"/>
      <c r="K127" s="26"/>
      <c r="L127" s="29" t="s">
        <v>137</v>
      </c>
      <c r="M127" s="12">
        <v>5129</v>
      </c>
      <c r="N127" s="183">
        <f t="shared" si="12"/>
        <v>0</v>
      </c>
      <c r="O127" s="183"/>
      <c r="P127" s="183"/>
      <c r="Q127" s="161"/>
      <c r="R127" s="161"/>
      <c r="S127" s="438"/>
      <c r="T127" s="161"/>
      <c r="U127" s="161"/>
      <c r="V127" s="161"/>
    </row>
    <row r="128" spans="1:22" s="182" customFormat="1" ht="16.2">
      <c r="A128" s="122" t="str">
        <f t="shared" si="8"/>
        <v>71040000000000</v>
      </c>
      <c r="B128" s="124" t="s">
        <v>439</v>
      </c>
      <c r="C128" s="117" t="s">
        <v>155</v>
      </c>
      <c r="D128" s="118" t="s">
        <v>441</v>
      </c>
      <c r="E128" s="119" t="s">
        <v>441</v>
      </c>
      <c r="F128" s="120" t="s">
        <v>441</v>
      </c>
      <c r="G128" s="129" t="s">
        <v>440</v>
      </c>
      <c r="H128" s="165">
        <v>2250</v>
      </c>
      <c r="I128" s="166" t="s">
        <v>140</v>
      </c>
      <c r="J128" s="167">
        <v>5</v>
      </c>
      <c r="K128" s="167">
        <v>0</v>
      </c>
      <c r="L128" s="168" t="s">
        <v>168</v>
      </c>
      <c r="M128" s="176"/>
      <c r="N128" s="188">
        <f>+N130</f>
        <v>0</v>
      </c>
      <c r="O128" s="188">
        <f>+O130</f>
        <v>0</v>
      </c>
      <c r="P128" s="188">
        <f>+P130</f>
        <v>0</v>
      </c>
      <c r="Q128" s="161"/>
      <c r="R128" s="161"/>
      <c r="S128" s="438"/>
      <c r="T128" s="161"/>
      <c r="U128" s="161"/>
      <c r="V128" s="161"/>
    </row>
    <row r="129" spans="1:22" ht="16.2">
      <c r="A129" s="122" t="str">
        <f t="shared" si="8"/>
        <v>71040000000001</v>
      </c>
      <c r="B129" s="124" t="s">
        <v>439</v>
      </c>
      <c r="C129" s="117" t="s">
        <v>155</v>
      </c>
      <c r="D129" s="118" t="s">
        <v>441</v>
      </c>
      <c r="E129" s="119" t="s">
        <v>441</v>
      </c>
      <c r="F129" s="120" t="s">
        <v>441</v>
      </c>
      <c r="G129" s="129" t="s">
        <v>96</v>
      </c>
      <c r="H129" s="25"/>
      <c r="I129" s="18"/>
      <c r="J129" s="19"/>
      <c r="K129" s="19"/>
      <c r="L129" s="30" t="s">
        <v>110</v>
      </c>
      <c r="M129" s="31"/>
      <c r="N129" s="190"/>
      <c r="O129" s="190"/>
      <c r="P129" s="190"/>
      <c r="Q129" s="161"/>
      <c r="R129" s="161"/>
      <c r="S129" s="438"/>
      <c r="T129" s="161"/>
      <c r="U129" s="161"/>
      <c r="V129" s="161"/>
    </row>
    <row r="130" spans="1:22" s="170" customFormat="1" ht="16.2">
      <c r="A130" s="122" t="str">
        <f t="shared" si="8"/>
        <v>71040200000000</v>
      </c>
      <c r="B130" s="124" t="s">
        <v>439</v>
      </c>
      <c r="C130" s="117" t="s">
        <v>155</v>
      </c>
      <c r="D130" s="118" t="s">
        <v>140</v>
      </c>
      <c r="E130" s="119" t="s">
        <v>441</v>
      </c>
      <c r="F130" s="120" t="s">
        <v>441</v>
      </c>
      <c r="G130" s="129" t="s">
        <v>440</v>
      </c>
      <c r="H130" s="151">
        <v>2251</v>
      </c>
      <c r="I130" s="152" t="s">
        <v>140</v>
      </c>
      <c r="J130" s="153">
        <v>5</v>
      </c>
      <c r="K130" s="153">
        <v>1</v>
      </c>
      <c r="L130" s="154" t="s">
        <v>168</v>
      </c>
      <c r="M130" s="155"/>
      <c r="N130" s="192">
        <f t="shared" ref="N130:P130" si="13">+N132+N138</f>
        <v>0</v>
      </c>
      <c r="O130" s="192">
        <f t="shared" si="13"/>
        <v>0</v>
      </c>
      <c r="P130" s="192">
        <f t="shared" si="13"/>
        <v>0</v>
      </c>
      <c r="Q130" s="161"/>
      <c r="R130" s="161"/>
      <c r="S130" s="438"/>
      <c r="T130" s="161"/>
      <c r="U130" s="161"/>
      <c r="V130" s="161"/>
    </row>
    <row r="131" spans="1:22" ht="16.2">
      <c r="A131" s="122" t="str">
        <f t="shared" si="8"/>
        <v>71040200000001</v>
      </c>
      <c r="B131" s="124" t="s">
        <v>439</v>
      </c>
      <c r="C131" s="117" t="s">
        <v>155</v>
      </c>
      <c r="D131" s="118" t="s">
        <v>140</v>
      </c>
      <c r="E131" s="119" t="s">
        <v>441</v>
      </c>
      <c r="F131" s="120" t="s">
        <v>441</v>
      </c>
      <c r="G131" s="129" t="s">
        <v>96</v>
      </c>
      <c r="H131" s="25"/>
      <c r="I131" s="25"/>
      <c r="J131" s="26"/>
      <c r="K131" s="26"/>
      <c r="L131" s="30" t="s">
        <v>108</v>
      </c>
      <c r="M131" s="31"/>
      <c r="N131" s="190"/>
      <c r="O131" s="190"/>
      <c r="P131" s="190"/>
      <c r="Q131" s="161"/>
      <c r="R131" s="161"/>
      <c r="S131" s="438"/>
      <c r="T131" s="161"/>
      <c r="U131" s="161"/>
      <c r="V131" s="161"/>
    </row>
    <row r="132" spans="1:22" s="156" customFormat="1" ht="28.95" customHeight="1">
      <c r="A132" s="122" t="str">
        <f t="shared" si="8"/>
        <v>71040204000000</v>
      </c>
      <c r="B132" s="124" t="s">
        <v>439</v>
      </c>
      <c r="C132" s="117" t="s">
        <v>155</v>
      </c>
      <c r="D132" s="118" t="s">
        <v>140</v>
      </c>
      <c r="E132" s="119" t="s">
        <v>155</v>
      </c>
      <c r="F132" s="120" t="s">
        <v>441</v>
      </c>
      <c r="G132" s="129" t="s">
        <v>440</v>
      </c>
      <c r="H132" s="45"/>
      <c r="I132" s="147"/>
      <c r="J132" s="148"/>
      <c r="K132" s="148"/>
      <c r="L132" s="27" t="s">
        <v>576</v>
      </c>
      <c r="M132" s="28"/>
      <c r="N132" s="197">
        <f>O132+P132</f>
        <v>0</v>
      </c>
      <c r="O132" s="197">
        <f>SUM(O133:O137)</f>
        <v>0</v>
      </c>
      <c r="P132" s="197">
        <f>SUM(P133:P137)</f>
        <v>0</v>
      </c>
      <c r="Q132" s="161"/>
      <c r="R132" s="161"/>
      <c r="S132" s="438"/>
      <c r="T132" s="161"/>
      <c r="U132" s="161"/>
      <c r="V132" s="161"/>
    </row>
    <row r="133" spans="1:22" ht="16.2">
      <c r="A133" s="122" t="str">
        <f t="shared" si="8"/>
        <v>71040204000001</v>
      </c>
      <c r="B133" s="124" t="s">
        <v>439</v>
      </c>
      <c r="C133" s="117" t="s">
        <v>155</v>
      </c>
      <c r="D133" s="118" t="s">
        <v>140</v>
      </c>
      <c r="E133" s="119" t="s">
        <v>155</v>
      </c>
      <c r="F133" s="120" t="s">
        <v>441</v>
      </c>
      <c r="G133" s="129" t="s">
        <v>96</v>
      </c>
      <c r="H133" s="17"/>
      <c r="I133" s="25"/>
      <c r="J133" s="26"/>
      <c r="K133" s="26"/>
      <c r="L133" s="32" t="s">
        <v>118</v>
      </c>
      <c r="M133" s="33">
        <v>4216</v>
      </c>
      <c r="N133" s="183">
        <f t="shared" ref="N133:N140" si="14">O133+P133</f>
        <v>0</v>
      </c>
      <c r="O133" s="183"/>
      <c r="P133" s="183"/>
      <c r="Q133" s="161"/>
      <c r="R133" s="161"/>
      <c r="S133" s="438"/>
      <c r="T133" s="161"/>
      <c r="U133" s="161"/>
      <c r="V133" s="161"/>
    </row>
    <row r="134" spans="1:22" s="115" customFormat="1" ht="16.2">
      <c r="A134" s="122" t="str">
        <f t="shared" si="8"/>
        <v>71040204010000</v>
      </c>
      <c r="B134" s="124" t="s">
        <v>439</v>
      </c>
      <c r="C134" s="117" t="s">
        <v>155</v>
      </c>
      <c r="D134" s="118" t="s">
        <v>140</v>
      </c>
      <c r="E134" s="119" t="s">
        <v>155</v>
      </c>
      <c r="F134" s="120" t="s">
        <v>106</v>
      </c>
      <c r="G134" s="129" t="s">
        <v>440</v>
      </c>
      <c r="H134" s="17"/>
      <c r="I134" s="25"/>
      <c r="J134" s="26"/>
      <c r="K134" s="26"/>
      <c r="L134" s="32" t="s">
        <v>125</v>
      </c>
      <c r="M134" s="33">
        <v>4239</v>
      </c>
      <c r="N134" s="183">
        <f t="shared" si="14"/>
        <v>0</v>
      </c>
      <c r="O134" s="183"/>
      <c r="P134" s="183"/>
      <c r="Q134" s="161"/>
      <c r="R134" s="161"/>
      <c r="S134" s="438"/>
      <c r="T134" s="161"/>
      <c r="U134" s="161"/>
      <c r="V134" s="161"/>
    </row>
    <row r="135" spans="1:22" ht="26.4">
      <c r="A135" s="122" t="str">
        <f t="shared" si="8"/>
        <v>71040204015112</v>
      </c>
      <c r="B135" s="124" t="s">
        <v>439</v>
      </c>
      <c r="C135" s="117" t="s">
        <v>155</v>
      </c>
      <c r="D135" s="118" t="s">
        <v>140</v>
      </c>
      <c r="E135" s="119" t="s">
        <v>155</v>
      </c>
      <c r="F135" s="120" t="s">
        <v>106</v>
      </c>
      <c r="G135" s="121">
        <v>5112</v>
      </c>
      <c r="H135" s="17"/>
      <c r="I135" s="25"/>
      <c r="J135" s="26"/>
      <c r="K135" s="26"/>
      <c r="L135" s="30" t="s">
        <v>142</v>
      </c>
      <c r="M135" s="13">
        <v>4251</v>
      </c>
      <c r="N135" s="183">
        <f t="shared" si="14"/>
        <v>0</v>
      </c>
      <c r="O135" s="183"/>
      <c r="P135" s="183"/>
      <c r="Q135" s="161"/>
      <c r="R135" s="161"/>
      <c r="S135" s="438"/>
      <c r="T135" s="161"/>
      <c r="U135" s="161"/>
      <c r="V135" s="161"/>
    </row>
    <row r="136" spans="1:22" ht="16.2">
      <c r="A136" s="122" t="str">
        <f t="shared" si="8"/>
        <v>71040204015113</v>
      </c>
      <c r="B136" s="124" t="s">
        <v>439</v>
      </c>
      <c r="C136" s="117" t="s">
        <v>155</v>
      </c>
      <c r="D136" s="118" t="s">
        <v>140</v>
      </c>
      <c r="E136" s="119" t="s">
        <v>155</v>
      </c>
      <c r="F136" s="120" t="s">
        <v>106</v>
      </c>
      <c r="G136" s="121">
        <v>5113</v>
      </c>
      <c r="H136" s="17"/>
      <c r="I136" s="25"/>
      <c r="J136" s="26"/>
      <c r="K136" s="26"/>
      <c r="L136" s="32" t="s">
        <v>129</v>
      </c>
      <c r="M136" s="33">
        <v>4264</v>
      </c>
      <c r="N136" s="183">
        <f t="shared" si="14"/>
        <v>0</v>
      </c>
      <c r="O136" s="183"/>
      <c r="P136" s="183"/>
      <c r="Q136" s="161"/>
      <c r="R136" s="161"/>
      <c r="S136" s="438"/>
      <c r="T136" s="161"/>
      <c r="U136" s="161"/>
      <c r="V136" s="161"/>
    </row>
    <row r="137" spans="1:22" s="170" customFormat="1" ht="16.2">
      <c r="A137" s="122" t="str">
        <f t="shared" si="8"/>
        <v>71040500000000</v>
      </c>
      <c r="B137" s="124" t="s">
        <v>439</v>
      </c>
      <c r="C137" s="117" t="s">
        <v>155</v>
      </c>
      <c r="D137" s="118" t="s">
        <v>149</v>
      </c>
      <c r="E137" s="119" t="s">
        <v>441</v>
      </c>
      <c r="F137" s="120" t="s">
        <v>441</v>
      </c>
      <c r="G137" s="129" t="s">
        <v>440</v>
      </c>
      <c r="H137" s="17"/>
      <c r="I137" s="25"/>
      <c r="J137" s="26"/>
      <c r="K137" s="26"/>
      <c r="L137" s="32" t="s">
        <v>167</v>
      </c>
      <c r="M137" s="33">
        <v>4639</v>
      </c>
      <c r="N137" s="183">
        <f t="shared" si="14"/>
        <v>0</v>
      </c>
      <c r="O137" s="183"/>
      <c r="P137" s="183"/>
      <c r="Q137" s="161"/>
      <c r="R137" s="161"/>
      <c r="S137" s="438"/>
      <c r="T137" s="161"/>
      <c r="U137" s="161"/>
      <c r="V137" s="161"/>
    </row>
    <row r="138" spans="1:22" ht="37.200000000000003" customHeight="1">
      <c r="A138" s="122" t="str">
        <f t="shared" si="8"/>
        <v>71040500000001</v>
      </c>
      <c r="B138" s="124" t="s">
        <v>439</v>
      </c>
      <c r="C138" s="117" t="s">
        <v>155</v>
      </c>
      <c r="D138" s="118" t="s">
        <v>149</v>
      </c>
      <c r="E138" s="119" t="s">
        <v>441</v>
      </c>
      <c r="F138" s="120" t="s">
        <v>441</v>
      </c>
      <c r="G138" s="129" t="s">
        <v>96</v>
      </c>
      <c r="H138" s="45"/>
      <c r="I138" s="147"/>
      <c r="J138" s="148"/>
      <c r="K138" s="148"/>
      <c r="L138" s="27" t="s">
        <v>748</v>
      </c>
      <c r="M138" s="28"/>
      <c r="N138" s="197">
        <f>O138+P138</f>
        <v>0</v>
      </c>
      <c r="O138" s="197">
        <f>SUM(O139:O140)</f>
        <v>0</v>
      </c>
      <c r="P138" s="197">
        <f>SUM(P139:P140)</f>
        <v>0</v>
      </c>
      <c r="Q138" s="161"/>
      <c r="R138" s="161"/>
      <c r="S138" s="438"/>
      <c r="T138" s="161"/>
      <c r="U138" s="161"/>
      <c r="V138" s="161"/>
    </row>
    <row r="139" spans="1:22" s="156" customFormat="1" ht="26.4">
      <c r="A139" s="122" t="str">
        <f t="shared" si="8"/>
        <v>71040501000000</v>
      </c>
      <c r="B139" s="124" t="s">
        <v>439</v>
      </c>
      <c r="C139" s="117" t="s">
        <v>155</v>
      </c>
      <c r="D139" s="118" t="s">
        <v>149</v>
      </c>
      <c r="E139" s="119" t="s">
        <v>106</v>
      </c>
      <c r="F139" s="120" t="s">
        <v>441</v>
      </c>
      <c r="G139" s="129" t="s">
        <v>440</v>
      </c>
      <c r="H139" s="17"/>
      <c r="I139" s="25"/>
      <c r="J139" s="26"/>
      <c r="K139" s="26"/>
      <c r="L139" s="29" t="s">
        <v>839</v>
      </c>
      <c r="M139" s="12" t="s">
        <v>83</v>
      </c>
      <c r="N139" s="183">
        <f t="shared" si="14"/>
        <v>0</v>
      </c>
      <c r="O139" s="183"/>
      <c r="P139" s="183">
        <v>0</v>
      </c>
      <c r="Q139" s="161"/>
      <c r="R139" s="161"/>
      <c r="S139" s="438"/>
      <c r="T139" s="161"/>
      <c r="U139" s="161"/>
      <c r="V139" s="161"/>
    </row>
    <row r="140" spans="1:22" ht="26.4">
      <c r="A140" s="122" t="str">
        <f t="shared" si="8"/>
        <v>71040501000001</v>
      </c>
      <c r="B140" s="124" t="s">
        <v>439</v>
      </c>
      <c r="C140" s="117" t="s">
        <v>155</v>
      </c>
      <c r="D140" s="118" t="s">
        <v>149</v>
      </c>
      <c r="E140" s="119" t="s">
        <v>106</v>
      </c>
      <c r="F140" s="120" t="s">
        <v>441</v>
      </c>
      <c r="G140" s="129" t="s">
        <v>96</v>
      </c>
      <c r="H140" s="17"/>
      <c r="I140" s="25"/>
      <c r="J140" s="26"/>
      <c r="K140" s="26"/>
      <c r="L140" s="29" t="s">
        <v>230</v>
      </c>
      <c r="M140" s="12" t="s">
        <v>229</v>
      </c>
      <c r="N140" s="183">
        <f t="shared" si="14"/>
        <v>0</v>
      </c>
      <c r="O140" s="183"/>
      <c r="P140" s="183"/>
      <c r="Q140" s="161"/>
      <c r="R140" s="161"/>
      <c r="S140" s="438"/>
      <c r="T140" s="161"/>
      <c r="U140" s="161"/>
      <c r="V140" s="161"/>
    </row>
    <row r="141" spans="1:22" s="115" customFormat="1" ht="24.75" customHeight="1">
      <c r="A141" s="122" t="str">
        <f t="shared" si="8"/>
        <v>71040501010000</v>
      </c>
      <c r="B141" s="124" t="s">
        <v>439</v>
      </c>
      <c r="C141" s="117" t="s">
        <v>155</v>
      </c>
      <c r="D141" s="118" t="s">
        <v>149</v>
      </c>
      <c r="E141" s="119" t="s">
        <v>106</v>
      </c>
      <c r="F141" s="120" t="s">
        <v>106</v>
      </c>
      <c r="G141" s="129" t="s">
        <v>440</v>
      </c>
      <c r="H141" s="180">
        <v>2400</v>
      </c>
      <c r="I141" s="212" t="s">
        <v>155</v>
      </c>
      <c r="J141" s="213">
        <v>0</v>
      </c>
      <c r="K141" s="213">
        <v>0</v>
      </c>
      <c r="L141" s="162" t="s">
        <v>169</v>
      </c>
      <c r="M141" s="174"/>
      <c r="N141" s="163">
        <f>+N143+N165+N172+N260+N272</f>
        <v>0</v>
      </c>
      <c r="O141" s="163">
        <f>+O143+O165+O172+O260+O272</f>
        <v>0</v>
      </c>
      <c r="P141" s="163">
        <f t="shared" ref="P141" si="15">+P143+P165+P172+P260+P272</f>
        <v>0</v>
      </c>
      <c r="Q141" s="161"/>
      <c r="R141" s="161"/>
      <c r="S141" s="438"/>
      <c r="T141" s="161"/>
      <c r="U141" s="161"/>
      <c r="V141" s="161"/>
    </row>
    <row r="142" spans="1:22" ht="16.2">
      <c r="A142" s="122" t="str">
        <f t="shared" si="8"/>
        <v>71040501014251</v>
      </c>
      <c r="B142" s="124" t="s">
        <v>439</v>
      </c>
      <c r="C142" s="117" t="s">
        <v>155</v>
      </c>
      <c r="D142" s="118" t="s">
        <v>149</v>
      </c>
      <c r="E142" s="119" t="s">
        <v>106</v>
      </c>
      <c r="F142" s="120" t="s">
        <v>106</v>
      </c>
      <c r="G142" s="121">
        <v>4251</v>
      </c>
      <c r="H142" s="25"/>
      <c r="I142" s="18"/>
      <c r="J142" s="19"/>
      <c r="K142" s="19"/>
      <c r="L142" s="30" t="s">
        <v>108</v>
      </c>
      <c r="M142" s="31"/>
      <c r="N142" s="190"/>
      <c r="O142" s="190"/>
      <c r="P142" s="190"/>
      <c r="Q142" s="161"/>
      <c r="R142" s="161"/>
      <c r="S142" s="438"/>
      <c r="T142" s="161"/>
      <c r="U142" s="161"/>
      <c r="V142" s="161"/>
    </row>
    <row r="143" spans="1:22" ht="27.6">
      <c r="B143" s="124"/>
      <c r="H143" s="165">
        <v>2410</v>
      </c>
      <c r="I143" s="166" t="s">
        <v>155</v>
      </c>
      <c r="J143" s="167">
        <v>1</v>
      </c>
      <c r="K143" s="167">
        <v>0</v>
      </c>
      <c r="L143" s="168" t="s">
        <v>749</v>
      </c>
      <c r="M143" s="176"/>
      <c r="N143" s="188">
        <f>N145</f>
        <v>0</v>
      </c>
      <c r="O143" s="188">
        <f>O145</f>
        <v>0</v>
      </c>
      <c r="P143" s="188">
        <f>+P145</f>
        <v>0</v>
      </c>
      <c r="Q143" s="161"/>
      <c r="R143" s="161"/>
      <c r="S143" s="438"/>
      <c r="T143" s="161"/>
      <c r="U143" s="161"/>
      <c r="V143" s="161"/>
    </row>
    <row r="144" spans="1:22" s="115" customFormat="1" ht="16.2">
      <c r="A144" s="122" t="str">
        <f t="shared" si="8"/>
        <v>71040501020000</v>
      </c>
      <c r="B144" s="124" t="s">
        <v>439</v>
      </c>
      <c r="C144" s="117" t="s">
        <v>155</v>
      </c>
      <c r="D144" s="118" t="s">
        <v>149</v>
      </c>
      <c r="E144" s="119" t="s">
        <v>106</v>
      </c>
      <c r="F144" s="120" t="s">
        <v>140</v>
      </c>
      <c r="G144" s="129" t="s">
        <v>440</v>
      </c>
      <c r="H144" s="25"/>
      <c r="I144" s="18"/>
      <c r="J144" s="19"/>
      <c r="K144" s="19"/>
      <c r="L144" s="30" t="s">
        <v>750</v>
      </c>
      <c r="M144" s="31"/>
      <c r="N144" s="190"/>
      <c r="O144" s="190"/>
      <c r="P144" s="190"/>
      <c r="Q144" s="161"/>
      <c r="R144" s="161"/>
      <c r="S144" s="438"/>
      <c r="T144" s="161"/>
      <c r="U144" s="161"/>
      <c r="V144" s="161"/>
    </row>
    <row r="145" spans="1:22" ht="26.4">
      <c r="A145" s="122" t="str">
        <f t="shared" si="8"/>
        <v>71040501025113</v>
      </c>
      <c r="B145" s="124" t="s">
        <v>439</v>
      </c>
      <c r="C145" s="117" t="s">
        <v>155</v>
      </c>
      <c r="D145" s="118" t="s">
        <v>149</v>
      </c>
      <c r="E145" s="119" t="s">
        <v>106</v>
      </c>
      <c r="F145" s="120" t="s">
        <v>140</v>
      </c>
      <c r="G145" s="121">
        <v>5113</v>
      </c>
      <c r="H145" s="151">
        <v>2411</v>
      </c>
      <c r="I145" s="152" t="s">
        <v>155</v>
      </c>
      <c r="J145" s="153">
        <v>1</v>
      </c>
      <c r="K145" s="153">
        <v>1</v>
      </c>
      <c r="L145" s="154" t="s">
        <v>751</v>
      </c>
      <c r="M145" s="155"/>
      <c r="N145" s="192">
        <f>+N147+N149+N151+N154+N157+N159+N161+N163</f>
        <v>0</v>
      </c>
      <c r="O145" s="192">
        <f>+O147+O149+O151+O154+O157+O159+O161+O163</f>
        <v>0</v>
      </c>
      <c r="P145" s="192">
        <f t="shared" ref="P145" si="16">+P147+P149+P151+P154+P157+P159+P161+P163</f>
        <v>0</v>
      </c>
      <c r="Q145" s="161"/>
      <c r="R145" s="161"/>
      <c r="S145" s="438"/>
      <c r="T145" s="161"/>
      <c r="U145" s="161"/>
      <c r="V145" s="161"/>
    </row>
    <row r="146" spans="1:22" s="115" customFormat="1" ht="16.2">
      <c r="A146" s="122" t="str">
        <f t="shared" si="8"/>
        <v>71040501030000</v>
      </c>
      <c r="B146" s="124" t="s">
        <v>439</v>
      </c>
      <c r="C146" s="117" t="s">
        <v>155</v>
      </c>
      <c r="D146" s="118" t="s">
        <v>149</v>
      </c>
      <c r="E146" s="119" t="s">
        <v>106</v>
      </c>
      <c r="F146" s="120" t="s">
        <v>442</v>
      </c>
      <c r="G146" s="129" t="s">
        <v>440</v>
      </c>
      <c r="H146" s="25"/>
      <c r="I146" s="18"/>
      <c r="J146" s="19"/>
      <c r="K146" s="19"/>
      <c r="L146" s="30" t="s">
        <v>108</v>
      </c>
      <c r="M146" s="31"/>
      <c r="N146" s="190"/>
      <c r="O146" s="190"/>
      <c r="P146" s="190"/>
      <c r="Q146" s="161"/>
      <c r="R146" s="161"/>
      <c r="S146" s="438"/>
      <c r="T146" s="161"/>
      <c r="U146" s="161"/>
      <c r="V146" s="161"/>
    </row>
    <row r="147" spans="1:22" ht="47.4" customHeight="1">
      <c r="A147" s="122" t="str">
        <f t="shared" si="8"/>
        <v>71040501034251</v>
      </c>
      <c r="B147" s="124" t="s">
        <v>439</v>
      </c>
      <c r="C147" s="117" t="s">
        <v>155</v>
      </c>
      <c r="D147" s="118" t="s">
        <v>149</v>
      </c>
      <c r="E147" s="119" t="s">
        <v>106</v>
      </c>
      <c r="F147" s="120" t="s">
        <v>442</v>
      </c>
      <c r="G147" s="121">
        <v>4251</v>
      </c>
      <c r="H147" s="45"/>
      <c r="I147" s="147"/>
      <c r="J147" s="148"/>
      <c r="K147" s="148"/>
      <c r="L147" s="27" t="s">
        <v>752</v>
      </c>
      <c r="M147" s="28"/>
      <c r="N147" s="197">
        <f>O147+P147</f>
        <v>0</v>
      </c>
      <c r="O147" s="197">
        <f>SUM(O148)</f>
        <v>0</v>
      </c>
      <c r="P147" s="197">
        <f>SUM(P148)</f>
        <v>0</v>
      </c>
      <c r="Q147" s="161"/>
      <c r="R147" s="161"/>
      <c r="S147" s="438"/>
      <c r="T147" s="161"/>
      <c r="U147" s="161"/>
      <c r="V147" s="161"/>
    </row>
    <row r="148" spans="1:22" ht="16.2">
      <c r="A148" s="122" t="str">
        <f t="shared" si="8"/>
        <v>71040501035113</v>
      </c>
      <c r="B148" s="124" t="s">
        <v>439</v>
      </c>
      <c r="C148" s="117" t="s">
        <v>155</v>
      </c>
      <c r="D148" s="118" t="s">
        <v>149</v>
      </c>
      <c r="E148" s="119" t="s">
        <v>106</v>
      </c>
      <c r="F148" s="120" t="s">
        <v>442</v>
      </c>
      <c r="G148" s="121">
        <v>5113</v>
      </c>
      <c r="H148" s="25"/>
      <c r="I148" s="18"/>
      <c r="J148" s="19"/>
      <c r="K148" s="19"/>
      <c r="L148" s="32" t="s">
        <v>125</v>
      </c>
      <c r="M148" s="33">
        <v>4239</v>
      </c>
      <c r="N148" s="183">
        <f t="shared" ref="N148:N150" si="17">O148+P148</f>
        <v>0</v>
      </c>
      <c r="O148" s="190"/>
      <c r="P148" s="190">
        <v>0</v>
      </c>
      <c r="Q148" s="161"/>
      <c r="R148" s="161"/>
      <c r="S148" s="438"/>
      <c r="T148" s="161"/>
      <c r="U148" s="161"/>
      <c r="V148" s="161"/>
    </row>
    <row r="149" spans="1:22" s="115" customFormat="1" ht="43.95" customHeight="1">
      <c r="A149" s="122" t="str">
        <f t="shared" si="8"/>
        <v>71040501040000</v>
      </c>
      <c r="B149" s="124" t="s">
        <v>439</v>
      </c>
      <c r="C149" s="117" t="s">
        <v>155</v>
      </c>
      <c r="D149" s="118" t="s">
        <v>149</v>
      </c>
      <c r="E149" s="119" t="s">
        <v>106</v>
      </c>
      <c r="F149" s="120" t="s">
        <v>155</v>
      </c>
      <c r="G149" s="129" t="s">
        <v>440</v>
      </c>
      <c r="H149" s="45"/>
      <c r="I149" s="147"/>
      <c r="J149" s="148"/>
      <c r="K149" s="148"/>
      <c r="L149" s="27" t="s">
        <v>753</v>
      </c>
      <c r="M149" s="28"/>
      <c r="N149" s="197">
        <f>O149+P149</f>
        <v>0</v>
      </c>
      <c r="O149" s="197">
        <f>SUM(O150)</f>
        <v>0</v>
      </c>
      <c r="P149" s="197">
        <f>SUM(P150)</f>
        <v>0</v>
      </c>
      <c r="Q149" s="161"/>
      <c r="R149" s="161"/>
      <c r="S149" s="438"/>
      <c r="T149" s="161"/>
      <c r="U149" s="161"/>
      <c r="V149" s="161"/>
    </row>
    <row r="150" spans="1:22" ht="16.2">
      <c r="A150" s="122" t="str">
        <f t="shared" si="8"/>
        <v>71040501044251</v>
      </c>
      <c r="B150" s="124" t="s">
        <v>439</v>
      </c>
      <c r="C150" s="117" t="s">
        <v>155</v>
      </c>
      <c r="D150" s="118" t="s">
        <v>149</v>
      </c>
      <c r="E150" s="119" t="s">
        <v>106</v>
      </c>
      <c r="F150" s="120" t="s">
        <v>155</v>
      </c>
      <c r="G150" s="121">
        <v>4251</v>
      </c>
      <c r="H150" s="25"/>
      <c r="I150" s="18"/>
      <c r="J150" s="19"/>
      <c r="K150" s="19"/>
      <c r="L150" s="32" t="s">
        <v>125</v>
      </c>
      <c r="M150" s="33">
        <v>4239</v>
      </c>
      <c r="N150" s="183">
        <f t="shared" si="17"/>
        <v>0</v>
      </c>
      <c r="O150" s="190"/>
      <c r="P150" s="190"/>
      <c r="Q150" s="161"/>
      <c r="R150" s="161"/>
      <c r="S150" s="438"/>
      <c r="T150" s="161"/>
      <c r="U150" s="161"/>
      <c r="V150" s="161"/>
    </row>
    <row r="151" spans="1:22" ht="37.200000000000003" customHeight="1">
      <c r="B151" s="124"/>
      <c r="H151" s="45"/>
      <c r="I151" s="147"/>
      <c r="J151" s="148"/>
      <c r="K151" s="148"/>
      <c r="L151" s="27" t="s">
        <v>863</v>
      </c>
      <c r="M151" s="28"/>
      <c r="N151" s="197">
        <f>O151+P151</f>
        <v>0</v>
      </c>
      <c r="O151" s="197">
        <f>SUM(O152:O153)</f>
        <v>0</v>
      </c>
      <c r="P151" s="197">
        <f>SUM(P152:P153)</f>
        <v>0</v>
      </c>
      <c r="Q151" s="161"/>
      <c r="R151" s="161"/>
      <c r="S151" s="438"/>
      <c r="T151" s="161"/>
      <c r="U151" s="161"/>
      <c r="V151" s="161"/>
    </row>
    <row r="152" spans="1:22" s="115" customFormat="1" ht="16.2">
      <c r="A152" s="122" t="str">
        <f>CONCATENATE(B152,C152,D152,E152,F152,G152)</f>
        <v>71040501080000</v>
      </c>
      <c r="B152" s="124" t="s">
        <v>439</v>
      </c>
      <c r="C152" s="117" t="s">
        <v>155</v>
      </c>
      <c r="D152" s="118" t="s">
        <v>149</v>
      </c>
      <c r="E152" s="119" t="s">
        <v>106</v>
      </c>
      <c r="F152" s="120" t="s">
        <v>185</v>
      </c>
      <c r="G152" s="129" t="s">
        <v>440</v>
      </c>
      <c r="H152" s="17"/>
      <c r="I152" s="25"/>
      <c r="J152" s="26"/>
      <c r="K152" s="26"/>
      <c r="L152" s="30" t="s">
        <v>754</v>
      </c>
      <c r="M152" s="31">
        <v>4422</v>
      </c>
      <c r="N152" s="183">
        <f t="shared" ref="N152:N153" si="18">O152+P152</f>
        <v>0</v>
      </c>
      <c r="O152" s="183"/>
      <c r="P152" s="183"/>
      <c r="Q152" s="161"/>
      <c r="R152" s="161"/>
      <c r="S152" s="438"/>
      <c r="T152" s="161"/>
      <c r="U152" s="161"/>
      <c r="V152" s="161"/>
    </row>
    <row r="153" spans="1:22" s="115" customFormat="1" ht="16.2">
      <c r="A153" s="122"/>
      <c r="B153" s="124"/>
      <c r="C153" s="117"/>
      <c r="D153" s="118"/>
      <c r="E153" s="119"/>
      <c r="F153" s="120"/>
      <c r="G153" s="129"/>
      <c r="H153" s="17"/>
      <c r="I153" s="25"/>
      <c r="J153" s="26"/>
      <c r="K153" s="26"/>
      <c r="L153" s="30" t="s">
        <v>174</v>
      </c>
      <c r="M153" s="13">
        <v>5113</v>
      </c>
      <c r="N153" s="183">
        <f t="shared" si="18"/>
        <v>0</v>
      </c>
      <c r="O153" s="183"/>
      <c r="P153" s="183"/>
      <c r="Q153" s="161"/>
      <c r="R153" s="161"/>
      <c r="S153" s="438"/>
      <c r="T153" s="161"/>
      <c r="U153" s="161"/>
      <c r="V153" s="161"/>
    </row>
    <row r="154" spans="1:22" ht="60.6" customHeight="1">
      <c r="A154" s="122" t="str">
        <f t="shared" ref="A154:A164" si="19">CONCATENATE(B154,C154,D154,E154,F154,G154)</f>
        <v>71040501085113</v>
      </c>
      <c r="B154" s="124" t="s">
        <v>439</v>
      </c>
      <c r="C154" s="117" t="s">
        <v>155</v>
      </c>
      <c r="D154" s="118" t="s">
        <v>149</v>
      </c>
      <c r="E154" s="119" t="s">
        <v>106</v>
      </c>
      <c r="F154" s="120" t="s">
        <v>185</v>
      </c>
      <c r="G154" s="121">
        <v>5113</v>
      </c>
      <c r="H154" s="45"/>
      <c r="I154" s="147"/>
      <c r="J154" s="148"/>
      <c r="K154" s="148"/>
      <c r="L154" s="27" t="s">
        <v>867</v>
      </c>
      <c r="M154" s="28"/>
      <c r="N154" s="197">
        <f>O154+P154</f>
        <v>0</v>
      </c>
      <c r="O154" s="197">
        <f>SUM(O155:O156)</f>
        <v>0</v>
      </c>
      <c r="P154" s="197">
        <f>SUM(P155:P156)</f>
        <v>0</v>
      </c>
      <c r="Q154" s="161"/>
      <c r="R154" s="161"/>
      <c r="S154" s="438"/>
      <c r="T154" s="161"/>
      <c r="U154" s="161"/>
      <c r="V154" s="161"/>
    </row>
    <row r="155" spans="1:22" s="115" customFormat="1" ht="16.2">
      <c r="A155" s="122" t="str">
        <f t="shared" si="19"/>
        <v>71040501090000</v>
      </c>
      <c r="B155" s="124" t="s">
        <v>439</v>
      </c>
      <c r="C155" s="117" t="s">
        <v>155</v>
      </c>
      <c r="D155" s="118" t="s">
        <v>149</v>
      </c>
      <c r="E155" s="119" t="s">
        <v>106</v>
      </c>
      <c r="F155" s="120" t="s">
        <v>187</v>
      </c>
      <c r="G155" s="129" t="s">
        <v>440</v>
      </c>
      <c r="H155" s="17"/>
      <c r="I155" s="25"/>
      <c r="J155" s="26"/>
      <c r="K155" s="26"/>
      <c r="L155" s="32" t="s">
        <v>134</v>
      </c>
      <c r="M155" s="48">
        <v>4861</v>
      </c>
      <c r="N155" s="183">
        <f t="shared" ref="N155:N158" si="20">O155+P155</f>
        <v>0</v>
      </c>
      <c r="O155" s="183"/>
      <c r="P155" s="183"/>
      <c r="Q155" s="161"/>
      <c r="R155" s="161"/>
      <c r="S155" s="438"/>
      <c r="T155" s="161"/>
      <c r="U155" s="161"/>
      <c r="V155" s="161"/>
    </row>
    <row r="156" spans="1:22" ht="16.2">
      <c r="A156" s="122" t="str">
        <f t="shared" si="19"/>
        <v>71040501094251</v>
      </c>
      <c r="B156" s="124" t="s">
        <v>439</v>
      </c>
      <c r="C156" s="117" t="s">
        <v>155</v>
      </c>
      <c r="D156" s="118" t="s">
        <v>149</v>
      </c>
      <c r="E156" s="119" t="s">
        <v>106</v>
      </c>
      <c r="F156" s="120" t="s">
        <v>187</v>
      </c>
      <c r="G156" s="121">
        <v>4251</v>
      </c>
      <c r="H156" s="17"/>
      <c r="I156" s="25"/>
      <c r="J156" s="26"/>
      <c r="K156" s="26"/>
      <c r="L156" s="30" t="s">
        <v>174</v>
      </c>
      <c r="M156" s="13">
        <v>5113</v>
      </c>
      <c r="N156" s="183">
        <f t="shared" si="20"/>
        <v>0</v>
      </c>
      <c r="O156" s="183"/>
      <c r="P156" s="183"/>
      <c r="Q156" s="161"/>
      <c r="R156" s="161"/>
      <c r="S156" s="438"/>
      <c r="T156" s="161"/>
      <c r="U156" s="161"/>
      <c r="V156" s="161"/>
    </row>
    <row r="157" spans="1:22" ht="37.950000000000003" customHeight="1">
      <c r="A157" s="122" t="str">
        <f t="shared" si="19"/>
        <v>71040501094639</v>
      </c>
      <c r="B157" s="124" t="s">
        <v>439</v>
      </c>
      <c r="C157" s="117" t="s">
        <v>155</v>
      </c>
      <c r="D157" s="118" t="s">
        <v>149</v>
      </c>
      <c r="E157" s="119" t="s">
        <v>106</v>
      </c>
      <c r="F157" s="120" t="s">
        <v>187</v>
      </c>
      <c r="G157" s="121">
        <v>4639</v>
      </c>
      <c r="H157" s="45"/>
      <c r="I157" s="147"/>
      <c r="J157" s="148"/>
      <c r="K157" s="148"/>
      <c r="L157" s="27" t="s">
        <v>864</v>
      </c>
      <c r="M157" s="28"/>
      <c r="N157" s="197">
        <f>O157+P157</f>
        <v>0</v>
      </c>
      <c r="O157" s="197">
        <f>SUM(O158)</f>
        <v>0</v>
      </c>
      <c r="P157" s="197">
        <f>SUM(P158)</f>
        <v>0</v>
      </c>
      <c r="Q157" s="161"/>
      <c r="R157" s="161"/>
      <c r="S157" s="438"/>
      <c r="T157" s="161"/>
      <c r="U157" s="161"/>
      <c r="V157" s="161"/>
    </row>
    <row r="158" spans="1:22" s="115" customFormat="1" ht="16.2">
      <c r="A158" s="122" t="str">
        <f t="shared" si="19"/>
        <v>71040501100000</v>
      </c>
      <c r="B158" s="124" t="s">
        <v>439</v>
      </c>
      <c r="C158" s="117" t="s">
        <v>155</v>
      </c>
      <c r="D158" s="118" t="s">
        <v>149</v>
      </c>
      <c r="E158" s="119" t="s">
        <v>106</v>
      </c>
      <c r="F158" s="120" t="s">
        <v>189</v>
      </c>
      <c r="G158" s="129" t="s">
        <v>440</v>
      </c>
      <c r="H158" s="17"/>
      <c r="I158" s="25"/>
      <c r="J158" s="26"/>
      <c r="K158" s="26"/>
      <c r="L158" s="30" t="s">
        <v>174</v>
      </c>
      <c r="M158" s="13">
        <v>5113</v>
      </c>
      <c r="N158" s="183">
        <f t="shared" si="20"/>
        <v>0</v>
      </c>
      <c r="O158" s="183">
        <v>0</v>
      </c>
      <c r="P158" s="183"/>
      <c r="Q158" s="161"/>
      <c r="R158" s="161"/>
      <c r="S158" s="438"/>
      <c r="T158" s="161"/>
      <c r="U158" s="161"/>
      <c r="V158" s="161"/>
    </row>
    <row r="159" spans="1:22" ht="73.95" customHeight="1">
      <c r="A159" s="122" t="str">
        <f t="shared" si="19"/>
        <v>71040501104861</v>
      </c>
      <c r="B159" s="124" t="s">
        <v>439</v>
      </c>
      <c r="C159" s="117" t="s">
        <v>155</v>
      </c>
      <c r="D159" s="118" t="s">
        <v>149</v>
      </c>
      <c r="E159" s="119" t="s">
        <v>106</v>
      </c>
      <c r="F159" s="120" t="s">
        <v>189</v>
      </c>
      <c r="G159" s="121">
        <v>4861</v>
      </c>
      <c r="H159" s="45"/>
      <c r="I159" s="147"/>
      <c r="J159" s="148"/>
      <c r="K159" s="148"/>
      <c r="L159" s="27" t="s">
        <v>868</v>
      </c>
      <c r="M159" s="28"/>
      <c r="N159" s="197">
        <f>O159+P159</f>
        <v>0</v>
      </c>
      <c r="O159" s="197">
        <f>SUM(O160:O160)</f>
        <v>0</v>
      </c>
      <c r="P159" s="197">
        <f>SUM(P160:P160)</f>
        <v>0</v>
      </c>
      <c r="Q159" s="161"/>
      <c r="R159" s="161"/>
      <c r="S159" s="438"/>
      <c r="T159" s="161"/>
      <c r="U159" s="161"/>
      <c r="V159" s="161"/>
    </row>
    <row r="160" spans="1:22" s="115" customFormat="1" ht="16.2">
      <c r="A160" s="122" t="str">
        <f t="shared" si="19"/>
        <v>71040501110000</v>
      </c>
      <c r="B160" s="124" t="s">
        <v>439</v>
      </c>
      <c r="C160" s="117" t="s">
        <v>155</v>
      </c>
      <c r="D160" s="118" t="s">
        <v>149</v>
      </c>
      <c r="E160" s="119" t="s">
        <v>106</v>
      </c>
      <c r="F160" s="120" t="s">
        <v>104</v>
      </c>
      <c r="G160" s="129" t="s">
        <v>440</v>
      </c>
      <c r="H160" s="17"/>
      <c r="I160" s="25"/>
      <c r="J160" s="26"/>
      <c r="K160" s="26"/>
      <c r="L160" s="32" t="s">
        <v>134</v>
      </c>
      <c r="M160" s="48">
        <v>4861</v>
      </c>
      <c r="N160" s="183">
        <f t="shared" ref="N160:N162" si="21">O160+P160</f>
        <v>0</v>
      </c>
      <c r="O160" s="402"/>
      <c r="P160" s="402">
        <v>0</v>
      </c>
      <c r="Q160" s="161"/>
      <c r="R160" s="161"/>
      <c r="S160" s="438"/>
      <c r="T160" s="161"/>
      <c r="U160" s="161"/>
      <c r="V160" s="161"/>
    </row>
    <row r="161" spans="1:22" s="115" customFormat="1" ht="84.6" customHeight="1">
      <c r="A161" s="122" t="str">
        <f t="shared" si="19"/>
        <v>71040501120000</v>
      </c>
      <c r="B161" s="124" t="s">
        <v>439</v>
      </c>
      <c r="C161" s="117" t="s">
        <v>155</v>
      </c>
      <c r="D161" s="118" t="s">
        <v>149</v>
      </c>
      <c r="E161" s="119" t="s">
        <v>106</v>
      </c>
      <c r="F161" s="120" t="s">
        <v>443</v>
      </c>
      <c r="G161" s="129" t="s">
        <v>440</v>
      </c>
      <c r="H161" s="45"/>
      <c r="I161" s="147"/>
      <c r="J161" s="148"/>
      <c r="K161" s="148"/>
      <c r="L161" s="457" t="s">
        <v>869</v>
      </c>
      <c r="M161" s="28"/>
      <c r="N161" s="197">
        <f>O161+P161</f>
        <v>0</v>
      </c>
      <c r="O161" s="197">
        <f>SUM(O162:O162)</f>
        <v>0</v>
      </c>
      <c r="P161" s="197">
        <f>SUM(P162:P162)</f>
        <v>0</v>
      </c>
      <c r="Q161" s="161"/>
      <c r="R161" s="161"/>
      <c r="S161" s="438"/>
      <c r="T161" s="161"/>
      <c r="U161" s="161"/>
      <c r="V161" s="161"/>
    </row>
    <row r="162" spans="1:22" ht="16.2">
      <c r="A162" s="122" t="str">
        <f t="shared" si="19"/>
        <v>71040501125129</v>
      </c>
      <c r="B162" s="124" t="s">
        <v>439</v>
      </c>
      <c r="C162" s="117" t="s">
        <v>155</v>
      </c>
      <c r="D162" s="118" t="s">
        <v>149</v>
      </c>
      <c r="E162" s="119" t="s">
        <v>106</v>
      </c>
      <c r="F162" s="120" t="s">
        <v>443</v>
      </c>
      <c r="G162" s="121">
        <v>5129</v>
      </c>
      <c r="H162" s="17"/>
      <c r="I162" s="25"/>
      <c r="J162" s="26"/>
      <c r="K162" s="26"/>
      <c r="L162" s="32" t="s">
        <v>134</v>
      </c>
      <c r="M162" s="48">
        <v>4861</v>
      </c>
      <c r="N162" s="183">
        <f t="shared" si="21"/>
        <v>0</v>
      </c>
      <c r="O162" s="402"/>
      <c r="P162" s="402">
        <v>0</v>
      </c>
      <c r="Q162" s="161"/>
      <c r="R162" s="161"/>
      <c r="S162" s="438"/>
      <c r="T162" s="161"/>
      <c r="U162" s="161"/>
      <c r="V162" s="161"/>
    </row>
    <row r="163" spans="1:22" ht="42.6" customHeight="1">
      <c r="A163" s="122" t="str">
        <f t="shared" si="19"/>
        <v>71040501094639</v>
      </c>
      <c r="B163" s="124" t="s">
        <v>439</v>
      </c>
      <c r="C163" s="117" t="s">
        <v>155</v>
      </c>
      <c r="D163" s="118" t="s">
        <v>149</v>
      </c>
      <c r="E163" s="119" t="s">
        <v>106</v>
      </c>
      <c r="F163" s="120" t="s">
        <v>187</v>
      </c>
      <c r="G163" s="121">
        <v>4639</v>
      </c>
      <c r="H163" s="45"/>
      <c r="I163" s="147"/>
      <c r="J163" s="148"/>
      <c r="K163" s="148"/>
      <c r="L163" s="27" t="s">
        <v>865</v>
      </c>
      <c r="M163" s="28"/>
      <c r="N163" s="197">
        <f>O163+P163</f>
        <v>0</v>
      </c>
      <c r="O163" s="197">
        <f>SUM(O164)</f>
        <v>0</v>
      </c>
      <c r="P163" s="197">
        <f>SUM(P164)</f>
        <v>0</v>
      </c>
      <c r="Q163" s="161"/>
      <c r="R163" s="161"/>
      <c r="S163" s="438"/>
      <c r="T163" s="161"/>
      <c r="U163" s="161"/>
      <c r="V163" s="161"/>
    </row>
    <row r="164" spans="1:22" s="115" customFormat="1" ht="26.4">
      <c r="A164" s="122" t="str">
        <f t="shared" si="19"/>
        <v>71040501100000</v>
      </c>
      <c r="B164" s="124" t="s">
        <v>439</v>
      </c>
      <c r="C164" s="117" t="s">
        <v>155</v>
      </c>
      <c r="D164" s="118" t="s">
        <v>149</v>
      </c>
      <c r="E164" s="119" t="s">
        <v>106</v>
      </c>
      <c r="F164" s="120" t="s">
        <v>189</v>
      </c>
      <c r="G164" s="129" t="s">
        <v>440</v>
      </c>
      <c r="H164" s="17"/>
      <c r="I164" s="25"/>
      <c r="J164" s="26"/>
      <c r="K164" s="26"/>
      <c r="L164" s="30" t="s">
        <v>866</v>
      </c>
      <c r="M164" s="13">
        <v>5511</v>
      </c>
      <c r="N164" s="183">
        <f t="shared" ref="N164" si="22">O164+P164</f>
        <v>0</v>
      </c>
      <c r="O164" s="183">
        <v>0</v>
      </c>
      <c r="P164" s="183"/>
      <c r="Q164" s="161"/>
      <c r="R164" s="161"/>
      <c r="S164" s="438"/>
      <c r="T164" s="161"/>
      <c r="U164" s="161"/>
      <c r="V164" s="161"/>
    </row>
    <row r="165" spans="1:22" ht="27.6">
      <c r="A165" s="122" t="str">
        <f t="shared" si="8"/>
        <v>71040501045112</v>
      </c>
      <c r="B165" s="124" t="s">
        <v>439</v>
      </c>
      <c r="C165" s="117" t="s">
        <v>155</v>
      </c>
      <c r="D165" s="118" t="s">
        <v>149</v>
      </c>
      <c r="E165" s="119" t="s">
        <v>106</v>
      </c>
      <c r="F165" s="120" t="s">
        <v>155</v>
      </c>
      <c r="G165" s="121">
        <v>5112</v>
      </c>
      <c r="H165" s="165">
        <v>2420</v>
      </c>
      <c r="I165" s="166" t="s">
        <v>155</v>
      </c>
      <c r="J165" s="167">
        <v>2</v>
      </c>
      <c r="K165" s="167">
        <v>0</v>
      </c>
      <c r="L165" s="168" t="s">
        <v>170</v>
      </c>
      <c r="M165" s="176"/>
      <c r="N165" s="188">
        <f>+N167</f>
        <v>0</v>
      </c>
      <c r="O165" s="188">
        <f>+O167</f>
        <v>0</v>
      </c>
      <c r="P165" s="188">
        <f>+P167</f>
        <v>0</v>
      </c>
      <c r="Q165" s="161"/>
      <c r="R165" s="161"/>
      <c r="S165" s="438"/>
      <c r="T165" s="161"/>
      <c r="U165" s="161"/>
      <c r="V165" s="161"/>
    </row>
    <row r="166" spans="1:22" ht="16.2">
      <c r="A166" s="122" t="str">
        <f t="shared" si="8"/>
        <v>71040501045113</v>
      </c>
      <c r="B166" s="124" t="s">
        <v>439</v>
      </c>
      <c r="C166" s="117" t="s">
        <v>155</v>
      </c>
      <c r="D166" s="118" t="s">
        <v>149</v>
      </c>
      <c r="E166" s="119" t="s">
        <v>106</v>
      </c>
      <c r="F166" s="120" t="s">
        <v>155</v>
      </c>
      <c r="G166" s="121">
        <v>5113</v>
      </c>
      <c r="H166" s="25"/>
      <c r="I166" s="18"/>
      <c r="J166" s="19"/>
      <c r="K166" s="19"/>
      <c r="L166" s="30" t="s">
        <v>110</v>
      </c>
      <c r="M166" s="31"/>
      <c r="N166" s="190"/>
      <c r="O166" s="190"/>
      <c r="P166" s="190"/>
      <c r="Q166" s="161"/>
      <c r="R166" s="161"/>
      <c r="S166" s="438"/>
      <c r="T166" s="161"/>
      <c r="U166" s="161"/>
      <c r="V166" s="161"/>
    </row>
    <row r="167" spans="1:22" s="115" customFormat="1" ht="16.2">
      <c r="A167" s="122" t="str">
        <f t="shared" si="8"/>
        <v>71040501050000</v>
      </c>
      <c r="B167" s="124" t="s">
        <v>439</v>
      </c>
      <c r="C167" s="117" t="s">
        <v>155</v>
      </c>
      <c r="D167" s="118" t="s">
        <v>149</v>
      </c>
      <c r="E167" s="119" t="s">
        <v>106</v>
      </c>
      <c r="F167" s="120" t="s">
        <v>149</v>
      </c>
      <c r="G167" s="129" t="s">
        <v>440</v>
      </c>
      <c r="H167" s="151">
        <v>2424</v>
      </c>
      <c r="I167" s="152" t="s">
        <v>155</v>
      </c>
      <c r="J167" s="153">
        <v>2</v>
      </c>
      <c r="K167" s="153">
        <v>4</v>
      </c>
      <c r="L167" s="154" t="s">
        <v>171</v>
      </c>
      <c r="M167" s="155"/>
      <c r="N167" s="192">
        <f>+N169</f>
        <v>0</v>
      </c>
      <c r="O167" s="192">
        <f>+O169</f>
        <v>0</v>
      </c>
      <c r="P167" s="192">
        <f>+P169</f>
        <v>0</v>
      </c>
      <c r="Q167" s="161"/>
      <c r="R167" s="161"/>
      <c r="S167" s="438"/>
      <c r="T167" s="161"/>
      <c r="U167" s="161"/>
      <c r="V167" s="161"/>
    </row>
    <row r="168" spans="1:22" ht="16.2">
      <c r="A168" s="122" t="str">
        <f t="shared" si="8"/>
        <v>71040501054251</v>
      </c>
      <c r="B168" s="124" t="s">
        <v>439</v>
      </c>
      <c r="C168" s="117" t="s">
        <v>155</v>
      </c>
      <c r="D168" s="118" t="s">
        <v>149</v>
      </c>
      <c r="E168" s="119" t="s">
        <v>106</v>
      </c>
      <c r="F168" s="120" t="s">
        <v>149</v>
      </c>
      <c r="G168" s="121">
        <v>4251</v>
      </c>
      <c r="H168" s="25"/>
      <c r="I168" s="25"/>
      <c r="J168" s="26"/>
      <c r="K168" s="26"/>
      <c r="L168" s="30" t="s">
        <v>108</v>
      </c>
      <c r="M168" s="31"/>
      <c r="N168" s="190"/>
      <c r="O168" s="190"/>
      <c r="P168" s="190"/>
      <c r="Q168" s="161"/>
      <c r="R168" s="161"/>
      <c r="S168" s="438"/>
      <c r="T168" s="161"/>
      <c r="U168" s="161"/>
      <c r="V168" s="161"/>
    </row>
    <row r="169" spans="1:22" ht="16.2">
      <c r="A169" s="122" t="str">
        <f t="shared" si="8"/>
        <v>71040501055112</v>
      </c>
      <c r="B169" s="124" t="s">
        <v>439</v>
      </c>
      <c r="C169" s="117" t="s">
        <v>155</v>
      </c>
      <c r="D169" s="118" t="s">
        <v>149</v>
      </c>
      <c r="E169" s="119" t="s">
        <v>106</v>
      </c>
      <c r="F169" s="120" t="s">
        <v>149</v>
      </c>
      <c r="G169" s="121">
        <v>5112</v>
      </c>
      <c r="H169" s="45"/>
      <c r="I169" s="147"/>
      <c r="J169" s="148"/>
      <c r="K169" s="148"/>
      <c r="L169" s="27" t="s">
        <v>172</v>
      </c>
      <c r="M169" s="28"/>
      <c r="N169" s="197">
        <f>O169+P169</f>
        <v>0</v>
      </c>
      <c r="O169" s="197">
        <f>SUM(O170:O171)</f>
        <v>0</v>
      </c>
      <c r="P169" s="197">
        <f>SUM(P170:P171)</f>
        <v>0</v>
      </c>
      <c r="Q169" s="161"/>
      <c r="R169" s="161"/>
      <c r="S169" s="438"/>
      <c r="T169" s="161"/>
      <c r="U169" s="161"/>
      <c r="V169" s="161"/>
    </row>
    <row r="170" spans="1:22" ht="16.2">
      <c r="A170" s="122" t="str">
        <f t="shared" ref="A170:A220" si="23">CONCATENATE(B170,C170,D170,E170,F170,G170)</f>
        <v>71040501055113</v>
      </c>
      <c r="B170" s="124" t="s">
        <v>439</v>
      </c>
      <c r="C170" s="117" t="s">
        <v>155</v>
      </c>
      <c r="D170" s="118" t="s">
        <v>149</v>
      </c>
      <c r="E170" s="119" t="s">
        <v>106</v>
      </c>
      <c r="F170" s="120" t="s">
        <v>149</v>
      </c>
      <c r="G170" s="121">
        <v>5113</v>
      </c>
      <c r="H170" s="25"/>
      <c r="I170" s="18"/>
      <c r="J170" s="19"/>
      <c r="K170" s="19"/>
      <c r="L170" s="30" t="s">
        <v>173</v>
      </c>
      <c r="M170" s="31">
        <v>5112</v>
      </c>
      <c r="N170" s="183">
        <f t="shared" ref="N170:N171" si="24">O170+P170</f>
        <v>0</v>
      </c>
      <c r="O170" s="183">
        <v>0</v>
      </c>
      <c r="P170" s="183"/>
      <c r="Q170" s="161"/>
      <c r="R170" s="161"/>
      <c r="S170" s="438"/>
      <c r="T170" s="161"/>
      <c r="U170" s="161"/>
      <c r="V170" s="161"/>
    </row>
    <row r="171" spans="1:22" s="115" customFormat="1" ht="16.2">
      <c r="A171" s="122" t="str">
        <f t="shared" si="23"/>
        <v>71040501060000</v>
      </c>
      <c r="B171" s="124" t="s">
        <v>439</v>
      </c>
      <c r="C171" s="117" t="s">
        <v>155</v>
      </c>
      <c r="D171" s="118" t="s">
        <v>149</v>
      </c>
      <c r="E171" s="119" t="s">
        <v>106</v>
      </c>
      <c r="F171" s="120" t="s">
        <v>157</v>
      </c>
      <c r="G171" s="129" t="s">
        <v>440</v>
      </c>
      <c r="H171" s="17"/>
      <c r="I171" s="25"/>
      <c r="J171" s="26"/>
      <c r="K171" s="26"/>
      <c r="L171" s="30" t="s">
        <v>174</v>
      </c>
      <c r="M171" s="13">
        <v>5113</v>
      </c>
      <c r="N171" s="183">
        <f t="shared" si="24"/>
        <v>0</v>
      </c>
      <c r="O171" s="183"/>
      <c r="P171" s="183"/>
      <c r="Q171" s="161"/>
      <c r="R171" s="161"/>
      <c r="S171" s="438"/>
      <c r="T171" s="161"/>
      <c r="U171" s="161"/>
      <c r="V171" s="161"/>
    </row>
    <row r="172" spans="1:22" ht="16.2">
      <c r="A172" s="122" t="str">
        <f t="shared" si="23"/>
        <v>71040501134251</v>
      </c>
      <c r="B172" s="124" t="s">
        <v>439</v>
      </c>
      <c r="C172" s="117" t="s">
        <v>155</v>
      </c>
      <c r="D172" s="118" t="s">
        <v>149</v>
      </c>
      <c r="E172" s="119" t="s">
        <v>106</v>
      </c>
      <c r="F172" s="120" t="s">
        <v>444</v>
      </c>
      <c r="G172" s="121">
        <v>4251</v>
      </c>
      <c r="H172" s="165">
        <v>2450</v>
      </c>
      <c r="I172" s="166" t="s">
        <v>155</v>
      </c>
      <c r="J172" s="167">
        <v>5</v>
      </c>
      <c r="K172" s="167">
        <v>0</v>
      </c>
      <c r="L172" s="168" t="s">
        <v>175</v>
      </c>
      <c r="M172" s="176"/>
      <c r="N172" s="188">
        <f>+N174+N246</f>
        <v>0</v>
      </c>
      <c r="O172" s="188">
        <f>+O174+O246</f>
        <v>0</v>
      </c>
      <c r="P172" s="188">
        <f>+P174+P246</f>
        <v>0</v>
      </c>
      <c r="Q172" s="161"/>
      <c r="R172" s="161"/>
      <c r="S172" s="438"/>
      <c r="T172" s="161"/>
      <c r="U172" s="161"/>
      <c r="V172" s="161"/>
    </row>
    <row r="173" spans="1:22" ht="16.2">
      <c r="A173" s="122" t="str">
        <f t="shared" si="23"/>
        <v>71040501135129</v>
      </c>
      <c r="B173" s="124" t="s">
        <v>439</v>
      </c>
      <c r="C173" s="117" t="s">
        <v>155</v>
      </c>
      <c r="D173" s="118" t="s">
        <v>149</v>
      </c>
      <c r="E173" s="119" t="s">
        <v>106</v>
      </c>
      <c r="F173" s="120" t="s">
        <v>444</v>
      </c>
      <c r="G173" s="121">
        <v>5129</v>
      </c>
      <c r="H173" s="25"/>
      <c r="I173" s="18"/>
      <c r="J173" s="19"/>
      <c r="K173" s="19"/>
      <c r="L173" s="30" t="s">
        <v>110</v>
      </c>
      <c r="M173" s="31"/>
      <c r="N173" s="190"/>
      <c r="O173" s="190"/>
      <c r="P173" s="190"/>
      <c r="Q173" s="161"/>
      <c r="R173" s="161"/>
      <c r="S173" s="438"/>
      <c r="T173" s="161"/>
      <c r="U173" s="161"/>
      <c r="V173" s="161"/>
    </row>
    <row r="174" spans="1:22" ht="16.2">
      <c r="A174" s="122" t="str">
        <f t="shared" si="23"/>
        <v>71040501135221</v>
      </c>
      <c r="B174" s="124" t="s">
        <v>439</v>
      </c>
      <c r="C174" s="117" t="s">
        <v>155</v>
      </c>
      <c r="D174" s="118" t="s">
        <v>149</v>
      </c>
      <c r="E174" s="119" t="s">
        <v>106</v>
      </c>
      <c r="F174" s="120" t="s">
        <v>444</v>
      </c>
      <c r="G174" s="121">
        <v>5221</v>
      </c>
      <c r="H174" s="151">
        <v>2451</v>
      </c>
      <c r="I174" s="152" t="s">
        <v>155</v>
      </c>
      <c r="J174" s="153">
        <v>5</v>
      </c>
      <c r="K174" s="153">
        <v>1</v>
      </c>
      <c r="L174" s="154" t="s">
        <v>176</v>
      </c>
      <c r="M174" s="155"/>
      <c r="N174" s="192">
        <f>+N176+N179+N181+N185+N189+N194+N198+N200+N206+N213+N217+N220+N224+N231+N234+N236+N238+N244</f>
        <v>0</v>
      </c>
      <c r="O174" s="192">
        <f>+O176+O179+O181+O185+O189+O194+O198+O200+O206+O213+O217+O220+O224+O231+O234+O236+O238+O244</f>
        <v>0</v>
      </c>
      <c r="P174" s="192">
        <f t="shared" ref="P174" si="25">+P176+P179+P181+P185+P189+P194+P198+P200+P206+P213+P217+P220+P224+P231+P234+P236+P238+P244</f>
        <v>0</v>
      </c>
      <c r="Q174" s="161"/>
      <c r="R174" s="161"/>
      <c r="S174" s="438"/>
      <c r="T174" s="161"/>
      <c r="U174" s="161"/>
      <c r="V174" s="161"/>
    </row>
    <row r="175" spans="1:22" s="115" customFormat="1" ht="16.2">
      <c r="A175" s="122" t="str">
        <f t="shared" si="23"/>
        <v>71040501140000</v>
      </c>
      <c r="B175" s="124" t="s">
        <v>439</v>
      </c>
      <c r="C175" s="117" t="s">
        <v>155</v>
      </c>
      <c r="D175" s="118" t="s">
        <v>149</v>
      </c>
      <c r="E175" s="119" t="s">
        <v>106</v>
      </c>
      <c r="F175" s="120" t="s">
        <v>445</v>
      </c>
      <c r="G175" s="129" t="s">
        <v>440</v>
      </c>
      <c r="H175" s="25"/>
      <c r="I175" s="25"/>
      <c r="J175" s="26"/>
      <c r="K175" s="26"/>
      <c r="L175" s="30" t="s">
        <v>108</v>
      </c>
      <c r="M175" s="31"/>
      <c r="N175" s="190"/>
      <c r="O175" s="190"/>
      <c r="P175" s="190"/>
      <c r="Q175" s="161"/>
      <c r="R175" s="161"/>
      <c r="S175" s="438"/>
      <c r="T175" s="161"/>
      <c r="U175" s="161"/>
      <c r="V175" s="161"/>
    </row>
    <row r="176" spans="1:22" ht="28.5" customHeight="1">
      <c r="A176" s="122" t="str">
        <f t="shared" si="23"/>
        <v>71040501144729</v>
      </c>
      <c r="B176" s="124" t="s">
        <v>439</v>
      </c>
      <c r="C176" s="117" t="s">
        <v>155</v>
      </c>
      <c r="D176" s="118" t="s">
        <v>149</v>
      </c>
      <c r="E176" s="119" t="s">
        <v>106</v>
      </c>
      <c r="F176" s="120" t="s">
        <v>445</v>
      </c>
      <c r="G176" s="121">
        <v>4729</v>
      </c>
      <c r="H176" s="45"/>
      <c r="I176" s="147"/>
      <c r="J176" s="148"/>
      <c r="K176" s="148"/>
      <c r="L176" s="27" t="s">
        <v>177</v>
      </c>
      <c r="M176" s="28"/>
      <c r="N176" s="197">
        <f>O176+P176</f>
        <v>0</v>
      </c>
      <c r="O176" s="197">
        <f>SUM(O177:O178)</f>
        <v>0</v>
      </c>
      <c r="P176" s="197">
        <f>SUM(P177:P178)</f>
        <v>0</v>
      </c>
      <c r="Q176" s="161"/>
      <c r="R176" s="161"/>
      <c r="S176" s="438"/>
      <c r="T176" s="161"/>
      <c r="U176" s="161"/>
      <c r="V176" s="161"/>
    </row>
    <row r="177" spans="1:22" s="115" customFormat="1" ht="27" customHeight="1">
      <c r="A177" s="122" t="str">
        <f t="shared" si="23"/>
        <v>71040501150000</v>
      </c>
      <c r="B177" s="124" t="s">
        <v>439</v>
      </c>
      <c r="C177" s="117" t="s">
        <v>155</v>
      </c>
      <c r="D177" s="118" t="s">
        <v>149</v>
      </c>
      <c r="E177" s="119" t="s">
        <v>106</v>
      </c>
      <c r="F177" s="120" t="s">
        <v>446</v>
      </c>
      <c r="G177" s="129" t="s">
        <v>440</v>
      </c>
      <c r="H177" s="25"/>
      <c r="I177" s="25"/>
      <c r="J177" s="26"/>
      <c r="K177" s="26"/>
      <c r="L177" s="29" t="s">
        <v>142</v>
      </c>
      <c r="M177" s="12">
        <v>4251</v>
      </c>
      <c r="N177" s="183">
        <f t="shared" ref="N177:N243" si="26">O177+P177</f>
        <v>0</v>
      </c>
      <c r="O177" s="398"/>
      <c r="P177" s="398"/>
      <c r="Q177" s="161"/>
      <c r="R177" s="161"/>
      <c r="S177" s="438"/>
      <c r="T177" s="161"/>
      <c r="U177" s="161"/>
      <c r="V177" s="161"/>
    </row>
    <row r="178" spans="1:22" ht="21" customHeight="1">
      <c r="A178" s="122" t="str">
        <f t="shared" si="23"/>
        <v>71040501155112</v>
      </c>
      <c r="B178" s="124" t="s">
        <v>439</v>
      </c>
      <c r="C178" s="117" t="s">
        <v>155</v>
      </c>
      <c r="D178" s="118" t="s">
        <v>149</v>
      </c>
      <c r="E178" s="119" t="s">
        <v>106</v>
      </c>
      <c r="F178" s="120" t="s">
        <v>446</v>
      </c>
      <c r="G178" s="121">
        <v>5112</v>
      </c>
      <c r="H178" s="25"/>
      <c r="I178" s="25"/>
      <c r="J178" s="26"/>
      <c r="K178" s="26"/>
      <c r="L178" s="32" t="s">
        <v>174</v>
      </c>
      <c r="M178" s="48">
        <v>5113</v>
      </c>
      <c r="N178" s="183">
        <f t="shared" si="26"/>
        <v>0</v>
      </c>
      <c r="O178" s="183"/>
      <c r="P178" s="183"/>
      <c r="Q178" s="161"/>
      <c r="R178" s="161"/>
      <c r="S178" s="438"/>
      <c r="T178" s="161"/>
      <c r="U178" s="161"/>
      <c r="V178" s="161"/>
    </row>
    <row r="179" spans="1:22" ht="44.4" customHeight="1">
      <c r="A179" s="122" t="str">
        <f t="shared" si="23"/>
        <v>71040501155133</v>
      </c>
      <c r="B179" s="124" t="s">
        <v>439</v>
      </c>
      <c r="C179" s="117" t="s">
        <v>155</v>
      </c>
      <c r="D179" s="118" t="s">
        <v>149</v>
      </c>
      <c r="E179" s="119" t="s">
        <v>106</v>
      </c>
      <c r="F179" s="120" t="s">
        <v>446</v>
      </c>
      <c r="G179" s="121">
        <v>5133</v>
      </c>
      <c r="H179" s="45"/>
      <c r="I179" s="147"/>
      <c r="J179" s="148"/>
      <c r="K179" s="148"/>
      <c r="L179" s="459" t="s">
        <v>856</v>
      </c>
      <c r="M179" s="28"/>
      <c r="N179" s="197">
        <f>O179+P179</f>
        <v>0</v>
      </c>
      <c r="O179" s="197">
        <f>SUM(O180)</f>
        <v>0</v>
      </c>
      <c r="P179" s="197">
        <f>SUM(P180)</f>
        <v>0</v>
      </c>
      <c r="Q179" s="161"/>
      <c r="R179" s="161"/>
      <c r="S179" s="438"/>
      <c r="T179" s="161"/>
      <c r="U179" s="161"/>
      <c r="V179" s="161"/>
    </row>
    <row r="180" spans="1:22" ht="21" customHeight="1">
      <c r="A180" s="122" t="str">
        <f t="shared" si="23"/>
        <v>71040501155134</v>
      </c>
      <c r="B180" s="124" t="s">
        <v>439</v>
      </c>
      <c r="C180" s="117" t="s">
        <v>155</v>
      </c>
      <c r="D180" s="118" t="s">
        <v>149</v>
      </c>
      <c r="E180" s="119" t="s">
        <v>106</v>
      </c>
      <c r="F180" s="120" t="s">
        <v>446</v>
      </c>
      <c r="G180" s="121">
        <v>5134</v>
      </c>
      <c r="H180" s="25"/>
      <c r="I180" s="25"/>
      <c r="J180" s="26"/>
      <c r="K180" s="26"/>
      <c r="L180" s="441" t="s">
        <v>134</v>
      </c>
      <c r="M180" s="422">
        <v>4861</v>
      </c>
      <c r="N180" s="183">
        <f t="shared" si="26"/>
        <v>0</v>
      </c>
      <c r="O180" s="402"/>
      <c r="P180" s="402"/>
      <c r="Q180" s="161"/>
      <c r="R180" s="161"/>
      <c r="S180" s="438"/>
      <c r="T180" s="161"/>
      <c r="U180" s="161"/>
      <c r="V180" s="161"/>
    </row>
    <row r="181" spans="1:22" s="156" customFormat="1" ht="16.2">
      <c r="A181" s="122" t="str">
        <f t="shared" si="23"/>
        <v>71040505000000</v>
      </c>
      <c r="B181" s="124" t="s">
        <v>439</v>
      </c>
      <c r="C181" s="117" t="s">
        <v>155</v>
      </c>
      <c r="D181" s="118" t="s">
        <v>149</v>
      </c>
      <c r="E181" s="119" t="s">
        <v>149</v>
      </c>
      <c r="F181" s="120" t="s">
        <v>441</v>
      </c>
      <c r="G181" s="129" t="s">
        <v>440</v>
      </c>
      <c r="H181" s="45"/>
      <c r="I181" s="147"/>
      <c r="J181" s="148"/>
      <c r="K181" s="148"/>
      <c r="L181" s="27" t="s">
        <v>179</v>
      </c>
      <c r="M181" s="28"/>
      <c r="N181" s="197">
        <f>O181+P181</f>
        <v>0</v>
      </c>
      <c r="O181" s="197">
        <f>SUM(O182:O184)</f>
        <v>0</v>
      </c>
      <c r="P181" s="197">
        <f>SUM(P182:P184)</f>
        <v>0</v>
      </c>
      <c r="Q181" s="161"/>
      <c r="R181" s="161"/>
      <c r="S181" s="438"/>
      <c r="T181" s="161"/>
      <c r="U181" s="161"/>
      <c r="V181" s="161"/>
    </row>
    <row r="182" spans="1:22" ht="26.4">
      <c r="A182" s="122" t="str">
        <f t="shared" si="23"/>
        <v>71040505000001</v>
      </c>
      <c r="B182" s="124" t="s">
        <v>439</v>
      </c>
      <c r="C182" s="117" t="s">
        <v>155</v>
      </c>
      <c r="D182" s="118" t="s">
        <v>149</v>
      </c>
      <c r="E182" s="119" t="s">
        <v>149</v>
      </c>
      <c r="F182" s="120" t="s">
        <v>441</v>
      </c>
      <c r="G182" s="129" t="s">
        <v>96</v>
      </c>
      <c r="H182" s="17"/>
      <c r="I182" s="25"/>
      <c r="J182" s="26"/>
      <c r="K182" s="26"/>
      <c r="L182" s="30" t="s">
        <v>142</v>
      </c>
      <c r="M182" s="13">
        <v>4251</v>
      </c>
      <c r="N182" s="183">
        <f t="shared" si="26"/>
        <v>0</v>
      </c>
      <c r="O182" s="183"/>
      <c r="P182" s="183"/>
      <c r="Q182" s="161"/>
      <c r="R182" s="161"/>
      <c r="S182" s="438"/>
      <c r="T182" s="161"/>
      <c r="U182" s="161"/>
      <c r="V182" s="161"/>
    </row>
    <row r="183" spans="1:22" s="115" customFormat="1" ht="16.2">
      <c r="A183" s="122" t="str">
        <f t="shared" si="23"/>
        <v>71040505010000</v>
      </c>
      <c r="B183" s="124" t="s">
        <v>439</v>
      </c>
      <c r="C183" s="117" t="s">
        <v>155</v>
      </c>
      <c r="D183" s="118" t="s">
        <v>149</v>
      </c>
      <c r="E183" s="119" t="s">
        <v>149</v>
      </c>
      <c r="F183" s="120" t="s">
        <v>106</v>
      </c>
      <c r="G183" s="129" t="s">
        <v>440</v>
      </c>
      <c r="H183" s="17"/>
      <c r="I183" s="25"/>
      <c r="J183" s="26"/>
      <c r="K183" s="26"/>
      <c r="L183" s="30" t="s">
        <v>173</v>
      </c>
      <c r="M183" s="394">
        <v>5112</v>
      </c>
      <c r="N183" s="183">
        <f t="shared" si="26"/>
        <v>0</v>
      </c>
      <c r="O183" s="183"/>
      <c r="P183" s="183"/>
      <c r="Q183" s="161"/>
      <c r="R183" s="161"/>
      <c r="S183" s="438"/>
      <c r="T183" s="161"/>
      <c r="U183" s="161"/>
      <c r="V183" s="161"/>
    </row>
    <row r="184" spans="1:22" ht="16.2">
      <c r="A184" s="122" t="str">
        <f t="shared" si="23"/>
        <v>71040505015129</v>
      </c>
      <c r="B184" s="124" t="s">
        <v>439</v>
      </c>
      <c r="C184" s="117" t="s">
        <v>155</v>
      </c>
      <c r="D184" s="118" t="s">
        <v>149</v>
      </c>
      <c r="E184" s="119" t="s">
        <v>149</v>
      </c>
      <c r="F184" s="120" t="s">
        <v>106</v>
      </c>
      <c r="G184" s="121">
        <v>5129</v>
      </c>
      <c r="H184" s="25"/>
      <c r="I184" s="25"/>
      <c r="J184" s="26"/>
      <c r="K184" s="26"/>
      <c r="L184" s="32" t="s">
        <v>174</v>
      </c>
      <c r="M184" s="48">
        <v>5113</v>
      </c>
      <c r="N184" s="183">
        <f t="shared" si="26"/>
        <v>0</v>
      </c>
      <c r="O184" s="183"/>
      <c r="P184" s="183"/>
      <c r="Q184" s="161"/>
      <c r="R184" s="161"/>
      <c r="S184" s="438"/>
      <c r="T184" s="161"/>
      <c r="U184" s="161"/>
      <c r="V184" s="161"/>
    </row>
    <row r="185" spans="1:22" s="115" customFormat="1" ht="16.2">
      <c r="A185" s="122" t="str">
        <f t="shared" si="23"/>
        <v>71040505020000</v>
      </c>
      <c r="B185" s="124" t="s">
        <v>439</v>
      </c>
      <c r="C185" s="117" t="s">
        <v>155</v>
      </c>
      <c r="D185" s="118" t="s">
        <v>149</v>
      </c>
      <c r="E185" s="119" t="s">
        <v>149</v>
      </c>
      <c r="F185" s="120" t="s">
        <v>140</v>
      </c>
      <c r="G185" s="129" t="s">
        <v>440</v>
      </c>
      <c r="H185" s="45"/>
      <c r="I185" s="147"/>
      <c r="J185" s="148"/>
      <c r="K185" s="148"/>
      <c r="L185" s="27" t="s">
        <v>180</v>
      </c>
      <c r="M185" s="28"/>
      <c r="N185" s="197">
        <f>O185+P185</f>
        <v>0</v>
      </c>
      <c r="O185" s="197">
        <f>SUM(O186:O188)</f>
        <v>0</v>
      </c>
      <c r="P185" s="197">
        <f>SUM(P186:P188)</f>
        <v>0</v>
      </c>
      <c r="Q185" s="161"/>
      <c r="R185" s="161"/>
      <c r="S185" s="438"/>
      <c r="T185" s="161"/>
      <c r="U185" s="161"/>
      <c r="V185" s="161"/>
    </row>
    <row r="186" spans="1:22" ht="26.4">
      <c r="A186" s="122" t="str">
        <f t="shared" si="23"/>
        <v>71040505024511</v>
      </c>
      <c r="B186" s="124" t="s">
        <v>439</v>
      </c>
      <c r="C186" s="117" t="s">
        <v>155</v>
      </c>
      <c r="D186" s="118" t="s">
        <v>149</v>
      </c>
      <c r="E186" s="119" t="s">
        <v>149</v>
      </c>
      <c r="F186" s="120" t="s">
        <v>140</v>
      </c>
      <c r="G186" s="121">
        <v>4511</v>
      </c>
      <c r="H186" s="25"/>
      <c r="I186" s="25"/>
      <c r="J186" s="26"/>
      <c r="K186" s="26"/>
      <c r="L186" s="30" t="s">
        <v>142</v>
      </c>
      <c r="M186" s="13">
        <v>4251</v>
      </c>
      <c r="N186" s="183">
        <f t="shared" si="26"/>
        <v>0</v>
      </c>
      <c r="O186" s="183"/>
      <c r="P186" s="183"/>
      <c r="Q186" s="161"/>
      <c r="R186" s="161"/>
      <c r="S186" s="438"/>
      <c r="T186" s="161"/>
      <c r="U186" s="161"/>
      <c r="V186" s="161"/>
    </row>
    <row r="187" spans="1:22" s="115" customFormat="1" ht="16.2">
      <c r="A187" s="122" t="str">
        <f t="shared" si="23"/>
        <v>71040505030000</v>
      </c>
      <c r="B187" s="124" t="s">
        <v>439</v>
      </c>
      <c r="C187" s="117" t="s">
        <v>155</v>
      </c>
      <c r="D187" s="118" t="s">
        <v>149</v>
      </c>
      <c r="E187" s="119" t="s">
        <v>149</v>
      </c>
      <c r="F187" s="120" t="s">
        <v>442</v>
      </c>
      <c r="G187" s="129" t="s">
        <v>440</v>
      </c>
      <c r="H187" s="25"/>
      <c r="I187" s="25"/>
      <c r="J187" s="26"/>
      <c r="K187" s="26"/>
      <c r="L187" s="30" t="s">
        <v>173</v>
      </c>
      <c r="M187" s="31">
        <v>5112</v>
      </c>
      <c r="N187" s="183">
        <f t="shared" si="26"/>
        <v>0</v>
      </c>
      <c r="O187" s="183"/>
      <c r="P187" s="183"/>
      <c r="Q187" s="161"/>
      <c r="R187" s="161"/>
      <c r="S187" s="438"/>
      <c r="T187" s="161"/>
      <c r="U187" s="161"/>
      <c r="V187" s="161"/>
    </row>
    <row r="188" spans="1:22" ht="16.2">
      <c r="A188" s="122" t="str">
        <f t="shared" si="23"/>
        <v>71040505034511</v>
      </c>
      <c r="B188" s="124" t="s">
        <v>439</v>
      </c>
      <c r="C188" s="117" t="s">
        <v>155</v>
      </c>
      <c r="D188" s="118" t="s">
        <v>149</v>
      </c>
      <c r="E188" s="119" t="s">
        <v>149</v>
      </c>
      <c r="F188" s="120" t="s">
        <v>442</v>
      </c>
      <c r="G188" s="121">
        <v>4511</v>
      </c>
      <c r="H188" s="25"/>
      <c r="I188" s="25"/>
      <c r="J188" s="26"/>
      <c r="K188" s="26"/>
      <c r="L188" s="32" t="s">
        <v>174</v>
      </c>
      <c r="M188" s="48">
        <v>5113</v>
      </c>
      <c r="N188" s="183">
        <f t="shared" si="26"/>
        <v>0</v>
      </c>
      <c r="O188" s="183"/>
      <c r="P188" s="183"/>
      <c r="Q188" s="161"/>
      <c r="R188" s="161"/>
      <c r="S188" s="438"/>
      <c r="T188" s="161"/>
      <c r="U188" s="161"/>
      <c r="V188" s="161"/>
    </row>
    <row r="189" spans="1:22" s="115" customFormat="1" ht="19.5" customHeight="1">
      <c r="A189" s="122" t="str">
        <f t="shared" si="23"/>
        <v>71040505040000</v>
      </c>
      <c r="B189" s="124" t="s">
        <v>439</v>
      </c>
      <c r="C189" s="117" t="s">
        <v>155</v>
      </c>
      <c r="D189" s="118" t="s">
        <v>149</v>
      </c>
      <c r="E189" s="119" t="s">
        <v>149</v>
      </c>
      <c r="F189" s="120" t="s">
        <v>155</v>
      </c>
      <c r="G189" s="129" t="s">
        <v>440</v>
      </c>
      <c r="H189" s="45"/>
      <c r="I189" s="147"/>
      <c r="J189" s="148"/>
      <c r="K189" s="148"/>
      <c r="L189" s="27" t="s">
        <v>181</v>
      </c>
      <c r="M189" s="28"/>
      <c r="N189" s="197">
        <f>O189+P189</f>
        <v>0</v>
      </c>
      <c r="O189" s="197">
        <f>SUM(O190:O193)</f>
        <v>0</v>
      </c>
      <c r="P189" s="197">
        <f>SUM(P190:P193)</f>
        <v>0</v>
      </c>
      <c r="Q189" s="161"/>
      <c r="R189" s="161"/>
      <c r="S189" s="438"/>
      <c r="T189" s="161"/>
      <c r="U189" s="161"/>
      <c r="V189" s="161"/>
    </row>
    <row r="190" spans="1:22" ht="26.4">
      <c r="A190" s="122" t="str">
        <f t="shared" si="23"/>
        <v>71040505044861</v>
      </c>
      <c r="B190" s="124" t="s">
        <v>439</v>
      </c>
      <c r="C190" s="117" t="s">
        <v>155</v>
      </c>
      <c r="D190" s="118" t="s">
        <v>149</v>
      </c>
      <c r="E190" s="119" t="s">
        <v>149</v>
      </c>
      <c r="F190" s="120" t="s">
        <v>155</v>
      </c>
      <c r="G190" s="121">
        <v>4861</v>
      </c>
      <c r="H190" s="25"/>
      <c r="I190" s="25"/>
      <c r="J190" s="26"/>
      <c r="K190" s="26"/>
      <c r="L190" s="29" t="s">
        <v>142</v>
      </c>
      <c r="M190" s="12">
        <v>4251</v>
      </c>
      <c r="N190" s="183">
        <f t="shared" si="26"/>
        <v>0</v>
      </c>
      <c r="O190" s="183"/>
      <c r="P190" s="183"/>
      <c r="Q190" s="161"/>
      <c r="R190" s="161"/>
      <c r="S190" s="438"/>
      <c r="T190" s="161"/>
      <c r="U190" s="161"/>
      <c r="V190" s="161"/>
    </row>
    <row r="191" spans="1:22" s="115" customFormat="1" ht="21.6" customHeight="1">
      <c r="A191" s="122" t="str">
        <f t="shared" si="23"/>
        <v>71040505050000</v>
      </c>
      <c r="B191" s="124" t="s">
        <v>439</v>
      </c>
      <c r="C191" s="117" t="s">
        <v>155</v>
      </c>
      <c r="D191" s="118" t="s">
        <v>149</v>
      </c>
      <c r="E191" s="119" t="s">
        <v>149</v>
      </c>
      <c r="F191" s="120" t="s">
        <v>149</v>
      </c>
      <c r="G191" s="129" t="s">
        <v>440</v>
      </c>
      <c r="H191" s="25"/>
      <c r="I191" s="25"/>
      <c r="J191" s="26"/>
      <c r="K191" s="26"/>
      <c r="L191" s="30" t="s">
        <v>173</v>
      </c>
      <c r="M191" s="31">
        <v>5112</v>
      </c>
      <c r="N191" s="183">
        <f t="shared" si="26"/>
        <v>0</v>
      </c>
      <c r="O191" s="183"/>
      <c r="P191" s="183"/>
      <c r="Q191" s="161"/>
      <c r="R191" s="161"/>
      <c r="S191" s="438"/>
      <c r="T191" s="161"/>
      <c r="U191" s="161"/>
      <c r="V191" s="161"/>
    </row>
    <row r="192" spans="1:22" ht="16.8">
      <c r="A192" s="122" t="str">
        <f t="shared" si="23"/>
        <v>71040505054861</v>
      </c>
      <c r="B192" s="124" t="s">
        <v>439</v>
      </c>
      <c r="C192" s="117" t="s">
        <v>155</v>
      </c>
      <c r="D192" s="118" t="s">
        <v>149</v>
      </c>
      <c r="E192" s="119" t="s">
        <v>149</v>
      </c>
      <c r="F192" s="120" t="s">
        <v>149</v>
      </c>
      <c r="G192" s="121">
        <v>4861</v>
      </c>
      <c r="H192" s="25"/>
      <c r="I192" s="25"/>
      <c r="J192" s="26"/>
      <c r="K192" s="26"/>
      <c r="L192" s="30" t="s">
        <v>174</v>
      </c>
      <c r="M192" s="31">
        <v>5113</v>
      </c>
      <c r="N192" s="183">
        <f t="shared" si="26"/>
        <v>0</v>
      </c>
      <c r="O192" s="399"/>
      <c r="P192" s="399"/>
      <c r="Q192" s="161"/>
      <c r="R192" s="161"/>
      <c r="S192" s="438"/>
      <c r="T192" s="161"/>
      <c r="U192" s="161"/>
      <c r="V192" s="161"/>
    </row>
    <row r="193" spans="1:22" ht="16.2">
      <c r="B193" s="124"/>
      <c r="H193" s="25"/>
      <c r="I193" s="25"/>
      <c r="J193" s="26"/>
      <c r="K193" s="26"/>
      <c r="L193" s="30" t="s">
        <v>268</v>
      </c>
      <c r="M193" s="44">
        <v>5129</v>
      </c>
      <c r="N193" s="183">
        <f t="shared" ref="N193" si="27">O193+P193</f>
        <v>0</v>
      </c>
      <c r="O193" s="183"/>
      <c r="P193" s="183"/>
      <c r="Q193" s="161"/>
      <c r="R193" s="161"/>
      <c r="S193" s="438"/>
      <c r="T193" s="161"/>
      <c r="U193" s="161"/>
      <c r="V193" s="161"/>
    </row>
    <row r="194" spans="1:22" s="115" customFormat="1" ht="35.4" customHeight="1">
      <c r="A194" s="122" t="str">
        <f t="shared" si="23"/>
        <v>71040505060000</v>
      </c>
      <c r="B194" s="124" t="s">
        <v>439</v>
      </c>
      <c r="C194" s="117" t="s">
        <v>155</v>
      </c>
      <c r="D194" s="118" t="s">
        <v>149</v>
      </c>
      <c r="E194" s="119" t="s">
        <v>149</v>
      </c>
      <c r="F194" s="120" t="s">
        <v>157</v>
      </c>
      <c r="G194" s="129" t="s">
        <v>440</v>
      </c>
      <c r="H194" s="45"/>
      <c r="I194" s="147"/>
      <c r="J194" s="148"/>
      <c r="K194" s="148"/>
      <c r="L194" s="27" t="s">
        <v>182</v>
      </c>
      <c r="M194" s="28"/>
      <c r="N194" s="197">
        <f>O194+P194</f>
        <v>0</v>
      </c>
      <c r="O194" s="197">
        <f>SUM(O195:O197)</f>
        <v>0</v>
      </c>
      <c r="P194" s="197">
        <f>SUM(P195:P197)</f>
        <v>0</v>
      </c>
      <c r="Q194" s="161"/>
      <c r="R194" s="161"/>
      <c r="S194" s="438"/>
      <c r="T194" s="161"/>
      <c r="U194" s="161"/>
      <c r="V194" s="161"/>
    </row>
    <row r="195" spans="1:22" ht="16.8">
      <c r="A195" s="122" t="str">
        <f t="shared" si="23"/>
        <v>71040505064861</v>
      </c>
      <c r="B195" s="124" t="s">
        <v>439</v>
      </c>
      <c r="C195" s="117" t="s">
        <v>155</v>
      </c>
      <c r="D195" s="118" t="s">
        <v>149</v>
      </c>
      <c r="E195" s="119" t="s">
        <v>149</v>
      </c>
      <c r="F195" s="120" t="s">
        <v>157</v>
      </c>
      <c r="G195" s="121">
        <v>4861</v>
      </c>
      <c r="H195" s="25"/>
      <c r="I195" s="25"/>
      <c r="J195" s="26"/>
      <c r="K195" s="26"/>
      <c r="L195" s="32" t="s">
        <v>134</v>
      </c>
      <c r="M195" s="48">
        <v>4861</v>
      </c>
      <c r="N195" s="183">
        <f t="shared" si="26"/>
        <v>0</v>
      </c>
      <c r="O195" s="399"/>
      <c r="P195" s="399"/>
      <c r="Q195" s="161"/>
      <c r="R195" s="161"/>
      <c r="S195" s="438"/>
      <c r="T195" s="161"/>
      <c r="U195" s="161"/>
      <c r="V195" s="161"/>
    </row>
    <row r="196" spans="1:22" s="115" customFormat="1" ht="16.2">
      <c r="A196" s="122" t="str">
        <f t="shared" si="23"/>
        <v>71040505070000</v>
      </c>
      <c r="B196" s="124" t="s">
        <v>439</v>
      </c>
      <c r="C196" s="117" t="s">
        <v>155</v>
      </c>
      <c r="D196" s="118" t="s">
        <v>149</v>
      </c>
      <c r="E196" s="119" t="s">
        <v>149</v>
      </c>
      <c r="F196" s="120" t="s">
        <v>183</v>
      </c>
      <c r="G196" s="129" t="s">
        <v>440</v>
      </c>
      <c r="H196" s="25"/>
      <c r="I196" s="25"/>
      <c r="J196" s="26"/>
      <c r="K196" s="26"/>
      <c r="L196" s="32" t="s">
        <v>174</v>
      </c>
      <c r="M196" s="48">
        <v>5113</v>
      </c>
      <c r="N196" s="183">
        <f t="shared" si="26"/>
        <v>0</v>
      </c>
      <c r="O196" s="183"/>
      <c r="P196" s="183"/>
      <c r="Q196" s="161"/>
      <c r="R196" s="161"/>
      <c r="S196" s="438"/>
      <c r="T196" s="161"/>
      <c r="U196" s="161"/>
      <c r="V196" s="161"/>
    </row>
    <row r="197" spans="1:22" s="115" customFormat="1" ht="16.2">
      <c r="A197" s="122"/>
      <c r="B197" s="124"/>
      <c r="C197" s="117"/>
      <c r="D197" s="118"/>
      <c r="E197" s="119"/>
      <c r="F197" s="120"/>
      <c r="G197" s="129"/>
      <c r="H197" s="25"/>
      <c r="I197" s="25"/>
      <c r="J197" s="26"/>
      <c r="K197" s="26"/>
      <c r="L197" s="30" t="s">
        <v>268</v>
      </c>
      <c r="M197" s="44">
        <v>5129</v>
      </c>
      <c r="N197" s="183">
        <f t="shared" si="26"/>
        <v>0</v>
      </c>
      <c r="O197" s="183"/>
      <c r="P197" s="183"/>
      <c r="Q197" s="161"/>
      <c r="R197" s="161"/>
      <c r="S197" s="438"/>
      <c r="T197" s="161"/>
      <c r="U197" s="161"/>
      <c r="V197" s="161"/>
    </row>
    <row r="198" spans="1:22" ht="49.2" customHeight="1">
      <c r="A198" s="122" t="str">
        <f t="shared" si="23"/>
        <v>71040505074861</v>
      </c>
      <c r="B198" s="124" t="s">
        <v>439</v>
      </c>
      <c r="C198" s="117" t="s">
        <v>155</v>
      </c>
      <c r="D198" s="118" t="s">
        <v>149</v>
      </c>
      <c r="E198" s="119" t="s">
        <v>149</v>
      </c>
      <c r="F198" s="120" t="s">
        <v>183</v>
      </c>
      <c r="G198" s="121">
        <v>4861</v>
      </c>
      <c r="H198" s="45"/>
      <c r="I198" s="147"/>
      <c r="J198" s="148"/>
      <c r="K198" s="148"/>
      <c r="L198" s="27" t="s">
        <v>870</v>
      </c>
      <c r="M198" s="28"/>
      <c r="N198" s="197">
        <f>O198+P198</f>
        <v>0</v>
      </c>
      <c r="O198" s="197">
        <f>SUM(O199:O199)</f>
        <v>0</v>
      </c>
      <c r="P198" s="197">
        <f>SUM(P199:P199)</f>
        <v>0</v>
      </c>
      <c r="Q198" s="161"/>
      <c r="R198" s="161"/>
      <c r="S198" s="438"/>
      <c r="T198" s="161"/>
      <c r="U198" s="161"/>
      <c r="V198" s="161"/>
    </row>
    <row r="199" spans="1:22" s="115" customFormat="1" ht="30" customHeight="1">
      <c r="A199" s="122" t="str">
        <f t="shared" si="23"/>
        <v>71040505080000</v>
      </c>
      <c r="B199" s="124" t="s">
        <v>439</v>
      </c>
      <c r="C199" s="117" t="s">
        <v>155</v>
      </c>
      <c r="D199" s="118" t="s">
        <v>149</v>
      </c>
      <c r="E199" s="119" t="s">
        <v>149</v>
      </c>
      <c r="F199" s="120" t="s">
        <v>185</v>
      </c>
      <c r="G199" s="129" t="s">
        <v>440</v>
      </c>
      <c r="H199" s="17"/>
      <c r="I199" s="25"/>
      <c r="J199" s="26"/>
      <c r="K199" s="26"/>
      <c r="L199" s="30" t="s">
        <v>348</v>
      </c>
      <c r="M199" s="13">
        <v>4729</v>
      </c>
      <c r="N199" s="183">
        <f t="shared" si="26"/>
        <v>0</v>
      </c>
      <c r="O199" s="183"/>
      <c r="P199" s="183"/>
      <c r="Q199" s="161"/>
      <c r="R199" s="161"/>
      <c r="S199" s="438"/>
      <c r="T199" s="161"/>
      <c r="U199" s="161"/>
      <c r="V199" s="161"/>
    </row>
    <row r="200" spans="1:22" ht="27.6">
      <c r="A200" s="122" t="str">
        <f t="shared" si="23"/>
        <v>71040505094861</v>
      </c>
      <c r="B200" s="124" t="s">
        <v>439</v>
      </c>
      <c r="C200" s="117" t="s">
        <v>155</v>
      </c>
      <c r="D200" s="118" t="s">
        <v>149</v>
      </c>
      <c r="E200" s="119" t="s">
        <v>149</v>
      </c>
      <c r="F200" s="120" t="s">
        <v>187</v>
      </c>
      <c r="G200" s="121">
        <v>4861</v>
      </c>
      <c r="H200" s="45"/>
      <c r="I200" s="147"/>
      <c r="J200" s="148"/>
      <c r="K200" s="148"/>
      <c r="L200" s="27" t="s">
        <v>186</v>
      </c>
      <c r="M200" s="28"/>
      <c r="N200" s="197">
        <f>O200+P200</f>
        <v>0</v>
      </c>
      <c r="O200" s="197">
        <f>SUM(O201:O205)</f>
        <v>0</v>
      </c>
      <c r="P200" s="197">
        <f>SUM(P201:P205)</f>
        <v>0</v>
      </c>
      <c r="Q200" s="161"/>
      <c r="R200" s="161"/>
      <c r="S200" s="438"/>
      <c r="T200" s="161"/>
      <c r="U200" s="161"/>
      <c r="V200" s="161"/>
    </row>
    <row r="201" spans="1:22" s="170" customFormat="1" ht="27" customHeight="1">
      <c r="A201" s="122" t="str">
        <f t="shared" si="23"/>
        <v>71040700000000</v>
      </c>
      <c r="B201" s="124" t="s">
        <v>439</v>
      </c>
      <c r="C201" s="117" t="s">
        <v>155</v>
      </c>
      <c r="D201" s="118" t="s">
        <v>183</v>
      </c>
      <c r="E201" s="119" t="s">
        <v>441</v>
      </c>
      <c r="F201" s="120" t="s">
        <v>441</v>
      </c>
      <c r="G201" s="129" t="s">
        <v>440</v>
      </c>
      <c r="H201" s="25"/>
      <c r="I201" s="25"/>
      <c r="J201" s="26"/>
      <c r="K201" s="26"/>
      <c r="L201" s="30" t="s">
        <v>142</v>
      </c>
      <c r="M201" s="13">
        <v>4251</v>
      </c>
      <c r="N201" s="183">
        <f t="shared" si="26"/>
        <v>0</v>
      </c>
      <c r="O201" s="399"/>
      <c r="P201" s="399"/>
      <c r="Q201" s="161"/>
      <c r="R201" s="161"/>
      <c r="S201" s="438"/>
      <c r="T201" s="161"/>
      <c r="U201" s="161"/>
      <c r="V201" s="161"/>
    </row>
    <row r="202" spans="1:22" ht="16.2">
      <c r="A202" s="122" t="str">
        <f t="shared" si="23"/>
        <v>71040700000001</v>
      </c>
      <c r="B202" s="124" t="s">
        <v>439</v>
      </c>
      <c r="C202" s="117" t="s">
        <v>155</v>
      </c>
      <c r="D202" s="118" t="s">
        <v>183</v>
      </c>
      <c r="E202" s="119" t="s">
        <v>441</v>
      </c>
      <c r="F202" s="120" t="s">
        <v>441</v>
      </c>
      <c r="G202" s="129" t="s">
        <v>96</v>
      </c>
      <c r="H202" s="25"/>
      <c r="I202" s="25"/>
      <c r="J202" s="26"/>
      <c r="K202" s="26"/>
      <c r="L202" s="30" t="s">
        <v>348</v>
      </c>
      <c r="M202" s="13">
        <v>4729</v>
      </c>
      <c r="N202" s="183">
        <f t="shared" si="26"/>
        <v>0</v>
      </c>
      <c r="O202" s="183"/>
      <c r="P202" s="183"/>
      <c r="Q202" s="161"/>
      <c r="R202" s="161"/>
      <c r="S202" s="438"/>
      <c r="T202" s="161"/>
      <c r="U202" s="161"/>
      <c r="V202" s="161"/>
    </row>
    <row r="203" spans="1:22" s="156" customFormat="1" ht="16.2">
      <c r="A203" s="122" t="str">
        <f t="shared" si="23"/>
        <v>71040703000000</v>
      </c>
      <c r="B203" s="124" t="s">
        <v>439</v>
      </c>
      <c r="C203" s="117" t="s">
        <v>155</v>
      </c>
      <c r="D203" s="118" t="s">
        <v>183</v>
      </c>
      <c r="E203" s="119" t="s">
        <v>442</v>
      </c>
      <c r="F203" s="120" t="s">
        <v>441</v>
      </c>
      <c r="G203" s="129" t="s">
        <v>440</v>
      </c>
      <c r="H203" s="25"/>
      <c r="I203" s="25"/>
      <c r="J203" s="26"/>
      <c r="K203" s="26"/>
      <c r="L203" s="30" t="s">
        <v>173</v>
      </c>
      <c r="M203" s="31">
        <v>5112</v>
      </c>
      <c r="N203" s="183">
        <f t="shared" si="26"/>
        <v>0</v>
      </c>
      <c r="O203" s="183"/>
      <c r="P203" s="183"/>
      <c r="Q203" s="161"/>
      <c r="R203" s="161"/>
      <c r="S203" s="438"/>
      <c r="T203" s="161"/>
      <c r="U203" s="161"/>
      <c r="V203" s="161"/>
    </row>
    <row r="204" spans="1:22" ht="16.2">
      <c r="A204" s="122" t="str">
        <f t="shared" si="23"/>
        <v>71040703000001</v>
      </c>
      <c r="B204" s="124" t="s">
        <v>439</v>
      </c>
      <c r="C204" s="117" t="s">
        <v>155</v>
      </c>
      <c r="D204" s="118" t="s">
        <v>183</v>
      </c>
      <c r="E204" s="119" t="s">
        <v>442</v>
      </c>
      <c r="F204" s="120" t="s">
        <v>441</v>
      </c>
      <c r="G204" s="129" t="s">
        <v>96</v>
      </c>
      <c r="H204" s="25"/>
      <c r="I204" s="25"/>
      <c r="J204" s="26"/>
      <c r="K204" s="26"/>
      <c r="L204" s="32" t="s">
        <v>174</v>
      </c>
      <c r="M204" s="48">
        <v>5113</v>
      </c>
      <c r="N204" s="183">
        <f t="shared" si="26"/>
        <v>0</v>
      </c>
      <c r="O204" s="183"/>
      <c r="P204" s="183"/>
      <c r="Q204" s="161"/>
      <c r="R204" s="161"/>
      <c r="S204" s="438"/>
      <c r="T204" s="161"/>
      <c r="U204" s="161"/>
      <c r="V204" s="161"/>
    </row>
    <row r="205" spans="1:22" ht="16.2">
      <c r="B205" s="124"/>
      <c r="G205" s="129"/>
      <c r="H205" s="25"/>
      <c r="I205" s="25"/>
      <c r="J205" s="26"/>
      <c r="K205" s="26"/>
      <c r="L205" s="30" t="s">
        <v>268</v>
      </c>
      <c r="M205" s="44">
        <v>5129</v>
      </c>
      <c r="N205" s="183">
        <f t="shared" ref="N205" si="28">O205+P205</f>
        <v>0</v>
      </c>
      <c r="O205" s="183"/>
      <c r="P205" s="183"/>
      <c r="Q205" s="161"/>
      <c r="R205" s="161"/>
      <c r="S205" s="438"/>
      <c r="T205" s="161"/>
      <c r="U205" s="161"/>
      <c r="V205" s="161"/>
    </row>
    <row r="206" spans="1:22" s="115" customFormat="1" ht="16.5" customHeight="1">
      <c r="A206" s="122" t="str">
        <f t="shared" si="23"/>
        <v>71040703010000</v>
      </c>
      <c r="B206" s="124" t="s">
        <v>439</v>
      </c>
      <c r="C206" s="117" t="s">
        <v>155</v>
      </c>
      <c r="D206" s="118" t="s">
        <v>183</v>
      </c>
      <c r="E206" s="119" t="s">
        <v>442</v>
      </c>
      <c r="F206" s="120" t="s">
        <v>106</v>
      </c>
      <c r="G206" s="129" t="s">
        <v>440</v>
      </c>
      <c r="H206" s="45"/>
      <c r="I206" s="147"/>
      <c r="J206" s="148"/>
      <c r="K206" s="148"/>
      <c r="L206" s="27" t="s">
        <v>188</v>
      </c>
      <c r="M206" s="28"/>
      <c r="N206" s="197">
        <f>O206+P206</f>
        <v>0</v>
      </c>
      <c r="O206" s="197">
        <f>SUM(O209:O212)</f>
        <v>0</v>
      </c>
      <c r="P206" s="197">
        <f>SUM(P209:P212)</f>
        <v>0</v>
      </c>
      <c r="Q206" s="161"/>
      <c r="R206" s="161"/>
      <c r="S206" s="438"/>
      <c r="T206" s="161"/>
      <c r="U206" s="161"/>
      <c r="V206" s="161"/>
    </row>
    <row r="207" spans="1:22" s="170" customFormat="1" ht="16.2">
      <c r="A207" s="122" t="str">
        <f t="shared" ref="A207" si="29">CONCATENATE(B207,C207,D207,E207,F207,G207)</f>
        <v>71020500000000</v>
      </c>
      <c r="B207" s="124" t="s">
        <v>439</v>
      </c>
      <c r="C207" s="117" t="s">
        <v>140</v>
      </c>
      <c r="D207" s="118" t="s">
        <v>149</v>
      </c>
      <c r="E207" s="119" t="s">
        <v>441</v>
      </c>
      <c r="F207" s="120" t="s">
        <v>441</v>
      </c>
      <c r="G207" s="129" t="s">
        <v>440</v>
      </c>
      <c r="H207" s="17"/>
      <c r="I207" s="25"/>
      <c r="J207" s="26"/>
      <c r="K207" s="26"/>
      <c r="L207" s="30" t="s">
        <v>871</v>
      </c>
      <c r="M207" s="13">
        <v>4212</v>
      </c>
      <c r="N207" s="183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3"/>
      <c r="P207" s="183"/>
      <c r="Q207" s="161"/>
      <c r="R207" s="161"/>
      <c r="S207" s="438"/>
      <c r="T207" s="161"/>
      <c r="U207" s="161"/>
      <c r="V207" s="161"/>
    </row>
    <row r="208" spans="1:22" s="170" customFormat="1" ht="16.2">
      <c r="A208" s="122" t="str">
        <f t="shared" si="23"/>
        <v>71020500000000</v>
      </c>
      <c r="B208" s="124" t="s">
        <v>439</v>
      </c>
      <c r="C208" s="117" t="s">
        <v>140</v>
      </c>
      <c r="D208" s="118" t="s">
        <v>149</v>
      </c>
      <c r="E208" s="119" t="s">
        <v>441</v>
      </c>
      <c r="F208" s="120" t="s">
        <v>441</v>
      </c>
      <c r="G208" s="129" t="s">
        <v>440</v>
      </c>
      <c r="H208" s="17"/>
      <c r="I208" s="25"/>
      <c r="J208" s="26"/>
      <c r="K208" s="26"/>
      <c r="L208" s="30" t="s">
        <v>116</v>
      </c>
      <c r="M208" s="13">
        <v>4214</v>
      </c>
      <c r="N208" s="183">
        <f t="shared" ref="N208" si="30">O208+P208</f>
        <v>0</v>
      </c>
      <c r="O208" s="183"/>
      <c r="P208" s="183"/>
      <c r="Q208" s="161"/>
      <c r="R208" s="161"/>
      <c r="S208" s="438"/>
      <c r="T208" s="161"/>
      <c r="U208" s="161"/>
      <c r="V208" s="161"/>
    </row>
    <row r="209" spans="1:22" ht="16.2">
      <c r="A209" s="122" t="str">
        <f>CONCATENATE(B209,C209,D209,E209,F209,G209)</f>
        <v>71040703014639</v>
      </c>
      <c r="B209" s="124" t="s">
        <v>439</v>
      </c>
      <c r="C209" s="117" t="s">
        <v>155</v>
      </c>
      <c r="D209" s="118" t="s">
        <v>183</v>
      </c>
      <c r="E209" s="119" t="s">
        <v>442</v>
      </c>
      <c r="F209" s="120" t="s">
        <v>106</v>
      </c>
      <c r="G209" s="121">
        <v>4639</v>
      </c>
      <c r="H209" s="25"/>
      <c r="I209" s="25"/>
      <c r="J209" s="26"/>
      <c r="K209" s="26"/>
      <c r="L209" s="32" t="s">
        <v>125</v>
      </c>
      <c r="M209" s="33">
        <v>4239</v>
      </c>
      <c r="N209" s="183">
        <f t="shared" si="26"/>
        <v>0</v>
      </c>
      <c r="O209" s="183"/>
      <c r="P209" s="183"/>
      <c r="Q209" s="161"/>
      <c r="R209" s="161"/>
      <c r="S209" s="438"/>
      <c r="T209" s="161"/>
      <c r="U209" s="161"/>
      <c r="V209" s="161"/>
    </row>
    <row r="210" spans="1:22" s="170" customFormat="1" ht="26.4">
      <c r="A210" s="122" t="str">
        <f t="shared" si="23"/>
        <v>71040900000000</v>
      </c>
      <c r="B210" s="124" t="s">
        <v>439</v>
      </c>
      <c r="C210" s="117" t="s">
        <v>155</v>
      </c>
      <c r="D210" s="118" t="s">
        <v>187</v>
      </c>
      <c r="E210" s="119" t="s">
        <v>441</v>
      </c>
      <c r="F210" s="120" t="s">
        <v>441</v>
      </c>
      <c r="G210" s="129" t="s">
        <v>440</v>
      </c>
      <c r="H210" s="25"/>
      <c r="I210" s="25"/>
      <c r="J210" s="26"/>
      <c r="K210" s="26"/>
      <c r="L210" s="29" t="s">
        <v>142</v>
      </c>
      <c r="M210" s="12">
        <v>4251</v>
      </c>
      <c r="N210" s="183">
        <f t="shared" si="26"/>
        <v>0</v>
      </c>
      <c r="O210" s="183"/>
      <c r="P210" s="183">
        <v>0</v>
      </c>
      <c r="Q210" s="161"/>
      <c r="R210" s="161"/>
      <c r="S210" s="438"/>
      <c r="T210" s="161"/>
      <c r="U210" s="161"/>
      <c r="V210" s="161"/>
    </row>
    <row r="211" spans="1:22" ht="16.2">
      <c r="A211" s="122" t="str">
        <f t="shared" si="23"/>
        <v>71040900000001</v>
      </c>
      <c r="B211" s="124" t="s">
        <v>439</v>
      </c>
      <c r="C211" s="117" t="s">
        <v>155</v>
      </c>
      <c r="D211" s="118" t="s">
        <v>187</v>
      </c>
      <c r="E211" s="119" t="s">
        <v>441</v>
      </c>
      <c r="F211" s="120" t="s">
        <v>441</v>
      </c>
      <c r="G211" s="129" t="s">
        <v>96</v>
      </c>
      <c r="H211" s="25"/>
      <c r="I211" s="25"/>
      <c r="J211" s="26"/>
      <c r="K211" s="26"/>
      <c r="L211" s="30" t="s">
        <v>167</v>
      </c>
      <c r="M211" s="31">
        <v>4639</v>
      </c>
      <c r="N211" s="183">
        <f t="shared" si="26"/>
        <v>0</v>
      </c>
      <c r="O211" s="183"/>
      <c r="P211" s="183"/>
      <c r="Q211" s="161"/>
      <c r="R211" s="161"/>
      <c r="S211" s="438"/>
      <c r="T211" s="161"/>
      <c r="U211" s="161"/>
      <c r="V211" s="161"/>
    </row>
    <row r="212" spans="1:22" s="156" customFormat="1" ht="16.2">
      <c r="A212" s="122" t="str">
        <f t="shared" si="23"/>
        <v>71040901000000</v>
      </c>
      <c r="B212" s="124" t="s">
        <v>439</v>
      </c>
      <c r="C212" s="117" t="s">
        <v>155</v>
      </c>
      <c r="D212" s="118" t="s">
        <v>187</v>
      </c>
      <c r="E212" s="119" t="s">
        <v>106</v>
      </c>
      <c r="F212" s="120" t="s">
        <v>441</v>
      </c>
      <c r="G212" s="129" t="s">
        <v>440</v>
      </c>
      <c r="H212" s="25"/>
      <c r="I212" s="25"/>
      <c r="J212" s="26"/>
      <c r="K212" s="26"/>
      <c r="L212" s="32" t="s">
        <v>174</v>
      </c>
      <c r="M212" s="48">
        <v>5113</v>
      </c>
      <c r="N212" s="183">
        <f t="shared" si="26"/>
        <v>0</v>
      </c>
      <c r="O212" s="183">
        <v>0</v>
      </c>
      <c r="P212" s="183"/>
      <c r="Q212" s="161"/>
      <c r="R212" s="161"/>
      <c r="S212" s="438"/>
      <c r="T212" s="161"/>
      <c r="U212" s="161"/>
      <c r="V212" s="161"/>
    </row>
    <row r="213" spans="1:22" ht="16.2">
      <c r="A213" s="122" t="str">
        <f t="shared" si="23"/>
        <v>71040901000001</v>
      </c>
      <c r="B213" s="124" t="s">
        <v>439</v>
      </c>
      <c r="C213" s="117" t="s">
        <v>155</v>
      </c>
      <c r="D213" s="118" t="s">
        <v>187</v>
      </c>
      <c r="E213" s="119" t="s">
        <v>106</v>
      </c>
      <c r="F213" s="120" t="s">
        <v>441</v>
      </c>
      <c r="G213" s="129" t="s">
        <v>96</v>
      </c>
      <c r="H213" s="45"/>
      <c r="I213" s="147"/>
      <c r="J213" s="148"/>
      <c r="K213" s="148"/>
      <c r="L213" s="27" t="s">
        <v>190</v>
      </c>
      <c r="M213" s="28"/>
      <c r="N213" s="197">
        <f>O213+P213</f>
        <v>0</v>
      </c>
      <c r="O213" s="197">
        <f>SUM(O214:O216)</f>
        <v>0</v>
      </c>
      <c r="P213" s="197">
        <f>SUM(P214:P216)</f>
        <v>0</v>
      </c>
      <c r="Q213" s="161"/>
      <c r="R213" s="161"/>
      <c r="S213" s="438"/>
      <c r="T213" s="161"/>
      <c r="U213" s="161"/>
      <c r="V213" s="161"/>
    </row>
    <row r="214" spans="1:22" s="115" customFormat="1" ht="27" customHeight="1">
      <c r="A214" s="122" t="str">
        <f t="shared" si="23"/>
        <v>71040901010000</v>
      </c>
      <c r="B214" s="124" t="s">
        <v>439</v>
      </c>
      <c r="C214" s="117" t="s">
        <v>155</v>
      </c>
      <c r="D214" s="118" t="s">
        <v>187</v>
      </c>
      <c r="E214" s="119" t="s">
        <v>106</v>
      </c>
      <c r="F214" s="120" t="s">
        <v>106</v>
      </c>
      <c r="G214" s="129" t="s">
        <v>440</v>
      </c>
      <c r="H214" s="17"/>
      <c r="I214" s="400"/>
      <c r="J214" s="401"/>
      <c r="K214" s="401"/>
      <c r="L214" s="30" t="s">
        <v>873</v>
      </c>
      <c r="M214" s="48">
        <v>4511</v>
      </c>
      <c r="N214" s="183">
        <f t="shared" si="26"/>
        <v>0</v>
      </c>
      <c r="O214" s="399"/>
      <c r="P214" s="399"/>
      <c r="Q214" s="161"/>
      <c r="R214" s="161"/>
      <c r="S214" s="438"/>
      <c r="T214" s="161"/>
      <c r="U214" s="161"/>
      <c r="V214" s="161"/>
    </row>
    <row r="215" spans="1:22" s="115" customFormat="1" ht="27" customHeight="1">
      <c r="A215" s="122"/>
      <c r="B215" s="124"/>
      <c r="C215" s="117"/>
      <c r="D215" s="118"/>
      <c r="E215" s="119"/>
      <c r="F215" s="120"/>
      <c r="G215" s="129"/>
      <c r="H215" s="17"/>
      <c r="I215" s="400"/>
      <c r="J215" s="401"/>
      <c r="K215" s="401"/>
      <c r="L215" s="30" t="s">
        <v>911</v>
      </c>
      <c r="M215" s="48" t="s">
        <v>912</v>
      </c>
      <c r="N215" s="183">
        <f t="shared" si="26"/>
        <v>0</v>
      </c>
      <c r="O215" s="399"/>
      <c r="P215" s="399"/>
      <c r="Q215" s="161"/>
      <c r="R215" s="161"/>
      <c r="S215" s="438"/>
      <c r="T215" s="161"/>
      <c r="U215" s="161"/>
      <c r="V215" s="161"/>
    </row>
    <row r="216" spans="1:22" ht="16.8">
      <c r="A216" s="122" t="str">
        <f t="shared" si="23"/>
        <v>71040901015221</v>
      </c>
      <c r="B216" s="124" t="s">
        <v>439</v>
      </c>
      <c r="C216" s="117" t="s">
        <v>155</v>
      </c>
      <c r="D216" s="118" t="s">
        <v>187</v>
      </c>
      <c r="E216" s="119" t="s">
        <v>106</v>
      </c>
      <c r="F216" s="120" t="s">
        <v>106</v>
      </c>
      <c r="G216" s="121">
        <v>5221</v>
      </c>
      <c r="H216" s="25"/>
      <c r="I216" s="25"/>
      <c r="J216" s="26"/>
      <c r="K216" s="26"/>
      <c r="L216" s="32" t="s">
        <v>134</v>
      </c>
      <c r="M216" s="48">
        <v>4861</v>
      </c>
      <c r="N216" s="183">
        <f t="shared" si="26"/>
        <v>0</v>
      </c>
      <c r="O216" s="399"/>
      <c r="P216" s="399"/>
      <c r="Q216" s="161"/>
      <c r="R216" s="161"/>
      <c r="S216" s="438"/>
      <c r="T216" s="161"/>
      <c r="U216" s="161"/>
      <c r="V216" s="161"/>
    </row>
    <row r="217" spans="1:22" s="115" customFormat="1" ht="16.2">
      <c r="A217" s="122" t="str">
        <f t="shared" si="23"/>
        <v>71040901020000</v>
      </c>
      <c r="B217" s="124" t="s">
        <v>439</v>
      </c>
      <c r="C217" s="117" t="s">
        <v>155</v>
      </c>
      <c r="D217" s="118" t="s">
        <v>187</v>
      </c>
      <c r="E217" s="119" t="s">
        <v>106</v>
      </c>
      <c r="F217" s="120" t="s">
        <v>140</v>
      </c>
      <c r="G217" s="129" t="s">
        <v>440</v>
      </c>
      <c r="H217" s="45"/>
      <c r="I217" s="147"/>
      <c r="J217" s="148"/>
      <c r="K217" s="148"/>
      <c r="L217" s="27" t="s">
        <v>191</v>
      </c>
      <c r="M217" s="28"/>
      <c r="N217" s="197">
        <f>O217+P217</f>
        <v>0</v>
      </c>
      <c r="O217" s="197">
        <f>SUM(O218:O219)</f>
        <v>0</v>
      </c>
      <c r="P217" s="197">
        <f>SUM(P218:P219)</f>
        <v>0</v>
      </c>
      <c r="Q217" s="161"/>
      <c r="R217" s="161"/>
      <c r="S217" s="438"/>
      <c r="T217" s="161"/>
      <c r="U217" s="161"/>
      <c r="V217" s="161"/>
    </row>
    <row r="218" spans="1:22" ht="26.4">
      <c r="A218" s="122" t="str">
        <f t="shared" si="23"/>
        <v>71040901024637</v>
      </c>
      <c r="B218" s="124" t="s">
        <v>439</v>
      </c>
      <c r="C218" s="117" t="s">
        <v>155</v>
      </c>
      <c r="D218" s="118" t="s">
        <v>187</v>
      </c>
      <c r="E218" s="119" t="s">
        <v>106</v>
      </c>
      <c r="F218" s="120" t="s">
        <v>140</v>
      </c>
      <c r="G218" s="121">
        <v>4637</v>
      </c>
      <c r="H218" s="25"/>
      <c r="I218" s="25"/>
      <c r="J218" s="26"/>
      <c r="K218" s="26"/>
      <c r="L218" s="30" t="s">
        <v>142</v>
      </c>
      <c r="M218" s="13">
        <v>4251</v>
      </c>
      <c r="N218" s="183">
        <f t="shared" si="26"/>
        <v>0</v>
      </c>
      <c r="O218" s="183"/>
      <c r="P218" s="183"/>
      <c r="Q218" s="161"/>
      <c r="R218" s="161"/>
      <c r="S218" s="438"/>
      <c r="T218" s="161"/>
      <c r="U218" s="161"/>
      <c r="V218" s="161"/>
    </row>
    <row r="219" spans="1:22" s="115" customFormat="1" ht="16.2">
      <c r="A219" s="122" t="str">
        <f t="shared" si="23"/>
        <v>71040901030000</v>
      </c>
      <c r="B219" s="124" t="s">
        <v>439</v>
      </c>
      <c r="C219" s="117" t="s">
        <v>155</v>
      </c>
      <c r="D219" s="118" t="s">
        <v>187</v>
      </c>
      <c r="E219" s="119" t="s">
        <v>106</v>
      </c>
      <c r="F219" s="120" t="s">
        <v>442</v>
      </c>
      <c r="G219" s="129" t="s">
        <v>440</v>
      </c>
      <c r="H219" s="25"/>
      <c r="I219" s="25"/>
      <c r="J219" s="26"/>
      <c r="K219" s="26"/>
      <c r="L219" s="30" t="s">
        <v>173</v>
      </c>
      <c r="M219" s="31">
        <v>5112</v>
      </c>
      <c r="N219" s="183">
        <f t="shared" si="26"/>
        <v>0</v>
      </c>
      <c r="O219" s="183"/>
      <c r="P219" s="183"/>
      <c r="Q219" s="161"/>
      <c r="R219" s="161"/>
      <c r="S219" s="438"/>
      <c r="T219" s="161"/>
      <c r="U219" s="161"/>
      <c r="V219" s="161"/>
    </row>
    <row r="220" spans="1:22" ht="54" customHeight="1">
      <c r="A220" s="122" t="str">
        <f t="shared" si="23"/>
        <v>71040901034511</v>
      </c>
      <c r="B220" s="124" t="s">
        <v>439</v>
      </c>
      <c r="C220" s="117" t="s">
        <v>155</v>
      </c>
      <c r="D220" s="118" t="s">
        <v>187</v>
      </c>
      <c r="E220" s="119" t="s">
        <v>106</v>
      </c>
      <c r="F220" s="120" t="s">
        <v>442</v>
      </c>
      <c r="G220" s="121">
        <v>4511</v>
      </c>
      <c r="H220" s="45"/>
      <c r="I220" s="147"/>
      <c r="J220" s="148"/>
      <c r="K220" s="148"/>
      <c r="L220" s="457" t="s">
        <v>874</v>
      </c>
      <c r="M220" s="28"/>
      <c r="N220" s="197">
        <f>O220+P220</f>
        <v>0</v>
      </c>
      <c r="O220" s="197">
        <f>SUM(O221:O223)</f>
        <v>0</v>
      </c>
      <c r="P220" s="197">
        <f>SUM(P221:P223)</f>
        <v>0</v>
      </c>
      <c r="Q220" s="161"/>
      <c r="R220" s="161"/>
      <c r="S220" s="438"/>
      <c r="T220" s="161"/>
      <c r="U220" s="161"/>
      <c r="V220" s="161"/>
    </row>
    <row r="221" spans="1:22" s="115" customFormat="1" ht="16.2">
      <c r="A221" s="122" t="str">
        <f t="shared" ref="A221:A315" si="31">CONCATENATE(B221,C221,D221,E221,F221,G221)</f>
        <v>71040901040000</v>
      </c>
      <c r="B221" s="124" t="s">
        <v>439</v>
      </c>
      <c r="C221" s="117" t="s">
        <v>155</v>
      </c>
      <c r="D221" s="118" t="s">
        <v>187</v>
      </c>
      <c r="E221" s="119" t="s">
        <v>106</v>
      </c>
      <c r="F221" s="120" t="s">
        <v>155</v>
      </c>
      <c r="G221" s="129" t="s">
        <v>440</v>
      </c>
      <c r="H221" s="25"/>
      <c r="I221" s="25"/>
      <c r="J221" s="26"/>
      <c r="K221" s="26"/>
      <c r="L221" s="32" t="s">
        <v>134</v>
      </c>
      <c r="M221" s="48">
        <v>4861</v>
      </c>
      <c r="N221" s="183">
        <f t="shared" si="26"/>
        <v>0</v>
      </c>
      <c r="O221" s="402"/>
      <c r="P221" s="402">
        <v>0</v>
      </c>
      <c r="Q221" s="161"/>
      <c r="R221" s="161"/>
      <c r="S221" s="438"/>
      <c r="T221" s="161"/>
      <c r="U221" s="161"/>
      <c r="V221" s="161"/>
    </row>
    <row r="222" spans="1:22" ht="16.2">
      <c r="A222" s="122" t="str">
        <f t="shared" si="31"/>
        <v>71040901044639</v>
      </c>
      <c r="B222" s="124" t="s">
        <v>439</v>
      </c>
      <c r="C222" s="117" t="s">
        <v>155</v>
      </c>
      <c r="D222" s="118" t="s">
        <v>187</v>
      </c>
      <c r="E222" s="119" t="s">
        <v>106</v>
      </c>
      <c r="F222" s="120" t="s">
        <v>155</v>
      </c>
      <c r="G222" s="121">
        <v>4639</v>
      </c>
      <c r="H222" s="25"/>
      <c r="I222" s="25"/>
      <c r="J222" s="26"/>
      <c r="K222" s="26"/>
      <c r="L222" s="29" t="s">
        <v>755</v>
      </c>
      <c r="M222" s="12" t="s">
        <v>580</v>
      </c>
      <c r="N222" s="183">
        <f t="shared" si="26"/>
        <v>0</v>
      </c>
      <c r="O222" s="183"/>
      <c r="P222" s="183"/>
      <c r="Q222" s="161"/>
      <c r="R222" s="161"/>
      <c r="S222" s="438"/>
      <c r="T222" s="161"/>
      <c r="U222" s="161"/>
      <c r="V222" s="161"/>
    </row>
    <row r="223" spans="1:22" ht="16.2">
      <c r="A223" s="122" t="str">
        <f t="shared" si="31"/>
        <v>71040901044819</v>
      </c>
      <c r="B223" s="124" t="s">
        <v>439</v>
      </c>
      <c r="C223" s="117" t="s">
        <v>155</v>
      </c>
      <c r="D223" s="118" t="s">
        <v>187</v>
      </c>
      <c r="E223" s="119" t="s">
        <v>106</v>
      </c>
      <c r="F223" s="120" t="s">
        <v>155</v>
      </c>
      <c r="G223" s="121">
        <v>4819</v>
      </c>
      <c r="H223" s="25"/>
      <c r="I223" s="25"/>
      <c r="J223" s="26"/>
      <c r="K223" s="26"/>
      <c r="L223" s="29" t="s">
        <v>138</v>
      </c>
      <c r="M223" s="12" t="s">
        <v>756</v>
      </c>
      <c r="N223" s="183">
        <f t="shared" si="26"/>
        <v>0</v>
      </c>
      <c r="O223" s="183"/>
      <c r="P223" s="183"/>
      <c r="Q223" s="161"/>
      <c r="R223" s="161"/>
      <c r="S223" s="438"/>
      <c r="T223" s="161"/>
      <c r="U223" s="161"/>
      <c r="V223" s="161"/>
    </row>
    <row r="224" spans="1:22" s="115" customFormat="1" ht="26.25" customHeight="1">
      <c r="A224" s="122" t="str">
        <f t="shared" si="31"/>
        <v>71040901050000</v>
      </c>
      <c r="B224" s="124" t="s">
        <v>439</v>
      </c>
      <c r="C224" s="117" t="s">
        <v>155</v>
      </c>
      <c r="D224" s="118" t="s">
        <v>187</v>
      </c>
      <c r="E224" s="119" t="s">
        <v>106</v>
      </c>
      <c r="F224" s="120" t="s">
        <v>149</v>
      </c>
      <c r="G224" s="129" t="s">
        <v>440</v>
      </c>
      <c r="H224" s="45"/>
      <c r="I224" s="147"/>
      <c r="J224" s="148"/>
      <c r="K224" s="148"/>
      <c r="L224" s="27" t="s">
        <v>193</v>
      </c>
      <c r="M224" s="28"/>
      <c r="N224" s="197">
        <f>O224+P224</f>
        <v>0</v>
      </c>
      <c r="O224" s="197">
        <f>SUM(O225:O230)</f>
        <v>0</v>
      </c>
      <c r="P224" s="197">
        <f>SUM(P225:P230)</f>
        <v>0</v>
      </c>
      <c r="Q224" s="161"/>
      <c r="R224" s="161"/>
      <c r="S224" s="438"/>
      <c r="T224" s="161"/>
      <c r="U224" s="161"/>
      <c r="V224" s="161"/>
    </row>
    <row r="225" spans="1:22" ht="16.8">
      <c r="A225" s="122" t="str">
        <f t="shared" si="31"/>
        <v>71040901058111</v>
      </c>
      <c r="B225" s="124" t="s">
        <v>439</v>
      </c>
      <c r="C225" s="117" t="s">
        <v>155</v>
      </c>
      <c r="D225" s="118" t="s">
        <v>187</v>
      </c>
      <c r="E225" s="119" t="s">
        <v>106</v>
      </c>
      <c r="F225" s="120" t="s">
        <v>149</v>
      </c>
      <c r="G225" s="121">
        <v>8111</v>
      </c>
      <c r="H225" s="25"/>
      <c r="I225" s="25"/>
      <c r="J225" s="26"/>
      <c r="K225" s="26"/>
      <c r="L225" s="29" t="s">
        <v>114</v>
      </c>
      <c r="M225" s="33">
        <v>4212</v>
      </c>
      <c r="N225" s="183">
        <f t="shared" si="26"/>
        <v>0</v>
      </c>
      <c r="O225" s="399"/>
      <c r="P225" s="399"/>
      <c r="Q225" s="161"/>
      <c r="R225" s="161"/>
      <c r="S225" s="438"/>
      <c r="T225" s="161"/>
      <c r="U225" s="161"/>
      <c r="V225" s="161"/>
    </row>
    <row r="226" spans="1:22" ht="16.8">
      <c r="A226" s="122" t="str">
        <f t="shared" si="31"/>
        <v>71040901058411</v>
      </c>
      <c r="B226" s="124" t="s">
        <v>439</v>
      </c>
      <c r="C226" s="117" t="s">
        <v>155</v>
      </c>
      <c r="D226" s="118" t="s">
        <v>187</v>
      </c>
      <c r="E226" s="119" t="s">
        <v>106</v>
      </c>
      <c r="F226" s="120" t="s">
        <v>149</v>
      </c>
      <c r="G226" s="121">
        <v>8411</v>
      </c>
      <c r="H226" s="25"/>
      <c r="I226" s="25"/>
      <c r="J226" s="26"/>
      <c r="K226" s="26"/>
      <c r="L226" s="32" t="s">
        <v>125</v>
      </c>
      <c r="M226" s="33">
        <v>4239</v>
      </c>
      <c r="N226" s="183">
        <f t="shared" si="26"/>
        <v>0</v>
      </c>
      <c r="O226" s="403"/>
      <c r="P226" s="403"/>
      <c r="Q226" s="161"/>
      <c r="R226" s="161"/>
      <c r="S226" s="438"/>
      <c r="T226" s="161"/>
      <c r="U226" s="161"/>
      <c r="V226" s="161"/>
    </row>
    <row r="227" spans="1:22" s="115" customFormat="1" ht="26.4">
      <c r="A227" s="122" t="str">
        <f t="shared" si="31"/>
        <v>71040901060000</v>
      </c>
      <c r="B227" s="124" t="s">
        <v>439</v>
      </c>
      <c r="C227" s="117" t="s">
        <v>155</v>
      </c>
      <c r="D227" s="118" t="s">
        <v>187</v>
      </c>
      <c r="E227" s="119" t="s">
        <v>106</v>
      </c>
      <c r="F227" s="120" t="s">
        <v>157</v>
      </c>
      <c r="G227" s="129" t="s">
        <v>440</v>
      </c>
      <c r="H227" s="25"/>
      <c r="I227" s="25"/>
      <c r="J227" s="26"/>
      <c r="K227" s="26"/>
      <c r="L227" s="29" t="s">
        <v>142</v>
      </c>
      <c r="M227" s="12">
        <v>4251</v>
      </c>
      <c r="N227" s="183">
        <f t="shared" si="26"/>
        <v>0</v>
      </c>
      <c r="O227" s="183"/>
      <c r="P227" s="183"/>
      <c r="Q227" s="161"/>
      <c r="R227" s="161"/>
      <c r="S227" s="438"/>
      <c r="T227" s="161"/>
      <c r="U227" s="161"/>
      <c r="V227" s="161"/>
    </row>
    <row r="228" spans="1:22" ht="16.2">
      <c r="A228" s="122" t="str">
        <f t="shared" si="31"/>
        <v>71040901064819</v>
      </c>
      <c r="B228" s="124" t="s">
        <v>439</v>
      </c>
      <c r="C228" s="117" t="s">
        <v>155</v>
      </c>
      <c r="D228" s="118" t="s">
        <v>187</v>
      </c>
      <c r="E228" s="119" t="s">
        <v>106</v>
      </c>
      <c r="F228" s="120" t="s">
        <v>157</v>
      </c>
      <c r="G228" s="121">
        <v>4819</v>
      </c>
      <c r="H228" s="25"/>
      <c r="I228" s="25"/>
      <c r="J228" s="26"/>
      <c r="K228" s="26"/>
      <c r="L228" s="32" t="s">
        <v>134</v>
      </c>
      <c r="M228" s="48">
        <v>4861</v>
      </c>
      <c r="N228" s="183">
        <f t="shared" si="26"/>
        <v>0</v>
      </c>
      <c r="O228" s="404"/>
      <c r="P228" s="404"/>
      <c r="Q228" s="161"/>
      <c r="R228" s="161"/>
      <c r="S228" s="438"/>
      <c r="T228" s="161"/>
      <c r="U228" s="161"/>
      <c r="V228" s="161"/>
    </row>
    <row r="229" spans="1:22" ht="16.2">
      <c r="A229" s="122" t="str">
        <f>CONCATENATE(B229,C229,D229,E229,F229,G229)</f>
        <v>71040901064861</v>
      </c>
      <c r="B229" s="124" t="s">
        <v>439</v>
      </c>
      <c r="C229" s="117" t="s">
        <v>155</v>
      </c>
      <c r="D229" s="118" t="s">
        <v>187</v>
      </c>
      <c r="E229" s="119" t="s">
        <v>106</v>
      </c>
      <c r="F229" s="120" t="s">
        <v>157</v>
      </c>
      <c r="G229" s="121">
        <v>4861</v>
      </c>
      <c r="H229" s="25"/>
      <c r="I229" s="25"/>
      <c r="J229" s="26"/>
      <c r="K229" s="26"/>
      <c r="L229" s="29" t="s">
        <v>137</v>
      </c>
      <c r="M229" s="12">
        <v>5129</v>
      </c>
      <c r="N229" s="183">
        <f t="shared" si="26"/>
        <v>0</v>
      </c>
      <c r="O229" s="183">
        <v>0</v>
      </c>
      <c r="P229" s="183"/>
      <c r="Q229" s="161"/>
      <c r="R229" s="161"/>
      <c r="S229" s="438"/>
      <c r="T229" s="161"/>
      <c r="U229" s="161"/>
      <c r="V229" s="161"/>
    </row>
    <row r="230" spans="1:22" s="115" customFormat="1" ht="16.2">
      <c r="A230" s="122" t="str">
        <f t="shared" si="31"/>
        <v>71040901070000</v>
      </c>
      <c r="B230" s="124" t="s">
        <v>439</v>
      </c>
      <c r="C230" s="117" t="s">
        <v>155</v>
      </c>
      <c r="D230" s="118" t="s">
        <v>187</v>
      </c>
      <c r="E230" s="119" t="s">
        <v>106</v>
      </c>
      <c r="F230" s="120" t="s">
        <v>183</v>
      </c>
      <c r="G230" s="129" t="s">
        <v>440</v>
      </c>
      <c r="H230" s="25"/>
      <c r="I230" s="25"/>
      <c r="J230" s="26"/>
      <c r="K230" s="26"/>
      <c r="L230" s="32" t="s">
        <v>194</v>
      </c>
      <c r="M230" s="48">
        <v>5221</v>
      </c>
      <c r="N230" s="183">
        <f t="shared" si="26"/>
        <v>0</v>
      </c>
      <c r="O230" s="183"/>
      <c r="P230" s="183"/>
      <c r="Q230" s="161"/>
      <c r="R230" s="161"/>
      <c r="S230" s="438"/>
      <c r="T230" s="161"/>
      <c r="U230" s="161"/>
      <c r="V230" s="161"/>
    </row>
    <row r="231" spans="1:22" ht="55.2">
      <c r="A231" s="122" t="str">
        <f t="shared" si="31"/>
        <v>71040901074239</v>
      </c>
      <c r="B231" s="124" t="s">
        <v>439</v>
      </c>
      <c r="C231" s="117" t="s">
        <v>155</v>
      </c>
      <c r="D231" s="118" t="s">
        <v>187</v>
      </c>
      <c r="E231" s="119" t="s">
        <v>106</v>
      </c>
      <c r="F231" s="120" t="s">
        <v>183</v>
      </c>
      <c r="G231" s="121">
        <v>4239</v>
      </c>
      <c r="H231" s="45"/>
      <c r="I231" s="147"/>
      <c r="J231" s="148"/>
      <c r="K231" s="148"/>
      <c r="L231" s="27" t="s">
        <v>757</v>
      </c>
      <c r="M231" s="28"/>
      <c r="N231" s="197">
        <f>O231+P231</f>
        <v>0</v>
      </c>
      <c r="O231" s="197">
        <f>SUM(O232:O233)</f>
        <v>0</v>
      </c>
      <c r="P231" s="197">
        <f>SUM(P232:P233)</f>
        <v>0</v>
      </c>
      <c r="Q231" s="161"/>
      <c r="R231" s="161"/>
      <c r="S231" s="438"/>
      <c r="T231" s="161"/>
      <c r="U231" s="161"/>
      <c r="V231" s="161"/>
    </row>
    <row r="232" spans="1:22" ht="16.8">
      <c r="A232" s="122" t="str">
        <f t="shared" ref="A232" si="32">CONCATENATE(B232,C232,D232,E232,F232,G232)</f>
        <v>71040901058111</v>
      </c>
      <c r="B232" s="124" t="s">
        <v>439</v>
      </c>
      <c r="C232" s="117" t="s">
        <v>155</v>
      </c>
      <c r="D232" s="118" t="s">
        <v>187</v>
      </c>
      <c r="E232" s="119" t="s">
        <v>106</v>
      </c>
      <c r="F232" s="120" t="s">
        <v>149</v>
      </c>
      <c r="G232" s="121">
        <v>8111</v>
      </c>
      <c r="H232" s="25"/>
      <c r="I232" s="25"/>
      <c r="J232" s="26"/>
      <c r="K232" s="26"/>
      <c r="L232" s="29" t="s">
        <v>114</v>
      </c>
      <c r="M232" s="33">
        <v>4212</v>
      </c>
      <c r="N232" s="183">
        <f t="shared" ref="N232" si="33">O232+P232</f>
        <v>0</v>
      </c>
      <c r="O232" s="399"/>
      <c r="P232" s="399"/>
      <c r="Q232" s="161"/>
      <c r="R232" s="161"/>
      <c r="S232" s="438"/>
      <c r="T232" s="161"/>
      <c r="U232" s="161"/>
      <c r="V232" s="161"/>
    </row>
    <row r="233" spans="1:22" s="115" customFormat="1" ht="16.2">
      <c r="A233" s="122" t="str">
        <f t="shared" si="31"/>
        <v>71040901080000</v>
      </c>
      <c r="B233" s="124" t="s">
        <v>439</v>
      </c>
      <c r="C233" s="117" t="s">
        <v>155</v>
      </c>
      <c r="D233" s="118" t="s">
        <v>187</v>
      </c>
      <c r="E233" s="119" t="s">
        <v>106</v>
      </c>
      <c r="F233" s="120" t="s">
        <v>185</v>
      </c>
      <c r="G233" s="129" t="s">
        <v>440</v>
      </c>
      <c r="H233" s="25"/>
      <c r="I233" s="25"/>
      <c r="J233" s="26"/>
      <c r="K233" s="26"/>
      <c r="L233" s="32" t="s">
        <v>134</v>
      </c>
      <c r="M233" s="12">
        <v>4861</v>
      </c>
      <c r="N233" s="183">
        <f t="shared" si="26"/>
        <v>0</v>
      </c>
      <c r="O233" s="402"/>
      <c r="P233" s="402"/>
      <c r="Q233" s="161"/>
      <c r="R233" s="161"/>
      <c r="S233" s="438"/>
      <c r="T233" s="161"/>
      <c r="U233" s="161"/>
      <c r="V233" s="161"/>
    </row>
    <row r="234" spans="1:22" ht="27.6">
      <c r="A234" s="122" t="str">
        <f t="shared" si="31"/>
        <v>71040901084234</v>
      </c>
      <c r="B234" s="124" t="s">
        <v>439</v>
      </c>
      <c r="C234" s="117" t="s">
        <v>155</v>
      </c>
      <c r="D234" s="118" t="s">
        <v>187</v>
      </c>
      <c r="E234" s="119" t="s">
        <v>106</v>
      </c>
      <c r="F234" s="120" t="s">
        <v>185</v>
      </c>
      <c r="G234" s="121">
        <v>4234</v>
      </c>
      <c r="H234" s="146"/>
      <c r="I234" s="147"/>
      <c r="J234" s="148"/>
      <c r="K234" s="148"/>
      <c r="L234" s="460" t="s">
        <v>875</v>
      </c>
      <c r="M234" s="28"/>
      <c r="N234" s="197">
        <f>O234+P234</f>
        <v>0</v>
      </c>
      <c r="O234" s="197">
        <f>SUM(O235)</f>
        <v>0</v>
      </c>
      <c r="P234" s="197">
        <f>SUM(P235)</f>
        <v>0</v>
      </c>
      <c r="Q234" s="161"/>
      <c r="R234" s="161"/>
      <c r="S234" s="438"/>
      <c r="T234" s="161"/>
      <c r="U234" s="161"/>
      <c r="V234" s="161"/>
    </row>
    <row r="235" spans="1:22" ht="26.4">
      <c r="A235" s="122" t="str">
        <f t="shared" si="31"/>
        <v>71040901084511</v>
      </c>
      <c r="B235" s="124" t="s">
        <v>439</v>
      </c>
      <c r="C235" s="117" t="s">
        <v>155</v>
      </c>
      <c r="D235" s="118" t="s">
        <v>187</v>
      </c>
      <c r="E235" s="119" t="s">
        <v>106</v>
      </c>
      <c r="F235" s="120" t="s">
        <v>185</v>
      </c>
      <c r="G235" s="121">
        <v>4511</v>
      </c>
      <c r="H235" s="25"/>
      <c r="I235" s="25"/>
      <c r="J235" s="26"/>
      <c r="K235" s="26"/>
      <c r="L235" s="32" t="s">
        <v>131</v>
      </c>
      <c r="M235" s="48">
        <v>4511</v>
      </c>
      <c r="N235" s="183">
        <f t="shared" si="26"/>
        <v>0</v>
      </c>
      <c r="O235" s="402"/>
      <c r="P235" s="402">
        <v>0</v>
      </c>
      <c r="Q235" s="161"/>
      <c r="R235" s="161"/>
      <c r="S235" s="438"/>
      <c r="T235" s="161"/>
      <c r="U235" s="161"/>
      <c r="V235" s="161"/>
    </row>
    <row r="236" spans="1:22" ht="27.6">
      <c r="B236" s="124"/>
      <c r="H236" s="45"/>
      <c r="I236" s="147"/>
      <c r="J236" s="148"/>
      <c r="K236" s="148"/>
      <c r="L236" s="27" t="s">
        <v>876</v>
      </c>
      <c r="M236" s="28"/>
      <c r="N236" s="197">
        <f>O236+P236</f>
        <v>0</v>
      </c>
      <c r="O236" s="197">
        <f>SUM(O237)</f>
        <v>0</v>
      </c>
      <c r="P236" s="197">
        <f>SUM(P237)</f>
        <v>0</v>
      </c>
      <c r="Q236" s="161"/>
      <c r="R236" s="161"/>
      <c r="S236" s="438"/>
      <c r="T236" s="161"/>
      <c r="U236" s="161"/>
      <c r="V236" s="161"/>
    </row>
    <row r="237" spans="1:22" s="182" customFormat="1" ht="26.4">
      <c r="A237" s="122" t="str">
        <f t="shared" ref="A237" si="34">CONCATENATE(B237,C237,D237,E237,F237,G237)</f>
        <v>71050000000000</v>
      </c>
      <c r="B237" s="124" t="s">
        <v>439</v>
      </c>
      <c r="C237" s="117" t="s">
        <v>149</v>
      </c>
      <c r="D237" s="118" t="s">
        <v>441</v>
      </c>
      <c r="E237" s="119" t="s">
        <v>441</v>
      </c>
      <c r="F237" s="120" t="s">
        <v>441</v>
      </c>
      <c r="G237" s="129" t="s">
        <v>440</v>
      </c>
      <c r="H237" s="25"/>
      <c r="I237" s="25"/>
      <c r="J237" s="26"/>
      <c r="K237" s="26"/>
      <c r="L237" s="29" t="s">
        <v>131</v>
      </c>
      <c r="M237" s="12">
        <v>4511</v>
      </c>
      <c r="N237" s="183">
        <f t="shared" ref="N237" si="35">O237+P237</f>
        <v>0</v>
      </c>
      <c r="O237" s="406"/>
      <c r="P237" s="406"/>
      <c r="Q237" s="161"/>
      <c r="R237" s="161"/>
      <c r="S237" s="438"/>
      <c r="T237" s="161"/>
      <c r="U237" s="161"/>
      <c r="V237" s="161"/>
    </row>
    <row r="238" spans="1:22" ht="24.75" customHeight="1">
      <c r="B238" s="124"/>
      <c r="H238" s="146"/>
      <c r="I238" s="147"/>
      <c r="J238" s="148"/>
      <c r="K238" s="148"/>
      <c r="L238" s="440" t="s">
        <v>877</v>
      </c>
      <c r="M238" s="28"/>
      <c r="N238" s="197">
        <f>O238+P238</f>
        <v>0</v>
      </c>
      <c r="O238" s="197">
        <f>SUM(O239:O243)</f>
        <v>0</v>
      </c>
      <c r="P238" s="197">
        <f>SUM(P239:P243)</f>
        <v>0</v>
      </c>
      <c r="Q238" s="161"/>
      <c r="R238" s="161"/>
      <c r="S238" s="438"/>
      <c r="T238" s="161"/>
      <c r="U238" s="161"/>
      <c r="V238" s="161"/>
    </row>
    <row r="239" spans="1:22" ht="26.4">
      <c r="B239" s="124"/>
      <c r="G239" s="129"/>
      <c r="H239" s="25"/>
      <c r="I239" s="25"/>
      <c r="J239" s="26"/>
      <c r="K239" s="26"/>
      <c r="L239" s="30" t="s">
        <v>911</v>
      </c>
      <c r="M239" s="48" t="s">
        <v>912</v>
      </c>
      <c r="N239" s="183">
        <f>O239+P239</f>
        <v>0</v>
      </c>
      <c r="O239" s="399"/>
      <c r="P239" s="399"/>
      <c r="Q239" s="161"/>
      <c r="R239" s="161"/>
      <c r="S239" s="438"/>
      <c r="T239" s="161"/>
      <c r="U239" s="161"/>
      <c r="V239" s="161"/>
    </row>
    <row r="240" spans="1:22" ht="16.2">
      <c r="B240" s="124"/>
      <c r="H240" s="25"/>
      <c r="I240" s="25"/>
      <c r="J240" s="26"/>
      <c r="K240" s="26"/>
      <c r="L240" s="29" t="s">
        <v>790</v>
      </c>
      <c r="M240" s="12" t="s">
        <v>789</v>
      </c>
      <c r="N240" s="183">
        <f t="shared" si="26"/>
        <v>0</v>
      </c>
      <c r="O240" s="405"/>
      <c r="P240" s="405"/>
      <c r="Q240" s="161"/>
      <c r="R240" s="161"/>
      <c r="S240" s="438"/>
      <c r="T240" s="161"/>
      <c r="U240" s="161"/>
      <c r="V240" s="161"/>
    </row>
    <row r="241" spans="1:22" ht="16.2">
      <c r="B241" s="124"/>
      <c r="H241" s="25"/>
      <c r="I241" s="25"/>
      <c r="J241" s="26"/>
      <c r="K241" s="26"/>
      <c r="L241" s="30" t="s">
        <v>173</v>
      </c>
      <c r="M241" s="31">
        <v>5112</v>
      </c>
      <c r="N241" s="183">
        <f t="shared" ref="N241" si="36">O241+P241</f>
        <v>0</v>
      </c>
      <c r="O241" s="405"/>
      <c r="P241" s="405"/>
      <c r="Q241" s="161"/>
      <c r="R241" s="161"/>
      <c r="S241" s="438"/>
      <c r="T241" s="161"/>
      <c r="U241" s="161"/>
      <c r="V241" s="161"/>
    </row>
    <row r="242" spans="1:22" ht="16.2">
      <c r="B242" s="124"/>
      <c r="H242" s="25"/>
      <c r="I242" s="25"/>
      <c r="J242" s="26"/>
      <c r="K242" s="26"/>
      <c r="L242" s="417" t="s">
        <v>174</v>
      </c>
      <c r="M242" s="418">
        <v>5113</v>
      </c>
      <c r="N242" s="183">
        <f t="shared" si="26"/>
        <v>0</v>
      </c>
      <c r="O242" s="405"/>
      <c r="P242" s="405"/>
      <c r="Q242" s="161"/>
      <c r="R242" s="161"/>
      <c r="S242" s="438"/>
      <c r="T242" s="161"/>
      <c r="U242" s="161"/>
      <c r="V242" s="161"/>
    </row>
    <row r="243" spans="1:22" ht="16.2">
      <c r="B243" s="124"/>
      <c r="H243" s="25"/>
      <c r="I243" s="25"/>
      <c r="J243" s="26"/>
      <c r="K243" s="26"/>
      <c r="L243" s="29" t="s">
        <v>135</v>
      </c>
      <c r="M243" s="12">
        <v>5121</v>
      </c>
      <c r="N243" s="183">
        <f t="shared" si="26"/>
        <v>0</v>
      </c>
      <c r="O243" s="405"/>
      <c r="P243" s="405"/>
      <c r="Q243" s="161"/>
      <c r="R243" s="161"/>
      <c r="S243" s="438"/>
      <c r="T243" s="161"/>
      <c r="U243" s="161"/>
      <c r="V243" s="161"/>
    </row>
    <row r="244" spans="1:22" ht="20.399999999999999" customHeight="1">
      <c r="B244" s="124"/>
      <c r="H244" s="146"/>
      <c r="I244" s="147"/>
      <c r="J244" s="148"/>
      <c r="K244" s="148"/>
      <c r="L244" s="440" t="s">
        <v>909</v>
      </c>
      <c r="M244" s="28"/>
      <c r="N244" s="197">
        <f>O244+P244</f>
        <v>0</v>
      </c>
      <c r="O244" s="197">
        <f>SUM(O245)</f>
        <v>0</v>
      </c>
      <c r="P244" s="197">
        <f>SUM(P245)</f>
        <v>0</v>
      </c>
      <c r="Q244" s="161"/>
      <c r="R244" s="161"/>
      <c r="S244" s="438"/>
      <c r="T244" s="161"/>
      <c r="U244" s="161"/>
      <c r="V244" s="161"/>
    </row>
    <row r="245" spans="1:22" ht="16.2">
      <c r="B245" s="124"/>
      <c r="H245" s="25"/>
      <c r="I245" s="25"/>
      <c r="J245" s="26"/>
      <c r="K245" s="26"/>
      <c r="L245" s="30" t="s">
        <v>173</v>
      </c>
      <c r="M245" s="31">
        <v>5112</v>
      </c>
      <c r="N245" s="183">
        <f t="shared" ref="N245" si="37">O245+P245</f>
        <v>0</v>
      </c>
      <c r="O245" s="405">
        <v>0</v>
      </c>
      <c r="P245" s="405"/>
      <c r="Q245" s="161"/>
      <c r="R245" s="161"/>
      <c r="S245" s="438"/>
      <c r="T245" s="161"/>
      <c r="U245" s="161"/>
      <c r="V245" s="161"/>
    </row>
    <row r="246" spans="1:22" ht="16.2">
      <c r="A246" s="122" t="str">
        <f t="shared" si="31"/>
        <v>71040901114512</v>
      </c>
      <c r="B246" s="124" t="s">
        <v>439</v>
      </c>
      <c r="C246" s="117" t="s">
        <v>155</v>
      </c>
      <c r="D246" s="118" t="s">
        <v>187</v>
      </c>
      <c r="E246" s="119" t="s">
        <v>106</v>
      </c>
      <c r="F246" s="120" t="s">
        <v>104</v>
      </c>
      <c r="G246" s="121" t="s">
        <v>229</v>
      </c>
      <c r="H246" s="151">
        <v>2455</v>
      </c>
      <c r="I246" s="152" t="s">
        <v>155</v>
      </c>
      <c r="J246" s="153">
        <v>5</v>
      </c>
      <c r="K246" s="153">
        <v>5</v>
      </c>
      <c r="L246" s="154" t="s">
        <v>199</v>
      </c>
      <c r="M246" s="155"/>
      <c r="N246" s="192">
        <f>+N248+N251+N253+N255+N258</f>
        <v>0</v>
      </c>
      <c r="O246" s="192">
        <f t="shared" ref="O246:P246" si="38">+O248+O251+O253+O255+O258</f>
        <v>0</v>
      </c>
      <c r="P246" s="192">
        <f t="shared" si="38"/>
        <v>0</v>
      </c>
      <c r="Q246" s="161"/>
      <c r="R246" s="161"/>
      <c r="S246" s="438"/>
      <c r="T246" s="161"/>
      <c r="U246" s="161"/>
      <c r="V246" s="161"/>
    </row>
    <row r="247" spans="1:22" ht="16.2">
      <c r="B247" s="124"/>
      <c r="H247" s="25"/>
      <c r="I247" s="25"/>
      <c r="J247" s="26"/>
      <c r="K247" s="26"/>
      <c r="L247" s="30" t="s">
        <v>108</v>
      </c>
      <c r="M247" s="31"/>
      <c r="N247" s="190"/>
      <c r="O247" s="190"/>
      <c r="P247" s="190"/>
      <c r="Q247" s="161"/>
      <c r="R247" s="161"/>
      <c r="S247" s="438"/>
      <c r="T247" s="161"/>
      <c r="U247" s="161"/>
      <c r="V247" s="161"/>
    </row>
    <row r="248" spans="1:22" ht="16.2">
      <c r="B248" s="124"/>
      <c r="H248" s="45"/>
      <c r="I248" s="147"/>
      <c r="J248" s="148"/>
      <c r="K248" s="148"/>
      <c r="L248" s="27" t="s">
        <v>200</v>
      </c>
      <c r="M248" s="28"/>
      <c r="N248" s="197">
        <f>O248+P248</f>
        <v>0</v>
      </c>
      <c r="O248" s="197">
        <f>SUM(O249:O250)</f>
        <v>0</v>
      </c>
      <c r="P248" s="197">
        <f>SUM(P249:P250)</f>
        <v>0</v>
      </c>
      <c r="Q248" s="161"/>
      <c r="R248" s="161"/>
      <c r="S248" s="438"/>
      <c r="T248" s="161"/>
      <c r="U248" s="161"/>
      <c r="V248" s="161"/>
    </row>
    <row r="249" spans="1:22" ht="16.2">
      <c r="B249" s="124"/>
      <c r="H249" s="17"/>
      <c r="I249" s="25"/>
      <c r="J249" s="26"/>
      <c r="K249" s="26"/>
      <c r="L249" s="29" t="s">
        <v>126</v>
      </c>
      <c r="M249" s="12">
        <v>4241</v>
      </c>
      <c r="N249" s="183">
        <f t="shared" ref="N249:N259" si="39">O249+P249</f>
        <v>0</v>
      </c>
      <c r="O249" s="183"/>
      <c r="P249" s="183"/>
      <c r="Q249" s="161"/>
      <c r="R249" s="161"/>
      <c r="S249" s="438"/>
      <c r="T249" s="161"/>
      <c r="U249" s="161"/>
      <c r="V249" s="161"/>
    </row>
    <row r="250" spans="1:22" ht="16.8">
      <c r="B250" s="124"/>
      <c r="H250" s="17"/>
      <c r="I250" s="25"/>
      <c r="J250" s="26"/>
      <c r="K250" s="26"/>
      <c r="L250" s="30" t="s">
        <v>137</v>
      </c>
      <c r="M250" s="13">
        <v>5129</v>
      </c>
      <c r="N250" s="183">
        <f t="shared" si="39"/>
        <v>0</v>
      </c>
      <c r="O250" s="398"/>
      <c r="P250" s="398"/>
      <c r="Q250" s="161"/>
      <c r="R250" s="161"/>
      <c r="S250" s="438"/>
      <c r="T250" s="161"/>
      <c r="U250" s="161"/>
      <c r="V250" s="161"/>
    </row>
    <row r="251" spans="1:22" ht="27.6">
      <c r="B251" s="124"/>
      <c r="H251" s="45"/>
      <c r="I251" s="147"/>
      <c r="J251" s="148"/>
      <c r="K251" s="148"/>
      <c r="L251" s="27" t="s">
        <v>201</v>
      </c>
      <c r="M251" s="28"/>
      <c r="N251" s="197">
        <f>O251+P251</f>
        <v>0</v>
      </c>
      <c r="O251" s="197">
        <f>SUM(O252)</f>
        <v>0</v>
      </c>
      <c r="P251" s="197">
        <f>SUM(P252)</f>
        <v>0</v>
      </c>
      <c r="Q251" s="161"/>
      <c r="R251" s="161"/>
      <c r="S251" s="438"/>
      <c r="T251" s="161"/>
      <c r="U251" s="161"/>
      <c r="V251" s="161"/>
    </row>
    <row r="252" spans="1:22" ht="26.4">
      <c r="B252" s="124"/>
      <c r="H252" s="25"/>
      <c r="I252" s="25"/>
      <c r="J252" s="26"/>
      <c r="K252" s="26"/>
      <c r="L252" s="29" t="s">
        <v>131</v>
      </c>
      <c r="M252" s="12">
        <v>4511</v>
      </c>
      <c r="N252" s="183">
        <f t="shared" si="39"/>
        <v>0</v>
      </c>
      <c r="O252" s="402"/>
      <c r="P252" s="402"/>
      <c r="Q252" s="161"/>
      <c r="R252" s="161"/>
      <c r="S252" s="438"/>
      <c r="T252" s="161"/>
      <c r="U252" s="161"/>
      <c r="V252" s="161"/>
    </row>
    <row r="253" spans="1:22" ht="49.2" customHeight="1">
      <c r="A253" s="122" t="str">
        <f t="shared" si="31"/>
        <v>71050100000001</v>
      </c>
      <c r="B253" s="124" t="s">
        <v>439</v>
      </c>
      <c r="C253" s="117" t="s">
        <v>149</v>
      </c>
      <c r="D253" s="118" t="s">
        <v>106</v>
      </c>
      <c r="E253" s="119" t="s">
        <v>441</v>
      </c>
      <c r="F253" s="120" t="s">
        <v>441</v>
      </c>
      <c r="G253" s="129" t="s">
        <v>96</v>
      </c>
      <c r="H253" s="45"/>
      <c r="I253" s="147"/>
      <c r="J253" s="148"/>
      <c r="K253" s="148"/>
      <c r="L253" s="27" t="s">
        <v>878</v>
      </c>
      <c r="M253" s="28"/>
      <c r="N253" s="197">
        <f>O253+P253</f>
        <v>0</v>
      </c>
      <c r="O253" s="197">
        <f>SUM(O254)</f>
        <v>0</v>
      </c>
      <c r="P253" s="197">
        <f>SUM(P254)</f>
        <v>0</v>
      </c>
      <c r="Q253" s="161"/>
      <c r="R253" s="161"/>
      <c r="S253" s="438"/>
      <c r="T253" s="161"/>
      <c r="U253" s="161"/>
      <c r="V253" s="161"/>
    </row>
    <row r="254" spans="1:22" s="156" customFormat="1" ht="24" customHeight="1">
      <c r="A254" s="122" t="str">
        <f t="shared" si="31"/>
        <v>71050101000000</v>
      </c>
      <c r="B254" s="124" t="s">
        <v>439</v>
      </c>
      <c r="C254" s="117" t="s">
        <v>149</v>
      </c>
      <c r="D254" s="118" t="s">
        <v>106</v>
      </c>
      <c r="E254" s="119" t="s">
        <v>106</v>
      </c>
      <c r="F254" s="120" t="s">
        <v>441</v>
      </c>
      <c r="G254" s="129" t="s">
        <v>440</v>
      </c>
      <c r="H254" s="25"/>
      <c r="I254" s="25"/>
      <c r="J254" s="26"/>
      <c r="K254" s="26"/>
      <c r="L254" s="32" t="s">
        <v>134</v>
      </c>
      <c r="M254" s="48">
        <v>4861</v>
      </c>
      <c r="N254" s="183">
        <f t="shared" si="39"/>
        <v>0</v>
      </c>
      <c r="O254" s="402"/>
      <c r="P254" s="402"/>
      <c r="Q254" s="161"/>
      <c r="R254" s="161"/>
      <c r="S254" s="438"/>
      <c r="T254" s="161"/>
      <c r="U254" s="161"/>
      <c r="V254" s="161"/>
    </row>
    <row r="255" spans="1:22" ht="27.6">
      <c r="A255" s="122" t="str">
        <f t="shared" si="31"/>
        <v>71050101000001</v>
      </c>
      <c r="B255" s="124" t="s">
        <v>439</v>
      </c>
      <c r="C255" s="117" t="s">
        <v>149</v>
      </c>
      <c r="D255" s="118" t="s">
        <v>106</v>
      </c>
      <c r="E255" s="119" t="s">
        <v>106</v>
      </c>
      <c r="F255" s="120" t="s">
        <v>441</v>
      </c>
      <c r="G255" s="129" t="s">
        <v>96</v>
      </c>
      <c r="H255" s="407"/>
      <c r="I255" s="408"/>
      <c r="J255" s="409"/>
      <c r="K255" s="409"/>
      <c r="L255" s="459" t="s">
        <v>879</v>
      </c>
      <c r="M255" s="410"/>
      <c r="N255" s="197">
        <f>O255+P255</f>
        <v>0</v>
      </c>
      <c r="O255" s="411">
        <f>SUM(O256:O257)</f>
        <v>0</v>
      </c>
      <c r="P255" s="411">
        <f>SUM(P256:P257)</f>
        <v>0</v>
      </c>
      <c r="Q255" s="161"/>
      <c r="R255" s="161"/>
      <c r="S255" s="438"/>
      <c r="T255" s="161"/>
      <c r="U255" s="161"/>
      <c r="V255" s="161"/>
    </row>
    <row r="256" spans="1:22" s="115" customFormat="1" ht="16.2">
      <c r="A256" s="122" t="str">
        <f t="shared" si="31"/>
        <v>71050101010000</v>
      </c>
      <c r="B256" s="124" t="s">
        <v>439</v>
      </c>
      <c r="C256" s="117" t="s">
        <v>149</v>
      </c>
      <c r="D256" s="118" t="s">
        <v>106</v>
      </c>
      <c r="E256" s="119" t="s">
        <v>106</v>
      </c>
      <c r="F256" s="120" t="s">
        <v>106</v>
      </c>
      <c r="G256" s="129" t="s">
        <v>440</v>
      </c>
      <c r="H256" s="177"/>
      <c r="I256" s="412"/>
      <c r="J256" s="413"/>
      <c r="K256" s="414"/>
      <c r="L256" s="32" t="s">
        <v>134</v>
      </c>
      <c r="M256" s="48">
        <v>4861</v>
      </c>
      <c r="N256" s="183">
        <f t="shared" si="39"/>
        <v>0</v>
      </c>
      <c r="O256" s="179"/>
      <c r="P256" s="179"/>
      <c r="Q256" s="161"/>
      <c r="R256" s="161"/>
      <c r="S256" s="438"/>
      <c r="T256" s="161"/>
      <c r="U256" s="161"/>
      <c r="V256" s="161"/>
    </row>
    <row r="257" spans="1:22" ht="16.2">
      <c r="A257" s="122" t="str">
        <f t="shared" si="31"/>
        <v>71050101014213</v>
      </c>
      <c r="B257" s="124" t="s">
        <v>439</v>
      </c>
      <c r="C257" s="117" t="s">
        <v>149</v>
      </c>
      <c r="D257" s="118" t="s">
        <v>106</v>
      </c>
      <c r="E257" s="119" t="s">
        <v>106</v>
      </c>
      <c r="F257" s="120" t="s">
        <v>106</v>
      </c>
      <c r="G257" s="121">
        <v>4213</v>
      </c>
      <c r="H257" s="415"/>
      <c r="I257" s="415"/>
      <c r="J257" s="416"/>
      <c r="K257" s="416"/>
      <c r="L257" s="417" t="s">
        <v>174</v>
      </c>
      <c r="M257" s="418">
        <v>5113</v>
      </c>
      <c r="N257" s="183">
        <f t="shared" si="39"/>
        <v>0</v>
      </c>
      <c r="O257" s="419"/>
      <c r="P257" s="419"/>
      <c r="Q257" s="161"/>
      <c r="R257" s="161"/>
      <c r="S257" s="438"/>
      <c r="T257" s="161"/>
      <c r="U257" s="161"/>
      <c r="V257" s="161"/>
    </row>
    <row r="258" spans="1:22" s="115" customFormat="1" ht="27.6">
      <c r="A258" s="122" t="str">
        <f t="shared" si="31"/>
        <v>71050101030000</v>
      </c>
      <c r="B258" s="124" t="s">
        <v>439</v>
      </c>
      <c r="C258" s="117" t="s">
        <v>149</v>
      </c>
      <c r="D258" s="118" t="s">
        <v>106</v>
      </c>
      <c r="E258" s="119" t="s">
        <v>106</v>
      </c>
      <c r="F258" s="120" t="s">
        <v>442</v>
      </c>
      <c r="G258" s="129" t="s">
        <v>440</v>
      </c>
      <c r="H258" s="45"/>
      <c r="I258" s="147"/>
      <c r="J258" s="148"/>
      <c r="K258" s="148"/>
      <c r="L258" s="27" t="s">
        <v>880</v>
      </c>
      <c r="M258" s="28"/>
      <c r="N258" s="197">
        <f>O258+P258</f>
        <v>0</v>
      </c>
      <c r="O258" s="197">
        <f>SUM(O259)</f>
        <v>0</v>
      </c>
      <c r="P258" s="197">
        <f>SUM(P259)</f>
        <v>0</v>
      </c>
      <c r="Q258" s="161"/>
      <c r="R258" s="161"/>
      <c r="S258" s="438"/>
      <c r="T258" s="161"/>
      <c r="U258" s="161"/>
      <c r="V258" s="161"/>
    </row>
    <row r="259" spans="1:22" ht="16.2">
      <c r="A259" s="122" t="str">
        <f t="shared" si="31"/>
        <v>71050101034861</v>
      </c>
      <c r="B259" s="124" t="s">
        <v>439</v>
      </c>
      <c r="C259" s="117" t="s">
        <v>149</v>
      </c>
      <c r="D259" s="118" t="s">
        <v>106</v>
      </c>
      <c r="E259" s="119" t="s">
        <v>106</v>
      </c>
      <c r="F259" s="120" t="s">
        <v>442</v>
      </c>
      <c r="G259" s="129" t="s">
        <v>84</v>
      </c>
      <c r="H259" s="25"/>
      <c r="I259" s="25"/>
      <c r="J259" s="26"/>
      <c r="K259" s="26"/>
      <c r="L259" s="32" t="s">
        <v>134</v>
      </c>
      <c r="M259" s="395">
        <v>4861</v>
      </c>
      <c r="N259" s="183">
        <f t="shared" si="39"/>
        <v>0</v>
      </c>
      <c r="O259" s="402"/>
      <c r="P259" s="402">
        <v>0</v>
      </c>
      <c r="Q259" s="161"/>
      <c r="R259" s="161"/>
      <c r="S259" s="438"/>
      <c r="T259" s="161"/>
      <c r="U259" s="161"/>
      <c r="V259" s="161"/>
    </row>
    <row r="260" spans="1:22" s="115" customFormat="1" ht="16.2">
      <c r="A260" s="122" t="str">
        <f t="shared" si="31"/>
        <v>71050101040000</v>
      </c>
      <c r="B260" s="124" t="s">
        <v>439</v>
      </c>
      <c r="C260" s="117" t="s">
        <v>149</v>
      </c>
      <c r="D260" s="118" t="s">
        <v>106</v>
      </c>
      <c r="E260" s="119" t="s">
        <v>106</v>
      </c>
      <c r="F260" s="120" t="s">
        <v>155</v>
      </c>
      <c r="G260" s="129" t="s">
        <v>440</v>
      </c>
      <c r="H260" s="165" t="s">
        <v>206</v>
      </c>
      <c r="I260" s="166" t="s">
        <v>155</v>
      </c>
      <c r="J260" s="167">
        <v>7</v>
      </c>
      <c r="K260" s="167">
        <v>0</v>
      </c>
      <c r="L260" s="168" t="s">
        <v>207</v>
      </c>
      <c r="M260" s="176"/>
      <c r="N260" s="188">
        <f>+N262</f>
        <v>0</v>
      </c>
      <c r="O260" s="188">
        <f>+O262</f>
        <v>0</v>
      </c>
      <c r="P260" s="188">
        <f>+P262</f>
        <v>0</v>
      </c>
      <c r="Q260" s="161"/>
      <c r="R260" s="161"/>
      <c r="S260" s="438"/>
      <c r="T260" s="161"/>
      <c r="U260" s="161"/>
      <c r="V260" s="161"/>
    </row>
    <row r="261" spans="1:22" ht="16.2">
      <c r="A261" s="122" t="str">
        <f t="shared" si="31"/>
        <v>71050101044861</v>
      </c>
      <c r="B261" s="124" t="s">
        <v>439</v>
      </c>
      <c r="C261" s="117" t="s">
        <v>149</v>
      </c>
      <c r="D261" s="118" t="s">
        <v>106</v>
      </c>
      <c r="E261" s="119" t="s">
        <v>106</v>
      </c>
      <c r="F261" s="120" t="s">
        <v>155</v>
      </c>
      <c r="G261" s="129">
        <v>4861</v>
      </c>
      <c r="H261" s="25"/>
      <c r="I261" s="18"/>
      <c r="J261" s="19"/>
      <c r="K261" s="19"/>
      <c r="L261" s="30" t="s">
        <v>110</v>
      </c>
      <c r="M261" s="31"/>
      <c r="N261" s="190"/>
      <c r="O261" s="190"/>
      <c r="P261" s="190"/>
      <c r="Q261" s="161"/>
      <c r="R261" s="161"/>
      <c r="S261" s="438"/>
      <c r="T261" s="161"/>
      <c r="U261" s="161"/>
      <c r="V261" s="161"/>
    </row>
    <row r="262" spans="1:22" s="115" customFormat="1" ht="16.2">
      <c r="A262" s="122" t="str">
        <f t="shared" si="31"/>
        <v>71050101050000</v>
      </c>
      <c r="B262" s="124" t="s">
        <v>439</v>
      </c>
      <c r="C262" s="117" t="s">
        <v>149</v>
      </c>
      <c r="D262" s="118" t="s">
        <v>106</v>
      </c>
      <c r="E262" s="119" t="s">
        <v>106</v>
      </c>
      <c r="F262" s="120" t="s">
        <v>149</v>
      </c>
      <c r="G262" s="129" t="s">
        <v>440</v>
      </c>
      <c r="H262" s="151" t="s">
        <v>208</v>
      </c>
      <c r="I262" s="152" t="s">
        <v>155</v>
      </c>
      <c r="J262" s="153">
        <v>7</v>
      </c>
      <c r="K262" s="153">
        <v>3</v>
      </c>
      <c r="L262" s="154" t="s">
        <v>209</v>
      </c>
      <c r="M262" s="155"/>
      <c r="N262" s="192">
        <f>+N264</f>
        <v>0</v>
      </c>
      <c r="O262" s="192">
        <f>+O264</f>
        <v>0</v>
      </c>
      <c r="P262" s="192">
        <f>+P264</f>
        <v>0</v>
      </c>
      <c r="Q262" s="161"/>
      <c r="R262" s="161"/>
      <c r="S262" s="438"/>
      <c r="T262" s="161"/>
      <c r="U262" s="161"/>
      <c r="V262" s="161"/>
    </row>
    <row r="263" spans="1:22" ht="16.2">
      <c r="A263" s="122" t="str">
        <f t="shared" si="31"/>
        <v>71050101054861</v>
      </c>
      <c r="B263" s="124" t="s">
        <v>439</v>
      </c>
      <c r="C263" s="117" t="s">
        <v>149</v>
      </c>
      <c r="D263" s="118" t="s">
        <v>106</v>
      </c>
      <c r="E263" s="119" t="s">
        <v>106</v>
      </c>
      <c r="F263" s="120" t="s">
        <v>149</v>
      </c>
      <c r="G263" s="129">
        <v>4861</v>
      </c>
      <c r="H263" s="25"/>
      <c r="I263" s="25"/>
      <c r="J263" s="26"/>
      <c r="K263" s="26"/>
      <c r="L263" s="30" t="s">
        <v>108</v>
      </c>
      <c r="M263" s="31"/>
      <c r="N263" s="190"/>
      <c r="O263" s="190"/>
      <c r="P263" s="190"/>
      <c r="Q263" s="161"/>
      <c r="R263" s="161"/>
      <c r="S263" s="438"/>
      <c r="T263" s="161"/>
      <c r="U263" s="161"/>
      <c r="V263" s="161"/>
    </row>
    <row r="264" spans="1:22" s="115" customFormat="1" ht="16.2">
      <c r="A264" s="122" t="str">
        <f t="shared" si="31"/>
        <v>71050101060000</v>
      </c>
      <c r="B264" s="124" t="s">
        <v>439</v>
      </c>
      <c r="C264" s="117" t="s">
        <v>149</v>
      </c>
      <c r="D264" s="118" t="s">
        <v>106</v>
      </c>
      <c r="E264" s="119" t="s">
        <v>106</v>
      </c>
      <c r="F264" s="120" t="s">
        <v>157</v>
      </c>
      <c r="G264" s="129" t="s">
        <v>440</v>
      </c>
      <c r="H264" s="45"/>
      <c r="I264" s="147"/>
      <c r="J264" s="148"/>
      <c r="K264" s="148"/>
      <c r="L264" s="27" t="s">
        <v>210</v>
      </c>
      <c r="M264" s="28"/>
      <c r="N264" s="197">
        <f>O264+P264</f>
        <v>0</v>
      </c>
      <c r="O264" s="197">
        <f>SUM(O265:O271)</f>
        <v>0</v>
      </c>
      <c r="P264" s="197">
        <f>SUM(P265:P271)</f>
        <v>0</v>
      </c>
      <c r="Q264" s="161"/>
      <c r="R264" s="161"/>
      <c r="S264" s="438"/>
      <c r="T264" s="161"/>
      <c r="U264" s="161"/>
      <c r="V264" s="161"/>
    </row>
    <row r="265" spans="1:22" ht="16.2">
      <c r="A265" s="122" t="str">
        <f t="shared" si="31"/>
        <v>71050101064861</v>
      </c>
      <c r="B265" s="124" t="s">
        <v>439</v>
      </c>
      <c r="C265" s="117" t="s">
        <v>149</v>
      </c>
      <c r="D265" s="118" t="s">
        <v>106</v>
      </c>
      <c r="E265" s="119" t="s">
        <v>106</v>
      </c>
      <c r="F265" s="120" t="s">
        <v>157</v>
      </c>
      <c r="G265" s="129">
        <v>4861</v>
      </c>
      <c r="H265" s="25"/>
      <c r="I265" s="25"/>
      <c r="J265" s="26"/>
      <c r="K265" s="26"/>
      <c r="L265" s="32" t="s">
        <v>122</v>
      </c>
      <c r="M265" s="48">
        <v>4234</v>
      </c>
      <c r="N265" s="183">
        <f t="shared" ref="N265:N271" si="40">O265+P265</f>
        <v>0</v>
      </c>
      <c r="O265" s="420"/>
      <c r="P265" s="420"/>
      <c r="Q265" s="161"/>
      <c r="R265" s="161"/>
      <c r="S265" s="438"/>
      <c r="T265" s="161"/>
      <c r="U265" s="161"/>
      <c r="V265" s="161"/>
    </row>
    <row r="266" spans="1:22" s="115" customFormat="1" ht="16.2">
      <c r="A266" s="122" t="str">
        <f t="shared" si="31"/>
        <v>71050101070000</v>
      </c>
      <c r="B266" s="124" t="s">
        <v>439</v>
      </c>
      <c r="C266" s="117" t="s">
        <v>149</v>
      </c>
      <c r="D266" s="118" t="s">
        <v>106</v>
      </c>
      <c r="E266" s="119" t="s">
        <v>106</v>
      </c>
      <c r="F266" s="120" t="s">
        <v>183</v>
      </c>
      <c r="G266" s="129" t="s">
        <v>440</v>
      </c>
      <c r="H266" s="25"/>
      <c r="I266" s="25"/>
      <c r="J266" s="26"/>
      <c r="K266" s="26"/>
      <c r="L266" s="32" t="s">
        <v>125</v>
      </c>
      <c r="M266" s="33">
        <v>4239</v>
      </c>
      <c r="N266" s="183">
        <f t="shared" si="40"/>
        <v>0</v>
      </c>
      <c r="O266" s="420"/>
      <c r="P266" s="420"/>
      <c r="Q266" s="161"/>
      <c r="R266" s="161"/>
      <c r="S266" s="438"/>
      <c r="T266" s="161"/>
      <c r="U266" s="161"/>
      <c r="V266" s="161"/>
    </row>
    <row r="267" spans="1:22" ht="16.2">
      <c r="A267" s="122" t="str">
        <f t="shared" si="31"/>
        <v>71050101074861</v>
      </c>
      <c r="B267" s="124" t="s">
        <v>439</v>
      </c>
      <c r="C267" s="117" t="s">
        <v>149</v>
      </c>
      <c r="D267" s="118" t="s">
        <v>106</v>
      </c>
      <c r="E267" s="119" t="s">
        <v>106</v>
      </c>
      <c r="F267" s="120" t="s">
        <v>183</v>
      </c>
      <c r="G267" s="129">
        <v>4861</v>
      </c>
      <c r="H267" s="25"/>
      <c r="I267" s="25"/>
      <c r="J267" s="26"/>
      <c r="K267" s="26"/>
      <c r="L267" s="32" t="s">
        <v>364</v>
      </c>
      <c r="M267" s="48">
        <v>4269</v>
      </c>
      <c r="N267" s="183">
        <f t="shared" si="40"/>
        <v>0</v>
      </c>
      <c r="O267" s="420"/>
      <c r="P267" s="420"/>
      <c r="Q267" s="161"/>
      <c r="R267" s="161"/>
      <c r="S267" s="438"/>
      <c r="T267" s="161"/>
      <c r="U267" s="161"/>
      <c r="V267" s="161"/>
    </row>
    <row r="268" spans="1:22" s="115" customFormat="1" ht="16.2">
      <c r="A268" s="122"/>
      <c r="B268" s="124"/>
      <c r="C268" s="117"/>
      <c r="D268" s="118"/>
      <c r="E268" s="119"/>
      <c r="F268" s="120"/>
      <c r="G268" s="129"/>
      <c r="H268" s="25"/>
      <c r="I268" s="25"/>
      <c r="J268" s="26"/>
      <c r="K268" s="26"/>
      <c r="L268" s="32" t="s">
        <v>211</v>
      </c>
      <c r="M268" s="48">
        <v>4639</v>
      </c>
      <c r="N268" s="183">
        <f t="shared" si="40"/>
        <v>0</v>
      </c>
      <c r="O268" s="183"/>
      <c r="P268" s="183"/>
      <c r="Q268" s="161"/>
      <c r="R268" s="161"/>
      <c r="S268" s="438"/>
      <c r="T268" s="161"/>
      <c r="U268" s="161"/>
      <c r="V268" s="161"/>
    </row>
    <row r="269" spans="1:22" ht="16.2">
      <c r="B269" s="124"/>
      <c r="G269" s="129"/>
      <c r="H269" s="25"/>
      <c r="I269" s="25"/>
      <c r="J269" s="26"/>
      <c r="K269" s="26"/>
      <c r="L269" s="32" t="s">
        <v>134</v>
      </c>
      <c r="M269" s="48">
        <v>4861</v>
      </c>
      <c r="N269" s="183">
        <f t="shared" si="40"/>
        <v>0</v>
      </c>
      <c r="O269" s="183"/>
      <c r="P269" s="183"/>
      <c r="Q269" s="161"/>
      <c r="R269" s="161"/>
      <c r="S269" s="438"/>
      <c r="T269" s="161"/>
      <c r="U269" s="161"/>
      <c r="V269" s="161"/>
    </row>
    <row r="270" spans="1:22" ht="16.2">
      <c r="B270" s="124"/>
      <c r="G270" s="129"/>
      <c r="H270" s="25"/>
      <c r="I270" s="25"/>
      <c r="J270" s="26"/>
      <c r="K270" s="26"/>
      <c r="L270" s="30" t="s">
        <v>173</v>
      </c>
      <c r="M270" s="31">
        <v>5112</v>
      </c>
      <c r="N270" s="183">
        <f t="shared" si="40"/>
        <v>0</v>
      </c>
      <c r="O270" s="420"/>
      <c r="P270" s="420"/>
      <c r="Q270" s="161"/>
      <c r="R270" s="161"/>
      <c r="S270" s="438"/>
      <c r="T270" s="161"/>
      <c r="U270" s="161"/>
      <c r="V270" s="161"/>
    </row>
    <row r="271" spans="1:22" ht="16.2">
      <c r="B271" s="124"/>
      <c r="G271" s="129"/>
      <c r="H271" s="25"/>
      <c r="I271" s="25"/>
      <c r="J271" s="26"/>
      <c r="K271" s="26"/>
      <c r="L271" s="29" t="s">
        <v>138</v>
      </c>
      <c r="M271" s="12">
        <v>5132</v>
      </c>
      <c r="N271" s="183">
        <f t="shared" si="40"/>
        <v>0</v>
      </c>
      <c r="O271" s="183"/>
      <c r="P271" s="183"/>
      <c r="Q271" s="161"/>
      <c r="R271" s="161"/>
      <c r="S271" s="438"/>
      <c r="T271" s="161"/>
      <c r="U271" s="161"/>
      <c r="V271" s="161"/>
    </row>
    <row r="272" spans="1:22" ht="27.6">
      <c r="B272" s="124"/>
      <c r="G272" s="129"/>
      <c r="H272" s="165">
        <v>2490</v>
      </c>
      <c r="I272" s="166" t="s">
        <v>155</v>
      </c>
      <c r="J272" s="167">
        <v>9</v>
      </c>
      <c r="K272" s="167">
        <v>0</v>
      </c>
      <c r="L272" s="168" t="s">
        <v>212</v>
      </c>
      <c r="M272" s="176"/>
      <c r="N272" s="188">
        <f>+N274</f>
        <v>0</v>
      </c>
      <c r="O272" s="188">
        <f>+O274</f>
        <v>0</v>
      </c>
      <c r="P272" s="188">
        <f>+P274</f>
        <v>0</v>
      </c>
      <c r="Q272" s="161"/>
      <c r="R272" s="161"/>
      <c r="S272" s="438"/>
      <c r="T272" s="161"/>
      <c r="U272" s="161"/>
      <c r="V272" s="161"/>
    </row>
    <row r="273" spans="2:22" ht="16.2">
      <c r="B273" s="124"/>
      <c r="G273" s="129"/>
      <c r="H273" s="25"/>
      <c r="I273" s="18"/>
      <c r="J273" s="19"/>
      <c r="K273" s="19"/>
      <c r="L273" s="30" t="s">
        <v>110</v>
      </c>
      <c r="M273" s="31"/>
      <c r="N273" s="190"/>
      <c r="O273" s="190"/>
      <c r="P273" s="190"/>
      <c r="Q273" s="161"/>
      <c r="R273" s="161"/>
      <c r="S273" s="438"/>
      <c r="T273" s="161"/>
      <c r="U273" s="161"/>
      <c r="V273" s="161"/>
    </row>
    <row r="274" spans="2:22" ht="26.4">
      <c r="B274" s="124"/>
      <c r="G274" s="129"/>
      <c r="H274" s="151">
        <v>2491</v>
      </c>
      <c r="I274" s="152" t="s">
        <v>155</v>
      </c>
      <c r="J274" s="153">
        <v>9</v>
      </c>
      <c r="K274" s="153">
        <v>1</v>
      </c>
      <c r="L274" s="154" t="s">
        <v>212</v>
      </c>
      <c r="M274" s="155"/>
      <c r="N274" s="192">
        <f>+N276+N279+N283+N285+N291+N295+N300+N303+N307+N311+N314+N317</f>
        <v>0</v>
      </c>
      <c r="O274" s="192">
        <f t="shared" ref="O274:P274" si="41">+O276+O279+O283+O285+O291+O295+O300+O303+O307+O311+O314+O317</f>
        <v>0</v>
      </c>
      <c r="P274" s="192">
        <f t="shared" si="41"/>
        <v>0</v>
      </c>
      <c r="Q274" s="161"/>
      <c r="R274" s="161"/>
      <c r="S274" s="438"/>
      <c r="T274" s="161"/>
      <c r="U274" s="161"/>
      <c r="V274" s="161"/>
    </row>
    <row r="275" spans="2:22" ht="16.2">
      <c r="B275" s="124"/>
      <c r="G275" s="129"/>
      <c r="H275" s="25"/>
      <c r="I275" s="25"/>
      <c r="J275" s="26"/>
      <c r="K275" s="26"/>
      <c r="L275" s="30" t="s">
        <v>108</v>
      </c>
      <c r="M275" s="31"/>
      <c r="N275" s="190"/>
      <c r="O275" s="190"/>
      <c r="P275" s="190"/>
      <c r="Q275" s="161"/>
      <c r="R275" s="161"/>
      <c r="S275" s="438"/>
      <c r="T275" s="161"/>
      <c r="U275" s="161"/>
      <c r="V275" s="161"/>
    </row>
    <row r="276" spans="2:22" ht="16.2">
      <c r="B276" s="124"/>
      <c r="G276" s="129"/>
      <c r="H276" s="45"/>
      <c r="I276" s="147"/>
      <c r="J276" s="148"/>
      <c r="K276" s="148"/>
      <c r="L276" s="27" t="s">
        <v>213</v>
      </c>
      <c r="M276" s="28"/>
      <c r="N276" s="197">
        <f>O276+P276</f>
        <v>0</v>
      </c>
      <c r="O276" s="197">
        <f>SUM(O277:O278)</f>
        <v>0</v>
      </c>
      <c r="P276" s="197">
        <f>SUM(P277:P278)</f>
        <v>0</v>
      </c>
      <c r="Q276" s="161"/>
      <c r="R276" s="161"/>
      <c r="S276" s="438"/>
      <c r="T276" s="161"/>
      <c r="U276" s="161"/>
      <c r="V276" s="161"/>
    </row>
    <row r="277" spans="2:22" ht="16.2">
      <c r="B277" s="124"/>
      <c r="G277" s="129"/>
      <c r="H277" s="17"/>
      <c r="I277" s="25"/>
      <c r="J277" s="26"/>
      <c r="K277" s="26"/>
      <c r="L277" s="32" t="s">
        <v>364</v>
      </c>
      <c r="M277" s="48">
        <v>4269</v>
      </c>
      <c r="N277" s="183">
        <f t="shared" ref="N277:N313" si="42">O277+P277</f>
        <v>0</v>
      </c>
      <c r="O277" s="183"/>
      <c r="P277" s="183"/>
      <c r="Q277" s="161"/>
      <c r="R277" s="161"/>
      <c r="S277" s="438"/>
      <c r="T277" s="161"/>
      <c r="U277" s="161"/>
      <c r="V277" s="161"/>
    </row>
    <row r="278" spans="2:22" ht="16.2">
      <c r="B278" s="124"/>
      <c r="G278" s="129"/>
      <c r="H278" s="25"/>
      <c r="I278" s="25"/>
      <c r="J278" s="26"/>
      <c r="K278" s="26"/>
      <c r="L278" s="29" t="s">
        <v>137</v>
      </c>
      <c r="M278" s="12">
        <v>5129</v>
      </c>
      <c r="N278" s="183">
        <f t="shared" si="42"/>
        <v>0</v>
      </c>
      <c r="O278" s="183"/>
      <c r="P278" s="183"/>
      <c r="Q278" s="161"/>
      <c r="R278" s="161"/>
      <c r="S278" s="438"/>
      <c r="T278" s="161"/>
      <c r="U278" s="161"/>
      <c r="V278" s="161"/>
    </row>
    <row r="279" spans="2:22" ht="55.2">
      <c r="B279" s="124"/>
      <c r="G279" s="129"/>
      <c r="H279" s="45"/>
      <c r="I279" s="147"/>
      <c r="J279" s="148"/>
      <c r="K279" s="148"/>
      <c r="L279" s="27" t="s">
        <v>214</v>
      </c>
      <c r="M279" s="28"/>
      <c r="N279" s="197">
        <f>O279+P279</f>
        <v>0</v>
      </c>
      <c r="O279" s="197">
        <f>SUM(O280:O282)</f>
        <v>0</v>
      </c>
      <c r="P279" s="197">
        <f>SUM(P280:P282)</f>
        <v>0</v>
      </c>
      <c r="Q279" s="161"/>
      <c r="R279" s="161"/>
      <c r="S279" s="438"/>
      <c r="T279" s="161"/>
      <c r="U279" s="161"/>
      <c r="V279" s="161"/>
    </row>
    <row r="280" spans="2:22" ht="26.4">
      <c r="B280" s="124"/>
      <c r="G280" s="129"/>
      <c r="H280" s="25"/>
      <c r="I280" s="25"/>
      <c r="J280" s="26"/>
      <c r="K280" s="26"/>
      <c r="L280" s="29" t="s">
        <v>217</v>
      </c>
      <c r="M280" s="12">
        <v>4511</v>
      </c>
      <c r="N280" s="183">
        <f t="shared" ref="N280" si="43">O280+P280</f>
        <v>0</v>
      </c>
      <c r="O280" s="398"/>
      <c r="P280" s="398"/>
      <c r="Q280" s="161"/>
      <c r="R280" s="161"/>
      <c r="S280" s="438"/>
      <c r="T280" s="161"/>
      <c r="U280" s="161"/>
      <c r="V280" s="161"/>
    </row>
    <row r="281" spans="2:22" ht="26.4">
      <c r="B281" s="124"/>
      <c r="G281" s="129"/>
      <c r="H281" s="25"/>
      <c r="I281" s="25"/>
      <c r="J281" s="26"/>
      <c r="K281" s="26"/>
      <c r="L281" s="32" t="s">
        <v>215</v>
      </c>
      <c r="M281" s="48">
        <v>4637</v>
      </c>
      <c r="N281" s="183">
        <f t="shared" si="42"/>
        <v>0</v>
      </c>
      <c r="O281" s="183"/>
      <c r="P281" s="183"/>
      <c r="Q281" s="161"/>
      <c r="R281" s="161"/>
      <c r="S281" s="438"/>
      <c r="T281" s="161"/>
      <c r="U281" s="161"/>
      <c r="V281" s="161"/>
    </row>
    <row r="282" spans="2:22" ht="16.2">
      <c r="B282" s="124"/>
      <c r="G282" s="129"/>
      <c r="H282" s="25"/>
      <c r="I282" s="25"/>
      <c r="J282" s="26"/>
      <c r="K282" s="26"/>
      <c r="L282" s="32" t="s">
        <v>758</v>
      </c>
      <c r="M282" s="48" t="s">
        <v>759</v>
      </c>
      <c r="N282" s="183">
        <f t="shared" ref="N282" si="44">O282+P282</f>
        <v>0</v>
      </c>
      <c r="O282" s="183"/>
      <c r="P282" s="183"/>
      <c r="Q282" s="161"/>
      <c r="R282" s="161"/>
      <c r="S282" s="438"/>
      <c r="T282" s="161"/>
      <c r="U282" s="161"/>
      <c r="V282" s="161"/>
    </row>
    <row r="283" spans="2:22" ht="27.6">
      <c r="B283" s="124"/>
      <c r="G283" s="129"/>
      <c r="H283" s="45"/>
      <c r="I283" s="147"/>
      <c r="J283" s="148"/>
      <c r="K283" s="148"/>
      <c r="L283" s="27" t="s">
        <v>216</v>
      </c>
      <c r="M283" s="28"/>
      <c r="N283" s="197">
        <f>O283+P283</f>
        <v>0</v>
      </c>
      <c r="O283" s="197">
        <f>SUM(O284)</f>
        <v>0</v>
      </c>
      <c r="P283" s="197">
        <f>SUM(P284)</f>
        <v>0</v>
      </c>
      <c r="Q283" s="161"/>
      <c r="R283" s="161"/>
      <c r="S283" s="438"/>
      <c r="T283" s="161"/>
      <c r="U283" s="161"/>
      <c r="V283" s="161"/>
    </row>
    <row r="284" spans="2:22" ht="26.4">
      <c r="B284" s="124"/>
      <c r="G284" s="129"/>
      <c r="H284" s="25"/>
      <c r="I284" s="25"/>
      <c r="J284" s="26"/>
      <c r="K284" s="26"/>
      <c r="L284" s="29" t="s">
        <v>217</v>
      </c>
      <c r="M284" s="12">
        <v>4511</v>
      </c>
      <c r="N284" s="183">
        <f t="shared" si="42"/>
        <v>0</v>
      </c>
      <c r="O284" s="398"/>
      <c r="P284" s="398"/>
      <c r="Q284" s="161"/>
      <c r="R284" s="161"/>
      <c r="S284" s="438"/>
      <c r="T284" s="161"/>
      <c r="U284" s="161"/>
      <c r="V284" s="161"/>
    </row>
    <row r="285" spans="2:22" ht="27.6">
      <c r="B285" s="124"/>
      <c r="G285" s="129"/>
      <c r="H285" s="45"/>
      <c r="I285" s="147"/>
      <c r="J285" s="148"/>
      <c r="K285" s="148"/>
      <c r="L285" s="27" t="s">
        <v>218</v>
      </c>
      <c r="M285" s="28"/>
      <c r="N285" s="197">
        <f>O285+P285</f>
        <v>0</v>
      </c>
      <c r="O285" s="197">
        <f>SUM(O286:O290)</f>
        <v>0</v>
      </c>
      <c r="P285" s="197">
        <f>SUM(P286:P290)</f>
        <v>0</v>
      </c>
      <c r="Q285" s="161"/>
      <c r="R285" s="161"/>
      <c r="S285" s="438"/>
      <c r="T285" s="161"/>
      <c r="U285" s="161"/>
      <c r="V285" s="161"/>
    </row>
    <row r="286" spans="2:22" ht="26.4">
      <c r="B286" s="124"/>
      <c r="G286" s="129"/>
      <c r="H286" s="25"/>
      <c r="I286" s="25"/>
      <c r="J286" s="26"/>
      <c r="K286" s="26"/>
      <c r="L286" s="30" t="s">
        <v>241</v>
      </c>
      <c r="M286" s="31">
        <v>4638</v>
      </c>
      <c r="N286" s="183">
        <f t="shared" si="42"/>
        <v>0</v>
      </c>
      <c r="O286" s="183"/>
      <c r="P286" s="183"/>
      <c r="Q286" s="161"/>
      <c r="R286" s="161"/>
      <c r="S286" s="438"/>
      <c r="T286" s="161"/>
      <c r="U286" s="161"/>
      <c r="V286" s="161"/>
    </row>
    <row r="287" spans="2:22" ht="16.8">
      <c r="B287" s="124"/>
      <c r="G287" s="129"/>
      <c r="H287" s="25"/>
      <c r="I287" s="25"/>
      <c r="J287" s="26"/>
      <c r="K287" s="26"/>
      <c r="L287" s="32" t="s">
        <v>211</v>
      </c>
      <c r="M287" s="48">
        <v>4639</v>
      </c>
      <c r="N287" s="183">
        <f t="shared" si="42"/>
        <v>0</v>
      </c>
      <c r="O287" s="399"/>
      <c r="P287" s="399"/>
      <c r="Q287" s="161"/>
      <c r="R287" s="161"/>
      <c r="S287" s="438"/>
      <c r="T287" s="161"/>
      <c r="U287" s="161"/>
      <c r="V287" s="161"/>
    </row>
    <row r="288" spans="2:22" ht="16.8">
      <c r="B288" s="124"/>
      <c r="G288" s="129"/>
      <c r="H288" s="25"/>
      <c r="I288" s="25"/>
      <c r="J288" s="26"/>
      <c r="K288" s="26"/>
      <c r="L288" s="32" t="s">
        <v>758</v>
      </c>
      <c r="M288" s="48" t="s">
        <v>759</v>
      </c>
      <c r="N288" s="183">
        <f t="shared" si="42"/>
        <v>0</v>
      </c>
      <c r="O288" s="399"/>
      <c r="P288" s="399"/>
      <c r="Q288" s="161"/>
      <c r="R288" s="161"/>
      <c r="S288" s="438"/>
      <c r="T288" s="161"/>
      <c r="U288" s="161"/>
      <c r="V288" s="161"/>
    </row>
    <row r="289" spans="1:22" ht="16.2">
      <c r="B289" s="124"/>
      <c r="G289" s="129"/>
      <c r="H289" s="25"/>
      <c r="I289" s="25"/>
      <c r="J289" s="26"/>
      <c r="K289" s="26"/>
      <c r="L289" s="29" t="s">
        <v>348</v>
      </c>
      <c r="M289" s="31">
        <v>4729</v>
      </c>
      <c r="N289" s="183">
        <f t="shared" si="42"/>
        <v>0</v>
      </c>
      <c r="O289" s="183"/>
      <c r="P289" s="183"/>
      <c r="Q289" s="161"/>
      <c r="R289" s="161"/>
      <c r="S289" s="438"/>
      <c r="T289" s="161"/>
      <c r="U289" s="161"/>
      <c r="V289" s="161"/>
    </row>
    <row r="290" spans="1:22" ht="26.4">
      <c r="B290" s="124"/>
      <c r="G290" s="129"/>
      <c r="H290" s="25"/>
      <c r="I290" s="25"/>
      <c r="J290" s="26"/>
      <c r="K290" s="26"/>
      <c r="L290" s="30" t="s">
        <v>219</v>
      </c>
      <c r="M290" s="31">
        <v>4819</v>
      </c>
      <c r="N290" s="183">
        <f t="shared" si="42"/>
        <v>0</v>
      </c>
      <c r="O290" s="399"/>
      <c r="P290" s="399"/>
      <c r="Q290" s="161"/>
      <c r="R290" s="161"/>
      <c r="S290" s="438"/>
      <c r="T290" s="161"/>
      <c r="U290" s="161"/>
      <c r="V290" s="161"/>
    </row>
    <row r="291" spans="1:22" ht="16.2">
      <c r="B291" s="124"/>
      <c r="G291" s="129"/>
      <c r="H291" s="45"/>
      <c r="I291" s="147"/>
      <c r="J291" s="148"/>
      <c r="K291" s="148"/>
      <c r="L291" s="27" t="s">
        <v>220</v>
      </c>
      <c r="M291" s="28"/>
      <c r="N291" s="197">
        <f>O291+P291</f>
        <v>0</v>
      </c>
      <c r="O291" s="197">
        <f>SUM(O292:O294)</f>
        <v>0</v>
      </c>
      <c r="P291" s="197">
        <f>SUM(P292:P294)</f>
        <v>0</v>
      </c>
      <c r="Q291" s="161"/>
      <c r="R291" s="161"/>
      <c r="S291" s="438"/>
      <c r="T291" s="161"/>
      <c r="U291" s="161"/>
      <c r="V291" s="161"/>
    </row>
    <row r="292" spans="1:22" ht="16.2">
      <c r="B292" s="124"/>
      <c r="G292" s="129"/>
      <c r="H292" s="25"/>
      <c r="I292" s="25"/>
      <c r="J292" s="26"/>
      <c r="K292" s="26"/>
      <c r="L292" s="30" t="s">
        <v>221</v>
      </c>
      <c r="M292" s="31">
        <v>8111</v>
      </c>
      <c r="N292" s="183">
        <f t="shared" si="42"/>
        <v>0</v>
      </c>
      <c r="O292" s="405"/>
      <c r="P292" s="405"/>
      <c r="Q292" s="161"/>
      <c r="R292" s="161"/>
      <c r="S292" s="438"/>
      <c r="T292" s="161"/>
      <c r="U292" s="161"/>
      <c r="V292" s="161"/>
    </row>
    <row r="293" spans="1:22" ht="16.2">
      <c r="B293" s="124"/>
      <c r="G293" s="129"/>
      <c r="H293" s="25"/>
      <c r="I293" s="25"/>
      <c r="J293" s="26"/>
      <c r="K293" s="26"/>
      <c r="L293" s="30" t="s">
        <v>760</v>
      </c>
      <c r="M293" s="31">
        <v>8121</v>
      </c>
      <c r="N293" s="183">
        <f t="shared" si="42"/>
        <v>0</v>
      </c>
      <c r="O293" s="405"/>
      <c r="P293" s="405"/>
      <c r="Q293" s="161"/>
      <c r="R293" s="161"/>
      <c r="S293" s="438"/>
      <c r="T293" s="161"/>
      <c r="U293" s="161"/>
      <c r="V293" s="161"/>
    </row>
    <row r="294" spans="1:22" ht="16.2">
      <c r="B294" s="124"/>
      <c r="G294" s="129"/>
      <c r="H294" s="25"/>
      <c r="I294" s="25"/>
      <c r="J294" s="26"/>
      <c r="K294" s="26"/>
      <c r="L294" s="29" t="s">
        <v>222</v>
      </c>
      <c r="M294" s="12">
        <v>8411</v>
      </c>
      <c r="N294" s="183">
        <f t="shared" si="42"/>
        <v>0</v>
      </c>
      <c r="O294" s="405"/>
      <c r="P294" s="405"/>
      <c r="Q294" s="161"/>
      <c r="R294" s="161"/>
      <c r="S294" s="438"/>
      <c r="T294" s="161"/>
      <c r="U294" s="161"/>
      <c r="V294" s="161"/>
    </row>
    <row r="295" spans="1:22" s="170" customFormat="1" ht="16.2">
      <c r="A295" s="122" t="str">
        <f t="shared" si="31"/>
        <v>71050300000000</v>
      </c>
      <c r="B295" s="124" t="s">
        <v>439</v>
      </c>
      <c r="C295" s="117" t="s">
        <v>149</v>
      </c>
      <c r="D295" s="118" t="s">
        <v>442</v>
      </c>
      <c r="E295" s="119" t="s">
        <v>441</v>
      </c>
      <c r="F295" s="120" t="s">
        <v>441</v>
      </c>
      <c r="G295" s="129" t="s">
        <v>440</v>
      </c>
      <c r="H295" s="45"/>
      <c r="I295" s="147"/>
      <c r="J295" s="148"/>
      <c r="K295" s="148"/>
      <c r="L295" s="27" t="s">
        <v>881</v>
      </c>
      <c r="M295" s="28"/>
      <c r="N295" s="197">
        <f>O295+P295</f>
        <v>0</v>
      </c>
      <c r="O295" s="197">
        <f>SUM(O296:O299)</f>
        <v>0</v>
      </c>
      <c r="P295" s="197">
        <f>SUM(P296:P299)</f>
        <v>0</v>
      </c>
      <c r="Q295" s="161"/>
      <c r="R295" s="161"/>
      <c r="S295" s="438"/>
      <c r="T295" s="161"/>
      <c r="U295" s="161"/>
      <c r="V295" s="161"/>
    </row>
    <row r="296" spans="1:22" ht="16.2">
      <c r="A296" s="122" t="str">
        <f t="shared" si="31"/>
        <v>71050300000001</v>
      </c>
      <c r="B296" s="124" t="s">
        <v>439</v>
      </c>
      <c r="C296" s="117" t="s">
        <v>149</v>
      </c>
      <c r="D296" s="118" t="s">
        <v>442</v>
      </c>
      <c r="E296" s="119" t="s">
        <v>441</v>
      </c>
      <c r="F296" s="120" t="s">
        <v>441</v>
      </c>
      <c r="G296" s="129" t="s">
        <v>96</v>
      </c>
      <c r="H296" s="25"/>
      <c r="I296" s="25"/>
      <c r="J296" s="26"/>
      <c r="K296" s="26"/>
      <c r="L296" s="29" t="s">
        <v>125</v>
      </c>
      <c r="M296" s="33">
        <v>4239</v>
      </c>
      <c r="N296" s="183">
        <f t="shared" si="42"/>
        <v>0</v>
      </c>
      <c r="O296" s="183"/>
      <c r="P296" s="183"/>
      <c r="Q296" s="161"/>
      <c r="R296" s="161"/>
      <c r="S296" s="438"/>
      <c r="T296" s="161"/>
      <c r="U296" s="161"/>
      <c r="V296" s="161"/>
    </row>
    <row r="297" spans="1:22" ht="26.4">
      <c r="A297" s="122" t="str">
        <f t="shared" ref="A297" si="45">CONCATENATE(B297,C297,D297,E297,F297,G297)</f>
        <v>71050601014213</v>
      </c>
      <c r="B297" s="124" t="s">
        <v>439</v>
      </c>
      <c r="C297" s="117" t="s">
        <v>149</v>
      </c>
      <c r="D297" s="118" t="s">
        <v>157</v>
      </c>
      <c r="E297" s="119" t="s">
        <v>106</v>
      </c>
      <c r="F297" s="120" t="s">
        <v>106</v>
      </c>
      <c r="G297" s="121">
        <v>4213</v>
      </c>
      <c r="H297" s="25"/>
      <c r="I297" s="25"/>
      <c r="J297" s="26"/>
      <c r="K297" s="26"/>
      <c r="L297" s="29" t="s">
        <v>142</v>
      </c>
      <c r="M297" s="12">
        <v>4251</v>
      </c>
      <c r="N297" s="183">
        <f t="shared" ref="N297" si="46">O297+P297</f>
        <v>0</v>
      </c>
      <c r="O297" s="183"/>
      <c r="P297" s="183"/>
      <c r="Q297" s="161"/>
      <c r="R297" s="161"/>
      <c r="S297" s="438"/>
      <c r="T297" s="161"/>
      <c r="U297" s="161"/>
      <c r="V297" s="161"/>
    </row>
    <row r="298" spans="1:22" s="156" customFormat="1" ht="26.4">
      <c r="A298" s="122" t="str">
        <f t="shared" ref="A298" si="47">CONCATENATE(B298,C298,D298,E298,F298,G298)</f>
        <v>71050601000000</v>
      </c>
      <c r="B298" s="124" t="s">
        <v>439</v>
      </c>
      <c r="C298" s="117" t="s">
        <v>149</v>
      </c>
      <c r="D298" s="118" t="s">
        <v>157</v>
      </c>
      <c r="E298" s="119" t="s">
        <v>106</v>
      </c>
      <c r="F298" s="120" t="s">
        <v>441</v>
      </c>
      <c r="G298" s="129" t="s">
        <v>440</v>
      </c>
      <c r="H298" s="25"/>
      <c r="I298" s="25"/>
      <c r="J298" s="26"/>
      <c r="K298" s="26"/>
      <c r="L298" s="29" t="s">
        <v>217</v>
      </c>
      <c r="M298" s="12">
        <v>4511</v>
      </c>
      <c r="N298" s="183">
        <f t="shared" ref="N298" si="48">O298+P298</f>
        <v>0</v>
      </c>
      <c r="O298" s="398"/>
      <c r="P298" s="398"/>
      <c r="Q298" s="161"/>
      <c r="R298" s="161"/>
      <c r="S298" s="438"/>
      <c r="T298" s="161"/>
      <c r="U298" s="161"/>
      <c r="V298" s="161"/>
    </row>
    <row r="299" spans="1:22" s="156" customFormat="1" ht="16.2">
      <c r="A299" s="122" t="str">
        <f t="shared" si="31"/>
        <v>71050301000000</v>
      </c>
      <c r="B299" s="124" t="s">
        <v>439</v>
      </c>
      <c r="C299" s="117" t="s">
        <v>149</v>
      </c>
      <c r="D299" s="118" t="s">
        <v>442</v>
      </c>
      <c r="E299" s="119" t="s">
        <v>106</v>
      </c>
      <c r="F299" s="120" t="s">
        <v>441</v>
      </c>
      <c r="G299" s="129" t="s">
        <v>440</v>
      </c>
      <c r="H299" s="25"/>
      <c r="I299" s="25"/>
      <c r="J299" s="26"/>
      <c r="K299" s="26"/>
      <c r="L299" s="36" t="s">
        <v>134</v>
      </c>
      <c r="M299" s="31" t="s">
        <v>84</v>
      </c>
      <c r="N299" s="183">
        <f t="shared" si="42"/>
        <v>0</v>
      </c>
      <c r="O299" s="183"/>
      <c r="P299" s="183"/>
      <c r="Q299" s="161"/>
      <c r="R299" s="161"/>
      <c r="S299" s="438"/>
      <c r="T299" s="161"/>
      <c r="U299" s="161"/>
      <c r="V299" s="161"/>
    </row>
    <row r="300" spans="1:22" ht="16.2">
      <c r="A300" s="122" t="str">
        <f>CONCATENATE(B300,C300,D300,E300,F300,G300)</f>
        <v>71060601074251</v>
      </c>
      <c r="B300" s="124" t="s">
        <v>439</v>
      </c>
      <c r="C300" s="117" t="s">
        <v>157</v>
      </c>
      <c r="D300" s="118" t="s">
        <v>157</v>
      </c>
      <c r="E300" s="119" t="s">
        <v>106</v>
      </c>
      <c r="F300" s="120" t="s">
        <v>183</v>
      </c>
      <c r="G300" s="121">
        <v>4251</v>
      </c>
      <c r="H300" s="45"/>
      <c r="I300" s="147"/>
      <c r="J300" s="148"/>
      <c r="K300" s="148"/>
      <c r="L300" s="27" t="s">
        <v>882</v>
      </c>
      <c r="M300" s="28"/>
      <c r="N300" s="197">
        <f>O300+P300</f>
        <v>0</v>
      </c>
      <c r="O300" s="197">
        <f t="shared" ref="O300:P300" si="49">P300+Q300</f>
        <v>0</v>
      </c>
      <c r="P300" s="197">
        <f t="shared" si="49"/>
        <v>0</v>
      </c>
      <c r="Q300" s="161"/>
      <c r="R300" s="161"/>
      <c r="S300" s="438"/>
      <c r="T300" s="161"/>
      <c r="U300" s="161"/>
      <c r="V300" s="161"/>
    </row>
    <row r="301" spans="1:22" s="115" customFormat="1" ht="16.2">
      <c r="A301" s="122" t="str">
        <f>CONCATENATE(B301,C301,D301,E301,F301,G301)</f>
        <v>71060601080000</v>
      </c>
      <c r="B301" s="124" t="s">
        <v>439</v>
      </c>
      <c r="C301" s="117" t="s">
        <v>157</v>
      </c>
      <c r="D301" s="118" t="s">
        <v>157</v>
      </c>
      <c r="E301" s="119" t="s">
        <v>106</v>
      </c>
      <c r="F301" s="120" t="s">
        <v>185</v>
      </c>
      <c r="G301" s="129" t="s">
        <v>440</v>
      </c>
      <c r="H301" s="25"/>
      <c r="I301" s="25"/>
      <c r="J301" s="26"/>
      <c r="K301" s="26"/>
      <c r="L301" s="29" t="s">
        <v>125</v>
      </c>
      <c r="M301" s="31">
        <v>4239</v>
      </c>
      <c r="N301" s="183">
        <f>O301+P301</f>
        <v>0</v>
      </c>
      <c r="O301" s="183"/>
      <c r="P301" s="183"/>
      <c r="Q301" s="161"/>
      <c r="R301" s="161"/>
      <c r="S301" s="438"/>
      <c r="T301" s="161"/>
      <c r="U301" s="161"/>
      <c r="V301" s="161"/>
    </row>
    <row r="302" spans="1:22" ht="16.8">
      <c r="A302" s="122" t="str">
        <f>CONCATENATE(B302,C302,D302,E302,F302,G302)</f>
        <v>71060601084251</v>
      </c>
      <c r="B302" s="124" t="s">
        <v>439</v>
      </c>
      <c r="C302" s="117" t="s">
        <v>157</v>
      </c>
      <c r="D302" s="118" t="s">
        <v>157</v>
      </c>
      <c r="E302" s="119" t="s">
        <v>106</v>
      </c>
      <c r="F302" s="120" t="s">
        <v>185</v>
      </c>
      <c r="G302" s="121">
        <v>4251</v>
      </c>
      <c r="H302" s="25"/>
      <c r="I302" s="25"/>
      <c r="J302" s="26"/>
      <c r="K302" s="26"/>
      <c r="L302" s="29" t="s">
        <v>134</v>
      </c>
      <c r="M302" s="12">
        <v>4861</v>
      </c>
      <c r="N302" s="183">
        <f>O302+P302</f>
        <v>0</v>
      </c>
      <c r="O302" s="398"/>
      <c r="P302" s="398"/>
      <c r="Q302" s="161"/>
      <c r="R302" s="161"/>
      <c r="S302" s="438"/>
      <c r="T302" s="161"/>
      <c r="U302" s="161"/>
      <c r="V302" s="161"/>
    </row>
    <row r="303" spans="1:22" ht="16.2">
      <c r="A303" s="122" t="str">
        <f t="shared" si="31"/>
        <v>71050301014213</v>
      </c>
      <c r="B303" s="124" t="s">
        <v>439</v>
      </c>
      <c r="C303" s="117" t="s">
        <v>149</v>
      </c>
      <c r="D303" s="118" t="s">
        <v>442</v>
      </c>
      <c r="E303" s="119" t="s">
        <v>106</v>
      </c>
      <c r="F303" s="120" t="s">
        <v>106</v>
      </c>
      <c r="G303" s="121">
        <v>4213</v>
      </c>
      <c r="H303" s="45"/>
      <c r="I303" s="147"/>
      <c r="J303" s="148"/>
      <c r="K303" s="148"/>
      <c r="L303" s="27" t="s">
        <v>225</v>
      </c>
      <c r="M303" s="28"/>
      <c r="N303" s="197">
        <f>O303+P303</f>
        <v>0</v>
      </c>
      <c r="O303" s="197">
        <f>SUM(O304:O306)</f>
        <v>0</v>
      </c>
      <c r="P303" s="197">
        <f>SUM(P304:P306)</f>
        <v>0</v>
      </c>
      <c r="Q303" s="161"/>
      <c r="R303" s="161"/>
      <c r="S303" s="438"/>
      <c r="T303" s="161"/>
      <c r="U303" s="161"/>
      <c r="V303" s="161"/>
    </row>
    <row r="304" spans="1:22" s="170" customFormat="1" ht="16.2">
      <c r="A304" s="122" t="str">
        <f t="shared" si="31"/>
        <v>71050600000000</v>
      </c>
      <c r="B304" s="124" t="s">
        <v>439</v>
      </c>
      <c r="C304" s="117" t="s">
        <v>149</v>
      </c>
      <c r="D304" s="118" t="s">
        <v>157</v>
      </c>
      <c r="E304" s="119" t="s">
        <v>441</v>
      </c>
      <c r="F304" s="120" t="s">
        <v>441</v>
      </c>
      <c r="G304" s="129" t="s">
        <v>440</v>
      </c>
      <c r="H304" s="25"/>
      <c r="I304" s="25"/>
      <c r="J304" s="26"/>
      <c r="K304" s="26"/>
      <c r="L304" s="29" t="s">
        <v>122</v>
      </c>
      <c r="M304" s="12">
        <v>4234</v>
      </c>
      <c r="N304" s="183">
        <f t="shared" si="42"/>
        <v>0</v>
      </c>
      <c r="O304" s="183"/>
      <c r="P304" s="183"/>
      <c r="Q304" s="161"/>
      <c r="R304" s="161"/>
      <c r="S304" s="438"/>
      <c r="T304" s="161"/>
      <c r="U304" s="161"/>
      <c r="V304" s="161"/>
    </row>
    <row r="305" spans="1:22" ht="16.2">
      <c r="A305" s="122" t="str">
        <f t="shared" si="31"/>
        <v>71050600000001</v>
      </c>
      <c r="B305" s="124" t="s">
        <v>439</v>
      </c>
      <c r="C305" s="117" t="s">
        <v>149</v>
      </c>
      <c r="D305" s="118" t="s">
        <v>157</v>
      </c>
      <c r="E305" s="119" t="s">
        <v>441</v>
      </c>
      <c r="F305" s="120" t="s">
        <v>441</v>
      </c>
      <c r="G305" s="129" t="s">
        <v>96</v>
      </c>
      <c r="H305" s="25"/>
      <c r="I305" s="25"/>
      <c r="J305" s="26"/>
      <c r="K305" s="26"/>
      <c r="L305" s="29" t="s">
        <v>125</v>
      </c>
      <c r="M305" s="12">
        <v>4239</v>
      </c>
      <c r="N305" s="183">
        <f t="shared" si="42"/>
        <v>0</v>
      </c>
      <c r="O305" s="183"/>
      <c r="P305" s="183"/>
      <c r="Q305" s="161"/>
      <c r="R305" s="161"/>
      <c r="S305" s="438"/>
      <c r="T305" s="161"/>
      <c r="U305" s="161"/>
      <c r="V305" s="161"/>
    </row>
    <row r="306" spans="1:22" s="156" customFormat="1" ht="26.4">
      <c r="A306" s="122" t="str">
        <f t="shared" si="31"/>
        <v>71050601000000</v>
      </c>
      <c r="B306" s="124" t="s">
        <v>439</v>
      </c>
      <c r="C306" s="117" t="s">
        <v>149</v>
      </c>
      <c r="D306" s="118" t="s">
        <v>157</v>
      </c>
      <c r="E306" s="119" t="s">
        <v>106</v>
      </c>
      <c r="F306" s="120" t="s">
        <v>441</v>
      </c>
      <c r="G306" s="129" t="s">
        <v>440</v>
      </c>
      <c r="H306" s="25"/>
      <c r="I306" s="25"/>
      <c r="J306" s="26"/>
      <c r="K306" s="26"/>
      <c r="L306" s="29" t="s">
        <v>217</v>
      </c>
      <c r="M306" s="12">
        <v>4511</v>
      </c>
      <c r="N306" s="183">
        <f t="shared" si="42"/>
        <v>0</v>
      </c>
      <c r="O306" s="398"/>
      <c r="P306" s="398"/>
      <c r="Q306" s="161"/>
      <c r="R306" s="161"/>
      <c r="S306" s="438"/>
      <c r="T306" s="161"/>
      <c r="U306" s="161"/>
      <c r="V306" s="161"/>
    </row>
    <row r="307" spans="1:22" ht="36.75" customHeight="1">
      <c r="A307" s="122" t="str">
        <f t="shared" si="31"/>
        <v>71050601000001</v>
      </c>
      <c r="B307" s="124" t="s">
        <v>439</v>
      </c>
      <c r="C307" s="117" t="s">
        <v>149</v>
      </c>
      <c r="D307" s="118" t="s">
        <v>157</v>
      </c>
      <c r="E307" s="119" t="s">
        <v>106</v>
      </c>
      <c r="F307" s="120" t="s">
        <v>441</v>
      </c>
      <c r="G307" s="129" t="s">
        <v>96</v>
      </c>
      <c r="H307" s="45"/>
      <c r="I307" s="147"/>
      <c r="J307" s="148"/>
      <c r="K307" s="148"/>
      <c r="L307" s="27" t="s">
        <v>795</v>
      </c>
      <c r="M307" s="28"/>
      <c r="N307" s="197">
        <f>O307+P307</f>
        <v>0</v>
      </c>
      <c r="O307" s="197">
        <f>SUM(O308:O310)</f>
        <v>0</v>
      </c>
      <c r="P307" s="197">
        <f>SUM(P308:P310)</f>
        <v>0</v>
      </c>
      <c r="Q307" s="161"/>
      <c r="R307" s="161"/>
      <c r="S307" s="438"/>
      <c r="T307" s="161"/>
      <c r="U307" s="161"/>
      <c r="V307" s="161"/>
    </row>
    <row r="308" spans="1:22" s="115" customFormat="1" ht="16.2">
      <c r="A308" s="122" t="str">
        <f t="shared" si="31"/>
        <v>71050601010000</v>
      </c>
      <c r="B308" s="124" t="s">
        <v>439</v>
      </c>
      <c r="C308" s="117" t="s">
        <v>149</v>
      </c>
      <c r="D308" s="118" t="s">
        <v>157</v>
      </c>
      <c r="E308" s="119" t="s">
        <v>106</v>
      </c>
      <c r="F308" s="120" t="s">
        <v>106</v>
      </c>
      <c r="G308" s="129" t="s">
        <v>440</v>
      </c>
      <c r="H308" s="25"/>
      <c r="I308" s="25"/>
      <c r="J308" s="26"/>
      <c r="K308" s="26"/>
      <c r="L308" s="29" t="s">
        <v>125</v>
      </c>
      <c r="M308" s="33">
        <v>4239</v>
      </c>
      <c r="N308" s="183">
        <f t="shared" si="42"/>
        <v>0</v>
      </c>
      <c r="O308" s="183"/>
      <c r="P308" s="183">
        <v>0</v>
      </c>
      <c r="Q308" s="161"/>
      <c r="R308" s="161"/>
      <c r="S308" s="438"/>
      <c r="T308" s="161"/>
      <c r="U308" s="161"/>
      <c r="V308" s="161"/>
    </row>
    <row r="309" spans="1:22" ht="26.4">
      <c r="A309" s="122" t="str">
        <f t="shared" si="31"/>
        <v>71050601014213</v>
      </c>
      <c r="B309" s="124" t="s">
        <v>439</v>
      </c>
      <c r="C309" s="117" t="s">
        <v>149</v>
      </c>
      <c r="D309" s="118" t="s">
        <v>157</v>
      </c>
      <c r="E309" s="119" t="s">
        <v>106</v>
      </c>
      <c r="F309" s="120" t="s">
        <v>106</v>
      </c>
      <c r="G309" s="121">
        <v>4213</v>
      </c>
      <c r="H309" s="25"/>
      <c r="I309" s="25"/>
      <c r="J309" s="26"/>
      <c r="K309" s="26"/>
      <c r="L309" s="29" t="s">
        <v>142</v>
      </c>
      <c r="M309" s="12">
        <v>4251</v>
      </c>
      <c r="N309" s="183">
        <f t="shared" si="42"/>
        <v>0</v>
      </c>
      <c r="O309" s="183"/>
      <c r="P309" s="183"/>
      <c r="Q309" s="161"/>
      <c r="R309" s="161"/>
      <c r="S309" s="438"/>
      <c r="T309" s="161"/>
      <c r="U309" s="161"/>
      <c r="V309" s="161"/>
    </row>
    <row r="310" spans="1:22" ht="16.2">
      <c r="A310" s="122" t="str">
        <f t="shared" si="31"/>
        <v>71050601014269</v>
      </c>
      <c r="B310" s="124" t="s">
        <v>439</v>
      </c>
      <c r="C310" s="117" t="s">
        <v>149</v>
      </c>
      <c r="D310" s="118" t="s">
        <v>157</v>
      </c>
      <c r="E310" s="119" t="s">
        <v>106</v>
      </c>
      <c r="F310" s="120" t="s">
        <v>106</v>
      </c>
      <c r="G310" s="121">
        <v>4269</v>
      </c>
      <c r="H310" s="25"/>
      <c r="I310" s="25"/>
      <c r="J310" s="26"/>
      <c r="K310" s="26"/>
      <c r="L310" s="29" t="s">
        <v>134</v>
      </c>
      <c r="M310" s="12">
        <v>4861</v>
      </c>
      <c r="N310" s="183">
        <f t="shared" si="42"/>
        <v>0</v>
      </c>
      <c r="O310" s="183"/>
      <c r="P310" s="183"/>
      <c r="Q310" s="161"/>
      <c r="R310" s="161"/>
      <c r="S310" s="438"/>
      <c r="T310" s="161"/>
      <c r="U310" s="161"/>
      <c r="V310" s="161"/>
    </row>
    <row r="311" spans="1:22" ht="24" customHeight="1">
      <c r="A311" s="122" t="str">
        <f t="shared" si="31"/>
        <v>71050601014638</v>
      </c>
      <c r="B311" s="124" t="s">
        <v>439</v>
      </c>
      <c r="C311" s="117" t="s">
        <v>149</v>
      </c>
      <c r="D311" s="118" t="s">
        <v>157</v>
      </c>
      <c r="E311" s="119" t="s">
        <v>106</v>
      </c>
      <c r="F311" s="120" t="s">
        <v>106</v>
      </c>
      <c r="G311" s="121">
        <v>4638</v>
      </c>
      <c r="H311" s="45"/>
      <c r="I311" s="147"/>
      <c r="J311" s="148"/>
      <c r="K311" s="148"/>
      <c r="L311" s="27" t="s">
        <v>883</v>
      </c>
      <c r="M311" s="28"/>
      <c r="N311" s="197">
        <f>O311+P311</f>
        <v>0</v>
      </c>
      <c r="O311" s="197">
        <f>SUM(O312:O313)</f>
        <v>0</v>
      </c>
      <c r="P311" s="197">
        <f>SUM(P312:P313)</f>
        <v>0</v>
      </c>
      <c r="Q311" s="161"/>
      <c r="R311" s="161"/>
      <c r="S311" s="438"/>
      <c r="T311" s="161"/>
      <c r="U311" s="161"/>
      <c r="V311" s="161"/>
    </row>
    <row r="312" spans="1:22" ht="16.8">
      <c r="A312" s="122" t="str">
        <f t="shared" si="31"/>
        <v>71040901058111</v>
      </c>
      <c r="B312" s="124" t="s">
        <v>439</v>
      </c>
      <c r="C312" s="117" t="s">
        <v>155</v>
      </c>
      <c r="D312" s="118" t="s">
        <v>187</v>
      </c>
      <c r="E312" s="119" t="s">
        <v>106</v>
      </c>
      <c r="F312" s="120" t="s">
        <v>149</v>
      </c>
      <c r="G312" s="121">
        <v>8111</v>
      </c>
      <c r="H312" s="25"/>
      <c r="I312" s="25"/>
      <c r="J312" s="26"/>
      <c r="K312" s="26"/>
      <c r="L312" s="29" t="s">
        <v>114</v>
      </c>
      <c r="M312" s="33">
        <v>4212</v>
      </c>
      <c r="N312" s="183">
        <f t="shared" ref="N312" si="50">O312+P312</f>
        <v>0</v>
      </c>
      <c r="O312" s="399"/>
      <c r="P312" s="399"/>
      <c r="Q312" s="161"/>
      <c r="R312" s="161"/>
      <c r="S312" s="438"/>
      <c r="T312" s="161"/>
      <c r="U312" s="161"/>
      <c r="V312" s="161"/>
    </row>
    <row r="313" spans="1:22" ht="16.8">
      <c r="A313" s="122" t="str">
        <f t="shared" si="31"/>
        <v>71050601015113</v>
      </c>
      <c r="B313" s="124" t="s">
        <v>439</v>
      </c>
      <c r="C313" s="117" t="s">
        <v>149</v>
      </c>
      <c r="D313" s="118" t="s">
        <v>157</v>
      </c>
      <c r="E313" s="119" t="s">
        <v>106</v>
      </c>
      <c r="F313" s="120" t="s">
        <v>106</v>
      </c>
      <c r="G313" s="121">
        <v>5113</v>
      </c>
      <c r="H313" s="25"/>
      <c r="I313" s="25"/>
      <c r="J313" s="26"/>
      <c r="K313" s="26"/>
      <c r="L313" s="29" t="s">
        <v>137</v>
      </c>
      <c r="M313" s="12">
        <v>5129</v>
      </c>
      <c r="N313" s="183">
        <f t="shared" si="42"/>
        <v>0</v>
      </c>
      <c r="O313" s="399"/>
      <c r="P313" s="399"/>
      <c r="Q313" s="161"/>
      <c r="R313" s="161"/>
      <c r="S313" s="438"/>
      <c r="T313" s="161"/>
      <c r="U313" s="161"/>
      <c r="V313" s="161"/>
    </row>
    <row r="314" spans="1:22" s="115" customFormat="1" ht="16.2">
      <c r="A314" s="122" t="str">
        <f t="shared" si="31"/>
        <v>71050601020000</v>
      </c>
      <c r="B314" s="124" t="s">
        <v>439</v>
      </c>
      <c r="C314" s="117" t="s">
        <v>149</v>
      </c>
      <c r="D314" s="118" t="s">
        <v>157</v>
      </c>
      <c r="E314" s="119" t="s">
        <v>106</v>
      </c>
      <c r="F314" s="120" t="s">
        <v>140</v>
      </c>
      <c r="G314" s="129" t="s">
        <v>440</v>
      </c>
      <c r="H314" s="45"/>
      <c r="I314" s="147"/>
      <c r="J314" s="148"/>
      <c r="K314" s="148"/>
      <c r="L314" s="27" t="s">
        <v>884</v>
      </c>
      <c r="M314" s="28"/>
      <c r="N314" s="197">
        <f>O314+P314</f>
        <v>0</v>
      </c>
      <c r="O314" s="197">
        <f>SUM(O315:O316)</f>
        <v>0</v>
      </c>
      <c r="P314" s="197">
        <f>SUM(P315:P316)</f>
        <v>0</v>
      </c>
      <c r="Q314" s="161"/>
      <c r="R314" s="161"/>
      <c r="S314" s="438"/>
      <c r="T314" s="161"/>
      <c r="U314" s="161"/>
      <c r="V314" s="161"/>
    </row>
    <row r="315" spans="1:22" s="115" customFormat="1" ht="26.4">
      <c r="A315" s="122" t="str">
        <f t="shared" si="31"/>
        <v>71050601050000</v>
      </c>
      <c r="B315" s="124" t="s">
        <v>439</v>
      </c>
      <c r="C315" s="117" t="s">
        <v>149</v>
      </c>
      <c r="D315" s="118" t="s">
        <v>157</v>
      </c>
      <c r="E315" s="119" t="s">
        <v>106</v>
      </c>
      <c r="F315" s="120" t="s">
        <v>149</v>
      </c>
      <c r="G315" s="129" t="s">
        <v>440</v>
      </c>
      <c r="H315" s="25"/>
      <c r="I315" s="25"/>
      <c r="J315" s="26"/>
      <c r="K315" s="26"/>
      <c r="L315" s="29" t="s">
        <v>142</v>
      </c>
      <c r="M315" s="12">
        <v>4251</v>
      </c>
      <c r="N315" s="183">
        <f t="shared" ref="N315" si="51">O315+P315</f>
        <v>0</v>
      </c>
      <c r="O315" s="183"/>
      <c r="P315" s="183"/>
      <c r="Q315" s="161"/>
      <c r="R315" s="161"/>
      <c r="S315" s="438"/>
      <c r="T315" s="161"/>
      <c r="U315" s="161"/>
      <c r="V315" s="161"/>
    </row>
    <row r="316" spans="1:22" ht="16.2">
      <c r="B316" s="124"/>
      <c r="G316" s="129"/>
      <c r="H316" s="25"/>
      <c r="I316" s="25"/>
      <c r="J316" s="26"/>
      <c r="K316" s="26"/>
      <c r="L316" s="30" t="s">
        <v>173</v>
      </c>
      <c r="M316" s="31">
        <v>5112</v>
      </c>
      <c r="N316" s="183">
        <f t="shared" ref="N316" si="52">O316+P316</f>
        <v>0</v>
      </c>
      <c r="O316" s="183"/>
      <c r="P316" s="183"/>
      <c r="Q316" s="161"/>
      <c r="R316" s="161"/>
      <c r="S316" s="438"/>
      <c r="T316" s="161"/>
      <c r="U316" s="161"/>
      <c r="V316" s="161"/>
    </row>
    <row r="317" spans="1:22" s="115" customFormat="1" ht="27.6">
      <c r="A317" s="122" t="str">
        <f t="shared" ref="A317:A318" si="53">CONCATENATE(B317,C317,D317,E317,F317,G317)</f>
        <v>71050601020000</v>
      </c>
      <c r="B317" s="124" t="s">
        <v>439</v>
      </c>
      <c r="C317" s="117" t="s">
        <v>149</v>
      </c>
      <c r="D317" s="118" t="s">
        <v>157</v>
      </c>
      <c r="E317" s="119" t="s">
        <v>106</v>
      </c>
      <c r="F317" s="120" t="s">
        <v>140</v>
      </c>
      <c r="G317" s="129" t="s">
        <v>440</v>
      </c>
      <c r="H317" s="45"/>
      <c r="I317" s="147"/>
      <c r="J317" s="148"/>
      <c r="K317" s="148"/>
      <c r="L317" s="27" t="s">
        <v>910</v>
      </c>
      <c r="M317" s="28"/>
      <c r="N317" s="197">
        <f>O317+P317</f>
        <v>0</v>
      </c>
      <c r="O317" s="197">
        <f>SUM(O318)</f>
        <v>0</v>
      </c>
      <c r="P317" s="197">
        <f>SUM(P318)</f>
        <v>0</v>
      </c>
      <c r="Q317" s="161"/>
      <c r="R317" s="161"/>
      <c r="S317" s="438"/>
      <c r="T317" s="161"/>
      <c r="U317" s="161"/>
      <c r="V317" s="161"/>
    </row>
    <row r="318" spans="1:22" s="115" customFormat="1" ht="26.4">
      <c r="A318" s="122" t="str">
        <f t="shared" si="53"/>
        <v>71050601050000</v>
      </c>
      <c r="B318" s="124" t="s">
        <v>439</v>
      </c>
      <c r="C318" s="117" t="s">
        <v>149</v>
      </c>
      <c r="D318" s="118" t="s">
        <v>157</v>
      </c>
      <c r="E318" s="119" t="s">
        <v>106</v>
      </c>
      <c r="F318" s="120" t="s">
        <v>149</v>
      </c>
      <c r="G318" s="129" t="s">
        <v>440</v>
      </c>
      <c r="H318" s="25"/>
      <c r="I318" s="25"/>
      <c r="J318" s="26"/>
      <c r="K318" s="26"/>
      <c r="L318" s="29" t="s">
        <v>217</v>
      </c>
      <c r="M318" s="12">
        <v>4511</v>
      </c>
      <c r="N318" s="183">
        <f t="shared" ref="N318" si="54">O318+P318</f>
        <v>0</v>
      </c>
      <c r="O318" s="183"/>
      <c r="P318" s="183"/>
      <c r="Q318" s="161"/>
      <c r="R318" s="161"/>
      <c r="S318" s="438"/>
      <c r="T318" s="161"/>
      <c r="U318" s="161"/>
      <c r="V318" s="161"/>
    </row>
    <row r="319" spans="1:22" s="115" customFormat="1" ht="16.2">
      <c r="A319" s="122" t="str">
        <f t="shared" ref="A319:A361" si="55">CONCATENATE(B319,C319,D319,E319,F319,G319)</f>
        <v>71050601050000</v>
      </c>
      <c r="B319" s="124" t="s">
        <v>439</v>
      </c>
      <c r="C319" s="117" t="s">
        <v>149</v>
      </c>
      <c r="D319" s="118" t="s">
        <v>157</v>
      </c>
      <c r="E319" s="119" t="s">
        <v>106</v>
      </c>
      <c r="F319" s="120" t="s">
        <v>149</v>
      </c>
      <c r="G319" s="129" t="s">
        <v>440</v>
      </c>
      <c r="H319" s="180">
        <v>2500</v>
      </c>
      <c r="I319" s="212" t="s">
        <v>149</v>
      </c>
      <c r="J319" s="213">
        <v>0</v>
      </c>
      <c r="K319" s="213">
        <v>0</v>
      </c>
      <c r="L319" s="162" t="s">
        <v>231</v>
      </c>
      <c r="M319" s="174"/>
      <c r="N319" s="163">
        <f>+N321+N362+N370+N377</f>
        <v>0</v>
      </c>
      <c r="O319" s="163">
        <f>+O321+O362+O370+O377</f>
        <v>0</v>
      </c>
      <c r="P319" s="163">
        <f>+P321+P362+P370+P377</f>
        <v>0</v>
      </c>
      <c r="Q319" s="161"/>
      <c r="R319" s="161"/>
      <c r="S319" s="438"/>
      <c r="T319" s="161"/>
      <c r="U319" s="161"/>
      <c r="V319" s="161"/>
    </row>
    <row r="320" spans="1:22" ht="16.2">
      <c r="A320" s="122" t="str">
        <f t="shared" si="55"/>
        <v>71050601054861</v>
      </c>
      <c r="B320" s="124" t="s">
        <v>439</v>
      </c>
      <c r="C320" s="117" t="s">
        <v>149</v>
      </c>
      <c r="D320" s="118" t="s">
        <v>157</v>
      </c>
      <c r="E320" s="119" t="s">
        <v>106</v>
      </c>
      <c r="F320" s="120" t="s">
        <v>149</v>
      </c>
      <c r="G320" s="121">
        <v>4861</v>
      </c>
      <c r="H320" s="25"/>
      <c r="I320" s="18"/>
      <c r="J320" s="19"/>
      <c r="K320" s="19"/>
      <c r="L320" s="30" t="s">
        <v>108</v>
      </c>
      <c r="M320" s="31"/>
      <c r="N320" s="190"/>
      <c r="O320" s="190"/>
      <c r="P320" s="190"/>
      <c r="Q320" s="161"/>
      <c r="R320" s="161"/>
      <c r="S320" s="438"/>
      <c r="T320" s="161"/>
      <c r="U320" s="161"/>
      <c r="V320" s="161"/>
    </row>
    <row r="321" spans="1:231" s="182" customFormat="1" ht="16.2">
      <c r="A321" s="122" t="str">
        <f t="shared" si="55"/>
        <v>71060000000000</v>
      </c>
      <c r="B321" s="124" t="s">
        <v>439</v>
      </c>
      <c r="C321" s="117" t="s">
        <v>157</v>
      </c>
      <c r="D321" s="118" t="s">
        <v>441</v>
      </c>
      <c r="E321" s="119" t="s">
        <v>441</v>
      </c>
      <c r="F321" s="120" t="s">
        <v>441</v>
      </c>
      <c r="G321" s="129" t="s">
        <v>440</v>
      </c>
      <c r="H321" s="165">
        <v>2510</v>
      </c>
      <c r="I321" s="166" t="s">
        <v>149</v>
      </c>
      <c r="J321" s="167">
        <v>1</v>
      </c>
      <c r="K321" s="167">
        <v>0</v>
      </c>
      <c r="L321" s="168" t="s">
        <v>232</v>
      </c>
      <c r="M321" s="176"/>
      <c r="N321" s="188">
        <f>+N323</f>
        <v>0</v>
      </c>
      <c r="O321" s="188">
        <f>+O323</f>
        <v>0</v>
      </c>
      <c r="P321" s="188">
        <f>+P323</f>
        <v>0</v>
      </c>
      <c r="Q321" s="161"/>
      <c r="R321" s="161"/>
      <c r="S321" s="438"/>
      <c r="T321" s="161"/>
      <c r="U321" s="161"/>
      <c r="V321" s="161"/>
    </row>
    <row r="322" spans="1:231" ht="16.2">
      <c r="A322" s="122" t="str">
        <f t="shared" si="55"/>
        <v>71060000000001</v>
      </c>
      <c r="B322" s="124" t="s">
        <v>439</v>
      </c>
      <c r="C322" s="117" t="s">
        <v>157</v>
      </c>
      <c r="D322" s="118" t="s">
        <v>441</v>
      </c>
      <c r="E322" s="119" t="s">
        <v>441</v>
      </c>
      <c r="F322" s="120" t="s">
        <v>441</v>
      </c>
      <c r="G322" s="129" t="s">
        <v>96</v>
      </c>
      <c r="H322" s="17"/>
      <c r="I322" s="18"/>
      <c r="J322" s="19"/>
      <c r="K322" s="19"/>
      <c r="L322" s="30" t="s">
        <v>110</v>
      </c>
      <c r="M322" s="31"/>
      <c r="N322" s="190"/>
      <c r="O322" s="190"/>
      <c r="P322" s="190"/>
      <c r="Q322" s="161"/>
      <c r="R322" s="161"/>
      <c r="S322" s="438"/>
      <c r="T322" s="161"/>
      <c r="U322" s="161"/>
      <c r="V322" s="161"/>
      <c r="DC322" s="179"/>
      <c r="DD322" s="179"/>
      <c r="DE322" s="179"/>
      <c r="DF322" s="179"/>
      <c r="DG322" s="179"/>
      <c r="DO322" s="179"/>
      <c r="DP322" s="179"/>
      <c r="DQ322" s="179"/>
      <c r="DR322" s="179"/>
      <c r="DS322" s="179"/>
      <c r="EA322" s="179"/>
      <c r="EB322" s="179"/>
      <c r="EC322" s="179"/>
      <c r="ED322" s="179"/>
      <c r="EE322" s="179"/>
      <c r="EM322" s="179"/>
      <c r="EN322" s="179"/>
      <c r="EO322" s="179"/>
      <c r="EP322" s="179"/>
      <c r="EQ322" s="179"/>
      <c r="EY322" s="179"/>
      <c r="EZ322" s="179"/>
      <c r="FA322" s="179"/>
      <c r="FB322" s="179"/>
      <c r="FC322" s="179"/>
      <c r="FK322" s="179"/>
      <c r="FL322" s="179"/>
      <c r="FM322" s="179"/>
      <c r="FN322" s="179"/>
      <c r="FO322" s="179"/>
      <c r="FW322" s="179"/>
      <c r="FX322" s="179"/>
      <c r="FY322" s="179"/>
      <c r="FZ322" s="179"/>
      <c r="GA322" s="179"/>
      <c r="GI322" s="179"/>
      <c r="GJ322" s="179"/>
      <c r="GK322" s="179"/>
      <c r="GL322" s="179"/>
      <c r="GM322" s="179"/>
      <c r="GU322" s="179"/>
      <c r="GV322" s="179"/>
      <c r="GW322" s="179"/>
      <c r="GX322" s="179"/>
      <c r="GY322" s="179"/>
      <c r="HG322" s="179"/>
      <c r="HH322" s="179"/>
      <c r="HI322" s="179"/>
      <c r="HJ322" s="179"/>
      <c r="HK322" s="179"/>
      <c r="HS322" s="179"/>
      <c r="HT322" s="179"/>
      <c r="HU322" s="179"/>
      <c r="HV322" s="179"/>
      <c r="HW322" s="179"/>
    </row>
    <row r="323" spans="1:231" s="170" customFormat="1" ht="16.2">
      <c r="A323" s="122" t="str">
        <f t="shared" si="55"/>
        <v>71060100000000</v>
      </c>
      <c r="B323" s="124" t="s">
        <v>439</v>
      </c>
      <c r="C323" s="117" t="s">
        <v>157</v>
      </c>
      <c r="D323" s="118" t="s">
        <v>106</v>
      </c>
      <c r="E323" s="119" t="s">
        <v>441</v>
      </c>
      <c r="F323" s="120" t="s">
        <v>441</v>
      </c>
      <c r="G323" s="129" t="s">
        <v>440</v>
      </c>
      <c r="H323" s="151">
        <v>2511</v>
      </c>
      <c r="I323" s="152" t="s">
        <v>149</v>
      </c>
      <c r="J323" s="153">
        <v>1</v>
      </c>
      <c r="K323" s="153">
        <v>1</v>
      </c>
      <c r="L323" s="154" t="s">
        <v>232</v>
      </c>
      <c r="M323" s="155"/>
      <c r="N323" s="192">
        <f>+N325+N335+N337+N360</f>
        <v>0</v>
      </c>
      <c r="O323" s="192">
        <f t="shared" ref="O323:P323" si="56">+O325+O335+O337+O360</f>
        <v>0</v>
      </c>
      <c r="P323" s="192">
        <f t="shared" si="56"/>
        <v>0</v>
      </c>
      <c r="Q323" s="161"/>
      <c r="R323" s="161"/>
      <c r="S323" s="438"/>
      <c r="T323" s="161"/>
      <c r="U323" s="161"/>
      <c r="V323" s="161"/>
    </row>
    <row r="324" spans="1:231" ht="16.2">
      <c r="A324" s="122" t="str">
        <f t="shared" si="55"/>
        <v>71060100000001</v>
      </c>
      <c r="B324" s="124" t="s">
        <v>439</v>
      </c>
      <c r="C324" s="117" t="s">
        <v>157</v>
      </c>
      <c r="D324" s="118" t="s">
        <v>106</v>
      </c>
      <c r="E324" s="119" t="s">
        <v>441</v>
      </c>
      <c r="F324" s="120" t="s">
        <v>441</v>
      </c>
      <c r="G324" s="129" t="s">
        <v>96</v>
      </c>
      <c r="H324" s="17"/>
      <c r="I324" s="25"/>
      <c r="J324" s="26"/>
      <c r="K324" s="26"/>
      <c r="L324" s="30" t="s">
        <v>108</v>
      </c>
      <c r="M324" s="31"/>
      <c r="N324" s="190"/>
      <c r="O324" s="190"/>
      <c r="P324" s="190"/>
      <c r="Q324" s="161"/>
      <c r="R324" s="161"/>
      <c r="S324" s="438"/>
      <c r="T324" s="161"/>
      <c r="U324" s="161"/>
      <c r="V324" s="161"/>
    </row>
    <row r="325" spans="1:231" s="156" customFormat="1" ht="16.2">
      <c r="A325" s="122" t="str">
        <f t="shared" si="55"/>
        <v>71060101000000</v>
      </c>
      <c r="B325" s="124" t="s">
        <v>439</v>
      </c>
      <c r="C325" s="117" t="s">
        <v>157</v>
      </c>
      <c r="D325" s="118" t="s">
        <v>106</v>
      </c>
      <c r="E325" s="119" t="s">
        <v>106</v>
      </c>
      <c r="F325" s="120" t="s">
        <v>441</v>
      </c>
      <c r="G325" s="129" t="s">
        <v>440</v>
      </c>
      <c r="H325" s="45"/>
      <c r="I325" s="147"/>
      <c r="J325" s="148"/>
      <c r="K325" s="148"/>
      <c r="L325" s="27" t="s">
        <v>233</v>
      </c>
      <c r="M325" s="28"/>
      <c r="N325" s="197">
        <f>O325+P325</f>
        <v>0</v>
      </c>
      <c r="O325" s="197">
        <f>SUM(O326:O334)</f>
        <v>0</v>
      </c>
      <c r="P325" s="197">
        <f>SUM(P326:P334)</f>
        <v>0</v>
      </c>
      <c r="Q325" s="161"/>
      <c r="R325" s="161"/>
      <c r="S325" s="438"/>
      <c r="T325" s="161"/>
      <c r="U325" s="161"/>
      <c r="V325" s="161"/>
    </row>
    <row r="326" spans="1:231" ht="16.2">
      <c r="A326" s="122" t="str">
        <f t="shared" si="55"/>
        <v>71060101000001</v>
      </c>
      <c r="B326" s="124" t="s">
        <v>439</v>
      </c>
      <c r="C326" s="117" t="s">
        <v>157</v>
      </c>
      <c r="D326" s="118" t="s">
        <v>106</v>
      </c>
      <c r="E326" s="119" t="s">
        <v>106</v>
      </c>
      <c r="F326" s="120" t="s">
        <v>441</v>
      </c>
      <c r="G326" s="129" t="s">
        <v>96</v>
      </c>
      <c r="H326" s="25"/>
      <c r="I326" s="25"/>
      <c r="J326" s="26"/>
      <c r="K326" s="26"/>
      <c r="L326" s="30" t="s">
        <v>115</v>
      </c>
      <c r="M326" s="31">
        <v>4213</v>
      </c>
      <c r="N326" s="183">
        <f t="shared" ref="N326:N336" si="57">O326+P326</f>
        <v>0</v>
      </c>
      <c r="O326" s="183"/>
      <c r="P326" s="183">
        <v>0</v>
      </c>
      <c r="Q326" s="161"/>
      <c r="R326" s="161"/>
      <c r="S326" s="438"/>
      <c r="T326" s="161"/>
      <c r="U326" s="161"/>
      <c r="V326" s="161"/>
    </row>
    <row r="327" spans="1:231" ht="26.4">
      <c r="A327" s="122" t="str">
        <f t="shared" si="55"/>
        <v>71050601014213</v>
      </c>
      <c r="B327" s="124" t="s">
        <v>439</v>
      </c>
      <c r="C327" s="117" t="s">
        <v>149</v>
      </c>
      <c r="D327" s="118" t="s">
        <v>157</v>
      </c>
      <c r="E327" s="119" t="s">
        <v>106</v>
      </c>
      <c r="F327" s="120" t="s">
        <v>106</v>
      </c>
      <c r="G327" s="121">
        <v>4213</v>
      </c>
      <c r="H327" s="25"/>
      <c r="I327" s="25"/>
      <c r="J327" s="26"/>
      <c r="K327" s="26"/>
      <c r="L327" s="29" t="s">
        <v>142</v>
      </c>
      <c r="M327" s="12">
        <v>4251</v>
      </c>
      <c r="N327" s="183">
        <f t="shared" si="57"/>
        <v>0</v>
      </c>
      <c r="O327" s="183"/>
      <c r="P327" s="183"/>
      <c r="Q327" s="161"/>
      <c r="R327" s="161"/>
      <c r="S327" s="438"/>
      <c r="T327" s="161"/>
      <c r="U327" s="161"/>
      <c r="V327" s="161"/>
    </row>
    <row r="328" spans="1:231" s="115" customFormat="1" ht="16.2">
      <c r="A328" s="122" t="str">
        <f t="shared" si="55"/>
        <v>71060101010000</v>
      </c>
      <c r="B328" s="124" t="s">
        <v>439</v>
      </c>
      <c r="C328" s="117" t="s">
        <v>157</v>
      </c>
      <c r="D328" s="118" t="s">
        <v>106</v>
      </c>
      <c r="E328" s="119" t="s">
        <v>106</v>
      </c>
      <c r="F328" s="120" t="s">
        <v>106</v>
      </c>
      <c r="G328" s="129" t="s">
        <v>440</v>
      </c>
      <c r="H328" s="25"/>
      <c r="I328" s="25"/>
      <c r="J328" s="26"/>
      <c r="K328" s="26"/>
      <c r="L328" s="32" t="s">
        <v>130</v>
      </c>
      <c r="M328" s="48">
        <v>4267</v>
      </c>
      <c r="N328" s="183">
        <f t="shared" si="57"/>
        <v>0</v>
      </c>
      <c r="O328" s="183"/>
      <c r="P328" s="183"/>
      <c r="Q328" s="161"/>
      <c r="R328" s="161"/>
      <c r="S328" s="438"/>
      <c r="T328" s="161"/>
      <c r="U328" s="161"/>
      <c r="V328" s="161"/>
    </row>
    <row r="329" spans="1:231" ht="16.2">
      <c r="A329" s="122" t="str">
        <f t="shared" si="55"/>
        <v>71060101014639</v>
      </c>
      <c r="B329" s="124" t="s">
        <v>439</v>
      </c>
      <c r="C329" s="117" t="s">
        <v>157</v>
      </c>
      <c r="D329" s="118" t="s">
        <v>106</v>
      </c>
      <c r="E329" s="119" t="s">
        <v>106</v>
      </c>
      <c r="F329" s="120" t="s">
        <v>106</v>
      </c>
      <c r="G329" s="121">
        <v>4639</v>
      </c>
      <c r="H329" s="25"/>
      <c r="I329" s="25"/>
      <c r="J329" s="26"/>
      <c r="K329" s="26"/>
      <c r="L329" s="32" t="s">
        <v>364</v>
      </c>
      <c r="M329" s="48">
        <v>4269</v>
      </c>
      <c r="N329" s="183">
        <f t="shared" si="57"/>
        <v>0</v>
      </c>
      <c r="O329" s="183"/>
      <c r="P329" s="183"/>
      <c r="Q329" s="161"/>
      <c r="R329" s="161"/>
      <c r="S329" s="438"/>
      <c r="T329" s="161"/>
      <c r="U329" s="161"/>
      <c r="V329" s="161"/>
    </row>
    <row r="330" spans="1:231" ht="16.2">
      <c r="A330" s="122" t="str">
        <f t="shared" si="55"/>
        <v>71060101014861</v>
      </c>
      <c r="B330" s="124" t="s">
        <v>439</v>
      </c>
      <c r="C330" s="117" t="s">
        <v>157</v>
      </c>
      <c r="D330" s="118" t="s">
        <v>106</v>
      </c>
      <c r="E330" s="119" t="s">
        <v>106</v>
      </c>
      <c r="F330" s="120" t="s">
        <v>106</v>
      </c>
      <c r="G330" s="121">
        <v>4861</v>
      </c>
      <c r="H330" s="25"/>
      <c r="I330" s="25"/>
      <c r="J330" s="26"/>
      <c r="K330" s="26"/>
      <c r="L330" s="29" t="s">
        <v>348</v>
      </c>
      <c r="M330" s="31">
        <v>4729</v>
      </c>
      <c r="N330" s="183">
        <f t="shared" si="57"/>
        <v>0</v>
      </c>
      <c r="O330" s="183"/>
      <c r="P330" s="183"/>
      <c r="Q330" s="161"/>
      <c r="R330" s="161"/>
      <c r="S330" s="438"/>
      <c r="T330" s="161"/>
      <c r="U330" s="161"/>
      <c r="V330" s="161"/>
    </row>
    <row r="331" spans="1:231" ht="16.8">
      <c r="B331" s="124"/>
      <c r="H331" s="25"/>
      <c r="I331" s="25"/>
      <c r="J331" s="26"/>
      <c r="K331" s="26"/>
      <c r="L331" s="30" t="s">
        <v>173</v>
      </c>
      <c r="M331" s="31">
        <v>5112</v>
      </c>
      <c r="N331" s="183">
        <f t="shared" si="57"/>
        <v>0</v>
      </c>
      <c r="O331" s="399">
        <v>0</v>
      </c>
      <c r="P331" s="399"/>
      <c r="Q331" s="161"/>
      <c r="R331" s="161"/>
      <c r="S331" s="438"/>
      <c r="T331" s="161"/>
      <c r="U331" s="161"/>
      <c r="V331" s="161"/>
    </row>
    <row r="332" spans="1:231" s="115" customFormat="1" ht="16.2">
      <c r="A332" s="122" t="str">
        <f t="shared" si="55"/>
        <v>71060101020000</v>
      </c>
      <c r="B332" s="124" t="s">
        <v>439</v>
      </c>
      <c r="C332" s="117" t="s">
        <v>157</v>
      </c>
      <c r="D332" s="118" t="s">
        <v>106</v>
      </c>
      <c r="E332" s="119" t="s">
        <v>106</v>
      </c>
      <c r="F332" s="120" t="s">
        <v>140</v>
      </c>
      <c r="G332" s="129" t="s">
        <v>440</v>
      </c>
      <c r="H332" s="25"/>
      <c r="I332" s="25"/>
      <c r="J332" s="26"/>
      <c r="K332" s="26"/>
      <c r="L332" s="29" t="s">
        <v>174</v>
      </c>
      <c r="M332" s="12">
        <v>5113</v>
      </c>
      <c r="N332" s="183">
        <f t="shared" si="57"/>
        <v>0</v>
      </c>
      <c r="O332" s="183"/>
      <c r="P332" s="183"/>
      <c r="Q332" s="161"/>
      <c r="R332" s="161"/>
      <c r="S332" s="438"/>
      <c r="T332" s="161"/>
      <c r="U332" s="161"/>
      <c r="V332" s="161"/>
    </row>
    <row r="333" spans="1:231" ht="16.8">
      <c r="A333" s="122" t="str">
        <f t="shared" si="55"/>
        <v>71060101024819</v>
      </c>
      <c r="B333" s="124" t="s">
        <v>439</v>
      </c>
      <c r="C333" s="117" t="s">
        <v>157</v>
      </c>
      <c r="D333" s="118" t="s">
        <v>106</v>
      </c>
      <c r="E333" s="119" t="s">
        <v>106</v>
      </c>
      <c r="F333" s="120" t="s">
        <v>140</v>
      </c>
      <c r="G333" s="121">
        <v>4819</v>
      </c>
      <c r="H333" s="25"/>
      <c r="I333" s="25"/>
      <c r="J333" s="26"/>
      <c r="K333" s="26"/>
      <c r="L333" s="29" t="s">
        <v>135</v>
      </c>
      <c r="M333" s="12">
        <v>5121</v>
      </c>
      <c r="N333" s="183">
        <f t="shared" si="57"/>
        <v>0</v>
      </c>
      <c r="O333" s="399">
        <v>0</v>
      </c>
      <c r="P333" s="399"/>
      <c r="Q333" s="161"/>
      <c r="R333" s="161"/>
      <c r="S333" s="438"/>
      <c r="T333" s="161"/>
      <c r="U333" s="161"/>
      <c r="V333" s="161"/>
    </row>
    <row r="334" spans="1:231" ht="16.2">
      <c r="A334" s="122" t="str">
        <f t="shared" si="55"/>
        <v>71060101025111</v>
      </c>
      <c r="B334" s="124" t="s">
        <v>439</v>
      </c>
      <c r="C334" s="117" t="s">
        <v>157</v>
      </c>
      <c r="D334" s="118" t="s">
        <v>106</v>
      </c>
      <c r="E334" s="119" t="s">
        <v>106</v>
      </c>
      <c r="F334" s="120" t="s">
        <v>140</v>
      </c>
      <c r="G334" s="121">
        <v>5111</v>
      </c>
      <c r="H334" s="25"/>
      <c r="I334" s="25"/>
      <c r="J334" s="26"/>
      <c r="K334" s="26"/>
      <c r="L334" s="29" t="s">
        <v>137</v>
      </c>
      <c r="M334" s="12">
        <v>5129</v>
      </c>
      <c r="N334" s="183">
        <f t="shared" si="57"/>
        <v>0</v>
      </c>
      <c r="O334" s="183">
        <v>0</v>
      </c>
      <c r="P334" s="183"/>
      <c r="Q334" s="161"/>
      <c r="R334" s="161"/>
      <c r="S334" s="438"/>
      <c r="T334" s="161"/>
      <c r="U334" s="161"/>
      <c r="V334" s="161"/>
    </row>
    <row r="335" spans="1:231" ht="27.6">
      <c r="A335" s="122" t="str">
        <f t="shared" si="55"/>
        <v>71060101025112</v>
      </c>
      <c r="B335" s="124" t="s">
        <v>439</v>
      </c>
      <c r="C335" s="117" t="s">
        <v>157</v>
      </c>
      <c r="D335" s="118" t="s">
        <v>106</v>
      </c>
      <c r="E335" s="119" t="s">
        <v>106</v>
      </c>
      <c r="F335" s="120" t="s">
        <v>140</v>
      </c>
      <c r="G335" s="121">
        <v>5112</v>
      </c>
      <c r="H335" s="45"/>
      <c r="I335" s="147"/>
      <c r="J335" s="148"/>
      <c r="K335" s="148"/>
      <c r="L335" s="27" t="s">
        <v>234</v>
      </c>
      <c r="M335" s="28"/>
      <c r="N335" s="197">
        <f>O335+P335</f>
        <v>0</v>
      </c>
      <c r="O335" s="197">
        <f>SUM(O336)</f>
        <v>0</v>
      </c>
      <c r="P335" s="197">
        <f>SUM(P336)</f>
        <v>0</v>
      </c>
      <c r="Q335" s="161"/>
      <c r="R335" s="161"/>
      <c r="S335" s="438"/>
      <c r="T335" s="161"/>
      <c r="U335" s="161"/>
      <c r="V335" s="161"/>
    </row>
    <row r="336" spans="1:231" ht="16.8">
      <c r="A336" s="122" t="str">
        <f t="shared" si="55"/>
        <v>71060101025113</v>
      </c>
      <c r="B336" s="124" t="s">
        <v>439</v>
      </c>
      <c r="C336" s="117" t="s">
        <v>157</v>
      </c>
      <c r="D336" s="118" t="s">
        <v>106</v>
      </c>
      <c r="E336" s="119" t="s">
        <v>106</v>
      </c>
      <c r="F336" s="120" t="s">
        <v>140</v>
      </c>
      <c r="G336" s="121">
        <v>5113</v>
      </c>
      <c r="H336" s="25"/>
      <c r="I336" s="25"/>
      <c r="J336" s="26"/>
      <c r="K336" s="26"/>
      <c r="L336" s="30" t="s">
        <v>115</v>
      </c>
      <c r="M336" s="31">
        <v>4213</v>
      </c>
      <c r="N336" s="183">
        <f t="shared" si="57"/>
        <v>0</v>
      </c>
      <c r="O336" s="399"/>
      <c r="P336" s="399"/>
      <c r="Q336" s="161"/>
      <c r="R336" s="161"/>
      <c r="S336" s="438"/>
      <c r="T336" s="161"/>
      <c r="U336" s="161"/>
      <c r="V336" s="161"/>
    </row>
    <row r="337" spans="1:22" ht="32.25" customHeight="1">
      <c r="A337" s="122" t="str">
        <f t="shared" si="55"/>
        <v>71060301014861</v>
      </c>
      <c r="B337" s="124" t="s">
        <v>439</v>
      </c>
      <c r="C337" s="117" t="s">
        <v>157</v>
      </c>
      <c r="D337" s="118" t="s">
        <v>442</v>
      </c>
      <c r="E337" s="119" t="s">
        <v>106</v>
      </c>
      <c r="F337" s="120" t="s">
        <v>106</v>
      </c>
      <c r="G337" s="121">
        <v>4861</v>
      </c>
      <c r="H337" s="45"/>
      <c r="I337" s="45"/>
      <c r="J337" s="45"/>
      <c r="K337" s="45"/>
      <c r="L337" s="27" t="s">
        <v>831</v>
      </c>
      <c r="M337" s="28"/>
      <c r="N337" s="197">
        <f>O337+P337</f>
        <v>0</v>
      </c>
      <c r="O337" s="197">
        <f>SUM(O338:O359)</f>
        <v>0</v>
      </c>
      <c r="P337" s="197">
        <f>SUM(P338:P359)</f>
        <v>0</v>
      </c>
      <c r="Q337" s="161"/>
      <c r="R337" s="161"/>
      <c r="S337" s="438"/>
      <c r="T337" s="161"/>
      <c r="U337" s="161"/>
      <c r="V337" s="161"/>
    </row>
    <row r="338" spans="1:22" ht="16.8">
      <c r="A338" s="122" t="str">
        <f t="shared" si="55"/>
        <v>71060301015112</v>
      </c>
      <c r="B338" s="124" t="s">
        <v>439</v>
      </c>
      <c r="C338" s="117" t="s">
        <v>157</v>
      </c>
      <c r="D338" s="118" t="s">
        <v>442</v>
      </c>
      <c r="E338" s="119" t="s">
        <v>106</v>
      </c>
      <c r="F338" s="120" t="s">
        <v>106</v>
      </c>
      <c r="G338" s="129" t="s">
        <v>87</v>
      </c>
      <c r="H338" s="37"/>
      <c r="I338" s="194"/>
      <c r="J338" s="195"/>
      <c r="K338" s="196"/>
      <c r="L338" s="36" t="s">
        <v>112</v>
      </c>
      <c r="M338" s="12">
        <v>4111</v>
      </c>
      <c r="N338" s="183">
        <f t="shared" ref="N338:N359" si="58">O338+P338</f>
        <v>0</v>
      </c>
      <c r="O338" s="399"/>
      <c r="P338" s="399"/>
      <c r="Q338" s="161"/>
      <c r="R338" s="161"/>
      <c r="S338" s="438"/>
      <c r="T338" s="161"/>
      <c r="U338" s="161"/>
      <c r="V338" s="161"/>
    </row>
    <row r="339" spans="1:22" ht="26.4">
      <c r="A339" s="122" t="str">
        <f t="shared" si="55"/>
        <v>71060301015113</v>
      </c>
      <c r="B339" s="124" t="s">
        <v>439</v>
      </c>
      <c r="C339" s="117" t="s">
        <v>157</v>
      </c>
      <c r="D339" s="118" t="s">
        <v>442</v>
      </c>
      <c r="E339" s="119" t="s">
        <v>106</v>
      </c>
      <c r="F339" s="120" t="s">
        <v>106</v>
      </c>
      <c r="G339" s="129" t="s">
        <v>85</v>
      </c>
      <c r="H339" s="37"/>
      <c r="I339" s="194"/>
      <c r="J339" s="195"/>
      <c r="K339" s="196"/>
      <c r="L339" s="36" t="s">
        <v>113</v>
      </c>
      <c r="M339" s="12">
        <v>4112</v>
      </c>
      <c r="N339" s="183">
        <f t="shared" si="58"/>
        <v>0</v>
      </c>
      <c r="O339" s="399"/>
      <c r="P339" s="399"/>
      <c r="Q339" s="161"/>
      <c r="R339" s="161"/>
      <c r="S339" s="438"/>
      <c r="T339" s="161"/>
      <c r="U339" s="161"/>
      <c r="V339" s="161"/>
    </row>
    <row r="340" spans="1:22" s="115" customFormat="1" ht="16.8">
      <c r="A340" s="122" t="str">
        <f t="shared" si="55"/>
        <v>71060301020000</v>
      </c>
      <c r="B340" s="124" t="s">
        <v>439</v>
      </c>
      <c r="C340" s="117" t="s">
        <v>157</v>
      </c>
      <c r="D340" s="118" t="s">
        <v>442</v>
      </c>
      <c r="E340" s="119" t="s">
        <v>106</v>
      </c>
      <c r="F340" s="120" t="s">
        <v>140</v>
      </c>
      <c r="G340" s="129" t="s">
        <v>440</v>
      </c>
      <c r="H340" s="37"/>
      <c r="I340" s="194"/>
      <c r="J340" s="195"/>
      <c r="K340" s="196"/>
      <c r="L340" s="29" t="s">
        <v>114</v>
      </c>
      <c r="M340" s="12">
        <v>4212</v>
      </c>
      <c r="N340" s="183">
        <f t="shared" si="58"/>
        <v>0</v>
      </c>
      <c r="O340" s="399"/>
      <c r="P340" s="399"/>
      <c r="Q340" s="161"/>
      <c r="R340" s="161"/>
      <c r="S340" s="438"/>
      <c r="T340" s="161"/>
      <c r="U340" s="161"/>
      <c r="V340" s="161"/>
    </row>
    <row r="341" spans="1:22" ht="16.8">
      <c r="A341" s="122" t="str">
        <f t="shared" si="55"/>
        <v>71060301024861</v>
      </c>
      <c r="B341" s="124" t="s">
        <v>439</v>
      </c>
      <c r="C341" s="117" t="s">
        <v>157</v>
      </c>
      <c r="D341" s="118" t="s">
        <v>442</v>
      </c>
      <c r="E341" s="119" t="s">
        <v>106</v>
      </c>
      <c r="F341" s="120" t="s">
        <v>140</v>
      </c>
      <c r="G341" s="121">
        <v>4861</v>
      </c>
      <c r="H341" s="37"/>
      <c r="I341" s="194"/>
      <c r="J341" s="195"/>
      <c r="K341" s="196"/>
      <c r="L341" s="30" t="s">
        <v>115</v>
      </c>
      <c r="M341" s="31">
        <v>4213</v>
      </c>
      <c r="N341" s="183">
        <f t="shared" si="58"/>
        <v>0</v>
      </c>
      <c r="O341" s="399"/>
      <c r="P341" s="399"/>
      <c r="Q341" s="161"/>
      <c r="R341" s="161"/>
      <c r="S341" s="438"/>
      <c r="T341" s="161"/>
      <c r="U341" s="161"/>
      <c r="V341" s="161"/>
    </row>
    <row r="342" spans="1:22" s="115" customFormat="1" ht="16.8">
      <c r="A342" s="122" t="str">
        <f t="shared" si="55"/>
        <v>71060301030000</v>
      </c>
      <c r="B342" s="124" t="s">
        <v>439</v>
      </c>
      <c r="C342" s="117" t="s">
        <v>157</v>
      </c>
      <c r="D342" s="118" t="s">
        <v>442</v>
      </c>
      <c r="E342" s="119" t="s">
        <v>106</v>
      </c>
      <c r="F342" s="120" t="s">
        <v>442</v>
      </c>
      <c r="G342" s="129" t="s">
        <v>440</v>
      </c>
      <c r="H342" s="37"/>
      <c r="I342" s="194"/>
      <c r="J342" s="195"/>
      <c r="K342" s="196"/>
      <c r="L342" s="30" t="s">
        <v>116</v>
      </c>
      <c r="M342" s="31">
        <v>4214</v>
      </c>
      <c r="N342" s="183">
        <f t="shared" si="58"/>
        <v>0</v>
      </c>
      <c r="O342" s="399"/>
      <c r="P342" s="399"/>
      <c r="Q342" s="161"/>
      <c r="R342" s="161"/>
      <c r="S342" s="438"/>
      <c r="T342" s="161"/>
      <c r="U342" s="161"/>
      <c r="V342" s="161"/>
    </row>
    <row r="343" spans="1:22" ht="16.8">
      <c r="A343" s="122" t="str">
        <f t="shared" si="55"/>
        <v>71060301034861</v>
      </c>
      <c r="B343" s="124" t="s">
        <v>439</v>
      </c>
      <c r="C343" s="117" t="s">
        <v>157</v>
      </c>
      <c r="D343" s="118" t="s">
        <v>442</v>
      </c>
      <c r="E343" s="119" t="s">
        <v>106</v>
      </c>
      <c r="F343" s="120" t="s">
        <v>442</v>
      </c>
      <c r="G343" s="121">
        <v>4861</v>
      </c>
      <c r="H343" s="37"/>
      <c r="I343" s="194"/>
      <c r="J343" s="195"/>
      <c r="K343" s="196"/>
      <c r="L343" s="29" t="s">
        <v>117</v>
      </c>
      <c r="M343" s="12">
        <v>4215</v>
      </c>
      <c r="N343" s="183">
        <f t="shared" si="58"/>
        <v>0</v>
      </c>
      <c r="O343" s="398"/>
      <c r="P343" s="398"/>
      <c r="Q343" s="161"/>
      <c r="R343" s="161"/>
      <c r="S343" s="438"/>
      <c r="T343" s="161"/>
      <c r="U343" s="161"/>
      <c r="V343" s="161"/>
    </row>
    <row r="344" spans="1:22" s="115" customFormat="1" ht="16.8">
      <c r="A344" s="122" t="str">
        <f t="shared" si="55"/>
        <v>71060301040000</v>
      </c>
      <c r="B344" s="124" t="s">
        <v>439</v>
      </c>
      <c r="C344" s="117" t="s">
        <v>157</v>
      </c>
      <c r="D344" s="118" t="s">
        <v>442</v>
      </c>
      <c r="E344" s="119" t="s">
        <v>106</v>
      </c>
      <c r="F344" s="120" t="s">
        <v>155</v>
      </c>
      <c r="G344" s="129" t="s">
        <v>440</v>
      </c>
      <c r="H344" s="37"/>
      <c r="I344" s="194"/>
      <c r="J344" s="195"/>
      <c r="K344" s="196"/>
      <c r="L344" s="30" t="s">
        <v>118</v>
      </c>
      <c r="M344" s="44">
        <v>4216</v>
      </c>
      <c r="N344" s="183">
        <f t="shared" si="58"/>
        <v>0</v>
      </c>
      <c r="O344" s="399"/>
      <c r="P344" s="399"/>
      <c r="Q344" s="161"/>
      <c r="R344" s="161"/>
      <c r="S344" s="438"/>
      <c r="T344" s="161"/>
      <c r="U344" s="161"/>
      <c r="V344" s="161"/>
    </row>
    <row r="345" spans="1:22" ht="16.8">
      <c r="A345" s="122" t="str">
        <f t="shared" si="55"/>
        <v>71060301044861</v>
      </c>
      <c r="B345" s="124" t="s">
        <v>439</v>
      </c>
      <c r="C345" s="117" t="s">
        <v>157</v>
      </c>
      <c r="D345" s="118" t="s">
        <v>442</v>
      </c>
      <c r="E345" s="119" t="s">
        <v>106</v>
      </c>
      <c r="F345" s="120" t="s">
        <v>155</v>
      </c>
      <c r="G345" s="121">
        <v>4861</v>
      </c>
      <c r="H345" s="37"/>
      <c r="I345" s="194"/>
      <c r="J345" s="195"/>
      <c r="K345" s="196"/>
      <c r="L345" s="29" t="s">
        <v>121</v>
      </c>
      <c r="M345" s="12">
        <v>4232</v>
      </c>
      <c r="N345" s="183">
        <f t="shared" si="58"/>
        <v>0</v>
      </c>
      <c r="O345" s="399"/>
      <c r="P345" s="399"/>
      <c r="Q345" s="161"/>
      <c r="R345" s="161"/>
      <c r="S345" s="438"/>
      <c r="T345" s="161"/>
      <c r="U345" s="161"/>
      <c r="V345" s="161"/>
    </row>
    <row r="346" spans="1:22" s="115" customFormat="1" ht="16.8">
      <c r="A346" s="122" t="str">
        <f t="shared" si="55"/>
        <v>71060301050000</v>
      </c>
      <c r="B346" s="124" t="s">
        <v>439</v>
      </c>
      <c r="C346" s="117" t="s">
        <v>157</v>
      </c>
      <c r="D346" s="118" t="s">
        <v>442</v>
      </c>
      <c r="E346" s="119" t="s">
        <v>106</v>
      </c>
      <c r="F346" s="120" t="s">
        <v>149</v>
      </c>
      <c r="G346" s="129" t="s">
        <v>440</v>
      </c>
      <c r="H346" s="37"/>
      <c r="I346" s="194"/>
      <c r="J346" s="195"/>
      <c r="K346" s="196"/>
      <c r="L346" s="29" t="s">
        <v>125</v>
      </c>
      <c r="M346" s="12">
        <v>4239</v>
      </c>
      <c r="N346" s="183">
        <f t="shared" si="58"/>
        <v>0</v>
      </c>
      <c r="O346" s="399"/>
      <c r="P346" s="399"/>
      <c r="Q346" s="161"/>
      <c r="R346" s="161"/>
      <c r="S346" s="438"/>
      <c r="T346" s="161"/>
      <c r="U346" s="161"/>
      <c r="V346" s="161"/>
    </row>
    <row r="347" spans="1:22" ht="16.8">
      <c r="A347" s="122" t="str">
        <f t="shared" si="55"/>
        <v>71060301054861</v>
      </c>
      <c r="B347" s="124" t="s">
        <v>439</v>
      </c>
      <c r="C347" s="117" t="s">
        <v>157</v>
      </c>
      <c r="D347" s="118" t="s">
        <v>442</v>
      </c>
      <c r="E347" s="119" t="s">
        <v>106</v>
      </c>
      <c r="F347" s="120" t="s">
        <v>149</v>
      </c>
      <c r="G347" s="121">
        <v>4861</v>
      </c>
      <c r="H347" s="37"/>
      <c r="I347" s="194"/>
      <c r="J347" s="195"/>
      <c r="K347" s="196"/>
      <c r="L347" s="29" t="s">
        <v>126</v>
      </c>
      <c r="M347" s="12">
        <v>4241</v>
      </c>
      <c r="N347" s="183">
        <f t="shared" si="58"/>
        <v>0</v>
      </c>
      <c r="O347" s="399"/>
      <c r="P347" s="399"/>
      <c r="Q347" s="161"/>
      <c r="R347" s="161"/>
      <c r="S347" s="438"/>
      <c r="T347" s="161"/>
      <c r="U347" s="161"/>
      <c r="V347" s="161"/>
    </row>
    <row r="348" spans="1:22" s="170" customFormat="1" ht="26.4">
      <c r="A348" s="122" t="str">
        <f t="shared" si="55"/>
        <v>71060400000000</v>
      </c>
      <c r="B348" s="124" t="s">
        <v>439</v>
      </c>
      <c r="C348" s="117" t="s">
        <v>157</v>
      </c>
      <c r="D348" s="118" t="s">
        <v>155</v>
      </c>
      <c r="E348" s="119" t="s">
        <v>441</v>
      </c>
      <c r="F348" s="120" t="s">
        <v>441</v>
      </c>
      <c r="G348" s="129" t="s">
        <v>440</v>
      </c>
      <c r="H348" s="37"/>
      <c r="I348" s="194"/>
      <c r="J348" s="195"/>
      <c r="K348" s="196"/>
      <c r="L348" s="29" t="s">
        <v>127</v>
      </c>
      <c r="M348" s="12">
        <v>4252</v>
      </c>
      <c r="N348" s="183">
        <f t="shared" si="58"/>
        <v>0</v>
      </c>
      <c r="O348" s="399"/>
      <c r="P348" s="399"/>
      <c r="Q348" s="161"/>
      <c r="R348" s="161"/>
      <c r="S348" s="438"/>
      <c r="T348" s="161"/>
      <c r="U348" s="161"/>
      <c r="V348" s="161"/>
    </row>
    <row r="349" spans="1:22" ht="16.8">
      <c r="A349" s="122" t="str">
        <f t="shared" si="55"/>
        <v>71060400000001</v>
      </c>
      <c r="B349" s="124" t="s">
        <v>439</v>
      </c>
      <c r="C349" s="117" t="s">
        <v>157</v>
      </c>
      <c r="D349" s="118" t="s">
        <v>155</v>
      </c>
      <c r="E349" s="119" t="s">
        <v>441</v>
      </c>
      <c r="F349" s="120" t="s">
        <v>441</v>
      </c>
      <c r="G349" s="129" t="s">
        <v>96</v>
      </c>
      <c r="H349" s="37"/>
      <c r="I349" s="194"/>
      <c r="J349" s="195"/>
      <c r="K349" s="196"/>
      <c r="L349" s="30" t="s">
        <v>128</v>
      </c>
      <c r="M349" s="31">
        <v>4261</v>
      </c>
      <c r="N349" s="183">
        <f t="shared" si="58"/>
        <v>0</v>
      </c>
      <c r="O349" s="399"/>
      <c r="P349" s="399"/>
      <c r="Q349" s="161"/>
      <c r="R349" s="161"/>
      <c r="S349" s="438"/>
      <c r="T349" s="161"/>
      <c r="U349" s="161"/>
      <c r="V349" s="161"/>
    </row>
    <row r="350" spans="1:22" s="156" customFormat="1" ht="16.8">
      <c r="A350" s="122" t="str">
        <f t="shared" si="55"/>
        <v>71060401000000</v>
      </c>
      <c r="B350" s="124" t="s">
        <v>439</v>
      </c>
      <c r="C350" s="117" t="s">
        <v>157</v>
      </c>
      <c r="D350" s="118" t="s">
        <v>155</v>
      </c>
      <c r="E350" s="119" t="s">
        <v>106</v>
      </c>
      <c r="F350" s="120" t="s">
        <v>441</v>
      </c>
      <c r="G350" s="129" t="s">
        <v>440</v>
      </c>
      <c r="H350" s="37"/>
      <c r="I350" s="194"/>
      <c r="J350" s="195"/>
      <c r="K350" s="196"/>
      <c r="L350" s="32" t="s">
        <v>129</v>
      </c>
      <c r="M350" s="48">
        <v>4264</v>
      </c>
      <c r="N350" s="183">
        <f t="shared" si="58"/>
        <v>0</v>
      </c>
      <c r="O350" s="399"/>
      <c r="P350" s="399"/>
      <c r="Q350" s="161"/>
      <c r="R350" s="161"/>
      <c r="S350" s="438"/>
      <c r="T350" s="161"/>
      <c r="U350" s="161"/>
      <c r="V350" s="161"/>
    </row>
    <row r="351" spans="1:22" ht="16.8">
      <c r="A351" s="122" t="str">
        <f t="shared" si="55"/>
        <v>71060401000001</v>
      </c>
      <c r="B351" s="124" t="s">
        <v>439</v>
      </c>
      <c r="C351" s="117" t="s">
        <v>157</v>
      </c>
      <c r="D351" s="118" t="s">
        <v>155</v>
      </c>
      <c r="E351" s="119" t="s">
        <v>106</v>
      </c>
      <c r="F351" s="120" t="s">
        <v>441</v>
      </c>
      <c r="G351" s="129" t="s">
        <v>96</v>
      </c>
      <c r="H351" s="37"/>
      <c r="I351" s="194"/>
      <c r="J351" s="195"/>
      <c r="K351" s="196"/>
      <c r="L351" s="32" t="s">
        <v>130</v>
      </c>
      <c r="M351" s="48">
        <v>4267</v>
      </c>
      <c r="N351" s="183">
        <f t="shared" si="58"/>
        <v>0</v>
      </c>
      <c r="O351" s="399"/>
      <c r="P351" s="399"/>
      <c r="Q351" s="161"/>
      <c r="R351" s="161"/>
      <c r="S351" s="438"/>
      <c r="T351" s="161"/>
      <c r="U351" s="161"/>
      <c r="V351" s="161"/>
    </row>
    <row r="352" spans="1:22" s="115" customFormat="1" ht="16.8">
      <c r="A352" s="122" t="str">
        <f t="shared" si="55"/>
        <v>71060401010000</v>
      </c>
      <c r="B352" s="124" t="s">
        <v>439</v>
      </c>
      <c r="C352" s="117" t="s">
        <v>157</v>
      </c>
      <c r="D352" s="118" t="s">
        <v>155</v>
      </c>
      <c r="E352" s="119" t="s">
        <v>106</v>
      </c>
      <c r="F352" s="120" t="s">
        <v>106</v>
      </c>
      <c r="G352" s="129" t="s">
        <v>440</v>
      </c>
      <c r="H352" s="37"/>
      <c r="I352" s="194"/>
      <c r="J352" s="195"/>
      <c r="K352" s="196"/>
      <c r="L352" s="32" t="s">
        <v>364</v>
      </c>
      <c r="M352" s="48">
        <v>4269</v>
      </c>
      <c r="N352" s="183">
        <f t="shared" si="58"/>
        <v>0</v>
      </c>
      <c r="O352" s="399"/>
      <c r="P352" s="399"/>
      <c r="Q352" s="161"/>
      <c r="R352" s="161"/>
      <c r="S352" s="438"/>
      <c r="T352" s="161"/>
      <c r="U352" s="161"/>
      <c r="V352" s="161"/>
    </row>
    <row r="353" spans="1:22" s="115" customFormat="1" ht="16.8">
      <c r="A353" s="122"/>
      <c r="B353" s="124"/>
      <c r="C353" s="117"/>
      <c r="D353" s="118"/>
      <c r="E353" s="119"/>
      <c r="F353" s="120"/>
      <c r="G353" s="129"/>
      <c r="H353" s="37"/>
      <c r="I353" s="194"/>
      <c r="J353" s="195"/>
      <c r="K353" s="196"/>
      <c r="L353" s="427" t="s">
        <v>791</v>
      </c>
      <c r="M353" s="395" t="s">
        <v>789</v>
      </c>
      <c r="N353" s="183">
        <f t="shared" si="58"/>
        <v>0</v>
      </c>
      <c r="O353" s="399"/>
      <c r="P353" s="399"/>
      <c r="Q353" s="161"/>
      <c r="R353" s="161"/>
      <c r="S353" s="438"/>
      <c r="T353" s="161"/>
      <c r="U353" s="161"/>
      <c r="V353" s="161"/>
    </row>
    <row r="354" spans="1:22" ht="16.8">
      <c r="A354" s="122" t="str">
        <f t="shared" si="55"/>
        <v>71060401014251</v>
      </c>
      <c r="B354" s="116" t="s">
        <v>439</v>
      </c>
      <c r="C354" s="117" t="s">
        <v>157</v>
      </c>
      <c r="D354" s="118" t="s">
        <v>155</v>
      </c>
      <c r="E354" s="119" t="s">
        <v>106</v>
      </c>
      <c r="F354" s="120" t="s">
        <v>106</v>
      </c>
      <c r="G354" s="121">
        <v>4251</v>
      </c>
      <c r="H354" s="37"/>
      <c r="I354" s="194"/>
      <c r="J354" s="195"/>
      <c r="K354" s="196"/>
      <c r="L354" s="29" t="s">
        <v>133</v>
      </c>
      <c r="M354" s="12">
        <v>4823</v>
      </c>
      <c r="N354" s="183">
        <f t="shared" si="58"/>
        <v>0</v>
      </c>
      <c r="O354" s="399"/>
      <c r="P354" s="399"/>
      <c r="Q354" s="161"/>
      <c r="R354" s="161"/>
      <c r="S354" s="438"/>
      <c r="T354" s="161"/>
      <c r="U354" s="161"/>
      <c r="V354" s="161"/>
    </row>
    <row r="355" spans="1:22" ht="26.4">
      <c r="A355" s="122" t="str">
        <f t="shared" si="55"/>
        <v>71060401015113</v>
      </c>
      <c r="B355" s="124" t="s">
        <v>439</v>
      </c>
      <c r="C355" s="117" t="s">
        <v>157</v>
      </c>
      <c r="D355" s="118" t="s">
        <v>155</v>
      </c>
      <c r="E355" s="119" t="s">
        <v>106</v>
      </c>
      <c r="F355" s="120" t="s">
        <v>106</v>
      </c>
      <c r="G355" s="121">
        <v>5113</v>
      </c>
      <c r="H355" s="37"/>
      <c r="I355" s="194"/>
      <c r="J355" s="195"/>
      <c r="K355" s="196"/>
      <c r="L355" s="29" t="s">
        <v>761</v>
      </c>
      <c r="M355" s="12" t="s">
        <v>762</v>
      </c>
      <c r="N355" s="183">
        <f t="shared" si="58"/>
        <v>0</v>
      </c>
      <c r="O355" s="399"/>
      <c r="P355" s="399"/>
      <c r="Q355" s="161"/>
      <c r="R355" s="161"/>
      <c r="S355" s="438"/>
      <c r="T355" s="161"/>
      <c r="U355" s="161"/>
      <c r="V355" s="161"/>
    </row>
    <row r="356" spans="1:22" ht="16.8">
      <c r="A356" s="122" t="str">
        <f t="shared" si="55"/>
        <v>71060401015113</v>
      </c>
      <c r="B356" s="124" t="s">
        <v>439</v>
      </c>
      <c r="C356" s="117" t="s">
        <v>157</v>
      </c>
      <c r="D356" s="118" t="s">
        <v>155</v>
      </c>
      <c r="E356" s="119" t="s">
        <v>106</v>
      </c>
      <c r="F356" s="120" t="s">
        <v>106</v>
      </c>
      <c r="G356" s="121">
        <v>5113</v>
      </c>
      <c r="H356" s="37"/>
      <c r="I356" s="194"/>
      <c r="J356" s="195"/>
      <c r="K356" s="196"/>
      <c r="L356" s="36" t="s">
        <v>134</v>
      </c>
      <c r="M356" s="31">
        <v>4861</v>
      </c>
      <c r="N356" s="183">
        <f t="shared" si="58"/>
        <v>0</v>
      </c>
      <c r="O356" s="399"/>
      <c r="P356" s="399"/>
      <c r="Q356" s="161"/>
      <c r="R356" s="161"/>
      <c r="S356" s="438"/>
      <c r="T356" s="161"/>
      <c r="U356" s="161"/>
      <c r="V356" s="161"/>
    </row>
    <row r="357" spans="1:22" ht="16.8">
      <c r="A357" s="122" t="str">
        <f t="shared" si="55"/>
        <v>71060401015129</v>
      </c>
      <c r="B357" s="124" t="s">
        <v>439</v>
      </c>
      <c r="C357" s="117" t="s">
        <v>157</v>
      </c>
      <c r="D357" s="118" t="s">
        <v>155</v>
      </c>
      <c r="E357" s="119" t="s">
        <v>106</v>
      </c>
      <c r="F357" s="120" t="s">
        <v>106</v>
      </c>
      <c r="G357" s="121">
        <v>5129</v>
      </c>
      <c r="H357" s="37"/>
      <c r="I357" s="194"/>
      <c r="J357" s="195"/>
      <c r="K357" s="196"/>
      <c r="L357" s="29" t="s">
        <v>136</v>
      </c>
      <c r="M357" s="12">
        <v>5122</v>
      </c>
      <c r="N357" s="183">
        <f t="shared" si="58"/>
        <v>0</v>
      </c>
      <c r="O357" s="399"/>
      <c r="P357" s="399"/>
      <c r="Q357" s="161"/>
      <c r="R357" s="161"/>
      <c r="S357" s="438"/>
      <c r="T357" s="161"/>
      <c r="U357" s="161"/>
      <c r="V357" s="161"/>
    </row>
    <row r="358" spans="1:22" s="115" customFormat="1" ht="16.8">
      <c r="A358" s="122" t="str">
        <f t="shared" si="55"/>
        <v>71060401020000</v>
      </c>
      <c r="B358" s="124" t="s">
        <v>439</v>
      </c>
      <c r="C358" s="117" t="s">
        <v>157</v>
      </c>
      <c r="D358" s="118" t="s">
        <v>155</v>
      </c>
      <c r="E358" s="119" t="s">
        <v>106</v>
      </c>
      <c r="F358" s="120" t="s">
        <v>140</v>
      </c>
      <c r="G358" s="129" t="s">
        <v>440</v>
      </c>
      <c r="H358" s="37"/>
      <c r="I358" s="194"/>
      <c r="J358" s="195"/>
      <c r="K358" s="196"/>
      <c r="L358" s="29" t="s">
        <v>137</v>
      </c>
      <c r="M358" s="12">
        <v>5129</v>
      </c>
      <c r="N358" s="183">
        <f t="shared" si="58"/>
        <v>0</v>
      </c>
      <c r="O358" s="399"/>
      <c r="P358" s="399"/>
      <c r="Q358" s="161"/>
      <c r="R358" s="161"/>
      <c r="S358" s="438"/>
      <c r="T358" s="161"/>
      <c r="U358" s="161"/>
      <c r="V358" s="161"/>
    </row>
    <row r="359" spans="1:22" ht="16.2">
      <c r="A359" s="122" t="str">
        <f t="shared" si="55"/>
        <v>71060401024511</v>
      </c>
      <c r="B359" s="124" t="s">
        <v>439</v>
      </c>
      <c r="C359" s="117" t="s">
        <v>157</v>
      </c>
      <c r="D359" s="118" t="s">
        <v>155</v>
      </c>
      <c r="E359" s="119" t="s">
        <v>106</v>
      </c>
      <c r="F359" s="120" t="s">
        <v>140</v>
      </c>
      <c r="G359" s="129">
        <v>4511</v>
      </c>
      <c r="H359" s="37"/>
      <c r="I359" s="194"/>
      <c r="J359" s="195"/>
      <c r="K359" s="196"/>
      <c r="L359" s="29" t="s">
        <v>138</v>
      </c>
      <c r="M359" s="12">
        <v>5132</v>
      </c>
      <c r="N359" s="183">
        <f t="shared" si="58"/>
        <v>0</v>
      </c>
      <c r="O359" s="183"/>
      <c r="P359" s="183"/>
      <c r="Q359" s="161"/>
      <c r="R359" s="161"/>
      <c r="S359" s="438"/>
      <c r="T359" s="161"/>
      <c r="U359" s="161"/>
      <c r="V359" s="161"/>
    </row>
    <row r="360" spans="1:22" ht="16.2">
      <c r="A360" s="122" t="str">
        <f t="shared" si="55"/>
        <v>71060401024861</v>
      </c>
      <c r="B360" s="124" t="s">
        <v>439</v>
      </c>
      <c r="C360" s="117" t="s">
        <v>157</v>
      </c>
      <c r="D360" s="118" t="s">
        <v>155</v>
      </c>
      <c r="E360" s="119" t="s">
        <v>106</v>
      </c>
      <c r="F360" s="120" t="s">
        <v>140</v>
      </c>
      <c r="G360" s="121">
        <v>4861</v>
      </c>
      <c r="H360" s="45"/>
      <c r="I360" s="45"/>
      <c r="J360" s="45"/>
      <c r="K360" s="45"/>
      <c r="L360" s="27" t="s">
        <v>885</v>
      </c>
      <c r="M360" s="28"/>
      <c r="N360" s="197">
        <f>O360+P360</f>
        <v>0</v>
      </c>
      <c r="O360" s="197">
        <f>SUM(O361)</f>
        <v>0</v>
      </c>
      <c r="P360" s="197">
        <f>SUM(P361)</f>
        <v>0</v>
      </c>
      <c r="Q360" s="161"/>
      <c r="R360" s="161"/>
      <c r="S360" s="438"/>
      <c r="T360" s="161"/>
      <c r="U360" s="161"/>
      <c r="V360" s="161"/>
    </row>
    <row r="361" spans="1:22" s="115" customFormat="1" ht="26.4">
      <c r="A361" s="122" t="str">
        <f t="shared" si="55"/>
        <v>71060401030000</v>
      </c>
      <c r="B361" s="124" t="s">
        <v>439</v>
      </c>
      <c r="C361" s="117" t="s">
        <v>157</v>
      </c>
      <c r="D361" s="118" t="s">
        <v>155</v>
      </c>
      <c r="E361" s="119" t="s">
        <v>106</v>
      </c>
      <c r="F361" s="120" t="s">
        <v>442</v>
      </c>
      <c r="G361" s="129" t="s">
        <v>440</v>
      </c>
      <c r="H361" s="37"/>
      <c r="I361" s="194"/>
      <c r="J361" s="195"/>
      <c r="K361" s="196"/>
      <c r="L361" s="29" t="s">
        <v>217</v>
      </c>
      <c r="M361" s="12">
        <v>4511</v>
      </c>
      <c r="N361" s="183">
        <f t="shared" ref="N361" si="59">O361+P361</f>
        <v>0</v>
      </c>
      <c r="O361" s="398"/>
      <c r="P361" s="398"/>
      <c r="Q361" s="161"/>
      <c r="R361" s="161"/>
      <c r="S361" s="438"/>
      <c r="T361" s="161"/>
      <c r="U361" s="161"/>
      <c r="V361" s="161"/>
    </row>
    <row r="362" spans="1:22" ht="16.2">
      <c r="A362" s="122" t="str">
        <f t="shared" ref="A362:A424" si="60">CONCATENATE(B362,C362,D362,E362,F362,G362)</f>
        <v>71060401034251</v>
      </c>
      <c r="B362" s="124" t="s">
        <v>439</v>
      </c>
      <c r="C362" s="117" t="s">
        <v>157</v>
      </c>
      <c r="D362" s="118" t="s">
        <v>155</v>
      </c>
      <c r="E362" s="119" t="s">
        <v>106</v>
      </c>
      <c r="F362" s="120" t="s">
        <v>442</v>
      </c>
      <c r="G362" s="121">
        <v>4251</v>
      </c>
      <c r="H362" s="165">
        <v>2520</v>
      </c>
      <c r="I362" s="166" t="s">
        <v>149</v>
      </c>
      <c r="J362" s="167">
        <v>2</v>
      </c>
      <c r="K362" s="167">
        <v>0</v>
      </c>
      <c r="L362" s="168" t="s">
        <v>640</v>
      </c>
      <c r="M362" s="176"/>
      <c r="N362" s="188">
        <f>+N364</f>
        <v>0</v>
      </c>
      <c r="O362" s="188">
        <f>+O364</f>
        <v>0</v>
      </c>
      <c r="P362" s="188">
        <f>+P364</f>
        <v>0</v>
      </c>
      <c r="Q362" s="161"/>
      <c r="R362" s="161"/>
      <c r="S362" s="438"/>
      <c r="T362" s="161"/>
      <c r="U362" s="161"/>
      <c r="V362" s="161"/>
    </row>
    <row r="363" spans="1:22" ht="16.2">
      <c r="A363" s="122" t="str">
        <f t="shared" si="60"/>
        <v>71060401034861</v>
      </c>
      <c r="B363" s="124" t="s">
        <v>439</v>
      </c>
      <c r="C363" s="117" t="s">
        <v>157</v>
      </c>
      <c r="D363" s="118" t="s">
        <v>155</v>
      </c>
      <c r="E363" s="119" t="s">
        <v>106</v>
      </c>
      <c r="F363" s="120" t="s">
        <v>442</v>
      </c>
      <c r="G363" s="129">
        <v>4861</v>
      </c>
      <c r="H363" s="17"/>
      <c r="I363" s="18"/>
      <c r="J363" s="19"/>
      <c r="K363" s="19"/>
      <c r="L363" s="30" t="s">
        <v>110</v>
      </c>
      <c r="M363" s="31"/>
      <c r="N363" s="405"/>
      <c r="O363" s="405"/>
      <c r="P363" s="405"/>
      <c r="Q363" s="161"/>
      <c r="R363" s="161"/>
      <c r="S363" s="438"/>
      <c r="T363" s="161"/>
      <c r="U363" s="161"/>
      <c r="V363" s="161"/>
    </row>
    <row r="364" spans="1:22" ht="16.2">
      <c r="A364" s="122" t="str">
        <f t="shared" si="60"/>
        <v>71060401035113</v>
      </c>
      <c r="B364" s="124" t="s">
        <v>439</v>
      </c>
      <c r="C364" s="117" t="s">
        <v>157</v>
      </c>
      <c r="D364" s="118" t="s">
        <v>155</v>
      </c>
      <c r="E364" s="119" t="s">
        <v>106</v>
      </c>
      <c r="F364" s="120" t="s">
        <v>442</v>
      </c>
      <c r="G364" s="121">
        <v>5113</v>
      </c>
      <c r="H364" s="151">
        <v>2521</v>
      </c>
      <c r="I364" s="152" t="s">
        <v>149</v>
      </c>
      <c r="J364" s="153">
        <v>2</v>
      </c>
      <c r="K364" s="153">
        <v>1</v>
      </c>
      <c r="L364" s="154" t="s">
        <v>640</v>
      </c>
      <c r="M364" s="155"/>
      <c r="N364" s="192">
        <f>+N366</f>
        <v>0</v>
      </c>
      <c r="O364" s="192">
        <f>+O366</f>
        <v>0</v>
      </c>
      <c r="P364" s="192">
        <f>+P366</f>
        <v>0</v>
      </c>
      <c r="Q364" s="161"/>
      <c r="R364" s="161"/>
      <c r="S364" s="438"/>
      <c r="T364" s="161"/>
      <c r="U364" s="161"/>
      <c r="V364" s="161"/>
    </row>
    <row r="365" spans="1:22" s="115" customFormat="1" ht="16.2">
      <c r="A365" s="122" t="str">
        <f t="shared" si="60"/>
        <v>71060401040000</v>
      </c>
      <c r="B365" s="124" t="s">
        <v>439</v>
      </c>
      <c r="C365" s="117" t="s">
        <v>157</v>
      </c>
      <c r="D365" s="118" t="s">
        <v>155</v>
      </c>
      <c r="E365" s="119" t="s">
        <v>106</v>
      </c>
      <c r="F365" s="120" t="s">
        <v>155</v>
      </c>
      <c r="G365" s="129" t="s">
        <v>440</v>
      </c>
      <c r="H365" s="17"/>
      <c r="I365" s="25"/>
      <c r="J365" s="26"/>
      <c r="K365" s="26"/>
      <c r="L365" s="30" t="s">
        <v>108</v>
      </c>
      <c r="M365" s="31"/>
      <c r="N365" s="405"/>
      <c r="O365" s="405"/>
      <c r="P365" s="405"/>
      <c r="Q365" s="161"/>
      <c r="R365" s="161"/>
      <c r="S365" s="438"/>
      <c r="T365" s="161"/>
      <c r="U365" s="161"/>
      <c r="V365" s="161"/>
    </row>
    <row r="366" spans="1:22" ht="16.2">
      <c r="A366" s="122" t="str">
        <f t="shared" si="60"/>
        <v>71060401044861</v>
      </c>
      <c r="B366" s="124" t="s">
        <v>439</v>
      </c>
      <c r="C366" s="117" t="s">
        <v>157</v>
      </c>
      <c r="D366" s="118" t="s">
        <v>155</v>
      </c>
      <c r="E366" s="119" t="s">
        <v>106</v>
      </c>
      <c r="F366" s="120" t="s">
        <v>155</v>
      </c>
      <c r="G366" s="121">
        <v>4861</v>
      </c>
      <c r="H366" s="45"/>
      <c r="I366" s="45"/>
      <c r="J366" s="45"/>
      <c r="K366" s="45"/>
      <c r="L366" s="27" t="s">
        <v>642</v>
      </c>
      <c r="M366" s="28"/>
      <c r="N366" s="197">
        <f>O366+P366</f>
        <v>0</v>
      </c>
      <c r="O366" s="197">
        <f>SUM(O367:O369)</f>
        <v>0</v>
      </c>
      <c r="P366" s="197">
        <f>SUM(P367:P369)</f>
        <v>0</v>
      </c>
      <c r="Q366" s="161"/>
      <c r="R366" s="161"/>
      <c r="S366" s="438"/>
      <c r="T366" s="161"/>
      <c r="U366" s="161"/>
      <c r="V366" s="161"/>
    </row>
    <row r="367" spans="1:22" s="115" customFormat="1" ht="26.4">
      <c r="A367" s="122"/>
      <c r="B367" s="124"/>
      <c r="C367" s="117"/>
      <c r="D367" s="118"/>
      <c r="E367" s="119"/>
      <c r="F367" s="120"/>
      <c r="G367" s="129"/>
      <c r="H367" s="30"/>
      <c r="I367" s="30"/>
      <c r="J367" s="30"/>
      <c r="K367" s="30"/>
      <c r="L367" s="203" t="s">
        <v>142</v>
      </c>
      <c r="M367" s="31">
        <v>4251</v>
      </c>
      <c r="N367" s="183">
        <f t="shared" ref="N367:N369" si="61">O367+P367</f>
        <v>0</v>
      </c>
      <c r="O367" s="183"/>
      <c r="P367" s="183"/>
      <c r="Q367" s="161"/>
      <c r="R367" s="161"/>
      <c r="S367" s="438"/>
      <c r="T367" s="161"/>
      <c r="U367" s="161"/>
      <c r="V367" s="161"/>
    </row>
    <row r="368" spans="1:22" ht="16.8">
      <c r="B368" s="124"/>
      <c r="H368" s="37"/>
      <c r="I368" s="194"/>
      <c r="J368" s="195"/>
      <c r="K368" s="196"/>
      <c r="L368" s="30" t="s">
        <v>173</v>
      </c>
      <c r="M368" s="31">
        <v>5112</v>
      </c>
      <c r="N368" s="183">
        <f t="shared" si="61"/>
        <v>0</v>
      </c>
      <c r="O368" s="399"/>
      <c r="P368" s="399"/>
      <c r="Q368" s="161"/>
      <c r="R368" s="161"/>
      <c r="S368" s="438"/>
      <c r="T368" s="161"/>
      <c r="U368" s="161"/>
      <c r="V368" s="161"/>
    </row>
    <row r="369" spans="1:22" s="115" customFormat="1" ht="16.2">
      <c r="A369" s="122" t="str">
        <f t="shared" si="60"/>
        <v>71060401050000</v>
      </c>
      <c r="B369" s="124" t="s">
        <v>439</v>
      </c>
      <c r="C369" s="117" t="s">
        <v>157</v>
      </c>
      <c r="D369" s="118" t="s">
        <v>155</v>
      </c>
      <c r="E369" s="119" t="s">
        <v>106</v>
      </c>
      <c r="F369" s="120" t="s">
        <v>149</v>
      </c>
      <c r="G369" s="129" t="s">
        <v>440</v>
      </c>
      <c r="H369" s="37"/>
      <c r="I369" s="194"/>
      <c r="J369" s="195"/>
      <c r="K369" s="196"/>
      <c r="L369" s="30" t="s">
        <v>174</v>
      </c>
      <c r="M369" s="31">
        <v>5113</v>
      </c>
      <c r="N369" s="183">
        <f t="shared" si="61"/>
        <v>0</v>
      </c>
      <c r="O369" s="183"/>
      <c r="P369" s="183"/>
      <c r="Q369" s="161"/>
      <c r="R369" s="161"/>
      <c r="S369" s="438"/>
      <c r="T369" s="161"/>
      <c r="U369" s="161"/>
      <c r="V369" s="161"/>
    </row>
    <row r="370" spans="1:22" ht="16.2">
      <c r="A370" s="122" t="str">
        <f t="shared" si="60"/>
        <v>71060401054861</v>
      </c>
      <c r="B370" s="124" t="s">
        <v>439</v>
      </c>
      <c r="C370" s="117" t="s">
        <v>157</v>
      </c>
      <c r="D370" s="118" t="s">
        <v>155</v>
      </c>
      <c r="E370" s="119" t="s">
        <v>106</v>
      </c>
      <c r="F370" s="120" t="s">
        <v>149</v>
      </c>
      <c r="G370" s="121">
        <v>4861</v>
      </c>
      <c r="H370" s="165">
        <v>2530</v>
      </c>
      <c r="I370" s="166" t="s">
        <v>149</v>
      </c>
      <c r="J370" s="167">
        <v>3</v>
      </c>
      <c r="K370" s="167">
        <v>0</v>
      </c>
      <c r="L370" s="168" t="s">
        <v>235</v>
      </c>
      <c r="M370" s="176"/>
      <c r="N370" s="188">
        <f>+N372</f>
        <v>0</v>
      </c>
      <c r="O370" s="188">
        <f>+O372</f>
        <v>0</v>
      </c>
      <c r="P370" s="188">
        <f>+P372</f>
        <v>0</v>
      </c>
      <c r="Q370" s="161"/>
      <c r="R370" s="161"/>
      <c r="S370" s="438"/>
      <c r="T370" s="161"/>
      <c r="U370" s="161"/>
      <c r="V370" s="161"/>
    </row>
    <row r="371" spans="1:22" s="170" customFormat="1" ht="16.2">
      <c r="A371" s="122" t="str">
        <f t="shared" si="60"/>
        <v>71060500000000</v>
      </c>
      <c r="B371" s="124" t="s">
        <v>439</v>
      </c>
      <c r="C371" s="117" t="s">
        <v>157</v>
      </c>
      <c r="D371" s="118" t="s">
        <v>149</v>
      </c>
      <c r="E371" s="119" t="s">
        <v>441</v>
      </c>
      <c r="F371" s="120" t="s">
        <v>441</v>
      </c>
      <c r="G371" s="129" t="s">
        <v>440</v>
      </c>
      <c r="H371" s="17"/>
      <c r="I371" s="18"/>
      <c r="J371" s="19"/>
      <c r="K371" s="19"/>
      <c r="L371" s="30" t="s">
        <v>110</v>
      </c>
      <c r="M371" s="35"/>
      <c r="N371" s="190"/>
      <c r="O371" s="190"/>
      <c r="P371" s="190"/>
      <c r="Q371" s="161"/>
      <c r="R371" s="161"/>
      <c r="S371" s="438"/>
      <c r="T371" s="161"/>
      <c r="U371" s="161"/>
      <c r="V371" s="161"/>
    </row>
    <row r="372" spans="1:22" ht="16.2">
      <c r="A372" s="122" t="str">
        <f t="shared" si="60"/>
        <v>71060500000001</v>
      </c>
      <c r="B372" s="124" t="s">
        <v>439</v>
      </c>
      <c r="C372" s="117" t="s">
        <v>157</v>
      </c>
      <c r="D372" s="118" t="s">
        <v>149</v>
      </c>
      <c r="E372" s="119" t="s">
        <v>441</v>
      </c>
      <c r="F372" s="120" t="s">
        <v>441</v>
      </c>
      <c r="G372" s="129" t="s">
        <v>96</v>
      </c>
      <c r="H372" s="151">
        <v>2531</v>
      </c>
      <c r="I372" s="152" t="s">
        <v>149</v>
      </c>
      <c r="J372" s="153">
        <v>3</v>
      </c>
      <c r="K372" s="153">
        <v>1</v>
      </c>
      <c r="L372" s="154" t="s">
        <v>236</v>
      </c>
      <c r="M372" s="155"/>
      <c r="N372" s="192">
        <f>+N374</f>
        <v>0</v>
      </c>
      <c r="O372" s="192">
        <f t="shared" ref="O372:P372" si="62">+O374</f>
        <v>0</v>
      </c>
      <c r="P372" s="192">
        <f t="shared" si="62"/>
        <v>0</v>
      </c>
      <c r="Q372" s="161"/>
      <c r="R372" s="161"/>
      <c r="S372" s="438"/>
      <c r="T372" s="161"/>
      <c r="U372" s="161"/>
      <c r="V372" s="161"/>
    </row>
    <row r="373" spans="1:22" s="156" customFormat="1" ht="16.2">
      <c r="A373" s="122" t="str">
        <f t="shared" si="60"/>
        <v>71060501000000</v>
      </c>
      <c r="B373" s="124" t="s">
        <v>439</v>
      </c>
      <c r="C373" s="117" t="s">
        <v>157</v>
      </c>
      <c r="D373" s="118" t="s">
        <v>149</v>
      </c>
      <c r="E373" s="119" t="s">
        <v>106</v>
      </c>
      <c r="F373" s="120" t="s">
        <v>441</v>
      </c>
      <c r="G373" s="129" t="s">
        <v>440</v>
      </c>
      <c r="H373" s="17"/>
      <c r="I373" s="25"/>
      <c r="J373" s="26"/>
      <c r="K373" s="26"/>
      <c r="L373" s="30" t="s">
        <v>108</v>
      </c>
      <c r="M373" s="44"/>
      <c r="N373" s="190"/>
      <c r="O373" s="190"/>
      <c r="P373" s="190"/>
      <c r="Q373" s="161"/>
      <c r="R373" s="161"/>
      <c r="S373" s="438"/>
      <c r="T373" s="161"/>
      <c r="U373" s="161"/>
      <c r="V373" s="161"/>
    </row>
    <row r="374" spans="1:22" ht="27.6">
      <c r="B374" s="124"/>
      <c r="G374" s="129"/>
      <c r="H374" s="45"/>
      <c r="I374" s="147"/>
      <c r="J374" s="148"/>
      <c r="K374" s="148"/>
      <c r="L374" s="27" t="s">
        <v>886</v>
      </c>
      <c r="M374" s="28"/>
      <c r="N374" s="197">
        <f>O374+P374</f>
        <v>0</v>
      </c>
      <c r="O374" s="197">
        <f>SUM(O375:O376)</f>
        <v>0</v>
      </c>
      <c r="P374" s="197">
        <f>SUM(P375:P376)</f>
        <v>0</v>
      </c>
      <c r="Q374" s="161"/>
      <c r="R374" s="161"/>
      <c r="S374" s="438"/>
      <c r="T374" s="161"/>
      <c r="U374" s="161"/>
      <c r="V374" s="161"/>
    </row>
    <row r="375" spans="1:22" s="115" customFormat="1" ht="16.8">
      <c r="A375" s="122" t="str">
        <f t="shared" ref="A375:A376" si="63">CONCATENATE(B375,C375,D375,E375,F375,G375)</f>
        <v>71060301050000</v>
      </c>
      <c r="B375" s="124" t="s">
        <v>439</v>
      </c>
      <c r="C375" s="117" t="s">
        <v>157</v>
      </c>
      <c r="D375" s="118" t="s">
        <v>442</v>
      </c>
      <c r="E375" s="119" t="s">
        <v>106</v>
      </c>
      <c r="F375" s="120" t="s">
        <v>149</v>
      </c>
      <c r="G375" s="129" t="s">
        <v>440</v>
      </c>
      <c r="H375" s="37"/>
      <c r="I375" s="194"/>
      <c r="J375" s="195"/>
      <c r="K375" s="196"/>
      <c r="L375" s="29" t="s">
        <v>125</v>
      </c>
      <c r="M375" s="12">
        <v>4239</v>
      </c>
      <c r="N375" s="183">
        <f t="shared" ref="N375:N376" si="64">O375+P375</f>
        <v>0</v>
      </c>
      <c r="O375" s="399"/>
      <c r="P375" s="399"/>
      <c r="Q375" s="161"/>
      <c r="R375" s="161"/>
      <c r="S375" s="438"/>
      <c r="T375" s="161"/>
      <c r="U375" s="161"/>
      <c r="V375" s="161"/>
    </row>
    <row r="376" spans="1:22" s="115" customFormat="1" ht="26.4">
      <c r="A376" s="122" t="str">
        <f t="shared" si="63"/>
        <v>71060401030000</v>
      </c>
      <c r="B376" s="124" t="s">
        <v>439</v>
      </c>
      <c r="C376" s="117" t="s">
        <v>157</v>
      </c>
      <c r="D376" s="118" t="s">
        <v>155</v>
      </c>
      <c r="E376" s="119" t="s">
        <v>106</v>
      </c>
      <c r="F376" s="120" t="s">
        <v>442</v>
      </c>
      <c r="G376" s="129" t="s">
        <v>440</v>
      </c>
      <c r="H376" s="37"/>
      <c r="I376" s="194"/>
      <c r="J376" s="195"/>
      <c r="K376" s="196"/>
      <c r="L376" s="29" t="s">
        <v>217</v>
      </c>
      <c r="M376" s="12">
        <v>4511</v>
      </c>
      <c r="N376" s="183">
        <f t="shared" si="64"/>
        <v>0</v>
      </c>
      <c r="O376" s="398"/>
      <c r="P376" s="398"/>
      <c r="Q376" s="161"/>
      <c r="R376" s="161"/>
      <c r="S376" s="438"/>
      <c r="T376" s="161"/>
      <c r="U376" s="161"/>
      <c r="V376" s="161"/>
    </row>
    <row r="377" spans="1:22" ht="27.6">
      <c r="A377" s="122" t="str">
        <f t="shared" si="60"/>
        <v>71060501015134</v>
      </c>
      <c r="B377" s="124" t="s">
        <v>439</v>
      </c>
      <c r="C377" s="117" t="s">
        <v>157</v>
      </c>
      <c r="D377" s="118" t="s">
        <v>149</v>
      </c>
      <c r="E377" s="119" t="s">
        <v>106</v>
      </c>
      <c r="F377" s="120" t="s">
        <v>106</v>
      </c>
      <c r="G377" s="121">
        <v>5134</v>
      </c>
      <c r="H377" s="165">
        <v>2560</v>
      </c>
      <c r="I377" s="166" t="s">
        <v>149</v>
      </c>
      <c r="J377" s="167">
        <v>6</v>
      </c>
      <c r="K377" s="167">
        <v>0</v>
      </c>
      <c r="L377" s="168" t="s">
        <v>238</v>
      </c>
      <c r="M377" s="176"/>
      <c r="N377" s="188">
        <f>+N379</f>
        <v>0</v>
      </c>
      <c r="O377" s="188">
        <f>+O379</f>
        <v>0</v>
      </c>
      <c r="P377" s="188">
        <f>+P379</f>
        <v>0</v>
      </c>
      <c r="Q377" s="161"/>
      <c r="R377" s="161"/>
      <c r="S377" s="438"/>
      <c r="T377" s="161"/>
      <c r="U377" s="161"/>
      <c r="V377" s="161"/>
    </row>
    <row r="378" spans="1:22" s="170" customFormat="1" ht="16.2">
      <c r="A378" s="122" t="str">
        <f t="shared" si="60"/>
        <v>71060600000000</v>
      </c>
      <c r="B378" s="124" t="s">
        <v>439</v>
      </c>
      <c r="C378" s="117" t="s">
        <v>157</v>
      </c>
      <c r="D378" s="118" t="s">
        <v>157</v>
      </c>
      <c r="E378" s="119" t="s">
        <v>441</v>
      </c>
      <c r="F378" s="120" t="s">
        <v>441</v>
      </c>
      <c r="G378" s="129" t="s">
        <v>440</v>
      </c>
      <c r="H378" s="25"/>
      <c r="I378" s="18"/>
      <c r="J378" s="19"/>
      <c r="K378" s="19"/>
      <c r="L378" s="30" t="s">
        <v>110</v>
      </c>
      <c r="M378" s="31"/>
      <c r="N378" s="190"/>
      <c r="O378" s="190"/>
      <c r="P378" s="190"/>
      <c r="Q378" s="161"/>
      <c r="R378" s="161"/>
      <c r="S378" s="438"/>
      <c r="T378" s="161"/>
      <c r="U378" s="161"/>
      <c r="V378" s="161"/>
    </row>
    <row r="379" spans="1:22" ht="26.4">
      <c r="A379" s="122" t="str">
        <f t="shared" si="60"/>
        <v>71060600000001</v>
      </c>
      <c r="B379" s="124" t="s">
        <v>439</v>
      </c>
      <c r="C379" s="117" t="s">
        <v>157</v>
      </c>
      <c r="D379" s="118" t="s">
        <v>157</v>
      </c>
      <c r="E379" s="119" t="s">
        <v>441</v>
      </c>
      <c r="F379" s="120" t="s">
        <v>441</v>
      </c>
      <c r="G379" s="129" t="s">
        <v>96</v>
      </c>
      <c r="H379" s="151">
        <v>2561</v>
      </c>
      <c r="I379" s="152" t="s">
        <v>149</v>
      </c>
      <c r="J379" s="153">
        <v>6</v>
      </c>
      <c r="K379" s="153">
        <v>1</v>
      </c>
      <c r="L379" s="154" t="s">
        <v>238</v>
      </c>
      <c r="M379" s="155"/>
      <c r="N379" s="192">
        <f>+N381+N389+N391+N396+N393+N398+N402+N404</f>
        <v>0</v>
      </c>
      <c r="O379" s="192">
        <f t="shared" ref="O379:P379" si="65">+O381+O389+O391+O396+O393+O398+O402+O404</f>
        <v>0</v>
      </c>
      <c r="P379" s="192">
        <f t="shared" si="65"/>
        <v>0</v>
      </c>
      <c r="Q379" s="161"/>
      <c r="R379" s="161"/>
      <c r="S379" s="438"/>
      <c r="T379" s="161"/>
      <c r="U379" s="161"/>
      <c r="V379" s="161"/>
    </row>
    <row r="380" spans="1:22" s="156" customFormat="1" ht="16.2">
      <c r="A380" s="122" t="str">
        <f t="shared" si="60"/>
        <v>71060601000000</v>
      </c>
      <c r="B380" s="124" t="s">
        <v>439</v>
      </c>
      <c r="C380" s="117" t="s">
        <v>157</v>
      </c>
      <c r="D380" s="118" t="s">
        <v>157</v>
      </c>
      <c r="E380" s="119" t="s">
        <v>106</v>
      </c>
      <c r="F380" s="120" t="s">
        <v>441</v>
      </c>
      <c r="G380" s="129" t="s">
        <v>440</v>
      </c>
      <c r="H380" s="25"/>
      <c r="I380" s="25"/>
      <c r="J380" s="26"/>
      <c r="K380" s="26"/>
      <c r="L380" s="30" t="s">
        <v>108</v>
      </c>
      <c r="M380" s="31"/>
      <c r="N380" s="190"/>
      <c r="O380" s="190"/>
      <c r="P380" s="190"/>
      <c r="Q380" s="161"/>
      <c r="R380" s="161"/>
      <c r="S380" s="438"/>
      <c r="T380" s="161"/>
      <c r="U380" s="161"/>
      <c r="V380" s="161"/>
    </row>
    <row r="381" spans="1:22" ht="16.2">
      <c r="A381" s="122" t="str">
        <f t="shared" si="60"/>
        <v>71060601000001</v>
      </c>
      <c r="B381" s="124" t="s">
        <v>439</v>
      </c>
      <c r="C381" s="117" t="s">
        <v>157</v>
      </c>
      <c r="D381" s="118" t="s">
        <v>157</v>
      </c>
      <c r="E381" s="119" t="s">
        <v>106</v>
      </c>
      <c r="F381" s="120" t="s">
        <v>441</v>
      </c>
      <c r="G381" s="129" t="s">
        <v>96</v>
      </c>
      <c r="H381" s="45"/>
      <c r="I381" s="147"/>
      <c r="J381" s="148"/>
      <c r="K381" s="148"/>
      <c r="L381" s="27" t="s">
        <v>239</v>
      </c>
      <c r="M381" s="28"/>
      <c r="N381" s="197">
        <f>O381+P381</f>
        <v>0</v>
      </c>
      <c r="O381" s="197">
        <f>SUM(O382:O388)</f>
        <v>0</v>
      </c>
      <c r="P381" s="197">
        <f>SUM(P382:P388)</f>
        <v>0</v>
      </c>
      <c r="Q381" s="161"/>
      <c r="R381" s="161"/>
      <c r="S381" s="438"/>
      <c r="T381" s="161"/>
      <c r="U381" s="161"/>
      <c r="V381" s="161"/>
    </row>
    <row r="382" spans="1:22" s="115" customFormat="1" ht="16.2">
      <c r="A382" s="122" t="str">
        <f t="shared" si="60"/>
        <v>71060601010000</v>
      </c>
      <c r="B382" s="124" t="s">
        <v>439</v>
      </c>
      <c r="C382" s="117" t="s">
        <v>157</v>
      </c>
      <c r="D382" s="118" t="s">
        <v>157</v>
      </c>
      <c r="E382" s="119" t="s">
        <v>106</v>
      </c>
      <c r="F382" s="120" t="s">
        <v>106</v>
      </c>
      <c r="G382" s="129" t="s">
        <v>440</v>
      </c>
      <c r="H382" s="17"/>
      <c r="I382" s="25"/>
      <c r="J382" s="26"/>
      <c r="K382" s="26"/>
      <c r="L382" s="32" t="s">
        <v>115</v>
      </c>
      <c r="M382" s="33">
        <v>4213</v>
      </c>
      <c r="N382" s="183">
        <f t="shared" ref="N382:N401" si="66">O382+P382</f>
        <v>0</v>
      </c>
      <c r="O382" s="183"/>
      <c r="P382" s="183"/>
      <c r="Q382" s="161"/>
      <c r="R382" s="161"/>
      <c r="S382" s="438"/>
      <c r="T382" s="161"/>
      <c r="U382" s="161"/>
      <c r="V382" s="161"/>
    </row>
    <row r="383" spans="1:22" ht="16.2">
      <c r="A383" s="122" t="str">
        <f t="shared" si="60"/>
        <v>71060601014251</v>
      </c>
      <c r="B383" s="124" t="s">
        <v>439</v>
      </c>
      <c r="C383" s="117" t="s">
        <v>157</v>
      </c>
      <c r="D383" s="118" t="s">
        <v>157</v>
      </c>
      <c r="E383" s="119" t="s">
        <v>106</v>
      </c>
      <c r="F383" s="120" t="s">
        <v>106</v>
      </c>
      <c r="G383" s="121">
        <v>4251</v>
      </c>
      <c r="H383" s="25"/>
      <c r="I383" s="25"/>
      <c r="J383" s="26"/>
      <c r="K383" s="26"/>
      <c r="L383" s="29" t="s">
        <v>125</v>
      </c>
      <c r="M383" s="12">
        <v>4239</v>
      </c>
      <c r="N383" s="183">
        <f t="shared" si="66"/>
        <v>0</v>
      </c>
      <c r="O383" s="183"/>
      <c r="P383" s="183"/>
      <c r="Q383" s="161"/>
      <c r="R383" s="161"/>
      <c r="S383" s="438"/>
      <c r="T383" s="161"/>
      <c r="U383" s="161"/>
      <c r="V383" s="161"/>
    </row>
    <row r="384" spans="1:22" ht="26.4">
      <c r="A384" s="122" t="str">
        <f t="shared" si="60"/>
        <v>71060601014269</v>
      </c>
      <c r="B384" s="116" t="s">
        <v>439</v>
      </c>
      <c r="C384" s="117" t="s">
        <v>157</v>
      </c>
      <c r="D384" s="118" t="s">
        <v>157</v>
      </c>
      <c r="E384" s="119" t="s">
        <v>106</v>
      </c>
      <c r="F384" s="120" t="s">
        <v>106</v>
      </c>
      <c r="G384" s="121">
        <v>4269</v>
      </c>
      <c r="H384" s="25"/>
      <c r="I384" s="25"/>
      <c r="J384" s="26"/>
      <c r="K384" s="26"/>
      <c r="L384" s="29" t="s">
        <v>217</v>
      </c>
      <c r="M384" s="12">
        <v>4511</v>
      </c>
      <c r="N384" s="183">
        <f t="shared" si="66"/>
        <v>0</v>
      </c>
      <c r="O384" s="398"/>
      <c r="P384" s="398"/>
      <c r="Q384" s="161"/>
      <c r="R384" s="161"/>
      <c r="S384" s="438"/>
      <c r="T384" s="161"/>
      <c r="U384" s="161"/>
      <c r="V384" s="161"/>
    </row>
    <row r="385" spans="1:22" ht="26.4">
      <c r="A385" s="122" t="str">
        <f t="shared" si="60"/>
        <v>71060601014521</v>
      </c>
      <c r="B385" s="116" t="s">
        <v>439</v>
      </c>
      <c r="C385" s="117" t="s">
        <v>157</v>
      </c>
      <c r="D385" s="118" t="s">
        <v>157</v>
      </c>
      <c r="E385" s="119" t="s">
        <v>106</v>
      </c>
      <c r="F385" s="120" t="s">
        <v>106</v>
      </c>
      <c r="G385" s="121">
        <v>4521</v>
      </c>
      <c r="H385" s="25"/>
      <c r="I385" s="25"/>
      <c r="J385" s="26"/>
      <c r="K385" s="26"/>
      <c r="L385" s="30" t="s">
        <v>241</v>
      </c>
      <c r="M385" s="31">
        <v>4638</v>
      </c>
      <c r="N385" s="183">
        <f t="shared" si="66"/>
        <v>0</v>
      </c>
      <c r="O385" s="183"/>
      <c r="P385" s="183"/>
      <c r="Q385" s="161"/>
      <c r="R385" s="161"/>
      <c r="S385" s="438"/>
      <c r="T385" s="161"/>
      <c r="U385" s="161"/>
      <c r="V385" s="161"/>
    </row>
    <row r="386" spans="1:22" s="115" customFormat="1" ht="16.2">
      <c r="A386" s="122" t="str">
        <f t="shared" si="60"/>
        <v>71060601020000</v>
      </c>
      <c r="B386" s="124" t="s">
        <v>439</v>
      </c>
      <c r="C386" s="117" t="s">
        <v>157</v>
      </c>
      <c r="D386" s="118" t="s">
        <v>157</v>
      </c>
      <c r="E386" s="119" t="s">
        <v>106</v>
      </c>
      <c r="F386" s="120" t="s">
        <v>140</v>
      </c>
      <c r="G386" s="129" t="s">
        <v>440</v>
      </c>
      <c r="H386" s="25"/>
      <c r="I386" s="25"/>
      <c r="J386" s="26"/>
      <c r="K386" s="26"/>
      <c r="L386" s="30" t="s">
        <v>173</v>
      </c>
      <c r="M386" s="31">
        <v>5112</v>
      </c>
      <c r="N386" s="183">
        <f t="shared" si="66"/>
        <v>0</v>
      </c>
      <c r="O386" s="183"/>
      <c r="P386" s="183"/>
      <c r="Q386" s="161"/>
      <c r="R386" s="161"/>
      <c r="S386" s="438"/>
      <c r="T386" s="161"/>
      <c r="U386" s="161"/>
      <c r="V386" s="161"/>
    </row>
    <row r="387" spans="1:22" ht="16.2">
      <c r="A387" s="122" t="str">
        <f t="shared" si="60"/>
        <v>71060601024269</v>
      </c>
      <c r="B387" s="124" t="s">
        <v>439</v>
      </c>
      <c r="C387" s="134" t="s">
        <v>157</v>
      </c>
      <c r="D387" s="133" t="s">
        <v>157</v>
      </c>
      <c r="E387" s="132" t="s">
        <v>106</v>
      </c>
      <c r="F387" s="130" t="s">
        <v>140</v>
      </c>
      <c r="G387" s="131">
        <v>4269</v>
      </c>
      <c r="H387" s="25"/>
      <c r="I387" s="25"/>
      <c r="J387" s="26"/>
      <c r="K387" s="26"/>
      <c r="L387" s="29" t="s">
        <v>135</v>
      </c>
      <c r="M387" s="12">
        <v>5121</v>
      </c>
      <c r="N387" s="183">
        <f t="shared" si="66"/>
        <v>0</v>
      </c>
      <c r="O387" s="183"/>
      <c r="P387" s="183"/>
      <c r="Q387" s="161"/>
      <c r="R387" s="161"/>
      <c r="S387" s="438"/>
      <c r="T387" s="161"/>
      <c r="U387" s="161"/>
      <c r="V387" s="161"/>
    </row>
    <row r="388" spans="1:22" ht="16.2">
      <c r="A388" s="122" t="str">
        <f t="shared" si="60"/>
        <v>71060601025113</v>
      </c>
      <c r="B388" s="124" t="s">
        <v>439</v>
      </c>
      <c r="C388" s="117" t="s">
        <v>157</v>
      </c>
      <c r="D388" s="118" t="s">
        <v>157</v>
      </c>
      <c r="E388" s="119" t="s">
        <v>106</v>
      </c>
      <c r="F388" s="120" t="s">
        <v>140</v>
      </c>
      <c r="G388" s="121">
        <v>5113</v>
      </c>
      <c r="H388" s="25"/>
      <c r="I388" s="25"/>
      <c r="J388" s="26"/>
      <c r="K388" s="26"/>
      <c r="L388" s="29" t="s">
        <v>174</v>
      </c>
      <c r="M388" s="12">
        <v>5113</v>
      </c>
      <c r="N388" s="183">
        <f t="shared" si="66"/>
        <v>0</v>
      </c>
      <c r="O388" s="183"/>
      <c r="P388" s="183"/>
      <c r="Q388" s="161"/>
      <c r="R388" s="161"/>
      <c r="S388" s="438"/>
      <c r="T388" s="161"/>
      <c r="U388" s="161"/>
      <c r="V388" s="161"/>
    </row>
    <row r="389" spans="1:22" s="115" customFormat="1" ht="27.6">
      <c r="A389" s="122" t="str">
        <f t="shared" si="60"/>
        <v>71060601030000</v>
      </c>
      <c r="B389" s="124" t="s">
        <v>439</v>
      </c>
      <c r="C389" s="117" t="s">
        <v>157</v>
      </c>
      <c r="D389" s="118" t="s">
        <v>157</v>
      </c>
      <c r="E389" s="119" t="s">
        <v>106</v>
      </c>
      <c r="F389" s="120" t="s">
        <v>442</v>
      </c>
      <c r="G389" s="129" t="s">
        <v>440</v>
      </c>
      <c r="H389" s="45"/>
      <c r="I389" s="147"/>
      <c r="J389" s="148"/>
      <c r="K389" s="148"/>
      <c r="L389" s="27" t="s">
        <v>242</v>
      </c>
      <c r="M389" s="28"/>
      <c r="N389" s="197">
        <f>O389+P389</f>
        <v>0</v>
      </c>
      <c r="O389" s="197">
        <f>SUM(O390)</f>
        <v>0</v>
      </c>
      <c r="P389" s="197">
        <f>SUM(P390)</f>
        <v>0</v>
      </c>
      <c r="Q389" s="161"/>
      <c r="R389" s="161"/>
      <c r="S389" s="438"/>
      <c r="T389" s="161"/>
      <c r="U389" s="161"/>
      <c r="V389" s="161"/>
    </row>
    <row r="390" spans="1:22" ht="16.2">
      <c r="A390" s="122" t="str">
        <f t="shared" si="60"/>
        <v>71060601034251</v>
      </c>
      <c r="B390" s="124" t="s">
        <v>439</v>
      </c>
      <c r="C390" s="117" t="s">
        <v>157</v>
      </c>
      <c r="D390" s="118" t="s">
        <v>157</v>
      </c>
      <c r="E390" s="119" t="s">
        <v>106</v>
      </c>
      <c r="F390" s="120" t="s">
        <v>442</v>
      </c>
      <c r="G390" s="121">
        <v>4251</v>
      </c>
      <c r="H390" s="17"/>
      <c r="I390" s="25"/>
      <c r="J390" s="26"/>
      <c r="K390" s="26"/>
      <c r="L390" s="32" t="s">
        <v>115</v>
      </c>
      <c r="M390" s="33">
        <v>4213</v>
      </c>
      <c r="N390" s="183">
        <f t="shared" si="66"/>
        <v>0</v>
      </c>
      <c r="O390" s="183"/>
      <c r="P390" s="183"/>
      <c r="Q390" s="161"/>
      <c r="R390" s="161"/>
      <c r="S390" s="438"/>
      <c r="T390" s="161"/>
      <c r="U390" s="161"/>
      <c r="V390" s="161"/>
    </row>
    <row r="391" spans="1:22" ht="16.2">
      <c r="A391" s="122" t="str">
        <f t="shared" si="60"/>
        <v>71060601034269</v>
      </c>
      <c r="B391" s="124" t="s">
        <v>439</v>
      </c>
      <c r="C391" s="117" t="s">
        <v>157</v>
      </c>
      <c r="D391" s="118" t="s">
        <v>157</v>
      </c>
      <c r="E391" s="119" t="s">
        <v>106</v>
      </c>
      <c r="F391" s="120" t="s">
        <v>442</v>
      </c>
      <c r="G391" s="121">
        <v>4269</v>
      </c>
      <c r="H391" s="45"/>
      <c r="I391" s="147"/>
      <c r="J391" s="148"/>
      <c r="K391" s="148"/>
      <c r="L391" s="27" t="s">
        <v>887</v>
      </c>
      <c r="M391" s="28"/>
      <c r="N391" s="197">
        <f>O391+P391</f>
        <v>0</v>
      </c>
      <c r="O391" s="197">
        <f>SUM(O392:O392)</f>
        <v>0</v>
      </c>
      <c r="P391" s="197">
        <f>SUM(P392:P392)</f>
        <v>0</v>
      </c>
      <c r="Q391" s="161"/>
      <c r="R391" s="161"/>
      <c r="S391" s="438"/>
      <c r="T391" s="161"/>
      <c r="U391" s="161"/>
      <c r="V391" s="161"/>
    </row>
    <row r="392" spans="1:22" ht="16.2">
      <c r="A392" s="122" t="str">
        <f t="shared" si="60"/>
        <v>71060601034521</v>
      </c>
      <c r="B392" s="124" t="s">
        <v>439</v>
      </c>
      <c r="C392" s="117" t="s">
        <v>157</v>
      </c>
      <c r="D392" s="118" t="s">
        <v>157</v>
      </c>
      <c r="E392" s="119" t="s">
        <v>106</v>
      </c>
      <c r="F392" s="120" t="s">
        <v>442</v>
      </c>
      <c r="G392" s="121">
        <v>4521</v>
      </c>
      <c r="H392" s="17"/>
      <c r="I392" s="25"/>
      <c r="J392" s="26"/>
      <c r="K392" s="26"/>
      <c r="L392" s="32" t="s">
        <v>115</v>
      </c>
      <c r="M392" s="33">
        <v>4213</v>
      </c>
      <c r="N392" s="183">
        <f t="shared" si="66"/>
        <v>0</v>
      </c>
      <c r="O392" s="183"/>
      <c r="P392" s="183"/>
      <c r="Q392" s="161"/>
      <c r="R392" s="161"/>
      <c r="S392" s="438"/>
      <c r="T392" s="161"/>
      <c r="U392" s="161"/>
      <c r="V392" s="161"/>
    </row>
    <row r="393" spans="1:22" s="115" customFormat="1" ht="37.950000000000003" customHeight="1">
      <c r="A393" s="122" t="str">
        <f t="shared" si="60"/>
        <v>71060601040000</v>
      </c>
      <c r="B393" s="124" t="s">
        <v>439</v>
      </c>
      <c r="C393" s="117" t="s">
        <v>157</v>
      </c>
      <c r="D393" s="118" t="s">
        <v>157</v>
      </c>
      <c r="E393" s="119" t="s">
        <v>106</v>
      </c>
      <c r="F393" s="120" t="s">
        <v>155</v>
      </c>
      <c r="G393" s="129" t="s">
        <v>440</v>
      </c>
      <c r="H393" s="45"/>
      <c r="I393" s="147"/>
      <c r="J393" s="148"/>
      <c r="K393" s="148"/>
      <c r="L393" s="27" t="s">
        <v>888</v>
      </c>
      <c r="M393" s="28"/>
      <c r="N393" s="197">
        <f>O393+P393</f>
        <v>0</v>
      </c>
      <c r="O393" s="197">
        <f>SUM(O394:O395)</f>
        <v>0</v>
      </c>
      <c r="P393" s="197">
        <f>SUM(P394:P395)</f>
        <v>0</v>
      </c>
      <c r="Q393" s="161"/>
      <c r="R393" s="161"/>
      <c r="S393" s="438"/>
      <c r="T393" s="161"/>
      <c r="U393" s="161"/>
      <c r="V393" s="161"/>
    </row>
    <row r="394" spans="1:22" ht="16.8">
      <c r="A394" s="122" t="str">
        <f t="shared" si="60"/>
        <v>71060601044251</v>
      </c>
      <c r="B394" s="124" t="s">
        <v>439</v>
      </c>
      <c r="C394" s="117" t="s">
        <v>157</v>
      </c>
      <c r="D394" s="118" t="s">
        <v>157</v>
      </c>
      <c r="E394" s="119" t="s">
        <v>106</v>
      </c>
      <c r="F394" s="120" t="s">
        <v>155</v>
      </c>
      <c r="G394" s="121">
        <v>4251</v>
      </c>
      <c r="H394" s="17"/>
      <c r="I394" s="400"/>
      <c r="J394" s="401"/>
      <c r="K394" s="401"/>
      <c r="L394" s="32" t="s">
        <v>115</v>
      </c>
      <c r="M394" s="33">
        <v>4213</v>
      </c>
      <c r="N394" s="183">
        <f t="shared" si="66"/>
        <v>0</v>
      </c>
      <c r="O394" s="399"/>
      <c r="P394" s="399"/>
      <c r="Q394" s="161"/>
      <c r="R394" s="161"/>
      <c r="S394" s="438"/>
      <c r="T394" s="161"/>
      <c r="U394" s="161"/>
      <c r="V394" s="161"/>
    </row>
    <row r="395" spans="1:22" ht="16.8">
      <c r="A395" s="122" t="str">
        <f t="shared" ref="A395" si="67">CONCATENATE(B395,C395,D395,E395,F395,G395)</f>
        <v>71060601044819</v>
      </c>
      <c r="B395" s="124" t="s">
        <v>439</v>
      </c>
      <c r="C395" s="117" t="s">
        <v>157</v>
      </c>
      <c r="D395" s="118" t="s">
        <v>157</v>
      </c>
      <c r="E395" s="119" t="s">
        <v>106</v>
      </c>
      <c r="F395" s="120" t="s">
        <v>155</v>
      </c>
      <c r="G395" s="129" t="s">
        <v>88</v>
      </c>
      <c r="H395" s="25"/>
      <c r="I395" s="25"/>
      <c r="J395" s="26"/>
      <c r="K395" s="26"/>
      <c r="L395" s="30" t="s">
        <v>173</v>
      </c>
      <c r="M395" s="421">
        <v>5112</v>
      </c>
      <c r="N395" s="183">
        <f t="shared" ref="N395" si="68">O395+P395</f>
        <v>0</v>
      </c>
      <c r="O395" s="398"/>
      <c r="P395" s="398"/>
      <c r="Q395" s="161"/>
      <c r="R395" s="161"/>
      <c r="S395" s="438"/>
      <c r="T395" s="161"/>
      <c r="U395" s="161"/>
      <c r="V395" s="161"/>
    </row>
    <row r="396" spans="1:22" ht="27.6">
      <c r="A396" s="122" t="str">
        <f>CONCATENATE(B396,C396,D396,E396,F396,G396)</f>
        <v>71060601035112</v>
      </c>
      <c r="B396" s="124" t="s">
        <v>439</v>
      </c>
      <c r="C396" s="117" t="s">
        <v>157</v>
      </c>
      <c r="D396" s="118" t="s">
        <v>157</v>
      </c>
      <c r="E396" s="119" t="s">
        <v>106</v>
      </c>
      <c r="F396" s="120" t="s">
        <v>442</v>
      </c>
      <c r="G396" s="121">
        <v>5112</v>
      </c>
      <c r="H396" s="45"/>
      <c r="I396" s="147"/>
      <c r="J396" s="148"/>
      <c r="K396" s="148"/>
      <c r="L396" s="27" t="s">
        <v>889</v>
      </c>
      <c r="M396" s="28"/>
      <c r="N396" s="197">
        <f>O396+P396</f>
        <v>0</v>
      </c>
      <c r="O396" s="197">
        <f>SUM(O397:O397)</f>
        <v>0</v>
      </c>
      <c r="P396" s="197">
        <f>SUM(P397:P397)</f>
        <v>0</v>
      </c>
      <c r="Q396" s="161"/>
      <c r="R396" s="161"/>
      <c r="S396" s="438"/>
      <c r="T396" s="161"/>
      <c r="U396" s="161"/>
      <c r="V396" s="161"/>
    </row>
    <row r="397" spans="1:22" ht="26.4">
      <c r="A397" s="122" t="str">
        <f>CONCATENATE(B397,C397,D397,E397,F397,G397)</f>
        <v>71060601035113</v>
      </c>
      <c r="B397" s="124" t="s">
        <v>439</v>
      </c>
      <c r="C397" s="117" t="s">
        <v>157</v>
      </c>
      <c r="D397" s="118" t="s">
        <v>157</v>
      </c>
      <c r="E397" s="119" t="s">
        <v>106</v>
      </c>
      <c r="F397" s="120" t="s">
        <v>442</v>
      </c>
      <c r="G397" s="121">
        <v>5113</v>
      </c>
      <c r="H397" s="25"/>
      <c r="I397" s="25"/>
      <c r="J397" s="26"/>
      <c r="K397" s="26"/>
      <c r="L397" s="29" t="s">
        <v>217</v>
      </c>
      <c r="M397" s="12">
        <v>4511</v>
      </c>
      <c r="N397" s="183">
        <f>O397+P397</f>
        <v>0</v>
      </c>
      <c r="O397" s="183"/>
      <c r="P397" s="183"/>
      <c r="Q397" s="161"/>
      <c r="R397" s="161"/>
      <c r="S397" s="438"/>
      <c r="T397" s="161"/>
      <c r="U397" s="161"/>
      <c r="V397" s="161"/>
    </row>
    <row r="398" spans="1:22" ht="27.6">
      <c r="A398" s="122" t="str">
        <f t="shared" si="60"/>
        <v>71060601044639</v>
      </c>
      <c r="B398" s="124" t="s">
        <v>439</v>
      </c>
      <c r="C398" s="117" t="s">
        <v>157</v>
      </c>
      <c r="D398" s="118" t="s">
        <v>157</v>
      </c>
      <c r="E398" s="119" t="s">
        <v>106</v>
      </c>
      <c r="F398" s="120" t="s">
        <v>155</v>
      </c>
      <c r="G398" s="121">
        <v>4639</v>
      </c>
      <c r="H398" s="45"/>
      <c r="I398" s="147"/>
      <c r="J398" s="148"/>
      <c r="K398" s="148"/>
      <c r="L398" s="27" t="s">
        <v>890</v>
      </c>
      <c r="M398" s="28"/>
      <c r="N398" s="197">
        <f>O398+P398</f>
        <v>0</v>
      </c>
      <c r="O398" s="197">
        <f>SUM(O399:O401)</f>
        <v>0</v>
      </c>
      <c r="P398" s="197">
        <f>SUM(P399:P401)</f>
        <v>0</v>
      </c>
      <c r="Q398" s="161"/>
      <c r="R398" s="161"/>
      <c r="S398" s="438"/>
      <c r="T398" s="161"/>
      <c r="U398" s="161"/>
      <c r="V398" s="161"/>
    </row>
    <row r="399" spans="1:22" s="115" customFormat="1" ht="18" customHeight="1">
      <c r="A399" s="122" t="str">
        <f t="shared" si="60"/>
        <v>71080101010000</v>
      </c>
      <c r="B399" s="124" t="s">
        <v>439</v>
      </c>
      <c r="C399" s="117" t="s">
        <v>185</v>
      </c>
      <c r="D399" s="118" t="s">
        <v>106</v>
      </c>
      <c r="E399" s="119" t="s">
        <v>106</v>
      </c>
      <c r="F399" s="120" t="s">
        <v>106</v>
      </c>
      <c r="G399" s="129" t="s">
        <v>440</v>
      </c>
      <c r="H399" s="177"/>
      <c r="I399" s="194"/>
      <c r="J399" s="201"/>
      <c r="K399" s="202"/>
      <c r="L399" s="203" t="s">
        <v>142</v>
      </c>
      <c r="M399" s="13">
        <v>4251</v>
      </c>
      <c r="N399" s="183">
        <f t="shared" ref="N399" si="69">O399+P399</f>
        <v>0</v>
      </c>
      <c r="O399" s="183"/>
      <c r="P399" s="183"/>
      <c r="Q399" s="161"/>
      <c r="R399" s="161"/>
      <c r="S399" s="438"/>
      <c r="T399" s="161"/>
      <c r="U399" s="161"/>
      <c r="V399" s="161"/>
    </row>
    <row r="400" spans="1:22" ht="16.8">
      <c r="A400" s="122" t="str">
        <f t="shared" si="60"/>
        <v>71060601044819</v>
      </c>
      <c r="B400" s="124" t="s">
        <v>439</v>
      </c>
      <c r="C400" s="117" t="s">
        <v>157</v>
      </c>
      <c r="D400" s="118" t="s">
        <v>157</v>
      </c>
      <c r="E400" s="119" t="s">
        <v>106</v>
      </c>
      <c r="F400" s="120" t="s">
        <v>155</v>
      </c>
      <c r="G400" s="129" t="s">
        <v>88</v>
      </c>
      <c r="H400" s="25"/>
      <c r="I400" s="25"/>
      <c r="J400" s="26"/>
      <c r="K400" s="26"/>
      <c r="L400" s="30" t="s">
        <v>173</v>
      </c>
      <c r="M400" s="421">
        <v>5112</v>
      </c>
      <c r="N400" s="183">
        <f t="shared" si="66"/>
        <v>0</v>
      </c>
      <c r="O400" s="398"/>
      <c r="P400" s="398"/>
      <c r="Q400" s="161"/>
      <c r="R400" s="161"/>
      <c r="S400" s="438"/>
      <c r="T400" s="161"/>
      <c r="U400" s="161"/>
      <c r="V400" s="161"/>
    </row>
    <row r="401" spans="1:22" ht="16.8">
      <c r="A401" s="122" t="str">
        <f t="shared" si="60"/>
        <v>71060601045113</v>
      </c>
      <c r="B401" s="124" t="s">
        <v>439</v>
      </c>
      <c r="C401" s="117" t="s">
        <v>157</v>
      </c>
      <c r="D401" s="118" t="s">
        <v>157</v>
      </c>
      <c r="E401" s="119" t="s">
        <v>106</v>
      </c>
      <c r="F401" s="120" t="s">
        <v>155</v>
      </c>
      <c r="G401" s="121">
        <v>5113</v>
      </c>
      <c r="H401" s="25"/>
      <c r="I401" s="25"/>
      <c r="J401" s="26"/>
      <c r="K401" s="26"/>
      <c r="L401" s="29" t="s">
        <v>174</v>
      </c>
      <c r="M401" s="422">
        <v>5113</v>
      </c>
      <c r="N401" s="183">
        <f t="shared" si="66"/>
        <v>0</v>
      </c>
      <c r="O401" s="398"/>
      <c r="P401" s="398"/>
      <c r="Q401" s="161"/>
      <c r="R401" s="161"/>
      <c r="S401" s="438"/>
      <c r="T401" s="161"/>
      <c r="U401" s="161"/>
      <c r="V401" s="161"/>
    </row>
    <row r="402" spans="1:22" ht="21" customHeight="1">
      <c r="B402" s="124"/>
      <c r="H402" s="45"/>
      <c r="I402" s="147"/>
      <c r="J402" s="148"/>
      <c r="K402" s="148"/>
      <c r="L402" s="27" t="s">
        <v>891</v>
      </c>
      <c r="M402" s="28"/>
      <c r="N402" s="197">
        <f>O402+P402</f>
        <v>0</v>
      </c>
      <c r="O402" s="197">
        <f>SUM(O403:O403)</f>
        <v>0</v>
      </c>
      <c r="P402" s="197">
        <f>SUM(P403:P403)</f>
        <v>0</v>
      </c>
      <c r="Q402" s="161"/>
      <c r="R402" s="161"/>
      <c r="S402" s="438"/>
      <c r="T402" s="161"/>
      <c r="U402" s="161"/>
      <c r="V402" s="161"/>
    </row>
    <row r="403" spans="1:22" ht="16.8">
      <c r="A403" s="122" t="str">
        <f t="shared" ref="A403" si="70">CONCATENATE(B403,C403,D403,E403,F403,G403)</f>
        <v>71060601044251</v>
      </c>
      <c r="B403" s="124" t="s">
        <v>439</v>
      </c>
      <c r="C403" s="117" t="s">
        <v>157</v>
      </c>
      <c r="D403" s="118" t="s">
        <v>157</v>
      </c>
      <c r="E403" s="119" t="s">
        <v>106</v>
      </c>
      <c r="F403" s="120" t="s">
        <v>155</v>
      </c>
      <c r="G403" s="121">
        <v>4251</v>
      </c>
      <c r="H403" s="17"/>
      <c r="I403" s="400"/>
      <c r="J403" s="401"/>
      <c r="K403" s="401"/>
      <c r="L403" s="32" t="s">
        <v>115</v>
      </c>
      <c r="M403" s="33">
        <v>4213</v>
      </c>
      <c r="N403" s="183">
        <f t="shared" ref="N403" si="71">O403+P403</f>
        <v>0</v>
      </c>
      <c r="O403" s="399"/>
      <c r="P403" s="399"/>
      <c r="Q403" s="161"/>
      <c r="R403" s="161"/>
      <c r="S403" s="438"/>
      <c r="T403" s="161"/>
      <c r="U403" s="161"/>
      <c r="V403" s="161"/>
    </row>
    <row r="404" spans="1:22" ht="21" customHeight="1">
      <c r="B404" s="124"/>
      <c r="H404" s="45"/>
      <c r="I404" s="147"/>
      <c r="J404" s="148"/>
      <c r="K404" s="148"/>
      <c r="L404" s="27" t="s">
        <v>907</v>
      </c>
      <c r="M404" s="28"/>
      <c r="N404" s="197">
        <f>O404+P404</f>
        <v>0</v>
      </c>
      <c r="O404" s="197">
        <f>SUM(O405:O405)</f>
        <v>0</v>
      </c>
      <c r="P404" s="197">
        <f>SUM(P405:P405)</f>
        <v>0</v>
      </c>
      <c r="Q404" s="161"/>
      <c r="R404" s="161"/>
      <c r="S404" s="438"/>
      <c r="T404" s="161"/>
      <c r="U404" s="161"/>
      <c r="V404" s="161"/>
    </row>
    <row r="405" spans="1:22" ht="16.8">
      <c r="A405" s="122" t="str">
        <f t="shared" ref="A405" si="72">CONCATENATE(B405,C405,D405,E405,F405,G405)</f>
        <v>71060601044819</v>
      </c>
      <c r="B405" s="124" t="s">
        <v>439</v>
      </c>
      <c r="C405" s="117" t="s">
        <v>157</v>
      </c>
      <c r="D405" s="118" t="s">
        <v>157</v>
      </c>
      <c r="E405" s="119" t="s">
        <v>106</v>
      </c>
      <c r="F405" s="120" t="s">
        <v>155</v>
      </c>
      <c r="G405" s="129" t="s">
        <v>88</v>
      </c>
      <c r="H405" s="25"/>
      <c r="I405" s="25"/>
      <c r="J405" s="26"/>
      <c r="K405" s="26"/>
      <c r="L405" s="30" t="s">
        <v>173</v>
      </c>
      <c r="M405" s="421">
        <v>5112</v>
      </c>
      <c r="N405" s="183">
        <f t="shared" ref="N405" si="73">O405+P405</f>
        <v>0</v>
      </c>
      <c r="O405" s="398"/>
      <c r="P405" s="398"/>
      <c r="Q405" s="161"/>
      <c r="R405" s="161"/>
      <c r="S405" s="438"/>
      <c r="T405" s="161"/>
      <c r="U405" s="161"/>
      <c r="V405" s="161"/>
    </row>
    <row r="406" spans="1:22" ht="27.6">
      <c r="B406" s="124"/>
      <c r="H406" s="180">
        <v>2600</v>
      </c>
      <c r="I406" s="212" t="s">
        <v>157</v>
      </c>
      <c r="J406" s="213">
        <v>0</v>
      </c>
      <c r="K406" s="213">
        <v>0</v>
      </c>
      <c r="L406" s="162" t="s">
        <v>246</v>
      </c>
      <c r="M406" s="174"/>
      <c r="N406" s="163">
        <f>+N408+N424+N441</f>
        <v>0</v>
      </c>
      <c r="O406" s="163">
        <f>+O408+O418+O424+O441</f>
        <v>0</v>
      </c>
      <c r="P406" s="163">
        <f>+P408+P418+P424+P441</f>
        <v>0</v>
      </c>
      <c r="Q406" s="161"/>
      <c r="R406" s="161"/>
      <c r="S406" s="438"/>
      <c r="T406" s="161"/>
      <c r="U406" s="161"/>
      <c r="V406" s="161"/>
    </row>
    <row r="407" spans="1:22" s="115" customFormat="1" ht="16.2">
      <c r="A407" s="122" t="str">
        <f t="shared" si="60"/>
        <v>71060601050000</v>
      </c>
      <c r="B407" s="124" t="s">
        <v>439</v>
      </c>
      <c r="C407" s="117" t="s">
        <v>157</v>
      </c>
      <c r="D407" s="118" t="s">
        <v>157</v>
      </c>
      <c r="E407" s="119" t="s">
        <v>106</v>
      </c>
      <c r="F407" s="120" t="s">
        <v>149</v>
      </c>
      <c r="G407" s="129" t="s">
        <v>440</v>
      </c>
      <c r="H407" s="25"/>
      <c r="I407" s="18"/>
      <c r="J407" s="19"/>
      <c r="K407" s="19"/>
      <c r="L407" s="30" t="s">
        <v>108</v>
      </c>
      <c r="M407" s="178"/>
      <c r="N407" s="191"/>
      <c r="O407" s="191"/>
      <c r="P407" s="191"/>
      <c r="Q407" s="161"/>
      <c r="R407" s="161"/>
      <c r="S407" s="438"/>
      <c r="T407" s="161"/>
      <c r="U407" s="161"/>
      <c r="V407" s="161"/>
    </row>
    <row r="408" spans="1:22" ht="16.2">
      <c r="A408" s="122" t="str">
        <f t="shared" si="60"/>
        <v>71060601054861</v>
      </c>
      <c r="B408" s="124" t="s">
        <v>439</v>
      </c>
      <c r="C408" s="117" t="s">
        <v>157</v>
      </c>
      <c r="D408" s="118" t="s">
        <v>157</v>
      </c>
      <c r="E408" s="119" t="s">
        <v>106</v>
      </c>
      <c r="F408" s="120" t="s">
        <v>149</v>
      </c>
      <c r="G408" s="121">
        <v>4861</v>
      </c>
      <c r="H408" s="165">
        <v>2610</v>
      </c>
      <c r="I408" s="166" t="s">
        <v>157</v>
      </c>
      <c r="J408" s="167">
        <v>1</v>
      </c>
      <c r="K408" s="167">
        <v>0</v>
      </c>
      <c r="L408" s="168" t="s">
        <v>247</v>
      </c>
      <c r="M408" s="176"/>
      <c r="N408" s="188">
        <f>+N410</f>
        <v>0</v>
      </c>
      <c r="O408" s="188">
        <f>+O410</f>
        <v>0</v>
      </c>
      <c r="P408" s="188">
        <f>+P410</f>
        <v>0</v>
      </c>
      <c r="Q408" s="161"/>
      <c r="R408" s="161"/>
      <c r="S408" s="438"/>
      <c r="T408" s="161"/>
      <c r="U408" s="161"/>
      <c r="V408" s="161"/>
    </row>
    <row r="409" spans="1:22" s="115" customFormat="1" ht="16.2">
      <c r="A409" s="122" t="str">
        <f t="shared" si="60"/>
        <v>71060601060000</v>
      </c>
      <c r="B409" s="124" t="s">
        <v>439</v>
      </c>
      <c r="C409" s="117" t="s">
        <v>157</v>
      </c>
      <c r="D409" s="118" t="s">
        <v>157</v>
      </c>
      <c r="E409" s="119" t="s">
        <v>106</v>
      </c>
      <c r="F409" s="120" t="s">
        <v>157</v>
      </c>
      <c r="G409" s="129" t="s">
        <v>440</v>
      </c>
      <c r="H409" s="25"/>
      <c r="I409" s="18"/>
      <c r="J409" s="19"/>
      <c r="K409" s="19"/>
      <c r="L409" s="30" t="s">
        <v>110</v>
      </c>
      <c r="M409" s="31"/>
      <c r="N409" s="190"/>
      <c r="O409" s="190"/>
      <c r="P409" s="190"/>
      <c r="Q409" s="161"/>
      <c r="R409" s="161"/>
      <c r="S409" s="438"/>
      <c r="T409" s="161"/>
      <c r="U409" s="161"/>
      <c r="V409" s="161"/>
    </row>
    <row r="410" spans="1:22" ht="16.2">
      <c r="A410" s="122" t="str">
        <f t="shared" si="60"/>
        <v>71060601064638</v>
      </c>
      <c r="B410" s="124" t="s">
        <v>439</v>
      </c>
      <c r="C410" s="117" t="s">
        <v>157</v>
      </c>
      <c r="D410" s="118" t="s">
        <v>157</v>
      </c>
      <c r="E410" s="119" t="s">
        <v>106</v>
      </c>
      <c r="F410" s="120" t="s">
        <v>157</v>
      </c>
      <c r="G410" s="121">
        <v>4638</v>
      </c>
      <c r="H410" s="151" t="s">
        <v>89</v>
      </c>
      <c r="I410" s="152" t="s">
        <v>157</v>
      </c>
      <c r="J410" s="153" t="s">
        <v>82</v>
      </c>
      <c r="K410" s="153" t="s">
        <v>82</v>
      </c>
      <c r="L410" s="154" t="s">
        <v>247</v>
      </c>
      <c r="M410" s="155" t="s">
        <v>81</v>
      </c>
      <c r="N410" s="192">
        <f>+N300+N412+N414+N416</f>
        <v>0</v>
      </c>
      <c r="O410" s="192">
        <f>+O300+O412+O414</f>
        <v>0</v>
      </c>
      <c r="P410" s="192">
        <f>+P300+P412+P414</f>
        <v>0</v>
      </c>
      <c r="Q410" s="161"/>
      <c r="R410" s="161"/>
      <c r="S410" s="438"/>
      <c r="T410" s="161"/>
      <c r="U410" s="161"/>
      <c r="V410" s="161"/>
    </row>
    <row r="411" spans="1:22" s="115" customFormat="1" ht="16.2">
      <c r="A411" s="122" t="str">
        <f t="shared" si="60"/>
        <v>71060601070000</v>
      </c>
      <c r="B411" s="124" t="s">
        <v>439</v>
      </c>
      <c r="C411" s="117" t="s">
        <v>157</v>
      </c>
      <c r="D411" s="118" t="s">
        <v>157</v>
      </c>
      <c r="E411" s="119" t="s">
        <v>106</v>
      </c>
      <c r="F411" s="120" t="s">
        <v>183</v>
      </c>
      <c r="G411" s="129" t="s">
        <v>440</v>
      </c>
      <c r="H411" s="25"/>
      <c r="I411" s="25"/>
      <c r="J411" s="26"/>
      <c r="K411" s="26"/>
      <c r="L411" s="30" t="s">
        <v>108</v>
      </c>
      <c r="M411" s="31"/>
      <c r="N411" s="190"/>
      <c r="O411" s="190"/>
      <c r="P411" s="190"/>
      <c r="Q411" s="161"/>
      <c r="R411" s="161"/>
      <c r="S411" s="438"/>
      <c r="T411" s="161"/>
      <c r="U411" s="161"/>
      <c r="V411" s="161"/>
    </row>
    <row r="412" spans="1:22" ht="55.2">
      <c r="A412" s="122" t="str">
        <f t="shared" si="60"/>
        <v>71060601085113</v>
      </c>
      <c r="B412" s="124" t="s">
        <v>439</v>
      </c>
      <c r="C412" s="117" t="s">
        <v>157</v>
      </c>
      <c r="D412" s="118" t="s">
        <v>157</v>
      </c>
      <c r="E412" s="119" t="s">
        <v>106</v>
      </c>
      <c r="F412" s="120" t="s">
        <v>185</v>
      </c>
      <c r="G412" s="121">
        <v>5113</v>
      </c>
      <c r="H412" s="46"/>
      <c r="I412" s="147"/>
      <c r="J412" s="148"/>
      <c r="K412" s="148"/>
      <c r="L412" s="27" t="s">
        <v>892</v>
      </c>
      <c r="M412" s="28"/>
      <c r="N412" s="197">
        <f>O412+P412</f>
        <v>0</v>
      </c>
      <c r="O412" s="197">
        <f>SUM(O413:O413)</f>
        <v>0</v>
      </c>
      <c r="P412" s="197">
        <f>SUM(P413:P413)</f>
        <v>0</v>
      </c>
      <c r="Q412" s="161"/>
      <c r="R412" s="161"/>
      <c r="S412" s="438"/>
      <c r="T412" s="161"/>
      <c r="U412" s="161"/>
      <c r="V412" s="161"/>
    </row>
    <row r="413" spans="1:22" s="115" customFormat="1" ht="16.8">
      <c r="A413" s="122" t="str">
        <f t="shared" si="60"/>
        <v>71060601090000</v>
      </c>
      <c r="B413" s="124" t="s">
        <v>439</v>
      </c>
      <c r="C413" s="117" t="s">
        <v>157</v>
      </c>
      <c r="D413" s="118" t="s">
        <v>157</v>
      </c>
      <c r="E413" s="119" t="s">
        <v>106</v>
      </c>
      <c r="F413" s="120" t="s">
        <v>187</v>
      </c>
      <c r="G413" s="129" t="s">
        <v>440</v>
      </c>
      <c r="H413" s="25"/>
      <c r="I413" s="18"/>
      <c r="J413" s="19"/>
      <c r="K413" s="19"/>
      <c r="L413" s="30" t="s">
        <v>118</v>
      </c>
      <c r="M413" s="44">
        <v>4216</v>
      </c>
      <c r="N413" s="183">
        <f t="shared" ref="N413" si="74">O413+P413</f>
        <v>0</v>
      </c>
      <c r="O413" s="399"/>
      <c r="P413" s="399"/>
      <c r="Q413" s="161"/>
      <c r="R413" s="161"/>
      <c r="S413" s="438"/>
      <c r="T413" s="161"/>
      <c r="U413" s="161"/>
      <c r="V413" s="161"/>
    </row>
    <row r="414" spans="1:22" s="182" customFormat="1" ht="55.2">
      <c r="A414" s="122"/>
      <c r="B414" s="124"/>
      <c r="C414" s="117"/>
      <c r="D414" s="118"/>
      <c r="E414" s="119"/>
      <c r="F414" s="120"/>
      <c r="G414" s="129"/>
      <c r="H414" s="45"/>
      <c r="I414" s="50"/>
      <c r="J414" s="51"/>
      <c r="K414" s="51"/>
      <c r="L414" s="27" t="s">
        <v>893</v>
      </c>
      <c r="M414" s="28"/>
      <c r="N414" s="197">
        <f>O414+P414</f>
        <v>0</v>
      </c>
      <c r="O414" s="197">
        <f>+O415</f>
        <v>0</v>
      </c>
      <c r="P414" s="197">
        <f>+P415</f>
        <v>0</v>
      </c>
      <c r="Q414" s="161"/>
      <c r="R414" s="161"/>
      <c r="S414" s="438"/>
      <c r="T414" s="161"/>
      <c r="U414" s="161"/>
      <c r="V414" s="161"/>
    </row>
    <row r="415" spans="1:22" s="182" customFormat="1" ht="16.2">
      <c r="A415" s="122"/>
      <c r="B415" s="124"/>
      <c r="C415" s="117"/>
      <c r="D415" s="118"/>
      <c r="E415" s="119"/>
      <c r="F415" s="120"/>
      <c r="G415" s="129"/>
      <c r="H415" s="25"/>
      <c r="I415" s="18"/>
      <c r="J415" s="19"/>
      <c r="K415" s="19"/>
      <c r="L415" s="29" t="s">
        <v>763</v>
      </c>
      <c r="M415" s="44">
        <v>4728</v>
      </c>
      <c r="N415" s="183">
        <v>0</v>
      </c>
      <c r="O415" s="183"/>
      <c r="P415" s="183"/>
      <c r="Q415" s="161"/>
      <c r="R415" s="161"/>
      <c r="S415" s="438"/>
      <c r="T415" s="161"/>
      <c r="U415" s="161"/>
      <c r="V415" s="161"/>
    </row>
    <row r="416" spans="1:22" s="182" customFormat="1" ht="27.6">
      <c r="A416" s="122"/>
      <c r="B416" s="124"/>
      <c r="C416" s="117"/>
      <c r="D416" s="118"/>
      <c r="E416" s="119"/>
      <c r="F416" s="120"/>
      <c r="G416" s="129"/>
      <c r="H416" s="45"/>
      <c r="I416" s="50"/>
      <c r="J416" s="51"/>
      <c r="K416" s="51"/>
      <c r="L416" s="459" t="s">
        <v>894</v>
      </c>
      <c r="M416" s="28"/>
      <c r="N416" s="197">
        <f>N417</f>
        <v>0</v>
      </c>
      <c r="O416" s="197">
        <f t="shared" ref="O416:P416" si="75">O417</f>
        <v>0</v>
      </c>
      <c r="P416" s="197">
        <f t="shared" si="75"/>
        <v>0</v>
      </c>
      <c r="Q416" s="161"/>
      <c r="R416" s="161"/>
      <c r="S416" s="438"/>
      <c r="T416" s="161"/>
      <c r="U416" s="161"/>
      <c r="V416" s="161"/>
    </row>
    <row r="417" spans="1:22" s="182" customFormat="1" ht="16.2">
      <c r="A417" s="122"/>
      <c r="B417" s="124"/>
      <c r="C417" s="117"/>
      <c r="D417" s="118"/>
      <c r="E417" s="119"/>
      <c r="F417" s="120"/>
      <c r="G417" s="129"/>
      <c r="H417" s="25"/>
      <c r="I417" s="18"/>
      <c r="J417" s="19"/>
      <c r="K417" s="19"/>
      <c r="L417" s="29" t="s">
        <v>348</v>
      </c>
      <c r="M417" s="12">
        <v>4729</v>
      </c>
      <c r="N417" s="183">
        <f t="shared" ref="N417" si="76">O417+P417</f>
        <v>0</v>
      </c>
      <c r="O417" s="183"/>
      <c r="P417" s="183"/>
      <c r="Q417" s="161"/>
      <c r="R417" s="161"/>
      <c r="S417" s="438"/>
      <c r="T417" s="161"/>
      <c r="U417" s="161"/>
      <c r="V417" s="161"/>
    </row>
    <row r="418" spans="1:22" ht="16.2">
      <c r="A418" s="122" t="str">
        <f t="shared" ref="A418:A421" si="77">CONCATENATE(B418,C418,D418,E418,F418,G418)</f>
        <v>71080000000001</v>
      </c>
      <c r="B418" s="124" t="s">
        <v>439</v>
      </c>
      <c r="C418" s="117" t="s">
        <v>185</v>
      </c>
      <c r="D418" s="118" t="s">
        <v>441</v>
      </c>
      <c r="E418" s="119" t="s">
        <v>441</v>
      </c>
      <c r="F418" s="120" t="s">
        <v>441</v>
      </c>
      <c r="G418" s="129" t="s">
        <v>96</v>
      </c>
      <c r="H418" s="165">
        <v>2630</v>
      </c>
      <c r="I418" s="166" t="s">
        <v>157</v>
      </c>
      <c r="J418" s="167">
        <v>3</v>
      </c>
      <c r="K418" s="167">
        <v>0</v>
      </c>
      <c r="L418" s="168" t="s">
        <v>251</v>
      </c>
      <c r="M418" s="176"/>
      <c r="N418" s="188">
        <f>+N420</f>
        <v>0</v>
      </c>
      <c r="O418" s="188">
        <f>+O420</f>
        <v>0</v>
      </c>
      <c r="P418" s="188">
        <f>+P420</f>
        <v>0</v>
      </c>
      <c r="Q418" s="161"/>
      <c r="R418" s="161"/>
      <c r="S418" s="438"/>
      <c r="T418" s="161"/>
      <c r="U418" s="161"/>
      <c r="V418" s="161"/>
    </row>
    <row r="419" spans="1:22" s="170" customFormat="1" ht="16.2">
      <c r="A419" s="122" t="str">
        <f t="shared" si="77"/>
        <v>71080100000000</v>
      </c>
      <c r="B419" s="124" t="s">
        <v>439</v>
      </c>
      <c r="C419" s="117" t="s">
        <v>185</v>
      </c>
      <c r="D419" s="118" t="s">
        <v>106</v>
      </c>
      <c r="E419" s="119" t="s">
        <v>441</v>
      </c>
      <c r="F419" s="120" t="s">
        <v>441</v>
      </c>
      <c r="G419" s="129" t="s">
        <v>440</v>
      </c>
      <c r="H419" s="25"/>
      <c r="I419" s="18"/>
      <c r="J419" s="19"/>
      <c r="K419" s="19"/>
      <c r="L419" s="30" t="s">
        <v>110</v>
      </c>
      <c r="M419" s="31"/>
      <c r="N419" s="190"/>
      <c r="O419" s="190"/>
      <c r="P419" s="190"/>
      <c r="Q419" s="161"/>
      <c r="R419" s="161"/>
      <c r="S419" s="438"/>
      <c r="T419" s="161"/>
      <c r="U419" s="161"/>
      <c r="V419" s="161"/>
    </row>
    <row r="420" spans="1:22" ht="16.2">
      <c r="A420" s="122" t="str">
        <f t="shared" si="77"/>
        <v>71080100000001</v>
      </c>
      <c r="B420" s="124" t="s">
        <v>439</v>
      </c>
      <c r="C420" s="117" t="s">
        <v>185</v>
      </c>
      <c r="D420" s="118" t="s">
        <v>106</v>
      </c>
      <c r="E420" s="119" t="s">
        <v>441</v>
      </c>
      <c r="F420" s="120" t="s">
        <v>441</v>
      </c>
      <c r="G420" s="129" t="s">
        <v>96</v>
      </c>
      <c r="H420" s="151">
        <v>2631</v>
      </c>
      <c r="I420" s="152" t="s">
        <v>157</v>
      </c>
      <c r="J420" s="153">
        <v>3</v>
      </c>
      <c r="K420" s="153">
        <v>1</v>
      </c>
      <c r="L420" s="154" t="s">
        <v>251</v>
      </c>
      <c r="M420" s="155"/>
      <c r="N420" s="192">
        <f>+N424+N427+N431+N433+N422</f>
        <v>0</v>
      </c>
      <c r="O420" s="192">
        <f>+O422</f>
        <v>0</v>
      </c>
      <c r="P420" s="192">
        <f>+P422</f>
        <v>0</v>
      </c>
      <c r="Q420" s="161"/>
      <c r="R420" s="161"/>
      <c r="S420" s="438"/>
      <c r="T420" s="161"/>
      <c r="U420" s="161"/>
      <c r="V420" s="161"/>
    </row>
    <row r="421" spans="1:22" s="156" customFormat="1" ht="15" customHeight="1">
      <c r="A421" s="122" t="str">
        <f t="shared" si="77"/>
        <v>71080101000000</v>
      </c>
      <c r="B421" s="124" t="s">
        <v>439</v>
      </c>
      <c r="C421" s="117" t="s">
        <v>185</v>
      </c>
      <c r="D421" s="118" t="s">
        <v>106</v>
      </c>
      <c r="E421" s="119" t="s">
        <v>106</v>
      </c>
      <c r="F421" s="120" t="s">
        <v>441</v>
      </c>
      <c r="G421" s="129" t="s">
        <v>440</v>
      </c>
      <c r="H421" s="25"/>
      <c r="I421" s="25"/>
      <c r="J421" s="26"/>
      <c r="K421" s="26"/>
      <c r="L421" s="30" t="s">
        <v>108</v>
      </c>
      <c r="M421" s="31"/>
      <c r="N421" s="190"/>
      <c r="O421" s="190"/>
      <c r="P421" s="190"/>
      <c r="Q421" s="161"/>
      <c r="R421" s="161"/>
      <c r="S421" s="438"/>
      <c r="T421" s="161"/>
      <c r="U421" s="161"/>
      <c r="V421" s="161"/>
    </row>
    <row r="422" spans="1:22" ht="45" customHeight="1">
      <c r="A422" s="122" t="str">
        <f>CONCATENATE(B422,C422,D422,E422,F422,G422)</f>
        <v>71080201000001</v>
      </c>
      <c r="B422" s="124" t="s">
        <v>439</v>
      </c>
      <c r="C422" s="117" t="s">
        <v>185</v>
      </c>
      <c r="D422" s="118" t="s">
        <v>140</v>
      </c>
      <c r="E422" s="119" t="s">
        <v>106</v>
      </c>
      <c r="F422" s="120" t="s">
        <v>441</v>
      </c>
      <c r="G422" s="129" t="s">
        <v>96</v>
      </c>
      <c r="H422" s="45"/>
      <c r="I422" s="46"/>
      <c r="J422" s="47"/>
      <c r="K422" s="47"/>
      <c r="L422" s="27" t="s">
        <v>941</v>
      </c>
      <c r="M422" s="28"/>
      <c r="N422" s="197">
        <f>O422+P422</f>
        <v>0</v>
      </c>
      <c r="O422" s="197">
        <f>SUM(O423:O423)</f>
        <v>0</v>
      </c>
      <c r="P422" s="197">
        <f>SUM(P423:P423)</f>
        <v>0</v>
      </c>
      <c r="Q422" s="161"/>
      <c r="R422" s="161"/>
      <c r="S422" s="438"/>
      <c r="T422" s="161"/>
      <c r="U422" s="161"/>
      <c r="V422" s="161"/>
    </row>
    <row r="423" spans="1:22" s="115" customFormat="1" ht="21.75" customHeight="1">
      <c r="A423" s="122" t="str">
        <f>CONCATENATE(B423,C423,D423,E423,F423,G423)</f>
        <v>71080201010000</v>
      </c>
      <c r="B423" s="124" t="s">
        <v>439</v>
      </c>
      <c r="C423" s="117" t="s">
        <v>185</v>
      </c>
      <c r="D423" s="118" t="s">
        <v>140</v>
      </c>
      <c r="E423" s="119" t="s">
        <v>106</v>
      </c>
      <c r="F423" s="120" t="s">
        <v>106</v>
      </c>
      <c r="G423" s="129" t="s">
        <v>440</v>
      </c>
      <c r="H423" s="25"/>
      <c r="I423" s="18"/>
      <c r="J423" s="19"/>
      <c r="K423" s="19"/>
      <c r="L423" s="30" t="s">
        <v>134</v>
      </c>
      <c r="M423" s="31">
        <v>4861</v>
      </c>
      <c r="N423" s="183">
        <f>O423+P423</f>
        <v>0</v>
      </c>
      <c r="O423" s="399"/>
      <c r="P423" s="399"/>
      <c r="Q423" s="161"/>
      <c r="R423" s="161"/>
      <c r="S423" s="438"/>
      <c r="T423" s="161"/>
      <c r="U423" s="161"/>
      <c r="V423" s="161"/>
    </row>
    <row r="424" spans="1:22" ht="16.2">
      <c r="A424" s="122" t="str">
        <f t="shared" si="60"/>
        <v>71080000000001</v>
      </c>
      <c r="B424" s="124" t="s">
        <v>439</v>
      </c>
      <c r="C424" s="117" t="s">
        <v>185</v>
      </c>
      <c r="D424" s="118" t="s">
        <v>441</v>
      </c>
      <c r="E424" s="119" t="s">
        <v>441</v>
      </c>
      <c r="F424" s="120" t="s">
        <v>441</v>
      </c>
      <c r="G424" s="129" t="s">
        <v>96</v>
      </c>
      <c r="H424" s="165">
        <v>2640</v>
      </c>
      <c r="I424" s="166" t="s">
        <v>157</v>
      </c>
      <c r="J424" s="167">
        <v>4</v>
      </c>
      <c r="K424" s="167">
        <v>0</v>
      </c>
      <c r="L424" s="168" t="s">
        <v>258</v>
      </c>
      <c r="M424" s="176"/>
      <c r="N424" s="188">
        <f>+N426</f>
        <v>0</v>
      </c>
      <c r="O424" s="188">
        <f>+O426</f>
        <v>0</v>
      </c>
      <c r="P424" s="188">
        <f>+P426</f>
        <v>0</v>
      </c>
      <c r="Q424" s="161"/>
      <c r="R424" s="161"/>
      <c r="S424" s="438"/>
      <c r="T424" s="161"/>
      <c r="U424" s="161"/>
      <c r="V424" s="161"/>
    </row>
    <row r="425" spans="1:22" s="170" customFormat="1" ht="16.2">
      <c r="A425" s="122" t="str">
        <f t="shared" ref="A425:A475" si="78">CONCATENATE(B425,C425,D425,E425,F425,G425)</f>
        <v>71080100000000</v>
      </c>
      <c r="B425" s="124" t="s">
        <v>439</v>
      </c>
      <c r="C425" s="117" t="s">
        <v>185</v>
      </c>
      <c r="D425" s="118" t="s">
        <v>106</v>
      </c>
      <c r="E425" s="119" t="s">
        <v>441</v>
      </c>
      <c r="F425" s="120" t="s">
        <v>441</v>
      </c>
      <c r="G425" s="129" t="s">
        <v>440</v>
      </c>
      <c r="H425" s="25"/>
      <c r="I425" s="18"/>
      <c r="J425" s="19"/>
      <c r="K425" s="19"/>
      <c r="L425" s="30" t="s">
        <v>110</v>
      </c>
      <c r="M425" s="31"/>
      <c r="N425" s="190"/>
      <c r="O425" s="190"/>
      <c r="P425" s="190"/>
      <c r="Q425" s="161"/>
      <c r="R425" s="161"/>
      <c r="S425" s="438"/>
      <c r="T425" s="161"/>
      <c r="U425" s="161"/>
      <c r="V425" s="161"/>
    </row>
    <row r="426" spans="1:22" ht="16.2">
      <c r="A426" s="122" t="str">
        <f t="shared" si="78"/>
        <v>71080100000001</v>
      </c>
      <c r="B426" s="124" t="s">
        <v>439</v>
      </c>
      <c r="C426" s="117" t="s">
        <v>185</v>
      </c>
      <c r="D426" s="118" t="s">
        <v>106</v>
      </c>
      <c r="E426" s="119" t="s">
        <v>441</v>
      </c>
      <c r="F426" s="120" t="s">
        <v>441</v>
      </c>
      <c r="G426" s="129" t="s">
        <v>96</v>
      </c>
      <c r="H426" s="151">
        <v>2641</v>
      </c>
      <c r="I426" s="152" t="s">
        <v>157</v>
      </c>
      <c r="J426" s="153">
        <v>4</v>
      </c>
      <c r="K426" s="153">
        <v>1</v>
      </c>
      <c r="L426" s="154" t="s">
        <v>259</v>
      </c>
      <c r="M426" s="155"/>
      <c r="N426" s="192">
        <f>+N430+N433+N437+N439+N428</f>
        <v>0</v>
      </c>
      <c r="O426" s="192">
        <f t="shared" ref="O426:P426" si="79">+O430+O433+O437+O439+O428</f>
        <v>0</v>
      </c>
      <c r="P426" s="192">
        <f t="shared" si="79"/>
        <v>0</v>
      </c>
      <c r="Q426" s="161"/>
      <c r="R426" s="161"/>
      <c r="S426" s="438"/>
      <c r="T426" s="161"/>
      <c r="U426" s="161"/>
      <c r="V426" s="161"/>
    </row>
    <row r="427" spans="1:22" s="156" customFormat="1" ht="15" customHeight="1">
      <c r="A427" s="122" t="str">
        <f t="shared" si="78"/>
        <v>71080101000000</v>
      </c>
      <c r="B427" s="124" t="s">
        <v>439</v>
      </c>
      <c r="C427" s="117" t="s">
        <v>185</v>
      </c>
      <c r="D427" s="118" t="s">
        <v>106</v>
      </c>
      <c r="E427" s="119" t="s">
        <v>106</v>
      </c>
      <c r="F427" s="120" t="s">
        <v>441</v>
      </c>
      <c r="G427" s="129" t="s">
        <v>440</v>
      </c>
      <c r="H427" s="25"/>
      <c r="I427" s="25"/>
      <c r="J427" s="26"/>
      <c r="K427" s="26"/>
      <c r="L427" s="30" t="s">
        <v>108</v>
      </c>
      <c r="M427" s="31"/>
      <c r="N427" s="190"/>
      <c r="O427" s="190"/>
      <c r="P427" s="190"/>
      <c r="Q427" s="161"/>
      <c r="R427" s="161"/>
      <c r="S427" s="438"/>
      <c r="T427" s="161"/>
      <c r="U427" s="161"/>
      <c r="V427" s="161"/>
    </row>
    <row r="428" spans="1:22" ht="19.5" customHeight="1">
      <c r="A428" s="122" t="str">
        <f>CONCATENATE(B428,C428,D428,E428,F428,G428)</f>
        <v>71080201000001</v>
      </c>
      <c r="B428" s="124" t="s">
        <v>439</v>
      </c>
      <c r="C428" s="117" t="s">
        <v>185</v>
      </c>
      <c r="D428" s="118" t="s">
        <v>140</v>
      </c>
      <c r="E428" s="119" t="s">
        <v>106</v>
      </c>
      <c r="F428" s="120" t="s">
        <v>441</v>
      </c>
      <c r="G428" s="129" t="s">
        <v>96</v>
      </c>
      <c r="H428" s="45"/>
      <c r="I428" s="46"/>
      <c r="J428" s="47"/>
      <c r="K428" s="47"/>
      <c r="L428" s="27" t="s">
        <v>895</v>
      </c>
      <c r="M428" s="28"/>
      <c r="N428" s="197">
        <f>O428+P428</f>
        <v>0</v>
      </c>
      <c r="O428" s="197">
        <f>SUM(O429)</f>
        <v>0</v>
      </c>
      <c r="P428" s="197">
        <f>SUM(P429)</f>
        <v>0</v>
      </c>
      <c r="Q428" s="161"/>
      <c r="R428" s="161"/>
      <c r="S428" s="438"/>
      <c r="T428" s="161"/>
      <c r="U428" s="161"/>
      <c r="V428" s="161"/>
    </row>
    <row r="429" spans="1:22" s="115" customFormat="1" ht="21.75" customHeight="1">
      <c r="A429" s="122" t="str">
        <f>CONCATENATE(B429,C429,D429,E429,F429,G429)</f>
        <v>71080201010000</v>
      </c>
      <c r="B429" s="124" t="s">
        <v>439</v>
      </c>
      <c r="C429" s="117" t="s">
        <v>185</v>
      </c>
      <c r="D429" s="118" t="s">
        <v>140</v>
      </c>
      <c r="E429" s="119" t="s">
        <v>106</v>
      </c>
      <c r="F429" s="120" t="s">
        <v>106</v>
      </c>
      <c r="G429" s="129" t="s">
        <v>440</v>
      </c>
      <c r="H429" s="25"/>
      <c r="I429" s="18"/>
      <c r="J429" s="19"/>
      <c r="K429" s="19"/>
      <c r="L429" s="30" t="s">
        <v>174</v>
      </c>
      <c r="M429" s="31">
        <v>5113</v>
      </c>
      <c r="N429" s="183">
        <f>O429+P429</f>
        <v>0</v>
      </c>
      <c r="O429" s="399"/>
      <c r="P429" s="399"/>
      <c r="Q429" s="161"/>
      <c r="R429" s="161"/>
      <c r="S429" s="438"/>
      <c r="T429" s="161"/>
      <c r="U429" s="161"/>
      <c r="V429" s="161"/>
    </row>
    <row r="430" spans="1:22" ht="27.6">
      <c r="A430" s="122" t="str">
        <f t="shared" si="78"/>
        <v>71080101024251</v>
      </c>
      <c r="B430" s="124" t="s">
        <v>439</v>
      </c>
      <c r="C430" s="117" t="s">
        <v>185</v>
      </c>
      <c r="D430" s="118" t="s">
        <v>106</v>
      </c>
      <c r="E430" s="119" t="s">
        <v>106</v>
      </c>
      <c r="F430" s="120" t="s">
        <v>140</v>
      </c>
      <c r="G430" s="121">
        <v>4251</v>
      </c>
      <c r="H430" s="45"/>
      <c r="I430" s="46"/>
      <c r="J430" s="47"/>
      <c r="K430" s="47"/>
      <c r="L430" s="27" t="s">
        <v>260</v>
      </c>
      <c r="M430" s="28"/>
      <c r="N430" s="197">
        <f>O430+P430</f>
        <v>0</v>
      </c>
      <c r="O430" s="197">
        <f>SUM(O431:O432)</f>
        <v>0</v>
      </c>
      <c r="P430" s="197">
        <f>SUM(P431:P432)</f>
        <v>0</v>
      </c>
      <c r="Q430" s="161"/>
      <c r="R430" s="161"/>
      <c r="S430" s="438"/>
      <c r="T430" s="161"/>
      <c r="U430" s="161"/>
      <c r="V430" s="161"/>
    </row>
    <row r="431" spans="1:22" ht="26.4">
      <c r="A431" s="122" t="str">
        <f t="shared" si="78"/>
        <v>71080101024639</v>
      </c>
      <c r="B431" s="124" t="s">
        <v>439</v>
      </c>
      <c r="C431" s="117" t="s">
        <v>185</v>
      </c>
      <c r="D431" s="118" t="s">
        <v>106</v>
      </c>
      <c r="E431" s="119" t="s">
        <v>106</v>
      </c>
      <c r="F431" s="120" t="s">
        <v>140</v>
      </c>
      <c r="G431" s="121">
        <v>4639</v>
      </c>
      <c r="H431" s="25"/>
      <c r="I431" s="18"/>
      <c r="J431" s="19"/>
      <c r="K431" s="19"/>
      <c r="L431" s="29" t="s">
        <v>217</v>
      </c>
      <c r="M431" s="12">
        <v>4511</v>
      </c>
      <c r="N431" s="183">
        <f t="shared" ref="N431:N440" si="80">O431+P431</f>
        <v>0</v>
      </c>
      <c r="O431" s="399"/>
      <c r="P431" s="399"/>
      <c r="Q431" s="161"/>
      <c r="R431" s="161"/>
      <c r="S431" s="438"/>
      <c r="T431" s="161"/>
      <c r="U431" s="161"/>
      <c r="V431" s="161"/>
    </row>
    <row r="432" spans="1:22" ht="16.2">
      <c r="A432" s="122" t="str">
        <f t="shared" si="78"/>
        <v>71080101024819</v>
      </c>
      <c r="B432" s="124" t="s">
        <v>439</v>
      </c>
      <c r="C432" s="117" t="s">
        <v>185</v>
      </c>
      <c r="D432" s="118" t="s">
        <v>106</v>
      </c>
      <c r="E432" s="119" t="s">
        <v>106</v>
      </c>
      <c r="F432" s="120" t="s">
        <v>140</v>
      </c>
      <c r="G432" s="121">
        <v>4819</v>
      </c>
      <c r="H432" s="25"/>
      <c r="I432" s="18"/>
      <c r="J432" s="19"/>
      <c r="K432" s="19"/>
      <c r="L432" s="30" t="s">
        <v>134</v>
      </c>
      <c r="M432" s="31">
        <v>4861</v>
      </c>
      <c r="N432" s="183">
        <f t="shared" si="80"/>
        <v>0</v>
      </c>
      <c r="O432" s="183">
        <v>0</v>
      </c>
      <c r="P432" s="183"/>
      <c r="Q432" s="161"/>
      <c r="R432" s="161"/>
      <c r="S432" s="438"/>
      <c r="T432" s="161"/>
      <c r="U432" s="161"/>
      <c r="V432" s="161"/>
    </row>
    <row r="433" spans="1:22" ht="55.2">
      <c r="A433" s="122" t="str">
        <f t="shared" si="78"/>
        <v>71080101025112</v>
      </c>
      <c r="B433" s="124" t="s">
        <v>439</v>
      </c>
      <c r="C433" s="117" t="s">
        <v>185</v>
      </c>
      <c r="D433" s="118" t="s">
        <v>106</v>
      </c>
      <c r="E433" s="119" t="s">
        <v>106</v>
      </c>
      <c r="F433" s="120" t="s">
        <v>140</v>
      </c>
      <c r="G433" s="121">
        <v>5112</v>
      </c>
      <c r="H433" s="45"/>
      <c r="I433" s="46"/>
      <c r="J433" s="47"/>
      <c r="K433" s="47"/>
      <c r="L433" s="457" t="s">
        <v>896</v>
      </c>
      <c r="M433" s="28"/>
      <c r="N433" s="197">
        <f>O433+P433</f>
        <v>0</v>
      </c>
      <c r="O433" s="197">
        <f>SUM(O434:O436)</f>
        <v>0</v>
      </c>
      <c r="P433" s="197">
        <f>SUM(P434:P436)</f>
        <v>0</v>
      </c>
      <c r="Q433" s="161"/>
      <c r="R433" s="161"/>
      <c r="S433" s="438"/>
      <c r="T433" s="161"/>
      <c r="U433" s="161"/>
      <c r="V433" s="161"/>
    </row>
    <row r="434" spans="1:22" ht="26.4">
      <c r="A434" s="122" t="str">
        <f t="shared" si="78"/>
        <v>71080101025113</v>
      </c>
      <c r="B434" s="124" t="s">
        <v>439</v>
      </c>
      <c r="C434" s="117" t="s">
        <v>185</v>
      </c>
      <c r="D434" s="118" t="s">
        <v>106</v>
      </c>
      <c r="E434" s="119" t="s">
        <v>106</v>
      </c>
      <c r="F434" s="120" t="s">
        <v>140</v>
      </c>
      <c r="G434" s="121">
        <v>5113</v>
      </c>
      <c r="H434" s="17"/>
      <c r="I434" s="25"/>
      <c r="J434" s="26"/>
      <c r="K434" s="26"/>
      <c r="L434" s="29" t="s">
        <v>142</v>
      </c>
      <c r="M434" s="44">
        <v>4251</v>
      </c>
      <c r="N434" s="183">
        <f t="shared" si="80"/>
        <v>0</v>
      </c>
      <c r="O434" s="183"/>
      <c r="P434" s="183">
        <v>0</v>
      </c>
      <c r="Q434" s="161"/>
      <c r="R434" s="161"/>
      <c r="S434" s="438"/>
      <c r="T434" s="161"/>
      <c r="U434" s="161"/>
      <c r="V434" s="161"/>
    </row>
    <row r="435" spans="1:22" s="115" customFormat="1" ht="16.2">
      <c r="A435" s="122" t="str">
        <f t="shared" si="78"/>
        <v>71080101030000</v>
      </c>
      <c r="B435" s="124" t="s">
        <v>439</v>
      </c>
      <c r="C435" s="117" t="s">
        <v>185</v>
      </c>
      <c r="D435" s="118" t="s">
        <v>106</v>
      </c>
      <c r="E435" s="119" t="s">
        <v>106</v>
      </c>
      <c r="F435" s="120" t="s">
        <v>442</v>
      </c>
      <c r="G435" s="129" t="s">
        <v>440</v>
      </c>
      <c r="H435" s="37"/>
      <c r="I435" s="194"/>
      <c r="J435" s="195"/>
      <c r="K435" s="196"/>
      <c r="L435" s="36" t="s">
        <v>134</v>
      </c>
      <c r="M435" s="13">
        <v>4861</v>
      </c>
      <c r="N435" s="183">
        <f t="shared" si="80"/>
        <v>0</v>
      </c>
      <c r="O435" s="402"/>
      <c r="P435" s="402">
        <v>0</v>
      </c>
      <c r="Q435" s="161"/>
      <c r="R435" s="161"/>
      <c r="S435" s="438"/>
      <c r="T435" s="161"/>
      <c r="U435" s="161"/>
      <c r="V435" s="161"/>
    </row>
    <row r="436" spans="1:22" ht="16.2">
      <c r="A436" s="122" t="str">
        <f t="shared" si="78"/>
        <v>71080101034239</v>
      </c>
      <c r="B436" s="124" t="s">
        <v>439</v>
      </c>
      <c r="C436" s="117" t="s">
        <v>185</v>
      </c>
      <c r="D436" s="118" t="s">
        <v>106</v>
      </c>
      <c r="E436" s="119" t="s">
        <v>106</v>
      </c>
      <c r="F436" s="120" t="s">
        <v>442</v>
      </c>
      <c r="G436" s="121">
        <v>4239</v>
      </c>
      <c r="H436" s="25"/>
      <c r="I436" s="18"/>
      <c r="J436" s="19"/>
      <c r="K436" s="19"/>
      <c r="L436" s="30" t="s">
        <v>174</v>
      </c>
      <c r="M436" s="31">
        <v>5113</v>
      </c>
      <c r="N436" s="183">
        <f t="shared" si="80"/>
        <v>0</v>
      </c>
      <c r="O436" s="183">
        <v>0</v>
      </c>
      <c r="P436" s="183">
        <v>0</v>
      </c>
      <c r="Q436" s="161"/>
      <c r="R436" s="161"/>
      <c r="S436" s="438"/>
      <c r="T436" s="161"/>
      <c r="U436" s="161"/>
      <c r="V436" s="161"/>
    </row>
    <row r="437" spans="1:22" ht="55.2">
      <c r="A437" s="122" t="str">
        <f>CONCATENATE(B437,C437,D437,E437,F437,G437)</f>
        <v>71080101035121</v>
      </c>
      <c r="B437" s="124" t="s">
        <v>439</v>
      </c>
      <c r="C437" s="117" t="s">
        <v>185</v>
      </c>
      <c r="D437" s="118" t="s">
        <v>106</v>
      </c>
      <c r="E437" s="119" t="s">
        <v>106</v>
      </c>
      <c r="F437" s="120" t="s">
        <v>442</v>
      </c>
      <c r="G437" s="121" t="s">
        <v>580</v>
      </c>
      <c r="H437" s="45"/>
      <c r="I437" s="46"/>
      <c r="J437" s="47"/>
      <c r="K437" s="47"/>
      <c r="L437" s="27" t="s">
        <v>584</v>
      </c>
      <c r="M437" s="28"/>
      <c r="N437" s="197">
        <f>O437+P437</f>
        <v>0</v>
      </c>
      <c r="O437" s="197">
        <f>SUM(O438)</f>
        <v>0</v>
      </c>
      <c r="P437" s="197">
        <f>SUM(P438)</f>
        <v>0</v>
      </c>
      <c r="Q437" s="161"/>
      <c r="R437" s="161"/>
      <c r="S437" s="438"/>
      <c r="T437" s="161"/>
      <c r="U437" s="161"/>
      <c r="V437" s="161"/>
    </row>
    <row r="438" spans="1:22" s="170" customFormat="1" ht="16.2">
      <c r="A438" s="122" t="str">
        <f t="shared" si="78"/>
        <v>71080200000000</v>
      </c>
      <c r="B438" s="124" t="s">
        <v>439</v>
      </c>
      <c r="C438" s="117" t="s">
        <v>185</v>
      </c>
      <c r="D438" s="118" t="s">
        <v>140</v>
      </c>
      <c r="E438" s="119" t="s">
        <v>441</v>
      </c>
      <c r="F438" s="120" t="s">
        <v>441</v>
      </c>
      <c r="G438" s="129" t="s">
        <v>440</v>
      </c>
      <c r="H438" s="25"/>
      <c r="I438" s="18"/>
      <c r="J438" s="19"/>
      <c r="K438" s="19"/>
      <c r="L438" s="36" t="s">
        <v>134</v>
      </c>
      <c r="M438" s="31">
        <v>4861</v>
      </c>
      <c r="N438" s="183">
        <f t="shared" si="80"/>
        <v>0</v>
      </c>
      <c r="O438" s="402"/>
      <c r="P438" s="402"/>
      <c r="Q438" s="161"/>
      <c r="R438" s="161"/>
      <c r="S438" s="438"/>
      <c r="T438" s="161"/>
      <c r="U438" s="161"/>
      <c r="V438" s="161"/>
    </row>
    <row r="439" spans="1:22" ht="69">
      <c r="A439" s="122" t="str">
        <f t="shared" si="78"/>
        <v>71080200000001</v>
      </c>
      <c r="B439" s="124" t="s">
        <v>439</v>
      </c>
      <c r="C439" s="117" t="s">
        <v>185</v>
      </c>
      <c r="D439" s="118" t="s">
        <v>140</v>
      </c>
      <c r="E439" s="119" t="s">
        <v>441</v>
      </c>
      <c r="F439" s="120" t="s">
        <v>441</v>
      </c>
      <c r="G439" s="129" t="s">
        <v>96</v>
      </c>
      <c r="H439" s="45"/>
      <c r="I439" s="46"/>
      <c r="J439" s="47"/>
      <c r="K439" s="47"/>
      <c r="L439" s="27" t="s">
        <v>764</v>
      </c>
      <c r="M439" s="28"/>
      <c r="N439" s="197">
        <f>O439+P439</f>
        <v>0</v>
      </c>
      <c r="O439" s="197">
        <f>SUM(O440)</f>
        <v>0</v>
      </c>
      <c r="P439" s="197">
        <f>SUM(P440)</f>
        <v>0</v>
      </c>
      <c r="Q439" s="161"/>
      <c r="R439" s="161"/>
      <c r="S439" s="438"/>
      <c r="T439" s="161"/>
      <c r="U439" s="161"/>
      <c r="V439" s="161"/>
    </row>
    <row r="440" spans="1:22" s="156" customFormat="1" ht="16.2">
      <c r="A440" s="122" t="str">
        <f t="shared" si="78"/>
        <v>71080201000000</v>
      </c>
      <c r="B440" s="124" t="s">
        <v>439</v>
      </c>
      <c r="C440" s="117" t="s">
        <v>185</v>
      </c>
      <c r="D440" s="118" t="s">
        <v>140</v>
      </c>
      <c r="E440" s="119" t="s">
        <v>106</v>
      </c>
      <c r="F440" s="120" t="s">
        <v>441</v>
      </c>
      <c r="G440" s="129" t="s">
        <v>440</v>
      </c>
      <c r="H440" s="25"/>
      <c r="I440" s="18"/>
      <c r="J440" s="19"/>
      <c r="K440" s="19"/>
      <c r="L440" s="36" t="s">
        <v>134</v>
      </c>
      <c r="M440" s="31">
        <v>4861</v>
      </c>
      <c r="N440" s="183">
        <f t="shared" si="80"/>
        <v>0</v>
      </c>
      <c r="O440" s="402"/>
      <c r="P440" s="402"/>
      <c r="Q440" s="161"/>
      <c r="R440" s="161"/>
      <c r="S440" s="438"/>
      <c r="T440" s="161"/>
      <c r="U440" s="161"/>
      <c r="V440" s="161"/>
    </row>
    <row r="441" spans="1:22" ht="27.6">
      <c r="A441" s="122" t="str">
        <f t="shared" si="78"/>
        <v>71080202014511</v>
      </c>
      <c r="B441" s="124" t="s">
        <v>439</v>
      </c>
      <c r="C441" s="117" t="s">
        <v>185</v>
      </c>
      <c r="D441" s="118" t="s">
        <v>140</v>
      </c>
      <c r="E441" s="119" t="s">
        <v>140</v>
      </c>
      <c r="F441" s="120" t="s">
        <v>106</v>
      </c>
      <c r="G441" s="121">
        <v>4511</v>
      </c>
      <c r="H441" s="165">
        <v>2660</v>
      </c>
      <c r="I441" s="166" t="s">
        <v>157</v>
      </c>
      <c r="J441" s="167">
        <v>6</v>
      </c>
      <c r="K441" s="167">
        <v>0</v>
      </c>
      <c r="L441" s="168" t="s">
        <v>263</v>
      </c>
      <c r="M441" s="176"/>
      <c r="N441" s="188">
        <f>+N443</f>
        <v>0</v>
      </c>
      <c r="O441" s="188">
        <f>+O443</f>
        <v>0</v>
      </c>
      <c r="P441" s="188">
        <f>+P443</f>
        <v>0</v>
      </c>
      <c r="Q441" s="161"/>
      <c r="R441" s="161"/>
      <c r="S441" s="438"/>
      <c r="T441" s="161"/>
      <c r="U441" s="161"/>
      <c r="V441" s="161"/>
    </row>
    <row r="442" spans="1:22" s="115" customFormat="1" ht="16.2">
      <c r="A442" s="122" t="str">
        <f t="shared" si="78"/>
        <v>71080202020000</v>
      </c>
      <c r="B442" s="124" t="s">
        <v>439</v>
      </c>
      <c r="C442" s="117" t="s">
        <v>185</v>
      </c>
      <c r="D442" s="118" t="s">
        <v>140</v>
      </c>
      <c r="E442" s="119" t="s">
        <v>140</v>
      </c>
      <c r="F442" s="120" t="s">
        <v>140</v>
      </c>
      <c r="G442" s="129" t="s">
        <v>440</v>
      </c>
      <c r="H442" s="25"/>
      <c r="I442" s="18"/>
      <c r="J442" s="19"/>
      <c r="K442" s="19"/>
      <c r="L442" s="30" t="s">
        <v>110</v>
      </c>
      <c r="M442" s="31"/>
      <c r="N442" s="190"/>
      <c r="O442" s="190"/>
      <c r="P442" s="190"/>
      <c r="Q442" s="161"/>
      <c r="R442" s="161"/>
      <c r="S442" s="438"/>
      <c r="T442" s="161"/>
      <c r="U442" s="161"/>
      <c r="V442" s="161"/>
    </row>
    <row r="443" spans="1:22" ht="26.4">
      <c r="A443" s="122" t="str">
        <f t="shared" si="78"/>
        <v>71080202024639</v>
      </c>
      <c r="B443" s="124" t="s">
        <v>439</v>
      </c>
      <c r="C443" s="117" t="s">
        <v>185</v>
      </c>
      <c r="D443" s="118" t="s">
        <v>140</v>
      </c>
      <c r="E443" s="119" t="s">
        <v>140</v>
      </c>
      <c r="F443" s="120" t="s">
        <v>140</v>
      </c>
      <c r="G443" s="129" t="s">
        <v>86</v>
      </c>
      <c r="H443" s="151">
        <v>2661</v>
      </c>
      <c r="I443" s="152" t="s">
        <v>157</v>
      </c>
      <c r="J443" s="153">
        <v>6</v>
      </c>
      <c r="K443" s="153">
        <v>1</v>
      </c>
      <c r="L443" s="154" t="s">
        <v>263</v>
      </c>
      <c r="M443" s="155"/>
      <c r="N443" s="192">
        <f>+N445+N449+N455+N464+N473</f>
        <v>0</v>
      </c>
      <c r="O443" s="192">
        <f t="shared" ref="O443:P443" si="81">+O445+O449+O455+O464+O473</f>
        <v>0</v>
      </c>
      <c r="P443" s="192">
        <f t="shared" si="81"/>
        <v>0</v>
      </c>
      <c r="Q443" s="161"/>
      <c r="R443" s="161"/>
      <c r="S443" s="438"/>
      <c r="T443" s="161"/>
      <c r="U443" s="161"/>
      <c r="V443" s="161"/>
    </row>
    <row r="444" spans="1:22" ht="16.2">
      <c r="A444" s="122" t="str">
        <f t="shared" si="78"/>
        <v>71080202025113</v>
      </c>
      <c r="B444" s="124" t="s">
        <v>439</v>
      </c>
      <c r="C444" s="117" t="s">
        <v>185</v>
      </c>
      <c r="D444" s="118" t="s">
        <v>140</v>
      </c>
      <c r="E444" s="119" t="s">
        <v>140</v>
      </c>
      <c r="F444" s="120" t="s">
        <v>140</v>
      </c>
      <c r="G444" s="121">
        <v>5113</v>
      </c>
      <c r="H444" s="25"/>
      <c r="I444" s="25"/>
      <c r="J444" s="26"/>
      <c r="K444" s="26"/>
      <c r="L444" s="30" t="s">
        <v>108</v>
      </c>
      <c r="M444" s="31"/>
      <c r="N444" s="190"/>
      <c r="O444" s="190"/>
      <c r="P444" s="190"/>
      <c r="Q444" s="161"/>
      <c r="R444" s="161"/>
      <c r="S444" s="438"/>
      <c r="T444" s="161"/>
      <c r="U444" s="161"/>
      <c r="V444" s="161"/>
    </row>
    <row r="445" spans="1:22" s="156" customFormat="1" ht="27.6">
      <c r="A445" s="122" t="str">
        <f t="shared" si="78"/>
        <v>71080203000000</v>
      </c>
      <c r="B445" s="124" t="s">
        <v>439</v>
      </c>
      <c r="C445" s="117" t="s">
        <v>185</v>
      </c>
      <c r="D445" s="118" t="s">
        <v>140</v>
      </c>
      <c r="E445" s="119" t="s">
        <v>442</v>
      </c>
      <c r="F445" s="120" t="s">
        <v>441</v>
      </c>
      <c r="G445" s="129" t="s">
        <v>440</v>
      </c>
      <c r="H445" s="45"/>
      <c r="I445" s="147"/>
      <c r="J445" s="148"/>
      <c r="K445" s="148"/>
      <c r="L445" s="27" t="s">
        <v>264</v>
      </c>
      <c r="M445" s="28"/>
      <c r="N445" s="197">
        <f>O445+P445</f>
        <v>0</v>
      </c>
      <c r="O445" s="197">
        <f>SUM(O446:O448)</f>
        <v>0</v>
      </c>
      <c r="P445" s="197">
        <f>SUM(P446:P448)</f>
        <v>0</v>
      </c>
      <c r="Q445" s="161"/>
      <c r="R445" s="161"/>
      <c r="S445" s="438"/>
      <c r="T445" s="161"/>
      <c r="U445" s="161"/>
      <c r="V445" s="161"/>
    </row>
    <row r="446" spans="1:22" ht="26.4">
      <c r="A446" s="122" t="str">
        <f t="shared" si="78"/>
        <v>71080203000001</v>
      </c>
      <c r="B446" s="124" t="s">
        <v>439</v>
      </c>
      <c r="C446" s="117" t="s">
        <v>185</v>
      </c>
      <c r="D446" s="118" t="s">
        <v>140</v>
      </c>
      <c r="E446" s="119" t="s">
        <v>442</v>
      </c>
      <c r="F446" s="120" t="s">
        <v>441</v>
      </c>
      <c r="G446" s="129" t="s">
        <v>96</v>
      </c>
      <c r="H446" s="17"/>
      <c r="I446" s="25"/>
      <c r="J446" s="26"/>
      <c r="K446" s="26"/>
      <c r="L446" s="30" t="s">
        <v>142</v>
      </c>
      <c r="M446" s="44">
        <v>4251</v>
      </c>
      <c r="N446" s="183">
        <f t="shared" ref="N446:N462" si="82">O446+P446</f>
        <v>0</v>
      </c>
      <c r="O446" s="183"/>
      <c r="P446" s="183"/>
      <c r="Q446" s="161"/>
      <c r="R446" s="161"/>
      <c r="S446" s="438"/>
      <c r="T446" s="161"/>
      <c r="U446" s="161"/>
      <c r="V446" s="161"/>
    </row>
    <row r="447" spans="1:22" s="115" customFormat="1" ht="16.2">
      <c r="A447" s="122" t="str">
        <f t="shared" si="78"/>
        <v>71080203010000</v>
      </c>
      <c r="B447" s="124" t="s">
        <v>439</v>
      </c>
      <c r="C447" s="117" t="s">
        <v>185</v>
      </c>
      <c r="D447" s="118" t="s">
        <v>140</v>
      </c>
      <c r="E447" s="119" t="s">
        <v>442</v>
      </c>
      <c r="F447" s="120" t="s">
        <v>106</v>
      </c>
      <c r="G447" s="129" t="s">
        <v>440</v>
      </c>
      <c r="H447" s="177"/>
      <c r="I447" s="194"/>
      <c r="J447" s="201"/>
      <c r="K447" s="202"/>
      <c r="L447" s="203" t="s">
        <v>240</v>
      </c>
      <c r="M447" s="13">
        <v>4269</v>
      </c>
      <c r="N447" s="183">
        <f t="shared" si="82"/>
        <v>0</v>
      </c>
      <c r="O447" s="183"/>
      <c r="P447" s="183"/>
      <c r="Q447" s="161"/>
      <c r="R447" s="161"/>
      <c r="S447" s="438"/>
      <c r="T447" s="161"/>
      <c r="U447" s="161"/>
      <c r="V447" s="161"/>
    </row>
    <row r="448" spans="1:22" ht="26.4">
      <c r="A448" s="122" t="str">
        <f t="shared" si="78"/>
        <v>71080203014511</v>
      </c>
      <c r="B448" s="124" t="s">
        <v>439</v>
      </c>
      <c r="C448" s="117" t="s">
        <v>185</v>
      </c>
      <c r="D448" s="118" t="s">
        <v>140</v>
      </c>
      <c r="E448" s="119" t="s">
        <v>442</v>
      </c>
      <c r="F448" s="120" t="s">
        <v>106</v>
      </c>
      <c r="G448" s="121">
        <v>4511</v>
      </c>
      <c r="H448" s="177"/>
      <c r="I448" s="194"/>
      <c r="J448" s="201"/>
      <c r="K448" s="202"/>
      <c r="L448" s="203" t="s">
        <v>267</v>
      </c>
      <c r="M448" s="13">
        <v>4521</v>
      </c>
      <c r="N448" s="183">
        <f t="shared" si="82"/>
        <v>0</v>
      </c>
      <c r="O448" s="183"/>
      <c r="P448" s="183"/>
      <c r="Q448" s="161"/>
      <c r="R448" s="161"/>
      <c r="S448" s="438"/>
      <c r="T448" s="161"/>
      <c r="U448" s="161"/>
      <c r="V448" s="161"/>
    </row>
    <row r="449" spans="1:22" s="115" customFormat="1" ht="27.6">
      <c r="A449" s="122" t="str">
        <f t="shared" si="78"/>
        <v>71080203020000</v>
      </c>
      <c r="B449" s="124" t="s">
        <v>439</v>
      </c>
      <c r="C449" s="117" t="s">
        <v>185</v>
      </c>
      <c r="D449" s="118" t="s">
        <v>140</v>
      </c>
      <c r="E449" s="119" t="s">
        <v>442</v>
      </c>
      <c r="F449" s="120" t="s">
        <v>140</v>
      </c>
      <c r="G449" s="129" t="s">
        <v>440</v>
      </c>
      <c r="H449" s="45"/>
      <c r="I449" s="147"/>
      <c r="J449" s="148"/>
      <c r="K449" s="148"/>
      <c r="L449" s="27" t="s">
        <v>265</v>
      </c>
      <c r="M449" s="28"/>
      <c r="N449" s="197">
        <f>O449+P449</f>
        <v>0</v>
      </c>
      <c r="O449" s="197">
        <f>SUM(O450:O454)</f>
        <v>0</v>
      </c>
      <c r="P449" s="197">
        <f>SUM(P450:P454)</f>
        <v>0</v>
      </c>
      <c r="Q449" s="161"/>
      <c r="R449" s="161"/>
      <c r="S449" s="438"/>
      <c r="T449" s="161"/>
      <c r="U449" s="161"/>
      <c r="V449" s="161"/>
    </row>
    <row r="450" spans="1:22" ht="26.4">
      <c r="A450" s="122" t="str">
        <f t="shared" si="78"/>
        <v>71080203025113</v>
      </c>
      <c r="B450" s="124" t="s">
        <v>439</v>
      </c>
      <c r="C450" s="117" t="s">
        <v>185</v>
      </c>
      <c r="D450" s="118" t="s">
        <v>140</v>
      </c>
      <c r="E450" s="119" t="s">
        <v>442</v>
      </c>
      <c r="F450" s="120" t="s">
        <v>140</v>
      </c>
      <c r="G450" s="121">
        <v>5113</v>
      </c>
      <c r="H450" s="17"/>
      <c r="I450" s="25"/>
      <c r="J450" s="26"/>
      <c r="K450" s="26"/>
      <c r="L450" s="30" t="s">
        <v>142</v>
      </c>
      <c r="M450" s="44">
        <v>4251</v>
      </c>
      <c r="N450" s="183">
        <f t="shared" si="82"/>
        <v>0</v>
      </c>
      <c r="O450" s="183"/>
      <c r="P450" s="183"/>
      <c r="Q450" s="161"/>
      <c r="R450" s="161"/>
      <c r="S450" s="438"/>
      <c r="T450" s="161"/>
      <c r="U450" s="161"/>
      <c r="V450" s="161"/>
    </row>
    <row r="451" spans="1:22" ht="16.2">
      <c r="A451" s="122" t="str">
        <f t="shared" si="78"/>
        <v>71080203025129</v>
      </c>
      <c r="B451" s="124" t="s">
        <v>439</v>
      </c>
      <c r="C451" s="117" t="s">
        <v>185</v>
      </c>
      <c r="D451" s="118" t="s">
        <v>140</v>
      </c>
      <c r="E451" s="119" t="s">
        <v>442</v>
      </c>
      <c r="F451" s="120" t="s">
        <v>140</v>
      </c>
      <c r="G451" s="121">
        <v>5129</v>
      </c>
      <c r="H451" s="17"/>
      <c r="I451" s="25"/>
      <c r="J451" s="26"/>
      <c r="K451" s="26"/>
      <c r="L451" s="30" t="s">
        <v>240</v>
      </c>
      <c r="M451" s="44">
        <v>4269</v>
      </c>
      <c r="N451" s="183">
        <f t="shared" si="82"/>
        <v>0</v>
      </c>
      <c r="O451" s="183"/>
      <c r="P451" s="183"/>
      <c r="Q451" s="161"/>
      <c r="R451" s="161"/>
      <c r="S451" s="438"/>
      <c r="T451" s="161"/>
      <c r="U451" s="161"/>
      <c r="V451" s="161"/>
    </row>
    <row r="452" spans="1:22" s="156" customFormat="1" ht="26.4">
      <c r="A452" s="122" t="str">
        <f t="shared" si="78"/>
        <v>71080204000000</v>
      </c>
      <c r="B452" s="124" t="s">
        <v>439</v>
      </c>
      <c r="C452" s="117" t="s">
        <v>185</v>
      </c>
      <c r="D452" s="118" t="s">
        <v>140</v>
      </c>
      <c r="E452" s="119" t="s">
        <v>155</v>
      </c>
      <c r="F452" s="120" t="s">
        <v>441</v>
      </c>
      <c r="G452" s="129" t="s">
        <v>440</v>
      </c>
      <c r="H452" s="17"/>
      <c r="I452" s="25"/>
      <c r="J452" s="26"/>
      <c r="K452" s="26"/>
      <c r="L452" s="203" t="s">
        <v>267</v>
      </c>
      <c r="M452" s="13">
        <v>4521</v>
      </c>
      <c r="N452" s="183">
        <f t="shared" si="82"/>
        <v>0</v>
      </c>
      <c r="O452" s="183"/>
      <c r="P452" s="183"/>
      <c r="Q452" s="161"/>
      <c r="R452" s="161"/>
      <c r="S452" s="438"/>
      <c r="T452" s="161"/>
      <c r="U452" s="161"/>
      <c r="V452" s="161"/>
    </row>
    <row r="453" spans="1:22" ht="16.2">
      <c r="A453" s="122" t="str">
        <f t="shared" si="78"/>
        <v>71080204000001</v>
      </c>
      <c r="B453" s="124" t="s">
        <v>439</v>
      </c>
      <c r="C453" s="117" t="s">
        <v>185</v>
      </c>
      <c r="D453" s="118" t="s">
        <v>140</v>
      </c>
      <c r="E453" s="119" t="s">
        <v>155</v>
      </c>
      <c r="F453" s="120" t="s">
        <v>441</v>
      </c>
      <c r="G453" s="129" t="s">
        <v>96</v>
      </c>
      <c r="H453" s="17"/>
      <c r="I453" s="25"/>
      <c r="J453" s="26"/>
      <c r="K453" s="26"/>
      <c r="L453" s="30" t="s">
        <v>173</v>
      </c>
      <c r="M453" s="31">
        <v>5112</v>
      </c>
      <c r="N453" s="183">
        <f t="shared" si="82"/>
        <v>0</v>
      </c>
      <c r="O453" s="183">
        <v>0</v>
      </c>
      <c r="P453" s="183"/>
      <c r="Q453" s="161"/>
      <c r="R453" s="161"/>
      <c r="S453" s="438"/>
      <c r="T453" s="161"/>
      <c r="U453" s="161"/>
      <c r="V453" s="161"/>
    </row>
    <row r="454" spans="1:22" s="115" customFormat="1" ht="16.2">
      <c r="A454" s="122" t="str">
        <f t="shared" si="78"/>
        <v>71080204010000</v>
      </c>
      <c r="B454" s="124" t="s">
        <v>439</v>
      </c>
      <c r="C454" s="117" t="s">
        <v>185</v>
      </c>
      <c r="D454" s="118" t="s">
        <v>140</v>
      </c>
      <c r="E454" s="119" t="s">
        <v>155</v>
      </c>
      <c r="F454" s="120" t="s">
        <v>106</v>
      </c>
      <c r="G454" s="129" t="s">
        <v>440</v>
      </c>
      <c r="H454" s="17"/>
      <c r="I454" s="25"/>
      <c r="J454" s="26"/>
      <c r="K454" s="26"/>
      <c r="L454" s="32" t="s">
        <v>174</v>
      </c>
      <c r="M454" s="33">
        <v>5113</v>
      </c>
      <c r="N454" s="183">
        <f t="shared" si="82"/>
        <v>0</v>
      </c>
      <c r="O454" s="183">
        <v>0</v>
      </c>
      <c r="P454" s="183"/>
      <c r="Q454" s="161"/>
      <c r="R454" s="161"/>
      <c r="S454" s="438"/>
      <c r="T454" s="161"/>
      <c r="U454" s="161"/>
      <c r="V454" s="161"/>
    </row>
    <row r="455" spans="1:22" ht="27.6">
      <c r="A455" s="122" t="str">
        <f t="shared" si="78"/>
        <v>71080204014216</v>
      </c>
      <c r="B455" s="124" t="s">
        <v>439</v>
      </c>
      <c r="C455" s="117" t="s">
        <v>185</v>
      </c>
      <c r="D455" s="118" t="s">
        <v>140</v>
      </c>
      <c r="E455" s="119" t="s">
        <v>155</v>
      </c>
      <c r="F455" s="120" t="s">
        <v>106</v>
      </c>
      <c r="G455" s="121">
        <v>4216</v>
      </c>
      <c r="H455" s="45"/>
      <c r="I455" s="147"/>
      <c r="J455" s="148"/>
      <c r="K455" s="148"/>
      <c r="L455" s="27" t="s">
        <v>266</v>
      </c>
      <c r="M455" s="28"/>
      <c r="N455" s="197">
        <f>O455+P455</f>
        <v>0</v>
      </c>
      <c r="O455" s="197">
        <f>SUM(O456:O463)</f>
        <v>0</v>
      </c>
      <c r="P455" s="197">
        <f>SUM(P456:P463)</f>
        <v>0</v>
      </c>
      <c r="Q455" s="161"/>
      <c r="R455" s="161"/>
      <c r="S455" s="438"/>
      <c r="T455" s="161"/>
      <c r="U455" s="161"/>
      <c r="V455" s="161"/>
    </row>
    <row r="456" spans="1:22" ht="16.2">
      <c r="A456" s="122" t="str">
        <f t="shared" si="78"/>
        <v>71080204014239</v>
      </c>
      <c r="B456" s="124" t="s">
        <v>439</v>
      </c>
      <c r="C456" s="117" t="s">
        <v>185</v>
      </c>
      <c r="D456" s="118" t="s">
        <v>140</v>
      </c>
      <c r="E456" s="119" t="s">
        <v>155</v>
      </c>
      <c r="F456" s="120" t="s">
        <v>106</v>
      </c>
      <c r="G456" s="121">
        <v>4239</v>
      </c>
      <c r="H456" s="17"/>
      <c r="I456" s="25"/>
      <c r="J456" s="26"/>
      <c r="K456" s="26"/>
      <c r="L456" s="29" t="s">
        <v>125</v>
      </c>
      <c r="M456" s="31">
        <v>4239</v>
      </c>
      <c r="N456" s="183">
        <f t="shared" si="82"/>
        <v>0</v>
      </c>
      <c r="O456" s="183"/>
      <c r="P456" s="183"/>
      <c r="Q456" s="161"/>
      <c r="R456" s="161"/>
      <c r="S456" s="438"/>
      <c r="T456" s="161"/>
      <c r="U456" s="161"/>
      <c r="V456" s="161"/>
    </row>
    <row r="457" spans="1:22" ht="30" customHeight="1">
      <c r="A457" s="122" t="str">
        <f t="shared" si="78"/>
        <v>71080204014269</v>
      </c>
      <c r="B457" s="116" t="s">
        <v>439</v>
      </c>
      <c r="C457" s="117" t="s">
        <v>185</v>
      </c>
      <c r="D457" s="118" t="s">
        <v>140</v>
      </c>
      <c r="E457" s="119" t="s">
        <v>155</v>
      </c>
      <c r="F457" s="120" t="s">
        <v>106</v>
      </c>
      <c r="G457" s="121">
        <v>4269</v>
      </c>
      <c r="H457" s="17"/>
      <c r="I457" s="25"/>
      <c r="J457" s="26"/>
      <c r="K457" s="26"/>
      <c r="L457" s="30" t="s">
        <v>142</v>
      </c>
      <c r="M457" s="44">
        <v>4251</v>
      </c>
      <c r="N457" s="183">
        <f t="shared" si="82"/>
        <v>0</v>
      </c>
      <c r="O457" s="183"/>
      <c r="P457" s="183"/>
      <c r="Q457" s="161"/>
      <c r="R457" s="161"/>
      <c r="S457" s="438"/>
      <c r="T457" s="161"/>
      <c r="U457" s="161"/>
      <c r="V457" s="161"/>
    </row>
    <row r="458" spans="1:22" ht="16.2">
      <c r="A458" s="122" t="str">
        <f t="shared" si="78"/>
        <v>71080204014639</v>
      </c>
      <c r="B458" s="124" t="s">
        <v>439</v>
      </c>
      <c r="C458" s="117" t="s">
        <v>185</v>
      </c>
      <c r="D458" s="118" t="s">
        <v>140</v>
      </c>
      <c r="E458" s="119" t="s">
        <v>155</v>
      </c>
      <c r="F458" s="120" t="s">
        <v>106</v>
      </c>
      <c r="G458" s="121">
        <v>4639</v>
      </c>
      <c r="H458" s="17"/>
      <c r="I458" s="25"/>
      <c r="J458" s="26"/>
      <c r="K458" s="26"/>
      <c r="L458" s="30" t="s">
        <v>240</v>
      </c>
      <c r="M458" s="44">
        <v>4269</v>
      </c>
      <c r="N458" s="183">
        <f t="shared" si="82"/>
        <v>0</v>
      </c>
      <c r="O458" s="183"/>
      <c r="P458" s="183"/>
      <c r="Q458" s="161"/>
      <c r="R458" s="161"/>
      <c r="S458" s="438"/>
      <c r="T458" s="161"/>
      <c r="U458" s="161"/>
      <c r="V458" s="161"/>
    </row>
    <row r="459" spans="1:22" ht="26.4">
      <c r="A459" s="122" t="str">
        <f t="shared" si="78"/>
        <v>71080204014819</v>
      </c>
      <c r="B459" s="124" t="s">
        <v>439</v>
      </c>
      <c r="C459" s="117" t="s">
        <v>185</v>
      </c>
      <c r="D459" s="118" t="s">
        <v>140</v>
      </c>
      <c r="E459" s="119" t="s">
        <v>155</v>
      </c>
      <c r="F459" s="120" t="s">
        <v>106</v>
      </c>
      <c r="G459" s="129" t="s">
        <v>88</v>
      </c>
      <c r="H459" s="17"/>
      <c r="I459" s="25"/>
      <c r="J459" s="26"/>
      <c r="K459" s="26"/>
      <c r="L459" s="30" t="s">
        <v>267</v>
      </c>
      <c r="M459" s="44">
        <v>4521</v>
      </c>
      <c r="N459" s="183">
        <f t="shared" si="82"/>
        <v>0</v>
      </c>
      <c r="O459" s="183"/>
      <c r="P459" s="183"/>
      <c r="Q459" s="161"/>
      <c r="R459" s="161"/>
      <c r="S459" s="438"/>
      <c r="T459" s="161"/>
      <c r="U459" s="161"/>
      <c r="V459" s="161"/>
    </row>
    <row r="460" spans="1:22" s="115" customFormat="1" ht="26.4">
      <c r="A460" s="122" t="str">
        <f t="shared" si="78"/>
        <v>71080204020000</v>
      </c>
      <c r="B460" s="124" t="s">
        <v>439</v>
      </c>
      <c r="C460" s="117" t="s">
        <v>185</v>
      </c>
      <c r="D460" s="118" t="s">
        <v>140</v>
      </c>
      <c r="E460" s="119" t="s">
        <v>155</v>
      </c>
      <c r="F460" s="120" t="s">
        <v>140</v>
      </c>
      <c r="G460" s="129" t="s">
        <v>440</v>
      </c>
      <c r="H460" s="17"/>
      <c r="I460" s="25"/>
      <c r="J460" s="26"/>
      <c r="K460" s="26"/>
      <c r="L460" s="30" t="s">
        <v>219</v>
      </c>
      <c r="M460" s="31">
        <v>4819</v>
      </c>
      <c r="N460" s="183">
        <f t="shared" si="82"/>
        <v>0</v>
      </c>
      <c r="O460" s="183"/>
      <c r="P460" s="183"/>
      <c r="Q460" s="161"/>
      <c r="R460" s="161"/>
      <c r="S460" s="438"/>
      <c r="T460" s="161"/>
      <c r="U460" s="161"/>
      <c r="V460" s="161"/>
    </row>
    <row r="461" spans="1:22" ht="16.2">
      <c r="A461" s="122" t="str">
        <f t="shared" si="78"/>
        <v>71080204024511</v>
      </c>
      <c r="B461" s="124" t="s">
        <v>439</v>
      </c>
      <c r="C461" s="117" t="s">
        <v>185</v>
      </c>
      <c r="D461" s="118" t="s">
        <v>140</v>
      </c>
      <c r="E461" s="119" t="s">
        <v>155</v>
      </c>
      <c r="F461" s="120" t="s">
        <v>140</v>
      </c>
      <c r="G461" s="121">
        <v>4511</v>
      </c>
      <c r="H461" s="25"/>
      <c r="I461" s="25"/>
      <c r="J461" s="26"/>
      <c r="K461" s="26"/>
      <c r="L461" s="30" t="s">
        <v>173</v>
      </c>
      <c r="M461" s="31">
        <v>5112</v>
      </c>
      <c r="N461" s="183">
        <f t="shared" si="82"/>
        <v>0</v>
      </c>
      <c r="O461" s="183"/>
      <c r="P461" s="183"/>
      <c r="Q461" s="161"/>
      <c r="R461" s="161"/>
      <c r="S461" s="438"/>
      <c r="T461" s="161"/>
      <c r="U461" s="161"/>
      <c r="V461" s="161"/>
    </row>
    <row r="462" spans="1:22" s="115" customFormat="1" ht="16.8">
      <c r="A462" s="122" t="str">
        <f t="shared" si="78"/>
        <v>71080204030000</v>
      </c>
      <c r="B462" s="124" t="s">
        <v>439</v>
      </c>
      <c r="C462" s="117" t="s">
        <v>185</v>
      </c>
      <c r="D462" s="118" t="s">
        <v>140</v>
      </c>
      <c r="E462" s="119" t="s">
        <v>155</v>
      </c>
      <c r="F462" s="120" t="s">
        <v>442</v>
      </c>
      <c r="G462" s="129" t="s">
        <v>440</v>
      </c>
      <c r="H462" s="25"/>
      <c r="I462" s="25"/>
      <c r="J462" s="26"/>
      <c r="K462" s="26"/>
      <c r="L462" s="30" t="s">
        <v>174</v>
      </c>
      <c r="M462" s="31">
        <v>5113</v>
      </c>
      <c r="N462" s="183">
        <f t="shared" si="82"/>
        <v>0</v>
      </c>
      <c r="O462" s="398">
        <v>0</v>
      </c>
      <c r="P462" s="398"/>
      <c r="Q462" s="161"/>
      <c r="R462" s="161"/>
      <c r="S462" s="438"/>
      <c r="T462" s="161"/>
      <c r="U462" s="161"/>
      <c r="V462" s="161"/>
    </row>
    <row r="463" spans="1:22" ht="16.2">
      <c r="A463" s="122" t="str">
        <f t="shared" si="78"/>
        <v>71080204035113</v>
      </c>
      <c r="B463" s="124" t="s">
        <v>439</v>
      </c>
      <c r="C463" s="117" t="s">
        <v>185</v>
      </c>
      <c r="D463" s="118" t="s">
        <v>140</v>
      </c>
      <c r="E463" s="119" t="s">
        <v>155</v>
      </c>
      <c r="F463" s="120" t="s">
        <v>442</v>
      </c>
      <c r="G463" s="121">
        <v>5113</v>
      </c>
      <c r="H463" s="17"/>
      <c r="I463" s="25"/>
      <c r="J463" s="26"/>
      <c r="K463" s="26"/>
      <c r="L463" s="30" t="s">
        <v>268</v>
      </c>
      <c r="M463" s="44">
        <v>5129</v>
      </c>
      <c r="N463" s="183">
        <f>O463+P463</f>
        <v>0</v>
      </c>
      <c r="O463" s="183">
        <v>0</v>
      </c>
      <c r="P463" s="183"/>
      <c r="Q463" s="161"/>
      <c r="R463" s="161"/>
      <c r="S463" s="438"/>
      <c r="T463" s="161"/>
      <c r="U463" s="161"/>
      <c r="V463" s="161"/>
    </row>
    <row r="464" spans="1:22" s="156" customFormat="1" ht="27.6">
      <c r="A464" s="122" t="str">
        <f t="shared" si="78"/>
        <v>71080205000000</v>
      </c>
      <c r="B464" s="124" t="s">
        <v>439</v>
      </c>
      <c r="C464" s="117" t="s">
        <v>185</v>
      </c>
      <c r="D464" s="118" t="s">
        <v>140</v>
      </c>
      <c r="E464" s="119" t="s">
        <v>149</v>
      </c>
      <c r="F464" s="120" t="s">
        <v>441</v>
      </c>
      <c r="G464" s="129" t="s">
        <v>440</v>
      </c>
      <c r="H464" s="45"/>
      <c r="I464" s="147"/>
      <c r="J464" s="148"/>
      <c r="K464" s="148"/>
      <c r="L464" s="27" t="s">
        <v>269</v>
      </c>
      <c r="M464" s="28"/>
      <c r="N464" s="197">
        <f>O464+P464</f>
        <v>0</v>
      </c>
      <c r="O464" s="197">
        <f>SUM(O465:O472)</f>
        <v>0</v>
      </c>
      <c r="P464" s="197">
        <f>SUM(P465:P472)</f>
        <v>0</v>
      </c>
      <c r="Q464" s="161"/>
      <c r="R464" s="161"/>
      <c r="S464" s="438"/>
      <c r="T464" s="161"/>
      <c r="U464" s="161"/>
      <c r="V464" s="161"/>
    </row>
    <row r="465" spans="1:22" ht="16.2">
      <c r="A465" s="122" t="str">
        <f t="shared" si="78"/>
        <v>71080205000001</v>
      </c>
      <c r="B465" s="124" t="s">
        <v>439</v>
      </c>
      <c r="C465" s="117" t="s">
        <v>185</v>
      </c>
      <c r="D465" s="118" t="s">
        <v>140</v>
      </c>
      <c r="E465" s="119" t="s">
        <v>149</v>
      </c>
      <c r="F465" s="120" t="s">
        <v>441</v>
      </c>
      <c r="G465" s="129" t="s">
        <v>96</v>
      </c>
      <c r="H465" s="25"/>
      <c r="I465" s="25"/>
      <c r="J465" s="26"/>
      <c r="K465" s="26"/>
      <c r="L465" s="29" t="s">
        <v>122</v>
      </c>
      <c r="M465" s="12">
        <v>4234</v>
      </c>
      <c r="N465" s="183">
        <f>O465+P465</f>
        <v>0</v>
      </c>
      <c r="O465" s="405"/>
      <c r="P465" s="405"/>
      <c r="Q465" s="161"/>
      <c r="R465" s="161"/>
      <c r="S465" s="438"/>
      <c r="T465" s="161"/>
      <c r="U465" s="161"/>
      <c r="V465" s="161"/>
    </row>
    <row r="466" spans="1:22" s="115" customFormat="1" ht="26.4">
      <c r="A466" s="122" t="str">
        <f t="shared" si="78"/>
        <v>71080205010000</v>
      </c>
      <c r="B466" s="124" t="s">
        <v>439</v>
      </c>
      <c r="C466" s="117" t="s">
        <v>185</v>
      </c>
      <c r="D466" s="118" t="s">
        <v>140</v>
      </c>
      <c r="E466" s="119" t="s">
        <v>149</v>
      </c>
      <c r="F466" s="120" t="s">
        <v>106</v>
      </c>
      <c r="G466" s="129" t="s">
        <v>440</v>
      </c>
      <c r="H466" s="25"/>
      <c r="I466" s="25"/>
      <c r="J466" s="26"/>
      <c r="K466" s="26"/>
      <c r="L466" s="30" t="s">
        <v>142</v>
      </c>
      <c r="M466" s="31">
        <v>4251</v>
      </c>
      <c r="N466" s="183">
        <f t="shared" ref="N466:N475" si="83">O466+P466</f>
        <v>0</v>
      </c>
      <c r="O466" s="183"/>
      <c r="P466" s="183"/>
      <c r="Q466" s="161"/>
      <c r="R466" s="161"/>
      <c r="S466" s="438"/>
      <c r="T466" s="161"/>
      <c r="U466" s="161"/>
      <c r="V466" s="161"/>
    </row>
    <row r="467" spans="1:22" ht="16.2">
      <c r="A467" s="122" t="str">
        <f t="shared" si="78"/>
        <v>71080205014511</v>
      </c>
      <c r="B467" s="124" t="s">
        <v>439</v>
      </c>
      <c r="C467" s="117" t="s">
        <v>185</v>
      </c>
      <c r="D467" s="118" t="s">
        <v>140</v>
      </c>
      <c r="E467" s="119" t="s">
        <v>149</v>
      </c>
      <c r="F467" s="120" t="s">
        <v>106</v>
      </c>
      <c r="G467" s="121">
        <v>4511</v>
      </c>
      <c r="H467" s="17"/>
      <c r="I467" s="25"/>
      <c r="J467" s="26"/>
      <c r="K467" s="26"/>
      <c r="L467" s="30" t="s">
        <v>240</v>
      </c>
      <c r="M467" s="13">
        <v>4269</v>
      </c>
      <c r="N467" s="183">
        <f t="shared" si="83"/>
        <v>0</v>
      </c>
      <c r="O467" s="183"/>
      <c r="P467" s="183"/>
      <c r="Q467" s="161"/>
      <c r="R467" s="161"/>
      <c r="S467" s="438"/>
      <c r="T467" s="161"/>
      <c r="U467" s="161"/>
      <c r="V467" s="161"/>
    </row>
    <row r="468" spans="1:22" s="115" customFormat="1" ht="26.4">
      <c r="A468" s="122" t="str">
        <f t="shared" si="78"/>
        <v>71080205020000</v>
      </c>
      <c r="B468" s="124" t="s">
        <v>439</v>
      </c>
      <c r="C468" s="117" t="s">
        <v>185</v>
      </c>
      <c r="D468" s="118" t="s">
        <v>140</v>
      </c>
      <c r="E468" s="119" t="s">
        <v>149</v>
      </c>
      <c r="F468" s="120" t="s">
        <v>140</v>
      </c>
      <c r="G468" s="129" t="s">
        <v>440</v>
      </c>
      <c r="H468" s="17"/>
      <c r="I468" s="25"/>
      <c r="J468" s="26"/>
      <c r="K468" s="26"/>
      <c r="L468" s="30" t="s">
        <v>267</v>
      </c>
      <c r="M468" s="13">
        <v>4521</v>
      </c>
      <c r="N468" s="183">
        <f t="shared" si="83"/>
        <v>0</v>
      </c>
      <c r="O468" s="183"/>
      <c r="P468" s="183"/>
      <c r="Q468" s="161"/>
      <c r="R468" s="161"/>
      <c r="S468" s="438"/>
      <c r="T468" s="161"/>
      <c r="U468" s="161"/>
      <c r="V468" s="161"/>
    </row>
    <row r="469" spans="1:22" ht="16.2">
      <c r="A469" s="122" t="str">
        <f t="shared" si="78"/>
        <v>71080205024511</v>
      </c>
      <c r="B469" s="124" t="s">
        <v>439</v>
      </c>
      <c r="C469" s="117" t="s">
        <v>185</v>
      </c>
      <c r="D469" s="118" t="s">
        <v>140</v>
      </c>
      <c r="E469" s="119" t="s">
        <v>149</v>
      </c>
      <c r="F469" s="120" t="s">
        <v>140</v>
      </c>
      <c r="G469" s="121">
        <v>4511</v>
      </c>
      <c r="H469" s="25"/>
      <c r="I469" s="25"/>
      <c r="J469" s="26"/>
      <c r="K469" s="26"/>
      <c r="L469" s="32" t="s">
        <v>211</v>
      </c>
      <c r="M469" s="48">
        <v>4639</v>
      </c>
      <c r="N469" s="183">
        <f t="shared" si="83"/>
        <v>0</v>
      </c>
      <c r="O469" s="183"/>
      <c r="P469" s="183"/>
      <c r="Q469" s="161"/>
      <c r="R469" s="161"/>
      <c r="S469" s="438"/>
      <c r="T469" s="161"/>
      <c r="U469" s="161"/>
      <c r="V469" s="161"/>
    </row>
    <row r="470" spans="1:22" ht="16.2">
      <c r="A470" s="122" t="str">
        <f t="shared" si="78"/>
        <v>71090201044239</v>
      </c>
      <c r="B470" s="124" t="s">
        <v>439</v>
      </c>
      <c r="C470" s="117" t="s">
        <v>187</v>
      </c>
      <c r="D470" s="118" t="s">
        <v>140</v>
      </c>
      <c r="E470" s="119" t="s">
        <v>106</v>
      </c>
      <c r="F470" s="120" t="s">
        <v>155</v>
      </c>
      <c r="G470" s="121">
        <v>4239</v>
      </c>
      <c r="H470" s="25"/>
      <c r="I470" s="18"/>
      <c r="J470" s="19"/>
      <c r="K470" s="19"/>
      <c r="L470" s="30" t="s">
        <v>134</v>
      </c>
      <c r="M470" s="31">
        <v>4861</v>
      </c>
      <c r="N470" s="183">
        <f t="shared" si="83"/>
        <v>0</v>
      </c>
      <c r="O470" s="405"/>
      <c r="P470" s="405"/>
      <c r="Q470" s="161"/>
      <c r="R470" s="161"/>
      <c r="S470" s="438"/>
      <c r="T470" s="161"/>
      <c r="U470" s="161"/>
      <c r="V470" s="161"/>
    </row>
    <row r="471" spans="1:22" ht="16.2">
      <c r="B471" s="124"/>
      <c r="H471" s="37"/>
      <c r="I471" s="194"/>
      <c r="J471" s="195"/>
      <c r="K471" s="196"/>
      <c r="L471" s="30" t="s">
        <v>173</v>
      </c>
      <c r="M471" s="31">
        <v>5112</v>
      </c>
      <c r="N471" s="183">
        <f t="shared" si="83"/>
        <v>0</v>
      </c>
      <c r="O471" s="183"/>
      <c r="P471" s="183"/>
      <c r="Q471" s="161"/>
      <c r="R471" s="161"/>
      <c r="S471" s="438"/>
      <c r="T471" s="161"/>
      <c r="U471" s="161"/>
      <c r="V471" s="161"/>
    </row>
    <row r="472" spans="1:22" ht="16.2">
      <c r="B472" s="124"/>
      <c r="H472" s="25"/>
      <c r="I472" s="25"/>
      <c r="J472" s="26"/>
      <c r="K472" s="26"/>
      <c r="L472" s="30" t="s">
        <v>174</v>
      </c>
      <c r="M472" s="31">
        <v>5113</v>
      </c>
      <c r="N472" s="183">
        <f t="shared" si="83"/>
        <v>0</v>
      </c>
      <c r="O472" s="183"/>
      <c r="P472" s="183"/>
      <c r="Q472" s="161"/>
      <c r="R472" s="161"/>
      <c r="S472" s="438"/>
      <c r="T472" s="161"/>
      <c r="U472" s="161"/>
      <c r="V472" s="161"/>
    </row>
    <row r="473" spans="1:22" s="156" customFormat="1" ht="16.2">
      <c r="A473" s="122" t="str">
        <f t="shared" si="78"/>
        <v>71080207000000</v>
      </c>
      <c r="B473" s="124" t="s">
        <v>439</v>
      </c>
      <c r="C473" s="117" t="s">
        <v>185</v>
      </c>
      <c r="D473" s="118" t="s">
        <v>140</v>
      </c>
      <c r="E473" s="119" t="s">
        <v>183</v>
      </c>
      <c r="F473" s="120" t="s">
        <v>441</v>
      </c>
      <c r="G473" s="129" t="s">
        <v>440</v>
      </c>
      <c r="H473" s="45"/>
      <c r="I473" s="147"/>
      <c r="J473" s="148"/>
      <c r="K473" s="148"/>
      <c r="L473" s="27" t="s">
        <v>841</v>
      </c>
      <c r="M473" s="28"/>
      <c r="N473" s="197">
        <f>O473+P473</f>
        <v>0</v>
      </c>
      <c r="O473" s="197">
        <f>SUM(O474:O475)</f>
        <v>0</v>
      </c>
      <c r="P473" s="197">
        <f>SUM(P474:P475)</f>
        <v>0</v>
      </c>
      <c r="Q473" s="161"/>
      <c r="R473" s="161"/>
      <c r="S473" s="438"/>
      <c r="T473" s="161"/>
      <c r="U473" s="161"/>
      <c r="V473" s="161"/>
    </row>
    <row r="474" spans="1:22" ht="22.5" customHeight="1">
      <c r="A474" s="122" t="str">
        <f t="shared" si="78"/>
        <v>71080207000001</v>
      </c>
      <c r="B474" s="124" t="s">
        <v>439</v>
      </c>
      <c r="C474" s="117" t="s">
        <v>185</v>
      </c>
      <c r="D474" s="118" t="s">
        <v>140</v>
      </c>
      <c r="E474" s="119" t="s">
        <v>183</v>
      </c>
      <c r="F474" s="120" t="s">
        <v>441</v>
      </c>
      <c r="G474" s="129" t="s">
        <v>96</v>
      </c>
      <c r="H474" s="17"/>
      <c r="I474" s="400"/>
      <c r="J474" s="401"/>
      <c r="K474" s="401"/>
      <c r="L474" s="30" t="s">
        <v>142</v>
      </c>
      <c r="M474" s="31">
        <v>4251</v>
      </c>
      <c r="N474" s="183">
        <f t="shared" si="83"/>
        <v>0</v>
      </c>
      <c r="O474" s="423"/>
      <c r="P474" s="423"/>
      <c r="Q474" s="161"/>
      <c r="R474" s="161"/>
      <c r="S474" s="438"/>
      <c r="T474" s="161"/>
      <c r="U474" s="161"/>
      <c r="V474" s="161"/>
    </row>
    <row r="475" spans="1:22" s="115" customFormat="1" ht="16.8">
      <c r="A475" s="122" t="str">
        <f t="shared" si="78"/>
        <v>71080207010000</v>
      </c>
      <c r="B475" s="124" t="s">
        <v>439</v>
      </c>
      <c r="C475" s="117" t="s">
        <v>185</v>
      </c>
      <c r="D475" s="118" t="s">
        <v>140</v>
      </c>
      <c r="E475" s="119" t="s">
        <v>183</v>
      </c>
      <c r="F475" s="120" t="s">
        <v>106</v>
      </c>
      <c r="G475" s="129" t="s">
        <v>440</v>
      </c>
      <c r="H475" s="25"/>
      <c r="I475" s="25"/>
      <c r="J475" s="26"/>
      <c r="K475" s="26"/>
      <c r="L475" s="30" t="s">
        <v>174</v>
      </c>
      <c r="M475" s="31">
        <v>5113</v>
      </c>
      <c r="N475" s="183">
        <f t="shared" si="83"/>
        <v>0</v>
      </c>
      <c r="O475" s="398"/>
      <c r="P475" s="398"/>
      <c r="Q475" s="161"/>
      <c r="R475" s="161"/>
      <c r="S475" s="438"/>
      <c r="T475" s="161"/>
      <c r="U475" s="161"/>
      <c r="V475" s="161"/>
    </row>
    <row r="476" spans="1:22" s="156" customFormat="1" ht="16.2">
      <c r="A476" s="122" t="str">
        <f t="shared" ref="A476:A525" si="84">CONCATENATE(B476,C476,D476,E476,F476,G476)</f>
        <v>71080403000000</v>
      </c>
      <c r="B476" s="124" t="s">
        <v>439</v>
      </c>
      <c r="C476" s="117" t="s">
        <v>185</v>
      </c>
      <c r="D476" s="118" t="s">
        <v>155</v>
      </c>
      <c r="E476" s="119" t="s">
        <v>442</v>
      </c>
      <c r="F476" s="120" t="s">
        <v>441</v>
      </c>
      <c r="G476" s="129" t="s">
        <v>440</v>
      </c>
      <c r="H476" s="180">
        <v>2700</v>
      </c>
      <c r="I476" s="212" t="s">
        <v>183</v>
      </c>
      <c r="J476" s="213">
        <v>0</v>
      </c>
      <c r="K476" s="213">
        <v>0</v>
      </c>
      <c r="L476" s="162" t="s">
        <v>275</v>
      </c>
      <c r="M476" s="174"/>
      <c r="N476" s="163">
        <f>+N478</f>
        <v>0</v>
      </c>
      <c r="O476" s="163">
        <f t="shared" ref="O476:P476" si="85">+O478</f>
        <v>0</v>
      </c>
      <c r="P476" s="163">
        <f t="shared" si="85"/>
        <v>0</v>
      </c>
      <c r="Q476" s="161"/>
      <c r="R476" s="161"/>
      <c r="S476" s="438"/>
      <c r="T476" s="161"/>
      <c r="U476" s="161"/>
      <c r="V476" s="161"/>
    </row>
    <row r="477" spans="1:22" ht="16.2">
      <c r="A477" s="122" t="str">
        <f t="shared" si="84"/>
        <v>71080403000001</v>
      </c>
      <c r="B477" s="124" t="s">
        <v>439</v>
      </c>
      <c r="C477" s="117" t="s">
        <v>185</v>
      </c>
      <c r="D477" s="118" t="s">
        <v>155</v>
      </c>
      <c r="E477" s="119" t="s">
        <v>442</v>
      </c>
      <c r="F477" s="120" t="s">
        <v>441</v>
      </c>
      <c r="G477" s="129" t="s">
        <v>96</v>
      </c>
      <c r="H477" s="25"/>
      <c r="I477" s="18"/>
      <c r="J477" s="19"/>
      <c r="K477" s="19"/>
      <c r="L477" s="30" t="s">
        <v>108</v>
      </c>
      <c r="M477" s="31"/>
      <c r="N477" s="150"/>
      <c r="O477" s="150"/>
      <c r="P477" s="150"/>
      <c r="Q477" s="161"/>
      <c r="R477" s="161"/>
      <c r="S477" s="438"/>
      <c r="T477" s="161"/>
      <c r="U477" s="161"/>
      <c r="V477" s="161"/>
    </row>
    <row r="478" spans="1:22" ht="16.2">
      <c r="A478" s="122" t="str">
        <f t="shared" si="84"/>
        <v>71090101000001</v>
      </c>
      <c r="B478" s="124" t="s">
        <v>439</v>
      </c>
      <c r="C478" s="117" t="s">
        <v>187</v>
      </c>
      <c r="D478" s="118" t="s">
        <v>106</v>
      </c>
      <c r="E478" s="119" t="s">
        <v>106</v>
      </c>
      <c r="F478" s="120" t="s">
        <v>441</v>
      </c>
      <c r="G478" s="129" t="s">
        <v>96</v>
      </c>
      <c r="H478" s="165">
        <v>2760</v>
      </c>
      <c r="I478" s="166" t="s">
        <v>183</v>
      </c>
      <c r="J478" s="167">
        <v>6</v>
      </c>
      <c r="K478" s="167">
        <v>0</v>
      </c>
      <c r="L478" s="168" t="s">
        <v>279</v>
      </c>
      <c r="M478" s="176"/>
      <c r="N478" s="188">
        <f>+N480</f>
        <v>0</v>
      </c>
      <c r="O478" s="188">
        <f t="shared" ref="O478:P478" si="86">+O480</f>
        <v>0</v>
      </c>
      <c r="P478" s="188">
        <f t="shared" si="86"/>
        <v>0</v>
      </c>
      <c r="Q478" s="161"/>
      <c r="R478" s="161"/>
      <c r="S478" s="438"/>
      <c r="T478" s="161"/>
      <c r="U478" s="161"/>
      <c r="V478" s="161"/>
    </row>
    <row r="479" spans="1:22" s="115" customFormat="1" ht="16.2">
      <c r="A479" s="122" t="str">
        <f t="shared" si="84"/>
        <v>71090101010000</v>
      </c>
      <c r="B479" s="124" t="s">
        <v>439</v>
      </c>
      <c r="C479" s="117" t="s">
        <v>187</v>
      </c>
      <c r="D479" s="118" t="s">
        <v>106</v>
      </c>
      <c r="E479" s="119" t="s">
        <v>106</v>
      </c>
      <c r="F479" s="120" t="s">
        <v>106</v>
      </c>
      <c r="G479" s="129" t="s">
        <v>440</v>
      </c>
      <c r="H479" s="25"/>
      <c r="I479" s="18"/>
      <c r="J479" s="19"/>
      <c r="K479" s="19"/>
      <c r="L479" s="30" t="s">
        <v>110</v>
      </c>
      <c r="M479" s="31"/>
      <c r="N479" s="190"/>
      <c r="O479" s="190"/>
      <c r="P479" s="190"/>
      <c r="Q479" s="161"/>
      <c r="R479" s="161"/>
      <c r="S479" s="438"/>
      <c r="T479" s="161"/>
      <c r="U479" s="161"/>
      <c r="V479" s="161"/>
    </row>
    <row r="480" spans="1:22" ht="16.2">
      <c r="A480" s="122" t="str">
        <f t="shared" si="84"/>
        <v>71090101014239</v>
      </c>
      <c r="B480" s="124" t="s">
        <v>439</v>
      </c>
      <c r="C480" s="117" t="s">
        <v>187</v>
      </c>
      <c r="D480" s="118" t="s">
        <v>106</v>
      </c>
      <c r="E480" s="119" t="s">
        <v>106</v>
      </c>
      <c r="F480" s="120" t="s">
        <v>106</v>
      </c>
      <c r="G480" s="121">
        <v>4239</v>
      </c>
      <c r="H480" s="151">
        <v>2761</v>
      </c>
      <c r="I480" s="152" t="s">
        <v>183</v>
      </c>
      <c r="J480" s="153">
        <v>6</v>
      </c>
      <c r="K480" s="153">
        <v>1</v>
      </c>
      <c r="L480" s="154" t="s">
        <v>280</v>
      </c>
      <c r="M480" s="155"/>
      <c r="N480" s="192">
        <f>+N482+N485+N487</f>
        <v>0</v>
      </c>
      <c r="O480" s="192">
        <f>+O482+O485+O487</f>
        <v>0</v>
      </c>
      <c r="P480" s="192">
        <f>+P482+P485+P487</f>
        <v>0</v>
      </c>
      <c r="Q480" s="161"/>
      <c r="R480" s="161"/>
      <c r="S480" s="438"/>
      <c r="T480" s="161"/>
      <c r="U480" s="161"/>
      <c r="V480" s="161"/>
    </row>
    <row r="481" spans="1:235" ht="16.2">
      <c r="A481" s="122" t="str">
        <f t="shared" si="84"/>
        <v>71090101014511</v>
      </c>
      <c r="B481" s="124" t="s">
        <v>439</v>
      </c>
      <c r="C481" s="117" t="s">
        <v>187</v>
      </c>
      <c r="D481" s="118" t="s">
        <v>106</v>
      </c>
      <c r="E481" s="119" t="s">
        <v>106</v>
      </c>
      <c r="F481" s="120" t="s">
        <v>106</v>
      </c>
      <c r="G481" s="121">
        <v>4511</v>
      </c>
      <c r="H481" s="25"/>
      <c r="I481" s="25"/>
      <c r="J481" s="26"/>
      <c r="K481" s="26"/>
      <c r="L481" s="30" t="s">
        <v>108</v>
      </c>
      <c r="M481" s="31"/>
      <c r="N481" s="190"/>
      <c r="O481" s="190"/>
      <c r="P481" s="190"/>
      <c r="Q481" s="161"/>
      <c r="R481" s="161"/>
      <c r="S481" s="438"/>
      <c r="T481" s="161"/>
      <c r="U481" s="161"/>
      <c r="V481" s="161"/>
    </row>
    <row r="482" spans="1:235" s="115" customFormat="1" ht="38.4" customHeight="1">
      <c r="A482" s="122" t="str">
        <f t="shared" si="84"/>
        <v>71090101020000</v>
      </c>
      <c r="B482" s="124" t="s">
        <v>439</v>
      </c>
      <c r="C482" s="117" t="s">
        <v>187</v>
      </c>
      <c r="D482" s="118" t="s">
        <v>106</v>
      </c>
      <c r="E482" s="119" t="s">
        <v>106</v>
      </c>
      <c r="F482" s="120" t="s">
        <v>140</v>
      </c>
      <c r="G482" s="129" t="s">
        <v>440</v>
      </c>
      <c r="H482" s="45"/>
      <c r="I482" s="147"/>
      <c r="J482" s="148"/>
      <c r="K482" s="148"/>
      <c r="L482" s="27" t="s">
        <v>897</v>
      </c>
      <c r="M482" s="28"/>
      <c r="N482" s="197">
        <f>O482+P482</f>
        <v>0</v>
      </c>
      <c r="O482" s="197">
        <f>SUM(O483:O484)</f>
        <v>0</v>
      </c>
      <c r="P482" s="197">
        <f>SUM(P483:P484)</f>
        <v>0</v>
      </c>
      <c r="Q482" s="161"/>
      <c r="R482" s="161"/>
      <c r="S482" s="438"/>
      <c r="T482" s="161"/>
      <c r="U482" s="161"/>
      <c r="V482" s="161"/>
    </row>
    <row r="483" spans="1:235" ht="16.8">
      <c r="A483" s="122" t="str">
        <f t="shared" si="84"/>
        <v>71090101025129</v>
      </c>
      <c r="B483" s="124" t="s">
        <v>439</v>
      </c>
      <c r="C483" s="117" t="s">
        <v>187</v>
      </c>
      <c r="D483" s="118" t="s">
        <v>106</v>
      </c>
      <c r="E483" s="119" t="s">
        <v>106</v>
      </c>
      <c r="F483" s="120" t="s">
        <v>140</v>
      </c>
      <c r="G483" s="121">
        <v>5129</v>
      </c>
      <c r="H483" s="25"/>
      <c r="I483" s="25"/>
      <c r="J483" s="26"/>
      <c r="K483" s="26"/>
      <c r="L483" s="30" t="s">
        <v>136</v>
      </c>
      <c r="M483" s="31">
        <v>5122</v>
      </c>
      <c r="N483" s="183">
        <f t="shared" ref="N483:N486" si="87">O483+P483</f>
        <v>0</v>
      </c>
      <c r="O483" s="398"/>
      <c r="P483" s="398"/>
      <c r="Q483" s="161"/>
      <c r="R483" s="161"/>
      <c r="S483" s="438"/>
      <c r="T483" s="161"/>
      <c r="U483" s="161"/>
      <c r="V483" s="161"/>
    </row>
    <row r="484" spans="1:235" s="115" customFormat="1" ht="16.8">
      <c r="A484" s="122" t="str">
        <f t="shared" si="84"/>
        <v>71090101030000</v>
      </c>
      <c r="B484" s="124" t="s">
        <v>439</v>
      </c>
      <c r="C484" s="117" t="s">
        <v>187</v>
      </c>
      <c r="D484" s="118" t="s">
        <v>106</v>
      </c>
      <c r="E484" s="119" t="s">
        <v>106</v>
      </c>
      <c r="F484" s="120" t="s">
        <v>442</v>
      </c>
      <c r="G484" s="129" t="s">
        <v>440</v>
      </c>
      <c r="H484" s="25"/>
      <c r="I484" s="25"/>
      <c r="J484" s="26"/>
      <c r="K484" s="26"/>
      <c r="L484" s="30" t="s">
        <v>137</v>
      </c>
      <c r="M484" s="31">
        <v>5129</v>
      </c>
      <c r="N484" s="183">
        <f t="shared" si="87"/>
        <v>0</v>
      </c>
      <c r="O484" s="398">
        <v>0</v>
      </c>
      <c r="P484" s="398"/>
      <c r="Q484" s="161"/>
      <c r="R484" s="161"/>
      <c r="S484" s="438"/>
      <c r="T484" s="161"/>
      <c r="U484" s="161"/>
      <c r="V484" s="161"/>
    </row>
    <row r="485" spans="1:235" s="115" customFormat="1" ht="27.6">
      <c r="A485" s="122" t="str">
        <f t="shared" si="84"/>
        <v>71090101034239</v>
      </c>
      <c r="B485" s="124" t="s">
        <v>439</v>
      </c>
      <c r="C485" s="117" t="s">
        <v>187</v>
      </c>
      <c r="D485" s="118" t="s">
        <v>106</v>
      </c>
      <c r="E485" s="119" t="s">
        <v>106</v>
      </c>
      <c r="F485" s="120" t="s">
        <v>442</v>
      </c>
      <c r="G485" s="129">
        <v>4239</v>
      </c>
      <c r="H485" s="45"/>
      <c r="I485" s="147"/>
      <c r="J485" s="148"/>
      <c r="K485" s="148"/>
      <c r="L485" s="27" t="s">
        <v>282</v>
      </c>
      <c r="M485" s="28"/>
      <c r="N485" s="197">
        <f t="shared" si="87"/>
        <v>0</v>
      </c>
      <c r="O485" s="197">
        <f>SUM(O486)</f>
        <v>0</v>
      </c>
      <c r="P485" s="197">
        <f>SUM(P486)</f>
        <v>0</v>
      </c>
      <c r="Q485" s="161"/>
      <c r="R485" s="161"/>
      <c r="S485" s="438"/>
      <c r="T485" s="161"/>
      <c r="U485" s="161"/>
      <c r="V485" s="161"/>
    </row>
    <row r="486" spans="1:235" s="39" customFormat="1" ht="16.8">
      <c r="A486" s="122" t="str">
        <f t="shared" si="84"/>
        <v>71090101034511</v>
      </c>
      <c r="B486" s="124" t="s">
        <v>439</v>
      </c>
      <c r="C486" s="117" t="s">
        <v>187</v>
      </c>
      <c r="D486" s="118" t="s">
        <v>106</v>
      </c>
      <c r="E486" s="119" t="s">
        <v>106</v>
      </c>
      <c r="F486" s="120" t="s">
        <v>442</v>
      </c>
      <c r="G486" s="129" t="s">
        <v>83</v>
      </c>
      <c r="H486" s="25"/>
      <c r="I486" s="25"/>
      <c r="J486" s="26"/>
      <c r="K486" s="26"/>
      <c r="L486" s="29" t="s">
        <v>126</v>
      </c>
      <c r="M486" s="12">
        <v>4241</v>
      </c>
      <c r="N486" s="183">
        <f t="shared" si="87"/>
        <v>0</v>
      </c>
      <c r="O486" s="398"/>
      <c r="P486" s="398"/>
      <c r="Q486" s="161"/>
      <c r="R486" s="161"/>
      <c r="S486" s="438"/>
      <c r="T486" s="161"/>
      <c r="U486" s="161"/>
      <c r="V486" s="161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</row>
    <row r="487" spans="1:235" s="115" customFormat="1" ht="16.2">
      <c r="A487" s="122" t="str">
        <f t="shared" ref="A487:A488" si="88">CONCATENATE(B487,C487,D487,E487,F487,G487)</f>
        <v>71090101034239</v>
      </c>
      <c r="B487" s="124" t="s">
        <v>439</v>
      </c>
      <c r="C487" s="117" t="s">
        <v>187</v>
      </c>
      <c r="D487" s="118" t="s">
        <v>106</v>
      </c>
      <c r="E487" s="119" t="s">
        <v>106</v>
      </c>
      <c r="F487" s="120" t="s">
        <v>442</v>
      </c>
      <c r="G487" s="129">
        <v>4239</v>
      </c>
      <c r="H487" s="45"/>
      <c r="I487" s="147"/>
      <c r="J487" s="148"/>
      <c r="K487" s="148"/>
      <c r="L487" s="27" t="s">
        <v>908</v>
      </c>
      <c r="M487" s="28"/>
      <c r="N487" s="197">
        <f t="shared" ref="N487:N488" si="89">O487+P487</f>
        <v>0</v>
      </c>
      <c r="O487" s="197">
        <f>SUM(O488)</f>
        <v>0</v>
      </c>
      <c r="P487" s="197">
        <f>SUM(P488)</f>
        <v>0</v>
      </c>
      <c r="Q487" s="161"/>
      <c r="R487" s="161"/>
      <c r="S487" s="438"/>
      <c r="T487" s="161"/>
      <c r="U487" s="161"/>
      <c r="V487" s="161"/>
    </row>
    <row r="488" spans="1:235" s="115" customFormat="1" ht="16.8">
      <c r="A488" s="122" t="str">
        <f t="shared" si="88"/>
        <v>71080207010000</v>
      </c>
      <c r="B488" s="124" t="s">
        <v>439</v>
      </c>
      <c r="C488" s="117" t="s">
        <v>185</v>
      </c>
      <c r="D488" s="118" t="s">
        <v>140</v>
      </c>
      <c r="E488" s="119" t="s">
        <v>183</v>
      </c>
      <c r="F488" s="120" t="s">
        <v>106</v>
      </c>
      <c r="G488" s="129" t="s">
        <v>440</v>
      </c>
      <c r="H488" s="25"/>
      <c r="I488" s="25"/>
      <c r="J488" s="26"/>
      <c r="K488" s="26"/>
      <c r="L488" s="30" t="s">
        <v>174</v>
      </c>
      <c r="M488" s="31">
        <v>5113</v>
      </c>
      <c r="N488" s="183">
        <f t="shared" si="89"/>
        <v>0</v>
      </c>
      <c r="O488" s="398"/>
      <c r="P488" s="398"/>
      <c r="Q488" s="161"/>
      <c r="R488" s="161"/>
      <c r="S488" s="438"/>
      <c r="T488" s="161"/>
      <c r="U488" s="161"/>
      <c r="V488" s="161"/>
    </row>
    <row r="489" spans="1:235" s="115" customFormat="1" ht="16.2">
      <c r="A489" s="122" t="str">
        <f t="shared" si="84"/>
        <v>71090102020000</v>
      </c>
      <c r="B489" s="124" t="s">
        <v>439</v>
      </c>
      <c r="C489" s="117" t="s">
        <v>187</v>
      </c>
      <c r="D489" s="118" t="s">
        <v>106</v>
      </c>
      <c r="E489" s="119" t="s">
        <v>140</v>
      </c>
      <c r="F489" s="120" t="s">
        <v>140</v>
      </c>
      <c r="G489" s="129" t="s">
        <v>440</v>
      </c>
      <c r="H489" s="180">
        <v>2800</v>
      </c>
      <c r="I489" s="212" t="s">
        <v>185</v>
      </c>
      <c r="J489" s="213">
        <v>0</v>
      </c>
      <c r="K489" s="213">
        <v>0</v>
      </c>
      <c r="L489" s="162" t="s">
        <v>284</v>
      </c>
      <c r="M489" s="174"/>
      <c r="N489" s="163">
        <f>+N491+N516+N565</f>
        <v>0</v>
      </c>
      <c r="O489" s="163">
        <f>+O491+O516+O565</f>
        <v>0</v>
      </c>
      <c r="P489" s="163">
        <f>+P491+P516+P565</f>
        <v>0</v>
      </c>
      <c r="Q489" s="161"/>
      <c r="R489" s="161"/>
      <c r="S489" s="438"/>
      <c r="T489" s="161"/>
      <c r="U489" s="161"/>
      <c r="V489" s="161"/>
    </row>
    <row r="490" spans="1:235" ht="16.2">
      <c r="A490" s="122" t="str">
        <f t="shared" si="84"/>
        <v>71090102024239</v>
      </c>
      <c r="B490" s="124" t="s">
        <v>439</v>
      </c>
      <c r="C490" s="117" t="s">
        <v>187</v>
      </c>
      <c r="D490" s="118" t="s">
        <v>106</v>
      </c>
      <c r="E490" s="119" t="s">
        <v>140</v>
      </c>
      <c r="F490" s="120" t="s">
        <v>140</v>
      </c>
      <c r="G490" s="121">
        <v>4239</v>
      </c>
      <c r="H490" s="25"/>
      <c r="I490" s="18"/>
      <c r="J490" s="19"/>
      <c r="K490" s="19"/>
      <c r="L490" s="30" t="s">
        <v>108</v>
      </c>
      <c r="M490" s="31"/>
      <c r="N490" s="190"/>
      <c r="O490" s="190"/>
      <c r="P490" s="190"/>
      <c r="Q490" s="161"/>
      <c r="R490" s="161"/>
      <c r="S490" s="438"/>
      <c r="T490" s="161"/>
      <c r="U490" s="161"/>
      <c r="V490" s="161"/>
    </row>
    <row r="491" spans="1:235" ht="16.2">
      <c r="A491" s="122" t="str">
        <f t="shared" si="84"/>
        <v>71090102024511</v>
      </c>
      <c r="B491" s="116" t="s">
        <v>439</v>
      </c>
      <c r="C491" s="117" t="s">
        <v>187</v>
      </c>
      <c r="D491" s="118" t="s">
        <v>106</v>
      </c>
      <c r="E491" s="119" t="s">
        <v>140</v>
      </c>
      <c r="F491" s="120" t="s">
        <v>140</v>
      </c>
      <c r="G491" s="121">
        <v>4511</v>
      </c>
      <c r="H491" s="165">
        <v>2810</v>
      </c>
      <c r="I491" s="166" t="s">
        <v>185</v>
      </c>
      <c r="J491" s="167">
        <v>1</v>
      </c>
      <c r="K491" s="167">
        <v>0</v>
      </c>
      <c r="L491" s="168" t="s">
        <v>285</v>
      </c>
      <c r="M491" s="176"/>
      <c r="N491" s="188">
        <f>+N493</f>
        <v>0</v>
      </c>
      <c r="O491" s="188">
        <f>+O493</f>
        <v>0</v>
      </c>
      <c r="P491" s="188">
        <f>+P493</f>
        <v>0</v>
      </c>
      <c r="Q491" s="161"/>
      <c r="R491" s="161"/>
      <c r="S491" s="438"/>
      <c r="T491" s="161"/>
      <c r="U491" s="161"/>
      <c r="V491" s="161"/>
    </row>
    <row r="492" spans="1:235" s="115" customFormat="1" ht="16.2">
      <c r="A492" s="122" t="str">
        <f t="shared" si="84"/>
        <v>71090102030000</v>
      </c>
      <c r="B492" s="124" t="s">
        <v>439</v>
      </c>
      <c r="C492" s="117" t="s">
        <v>187</v>
      </c>
      <c r="D492" s="118" t="s">
        <v>106</v>
      </c>
      <c r="E492" s="119" t="s">
        <v>140</v>
      </c>
      <c r="F492" s="120" t="s">
        <v>442</v>
      </c>
      <c r="G492" s="129" t="s">
        <v>440</v>
      </c>
      <c r="H492" s="25"/>
      <c r="I492" s="18"/>
      <c r="J492" s="19"/>
      <c r="K492" s="19"/>
      <c r="L492" s="30" t="s">
        <v>110</v>
      </c>
      <c r="M492" s="31"/>
      <c r="N492" s="190"/>
      <c r="O492" s="190"/>
      <c r="P492" s="190"/>
      <c r="Q492" s="161"/>
      <c r="R492" s="161"/>
      <c r="S492" s="438"/>
      <c r="T492" s="161"/>
      <c r="U492" s="161"/>
      <c r="V492" s="161"/>
    </row>
    <row r="493" spans="1:235" ht="16.2">
      <c r="A493" s="122" t="str">
        <f t="shared" si="84"/>
        <v>71090102034239</v>
      </c>
      <c r="B493" s="124" t="s">
        <v>439</v>
      </c>
      <c r="C493" s="117" t="s">
        <v>187</v>
      </c>
      <c r="D493" s="118" t="s">
        <v>106</v>
      </c>
      <c r="E493" s="119" t="s">
        <v>140</v>
      </c>
      <c r="F493" s="120" t="s">
        <v>442</v>
      </c>
      <c r="G493" s="121">
        <v>4239</v>
      </c>
      <c r="H493" s="151">
        <v>2811</v>
      </c>
      <c r="I493" s="152" t="s">
        <v>185</v>
      </c>
      <c r="J493" s="153">
        <v>1</v>
      </c>
      <c r="K493" s="153">
        <v>1</v>
      </c>
      <c r="L493" s="154" t="s">
        <v>285</v>
      </c>
      <c r="M493" s="155"/>
      <c r="N493" s="192">
        <f>+N495+N500+N510+N514</f>
        <v>0</v>
      </c>
      <c r="O493" s="192">
        <f t="shared" ref="O493:P493" si="90">+O495+O500+O510+O514</f>
        <v>0</v>
      </c>
      <c r="P493" s="192">
        <f t="shared" si="90"/>
        <v>0</v>
      </c>
      <c r="Q493" s="161"/>
      <c r="R493" s="161"/>
      <c r="S493" s="438"/>
      <c r="T493" s="161"/>
      <c r="U493" s="161"/>
      <c r="V493" s="161"/>
    </row>
    <row r="494" spans="1:235" ht="16.2">
      <c r="A494" s="122" t="str">
        <f t="shared" si="84"/>
        <v>71090102034511</v>
      </c>
      <c r="B494" s="116" t="s">
        <v>439</v>
      </c>
      <c r="C494" s="117" t="s">
        <v>187</v>
      </c>
      <c r="D494" s="118" t="s">
        <v>106</v>
      </c>
      <c r="E494" s="119" t="s">
        <v>140</v>
      </c>
      <c r="F494" s="120" t="s">
        <v>442</v>
      </c>
      <c r="G494" s="121">
        <v>4511</v>
      </c>
      <c r="H494" s="25"/>
      <c r="I494" s="25"/>
      <c r="J494" s="26"/>
      <c r="K494" s="26"/>
      <c r="L494" s="30" t="s">
        <v>108</v>
      </c>
      <c r="M494" s="31"/>
      <c r="N494" s="190"/>
      <c r="O494" s="190"/>
      <c r="P494" s="190"/>
      <c r="Q494" s="161"/>
      <c r="R494" s="161"/>
      <c r="S494" s="438"/>
      <c r="T494" s="161"/>
      <c r="U494" s="161"/>
      <c r="V494" s="161"/>
    </row>
    <row r="495" spans="1:235" s="170" customFormat="1" ht="16.2">
      <c r="A495" s="122" t="str">
        <f t="shared" si="84"/>
        <v>71090200000000</v>
      </c>
      <c r="B495" s="124" t="s">
        <v>439</v>
      </c>
      <c r="C495" s="117" t="s">
        <v>187</v>
      </c>
      <c r="D495" s="118" t="s">
        <v>140</v>
      </c>
      <c r="E495" s="119" t="s">
        <v>441</v>
      </c>
      <c r="F495" s="120" t="s">
        <v>441</v>
      </c>
      <c r="G495" s="129" t="s">
        <v>440</v>
      </c>
      <c r="H495" s="45"/>
      <c r="I495" s="147"/>
      <c r="J495" s="148"/>
      <c r="K495" s="148"/>
      <c r="L495" s="27" t="s">
        <v>286</v>
      </c>
      <c r="M495" s="28"/>
      <c r="N495" s="197">
        <f>SUM(N496:N499)</f>
        <v>0</v>
      </c>
      <c r="O495" s="197">
        <f t="shared" ref="O495:P495" si="91">SUM(O496:O499)</f>
        <v>0</v>
      </c>
      <c r="P495" s="197">
        <f t="shared" si="91"/>
        <v>0</v>
      </c>
      <c r="Q495" s="161"/>
      <c r="R495" s="161"/>
      <c r="S495" s="438"/>
      <c r="T495" s="161"/>
      <c r="U495" s="161"/>
      <c r="V495" s="161"/>
    </row>
    <row r="496" spans="1:235" ht="16.2">
      <c r="A496" s="122" t="str">
        <f t="shared" si="84"/>
        <v>71090200000001</v>
      </c>
      <c r="B496" s="124" t="s">
        <v>439</v>
      </c>
      <c r="C496" s="117" t="s">
        <v>187</v>
      </c>
      <c r="D496" s="118" t="s">
        <v>140</v>
      </c>
      <c r="E496" s="119" t="s">
        <v>441</v>
      </c>
      <c r="F496" s="120" t="s">
        <v>441</v>
      </c>
      <c r="G496" s="129" t="s">
        <v>96</v>
      </c>
      <c r="H496" s="17"/>
      <c r="I496" s="25"/>
      <c r="J496" s="26"/>
      <c r="K496" s="26"/>
      <c r="L496" s="29" t="s">
        <v>125</v>
      </c>
      <c r="M496" s="31">
        <v>4239</v>
      </c>
      <c r="N496" s="183">
        <f t="shared" ref="N496:N513" si="92">O496+P496</f>
        <v>0</v>
      </c>
      <c r="O496" s="183"/>
      <c r="P496" s="183"/>
      <c r="Q496" s="161"/>
      <c r="R496" s="161"/>
      <c r="S496" s="438"/>
      <c r="T496" s="161"/>
      <c r="U496" s="161"/>
      <c r="V496" s="161"/>
    </row>
    <row r="497" spans="1:22" s="156" customFormat="1" ht="16.2">
      <c r="A497" s="122" t="str">
        <f t="shared" si="84"/>
        <v>71090201000000</v>
      </c>
      <c r="B497" s="124" t="s">
        <v>439</v>
      </c>
      <c r="C497" s="117" t="s">
        <v>187</v>
      </c>
      <c r="D497" s="118" t="s">
        <v>140</v>
      </c>
      <c r="E497" s="119" t="s">
        <v>106</v>
      </c>
      <c r="F497" s="120" t="s">
        <v>441</v>
      </c>
      <c r="G497" s="129" t="s">
        <v>440</v>
      </c>
      <c r="H497" s="25"/>
      <c r="I497" s="18"/>
      <c r="J497" s="19"/>
      <c r="K497" s="19"/>
      <c r="L497" s="30" t="s">
        <v>167</v>
      </c>
      <c r="M497" s="31">
        <v>4639</v>
      </c>
      <c r="N497" s="183">
        <f t="shared" si="92"/>
        <v>0</v>
      </c>
      <c r="O497" s="183"/>
      <c r="P497" s="183"/>
      <c r="Q497" s="161"/>
      <c r="R497" s="161"/>
      <c r="S497" s="438"/>
      <c r="T497" s="161"/>
      <c r="U497" s="161"/>
      <c r="V497" s="161"/>
    </row>
    <row r="498" spans="1:22" s="156" customFormat="1" ht="26.4">
      <c r="A498" s="122"/>
      <c r="B498" s="124"/>
      <c r="C498" s="117"/>
      <c r="D498" s="118"/>
      <c r="E498" s="119"/>
      <c r="F498" s="120"/>
      <c r="G498" s="129"/>
      <c r="H498" s="25"/>
      <c r="I498" s="18"/>
      <c r="J498" s="19"/>
      <c r="K498" s="19"/>
      <c r="L498" s="30" t="s">
        <v>834</v>
      </c>
      <c r="M498" s="31">
        <v>4727</v>
      </c>
      <c r="N498" s="183">
        <f t="shared" ref="N498:N499" si="93">O498+P498</f>
        <v>0</v>
      </c>
      <c r="O498" s="183"/>
      <c r="P498" s="183"/>
      <c r="Q498" s="161"/>
      <c r="R498" s="161"/>
      <c r="S498" s="438"/>
      <c r="T498" s="161"/>
      <c r="U498" s="161"/>
      <c r="V498" s="161"/>
    </row>
    <row r="499" spans="1:22" ht="26.4">
      <c r="A499" s="122" t="str">
        <f t="shared" ref="A499" si="94">CONCATENATE(B499,C499,D499,E499,F499,G499)</f>
        <v>71090201024239</v>
      </c>
      <c r="B499" s="124" t="s">
        <v>439</v>
      </c>
      <c r="C499" s="117" t="s">
        <v>187</v>
      </c>
      <c r="D499" s="118" t="s">
        <v>140</v>
      </c>
      <c r="E499" s="119" t="s">
        <v>106</v>
      </c>
      <c r="F499" s="120" t="s">
        <v>140</v>
      </c>
      <c r="G499" s="121">
        <v>4239</v>
      </c>
      <c r="H499" s="25"/>
      <c r="I499" s="18"/>
      <c r="J499" s="19"/>
      <c r="K499" s="19"/>
      <c r="L499" s="29" t="s">
        <v>219</v>
      </c>
      <c r="M499" s="12">
        <v>4819</v>
      </c>
      <c r="N499" s="183">
        <f t="shared" si="93"/>
        <v>0</v>
      </c>
      <c r="O499" s="183"/>
      <c r="P499" s="183"/>
      <c r="Q499" s="161"/>
      <c r="R499" s="161"/>
      <c r="S499" s="438"/>
      <c r="T499" s="161"/>
      <c r="U499" s="161"/>
      <c r="V499" s="161"/>
    </row>
    <row r="500" spans="1:22" ht="27.6">
      <c r="A500" s="122" t="str">
        <f t="shared" si="84"/>
        <v>71090201000001</v>
      </c>
      <c r="B500" s="124" t="s">
        <v>439</v>
      </c>
      <c r="C500" s="117" t="s">
        <v>187</v>
      </c>
      <c r="D500" s="118" t="s">
        <v>140</v>
      </c>
      <c r="E500" s="119" t="s">
        <v>106</v>
      </c>
      <c r="F500" s="120" t="s">
        <v>441</v>
      </c>
      <c r="G500" s="129" t="s">
        <v>96</v>
      </c>
      <c r="H500" s="45"/>
      <c r="I500" s="147"/>
      <c r="J500" s="148"/>
      <c r="K500" s="148"/>
      <c r="L500" s="27" t="s">
        <v>287</v>
      </c>
      <c r="M500" s="28"/>
      <c r="N500" s="197">
        <f>O500+P500</f>
        <v>0</v>
      </c>
      <c r="O500" s="197">
        <f>SUM(O501:O509)</f>
        <v>0</v>
      </c>
      <c r="P500" s="197">
        <f>SUM(P501:P509)</f>
        <v>0</v>
      </c>
      <c r="Q500" s="161"/>
      <c r="R500" s="161"/>
      <c r="S500" s="438"/>
      <c r="T500" s="161"/>
      <c r="U500" s="161"/>
      <c r="V500" s="161"/>
    </row>
    <row r="501" spans="1:22" s="115" customFormat="1" ht="16.2">
      <c r="A501" s="122" t="str">
        <f t="shared" si="84"/>
        <v>71090201010000</v>
      </c>
      <c r="B501" s="124" t="s">
        <v>439</v>
      </c>
      <c r="C501" s="117" t="s">
        <v>187</v>
      </c>
      <c r="D501" s="118" t="s">
        <v>140</v>
      </c>
      <c r="E501" s="119" t="s">
        <v>106</v>
      </c>
      <c r="F501" s="120" t="s">
        <v>106</v>
      </c>
      <c r="G501" s="129" t="s">
        <v>440</v>
      </c>
      <c r="H501" s="17"/>
      <c r="I501" s="25"/>
      <c r="J501" s="26"/>
      <c r="K501" s="26"/>
      <c r="L501" s="29" t="s">
        <v>114</v>
      </c>
      <c r="M501" s="44">
        <v>4212</v>
      </c>
      <c r="N501" s="183">
        <f t="shared" si="92"/>
        <v>0</v>
      </c>
      <c r="O501" s="183"/>
      <c r="P501" s="183"/>
      <c r="Q501" s="161"/>
      <c r="R501" s="161"/>
      <c r="S501" s="438"/>
      <c r="T501" s="161"/>
      <c r="U501" s="161"/>
      <c r="V501" s="161"/>
    </row>
    <row r="502" spans="1:22" ht="16.2">
      <c r="A502" s="122" t="str">
        <f t="shared" si="84"/>
        <v>71090201014239</v>
      </c>
      <c r="B502" s="124" t="s">
        <v>439</v>
      </c>
      <c r="C502" s="117" t="s">
        <v>187</v>
      </c>
      <c r="D502" s="118" t="s">
        <v>140</v>
      </c>
      <c r="E502" s="119" t="s">
        <v>106</v>
      </c>
      <c r="F502" s="120" t="s">
        <v>106</v>
      </c>
      <c r="G502" s="121">
        <v>4239</v>
      </c>
      <c r="H502" s="17"/>
      <c r="I502" s="25"/>
      <c r="J502" s="26"/>
      <c r="K502" s="26"/>
      <c r="L502" s="29" t="s">
        <v>115</v>
      </c>
      <c r="M502" s="44">
        <v>4213</v>
      </c>
      <c r="N502" s="183">
        <f t="shared" si="92"/>
        <v>0</v>
      </c>
      <c r="O502" s="183"/>
      <c r="P502" s="183"/>
      <c r="Q502" s="161"/>
      <c r="R502" s="161"/>
      <c r="S502" s="438"/>
      <c r="T502" s="161"/>
      <c r="U502" s="161"/>
      <c r="V502" s="161"/>
    </row>
    <row r="503" spans="1:22" ht="18" customHeight="1">
      <c r="A503" s="122" t="str">
        <f t="shared" si="84"/>
        <v>71090201014511</v>
      </c>
      <c r="B503" s="116" t="s">
        <v>439</v>
      </c>
      <c r="C503" s="117" t="s">
        <v>187</v>
      </c>
      <c r="D503" s="118" t="s">
        <v>140</v>
      </c>
      <c r="E503" s="119" t="s">
        <v>106</v>
      </c>
      <c r="F503" s="120" t="s">
        <v>106</v>
      </c>
      <c r="G503" s="121">
        <v>4511</v>
      </c>
      <c r="H503" s="17"/>
      <c r="I503" s="25"/>
      <c r="J503" s="26"/>
      <c r="K503" s="26"/>
      <c r="L503" s="30" t="s">
        <v>142</v>
      </c>
      <c r="M503" s="13">
        <v>4251</v>
      </c>
      <c r="N503" s="183">
        <f t="shared" si="92"/>
        <v>0</v>
      </c>
      <c r="O503" s="183"/>
      <c r="P503" s="183"/>
      <c r="Q503" s="161"/>
      <c r="R503" s="161"/>
      <c r="S503" s="438"/>
      <c r="T503" s="161"/>
      <c r="U503" s="161"/>
      <c r="V503" s="161"/>
    </row>
    <row r="504" spans="1:22" s="115" customFormat="1" ht="16.8">
      <c r="A504" s="122" t="str">
        <f t="shared" si="84"/>
        <v>71090201020000</v>
      </c>
      <c r="B504" s="124" t="s">
        <v>439</v>
      </c>
      <c r="C504" s="117" t="s">
        <v>187</v>
      </c>
      <c r="D504" s="118" t="s">
        <v>140</v>
      </c>
      <c r="E504" s="119" t="s">
        <v>106</v>
      </c>
      <c r="F504" s="120" t="s">
        <v>140</v>
      </c>
      <c r="G504" s="129" t="s">
        <v>440</v>
      </c>
      <c r="H504" s="25"/>
      <c r="I504" s="18"/>
      <c r="J504" s="19"/>
      <c r="K504" s="19"/>
      <c r="L504" s="30" t="s">
        <v>167</v>
      </c>
      <c r="M504" s="31">
        <v>4639</v>
      </c>
      <c r="N504" s="183">
        <f t="shared" si="92"/>
        <v>0</v>
      </c>
      <c r="O504" s="399"/>
      <c r="P504" s="399"/>
      <c r="Q504" s="161"/>
      <c r="R504" s="161"/>
      <c r="S504" s="438"/>
      <c r="T504" s="161"/>
      <c r="U504" s="161"/>
      <c r="V504" s="161"/>
    </row>
    <row r="505" spans="1:22" ht="26.4">
      <c r="A505" s="122" t="str">
        <f t="shared" si="84"/>
        <v>71090201024239</v>
      </c>
      <c r="B505" s="124" t="s">
        <v>439</v>
      </c>
      <c r="C505" s="117" t="s">
        <v>187</v>
      </c>
      <c r="D505" s="118" t="s">
        <v>140</v>
      </c>
      <c r="E505" s="119" t="s">
        <v>106</v>
      </c>
      <c r="F505" s="120" t="s">
        <v>140</v>
      </c>
      <c r="G505" s="121">
        <v>4239</v>
      </c>
      <c r="H505" s="25"/>
      <c r="I505" s="18"/>
      <c r="J505" s="19"/>
      <c r="K505" s="19"/>
      <c r="L505" s="29" t="s">
        <v>219</v>
      </c>
      <c r="M505" s="12">
        <v>4819</v>
      </c>
      <c r="N505" s="183">
        <f t="shared" si="92"/>
        <v>0</v>
      </c>
      <c r="O505" s="183"/>
      <c r="P505" s="183"/>
      <c r="Q505" s="161"/>
      <c r="R505" s="161"/>
      <c r="S505" s="438"/>
      <c r="T505" s="161"/>
      <c r="U505" s="161"/>
      <c r="V505" s="161"/>
    </row>
    <row r="506" spans="1:22" ht="16.2">
      <c r="A506" s="122" t="str">
        <f t="shared" si="84"/>
        <v>71090201024511</v>
      </c>
      <c r="B506" s="116" t="s">
        <v>439</v>
      </c>
      <c r="C506" s="117" t="s">
        <v>187</v>
      </c>
      <c r="D506" s="118" t="s">
        <v>140</v>
      </c>
      <c r="E506" s="119" t="s">
        <v>106</v>
      </c>
      <c r="F506" s="120" t="s">
        <v>140</v>
      </c>
      <c r="G506" s="121">
        <v>4511</v>
      </c>
      <c r="H506" s="25"/>
      <c r="I506" s="18"/>
      <c r="J506" s="19"/>
      <c r="K506" s="19"/>
      <c r="L506" s="30" t="s">
        <v>173</v>
      </c>
      <c r="M506" s="31">
        <v>5112</v>
      </c>
      <c r="N506" s="183">
        <f t="shared" si="92"/>
        <v>0</v>
      </c>
      <c r="O506" s="183">
        <v>0</v>
      </c>
      <c r="P506" s="183"/>
      <c r="Q506" s="161"/>
      <c r="R506" s="161"/>
      <c r="S506" s="438"/>
      <c r="T506" s="161"/>
      <c r="U506" s="161"/>
      <c r="V506" s="161"/>
    </row>
    <row r="507" spans="1:22" s="115" customFormat="1" ht="16.2">
      <c r="A507" s="122" t="str">
        <f t="shared" si="84"/>
        <v>71090201030000</v>
      </c>
      <c r="B507" s="124" t="s">
        <v>439</v>
      </c>
      <c r="C507" s="117" t="s">
        <v>187</v>
      </c>
      <c r="D507" s="118" t="s">
        <v>140</v>
      </c>
      <c r="E507" s="119" t="s">
        <v>106</v>
      </c>
      <c r="F507" s="120" t="s">
        <v>442</v>
      </c>
      <c r="G507" s="129" t="s">
        <v>440</v>
      </c>
      <c r="H507" s="25"/>
      <c r="I507" s="18"/>
      <c r="J507" s="19"/>
      <c r="K507" s="19"/>
      <c r="L507" s="30" t="s">
        <v>174</v>
      </c>
      <c r="M507" s="31">
        <v>5113</v>
      </c>
      <c r="N507" s="183">
        <f t="shared" si="92"/>
        <v>0</v>
      </c>
      <c r="O507" s="183">
        <v>0</v>
      </c>
      <c r="P507" s="183"/>
      <c r="Q507" s="161"/>
      <c r="R507" s="161"/>
      <c r="S507" s="438"/>
      <c r="T507" s="161"/>
      <c r="U507" s="161"/>
      <c r="V507" s="161"/>
    </row>
    <row r="508" spans="1:22" ht="15" customHeight="1">
      <c r="A508" s="122" t="str">
        <f t="shared" si="84"/>
        <v>71090201034239</v>
      </c>
      <c r="B508" s="124" t="s">
        <v>439</v>
      </c>
      <c r="C508" s="117" t="s">
        <v>187</v>
      </c>
      <c r="D508" s="118" t="s">
        <v>140</v>
      </c>
      <c r="E508" s="119" t="s">
        <v>106</v>
      </c>
      <c r="F508" s="120" t="s">
        <v>442</v>
      </c>
      <c r="G508" s="121">
        <v>4239</v>
      </c>
      <c r="H508" s="25"/>
      <c r="I508" s="18"/>
      <c r="J508" s="19"/>
      <c r="K508" s="19"/>
      <c r="L508" s="29" t="s">
        <v>137</v>
      </c>
      <c r="M508" s="12">
        <v>5129</v>
      </c>
      <c r="N508" s="183">
        <f t="shared" si="92"/>
        <v>0</v>
      </c>
      <c r="O508" s="183"/>
      <c r="P508" s="183"/>
      <c r="Q508" s="161"/>
      <c r="R508" s="161"/>
      <c r="S508" s="438"/>
      <c r="T508" s="161"/>
      <c r="U508" s="161"/>
      <c r="V508" s="161"/>
    </row>
    <row r="509" spans="1:22" ht="16.2">
      <c r="A509" s="122" t="str">
        <f t="shared" si="84"/>
        <v>71090201034511</v>
      </c>
      <c r="B509" s="116" t="s">
        <v>439</v>
      </c>
      <c r="C509" s="117" t="s">
        <v>187</v>
      </c>
      <c r="D509" s="118" t="s">
        <v>140</v>
      </c>
      <c r="E509" s="119" t="s">
        <v>106</v>
      </c>
      <c r="F509" s="120" t="s">
        <v>442</v>
      </c>
      <c r="G509" s="121">
        <v>4511</v>
      </c>
      <c r="H509" s="25"/>
      <c r="I509" s="18"/>
      <c r="J509" s="19"/>
      <c r="K509" s="19"/>
      <c r="L509" s="30" t="s">
        <v>765</v>
      </c>
      <c r="M509" s="12" t="s">
        <v>766</v>
      </c>
      <c r="N509" s="183">
        <f t="shared" si="92"/>
        <v>0</v>
      </c>
      <c r="O509" s="183"/>
      <c r="P509" s="183"/>
      <c r="Q509" s="161"/>
      <c r="R509" s="161"/>
      <c r="S509" s="438"/>
      <c r="T509" s="161"/>
      <c r="U509" s="161"/>
      <c r="V509" s="161"/>
    </row>
    <row r="510" spans="1:22" s="115" customFormat="1" ht="27.6">
      <c r="A510" s="122" t="str">
        <f t="shared" si="84"/>
        <v>71090201040000</v>
      </c>
      <c r="B510" s="124" t="s">
        <v>439</v>
      </c>
      <c r="C510" s="117" t="s">
        <v>187</v>
      </c>
      <c r="D510" s="118" t="s">
        <v>140</v>
      </c>
      <c r="E510" s="119" t="s">
        <v>106</v>
      </c>
      <c r="F510" s="120" t="s">
        <v>155</v>
      </c>
      <c r="G510" s="129" t="s">
        <v>440</v>
      </c>
      <c r="H510" s="45"/>
      <c r="I510" s="147"/>
      <c r="J510" s="148"/>
      <c r="K510" s="148"/>
      <c r="L510" s="27" t="s">
        <v>842</v>
      </c>
      <c r="M510" s="28"/>
      <c r="N510" s="197">
        <f>O510+P510</f>
        <v>0</v>
      </c>
      <c r="O510" s="197">
        <f>SUM(O511:O513)</f>
        <v>0</v>
      </c>
      <c r="P510" s="197">
        <f>SUM(P511:P513)</f>
        <v>0</v>
      </c>
      <c r="Q510" s="161"/>
      <c r="R510" s="161"/>
      <c r="S510" s="438"/>
      <c r="T510" s="161"/>
      <c r="U510" s="161"/>
      <c r="V510" s="161"/>
    </row>
    <row r="511" spans="1:22" ht="16.2">
      <c r="A511" s="122" t="str">
        <f t="shared" si="84"/>
        <v>71090201044239</v>
      </c>
      <c r="B511" s="124" t="s">
        <v>439</v>
      </c>
      <c r="C511" s="117" t="s">
        <v>187</v>
      </c>
      <c r="D511" s="118" t="s">
        <v>140</v>
      </c>
      <c r="E511" s="119" t="s">
        <v>106</v>
      </c>
      <c r="F511" s="120" t="s">
        <v>155</v>
      </c>
      <c r="G511" s="121">
        <v>4239</v>
      </c>
      <c r="H511" s="25"/>
      <c r="I511" s="18"/>
      <c r="J511" s="19"/>
      <c r="K511" s="19"/>
      <c r="L511" s="30" t="s">
        <v>134</v>
      </c>
      <c r="M511" s="31">
        <v>4861</v>
      </c>
      <c r="N511" s="183">
        <f t="shared" si="92"/>
        <v>0</v>
      </c>
      <c r="O511" s="183"/>
      <c r="P511" s="183"/>
      <c r="Q511" s="161"/>
      <c r="R511" s="161"/>
      <c r="S511" s="438"/>
      <c r="T511" s="161"/>
      <c r="U511" s="161"/>
      <c r="V511" s="161"/>
    </row>
    <row r="512" spans="1:22" ht="16.2">
      <c r="A512" s="122" t="str">
        <f t="shared" si="84"/>
        <v>71090201044511</v>
      </c>
      <c r="B512" s="116" t="s">
        <v>439</v>
      </c>
      <c r="C512" s="117" t="s">
        <v>187</v>
      </c>
      <c r="D512" s="118" t="s">
        <v>140</v>
      </c>
      <c r="E512" s="119" t="s">
        <v>106</v>
      </c>
      <c r="F512" s="120" t="s">
        <v>155</v>
      </c>
      <c r="G512" s="121">
        <v>4511</v>
      </c>
      <c r="H512" s="25"/>
      <c r="I512" s="18"/>
      <c r="J512" s="19"/>
      <c r="K512" s="19"/>
      <c r="L512" s="29" t="s">
        <v>125</v>
      </c>
      <c r="M512" s="12">
        <v>4239</v>
      </c>
      <c r="N512" s="183">
        <f t="shared" si="92"/>
        <v>0</v>
      </c>
      <c r="O512" s="190"/>
      <c r="P512" s="190"/>
      <c r="Q512" s="161"/>
      <c r="R512" s="161"/>
      <c r="S512" s="438"/>
      <c r="T512" s="161"/>
      <c r="U512" s="161"/>
      <c r="V512" s="161"/>
    </row>
    <row r="513" spans="1:22" s="156" customFormat="1" ht="16.2">
      <c r="A513" s="122" t="str">
        <f t="shared" si="84"/>
        <v>71090202000000</v>
      </c>
      <c r="B513" s="124" t="s">
        <v>439</v>
      </c>
      <c r="C513" s="117" t="s">
        <v>187</v>
      </c>
      <c r="D513" s="118" t="s">
        <v>140</v>
      </c>
      <c r="E513" s="119" t="s">
        <v>140</v>
      </c>
      <c r="F513" s="120" t="s">
        <v>441</v>
      </c>
      <c r="G513" s="129" t="s">
        <v>440</v>
      </c>
      <c r="H513" s="25"/>
      <c r="I513" s="18"/>
      <c r="J513" s="19"/>
      <c r="K513" s="19"/>
      <c r="L513" s="30" t="s">
        <v>174</v>
      </c>
      <c r="M513" s="31">
        <v>5113</v>
      </c>
      <c r="N513" s="183">
        <f t="shared" si="92"/>
        <v>0</v>
      </c>
      <c r="O513" s="190"/>
      <c r="P513" s="190"/>
      <c r="Q513" s="161"/>
      <c r="R513" s="161"/>
      <c r="S513" s="438"/>
      <c r="T513" s="161"/>
      <c r="U513" s="161"/>
      <c r="V513" s="161"/>
    </row>
    <row r="514" spans="1:22" ht="34.5" customHeight="1">
      <c r="A514" s="122" t="str">
        <f t="shared" si="84"/>
        <v>71090202000001</v>
      </c>
      <c r="B514" s="124" t="s">
        <v>439</v>
      </c>
      <c r="C514" s="117" t="s">
        <v>187</v>
      </c>
      <c r="D514" s="118" t="s">
        <v>140</v>
      </c>
      <c r="E514" s="119" t="s">
        <v>140</v>
      </c>
      <c r="F514" s="120" t="s">
        <v>441</v>
      </c>
      <c r="G514" s="129" t="s">
        <v>96</v>
      </c>
      <c r="H514" s="45"/>
      <c r="I514" s="147"/>
      <c r="J514" s="148"/>
      <c r="K514" s="148"/>
      <c r="L514" s="27" t="s">
        <v>898</v>
      </c>
      <c r="M514" s="28"/>
      <c r="N514" s="197">
        <f>O514+P514</f>
        <v>0</v>
      </c>
      <c r="O514" s="197">
        <f>SUM(O515)</f>
        <v>0</v>
      </c>
      <c r="P514" s="197">
        <f>SUM(P515)</f>
        <v>0</v>
      </c>
      <c r="Q514" s="161"/>
      <c r="R514" s="161"/>
      <c r="S514" s="438"/>
      <c r="T514" s="161"/>
      <c r="U514" s="161"/>
      <c r="V514" s="161"/>
    </row>
    <row r="515" spans="1:22" ht="16.2">
      <c r="A515" s="122" t="str">
        <f t="shared" ref="A515" si="95">CONCATENATE(B515,C515,D515,E515,F515,G515)</f>
        <v>71090201014239</v>
      </c>
      <c r="B515" s="124" t="s">
        <v>439</v>
      </c>
      <c r="C515" s="117" t="s">
        <v>187</v>
      </c>
      <c r="D515" s="118" t="s">
        <v>140</v>
      </c>
      <c r="E515" s="119" t="s">
        <v>106</v>
      </c>
      <c r="F515" s="120" t="s">
        <v>106</v>
      </c>
      <c r="G515" s="121">
        <v>4239</v>
      </c>
      <c r="H515" s="17"/>
      <c r="I515" s="25"/>
      <c r="J515" s="26"/>
      <c r="K515" s="26"/>
      <c r="L515" s="29" t="s">
        <v>115</v>
      </c>
      <c r="M515" s="44">
        <v>4213</v>
      </c>
      <c r="N515" s="183">
        <f t="shared" ref="N515" si="96">O515+P515</f>
        <v>0</v>
      </c>
      <c r="O515" s="183"/>
      <c r="P515" s="183"/>
      <c r="Q515" s="161"/>
      <c r="R515" s="161"/>
      <c r="S515" s="438"/>
      <c r="T515" s="161"/>
      <c r="U515" s="161"/>
      <c r="V515" s="161"/>
    </row>
    <row r="516" spans="1:22" ht="16.2">
      <c r="A516" s="122" t="str">
        <f t="shared" si="84"/>
        <v>71090202014239</v>
      </c>
      <c r="B516" s="124" t="s">
        <v>439</v>
      </c>
      <c r="C516" s="117" t="s">
        <v>187</v>
      </c>
      <c r="D516" s="118" t="s">
        <v>140</v>
      </c>
      <c r="E516" s="119" t="s">
        <v>140</v>
      </c>
      <c r="F516" s="120" t="s">
        <v>106</v>
      </c>
      <c r="G516" s="121">
        <v>4239</v>
      </c>
      <c r="H516" s="165">
        <v>2820</v>
      </c>
      <c r="I516" s="166" t="s">
        <v>185</v>
      </c>
      <c r="J516" s="167">
        <v>2</v>
      </c>
      <c r="K516" s="167">
        <v>0</v>
      </c>
      <c r="L516" s="168" t="s">
        <v>289</v>
      </c>
      <c r="M516" s="176"/>
      <c r="N516" s="188">
        <f>+N518+N524+N529+N533+N549+N558</f>
        <v>0</v>
      </c>
      <c r="O516" s="188">
        <f>+O518+O524+O529+O533+O549+O558</f>
        <v>0</v>
      </c>
      <c r="P516" s="188">
        <f>+P518+P524+P529+P533+P549+P558</f>
        <v>0</v>
      </c>
      <c r="Q516" s="161"/>
      <c r="R516" s="161"/>
      <c r="S516" s="438"/>
      <c r="T516" s="161"/>
      <c r="U516" s="161"/>
      <c r="V516" s="161"/>
    </row>
    <row r="517" spans="1:22" ht="16.2">
      <c r="A517" s="122" t="str">
        <f t="shared" si="84"/>
        <v>71090202014511</v>
      </c>
      <c r="B517" s="116" t="s">
        <v>439</v>
      </c>
      <c r="C517" s="117" t="s">
        <v>187</v>
      </c>
      <c r="D517" s="118" t="s">
        <v>140</v>
      </c>
      <c r="E517" s="119" t="s">
        <v>140</v>
      </c>
      <c r="F517" s="120" t="s">
        <v>106</v>
      </c>
      <c r="G517" s="121">
        <v>4511</v>
      </c>
      <c r="H517" s="25"/>
      <c r="I517" s="18"/>
      <c r="J517" s="19"/>
      <c r="K517" s="19"/>
      <c r="L517" s="30" t="s">
        <v>110</v>
      </c>
      <c r="M517" s="31"/>
      <c r="N517" s="190"/>
      <c r="O517" s="190"/>
      <c r="P517" s="190"/>
      <c r="Q517" s="161"/>
      <c r="R517" s="161"/>
      <c r="S517" s="438"/>
      <c r="T517" s="161"/>
      <c r="U517" s="161"/>
      <c r="V517" s="161"/>
    </row>
    <row r="518" spans="1:22" s="115" customFormat="1" ht="16.2">
      <c r="A518" s="122" t="str">
        <f t="shared" si="84"/>
        <v>71090202020000</v>
      </c>
      <c r="B518" s="124" t="s">
        <v>439</v>
      </c>
      <c r="C518" s="117" t="s">
        <v>187</v>
      </c>
      <c r="D518" s="118" t="s">
        <v>140</v>
      </c>
      <c r="E518" s="119" t="s">
        <v>140</v>
      </c>
      <c r="F518" s="120" t="s">
        <v>140</v>
      </c>
      <c r="G518" s="129" t="s">
        <v>440</v>
      </c>
      <c r="H518" s="151">
        <v>2821</v>
      </c>
      <c r="I518" s="152" t="s">
        <v>185</v>
      </c>
      <c r="J518" s="153">
        <v>2</v>
      </c>
      <c r="K518" s="153">
        <v>1</v>
      </c>
      <c r="L518" s="154" t="s">
        <v>290</v>
      </c>
      <c r="M518" s="155"/>
      <c r="N518" s="192">
        <f>+N520+N522</f>
        <v>0</v>
      </c>
      <c r="O518" s="192">
        <f t="shared" ref="O518:P518" si="97">+O520+O522</f>
        <v>0</v>
      </c>
      <c r="P518" s="192">
        <f t="shared" si="97"/>
        <v>0</v>
      </c>
      <c r="Q518" s="161"/>
      <c r="R518" s="161"/>
      <c r="S518" s="438"/>
      <c r="T518" s="161"/>
      <c r="U518" s="161"/>
      <c r="V518" s="161"/>
    </row>
    <row r="519" spans="1:22" ht="16.2">
      <c r="A519" s="122" t="str">
        <f t="shared" si="84"/>
        <v>71090202024239</v>
      </c>
      <c r="B519" s="124" t="s">
        <v>439</v>
      </c>
      <c r="C519" s="117" t="s">
        <v>187</v>
      </c>
      <c r="D519" s="118" t="s">
        <v>140</v>
      </c>
      <c r="E519" s="119" t="s">
        <v>140</v>
      </c>
      <c r="F519" s="120" t="s">
        <v>140</v>
      </c>
      <c r="G519" s="121">
        <v>4239</v>
      </c>
      <c r="H519" s="25"/>
      <c r="I519" s="25"/>
      <c r="J519" s="26"/>
      <c r="K519" s="26"/>
      <c r="L519" s="30" t="s">
        <v>108</v>
      </c>
      <c r="M519" s="31"/>
      <c r="N519" s="190"/>
      <c r="O519" s="190"/>
      <c r="P519" s="190"/>
      <c r="Q519" s="161"/>
      <c r="R519" s="161"/>
      <c r="S519" s="438"/>
      <c r="T519" s="161"/>
      <c r="U519" s="161"/>
      <c r="V519" s="161"/>
    </row>
    <row r="520" spans="1:22" ht="16.2">
      <c r="A520" s="122" t="str">
        <f t="shared" si="84"/>
        <v>71090202024511</v>
      </c>
      <c r="B520" s="116" t="s">
        <v>439</v>
      </c>
      <c r="C520" s="117" t="s">
        <v>187</v>
      </c>
      <c r="D520" s="118" t="s">
        <v>140</v>
      </c>
      <c r="E520" s="119" t="s">
        <v>140</v>
      </c>
      <c r="F520" s="120" t="s">
        <v>140</v>
      </c>
      <c r="G520" s="121">
        <v>4511</v>
      </c>
      <c r="H520" s="45"/>
      <c r="I520" s="147"/>
      <c r="J520" s="148"/>
      <c r="K520" s="148"/>
      <c r="L520" s="27" t="s">
        <v>291</v>
      </c>
      <c r="M520" s="28"/>
      <c r="N520" s="197">
        <f>O520+P520</f>
        <v>0</v>
      </c>
      <c r="O520" s="197">
        <f>SUM(O521)</f>
        <v>0</v>
      </c>
      <c r="P520" s="197">
        <f>SUM(P521)</f>
        <v>0</v>
      </c>
      <c r="Q520" s="161"/>
      <c r="R520" s="161"/>
      <c r="S520" s="438"/>
      <c r="T520" s="161"/>
      <c r="U520" s="161"/>
      <c r="V520" s="161"/>
    </row>
    <row r="521" spans="1:22" s="115" customFormat="1" ht="26.4">
      <c r="A521" s="122" t="str">
        <f t="shared" si="84"/>
        <v>71090202030000</v>
      </c>
      <c r="B521" s="124" t="s">
        <v>439</v>
      </c>
      <c r="C521" s="117" t="s">
        <v>187</v>
      </c>
      <c r="D521" s="118" t="s">
        <v>140</v>
      </c>
      <c r="E521" s="119" t="s">
        <v>140</v>
      </c>
      <c r="F521" s="120" t="s">
        <v>442</v>
      </c>
      <c r="G521" s="129" t="s">
        <v>440</v>
      </c>
      <c r="H521" s="25"/>
      <c r="I521" s="18"/>
      <c r="J521" s="19"/>
      <c r="K521" s="19"/>
      <c r="L521" s="29" t="s">
        <v>217</v>
      </c>
      <c r="M521" s="12">
        <v>4511</v>
      </c>
      <c r="N521" s="183">
        <f t="shared" ref="N521:N523" si="98">O521+P521</f>
        <v>0</v>
      </c>
      <c r="O521" s="398"/>
      <c r="P521" s="398"/>
      <c r="Q521" s="161"/>
      <c r="R521" s="161"/>
      <c r="S521" s="438"/>
      <c r="T521" s="161"/>
      <c r="U521" s="161"/>
      <c r="V521" s="161"/>
    </row>
    <row r="522" spans="1:22" ht="28.5" customHeight="1">
      <c r="A522" s="122" t="str">
        <f t="shared" si="84"/>
        <v>71090202034239</v>
      </c>
      <c r="B522" s="124" t="s">
        <v>439</v>
      </c>
      <c r="C522" s="117" t="s">
        <v>187</v>
      </c>
      <c r="D522" s="118" t="s">
        <v>140</v>
      </c>
      <c r="E522" s="119" t="s">
        <v>140</v>
      </c>
      <c r="F522" s="120" t="s">
        <v>442</v>
      </c>
      <c r="G522" s="121">
        <v>4239</v>
      </c>
      <c r="H522" s="45"/>
      <c r="I522" s="147"/>
      <c r="J522" s="148"/>
      <c r="K522" s="148"/>
      <c r="L522" s="27" t="s">
        <v>767</v>
      </c>
      <c r="M522" s="28"/>
      <c r="N522" s="197">
        <f>O522+P522</f>
        <v>0</v>
      </c>
      <c r="O522" s="197">
        <f>SUM(O523)</f>
        <v>0</v>
      </c>
      <c r="P522" s="197">
        <f>SUM(P523)</f>
        <v>0</v>
      </c>
      <c r="Q522" s="161"/>
      <c r="R522" s="161"/>
      <c r="S522" s="438"/>
      <c r="T522" s="161"/>
      <c r="U522" s="161"/>
      <c r="V522" s="161"/>
    </row>
    <row r="523" spans="1:22" ht="16.2">
      <c r="A523" s="122" t="str">
        <f t="shared" si="84"/>
        <v>71090202034511</v>
      </c>
      <c r="B523" s="116" t="s">
        <v>439</v>
      </c>
      <c r="C523" s="117" t="s">
        <v>187</v>
      </c>
      <c r="D523" s="118" t="s">
        <v>140</v>
      </c>
      <c r="E523" s="119" t="s">
        <v>140</v>
      </c>
      <c r="F523" s="120" t="s">
        <v>442</v>
      </c>
      <c r="G523" s="121">
        <v>4511</v>
      </c>
      <c r="H523" s="25"/>
      <c r="I523" s="18"/>
      <c r="J523" s="19"/>
      <c r="K523" s="19"/>
      <c r="L523" s="29" t="s">
        <v>138</v>
      </c>
      <c r="M523" s="12">
        <v>5132</v>
      </c>
      <c r="N523" s="183">
        <f t="shared" si="98"/>
        <v>0</v>
      </c>
      <c r="O523" s="183"/>
      <c r="P523" s="183"/>
      <c r="Q523" s="161"/>
      <c r="R523" s="161"/>
      <c r="S523" s="438"/>
      <c r="T523" s="161"/>
      <c r="U523" s="161"/>
      <c r="V523" s="161"/>
    </row>
    <row r="524" spans="1:22" ht="16.2">
      <c r="A524" s="122" t="str">
        <f t="shared" si="84"/>
        <v>71090202044511</v>
      </c>
      <c r="B524" s="116" t="s">
        <v>439</v>
      </c>
      <c r="C524" s="117" t="s">
        <v>187</v>
      </c>
      <c r="D524" s="118" t="s">
        <v>140</v>
      </c>
      <c r="E524" s="119" t="s">
        <v>140</v>
      </c>
      <c r="F524" s="120" t="s">
        <v>155</v>
      </c>
      <c r="G524" s="121">
        <v>4511</v>
      </c>
      <c r="H524" s="151">
        <v>2821</v>
      </c>
      <c r="I524" s="152" t="s">
        <v>185</v>
      </c>
      <c r="J524" s="153">
        <v>2</v>
      </c>
      <c r="K524" s="153">
        <v>2</v>
      </c>
      <c r="L524" s="154" t="s">
        <v>293</v>
      </c>
      <c r="M524" s="155"/>
      <c r="N524" s="192">
        <f>+N526</f>
        <v>0</v>
      </c>
      <c r="O524" s="192">
        <f t="shared" ref="O524:P524" si="99">+O526</f>
        <v>0</v>
      </c>
      <c r="P524" s="192">
        <f t="shared" si="99"/>
        <v>0</v>
      </c>
      <c r="Q524" s="161"/>
      <c r="R524" s="161"/>
      <c r="S524" s="438"/>
      <c r="T524" s="161"/>
      <c r="U524" s="161"/>
      <c r="V524" s="161"/>
    </row>
    <row r="525" spans="1:22" s="170" customFormat="1" ht="16.2">
      <c r="A525" s="122" t="str">
        <f t="shared" si="84"/>
        <v>71090500000000</v>
      </c>
      <c r="B525" s="124" t="s">
        <v>439</v>
      </c>
      <c r="C525" s="117" t="s">
        <v>187</v>
      </c>
      <c r="D525" s="118" t="s">
        <v>149</v>
      </c>
      <c r="E525" s="119" t="s">
        <v>441</v>
      </c>
      <c r="F525" s="120" t="s">
        <v>441</v>
      </c>
      <c r="G525" s="129" t="s">
        <v>440</v>
      </c>
      <c r="H525" s="25"/>
      <c r="I525" s="25"/>
      <c r="J525" s="26"/>
      <c r="K525" s="26"/>
      <c r="L525" s="30" t="s">
        <v>108</v>
      </c>
      <c r="M525" s="31"/>
      <c r="N525" s="190"/>
      <c r="O525" s="190"/>
      <c r="P525" s="190"/>
      <c r="Q525" s="161"/>
      <c r="R525" s="161"/>
      <c r="S525" s="438"/>
      <c r="T525" s="161"/>
      <c r="U525" s="161"/>
      <c r="V525" s="161"/>
    </row>
    <row r="526" spans="1:22" ht="16.2">
      <c r="A526" s="122" t="str">
        <f t="shared" ref="A526:A580" si="100">CONCATENATE(B526,C526,D526,E526,F526,G526)</f>
        <v>71090500000001</v>
      </c>
      <c r="B526" s="124" t="s">
        <v>439</v>
      </c>
      <c r="C526" s="117" t="s">
        <v>187</v>
      </c>
      <c r="D526" s="118" t="s">
        <v>149</v>
      </c>
      <c r="E526" s="119" t="s">
        <v>441</v>
      </c>
      <c r="F526" s="120" t="s">
        <v>441</v>
      </c>
      <c r="G526" s="129" t="s">
        <v>96</v>
      </c>
      <c r="H526" s="45"/>
      <c r="I526" s="147"/>
      <c r="J526" s="148"/>
      <c r="K526" s="148"/>
      <c r="L526" s="27" t="s">
        <v>294</v>
      </c>
      <c r="M526" s="28"/>
      <c r="N526" s="197">
        <f>O526+P526</f>
        <v>0</v>
      </c>
      <c r="O526" s="197">
        <f>SUM(O527:O528)</f>
        <v>0</v>
      </c>
      <c r="P526" s="197">
        <f>SUM(P527:P528)</f>
        <v>0</v>
      </c>
      <c r="Q526" s="161"/>
      <c r="R526" s="161"/>
      <c r="S526" s="438"/>
      <c r="T526" s="161"/>
      <c r="U526" s="161"/>
      <c r="V526" s="161"/>
    </row>
    <row r="527" spans="1:22" s="156" customFormat="1" ht="26.4">
      <c r="A527" s="122" t="str">
        <f t="shared" si="100"/>
        <v>71090501000000</v>
      </c>
      <c r="B527" s="124" t="s">
        <v>439</v>
      </c>
      <c r="C527" s="117" t="s">
        <v>187</v>
      </c>
      <c r="D527" s="118" t="s">
        <v>149</v>
      </c>
      <c r="E527" s="119" t="s">
        <v>106</v>
      </c>
      <c r="F527" s="120" t="s">
        <v>441</v>
      </c>
      <c r="G527" s="129" t="s">
        <v>440</v>
      </c>
      <c r="H527" s="25"/>
      <c r="I527" s="25"/>
      <c r="J527" s="26"/>
      <c r="K527" s="26"/>
      <c r="L527" s="29" t="s">
        <v>217</v>
      </c>
      <c r="M527" s="12">
        <v>4511</v>
      </c>
      <c r="N527" s="183">
        <f t="shared" ref="N527:N528" si="101">O527+P527</f>
        <v>0</v>
      </c>
      <c r="O527" s="405"/>
      <c r="P527" s="405">
        <v>0</v>
      </c>
      <c r="Q527" s="161"/>
      <c r="R527" s="161"/>
      <c r="S527" s="438"/>
      <c r="T527" s="161"/>
      <c r="U527" s="161"/>
      <c r="V527" s="161"/>
    </row>
    <row r="528" spans="1:22" ht="26.4">
      <c r="A528" s="122" t="str">
        <f t="shared" si="100"/>
        <v>71090501000001</v>
      </c>
      <c r="B528" s="124" t="s">
        <v>439</v>
      </c>
      <c r="C528" s="117" t="s">
        <v>187</v>
      </c>
      <c r="D528" s="118" t="s">
        <v>149</v>
      </c>
      <c r="E528" s="119" t="s">
        <v>106</v>
      </c>
      <c r="F528" s="120" t="s">
        <v>441</v>
      </c>
      <c r="G528" s="129" t="s">
        <v>96</v>
      </c>
      <c r="H528" s="25"/>
      <c r="I528" s="25"/>
      <c r="J528" s="26"/>
      <c r="K528" s="26"/>
      <c r="L528" s="29" t="s">
        <v>219</v>
      </c>
      <c r="M528" s="12">
        <v>4819</v>
      </c>
      <c r="N528" s="183">
        <f t="shared" si="101"/>
        <v>0</v>
      </c>
      <c r="O528" s="183"/>
      <c r="P528" s="183"/>
      <c r="Q528" s="161"/>
      <c r="R528" s="161"/>
      <c r="S528" s="438"/>
      <c r="T528" s="161"/>
      <c r="U528" s="161"/>
      <c r="V528" s="161"/>
    </row>
    <row r="529" spans="1:22" ht="16.2">
      <c r="B529" s="124"/>
      <c r="H529" s="151">
        <v>2823</v>
      </c>
      <c r="I529" s="152" t="s">
        <v>185</v>
      </c>
      <c r="J529" s="153">
        <v>2</v>
      </c>
      <c r="K529" s="153">
        <v>3</v>
      </c>
      <c r="L529" s="154" t="s">
        <v>296</v>
      </c>
      <c r="M529" s="155"/>
      <c r="N529" s="192">
        <f>+N531</f>
        <v>0</v>
      </c>
      <c r="O529" s="192">
        <f>+O531</f>
        <v>0</v>
      </c>
      <c r="P529" s="192">
        <f>+P531</f>
        <v>0</v>
      </c>
      <c r="Q529" s="161"/>
      <c r="R529" s="161"/>
      <c r="S529" s="438"/>
      <c r="T529" s="161"/>
      <c r="U529" s="161"/>
      <c r="V529" s="161"/>
    </row>
    <row r="530" spans="1:22" ht="16.2">
      <c r="B530" s="124"/>
      <c r="H530" s="25"/>
      <c r="I530" s="25"/>
      <c r="J530" s="26"/>
      <c r="K530" s="26"/>
      <c r="L530" s="30" t="s">
        <v>108</v>
      </c>
      <c r="M530" s="31"/>
      <c r="N530" s="190"/>
      <c r="O530" s="190"/>
      <c r="P530" s="190"/>
      <c r="Q530" s="161"/>
      <c r="R530" s="161"/>
      <c r="S530" s="438"/>
      <c r="T530" s="161"/>
      <c r="U530" s="161"/>
      <c r="V530" s="161"/>
    </row>
    <row r="531" spans="1:22" ht="27.6">
      <c r="B531" s="124"/>
      <c r="H531" s="45"/>
      <c r="I531" s="147"/>
      <c r="J531" s="148"/>
      <c r="K531" s="148"/>
      <c r="L531" s="27" t="s">
        <v>297</v>
      </c>
      <c r="M531" s="28"/>
      <c r="N531" s="197">
        <f>O531+P531</f>
        <v>0</v>
      </c>
      <c r="O531" s="197">
        <f>SUM(O532)</f>
        <v>0</v>
      </c>
      <c r="P531" s="197">
        <f>SUM(P532)</f>
        <v>0</v>
      </c>
      <c r="Q531" s="161"/>
      <c r="R531" s="161"/>
      <c r="S531" s="438"/>
      <c r="T531" s="161"/>
      <c r="U531" s="161"/>
      <c r="V531" s="161"/>
    </row>
    <row r="532" spans="1:22" s="115" customFormat="1" ht="26.4">
      <c r="A532" s="122" t="str">
        <f t="shared" si="100"/>
        <v>71090501030000</v>
      </c>
      <c r="B532" s="124" t="s">
        <v>439</v>
      </c>
      <c r="C532" s="117" t="s">
        <v>187</v>
      </c>
      <c r="D532" s="118" t="s">
        <v>149</v>
      </c>
      <c r="E532" s="119" t="s">
        <v>106</v>
      </c>
      <c r="F532" s="120" t="s">
        <v>442</v>
      </c>
      <c r="G532" s="129" t="s">
        <v>440</v>
      </c>
      <c r="H532" s="17"/>
      <c r="I532" s="25"/>
      <c r="J532" s="26"/>
      <c r="K532" s="26"/>
      <c r="L532" s="29" t="s">
        <v>217</v>
      </c>
      <c r="M532" s="33">
        <v>4511</v>
      </c>
      <c r="N532" s="183">
        <f t="shared" ref="N532" si="102">O532+P532</f>
        <v>0</v>
      </c>
      <c r="O532" s="183"/>
      <c r="P532" s="183"/>
      <c r="Q532" s="161"/>
      <c r="R532" s="161"/>
      <c r="S532" s="438"/>
      <c r="T532" s="161"/>
      <c r="U532" s="161"/>
      <c r="V532" s="161"/>
    </row>
    <row r="533" spans="1:22" ht="16.2">
      <c r="A533" s="122" t="str">
        <f t="shared" si="100"/>
        <v>71090501044239</v>
      </c>
      <c r="B533" s="124" t="s">
        <v>439</v>
      </c>
      <c r="C533" s="117" t="s">
        <v>187</v>
      </c>
      <c r="D533" s="118" t="s">
        <v>149</v>
      </c>
      <c r="E533" s="119" t="s">
        <v>106</v>
      </c>
      <c r="F533" s="120" t="s">
        <v>155</v>
      </c>
      <c r="G533" s="121">
        <v>4239</v>
      </c>
      <c r="H533" s="151">
        <v>2824</v>
      </c>
      <c r="I533" s="152" t="s">
        <v>185</v>
      </c>
      <c r="J533" s="153">
        <v>2</v>
      </c>
      <c r="K533" s="153">
        <v>4</v>
      </c>
      <c r="L533" s="154" t="s">
        <v>299</v>
      </c>
      <c r="M533" s="155"/>
      <c r="N533" s="192">
        <f>+N535+N544+N546</f>
        <v>0</v>
      </c>
      <c r="O533" s="192">
        <f t="shared" ref="O533:P533" si="103">+O535+O544+O546</f>
        <v>0</v>
      </c>
      <c r="P533" s="192">
        <f t="shared" si="103"/>
        <v>0</v>
      </c>
      <c r="Q533" s="161"/>
      <c r="R533" s="161"/>
      <c r="S533" s="438"/>
      <c r="T533" s="161"/>
      <c r="U533" s="161"/>
      <c r="V533" s="161"/>
    </row>
    <row r="534" spans="1:22" s="115" customFormat="1" ht="16.2">
      <c r="A534" s="122" t="str">
        <f t="shared" si="100"/>
        <v>71090501050000</v>
      </c>
      <c r="B534" s="124" t="s">
        <v>439</v>
      </c>
      <c r="C534" s="117" t="s">
        <v>187</v>
      </c>
      <c r="D534" s="118" t="s">
        <v>149</v>
      </c>
      <c r="E534" s="119" t="s">
        <v>106</v>
      </c>
      <c r="F534" s="120" t="s">
        <v>149</v>
      </c>
      <c r="G534" s="129" t="s">
        <v>440</v>
      </c>
      <c r="H534" s="25"/>
      <c r="I534" s="25"/>
      <c r="J534" s="26"/>
      <c r="K534" s="26"/>
      <c r="L534" s="30" t="s">
        <v>108</v>
      </c>
      <c r="M534" s="31"/>
      <c r="N534" s="190"/>
      <c r="O534" s="190"/>
      <c r="P534" s="190"/>
      <c r="Q534" s="161"/>
      <c r="R534" s="161"/>
      <c r="S534" s="438"/>
      <c r="T534" s="161"/>
      <c r="U534" s="161"/>
      <c r="V534" s="161"/>
    </row>
    <row r="535" spans="1:22" ht="16.2">
      <c r="A535" s="122" t="str">
        <f t="shared" si="100"/>
        <v>71090501054819</v>
      </c>
      <c r="B535" s="124" t="s">
        <v>439</v>
      </c>
      <c r="C535" s="117" t="s">
        <v>187</v>
      </c>
      <c r="D535" s="118" t="s">
        <v>149</v>
      </c>
      <c r="E535" s="119" t="s">
        <v>106</v>
      </c>
      <c r="F535" s="120" t="s">
        <v>149</v>
      </c>
      <c r="G535" s="121">
        <v>4819</v>
      </c>
      <c r="H535" s="45"/>
      <c r="I535" s="147"/>
      <c r="J535" s="148"/>
      <c r="K535" s="148"/>
      <c r="L535" s="27" t="s">
        <v>300</v>
      </c>
      <c r="M535" s="28"/>
      <c r="N535" s="197">
        <f>SUM(N536:N543)</f>
        <v>0</v>
      </c>
      <c r="O535" s="197">
        <f t="shared" ref="O535:P535" si="104">SUM(O536:O543)</f>
        <v>0</v>
      </c>
      <c r="P535" s="197">
        <f t="shared" si="104"/>
        <v>0</v>
      </c>
      <c r="Q535" s="161"/>
      <c r="R535" s="161"/>
      <c r="S535" s="438"/>
      <c r="T535" s="161"/>
      <c r="U535" s="161"/>
      <c r="V535" s="161"/>
    </row>
    <row r="536" spans="1:22" s="170" customFormat="1" ht="16.2">
      <c r="A536" s="122"/>
      <c r="B536" s="124"/>
      <c r="C536" s="117"/>
      <c r="D536" s="118"/>
      <c r="E536" s="119"/>
      <c r="F536" s="120"/>
      <c r="G536" s="129"/>
      <c r="H536" s="17"/>
      <c r="I536" s="25"/>
      <c r="J536" s="26"/>
      <c r="K536" s="26"/>
      <c r="L536" s="29" t="s">
        <v>118</v>
      </c>
      <c r="M536" s="12">
        <v>4216</v>
      </c>
      <c r="N536" s="183">
        <f t="shared" ref="N536:N539" si="105">O536+P536</f>
        <v>0</v>
      </c>
      <c r="O536" s="183"/>
      <c r="P536" s="183"/>
      <c r="Q536" s="161"/>
      <c r="R536" s="161"/>
      <c r="S536" s="438"/>
      <c r="T536" s="161"/>
      <c r="U536" s="161"/>
      <c r="V536" s="161"/>
    </row>
    <row r="537" spans="1:22" s="170" customFormat="1" ht="16.2">
      <c r="A537" s="122" t="str">
        <f t="shared" si="100"/>
        <v>71090600000000</v>
      </c>
      <c r="B537" s="124" t="s">
        <v>439</v>
      </c>
      <c r="C537" s="117" t="s">
        <v>187</v>
      </c>
      <c r="D537" s="118" t="s">
        <v>157</v>
      </c>
      <c r="E537" s="119" t="s">
        <v>441</v>
      </c>
      <c r="F537" s="120" t="s">
        <v>441</v>
      </c>
      <c r="G537" s="129" t="s">
        <v>440</v>
      </c>
      <c r="H537" s="17"/>
      <c r="I537" s="25"/>
      <c r="J537" s="26"/>
      <c r="K537" s="26"/>
      <c r="L537" s="29" t="s">
        <v>782</v>
      </c>
      <c r="M537" s="12">
        <v>4234</v>
      </c>
      <c r="N537" s="183">
        <f t="shared" si="105"/>
        <v>0</v>
      </c>
      <c r="O537" s="183"/>
      <c r="P537" s="183"/>
      <c r="Q537" s="161"/>
      <c r="R537" s="161"/>
      <c r="S537" s="438"/>
      <c r="T537" s="161"/>
      <c r="U537" s="161"/>
      <c r="V537" s="161"/>
    </row>
    <row r="538" spans="1:22" ht="16.2">
      <c r="A538" s="122" t="str">
        <f t="shared" si="100"/>
        <v>71090600000001</v>
      </c>
      <c r="B538" s="124" t="s">
        <v>439</v>
      </c>
      <c r="C538" s="117" t="s">
        <v>187</v>
      </c>
      <c r="D538" s="118" t="s">
        <v>157</v>
      </c>
      <c r="E538" s="119" t="s">
        <v>441</v>
      </c>
      <c r="F538" s="120" t="s">
        <v>441</v>
      </c>
      <c r="G538" s="129" t="s">
        <v>96</v>
      </c>
      <c r="H538" s="17"/>
      <c r="I538" s="25"/>
      <c r="J538" s="26"/>
      <c r="K538" s="26"/>
      <c r="L538" s="29" t="s">
        <v>125</v>
      </c>
      <c r="M538" s="31">
        <v>4239</v>
      </c>
      <c r="N538" s="183">
        <f t="shared" si="105"/>
        <v>0</v>
      </c>
      <c r="O538" s="183"/>
      <c r="P538" s="183"/>
      <c r="Q538" s="161"/>
      <c r="R538" s="161"/>
      <c r="S538" s="438"/>
      <c r="T538" s="161"/>
      <c r="U538" s="161"/>
      <c r="V538" s="161"/>
    </row>
    <row r="539" spans="1:22" s="156" customFormat="1" ht="16.2">
      <c r="A539" s="122" t="str">
        <f t="shared" si="100"/>
        <v>71090601000000</v>
      </c>
      <c r="B539" s="124" t="s">
        <v>439</v>
      </c>
      <c r="C539" s="117" t="s">
        <v>187</v>
      </c>
      <c r="D539" s="118" t="s">
        <v>157</v>
      </c>
      <c r="E539" s="119" t="s">
        <v>106</v>
      </c>
      <c r="F539" s="120" t="s">
        <v>441</v>
      </c>
      <c r="G539" s="129" t="s">
        <v>440</v>
      </c>
      <c r="H539" s="17"/>
      <c r="I539" s="25"/>
      <c r="J539" s="26"/>
      <c r="K539" s="26"/>
      <c r="L539" s="32" t="s">
        <v>130</v>
      </c>
      <c r="M539" s="48">
        <v>4267</v>
      </c>
      <c r="N539" s="183">
        <f t="shared" si="105"/>
        <v>0</v>
      </c>
      <c r="O539" s="183"/>
      <c r="P539" s="183"/>
      <c r="Q539" s="161"/>
      <c r="R539" s="161"/>
      <c r="S539" s="438"/>
      <c r="T539" s="161"/>
      <c r="U539" s="161"/>
      <c r="V539" s="161"/>
    </row>
    <row r="540" spans="1:22" ht="16.2">
      <c r="A540" s="122" t="str">
        <f t="shared" si="100"/>
        <v>71090601000001</v>
      </c>
      <c r="B540" s="124" t="s">
        <v>439</v>
      </c>
      <c r="C540" s="117" t="s">
        <v>187</v>
      </c>
      <c r="D540" s="118" t="s">
        <v>157</v>
      </c>
      <c r="E540" s="119" t="s">
        <v>106</v>
      </c>
      <c r="F540" s="120" t="s">
        <v>441</v>
      </c>
      <c r="G540" s="129" t="s">
        <v>96</v>
      </c>
      <c r="H540" s="177"/>
      <c r="I540" s="194"/>
      <c r="J540" s="201"/>
      <c r="K540" s="202"/>
      <c r="L540" s="203" t="s">
        <v>240</v>
      </c>
      <c r="M540" s="13">
        <v>4269</v>
      </c>
      <c r="N540" s="183">
        <f t="shared" ref="N540:N545" si="106">O540+P540</f>
        <v>0</v>
      </c>
      <c r="O540" s="183"/>
      <c r="P540" s="183"/>
      <c r="Q540" s="161"/>
      <c r="R540" s="161"/>
      <c r="S540" s="438"/>
      <c r="T540" s="161"/>
      <c r="U540" s="161"/>
      <c r="V540" s="161"/>
    </row>
    <row r="541" spans="1:22" s="115" customFormat="1" ht="16.2">
      <c r="A541" s="122" t="str">
        <f t="shared" si="100"/>
        <v>71090601010000</v>
      </c>
      <c r="B541" s="124" t="s">
        <v>439</v>
      </c>
      <c r="C541" s="117" t="s">
        <v>187</v>
      </c>
      <c r="D541" s="118" t="s">
        <v>157</v>
      </c>
      <c r="E541" s="119" t="s">
        <v>106</v>
      </c>
      <c r="F541" s="120" t="s">
        <v>106</v>
      </c>
      <c r="G541" s="129" t="s">
        <v>440</v>
      </c>
      <c r="H541" s="25"/>
      <c r="I541" s="25"/>
      <c r="J541" s="26"/>
      <c r="K541" s="26"/>
      <c r="L541" s="36" t="s">
        <v>167</v>
      </c>
      <c r="M541" s="13">
        <v>4639</v>
      </c>
      <c r="N541" s="183">
        <f t="shared" si="106"/>
        <v>0</v>
      </c>
      <c r="O541" s="183"/>
      <c r="P541" s="183"/>
      <c r="Q541" s="161"/>
      <c r="R541" s="161"/>
      <c r="S541" s="438"/>
      <c r="T541" s="161"/>
      <c r="U541" s="161"/>
      <c r="V541" s="161"/>
    </row>
    <row r="542" spans="1:22" ht="26.4">
      <c r="A542" s="122" t="str">
        <f t="shared" ref="A542" si="107">CONCATENATE(B542,C542,D542,E542,F542,G542)</f>
        <v>71090501000001</v>
      </c>
      <c r="B542" s="124" t="s">
        <v>439</v>
      </c>
      <c r="C542" s="117" t="s">
        <v>187</v>
      </c>
      <c r="D542" s="118" t="s">
        <v>149</v>
      </c>
      <c r="E542" s="119" t="s">
        <v>106</v>
      </c>
      <c r="F542" s="120" t="s">
        <v>441</v>
      </c>
      <c r="G542" s="129" t="s">
        <v>96</v>
      </c>
      <c r="H542" s="25"/>
      <c r="I542" s="25"/>
      <c r="J542" s="26"/>
      <c r="K542" s="26"/>
      <c r="L542" s="29" t="s">
        <v>219</v>
      </c>
      <c r="M542" s="12">
        <v>4819</v>
      </c>
      <c r="N542" s="183">
        <f t="shared" si="106"/>
        <v>0</v>
      </c>
      <c r="O542" s="183"/>
      <c r="P542" s="183"/>
      <c r="Q542" s="161"/>
      <c r="R542" s="161"/>
      <c r="S542" s="438"/>
      <c r="T542" s="161"/>
      <c r="U542" s="161"/>
      <c r="V542" s="161"/>
    </row>
    <row r="543" spans="1:22" ht="16.2">
      <c r="A543" s="122" t="str">
        <f t="shared" si="100"/>
        <v>71090601014251</v>
      </c>
      <c r="B543" s="124" t="s">
        <v>439</v>
      </c>
      <c r="C543" s="117" t="s">
        <v>187</v>
      </c>
      <c r="D543" s="118" t="s">
        <v>157</v>
      </c>
      <c r="E543" s="119" t="s">
        <v>106</v>
      </c>
      <c r="F543" s="120" t="s">
        <v>106</v>
      </c>
      <c r="G543" s="121">
        <v>4251</v>
      </c>
      <c r="H543" s="37"/>
      <c r="I543" s="194"/>
      <c r="J543" s="195"/>
      <c r="K543" s="196"/>
      <c r="L543" s="29" t="s">
        <v>137</v>
      </c>
      <c r="M543" s="12">
        <v>5129</v>
      </c>
      <c r="N543" s="183">
        <f t="shared" si="106"/>
        <v>0</v>
      </c>
      <c r="O543" s="183"/>
      <c r="P543" s="183"/>
      <c r="Q543" s="161"/>
      <c r="R543" s="161"/>
      <c r="S543" s="438"/>
      <c r="T543" s="161"/>
      <c r="U543" s="161"/>
      <c r="V543" s="161"/>
    </row>
    <row r="544" spans="1:22" ht="18" customHeight="1">
      <c r="A544" s="122" t="str">
        <f t="shared" si="100"/>
        <v>71090601015113</v>
      </c>
      <c r="B544" s="124" t="s">
        <v>439</v>
      </c>
      <c r="C544" s="117" t="s">
        <v>187</v>
      </c>
      <c r="D544" s="118" t="s">
        <v>157</v>
      </c>
      <c r="E544" s="119" t="s">
        <v>106</v>
      </c>
      <c r="F544" s="120" t="s">
        <v>106</v>
      </c>
      <c r="G544" s="121">
        <v>5113</v>
      </c>
      <c r="H544" s="45"/>
      <c r="I544" s="147"/>
      <c r="J544" s="148"/>
      <c r="K544" s="148"/>
      <c r="L544" s="27" t="s">
        <v>301</v>
      </c>
      <c r="M544" s="28"/>
      <c r="N544" s="197">
        <f>O544+P544</f>
        <v>0</v>
      </c>
      <c r="O544" s="197">
        <f>SUM(O545)</f>
        <v>0</v>
      </c>
      <c r="P544" s="197">
        <f>SUM(P545)</f>
        <v>0</v>
      </c>
      <c r="Q544" s="161"/>
      <c r="R544" s="161"/>
      <c r="S544" s="438"/>
      <c r="T544" s="161"/>
      <c r="U544" s="161"/>
      <c r="V544" s="161"/>
    </row>
    <row r="545" spans="1:22" s="115" customFormat="1" ht="26.4">
      <c r="A545" s="122" t="str">
        <f t="shared" si="100"/>
        <v>71090601020000</v>
      </c>
      <c r="B545" s="124" t="s">
        <v>439</v>
      </c>
      <c r="C545" s="117" t="s">
        <v>187</v>
      </c>
      <c r="D545" s="118" t="s">
        <v>157</v>
      </c>
      <c r="E545" s="119" t="s">
        <v>106</v>
      </c>
      <c r="F545" s="120" t="s">
        <v>140</v>
      </c>
      <c r="G545" s="129" t="s">
        <v>440</v>
      </c>
      <c r="H545" s="25"/>
      <c r="I545" s="25"/>
      <c r="J545" s="26"/>
      <c r="K545" s="26"/>
      <c r="L545" s="29" t="s">
        <v>217</v>
      </c>
      <c r="M545" s="12">
        <v>4511</v>
      </c>
      <c r="N545" s="183">
        <f t="shared" si="106"/>
        <v>0</v>
      </c>
      <c r="O545" s="183"/>
      <c r="P545" s="183"/>
      <c r="Q545" s="161"/>
      <c r="R545" s="161"/>
      <c r="S545" s="438"/>
      <c r="T545" s="161"/>
      <c r="U545" s="161"/>
      <c r="V545" s="161"/>
    </row>
    <row r="546" spans="1:22" ht="18" customHeight="1">
      <c r="A546" s="122" t="str">
        <f t="shared" si="100"/>
        <v>71090601015113</v>
      </c>
      <c r="B546" s="124" t="s">
        <v>439</v>
      </c>
      <c r="C546" s="117" t="s">
        <v>187</v>
      </c>
      <c r="D546" s="118" t="s">
        <v>157</v>
      </c>
      <c r="E546" s="119" t="s">
        <v>106</v>
      </c>
      <c r="F546" s="120" t="s">
        <v>106</v>
      </c>
      <c r="G546" s="121">
        <v>5113</v>
      </c>
      <c r="H546" s="45"/>
      <c r="I546" s="147"/>
      <c r="J546" s="148"/>
      <c r="K546" s="148"/>
      <c r="L546" s="27" t="s">
        <v>832</v>
      </c>
      <c r="M546" s="28"/>
      <c r="N546" s="197">
        <f>O546+P546</f>
        <v>0</v>
      </c>
      <c r="O546" s="197">
        <f>SUM(O547:O548)</f>
        <v>0</v>
      </c>
      <c r="P546" s="197">
        <f>SUM(P547:P548)</f>
        <v>0</v>
      </c>
      <c r="Q546" s="161"/>
      <c r="R546" s="161"/>
      <c r="S546" s="438"/>
      <c r="T546" s="161"/>
      <c r="U546" s="161"/>
      <c r="V546" s="161"/>
    </row>
    <row r="547" spans="1:22" ht="16.2">
      <c r="A547" s="122" t="str">
        <f t="shared" si="100"/>
        <v>71090201024511</v>
      </c>
      <c r="B547" s="116" t="s">
        <v>439</v>
      </c>
      <c r="C547" s="117" t="s">
        <v>187</v>
      </c>
      <c r="D547" s="118" t="s">
        <v>140</v>
      </c>
      <c r="E547" s="119" t="s">
        <v>106</v>
      </c>
      <c r="F547" s="120" t="s">
        <v>140</v>
      </c>
      <c r="G547" s="121">
        <v>4511</v>
      </c>
      <c r="H547" s="25"/>
      <c r="I547" s="18"/>
      <c r="J547" s="19"/>
      <c r="K547" s="19"/>
      <c r="L547" s="30" t="s">
        <v>173</v>
      </c>
      <c r="M547" s="31">
        <v>5112</v>
      </c>
      <c r="N547" s="183">
        <f t="shared" ref="N547:N548" si="108">O547+P547</f>
        <v>0</v>
      </c>
      <c r="O547" s="183">
        <v>0</v>
      </c>
      <c r="P547" s="183"/>
      <c r="Q547" s="161"/>
      <c r="R547" s="161"/>
      <c r="S547" s="438"/>
      <c r="T547" s="161"/>
      <c r="U547" s="161"/>
      <c r="V547" s="161"/>
    </row>
    <row r="548" spans="1:22" ht="16.8">
      <c r="A548" s="122" t="str">
        <f t="shared" ref="A548" si="109">CONCATENATE(B548,C548,D548,E548,F548,G548)</f>
        <v>71100700000001</v>
      </c>
      <c r="B548" s="124" t="s">
        <v>439</v>
      </c>
      <c r="C548" s="117" t="s">
        <v>189</v>
      </c>
      <c r="D548" s="118" t="s">
        <v>183</v>
      </c>
      <c r="E548" s="119" t="s">
        <v>441</v>
      </c>
      <c r="F548" s="120" t="s">
        <v>441</v>
      </c>
      <c r="G548" s="129" t="s">
        <v>96</v>
      </c>
      <c r="H548" s="25"/>
      <c r="I548" s="25"/>
      <c r="J548" s="26"/>
      <c r="K548" s="26"/>
      <c r="L548" s="32" t="s">
        <v>143</v>
      </c>
      <c r="M548" s="48">
        <v>5113</v>
      </c>
      <c r="N548" s="183">
        <f t="shared" si="108"/>
        <v>0</v>
      </c>
      <c r="O548" s="398"/>
      <c r="P548" s="398"/>
      <c r="Q548" s="161"/>
      <c r="R548" s="161"/>
      <c r="S548" s="438"/>
      <c r="T548" s="161"/>
      <c r="U548" s="161"/>
      <c r="V548" s="161"/>
    </row>
    <row r="549" spans="1:22" ht="16.2">
      <c r="A549" s="122" t="str">
        <f t="shared" si="100"/>
        <v>71090601045113</v>
      </c>
      <c r="B549" s="124" t="s">
        <v>439</v>
      </c>
      <c r="C549" s="117" t="s">
        <v>187</v>
      </c>
      <c r="D549" s="118" t="s">
        <v>157</v>
      </c>
      <c r="E549" s="119" t="s">
        <v>106</v>
      </c>
      <c r="F549" s="120" t="s">
        <v>155</v>
      </c>
      <c r="G549" s="121">
        <v>5113</v>
      </c>
      <c r="H549" s="151">
        <v>2825</v>
      </c>
      <c r="I549" s="152" t="s">
        <v>185</v>
      </c>
      <c r="J549" s="153">
        <v>2</v>
      </c>
      <c r="K549" s="153">
        <v>5</v>
      </c>
      <c r="L549" s="154" t="s">
        <v>303</v>
      </c>
      <c r="M549" s="155"/>
      <c r="N549" s="192">
        <f>+N551+N553+N555</f>
        <v>0</v>
      </c>
      <c r="O549" s="192">
        <f>+O551+O553+O555</f>
        <v>0</v>
      </c>
      <c r="P549" s="192">
        <f>+P551+P553+P555</f>
        <v>0</v>
      </c>
      <c r="Q549" s="161"/>
      <c r="R549" s="161"/>
      <c r="S549" s="438"/>
      <c r="T549" s="161"/>
      <c r="U549" s="161"/>
      <c r="V549" s="161"/>
    </row>
    <row r="550" spans="1:22" s="115" customFormat="1" ht="16.2">
      <c r="A550" s="122" t="str">
        <f t="shared" si="100"/>
        <v>71090601050000</v>
      </c>
      <c r="B550" s="124" t="s">
        <v>439</v>
      </c>
      <c r="C550" s="117" t="s">
        <v>187</v>
      </c>
      <c r="D550" s="118" t="s">
        <v>157</v>
      </c>
      <c r="E550" s="119" t="s">
        <v>106</v>
      </c>
      <c r="F550" s="120" t="s">
        <v>149</v>
      </c>
      <c r="G550" s="129" t="s">
        <v>440</v>
      </c>
      <c r="H550" s="25"/>
      <c r="I550" s="25"/>
      <c r="J550" s="26"/>
      <c r="K550" s="26"/>
      <c r="L550" s="30" t="s">
        <v>108</v>
      </c>
      <c r="M550" s="48"/>
      <c r="N550" s="190"/>
      <c r="O550" s="190"/>
      <c r="P550" s="190"/>
      <c r="Q550" s="161"/>
      <c r="R550" s="161"/>
      <c r="S550" s="438"/>
      <c r="T550" s="161"/>
      <c r="U550" s="161"/>
      <c r="V550" s="161"/>
    </row>
    <row r="551" spans="1:22" ht="16.2">
      <c r="A551" s="122" t="str">
        <f t="shared" si="100"/>
        <v>71090601054239</v>
      </c>
      <c r="B551" s="124" t="s">
        <v>439</v>
      </c>
      <c r="C551" s="117" t="s">
        <v>187</v>
      </c>
      <c r="D551" s="118" t="s">
        <v>157</v>
      </c>
      <c r="E551" s="119" t="s">
        <v>106</v>
      </c>
      <c r="F551" s="120" t="s">
        <v>149</v>
      </c>
      <c r="G551" s="129">
        <v>4239</v>
      </c>
      <c r="H551" s="45"/>
      <c r="I551" s="147"/>
      <c r="J551" s="148"/>
      <c r="K551" s="148"/>
      <c r="L551" s="27" t="s">
        <v>304</v>
      </c>
      <c r="M551" s="28"/>
      <c r="N551" s="197">
        <f>O551+P551</f>
        <v>0</v>
      </c>
      <c r="O551" s="197">
        <f>SUM(O552)</f>
        <v>0</v>
      </c>
      <c r="P551" s="197">
        <f>SUM(P552)</f>
        <v>0</v>
      </c>
      <c r="Q551" s="161"/>
      <c r="R551" s="161"/>
      <c r="S551" s="438"/>
      <c r="T551" s="161"/>
      <c r="U551" s="161"/>
      <c r="V551" s="161"/>
    </row>
    <row r="552" spans="1:22" ht="26.4">
      <c r="A552" s="122" t="str">
        <f t="shared" si="100"/>
        <v>71090601054637</v>
      </c>
      <c r="B552" s="116" t="s">
        <v>439</v>
      </c>
      <c r="C552" s="117" t="s">
        <v>187</v>
      </c>
      <c r="D552" s="118" t="s">
        <v>157</v>
      </c>
      <c r="E552" s="119" t="s">
        <v>106</v>
      </c>
      <c r="F552" s="120" t="s">
        <v>149</v>
      </c>
      <c r="G552" s="121">
        <v>4637</v>
      </c>
      <c r="H552" s="25"/>
      <c r="I552" s="25"/>
      <c r="J552" s="26"/>
      <c r="K552" s="26"/>
      <c r="L552" s="29" t="s">
        <v>217</v>
      </c>
      <c r="M552" s="12">
        <v>4511</v>
      </c>
      <c r="N552" s="183">
        <f t="shared" ref="N552:N557" si="110">O552+P552</f>
        <v>0</v>
      </c>
      <c r="O552" s="183"/>
      <c r="P552" s="183"/>
      <c r="Q552" s="161"/>
      <c r="R552" s="161"/>
      <c r="S552" s="438"/>
      <c r="T552" s="161"/>
      <c r="U552" s="161"/>
      <c r="V552" s="161"/>
    </row>
    <row r="553" spans="1:22" s="182" customFormat="1" ht="16.2">
      <c r="A553" s="122" t="str">
        <f t="shared" si="100"/>
        <v>71100000000000</v>
      </c>
      <c r="B553" s="124" t="s">
        <v>439</v>
      </c>
      <c r="C553" s="117" t="s">
        <v>189</v>
      </c>
      <c r="D553" s="118" t="s">
        <v>441</v>
      </c>
      <c r="E553" s="119" t="s">
        <v>441</v>
      </c>
      <c r="F553" s="120" t="s">
        <v>441</v>
      </c>
      <c r="G553" s="129" t="s">
        <v>440</v>
      </c>
      <c r="H553" s="45"/>
      <c r="I553" s="147"/>
      <c r="J553" s="148"/>
      <c r="K553" s="148"/>
      <c r="L553" s="27" t="s">
        <v>305</v>
      </c>
      <c r="M553" s="28"/>
      <c r="N553" s="197">
        <f>O553+P553</f>
        <v>0</v>
      </c>
      <c r="O553" s="197">
        <f>SUM(O554)</f>
        <v>0</v>
      </c>
      <c r="P553" s="197">
        <f>SUM(P554)</f>
        <v>0</v>
      </c>
      <c r="Q553" s="161"/>
      <c r="R553" s="161"/>
      <c r="S553" s="438"/>
      <c r="T553" s="161"/>
      <c r="U553" s="161"/>
      <c r="V553" s="161"/>
    </row>
    <row r="554" spans="1:22" ht="26.4">
      <c r="A554" s="122" t="str">
        <f t="shared" si="100"/>
        <v>71100000000001</v>
      </c>
      <c r="B554" s="124" t="s">
        <v>439</v>
      </c>
      <c r="C554" s="117" t="s">
        <v>189</v>
      </c>
      <c r="D554" s="118" t="s">
        <v>441</v>
      </c>
      <c r="E554" s="119" t="s">
        <v>441</v>
      </c>
      <c r="F554" s="120" t="s">
        <v>441</v>
      </c>
      <c r="G554" s="129" t="s">
        <v>96</v>
      </c>
      <c r="H554" s="25"/>
      <c r="I554" s="25"/>
      <c r="J554" s="26"/>
      <c r="K554" s="26"/>
      <c r="L554" s="29" t="s">
        <v>217</v>
      </c>
      <c r="M554" s="12">
        <v>4511</v>
      </c>
      <c r="N554" s="183">
        <f t="shared" si="110"/>
        <v>0</v>
      </c>
      <c r="O554" s="183"/>
      <c r="P554" s="183"/>
      <c r="Q554" s="161"/>
      <c r="R554" s="161"/>
      <c r="S554" s="438"/>
      <c r="T554" s="161"/>
      <c r="U554" s="161"/>
      <c r="V554" s="161"/>
    </row>
    <row r="555" spans="1:22" s="170" customFormat="1" ht="16.2">
      <c r="A555" s="122" t="str">
        <f t="shared" si="100"/>
        <v>71100700000000</v>
      </c>
      <c r="B555" s="124" t="s">
        <v>439</v>
      </c>
      <c r="C555" s="117" t="s">
        <v>189</v>
      </c>
      <c r="D555" s="118" t="s">
        <v>183</v>
      </c>
      <c r="E555" s="119" t="s">
        <v>441</v>
      </c>
      <c r="F555" s="120" t="s">
        <v>441</v>
      </c>
      <c r="G555" s="129" t="s">
        <v>440</v>
      </c>
      <c r="H555" s="45"/>
      <c r="I555" s="147"/>
      <c r="J555" s="148"/>
      <c r="K555" s="148"/>
      <c r="L555" s="27" t="s">
        <v>641</v>
      </c>
      <c r="M555" s="28"/>
      <c r="N555" s="197">
        <f>O555+P555</f>
        <v>0</v>
      </c>
      <c r="O555" s="197">
        <f>SUM(O556:O557)</f>
        <v>0</v>
      </c>
      <c r="P555" s="197">
        <f>SUM(P556:P557)</f>
        <v>0</v>
      </c>
      <c r="Q555" s="161"/>
      <c r="R555" s="161"/>
      <c r="S555" s="438"/>
      <c r="T555" s="161"/>
      <c r="U555" s="161"/>
      <c r="V555" s="161"/>
    </row>
    <row r="556" spans="1:22" ht="16.8">
      <c r="A556" s="122" t="str">
        <f t="shared" si="100"/>
        <v>71100700000001</v>
      </c>
      <c r="B556" s="124" t="s">
        <v>439</v>
      </c>
      <c r="C556" s="117" t="s">
        <v>189</v>
      </c>
      <c r="D556" s="118" t="s">
        <v>183</v>
      </c>
      <c r="E556" s="119" t="s">
        <v>441</v>
      </c>
      <c r="F556" s="120" t="s">
        <v>441</v>
      </c>
      <c r="G556" s="129" t="s">
        <v>96</v>
      </c>
      <c r="H556" s="25"/>
      <c r="I556" s="25"/>
      <c r="J556" s="26"/>
      <c r="K556" s="26"/>
      <c r="L556" s="32" t="s">
        <v>143</v>
      </c>
      <c r="M556" s="48">
        <v>5113</v>
      </c>
      <c r="N556" s="183">
        <f t="shared" si="110"/>
        <v>0</v>
      </c>
      <c r="O556" s="398"/>
      <c r="P556" s="398"/>
      <c r="Q556" s="161"/>
      <c r="R556" s="161"/>
      <c r="S556" s="438"/>
      <c r="T556" s="161"/>
      <c r="U556" s="161"/>
      <c r="V556" s="161"/>
    </row>
    <row r="557" spans="1:22" s="156" customFormat="1" ht="16.8">
      <c r="A557" s="122" t="str">
        <f t="shared" si="100"/>
        <v>71100701000000</v>
      </c>
      <c r="B557" s="124" t="s">
        <v>439</v>
      </c>
      <c r="C557" s="117" t="s">
        <v>189</v>
      </c>
      <c r="D557" s="118" t="s">
        <v>183</v>
      </c>
      <c r="E557" s="119" t="s">
        <v>106</v>
      </c>
      <c r="F557" s="120" t="s">
        <v>441</v>
      </c>
      <c r="G557" s="129" t="s">
        <v>440</v>
      </c>
      <c r="H557" s="25"/>
      <c r="I557" s="25"/>
      <c r="J557" s="26"/>
      <c r="K557" s="26"/>
      <c r="L557" s="29" t="s">
        <v>137</v>
      </c>
      <c r="M557" s="12">
        <v>5129</v>
      </c>
      <c r="N557" s="183">
        <f t="shared" si="110"/>
        <v>0</v>
      </c>
      <c r="O557" s="398"/>
      <c r="P557" s="398"/>
      <c r="Q557" s="161"/>
      <c r="R557" s="161"/>
      <c r="S557" s="438"/>
      <c r="T557" s="161"/>
      <c r="U557" s="161"/>
      <c r="V557" s="161"/>
    </row>
    <row r="558" spans="1:22" ht="26.4">
      <c r="A558" s="122" t="str">
        <f t="shared" si="100"/>
        <v>71100701000001</v>
      </c>
      <c r="B558" s="124" t="s">
        <v>439</v>
      </c>
      <c r="C558" s="117" t="s">
        <v>189</v>
      </c>
      <c r="D558" s="118" t="s">
        <v>183</v>
      </c>
      <c r="E558" s="119" t="s">
        <v>106</v>
      </c>
      <c r="F558" s="120" t="s">
        <v>441</v>
      </c>
      <c r="G558" s="129" t="s">
        <v>96</v>
      </c>
      <c r="H558" s="151">
        <v>2827</v>
      </c>
      <c r="I558" s="152" t="s">
        <v>185</v>
      </c>
      <c r="J558" s="153">
        <v>2</v>
      </c>
      <c r="K558" s="153">
        <v>7</v>
      </c>
      <c r="L558" s="154" t="s">
        <v>306</v>
      </c>
      <c r="M558" s="155"/>
      <c r="N558" s="192">
        <f>+N560</f>
        <v>0</v>
      </c>
      <c r="O558" s="192">
        <f t="shared" ref="O558:P558" si="111">+O560</f>
        <v>0</v>
      </c>
      <c r="P558" s="192">
        <f t="shared" si="111"/>
        <v>0</v>
      </c>
      <c r="Q558" s="161"/>
      <c r="R558" s="161"/>
      <c r="S558" s="438"/>
      <c r="T558" s="161"/>
      <c r="U558" s="161"/>
      <c r="V558" s="161"/>
    </row>
    <row r="559" spans="1:22" s="115" customFormat="1" ht="16.2">
      <c r="A559" s="122" t="str">
        <f t="shared" si="100"/>
        <v>71100701010000</v>
      </c>
      <c r="B559" s="124" t="s">
        <v>439</v>
      </c>
      <c r="C559" s="117" t="s">
        <v>189</v>
      </c>
      <c r="D559" s="118" t="s">
        <v>183</v>
      </c>
      <c r="E559" s="119" t="s">
        <v>106</v>
      </c>
      <c r="F559" s="120" t="s">
        <v>106</v>
      </c>
      <c r="G559" s="129" t="s">
        <v>440</v>
      </c>
      <c r="H559" s="25"/>
      <c r="I559" s="25"/>
      <c r="J559" s="26"/>
      <c r="K559" s="26"/>
      <c r="L559" s="30" t="s">
        <v>108</v>
      </c>
      <c r="M559" s="31"/>
      <c r="N559" s="190"/>
      <c r="O559" s="190"/>
      <c r="P559" s="190"/>
      <c r="Q559" s="161"/>
      <c r="R559" s="161"/>
      <c r="S559" s="438"/>
      <c r="T559" s="161"/>
      <c r="U559" s="161"/>
      <c r="V559" s="161"/>
    </row>
    <row r="560" spans="1:22" ht="16.2">
      <c r="A560" s="122" t="str">
        <f t="shared" si="100"/>
        <v>71100701014216</v>
      </c>
      <c r="B560" s="124" t="s">
        <v>439</v>
      </c>
      <c r="C560" s="117" t="s">
        <v>189</v>
      </c>
      <c r="D560" s="118" t="s">
        <v>183</v>
      </c>
      <c r="E560" s="119" t="s">
        <v>106</v>
      </c>
      <c r="F560" s="120" t="s">
        <v>106</v>
      </c>
      <c r="G560" s="121">
        <v>4216</v>
      </c>
      <c r="H560" s="45"/>
      <c r="I560" s="147"/>
      <c r="J560" s="148"/>
      <c r="K560" s="148"/>
      <c r="L560" s="27" t="s">
        <v>307</v>
      </c>
      <c r="M560" s="28"/>
      <c r="N560" s="197">
        <f>O560+P560</f>
        <v>0</v>
      </c>
      <c r="O560" s="197">
        <f>SUM(O561:O564)</f>
        <v>0</v>
      </c>
      <c r="P560" s="197">
        <f>SUM(P561:P564)</f>
        <v>0</v>
      </c>
      <c r="Q560" s="161"/>
      <c r="R560" s="161"/>
      <c r="S560" s="438"/>
      <c r="T560" s="161"/>
      <c r="U560" s="161"/>
      <c r="V560" s="161"/>
    </row>
    <row r="561" spans="1:22" ht="16.2">
      <c r="A561" s="122" t="str">
        <f t="shared" si="100"/>
        <v>71100701014239</v>
      </c>
      <c r="B561" s="124" t="s">
        <v>439</v>
      </c>
      <c r="C561" s="117" t="s">
        <v>189</v>
      </c>
      <c r="D561" s="118" t="s">
        <v>183</v>
      </c>
      <c r="E561" s="119" t="s">
        <v>106</v>
      </c>
      <c r="F561" s="120" t="s">
        <v>106</v>
      </c>
      <c r="G561" s="121">
        <v>4239</v>
      </c>
      <c r="H561" s="17"/>
      <c r="I561" s="25"/>
      <c r="J561" s="26"/>
      <c r="K561" s="26"/>
      <c r="L561" s="29" t="s">
        <v>125</v>
      </c>
      <c r="M561" s="31">
        <v>4239</v>
      </c>
      <c r="N561" s="183">
        <f t="shared" ref="N561:N564" si="112">O561+P561</f>
        <v>0</v>
      </c>
      <c r="O561" s="183"/>
      <c r="P561" s="183"/>
      <c r="Q561" s="161"/>
      <c r="R561" s="161"/>
      <c r="S561" s="438"/>
      <c r="T561" s="161"/>
      <c r="U561" s="161"/>
      <c r="V561" s="161"/>
    </row>
    <row r="562" spans="1:22" ht="26.4">
      <c r="A562" s="122" t="str">
        <f t="shared" si="100"/>
        <v>71100701014639</v>
      </c>
      <c r="B562" s="124" t="s">
        <v>439</v>
      </c>
      <c r="C562" s="117" t="s">
        <v>189</v>
      </c>
      <c r="D562" s="118" t="s">
        <v>183</v>
      </c>
      <c r="E562" s="119" t="s">
        <v>106</v>
      </c>
      <c r="F562" s="120" t="s">
        <v>106</v>
      </c>
      <c r="G562" s="121">
        <v>4639</v>
      </c>
      <c r="H562" s="25"/>
      <c r="I562" s="25"/>
      <c r="J562" s="26"/>
      <c r="K562" s="26"/>
      <c r="L562" s="30" t="s">
        <v>142</v>
      </c>
      <c r="M562" s="31">
        <v>4251</v>
      </c>
      <c r="N562" s="183">
        <f t="shared" si="112"/>
        <v>0</v>
      </c>
      <c r="O562" s="183"/>
      <c r="P562" s="183">
        <v>0</v>
      </c>
      <c r="Q562" s="161"/>
      <c r="R562" s="161"/>
      <c r="S562" s="438"/>
      <c r="T562" s="161"/>
      <c r="U562" s="161"/>
      <c r="V562" s="161"/>
    </row>
    <row r="563" spans="1:22" s="156" customFormat="1" ht="16.8">
      <c r="A563" s="122" t="str">
        <f t="shared" si="100"/>
        <v>71100701000000</v>
      </c>
      <c r="B563" s="124" t="s">
        <v>439</v>
      </c>
      <c r="C563" s="117" t="s">
        <v>189</v>
      </c>
      <c r="D563" s="118" t="s">
        <v>183</v>
      </c>
      <c r="E563" s="119" t="s">
        <v>106</v>
      </c>
      <c r="F563" s="120" t="s">
        <v>441</v>
      </c>
      <c r="G563" s="129" t="s">
        <v>440</v>
      </c>
      <c r="H563" s="25"/>
      <c r="I563" s="25"/>
      <c r="J563" s="26"/>
      <c r="K563" s="26"/>
      <c r="L563" s="29" t="s">
        <v>137</v>
      </c>
      <c r="M563" s="12">
        <v>5129</v>
      </c>
      <c r="N563" s="183">
        <f t="shared" si="112"/>
        <v>0</v>
      </c>
      <c r="O563" s="398"/>
      <c r="P563" s="398"/>
      <c r="Q563" s="161"/>
      <c r="R563" s="161"/>
      <c r="S563" s="438"/>
      <c r="T563" s="161"/>
      <c r="U563" s="161"/>
      <c r="V563" s="161"/>
    </row>
    <row r="564" spans="1:22" ht="16.2">
      <c r="A564" s="122" t="str">
        <f t="shared" si="100"/>
        <v>71060401024511</v>
      </c>
      <c r="B564" s="124" t="s">
        <v>439</v>
      </c>
      <c r="C564" s="117" t="s">
        <v>157</v>
      </c>
      <c r="D564" s="118" t="s">
        <v>155</v>
      </c>
      <c r="E564" s="119" t="s">
        <v>106</v>
      </c>
      <c r="F564" s="120" t="s">
        <v>140</v>
      </c>
      <c r="G564" s="129">
        <v>4511</v>
      </c>
      <c r="H564" s="37"/>
      <c r="I564" s="194"/>
      <c r="J564" s="195"/>
      <c r="K564" s="196"/>
      <c r="L564" s="29" t="s">
        <v>138</v>
      </c>
      <c r="M564" s="12">
        <v>5132</v>
      </c>
      <c r="N564" s="183">
        <f t="shared" si="112"/>
        <v>0</v>
      </c>
      <c r="O564" s="183"/>
      <c r="P564" s="183"/>
      <c r="Q564" s="161"/>
      <c r="R564" s="161"/>
      <c r="S564" s="438"/>
      <c r="T564" s="161"/>
      <c r="U564" s="161"/>
      <c r="V564" s="161"/>
    </row>
    <row r="565" spans="1:22" ht="16.2">
      <c r="A565" s="122" t="str">
        <f t="shared" si="100"/>
        <v>71100701034819</v>
      </c>
      <c r="B565" s="124" t="s">
        <v>439</v>
      </c>
      <c r="C565" s="117" t="s">
        <v>189</v>
      </c>
      <c r="D565" s="118" t="s">
        <v>183</v>
      </c>
      <c r="E565" s="119" t="s">
        <v>106</v>
      </c>
      <c r="F565" s="120" t="s">
        <v>442</v>
      </c>
      <c r="G565" s="121">
        <v>4819</v>
      </c>
      <c r="H565" s="165">
        <v>2840</v>
      </c>
      <c r="I565" s="166" t="s">
        <v>185</v>
      </c>
      <c r="J565" s="167">
        <v>4</v>
      </c>
      <c r="K565" s="167">
        <v>0</v>
      </c>
      <c r="L565" s="168" t="s">
        <v>313</v>
      </c>
      <c r="M565" s="176"/>
      <c r="N565" s="188">
        <f>+N567+N572</f>
        <v>0</v>
      </c>
      <c r="O565" s="188">
        <f>+O567+O572</f>
        <v>0</v>
      </c>
      <c r="P565" s="188">
        <f>+P567+P572</f>
        <v>0</v>
      </c>
      <c r="Q565" s="161"/>
      <c r="R565" s="161"/>
      <c r="S565" s="438"/>
      <c r="T565" s="161"/>
      <c r="U565" s="161"/>
      <c r="V565" s="161"/>
    </row>
    <row r="566" spans="1:22" s="115" customFormat="1" ht="16.2">
      <c r="A566" s="122" t="str">
        <f t="shared" si="100"/>
        <v>71100701040000</v>
      </c>
      <c r="B566" s="124" t="s">
        <v>439</v>
      </c>
      <c r="C566" s="117" t="s">
        <v>189</v>
      </c>
      <c r="D566" s="118" t="s">
        <v>183</v>
      </c>
      <c r="E566" s="119" t="s">
        <v>106</v>
      </c>
      <c r="F566" s="120" t="s">
        <v>155</v>
      </c>
      <c r="G566" s="129" t="s">
        <v>440</v>
      </c>
      <c r="H566" s="25"/>
      <c r="I566" s="18"/>
      <c r="J566" s="19"/>
      <c r="K566" s="19"/>
      <c r="L566" s="30" t="s">
        <v>110</v>
      </c>
      <c r="M566" s="31"/>
      <c r="N566" s="190"/>
      <c r="O566" s="190"/>
      <c r="P566" s="190"/>
      <c r="Q566" s="161"/>
      <c r="R566" s="161"/>
      <c r="S566" s="438"/>
      <c r="T566" s="161"/>
      <c r="U566" s="161"/>
      <c r="V566" s="161"/>
    </row>
    <row r="567" spans="1:22" ht="16.2">
      <c r="A567" s="122" t="str">
        <f t="shared" si="100"/>
        <v>71100701044216</v>
      </c>
      <c r="B567" s="124" t="s">
        <v>439</v>
      </c>
      <c r="C567" s="117" t="s">
        <v>189</v>
      </c>
      <c r="D567" s="118" t="s">
        <v>183</v>
      </c>
      <c r="E567" s="119" t="s">
        <v>106</v>
      </c>
      <c r="F567" s="120" t="s">
        <v>155</v>
      </c>
      <c r="G567" s="121">
        <v>4216</v>
      </c>
      <c r="H567" s="151" t="s">
        <v>768</v>
      </c>
      <c r="I567" s="152" t="s">
        <v>185</v>
      </c>
      <c r="J567" s="153">
        <v>4</v>
      </c>
      <c r="K567" s="153">
        <v>1</v>
      </c>
      <c r="L567" s="154" t="s">
        <v>769</v>
      </c>
      <c r="M567" s="155"/>
      <c r="N567" s="192">
        <f t="shared" ref="N567" si="113">+N569</f>
        <v>0</v>
      </c>
      <c r="O567" s="192">
        <f>+O569</f>
        <v>0</v>
      </c>
      <c r="P567" s="192">
        <f>+P569</f>
        <v>0</v>
      </c>
      <c r="Q567" s="161"/>
      <c r="R567" s="161"/>
      <c r="S567" s="438"/>
      <c r="T567" s="161"/>
      <c r="U567" s="161"/>
      <c r="V567" s="161"/>
    </row>
    <row r="568" spans="1:22" ht="16.2">
      <c r="A568" s="122" t="str">
        <f t="shared" si="100"/>
        <v>71100701044239</v>
      </c>
      <c r="B568" s="124" t="s">
        <v>439</v>
      </c>
      <c r="C568" s="117" t="s">
        <v>189</v>
      </c>
      <c r="D568" s="118" t="s">
        <v>183</v>
      </c>
      <c r="E568" s="119" t="s">
        <v>106</v>
      </c>
      <c r="F568" s="120" t="s">
        <v>155</v>
      </c>
      <c r="G568" s="121">
        <v>4239</v>
      </c>
      <c r="H568" s="25"/>
      <c r="I568" s="18"/>
      <c r="J568" s="19"/>
      <c r="K568" s="19"/>
      <c r="L568" s="30" t="s">
        <v>108</v>
      </c>
      <c r="M568" s="31"/>
      <c r="N568" s="190"/>
      <c r="O568" s="190"/>
      <c r="P568" s="190"/>
      <c r="Q568" s="161"/>
      <c r="R568" s="161"/>
      <c r="S568" s="438"/>
      <c r="T568" s="161"/>
      <c r="U568" s="161"/>
      <c r="V568" s="161"/>
    </row>
    <row r="569" spans="1:22" ht="16.2">
      <c r="A569" s="122" t="str">
        <f t="shared" si="100"/>
        <v>71100701044269</v>
      </c>
      <c r="B569" s="124" t="s">
        <v>439</v>
      </c>
      <c r="C569" s="117" t="s">
        <v>189</v>
      </c>
      <c r="D569" s="118" t="s">
        <v>183</v>
      </c>
      <c r="E569" s="119" t="s">
        <v>106</v>
      </c>
      <c r="F569" s="120" t="s">
        <v>155</v>
      </c>
      <c r="G569" s="121">
        <v>4269</v>
      </c>
      <c r="H569" s="45"/>
      <c r="I569" s="147"/>
      <c r="J569" s="148"/>
      <c r="K569" s="148"/>
      <c r="L569" s="27" t="s">
        <v>770</v>
      </c>
      <c r="M569" s="28"/>
      <c r="N569" s="197">
        <f>SUM(N570:N571)</f>
        <v>0</v>
      </c>
      <c r="O569" s="197">
        <f t="shared" ref="O569:P569" si="114">SUM(O570:O571)</f>
        <v>0</v>
      </c>
      <c r="P569" s="197">
        <f t="shared" si="114"/>
        <v>0</v>
      </c>
      <c r="Q569" s="161"/>
      <c r="R569" s="161"/>
      <c r="S569" s="438"/>
      <c r="T569" s="161"/>
      <c r="U569" s="161"/>
      <c r="V569" s="161"/>
    </row>
    <row r="570" spans="1:22" ht="16.8">
      <c r="A570" s="122" t="str">
        <f t="shared" si="100"/>
        <v>71100701044521</v>
      </c>
      <c r="B570" s="124" t="s">
        <v>439</v>
      </c>
      <c r="C570" s="117" t="s">
        <v>189</v>
      </c>
      <c r="D570" s="118" t="s">
        <v>183</v>
      </c>
      <c r="E570" s="119" t="s">
        <v>106</v>
      </c>
      <c r="F570" s="120" t="s">
        <v>155</v>
      </c>
      <c r="G570" s="121">
        <v>4521</v>
      </c>
      <c r="H570" s="25"/>
      <c r="I570" s="18"/>
      <c r="J570" s="19"/>
      <c r="K570" s="19"/>
      <c r="L570" s="29" t="s">
        <v>125</v>
      </c>
      <c r="M570" s="12">
        <v>4239</v>
      </c>
      <c r="N570" s="183">
        <f t="shared" ref="N570:N571" si="115">O570+P570</f>
        <v>0</v>
      </c>
      <c r="O570" s="398"/>
      <c r="P570" s="398"/>
      <c r="Q570" s="161"/>
      <c r="R570" s="161"/>
      <c r="S570" s="438"/>
      <c r="T570" s="161"/>
      <c r="U570" s="161"/>
      <c r="V570" s="161"/>
    </row>
    <row r="571" spans="1:22" ht="26.4">
      <c r="A571" s="122" t="str">
        <f t="shared" si="100"/>
        <v>71090501000001</v>
      </c>
      <c r="B571" s="124" t="s">
        <v>439</v>
      </c>
      <c r="C571" s="117" t="s">
        <v>187</v>
      </c>
      <c r="D571" s="118" t="s">
        <v>149</v>
      </c>
      <c r="E571" s="119" t="s">
        <v>106</v>
      </c>
      <c r="F571" s="120" t="s">
        <v>441</v>
      </c>
      <c r="G571" s="129" t="s">
        <v>96</v>
      </c>
      <c r="H571" s="25"/>
      <c r="I571" s="25"/>
      <c r="J571" s="26"/>
      <c r="K571" s="26"/>
      <c r="L571" s="29" t="s">
        <v>219</v>
      </c>
      <c r="M571" s="12">
        <v>4819</v>
      </c>
      <c r="N571" s="183">
        <f t="shared" si="115"/>
        <v>0</v>
      </c>
      <c r="O571" s="183"/>
      <c r="P571" s="183"/>
      <c r="Q571" s="161"/>
      <c r="R571" s="161"/>
      <c r="S571" s="438"/>
      <c r="T571" s="161"/>
      <c r="U571" s="161"/>
      <c r="V571" s="161"/>
    </row>
    <row r="572" spans="1:22" ht="16.2">
      <c r="A572" s="122" t="str">
        <f t="shared" si="100"/>
        <v>71100701044639</v>
      </c>
      <c r="B572" s="124" t="s">
        <v>439</v>
      </c>
      <c r="C572" s="117" t="s">
        <v>189</v>
      </c>
      <c r="D572" s="118" t="s">
        <v>183</v>
      </c>
      <c r="E572" s="119" t="s">
        <v>106</v>
      </c>
      <c r="F572" s="120" t="s">
        <v>155</v>
      </c>
      <c r="G572" s="121">
        <v>4639</v>
      </c>
      <c r="H572" s="151">
        <v>2843</v>
      </c>
      <c r="I572" s="152" t="s">
        <v>185</v>
      </c>
      <c r="J572" s="153">
        <v>4</v>
      </c>
      <c r="K572" s="153">
        <v>3</v>
      </c>
      <c r="L572" s="154" t="s">
        <v>313</v>
      </c>
      <c r="M572" s="155"/>
      <c r="N572" s="192">
        <f>+N64</f>
        <v>0</v>
      </c>
      <c r="O572" s="192">
        <f>+O64</f>
        <v>0</v>
      </c>
      <c r="P572" s="192">
        <f>+P64</f>
        <v>0</v>
      </c>
      <c r="Q572" s="161"/>
      <c r="R572" s="161"/>
      <c r="S572" s="438"/>
      <c r="T572" s="161"/>
      <c r="U572" s="161"/>
      <c r="V572" s="161"/>
    </row>
    <row r="573" spans="1:22" ht="16.2">
      <c r="A573" s="122" t="str">
        <f t="shared" si="100"/>
        <v>71100701044729</v>
      </c>
      <c r="B573" s="124" t="s">
        <v>439</v>
      </c>
      <c r="C573" s="117" t="s">
        <v>189</v>
      </c>
      <c r="D573" s="118" t="s">
        <v>183</v>
      </c>
      <c r="E573" s="119" t="s">
        <v>106</v>
      </c>
      <c r="F573" s="120" t="s">
        <v>155</v>
      </c>
      <c r="G573" s="121">
        <v>4729</v>
      </c>
      <c r="H573" s="25"/>
      <c r="I573" s="25"/>
      <c r="J573" s="26"/>
      <c r="K573" s="26"/>
      <c r="L573" s="30" t="s">
        <v>108</v>
      </c>
      <c r="M573" s="31"/>
      <c r="N573" s="190"/>
      <c r="O573" s="190"/>
      <c r="P573" s="190"/>
      <c r="Q573" s="161"/>
      <c r="R573" s="161"/>
      <c r="S573" s="438"/>
      <c r="T573" s="161"/>
      <c r="U573" s="161"/>
      <c r="V573" s="161"/>
    </row>
    <row r="574" spans="1:22" ht="16.2">
      <c r="A574" s="122" t="str">
        <f t="shared" si="100"/>
        <v>71100701054819</v>
      </c>
      <c r="B574" s="124" t="s">
        <v>439</v>
      </c>
      <c r="C574" s="117" t="s">
        <v>189</v>
      </c>
      <c r="D574" s="118" t="s">
        <v>183</v>
      </c>
      <c r="E574" s="119" t="s">
        <v>106</v>
      </c>
      <c r="F574" s="120" t="s">
        <v>149</v>
      </c>
      <c r="G574" s="121">
        <v>4819</v>
      </c>
      <c r="H574" s="467">
        <v>2900</v>
      </c>
      <c r="I574" s="212" t="s">
        <v>187</v>
      </c>
      <c r="J574" s="213">
        <v>0</v>
      </c>
      <c r="K574" s="213">
        <v>0</v>
      </c>
      <c r="L574" s="162" t="s">
        <v>315</v>
      </c>
      <c r="M574" s="174"/>
      <c r="N574" s="163">
        <f>+N576+N606+N622+N647</f>
        <v>0</v>
      </c>
      <c r="O574" s="163">
        <f>+O576+O606+O622+O647</f>
        <v>0</v>
      </c>
      <c r="P574" s="163">
        <f>+P576+P606+P622+P647</f>
        <v>0</v>
      </c>
      <c r="Q574" s="161"/>
      <c r="R574" s="161"/>
      <c r="S574" s="438"/>
      <c r="T574" s="161"/>
      <c r="U574" s="161"/>
      <c r="V574" s="161"/>
    </row>
    <row r="575" spans="1:22" s="170" customFormat="1" ht="16.2">
      <c r="A575" s="122" t="str">
        <f t="shared" si="100"/>
        <v>71100900000000</v>
      </c>
      <c r="B575" s="124" t="s">
        <v>439</v>
      </c>
      <c r="C575" s="117" t="s">
        <v>189</v>
      </c>
      <c r="D575" s="118" t="s">
        <v>187</v>
      </c>
      <c r="E575" s="119" t="s">
        <v>441</v>
      </c>
      <c r="F575" s="120" t="s">
        <v>441</v>
      </c>
      <c r="G575" s="129" t="s">
        <v>440</v>
      </c>
      <c r="H575" s="25"/>
      <c r="I575" s="18"/>
      <c r="J575" s="19"/>
      <c r="K575" s="19"/>
      <c r="L575" s="30" t="s">
        <v>108</v>
      </c>
      <c r="M575" s="31"/>
      <c r="N575" s="150"/>
      <c r="O575" s="150"/>
      <c r="P575" s="150"/>
      <c r="Q575" s="161"/>
      <c r="R575" s="161"/>
      <c r="S575" s="438"/>
      <c r="T575" s="161"/>
      <c r="U575" s="161"/>
      <c r="V575" s="161"/>
    </row>
    <row r="576" spans="1:22" ht="16.2">
      <c r="A576" s="122" t="str">
        <f t="shared" si="100"/>
        <v>71100900000001</v>
      </c>
      <c r="B576" s="124" t="s">
        <v>439</v>
      </c>
      <c r="C576" s="117" t="s">
        <v>189</v>
      </c>
      <c r="D576" s="118" t="s">
        <v>187</v>
      </c>
      <c r="E576" s="119" t="s">
        <v>441</v>
      </c>
      <c r="F576" s="120" t="s">
        <v>441</v>
      </c>
      <c r="G576" s="129" t="s">
        <v>96</v>
      </c>
      <c r="H576" s="165">
        <v>2910</v>
      </c>
      <c r="I576" s="166" t="s">
        <v>187</v>
      </c>
      <c r="J576" s="167">
        <v>1</v>
      </c>
      <c r="K576" s="167">
        <v>0</v>
      </c>
      <c r="L576" s="168" t="s">
        <v>316</v>
      </c>
      <c r="M576" s="176"/>
      <c r="N576" s="188">
        <f>+N578+N601</f>
        <v>0</v>
      </c>
      <c r="O576" s="188">
        <f>+O578+O601</f>
        <v>0</v>
      </c>
      <c r="P576" s="188">
        <f>+P578+P601</f>
        <v>0</v>
      </c>
      <c r="Q576" s="161"/>
      <c r="R576" s="161"/>
      <c r="S576" s="438"/>
      <c r="T576" s="161"/>
      <c r="U576" s="161"/>
      <c r="V576" s="161"/>
    </row>
    <row r="577" spans="1:22" s="156" customFormat="1" ht="16.2">
      <c r="A577" s="122" t="str">
        <f t="shared" si="100"/>
        <v>71100901000000</v>
      </c>
      <c r="B577" s="124" t="s">
        <v>439</v>
      </c>
      <c r="C577" s="117" t="s">
        <v>189</v>
      </c>
      <c r="D577" s="118" t="s">
        <v>187</v>
      </c>
      <c r="E577" s="119" t="s">
        <v>106</v>
      </c>
      <c r="F577" s="120" t="s">
        <v>441</v>
      </c>
      <c r="G577" s="129" t="s">
        <v>440</v>
      </c>
      <c r="H577" s="25"/>
      <c r="I577" s="18"/>
      <c r="J577" s="19"/>
      <c r="K577" s="19"/>
      <c r="L577" s="30" t="s">
        <v>110</v>
      </c>
      <c r="M577" s="31"/>
      <c r="N577" s="190"/>
      <c r="O577" s="190"/>
      <c r="P577" s="190"/>
      <c r="Q577" s="161"/>
      <c r="R577" s="161"/>
      <c r="S577" s="438"/>
      <c r="T577" s="161"/>
      <c r="U577" s="161"/>
      <c r="V577" s="161"/>
    </row>
    <row r="578" spans="1:22" ht="16.2">
      <c r="A578" s="122" t="str">
        <f t="shared" si="100"/>
        <v>71100901000001</v>
      </c>
      <c r="B578" s="124" t="s">
        <v>439</v>
      </c>
      <c r="C578" s="117" t="s">
        <v>189</v>
      </c>
      <c r="D578" s="118" t="s">
        <v>187</v>
      </c>
      <c r="E578" s="119" t="s">
        <v>106</v>
      </c>
      <c r="F578" s="120" t="s">
        <v>441</v>
      </c>
      <c r="G578" s="129" t="s">
        <v>96</v>
      </c>
      <c r="H578" s="151">
        <v>2911</v>
      </c>
      <c r="I578" s="152" t="s">
        <v>187</v>
      </c>
      <c r="J578" s="153">
        <v>1</v>
      </c>
      <c r="K578" s="153">
        <v>1</v>
      </c>
      <c r="L578" s="154" t="s">
        <v>317</v>
      </c>
      <c r="M578" s="155"/>
      <c r="N578" s="192">
        <f>+N580+N585+N589+N593+N595+N597+N599</f>
        <v>0</v>
      </c>
      <c r="O578" s="192">
        <f t="shared" ref="O578:P578" si="116">+O580+O585+O589+O593+O595+O597+O599</f>
        <v>0</v>
      </c>
      <c r="P578" s="192">
        <f t="shared" si="116"/>
        <v>0</v>
      </c>
      <c r="Q578" s="161"/>
      <c r="R578" s="161"/>
      <c r="S578" s="438"/>
      <c r="T578" s="161"/>
      <c r="U578" s="161"/>
      <c r="V578" s="161"/>
    </row>
    <row r="579" spans="1:22" s="115" customFormat="1" ht="16.2">
      <c r="A579" s="122" t="str">
        <f t="shared" si="100"/>
        <v>71100901010000</v>
      </c>
      <c r="B579" s="124" t="s">
        <v>439</v>
      </c>
      <c r="C579" s="117" t="s">
        <v>189</v>
      </c>
      <c r="D579" s="118" t="s">
        <v>187</v>
      </c>
      <c r="E579" s="119" t="s">
        <v>106</v>
      </c>
      <c r="F579" s="120" t="s">
        <v>106</v>
      </c>
      <c r="G579" s="129" t="s">
        <v>440</v>
      </c>
      <c r="H579" s="25"/>
      <c r="I579" s="25"/>
      <c r="J579" s="26"/>
      <c r="K579" s="26"/>
      <c r="L579" s="30" t="s">
        <v>108</v>
      </c>
      <c r="M579" s="31"/>
      <c r="N579" s="190"/>
      <c r="O579" s="190"/>
      <c r="P579" s="190"/>
      <c r="Q579" s="161"/>
      <c r="R579" s="161"/>
      <c r="S579" s="438"/>
      <c r="T579" s="161"/>
      <c r="U579" s="161"/>
      <c r="V579" s="161"/>
    </row>
    <row r="580" spans="1:22" ht="16.2">
      <c r="A580" s="122" t="str">
        <f t="shared" si="100"/>
        <v>71100901014111</v>
      </c>
      <c r="B580" s="124" t="s">
        <v>439</v>
      </c>
      <c r="C580" s="117" t="s">
        <v>189</v>
      </c>
      <c r="D580" s="118" t="s">
        <v>187</v>
      </c>
      <c r="E580" s="119" t="s">
        <v>106</v>
      </c>
      <c r="F580" s="120" t="s">
        <v>106</v>
      </c>
      <c r="G580" s="121">
        <v>4111</v>
      </c>
      <c r="H580" s="45"/>
      <c r="I580" s="147"/>
      <c r="J580" s="148"/>
      <c r="K580" s="148"/>
      <c r="L580" s="27" t="s">
        <v>318</v>
      </c>
      <c r="M580" s="28"/>
      <c r="N580" s="197">
        <f>O580+P580</f>
        <v>0</v>
      </c>
      <c r="O580" s="197">
        <f>SUM(O581:O584)</f>
        <v>0</v>
      </c>
      <c r="P580" s="197">
        <f>SUM(P581:P584)</f>
        <v>0</v>
      </c>
      <c r="Q580" s="161"/>
      <c r="R580" s="161"/>
      <c r="S580" s="438"/>
      <c r="T580" s="161"/>
      <c r="U580" s="161"/>
      <c r="V580" s="161"/>
    </row>
    <row r="581" spans="1:22" ht="16.8">
      <c r="A581" s="122" t="str">
        <f t="shared" ref="A581:A610" si="117">CONCATENATE(B581,C581,D581,E581,F581,G581)</f>
        <v>71100901014212</v>
      </c>
      <c r="B581" s="124" t="s">
        <v>439</v>
      </c>
      <c r="C581" s="117" t="s">
        <v>189</v>
      </c>
      <c r="D581" s="118" t="s">
        <v>187</v>
      </c>
      <c r="E581" s="119" t="s">
        <v>106</v>
      </c>
      <c r="F581" s="120" t="s">
        <v>106</v>
      </c>
      <c r="G581" s="121">
        <v>4212</v>
      </c>
      <c r="H581" s="25"/>
      <c r="I581" s="18"/>
      <c r="J581" s="19"/>
      <c r="K581" s="19"/>
      <c r="L581" s="29" t="s">
        <v>125</v>
      </c>
      <c r="M581" s="12">
        <v>4239</v>
      </c>
      <c r="N581" s="183">
        <f t="shared" ref="N581:N596" si="118">O581+P581</f>
        <v>0</v>
      </c>
      <c r="O581" s="398"/>
      <c r="P581" s="398"/>
      <c r="Q581" s="161"/>
      <c r="R581" s="161"/>
      <c r="S581" s="438"/>
      <c r="T581" s="161"/>
      <c r="U581" s="161"/>
      <c r="V581" s="161"/>
    </row>
    <row r="582" spans="1:22" ht="16.8">
      <c r="A582" s="122" t="str">
        <f t="shared" si="117"/>
        <v>71100901014213</v>
      </c>
      <c r="B582" s="124" t="s">
        <v>439</v>
      </c>
      <c r="C582" s="117" t="s">
        <v>189</v>
      </c>
      <c r="D582" s="118" t="s">
        <v>187</v>
      </c>
      <c r="E582" s="119" t="s">
        <v>106</v>
      </c>
      <c r="F582" s="120" t="s">
        <v>106</v>
      </c>
      <c r="G582" s="121">
        <v>4213</v>
      </c>
      <c r="H582" s="25"/>
      <c r="I582" s="18"/>
      <c r="J582" s="19"/>
      <c r="K582" s="19"/>
      <c r="L582" s="32" t="s">
        <v>364</v>
      </c>
      <c r="M582" s="44">
        <v>4269</v>
      </c>
      <c r="N582" s="183">
        <f t="shared" si="118"/>
        <v>0</v>
      </c>
      <c r="O582" s="398"/>
      <c r="P582" s="398"/>
      <c r="Q582" s="161"/>
      <c r="R582" s="161"/>
      <c r="S582" s="438"/>
      <c r="T582" s="161"/>
      <c r="U582" s="161"/>
      <c r="V582" s="161"/>
    </row>
    <row r="583" spans="1:22" ht="26.4">
      <c r="A583" s="122" t="str">
        <f t="shared" si="117"/>
        <v>71100901014214</v>
      </c>
      <c r="B583" s="124" t="s">
        <v>439</v>
      </c>
      <c r="C583" s="117" t="s">
        <v>189</v>
      </c>
      <c r="D583" s="118" t="s">
        <v>187</v>
      </c>
      <c r="E583" s="119" t="s">
        <v>106</v>
      </c>
      <c r="F583" s="120" t="s">
        <v>106</v>
      </c>
      <c r="G583" s="121">
        <v>4214</v>
      </c>
      <c r="H583" s="25"/>
      <c r="I583" s="18"/>
      <c r="J583" s="19"/>
      <c r="K583" s="19"/>
      <c r="L583" s="29" t="s">
        <v>217</v>
      </c>
      <c r="M583" s="12">
        <v>4511</v>
      </c>
      <c r="N583" s="183">
        <f t="shared" si="118"/>
        <v>0</v>
      </c>
      <c r="O583" s="398"/>
      <c r="P583" s="398">
        <v>0</v>
      </c>
      <c r="Q583" s="161"/>
      <c r="R583" s="161"/>
      <c r="S583" s="438"/>
      <c r="T583" s="161"/>
      <c r="U583" s="161"/>
      <c r="V583" s="161"/>
    </row>
    <row r="584" spans="1:22" ht="16.2">
      <c r="A584" s="122" t="str">
        <f t="shared" si="117"/>
        <v>71100901014216</v>
      </c>
      <c r="B584" s="124" t="s">
        <v>439</v>
      </c>
      <c r="C584" s="117" t="s">
        <v>189</v>
      </c>
      <c r="D584" s="118" t="s">
        <v>187</v>
      </c>
      <c r="E584" s="119" t="s">
        <v>106</v>
      </c>
      <c r="F584" s="120" t="s">
        <v>106</v>
      </c>
      <c r="G584" s="121">
        <v>4216</v>
      </c>
      <c r="H584" s="424"/>
      <c r="I584" s="425"/>
      <c r="J584" s="426"/>
      <c r="K584" s="426"/>
      <c r="L584" s="29" t="s">
        <v>137</v>
      </c>
      <c r="M584" s="12">
        <v>5129</v>
      </c>
      <c r="N584" s="183">
        <f t="shared" si="118"/>
        <v>0</v>
      </c>
      <c r="O584" s="405"/>
      <c r="P584" s="405"/>
      <c r="Q584" s="161"/>
      <c r="R584" s="161"/>
      <c r="S584" s="438"/>
      <c r="T584" s="161"/>
      <c r="U584" s="161"/>
      <c r="V584" s="161"/>
    </row>
    <row r="585" spans="1:22" ht="27.6">
      <c r="A585" s="122" t="str">
        <f t="shared" si="117"/>
        <v>71100901014221</v>
      </c>
      <c r="B585" s="124" t="s">
        <v>439</v>
      </c>
      <c r="C585" s="117" t="s">
        <v>189</v>
      </c>
      <c r="D585" s="118" t="s">
        <v>187</v>
      </c>
      <c r="E585" s="119" t="s">
        <v>106</v>
      </c>
      <c r="F585" s="120" t="s">
        <v>106</v>
      </c>
      <c r="G585" s="121">
        <v>4221</v>
      </c>
      <c r="H585" s="45"/>
      <c r="I585" s="147"/>
      <c r="J585" s="148"/>
      <c r="K585" s="148"/>
      <c r="L585" s="27" t="s">
        <v>319</v>
      </c>
      <c r="M585" s="28"/>
      <c r="N585" s="197">
        <f>O585+P585</f>
        <v>0</v>
      </c>
      <c r="O585" s="197">
        <f>SUM(O586:O588)</f>
        <v>0</v>
      </c>
      <c r="P585" s="197">
        <f>SUM(P586:P588)</f>
        <v>0</v>
      </c>
      <c r="Q585" s="161"/>
      <c r="R585" s="161"/>
      <c r="S585" s="438"/>
      <c r="T585" s="161"/>
      <c r="U585" s="161"/>
      <c r="V585" s="161"/>
    </row>
    <row r="586" spans="1:22" ht="16.8">
      <c r="A586" s="122" t="str">
        <f t="shared" si="117"/>
        <v>71100901014252</v>
      </c>
      <c r="B586" s="124" t="s">
        <v>439</v>
      </c>
      <c r="C586" s="117" t="s">
        <v>189</v>
      </c>
      <c r="D586" s="118" t="s">
        <v>187</v>
      </c>
      <c r="E586" s="119" t="s">
        <v>106</v>
      </c>
      <c r="F586" s="120" t="s">
        <v>106</v>
      </c>
      <c r="G586" s="121">
        <v>4252</v>
      </c>
      <c r="H586" s="17"/>
      <c r="I586" s="400"/>
      <c r="J586" s="401"/>
      <c r="K586" s="401"/>
      <c r="L586" s="32" t="s">
        <v>364</v>
      </c>
      <c r="M586" s="44">
        <v>4269</v>
      </c>
      <c r="N586" s="183">
        <f t="shared" si="118"/>
        <v>0</v>
      </c>
      <c r="O586" s="399"/>
      <c r="P586" s="399"/>
      <c r="Q586" s="161"/>
      <c r="R586" s="161"/>
      <c r="S586" s="438"/>
      <c r="T586" s="161"/>
      <c r="U586" s="161"/>
      <c r="V586" s="161"/>
    </row>
    <row r="587" spans="1:22" ht="16.8">
      <c r="B587" s="124"/>
      <c r="H587" s="17"/>
      <c r="I587" s="400"/>
      <c r="J587" s="401"/>
      <c r="K587" s="401"/>
      <c r="L587" s="32" t="s">
        <v>758</v>
      </c>
      <c r="M587" s="48" t="s">
        <v>759</v>
      </c>
      <c r="N587" s="183">
        <f t="shared" ref="N587" si="119">O587+P587</f>
        <v>0</v>
      </c>
      <c r="O587" s="399"/>
      <c r="P587" s="399"/>
      <c r="Q587" s="161"/>
      <c r="R587" s="161"/>
      <c r="S587" s="438"/>
      <c r="T587" s="161"/>
      <c r="U587" s="161"/>
      <c r="V587" s="161"/>
    </row>
    <row r="588" spans="1:22" ht="16.8">
      <c r="A588" s="122" t="str">
        <f t="shared" si="117"/>
        <v>71100901014261</v>
      </c>
      <c r="B588" s="124" t="s">
        <v>439</v>
      </c>
      <c r="C588" s="117" t="s">
        <v>189</v>
      </c>
      <c r="D588" s="118" t="s">
        <v>187</v>
      </c>
      <c r="E588" s="119" t="s">
        <v>106</v>
      </c>
      <c r="F588" s="120" t="s">
        <v>106</v>
      </c>
      <c r="G588" s="121">
        <v>4261</v>
      </c>
      <c r="H588" s="25"/>
      <c r="I588" s="25"/>
      <c r="J588" s="26"/>
      <c r="K588" s="26"/>
      <c r="L588" s="29" t="s">
        <v>137</v>
      </c>
      <c r="M588" s="12">
        <v>5129</v>
      </c>
      <c r="N588" s="183">
        <f t="shared" si="118"/>
        <v>0</v>
      </c>
      <c r="O588" s="399"/>
      <c r="P588" s="399"/>
      <c r="Q588" s="161"/>
      <c r="R588" s="161"/>
      <c r="S588" s="438"/>
      <c r="T588" s="161"/>
      <c r="U588" s="161"/>
      <c r="V588" s="161"/>
    </row>
    <row r="589" spans="1:22" ht="27.6">
      <c r="A589" s="122" t="str">
        <f t="shared" si="117"/>
        <v>71100901014264</v>
      </c>
      <c r="B589" s="124" t="s">
        <v>439</v>
      </c>
      <c r="C589" s="117" t="s">
        <v>189</v>
      </c>
      <c r="D589" s="118" t="s">
        <v>187</v>
      </c>
      <c r="E589" s="119" t="s">
        <v>106</v>
      </c>
      <c r="F589" s="120" t="s">
        <v>106</v>
      </c>
      <c r="G589" s="121">
        <v>4264</v>
      </c>
      <c r="H589" s="45"/>
      <c r="I589" s="147"/>
      <c r="J589" s="148"/>
      <c r="K589" s="148"/>
      <c r="L589" s="459" t="s">
        <v>843</v>
      </c>
      <c r="M589" s="28"/>
      <c r="N589" s="197">
        <f>O589+P589</f>
        <v>0</v>
      </c>
      <c r="O589" s="197">
        <f>SUM(O590:O592)</f>
        <v>0</v>
      </c>
      <c r="P589" s="197">
        <f>SUM(P590:P592)</f>
        <v>0</v>
      </c>
      <c r="Q589" s="161"/>
      <c r="R589" s="161"/>
      <c r="S589" s="438"/>
      <c r="T589" s="161"/>
      <c r="U589" s="161"/>
      <c r="V589" s="161"/>
    </row>
    <row r="590" spans="1:22" ht="16.2">
      <c r="A590" s="122" t="str">
        <f t="shared" si="117"/>
        <v>71100901014267</v>
      </c>
      <c r="B590" s="124" t="s">
        <v>439</v>
      </c>
      <c r="C590" s="117" t="s">
        <v>189</v>
      </c>
      <c r="D590" s="118" t="s">
        <v>187</v>
      </c>
      <c r="E590" s="119" t="s">
        <v>106</v>
      </c>
      <c r="F590" s="120" t="s">
        <v>106</v>
      </c>
      <c r="G590" s="121">
        <v>4267</v>
      </c>
      <c r="H590" s="25"/>
      <c r="I590" s="25"/>
      <c r="J590" s="26"/>
      <c r="K590" s="26"/>
      <c r="L590" s="29" t="s">
        <v>125</v>
      </c>
      <c r="M590" s="12">
        <v>4239</v>
      </c>
      <c r="N590" s="183">
        <f t="shared" si="118"/>
        <v>0</v>
      </c>
      <c r="O590" s="183"/>
      <c r="P590" s="183"/>
      <c r="Q590" s="161"/>
      <c r="R590" s="161"/>
      <c r="S590" s="438"/>
      <c r="T590" s="161"/>
      <c r="U590" s="161"/>
      <c r="V590" s="161"/>
    </row>
    <row r="591" spans="1:22" ht="16.2">
      <c r="B591" s="124"/>
      <c r="H591" s="25"/>
      <c r="I591" s="25"/>
      <c r="J591" s="26"/>
      <c r="K591" s="26"/>
      <c r="L591" s="32" t="s">
        <v>758</v>
      </c>
      <c r="M591" s="48" t="s">
        <v>759</v>
      </c>
      <c r="N591" s="183"/>
      <c r="O591" s="183"/>
      <c r="P591" s="183"/>
      <c r="Q591" s="161"/>
      <c r="R591" s="161"/>
      <c r="S591" s="438"/>
      <c r="T591" s="161"/>
      <c r="U591" s="161"/>
      <c r="V591" s="161"/>
    </row>
    <row r="592" spans="1:22" ht="26.4">
      <c r="A592" s="122" t="str">
        <f t="shared" si="117"/>
        <v>71100901014823</v>
      </c>
      <c r="B592" s="124" t="s">
        <v>439</v>
      </c>
      <c r="C592" s="117" t="s">
        <v>189</v>
      </c>
      <c r="D592" s="118" t="s">
        <v>187</v>
      </c>
      <c r="E592" s="119" t="s">
        <v>106</v>
      </c>
      <c r="F592" s="120" t="s">
        <v>106</v>
      </c>
      <c r="G592" s="121">
        <v>4823</v>
      </c>
      <c r="H592" s="37"/>
      <c r="I592" s="194"/>
      <c r="J592" s="195"/>
      <c r="K592" s="196"/>
      <c r="L592" s="36" t="s">
        <v>217</v>
      </c>
      <c r="M592" s="12" t="s">
        <v>83</v>
      </c>
      <c r="N592" s="183">
        <f t="shared" si="118"/>
        <v>0</v>
      </c>
      <c r="O592" s="402"/>
      <c r="P592" s="402"/>
      <c r="Q592" s="161"/>
      <c r="R592" s="161"/>
      <c r="S592" s="438"/>
      <c r="T592" s="161"/>
      <c r="U592" s="161"/>
      <c r="V592" s="161"/>
    </row>
    <row r="593" spans="1:22" ht="44.25" customHeight="1">
      <c r="B593" s="124"/>
      <c r="H593" s="45"/>
      <c r="I593" s="147"/>
      <c r="J593" s="148"/>
      <c r="K593" s="148"/>
      <c r="L593" s="27" t="s">
        <v>794</v>
      </c>
      <c r="M593" s="28"/>
      <c r="N593" s="197">
        <f>O593+P593</f>
        <v>0</v>
      </c>
      <c r="O593" s="197">
        <f>SUM(O594)</f>
        <v>0</v>
      </c>
      <c r="P593" s="197">
        <f>SUM(P594)</f>
        <v>0</v>
      </c>
      <c r="Q593" s="161"/>
      <c r="R593" s="161"/>
      <c r="S593" s="438"/>
      <c r="T593" s="161"/>
      <c r="U593" s="161"/>
      <c r="V593" s="161"/>
    </row>
    <row r="594" spans="1:22" ht="16.2">
      <c r="B594" s="124"/>
      <c r="H594" s="37"/>
      <c r="I594" s="194"/>
      <c r="J594" s="195"/>
      <c r="K594" s="196"/>
      <c r="L594" s="29" t="s">
        <v>348</v>
      </c>
      <c r="M594" s="12">
        <v>4729</v>
      </c>
      <c r="N594" s="183">
        <f t="shared" ref="N594" si="120">O594+P594</f>
        <v>0</v>
      </c>
      <c r="O594" s="402"/>
      <c r="P594" s="402">
        <v>0</v>
      </c>
      <c r="Q594" s="161"/>
      <c r="R594" s="161"/>
      <c r="S594" s="438"/>
      <c r="T594" s="161"/>
      <c r="U594" s="161"/>
      <c r="V594" s="161"/>
    </row>
    <row r="595" spans="1:22" ht="46.5" customHeight="1">
      <c r="B595" s="124"/>
      <c r="H595" s="45"/>
      <c r="I595" s="147"/>
      <c r="J595" s="148"/>
      <c r="K595" s="148"/>
      <c r="L595" s="457" t="s">
        <v>836</v>
      </c>
      <c r="M595" s="28"/>
      <c r="N595" s="197">
        <f>O595+P595</f>
        <v>0</v>
      </c>
      <c r="O595" s="197">
        <f>SUM(O596)</f>
        <v>0</v>
      </c>
      <c r="P595" s="197">
        <f>SUM(P596)</f>
        <v>0</v>
      </c>
      <c r="Q595" s="161"/>
      <c r="R595" s="161"/>
      <c r="S595" s="438"/>
      <c r="T595" s="161"/>
      <c r="U595" s="161"/>
      <c r="V595" s="161"/>
    </row>
    <row r="596" spans="1:22" ht="16.2">
      <c r="B596" s="124"/>
      <c r="H596" s="37"/>
      <c r="I596" s="194"/>
      <c r="J596" s="195"/>
      <c r="K596" s="196"/>
      <c r="L596" s="30" t="s">
        <v>134</v>
      </c>
      <c r="M596" s="31">
        <v>4861</v>
      </c>
      <c r="N596" s="183">
        <f t="shared" si="118"/>
        <v>0</v>
      </c>
      <c r="O596" s="405"/>
      <c r="P596" s="405">
        <v>0</v>
      </c>
      <c r="Q596" s="161"/>
      <c r="R596" s="161"/>
      <c r="S596" s="438"/>
      <c r="T596" s="161"/>
      <c r="U596" s="161"/>
      <c r="V596" s="161"/>
    </row>
    <row r="597" spans="1:22" ht="78" customHeight="1">
      <c r="B597" s="124"/>
      <c r="H597" s="45"/>
      <c r="I597" s="147"/>
      <c r="J597" s="148"/>
      <c r="K597" s="148"/>
      <c r="L597" s="457" t="s">
        <v>838</v>
      </c>
      <c r="M597" s="28"/>
      <c r="N597" s="197">
        <f>O597+P597</f>
        <v>0</v>
      </c>
      <c r="O597" s="197">
        <f>SUM(O598)</f>
        <v>0</v>
      </c>
      <c r="P597" s="197">
        <f>SUM(P598)</f>
        <v>0</v>
      </c>
      <c r="Q597" s="161"/>
      <c r="R597" s="161"/>
      <c r="S597" s="438"/>
      <c r="T597" s="161"/>
      <c r="U597" s="161"/>
      <c r="V597" s="161"/>
    </row>
    <row r="598" spans="1:22" ht="16.2">
      <c r="B598" s="124"/>
      <c r="H598" s="37"/>
      <c r="I598" s="194"/>
      <c r="J598" s="195"/>
      <c r="K598" s="196"/>
      <c r="L598" s="29" t="s">
        <v>348</v>
      </c>
      <c r="M598" s="12">
        <v>4729</v>
      </c>
      <c r="N598" s="183">
        <f t="shared" ref="N598" si="121">O598+P598</f>
        <v>0</v>
      </c>
      <c r="O598" s="402"/>
      <c r="P598" s="402">
        <v>0</v>
      </c>
      <c r="Q598" s="161"/>
      <c r="R598" s="161"/>
      <c r="S598" s="438"/>
      <c r="T598" s="161"/>
      <c r="U598" s="161"/>
      <c r="V598" s="161"/>
    </row>
    <row r="599" spans="1:22" ht="55.2">
      <c r="B599" s="124"/>
      <c r="H599" s="45"/>
      <c r="I599" s="147"/>
      <c r="J599" s="148"/>
      <c r="K599" s="148"/>
      <c r="L599" s="459" t="s">
        <v>844</v>
      </c>
      <c r="M599" s="28"/>
      <c r="N599" s="197">
        <f>N600</f>
        <v>0</v>
      </c>
      <c r="O599" s="197">
        <f t="shared" ref="O599:P599" si="122">O600</f>
        <v>0</v>
      </c>
      <c r="P599" s="197">
        <f t="shared" si="122"/>
        <v>0</v>
      </c>
      <c r="Q599" s="161"/>
      <c r="R599" s="161"/>
      <c r="S599" s="438"/>
      <c r="T599" s="161"/>
      <c r="U599" s="161"/>
      <c r="V599" s="161"/>
    </row>
    <row r="600" spans="1:22" ht="16.2">
      <c r="B600" s="124"/>
      <c r="H600" s="37"/>
      <c r="I600" s="194"/>
      <c r="J600" s="195"/>
      <c r="K600" s="196"/>
      <c r="L600" s="29" t="s">
        <v>348</v>
      </c>
      <c r="M600" s="12">
        <v>4729</v>
      </c>
      <c r="N600" s="183">
        <f t="shared" ref="N600" si="123">O600+P600</f>
        <v>0</v>
      </c>
      <c r="O600" s="402"/>
      <c r="P600" s="402">
        <v>0</v>
      </c>
      <c r="Q600" s="161"/>
      <c r="R600" s="161"/>
      <c r="S600" s="438"/>
      <c r="T600" s="161"/>
      <c r="U600" s="161"/>
      <c r="V600" s="161"/>
    </row>
    <row r="601" spans="1:22" ht="26.4">
      <c r="A601" s="122" t="str">
        <f t="shared" si="117"/>
        <v>71100901014861</v>
      </c>
      <c r="B601" s="124" t="s">
        <v>439</v>
      </c>
      <c r="C601" s="117" t="s">
        <v>189</v>
      </c>
      <c r="D601" s="118" t="s">
        <v>187</v>
      </c>
      <c r="E601" s="119" t="s">
        <v>106</v>
      </c>
      <c r="F601" s="120" t="s">
        <v>106</v>
      </c>
      <c r="G601" s="121">
        <v>4861</v>
      </c>
      <c r="H601" s="151">
        <v>2911</v>
      </c>
      <c r="I601" s="152" t="s">
        <v>187</v>
      </c>
      <c r="J601" s="153">
        <v>1</v>
      </c>
      <c r="K601" s="153">
        <v>2</v>
      </c>
      <c r="L601" s="154" t="s">
        <v>321</v>
      </c>
      <c r="M601" s="155"/>
      <c r="N601" s="192">
        <f>+N603</f>
        <v>0</v>
      </c>
      <c r="O601" s="192">
        <f>+O603</f>
        <v>0</v>
      </c>
      <c r="P601" s="192">
        <f>+P603</f>
        <v>0</v>
      </c>
      <c r="Q601" s="161"/>
      <c r="R601" s="161"/>
      <c r="S601" s="438"/>
      <c r="T601" s="161"/>
      <c r="U601" s="161"/>
      <c r="V601" s="161"/>
    </row>
    <row r="602" spans="1:22" ht="16.2">
      <c r="A602" s="122" t="str">
        <f t="shared" si="117"/>
        <v>71100901015122</v>
      </c>
      <c r="B602" s="124" t="s">
        <v>439</v>
      </c>
      <c r="C602" s="117" t="s">
        <v>189</v>
      </c>
      <c r="D602" s="118" t="s">
        <v>187</v>
      </c>
      <c r="E602" s="119" t="s">
        <v>106</v>
      </c>
      <c r="F602" s="120" t="s">
        <v>106</v>
      </c>
      <c r="G602" s="121">
        <v>5122</v>
      </c>
      <c r="H602" s="25"/>
      <c r="I602" s="25"/>
      <c r="J602" s="26"/>
      <c r="K602" s="26"/>
      <c r="L602" s="30" t="s">
        <v>108</v>
      </c>
      <c r="M602" s="31"/>
      <c r="N602" s="190"/>
      <c r="O602" s="190"/>
      <c r="P602" s="190"/>
      <c r="Q602" s="161"/>
      <c r="R602" s="161"/>
      <c r="S602" s="438"/>
      <c r="T602" s="161"/>
      <c r="U602" s="161"/>
      <c r="V602" s="161"/>
    </row>
    <row r="603" spans="1:22" s="156" customFormat="1" ht="16.2">
      <c r="A603" s="122" t="str">
        <f t="shared" si="117"/>
        <v>71100902000000</v>
      </c>
      <c r="B603" s="124" t="s">
        <v>439</v>
      </c>
      <c r="C603" s="117" t="s">
        <v>189</v>
      </c>
      <c r="D603" s="118" t="s">
        <v>187</v>
      </c>
      <c r="E603" s="119" t="s">
        <v>140</v>
      </c>
      <c r="F603" s="120" t="s">
        <v>441</v>
      </c>
      <c r="G603" s="129" t="s">
        <v>440</v>
      </c>
      <c r="H603" s="45"/>
      <c r="I603" s="147"/>
      <c r="J603" s="148"/>
      <c r="K603" s="148"/>
      <c r="L603" s="27" t="s">
        <v>322</v>
      </c>
      <c r="M603" s="28"/>
      <c r="N603" s="197">
        <f>SUM(N604:N605)</f>
        <v>0</v>
      </c>
      <c r="O603" s="197">
        <f>SUM(O604:O605)</f>
        <v>0</v>
      </c>
      <c r="P603" s="197">
        <f>SUM(P604:P605)</f>
        <v>0</v>
      </c>
      <c r="Q603" s="161"/>
      <c r="R603" s="161"/>
      <c r="S603" s="438"/>
      <c r="T603" s="161"/>
      <c r="U603" s="161"/>
      <c r="V603" s="161"/>
    </row>
    <row r="604" spans="1:22" ht="16.2">
      <c r="A604" s="122" t="str">
        <f t="shared" si="117"/>
        <v>71100902000001</v>
      </c>
      <c r="B604" s="124" t="s">
        <v>439</v>
      </c>
      <c r="C604" s="117" t="s">
        <v>189</v>
      </c>
      <c r="D604" s="118" t="s">
        <v>187</v>
      </c>
      <c r="E604" s="119" t="s">
        <v>140</v>
      </c>
      <c r="F604" s="120" t="s">
        <v>441</v>
      </c>
      <c r="G604" s="129" t="s">
        <v>96</v>
      </c>
      <c r="H604" s="25"/>
      <c r="I604" s="18"/>
      <c r="J604" s="19"/>
      <c r="K604" s="19"/>
      <c r="L604" s="29" t="s">
        <v>125</v>
      </c>
      <c r="M604" s="12">
        <v>4239</v>
      </c>
      <c r="N604" s="183">
        <f t="shared" ref="N604:N605" si="124">O604+P604</f>
        <v>0</v>
      </c>
      <c r="O604" s="183">
        <v>0</v>
      </c>
      <c r="P604" s="183"/>
      <c r="Q604" s="161"/>
      <c r="R604" s="161"/>
      <c r="S604" s="438"/>
      <c r="T604" s="161"/>
      <c r="U604" s="161"/>
      <c r="V604" s="161"/>
    </row>
    <row r="605" spans="1:22" s="115" customFormat="1" ht="26.4">
      <c r="A605" s="122" t="str">
        <f t="shared" si="117"/>
        <v>71100902010000</v>
      </c>
      <c r="B605" s="124" t="s">
        <v>439</v>
      </c>
      <c r="C605" s="117" t="s">
        <v>189</v>
      </c>
      <c r="D605" s="118" t="s">
        <v>187</v>
      </c>
      <c r="E605" s="119" t="s">
        <v>140</v>
      </c>
      <c r="F605" s="120" t="s">
        <v>106</v>
      </c>
      <c r="G605" s="129" t="s">
        <v>440</v>
      </c>
      <c r="H605" s="177"/>
      <c r="I605" s="194"/>
      <c r="J605" s="201"/>
      <c r="K605" s="202"/>
      <c r="L605" s="203" t="s">
        <v>217</v>
      </c>
      <c r="M605" s="13">
        <v>4511</v>
      </c>
      <c r="N605" s="183">
        <f t="shared" si="124"/>
        <v>0</v>
      </c>
      <c r="O605" s="402"/>
      <c r="P605" s="402"/>
      <c r="Q605" s="161"/>
      <c r="R605" s="161"/>
      <c r="S605" s="438"/>
      <c r="T605" s="161"/>
      <c r="U605" s="161"/>
      <c r="V605" s="161"/>
    </row>
    <row r="606" spans="1:22" ht="16.2">
      <c r="A606" s="122" t="str">
        <f t="shared" si="117"/>
        <v>71110100000001</v>
      </c>
      <c r="B606" s="124" t="s">
        <v>439</v>
      </c>
      <c r="C606" s="117" t="s">
        <v>104</v>
      </c>
      <c r="D606" s="118" t="s">
        <v>106</v>
      </c>
      <c r="E606" s="119" t="s">
        <v>441</v>
      </c>
      <c r="F606" s="120" t="s">
        <v>441</v>
      </c>
      <c r="G606" s="129" t="s">
        <v>96</v>
      </c>
      <c r="H606" s="165">
        <v>2920</v>
      </c>
      <c r="I606" s="166" t="s">
        <v>187</v>
      </c>
      <c r="J606" s="167">
        <v>2</v>
      </c>
      <c r="K606" s="167">
        <v>0</v>
      </c>
      <c r="L606" s="168" t="s">
        <v>325</v>
      </c>
      <c r="M606" s="176"/>
      <c r="N606" s="188">
        <f>+N608+N617</f>
        <v>0</v>
      </c>
      <c r="O606" s="188">
        <f>+O608+O617</f>
        <v>0</v>
      </c>
      <c r="P606" s="188">
        <f>+P608+P617</f>
        <v>0</v>
      </c>
      <c r="Q606" s="161"/>
      <c r="R606" s="161"/>
      <c r="S606" s="438"/>
      <c r="T606" s="161"/>
      <c r="U606" s="161"/>
      <c r="V606" s="161"/>
    </row>
    <row r="607" spans="1:22" s="156" customFormat="1" ht="16.2">
      <c r="A607" s="122" t="str">
        <f t="shared" si="117"/>
        <v>71110102000000</v>
      </c>
      <c r="B607" s="124" t="s">
        <v>439</v>
      </c>
      <c r="C607" s="117" t="s">
        <v>104</v>
      </c>
      <c r="D607" s="118" t="s">
        <v>106</v>
      </c>
      <c r="E607" s="119" t="s">
        <v>140</v>
      </c>
      <c r="F607" s="120" t="s">
        <v>441</v>
      </c>
      <c r="G607" s="129" t="s">
        <v>440</v>
      </c>
      <c r="H607" s="25"/>
      <c r="I607" s="18"/>
      <c r="J607" s="19"/>
      <c r="K607" s="19"/>
      <c r="L607" s="30" t="s">
        <v>110</v>
      </c>
      <c r="M607" s="31"/>
      <c r="N607" s="190"/>
      <c r="O607" s="190"/>
      <c r="P607" s="190"/>
      <c r="Q607" s="161"/>
      <c r="R607" s="161"/>
      <c r="S607" s="438"/>
      <c r="T607" s="161"/>
      <c r="U607" s="161"/>
      <c r="V607" s="161"/>
    </row>
    <row r="608" spans="1:22" ht="26.4">
      <c r="A608" s="122" t="str">
        <f t="shared" si="117"/>
        <v>71110102000001</v>
      </c>
      <c r="B608" s="124" t="s">
        <v>439</v>
      </c>
      <c r="C608" s="117" t="s">
        <v>104</v>
      </c>
      <c r="D608" s="118" t="s">
        <v>106</v>
      </c>
      <c r="E608" s="119" t="s">
        <v>140</v>
      </c>
      <c r="F608" s="120" t="s">
        <v>441</v>
      </c>
      <c r="G608" s="129" t="s">
        <v>96</v>
      </c>
      <c r="H608" s="151">
        <v>2921</v>
      </c>
      <c r="I608" s="152" t="s">
        <v>187</v>
      </c>
      <c r="J608" s="153">
        <v>2</v>
      </c>
      <c r="K608" s="153">
        <v>1</v>
      </c>
      <c r="L608" s="154" t="s">
        <v>326</v>
      </c>
      <c r="M608" s="155"/>
      <c r="N608" s="192">
        <f>N610+N613</f>
        <v>0</v>
      </c>
      <c r="O608" s="192">
        <f>O610+O613+O615</f>
        <v>0</v>
      </c>
      <c r="P608" s="192">
        <f>P610+P613+P615</f>
        <v>0</v>
      </c>
      <c r="Q608" s="161"/>
      <c r="R608" s="161"/>
      <c r="S608" s="438"/>
      <c r="T608" s="161"/>
      <c r="U608" s="161"/>
      <c r="V608" s="161"/>
    </row>
    <row r="609" spans="1:22" ht="16.2">
      <c r="A609" s="122" t="str">
        <f t="shared" si="117"/>
        <v>71110102004891</v>
      </c>
      <c r="B609" s="124" t="s">
        <v>439</v>
      </c>
      <c r="C609" s="117" t="s">
        <v>104</v>
      </c>
      <c r="D609" s="118" t="s">
        <v>106</v>
      </c>
      <c r="E609" s="119" t="s">
        <v>140</v>
      </c>
      <c r="F609" s="120" t="s">
        <v>441</v>
      </c>
      <c r="G609" s="129">
        <v>4891</v>
      </c>
      <c r="H609" s="25"/>
      <c r="I609" s="25"/>
      <c r="J609" s="26"/>
      <c r="K609" s="26"/>
      <c r="L609" s="30" t="s">
        <v>108</v>
      </c>
      <c r="M609" s="31"/>
      <c r="N609" s="190"/>
      <c r="O609" s="190"/>
      <c r="P609" s="190"/>
      <c r="Q609" s="161"/>
      <c r="R609" s="161"/>
      <c r="S609" s="438"/>
      <c r="T609" s="161"/>
      <c r="U609" s="161"/>
      <c r="V609" s="161"/>
    </row>
    <row r="610" spans="1:22" ht="16.2">
      <c r="A610" s="122" t="str">
        <f t="shared" si="117"/>
        <v>7111010200x</v>
      </c>
      <c r="B610" s="124" t="s">
        <v>439</v>
      </c>
      <c r="C610" s="117" t="s">
        <v>104</v>
      </c>
      <c r="D610" s="118" t="s">
        <v>106</v>
      </c>
      <c r="E610" s="119" t="s">
        <v>140</v>
      </c>
      <c r="F610" s="120" t="s">
        <v>441</v>
      </c>
      <c r="G610" s="129" t="s">
        <v>361</v>
      </c>
      <c r="H610" s="45"/>
      <c r="I610" s="147"/>
      <c r="J610" s="148"/>
      <c r="K610" s="148"/>
      <c r="L610" s="27" t="s">
        <v>322</v>
      </c>
      <c r="M610" s="28"/>
      <c r="N610" s="197">
        <f>O610+P610</f>
        <v>0</v>
      </c>
      <c r="O610" s="197">
        <f>SUM(O611:O612)</f>
        <v>0</v>
      </c>
      <c r="P610" s="197">
        <f>SUM(P611:P612)</f>
        <v>0</v>
      </c>
      <c r="Q610" s="161"/>
      <c r="R610" s="161"/>
      <c r="S610" s="438"/>
      <c r="T610" s="161"/>
      <c r="U610" s="161"/>
      <c r="V610" s="161"/>
    </row>
    <row r="611" spans="1:22" ht="16.2">
      <c r="H611" s="25"/>
      <c r="I611" s="18"/>
      <c r="J611" s="19"/>
      <c r="K611" s="19"/>
      <c r="L611" s="29" t="s">
        <v>125</v>
      </c>
      <c r="M611" s="12">
        <v>4239</v>
      </c>
      <c r="N611" s="183">
        <f t="shared" ref="N611:N612" si="125">O611+P611</f>
        <v>0</v>
      </c>
      <c r="O611" s="183">
        <v>0</v>
      </c>
      <c r="P611" s="183"/>
      <c r="Q611" s="161"/>
      <c r="R611" s="161"/>
      <c r="S611" s="438"/>
      <c r="T611" s="161"/>
      <c r="U611" s="161"/>
      <c r="V611" s="161"/>
    </row>
    <row r="612" spans="1:22" ht="26.4">
      <c r="H612" s="177"/>
      <c r="I612" s="194"/>
      <c r="J612" s="201"/>
      <c r="K612" s="202"/>
      <c r="L612" s="203" t="s">
        <v>217</v>
      </c>
      <c r="M612" s="13">
        <v>4511</v>
      </c>
      <c r="N612" s="183">
        <f t="shared" si="125"/>
        <v>0</v>
      </c>
      <c r="O612" s="402"/>
      <c r="P612" s="402"/>
      <c r="Q612" s="161"/>
      <c r="R612" s="161"/>
      <c r="S612" s="438"/>
      <c r="T612" s="161"/>
      <c r="U612" s="161"/>
      <c r="V612" s="161"/>
    </row>
    <row r="613" spans="1:22" ht="45.75" customHeight="1">
      <c r="A613" s="122" t="str">
        <f t="shared" ref="A613" si="126">CONCATENATE(B613,C613,D613,E613,F613,G613)</f>
        <v>7111010200x</v>
      </c>
      <c r="B613" s="124" t="s">
        <v>439</v>
      </c>
      <c r="C613" s="117" t="s">
        <v>104</v>
      </c>
      <c r="D613" s="118" t="s">
        <v>106</v>
      </c>
      <c r="E613" s="119" t="s">
        <v>140</v>
      </c>
      <c r="F613" s="120" t="s">
        <v>441</v>
      </c>
      <c r="G613" s="129" t="s">
        <v>361</v>
      </c>
      <c r="H613" s="45"/>
      <c r="I613" s="147"/>
      <c r="J613" s="148"/>
      <c r="K613" s="148"/>
      <c r="L613" s="27" t="s">
        <v>840</v>
      </c>
      <c r="M613" s="28"/>
      <c r="N613" s="197">
        <f>O613+P613</f>
        <v>0</v>
      </c>
      <c r="O613" s="197">
        <f>O614</f>
        <v>0</v>
      </c>
      <c r="P613" s="197">
        <f>P614</f>
        <v>0</v>
      </c>
      <c r="Q613" s="161"/>
      <c r="R613" s="161"/>
      <c r="S613" s="438"/>
      <c r="T613" s="161"/>
      <c r="U613" s="161"/>
      <c r="V613" s="161"/>
    </row>
    <row r="614" spans="1:22" ht="16.2">
      <c r="H614" s="25"/>
      <c r="I614" s="18"/>
      <c r="J614" s="19"/>
      <c r="K614" s="19"/>
      <c r="L614" s="29" t="s">
        <v>348</v>
      </c>
      <c r="M614" s="12">
        <v>4729</v>
      </c>
      <c r="N614" s="183">
        <f t="shared" ref="N614" si="127">O614+P614</f>
        <v>0</v>
      </c>
      <c r="O614" s="183"/>
      <c r="P614" s="183">
        <v>0</v>
      </c>
      <c r="Q614" s="161"/>
      <c r="R614" s="161"/>
      <c r="S614" s="438"/>
      <c r="T614" s="161"/>
      <c r="U614" s="161"/>
      <c r="V614" s="161"/>
    </row>
    <row r="615" spans="1:22" ht="45.75" customHeight="1">
      <c r="A615" s="122" t="str">
        <f t="shared" ref="A615" si="128">CONCATENATE(B615,C615,D615,E615,F615,G615)</f>
        <v>7111010200x</v>
      </c>
      <c r="B615" s="124" t="s">
        <v>439</v>
      </c>
      <c r="C615" s="117" t="s">
        <v>104</v>
      </c>
      <c r="D615" s="118" t="s">
        <v>106</v>
      </c>
      <c r="E615" s="119" t="s">
        <v>140</v>
      </c>
      <c r="F615" s="120" t="s">
        <v>441</v>
      </c>
      <c r="G615" s="129" t="s">
        <v>361</v>
      </c>
      <c r="H615" s="45"/>
      <c r="I615" s="147"/>
      <c r="J615" s="148"/>
      <c r="K615" s="148"/>
      <c r="L615" s="27" t="s">
        <v>942</v>
      </c>
      <c r="M615" s="28"/>
      <c r="N615" s="197">
        <f>O615+P615</f>
        <v>0</v>
      </c>
      <c r="O615" s="197">
        <f>O616</f>
        <v>0</v>
      </c>
      <c r="P615" s="197">
        <f>P616</f>
        <v>0</v>
      </c>
      <c r="Q615" s="161"/>
      <c r="R615" s="161"/>
      <c r="S615" s="438"/>
      <c r="T615" s="161"/>
      <c r="U615" s="161"/>
      <c r="V615" s="161"/>
    </row>
    <row r="616" spans="1:22" ht="26.4">
      <c r="H616" s="25"/>
      <c r="I616" s="18"/>
      <c r="J616" s="19"/>
      <c r="K616" s="19"/>
      <c r="L616" s="32" t="s">
        <v>940</v>
      </c>
      <c r="M616" s="48" t="s">
        <v>939</v>
      </c>
      <c r="N616" s="183">
        <f t="shared" ref="N616" si="129">O616+P616</f>
        <v>0</v>
      </c>
      <c r="O616" s="183"/>
      <c r="P616" s="183">
        <v>0</v>
      </c>
      <c r="Q616" s="161"/>
      <c r="R616" s="161"/>
      <c r="S616" s="438"/>
      <c r="T616" s="161"/>
      <c r="U616" s="161"/>
      <c r="V616" s="161"/>
    </row>
    <row r="617" spans="1:22" ht="26.4">
      <c r="A617" s="5"/>
      <c r="B617" s="5"/>
      <c r="C617" s="5"/>
      <c r="D617" s="5"/>
      <c r="E617" s="5"/>
      <c r="F617" s="5"/>
      <c r="G617" s="5"/>
      <c r="H617" s="151">
        <v>2922</v>
      </c>
      <c r="I617" s="152" t="s">
        <v>187</v>
      </c>
      <c r="J617" s="153">
        <v>2</v>
      </c>
      <c r="K617" s="153">
        <v>2</v>
      </c>
      <c r="L617" s="154" t="s">
        <v>328</v>
      </c>
      <c r="M617" s="155"/>
      <c r="N617" s="192">
        <f>+N619</f>
        <v>0</v>
      </c>
      <c r="O617" s="192">
        <f>SUM(O619)</f>
        <v>0</v>
      </c>
      <c r="P617" s="192">
        <f>+P619</f>
        <v>0</v>
      </c>
      <c r="Q617" s="161"/>
      <c r="R617" s="161"/>
      <c r="S617" s="438"/>
      <c r="T617" s="161"/>
      <c r="U617" s="161"/>
      <c r="V617" s="161"/>
    </row>
    <row r="618" spans="1:22" ht="16.2">
      <c r="A618" s="5"/>
      <c r="B618" s="5"/>
      <c r="C618" s="5"/>
      <c r="D618" s="5"/>
      <c r="E618" s="5"/>
      <c r="F618" s="5"/>
      <c r="G618" s="5"/>
      <c r="H618" s="25"/>
      <c r="I618" s="25"/>
      <c r="J618" s="26"/>
      <c r="K618" s="26"/>
      <c r="L618" s="30" t="s">
        <v>108</v>
      </c>
      <c r="M618" s="31"/>
      <c r="N618" s="190"/>
      <c r="O618" s="190"/>
      <c r="P618" s="190"/>
      <c r="Q618" s="161"/>
      <c r="R618" s="161"/>
      <c r="S618" s="438"/>
      <c r="T618" s="161"/>
      <c r="U618" s="161"/>
      <c r="V618" s="161"/>
    </row>
    <row r="619" spans="1:22" ht="16.2">
      <c r="A619" s="5"/>
      <c r="B619" s="5"/>
      <c r="C619" s="5"/>
      <c r="D619" s="5"/>
      <c r="E619" s="5"/>
      <c r="F619" s="5"/>
      <c r="G619" s="5"/>
      <c r="H619" s="45"/>
      <c r="I619" s="147"/>
      <c r="J619" s="148"/>
      <c r="K619" s="148"/>
      <c r="L619" s="27" t="s">
        <v>322</v>
      </c>
      <c r="M619" s="28"/>
      <c r="N619" s="197">
        <f>O619+P619</f>
        <v>0</v>
      </c>
      <c r="O619" s="197">
        <f>SUM(O620:O621)</f>
        <v>0</v>
      </c>
      <c r="P619" s="197">
        <f>SUM(P620:P621)</f>
        <v>0</v>
      </c>
      <c r="Q619" s="161"/>
      <c r="R619" s="161"/>
      <c r="S619" s="438"/>
      <c r="T619" s="161"/>
      <c r="U619" s="161"/>
      <c r="V619" s="161"/>
    </row>
    <row r="620" spans="1:22" ht="16.2">
      <c r="A620" s="5"/>
      <c r="B620" s="5"/>
      <c r="C620" s="5"/>
      <c r="D620" s="5"/>
      <c r="E620" s="5"/>
      <c r="F620" s="5"/>
      <c r="G620" s="5"/>
      <c r="H620" s="25"/>
      <c r="I620" s="18"/>
      <c r="J620" s="19"/>
      <c r="K620" s="19"/>
      <c r="L620" s="29" t="s">
        <v>125</v>
      </c>
      <c r="M620" s="12">
        <v>4239</v>
      </c>
      <c r="N620" s="183">
        <f t="shared" ref="N620:N621" si="130">O620+P620</f>
        <v>0</v>
      </c>
      <c r="O620" s="183">
        <v>0</v>
      </c>
      <c r="P620" s="183"/>
      <c r="Q620" s="161"/>
      <c r="R620" s="161"/>
      <c r="S620" s="438"/>
      <c r="T620" s="161"/>
      <c r="U620" s="161"/>
      <c r="V620" s="161"/>
    </row>
    <row r="621" spans="1:22" ht="26.4">
      <c r="A621" s="5"/>
      <c r="B621" s="5"/>
      <c r="C621" s="5"/>
      <c r="D621" s="5"/>
      <c r="E621" s="5"/>
      <c r="F621" s="5"/>
      <c r="G621" s="5"/>
      <c r="H621" s="177"/>
      <c r="I621" s="194"/>
      <c r="J621" s="201"/>
      <c r="K621" s="202"/>
      <c r="L621" s="203" t="s">
        <v>217</v>
      </c>
      <c r="M621" s="13">
        <v>4511</v>
      </c>
      <c r="N621" s="183">
        <f t="shared" si="130"/>
        <v>0</v>
      </c>
      <c r="O621" s="402"/>
      <c r="P621" s="402"/>
      <c r="Q621" s="161"/>
      <c r="R621" s="161"/>
      <c r="S621" s="438"/>
      <c r="T621" s="161"/>
      <c r="U621" s="161"/>
      <c r="V621" s="161"/>
    </row>
    <row r="622" spans="1:22" ht="16.2">
      <c r="A622" s="5"/>
      <c r="B622" s="5"/>
      <c r="C622" s="5"/>
      <c r="D622" s="5"/>
      <c r="E622" s="5"/>
      <c r="F622" s="5"/>
      <c r="G622" s="5"/>
      <c r="H622" s="165">
        <v>2950</v>
      </c>
      <c r="I622" s="166" t="s">
        <v>187</v>
      </c>
      <c r="J622" s="167">
        <v>5</v>
      </c>
      <c r="K622" s="167">
        <v>0</v>
      </c>
      <c r="L622" s="168" t="s">
        <v>329</v>
      </c>
      <c r="M622" s="176"/>
      <c r="N622" s="188">
        <f>+N624</f>
        <v>0</v>
      </c>
      <c r="O622" s="188">
        <f>+O624</f>
        <v>0</v>
      </c>
      <c r="P622" s="188">
        <f>+P624</f>
        <v>0</v>
      </c>
      <c r="Q622" s="161"/>
      <c r="R622" s="161"/>
      <c r="S622" s="438"/>
      <c r="T622" s="161"/>
      <c r="U622" s="161"/>
      <c r="V622" s="161"/>
    </row>
    <row r="623" spans="1:22" ht="16.2">
      <c r="A623" s="5"/>
      <c r="B623" s="5"/>
      <c r="C623" s="5"/>
      <c r="D623" s="5"/>
      <c r="E623" s="5"/>
      <c r="F623" s="5"/>
      <c r="G623" s="5"/>
      <c r="H623" s="25"/>
      <c r="I623" s="18"/>
      <c r="J623" s="19"/>
      <c r="K623" s="19"/>
      <c r="L623" s="30" t="s">
        <v>110</v>
      </c>
      <c r="M623" s="31"/>
      <c r="N623" s="190"/>
      <c r="O623" s="190"/>
      <c r="P623" s="190"/>
      <c r="Q623" s="161"/>
      <c r="R623" s="161"/>
      <c r="S623" s="438"/>
      <c r="T623" s="161"/>
      <c r="U623" s="161"/>
      <c r="V623" s="161"/>
    </row>
    <row r="624" spans="1:22" ht="16.2">
      <c r="A624" s="5"/>
      <c r="B624" s="5"/>
      <c r="C624" s="5"/>
      <c r="D624" s="5"/>
      <c r="E624" s="5"/>
      <c r="F624" s="5"/>
      <c r="G624" s="5"/>
      <c r="H624" s="151">
        <v>2951</v>
      </c>
      <c r="I624" s="152" t="s">
        <v>187</v>
      </c>
      <c r="J624" s="153">
        <v>5</v>
      </c>
      <c r="K624" s="153">
        <v>1</v>
      </c>
      <c r="L624" s="154" t="s">
        <v>330</v>
      </c>
      <c r="M624" s="155"/>
      <c r="N624" s="192">
        <f>+N626+N631+N634+N637+N639+N644</f>
        <v>0</v>
      </c>
      <c r="O624" s="192">
        <f>+O626+O631+O634+O637+O639+O644</f>
        <v>0</v>
      </c>
      <c r="P624" s="192">
        <f>+P626+P631+P634+P637+P639+P644</f>
        <v>0</v>
      </c>
      <c r="Q624" s="161"/>
      <c r="R624" s="161"/>
      <c r="S624" s="438"/>
      <c r="T624" s="161"/>
      <c r="U624" s="161"/>
      <c r="V624" s="161"/>
    </row>
    <row r="625" spans="1:22" ht="16.2">
      <c r="H625" s="25"/>
      <c r="I625" s="25"/>
      <c r="J625" s="26"/>
      <c r="K625" s="26"/>
      <c r="L625" s="30" t="s">
        <v>108</v>
      </c>
      <c r="M625" s="31"/>
      <c r="N625" s="190"/>
      <c r="O625" s="190"/>
      <c r="P625" s="190"/>
      <c r="Q625" s="161"/>
      <c r="R625" s="161"/>
      <c r="S625" s="438"/>
      <c r="T625" s="161"/>
      <c r="U625" s="161"/>
      <c r="V625" s="161"/>
    </row>
    <row r="626" spans="1:22" ht="16.2">
      <c r="A626" s="5"/>
      <c r="B626" s="5"/>
      <c r="C626" s="5"/>
      <c r="D626" s="5"/>
      <c r="E626" s="5"/>
      <c r="F626" s="5"/>
      <c r="G626" s="5"/>
      <c r="H626" s="45"/>
      <c r="I626" s="147"/>
      <c r="J626" s="148"/>
      <c r="K626" s="148"/>
      <c r="L626" s="27" t="s">
        <v>331</v>
      </c>
      <c r="M626" s="28"/>
      <c r="N626" s="197">
        <f>O626+P626</f>
        <v>0</v>
      </c>
      <c r="O626" s="197">
        <f>SUM(O627:O630)</f>
        <v>0</v>
      </c>
      <c r="P626" s="197">
        <f>SUM(P627:P630)</f>
        <v>0</v>
      </c>
      <c r="Q626" s="161"/>
      <c r="R626" s="161"/>
      <c r="S626" s="438"/>
      <c r="T626" s="161"/>
      <c r="U626" s="161"/>
      <c r="V626" s="161"/>
    </row>
    <row r="627" spans="1:22" ht="16.2">
      <c r="A627" s="5"/>
      <c r="B627" s="5"/>
      <c r="C627" s="5"/>
      <c r="D627" s="5"/>
      <c r="E627" s="5"/>
      <c r="F627" s="5"/>
      <c r="G627" s="5"/>
      <c r="H627" s="25"/>
      <c r="I627" s="18"/>
      <c r="J627" s="19"/>
      <c r="K627" s="19"/>
      <c r="L627" s="29" t="s">
        <v>114</v>
      </c>
      <c r="M627" s="12" t="s">
        <v>872</v>
      </c>
      <c r="N627" s="183">
        <f t="shared" ref="N627:N645" si="131">O627+P627</f>
        <v>0</v>
      </c>
      <c r="O627" s="405"/>
      <c r="P627" s="405">
        <v>0</v>
      </c>
      <c r="Q627" s="161"/>
      <c r="R627" s="161"/>
      <c r="S627" s="438"/>
      <c r="T627" s="161"/>
      <c r="U627" s="161"/>
      <c r="V627" s="161"/>
    </row>
    <row r="628" spans="1:22" ht="26.4">
      <c r="A628" s="5"/>
      <c r="B628" s="5"/>
      <c r="C628" s="5"/>
      <c r="D628" s="5"/>
      <c r="E628" s="5"/>
      <c r="F628" s="5"/>
      <c r="G628" s="5"/>
      <c r="H628" s="25"/>
      <c r="I628" s="18"/>
      <c r="J628" s="19"/>
      <c r="K628" s="19"/>
      <c r="L628" s="29" t="s">
        <v>131</v>
      </c>
      <c r="M628" s="12">
        <v>4511</v>
      </c>
      <c r="N628" s="183">
        <f t="shared" si="131"/>
        <v>0</v>
      </c>
      <c r="O628" s="183"/>
      <c r="P628" s="183"/>
      <c r="Q628" s="161"/>
      <c r="R628" s="161"/>
      <c r="S628" s="438"/>
      <c r="T628" s="161"/>
      <c r="U628" s="161"/>
      <c r="V628" s="161"/>
    </row>
    <row r="629" spans="1:22" ht="26.4">
      <c r="A629" s="5"/>
      <c r="B629" s="5"/>
      <c r="C629" s="5"/>
      <c r="D629" s="5"/>
      <c r="E629" s="5"/>
      <c r="F629" s="5"/>
      <c r="G629" s="5"/>
      <c r="H629" s="177"/>
      <c r="I629" s="194"/>
      <c r="J629" s="201"/>
      <c r="K629" s="202"/>
      <c r="L629" s="203" t="s">
        <v>219</v>
      </c>
      <c r="M629" s="13">
        <v>4819</v>
      </c>
      <c r="N629" s="183">
        <f t="shared" si="131"/>
        <v>0</v>
      </c>
      <c r="O629" s="183"/>
      <c r="P629" s="183"/>
      <c r="Q629" s="161"/>
      <c r="R629" s="161"/>
      <c r="S629" s="438"/>
      <c r="T629" s="161"/>
      <c r="U629" s="161"/>
      <c r="V629" s="161"/>
    </row>
    <row r="630" spans="1:22" ht="16.2">
      <c r="A630" s="5"/>
      <c r="B630" s="5"/>
      <c r="C630" s="5"/>
      <c r="D630" s="5"/>
      <c r="E630" s="5"/>
      <c r="F630" s="5"/>
      <c r="G630" s="5"/>
      <c r="H630" s="17"/>
      <c r="I630" s="25"/>
      <c r="J630" s="26"/>
      <c r="K630" s="26"/>
      <c r="L630" s="32" t="s">
        <v>332</v>
      </c>
      <c r="M630" s="33">
        <v>5122</v>
      </c>
      <c r="N630" s="183">
        <f t="shared" si="131"/>
        <v>0</v>
      </c>
      <c r="O630" s="183">
        <v>0</v>
      </c>
      <c r="P630" s="183"/>
      <c r="Q630" s="161"/>
      <c r="R630" s="161"/>
      <c r="S630" s="438"/>
      <c r="T630" s="161"/>
      <c r="U630" s="161"/>
      <c r="V630" s="161"/>
    </row>
    <row r="631" spans="1:22" ht="27.6">
      <c r="A631" s="5"/>
      <c r="B631" s="5"/>
      <c r="C631" s="5"/>
      <c r="D631" s="5"/>
      <c r="E631" s="5"/>
      <c r="F631" s="5"/>
      <c r="G631" s="5"/>
      <c r="H631" s="45"/>
      <c r="I631" s="147"/>
      <c r="J631" s="148"/>
      <c r="K631" s="148"/>
      <c r="L631" s="27" t="s">
        <v>639</v>
      </c>
      <c r="M631" s="28"/>
      <c r="N631" s="197">
        <f>O631+P631</f>
        <v>0</v>
      </c>
      <c r="O631" s="197">
        <f>SUM(O632:O633)</f>
        <v>0</v>
      </c>
      <c r="P631" s="197">
        <f>SUM(P632:P633)</f>
        <v>0</v>
      </c>
      <c r="Q631" s="161"/>
      <c r="R631" s="161"/>
      <c r="S631" s="438"/>
      <c r="T631" s="161"/>
      <c r="U631" s="161"/>
      <c r="V631" s="161"/>
    </row>
    <row r="632" spans="1:22" ht="26.4">
      <c r="A632" s="5"/>
      <c r="B632" s="5"/>
      <c r="C632" s="5"/>
      <c r="D632" s="5"/>
      <c r="E632" s="5"/>
      <c r="F632" s="5"/>
      <c r="G632" s="5"/>
      <c r="H632" s="25"/>
      <c r="I632" s="18"/>
      <c r="J632" s="19"/>
      <c r="K632" s="19"/>
      <c r="L632" s="29" t="s">
        <v>219</v>
      </c>
      <c r="M632" s="44">
        <v>4819</v>
      </c>
      <c r="N632" s="183">
        <f t="shared" si="131"/>
        <v>0</v>
      </c>
      <c r="O632" s="183"/>
      <c r="P632" s="183"/>
      <c r="Q632" s="161"/>
      <c r="R632" s="161"/>
      <c r="S632" s="438"/>
      <c r="T632" s="161"/>
      <c r="U632" s="161"/>
      <c r="V632" s="161"/>
    </row>
    <row r="633" spans="1:22" ht="16.2">
      <c r="A633" s="5"/>
      <c r="B633" s="5"/>
      <c r="C633" s="5"/>
      <c r="D633" s="5"/>
      <c r="E633" s="5"/>
      <c r="F633" s="5"/>
      <c r="G633" s="5"/>
      <c r="H633" s="25"/>
      <c r="I633" s="18"/>
      <c r="J633" s="19"/>
      <c r="K633" s="19"/>
      <c r="L633" s="29" t="s">
        <v>137</v>
      </c>
      <c r="M633" s="12">
        <v>5129</v>
      </c>
      <c r="N633" s="183">
        <f t="shared" si="131"/>
        <v>0</v>
      </c>
      <c r="O633" s="183"/>
      <c r="P633" s="183"/>
      <c r="Q633" s="161"/>
      <c r="R633" s="161"/>
      <c r="S633" s="438"/>
      <c r="T633" s="161"/>
      <c r="U633" s="161"/>
      <c r="V633" s="161"/>
    </row>
    <row r="634" spans="1:22" ht="41.4">
      <c r="A634" s="5"/>
      <c r="B634" s="5"/>
      <c r="C634" s="5"/>
      <c r="D634" s="5"/>
      <c r="E634" s="5"/>
      <c r="F634" s="5"/>
      <c r="G634" s="5"/>
      <c r="H634" s="45"/>
      <c r="I634" s="147"/>
      <c r="J634" s="148"/>
      <c r="K634" s="148"/>
      <c r="L634" s="27" t="s">
        <v>334</v>
      </c>
      <c r="M634" s="28"/>
      <c r="N634" s="197">
        <f>O634+P634</f>
        <v>0</v>
      </c>
      <c r="O634" s="197">
        <f>SUM(O635:O636)</f>
        <v>0</v>
      </c>
      <c r="P634" s="197">
        <f>SUM(P635:P636)</f>
        <v>0</v>
      </c>
      <c r="Q634" s="161"/>
      <c r="R634" s="161"/>
      <c r="S634" s="438"/>
      <c r="T634" s="161"/>
      <c r="U634" s="161"/>
      <c r="V634" s="161"/>
    </row>
    <row r="635" spans="1:22" ht="16.2">
      <c r="A635" s="5"/>
      <c r="B635" s="5"/>
      <c r="C635" s="5"/>
      <c r="D635" s="5"/>
      <c r="E635" s="5"/>
      <c r="F635" s="5"/>
      <c r="G635" s="5"/>
      <c r="H635" s="25"/>
      <c r="I635" s="18"/>
      <c r="J635" s="19"/>
      <c r="K635" s="19"/>
      <c r="L635" s="29" t="s">
        <v>125</v>
      </c>
      <c r="M635" s="12">
        <v>4239</v>
      </c>
      <c r="N635" s="183">
        <f t="shared" si="131"/>
        <v>0</v>
      </c>
      <c r="O635" s="183">
        <v>0</v>
      </c>
      <c r="P635" s="183"/>
      <c r="Q635" s="161"/>
      <c r="R635" s="161"/>
      <c r="S635" s="438"/>
      <c r="T635" s="161"/>
      <c r="U635" s="161"/>
      <c r="V635" s="161"/>
    </row>
    <row r="636" spans="1:22" ht="26.4">
      <c r="A636" s="5"/>
      <c r="B636" s="5"/>
      <c r="C636" s="5"/>
      <c r="D636" s="5"/>
      <c r="E636" s="5"/>
      <c r="F636" s="5"/>
      <c r="G636" s="5"/>
      <c r="H636" s="177"/>
      <c r="I636" s="194"/>
      <c r="J636" s="201"/>
      <c r="K636" s="202"/>
      <c r="L636" s="203" t="s">
        <v>217</v>
      </c>
      <c r="M636" s="13">
        <v>4511</v>
      </c>
      <c r="N636" s="183">
        <f t="shared" si="131"/>
        <v>0</v>
      </c>
      <c r="O636" s="402"/>
      <c r="P636" s="402">
        <v>0</v>
      </c>
      <c r="Q636" s="161"/>
      <c r="R636" s="161"/>
      <c r="S636" s="438"/>
      <c r="T636" s="161"/>
      <c r="U636" s="161"/>
      <c r="V636" s="161"/>
    </row>
    <row r="637" spans="1:22" ht="27.6">
      <c r="A637" s="5"/>
      <c r="B637" s="5"/>
      <c r="C637" s="5"/>
      <c r="D637" s="5"/>
      <c r="E637" s="5"/>
      <c r="F637" s="5"/>
      <c r="G637" s="5"/>
      <c r="H637" s="45"/>
      <c r="I637" s="147"/>
      <c r="J637" s="148"/>
      <c r="K637" s="148"/>
      <c r="L637" s="27" t="s">
        <v>335</v>
      </c>
      <c r="M637" s="28"/>
      <c r="N637" s="197">
        <f>O637+P637</f>
        <v>0</v>
      </c>
      <c r="O637" s="197">
        <f>SUM(O638)</f>
        <v>0</v>
      </c>
      <c r="P637" s="197">
        <f>SUM(P638)</f>
        <v>0</v>
      </c>
      <c r="Q637" s="161"/>
      <c r="R637" s="161"/>
      <c r="S637" s="438"/>
      <c r="T637" s="161"/>
      <c r="U637" s="161"/>
      <c r="V637" s="161"/>
    </row>
    <row r="638" spans="1:22" ht="26.4">
      <c r="A638" s="5"/>
      <c r="B638" s="5"/>
      <c r="C638" s="5"/>
      <c r="D638" s="5"/>
      <c r="E638" s="5"/>
      <c r="F638" s="5"/>
      <c r="G638" s="5"/>
      <c r="H638" s="25"/>
      <c r="I638" s="18"/>
      <c r="J638" s="19"/>
      <c r="K638" s="19"/>
      <c r="L638" s="203" t="s">
        <v>217</v>
      </c>
      <c r="M638" s="13">
        <v>4511</v>
      </c>
      <c r="N638" s="183">
        <f t="shared" si="131"/>
        <v>0</v>
      </c>
      <c r="O638" s="398"/>
      <c r="P638" s="398">
        <v>0</v>
      </c>
      <c r="Q638" s="161"/>
      <c r="R638" s="161"/>
      <c r="S638" s="438"/>
      <c r="T638" s="161"/>
      <c r="U638" s="161"/>
      <c r="V638" s="161"/>
    </row>
    <row r="639" spans="1:22" ht="69">
      <c r="A639" s="5"/>
      <c r="B639" s="5"/>
      <c r="C639" s="5"/>
      <c r="D639" s="5"/>
      <c r="E639" s="5"/>
      <c r="F639" s="5"/>
      <c r="G639" s="5"/>
      <c r="H639" s="45"/>
      <c r="I639" s="147"/>
      <c r="J639" s="148"/>
      <c r="K639" s="148"/>
      <c r="L639" s="27" t="s">
        <v>845</v>
      </c>
      <c r="M639" s="28"/>
      <c r="N639" s="197">
        <f>O639+P639</f>
        <v>0</v>
      </c>
      <c r="O639" s="197">
        <f>SUM(O640:O643)</f>
        <v>0</v>
      </c>
      <c r="P639" s="197">
        <f>SUM(P640:P643)</f>
        <v>0</v>
      </c>
      <c r="Q639" s="161"/>
      <c r="R639" s="161"/>
      <c r="S639" s="438"/>
      <c r="T639" s="161"/>
      <c r="U639" s="161"/>
      <c r="V639" s="161"/>
    </row>
    <row r="640" spans="1:22" ht="16.2">
      <c r="A640" s="5"/>
      <c r="B640" s="5"/>
      <c r="C640" s="5"/>
      <c r="D640" s="5"/>
      <c r="E640" s="5"/>
      <c r="F640" s="5"/>
      <c r="G640" s="5"/>
      <c r="H640" s="25"/>
      <c r="I640" s="18"/>
      <c r="J640" s="19"/>
      <c r="K640" s="19"/>
      <c r="L640" s="29" t="s">
        <v>348</v>
      </c>
      <c r="M640" s="12">
        <v>4729</v>
      </c>
      <c r="N640" s="183">
        <f t="shared" si="131"/>
        <v>0</v>
      </c>
      <c r="O640" s="183"/>
      <c r="P640" s="183"/>
      <c r="Q640" s="161"/>
      <c r="R640" s="161"/>
      <c r="S640" s="438"/>
      <c r="T640" s="161"/>
      <c r="U640" s="161"/>
      <c r="V640" s="161"/>
    </row>
    <row r="641" spans="1:22" ht="16.2">
      <c r="A641" s="5"/>
      <c r="B641" s="5"/>
      <c r="C641" s="5"/>
      <c r="D641" s="5"/>
      <c r="E641" s="5"/>
      <c r="F641" s="5"/>
      <c r="G641" s="5"/>
      <c r="H641" s="25"/>
      <c r="I641" s="18"/>
      <c r="J641" s="19"/>
      <c r="K641" s="19"/>
      <c r="L641" s="30" t="s">
        <v>173</v>
      </c>
      <c r="M641" s="31">
        <v>5112</v>
      </c>
      <c r="N641" s="183">
        <f t="shared" si="131"/>
        <v>0</v>
      </c>
      <c r="O641" s="183"/>
      <c r="P641" s="183"/>
      <c r="Q641" s="161"/>
      <c r="R641" s="161"/>
      <c r="S641" s="438"/>
      <c r="T641" s="161"/>
      <c r="U641" s="161"/>
      <c r="V641" s="161"/>
    </row>
    <row r="642" spans="1:22" ht="16.2">
      <c r="A642" s="5"/>
      <c r="B642" s="5"/>
      <c r="C642" s="5"/>
      <c r="D642" s="5"/>
      <c r="E642" s="5"/>
      <c r="F642" s="5"/>
      <c r="G642" s="5"/>
      <c r="H642" s="25"/>
      <c r="I642" s="18"/>
      <c r="J642" s="19"/>
      <c r="K642" s="19"/>
      <c r="L642" s="32" t="s">
        <v>143</v>
      </c>
      <c r="M642" s="48">
        <v>5113</v>
      </c>
      <c r="N642" s="183">
        <f t="shared" si="131"/>
        <v>0</v>
      </c>
      <c r="O642" s="183"/>
      <c r="P642" s="183"/>
      <c r="Q642" s="161"/>
      <c r="R642" s="161"/>
      <c r="S642" s="438"/>
      <c r="T642" s="161"/>
      <c r="U642" s="161"/>
      <c r="V642" s="161"/>
    </row>
    <row r="643" spans="1:22" ht="16.2">
      <c r="A643" s="5"/>
      <c r="B643" s="5"/>
      <c r="C643" s="5"/>
      <c r="D643" s="5"/>
      <c r="E643" s="5"/>
      <c r="F643" s="5"/>
      <c r="G643" s="5"/>
      <c r="H643" s="25"/>
      <c r="I643" s="18"/>
      <c r="J643" s="19"/>
      <c r="K643" s="19"/>
      <c r="L643" s="30" t="s">
        <v>268</v>
      </c>
      <c r="M643" s="44">
        <v>5129</v>
      </c>
      <c r="N643" s="183">
        <f t="shared" si="131"/>
        <v>0</v>
      </c>
      <c r="O643" s="183">
        <v>0</v>
      </c>
      <c r="P643" s="183"/>
      <c r="Q643" s="161"/>
      <c r="R643" s="161"/>
      <c r="S643" s="438"/>
      <c r="T643" s="161"/>
      <c r="U643" s="161"/>
      <c r="V643" s="161"/>
    </row>
    <row r="644" spans="1:22" ht="27.6">
      <c r="H644" s="45"/>
      <c r="I644" s="147"/>
      <c r="J644" s="148"/>
      <c r="K644" s="148"/>
      <c r="L644" s="27" t="s">
        <v>852</v>
      </c>
      <c r="M644" s="28"/>
      <c r="N644" s="197">
        <f>SUM(N645:N646)</f>
        <v>0</v>
      </c>
      <c r="O644" s="197">
        <f>SUM(O645:O646)</f>
        <v>0</v>
      </c>
      <c r="P644" s="197">
        <f>SUM(P645:P646)</f>
        <v>0</v>
      </c>
      <c r="Q644" s="161"/>
      <c r="R644" s="161"/>
      <c r="S644" s="438"/>
      <c r="T644" s="161"/>
      <c r="U644" s="161"/>
      <c r="V644" s="161"/>
    </row>
    <row r="645" spans="1:22" ht="16.2">
      <c r="A645" s="5"/>
      <c r="B645" s="5"/>
      <c r="C645" s="5"/>
      <c r="D645" s="5"/>
      <c r="E645" s="5"/>
      <c r="F645" s="5"/>
      <c r="G645" s="5"/>
      <c r="H645" s="25"/>
      <c r="I645" s="18"/>
      <c r="J645" s="19"/>
      <c r="K645" s="19"/>
      <c r="L645" s="30" t="s">
        <v>173</v>
      </c>
      <c r="M645" s="31">
        <v>5112</v>
      </c>
      <c r="N645" s="183">
        <f t="shared" si="131"/>
        <v>0</v>
      </c>
      <c r="O645" s="405"/>
      <c r="P645" s="405"/>
      <c r="Q645" s="161"/>
      <c r="R645" s="161"/>
      <c r="S645" s="438"/>
      <c r="T645" s="161"/>
      <c r="U645" s="161"/>
      <c r="V645" s="161"/>
    </row>
    <row r="646" spans="1:22" ht="16.2">
      <c r="A646" s="5"/>
      <c r="B646" s="5"/>
      <c r="C646" s="5"/>
      <c r="D646" s="5"/>
      <c r="E646" s="5"/>
      <c r="F646" s="5"/>
      <c r="G646" s="5"/>
      <c r="H646" s="25"/>
      <c r="I646" s="18"/>
      <c r="J646" s="19"/>
      <c r="K646" s="19"/>
      <c r="L646" s="32" t="s">
        <v>143</v>
      </c>
      <c r="M646" s="48">
        <v>5113</v>
      </c>
      <c r="N646" s="183">
        <f t="shared" ref="N646" si="132">O646+P646</f>
        <v>0</v>
      </c>
      <c r="O646" s="183">
        <v>0</v>
      </c>
      <c r="P646" s="183"/>
      <c r="Q646" s="161"/>
      <c r="R646" s="161"/>
      <c r="S646" s="438"/>
      <c r="T646" s="161"/>
      <c r="U646" s="161"/>
      <c r="V646" s="161"/>
    </row>
    <row r="647" spans="1:22" ht="16.2">
      <c r="A647" s="5"/>
      <c r="B647" s="5"/>
      <c r="C647" s="5"/>
      <c r="D647" s="5"/>
      <c r="E647" s="5"/>
      <c r="F647" s="5"/>
      <c r="G647" s="5"/>
      <c r="H647" s="165">
        <v>2960</v>
      </c>
      <c r="I647" s="166" t="s">
        <v>187</v>
      </c>
      <c r="J647" s="167">
        <v>6</v>
      </c>
      <c r="K647" s="167">
        <v>0</v>
      </c>
      <c r="L647" s="168" t="s">
        <v>337</v>
      </c>
      <c r="M647" s="176"/>
      <c r="N647" s="188">
        <f>+N649</f>
        <v>0</v>
      </c>
      <c r="O647" s="188">
        <f>+O649</f>
        <v>0</v>
      </c>
      <c r="P647" s="188">
        <f>+P649</f>
        <v>0</v>
      </c>
      <c r="Q647" s="161"/>
      <c r="R647" s="161"/>
      <c r="S647" s="438"/>
      <c r="T647" s="161"/>
      <c r="U647" s="161"/>
      <c r="V647" s="161"/>
    </row>
    <row r="648" spans="1:22" ht="16.2">
      <c r="A648" s="5"/>
      <c r="B648" s="5"/>
      <c r="C648" s="5"/>
      <c r="D648" s="5"/>
      <c r="E648" s="5"/>
      <c r="F648" s="5"/>
      <c r="G648" s="5"/>
      <c r="H648" s="25"/>
      <c r="I648" s="18"/>
      <c r="J648" s="19"/>
      <c r="K648" s="19"/>
      <c r="L648" s="30" t="s">
        <v>110</v>
      </c>
      <c r="M648" s="31"/>
      <c r="N648" s="190"/>
      <c r="O648" s="190"/>
      <c r="P648" s="190"/>
      <c r="Q648" s="161"/>
      <c r="R648" s="161"/>
      <c r="S648" s="438"/>
      <c r="T648" s="161"/>
      <c r="U648" s="161"/>
      <c r="V648" s="161"/>
    </row>
    <row r="649" spans="1:22" ht="16.2">
      <c r="H649" s="151">
        <v>2961</v>
      </c>
      <c r="I649" s="152" t="s">
        <v>187</v>
      </c>
      <c r="J649" s="153">
        <v>6</v>
      </c>
      <c r="K649" s="153">
        <v>1</v>
      </c>
      <c r="L649" s="154" t="s">
        <v>337</v>
      </c>
      <c r="M649" s="155"/>
      <c r="N649" s="192">
        <f>+N651+N656+N658+N660+N662+N665+N667</f>
        <v>0</v>
      </c>
      <c r="O649" s="192">
        <f t="shared" ref="O649:P649" si="133">+O651+O656+O658+O660+O662+O665+O667</f>
        <v>0</v>
      </c>
      <c r="P649" s="192">
        <f t="shared" si="133"/>
        <v>0</v>
      </c>
      <c r="Q649" s="161"/>
      <c r="R649" s="161"/>
      <c r="S649" s="438"/>
      <c r="T649" s="161"/>
      <c r="U649" s="161"/>
      <c r="V649" s="161"/>
    </row>
    <row r="650" spans="1:22" ht="16.2">
      <c r="A650" s="5"/>
      <c r="B650" s="5"/>
      <c r="C650" s="5"/>
      <c r="D650" s="5"/>
      <c r="E650" s="5"/>
      <c r="F650" s="5"/>
      <c r="G650" s="5"/>
      <c r="H650" s="25"/>
      <c r="I650" s="25"/>
      <c r="J650" s="26"/>
      <c r="K650" s="26"/>
      <c r="L650" s="30" t="s">
        <v>108</v>
      </c>
      <c r="M650" s="31"/>
      <c r="N650" s="190"/>
      <c r="O650" s="190"/>
      <c r="P650" s="190"/>
      <c r="Q650" s="161"/>
      <c r="R650" s="161"/>
      <c r="S650" s="438"/>
      <c r="T650" s="161"/>
      <c r="U650" s="161"/>
      <c r="V650" s="161"/>
    </row>
    <row r="651" spans="1:22" ht="27.6">
      <c r="A651" s="5"/>
      <c r="B651" s="5"/>
      <c r="C651" s="5"/>
      <c r="D651" s="5"/>
      <c r="E651" s="5"/>
      <c r="F651" s="5"/>
      <c r="G651" s="5"/>
      <c r="H651" s="45"/>
      <c r="I651" s="147"/>
      <c r="J651" s="148"/>
      <c r="K651" s="148"/>
      <c r="L651" s="27" t="s">
        <v>833</v>
      </c>
      <c r="M651" s="28"/>
      <c r="N651" s="197">
        <f>O651+P651</f>
        <v>0</v>
      </c>
      <c r="O651" s="197">
        <f>SUM(O652:O655)</f>
        <v>0</v>
      </c>
      <c r="P651" s="197">
        <f>SUM(P652:P655)</f>
        <v>0</v>
      </c>
      <c r="Q651" s="161"/>
      <c r="R651" s="161"/>
      <c r="S651" s="438"/>
      <c r="T651" s="161"/>
      <c r="U651" s="161"/>
      <c r="V651" s="161"/>
    </row>
    <row r="652" spans="1:22" ht="26.4">
      <c r="H652" s="17"/>
      <c r="I652" s="25"/>
      <c r="J652" s="26"/>
      <c r="K652" s="26"/>
      <c r="L652" s="30" t="s">
        <v>142</v>
      </c>
      <c r="M652" s="13">
        <v>4251</v>
      </c>
      <c r="N652" s="183">
        <f t="shared" ref="N652:N664" si="134">O652+P652</f>
        <v>0</v>
      </c>
      <c r="O652" s="183"/>
      <c r="P652" s="183"/>
      <c r="Q652" s="161"/>
      <c r="R652" s="161"/>
      <c r="S652" s="438"/>
      <c r="T652" s="161"/>
      <c r="U652" s="161"/>
      <c r="V652" s="161"/>
    </row>
    <row r="653" spans="1:22" ht="16.2">
      <c r="A653" s="5"/>
      <c r="B653" s="5"/>
      <c r="C653" s="5"/>
      <c r="D653" s="5"/>
      <c r="E653" s="5"/>
      <c r="F653" s="5"/>
      <c r="G653" s="5"/>
      <c r="H653" s="17"/>
      <c r="I653" s="25"/>
      <c r="J653" s="26"/>
      <c r="K653" s="26"/>
      <c r="L653" s="29" t="s">
        <v>167</v>
      </c>
      <c r="M653" s="12">
        <v>4639</v>
      </c>
      <c r="N653" s="183">
        <f t="shared" si="134"/>
        <v>0</v>
      </c>
      <c r="O653" s="183"/>
      <c r="P653" s="183"/>
      <c r="Q653" s="161"/>
      <c r="R653" s="161"/>
      <c r="S653" s="438"/>
      <c r="T653" s="161"/>
      <c r="U653" s="161"/>
      <c r="V653" s="161"/>
    </row>
    <row r="654" spans="1:22" ht="16.2">
      <c r="A654" s="5"/>
      <c r="B654" s="5"/>
      <c r="C654" s="5"/>
      <c r="D654" s="5"/>
      <c r="E654" s="5"/>
      <c r="F654" s="5"/>
      <c r="G654" s="5"/>
      <c r="H654" s="17"/>
      <c r="I654" s="25"/>
      <c r="J654" s="26"/>
      <c r="K654" s="26"/>
      <c r="L654" s="30" t="s">
        <v>173</v>
      </c>
      <c r="M654" s="31">
        <v>5112</v>
      </c>
      <c r="N654" s="183">
        <f t="shared" si="134"/>
        <v>0</v>
      </c>
      <c r="O654" s="183"/>
      <c r="P654" s="183"/>
      <c r="Q654" s="161"/>
      <c r="R654" s="161"/>
      <c r="S654" s="438"/>
      <c r="T654" s="161"/>
      <c r="U654" s="161"/>
      <c r="V654" s="161"/>
    </row>
    <row r="655" spans="1:22" ht="16.2">
      <c r="H655" s="25"/>
      <c r="I655" s="25"/>
      <c r="J655" s="26"/>
      <c r="K655" s="26"/>
      <c r="L655" s="32" t="s">
        <v>143</v>
      </c>
      <c r="M655" s="48">
        <v>5113</v>
      </c>
      <c r="N655" s="183">
        <f t="shared" si="134"/>
        <v>0</v>
      </c>
      <c r="O655" s="183"/>
      <c r="P655" s="183"/>
      <c r="Q655" s="161"/>
      <c r="R655" s="161"/>
      <c r="S655" s="438"/>
      <c r="T655" s="161"/>
      <c r="U655" s="161"/>
      <c r="V655" s="161"/>
    </row>
    <row r="656" spans="1:22" ht="27.6">
      <c r="A656" s="5"/>
      <c r="B656" s="5"/>
      <c r="C656" s="5"/>
      <c r="D656" s="5"/>
      <c r="E656" s="5"/>
      <c r="F656" s="5"/>
      <c r="G656" s="5"/>
      <c r="H656" s="45"/>
      <c r="I656" s="147"/>
      <c r="J656" s="148"/>
      <c r="K656" s="148"/>
      <c r="L656" s="27" t="s">
        <v>339</v>
      </c>
      <c r="M656" s="28"/>
      <c r="N656" s="197">
        <f>O656+P656</f>
        <v>0</v>
      </c>
      <c r="O656" s="197">
        <f>SUM(O657)</f>
        <v>0</v>
      </c>
      <c r="P656" s="197">
        <f>SUM(P657)</f>
        <v>0</v>
      </c>
      <c r="Q656" s="161"/>
      <c r="R656" s="161"/>
      <c r="S656" s="438"/>
      <c r="T656" s="161"/>
      <c r="U656" s="161"/>
      <c r="V656" s="161"/>
    </row>
    <row r="657" spans="1:22" ht="16.2">
      <c r="A657" s="5"/>
      <c r="B657" s="5"/>
      <c r="C657" s="5"/>
      <c r="D657" s="5"/>
      <c r="E657" s="5"/>
      <c r="F657" s="5"/>
      <c r="G657" s="5"/>
      <c r="H657" s="25"/>
      <c r="I657" s="25"/>
      <c r="J657" s="26"/>
      <c r="K657" s="26"/>
      <c r="L657" s="29" t="s">
        <v>125</v>
      </c>
      <c r="M657" s="12">
        <v>4239</v>
      </c>
      <c r="N657" s="183">
        <f t="shared" si="134"/>
        <v>0</v>
      </c>
      <c r="O657" s="183"/>
      <c r="P657" s="183"/>
      <c r="Q657" s="161"/>
      <c r="R657" s="161"/>
      <c r="S657" s="438"/>
      <c r="T657" s="161"/>
      <c r="U657" s="161"/>
      <c r="V657" s="161"/>
    </row>
    <row r="658" spans="1:22" ht="41.4">
      <c r="A658" s="5"/>
      <c r="B658" s="5"/>
      <c r="C658" s="5"/>
      <c r="D658" s="5"/>
      <c r="E658" s="5"/>
      <c r="F658" s="5"/>
      <c r="G658" s="5"/>
      <c r="H658" s="45"/>
      <c r="I658" s="147"/>
      <c r="J658" s="148"/>
      <c r="K658" s="148"/>
      <c r="L658" s="27" t="s">
        <v>771</v>
      </c>
      <c r="M658" s="28"/>
      <c r="N658" s="197">
        <f>O658+P658</f>
        <v>0</v>
      </c>
      <c r="O658" s="197">
        <f>SUM(O659)</f>
        <v>0</v>
      </c>
      <c r="P658" s="197">
        <f>SUM(P659)</f>
        <v>0</v>
      </c>
      <c r="Q658" s="161"/>
      <c r="R658" s="161"/>
      <c r="S658" s="438"/>
      <c r="T658" s="161"/>
      <c r="U658" s="161"/>
      <c r="V658" s="161"/>
    </row>
    <row r="659" spans="1:22" ht="16.2">
      <c r="H659" s="25"/>
      <c r="I659" s="25"/>
      <c r="J659" s="26"/>
      <c r="K659" s="26"/>
      <c r="L659" s="29" t="s">
        <v>348</v>
      </c>
      <c r="M659" s="12">
        <v>4729</v>
      </c>
      <c r="N659" s="183">
        <f t="shared" si="134"/>
        <v>0</v>
      </c>
      <c r="O659" s="402"/>
      <c r="P659" s="402"/>
      <c r="Q659" s="161"/>
      <c r="R659" s="161"/>
      <c r="S659" s="438"/>
      <c r="T659" s="161"/>
      <c r="U659" s="161"/>
      <c r="V659" s="161"/>
    </row>
    <row r="660" spans="1:22" ht="55.2">
      <c r="A660" s="5"/>
      <c r="B660" s="5"/>
      <c r="C660" s="5"/>
      <c r="D660" s="5"/>
      <c r="E660" s="5"/>
      <c r="F660" s="5"/>
      <c r="G660" s="5"/>
      <c r="H660" s="46"/>
      <c r="I660" s="147"/>
      <c r="J660" s="148"/>
      <c r="K660" s="148"/>
      <c r="L660" s="27" t="s">
        <v>772</v>
      </c>
      <c r="M660" s="28"/>
      <c r="N660" s="197">
        <f>O660+P660</f>
        <v>0</v>
      </c>
      <c r="O660" s="197">
        <f>SUM(O661)</f>
        <v>0</v>
      </c>
      <c r="P660" s="197">
        <f>SUM(P661)</f>
        <v>0</v>
      </c>
      <c r="Q660" s="161"/>
      <c r="R660" s="161"/>
      <c r="S660" s="438"/>
      <c r="T660" s="161"/>
      <c r="U660" s="161"/>
      <c r="V660" s="161"/>
    </row>
    <row r="661" spans="1:22" ht="16.2">
      <c r="A661" s="5"/>
      <c r="B661" s="5"/>
      <c r="C661" s="5"/>
      <c r="D661" s="5"/>
      <c r="E661" s="5"/>
      <c r="F661" s="5"/>
      <c r="G661" s="5"/>
      <c r="H661" s="25"/>
      <c r="I661" s="25"/>
      <c r="J661" s="26"/>
      <c r="K661" s="26"/>
      <c r="L661" s="29" t="s">
        <v>348</v>
      </c>
      <c r="M661" s="12">
        <v>4729</v>
      </c>
      <c r="N661" s="183">
        <f t="shared" si="134"/>
        <v>0</v>
      </c>
      <c r="O661" s="402"/>
      <c r="P661" s="402"/>
      <c r="Q661" s="161"/>
      <c r="R661" s="161"/>
      <c r="S661" s="438"/>
      <c r="T661" s="161"/>
      <c r="U661" s="161"/>
      <c r="V661" s="161"/>
    </row>
    <row r="662" spans="1:22" ht="41.4">
      <c r="A662" s="5"/>
      <c r="B662" s="5"/>
      <c r="C662" s="5"/>
      <c r="D662" s="5"/>
      <c r="E662" s="5"/>
      <c r="F662" s="5"/>
      <c r="G662" s="5"/>
      <c r="H662" s="46"/>
      <c r="I662" s="147"/>
      <c r="J662" s="148"/>
      <c r="K662" s="148"/>
      <c r="L662" s="27" t="s">
        <v>846</v>
      </c>
      <c r="M662" s="28"/>
      <c r="N662" s="197">
        <f>O662+P662</f>
        <v>0</v>
      </c>
      <c r="O662" s="197">
        <f>SUM(O663:O664)</f>
        <v>0</v>
      </c>
      <c r="P662" s="197">
        <f>SUM(P663:P664)</f>
        <v>0</v>
      </c>
      <c r="Q662" s="161"/>
      <c r="R662" s="161"/>
      <c r="S662" s="438"/>
      <c r="T662" s="161"/>
      <c r="U662" s="161"/>
      <c r="V662" s="161"/>
    </row>
    <row r="663" spans="1:22" ht="16.2">
      <c r="H663" s="25"/>
      <c r="I663" s="25"/>
      <c r="J663" s="26"/>
      <c r="K663" s="26"/>
      <c r="L663" s="29" t="s">
        <v>348</v>
      </c>
      <c r="M663" s="12">
        <v>4729</v>
      </c>
      <c r="N663" s="183">
        <f t="shared" si="134"/>
        <v>0</v>
      </c>
      <c r="O663" s="402"/>
      <c r="P663" s="402"/>
      <c r="Q663" s="161"/>
      <c r="R663" s="161"/>
      <c r="S663" s="438"/>
      <c r="T663" s="161"/>
      <c r="U663" s="161"/>
      <c r="V663" s="161"/>
    </row>
    <row r="664" spans="1:22" ht="26.4">
      <c r="A664" s="5"/>
      <c r="B664" s="5"/>
      <c r="C664" s="5"/>
      <c r="D664" s="5"/>
      <c r="E664" s="5"/>
      <c r="F664" s="5"/>
      <c r="G664" s="5"/>
      <c r="H664" s="177"/>
      <c r="I664" s="194"/>
      <c r="J664" s="201"/>
      <c r="K664" s="202"/>
      <c r="L664" s="203" t="s">
        <v>215</v>
      </c>
      <c r="M664" s="13">
        <v>4637</v>
      </c>
      <c r="N664" s="183">
        <f t="shared" si="134"/>
        <v>0</v>
      </c>
      <c r="O664" s="183"/>
      <c r="P664" s="183"/>
      <c r="Q664" s="161"/>
      <c r="R664" s="161"/>
      <c r="S664" s="438"/>
      <c r="T664" s="161"/>
      <c r="U664" s="161"/>
      <c r="V664" s="161"/>
    </row>
    <row r="665" spans="1:22" ht="27.6">
      <c r="A665" s="5"/>
      <c r="B665" s="5"/>
      <c r="C665" s="5"/>
      <c r="D665" s="5"/>
      <c r="E665" s="5"/>
      <c r="F665" s="5"/>
      <c r="G665" s="5"/>
      <c r="H665" s="46"/>
      <c r="I665" s="147"/>
      <c r="J665" s="148"/>
      <c r="K665" s="148"/>
      <c r="L665" s="459" t="s">
        <v>899</v>
      </c>
      <c r="M665" s="461"/>
      <c r="N665" s="197">
        <f>O665+P665</f>
        <v>0</v>
      </c>
      <c r="O665" s="197">
        <f>SUM(O666)</f>
        <v>0</v>
      </c>
      <c r="P665" s="197">
        <f>SUM(P666)</f>
        <v>0</v>
      </c>
      <c r="Q665" s="161"/>
      <c r="R665" s="161"/>
      <c r="S665" s="438"/>
      <c r="T665" s="161"/>
      <c r="U665" s="161"/>
      <c r="V665" s="161"/>
    </row>
    <row r="666" spans="1:22" ht="18.600000000000001" customHeight="1">
      <c r="A666" s="5"/>
      <c r="B666" s="5"/>
      <c r="C666" s="5"/>
      <c r="D666" s="5"/>
      <c r="E666" s="5"/>
      <c r="F666" s="5"/>
      <c r="G666" s="5"/>
      <c r="H666" s="177"/>
      <c r="I666" s="194"/>
      <c r="J666" s="201"/>
      <c r="K666" s="202"/>
      <c r="L666" s="32" t="s">
        <v>900</v>
      </c>
      <c r="M666" s="48">
        <v>4861</v>
      </c>
      <c r="N666" s="183">
        <f t="shared" ref="N666" si="135">O666+P666</f>
        <v>0</v>
      </c>
      <c r="O666" s="402"/>
      <c r="P666" s="402">
        <v>0</v>
      </c>
      <c r="Q666" s="161"/>
      <c r="R666" s="161"/>
      <c r="S666" s="438"/>
      <c r="T666" s="161"/>
      <c r="U666" s="161"/>
      <c r="V666" s="161"/>
    </row>
    <row r="667" spans="1:22" ht="27.6">
      <c r="A667" s="5"/>
      <c r="B667" s="5"/>
      <c r="C667" s="5"/>
      <c r="D667" s="5"/>
      <c r="E667" s="5"/>
      <c r="F667" s="5"/>
      <c r="G667" s="5"/>
      <c r="H667" s="46"/>
      <c r="I667" s="147"/>
      <c r="J667" s="148"/>
      <c r="K667" s="148"/>
      <c r="L667" s="459" t="s">
        <v>938</v>
      </c>
      <c r="M667" s="461"/>
      <c r="N667" s="197">
        <f>O667+P667</f>
        <v>0</v>
      </c>
      <c r="O667" s="197">
        <f>SUM(O668)</f>
        <v>0</v>
      </c>
      <c r="P667" s="197">
        <f>SUM(P668)</f>
        <v>0</v>
      </c>
      <c r="Q667" s="161"/>
      <c r="R667" s="161"/>
      <c r="S667" s="438"/>
      <c r="T667" s="161"/>
      <c r="U667" s="161"/>
      <c r="V667" s="161"/>
    </row>
    <row r="668" spans="1:22" ht="27.6" customHeight="1">
      <c r="A668" s="5"/>
      <c r="B668" s="5"/>
      <c r="C668" s="5"/>
      <c r="D668" s="5"/>
      <c r="E668" s="5"/>
      <c r="F668" s="5"/>
      <c r="G668" s="5"/>
      <c r="H668" s="177"/>
      <c r="I668" s="194"/>
      <c r="J668" s="201"/>
      <c r="K668" s="202"/>
      <c r="L668" s="32" t="s">
        <v>940</v>
      </c>
      <c r="M668" s="48" t="s">
        <v>939</v>
      </c>
      <c r="N668" s="183">
        <f t="shared" ref="N668" si="136">O668+P668</f>
        <v>0</v>
      </c>
      <c r="O668" s="402"/>
      <c r="P668" s="402">
        <v>0</v>
      </c>
      <c r="Q668" s="161"/>
      <c r="R668" s="161"/>
      <c r="S668" s="438"/>
      <c r="T668" s="161"/>
      <c r="U668" s="161"/>
      <c r="V668" s="161"/>
    </row>
    <row r="669" spans="1:22" ht="16.2">
      <c r="A669" s="5"/>
      <c r="B669" s="5"/>
      <c r="C669" s="5"/>
      <c r="D669" s="5"/>
      <c r="E669" s="5"/>
      <c r="F669" s="5"/>
      <c r="G669" s="5"/>
      <c r="H669" s="180">
        <v>3000</v>
      </c>
      <c r="I669" s="212" t="s">
        <v>189</v>
      </c>
      <c r="J669" s="213">
        <v>0</v>
      </c>
      <c r="K669" s="213">
        <v>0</v>
      </c>
      <c r="L669" s="162" t="s">
        <v>343</v>
      </c>
      <c r="M669" s="174"/>
      <c r="N669" s="163">
        <f>+N671+N677+N698+N751</f>
        <v>0</v>
      </c>
      <c r="O669" s="163">
        <f>+O671+O677+O698+O751</f>
        <v>0</v>
      </c>
      <c r="P669" s="163">
        <f>+P671+P677+P698+P751</f>
        <v>0</v>
      </c>
      <c r="Q669" s="161"/>
      <c r="R669" s="161"/>
      <c r="S669" s="438"/>
      <c r="T669" s="161"/>
      <c r="U669" s="161"/>
      <c r="V669" s="161"/>
    </row>
    <row r="670" spans="1:22" ht="16.2">
      <c r="H670" s="25"/>
      <c r="I670" s="18"/>
      <c r="J670" s="19"/>
      <c r="K670" s="19"/>
      <c r="L670" s="30" t="s">
        <v>108</v>
      </c>
      <c r="M670" s="31"/>
      <c r="N670" s="190"/>
      <c r="O670" s="190"/>
      <c r="P670" s="190"/>
      <c r="Q670" s="161"/>
      <c r="R670" s="161"/>
      <c r="S670" s="438"/>
      <c r="T670" s="161"/>
      <c r="U670" s="161"/>
      <c r="V670" s="161"/>
    </row>
    <row r="671" spans="1:22" ht="16.2">
      <c r="A671" s="5"/>
      <c r="B671" s="5"/>
      <c r="C671" s="5"/>
      <c r="D671" s="5"/>
      <c r="E671" s="5"/>
      <c r="F671" s="5"/>
      <c r="G671" s="5"/>
      <c r="H671" s="165">
        <v>3030</v>
      </c>
      <c r="I671" s="166" t="s">
        <v>189</v>
      </c>
      <c r="J671" s="167">
        <v>3</v>
      </c>
      <c r="K671" s="167">
        <v>0</v>
      </c>
      <c r="L671" s="168" t="s">
        <v>773</v>
      </c>
      <c r="M671" s="176"/>
      <c r="N671" s="188">
        <f>+N673</f>
        <v>0</v>
      </c>
      <c r="O671" s="188">
        <f>+O673</f>
        <v>0</v>
      </c>
      <c r="P671" s="188">
        <f>+P673</f>
        <v>0</v>
      </c>
      <c r="Q671" s="161"/>
      <c r="R671" s="161"/>
      <c r="S671" s="438"/>
      <c r="T671" s="161"/>
      <c r="U671" s="161"/>
      <c r="V671" s="161"/>
    </row>
    <row r="672" spans="1:22" ht="16.2">
      <c r="H672" s="25"/>
      <c r="I672" s="18"/>
      <c r="J672" s="19"/>
      <c r="K672" s="19"/>
      <c r="L672" s="30" t="s">
        <v>110</v>
      </c>
      <c r="M672" s="31"/>
      <c r="N672" s="190"/>
      <c r="O672" s="190"/>
      <c r="P672" s="190"/>
      <c r="Q672" s="161"/>
      <c r="R672" s="161"/>
      <c r="S672" s="438"/>
      <c r="T672" s="161"/>
      <c r="U672" s="161"/>
      <c r="V672" s="161"/>
    </row>
    <row r="673" spans="1:22" ht="16.2">
      <c r="A673" s="5"/>
      <c r="B673" s="5"/>
      <c r="C673" s="5"/>
      <c r="D673" s="5"/>
      <c r="E673" s="5"/>
      <c r="F673" s="5"/>
      <c r="G673" s="5"/>
      <c r="H673" s="151">
        <v>3031</v>
      </c>
      <c r="I673" s="152" t="s">
        <v>189</v>
      </c>
      <c r="J673" s="153">
        <v>3</v>
      </c>
      <c r="K673" s="153">
        <v>1</v>
      </c>
      <c r="L673" s="154" t="s">
        <v>773</v>
      </c>
      <c r="M673" s="155"/>
      <c r="N673" s="192">
        <f>+N675</f>
        <v>0</v>
      </c>
      <c r="O673" s="192">
        <f>+O675</f>
        <v>0</v>
      </c>
      <c r="P673" s="192">
        <f>+P675</f>
        <v>0</v>
      </c>
      <c r="Q673" s="161"/>
      <c r="R673" s="161"/>
      <c r="S673" s="438"/>
      <c r="T673" s="161"/>
      <c r="U673" s="161"/>
      <c r="V673" s="161"/>
    </row>
    <row r="674" spans="1:22" ht="16.2">
      <c r="A674" s="5"/>
      <c r="B674" s="5"/>
      <c r="C674" s="5"/>
      <c r="D674" s="5"/>
      <c r="E674" s="5"/>
      <c r="F674" s="5"/>
      <c r="G674" s="5"/>
      <c r="H674" s="396"/>
      <c r="I674" s="424"/>
      <c r="J674" s="428"/>
      <c r="K674" s="428"/>
      <c r="L674" s="30" t="s">
        <v>108</v>
      </c>
      <c r="M674" s="429"/>
      <c r="N674" s="190"/>
      <c r="O674" s="190"/>
      <c r="P674" s="190"/>
      <c r="Q674" s="161"/>
      <c r="R674" s="161"/>
      <c r="S674" s="438"/>
      <c r="T674" s="161"/>
      <c r="U674" s="161"/>
      <c r="V674" s="161"/>
    </row>
    <row r="675" spans="1:22" ht="27.6">
      <c r="H675" s="45"/>
      <c r="I675" s="147"/>
      <c r="J675" s="148"/>
      <c r="K675" s="148"/>
      <c r="L675" s="27" t="s">
        <v>774</v>
      </c>
      <c r="M675" s="28"/>
      <c r="N675" s="197">
        <f>O675+P675</f>
        <v>0</v>
      </c>
      <c r="O675" s="197">
        <f>SUM(O676)</f>
        <v>0</v>
      </c>
      <c r="P675" s="197">
        <f>SUM(P676)</f>
        <v>0</v>
      </c>
      <c r="Q675" s="161"/>
      <c r="R675" s="161"/>
      <c r="S675" s="438"/>
      <c r="T675" s="161"/>
      <c r="U675" s="161"/>
      <c r="V675" s="161"/>
    </row>
    <row r="676" spans="1:22" ht="16.2">
      <c r="A676" s="5"/>
      <c r="B676" s="5"/>
      <c r="C676" s="5"/>
      <c r="D676" s="5"/>
      <c r="E676" s="5"/>
      <c r="F676" s="5"/>
      <c r="G676" s="5"/>
      <c r="H676" s="17"/>
      <c r="I676" s="25"/>
      <c r="J676" s="26"/>
      <c r="K676" s="26"/>
      <c r="L676" s="29" t="s">
        <v>125</v>
      </c>
      <c r="M676" s="13">
        <v>4239</v>
      </c>
      <c r="N676" s="183">
        <f t="shared" ref="N676" si="137">O676+P676</f>
        <v>0</v>
      </c>
      <c r="O676" s="183"/>
      <c r="P676" s="183"/>
      <c r="Q676" s="161"/>
      <c r="R676" s="161"/>
      <c r="S676" s="438"/>
      <c r="T676" s="161"/>
      <c r="U676" s="161"/>
      <c r="V676" s="161"/>
    </row>
    <row r="677" spans="1:22" ht="16.2">
      <c r="H677" s="165">
        <v>3040</v>
      </c>
      <c r="I677" s="166" t="s">
        <v>189</v>
      </c>
      <c r="J677" s="167">
        <v>4</v>
      </c>
      <c r="K677" s="167">
        <v>0</v>
      </c>
      <c r="L677" s="168" t="s">
        <v>775</v>
      </c>
      <c r="M677" s="176"/>
      <c r="N677" s="188">
        <f>+N679</f>
        <v>0</v>
      </c>
      <c r="O677" s="188">
        <f>+O679</f>
        <v>0</v>
      </c>
      <c r="P677" s="188">
        <f>+P679</f>
        <v>0</v>
      </c>
      <c r="Q677" s="161"/>
      <c r="R677" s="161"/>
      <c r="S677" s="438"/>
      <c r="T677" s="161"/>
      <c r="U677" s="161"/>
      <c r="V677" s="161"/>
    </row>
    <row r="678" spans="1:22" ht="16.2">
      <c r="A678" s="5"/>
      <c r="B678" s="5"/>
      <c r="C678" s="5"/>
      <c r="D678" s="5"/>
      <c r="E678" s="5"/>
      <c r="F678" s="5"/>
      <c r="G678" s="5"/>
      <c r="H678" s="25"/>
      <c r="I678" s="18"/>
      <c r="J678" s="19"/>
      <c r="K678" s="19"/>
      <c r="L678" s="30" t="s">
        <v>110</v>
      </c>
      <c r="M678" s="31"/>
      <c r="N678" s="190"/>
      <c r="O678" s="190"/>
      <c r="P678" s="190"/>
      <c r="Q678" s="161"/>
      <c r="R678" s="161"/>
      <c r="S678" s="438"/>
      <c r="T678" s="161"/>
      <c r="U678" s="161"/>
      <c r="V678" s="161"/>
    </row>
    <row r="679" spans="1:22" ht="16.2">
      <c r="H679" s="151">
        <v>3041</v>
      </c>
      <c r="I679" s="152" t="s">
        <v>189</v>
      </c>
      <c r="J679" s="153">
        <v>4</v>
      </c>
      <c r="K679" s="153">
        <v>1</v>
      </c>
      <c r="L679" s="154" t="s">
        <v>775</v>
      </c>
      <c r="M679" s="155"/>
      <c r="N679" s="192">
        <f>+N681+N689+N692+N695</f>
        <v>0</v>
      </c>
      <c r="O679" s="192">
        <f t="shared" ref="O679:P679" si="138">+O681+O689+O692+O695</f>
        <v>0</v>
      </c>
      <c r="P679" s="192">
        <f t="shared" si="138"/>
        <v>0</v>
      </c>
      <c r="Q679" s="161"/>
      <c r="R679" s="161"/>
      <c r="S679" s="438"/>
      <c r="T679" s="161"/>
      <c r="U679" s="161"/>
      <c r="V679" s="161"/>
    </row>
    <row r="680" spans="1:22" ht="16.2">
      <c r="A680" s="5"/>
      <c r="B680" s="5"/>
      <c r="C680" s="5"/>
      <c r="D680" s="5"/>
      <c r="E680" s="5"/>
      <c r="F680" s="5"/>
      <c r="G680" s="5"/>
      <c r="H680" s="396"/>
      <c r="I680" s="424"/>
      <c r="J680" s="428"/>
      <c r="K680" s="428"/>
      <c r="L680" s="30" t="s">
        <v>108</v>
      </c>
      <c r="M680" s="429"/>
      <c r="N680" s="190"/>
      <c r="O680" s="190"/>
      <c r="P680" s="190"/>
      <c r="Q680" s="161"/>
      <c r="R680" s="161"/>
      <c r="S680" s="438"/>
      <c r="T680" s="161"/>
      <c r="U680" s="161"/>
      <c r="V680" s="161"/>
    </row>
    <row r="681" spans="1:22" ht="28.5" customHeight="1">
      <c r="H681" s="45"/>
      <c r="I681" s="147"/>
      <c r="J681" s="148"/>
      <c r="K681" s="148"/>
      <c r="L681" s="27" t="s">
        <v>776</v>
      </c>
      <c r="M681" s="28"/>
      <c r="N681" s="197">
        <f>O681+P681</f>
        <v>0</v>
      </c>
      <c r="O681" s="197">
        <f>SUM(O682:O688)</f>
        <v>0</v>
      </c>
      <c r="P681" s="197">
        <f>SUM(P682:P688)</f>
        <v>0</v>
      </c>
      <c r="Q681" s="161"/>
      <c r="R681" s="161"/>
      <c r="S681" s="438"/>
      <c r="T681" s="161"/>
      <c r="U681" s="161"/>
      <c r="V681" s="161"/>
    </row>
    <row r="682" spans="1:22" ht="16.2">
      <c r="A682" s="5"/>
      <c r="B682" s="5"/>
      <c r="C682" s="5"/>
      <c r="D682" s="5"/>
      <c r="E682" s="5"/>
      <c r="F682" s="5"/>
      <c r="G682" s="5"/>
      <c r="H682" s="17"/>
      <c r="I682" s="25"/>
      <c r="J682" s="26"/>
      <c r="K682" s="26"/>
      <c r="L682" s="29" t="s">
        <v>118</v>
      </c>
      <c r="M682" s="13">
        <v>4216</v>
      </c>
      <c r="N682" s="183">
        <f t="shared" ref="N682:N691" si="139">O682+P682</f>
        <v>0</v>
      </c>
      <c r="O682" s="183"/>
      <c r="P682" s="183"/>
      <c r="Q682" s="161"/>
      <c r="R682" s="161"/>
      <c r="S682" s="438"/>
      <c r="T682" s="161"/>
      <c r="U682" s="161"/>
      <c r="V682" s="161"/>
    </row>
    <row r="683" spans="1:22" ht="26.4">
      <c r="A683" s="5"/>
      <c r="B683" s="5"/>
      <c r="C683" s="5"/>
      <c r="D683" s="5"/>
      <c r="E683" s="5"/>
      <c r="F683" s="5"/>
      <c r="G683" s="5"/>
      <c r="H683" s="17"/>
      <c r="I683" s="25"/>
      <c r="J683" s="26"/>
      <c r="K683" s="26"/>
      <c r="L683" s="36" t="s">
        <v>394</v>
      </c>
      <c r="M683" s="13">
        <v>4233</v>
      </c>
      <c r="N683" s="183">
        <f t="shared" si="139"/>
        <v>0</v>
      </c>
      <c r="O683" s="183"/>
      <c r="P683" s="183"/>
      <c r="Q683" s="161"/>
      <c r="R683" s="161"/>
      <c r="S683" s="438"/>
      <c r="T683" s="161"/>
      <c r="U683" s="161"/>
      <c r="V683" s="161"/>
    </row>
    <row r="684" spans="1:22" ht="16.2">
      <c r="A684" s="5"/>
      <c r="B684" s="5"/>
      <c r="C684" s="5"/>
      <c r="D684" s="5"/>
      <c r="E684" s="5"/>
      <c r="F684" s="5"/>
      <c r="G684" s="5"/>
      <c r="H684" s="17"/>
      <c r="I684" s="25"/>
      <c r="J684" s="26"/>
      <c r="K684" s="26"/>
      <c r="L684" s="29" t="s">
        <v>122</v>
      </c>
      <c r="M684" s="12">
        <v>4234</v>
      </c>
      <c r="N684" s="183"/>
      <c r="O684" s="183"/>
      <c r="P684" s="183"/>
      <c r="Q684" s="161"/>
      <c r="R684" s="161"/>
      <c r="S684" s="438"/>
      <c r="T684" s="161"/>
      <c r="U684" s="161"/>
      <c r="V684" s="161"/>
    </row>
    <row r="685" spans="1:22" ht="16.2">
      <c r="A685" s="5"/>
      <c r="B685" s="5"/>
      <c r="C685" s="5"/>
      <c r="D685" s="5"/>
      <c r="E685" s="5"/>
      <c r="F685" s="5"/>
      <c r="G685" s="5"/>
      <c r="H685" s="17"/>
      <c r="I685" s="25"/>
      <c r="J685" s="26"/>
      <c r="K685" s="26"/>
      <c r="L685" s="29" t="s">
        <v>125</v>
      </c>
      <c r="M685" s="44">
        <v>4239</v>
      </c>
      <c r="N685" s="183"/>
      <c r="O685" s="183"/>
      <c r="P685" s="183"/>
      <c r="Q685" s="161"/>
      <c r="R685" s="161"/>
      <c r="S685" s="438"/>
      <c r="T685" s="161"/>
      <c r="U685" s="161"/>
      <c r="V685" s="161"/>
    </row>
    <row r="686" spans="1:22" ht="16.2">
      <c r="A686" s="5"/>
      <c r="B686" s="5"/>
      <c r="C686" s="5"/>
      <c r="D686" s="5"/>
      <c r="E686" s="5"/>
      <c r="F686" s="5"/>
      <c r="G686" s="5"/>
      <c r="H686" s="17"/>
      <c r="I686" s="25"/>
      <c r="J686" s="26"/>
      <c r="K686" s="26"/>
      <c r="L686" s="29" t="s">
        <v>901</v>
      </c>
      <c r="M686" s="12" t="s">
        <v>902</v>
      </c>
      <c r="N686" s="183"/>
      <c r="O686" s="183"/>
      <c r="P686" s="183"/>
      <c r="Q686" s="161"/>
      <c r="R686" s="161"/>
      <c r="S686" s="438"/>
      <c r="T686" s="161"/>
      <c r="U686" s="161"/>
      <c r="V686" s="161"/>
    </row>
    <row r="687" spans="1:22" ht="16.2">
      <c r="A687" s="5"/>
      <c r="B687" s="5"/>
      <c r="C687" s="5"/>
      <c r="D687" s="5"/>
      <c r="E687" s="5"/>
      <c r="F687" s="5"/>
      <c r="G687" s="5"/>
      <c r="H687" s="17"/>
      <c r="I687" s="25"/>
      <c r="J687" s="26"/>
      <c r="K687" s="26"/>
      <c r="L687" s="29" t="s">
        <v>130</v>
      </c>
      <c r="M687" s="13">
        <v>4267</v>
      </c>
      <c r="N687" s="183"/>
      <c r="O687" s="183"/>
      <c r="P687" s="183"/>
      <c r="Q687" s="161"/>
      <c r="R687" s="161"/>
      <c r="S687" s="438"/>
      <c r="T687" s="161"/>
      <c r="U687" s="161"/>
      <c r="V687" s="161"/>
    </row>
    <row r="688" spans="1:22" ht="16.2">
      <c r="A688" s="5"/>
      <c r="B688" s="5"/>
      <c r="C688" s="5"/>
      <c r="D688" s="5"/>
      <c r="E688" s="5"/>
      <c r="F688" s="5"/>
      <c r="G688" s="5"/>
      <c r="H688" s="17"/>
      <c r="I688" s="25"/>
      <c r="J688" s="26"/>
      <c r="K688" s="26"/>
      <c r="L688" s="433" t="s">
        <v>903</v>
      </c>
      <c r="M688" s="468" t="s">
        <v>904</v>
      </c>
      <c r="N688" s="183">
        <f t="shared" si="139"/>
        <v>0</v>
      </c>
      <c r="O688" s="183"/>
      <c r="P688" s="183"/>
      <c r="Q688" s="161"/>
      <c r="R688" s="161"/>
      <c r="S688" s="438"/>
      <c r="T688" s="161"/>
      <c r="U688" s="161"/>
      <c r="V688" s="161"/>
    </row>
    <row r="689" spans="1:22" ht="30.75" customHeight="1">
      <c r="H689" s="45"/>
      <c r="I689" s="147"/>
      <c r="J689" s="148"/>
      <c r="K689" s="148"/>
      <c r="L689" s="459" t="s">
        <v>847</v>
      </c>
      <c r="M689" s="461"/>
      <c r="N689" s="197">
        <f>O689+P689</f>
        <v>0</v>
      </c>
      <c r="O689" s="197">
        <f>SUM(O690:O691)</f>
        <v>0</v>
      </c>
      <c r="P689" s="197">
        <f>SUM(P690:P691)</f>
        <v>0</v>
      </c>
      <c r="Q689" s="161"/>
      <c r="R689" s="161"/>
      <c r="S689" s="438"/>
      <c r="T689" s="161"/>
      <c r="U689" s="161"/>
      <c r="V689" s="161"/>
    </row>
    <row r="690" spans="1:22" ht="16.2">
      <c r="A690" s="5"/>
      <c r="B690" s="5"/>
      <c r="C690" s="5"/>
      <c r="D690" s="5"/>
      <c r="E690" s="5"/>
      <c r="F690" s="5"/>
      <c r="G690" s="5"/>
      <c r="H690" s="17"/>
      <c r="I690" s="25"/>
      <c r="J690" s="26"/>
      <c r="K690" s="26"/>
      <c r="L690" s="29" t="s">
        <v>125</v>
      </c>
      <c r="M690" s="44">
        <v>4239</v>
      </c>
      <c r="N690" s="183">
        <f t="shared" si="139"/>
        <v>0</v>
      </c>
      <c r="O690" s="183"/>
      <c r="P690" s="183"/>
      <c r="Q690" s="161"/>
      <c r="R690" s="161"/>
      <c r="S690" s="438"/>
      <c r="T690" s="161"/>
      <c r="U690" s="161"/>
      <c r="V690" s="161"/>
    </row>
    <row r="691" spans="1:22" ht="16.2">
      <c r="H691" s="17"/>
      <c r="I691" s="25"/>
      <c r="J691" s="26"/>
      <c r="K691" s="26"/>
      <c r="L691" s="30" t="s">
        <v>134</v>
      </c>
      <c r="M691" s="31">
        <v>4861</v>
      </c>
      <c r="N691" s="183">
        <f t="shared" si="139"/>
        <v>0</v>
      </c>
      <c r="O691" s="183"/>
      <c r="P691" s="183"/>
      <c r="Q691" s="161"/>
      <c r="R691" s="161"/>
      <c r="S691" s="438"/>
      <c r="T691" s="161"/>
      <c r="U691" s="161"/>
      <c r="V691" s="161"/>
    </row>
    <row r="692" spans="1:22" ht="54" customHeight="1">
      <c r="H692" s="45"/>
      <c r="I692" s="147"/>
      <c r="J692" s="148"/>
      <c r="K692" s="148"/>
      <c r="L692" s="459" t="s">
        <v>848</v>
      </c>
      <c r="M692" s="461"/>
      <c r="N692" s="197">
        <f>SUM(N693:N694)</f>
        <v>0</v>
      </c>
      <c r="O692" s="197">
        <f t="shared" ref="O692:P692" si="140">SUM(O693:O694)</f>
        <v>0</v>
      </c>
      <c r="P692" s="197">
        <f t="shared" si="140"/>
        <v>0</v>
      </c>
      <c r="Q692" s="161"/>
      <c r="R692" s="161"/>
      <c r="S692" s="438"/>
      <c r="T692" s="161"/>
      <c r="U692" s="161"/>
      <c r="V692" s="161"/>
    </row>
    <row r="693" spans="1:22" ht="16.2">
      <c r="H693" s="17"/>
      <c r="I693" s="25"/>
      <c r="J693" s="26"/>
      <c r="K693" s="26"/>
      <c r="L693" s="29" t="s">
        <v>123</v>
      </c>
      <c r="M693" s="12">
        <v>4235</v>
      </c>
      <c r="N693" s="183">
        <f t="shared" ref="N693:N694" si="141">O693+P693</f>
        <v>0</v>
      </c>
      <c r="O693" s="183"/>
      <c r="P693" s="183"/>
      <c r="Q693" s="161"/>
      <c r="R693" s="161"/>
      <c r="S693" s="438"/>
      <c r="T693" s="161"/>
      <c r="U693" s="161"/>
      <c r="V693" s="161"/>
    </row>
    <row r="694" spans="1:22" ht="16.2">
      <c r="H694" s="17"/>
      <c r="I694" s="25"/>
      <c r="J694" s="26"/>
      <c r="K694" s="26"/>
      <c r="L694" s="30" t="s">
        <v>134</v>
      </c>
      <c r="M694" s="31">
        <v>4861</v>
      </c>
      <c r="N694" s="183">
        <f t="shared" si="141"/>
        <v>0</v>
      </c>
      <c r="O694" s="183"/>
      <c r="P694" s="183"/>
      <c r="Q694" s="161"/>
      <c r="R694" s="161"/>
      <c r="S694" s="438"/>
      <c r="T694" s="161"/>
      <c r="U694" s="161"/>
      <c r="V694" s="161"/>
    </row>
    <row r="695" spans="1:22" ht="45" customHeight="1">
      <c r="H695" s="45"/>
      <c r="I695" s="147"/>
      <c r="J695" s="148"/>
      <c r="K695" s="148"/>
      <c r="L695" s="459" t="s">
        <v>849</v>
      </c>
      <c r="M695" s="461"/>
      <c r="N695" s="197">
        <f>SUM(N696:N697)</f>
        <v>0</v>
      </c>
      <c r="O695" s="197">
        <f t="shared" ref="O695:P695" si="142">SUM(O696:O697)</f>
        <v>0</v>
      </c>
      <c r="P695" s="197">
        <f t="shared" si="142"/>
        <v>0</v>
      </c>
      <c r="Q695" s="161"/>
      <c r="R695" s="161"/>
      <c r="S695" s="438"/>
      <c r="T695" s="161"/>
      <c r="U695" s="161"/>
      <c r="V695" s="161"/>
    </row>
    <row r="696" spans="1:22" ht="16.2">
      <c r="H696" s="17"/>
      <c r="I696" s="25"/>
      <c r="J696" s="26"/>
      <c r="K696" s="26"/>
      <c r="L696" s="462" t="s">
        <v>123</v>
      </c>
      <c r="M696" s="463">
        <v>4235</v>
      </c>
      <c r="N696" s="183">
        <f t="shared" ref="N696:N697" si="143">O696+P696</f>
        <v>0</v>
      </c>
      <c r="O696" s="183"/>
      <c r="P696" s="183"/>
      <c r="Q696" s="161"/>
      <c r="R696" s="161"/>
      <c r="S696" s="438"/>
      <c r="T696" s="161"/>
      <c r="U696" s="161"/>
      <c r="V696" s="161"/>
    </row>
    <row r="697" spans="1:22" ht="16.2">
      <c r="H697" s="17"/>
      <c r="I697" s="25"/>
      <c r="J697" s="26"/>
      <c r="K697" s="26"/>
      <c r="L697" s="433" t="s">
        <v>125</v>
      </c>
      <c r="M697" s="464">
        <v>4239</v>
      </c>
      <c r="N697" s="183">
        <f t="shared" si="143"/>
        <v>0</v>
      </c>
      <c r="O697" s="183"/>
      <c r="P697" s="183"/>
      <c r="Q697" s="161"/>
      <c r="R697" s="161"/>
      <c r="S697" s="438"/>
      <c r="T697" s="161"/>
      <c r="U697" s="161"/>
      <c r="V697" s="161"/>
    </row>
    <row r="698" spans="1:22" ht="27.6">
      <c r="A698" s="5"/>
      <c r="B698" s="5"/>
      <c r="C698" s="5"/>
      <c r="D698" s="5"/>
      <c r="E698" s="5"/>
      <c r="F698" s="5"/>
      <c r="G698" s="5"/>
      <c r="H698" s="165">
        <v>3070</v>
      </c>
      <c r="I698" s="166" t="s">
        <v>189</v>
      </c>
      <c r="J698" s="167">
        <v>7</v>
      </c>
      <c r="K698" s="167">
        <v>0</v>
      </c>
      <c r="L698" s="168" t="s">
        <v>344</v>
      </c>
      <c r="M698" s="176"/>
      <c r="N698" s="188">
        <f>+N700</f>
        <v>0</v>
      </c>
      <c r="O698" s="188">
        <f>+O700</f>
        <v>0</v>
      </c>
      <c r="P698" s="188">
        <f>+P700</f>
        <v>0</v>
      </c>
      <c r="Q698" s="161"/>
      <c r="R698" s="161"/>
      <c r="S698" s="438"/>
      <c r="T698" s="161"/>
      <c r="U698" s="161"/>
      <c r="V698" s="161"/>
    </row>
    <row r="699" spans="1:22" ht="16.2">
      <c r="A699" s="5"/>
      <c r="B699" s="5"/>
      <c r="C699" s="5"/>
      <c r="D699" s="5"/>
      <c r="E699" s="5"/>
      <c r="F699" s="5"/>
      <c r="G699" s="5"/>
      <c r="H699" s="25"/>
      <c r="I699" s="18"/>
      <c r="J699" s="19"/>
      <c r="K699" s="19"/>
      <c r="L699" s="30" t="s">
        <v>110</v>
      </c>
      <c r="M699" s="31"/>
      <c r="N699" s="190"/>
      <c r="O699" s="190"/>
      <c r="P699" s="190"/>
      <c r="Q699" s="161"/>
      <c r="R699" s="161"/>
      <c r="S699" s="438"/>
      <c r="T699" s="161"/>
      <c r="U699" s="161"/>
      <c r="V699" s="161"/>
    </row>
    <row r="700" spans="1:22" ht="26.4">
      <c r="A700" s="5"/>
      <c r="B700" s="5"/>
      <c r="C700" s="5"/>
      <c r="D700" s="5"/>
      <c r="E700" s="5"/>
      <c r="F700" s="5"/>
      <c r="G700" s="5"/>
      <c r="H700" s="151">
        <v>3071</v>
      </c>
      <c r="I700" s="152" t="s">
        <v>189</v>
      </c>
      <c r="J700" s="153">
        <v>7</v>
      </c>
      <c r="K700" s="153">
        <v>1</v>
      </c>
      <c r="L700" s="154" t="s">
        <v>344</v>
      </c>
      <c r="M700" s="155"/>
      <c r="N700" s="192">
        <f>+N702+N710+N716+N718+N724+N731+N735+N743+N749</f>
        <v>0</v>
      </c>
      <c r="O700" s="192">
        <f t="shared" ref="O700:P700" si="144">+O702+O710+O716+O718+O724+O731+O735+O743+O749</f>
        <v>0</v>
      </c>
      <c r="P700" s="192">
        <f t="shared" si="144"/>
        <v>0</v>
      </c>
      <c r="Q700" s="161"/>
      <c r="R700" s="161"/>
      <c r="S700" s="438"/>
      <c r="T700" s="161"/>
      <c r="U700" s="161"/>
      <c r="V700" s="161"/>
    </row>
    <row r="701" spans="1:22" ht="16.2">
      <c r="H701" s="25"/>
      <c r="I701" s="25"/>
      <c r="J701" s="26"/>
      <c r="K701" s="26"/>
      <c r="L701" s="30" t="s">
        <v>108</v>
      </c>
      <c r="M701" s="31"/>
      <c r="N701" s="190"/>
      <c r="O701" s="190"/>
      <c r="P701" s="190"/>
      <c r="Q701" s="161"/>
      <c r="R701" s="161"/>
      <c r="S701" s="438"/>
      <c r="T701" s="161"/>
      <c r="U701" s="161"/>
      <c r="V701" s="161"/>
    </row>
    <row r="702" spans="1:22" ht="41.4">
      <c r="A702" s="5"/>
      <c r="B702" s="5"/>
      <c r="C702" s="5"/>
      <c r="D702" s="5"/>
      <c r="E702" s="5"/>
      <c r="F702" s="5"/>
      <c r="G702" s="5"/>
      <c r="H702" s="45"/>
      <c r="I702" s="147"/>
      <c r="J702" s="148"/>
      <c r="K702" s="148"/>
      <c r="L702" s="27" t="s">
        <v>905</v>
      </c>
      <c r="M702" s="28"/>
      <c r="N702" s="197">
        <f>O702+P702</f>
        <v>0</v>
      </c>
      <c r="O702" s="430">
        <f>SUM(O703:O709)</f>
        <v>0</v>
      </c>
      <c r="P702" s="430">
        <f>SUM(P703:P709)</f>
        <v>0</v>
      </c>
      <c r="Q702" s="161"/>
      <c r="R702" s="161"/>
      <c r="S702" s="438"/>
      <c r="T702" s="161"/>
      <c r="U702" s="161"/>
      <c r="V702" s="161"/>
    </row>
    <row r="703" spans="1:22" ht="16.8">
      <c r="H703" s="17"/>
      <c r="I703" s="25"/>
      <c r="J703" s="26"/>
      <c r="K703" s="26"/>
      <c r="L703" s="29" t="s">
        <v>116</v>
      </c>
      <c r="M703" s="13">
        <v>4214</v>
      </c>
      <c r="N703" s="183">
        <f t="shared" ref="N703:N744" si="145">O703+P703</f>
        <v>0</v>
      </c>
      <c r="O703" s="399">
        <v>0</v>
      </c>
      <c r="P703" s="399"/>
      <c r="Q703" s="161"/>
      <c r="R703" s="161"/>
      <c r="S703" s="438"/>
      <c r="T703" s="161"/>
      <c r="U703" s="161"/>
      <c r="V703" s="161"/>
    </row>
    <row r="704" spans="1:22" ht="26.4">
      <c r="A704" s="5"/>
      <c r="B704" s="5"/>
      <c r="C704" s="5"/>
      <c r="D704" s="5"/>
      <c r="E704" s="5"/>
      <c r="F704" s="5"/>
      <c r="G704" s="5"/>
      <c r="H704" s="17"/>
      <c r="I704" s="25"/>
      <c r="J704" s="26"/>
      <c r="K704" s="26"/>
      <c r="L704" s="30" t="s">
        <v>394</v>
      </c>
      <c r="M704" s="31">
        <v>4233</v>
      </c>
      <c r="N704" s="183">
        <f t="shared" si="145"/>
        <v>0</v>
      </c>
      <c r="O704" s="399"/>
      <c r="P704" s="399"/>
      <c r="Q704" s="161"/>
      <c r="R704" s="161"/>
      <c r="S704" s="438"/>
      <c r="T704" s="161"/>
      <c r="U704" s="161"/>
      <c r="V704" s="161"/>
    </row>
    <row r="705" spans="1:22" ht="16.8">
      <c r="H705" s="17"/>
      <c r="I705" s="25"/>
      <c r="J705" s="26"/>
      <c r="K705" s="26"/>
      <c r="L705" s="29" t="s">
        <v>123</v>
      </c>
      <c r="M705" s="12">
        <v>4235</v>
      </c>
      <c r="N705" s="183">
        <f t="shared" si="145"/>
        <v>0</v>
      </c>
      <c r="O705" s="399"/>
      <c r="P705" s="399"/>
      <c r="Q705" s="161"/>
      <c r="R705" s="161"/>
      <c r="S705" s="438"/>
      <c r="T705" s="161"/>
      <c r="U705" s="161"/>
      <c r="V705" s="161"/>
    </row>
    <row r="706" spans="1:22" ht="16.8">
      <c r="A706" s="5"/>
      <c r="B706" s="5"/>
      <c r="C706" s="5"/>
      <c r="D706" s="5"/>
      <c r="E706" s="5"/>
      <c r="F706" s="5"/>
      <c r="G706" s="5"/>
      <c r="H706" s="17"/>
      <c r="I706" s="25"/>
      <c r="J706" s="26"/>
      <c r="K706" s="26"/>
      <c r="L706" s="29" t="s">
        <v>125</v>
      </c>
      <c r="M706" s="44">
        <v>4239</v>
      </c>
      <c r="N706" s="183">
        <f t="shared" si="145"/>
        <v>0</v>
      </c>
      <c r="O706" s="399"/>
      <c r="P706" s="399"/>
      <c r="Q706" s="161"/>
      <c r="R706" s="161"/>
      <c r="S706" s="438"/>
      <c r="T706" s="161"/>
      <c r="U706" s="161"/>
      <c r="V706" s="161"/>
    </row>
    <row r="707" spans="1:22" ht="16.2">
      <c r="H707" s="17"/>
      <c r="I707" s="25"/>
      <c r="J707" s="26"/>
      <c r="K707" s="26"/>
      <c r="L707" s="29" t="s">
        <v>396</v>
      </c>
      <c r="M707" s="44">
        <v>4241</v>
      </c>
      <c r="N707" s="183">
        <f t="shared" si="145"/>
        <v>0</v>
      </c>
      <c r="O707" s="183"/>
      <c r="P707" s="183"/>
      <c r="Q707" s="161"/>
      <c r="R707" s="161"/>
      <c r="S707" s="438"/>
      <c r="T707" s="161"/>
      <c r="U707" s="161"/>
      <c r="V707" s="161"/>
    </row>
    <row r="708" spans="1:22" ht="16.2">
      <c r="A708" s="5"/>
      <c r="B708" s="5"/>
      <c r="C708" s="5"/>
      <c r="D708" s="5"/>
      <c r="E708" s="5"/>
      <c r="F708" s="5"/>
      <c r="G708" s="5"/>
      <c r="H708" s="17"/>
      <c r="I708" s="25"/>
      <c r="J708" s="26"/>
      <c r="K708" s="26"/>
      <c r="L708" s="30" t="s">
        <v>134</v>
      </c>
      <c r="M708" s="31">
        <v>4861</v>
      </c>
      <c r="N708" s="183">
        <f t="shared" si="145"/>
        <v>0</v>
      </c>
      <c r="O708" s="183"/>
      <c r="P708" s="183"/>
      <c r="Q708" s="161"/>
      <c r="R708" s="161"/>
      <c r="S708" s="438"/>
      <c r="T708" s="161"/>
      <c r="U708" s="161"/>
      <c r="V708" s="161"/>
    </row>
    <row r="709" spans="1:22" ht="16.8">
      <c r="H709" s="17"/>
      <c r="I709" s="25"/>
      <c r="J709" s="26"/>
      <c r="K709" s="26"/>
      <c r="L709" s="29" t="s">
        <v>136</v>
      </c>
      <c r="M709" s="12">
        <v>5122</v>
      </c>
      <c r="N709" s="183">
        <f t="shared" si="145"/>
        <v>0</v>
      </c>
      <c r="O709" s="399"/>
      <c r="P709" s="399"/>
      <c r="Q709" s="161"/>
      <c r="R709" s="161"/>
      <c r="S709" s="438"/>
      <c r="T709" s="161"/>
      <c r="U709" s="161"/>
      <c r="V709" s="161"/>
    </row>
    <row r="710" spans="1:22" ht="55.2">
      <c r="A710" s="5"/>
      <c r="B710" s="5"/>
      <c r="C710" s="5"/>
      <c r="D710" s="5"/>
      <c r="E710" s="5"/>
      <c r="F710" s="5"/>
      <c r="G710" s="5"/>
      <c r="H710" s="45"/>
      <c r="I710" s="147"/>
      <c r="J710" s="148"/>
      <c r="K710" s="148"/>
      <c r="L710" s="27" t="s">
        <v>777</v>
      </c>
      <c r="M710" s="28"/>
      <c r="N710" s="197">
        <f>O710+P710</f>
        <v>0</v>
      </c>
      <c r="O710" s="197">
        <f>SUM(O711:O715)</f>
        <v>0</v>
      </c>
      <c r="P710" s="197">
        <f>SUM(P711:P715)</f>
        <v>0</v>
      </c>
      <c r="Q710" s="161"/>
      <c r="R710" s="161"/>
      <c r="S710" s="438"/>
      <c r="T710" s="161"/>
      <c r="U710" s="161"/>
      <c r="V710" s="161"/>
    </row>
    <row r="711" spans="1:22" ht="16.2">
      <c r="H711" s="17"/>
      <c r="I711" s="25"/>
      <c r="J711" s="26"/>
      <c r="K711" s="26"/>
      <c r="L711" s="29" t="s">
        <v>125</v>
      </c>
      <c r="M711" s="44">
        <v>4239</v>
      </c>
      <c r="N711" s="183">
        <f t="shared" si="145"/>
        <v>0</v>
      </c>
      <c r="O711" s="183"/>
      <c r="P711" s="183"/>
      <c r="Q711" s="161"/>
      <c r="R711" s="161"/>
      <c r="S711" s="438"/>
      <c r="T711" s="161"/>
      <c r="U711" s="161"/>
      <c r="V711" s="161"/>
    </row>
    <row r="712" spans="1:22" ht="26.4">
      <c r="H712" s="17"/>
      <c r="I712" s="25"/>
      <c r="J712" s="26"/>
      <c r="K712" s="26"/>
      <c r="L712" s="30" t="s">
        <v>142</v>
      </c>
      <c r="M712" s="13">
        <v>4251</v>
      </c>
      <c r="N712" s="183">
        <f t="shared" si="145"/>
        <v>0</v>
      </c>
      <c r="O712" s="183"/>
      <c r="P712" s="183"/>
      <c r="Q712" s="161"/>
      <c r="R712" s="161"/>
      <c r="S712" s="438"/>
      <c r="T712" s="161"/>
      <c r="U712" s="161"/>
      <c r="V712" s="161"/>
    </row>
    <row r="713" spans="1:22" ht="16.2">
      <c r="A713" s="5"/>
      <c r="B713" s="5"/>
      <c r="C713" s="5"/>
      <c r="D713" s="5"/>
      <c r="E713" s="5"/>
      <c r="F713" s="5"/>
      <c r="G713" s="5"/>
      <c r="H713" s="17"/>
      <c r="I713" s="25"/>
      <c r="J713" s="26"/>
      <c r="K713" s="26"/>
      <c r="L713" s="29" t="s">
        <v>130</v>
      </c>
      <c r="M713" s="13">
        <v>4267</v>
      </c>
      <c r="N713" s="183">
        <f t="shared" si="145"/>
        <v>0</v>
      </c>
      <c r="O713" s="183"/>
      <c r="P713" s="183"/>
      <c r="Q713" s="161"/>
      <c r="R713" s="161"/>
      <c r="S713" s="438"/>
      <c r="T713" s="161"/>
      <c r="U713" s="161"/>
      <c r="V713" s="161"/>
    </row>
    <row r="714" spans="1:22" ht="16.2">
      <c r="A714" s="5"/>
      <c r="B714" s="5"/>
      <c r="C714" s="5"/>
      <c r="D714" s="5"/>
      <c r="E714" s="5"/>
      <c r="F714" s="5"/>
      <c r="G714" s="5"/>
      <c r="H714" s="17"/>
      <c r="I714" s="25"/>
      <c r="J714" s="26"/>
      <c r="K714" s="26"/>
      <c r="L714" s="32" t="s">
        <v>364</v>
      </c>
      <c r="M714" s="48">
        <v>4269</v>
      </c>
      <c r="N714" s="183">
        <f t="shared" ref="N714" si="146">O714+P714</f>
        <v>0</v>
      </c>
      <c r="O714" s="183"/>
      <c r="P714" s="183"/>
      <c r="Q714" s="161"/>
      <c r="R714" s="161"/>
      <c r="S714" s="438"/>
      <c r="T714" s="161"/>
      <c r="U714" s="161"/>
      <c r="V714" s="161"/>
    </row>
    <row r="715" spans="1:22" ht="16.2">
      <c r="H715" s="17"/>
      <c r="I715" s="25"/>
      <c r="J715" s="26"/>
      <c r="K715" s="26"/>
      <c r="L715" s="30" t="s">
        <v>134</v>
      </c>
      <c r="M715" s="31">
        <v>4861</v>
      </c>
      <c r="N715" s="183">
        <f t="shared" si="145"/>
        <v>0</v>
      </c>
      <c r="O715" s="183"/>
      <c r="P715" s="183"/>
      <c r="Q715" s="161"/>
      <c r="R715" s="161"/>
      <c r="S715" s="438"/>
      <c r="T715" s="161"/>
      <c r="U715" s="161"/>
      <c r="V715" s="161"/>
    </row>
    <row r="716" spans="1:22" ht="27.6">
      <c r="A716" s="5"/>
      <c r="B716" s="5"/>
      <c r="C716" s="5"/>
      <c r="D716" s="5"/>
      <c r="E716" s="5"/>
      <c r="F716" s="5"/>
      <c r="G716" s="5"/>
      <c r="H716" s="45"/>
      <c r="I716" s="147"/>
      <c r="J716" s="148"/>
      <c r="K716" s="148"/>
      <c r="L716" s="27" t="s">
        <v>778</v>
      </c>
      <c r="M716" s="28"/>
      <c r="N716" s="197">
        <f>O716+P716</f>
        <v>0</v>
      </c>
      <c r="O716" s="197">
        <f>SUM(O717)</f>
        <v>0</v>
      </c>
      <c r="P716" s="197">
        <f>SUM(P717)</f>
        <v>0</v>
      </c>
      <c r="Q716" s="161"/>
      <c r="R716" s="161"/>
      <c r="S716" s="438"/>
      <c r="T716" s="161"/>
      <c r="U716" s="161"/>
      <c r="V716" s="161"/>
    </row>
    <row r="717" spans="1:22" ht="26.4">
      <c r="H717" s="25"/>
      <c r="I717" s="25"/>
      <c r="J717" s="26"/>
      <c r="K717" s="26"/>
      <c r="L717" s="29" t="s">
        <v>219</v>
      </c>
      <c r="M717" s="12">
        <v>4819</v>
      </c>
      <c r="N717" s="183">
        <f t="shared" si="145"/>
        <v>0</v>
      </c>
      <c r="O717" s="405"/>
      <c r="P717" s="405"/>
      <c r="Q717" s="161"/>
      <c r="R717" s="161"/>
      <c r="S717" s="438"/>
      <c r="T717" s="161"/>
      <c r="U717" s="161"/>
      <c r="V717" s="161"/>
    </row>
    <row r="718" spans="1:22" ht="41.4">
      <c r="A718" s="5"/>
      <c r="B718" s="5"/>
      <c r="C718" s="5"/>
      <c r="D718" s="5"/>
      <c r="E718" s="5"/>
      <c r="F718" s="5"/>
      <c r="G718" s="5"/>
      <c r="H718" s="45"/>
      <c r="I718" s="147"/>
      <c r="J718" s="148"/>
      <c r="K718" s="148"/>
      <c r="L718" s="27" t="s">
        <v>779</v>
      </c>
      <c r="M718" s="28"/>
      <c r="N718" s="197">
        <f>O718+P718</f>
        <v>0</v>
      </c>
      <c r="O718" s="197">
        <f>SUM(O719:O723)</f>
        <v>0</v>
      </c>
      <c r="P718" s="197">
        <f>SUM(P719:P723)</f>
        <v>0</v>
      </c>
      <c r="Q718" s="161"/>
      <c r="R718" s="161"/>
      <c r="S718" s="438"/>
      <c r="T718" s="161"/>
      <c r="U718" s="161"/>
      <c r="V718" s="161"/>
    </row>
    <row r="719" spans="1:22" ht="16.2">
      <c r="H719" s="17"/>
      <c r="I719" s="25"/>
      <c r="J719" s="26"/>
      <c r="K719" s="26"/>
      <c r="L719" s="29" t="s">
        <v>118</v>
      </c>
      <c r="M719" s="13">
        <v>4216</v>
      </c>
      <c r="N719" s="183">
        <f t="shared" si="145"/>
        <v>0</v>
      </c>
      <c r="O719" s="183"/>
      <c r="P719" s="183"/>
      <c r="Q719" s="161"/>
      <c r="R719" s="161"/>
      <c r="S719" s="438"/>
      <c r="T719" s="161"/>
      <c r="U719" s="161"/>
      <c r="V719" s="161"/>
    </row>
    <row r="720" spans="1:22" ht="16.2">
      <c r="A720" s="5"/>
      <c r="B720" s="5"/>
      <c r="C720" s="5"/>
      <c r="D720" s="5"/>
      <c r="E720" s="5"/>
      <c r="F720" s="5"/>
      <c r="G720" s="5"/>
      <c r="H720" s="17"/>
      <c r="I720" s="25"/>
      <c r="J720" s="26"/>
      <c r="K720" s="26"/>
      <c r="L720" s="29" t="s">
        <v>125</v>
      </c>
      <c r="M720" s="44">
        <v>4239</v>
      </c>
      <c r="N720" s="183">
        <f t="shared" si="145"/>
        <v>0</v>
      </c>
      <c r="O720" s="183"/>
      <c r="P720" s="183"/>
      <c r="Q720" s="161"/>
      <c r="R720" s="161"/>
      <c r="S720" s="438"/>
      <c r="T720" s="161"/>
      <c r="U720" s="161"/>
      <c r="V720" s="161"/>
    </row>
    <row r="721" spans="1:22" ht="16.2">
      <c r="H721" s="17"/>
      <c r="I721" s="25"/>
      <c r="J721" s="26"/>
      <c r="K721" s="26"/>
      <c r="L721" s="29" t="s">
        <v>396</v>
      </c>
      <c r="M721" s="44">
        <v>4241</v>
      </c>
      <c r="N721" s="183">
        <f t="shared" si="145"/>
        <v>0</v>
      </c>
      <c r="O721" s="183"/>
      <c r="P721" s="183"/>
      <c r="Q721" s="161"/>
      <c r="R721" s="161"/>
      <c r="S721" s="438"/>
      <c r="T721" s="161"/>
      <c r="U721" s="161"/>
      <c r="V721" s="161"/>
    </row>
    <row r="722" spans="1:22" ht="26.4">
      <c r="H722" s="17"/>
      <c r="I722" s="25"/>
      <c r="J722" s="26"/>
      <c r="K722" s="26"/>
      <c r="L722" s="30" t="s">
        <v>142</v>
      </c>
      <c r="M722" s="13">
        <v>4251</v>
      </c>
      <c r="N722" s="183">
        <f t="shared" ref="N722" si="147">O722+P722</f>
        <v>0</v>
      </c>
      <c r="O722" s="183"/>
      <c r="P722" s="183"/>
      <c r="Q722" s="161"/>
      <c r="R722" s="161"/>
      <c r="S722" s="438"/>
      <c r="T722" s="161"/>
      <c r="U722" s="161"/>
      <c r="V722" s="161"/>
    </row>
    <row r="723" spans="1:22" ht="16.2">
      <c r="A723" s="5"/>
      <c r="B723" s="5"/>
      <c r="C723" s="5"/>
      <c r="D723" s="5"/>
      <c r="E723" s="5"/>
      <c r="F723" s="5"/>
      <c r="G723" s="5"/>
      <c r="H723" s="17"/>
      <c r="I723" s="25"/>
      <c r="J723" s="26"/>
      <c r="K723" s="26"/>
      <c r="L723" s="30" t="s">
        <v>134</v>
      </c>
      <c r="M723" s="31">
        <v>4861</v>
      </c>
      <c r="N723" s="183">
        <f t="shared" si="145"/>
        <v>0</v>
      </c>
      <c r="O723" s="183"/>
      <c r="P723" s="183"/>
      <c r="Q723" s="161"/>
      <c r="R723" s="161"/>
      <c r="S723" s="438"/>
      <c r="T723" s="161"/>
      <c r="U723" s="161"/>
      <c r="V723" s="161"/>
    </row>
    <row r="724" spans="1:22" ht="36.75" customHeight="1">
      <c r="A724" s="5"/>
      <c r="B724" s="5"/>
      <c r="C724" s="5"/>
      <c r="D724" s="5"/>
      <c r="E724" s="5"/>
      <c r="F724" s="5"/>
      <c r="G724" s="5"/>
      <c r="H724" s="45"/>
      <c r="I724" s="147"/>
      <c r="J724" s="148"/>
      <c r="K724" s="148"/>
      <c r="L724" s="27" t="s">
        <v>780</v>
      </c>
      <c r="M724" s="28"/>
      <c r="N724" s="197">
        <f>O724+P724</f>
        <v>0</v>
      </c>
      <c r="O724" s="197">
        <f>SUM(O725:O730)</f>
        <v>0</v>
      </c>
      <c r="P724" s="197">
        <f>SUM(P725:P730)</f>
        <v>0</v>
      </c>
      <c r="Q724" s="161"/>
      <c r="R724" s="161"/>
      <c r="S724" s="438"/>
      <c r="T724" s="161"/>
      <c r="U724" s="161"/>
      <c r="V724" s="161"/>
    </row>
    <row r="725" spans="1:22" ht="16.2">
      <c r="H725" s="17"/>
      <c r="I725" s="25"/>
      <c r="J725" s="26"/>
      <c r="K725" s="26"/>
      <c r="L725" s="29" t="s">
        <v>125</v>
      </c>
      <c r="M725" s="44">
        <v>4239</v>
      </c>
      <c r="N725" s="183">
        <f t="shared" si="145"/>
        <v>0</v>
      </c>
      <c r="O725" s="183"/>
      <c r="P725" s="183"/>
      <c r="Q725" s="161"/>
      <c r="R725" s="161"/>
      <c r="S725" s="438"/>
      <c r="T725" s="161"/>
      <c r="U725" s="161"/>
      <c r="V725" s="161"/>
    </row>
    <row r="726" spans="1:22" ht="16.2">
      <c r="A726" s="5"/>
      <c r="B726" s="5"/>
      <c r="C726" s="5"/>
      <c r="D726" s="5"/>
      <c r="E726" s="5"/>
      <c r="F726" s="5"/>
      <c r="G726" s="5"/>
      <c r="H726" s="17"/>
      <c r="I726" s="25"/>
      <c r="J726" s="26"/>
      <c r="K726" s="26"/>
      <c r="L726" s="29" t="s">
        <v>130</v>
      </c>
      <c r="M726" s="13">
        <v>4267</v>
      </c>
      <c r="N726" s="183">
        <f t="shared" si="145"/>
        <v>0</v>
      </c>
      <c r="O726" s="183"/>
      <c r="P726" s="183"/>
      <c r="Q726" s="161"/>
      <c r="R726" s="161"/>
      <c r="S726" s="438"/>
      <c r="T726" s="161"/>
      <c r="U726" s="161"/>
      <c r="V726" s="161"/>
    </row>
    <row r="727" spans="1:22" ht="16.2">
      <c r="A727" s="5"/>
      <c r="B727" s="5"/>
      <c r="C727" s="5"/>
      <c r="D727" s="5"/>
      <c r="E727" s="5"/>
      <c r="F727" s="5"/>
      <c r="G727" s="5"/>
      <c r="H727" s="17"/>
      <c r="I727" s="25"/>
      <c r="J727" s="26"/>
      <c r="K727" s="26"/>
      <c r="L727" s="32" t="s">
        <v>364</v>
      </c>
      <c r="M727" s="48">
        <v>4269</v>
      </c>
      <c r="N727" s="183">
        <f t="shared" si="145"/>
        <v>0</v>
      </c>
      <c r="O727" s="183"/>
      <c r="P727" s="183"/>
      <c r="Q727" s="161"/>
      <c r="R727" s="161"/>
      <c r="S727" s="438"/>
      <c r="T727" s="161"/>
      <c r="U727" s="161"/>
      <c r="V727" s="161"/>
    </row>
    <row r="728" spans="1:22" ht="16.2">
      <c r="H728" s="17"/>
      <c r="I728" s="25"/>
      <c r="J728" s="26"/>
      <c r="K728" s="26"/>
      <c r="L728" s="29" t="s">
        <v>348</v>
      </c>
      <c r="M728" s="12">
        <v>4729</v>
      </c>
      <c r="N728" s="183">
        <f t="shared" ref="N728" si="148">O728+P728</f>
        <v>0</v>
      </c>
      <c r="O728" s="183"/>
      <c r="P728" s="183"/>
      <c r="Q728" s="161"/>
      <c r="R728" s="161"/>
      <c r="S728" s="438"/>
      <c r="T728" s="161"/>
      <c r="U728" s="161"/>
      <c r="V728" s="161"/>
    </row>
    <row r="729" spans="1:22" ht="16.2">
      <c r="H729" s="17"/>
      <c r="I729" s="25"/>
      <c r="J729" s="26"/>
      <c r="K729" s="26"/>
      <c r="L729" s="30" t="s">
        <v>134</v>
      </c>
      <c r="M729" s="31">
        <v>4861</v>
      </c>
      <c r="N729" s="183">
        <f t="shared" si="145"/>
        <v>0</v>
      </c>
      <c r="O729" s="183"/>
      <c r="P729" s="183"/>
      <c r="Q729" s="161"/>
      <c r="R729" s="161"/>
      <c r="S729" s="438"/>
      <c r="T729" s="161"/>
      <c r="U729" s="161"/>
      <c r="V729" s="161"/>
    </row>
    <row r="730" spans="1:22" ht="16.2">
      <c r="A730" s="5"/>
      <c r="B730" s="5"/>
      <c r="C730" s="5"/>
      <c r="D730" s="5"/>
      <c r="E730" s="5"/>
      <c r="F730" s="5"/>
      <c r="G730" s="5"/>
      <c r="H730" s="17"/>
      <c r="I730" s="25"/>
      <c r="J730" s="26"/>
      <c r="K730" s="26"/>
      <c r="L730" s="30" t="s">
        <v>268</v>
      </c>
      <c r="M730" s="44">
        <v>5129</v>
      </c>
      <c r="N730" s="183">
        <f t="shared" ref="N730" si="149">O730+P730</f>
        <v>0</v>
      </c>
      <c r="O730" s="183"/>
      <c r="P730" s="183"/>
      <c r="Q730" s="161"/>
      <c r="R730" s="161"/>
      <c r="S730" s="438"/>
      <c r="T730" s="161"/>
      <c r="U730" s="161"/>
      <c r="V730" s="161"/>
    </row>
    <row r="731" spans="1:22" ht="27.6">
      <c r="H731" s="45"/>
      <c r="I731" s="147"/>
      <c r="J731" s="148"/>
      <c r="K731" s="148"/>
      <c r="L731" s="459" t="s">
        <v>850</v>
      </c>
      <c r="M731" s="28"/>
      <c r="N731" s="197">
        <f>O731+P731</f>
        <v>0</v>
      </c>
      <c r="O731" s="197">
        <f>SUM(O732:O734)</f>
        <v>0</v>
      </c>
      <c r="P731" s="197">
        <f>SUM(P732:P734)</f>
        <v>0</v>
      </c>
      <c r="Q731" s="161"/>
      <c r="R731" s="161"/>
      <c r="S731" s="438"/>
      <c r="T731" s="161"/>
      <c r="U731" s="161"/>
      <c r="V731" s="161"/>
    </row>
    <row r="732" spans="1:22" ht="16.2">
      <c r="A732" s="5"/>
      <c r="B732" s="5"/>
      <c r="C732" s="5"/>
      <c r="D732" s="5"/>
      <c r="E732" s="5"/>
      <c r="F732" s="5"/>
      <c r="G732" s="5"/>
      <c r="H732" s="17"/>
      <c r="I732" s="25"/>
      <c r="J732" s="26"/>
      <c r="K732" s="26"/>
      <c r="L732" s="29" t="s">
        <v>125</v>
      </c>
      <c r="M732" s="44">
        <v>4239</v>
      </c>
      <c r="N732" s="183">
        <f t="shared" si="145"/>
        <v>0</v>
      </c>
      <c r="O732" s="183"/>
      <c r="P732" s="183"/>
      <c r="Q732" s="161"/>
      <c r="R732" s="161"/>
      <c r="S732" s="438"/>
      <c r="T732" s="161"/>
      <c r="U732" s="161"/>
      <c r="V732" s="161"/>
    </row>
    <row r="733" spans="1:22" ht="16.2">
      <c r="A733" s="5"/>
      <c r="B733" s="5"/>
      <c r="C733" s="5"/>
      <c r="D733" s="5"/>
      <c r="E733" s="5"/>
      <c r="F733" s="5"/>
      <c r="G733" s="5"/>
      <c r="H733" s="17"/>
      <c r="I733" s="25"/>
      <c r="J733" s="26"/>
      <c r="K733" s="26"/>
      <c r="L733" s="29" t="s">
        <v>763</v>
      </c>
      <c r="M733" s="44">
        <v>4728</v>
      </c>
      <c r="N733" s="183">
        <f t="shared" si="145"/>
        <v>0</v>
      </c>
      <c r="O733" s="183"/>
      <c r="P733" s="183"/>
      <c r="Q733" s="161"/>
      <c r="R733" s="161"/>
      <c r="S733" s="438"/>
      <c r="T733" s="161"/>
      <c r="U733" s="161"/>
      <c r="V733" s="161"/>
    </row>
    <row r="734" spans="1:22" ht="16.2">
      <c r="H734" s="17"/>
      <c r="I734" s="25"/>
      <c r="J734" s="26"/>
      <c r="K734" s="26"/>
      <c r="L734" s="30" t="s">
        <v>134</v>
      </c>
      <c r="M734" s="31">
        <v>4861</v>
      </c>
      <c r="N734" s="183">
        <f t="shared" si="145"/>
        <v>0</v>
      </c>
      <c r="O734" s="183"/>
      <c r="P734" s="183"/>
      <c r="Q734" s="161"/>
      <c r="R734" s="161"/>
      <c r="S734" s="438"/>
      <c r="T734" s="161"/>
      <c r="U734" s="161"/>
      <c r="V734" s="161"/>
    </row>
    <row r="735" spans="1:22" ht="41.4">
      <c r="A735" s="5"/>
      <c r="B735" s="5"/>
      <c r="C735" s="5"/>
      <c r="D735" s="5"/>
      <c r="E735" s="5"/>
      <c r="F735" s="5"/>
      <c r="G735" s="5"/>
      <c r="H735" s="45"/>
      <c r="I735" s="147"/>
      <c r="J735" s="148"/>
      <c r="K735" s="148"/>
      <c r="L735" s="27" t="s">
        <v>781</v>
      </c>
      <c r="M735" s="28"/>
      <c r="N735" s="197">
        <f>O735+P735</f>
        <v>0</v>
      </c>
      <c r="O735" s="197">
        <f>SUM(O736:O742)</f>
        <v>0</v>
      </c>
      <c r="P735" s="197">
        <f>SUM(P736:P742)</f>
        <v>0</v>
      </c>
      <c r="Q735" s="161"/>
      <c r="R735" s="161"/>
      <c r="S735" s="438"/>
      <c r="T735" s="161"/>
      <c r="U735" s="161"/>
      <c r="V735" s="161"/>
    </row>
    <row r="736" spans="1:22" ht="16.2">
      <c r="A736" s="5"/>
      <c r="B736" s="5"/>
      <c r="C736" s="5"/>
      <c r="D736" s="5"/>
      <c r="E736" s="5"/>
      <c r="F736" s="5"/>
      <c r="G736" s="5"/>
      <c r="H736" s="17"/>
      <c r="I736" s="25"/>
      <c r="J736" s="26"/>
      <c r="K736" s="26"/>
      <c r="L736" s="29" t="s">
        <v>118</v>
      </c>
      <c r="M736" s="13">
        <v>4216</v>
      </c>
      <c r="N736" s="183">
        <f t="shared" si="145"/>
        <v>0</v>
      </c>
      <c r="O736" s="183"/>
      <c r="P736" s="183"/>
      <c r="Q736" s="161"/>
      <c r="R736" s="161"/>
      <c r="S736" s="438"/>
      <c r="T736" s="161"/>
      <c r="U736" s="161"/>
      <c r="V736" s="161"/>
    </row>
    <row r="737" spans="1:22" ht="16.2">
      <c r="H737" s="17"/>
      <c r="I737" s="25"/>
      <c r="J737" s="26"/>
      <c r="K737" s="26"/>
      <c r="L737" s="29" t="s">
        <v>125</v>
      </c>
      <c r="M737" s="44">
        <v>4239</v>
      </c>
      <c r="N737" s="183">
        <f t="shared" si="145"/>
        <v>0</v>
      </c>
      <c r="O737" s="183"/>
      <c r="P737" s="183"/>
      <c r="Q737" s="161"/>
      <c r="R737" s="161"/>
      <c r="S737" s="438"/>
      <c r="T737" s="161"/>
      <c r="U737" s="161"/>
      <c r="V737" s="161"/>
    </row>
    <row r="738" spans="1:22" ht="26.4">
      <c r="H738" s="17"/>
      <c r="I738" s="25"/>
      <c r="J738" s="26"/>
      <c r="K738" s="26"/>
      <c r="L738" s="30" t="s">
        <v>142</v>
      </c>
      <c r="M738" s="13">
        <v>4251</v>
      </c>
      <c r="N738" s="183">
        <f t="shared" si="145"/>
        <v>0</v>
      </c>
      <c r="O738" s="183"/>
      <c r="P738" s="183"/>
      <c r="Q738" s="161"/>
      <c r="R738" s="161"/>
      <c r="S738" s="438"/>
      <c r="T738" s="161"/>
      <c r="U738" s="161"/>
      <c r="V738" s="161"/>
    </row>
    <row r="739" spans="1:22" ht="16.2">
      <c r="A739" s="5"/>
      <c r="B739" s="5"/>
      <c r="C739" s="5"/>
      <c r="D739" s="5"/>
      <c r="E739" s="5"/>
      <c r="F739" s="5"/>
      <c r="G739" s="5"/>
      <c r="H739" s="17"/>
      <c r="I739" s="25"/>
      <c r="J739" s="26"/>
      <c r="K739" s="26"/>
      <c r="L739" s="29" t="s">
        <v>130</v>
      </c>
      <c r="M739" s="13">
        <v>4267</v>
      </c>
      <c r="N739" s="183">
        <f t="shared" ref="N739" si="150">O739+P739</f>
        <v>0</v>
      </c>
      <c r="O739" s="183"/>
      <c r="P739" s="183"/>
      <c r="Q739" s="161"/>
      <c r="R739" s="161"/>
      <c r="S739" s="438"/>
      <c r="T739" s="161"/>
      <c r="U739" s="161"/>
      <c r="V739" s="161"/>
    </row>
    <row r="740" spans="1:22" ht="16.2">
      <c r="A740" s="5"/>
      <c r="B740" s="5"/>
      <c r="C740" s="5"/>
      <c r="D740" s="5"/>
      <c r="E740" s="5"/>
      <c r="F740" s="5"/>
      <c r="G740" s="5"/>
      <c r="H740" s="17"/>
      <c r="I740" s="25"/>
      <c r="J740" s="26"/>
      <c r="K740" s="26"/>
      <c r="L740" s="32" t="s">
        <v>364</v>
      </c>
      <c r="M740" s="48">
        <v>4269</v>
      </c>
      <c r="N740" s="183">
        <f t="shared" si="145"/>
        <v>0</v>
      </c>
      <c r="O740" s="183"/>
      <c r="P740" s="183"/>
      <c r="Q740" s="161"/>
      <c r="R740" s="161"/>
      <c r="S740" s="438"/>
      <c r="T740" s="161"/>
      <c r="U740" s="161"/>
      <c r="V740" s="161"/>
    </row>
    <row r="741" spans="1:22" ht="16.2">
      <c r="H741" s="17"/>
      <c r="I741" s="25"/>
      <c r="J741" s="26"/>
      <c r="K741" s="26"/>
      <c r="L741" s="29" t="s">
        <v>348</v>
      </c>
      <c r="M741" s="12">
        <v>4729</v>
      </c>
      <c r="N741" s="183">
        <f t="shared" si="145"/>
        <v>0</v>
      </c>
      <c r="O741" s="183"/>
      <c r="P741" s="183"/>
      <c r="Q741" s="161"/>
      <c r="R741" s="161"/>
      <c r="S741" s="438"/>
      <c r="T741" s="161"/>
      <c r="U741" s="161"/>
      <c r="V741" s="161"/>
    </row>
    <row r="742" spans="1:22" ht="16.2">
      <c r="A742" s="5"/>
      <c r="B742" s="5"/>
      <c r="C742" s="5"/>
      <c r="D742" s="5"/>
      <c r="E742" s="5"/>
      <c r="F742" s="5"/>
      <c r="G742" s="5"/>
      <c r="H742" s="17"/>
      <c r="I742" s="25"/>
      <c r="J742" s="26"/>
      <c r="K742" s="26"/>
      <c r="L742" s="30" t="s">
        <v>134</v>
      </c>
      <c r="M742" s="31">
        <v>4861</v>
      </c>
      <c r="N742" s="183">
        <f t="shared" si="145"/>
        <v>0</v>
      </c>
      <c r="O742" s="183"/>
      <c r="P742" s="183"/>
      <c r="Q742" s="161"/>
      <c r="R742" s="161"/>
      <c r="S742" s="438"/>
      <c r="T742" s="161"/>
      <c r="U742" s="161"/>
      <c r="V742" s="161"/>
    </row>
    <row r="743" spans="1:22" ht="46.5" customHeight="1">
      <c r="A743" s="5"/>
      <c r="B743" s="5"/>
      <c r="C743" s="5"/>
      <c r="D743" s="5"/>
      <c r="E743" s="5"/>
      <c r="F743" s="5"/>
      <c r="G743" s="5"/>
      <c r="H743" s="45"/>
      <c r="I743" s="147"/>
      <c r="J743" s="148"/>
      <c r="K743" s="148"/>
      <c r="L743" s="27" t="s">
        <v>793</v>
      </c>
      <c r="M743" s="28"/>
      <c r="N743" s="197">
        <f>SUM(N744:N748)</f>
        <v>0</v>
      </c>
      <c r="O743" s="197">
        <f>SUM(O744:O748)</f>
        <v>0</v>
      </c>
      <c r="P743" s="197">
        <f>SUM(P744:P748)</f>
        <v>0</v>
      </c>
      <c r="Q743" s="161"/>
      <c r="R743" s="161"/>
      <c r="S743" s="438"/>
      <c r="T743" s="161"/>
      <c r="U743" s="161"/>
      <c r="V743" s="161"/>
    </row>
    <row r="744" spans="1:22" ht="19.5" customHeight="1">
      <c r="A744" s="5"/>
      <c r="B744" s="5"/>
      <c r="C744" s="5"/>
      <c r="D744" s="5"/>
      <c r="E744" s="5"/>
      <c r="F744" s="5"/>
      <c r="G744" s="5"/>
      <c r="H744" s="17"/>
      <c r="I744" s="25"/>
      <c r="J744" s="26"/>
      <c r="K744" s="26"/>
      <c r="L744" s="30" t="s">
        <v>142</v>
      </c>
      <c r="M744" s="13">
        <v>4251</v>
      </c>
      <c r="N744" s="183">
        <f t="shared" si="145"/>
        <v>0</v>
      </c>
      <c r="O744" s="183"/>
      <c r="P744" s="183">
        <v>0</v>
      </c>
      <c r="Q744" s="161"/>
      <c r="R744" s="161"/>
      <c r="S744" s="438"/>
      <c r="T744" s="161"/>
      <c r="U744" s="161"/>
      <c r="V744" s="161"/>
    </row>
    <row r="745" spans="1:22" ht="16.2">
      <c r="A745" s="5"/>
      <c r="B745" s="5"/>
      <c r="C745" s="5"/>
      <c r="D745" s="5"/>
      <c r="E745" s="5"/>
      <c r="F745" s="5"/>
      <c r="G745" s="5"/>
      <c r="H745" s="17"/>
      <c r="I745" s="25"/>
      <c r="J745" s="26"/>
      <c r="K745" s="26"/>
      <c r="L745" s="29" t="s">
        <v>130</v>
      </c>
      <c r="M745" s="13">
        <v>4267</v>
      </c>
      <c r="N745" s="183">
        <f t="shared" ref="N745" si="151">O745+P745</f>
        <v>0</v>
      </c>
      <c r="O745" s="183"/>
      <c r="P745" s="183"/>
      <c r="Q745" s="161"/>
      <c r="R745" s="161"/>
      <c r="S745" s="438"/>
      <c r="T745" s="161"/>
      <c r="U745" s="161"/>
      <c r="V745" s="161"/>
    </row>
    <row r="746" spans="1:22" ht="16.2">
      <c r="A746" s="5"/>
      <c r="B746" s="5"/>
      <c r="C746" s="5"/>
      <c r="D746" s="5"/>
      <c r="E746" s="5"/>
      <c r="F746" s="5"/>
      <c r="G746" s="5"/>
      <c r="H746" s="17"/>
      <c r="I746" s="25"/>
      <c r="J746" s="26"/>
      <c r="K746" s="26"/>
      <c r="L746" s="29" t="s">
        <v>348</v>
      </c>
      <c r="M746" s="12">
        <v>4729</v>
      </c>
      <c r="N746" s="183">
        <f t="shared" ref="N746:N748" si="152">O746+P746</f>
        <v>0</v>
      </c>
      <c r="O746" s="183"/>
      <c r="P746" s="183"/>
      <c r="Q746" s="161"/>
      <c r="R746" s="161"/>
      <c r="S746" s="438"/>
      <c r="T746" s="161"/>
      <c r="U746" s="161"/>
      <c r="V746" s="161"/>
    </row>
    <row r="747" spans="1:22" ht="16.2">
      <c r="A747" s="5"/>
      <c r="B747" s="5"/>
      <c r="C747" s="5"/>
      <c r="D747" s="5"/>
      <c r="E747" s="5"/>
      <c r="F747" s="5"/>
      <c r="G747" s="5"/>
      <c r="H747" s="17"/>
      <c r="I747" s="25"/>
      <c r="J747" s="26"/>
      <c r="K747" s="26"/>
      <c r="L747" s="30" t="s">
        <v>134</v>
      </c>
      <c r="M747" s="31">
        <v>4861</v>
      </c>
      <c r="N747" s="183">
        <f t="shared" si="152"/>
        <v>0</v>
      </c>
      <c r="O747" s="183"/>
      <c r="P747" s="183"/>
      <c r="Q747" s="161"/>
      <c r="R747" s="161"/>
      <c r="S747" s="438"/>
      <c r="T747" s="161"/>
      <c r="U747" s="161"/>
      <c r="V747" s="161"/>
    </row>
    <row r="748" spans="1:22" ht="16.2">
      <c r="A748" s="5"/>
      <c r="B748" s="5"/>
      <c r="C748" s="5"/>
      <c r="D748" s="5"/>
      <c r="E748" s="5"/>
      <c r="F748" s="5"/>
      <c r="G748" s="5"/>
      <c r="H748" s="17"/>
      <c r="I748" s="25"/>
      <c r="J748" s="26"/>
      <c r="K748" s="26"/>
      <c r="L748" s="30" t="s">
        <v>268</v>
      </c>
      <c r="M748" s="44">
        <v>5129</v>
      </c>
      <c r="N748" s="183">
        <f t="shared" si="152"/>
        <v>0</v>
      </c>
      <c r="O748" s="183"/>
      <c r="P748" s="183"/>
      <c r="Q748" s="161"/>
      <c r="R748" s="161"/>
      <c r="S748" s="438"/>
      <c r="T748" s="161"/>
      <c r="U748" s="161"/>
      <c r="V748" s="161"/>
    </row>
    <row r="749" spans="1:22" ht="46.5" customHeight="1">
      <c r="A749" s="5"/>
      <c r="B749" s="5"/>
      <c r="C749" s="5"/>
      <c r="D749" s="5"/>
      <c r="E749" s="5"/>
      <c r="F749" s="5"/>
      <c r="G749" s="5"/>
      <c r="H749" s="45"/>
      <c r="I749" s="147"/>
      <c r="J749" s="148"/>
      <c r="K749" s="148"/>
      <c r="L749" s="459" t="s">
        <v>906</v>
      </c>
      <c r="M749" s="28"/>
      <c r="N749" s="197">
        <f>SUM(N750)</f>
        <v>0</v>
      </c>
      <c r="O749" s="197">
        <f t="shared" ref="O749:P749" si="153">SUM(O750)</f>
        <v>0</v>
      </c>
      <c r="P749" s="197">
        <f t="shared" si="153"/>
        <v>0</v>
      </c>
      <c r="Q749" s="161"/>
      <c r="R749" s="161"/>
      <c r="S749" s="438"/>
      <c r="T749" s="161"/>
      <c r="U749" s="161"/>
      <c r="V749" s="161"/>
    </row>
    <row r="750" spans="1:22" ht="16.2">
      <c r="A750" s="5"/>
      <c r="B750" s="5"/>
      <c r="C750" s="5"/>
      <c r="D750" s="5"/>
      <c r="E750" s="5"/>
      <c r="F750" s="5"/>
      <c r="G750" s="5"/>
      <c r="H750" s="17"/>
      <c r="I750" s="25"/>
      <c r="J750" s="26"/>
      <c r="K750" s="26"/>
      <c r="L750" s="30" t="s">
        <v>851</v>
      </c>
      <c r="M750" s="13">
        <v>4239</v>
      </c>
      <c r="N750" s="183">
        <f t="shared" ref="N750" si="154">O750+P750</f>
        <v>0</v>
      </c>
      <c r="O750" s="183"/>
      <c r="P750" s="183">
        <v>0</v>
      </c>
      <c r="Q750" s="161"/>
      <c r="R750" s="161"/>
      <c r="S750" s="438"/>
      <c r="T750" s="161"/>
      <c r="U750" s="161"/>
      <c r="V750" s="161"/>
    </row>
    <row r="751" spans="1:22" ht="27.6">
      <c r="H751" s="165">
        <v>3090</v>
      </c>
      <c r="I751" s="166" t="s">
        <v>189</v>
      </c>
      <c r="J751" s="167">
        <v>9</v>
      </c>
      <c r="K751" s="167">
        <v>0</v>
      </c>
      <c r="L751" s="168" t="s">
        <v>351</v>
      </c>
      <c r="M751" s="176"/>
      <c r="N751" s="188">
        <f>+N753</f>
        <v>0</v>
      </c>
      <c r="O751" s="188">
        <f>+O753</f>
        <v>0</v>
      </c>
      <c r="P751" s="188">
        <f>+P753</f>
        <v>0</v>
      </c>
      <c r="Q751" s="161"/>
      <c r="R751" s="161"/>
      <c r="S751" s="438"/>
      <c r="T751" s="161"/>
      <c r="U751" s="161"/>
      <c r="V751" s="161"/>
    </row>
    <row r="752" spans="1:22" ht="16.2">
      <c r="A752" s="5"/>
      <c r="B752" s="5"/>
      <c r="C752" s="5"/>
      <c r="D752" s="5"/>
      <c r="E752" s="5"/>
      <c r="F752" s="5"/>
      <c r="G752" s="5"/>
      <c r="H752" s="25"/>
      <c r="I752" s="18"/>
      <c r="J752" s="19"/>
      <c r="K752" s="19"/>
      <c r="L752" s="30" t="s">
        <v>110</v>
      </c>
      <c r="M752" s="31"/>
      <c r="N752" s="190"/>
      <c r="O752" s="190"/>
      <c r="P752" s="190"/>
      <c r="Q752" s="161"/>
      <c r="R752" s="161"/>
      <c r="S752" s="438"/>
      <c r="T752" s="161"/>
      <c r="U752" s="161"/>
      <c r="V752" s="161"/>
    </row>
    <row r="753" spans="1:22" ht="26.4">
      <c r="H753" s="151" t="s">
        <v>354</v>
      </c>
      <c r="I753" s="152" t="s">
        <v>189</v>
      </c>
      <c r="J753" s="153">
        <v>9</v>
      </c>
      <c r="K753" s="153">
        <v>2</v>
      </c>
      <c r="L753" s="154" t="s">
        <v>355</v>
      </c>
      <c r="M753" s="155"/>
      <c r="N753" s="192">
        <f>+N755+N757</f>
        <v>0</v>
      </c>
      <c r="O753" s="192">
        <f>+O755+O757</f>
        <v>0</v>
      </c>
      <c r="P753" s="192">
        <f>+P755+P757</f>
        <v>0</v>
      </c>
      <c r="Q753" s="161"/>
      <c r="R753" s="161"/>
      <c r="S753" s="438"/>
      <c r="T753" s="161"/>
      <c r="U753" s="161"/>
      <c r="V753" s="161"/>
    </row>
    <row r="754" spans="1:22" ht="16.2">
      <c r="A754" s="5"/>
      <c r="B754" s="5"/>
      <c r="C754" s="5"/>
      <c r="D754" s="5"/>
      <c r="E754" s="5"/>
      <c r="F754" s="5"/>
      <c r="G754" s="5"/>
      <c r="H754" s="25"/>
      <c r="I754" s="25"/>
      <c r="J754" s="26"/>
      <c r="K754" s="26"/>
      <c r="L754" s="30" t="s">
        <v>108</v>
      </c>
      <c r="M754" s="31"/>
      <c r="N754" s="190"/>
      <c r="O754" s="190"/>
      <c r="P754" s="190"/>
      <c r="Q754" s="161"/>
      <c r="R754" s="161"/>
      <c r="S754" s="438"/>
      <c r="T754" s="161"/>
      <c r="U754" s="161"/>
      <c r="V754" s="161"/>
    </row>
    <row r="755" spans="1:22" ht="41.4">
      <c r="H755" s="45"/>
      <c r="I755" s="147"/>
      <c r="J755" s="148"/>
      <c r="K755" s="148"/>
      <c r="L755" s="27" t="s">
        <v>356</v>
      </c>
      <c r="M755" s="28"/>
      <c r="N755" s="197">
        <f>O755+P755</f>
        <v>0</v>
      </c>
      <c r="O755" s="197">
        <f>SUM(O756)</f>
        <v>0</v>
      </c>
      <c r="P755" s="197">
        <f>SUM(P756)</f>
        <v>0</v>
      </c>
      <c r="Q755" s="161"/>
      <c r="R755" s="161"/>
      <c r="S755" s="438"/>
      <c r="T755" s="161"/>
      <c r="U755" s="161"/>
      <c r="V755" s="161"/>
    </row>
    <row r="756" spans="1:22" ht="16.2">
      <c r="A756" s="5"/>
      <c r="B756" s="5"/>
      <c r="C756" s="5"/>
      <c r="D756" s="5"/>
      <c r="E756" s="5"/>
      <c r="F756" s="5"/>
      <c r="G756" s="5"/>
      <c r="H756" s="25"/>
      <c r="I756" s="25"/>
      <c r="J756" s="26"/>
      <c r="K756" s="26"/>
      <c r="L756" s="29" t="s">
        <v>348</v>
      </c>
      <c r="M756" s="12">
        <v>4729</v>
      </c>
      <c r="N756" s="183">
        <f t="shared" ref="N756:N758" si="155">O756+P756</f>
        <v>0</v>
      </c>
      <c r="O756" s="402"/>
      <c r="P756" s="402"/>
      <c r="Q756" s="161"/>
      <c r="R756" s="161"/>
      <c r="S756" s="438"/>
      <c r="T756" s="161"/>
      <c r="U756" s="161"/>
      <c r="V756" s="161"/>
    </row>
    <row r="757" spans="1:22" ht="16.2">
      <c r="H757" s="45"/>
      <c r="I757" s="147"/>
      <c r="J757" s="148"/>
      <c r="K757" s="148"/>
      <c r="L757" s="27" t="s">
        <v>357</v>
      </c>
      <c r="M757" s="28"/>
      <c r="N757" s="197">
        <f>O757+P757</f>
        <v>0</v>
      </c>
      <c r="O757" s="197">
        <f>SUM(O758)</f>
        <v>0</v>
      </c>
      <c r="P757" s="197">
        <f>SUM(P758)</f>
        <v>0</v>
      </c>
      <c r="Q757" s="161"/>
      <c r="R757" s="161"/>
      <c r="S757" s="438"/>
      <c r="T757" s="161"/>
      <c r="U757" s="161"/>
      <c r="V757" s="161"/>
    </row>
    <row r="758" spans="1:22" ht="16.8">
      <c r="A758" s="5"/>
      <c r="B758" s="5"/>
      <c r="C758" s="5"/>
      <c r="D758" s="5"/>
      <c r="E758" s="5"/>
      <c r="F758" s="5"/>
      <c r="G758" s="5"/>
      <c r="H758" s="25"/>
      <c r="I758" s="25"/>
      <c r="J758" s="26"/>
      <c r="K758" s="26"/>
      <c r="L758" s="29" t="s">
        <v>117</v>
      </c>
      <c r="M758" s="12">
        <v>4215</v>
      </c>
      <c r="N758" s="183">
        <f t="shared" si="155"/>
        <v>0</v>
      </c>
      <c r="O758" s="431"/>
      <c r="P758" s="431"/>
      <c r="Q758" s="161"/>
      <c r="R758" s="161"/>
      <c r="S758" s="438"/>
      <c r="T758" s="161"/>
      <c r="U758" s="161"/>
      <c r="V758" s="161"/>
    </row>
    <row r="759" spans="1:22" ht="27.6">
      <c r="H759" s="180">
        <v>3100</v>
      </c>
      <c r="I759" s="212" t="s">
        <v>104</v>
      </c>
      <c r="J759" s="213">
        <v>0</v>
      </c>
      <c r="K759" s="213">
        <v>0</v>
      </c>
      <c r="L759" s="162" t="s">
        <v>358</v>
      </c>
      <c r="M759" s="174"/>
      <c r="N759" s="163">
        <f>+N761</f>
        <v>0</v>
      </c>
      <c r="O759" s="163">
        <f>+O761</f>
        <v>0</v>
      </c>
      <c r="P759" s="163">
        <f>+P761</f>
        <v>0</v>
      </c>
      <c r="Q759" s="161"/>
      <c r="R759" s="161"/>
      <c r="S759" s="438"/>
      <c r="T759" s="161"/>
      <c r="U759" s="161"/>
      <c r="V759" s="161"/>
    </row>
    <row r="760" spans="1:22" ht="16.2">
      <c r="A760" s="5"/>
      <c r="B760" s="5"/>
      <c r="C760" s="5"/>
      <c r="D760" s="5"/>
      <c r="E760" s="5"/>
      <c r="F760" s="5"/>
      <c r="G760" s="5"/>
      <c r="H760" s="25"/>
      <c r="I760" s="18"/>
      <c r="J760" s="19"/>
      <c r="K760" s="19"/>
      <c r="L760" s="30" t="s">
        <v>108</v>
      </c>
      <c r="M760" s="31"/>
      <c r="N760" s="150"/>
      <c r="O760" s="150"/>
      <c r="P760" s="150"/>
      <c r="Q760" s="161"/>
      <c r="R760" s="161"/>
      <c r="S760" s="438"/>
      <c r="T760" s="161"/>
      <c r="U760" s="161"/>
      <c r="V760" s="161"/>
    </row>
    <row r="761" spans="1:22" ht="16.2">
      <c r="H761" s="165">
        <v>3110</v>
      </c>
      <c r="I761" s="166" t="s">
        <v>104</v>
      </c>
      <c r="J761" s="167">
        <v>1</v>
      </c>
      <c r="K761" s="167">
        <v>0</v>
      </c>
      <c r="L761" s="168" t="s">
        <v>365</v>
      </c>
      <c r="M761" s="176"/>
      <c r="N761" s="188">
        <f>+N763</f>
        <v>0</v>
      </c>
      <c r="O761" s="188">
        <f>+O763</f>
        <v>0</v>
      </c>
      <c r="P761" s="188">
        <f>+P763</f>
        <v>0</v>
      </c>
      <c r="Q761" s="161"/>
      <c r="R761" s="161"/>
      <c r="S761" s="438"/>
      <c r="T761" s="161"/>
      <c r="U761" s="161"/>
      <c r="V761" s="161"/>
    </row>
    <row r="762" spans="1:22" ht="16.2">
      <c r="A762" s="5"/>
      <c r="B762" s="5"/>
      <c r="C762" s="5"/>
      <c r="D762" s="5"/>
      <c r="E762" s="5"/>
      <c r="F762" s="5"/>
      <c r="G762" s="5"/>
      <c r="H762" s="25"/>
      <c r="I762" s="18"/>
      <c r="J762" s="19"/>
      <c r="K762" s="19"/>
      <c r="L762" s="30" t="s">
        <v>110</v>
      </c>
      <c r="M762" s="31"/>
      <c r="N762" s="190"/>
      <c r="O762" s="190"/>
      <c r="P762" s="190"/>
      <c r="Q762" s="161"/>
      <c r="R762" s="161"/>
      <c r="S762" s="438"/>
      <c r="T762" s="161"/>
      <c r="U762" s="161"/>
      <c r="V762" s="161"/>
    </row>
    <row r="763" spans="1:22" ht="16.2">
      <c r="A763" s="5"/>
      <c r="B763" s="5"/>
      <c r="C763" s="5"/>
      <c r="D763" s="5"/>
      <c r="E763" s="5"/>
      <c r="F763" s="5"/>
      <c r="G763" s="5"/>
      <c r="H763" s="151">
        <v>3112</v>
      </c>
      <c r="I763" s="152" t="s">
        <v>104</v>
      </c>
      <c r="J763" s="153">
        <v>1</v>
      </c>
      <c r="K763" s="153">
        <v>2</v>
      </c>
      <c r="L763" s="154" t="s">
        <v>359</v>
      </c>
      <c r="M763" s="155"/>
      <c r="N763" s="192">
        <f>O763+P763-O767</f>
        <v>0</v>
      </c>
      <c r="O763" s="192">
        <f>O765+O766+O767</f>
        <v>0</v>
      </c>
      <c r="P763" s="192">
        <f>P765+P766+P767</f>
        <v>0</v>
      </c>
      <c r="Q763" s="161"/>
      <c r="R763" s="161"/>
      <c r="S763" s="438"/>
      <c r="T763" s="161"/>
      <c r="U763" s="161"/>
      <c r="V763" s="161"/>
    </row>
    <row r="764" spans="1:22" ht="16.2">
      <c r="H764" s="25"/>
      <c r="I764" s="25"/>
      <c r="J764" s="26"/>
      <c r="K764" s="26"/>
      <c r="L764" s="30" t="s">
        <v>108</v>
      </c>
      <c r="M764" s="31"/>
      <c r="N764" s="190"/>
      <c r="O764" s="190"/>
      <c r="P764" s="190"/>
      <c r="Q764" s="161"/>
      <c r="R764" s="161"/>
      <c r="S764" s="438"/>
      <c r="T764" s="161"/>
      <c r="U764" s="161"/>
      <c r="V764" s="161"/>
    </row>
    <row r="765" spans="1:22" ht="16.2">
      <c r="H765" s="25"/>
      <c r="I765" s="25"/>
      <c r="J765" s="26"/>
      <c r="K765" s="26"/>
      <c r="L765" s="32" t="s">
        <v>167</v>
      </c>
      <c r="M765" s="33">
        <v>4639</v>
      </c>
      <c r="N765" s="183">
        <f t="shared" ref="N765:N766" si="156">O765+P765</f>
        <v>0</v>
      </c>
      <c r="O765" s="190"/>
      <c r="P765" s="190"/>
      <c r="Q765" s="161"/>
      <c r="R765" s="161"/>
      <c r="S765" s="438"/>
      <c r="T765" s="161"/>
      <c r="U765" s="161"/>
      <c r="V765" s="161"/>
    </row>
    <row r="766" spans="1:22" ht="16.2">
      <c r="A766" s="5"/>
      <c r="B766" s="5"/>
      <c r="C766" s="5"/>
      <c r="D766" s="5"/>
      <c r="E766" s="5"/>
      <c r="F766" s="5"/>
      <c r="G766" s="5"/>
      <c r="H766" s="25"/>
      <c r="I766" s="25"/>
      <c r="J766" s="26"/>
      <c r="K766" s="26"/>
      <c r="L766" s="30" t="s">
        <v>360</v>
      </c>
      <c r="M766" s="31">
        <v>4891</v>
      </c>
      <c r="N766" s="183">
        <f t="shared" si="156"/>
        <v>0</v>
      </c>
      <c r="O766" s="405"/>
      <c r="P766" s="405">
        <v>0</v>
      </c>
      <c r="Q766" s="161"/>
      <c r="R766" s="161"/>
      <c r="S766" s="438"/>
      <c r="T766" s="161"/>
      <c r="U766" s="161"/>
      <c r="V766" s="161"/>
    </row>
    <row r="767" spans="1:22" ht="16.2">
      <c r="A767" s="5"/>
      <c r="B767" s="5"/>
      <c r="C767" s="5"/>
      <c r="D767" s="5"/>
      <c r="E767" s="5"/>
      <c r="F767" s="5"/>
      <c r="G767" s="5"/>
      <c r="H767" s="37"/>
      <c r="I767" s="194"/>
      <c r="J767" s="195"/>
      <c r="K767" s="196"/>
      <c r="L767" s="29" t="s">
        <v>362</v>
      </c>
      <c r="M767" s="12" t="s">
        <v>361</v>
      </c>
      <c r="N767" s="183"/>
      <c r="O767" s="183"/>
      <c r="P767" s="183"/>
      <c r="Q767" s="161"/>
      <c r="R767" s="161"/>
      <c r="S767" s="438"/>
      <c r="T767" s="161"/>
      <c r="U767" s="161"/>
      <c r="V767" s="161"/>
    </row>
    <row r="768" spans="1:22">
      <c r="N768" s="5"/>
      <c r="O768" s="5"/>
    </row>
    <row r="769" spans="1:15">
      <c r="A769" s="5"/>
      <c r="B769" s="5"/>
      <c r="C769" s="5"/>
      <c r="D769" s="5"/>
      <c r="E769" s="5"/>
      <c r="F769" s="5"/>
      <c r="G769" s="5"/>
      <c r="N769" s="5"/>
      <c r="O769" s="5"/>
    </row>
    <row r="770" spans="1:15">
      <c r="N770" s="5"/>
      <c r="O770" s="5"/>
    </row>
    <row r="771" spans="1:15">
      <c r="A771" s="5"/>
      <c r="B771" s="5"/>
      <c r="C771" s="5"/>
      <c r="D771" s="5"/>
      <c r="E771" s="5"/>
      <c r="F771" s="5"/>
      <c r="G771" s="5"/>
      <c r="N771" s="5"/>
      <c r="O771" s="5"/>
    </row>
    <row r="772" spans="1:15">
      <c r="N772" s="5"/>
      <c r="O772" s="5"/>
    </row>
    <row r="773" spans="1: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M773" s="5"/>
      <c r="N773" s="5"/>
      <c r="O773" s="5"/>
    </row>
    <row r="774" spans="1: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M774" s="5"/>
      <c r="N774" s="5"/>
      <c r="O774" s="5"/>
    </row>
    <row r="775" spans="1: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M775" s="5"/>
      <c r="N775" s="5"/>
      <c r="O775" s="5"/>
    </row>
    <row r="776" spans="1: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M776" s="5"/>
      <c r="N776" s="5"/>
      <c r="O776" s="5"/>
    </row>
    <row r="777" spans="1: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M777" s="5"/>
      <c r="N777" s="5"/>
      <c r="O777" s="5"/>
    </row>
    <row r="778" spans="1: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M778" s="5"/>
      <c r="N778" s="5"/>
      <c r="O778" s="5"/>
    </row>
    <row r="779" spans="1: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M779" s="5"/>
      <c r="N779" s="5"/>
      <c r="O779" s="5"/>
    </row>
    <row r="781" spans="1: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M781" s="5"/>
      <c r="N781" s="5"/>
      <c r="O781" s="5"/>
    </row>
    <row r="783" spans="1: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M783" s="5"/>
      <c r="N783" s="5"/>
      <c r="O783" s="5"/>
    </row>
    <row r="785" spans="12:12" s="5" customFormat="1">
      <c r="L785" s="38"/>
    </row>
    <row r="787" spans="12:12" s="5" customFormat="1">
      <c r="L787" s="38"/>
    </row>
    <row r="788" spans="12:12" s="5" customFormat="1">
      <c r="L788" s="38"/>
    </row>
    <row r="790" spans="12:12" s="5" customFormat="1">
      <c r="L790" s="38"/>
    </row>
    <row r="792" spans="12:12" s="5" customFormat="1">
      <c r="L792" s="38"/>
    </row>
    <row r="794" spans="12:12" s="5" customFormat="1">
      <c r="L794" s="38"/>
    </row>
    <row r="796" spans="12:12" s="5" customFormat="1">
      <c r="L796" s="38"/>
    </row>
    <row r="798" spans="12:12" s="5" customFormat="1">
      <c r="L798" s="38"/>
    </row>
    <row r="800" spans="12:12" s="5" customFormat="1">
      <c r="L800" s="38"/>
    </row>
    <row r="802" spans="12:12" s="5" customFormat="1">
      <c r="L802" s="38"/>
    </row>
    <row r="803" spans="12:12" s="5" customFormat="1">
      <c r="L803" s="38"/>
    </row>
    <row r="805" spans="12:12" s="5" customFormat="1">
      <c r="L805" s="38"/>
    </row>
    <row r="807" spans="12:12" s="5" customFormat="1">
      <c r="L807" s="38"/>
    </row>
    <row r="808" spans="12:12" s="5" customFormat="1">
      <c r="L808" s="38"/>
    </row>
    <row r="810" spans="12:12" s="5" customFormat="1">
      <c r="L810" s="38"/>
    </row>
    <row r="811" spans="12:12" s="5" customFormat="1">
      <c r="L811" s="38"/>
    </row>
    <row r="812" spans="12:12" s="5" customFormat="1">
      <c r="L812" s="38"/>
    </row>
    <row r="813" spans="12:12" s="5" customFormat="1">
      <c r="L813" s="38"/>
    </row>
    <row r="814" spans="12:12" s="5" customFormat="1">
      <c r="L814" s="38"/>
    </row>
    <row r="816" spans="12:12" s="5" customFormat="1">
      <c r="L816" s="38"/>
    </row>
    <row r="818" spans="12:12" s="5" customFormat="1">
      <c r="L818" s="38"/>
    </row>
    <row r="820" spans="12:12" s="5" customFormat="1">
      <c r="L820" s="38"/>
    </row>
    <row r="822" spans="12:12" s="5" customFormat="1">
      <c r="L822" s="38"/>
    </row>
    <row r="824" spans="12:12" s="5" customFormat="1">
      <c r="L824" s="38"/>
    </row>
    <row r="826" spans="12:12" s="5" customFormat="1">
      <c r="L826" s="38"/>
    </row>
    <row r="827" spans="12:12" s="5" customFormat="1">
      <c r="L827" s="38"/>
    </row>
    <row r="828" spans="12:12" s="5" customFormat="1">
      <c r="L828" s="38"/>
    </row>
    <row r="830" spans="12:12" s="5" customFormat="1">
      <c r="L830" s="38"/>
    </row>
    <row r="832" spans="12:12" s="5" customFormat="1">
      <c r="L832" s="38"/>
    </row>
    <row r="834" spans="12:12" s="5" customFormat="1">
      <c r="L834" s="38"/>
    </row>
    <row r="836" spans="12:12" s="5" customFormat="1">
      <c r="L836" s="38"/>
    </row>
    <row r="838" spans="12:12" s="5" customFormat="1">
      <c r="L838" s="38"/>
    </row>
    <row r="840" spans="12:12" s="5" customFormat="1">
      <c r="L840" s="38"/>
    </row>
    <row r="842" spans="12:12" s="5" customFormat="1">
      <c r="L842" s="38"/>
    </row>
    <row r="843" spans="12:12" s="5" customFormat="1">
      <c r="L843" s="38"/>
    </row>
    <row r="845" spans="12:12" s="5" customFormat="1">
      <c r="L845" s="38"/>
    </row>
    <row r="847" spans="12:12" s="5" customFormat="1">
      <c r="L847" s="38"/>
    </row>
    <row r="849" spans="12:12" s="5" customFormat="1">
      <c r="L849" s="38"/>
    </row>
    <row r="851" spans="12:12" s="5" customFormat="1">
      <c r="L851" s="38"/>
    </row>
    <row r="853" spans="12:12" s="5" customFormat="1">
      <c r="L853" s="38"/>
    </row>
    <row r="855" spans="12:12" s="5" customFormat="1">
      <c r="L855" s="38"/>
    </row>
    <row r="856" spans="12:12" s="5" customFormat="1">
      <c r="L856" s="38"/>
    </row>
    <row r="858" spans="12:12" s="5" customFormat="1">
      <c r="L858" s="38"/>
    </row>
    <row r="860" spans="12:12" s="5" customFormat="1">
      <c r="L860" s="38"/>
    </row>
    <row r="862" spans="12:12" s="5" customFormat="1">
      <c r="L862" s="38"/>
    </row>
    <row r="864" spans="12:12" s="5" customFormat="1">
      <c r="L864" s="38"/>
    </row>
    <row r="866" spans="12:12" s="5" customFormat="1">
      <c r="L866" s="38"/>
    </row>
    <row r="868" spans="12:12" s="5" customFormat="1">
      <c r="L868" s="38"/>
    </row>
    <row r="870" spans="12:12" s="5" customFormat="1">
      <c r="L870" s="38"/>
    </row>
    <row r="872" spans="12:12" s="5" customFormat="1">
      <c r="L872" s="38"/>
    </row>
    <row r="874" spans="12:12" s="5" customFormat="1">
      <c r="L874" s="38"/>
    </row>
    <row r="876" spans="12:12" s="5" customFormat="1">
      <c r="L876" s="38"/>
    </row>
    <row r="878" spans="12:12" s="5" customFormat="1">
      <c r="L878" s="38"/>
    </row>
    <row r="880" spans="12:12" s="5" customFormat="1">
      <c r="L880" s="38"/>
    </row>
    <row r="882" spans="12:12" s="5" customFormat="1">
      <c r="L882" s="38"/>
    </row>
    <row r="884" spans="12:12" s="5" customFormat="1">
      <c r="L884" s="38"/>
    </row>
    <row r="886" spans="12:12" s="5" customFormat="1">
      <c r="L886" s="38"/>
    </row>
    <row r="888" spans="12:12" s="5" customFormat="1">
      <c r="L888" s="38"/>
    </row>
    <row r="890" spans="12:12" s="5" customFormat="1">
      <c r="L890" s="38"/>
    </row>
    <row r="891" spans="12:12" s="5" customFormat="1">
      <c r="L891" s="38"/>
    </row>
    <row r="892" spans="12:12" s="5" customFormat="1">
      <c r="L892" s="38"/>
    </row>
    <row r="894" spans="12:12" s="5" customFormat="1">
      <c r="L894" s="38"/>
    </row>
    <row r="896" spans="12:12" s="5" customFormat="1">
      <c r="L896" s="38"/>
    </row>
    <row r="898" spans="12:12" s="5" customFormat="1">
      <c r="L898" s="38"/>
    </row>
    <row r="900" spans="12:12" s="5" customFormat="1">
      <c r="L900" s="38"/>
    </row>
    <row r="901" spans="12:12" s="5" customFormat="1">
      <c r="L901" s="38"/>
    </row>
    <row r="902" spans="12:12" s="5" customFormat="1">
      <c r="L902" s="38"/>
    </row>
    <row r="904" spans="12:12" s="5" customFormat="1">
      <c r="L904" s="38"/>
    </row>
    <row r="906" spans="12:12" s="5" customFormat="1">
      <c r="L906" s="38"/>
    </row>
    <row r="908" spans="12:12" s="5" customFormat="1">
      <c r="L908" s="38"/>
    </row>
    <row r="910" spans="12:12" s="5" customFormat="1">
      <c r="L910" s="38"/>
    </row>
    <row r="911" spans="12:12" s="5" customFormat="1">
      <c r="L911" s="38"/>
    </row>
    <row r="912" spans="12:12" s="5" customFormat="1">
      <c r="L912" s="38"/>
    </row>
    <row r="913" spans="12:12" s="5" customFormat="1">
      <c r="L913" s="38"/>
    </row>
    <row r="914" spans="12:12" s="5" customFormat="1">
      <c r="L914" s="38"/>
    </row>
    <row r="915" spans="12:12" s="5" customFormat="1">
      <c r="L915" s="38"/>
    </row>
    <row r="916" spans="12:12" s="5" customFormat="1">
      <c r="L916" s="38"/>
    </row>
    <row r="917" spans="12:12" s="5" customFormat="1">
      <c r="L917" s="38"/>
    </row>
    <row r="918" spans="12:12" s="5" customFormat="1">
      <c r="L918" s="38"/>
    </row>
    <row r="919" spans="12:12" s="5" customFormat="1">
      <c r="L919" s="38"/>
    </row>
    <row r="921" spans="12:12" s="5" customFormat="1">
      <c r="L921" s="38"/>
    </row>
    <row r="922" spans="12:12" s="5" customFormat="1">
      <c r="L922" s="38"/>
    </row>
    <row r="923" spans="12:12" s="5" customFormat="1">
      <c r="L923" s="38"/>
    </row>
    <row r="924" spans="12:12" s="5" customFormat="1">
      <c r="L924" s="38"/>
    </row>
    <row r="925" spans="12:12" s="5" customFormat="1">
      <c r="L925" s="38"/>
    </row>
    <row r="926" spans="12:12" s="5" customFormat="1">
      <c r="L926" s="38"/>
    </row>
    <row r="927" spans="12:12" s="5" customFormat="1">
      <c r="L927" s="38"/>
    </row>
    <row r="929" spans="12:12" s="5" customFormat="1">
      <c r="L929" s="38"/>
    </row>
    <row r="931" spans="12:12" s="5" customFormat="1">
      <c r="L931" s="38"/>
    </row>
    <row r="933" spans="12:12" s="5" customFormat="1">
      <c r="L933" s="38"/>
    </row>
    <row r="935" spans="12:12" s="5" customFormat="1">
      <c r="L935" s="38"/>
    </row>
    <row r="936" spans="12:12" s="5" customFormat="1">
      <c r="L936" s="38"/>
    </row>
    <row r="937" spans="12:12" s="5" customFormat="1">
      <c r="L937" s="38"/>
    </row>
    <row r="938" spans="12:12" s="5" customFormat="1">
      <c r="L938" s="38"/>
    </row>
    <row r="939" spans="12:12" s="5" customFormat="1">
      <c r="L939" s="38"/>
    </row>
    <row r="940" spans="12:12" s="5" customFormat="1">
      <c r="L940" s="38"/>
    </row>
    <row r="941" spans="12:12" s="5" customFormat="1">
      <c r="L941" s="38"/>
    </row>
    <row r="942" spans="12:12" s="5" customFormat="1">
      <c r="L942" s="38"/>
    </row>
    <row r="943" spans="12:12" s="5" customFormat="1">
      <c r="L943" s="38"/>
    </row>
    <row r="944" spans="12:12" s="5" customFormat="1">
      <c r="L944" s="38"/>
    </row>
    <row r="945" spans="12:12" s="5" customFormat="1">
      <c r="L945" s="38"/>
    </row>
    <row r="946" spans="12:12" s="5" customFormat="1">
      <c r="L946" s="38"/>
    </row>
    <row r="947" spans="12:12" s="5" customFormat="1">
      <c r="L947" s="38"/>
    </row>
    <row r="948" spans="12:12" s="5" customFormat="1">
      <c r="L948" s="38"/>
    </row>
    <row r="949" spans="12:12" s="5" customFormat="1">
      <c r="L949" s="38"/>
    </row>
    <row r="950" spans="12:12" s="5" customFormat="1">
      <c r="L950" s="38"/>
    </row>
    <row r="951" spans="12:12" s="5" customFormat="1">
      <c r="L951" s="38"/>
    </row>
    <row r="952" spans="12:12" s="5" customFormat="1">
      <c r="L952" s="38"/>
    </row>
    <row r="954" spans="12:12" s="5" customFormat="1">
      <c r="L954" s="38"/>
    </row>
    <row r="956" spans="12:12" s="5" customFormat="1">
      <c r="L956" s="38"/>
    </row>
    <row r="958" spans="12:12" s="5" customFormat="1">
      <c r="L958" s="38"/>
    </row>
    <row r="959" spans="12:12" s="5" customFormat="1">
      <c r="L959" s="38"/>
    </row>
    <row r="961" spans="12:12" s="5" customFormat="1">
      <c r="L961" s="38"/>
    </row>
    <row r="963" spans="12:12" s="5" customFormat="1">
      <c r="L963" s="38"/>
    </row>
    <row r="965" spans="12:12" s="5" customFormat="1">
      <c r="L965" s="38"/>
    </row>
    <row r="966" spans="12:12" s="5" customFormat="1">
      <c r="L966" s="38"/>
    </row>
    <row r="967" spans="12:12" s="5" customFormat="1">
      <c r="L967" s="38"/>
    </row>
    <row r="968" spans="12:12" s="5" customFormat="1">
      <c r="L968" s="38"/>
    </row>
    <row r="969" spans="12:12" s="5" customFormat="1">
      <c r="L969" s="38"/>
    </row>
    <row r="970" spans="12:12" s="5" customFormat="1">
      <c r="L970" s="38"/>
    </row>
    <row r="972" spans="12:12" s="5" customFormat="1">
      <c r="L972" s="38"/>
    </row>
    <row r="974" spans="12:12" s="5" customFormat="1">
      <c r="L974" s="38"/>
    </row>
    <row r="976" spans="12:12" s="5" customFormat="1">
      <c r="L976" s="38"/>
    </row>
    <row r="977" spans="12:12" s="5" customFormat="1">
      <c r="L977" s="38"/>
    </row>
    <row r="979" spans="12:12" s="5" customFormat="1">
      <c r="L979" s="38"/>
    </row>
    <row r="980" spans="12:12" s="5" customFormat="1">
      <c r="L980" s="38"/>
    </row>
    <row r="982" spans="12:12" s="5" customFormat="1">
      <c r="L982" s="38"/>
    </row>
    <row r="983" spans="12:12" s="5" customFormat="1">
      <c r="L983" s="38"/>
    </row>
    <row r="984" spans="12:12" s="5" customFormat="1">
      <c r="L984" s="38"/>
    </row>
    <row r="986" spans="12:12" s="5" customFormat="1">
      <c r="L986" s="38"/>
    </row>
    <row r="987" spans="12:12" s="5" customFormat="1">
      <c r="L987" s="38"/>
    </row>
    <row r="988" spans="12:12" s="5" customFormat="1">
      <c r="L988" s="38"/>
    </row>
    <row r="990" spans="12:12" s="5" customFormat="1">
      <c r="L990" s="38"/>
    </row>
    <row r="991" spans="12:12" s="5" customFormat="1">
      <c r="L991" s="38"/>
    </row>
    <row r="993" spans="12:12" s="5" customFormat="1">
      <c r="L993" s="38"/>
    </row>
    <row r="995" spans="12:12" s="5" customFormat="1">
      <c r="L995" s="38"/>
    </row>
    <row r="997" spans="12:12" s="5" customFormat="1">
      <c r="L997" s="38"/>
    </row>
    <row r="998" spans="12:12" s="5" customFormat="1">
      <c r="L998" s="38"/>
    </row>
    <row r="1000" spans="12:12" s="5" customFormat="1">
      <c r="L1000" s="38"/>
    </row>
    <row r="1002" spans="12:12" s="5" customFormat="1">
      <c r="L1002" s="38"/>
    </row>
    <row r="1004" spans="12:12" s="5" customFormat="1">
      <c r="L1004" s="38"/>
    </row>
    <row r="1006" spans="12:12" s="5" customFormat="1">
      <c r="L1006" s="38"/>
    </row>
    <row r="1007" spans="12:12" s="5" customFormat="1">
      <c r="L1007" s="38"/>
    </row>
    <row r="1008" spans="12:12" s="5" customFormat="1">
      <c r="L1008" s="38"/>
    </row>
    <row r="1010" spans="12:12" s="5" customFormat="1">
      <c r="L1010" s="38"/>
    </row>
    <row r="1012" spans="12:12" s="5" customFormat="1">
      <c r="L1012" s="38"/>
    </row>
    <row r="1013" spans="12:12" s="5" customFormat="1">
      <c r="L1013" s="38"/>
    </row>
    <row r="1014" spans="12:12" s="5" customFormat="1">
      <c r="L1014" s="38"/>
    </row>
    <row r="1016" spans="12:12" s="5" customFormat="1">
      <c r="L1016" s="38"/>
    </row>
    <row r="1018" spans="12:12" s="5" customFormat="1">
      <c r="L1018" s="38"/>
    </row>
    <row r="1020" spans="12:12" s="5" customFormat="1">
      <c r="L1020" s="38"/>
    </row>
    <row r="1022" spans="12:12" s="5" customFormat="1">
      <c r="L1022" s="38"/>
    </row>
    <row r="1024" spans="12:12" s="5" customFormat="1">
      <c r="L1024" s="38"/>
    </row>
    <row r="1026" spans="12:12" s="5" customFormat="1">
      <c r="L1026" s="38"/>
    </row>
    <row r="1028" spans="12:12" s="5" customFormat="1">
      <c r="L1028" s="38"/>
    </row>
    <row r="1030" spans="12:12" s="5" customFormat="1">
      <c r="L1030" s="38"/>
    </row>
    <row r="1032" spans="12:12" s="5" customFormat="1">
      <c r="L1032" s="38"/>
    </row>
    <row r="1034" spans="12:12" s="5" customFormat="1">
      <c r="L1034" s="38"/>
    </row>
    <row r="1035" spans="12:12" s="5" customFormat="1">
      <c r="L1035" s="38"/>
    </row>
    <row r="1037" spans="12:12" s="5" customFormat="1">
      <c r="L1037" s="38"/>
    </row>
    <row r="1039" spans="12:12" s="5" customFormat="1">
      <c r="L1039" s="38"/>
    </row>
    <row r="1041" spans="12:12" s="5" customFormat="1">
      <c r="L1041" s="38"/>
    </row>
    <row r="1042" spans="12:12" s="5" customFormat="1">
      <c r="L1042" s="38"/>
    </row>
    <row r="1044" spans="12:12" s="5" customFormat="1">
      <c r="L1044" s="38"/>
    </row>
    <row r="1045" spans="12:12" s="5" customFormat="1">
      <c r="L1045" s="38"/>
    </row>
    <row r="1047" spans="12:12" s="5" customFormat="1">
      <c r="L1047" s="38"/>
    </row>
    <row r="1049" spans="12:12" s="5" customFormat="1">
      <c r="L1049" s="38"/>
    </row>
    <row r="1051" spans="12:12" s="5" customFormat="1">
      <c r="L1051" s="38"/>
    </row>
    <row r="1052" spans="12:12" s="5" customFormat="1">
      <c r="L1052" s="38"/>
    </row>
    <row r="1053" spans="12:12" s="5" customFormat="1">
      <c r="L1053" s="38"/>
    </row>
    <row r="1055" spans="12:12" s="5" customFormat="1">
      <c r="L1055" s="38"/>
    </row>
    <row r="1056" spans="12:12" s="5" customFormat="1">
      <c r="L1056" s="38"/>
    </row>
    <row r="1058" spans="12:12" s="5" customFormat="1">
      <c r="L1058" s="38"/>
    </row>
    <row r="1059" spans="12:12" s="5" customFormat="1">
      <c r="L1059" s="38"/>
    </row>
    <row r="1060" spans="12:12" s="5" customFormat="1">
      <c r="L1060" s="38"/>
    </row>
    <row r="1062" spans="12:12" s="5" customFormat="1">
      <c r="L1062" s="38"/>
    </row>
    <row r="1064" spans="12:12" s="5" customFormat="1">
      <c r="L1064" s="38"/>
    </row>
    <row r="1066" spans="12:12" s="5" customFormat="1">
      <c r="L1066" s="38"/>
    </row>
    <row r="1068" spans="12:12" s="5" customFormat="1">
      <c r="L1068" s="38"/>
    </row>
    <row r="1069" spans="12:12" s="5" customFormat="1">
      <c r="L1069" s="38"/>
    </row>
    <row r="1070" spans="12:12" s="5" customFormat="1">
      <c r="L1070" s="38"/>
    </row>
    <row r="1071" spans="12:12" s="5" customFormat="1">
      <c r="L1071" s="38"/>
    </row>
    <row r="1072" spans="12:12" s="5" customFormat="1">
      <c r="L1072" s="38"/>
    </row>
    <row r="1074" spans="12:12" s="5" customFormat="1">
      <c r="L1074" s="38"/>
    </row>
    <row r="1075" spans="12:12" s="5" customFormat="1">
      <c r="L1075" s="38"/>
    </row>
    <row r="1076" spans="12:12" s="5" customFormat="1">
      <c r="L1076" s="38"/>
    </row>
    <row r="1078" spans="12:12" s="5" customFormat="1">
      <c r="L1078" s="38"/>
    </row>
    <row r="1079" spans="12:12" s="5" customFormat="1">
      <c r="L1079" s="38"/>
    </row>
    <row r="1080" spans="12:12" s="5" customFormat="1">
      <c r="L1080" s="38"/>
    </row>
    <row r="1082" spans="12:12" s="5" customFormat="1">
      <c r="L1082" s="38"/>
    </row>
    <row r="1084" spans="12:12" s="5" customFormat="1">
      <c r="L1084" s="38"/>
    </row>
    <row r="1086" spans="12:12" s="5" customFormat="1">
      <c r="L1086" s="38"/>
    </row>
    <row r="1088" spans="12:12" s="5" customFormat="1">
      <c r="L1088" s="38"/>
    </row>
    <row r="1090" spans="12:12" s="5" customFormat="1">
      <c r="L1090" s="38"/>
    </row>
    <row r="1092" spans="12:12" s="5" customFormat="1">
      <c r="L1092" s="38"/>
    </row>
    <row r="1094" spans="12:12" s="5" customFormat="1">
      <c r="L1094" s="38"/>
    </row>
    <row r="1096" spans="12:12" s="5" customFormat="1">
      <c r="L1096" s="38"/>
    </row>
    <row r="1097" spans="12:12" s="5" customFormat="1">
      <c r="L1097" s="38"/>
    </row>
    <row r="1099" spans="12:12" s="5" customFormat="1">
      <c r="L1099" s="38"/>
    </row>
    <row r="1100" spans="12:12" s="5" customFormat="1">
      <c r="L1100" s="38"/>
    </row>
    <row r="1102" spans="12:12" s="5" customFormat="1">
      <c r="L1102" s="38"/>
    </row>
    <row r="1104" spans="12:12" s="5" customFormat="1">
      <c r="L1104" s="38"/>
    </row>
    <row r="1106" spans="12:12" s="5" customFormat="1">
      <c r="L1106" s="38"/>
    </row>
    <row r="1108" spans="12:12" s="5" customFormat="1">
      <c r="L1108" s="38"/>
    </row>
    <row r="1109" spans="12:12" s="5" customFormat="1">
      <c r="L1109" s="38"/>
    </row>
    <row r="1110" spans="12:12" s="5" customFormat="1">
      <c r="L1110" s="38"/>
    </row>
    <row r="1111" spans="12:12" s="5" customFormat="1">
      <c r="L1111" s="38"/>
    </row>
    <row r="1112" spans="12:12" s="5" customFormat="1">
      <c r="L1112" s="38"/>
    </row>
    <row r="1113" spans="12:12" s="5" customFormat="1">
      <c r="L1113" s="38"/>
    </row>
    <row r="1114" spans="12:12" s="5" customFormat="1">
      <c r="L1114" s="38"/>
    </row>
    <row r="1116" spans="12:12" s="5" customFormat="1">
      <c r="L1116" s="38"/>
    </row>
    <row r="1118" spans="12:12" s="5" customFormat="1">
      <c r="L1118" s="38"/>
    </row>
    <row r="1120" spans="12:12" s="5" customFormat="1">
      <c r="L1120" s="38"/>
    </row>
    <row r="1122" spans="12:12" s="5" customFormat="1">
      <c r="L1122" s="38"/>
    </row>
    <row r="1123" spans="12:12" s="5" customFormat="1">
      <c r="L1123" s="38"/>
    </row>
    <row r="1125" spans="12:12" s="5" customFormat="1">
      <c r="L1125" s="38"/>
    </row>
    <row r="1127" spans="12:12" s="5" customFormat="1">
      <c r="L1127" s="38"/>
    </row>
    <row r="1129" spans="12:12" s="5" customFormat="1">
      <c r="L1129" s="38"/>
    </row>
    <row r="1131" spans="12:12" s="5" customFormat="1">
      <c r="L1131" s="38"/>
    </row>
    <row r="1133" spans="12:12" s="5" customFormat="1">
      <c r="L1133" s="38"/>
    </row>
    <row r="1135" spans="12:12" s="5" customFormat="1">
      <c r="L1135" s="38"/>
    </row>
    <row r="1137" spans="12:12" s="5" customFormat="1">
      <c r="L1137" s="38"/>
    </row>
    <row r="1138" spans="12:12" s="5" customFormat="1">
      <c r="L1138" s="38"/>
    </row>
    <row r="1140" spans="12:12" s="5" customFormat="1">
      <c r="L1140" s="38"/>
    </row>
    <row r="1142" spans="12:12" s="5" customFormat="1">
      <c r="L1142" s="38"/>
    </row>
    <row r="1143" spans="12:12" s="5" customFormat="1">
      <c r="L1143" s="38"/>
    </row>
    <row r="1145" spans="12:12" s="5" customFormat="1">
      <c r="L1145" s="38"/>
    </row>
    <row r="1146" spans="12:12" s="5" customFormat="1">
      <c r="L1146" s="38"/>
    </row>
    <row r="1147" spans="12:12" s="5" customFormat="1">
      <c r="L1147" s="38"/>
    </row>
    <row r="1148" spans="12:12" s="5" customFormat="1">
      <c r="L1148" s="38"/>
    </row>
    <row r="1149" spans="12:12" s="5" customFormat="1">
      <c r="L1149" s="38"/>
    </row>
    <row r="1151" spans="12:12" s="5" customFormat="1">
      <c r="L1151" s="38"/>
    </row>
    <row r="1153" spans="12:12" s="5" customFormat="1">
      <c r="L1153" s="38"/>
    </row>
    <row r="1155" spans="12:12" s="5" customFormat="1">
      <c r="L1155" s="38"/>
    </row>
    <row r="1157" spans="12:12" s="5" customFormat="1">
      <c r="L1157" s="38"/>
    </row>
    <row r="1159" spans="12:12" s="5" customFormat="1">
      <c r="L1159" s="38"/>
    </row>
    <row r="1161" spans="12:12" s="5" customFormat="1">
      <c r="L1161" s="38"/>
    </row>
    <row r="1162" spans="12:12" s="5" customFormat="1">
      <c r="L1162" s="38"/>
    </row>
    <row r="1163" spans="12:12" s="5" customFormat="1">
      <c r="L1163" s="38"/>
    </row>
    <row r="1165" spans="12:12" s="5" customFormat="1">
      <c r="L1165" s="38"/>
    </row>
    <row r="1167" spans="12:12" s="5" customFormat="1">
      <c r="L1167" s="38"/>
    </row>
    <row r="1169" spans="12:12" s="5" customFormat="1">
      <c r="L1169" s="38"/>
    </row>
    <row r="1171" spans="12:12" s="5" customFormat="1">
      <c r="L1171" s="38"/>
    </row>
    <row r="1173" spans="12:12" s="5" customFormat="1">
      <c r="L1173" s="38"/>
    </row>
    <row r="1175" spans="12:12" s="5" customFormat="1">
      <c r="L1175" s="38"/>
    </row>
    <row r="1177" spans="12:12" s="5" customFormat="1">
      <c r="L1177" s="38"/>
    </row>
    <row r="1178" spans="12:12" s="5" customFormat="1">
      <c r="L1178" s="38"/>
    </row>
    <row r="1180" spans="12:12" s="5" customFormat="1">
      <c r="L1180" s="38"/>
    </row>
    <row r="1182" spans="12:12" s="5" customFormat="1">
      <c r="L1182" s="38"/>
    </row>
    <row r="1184" spans="12:12" s="5" customFormat="1">
      <c r="L1184" s="38"/>
    </row>
    <row r="1186" spans="12:12" s="5" customFormat="1">
      <c r="L1186" s="38"/>
    </row>
    <row r="1188" spans="12:12" s="5" customFormat="1">
      <c r="L1188" s="38"/>
    </row>
    <row r="1190" spans="12:12" s="5" customFormat="1">
      <c r="L1190" s="38"/>
    </row>
    <row r="1191" spans="12:12" s="5" customFormat="1">
      <c r="L1191" s="38"/>
    </row>
    <row r="1193" spans="12:12" s="5" customFormat="1">
      <c r="L1193" s="38"/>
    </row>
    <row r="1195" spans="12:12" s="5" customFormat="1">
      <c r="L1195" s="38"/>
    </row>
    <row r="1197" spans="12:12" s="5" customFormat="1">
      <c r="L1197" s="38"/>
    </row>
    <row r="1199" spans="12:12" s="5" customFormat="1">
      <c r="L1199" s="38"/>
    </row>
    <row r="1201" spans="12:12" s="5" customFormat="1">
      <c r="L1201" s="38"/>
    </row>
    <row r="1203" spans="12:12" s="5" customFormat="1">
      <c r="L1203" s="38"/>
    </row>
    <row r="1205" spans="12:12" s="5" customFormat="1">
      <c r="L1205" s="38"/>
    </row>
    <row r="1207" spans="12:12" s="5" customFormat="1">
      <c r="L1207" s="38"/>
    </row>
    <row r="1209" spans="12:12" s="5" customFormat="1">
      <c r="L1209" s="38"/>
    </row>
    <row r="1211" spans="12:12" s="5" customFormat="1">
      <c r="L1211" s="38"/>
    </row>
    <row r="1213" spans="12:12" s="5" customFormat="1">
      <c r="L1213" s="38"/>
    </row>
    <row r="1215" spans="12:12" s="5" customFormat="1">
      <c r="L1215" s="38"/>
    </row>
    <row r="1217" spans="12:12" s="5" customFormat="1">
      <c r="L1217" s="38"/>
    </row>
    <row r="1219" spans="12:12" s="5" customFormat="1">
      <c r="L1219" s="38"/>
    </row>
    <row r="1221" spans="12:12" s="5" customFormat="1">
      <c r="L1221" s="38"/>
    </row>
    <row r="1223" spans="12:12" s="5" customFormat="1">
      <c r="L1223" s="38"/>
    </row>
    <row r="1225" spans="12:12" s="5" customFormat="1">
      <c r="L1225" s="38"/>
    </row>
    <row r="1226" spans="12:12" s="5" customFormat="1">
      <c r="L1226" s="38"/>
    </row>
    <row r="1227" spans="12:12" s="5" customFormat="1">
      <c r="L1227" s="38"/>
    </row>
    <row r="1229" spans="12:12" s="5" customFormat="1">
      <c r="L1229" s="38"/>
    </row>
    <row r="1231" spans="12:12" s="5" customFormat="1">
      <c r="L1231" s="38"/>
    </row>
    <row r="1233" spans="12:12" s="5" customFormat="1">
      <c r="L1233" s="38"/>
    </row>
    <row r="1235" spans="12:12" s="5" customFormat="1">
      <c r="L1235" s="38"/>
    </row>
    <row r="1236" spans="12:12" s="5" customFormat="1">
      <c r="L1236" s="38"/>
    </row>
    <row r="1237" spans="12:12" s="5" customFormat="1">
      <c r="L1237" s="38"/>
    </row>
    <row r="1239" spans="12:12" s="5" customFormat="1">
      <c r="L1239" s="38"/>
    </row>
    <row r="1241" spans="12:12" s="5" customFormat="1">
      <c r="L1241" s="38"/>
    </row>
    <row r="1243" spans="12:12" s="5" customFormat="1">
      <c r="L1243" s="38"/>
    </row>
    <row r="1245" spans="12:12" s="5" customFormat="1">
      <c r="L1245" s="38"/>
    </row>
    <row r="1246" spans="12:12" s="5" customFormat="1">
      <c r="L1246" s="38"/>
    </row>
    <row r="1247" spans="12:12" s="5" customFormat="1">
      <c r="L1247" s="38"/>
    </row>
    <row r="1248" spans="12:12" s="5" customFormat="1">
      <c r="L1248" s="38"/>
    </row>
    <row r="1249" spans="12:12" s="5" customFormat="1">
      <c r="L1249" s="38"/>
    </row>
    <row r="1250" spans="12:12" s="5" customFormat="1">
      <c r="L1250" s="38"/>
    </row>
    <row r="1251" spans="12:12" s="5" customFormat="1">
      <c r="L1251" s="38"/>
    </row>
    <row r="1252" spans="12:12" s="5" customFormat="1">
      <c r="L1252" s="38"/>
    </row>
    <row r="1253" spans="12:12" s="5" customFormat="1">
      <c r="L1253" s="38"/>
    </row>
    <row r="1254" spans="12:12" s="5" customFormat="1">
      <c r="L1254" s="38"/>
    </row>
    <row r="1256" spans="12:12" s="5" customFormat="1">
      <c r="L1256" s="38"/>
    </row>
    <row r="1257" spans="12:12" s="5" customFormat="1">
      <c r="L1257" s="38"/>
    </row>
    <row r="1258" spans="12:12" s="5" customFormat="1">
      <c r="L1258" s="38"/>
    </row>
    <row r="1259" spans="12:12" s="5" customFormat="1">
      <c r="L1259" s="38"/>
    </row>
    <row r="1260" spans="12:12" s="5" customFormat="1">
      <c r="L1260" s="38"/>
    </row>
    <row r="1261" spans="12:12" s="5" customFormat="1">
      <c r="L1261" s="38"/>
    </row>
    <row r="1262" spans="12:12" s="5" customFormat="1">
      <c r="L1262" s="38"/>
    </row>
    <row r="1264" spans="12:12" s="5" customFormat="1">
      <c r="L1264" s="38"/>
    </row>
    <row r="1266" spans="12:12" s="5" customFormat="1">
      <c r="L1266" s="38"/>
    </row>
    <row r="1268" spans="12:12" s="5" customFormat="1">
      <c r="L1268" s="38"/>
    </row>
    <row r="1270" spans="12:12" s="5" customFormat="1">
      <c r="L1270" s="38"/>
    </row>
    <row r="1271" spans="12:12" s="5" customFormat="1">
      <c r="L1271" s="38"/>
    </row>
    <row r="1272" spans="12:12" s="5" customFormat="1">
      <c r="L1272" s="38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09375" defaultRowHeight="15.6"/>
  <cols>
    <col min="1" max="1" width="17.33203125" style="122" hidden="1" customWidth="1"/>
    <col min="2" max="2" width="3.33203125" style="116" hidden="1" customWidth="1"/>
    <col min="3" max="3" width="4.44140625" style="117" hidden="1" customWidth="1"/>
    <col min="4" max="4" width="3.33203125" style="118" hidden="1" customWidth="1"/>
    <col min="5" max="5" width="3.33203125" style="119" hidden="1" customWidth="1"/>
    <col min="6" max="6" width="3.33203125" style="120" hidden="1" customWidth="1"/>
    <col min="7" max="7" width="5.5546875" style="121" hidden="1" customWidth="1"/>
    <col min="8" max="8" width="5.6640625" style="6" bestFit="1" customWidth="1"/>
    <col min="9" max="9" width="3.109375" style="40" customWidth="1"/>
    <col min="10" max="10" width="2.44140625" style="41" customWidth="1"/>
    <col min="11" max="11" width="2.109375" style="42" customWidth="1"/>
    <col min="12" max="12" width="51.5546875" style="38" customWidth="1"/>
    <col min="13" max="13" width="5.33203125" style="39" customWidth="1"/>
    <col min="14" max="14" width="15.44140625" style="39" customWidth="1"/>
    <col min="15" max="15" width="16" style="39" customWidth="1"/>
    <col min="16" max="16" width="14.6640625" style="5" customWidth="1"/>
    <col min="17" max="16384" width="9.109375" style="5"/>
  </cols>
  <sheetData>
    <row r="1" spans="1:22">
      <c r="A1" s="5"/>
      <c r="B1" s="236"/>
      <c r="C1" s="5"/>
      <c r="D1" s="237"/>
      <c r="E1" s="237"/>
      <c r="F1" s="237"/>
      <c r="G1" s="237"/>
      <c r="H1" s="237"/>
      <c r="I1" s="5"/>
      <c r="J1" s="5"/>
      <c r="K1" s="562"/>
      <c r="L1" s="562"/>
      <c r="M1" s="562"/>
      <c r="N1" s="493" t="s">
        <v>744</v>
      </c>
      <c r="O1" s="493"/>
      <c r="P1" s="493"/>
    </row>
    <row r="2" spans="1:22">
      <c r="A2" s="5"/>
      <c r="B2" s="236"/>
      <c r="C2" s="5"/>
      <c r="D2" s="237"/>
      <c r="E2" s="237"/>
      <c r="F2" s="237"/>
      <c r="G2" s="237"/>
      <c r="H2" s="237"/>
      <c r="I2" s="5"/>
      <c r="J2" s="5"/>
      <c r="K2" s="562"/>
      <c r="L2" s="562"/>
      <c r="M2" s="562"/>
      <c r="N2" s="493" t="s">
        <v>622</v>
      </c>
      <c r="O2" s="493"/>
      <c r="P2" s="493"/>
    </row>
    <row r="3" spans="1:22">
      <c r="A3" s="5"/>
      <c r="B3" s="236"/>
      <c r="C3" s="5"/>
      <c r="D3" s="237"/>
      <c r="E3" s="237"/>
      <c r="F3" s="237" t="s">
        <v>784</v>
      </c>
      <c r="G3" s="237"/>
      <c r="H3" s="237"/>
      <c r="I3" s="5"/>
      <c r="J3" s="5"/>
      <c r="K3" s="562"/>
      <c r="L3" s="562"/>
      <c r="M3" s="562"/>
      <c r="N3" s="493" t="s">
        <v>937</v>
      </c>
      <c r="O3" s="493"/>
      <c r="P3" s="493"/>
    </row>
    <row r="4" spans="1:22">
      <c r="A4" s="5"/>
      <c r="B4" s="236"/>
      <c r="C4" s="5"/>
      <c r="D4" s="237"/>
      <c r="E4" s="237"/>
      <c r="F4" s="237"/>
      <c r="G4" s="237"/>
      <c r="H4" s="237"/>
      <c r="I4" s="5"/>
      <c r="J4" s="5"/>
      <c r="K4" s="562"/>
      <c r="L4" s="562"/>
      <c r="M4" s="562"/>
      <c r="N4" s="493" t="s">
        <v>936</v>
      </c>
      <c r="O4" s="493"/>
      <c r="P4" s="493"/>
    </row>
    <row r="5" spans="1:22">
      <c r="A5" s="5"/>
      <c r="B5" s="236"/>
      <c r="C5" s="5"/>
      <c r="D5" s="237"/>
      <c r="E5" s="237"/>
      <c r="F5" s="237"/>
      <c r="G5" s="237"/>
      <c r="H5" s="237"/>
      <c r="I5" s="5"/>
      <c r="J5" s="5"/>
      <c r="K5" s="562"/>
      <c r="L5" s="562"/>
      <c r="M5" s="562"/>
      <c r="N5" s="566" t="s">
        <v>592</v>
      </c>
      <c r="O5" s="566"/>
      <c r="P5" s="566"/>
    </row>
    <row r="6" spans="1:22">
      <c r="A6" s="236" t="s">
        <v>745</v>
      </c>
      <c r="B6" s="236"/>
      <c r="C6" s="5"/>
      <c r="D6" s="237"/>
      <c r="E6" s="237"/>
      <c r="F6" s="237"/>
      <c r="G6" s="237"/>
      <c r="H6" s="237"/>
      <c r="I6" s="5"/>
      <c r="J6" s="5"/>
      <c r="K6" s="5"/>
      <c r="L6" s="238"/>
      <c r="M6" s="238"/>
      <c r="N6" s="5"/>
      <c r="O6" s="5"/>
    </row>
    <row r="7" spans="1:22" ht="34.5" customHeight="1">
      <c r="A7" s="122" t="s">
        <v>490</v>
      </c>
      <c r="H7" s="535" t="s">
        <v>921</v>
      </c>
      <c r="I7" s="535"/>
      <c r="J7" s="535"/>
      <c r="K7" s="535"/>
      <c r="L7" s="535"/>
      <c r="M7" s="535"/>
      <c r="N7" s="535"/>
      <c r="O7" s="535"/>
      <c r="P7" s="535"/>
    </row>
    <row r="8" spans="1:22">
      <c r="H8" s="506"/>
      <c r="I8" s="506"/>
      <c r="J8" s="506"/>
      <c r="K8" s="506"/>
      <c r="L8" s="506"/>
      <c r="M8" s="506"/>
      <c r="N8" s="506"/>
      <c r="O8" s="506"/>
      <c r="P8" s="506"/>
    </row>
    <row r="9" spans="1:22">
      <c r="A9" s="123"/>
      <c r="I9" s="7"/>
      <c r="J9" s="43"/>
      <c r="K9" s="43"/>
      <c r="L9" s="8"/>
      <c r="M9" s="209"/>
      <c r="N9" s="234"/>
      <c r="O9" s="561" t="s">
        <v>97</v>
      </c>
      <c r="P9" s="561"/>
    </row>
    <row r="10" spans="1:22" ht="46.5" customHeight="1">
      <c r="A10" s="123"/>
      <c r="H10" s="516" t="s">
        <v>98</v>
      </c>
      <c r="I10" s="516" t="s">
        <v>99</v>
      </c>
      <c r="J10" s="519" t="s">
        <v>100</v>
      </c>
      <c r="K10" s="519" t="s">
        <v>101</v>
      </c>
      <c r="L10" s="522" t="s">
        <v>102</v>
      </c>
      <c r="M10" s="525" t="s">
        <v>103</v>
      </c>
      <c r="N10" s="498" t="s">
        <v>374</v>
      </c>
      <c r="O10" s="534" t="s">
        <v>375</v>
      </c>
      <c r="P10" s="534"/>
    </row>
    <row r="11" spans="1:22" s="10" customFormat="1" ht="29.25" customHeight="1">
      <c r="A11" s="123"/>
      <c r="B11" s="116"/>
      <c r="C11" s="117"/>
      <c r="D11" s="118"/>
      <c r="E11" s="119"/>
      <c r="F11" s="120"/>
      <c r="G11" s="121"/>
      <c r="H11" s="517"/>
      <c r="I11" s="517"/>
      <c r="J11" s="520"/>
      <c r="K11" s="520"/>
      <c r="L11" s="523"/>
      <c r="M11" s="526"/>
      <c r="N11" s="498"/>
      <c r="O11" s="2" t="s">
        <v>376</v>
      </c>
      <c r="P11" s="2" t="s">
        <v>377</v>
      </c>
    </row>
    <row r="12" spans="1:22" s="15" customFormat="1">
      <c r="A12" s="123"/>
      <c r="B12" s="124"/>
      <c r="C12" s="125"/>
      <c r="D12" s="126"/>
      <c r="E12" s="127"/>
      <c r="F12" s="128"/>
      <c r="G12" s="129"/>
      <c r="H12" s="135">
        <v>1</v>
      </c>
      <c r="I12" s="135">
        <v>2</v>
      </c>
      <c r="J12" s="135">
        <v>3</v>
      </c>
      <c r="K12" s="135">
        <v>4</v>
      </c>
      <c r="L12" s="135">
        <v>5</v>
      </c>
      <c r="M12" s="136">
        <v>6</v>
      </c>
      <c r="N12" s="12">
        <v>7</v>
      </c>
      <c r="O12" s="12">
        <v>8</v>
      </c>
      <c r="P12" s="12" t="s">
        <v>624</v>
      </c>
    </row>
    <row r="13" spans="1:22" s="161" customFormat="1" ht="16.5" customHeight="1">
      <c r="A13" s="122" t="str">
        <f t="shared" ref="A13:A86" si="0">CONCATENATE(B13,C13,D13,E13,F13,G13)</f>
        <v>71000000000000</v>
      </c>
      <c r="B13" s="124" t="s">
        <v>439</v>
      </c>
      <c r="C13" s="125" t="s">
        <v>441</v>
      </c>
      <c r="D13" s="126" t="s">
        <v>441</v>
      </c>
      <c r="E13" s="127" t="s">
        <v>441</v>
      </c>
      <c r="F13" s="128" t="s">
        <v>441</v>
      </c>
      <c r="G13" s="129" t="s">
        <v>440</v>
      </c>
      <c r="H13" s="397"/>
      <c r="I13" s="157"/>
      <c r="J13" s="158"/>
      <c r="K13" s="158"/>
      <c r="L13" s="159" t="s">
        <v>105</v>
      </c>
      <c r="M13" s="172"/>
      <c r="N13" s="160">
        <f>O13+P13-O767</f>
        <v>0</v>
      </c>
      <c r="O13" s="160">
        <f>+O14+O109+O141+O319+O406+O476+O489+O574+O669+O759</f>
        <v>0</v>
      </c>
      <c r="P13" s="160">
        <f>+P14+P109+P141+P319+P406+P476+P489+P574+P669+P759</f>
        <v>0</v>
      </c>
      <c r="S13" s="438"/>
    </row>
    <row r="14" spans="1:22" s="181" customFormat="1" ht="27.6">
      <c r="A14" s="122" t="str">
        <f t="shared" si="0"/>
        <v>71010000000000</v>
      </c>
      <c r="B14" s="124" t="s">
        <v>439</v>
      </c>
      <c r="C14" s="117" t="s">
        <v>106</v>
      </c>
      <c r="D14" s="118" t="s">
        <v>441</v>
      </c>
      <c r="E14" s="127" t="s">
        <v>441</v>
      </c>
      <c r="F14" s="128" t="s">
        <v>441</v>
      </c>
      <c r="G14" s="129" t="s">
        <v>440</v>
      </c>
      <c r="H14" s="180">
        <v>2100</v>
      </c>
      <c r="I14" s="212" t="s">
        <v>106</v>
      </c>
      <c r="J14" s="213">
        <v>0</v>
      </c>
      <c r="K14" s="213">
        <v>0</v>
      </c>
      <c r="L14" s="162" t="s">
        <v>107</v>
      </c>
      <c r="M14" s="174"/>
      <c r="N14" s="163">
        <f>+N16+N66+N84+N99</f>
        <v>0</v>
      </c>
      <c r="O14" s="163">
        <f>+O16+O66+O84+O99</f>
        <v>0</v>
      </c>
      <c r="P14" s="163">
        <f>+P16+P66+P84+P99</f>
        <v>0</v>
      </c>
      <c r="Q14" s="161"/>
      <c r="R14" s="161"/>
      <c r="S14" s="438"/>
      <c r="T14" s="161"/>
      <c r="U14" s="161"/>
      <c r="V14" s="161"/>
    </row>
    <row r="15" spans="1:22" s="23" customFormat="1" ht="16.2">
      <c r="A15" s="122" t="str">
        <f t="shared" si="0"/>
        <v>71010000000001</v>
      </c>
      <c r="B15" s="124" t="s">
        <v>439</v>
      </c>
      <c r="C15" s="117" t="s">
        <v>106</v>
      </c>
      <c r="D15" s="118" t="s">
        <v>441</v>
      </c>
      <c r="E15" s="127" t="s">
        <v>441</v>
      </c>
      <c r="F15" s="128" t="s">
        <v>441</v>
      </c>
      <c r="G15" s="129" t="s">
        <v>96</v>
      </c>
      <c r="H15" s="17"/>
      <c r="I15" s="18"/>
      <c r="J15" s="19"/>
      <c r="K15" s="19"/>
      <c r="L15" s="20" t="s">
        <v>108</v>
      </c>
      <c r="M15" s="44"/>
      <c r="N15" s="190"/>
      <c r="O15" s="190"/>
      <c r="P15" s="190"/>
      <c r="Q15" s="161"/>
      <c r="R15" s="161"/>
      <c r="S15" s="438"/>
      <c r="T15" s="161"/>
      <c r="U15" s="161"/>
      <c r="V15" s="161"/>
    </row>
    <row r="16" spans="1:22" s="169" customFormat="1" ht="41.4">
      <c r="A16" s="122" t="str">
        <f t="shared" si="0"/>
        <v>71010100000000</v>
      </c>
      <c r="B16" s="124" t="s">
        <v>439</v>
      </c>
      <c r="C16" s="117" t="s">
        <v>106</v>
      </c>
      <c r="D16" s="118" t="s">
        <v>106</v>
      </c>
      <c r="E16" s="127" t="s">
        <v>441</v>
      </c>
      <c r="F16" s="128" t="s">
        <v>441</v>
      </c>
      <c r="G16" s="129" t="s">
        <v>440</v>
      </c>
      <c r="H16" s="165">
        <v>2110</v>
      </c>
      <c r="I16" s="166" t="s">
        <v>106</v>
      </c>
      <c r="J16" s="167">
        <v>1</v>
      </c>
      <c r="K16" s="167">
        <v>0</v>
      </c>
      <c r="L16" s="168" t="s">
        <v>109</v>
      </c>
      <c r="M16" s="176"/>
      <c r="N16" s="188">
        <f>+N18+N60</f>
        <v>0</v>
      </c>
      <c r="O16" s="188">
        <f>+O18+O60</f>
        <v>0</v>
      </c>
      <c r="P16" s="188">
        <f>+P18+P60</f>
        <v>0</v>
      </c>
      <c r="Q16" s="161"/>
      <c r="R16" s="161"/>
      <c r="S16" s="438"/>
      <c r="T16" s="161"/>
      <c r="U16" s="161"/>
      <c r="V16" s="161"/>
    </row>
    <row r="17" spans="1:22" s="23" customFormat="1" ht="16.2">
      <c r="A17" s="122" t="str">
        <f t="shared" si="0"/>
        <v>71010100000001</v>
      </c>
      <c r="B17" s="124" t="s">
        <v>439</v>
      </c>
      <c r="C17" s="117" t="s">
        <v>106</v>
      </c>
      <c r="D17" s="118" t="s">
        <v>106</v>
      </c>
      <c r="E17" s="127" t="s">
        <v>441</v>
      </c>
      <c r="F17" s="128" t="s">
        <v>441</v>
      </c>
      <c r="G17" s="129" t="s">
        <v>96</v>
      </c>
      <c r="H17" s="17"/>
      <c r="I17" s="18"/>
      <c r="J17" s="19"/>
      <c r="K17" s="19"/>
      <c r="L17" s="20" t="s">
        <v>110</v>
      </c>
      <c r="M17" s="35"/>
      <c r="N17" s="190"/>
      <c r="O17" s="190"/>
      <c r="P17" s="190"/>
      <c r="Q17" s="161"/>
      <c r="R17" s="161"/>
      <c r="S17" s="438"/>
      <c r="T17" s="161"/>
      <c r="U17" s="161"/>
      <c r="V17" s="161"/>
    </row>
    <row r="18" spans="1:22" s="156" customFormat="1" ht="26.4">
      <c r="A18" s="122" t="str">
        <f t="shared" si="0"/>
        <v>71010101000000</v>
      </c>
      <c r="B18" s="124" t="s">
        <v>439</v>
      </c>
      <c r="C18" s="117" t="s">
        <v>106</v>
      </c>
      <c r="D18" s="118" t="s">
        <v>106</v>
      </c>
      <c r="E18" s="119" t="s">
        <v>106</v>
      </c>
      <c r="F18" s="128" t="s">
        <v>441</v>
      </c>
      <c r="G18" s="129" t="s">
        <v>440</v>
      </c>
      <c r="H18" s="151">
        <v>2111</v>
      </c>
      <c r="I18" s="152" t="s">
        <v>106</v>
      </c>
      <c r="J18" s="153">
        <v>1</v>
      </c>
      <c r="K18" s="153">
        <v>1</v>
      </c>
      <c r="L18" s="154" t="s">
        <v>363</v>
      </c>
      <c r="M18" s="155"/>
      <c r="N18" s="192">
        <f>+N20+N55</f>
        <v>0</v>
      </c>
      <c r="O18" s="192">
        <f>+O20+O55</f>
        <v>0</v>
      </c>
      <c r="P18" s="192">
        <f>+P20+P55</f>
        <v>0</v>
      </c>
      <c r="Q18" s="161"/>
      <c r="R18" s="161"/>
      <c r="S18" s="438"/>
      <c r="T18" s="161"/>
      <c r="U18" s="161"/>
      <c r="V18" s="161"/>
    </row>
    <row r="19" spans="1:22" ht="16.2">
      <c r="A19" s="122" t="str">
        <f t="shared" si="0"/>
        <v>71010101000001</v>
      </c>
      <c r="B19" s="124" t="s">
        <v>439</v>
      </c>
      <c r="C19" s="117" t="s">
        <v>106</v>
      </c>
      <c r="D19" s="118" t="s">
        <v>106</v>
      </c>
      <c r="E19" s="119" t="s">
        <v>106</v>
      </c>
      <c r="F19" s="128" t="s">
        <v>441</v>
      </c>
      <c r="G19" s="129" t="s">
        <v>96</v>
      </c>
      <c r="H19" s="17"/>
      <c r="I19" s="25"/>
      <c r="J19" s="26"/>
      <c r="K19" s="26"/>
      <c r="L19" s="20" t="s">
        <v>108</v>
      </c>
      <c r="M19" s="44"/>
      <c r="N19" s="190"/>
      <c r="O19" s="190"/>
      <c r="P19" s="190"/>
      <c r="Q19" s="161"/>
      <c r="R19" s="161"/>
      <c r="S19" s="438"/>
      <c r="T19" s="161"/>
      <c r="U19" s="161"/>
      <c r="V19" s="161"/>
    </row>
    <row r="20" spans="1:22" s="115" customFormat="1" ht="16.2">
      <c r="A20" s="122" t="str">
        <f t="shared" si="0"/>
        <v>71010101010000</v>
      </c>
      <c r="B20" s="124" t="s">
        <v>439</v>
      </c>
      <c r="C20" s="117" t="s">
        <v>106</v>
      </c>
      <c r="D20" s="118" t="s">
        <v>106</v>
      </c>
      <c r="E20" s="119" t="s">
        <v>106</v>
      </c>
      <c r="F20" s="128" t="s">
        <v>106</v>
      </c>
      <c r="G20" s="129" t="s">
        <v>440</v>
      </c>
      <c r="H20" s="45"/>
      <c r="I20" s="147"/>
      <c r="J20" s="148"/>
      <c r="K20" s="148"/>
      <c r="L20" s="27" t="s">
        <v>111</v>
      </c>
      <c r="M20" s="28"/>
      <c r="N20" s="197">
        <f>O20+P20</f>
        <v>0</v>
      </c>
      <c r="O20" s="197">
        <f>SUM(O21:O54)</f>
        <v>0</v>
      </c>
      <c r="P20" s="197">
        <f>SUM(P21:P54)</f>
        <v>0</v>
      </c>
      <c r="Q20" s="161"/>
      <c r="R20" s="161"/>
      <c r="S20" s="438"/>
      <c r="T20" s="161"/>
      <c r="U20" s="161"/>
      <c r="V20" s="161"/>
    </row>
    <row r="21" spans="1:22" s="23" customFormat="1" ht="16.2">
      <c r="A21" s="122" t="str">
        <f t="shared" si="0"/>
        <v>71010101014111</v>
      </c>
      <c r="B21" s="124" t="s">
        <v>439</v>
      </c>
      <c r="C21" s="117" t="s">
        <v>106</v>
      </c>
      <c r="D21" s="118" t="s">
        <v>106</v>
      </c>
      <c r="E21" s="119" t="s">
        <v>106</v>
      </c>
      <c r="F21" s="128" t="s">
        <v>106</v>
      </c>
      <c r="G21" s="129">
        <v>4111</v>
      </c>
      <c r="H21" s="25"/>
      <c r="I21" s="25"/>
      <c r="J21" s="26"/>
      <c r="K21" s="26"/>
      <c r="L21" s="36" t="s">
        <v>112</v>
      </c>
      <c r="M21" s="12">
        <v>4111</v>
      </c>
      <c r="N21" s="183">
        <f>O21+P21</f>
        <v>0</v>
      </c>
      <c r="O21" s="183"/>
      <c r="P21" s="183"/>
      <c r="Q21" s="161"/>
      <c r="R21" s="161"/>
      <c r="S21" s="438"/>
      <c r="T21" s="161"/>
      <c r="U21" s="161"/>
      <c r="V21" s="161"/>
    </row>
    <row r="22" spans="1:22" ht="26.4">
      <c r="A22" s="122" t="str">
        <f t="shared" si="0"/>
        <v>71010101014112</v>
      </c>
      <c r="B22" s="124" t="s">
        <v>439</v>
      </c>
      <c r="C22" s="117" t="s">
        <v>106</v>
      </c>
      <c r="D22" s="118" t="s">
        <v>106</v>
      </c>
      <c r="E22" s="119" t="s">
        <v>106</v>
      </c>
      <c r="F22" s="128" t="s">
        <v>106</v>
      </c>
      <c r="G22" s="129">
        <v>4112</v>
      </c>
      <c r="H22" s="25"/>
      <c r="I22" s="25"/>
      <c r="J22" s="26"/>
      <c r="K22" s="26"/>
      <c r="L22" s="36" t="s">
        <v>113</v>
      </c>
      <c r="M22" s="12">
        <v>4112</v>
      </c>
      <c r="N22" s="183">
        <f t="shared" ref="N22:N59" si="1">O22+P22</f>
        <v>0</v>
      </c>
      <c r="O22" s="183"/>
      <c r="P22" s="183"/>
      <c r="Q22" s="161"/>
      <c r="R22" s="161"/>
      <c r="S22" s="438"/>
      <c r="T22" s="161"/>
      <c r="U22" s="161"/>
      <c r="V22" s="161"/>
    </row>
    <row r="23" spans="1:22" s="23" customFormat="1" ht="16.2">
      <c r="A23" s="122" t="str">
        <f t="shared" si="0"/>
        <v>71010101014212</v>
      </c>
      <c r="B23" s="124" t="s">
        <v>439</v>
      </c>
      <c r="C23" s="117" t="s">
        <v>106</v>
      </c>
      <c r="D23" s="118" t="s">
        <v>106</v>
      </c>
      <c r="E23" s="119" t="s">
        <v>106</v>
      </c>
      <c r="F23" s="120" t="s">
        <v>106</v>
      </c>
      <c r="G23" s="121">
        <v>4212</v>
      </c>
      <c r="H23" s="25"/>
      <c r="I23" s="25"/>
      <c r="J23" s="26"/>
      <c r="K23" s="26"/>
      <c r="L23" s="29" t="s">
        <v>114</v>
      </c>
      <c r="M23" s="12">
        <v>4212</v>
      </c>
      <c r="N23" s="183">
        <f t="shared" si="1"/>
        <v>0</v>
      </c>
      <c r="O23" s="183"/>
      <c r="P23" s="183"/>
      <c r="Q23" s="161"/>
      <c r="R23" s="161"/>
      <c r="S23" s="438"/>
      <c r="T23" s="161"/>
      <c r="U23" s="161"/>
      <c r="V23" s="161"/>
    </row>
    <row r="24" spans="1:22" ht="16.2">
      <c r="A24" s="122" t="str">
        <f t="shared" si="0"/>
        <v>71010101014213</v>
      </c>
      <c r="B24" s="124" t="s">
        <v>439</v>
      </c>
      <c r="C24" s="117" t="s">
        <v>106</v>
      </c>
      <c r="D24" s="118" t="s">
        <v>106</v>
      </c>
      <c r="E24" s="119" t="s">
        <v>106</v>
      </c>
      <c r="F24" s="120" t="s">
        <v>106</v>
      </c>
      <c r="G24" s="121">
        <v>4213</v>
      </c>
      <c r="H24" s="25"/>
      <c r="I24" s="25"/>
      <c r="J24" s="26"/>
      <c r="K24" s="26"/>
      <c r="L24" s="30" t="s">
        <v>115</v>
      </c>
      <c r="M24" s="31">
        <v>4213</v>
      </c>
      <c r="N24" s="183">
        <f t="shared" si="1"/>
        <v>0</v>
      </c>
      <c r="O24" s="183"/>
      <c r="P24" s="183"/>
      <c r="Q24" s="161"/>
      <c r="R24" s="161"/>
      <c r="S24" s="438"/>
      <c r="T24" s="161"/>
      <c r="U24" s="161"/>
      <c r="V24" s="161"/>
    </row>
    <row r="25" spans="1:22" s="23" customFormat="1" ht="16.2">
      <c r="A25" s="122" t="str">
        <f t="shared" si="0"/>
        <v>71010101014214</v>
      </c>
      <c r="B25" s="124" t="s">
        <v>439</v>
      </c>
      <c r="C25" s="117" t="s">
        <v>106</v>
      </c>
      <c r="D25" s="118" t="s">
        <v>106</v>
      </c>
      <c r="E25" s="119" t="s">
        <v>106</v>
      </c>
      <c r="F25" s="120" t="s">
        <v>106</v>
      </c>
      <c r="G25" s="121">
        <v>4214</v>
      </c>
      <c r="H25" s="25"/>
      <c r="I25" s="25"/>
      <c r="J25" s="26"/>
      <c r="K25" s="26"/>
      <c r="L25" s="30" t="s">
        <v>116</v>
      </c>
      <c r="M25" s="31">
        <v>4214</v>
      </c>
      <c r="N25" s="183">
        <f t="shared" si="1"/>
        <v>0</v>
      </c>
      <c r="O25" s="183"/>
      <c r="P25" s="183"/>
      <c r="Q25" s="161"/>
      <c r="R25" s="161"/>
      <c r="S25" s="438"/>
      <c r="T25" s="161"/>
      <c r="U25" s="161"/>
      <c r="V25" s="161"/>
    </row>
    <row r="26" spans="1:22" ht="16.2">
      <c r="A26" s="122" t="str">
        <f t="shared" si="0"/>
        <v>71010101014215</v>
      </c>
      <c r="B26" s="124" t="s">
        <v>439</v>
      </c>
      <c r="C26" s="117" t="s">
        <v>106</v>
      </c>
      <c r="D26" s="118" t="s">
        <v>106</v>
      </c>
      <c r="E26" s="119" t="s">
        <v>106</v>
      </c>
      <c r="F26" s="120" t="s">
        <v>106</v>
      </c>
      <c r="G26" s="121">
        <v>4215</v>
      </c>
      <c r="H26" s="25"/>
      <c r="I26" s="25"/>
      <c r="J26" s="26"/>
      <c r="K26" s="26"/>
      <c r="L26" s="29" t="s">
        <v>117</v>
      </c>
      <c r="M26" s="12">
        <v>4215</v>
      </c>
      <c r="N26" s="183">
        <f t="shared" si="1"/>
        <v>0</v>
      </c>
      <c r="O26" s="183"/>
      <c r="P26" s="183"/>
      <c r="Q26" s="161"/>
      <c r="R26" s="161"/>
      <c r="S26" s="438"/>
      <c r="T26" s="161"/>
      <c r="U26" s="161"/>
      <c r="V26" s="161"/>
    </row>
    <row r="27" spans="1:22" ht="16.2">
      <c r="A27" s="122" t="str">
        <f t="shared" si="0"/>
        <v>71010101014216</v>
      </c>
      <c r="B27" s="124" t="s">
        <v>439</v>
      </c>
      <c r="C27" s="117" t="s">
        <v>106</v>
      </c>
      <c r="D27" s="118" t="s">
        <v>106</v>
      </c>
      <c r="E27" s="119" t="s">
        <v>106</v>
      </c>
      <c r="F27" s="120" t="s">
        <v>106</v>
      </c>
      <c r="G27" s="121">
        <v>4216</v>
      </c>
      <c r="H27" s="25"/>
      <c r="I27" s="25"/>
      <c r="J27" s="26"/>
      <c r="K27" s="26"/>
      <c r="L27" s="29" t="s">
        <v>447</v>
      </c>
      <c r="M27" s="12">
        <v>4216</v>
      </c>
      <c r="N27" s="183">
        <f t="shared" si="1"/>
        <v>0</v>
      </c>
      <c r="O27" s="183"/>
      <c r="P27" s="183"/>
      <c r="Q27" s="161"/>
      <c r="R27" s="161"/>
      <c r="S27" s="438"/>
      <c r="T27" s="161"/>
      <c r="U27" s="161"/>
      <c r="V27" s="161"/>
    </row>
    <row r="28" spans="1:22" ht="16.2">
      <c r="A28" s="122" t="str">
        <f t="shared" si="0"/>
        <v>71010101014222</v>
      </c>
      <c r="B28" s="124" t="s">
        <v>439</v>
      </c>
      <c r="C28" s="117" t="s">
        <v>106</v>
      </c>
      <c r="D28" s="118" t="s">
        <v>106</v>
      </c>
      <c r="E28" s="119" t="s">
        <v>106</v>
      </c>
      <c r="F28" s="120" t="s">
        <v>106</v>
      </c>
      <c r="G28" s="121">
        <v>4222</v>
      </c>
      <c r="H28" s="25"/>
      <c r="I28" s="25"/>
      <c r="J28" s="26"/>
      <c r="K28" s="26"/>
      <c r="L28" s="29" t="s">
        <v>392</v>
      </c>
      <c r="M28" s="12" t="s">
        <v>746</v>
      </c>
      <c r="N28" s="183">
        <f t="shared" si="1"/>
        <v>0</v>
      </c>
      <c r="O28" s="183"/>
      <c r="P28" s="183"/>
      <c r="Q28" s="161"/>
      <c r="R28" s="161"/>
      <c r="S28" s="438"/>
      <c r="T28" s="161"/>
      <c r="U28" s="161"/>
      <c r="V28" s="161"/>
    </row>
    <row r="29" spans="1:22" ht="16.2">
      <c r="A29" s="122" t="str">
        <f t="shared" si="0"/>
        <v>71010101014231</v>
      </c>
      <c r="B29" s="124" t="s">
        <v>439</v>
      </c>
      <c r="C29" s="117" t="s">
        <v>106</v>
      </c>
      <c r="D29" s="118" t="s">
        <v>106</v>
      </c>
      <c r="E29" s="119" t="s">
        <v>106</v>
      </c>
      <c r="F29" s="120" t="s">
        <v>106</v>
      </c>
      <c r="G29" s="121">
        <v>4231</v>
      </c>
      <c r="H29" s="25"/>
      <c r="I29" s="25"/>
      <c r="J29" s="26"/>
      <c r="K29" s="26"/>
      <c r="L29" s="29" t="s">
        <v>119</v>
      </c>
      <c r="M29" s="12">
        <v>4222</v>
      </c>
      <c r="N29" s="183">
        <f t="shared" si="1"/>
        <v>0</v>
      </c>
      <c r="O29" s="183"/>
      <c r="P29" s="183"/>
      <c r="Q29" s="161"/>
      <c r="R29" s="161"/>
      <c r="S29" s="438"/>
      <c r="T29" s="161"/>
      <c r="U29" s="161"/>
      <c r="V29" s="161"/>
    </row>
    <row r="30" spans="1:22" ht="16.2">
      <c r="A30" s="122" t="str">
        <f t="shared" si="0"/>
        <v>71010101014232</v>
      </c>
      <c r="B30" s="124" t="s">
        <v>439</v>
      </c>
      <c r="C30" s="117" t="s">
        <v>106</v>
      </c>
      <c r="D30" s="118" t="s">
        <v>106</v>
      </c>
      <c r="E30" s="119" t="s">
        <v>106</v>
      </c>
      <c r="F30" s="120" t="s">
        <v>106</v>
      </c>
      <c r="G30" s="121">
        <v>4232</v>
      </c>
      <c r="H30" s="25"/>
      <c r="I30" s="25"/>
      <c r="J30" s="26"/>
      <c r="K30" s="26"/>
      <c r="L30" s="29" t="s">
        <v>448</v>
      </c>
      <c r="M30" s="12">
        <v>4231</v>
      </c>
      <c r="N30" s="183">
        <f t="shared" si="1"/>
        <v>0</v>
      </c>
      <c r="O30" s="183"/>
      <c r="P30" s="183"/>
      <c r="Q30" s="161"/>
      <c r="R30" s="161"/>
      <c r="S30" s="438"/>
      <c r="T30" s="161"/>
      <c r="U30" s="161"/>
      <c r="V30" s="161"/>
    </row>
    <row r="31" spans="1:22" ht="16.2">
      <c r="A31" s="122" t="str">
        <f t="shared" si="0"/>
        <v>71010101014233</v>
      </c>
      <c r="B31" s="124" t="s">
        <v>439</v>
      </c>
      <c r="C31" s="117" t="s">
        <v>106</v>
      </c>
      <c r="D31" s="118" t="s">
        <v>106</v>
      </c>
      <c r="E31" s="119" t="s">
        <v>106</v>
      </c>
      <c r="F31" s="120" t="s">
        <v>106</v>
      </c>
      <c r="G31" s="121">
        <v>4233</v>
      </c>
      <c r="H31" s="25"/>
      <c r="I31" s="25"/>
      <c r="J31" s="26"/>
      <c r="K31" s="26"/>
      <c r="L31" s="29" t="s">
        <v>121</v>
      </c>
      <c r="M31" s="12">
        <v>4232</v>
      </c>
      <c r="N31" s="183">
        <f t="shared" si="1"/>
        <v>0</v>
      </c>
      <c r="O31" s="183"/>
      <c r="P31" s="183"/>
      <c r="Q31" s="161"/>
      <c r="R31" s="161"/>
      <c r="S31" s="438"/>
      <c r="T31" s="161"/>
      <c r="U31" s="161"/>
      <c r="V31" s="161"/>
    </row>
    <row r="32" spans="1:22" ht="26.4">
      <c r="A32" s="122" t="str">
        <f t="shared" si="0"/>
        <v>71010101014234</v>
      </c>
      <c r="B32" s="124" t="s">
        <v>439</v>
      </c>
      <c r="C32" s="117" t="s">
        <v>106</v>
      </c>
      <c r="D32" s="118" t="s">
        <v>106</v>
      </c>
      <c r="E32" s="119" t="s">
        <v>106</v>
      </c>
      <c r="F32" s="120" t="s">
        <v>106</v>
      </c>
      <c r="G32" s="121">
        <v>4234</v>
      </c>
      <c r="H32" s="25"/>
      <c r="I32" s="25"/>
      <c r="J32" s="26"/>
      <c r="K32" s="26"/>
      <c r="L32" s="29" t="s">
        <v>449</v>
      </c>
      <c r="M32" s="12">
        <v>4233</v>
      </c>
      <c r="N32" s="183">
        <f t="shared" si="1"/>
        <v>0</v>
      </c>
      <c r="O32" s="183"/>
      <c r="P32" s="183"/>
      <c r="Q32" s="161"/>
      <c r="R32" s="161"/>
      <c r="S32" s="438"/>
      <c r="T32" s="161"/>
      <c r="U32" s="161"/>
      <c r="V32" s="161"/>
    </row>
    <row r="33" spans="1:22" ht="16.2">
      <c r="A33" s="122" t="str">
        <f t="shared" si="0"/>
        <v>71010101014235</v>
      </c>
      <c r="B33" s="124" t="s">
        <v>439</v>
      </c>
      <c r="C33" s="117" t="s">
        <v>106</v>
      </c>
      <c r="D33" s="118" t="s">
        <v>106</v>
      </c>
      <c r="E33" s="119" t="s">
        <v>106</v>
      </c>
      <c r="F33" s="120" t="s">
        <v>106</v>
      </c>
      <c r="G33" s="121">
        <v>4235</v>
      </c>
      <c r="H33" s="25"/>
      <c r="I33" s="25"/>
      <c r="J33" s="26"/>
      <c r="K33" s="26"/>
      <c r="L33" s="29" t="s">
        <v>782</v>
      </c>
      <c r="M33" s="12">
        <v>4234</v>
      </c>
      <c r="N33" s="183">
        <f t="shared" si="1"/>
        <v>0</v>
      </c>
      <c r="O33" s="183"/>
      <c r="P33" s="183"/>
      <c r="Q33" s="161"/>
      <c r="R33" s="161"/>
      <c r="S33" s="438"/>
      <c r="T33" s="161"/>
      <c r="U33" s="161"/>
      <c r="V33" s="161"/>
    </row>
    <row r="34" spans="1:22" ht="16.2">
      <c r="B34" s="124"/>
      <c r="H34" s="25"/>
      <c r="I34" s="25"/>
      <c r="J34" s="26"/>
      <c r="K34" s="26"/>
      <c r="L34" s="29" t="s">
        <v>123</v>
      </c>
      <c r="M34" s="12">
        <v>4235</v>
      </c>
      <c r="N34" s="183">
        <f t="shared" si="1"/>
        <v>0</v>
      </c>
      <c r="O34" s="183"/>
      <c r="P34" s="183"/>
      <c r="Q34" s="161"/>
      <c r="R34" s="161"/>
      <c r="S34" s="438"/>
      <c r="T34" s="161"/>
      <c r="U34" s="161"/>
      <c r="V34" s="161"/>
    </row>
    <row r="35" spans="1:22" ht="16.2">
      <c r="A35" s="122" t="str">
        <f t="shared" si="0"/>
        <v>71010101014237</v>
      </c>
      <c r="B35" s="124" t="s">
        <v>439</v>
      </c>
      <c r="C35" s="117" t="s">
        <v>106</v>
      </c>
      <c r="D35" s="118" t="s">
        <v>106</v>
      </c>
      <c r="E35" s="119" t="s">
        <v>106</v>
      </c>
      <c r="F35" s="120" t="s">
        <v>106</v>
      </c>
      <c r="G35" s="121">
        <v>4237</v>
      </c>
      <c r="H35" s="25"/>
      <c r="I35" s="25"/>
      <c r="J35" s="26"/>
      <c r="K35" s="26"/>
      <c r="L35" s="29" t="s">
        <v>124</v>
      </c>
      <c r="M35" s="12">
        <v>4237</v>
      </c>
      <c r="N35" s="183">
        <f t="shared" si="1"/>
        <v>0</v>
      </c>
      <c r="O35" s="183"/>
      <c r="P35" s="183"/>
      <c r="Q35" s="161"/>
      <c r="R35" s="161"/>
      <c r="S35" s="438"/>
      <c r="T35" s="161"/>
      <c r="U35" s="161"/>
      <c r="V35" s="161"/>
    </row>
    <row r="36" spans="1:22" ht="16.2">
      <c r="A36" s="122" t="str">
        <f t="shared" si="0"/>
        <v>71010101014239</v>
      </c>
      <c r="B36" s="124" t="s">
        <v>439</v>
      </c>
      <c r="C36" s="117" t="s">
        <v>106</v>
      </c>
      <c r="D36" s="118" t="s">
        <v>106</v>
      </c>
      <c r="E36" s="119" t="s">
        <v>106</v>
      </c>
      <c r="F36" s="120" t="s">
        <v>106</v>
      </c>
      <c r="G36" s="121">
        <v>4239</v>
      </c>
      <c r="H36" s="25"/>
      <c r="I36" s="25"/>
      <c r="J36" s="26"/>
      <c r="K36" s="26"/>
      <c r="L36" s="29" t="s">
        <v>125</v>
      </c>
      <c r="M36" s="12">
        <v>4239</v>
      </c>
      <c r="N36" s="183">
        <f t="shared" si="1"/>
        <v>0</v>
      </c>
      <c r="O36" s="183"/>
      <c r="P36" s="183"/>
      <c r="Q36" s="161"/>
      <c r="R36" s="161"/>
      <c r="S36" s="438"/>
      <c r="T36" s="161"/>
      <c r="U36" s="161"/>
      <c r="V36" s="161"/>
    </row>
    <row r="37" spans="1:22" ht="16.2">
      <c r="A37" s="122" t="str">
        <f t="shared" si="0"/>
        <v>71010101014241</v>
      </c>
      <c r="B37" s="124" t="s">
        <v>439</v>
      </c>
      <c r="C37" s="117" t="s">
        <v>106</v>
      </c>
      <c r="D37" s="118" t="s">
        <v>106</v>
      </c>
      <c r="E37" s="119" t="s">
        <v>106</v>
      </c>
      <c r="F37" s="120" t="s">
        <v>106</v>
      </c>
      <c r="G37" s="121">
        <v>4241</v>
      </c>
      <c r="H37" s="25"/>
      <c r="I37" s="25"/>
      <c r="J37" s="26"/>
      <c r="K37" s="26"/>
      <c r="L37" s="29" t="s">
        <v>126</v>
      </c>
      <c r="M37" s="12">
        <v>4241</v>
      </c>
      <c r="N37" s="183">
        <f t="shared" si="1"/>
        <v>0</v>
      </c>
      <c r="O37" s="183"/>
      <c r="P37" s="183"/>
      <c r="Q37" s="161"/>
      <c r="R37" s="161"/>
      <c r="S37" s="438"/>
      <c r="T37" s="161"/>
      <c r="U37" s="161"/>
      <c r="V37" s="161"/>
    </row>
    <row r="38" spans="1:22" ht="26.4">
      <c r="A38" s="122" t="str">
        <f t="shared" si="0"/>
        <v>71010101014252</v>
      </c>
      <c r="B38" s="124" t="s">
        <v>439</v>
      </c>
      <c r="C38" s="117" t="s">
        <v>106</v>
      </c>
      <c r="D38" s="118" t="s">
        <v>106</v>
      </c>
      <c r="E38" s="119" t="s">
        <v>106</v>
      </c>
      <c r="F38" s="120" t="s">
        <v>106</v>
      </c>
      <c r="G38" s="121">
        <v>4252</v>
      </c>
      <c r="H38" s="25"/>
      <c r="I38" s="25"/>
      <c r="J38" s="26"/>
      <c r="K38" s="26"/>
      <c r="L38" s="29" t="s">
        <v>127</v>
      </c>
      <c r="M38" s="12">
        <v>4252</v>
      </c>
      <c r="N38" s="183">
        <f t="shared" si="1"/>
        <v>0</v>
      </c>
      <c r="O38" s="183"/>
      <c r="P38" s="183"/>
      <c r="Q38" s="161"/>
      <c r="R38" s="161"/>
      <c r="S38" s="438"/>
      <c r="T38" s="161"/>
      <c r="U38" s="161"/>
      <c r="V38" s="161"/>
    </row>
    <row r="39" spans="1:22" ht="16.2">
      <c r="A39" s="122" t="str">
        <f t="shared" si="0"/>
        <v>71010101014261</v>
      </c>
      <c r="B39" s="124" t="s">
        <v>439</v>
      </c>
      <c r="C39" s="117" t="s">
        <v>106</v>
      </c>
      <c r="D39" s="118" t="s">
        <v>106</v>
      </c>
      <c r="E39" s="119" t="s">
        <v>106</v>
      </c>
      <c r="F39" s="120" t="s">
        <v>106</v>
      </c>
      <c r="G39" s="121">
        <v>4261</v>
      </c>
      <c r="H39" s="25"/>
      <c r="I39" s="25"/>
      <c r="J39" s="26"/>
      <c r="K39" s="26"/>
      <c r="L39" s="30" t="s">
        <v>128</v>
      </c>
      <c r="M39" s="31">
        <v>4261</v>
      </c>
      <c r="N39" s="183">
        <f t="shared" si="1"/>
        <v>0</v>
      </c>
      <c r="O39" s="183"/>
      <c r="P39" s="183"/>
      <c r="Q39" s="161"/>
      <c r="R39" s="161"/>
      <c r="S39" s="438"/>
      <c r="T39" s="161"/>
      <c r="U39" s="161"/>
      <c r="V39" s="161"/>
    </row>
    <row r="40" spans="1:22" ht="16.2">
      <c r="A40" s="122" t="str">
        <f t="shared" si="0"/>
        <v>71010101014264</v>
      </c>
      <c r="B40" s="124" t="s">
        <v>439</v>
      </c>
      <c r="C40" s="117" t="s">
        <v>106</v>
      </c>
      <c r="D40" s="118" t="s">
        <v>106</v>
      </c>
      <c r="E40" s="119" t="s">
        <v>106</v>
      </c>
      <c r="F40" s="120" t="s">
        <v>106</v>
      </c>
      <c r="G40" s="121">
        <v>4264</v>
      </c>
      <c r="H40" s="25"/>
      <c r="I40" s="25"/>
      <c r="J40" s="26"/>
      <c r="K40" s="26"/>
      <c r="L40" s="32" t="s">
        <v>129</v>
      </c>
      <c r="M40" s="48">
        <v>4264</v>
      </c>
      <c r="N40" s="183">
        <f t="shared" si="1"/>
        <v>0</v>
      </c>
      <c r="O40" s="183"/>
      <c r="P40" s="183"/>
      <c r="Q40" s="161"/>
      <c r="R40" s="161"/>
      <c r="S40" s="438"/>
      <c r="T40" s="161"/>
      <c r="U40" s="161"/>
      <c r="V40" s="161"/>
    </row>
    <row r="41" spans="1:22" ht="16.2">
      <c r="A41" s="122" t="str">
        <f t="shared" si="0"/>
        <v>71010101014267</v>
      </c>
      <c r="B41" s="124" t="s">
        <v>439</v>
      </c>
      <c r="C41" s="117" t="s">
        <v>106</v>
      </c>
      <c r="D41" s="118" t="s">
        <v>106</v>
      </c>
      <c r="E41" s="119" t="s">
        <v>106</v>
      </c>
      <c r="F41" s="120" t="s">
        <v>106</v>
      </c>
      <c r="G41" s="121">
        <v>4267</v>
      </c>
      <c r="H41" s="25"/>
      <c r="I41" s="25"/>
      <c r="J41" s="26"/>
      <c r="K41" s="26"/>
      <c r="L41" s="32" t="s">
        <v>130</v>
      </c>
      <c r="M41" s="48">
        <v>4267</v>
      </c>
      <c r="N41" s="183">
        <f t="shared" si="1"/>
        <v>0</v>
      </c>
      <c r="O41" s="183"/>
      <c r="P41" s="183"/>
      <c r="Q41" s="161"/>
      <c r="R41" s="161"/>
      <c r="S41" s="438"/>
      <c r="T41" s="161"/>
      <c r="U41" s="161"/>
      <c r="V41" s="161"/>
    </row>
    <row r="42" spans="1:22" ht="16.2">
      <c r="A42" s="122" t="str">
        <f t="shared" si="0"/>
        <v>71010101014269</v>
      </c>
      <c r="B42" s="124" t="s">
        <v>439</v>
      </c>
      <c r="C42" s="117" t="s">
        <v>106</v>
      </c>
      <c r="D42" s="118" t="s">
        <v>106</v>
      </c>
      <c r="E42" s="119" t="s">
        <v>106</v>
      </c>
      <c r="F42" s="120" t="s">
        <v>106</v>
      </c>
      <c r="G42" s="121">
        <v>4269</v>
      </c>
      <c r="H42" s="25"/>
      <c r="I42" s="25"/>
      <c r="J42" s="26"/>
      <c r="K42" s="26"/>
      <c r="L42" s="32" t="s">
        <v>364</v>
      </c>
      <c r="M42" s="48">
        <v>4269</v>
      </c>
      <c r="N42" s="183">
        <f t="shared" si="1"/>
        <v>0</v>
      </c>
      <c r="O42" s="183"/>
      <c r="P42" s="183"/>
      <c r="Q42" s="161"/>
      <c r="R42" s="161"/>
      <c r="S42" s="438"/>
      <c r="T42" s="161"/>
      <c r="U42" s="161"/>
      <c r="V42" s="161"/>
    </row>
    <row r="43" spans="1:22" ht="26.4">
      <c r="A43" s="122" t="str">
        <f t="shared" si="0"/>
        <v>71010101014511</v>
      </c>
      <c r="B43" s="124" t="s">
        <v>439</v>
      </c>
      <c r="C43" s="117" t="s">
        <v>106</v>
      </c>
      <c r="D43" s="118" t="s">
        <v>106</v>
      </c>
      <c r="E43" s="119" t="s">
        <v>106</v>
      </c>
      <c r="F43" s="128" t="s">
        <v>106</v>
      </c>
      <c r="G43" s="129">
        <v>4511</v>
      </c>
      <c r="H43" s="25"/>
      <c r="I43" s="25"/>
      <c r="J43" s="26"/>
      <c r="K43" s="26"/>
      <c r="L43" s="29" t="s">
        <v>131</v>
      </c>
      <c r="M43" s="12">
        <v>4511</v>
      </c>
      <c r="N43" s="183">
        <f t="shared" si="1"/>
        <v>0</v>
      </c>
      <c r="O43" s="183"/>
      <c r="P43" s="183"/>
      <c r="Q43" s="161"/>
      <c r="R43" s="161"/>
      <c r="S43" s="438"/>
      <c r="T43" s="161"/>
      <c r="U43" s="161"/>
      <c r="V43" s="161"/>
    </row>
    <row r="44" spans="1:22" ht="26.4">
      <c r="B44" s="124"/>
      <c r="F44" s="128"/>
      <c r="G44" s="129"/>
      <c r="H44" s="25"/>
      <c r="I44" s="25"/>
      <c r="J44" s="26"/>
      <c r="K44" s="26"/>
      <c r="L44" s="32" t="s">
        <v>747</v>
      </c>
      <c r="M44" s="33">
        <v>4638</v>
      </c>
      <c r="N44" s="183">
        <f t="shared" si="1"/>
        <v>0</v>
      </c>
      <c r="O44" s="183"/>
      <c r="P44" s="183"/>
      <c r="Q44" s="161"/>
      <c r="R44" s="161"/>
      <c r="S44" s="438"/>
      <c r="T44" s="161"/>
      <c r="U44" s="161"/>
      <c r="V44" s="161"/>
    </row>
    <row r="45" spans="1:22" ht="16.2">
      <c r="A45" s="122" t="str">
        <f t="shared" si="0"/>
        <v>71010101014729</v>
      </c>
      <c r="B45" s="124" t="s">
        <v>439</v>
      </c>
      <c r="C45" s="117" t="s">
        <v>106</v>
      </c>
      <c r="D45" s="118" t="s">
        <v>106</v>
      </c>
      <c r="E45" s="119" t="s">
        <v>106</v>
      </c>
      <c r="F45" s="120" t="s">
        <v>106</v>
      </c>
      <c r="G45" s="121">
        <v>4729</v>
      </c>
      <c r="H45" s="25"/>
      <c r="I45" s="25"/>
      <c r="J45" s="26"/>
      <c r="K45" s="26"/>
      <c r="L45" s="32" t="s">
        <v>167</v>
      </c>
      <c r="M45" s="33">
        <v>4639</v>
      </c>
      <c r="N45" s="183">
        <f t="shared" si="1"/>
        <v>0</v>
      </c>
      <c r="O45" s="183"/>
      <c r="P45" s="183"/>
      <c r="Q45" s="161"/>
      <c r="R45" s="161"/>
      <c r="S45" s="438"/>
      <c r="T45" s="161"/>
      <c r="U45" s="161"/>
      <c r="V45" s="161"/>
    </row>
    <row r="46" spans="1:22" ht="16.2">
      <c r="A46" s="122" t="str">
        <f t="shared" si="0"/>
        <v>71010101014823</v>
      </c>
      <c r="B46" s="124" t="s">
        <v>439</v>
      </c>
      <c r="C46" s="117" t="s">
        <v>106</v>
      </c>
      <c r="D46" s="118" t="s">
        <v>106</v>
      </c>
      <c r="E46" s="119" t="s">
        <v>106</v>
      </c>
      <c r="F46" s="120" t="s">
        <v>106</v>
      </c>
      <c r="G46" s="121">
        <v>4823</v>
      </c>
      <c r="H46" s="25"/>
      <c r="I46" s="25"/>
      <c r="J46" s="26"/>
      <c r="K46" s="26"/>
      <c r="L46" s="29" t="s">
        <v>132</v>
      </c>
      <c r="M46" s="12">
        <v>4729</v>
      </c>
      <c r="N46" s="183">
        <f t="shared" ref="N46:N47" si="2">O46+P46</f>
        <v>0</v>
      </c>
      <c r="O46" s="183"/>
      <c r="P46" s="183"/>
      <c r="Q46" s="161"/>
      <c r="R46" s="161"/>
      <c r="S46" s="438"/>
      <c r="T46" s="161"/>
      <c r="U46" s="161"/>
      <c r="V46" s="161"/>
    </row>
    <row r="47" spans="1:22" ht="26.4">
      <c r="B47" s="124"/>
      <c r="H47" s="25"/>
      <c r="I47" s="25"/>
      <c r="J47" s="26"/>
      <c r="K47" s="26"/>
      <c r="L47" s="29" t="s">
        <v>858</v>
      </c>
      <c r="M47" s="12" t="s">
        <v>88</v>
      </c>
      <c r="N47" s="183">
        <f t="shared" si="2"/>
        <v>0</v>
      </c>
      <c r="O47" s="183"/>
      <c r="P47" s="183"/>
      <c r="Q47" s="161"/>
      <c r="R47" s="161"/>
      <c r="S47" s="438"/>
      <c r="T47" s="161"/>
      <c r="U47" s="161"/>
      <c r="V47" s="161"/>
    </row>
    <row r="48" spans="1:22" ht="16.2">
      <c r="A48" s="122" t="str">
        <f t="shared" si="0"/>
        <v>71010101014861</v>
      </c>
      <c r="B48" s="124" t="s">
        <v>439</v>
      </c>
      <c r="C48" s="117" t="s">
        <v>106</v>
      </c>
      <c r="D48" s="118" t="s">
        <v>106</v>
      </c>
      <c r="E48" s="119" t="s">
        <v>106</v>
      </c>
      <c r="F48" s="120" t="s">
        <v>106</v>
      </c>
      <c r="G48" s="121">
        <v>4861</v>
      </c>
      <c r="H48" s="25"/>
      <c r="I48" s="25"/>
      <c r="J48" s="26"/>
      <c r="K48" s="26"/>
      <c r="L48" s="29" t="s">
        <v>133</v>
      </c>
      <c r="M48" s="12">
        <v>4823</v>
      </c>
      <c r="N48" s="183">
        <f t="shared" si="1"/>
        <v>0</v>
      </c>
      <c r="O48" s="183"/>
      <c r="P48" s="183"/>
      <c r="Q48" s="161"/>
      <c r="R48" s="161"/>
      <c r="S48" s="438"/>
      <c r="T48" s="161"/>
      <c r="U48" s="161"/>
      <c r="V48" s="161"/>
    </row>
    <row r="49" spans="1:22" ht="16.2">
      <c r="A49" s="122" t="str">
        <f t="shared" si="0"/>
        <v>71010101015121</v>
      </c>
      <c r="B49" s="124" t="s">
        <v>439</v>
      </c>
      <c r="C49" s="117" t="s">
        <v>106</v>
      </c>
      <c r="D49" s="118" t="s">
        <v>106</v>
      </c>
      <c r="E49" s="119" t="s">
        <v>106</v>
      </c>
      <c r="F49" s="120" t="s">
        <v>106</v>
      </c>
      <c r="G49" s="121">
        <v>5121</v>
      </c>
      <c r="H49" s="25"/>
      <c r="I49" s="25"/>
      <c r="J49" s="26"/>
      <c r="K49" s="26"/>
      <c r="L49" s="32" t="s">
        <v>134</v>
      </c>
      <c r="M49" s="48">
        <v>4861</v>
      </c>
      <c r="N49" s="183">
        <f t="shared" si="1"/>
        <v>0</v>
      </c>
      <c r="O49" s="183"/>
      <c r="P49" s="183"/>
      <c r="Q49" s="161"/>
      <c r="R49" s="161"/>
      <c r="S49" s="438"/>
      <c r="T49" s="161"/>
      <c r="U49" s="161"/>
      <c r="V49" s="161"/>
    </row>
    <row r="50" spans="1:22" ht="16.2">
      <c r="A50" s="122" t="str">
        <f t="shared" si="0"/>
        <v>71010101015122</v>
      </c>
      <c r="B50" s="124" t="s">
        <v>439</v>
      </c>
      <c r="C50" s="117" t="s">
        <v>106</v>
      </c>
      <c r="D50" s="118" t="s">
        <v>106</v>
      </c>
      <c r="E50" s="119" t="s">
        <v>106</v>
      </c>
      <c r="F50" s="120" t="s">
        <v>106</v>
      </c>
      <c r="G50" s="121">
        <v>5122</v>
      </c>
      <c r="H50" s="25"/>
      <c r="I50" s="25"/>
      <c r="J50" s="26"/>
      <c r="K50" s="26"/>
      <c r="L50" s="29" t="s">
        <v>135</v>
      </c>
      <c r="M50" s="12">
        <v>5121</v>
      </c>
      <c r="N50" s="183">
        <f t="shared" si="1"/>
        <v>0</v>
      </c>
      <c r="O50" s="183"/>
      <c r="P50" s="183"/>
      <c r="Q50" s="161"/>
      <c r="R50" s="161"/>
      <c r="S50" s="438"/>
      <c r="T50" s="161"/>
      <c r="U50" s="161"/>
      <c r="V50" s="161"/>
    </row>
    <row r="51" spans="1:22" ht="16.2">
      <c r="A51" s="122" t="str">
        <f t="shared" si="0"/>
        <v>71010101015129</v>
      </c>
      <c r="B51" s="124" t="s">
        <v>439</v>
      </c>
      <c r="C51" s="117" t="s">
        <v>106</v>
      </c>
      <c r="D51" s="118" t="s">
        <v>106</v>
      </c>
      <c r="E51" s="119" t="s">
        <v>106</v>
      </c>
      <c r="F51" s="120" t="s">
        <v>106</v>
      </c>
      <c r="G51" s="121">
        <v>5129</v>
      </c>
      <c r="H51" s="25"/>
      <c r="I51" s="25"/>
      <c r="J51" s="26"/>
      <c r="K51" s="26"/>
      <c r="L51" s="29" t="s">
        <v>136</v>
      </c>
      <c r="M51" s="12">
        <v>5122</v>
      </c>
      <c r="N51" s="183">
        <f t="shared" si="1"/>
        <v>0</v>
      </c>
      <c r="O51" s="183"/>
      <c r="P51" s="183"/>
      <c r="Q51" s="161"/>
      <c r="R51" s="161"/>
      <c r="S51" s="438"/>
      <c r="T51" s="161"/>
      <c r="U51" s="161"/>
      <c r="V51" s="161"/>
    </row>
    <row r="52" spans="1:22" ht="16.2">
      <c r="A52" s="122" t="str">
        <f t="shared" si="0"/>
        <v>71010101015132</v>
      </c>
      <c r="B52" s="124" t="s">
        <v>439</v>
      </c>
      <c r="C52" s="117" t="s">
        <v>106</v>
      </c>
      <c r="D52" s="118" t="s">
        <v>106</v>
      </c>
      <c r="E52" s="119" t="s">
        <v>106</v>
      </c>
      <c r="F52" s="120" t="s">
        <v>106</v>
      </c>
      <c r="G52" s="121">
        <v>5132</v>
      </c>
      <c r="H52" s="25"/>
      <c r="I52" s="25"/>
      <c r="J52" s="26"/>
      <c r="K52" s="26"/>
      <c r="L52" s="29" t="s">
        <v>137</v>
      </c>
      <c r="M52" s="12">
        <v>5129</v>
      </c>
      <c r="N52" s="183">
        <f t="shared" si="1"/>
        <v>0</v>
      </c>
      <c r="O52" s="183"/>
      <c r="P52" s="183"/>
      <c r="Q52" s="161"/>
      <c r="R52" s="161"/>
      <c r="S52" s="438"/>
      <c r="T52" s="161"/>
      <c r="U52" s="161"/>
      <c r="V52" s="161"/>
    </row>
    <row r="53" spans="1:22" ht="16.2">
      <c r="A53" s="122" t="str">
        <f t="shared" si="0"/>
        <v>71010101015134</v>
      </c>
      <c r="B53" s="124" t="s">
        <v>439</v>
      </c>
      <c r="C53" s="117" t="s">
        <v>106</v>
      </c>
      <c r="D53" s="118" t="s">
        <v>106</v>
      </c>
      <c r="E53" s="119" t="s">
        <v>106</v>
      </c>
      <c r="F53" s="128" t="s">
        <v>106</v>
      </c>
      <c r="G53" s="129">
        <v>5134</v>
      </c>
      <c r="H53" s="25"/>
      <c r="I53" s="25"/>
      <c r="J53" s="26"/>
      <c r="K53" s="26"/>
      <c r="L53" s="29" t="s">
        <v>138</v>
      </c>
      <c r="M53" s="12">
        <v>5132</v>
      </c>
      <c r="N53" s="183">
        <f t="shared" si="1"/>
        <v>0</v>
      </c>
      <c r="O53" s="183"/>
      <c r="P53" s="183"/>
      <c r="Q53" s="161"/>
      <c r="R53" s="161"/>
      <c r="S53" s="438"/>
      <c r="T53" s="161"/>
      <c r="U53" s="161"/>
      <c r="V53" s="161"/>
    </row>
    <row r="54" spans="1:22" s="115" customFormat="1" ht="16.2">
      <c r="A54" s="122" t="str">
        <f t="shared" si="0"/>
        <v>71010101020000</v>
      </c>
      <c r="B54" s="124" t="s">
        <v>439</v>
      </c>
      <c r="C54" s="117" t="s">
        <v>106</v>
      </c>
      <c r="D54" s="118" t="s">
        <v>106</v>
      </c>
      <c r="E54" s="119" t="s">
        <v>106</v>
      </c>
      <c r="F54" s="128" t="s">
        <v>140</v>
      </c>
      <c r="G54" s="129" t="s">
        <v>440</v>
      </c>
      <c r="H54" s="25"/>
      <c r="I54" s="25"/>
      <c r="J54" s="26"/>
      <c r="K54" s="26"/>
      <c r="L54" s="29" t="s">
        <v>139</v>
      </c>
      <c r="M54" s="12">
        <v>5134</v>
      </c>
      <c r="N54" s="183">
        <f t="shared" si="1"/>
        <v>0</v>
      </c>
      <c r="O54" s="183"/>
      <c r="P54" s="183"/>
      <c r="Q54" s="161"/>
      <c r="R54" s="161"/>
      <c r="S54" s="438"/>
      <c r="T54" s="161"/>
      <c r="U54" s="161"/>
      <c r="V54" s="161"/>
    </row>
    <row r="55" spans="1:22" ht="25.5" customHeight="1">
      <c r="A55" s="122" t="str">
        <f t="shared" si="0"/>
        <v>71010101024251</v>
      </c>
      <c r="B55" s="124" t="s">
        <v>439</v>
      </c>
      <c r="C55" s="117" t="s">
        <v>106</v>
      </c>
      <c r="D55" s="118" t="s">
        <v>106</v>
      </c>
      <c r="E55" s="119" t="s">
        <v>106</v>
      </c>
      <c r="F55" s="120" t="s">
        <v>140</v>
      </c>
      <c r="G55" s="121">
        <v>4251</v>
      </c>
      <c r="H55" s="45"/>
      <c r="I55" s="147"/>
      <c r="J55" s="148"/>
      <c r="K55" s="148"/>
      <c r="L55" s="27" t="s">
        <v>787</v>
      </c>
      <c r="M55" s="28"/>
      <c r="N55" s="197">
        <f>O55+P55</f>
        <v>0</v>
      </c>
      <c r="O55" s="197">
        <f>SUM(O56:O59)</f>
        <v>0</v>
      </c>
      <c r="P55" s="197">
        <f>SUM(P56:P59)</f>
        <v>0</v>
      </c>
      <c r="Q55" s="161"/>
      <c r="R55" s="161"/>
      <c r="S55" s="438"/>
      <c r="T55" s="161"/>
      <c r="U55" s="161"/>
      <c r="V55" s="161"/>
    </row>
    <row r="56" spans="1:22" ht="29.25" customHeight="1">
      <c r="A56" s="122" t="str">
        <f t="shared" si="0"/>
        <v>71010101025113</v>
      </c>
      <c r="B56" s="124" t="s">
        <v>439</v>
      </c>
      <c r="C56" s="117" t="s">
        <v>106</v>
      </c>
      <c r="D56" s="118" t="s">
        <v>106</v>
      </c>
      <c r="E56" s="119" t="s">
        <v>106</v>
      </c>
      <c r="F56" s="120" t="s">
        <v>140</v>
      </c>
      <c r="G56" s="121">
        <v>5113</v>
      </c>
      <c r="H56" s="17"/>
      <c r="I56" s="25"/>
      <c r="J56" s="26"/>
      <c r="K56" s="26"/>
      <c r="L56" s="30" t="s">
        <v>142</v>
      </c>
      <c r="M56" s="13">
        <v>4251</v>
      </c>
      <c r="N56" s="183">
        <f t="shared" si="1"/>
        <v>0</v>
      </c>
      <c r="O56" s="183"/>
      <c r="P56" s="183">
        <v>0</v>
      </c>
      <c r="Q56" s="161"/>
      <c r="R56" s="161"/>
      <c r="S56" s="438"/>
      <c r="T56" s="161"/>
      <c r="U56" s="161"/>
      <c r="V56" s="161"/>
    </row>
    <row r="57" spans="1:22" s="156" customFormat="1" ht="16.2">
      <c r="A57" s="122" t="str">
        <f>CONCATENATE(B57,C57,D57,E57,F57,G57)</f>
        <v>71010103000000</v>
      </c>
      <c r="B57" s="124" t="s">
        <v>439</v>
      </c>
      <c r="C57" s="117" t="s">
        <v>106</v>
      </c>
      <c r="D57" s="118" t="s">
        <v>106</v>
      </c>
      <c r="E57" s="119" t="s">
        <v>442</v>
      </c>
      <c r="F57" s="128" t="s">
        <v>441</v>
      </c>
      <c r="G57" s="129" t="s">
        <v>440</v>
      </c>
      <c r="H57" s="17"/>
      <c r="I57" s="25"/>
      <c r="J57" s="26"/>
      <c r="K57" s="26"/>
      <c r="L57" s="30" t="s">
        <v>173</v>
      </c>
      <c r="M57" s="31">
        <v>5112</v>
      </c>
      <c r="N57" s="183">
        <f t="shared" si="1"/>
        <v>0</v>
      </c>
      <c r="O57" s="183"/>
      <c r="P57" s="183"/>
      <c r="Q57" s="161"/>
      <c r="R57" s="161"/>
      <c r="S57" s="438"/>
      <c r="T57" s="161"/>
      <c r="U57" s="161"/>
      <c r="V57" s="161"/>
    </row>
    <row r="58" spans="1:22" ht="24" customHeight="1">
      <c r="A58" s="122" t="str">
        <f>CONCATENATE(B58,C58,D58,E58,F58,G58)</f>
        <v>71010103000001</v>
      </c>
      <c r="B58" s="124" t="s">
        <v>439</v>
      </c>
      <c r="C58" s="117" t="s">
        <v>106</v>
      </c>
      <c r="D58" s="118" t="s">
        <v>106</v>
      </c>
      <c r="E58" s="119" t="s">
        <v>442</v>
      </c>
      <c r="F58" s="128" t="s">
        <v>441</v>
      </c>
      <c r="G58" s="129" t="s">
        <v>96</v>
      </c>
      <c r="H58" s="25"/>
      <c r="I58" s="25"/>
      <c r="J58" s="26"/>
      <c r="K58" s="26"/>
      <c r="L58" s="30" t="s">
        <v>174</v>
      </c>
      <c r="M58" s="13">
        <v>5113</v>
      </c>
      <c r="N58" s="183">
        <f t="shared" si="1"/>
        <v>0</v>
      </c>
      <c r="O58" s="183"/>
      <c r="P58" s="183"/>
      <c r="Q58" s="161"/>
      <c r="R58" s="161"/>
      <c r="S58" s="438"/>
      <c r="T58" s="161"/>
      <c r="U58" s="161"/>
      <c r="V58" s="161"/>
    </row>
    <row r="59" spans="1:22" ht="16.2">
      <c r="B59" s="124"/>
      <c r="F59" s="128"/>
      <c r="G59" s="129"/>
      <c r="H59" s="25"/>
      <c r="I59" s="25"/>
      <c r="J59" s="26"/>
      <c r="K59" s="26"/>
      <c r="L59" s="29" t="s">
        <v>137</v>
      </c>
      <c r="M59" s="12">
        <v>5129</v>
      </c>
      <c r="N59" s="183">
        <f t="shared" si="1"/>
        <v>0</v>
      </c>
      <c r="O59" s="183"/>
      <c r="P59" s="183"/>
      <c r="Q59" s="161"/>
      <c r="R59" s="161"/>
      <c r="S59" s="438"/>
      <c r="T59" s="161"/>
      <c r="U59" s="161"/>
      <c r="V59" s="161"/>
    </row>
    <row r="60" spans="1:22" s="115" customFormat="1" ht="16.2">
      <c r="A60" s="122" t="str">
        <f>CONCATENATE(B60,C60,D60,E60,F60,G60)</f>
        <v>71010103010000</v>
      </c>
      <c r="B60" s="124" t="s">
        <v>439</v>
      </c>
      <c r="C60" s="117" t="s">
        <v>106</v>
      </c>
      <c r="D60" s="118" t="s">
        <v>106</v>
      </c>
      <c r="E60" s="119" t="s">
        <v>442</v>
      </c>
      <c r="F60" s="128" t="s">
        <v>106</v>
      </c>
      <c r="G60" s="129" t="s">
        <v>440</v>
      </c>
      <c r="H60" s="151">
        <v>2113</v>
      </c>
      <c r="I60" s="152" t="s">
        <v>106</v>
      </c>
      <c r="J60" s="153">
        <v>1</v>
      </c>
      <c r="K60" s="153">
        <v>3</v>
      </c>
      <c r="L60" s="154" t="s">
        <v>581</v>
      </c>
      <c r="M60" s="155"/>
      <c r="N60" s="192">
        <f>+N62+N64</f>
        <v>0</v>
      </c>
      <c r="O60" s="192">
        <f t="shared" ref="O60:P60" si="3">+O62+O64</f>
        <v>0</v>
      </c>
      <c r="P60" s="192">
        <f t="shared" si="3"/>
        <v>0</v>
      </c>
      <c r="Q60" s="161"/>
      <c r="R60" s="161"/>
      <c r="S60" s="438"/>
      <c r="T60" s="161"/>
      <c r="U60" s="161"/>
      <c r="V60" s="161"/>
    </row>
    <row r="61" spans="1:22" ht="16.2">
      <c r="A61" s="122" t="str">
        <f>CONCATENATE(B61,C61,D61,E61,F61,G61)</f>
        <v>71010103014239</v>
      </c>
      <c r="B61" s="124" t="s">
        <v>439</v>
      </c>
      <c r="C61" s="117" t="s">
        <v>106</v>
      </c>
      <c r="D61" s="118" t="s">
        <v>106</v>
      </c>
      <c r="E61" s="119" t="s">
        <v>442</v>
      </c>
      <c r="F61" s="120" t="s">
        <v>106</v>
      </c>
      <c r="G61" s="121">
        <v>4239</v>
      </c>
      <c r="H61" s="17"/>
      <c r="I61" s="25"/>
      <c r="J61" s="26"/>
      <c r="K61" s="26"/>
      <c r="L61" s="20" t="s">
        <v>108</v>
      </c>
      <c r="M61" s="44"/>
      <c r="N61" s="437">
        <f>+N63</f>
        <v>0</v>
      </c>
      <c r="O61" s="190"/>
      <c r="P61" s="190"/>
      <c r="Q61" s="161"/>
      <c r="R61" s="161"/>
      <c r="S61" s="438"/>
      <c r="T61" s="161"/>
      <c r="U61" s="161"/>
      <c r="V61" s="161"/>
    </row>
    <row r="62" spans="1:22" s="170" customFormat="1" ht="27.6">
      <c r="A62" s="122" t="str">
        <f t="shared" si="0"/>
        <v>71010300000000</v>
      </c>
      <c r="B62" s="124" t="s">
        <v>439</v>
      </c>
      <c r="C62" s="117" t="s">
        <v>106</v>
      </c>
      <c r="D62" s="118" t="s">
        <v>442</v>
      </c>
      <c r="E62" s="119" t="s">
        <v>441</v>
      </c>
      <c r="F62" s="128" t="s">
        <v>441</v>
      </c>
      <c r="G62" s="129" t="s">
        <v>440</v>
      </c>
      <c r="H62" s="45"/>
      <c r="I62" s="147"/>
      <c r="J62" s="148"/>
      <c r="K62" s="148"/>
      <c r="L62" s="27" t="s">
        <v>583</v>
      </c>
      <c r="M62" s="28"/>
      <c r="N62" s="197">
        <f>O62+P62</f>
        <v>0</v>
      </c>
      <c r="O62" s="197">
        <f>SUM(O63)</f>
        <v>0</v>
      </c>
      <c r="P62" s="197">
        <f>SUM(P63)</f>
        <v>0</v>
      </c>
      <c r="Q62" s="161"/>
      <c r="R62" s="161"/>
      <c r="S62" s="438"/>
      <c r="T62" s="161"/>
      <c r="U62" s="161"/>
      <c r="V62" s="161"/>
    </row>
    <row r="63" spans="1:22" ht="16.2">
      <c r="A63" s="122" t="str">
        <f t="shared" si="0"/>
        <v>71010300000001</v>
      </c>
      <c r="B63" s="124" t="s">
        <v>439</v>
      </c>
      <c r="C63" s="117" t="s">
        <v>106</v>
      </c>
      <c r="D63" s="118" t="s">
        <v>442</v>
      </c>
      <c r="E63" s="119" t="s">
        <v>441</v>
      </c>
      <c r="F63" s="128" t="s">
        <v>441</v>
      </c>
      <c r="G63" s="129" t="s">
        <v>96</v>
      </c>
      <c r="H63" s="25"/>
      <c r="I63" s="25"/>
      <c r="J63" s="26"/>
      <c r="K63" s="26"/>
      <c r="L63" s="29" t="s">
        <v>125</v>
      </c>
      <c r="M63" s="12">
        <v>4239</v>
      </c>
      <c r="N63" s="183">
        <f t="shared" ref="N63" si="4">O63+P63</f>
        <v>0</v>
      </c>
      <c r="O63" s="183"/>
      <c r="P63" s="183"/>
      <c r="Q63" s="161"/>
      <c r="R63" s="161"/>
      <c r="S63" s="438"/>
      <c r="T63" s="161"/>
      <c r="U63" s="161"/>
      <c r="V63" s="161"/>
    </row>
    <row r="64" spans="1:22" ht="16.2">
      <c r="A64" s="122" t="str">
        <f>CONCATENATE(B64,C64,D64,E64,F64,G64)</f>
        <v>71100701044819</v>
      </c>
      <c r="B64" s="124" t="s">
        <v>439</v>
      </c>
      <c r="C64" s="117" t="s">
        <v>189</v>
      </c>
      <c r="D64" s="118" t="s">
        <v>183</v>
      </c>
      <c r="E64" s="119" t="s">
        <v>106</v>
      </c>
      <c r="F64" s="120" t="s">
        <v>155</v>
      </c>
      <c r="G64" s="121">
        <v>4819</v>
      </c>
      <c r="H64" s="45"/>
      <c r="I64" s="147"/>
      <c r="J64" s="148"/>
      <c r="K64" s="148"/>
      <c r="L64" s="27" t="s">
        <v>859</v>
      </c>
      <c r="M64" s="28"/>
      <c r="N64" s="197">
        <f>SUM(N65)</f>
        <v>0</v>
      </c>
      <c r="O64" s="197">
        <f>SUM(O65)</f>
        <v>0</v>
      </c>
      <c r="P64" s="197">
        <f>SUM(P65)</f>
        <v>0</v>
      </c>
      <c r="Q64" s="161"/>
      <c r="R64" s="161"/>
      <c r="S64" s="438"/>
      <c r="T64" s="161"/>
      <c r="U64" s="161"/>
      <c r="V64" s="161"/>
    </row>
    <row r="65" spans="1:22" s="115" customFormat="1" ht="26.4">
      <c r="A65" s="122" t="str">
        <f>CONCATENATE(B65,C65,D65,E65,F65,G65)</f>
        <v>71100701050000</v>
      </c>
      <c r="B65" s="124" t="s">
        <v>439</v>
      </c>
      <c r="C65" s="117" t="s">
        <v>189</v>
      </c>
      <c r="D65" s="118" t="s">
        <v>183</v>
      </c>
      <c r="E65" s="119" t="s">
        <v>106</v>
      </c>
      <c r="F65" s="120" t="s">
        <v>149</v>
      </c>
      <c r="G65" s="129" t="s">
        <v>440</v>
      </c>
      <c r="H65" s="25"/>
      <c r="I65" s="25"/>
      <c r="J65" s="26"/>
      <c r="K65" s="26"/>
      <c r="L65" s="30" t="s">
        <v>219</v>
      </c>
      <c r="M65" s="31">
        <v>4819</v>
      </c>
      <c r="N65" s="183">
        <f t="shared" ref="N65" si="5">O65+P65</f>
        <v>0</v>
      </c>
      <c r="O65" s="183"/>
      <c r="P65" s="183"/>
      <c r="Q65" s="161"/>
      <c r="R65" s="161"/>
      <c r="S65" s="438"/>
      <c r="T65" s="161"/>
      <c r="U65" s="161"/>
      <c r="V65" s="161"/>
    </row>
    <row r="66" spans="1:22" s="156" customFormat="1" ht="16.2">
      <c r="A66" s="122" t="str">
        <f t="shared" si="0"/>
        <v>71010301000000</v>
      </c>
      <c r="B66" s="124" t="s">
        <v>439</v>
      </c>
      <c r="C66" s="117" t="s">
        <v>106</v>
      </c>
      <c r="D66" s="118" t="s">
        <v>442</v>
      </c>
      <c r="E66" s="119" t="s">
        <v>106</v>
      </c>
      <c r="F66" s="128" t="s">
        <v>441</v>
      </c>
      <c r="G66" s="129" t="s">
        <v>440</v>
      </c>
      <c r="H66" s="165">
        <v>2130</v>
      </c>
      <c r="I66" s="166" t="s">
        <v>106</v>
      </c>
      <c r="J66" s="167">
        <v>3</v>
      </c>
      <c r="K66" s="167">
        <v>0</v>
      </c>
      <c r="L66" s="168" t="s">
        <v>144</v>
      </c>
      <c r="M66" s="176"/>
      <c r="N66" s="188">
        <f>+N68</f>
        <v>0</v>
      </c>
      <c r="O66" s="188">
        <f>+O68</f>
        <v>0</v>
      </c>
      <c r="P66" s="188">
        <f>+P68</f>
        <v>0</v>
      </c>
      <c r="Q66" s="161"/>
      <c r="R66" s="161"/>
      <c r="S66" s="438"/>
      <c r="T66" s="161"/>
      <c r="U66" s="161"/>
      <c r="V66" s="161"/>
    </row>
    <row r="67" spans="1:22" ht="16.2">
      <c r="A67" s="122" t="str">
        <f t="shared" si="0"/>
        <v>71010301000001</v>
      </c>
      <c r="B67" s="124" t="s">
        <v>439</v>
      </c>
      <c r="C67" s="117" t="s">
        <v>106</v>
      </c>
      <c r="D67" s="118" t="s">
        <v>442</v>
      </c>
      <c r="E67" s="119" t="s">
        <v>106</v>
      </c>
      <c r="F67" s="128" t="s">
        <v>441</v>
      </c>
      <c r="G67" s="129" t="s">
        <v>96</v>
      </c>
      <c r="H67" s="17"/>
      <c r="I67" s="18"/>
      <c r="J67" s="19"/>
      <c r="K67" s="19"/>
      <c r="L67" s="30" t="s">
        <v>110</v>
      </c>
      <c r="M67" s="49"/>
      <c r="N67" s="190"/>
      <c r="O67" s="190"/>
      <c r="P67" s="190"/>
      <c r="Q67" s="161"/>
      <c r="R67" s="161"/>
      <c r="S67" s="438"/>
      <c r="T67" s="161"/>
      <c r="U67" s="161"/>
      <c r="V67" s="161"/>
    </row>
    <row r="68" spans="1:22" s="115" customFormat="1" ht="26.4">
      <c r="A68" s="122" t="str">
        <f t="shared" si="0"/>
        <v>71010301010000</v>
      </c>
      <c r="B68" s="124" t="s">
        <v>439</v>
      </c>
      <c r="C68" s="117" t="s">
        <v>106</v>
      </c>
      <c r="D68" s="118" t="s">
        <v>442</v>
      </c>
      <c r="E68" s="119" t="s">
        <v>106</v>
      </c>
      <c r="F68" s="128" t="s">
        <v>106</v>
      </c>
      <c r="G68" s="129" t="s">
        <v>440</v>
      </c>
      <c r="H68" s="151">
        <v>2133</v>
      </c>
      <c r="I68" s="152" t="s">
        <v>106</v>
      </c>
      <c r="J68" s="153">
        <v>3</v>
      </c>
      <c r="K68" s="153">
        <v>1</v>
      </c>
      <c r="L68" s="154" t="s">
        <v>145</v>
      </c>
      <c r="M68" s="155"/>
      <c r="N68" s="192">
        <f>+N70</f>
        <v>0</v>
      </c>
      <c r="O68" s="192">
        <f>+O70</f>
        <v>0</v>
      </c>
      <c r="P68" s="192">
        <f>+P70</f>
        <v>0</v>
      </c>
      <c r="Q68" s="161"/>
      <c r="R68" s="161"/>
      <c r="S68" s="438"/>
      <c r="T68" s="161"/>
      <c r="U68" s="161"/>
      <c r="V68" s="161"/>
    </row>
    <row r="69" spans="1:22" ht="16.2">
      <c r="A69" s="122" t="str">
        <f t="shared" si="0"/>
        <v>71010301014111</v>
      </c>
      <c r="B69" s="124" t="s">
        <v>439</v>
      </c>
      <c r="C69" s="117" t="s">
        <v>106</v>
      </c>
      <c r="D69" s="118" t="s">
        <v>442</v>
      </c>
      <c r="E69" s="119" t="s">
        <v>106</v>
      </c>
      <c r="F69" s="120" t="s">
        <v>106</v>
      </c>
      <c r="G69" s="121">
        <v>4111</v>
      </c>
      <c r="H69" s="17"/>
      <c r="I69" s="25"/>
      <c r="J69" s="26"/>
      <c r="K69" s="26"/>
      <c r="L69" s="20" t="s">
        <v>108</v>
      </c>
      <c r="M69" s="44"/>
      <c r="N69" s="190"/>
      <c r="O69" s="190"/>
      <c r="P69" s="190"/>
      <c r="Q69" s="161"/>
      <c r="R69" s="161"/>
      <c r="S69" s="438"/>
      <c r="T69" s="161"/>
      <c r="U69" s="161"/>
      <c r="V69" s="161"/>
    </row>
    <row r="70" spans="1:22" ht="41.4">
      <c r="A70" s="122" t="str">
        <f t="shared" si="0"/>
        <v>71010301014212</v>
      </c>
      <c r="B70" s="124" t="s">
        <v>439</v>
      </c>
      <c r="C70" s="117" t="s">
        <v>106</v>
      </c>
      <c r="D70" s="118" t="s">
        <v>442</v>
      </c>
      <c r="E70" s="119" t="s">
        <v>106</v>
      </c>
      <c r="F70" s="120" t="s">
        <v>106</v>
      </c>
      <c r="G70" s="121">
        <v>4212</v>
      </c>
      <c r="H70" s="45"/>
      <c r="I70" s="147"/>
      <c r="J70" s="148"/>
      <c r="K70" s="148"/>
      <c r="L70" s="27" t="s">
        <v>146</v>
      </c>
      <c r="M70" s="28"/>
      <c r="N70" s="197">
        <f>O70+P70</f>
        <v>0</v>
      </c>
      <c r="O70" s="197">
        <f>SUM(O71:O83)</f>
        <v>0</v>
      </c>
      <c r="P70" s="197">
        <f>SUM(P71:P83)</f>
        <v>0</v>
      </c>
      <c r="Q70" s="161"/>
      <c r="R70" s="161"/>
      <c r="S70" s="438"/>
      <c r="T70" s="161"/>
      <c r="U70" s="161"/>
      <c r="V70" s="161"/>
    </row>
    <row r="71" spans="1:22" ht="16.2">
      <c r="A71" s="122" t="str">
        <f t="shared" si="0"/>
        <v>71010301014213</v>
      </c>
      <c r="B71" s="124" t="s">
        <v>439</v>
      </c>
      <c r="C71" s="117" t="s">
        <v>106</v>
      </c>
      <c r="D71" s="118" t="s">
        <v>442</v>
      </c>
      <c r="E71" s="119" t="s">
        <v>106</v>
      </c>
      <c r="F71" s="120" t="s">
        <v>106</v>
      </c>
      <c r="G71" s="121">
        <v>4213</v>
      </c>
      <c r="H71" s="17"/>
      <c r="I71" s="25"/>
      <c r="J71" s="26"/>
      <c r="K71" s="26"/>
      <c r="L71" s="29" t="s">
        <v>112</v>
      </c>
      <c r="M71" s="13">
        <v>4111</v>
      </c>
      <c r="N71" s="183">
        <f t="shared" ref="N71:N83" si="6">O71+P71</f>
        <v>0</v>
      </c>
      <c r="O71" s="183"/>
      <c r="P71" s="183"/>
      <c r="Q71" s="161"/>
      <c r="R71" s="161"/>
      <c r="S71" s="438"/>
      <c r="T71" s="161"/>
      <c r="U71" s="161"/>
      <c r="V71" s="161"/>
    </row>
    <row r="72" spans="1:22" ht="16.2">
      <c r="A72" s="122" t="str">
        <f t="shared" si="0"/>
        <v>71010301014214</v>
      </c>
      <c r="B72" s="124" t="s">
        <v>439</v>
      </c>
      <c r="C72" s="117" t="s">
        <v>106</v>
      </c>
      <c r="D72" s="118" t="s">
        <v>442</v>
      </c>
      <c r="E72" s="119" t="s">
        <v>106</v>
      </c>
      <c r="F72" s="120" t="s">
        <v>106</v>
      </c>
      <c r="G72" s="121">
        <v>4214</v>
      </c>
      <c r="H72" s="17"/>
      <c r="I72" s="25"/>
      <c r="J72" s="26"/>
      <c r="K72" s="26"/>
      <c r="L72" s="29" t="s">
        <v>114</v>
      </c>
      <c r="M72" s="33">
        <v>4212</v>
      </c>
      <c r="N72" s="183">
        <f t="shared" si="6"/>
        <v>0</v>
      </c>
      <c r="O72" s="183"/>
      <c r="P72" s="183"/>
      <c r="Q72" s="161"/>
      <c r="R72" s="161"/>
      <c r="S72" s="438"/>
      <c r="T72" s="161"/>
      <c r="U72" s="161"/>
      <c r="V72" s="161"/>
    </row>
    <row r="73" spans="1:22" ht="16.2">
      <c r="A73" s="122" t="str">
        <f t="shared" si="0"/>
        <v>71010301014216</v>
      </c>
      <c r="B73" s="124" t="s">
        <v>439</v>
      </c>
      <c r="C73" s="117" t="s">
        <v>106</v>
      </c>
      <c r="D73" s="118" t="s">
        <v>442</v>
      </c>
      <c r="E73" s="119" t="s">
        <v>106</v>
      </c>
      <c r="F73" s="120" t="s">
        <v>106</v>
      </c>
      <c r="G73" s="121">
        <v>4216</v>
      </c>
      <c r="H73" s="17"/>
      <c r="I73" s="25"/>
      <c r="J73" s="26"/>
      <c r="K73" s="26"/>
      <c r="L73" s="29" t="s">
        <v>115</v>
      </c>
      <c r="M73" s="33">
        <v>4213</v>
      </c>
      <c r="N73" s="183">
        <f t="shared" si="6"/>
        <v>0</v>
      </c>
      <c r="O73" s="183"/>
      <c r="P73" s="183"/>
      <c r="Q73" s="161"/>
      <c r="R73" s="161"/>
      <c r="S73" s="438"/>
      <c r="T73" s="161"/>
      <c r="U73" s="161"/>
      <c r="V73" s="161"/>
    </row>
    <row r="74" spans="1:22" ht="16.2">
      <c r="A74" s="122" t="str">
        <f t="shared" si="0"/>
        <v>71010301014231</v>
      </c>
      <c r="B74" s="124" t="s">
        <v>439</v>
      </c>
      <c r="C74" s="117" t="s">
        <v>106</v>
      </c>
      <c r="D74" s="118" t="s">
        <v>442</v>
      </c>
      <c r="E74" s="119" t="s">
        <v>106</v>
      </c>
      <c r="F74" s="120" t="s">
        <v>106</v>
      </c>
      <c r="G74" s="121">
        <v>4231</v>
      </c>
      <c r="H74" s="17"/>
      <c r="I74" s="25"/>
      <c r="J74" s="26"/>
      <c r="K74" s="26"/>
      <c r="L74" s="29" t="s">
        <v>116</v>
      </c>
      <c r="M74" s="33">
        <v>4214</v>
      </c>
      <c r="N74" s="183">
        <f t="shared" si="6"/>
        <v>0</v>
      </c>
      <c r="O74" s="183"/>
      <c r="P74" s="183"/>
      <c r="Q74" s="161"/>
      <c r="R74" s="161"/>
      <c r="S74" s="438"/>
      <c r="T74" s="161"/>
      <c r="U74" s="161"/>
      <c r="V74" s="161"/>
    </row>
    <row r="75" spans="1:22" ht="16.2">
      <c r="A75" s="122" t="str">
        <f t="shared" si="0"/>
        <v>71010301014252</v>
      </c>
      <c r="B75" s="124" t="s">
        <v>439</v>
      </c>
      <c r="C75" s="117" t="s">
        <v>106</v>
      </c>
      <c r="D75" s="118" t="s">
        <v>442</v>
      </c>
      <c r="E75" s="119" t="s">
        <v>106</v>
      </c>
      <c r="F75" s="120" t="s">
        <v>106</v>
      </c>
      <c r="G75" s="121">
        <v>4252</v>
      </c>
      <c r="H75" s="17"/>
      <c r="I75" s="25"/>
      <c r="J75" s="26"/>
      <c r="K75" s="26"/>
      <c r="L75" s="29" t="s">
        <v>147</v>
      </c>
      <c r="M75" s="33">
        <v>4216</v>
      </c>
      <c r="N75" s="183">
        <f t="shared" si="6"/>
        <v>0</v>
      </c>
      <c r="O75" s="183"/>
      <c r="P75" s="183"/>
      <c r="Q75" s="161"/>
      <c r="R75" s="161"/>
      <c r="S75" s="438"/>
      <c r="T75" s="161"/>
      <c r="U75" s="161"/>
      <c r="V75" s="161"/>
    </row>
    <row r="76" spans="1:22" ht="16.2">
      <c r="A76" s="122" t="str">
        <f t="shared" si="0"/>
        <v>71010301014261</v>
      </c>
      <c r="B76" s="124" t="s">
        <v>439</v>
      </c>
      <c r="C76" s="117" t="s">
        <v>106</v>
      </c>
      <c r="D76" s="118" t="s">
        <v>442</v>
      </c>
      <c r="E76" s="119" t="s">
        <v>106</v>
      </c>
      <c r="F76" s="120" t="s">
        <v>106</v>
      </c>
      <c r="G76" s="121">
        <v>4261</v>
      </c>
      <c r="H76" s="17"/>
      <c r="I76" s="25"/>
      <c r="J76" s="26"/>
      <c r="K76" s="26"/>
      <c r="L76" s="29" t="s">
        <v>148</v>
      </c>
      <c r="M76" s="33">
        <v>4231</v>
      </c>
      <c r="N76" s="183">
        <f t="shared" si="6"/>
        <v>0</v>
      </c>
      <c r="O76" s="183"/>
      <c r="P76" s="183"/>
      <c r="Q76" s="161"/>
      <c r="R76" s="161"/>
      <c r="S76" s="438"/>
      <c r="T76" s="161"/>
      <c r="U76" s="161"/>
      <c r="V76" s="161"/>
    </row>
    <row r="77" spans="1:22" ht="16.2">
      <c r="A77" s="122" t="str">
        <f t="shared" si="0"/>
        <v>71010301014267</v>
      </c>
      <c r="B77" s="124" t="s">
        <v>439</v>
      </c>
      <c r="C77" s="117" t="s">
        <v>106</v>
      </c>
      <c r="D77" s="118" t="s">
        <v>442</v>
      </c>
      <c r="E77" s="119" t="s">
        <v>106</v>
      </c>
      <c r="F77" s="120" t="s">
        <v>106</v>
      </c>
      <c r="G77" s="121">
        <v>4267</v>
      </c>
      <c r="H77" s="17"/>
      <c r="I77" s="25"/>
      <c r="J77" s="26"/>
      <c r="K77" s="26"/>
      <c r="L77" s="29" t="s">
        <v>126</v>
      </c>
      <c r="M77" s="12">
        <v>4241</v>
      </c>
      <c r="N77" s="183">
        <f t="shared" si="6"/>
        <v>0</v>
      </c>
      <c r="O77" s="183"/>
      <c r="P77" s="183"/>
      <c r="Q77" s="161"/>
      <c r="R77" s="161"/>
      <c r="S77" s="438"/>
      <c r="T77" s="161"/>
      <c r="U77" s="161"/>
      <c r="V77" s="161"/>
    </row>
    <row r="78" spans="1:22" ht="26.4">
      <c r="A78" s="122" t="str">
        <f t="shared" si="0"/>
        <v>71010301014823</v>
      </c>
      <c r="B78" s="124" t="s">
        <v>439</v>
      </c>
      <c r="C78" s="117" t="s">
        <v>106</v>
      </c>
      <c r="D78" s="118" t="s">
        <v>442</v>
      </c>
      <c r="E78" s="119" t="s">
        <v>106</v>
      </c>
      <c r="F78" s="120" t="s">
        <v>106</v>
      </c>
      <c r="G78" s="121">
        <v>4823</v>
      </c>
      <c r="H78" s="17"/>
      <c r="I78" s="25"/>
      <c r="J78" s="26"/>
      <c r="K78" s="26"/>
      <c r="L78" s="29" t="s">
        <v>127</v>
      </c>
      <c r="M78" s="33">
        <v>4252</v>
      </c>
      <c r="N78" s="183">
        <f t="shared" si="6"/>
        <v>0</v>
      </c>
      <c r="O78" s="183"/>
      <c r="P78" s="183"/>
      <c r="Q78" s="161"/>
      <c r="R78" s="161"/>
      <c r="S78" s="438"/>
      <c r="T78" s="161"/>
      <c r="U78" s="161"/>
      <c r="V78" s="161"/>
    </row>
    <row r="79" spans="1:22" ht="16.2">
      <c r="A79" s="122" t="str">
        <f t="shared" si="0"/>
        <v>71010301015122</v>
      </c>
      <c r="B79" s="124" t="s">
        <v>439</v>
      </c>
      <c r="C79" s="117" t="s">
        <v>106</v>
      </c>
      <c r="D79" s="118" t="s">
        <v>442</v>
      </c>
      <c r="E79" s="119" t="s">
        <v>106</v>
      </c>
      <c r="F79" s="120" t="s">
        <v>106</v>
      </c>
      <c r="G79" s="121">
        <v>5122</v>
      </c>
      <c r="H79" s="17"/>
      <c r="I79" s="25"/>
      <c r="J79" s="26"/>
      <c r="K79" s="26"/>
      <c r="L79" s="29" t="s">
        <v>128</v>
      </c>
      <c r="M79" s="33">
        <v>4261</v>
      </c>
      <c r="N79" s="183">
        <f t="shared" si="6"/>
        <v>0</v>
      </c>
      <c r="O79" s="183"/>
      <c r="P79" s="183"/>
      <c r="Q79" s="161"/>
      <c r="R79" s="161"/>
      <c r="S79" s="438"/>
      <c r="T79" s="161"/>
      <c r="U79" s="161"/>
      <c r="V79" s="161"/>
    </row>
    <row r="80" spans="1:22" s="170" customFormat="1" ht="16.2">
      <c r="A80" s="122" t="str">
        <f t="shared" si="0"/>
        <v>71010500000000</v>
      </c>
      <c r="B80" s="124" t="s">
        <v>439</v>
      </c>
      <c r="C80" s="117" t="s">
        <v>106</v>
      </c>
      <c r="D80" s="118" t="s">
        <v>149</v>
      </c>
      <c r="E80" s="119" t="s">
        <v>441</v>
      </c>
      <c r="F80" s="128" t="s">
        <v>441</v>
      </c>
      <c r="G80" s="129" t="s">
        <v>440</v>
      </c>
      <c r="H80" s="17"/>
      <c r="I80" s="25"/>
      <c r="J80" s="26"/>
      <c r="K80" s="26"/>
      <c r="L80" s="29" t="s">
        <v>130</v>
      </c>
      <c r="M80" s="33">
        <v>4267</v>
      </c>
      <c r="N80" s="183">
        <f t="shared" si="6"/>
        <v>0</v>
      </c>
      <c r="O80" s="183"/>
      <c r="P80" s="183"/>
      <c r="Q80" s="161"/>
      <c r="R80" s="161"/>
      <c r="S80" s="438"/>
      <c r="T80" s="161"/>
      <c r="U80" s="161"/>
      <c r="V80" s="161"/>
    </row>
    <row r="81" spans="1:22" ht="16.2">
      <c r="A81" s="122" t="str">
        <f t="shared" si="0"/>
        <v>71010500000001</v>
      </c>
      <c r="B81" s="124" t="s">
        <v>439</v>
      </c>
      <c r="C81" s="117" t="s">
        <v>106</v>
      </c>
      <c r="D81" s="118" t="s">
        <v>149</v>
      </c>
      <c r="E81" s="119" t="s">
        <v>441</v>
      </c>
      <c r="F81" s="128" t="s">
        <v>441</v>
      </c>
      <c r="G81" s="129" t="s">
        <v>96</v>
      </c>
      <c r="H81" s="17"/>
      <c r="I81" s="25"/>
      <c r="J81" s="26"/>
      <c r="K81" s="26"/>
      <c r="L81" s="32" t="s">
        <v>133</v>
      </c>
      <c r="M81" s="33">
        <v>4823</v>
      </c>
      <c r="N81" s="183">
        <f t="shared" si="6"/>
        <v>0</v>
      </c>
      <c r="O81" s="183"/>
      <c r="P81" s="183"/>
      <c r="Q81" s="161"/>
      <c r="R81" s="161"/>
      <c r="S81" s="438"/>
      <c r="T81" s="161"/>
      <c r="U81" s="161"/>
      <c r="V81" s="161"/>
    </row>
    <row r="82" spans="1:22" s="156" customFormat="1" ht="16.2">
      <c r="A82" s="122" t="str">
        <f t="shared" si="0"/>
        <v>71010501000000</v>
      </c>
      <c r="B82" s="124" t="s">
        <v>439</v>
      </c>
      <c r="C82" s="117" t="s">
        <v>106</v>
      </c>
      <c r="D82" s="118" t="s">
        <v>149</v>
      </c>
      <c r="E82" s="119" t="s">
        <v>106</v>
      </c>
      <c r="F82" s="128" t="s">
        <v>441</v>
      </c>
      <c r="G82" s="129" t="s">
        <v>440</v>
      </c>
      <c r="H82" s="17"/>
      <c r="I82" s="25"/>
      <c r="J82" s="26"/>
      <c r="K82" s="26"/>
      <c r="L82" s="32" t="s">
        <v>134</v>
      </c>
      <c r="M82" s="48">
        <v>4861</v>
      </c>
      <c r="N82" s="183">
        <f t="shared" si="6"/>
        <v>0</v>
      </c>
      <c r="O82" s="183"/>
      <c r="P82" s="183"/>
      <c r="Q82" s="161"/>
      <c r="R82" s="161"/>
      <c r="S82" s="438"/>
      <c r="T82" s="161"/>
      <c r="U82" s="161"/>
      <c r="V82" s="161"/>
    </row>
    <row r="83" spans="1:22" ht="16.2">
      <c r="A83" s="122" t="str">
        <f t="shared" si="0"/>
        <v>71010501000001</v>
      </c>
      <c r="B83" s="124" t="s">
        <v>439</v>
      </c>
      <c r="C83" s="117" t="s">
        <v>106</v>
      </c>
      <c r="D83" s="118" t="s">
        <v>149</v>
      </c>
      <c r="E83" s="119" t="s">
        <v>106</v>
      </c>
      <c r="F83" s="128" t="s">
        <v>441</v>
      </c>
      <c r="G83" s="129" t="s">
        <v>96</v>
      </c>
      <c r="H83" s="17"/>
      <c r="I83" s="25"/>
      <c r="J83" s="26"/>
      <c r="K83" s="26"/>
      <c r="L83" s="29" t="s">
        <v>136</v>
      </c>
      <c r="M83" s="12">
        <v>5122</v>
      </c>
      <c r="N83" s="183">
        <f t="shared" si="6"/>
        <v>0</v>
      </c>
      <c r="O83" s="183"/>
      <c r="P83" s="183"/>
      <c r="Q83" s="161"/>
      <c r="R83" s="161"/>
      <c r="S83" s="438"/>
      <c r="T83" s="161"/>
      <c r="U83" s="161"/>
      <c r="V83" s="161"/>
    </row>
    <row r="84" spans="1:22" s="115" customFormat="1" ht="27.6">
      <c r="A84" s="122" t="str">
        <f t="shared" si="0"/>
        <v>71010501010000</v>
      </c>
      <c r="B84" s="124" t="s">
        <v>439</v>
      </c>
      <c r="C84" s="117" t="s">
        <v>106</v>
      </c>
      <c r="D84" s="118" t="s">
        <v>149</v>
      </c>
      <c r="E84" s="119" t="s">
        <v>106</v>
      </c>
      <c r="F84" s="128" t="s">
        <v>106</v>
      </c>
      <c r="G84" s="129" t="s">
        <v>440</v>
      </c>
      <c r="H84" s="165">
        <v>2150</v>
      </c>
      <c r="I84" s="166" t="s">
        <v>106</v>
      </c>
      <c r="J84" s="167">
        <v>5</v>
      </c>
      <c r="K84" s="167">
        <v>0</v>
      </c>
      <c r="L84" s="168" t="s">
        <v>150</v>
      </c>
      <c r="M84" s="176"/>
      <c r="N84" s="188">
        <f>+N86</f>
        <v>0</v>
      </c>
      <c r="O84" s="188">
        <f>+O86</f>
        <v>0</v>
      </c>
      <c r="P84" s="188">
        <f>+P86</f>
        <v>0</v>
      </c>
      <c r="Q84" s="161"/>
      <c r="R84" s="161"/>
      <c r="S84" s="438"/>
      <c r="T84" s="161"/>
      <c r="U84" s="161"/>
      <c r="V84" s="161"/>
    </row>
    <row r="85" spans="1:22" ht="16.2">
      <c r="A85" s="122" t="str">
        <f t="shared" si="0"/>
        <v>71010501015134</v>
      </c>
      <c r="B85" s="124" t="s">
        <v>439</v>
      </c>
      <c r="C85" s="117" t="s">
        <v>106</v>
      </c>
      <c r="D85" s="118" t="s">
        <v>149</v>
      </c>
      <c r="E85" s="119" t="s">
        <v>106</v>
      </c>
      <c r="F85" s="120" t="s">
        <v>106</v>
      </c>
      <c r="G85" s="121">
        <v>5134</v>
      </c>
      <c r="H85" s="25"/>
      <c r="I85" s="18"/>
      <c r="J85" s="19"/>
      <c r="K85" s="19"/>
      <c r="L85" s="30" t="s">
        <v>110</v>
      </c>
      <c r="M85" s="31"/>
      <c r="N85" s="190"/>
      <c r="O85" s="190"/>
      <c r="P85" s="190"/>
      <c r="Q85" s="161"/>
      <c r="R85" s="161"/>
      <c r="S85" s="438"/>
      <c r="T85" s="161"/>
      <c r="U85" s="161"/>
      <c r="V85" s="161"/>
    </row>
    <row r="86" spans="1:22" s="115" customFormat="1" ht="26.4">
      <c r="A86" s="122" t="str">
        <f t="shared" si="0"/>
        <v>71010501020000</v>
      </c>
      <c r="B86" s="124" t="s">
        <v>439</v>
      </c>
      <c r="C86" s="117" t="s">
        <v>106</v>
      </c>
      <c r="D86" s="118" t="s">
        <v>149</v>
      </c>
      <c r="E86" s="119" t="s">
        <v>106</v>
      </c>
      <c r="F86" s="128" t="s">
        <v>140</v>
      </c>
      <c r="G86" s="129" t="s">
        <v>440</v>
      </c>
      <c r="H86" s="151">
        <v>2151</v>
      </c>
      <c r="I86" s="152" t="s">
        <v>106</v>
      </c>
      <c r="J86" s="153" t="s">
        <v>151</v>
      </c>
      <c r="K86" s="153">
        <v>1</v>
      </c>
      <c r="L86" s="154" t="s">
        <v>150</v>
      </c>
      <c r="M86" s="155"/>
      <c r="N86" s="192">
        <f>+N88+N91+N93+N95+N97</f>
        <v>0</v>
      </c>
      <c r="O86" s="192">
        <f t="shared" ref="O86:P86" si="7">+O88+O91+O93+O95+O97</f>
        <v>0</v>
      </c>
      <c r="P86" s="192">
        <f t="shared" si="7"/>
        <v>0</v>
      </c>
      <c r="Q86" s="161"/>
      <c r="R86" s="161"/>
      <c r="S86" s="438"/>
      <c r="T86" s="161"/>
      <c r="U86" s="161"/>
      <c r="V86" s="161"/>
    </row>
    <row r="87" spans="1:22" ht="16.2">
      <c r="A87" s="122" t="str">
        <f t="shared" ref="A87:A169" si="8">CONCATENATE(B87,C87,D87,E87,F87,G87)</f>
        <v>71010501025134</v>
      </c>
      <c r="B87" s="124" t="s">
        <v>439</v>
      </c>
      <c r="C87" s="117" t="s">
        <v>106</v>
      </c>
      <c r="D87" s="118" t="s">
        <v>149</v>
      </c>
      <c r="E87" s="119" t="s">
        <v>106</v>
      </c>
      <c r="F87" s="120" t="s">
        <v>140</v>
      </c>
      <c r="G87" s="121">
        <v>5134</v>
      </c>
      <c r="H87" s="25"/>
      <c r="I87" s="25"/>
      <c r="J87" s="26"/>
      <c r="K87" s="26"/>
      <c r="L87" s="30" t="s">
        <v>108</v>
      </c>
      <c r="M87" s="31"/>
      <c r="N87" s="190"/>
      <c r="O87" s="190"/>
      <c r="P87" s="190"/>
      <c r="Q87" s="161"/>
      <c r="R87" s="161"/>
      <c r="S87" s="438"/>
      <c r="T87" s="161"/>
      <c r="U87" s="161"/>
      <c r="V87" s="161"/>
    </row>
    <row r="88" spans="1:22" s="115" customFormat="1" ht="16.2">
      <c r="A88" s="122" t="str">
        <f t="shared" si="8"/>
        <v>71010501030000</v>
      </c>
      <c r="B88" s="124" t="s">
        <v>439</v>
      </c>
      <c r="C88" s="117" t="s">
        <v>106</v>
      </c>
      <c r="D88" s="118" t="s">
        <v>149</v>
      </c>
      <c r="E88" s="119" t="s">
        <v>106</v>
      </c>
      <c r="F88" s="128" t="s">
        <v>442</v>
      </c>
      <c r="G88" s="129" t="s">
        <v>440</v>
      </c>
      <c r="H88" s="45"/>
      <c r="I88" s="147"/>
      <c r="J88" s="148"/>
      <c r="K88" s="148"/>
      <c r="L88" s="27" t="s">
        <v>152</v>
      </c>
      <c r="M88" s="28"/>
      <c r="N88" s="197">
        <f>O88+P88</f>
        <v>0</v>
      </c>
      <c r="O88" s="197">
        <f>SUM(O89:O90)</f>
        <v>0</v>
      </c>
      <c r="P88" s="197">
        <f>SUM(P90)</f>
        <v>0</v>
      </c>
      <c r="Q88" s="161"/>
      <c r="R88" s="161"/>
      <c r="S88" s="438"/>
      <c r="T88" s="161"/>
      <c r="U88" s="161"/>
      <c r="V88" s="161"/>
    </row>
    <row r="89" spans="1:22" ht="16.2">
      <c r="B89" s="124"/>
      <c r="H89" s="25"/>
      <c r="I89" s="25"/>
      <c r="J89" s="26"/>
      <c r="K89" s="26"/>
      <c r="L89" s="32" t="s">
        <v>134</v>
      </c>
      <c r="M89" s="48">
        <v>4861</v>
      </c>
      <c r="N89" s="183">
        <f t="shared" ref="N89:N98" si="9">O89+P89</f>
        <v>0</v>
      </c>
      <c r="O89" s="183"/>
      <c r="P89" s="183">
        <v>0</v>
      </c>
      <c r="Q89" s="161"/>
      <c r="R89" s="161"/>
      <c r="S89" s="438"/>
      <c r="T89" s="161"/>
      <c r="U89" s="161"/>
      <c r="V89" s="161"/>
    </row>
    <row r="90" spans="1:22" ht="16.2">
      <c r="A90" s="122" t="str">
        <f t="shared" si="8"/>
        <v>71010501035134</v>
      </c>
      <c r="B90" s="124" t="s">
        <v>439</v>
      </c>
      <c r="C90" s="117" t="s">
        <v>106</v>
      </c>
      <c r="D90" s="118" t="s">
        <v>149</v>
      </c>
      <c r="E90" s="119" t="s">
        <v>106</v>
      </c>
      <c r="F90" s="120" t="s">
        <v>442</v>
      </c>
      <c r="G90" s="121">
        <v>5134</v>
      </c>
      <c r="H90" s="25"/>
      <c r="I90" s="25"/>
      <c r="J90" s="26"/>
      <c r="K90" s="26"/>
      <c r="L90" s="32" t="s">
        <v>139</v>
      </c>
      <c r="M90" s="48">
        <v>5134</v>
      </c>
      <c r="N90" s="183">
        <f t="shared" si="9"/>
        <v>0</v>
      </c>
      <c r="O90" s="183">
        <v>0</v>
      </c>
      <c r="P90" s="183"/>
      <c r="Q90" s="161"/>
      <c r="R90" s="161"/>
      <c r="S90" s="438"/>
      <c r="T90" s="161"/>
      <c r="U90" s="161"/>
      <c r="V90" s="161"/>
    </row>
    <row r="91" spans="1:22" s="115" customFormat="1" ht="27.6">
      <c r="A91" s="122" t="str">
        <f t="shared" si="8"/>
        <v>71010501040000</v>
      </c>
      <c r="B91" s="124" t="s">
        <v>439</v>
      </c>
      <c r="C91" s="117" t="s">
        <v>106</v>
      </c>
      <c r="D91" s="118" t="s">
        <v>149</v>
      </c>
      <c r="E91" s="119" t="s">
        <v>106</v>
      </c>
      <c r="F91" s="128" t="s">
        <v>155</v>
      </c>
      <c r="G91" s="129" t="s">
        <v>440</v>
      </c>
      <c r="H91" s="45"/>
      <c r="I91" s="147"/>
      <c r="J91" s="148"/>
      <c r="K91" s="148"/>
      <c r="L91" s="27" t="s">
        <v>153</v>
      </c>
      <c r="M91" s="28"/>
      <c r="N91" s="197">
        <f>O91+P91</f>
        <v>0</v>
      </c>
      <c r="O91" s="197">
        <f>SUM(O92)</f>
        <v>0</v>
      </c>
      <c r="P91" s="197">
        <f>SUM(P92)</f>
        <v>0</v>
      </c>
      <c r="Q91" s="161"/>
      <c r="R91" s="161"/>
      <c r="S91" s="438"/>
      <c r="T91" s="161"/>
      <c r="U91" s="161"/>
      <c r="V91" s="161"/>
    </row>
    <row r="92" spans="1:22" ht="16.2">
      <c r="A92" s="122" t="str">
        <f t="shared" si="8"/>
        <v>71010501045134</v>
      </c>
      <c r="B92" s="124" t="s">
        <v>439</v>
      </c>
      <c r="C92" s="117" t="s">
        <v>106</v>
      </c>
      <c r="D92" s="118" t="s">
        <v>149</v>
      </c>
      <c r="E92" s="119" t="s">
        <v>106</v>
      </c>
      <c r="F92" s="120" t="s">
        <v>155</v>
      </c>
      <c r="G92" s="121">
        <v>5134</v>
      </c>
      <c r="H92" s="25"/>
      <c r="I92" s="25"/>
      <c r="J92" s="26"/>
      <c r="K92" s="26"/>
      <c r="L92" s="32" t="s">
        <v>139</v>
      </c>
      <c r="M92" s="48">
        <v>5134</v>
      </c>
      <c r="N92" s="183">
        <f t="shared" si="9"/>
        <v>0</v>
      </c>
      <c r="O92" s="183"/>
      <c r="P92" s="183"/>
      <c r="Q92" s="161"/>
      <c r="R92" s="161"/>
      <c r="S92" s="438"/>
      <c r="T92" s="161"/>
      <c r="U92" s="161"/>
      <c r="V92" s="161"/>
    </row>
    <row r="93" spans="1:22" ht="27.6">
      <c r="A93" s="122" t="str">
        <f>CONCATENATE(B93,C93,D93,E93,F93,G93)</f>
        <v>71080202000001</v>
      </c>
      <c r="B93" s="124" t="s">
        <v>439</v>
      </c>
      <c r="C93" s="117" t="s">
        <v>185</v>
      </c>
      <c r="D93" s="118" t="s">
        <v>140</v>
      </c>
      <c r="E93" s="119" t="s">
        <v>140</v>
      </c>
      <c r="F93" s="120" t="s">
        <v>441</v>
      </c>
      <c r="G93" s="129" t="s">
        <v>96</v>
      </c>
      <c r="H93" s="45"/>
      <c r="I93" s="147"/>
      <c r="J93" s="148"/>
      <c r="K93" s="148"/>
      <c r="L93" s="27" t="s">
        <v>860</v>
      </c>
      <c r="M93" s="28"/>
      <c r="N93" s="197">
        <f>O93+P93</f>
        <v>0</v>
      </c>
      <c r="O93" s="197">
        <f>SUM(O94)</f>
        <v>0</v>
      </c>
      <c r="P93" s="197">
        <f>SUM(P94)</f>
        <v>0</v>
      </c>
      <c r="Q93" s="161"/>
      <c r="R93" s="161"/>
      <c r="S93" s="438"/>
      <c r="T93" s="161"/>
      <c r="U93" s="161"/>
      <c r="V93" s="161"/>
    </row>
    <row r="94" spans="1:22" s="115" customFormat="1" ht="16.2">
      <c r="A94" s="122" t="str">
        <f>CONCATENATE(B94,C94,D94,E94,F94,G94)</f>
        <v>71080202010000</v>
      </c>
      <c r="B94" s="124" t="s">
        <v>439</v>
      </c>
      <c r="C94" s="117" t="s">
        <v>185</v>
      </c>
      <c r="D94" s="118" t="s">
        <v>140</v>
      </c>
      <c r="E94" s="119" t="s">
        <v>140</v>
      </c>
      <c r="F94" s="120" t="s">
        <v>106</v>
      </c>
      <c r="G94" s="129" t="s">
        <v>440</v>
      </c>
      <c r="H94" s="25"/>
      <c r="I94" s="25"/>
      <c r="J94" s="26"/>
      <c r="K94" s="26"/>
      <c r="L94" s="32" t="s">
        <v>139</v>
      </c>
      <c r="M94" s="48">
        <v>5134</v>
      </c>
      <c r="N94" s="183">
        <f t="shared" ref="N94" si="10">O94+P94</f>
        <v>0</v>
      </c>
      <c r="O94" s="183"/>
      <c r="P94" s="183"/>
      <c r="Q94" s="161"/>
      <c r="R94" s="161"/>
      <c r="S94" s="438"/>
      <c r="T94" s="161"/>
      <c r="U94" s="161"/>
      <c r="V94" s="161"/>
    </row>
    <row r="95" spans="1:22" s="170" customFormat="1" ht="27.6">
      <c r="A95" s="122" t="str">
        <f t="shared" si="8"/>
        <v>71010600000000</v>
      </c>
      <c r="B95" s="124" t="s">
        <v>439</v>
      </c>
      <c r="C95" s="117" t="s">
        <v>106</v>
      </c>
      <c r="D95" s="118" t="s">
        <v>157</v>
      </c>
      <c r="E95" s="119" t="s">
        <v>441</v>
      </c>
      <c r="F95" s="128" t="s">
        <v>441</v>
      </c>
      <c r="G95" s="129" t="s">
        <v>440</v>
      </c>
      <c r="H95" s="45"/>
      <c r="I95" s="147"/>
      <c r="J95" s="148"/>
      <c r="K95" s="148"/>
      <c r="L95" s="27" t="s">
        <v>154</v>
      </c>
      <c r="M95" s="28"/>
      <c r="N95" s="197">
        <f>O95+P95</f>
        <v>0</v>
      </c>
      <c r="O95" s="197">
        <f>SUM(O96)</f>
        <v>0</v>
      </c>
      <c r="P95" s="197">
        <f>SUM(P96)</f>
        <v>0</v>
      </c>
      <c r="Q95" s="161"/>
      <c r="R95" s="161"/>
      <c r="S95" s="438"/>
      <c r="T95" s="161"/>
      <c r="U95" s="161"/>
      <c r="V95" s="161"/>
    </row>
    <row r="96" spans="1:22" ht="16.2">
      <c r="A96" s="122" t="str">
        <f t="shared" si="8"/>
        <v>71010600000001</v>
      </c>
      <c r="B96" s="124" t="s">
        <v>439</v>
      </c>
      <c r="C96" s="117" t="s">
        <v>106</v>
      </c>
      <c r="D96" s="118" t="s">
        <v>157</v>
      </c>
      <c r="E96" s="119" t="s">
        <v>441</v>
      </c>
      <c r="F96" s="128" t="s">
        <v>441</v>
      </c>
      <c r="G96" s="129" t="s">
        <v>96</v>
      </c>
      <c r="H96" s="25"/>
      <c r="I96" s="25"/>
      <c r="J96" s="26"/>
      <c r="K96" s="26"/>
      <c r="L96" s="32" t="s">
        <v>139</v>
      </c>
      <c r="M96" s="48">
        <v>5134</v>
      </c>
      <c r="N96" s="183">
        <f t="shared" si="9"/>
        <v>0</v>
      </c>
      <c r="O96" s="183"/>
      <c r="P96" s="183"/>
      <c r="Q96" s="161"/>
      <c r="R96" s="161"/>
      <c r="S96" s="438"/>
      <c r="T96" s="161"/>
      <c r="U96" s="161"/>
      <c r="V96" s="161"/>
    </row>
    <row r="97" spans="1:22" s="156" customFormat="1" ht="16.2">
      <c r="A97" s="122" t="str">
        <f t="shared" si="8"/>
        <v>71010601000000</v>
      </c>
      <c r="B97" s="124" t="s">
        <v>439</v>
      </c>
      <c r="C97" s="117" t="s">
        <v>106</v>
      </c>
      <c r="D97" s="118" t="s">
        <v>157</v>
      </c>
      <c r="E97" s="119" t="s">
        <v>106</v>
      </c>
      <c r="F97" s="128" t="s">
        <v>441</v>
      </c>
      <c r="G97" s="129" t="s">
        <v>440</v>
      </c>
      <c r="H97" s="45"/>
      <c r="I97" s="147"/>
      <c r="J97" s="148"/>
      <c r="K97" s="148"/>
      <c r="L97" s="27" t="s">
        <v>830</v>
      </c>
      <c r="M97" s="28"/>
      <c r="N97" s="197">
        <f>O97+P97</f>
        <v>0</v>
      </c>
      <c r="O97" s="197">
        <f>SUM(O98)</f>
        <v>0</v>
      </c>
      <c r="P97" s="197">
        <f>SUM(P98)</f>
        <v>0</v>
      </c>
      <c r="Q97" s="161"/>
      <c r="R97" s="161"/>
      <c r="S97" s="438"/>
      <c r="T97" s="161"/>
      <c r="U97" s="161"/>
      <c r="V97" s="161"/>
    </row>
    <row r="98" spans="1:22" ht="16.2">
      <c r="A98" s="122" t="str">
        <f t="shared" si="8"/>
        <v>71010601000001</v>
      </c>
      <c r="B98" s="124" t="s">
        <v>439</v>
      </c>
      <c r="C98" s="117" t="s">
        <v>106</v>
      </c>
      <c r="D98" s="118" t="s">
        <v>157</v>
      </c>
      <c r="E98" s="119" t="s">
        <v>106</v>
      </c>
      <c r="F98" s="128" t="s">
        <v>441</v>
      </c>
      <c r="G98" s="129" t="s">
        <v>96</v>
      </c>
      <c r="H98" s="25"/>
      <c r="I98" s="25"/>
      <c r="J98" s="26"/>
      <c r="K98" s="26"/>
      <c r="L98" s="32" t="s">
        <v>139</v>
      </c>
      <c r="M98" s="48">
        <v>5134</v>
      </c>
      <c r="N98" s="183">
        <f t="shared" si="9"/>
        <v>0</v>
      </c>
      <c r="O98" s="183"/>
      <c r="P98" s="183"/>
      <c r="Q98" s="161"/>
      <c r="R98" s="161"/>
      <c r="S98" s="438"/>
      <c r="T98" s="161"/>
      <c r="U98" s="161"/>
      <c r="V98" s="161"/>
    </row>
    <row r="99" spans="1:22" s="115" customFormat="1" ht="27.6">
      <c r="A99" s="122" t="str">
        <f t="shared" si="8"/>
        <v>71010601010000</v>
      </c>
      <c r="B99" s="124" t="s">
        <v>439</v>
      </c>
      <c r="C99" s="117" t="s">
        <v>106</v>
      </c>
      <c r="D99" s="118" t="s">
        <v>157</v>
      </c>
      <c r="E99" s="119" t="s">
        <v>106</v>
      </c>
      <c r="F99" s="128" t="s">
        <v>106</v>
      </c>
      <c r="G99" s="129" t="s">
        <v>440</v>
      </c>
      <c r="H99" s="165">
        <v>2160</v>
      </c>
      <c r="I99" s="166" t="s">
        <v>106</v>
      </c>
      <c r="J99" s="167">
        <v>6</v>
      </c>
      <c r="K99" s="167">
        <v>0</v>
      </c>
      <c r="L99" s="168" t="s">
        <v>158</v>
      </c>
      <c r="M99" s="176"/>
      <c r="N99" s="188">
        <f>+N101</f>
        <v>0</v>
      </c>
      <c r="O99" s="188">
        <f>+O101</f>
        <v>0</v>
      </c>
      <c r="P99" s="188">
        <f>+P101</f>
        <v>0</v>
      </c>
      <c r="Q99" s="161"/>
      <c r="R99" s="161"/>
      <c r="S99" s="438"/>
      <c r="T99" s="161"/>
      <c r="U99" s="161"/>
      <c r="V99" s="161"/>
    </row>
    <row r="100" spans="1:22" ht="16.2">
      <c r="A100" s="122" t="str">
        <f t="shared" si="8"/>
        <v>71010601014729</v>
      </c>
      <c r="B100" s="124" t="s">
        <v>439</v>
      </c>
      <c r="C100" s="117" t="s">
        <v>106</v>
      </c>
      <c r="D100" s="118" t="s">
        <v>157</v>
      </c>
      <c r="E100" s="119" t="s">
        <v>106</v>
      </c>
      <c r="F100" s="120" t="s">
        <v>106</v>
      </c>
      <c r="G100" s="121">
        <v>4729</v>
      </c>
      <c r="H100" s="25"/>
      <c r="I100" s="18"/>
      <c r="J100" s="19"/>
      <c r="K100" s="19"/>
      <c r="L100" s="30" t="s">
        <v>110</v>
      </c>
      <c r="M100" s="31"/>
      <c r="N100" s="190"/>
      <c r="O100" s="190"/>
      <c r="P100" s="190"/>
      <c r="Q100" s="161"/>
      <c r="R100" s="161"/>
      <c r="S100" s="438"/>
      <c r="T100" s="161"/>
      <c r="U100" s="161"/>
      <c r="V100" s="161"/>
    </row>
    <row r="101" spans="1:22" ht="26.4">
      <c r="A101" s="122" t="str">
        <f t="shared" si="8"/>
        <v>71010601014823</v>
      </c>
      <c r="B101" s="124" t="s">
        <v>439</v>
      </c>
      <c r="C101" s="117" t="s">
        <v>106</v>
      </c>
      <c r="D101" s="118" t="s">
        <v>157</v>
      </c>
      <c r="E101" s="119" t="s">
        <v>106</v>
      </c>
      <c r="F101" s="120" t="s">
        <v>106</v>
      </c>
      <c r="G101" s="121">
        <v>4823</v>
      </c>
      <c r="H101" s="151">
        <v>2161</v>
      </c>
      <c r="I101" s="152" t="s">
        <v>106</v>
      </c>
      <c r="J101" s="153">
        <v>6</v>
      </c>
      <c r="K101" s="153">
        <v>1</v>
      </c>
      <c r="L101" s="154" t="s">
        <v>159</v>
      </c>
      <c r="M101" s="155"/>
      <c r="N101" s="192">
        <f>+N103+N106</f>
        <v>0</v>
      </c>
      <c r="O101" s="192">
        <f>+O103+O106</f>
        <v>0</v>
      </c>
      <c r="P101" s="192">
        <f>+P103+P106</f>
        <v>0</v>
      </c>
      <c r="Q101" s="161"/>
      <c r="R101" s="161"/>
      <c r="S101" s="438"/>
      <c r="T101" s="161"/>
      <c r="U101" s="161"/>
      <c r="V101" s="161"/>
    </row>
    <row r="102" spans="1:22" s="115" customFormat="1" ht="16.2">
      <c r="A102" s="122" t="str">
        <f t="shared" si="8"/>
        <v>71010601020000</v>
      </c>
      <c r="B102" s="124" t="s">
        <v>439</v>
      </c>
      <c r="C102" s="117" t="s">
        <v>106</v>
      </c>
      <c r="D102" s="118" t="s">
        <v>157</v>
      </c>
      <c r="E102" s="119" t="s">
        <v>106</v>
      </c>
      <c r="F102" s="128" t="s">
        <v>140</v>
      </c>
      <c r="G102" s="129" t="s">
        <v>440</v>
      </c>
      <c r="H102" s="25"/>
      <c r="I102" s="25"/>
      <c r="J102" s="26"/>
      <c r="K102" s="26"/>
      <c r="L102" s="30" t="s">
        <v>108</v>
      </c>
      <c r="M102" s="31"/>
      <c r="N102" s="190"/>
      <c r="O102" s="190"/>
      <c r="P102" s="190"/>
      <c r="Q102" s="161"/>
      <c r="R102" s="161"/>
      <c r="S102" s="438"/>
      <c r="T102" s="161"/>
      <c r="U102" s="161"/>
      <c r="V102" s="161"/>
    </row>
    <row r="103" spans="1:22" ht="41.4">
      <c r="A103" s="122" t="str">
        <f t="shared" si="8"/>
        <v>71010601024241</v>
      </c>
      <c r="B103" s="124" t="s">
        <v>439</v>
      </c>
      <c r="C103" s="117" t="s">
        <v>106</v>
      </c>
      <c r="D103" s="118" t="s">
        <v>157</v>
      </c>
      <c r="E103" s="119" t="s">
        <v>106</v>
      </c>
      <c r="F103" s="120" t="s">
        <v>140</v>
      </c>
      <c r="G103" s="121">
        <v>4241</v>
      </c>
      <c r="H103" s="45"/>
      <c r="I103" s="147"/>
      <c r="J103" s="148"/>
      <c r="K103" s="148"/>
      <c r="L103" s="27" t="s">
        <v>160</v>
      </c>
      <c r="M103" s="28"/>
      <c r="N103" s="197">
        <f>O103+P103</f>
        <v>0</v>
      </c>
      <c r="O103" s="197">
        <f>SUM(O104:O105)</f>
        <v>0</v>
      </c>
      <c r="P103" s="197">
        <f>SUM(P104:P105)</f>
        <v>0</v>
      </c>
      <c r="Q103" s="161"/>
      <c r="R103" s="161"/>
      <c r="S103" s="438"/>
      <c r="T103" s="161"/>
      <c r="U103" s="161"/>
      <c r="V103" s="161"/>
    </row>
    <row r="104" spans="1:22" ht="16.2">
      <c r="A104" s="122" t="str">
        <f t="shared" si="8"/>
        <v>71010601024823</v>
      </c>
      <c r="B104" s="124" t="s">
        <v>439</v>
      </c>
      <c r="C104" s="117" t="s">
        <v>106</v>
      </c>
      <c r="D104" s="118" t="s">
        <v>157</v>
      </c>
      <c r="E104" s="119" t="s">
        <v>106</v>
      </c>
      <c r="F104" s="120" t="s">
        <v>140</v>
      </c>
      <c r="G104" s="121">
        <v>4823</v>
      </c>
      <c r="H104" s="25"/>
      <c r="I104" s="25"/>
      <c r="J104" s="26"/>
      <c r="K104" s="26"/>
      <c r="L104" s="29" t="s">
        <v>161</v>
      </c>
      <c r="M104" s="12">
        <v>4729</v>
      </c>
      <c r="N104" s="183">
        <f t="shared" ref="N104:N108" si="11">O104+P104</f>
        <v>0</v>
      </c>
      <c r="O104" s="183"/>
      <c r="P104" s="183"/>
      <c r="Q104" s="161"/>
      <c r="R104" s="161"/>
      <c r="S104" s="438"/>
      <c r="T104" s="161"/>
      <c r="U104" s="161"/>
      <c r="V104" s="161"/>
    </row>
    <row r="105" spans="1:22" s="182" customFormat="1" ht="16.2">
      <c r="A105" s="122" t="str">
        <f t="shared" si="8"/>
        <v>71020000000000</v>
      </c>
      <c r="B105" s="124" t="s">
        <v>439</v>
      </c>
      <c r="C105" s="117" t="s">
        <v>140</v>
      </c>
      <c r="D105" s="118" t="s">
        <v>441</v>
      </c>
      <c r="E105" s="119" t="s">
        <v>441</v>
      </c>
      <c r="F105" s="128" t="s">
        <v>441</v>
      </c>
      <c r="G105" s="129" t="s">
        <v>440</v>
      </c>
      <c r="H105" s="25"/>
      <c r="I105" s="25"/>
      <c r="J105" s="26"/>
      <c r="K105" s="26"/>
      <c r="L105" s="29" t="s">
        <v>133</v>
      </c>
      <c r="M105" s="12">
        <v>4823</v>
      </c>
      <c r="N105" s="183">
        <f t="shared" si="11"/>
        <v>0</v>
      </c>
      <c r="O105" s="183"/>
      <c r="P105" s="183"/>
      <c r="Q105" s="161"/>
      <c r="R105" s="161"/>
      <c r="S105" s="438"/>
      <c r="T105" s="161"/>
      <c r="U105" s="161"/>
      <c r="V105" s="161"/>
    </row>
    <row r="106" spans="1:22" ht="41.4">
      <c r="A106" s="122" t="str">
        <f t="shared" si="8"/>
        <v>71020000000001</v>
      </c>
      <c r="B106" s="124" t="s">
        <v>439</v>
      </c>
      <c r="C106" s="117" t="s">
        <v>140</v>
      </c>
      <c r="D106" s="118" t="s">
        <v>441</v>
      </c>
      <c r="E106" s="119" t="s">
        <v>441</v>
      </c>
      <c r="F106" s="120" t="s">
        <v>441</v>
      </c>
      <c r="G106" s="129" t="s">
        <v>96</v>
      </c>
      <c r="H106" s="45"/>
      <c r="I106" s="147"/>
      <c r="J106" s="148"/>
      <c r="K106" s="148"/>
      <c r="L106" s="27" t="s">
        <v>162</v>
      </c>
      <c r="M106" s="28"/>
      <c r="N106" s="197">
        <f>O106+P106</f>
        <v>0</v>
      </c>
      <c r="O106" s="197">
        <f>SUM(O107:O108)</f>
        <v>0</v>
      </c>
      <c r="P106" s="197">
        <f>SUM(P107:P108)</f>
        <v>0</v>
      </c>
      <c r="Q106" s="161"/>
      <c r="R106" s="161"/>
      <c r="S106" s="438"/>
      <c r="T106" s="161"/>
      <c r="U106" s="161"/>
      <c r="V106" s="161"/>
    </row>
    <row r="107" spans="1:22" s="170" customFormat="1" ht="16.2">
      <c r="A107" s="122" t="str">
        <f t="shared" si="8"/>
        <v>71020200000000</v>
      </c>
      <c r="B107" s="124" t="s">
        <v>439</v>
      </c>
      <c r="C107" s="117" t="s">
        <v>140</v>
      </c>
      <c r="D107" s="118" t="s">
        <v>140</v>
      </c>
      <c r="E107" s="119" t="s">
        <v>441</v>
      </c>
      <c r="F107" s="120" t="s">
        <v>441</v>
      </c>
      <c r="G107" s="129" t="s">
        <v>440</v>
      </c>
      <c r="H107" s="25"/>
      <c r="I107" s="25"/>
      <c r="J107" s="26"/>
      <c r="K107" s="26"/>
      <c r="L107" s="29" t="s">
        <v>126</v>
      </c>
      <c r="M107" s="12">
        <v>4241</v>
      </c>
      <c r="N107" s="183">
        <f t="shared" si="11"/>
        <v>0</v>
      </c>
      <c r="O107" s="183"/>
      <c r="P107" s="183"/>
      <c r="Q107" s="161"/>
      <c r="R107" s="161"/>
      <c r="S107" s="438"/>
      <c r="T107" s="161"/>
      <c r="U107" s="161"/>
      <c r="V107" s="161"/>
    </row>
    <row r="108" spans="1:22" ht="16.2">
      <c r="A108" s="122" t="str">
        <f t="shared" si="8"/>
        <v>71020200000001</v>
      </c>
      <c r="B108" s="124" t="s">
        <v>439</v>
      </c>
      <c r="C108" s="117" t="s">
        <v>140</v>
      </c>
      <c r="D108" s="118" t="s">
        <v>140</v>
      </c>
      <c r="E108" s="119" t="s">
        <v>441</v>
      </c>
      <c r="F108" s="120" t="s">
        <v>441</v>
      </c>
      <c r="G108" s="129" t="s">
        <v>96</v>
      </c>
      <c r="H108" s="25"/>
      <c r="I108" s="25"/>
      <c r="J108" s="26"/>
      <c r="K108" s="26"/>
      <c r="L108" s="29" t="s">
        <v>133</v>
      </c>
      <c r="M108" s="12">
        <v>4823</v>
      </c>
      <c r="N108" s="183">
        <f t="shared" si="11"/>
        <v>0</v>
      </c>
      <c r="O108" s="183"/>
      <c r="P108" s="183"/>
      <c r="Q108" s="161"/>
      <c r="R108" s="161"/>
      <c r="S108" s="438"/>
      <c r="T108" s="161"/>
      <c r="U108" s="161"/>
      <c r="V108" s="161"/>
    </row>
    <row r="109" spans="1:22" s="156" customFormat="1" ht="16.2">
      <c r="A109" s="122" t="str">
        <f t="shared" si="8"/>
        <v>71020201000000</v>
      </c>
      <c r="B109" s="124" t="s">
        <v>439</v>
      </c>
      <c r="C109" s="117" t="s">
        <v>140</v>
      </c>
      <c r="D109" s="118" t="s">
        <v>140</v>
      </c>
      <c r="E109" s="119" t="s">
        <v>106</v>
      </c>
      <c r="F109" s="120" t="s">
        <v>441</v>
      </c>
      <c r="G109" s="129" t="s">
        <v>440</v>
      </c>
      <c r="H109" s="180">
        <v>2200</v>
      </c>
      <c r="I109" s="212" t="s">
        <v>140</v>
      </c>
      <c r="J109" s="213">
        <v>0</v>
      </c>
      <c r="K109" s="213">
        <v>0</v>
      </c>
      <c r="L109" s="162" t="s">
        <v>163</v>
      </c>
      <c r="M109" s="174"/>
      <c r="N109" s="163">
        <f>+N111+N128</f>
        <v>0</v>
      </c>
      <c r="O109" s="163">
        <f>+O111+O128</f>
        <v>0</v>
      </c>
      <c r="P109" s="163">
        <f>+P111+P128</f>
        <v>0</v>
      </c>
      <c r="Q109" s="161"/>
      <c r="R109" s="161"/>
      <c r="S109" s="438"/>
      <c r="T109" s="161"/>
      <c r="U109" s="161"/>
      <c r="V109" s="161"/>
    </row>
    <row r="110" spans="1:22" ht="16.2">
      <c r="A110" s="122" t="str">
        <f t="shared" si="8"/>
        <v>71020201000001</v>
      </c>
      <c r="B110" s="124" t="s">
        <v>439</v>
      </c>
      <c r="C110" s="117" t="s">
        <v>140</v>
      </c>
      <c r="D110" s="118" t="s">
        <v>140</v>
      </c>
      <c r="E110" s="119" t="s">
        <v>106</v>
      </c>
      <c r="F110" s="120" t="s">
        <v>441</v>
      </c>
      <c r="G110" s="129" t="s">
        <v>96</v>
      </c>
      <c r="H110" s="25"/>
      <c r="I110" s="18"/>
      <c r="J110" s="19"/>
      <c r="K110" s="19"/>
      <c r="L110" s="30" t="s">
        <v>108</v>
      </c>
      <c r="M110" s="31"/>
      <c r="N110" s="190"/>
      <c r="O110" s="190"/>
      <c r="P110" s="190"/>
      <c r="Q110" s="161"/>
      <c r="R110" s="161"/>
      <c r="S110" s="438"/>
      <c r="T110" s="161"/>
      <c r="U110" s="161"/>
      <c r="V110" s="161"/>
    </row>
    <row r="111" spans="1:22" s="115" customFormat="1" ht="16.2">
      <c r="A111" s="122" t="str">
        <f t="shared" si="8"/>
        <v>71020201010000</v>
      </c>
      <c r="B111" s="124" t="s">
        <v>439</v>
      </c>
      <c r="C111" s="117" t="s">
        <v>140</v>
      </c>
      <c r="D111" s="118" t="s">
        <v>140</v>
      </c>
      <c r="E111" s="119" t="s">
        <v>106</v>
      </c>
      <c r="F111" s="120" t="s">
        <v>106</v>
      </c>
      <c r="G111" s="129" t="s">
        <v>440</v>
      </c>
      <c r="H111" s="165">
        <v>2220</v>
      </c>
      <c r="I111" s="166" t="s">
        <v>140</v>
      </c>
      <c r="J111" s="167">
        <v>2</v>
      </c>
      <c r="K111" s="167">
        <v>0</v>
      </c>
      <c r="L111" s="168" t="s">
        <v>164</v>
      </c>
      <c r="M111" s="176"/>
      <c r="N111" s="188">
        <f>+N113</f>
        <v>0</v>
      </c>
      <c r="O111" s="188">
        <f>+O113</f>
        <v>0</v>
      </c>
      <c r="P111" s="188">
        <f>+P113</f>
        <v>0</v>
      </c>
      <c r="Q111" s="161"/>
      <c r="R111" s="161"/>
      <c r="S111" s="438"/>
      <c r="T111" s="161"/>
      <c r="U111" s="161"/>
      <c r="V111" s="161"/>
    </row>
    <row r="112" spans="1:22" ht="16.2">
      <c r="A112" s="122" t="str">
        <f t="shared" si="8"/>
        <v>71020201014239</v>
      </c>
      <c r="B112" s="124" t="s">
        <v>439</v>
      </c>
      <c r="C112" s="117" t="s">
        <v>140</v>
      </c>
      <c r="D112" s="118" t="s">
        <v>140</v>
      </c>
      <c r="E112" s="119" t="s">
        <v>106</v>
      </c>
      <c r="F112" s="120" t="s">
        <v>106</v>
      </c>
      <c r="G112" s="121">
        <v>4239</v>
      </c>
      <c r="H112" s="25"/>
      <c r="I112" s="18"/>
      <c r="J112" s="19"/>
      <c r="K112" s="19"/>
      <c r="L112" s="30" t="s">
        <v>110</v>
      </c>
      <c r="M112" s="31"/>
      <c r="N112" s="190"/>
      <c r="O112" s="190"/>
      <c r="P112" s="190"/>
      <c r="Q112" s="161"/>
      <c r="R112" s="161"/>
      <c r="S112" s="438"/>
      <c r="T112" s="161"/>
      <c r="U112" s="161"/>
      <c r="V112" s="161"/>
    </row>
    <row r="113" spans="1:22" ht="16.2">
      <c r="A113" s="122" t="str">
        <f t="shared" si="8"/>
        <v>71020201014261</v>
      </c>
      <c r="B113" s="124" t="s">
        <v>439</v>
      </c>
      <c r="C113" s="117" t="s">
        <v>140</v>
      </c>
      <c r="D113" s="118" t="s">
        <v>140</v>
      </c>
      <c r="E113" s="119" t="s">
        <v>106</v>
      </c>
      <c r="F113" s="120" t="s">
        <v>106</v>
      </c>
      <c r="G113" s="121">
        <v>4261</v>
      </c>
      <c r="H113" s="151">
        <v>2221</v>
      </c>
      <c r="I113" s="152" t="s">
        <v>140</v>
      </c>
      <c r="J113" s="153">
        <v>2</v>
      </c>
      <c r="K113" s="153">
        <v>1</v>
      </c>
      <c r="L113" s="154" t="s">
        <v>165</v>
      </c>
      <c r="M113" s="155"/>
      <c r="N113" s="192">
        <f>+N115</f>
        <v>0</v>
      </c>
      <c r="O113" s="192">
        <f>+O115</f>
        <v>0</v>
      </c>
      <c r="P113" s="192">
        <f>+P115</f>
        <v>0</v>
      </c>
      <c r="Q113" s="161"/>
      <c r="R113" s="161"/>
      <c r="S113" s="438"/>
      <c r="T113" s="161"/>
      <c r="U113" s="161"/>
      <c r="V113" s="161"/>
    </row>
    <row r="114" spans="1:22" ht="16.2">
      <c r="A114" s="122" t="str">
        <f t="shared" si="8"/>
        <v>71020201014264</v>
      </c>
      <c r="B114" s="116" t="s">
        <v>439</v>
      </c>
      <c r="C114" s="117" t="s">
        <v>140</v>
      </c>
      <c r="D114" s="118" t="s">
        <v>140</v>
      </c>
      <c r="E114" s="119" t="s">
        <v>106</v>
      </c>
      <c r="F114" s="120" t="s">
        <v>106</v>
      </c>
      <c r="G114" s="121">
        <v>4264</v>
      </c>
      <c r="H114" s="25"/>
      <c r="I114" s="25"/>
      <c r="J114" s="26"/>
      <c r="K114" s="26"/>
      <c r="L114" s="30" t="s">
        <v>108</v>
      </c>
      <c r="M114" s="31"/>
      <c r="N114" s="190"/>
      <c r="O114" s="190"/>
      <c r="P114" s="190"/>
      <c r="Q114" s="161"/>
      <c r="R114" s="161"/>
      <c r="S114" s="438"/>
      <c r="T114" s="161"/>
      <c r="U114" s="161"/>
      <c r="V114" s="161"/>
    </row>
    <row r="115" spans="1:22" ht="16.2">
      <c r="A115" s="122" t="str">
        <f t="shared" si="8"/>
        <v>71020201014639</v>
      </c>
      <c r="B115" s="124" t="s">
        <v>439</v>
      </c>
      <c r="C115" s="117" t="s">
        <v>140</v>
      </c>
      <c r="D115" s="118" t="s">
        <v>140</v>
      </c>
      <c r="E115" s="119" t="s">
        <v>106</v>
      </c>
      <c r="F115" s="120" t="s">
        <v>106</v>
      </c>
      <c r="G115" s="121">
        <v>4639</v>
      </c>
      <c r="H115" s="45"/>
      <c r="I115" s="147"/>
      <c r="J115" s="148"/>
      <c r="K115" s="148"/>
      <c r="L115" s="27" t="s">
        <v>166</v>
      </c>
      <c r="M115" s="28"/>
      <c r="N115" s="197">
        <f>O115+P115</f>
        <v>0</v>
      </c>
      <c r="O115" s="197">
        <f>SUM(O116:O127)</f>
        <v>0</v>
      </c>
      <c r="P115" s="197">
        <f>SUM(P116:P127)</f>
        <v>0</v>
      </c>
      <c r="Q115" s="161"/>
      <c r="R115" s="161"/>
      <c r="S115" s="438"/>
      <c r="T115" s="161"/>
      <c r="U115" s="161"/>
      <c r="V115" s="161"/>
    </row>
    <row r="116" spans="1:22" s="170" customFormat="1" ht="16.2">
      <c r="A116" s="122" t="str">
        <f t="shared" si="8"/>
        <v>71020500000000</v>
      </c>
      <c r="B116" s="124" t="s">
        <v>439</v>
      </c>
      <c r="C116" s="117" t="s">
        <v>140</v>
      </c>
      <c r="D116" s="118" t="s">
        <v>149</v>
      </c>
      <c r="E116" s="119" t="s">
        <v>441</v>
      </c>
      <c r="F116" s="120" t="s">
        <v>441</v>
      </c>
      <c r="G116" s="129" t="s">
        <v>440</v>
      </c>
      <c r="H116" s="17"/>
      <c r="I116" s="25"/>
      <c r="J116" s="26"/>
      <c r="K116" s="26"/>
      <c r="L116" s="30" t="s">
        <v>116</v>
      </c>
      <c r="M116" s="13">
        <v>4214</v>
      </c>
      <c r="N116" s="183">
        <f t="shared" ref="N116:N127" si="12">O116+P116</f>
        <v>0</v>
      </c>
      <c r="O116" s="183"/>
      <c r="P116" s="183"/>
      <c r="Q116" s="161"/>
      <c r="R116" s="161"/>
      <c r="S116" s="438"/>
      <c r="T116" s="161"/>
      <c r="U116" s="161"/>
      <c r="V116" s="161"/>
    </row>
    <row r="117" spans="1:22" s="170" customFormat="1" ht="16.2">
      <c r="A117" s="122"/>
      <c r="B117" s="124"/>
      <c r="C117" s="117"/>
      <c r="D117" s="118"/>
      <c r="E117" s="119"/>
      <c r="F117" s="120"/>
      <c r="G117" s="129"/>
      <c r="H117" s="17"/>
      <c r="I117" s="25"/>
      <c r="J117" s="26"/>
      <c r="K117" s="26"/>
      <c r="L117" s="433" t="s">
        <v>862</v>
      </c>
      <c r="M117" s="13">
        <v>4234</v>
      </c>
      <c r="N117" s="183">
        <f t="shared" si="12"/>
        <v>0</v>
      </c>
      <c r="O117" s="183"/>
      <c r="P117" s="183"/>
      <c r="Q117" s="161"/>
      <c r="R117" s="161"/>
      <c r="S117" s="438"/>
      <c r="T117" s="161"/>
      <c r="U117" s="161"/>
      <c r="V117" s="161"/>
    </row>
    <row r="118" spans="1:22" ht="16.2">
      <c r="A118" s="122" t="str">
        <f t="shared" si="8"/>
        <v>71020500000001</v>
      </c>
      <c r="B118" s="124" t="s">
        <v>439</v>
      </c>
      <c r="C118" s="117" t="s">
        <v>140</v>
      </c>
      <c r="D118" s="118" t="s">
        <v>149</v>
      </c>
      <c r="E118" s="119" t="s">
        <v>441</v>
      </c>
      <c r="F118" s="120" t="s">
        <v>441</v>
      </c>
      <c r="G118" s="129" t="s">
        <v>96</v>
      </c>
      <c r="H118" s="17"/>
      <c r="I118" s="25"/>
      <c r="J118" s="26"/>
      <c r="K118" s="26"/>
      <c r="L118" s="32" t="s">
        <v>125</v>
      </c>
      <c r="M118" s="33">
        <v>4239</v>
      </c>
      <c r="N118" s="183">
        <f t="shared" si="12"/>
        <v>0</v>
      </c>
      <c r="O118" s="183"/>
      <c r="P118" s="183"/>
      <c r="Q118" s="161"/>
      <c r="R118" s="161"/>
      <c r="S118" s="438"/>
      <c r="T118" s="161"/>
      <c r="U118" s="161"/>
      <c r="V118" s="161"/>
    </row>
    <row r="119" spans="1:22" s="156" customFormat="1" ht="16.2">
      <c r="A119" s="122" t="str">
        <f t="shared" si="8"/>
        <v>71020501000000</v>
      </c>
      <c r="B119" s="124" t="s">
        <v>439</v>
      </c>
      <c r="C119" s="117" t="s">
        <v>140</v>
      </c>
      <c r="D119" s="118" t="s">
        <v>149</v>
      </c>
      <c r="E119" s="119" t="s">
        <v>106</v>
      </c>
      <c r="F119" s="120" t="s">
        <v>441</v>
      </c>
      <c r="G119" s="129" t="s">
        <v>440</v>
      </c>
      <c r="H119" s="17"/>
      <c r="I119" s="25"/>
      <c r="J119" s="26"/>
      <c r="K119" s="26"/>
      <c r="L119" s="29" t="s">
        <v>126</v>
      </c>
      <c r="M119" s="12">
        <v>4241</v>
      </c>
      <c r="N119" s="183">
        <f t="shared" si="12"/>
        <v>0</v>
      </c>
      <c r="O119" s="183"/>
      <c r="P119" s="183"/>
      <c r="Q119" s="161"/>
      <c r="R119" s="161"/>
      <c r="S119" s="438"/>
      <c r="T119" s="161"/>
      <c r="U119" s="161"/>
      <c r="V119" s="161"/>
    </row>
    <row r="120" spans="1:22" ht="25.5" customHeight="1">
      <c r="A120" s="122" t="str">
        <f t="shared" si="8"/>
        <v>71020501000001</v>
      </c>
      <c r="B120" s="124" t="s">
        <v>439</v>
      </c>
      <c r="C120" s="117" t="s">
        <v>140</v>
      </c>
      <c r="D120" s="118" t="s">
        <v>149</v>
      </c>
      <c r="E120" s="119" t="s">
        <v>106</v>
      </c>
      <c r="F120" s="120" t="s">
        <v>441</v>
      </c>
      <c r="G120" s="129" t="s">
        <v>96</v>
      </c>
      <c r="H120" s="17"/>
      <c r="I120" s="25"/>
      <c r="J120" s="26"/>
      <c r="K120" s="26"/>
      <c r="L120" s="29" t="s">
        <v>127</v>
      </c>
      <c r="M120" s="33">
        <v>4252</v>
      </c>
      <c r="N120" s="183">
        <f t="shared" si="12"/>
        <v>0</v>
      </c>
      <c r="O120" s="183"/>
      <c r="P120" s="183"/>
      <c r="Q120" s="161"/>
      <c r="R120" s="161"/>
      <c r="S120" s="438"/>
      <c r="T120" s="161"/>
      <c r="U120" s="161"/>
      <c r="V120" s="161"/>
    </row>
    <row r="121" spans="1:22" s="115" customFormat="1" ht="16.2">
      <c r="A121" s="122" t="str">
        <f t="shared" si="8"/>
        <v>71020501010000</v>
      </c>
      <c r="B121" s="124" t="s">
        <v>439</v>
      </c>
      <c r="C121" s="117" t="s">
        <v>140</v>
      </c>
      <c r="D121" s="118" t="s">
        <v>149</v>
      </c>
      <c r="E121" s="119" t="s">
        <v>106</v>
      </c>
      <c r="F121" s="120" t="s">
        <v>106</v>
      </c>
      <c r="G121" s="129" t="s">
        <v>440</v>
      </c>
      <c r="H121" s="17"/>
      <c r="I121" s="25"/>
      <c r="J121" s="26"/>
      <c r="K121" s="26"/>
      <c r="L121" s="29" t="s">
        <v>128</v>
      </c>
      <c r="M121" s="33">
        <v>4261</v>
      </c>
      <c r="N121" s="183">
        <f t="shared" si="12"/>
        <v>0</v>
      </c>
      <c r="O121" s="183"/>
      <c r="P121" s="183"/>
      <c r="Q121" s="161"/>
      <c r="R121" s="161"/>
      <c r="S121" s="438"/>
      <c r="T121" s="161"/>
      <c r="U121" s="161"/>
      <c r="V121" s="161"/>
    </row>
    <row r="122" spans="1:22" ht="16.2">
      <c r="A122" s="122" t="str">
        <f t="shared" si="8"/>
        <v>71020501014216</v>
      </c>
      <c r="B122" s="124" t="s">
        <v>439</v>
      </c>
      <c r="C122" s="117" t="s">
        <v>140</v>
      </c>
      <c r="D122" s="118" t="s">
        <v>149</v>
      </c>
      <c r="E122" s="119" t="s">
        <v>106</v>
      </c>
      <c r="F122" s="120" t="s">
        <v>106</v>
      </c>
      <c r="G122" s="121">
        <v>4216</v>
      </c>
      <c r="H122" s="177"/>
      <c r="I122" s="194"/>
      <c r="J122" s="201"/>
      <c r="K122" s="202"/>
      <c r="L122" s="203" t="s">
        <v>129</v>
      </c>
      <c r="M122" s="13">
        <v>4264</v>
      </c>
      <c r="N122" s="183">
        <f t="shared" si="12"/>
        <v>0</v>
      </c>
      <c r="O122" s="183"/>
      <c r="P122" s="183"/>
      <c r="Q122" s="161"/>
      <c r="R122" s="161"/>
      <c r="S122" s="438"/>
      <c r="T122" s="161"/>
      <c r="U122" s="161"/>
      <c r="V122" s="161"/>
    </row>
    <row r="123" spans="1:22" ht="16.2">
      <c r="A123" s="122" t="str">
        <f t="shared" si="8"/>
        <v>71020501014239</v>
      </c>
      <c r="B123" s="124" t="s">
        <v>439</v>
      </c>
      <c r="C123" s="117" t="s">
        <v>140</v>
      </c>
      <c r="D123" s="118" t="s">
        <v>149</v>
      </c>
      <c r="E123" s="119" t="s">
        <v>106</v>
      </c>
      <c r="F123" s="120" t="s">
        <v>106</v>
      </c>
      <c r="G123" s="121">
        <v>4239</v>
      </c>
      <c r="H123" s="17"/>
      <c r="I123" s="25"/>
      <c r="J123" s="26"/>
      <c r="K123" s="26"/>
      <c r="L123" s="32" t="s">
        <v>364</v>
      </c>
      <c r="M123" s="48">
        <v>4269</v>
      </c>
      <c r="N123" s="183">
        <f t="shared" si="12"/>
        <v>0</v>
      </c>
      <c r="O123" s="183"/>
      <c r="P123" s="183"/>
      <c r="Q123" s="161"/>
      <c r="R123" s="161"/>
      <c r="S123" s="438"/>
      <c r="T123" s="161"/>
      <c r="U123" s="161"/>
      <c r="V123" s="161"/>
    </row>
    <row r="124" spans="1:22" ht="16.2">
      <c r="A124" s="122" t="str">
        <f t="shared" si="8"/>
        <v>71020501014264</v>
      </c>
      <c r="B124" s="124" t="s">
        <v>439</v>
      </c>
      <c r="C124" s="117" t="s">
        <v>140</v>
      </c>
      <c r="D124" s="118" t="s">
        <v>149</v>
      </c>
      <c r="E124" s="119" t="s">
        <v>106</v>
      </c>
      <c r="F124" s="120" t="s">
        <v>106</v>
      </c>
      <c r="G124" s="121">
        <v>4264</v>
      </c>
      <c r="H124" s="17"/>
      <c r="I124" s="25"/>
      <c r="J124" s="26"/>
      <c r="K124" s="26"/>
      <c r="L124" s="30" t="s">
        <v>173</v>
      </c>
      <c r="M124" s="31">
        <v>5112</v>
      </c>
      <c r="N124" s="183">
        <f t="shared" si="12"/>
        <v>0</v>
      </c>
      <c r="O124" s="183"/>
      <c r="P124" s="183"/>
      <c r="Q124" s="161"/>
      <c r="R124" s="161"/>
      <c r="S124" s="438"/>
      <c r="T124" s="161"/>
      <c r="U124" s="161"/>
      <c r="V124" s="161"/>
    </row>
    <row r="125" spans="1:22" ht="16.2">
      <c r="A125" s="122" t="str">
        <f t="shared" si="8"/>
        <v>71020501014639</v>
      </c>
      <c r="B125" s="124" t="s">
        <v>439</v>
      </c>
      <c r="C125" s="117" t="s">
        <v>140</v>
      </c>
      <c r="D125" s="118" t="s">
        <v>149</v>
      </c>
      <c r="E125" s="119" t="s">
        <v>106</v>
      </c>
      <c r="F125" s="120" t="s">
        <v>106</v>
      </c>
      <c r="G125" s="121">
        <v>4639</v>
      </c>
      <c r="H125" s="17"/>
      <c r="I125" s="25"/>
      <c r="J125" s="26"/>
      <c r="K125" s="26"/>
      <c r="L125" s="30" t="s">
        <v>174</v>
      </c>
      <c r="M125" s="13">
        <v>5113</v>
      </c>
      <c r="N125" s="183">
        <f t="shared" si="12"/>
        <v>0</v>
      </c>
      <c r="O125" s="183"/>
      <c r="P125" s="183"/>
      <c r="Q125" s="161"/>
      <c r="R125" s="161"/>
      <c r="S125" s="438"/>
      <c r="T125" s="161"/>
      <c r="U125" s="161"/>
      <c r="V125" s="161"/>
    </row>
    <row r="126" spans="1:22" s="115" customFormat="1" ht="16.2">
      <c r="A126" s="215" t="str">
        <f t="shared" si="8"/>
        <v>71020501020000</v>
      </c>
      <c r="B126" s="124" t="s">
        <v>439</v>
      </c>
      <c r="C126" s="117" t="s">
        <v>140</v>
      </c>
      <c r="D126" s="118" t="s">
        <v>149</v>
      </c>
      <c r="E126" s="119" t="s">
        <v>106</v>
      </c>
      <c r="F126" s="216" t="s">
        <v>140</v>
      </c>
      <c r="G126" s="129" t="s">
        <v>440</v>
      </c>
      <c r="H126" s="17"/>
      <c r="I126" s="25"/>
      <c r="J126" s="26"/>
      <c r="K126" s="26"/>
      <c r="L126" s="29" t="s">
        <v>136</v>
      </c>
      <c r="M126" s="12">
        <v>5122</v>
      </c>
      <c r="N126" s="183">
        <f t="shared" si="12"/>
        <v>0</v>
      </c>
      <c r="O126" s="183"/>
      <c r="P126" s="183"/>
      <c r="Q126" s="161"/>
      <c r="R126" s="161"/>
      <c r="S126" s="438"/>
      <c r="T126" s="161"/>
      <c r="U126" s="161"/>
      <c r="V126" s="161"/>
    </row>
    <row r="127" spans="1:22" ht="16.2">
      <c r="A127" s="215" t="str">
        <f t="shared" si="8"/>
        <v>71020501024512</v>
      </c>
      <c r="B127" s="124" t="s">
        <v>439</v>
      </c>
      <c r="C127" s="117" t="s">
        <v>140</v>
      </c>
      <c r="D127" s="118" t="s">
        <v>149</v>
      </c>
      <c r="E127" s="119" t="s">
        <v>106</v>
      </c>
      <c r="F127" s="216" t="s">
        <v>140</v>
      </c>
      <c r="G127" s="121" t="s">
        <v>229</v>
      </c>
      <c r="H127" s="17"/>
      <c r="I127" s="25"/>
      <c r="J127" s="26"/>
      <c r="K127" s="26"/>
      <c r="L127" s="29" t="s">
        <v>137</v>
      </c>
      <c r="M127" s="12">
        <v>5129</v>
      </c>
      <c r="N127" s="183">
        <f t="shared" si="12"/>
        <v>0</v>
      </c>
      <c r="O127" s="183"/>
      <c r="P127" s="183"/>
      <c r="Q127" s="161"/>
      <c r="R127" s="161"/>
      <c r="S127" s="438"/>
      <c r="T127" s="161"/>
      <c r="U127" s="161"/>
      <c r="V127" s="161"/>
    </row>
    <row r="128" spans="1:22" s="182" customFormat="1" ht="16.2">
      <c r="A128" s="122" t="str">
        <f t="shared" si="8"/>
        <v>71040000000000</v>
      </c>
      <c r="B128" s="124" t="s">
        <v>439</v>
      </c>
      <c r="C128" s="117" t="s">
        <v>155</v>
      </c>
      <c r="D128" s="118" t="s">
        <v>441</v>
      </c>
      <c r="E128" s="119" t="s">
        <v>441</v>
      </c>
      <c r="F128" s="120" t="s">
        <v>441</v>
      </c>
      <c r="G128" s="129" t="s">
        <v>440</v>
      </c>
      <c r="H128" s="165">
        <v>2250</v>
      </c>
      <c r="I128" s="166" t="s">
        <v>140</v>
      </c>
      <c r="J128" s="167">
        <v>5</v>
      </c>
      <c r="K128" s="167">
        <v>0</v>
      </c>
      <c r="L128" s="168" t="s">
        <v>168</v>
      </c>
      <c r="M128" s="176"/>
      <c r="N128" s="188">
        <f>+N130</f>
        <v>0</v>
      </c>
      <c r="O128" s="188">
        <f>+O130</f>
        <v>0</v>
      </c>
      <c r="P128" s="188">
        <f>+P130</f>
        <v>0</v>
      </c>
      <c r="Q128" s="161"/>
      <c r="R128" s="161"/>
      <c r="S128" s="438"/>
      <c r="T128" s="161"/>
      <c r="U128" s="161"/>
      <c r="V128" s="161"/>
    </row>
    <row r="129" spans="1:22" ht="16.2">
      <c r="A129" s="122" t="str">
        <f t="shared" si="8"/>
        <v>71040000000001</v>
      </c>
      <c r="B129" s="124" t="s">
        <v>439</v>
      </c>
      <c r="C129" s="117" t="s">
        <v>155</v>
      </c>
      <c r="D129" s="118" t="s">
        <v>441</v>
      </c>
      <c r="E129" s="119" t="s">
        <v>441</v>
      </c>
      <c r="F129" s="120" t="s">
        <v>441</v>
      </c>
      <c r="G129" s="129" t="s">
        <v>96</v>
      </c>
      <c r="H129" s="25"/>
      <c r="I129" s="18"/>
      <c r="J129" s="19"/>
      <c r="K129" s="19"/>
      <c r="L129" s="30" t="s">
        <v>110</v>
      </c>
      <c r="M129" s="31"/>
      <c r="N129" s="190"/>
      <c r="O129" s="190"/>
      <c r="P129" s="190"/>
      <c r="Q129" s="161"/>
      <c r="R129" s="161"/>
      <c r="S129" s="438"/>
      <c r="T129" s="161"/>
      <c r="U129" s="161"/>
      <c r="V129" s="161"/>
    </row>
    <row r="130" spans="1:22" s="170" customFormat="1" ht="16.2">
      <c r="A130" s="122" t="str">
        <f t="shared" si="8"/>
        <v>71040200000000</v>
      </c>
      <c r="B130" s="124" t="s">
        <v>439</v>
      </c>
      <c r="C130" s="117" t="s">
        <v>155</v>
      </c>
      <c r="D130" s="118" t="s">
        <v>140</v>
      </c>
      <c r="E130" s="119" t="s">
        <v>441</v>
      </c>
      <c r="F130" s="120" t="s">
        <v>441</v>
      </c>
      <c r="G130" s="129" t="s">
        <v>440</v>
      </c>
      <c r="H130" s="151">
        <v>2251</v>
      </c>
      <c r="I130" s="152" t="s">
        <v>140</v>
      </c>
      <c r="J130" s="153">
        <v>5</v>
      </c>
      <c r="K130" s="153">
        <v>1</v>
      </c>
      <c r="L130" s="154" t="s">
        <v>168</v>
      </c>
      <c r="M130" s="155"/>
      <c r="N130" s="192">
        <f t="shared" ref="N130:P130" si="13">+N132+N138</f>
        <v>0</v>
      </c>
      <c r="O130" s="192">
        <f t="shared" si="13"/>
        <v>0</v>
      </c>
      <c r="P130" s="192">
        <f t="shared" si="13"/>
        <v>0</v>
      </c>
      <c r="Q130" s="161"/>
      <c r="R130" s="161"/>
      <c r="S130" s="438"/>
      <c r="T130" s="161"/>
      <c r="U130" s="161"/>
      <c r="V130" s="161"/>
    </row>
    <row r="131" spans="1:22" ht="16.2">
      <c r="A131" s="122" t="str">
        <f t="shared" si="8"/>
        <v>71040200000001</v>
      </c>
      <c r="B131" s="124" t="s">
        <v>439</v>
      </c>
      <c r="C131" s="117" t="s">
        <v>155</v>
      </c>
      <c r="D131" s="118" t="s">
        <v>140</v>
      </c>
      <c r="E131" s="119" t="s">
        <v>441</v>
      </c>
      <c r="F131" s="120" t="s">
        <v>441</v>
      </c>
      <c r="G131" s="129" t="s">
        <v>96</v>
      </c>
      <c r="H131" s="25"/>
      <c r="I131" s="25"/>
      <c r="J131" s="26"/>
      <c r="K131" s="26"/>
      <c r="L131" s="30" t="s">
        <v>108</v>
      </c>
      <c r="M131" s="31"/>
      <c r="N131" s="190"/>
      <c r="O131" s="190"/>
      <c r="P131" s="190"/>
      <c r="Q131" s="161"/>
      <c r="R131" s="161"/>
      <c r="S131" s="438"/>
      <c r="T131" s="161"/>
      <c r="U131" s="161"/>
      <c r="V131" s="161"/>
    </row>
    <row r="132" spans="1:22" s="156" customFormat="1" ht="28.95" customHeight="1">
      <c r="A132" s="122" t="str">
        <f t="shared" si="8"/>
        <v>71040204000000</v>
      </c>
      <c r="B132" s="124" t="s">
        <v>439</v>
      </c>
      <c r="C132" s="117" t="s">
        <v>155</v>
      </c>
      <c r="D132" s="118" t="s">
        <v>140</v>
      </c>
      <c r="E132" s="119" t="s">
        <v>155</v>
      </c>
      <c r="F132" s="120" t="s">
        <v>441</v>
      </c>
      <c r="G132" s="129" t="s">
        <v>440</v>
      </c>
      <c r="H132" s="45"/>
      <c r="I132" s="147"/>
      <c r="J132" s="148"/>
      <c r="K132" s="148"/>
      <c r="L132" s="27" t="s">
        <v>576</v>
      </c>
      <c r="M132" s="28"/>
      <c r="N132" s="197">
        <f>O132+P132</f>
        <v>0</v>
      </c>
      <c r="O132" s="197">
        <f>SUM(O133:O137)</f>
        <v>0</v>
      </c>
      <c r="P132" s="197">
        <f>SUM(P133:P137)</f>
        <v>0</v>
      </c>
      <c r="Q132" s="161"/>
      <c r="R132" s="161"/>
      <c r="S132" s="438"/>
      <c r="T132" s="161"/>
      <c r="U132" s="161"/>
      <c r="V132" s="161"/>
    </row>
    <row r="133" spans="1:22" ht="16.2">
      <c r="A133" s="122" t="str">
        <f t="shared" si="8"/>
        <v>71040204000001</v>
      </c>
      <c r="B133" s="124" t="s">
        <v>439</v>
      </c>
      <c r="C133" s="117" t="s">
        <v>155</v>
      </c>
      <c r="D133" s="118" t="s">
        <v>140</v>
      </c>
      <c r="E133" s="119" t="s">
        <v>155</v>
      </c>
      <c r="F133" s="120" t="s">
        <v>441</v>
      </c>
      <c r="G133" s="129" t="s">
        <v>96</v>
      </c>
      <c r="H133" s="17"/>
      <c r="I133" s="25"/>
      <c r="J133" s="26"/>
      <c r="K133" s="26"/>
      <c r="L133" s="32" t="s">
        <v>118</v>
      </c>
      <c r="M133" s="33">
        <v>4216</v>
      </c>
      <c r="N133" s="183">
        <f t="shared" ref="N133:N140" si="14">O133+P133</f>
        <v>0</v>
      </c>
      <c r="O133" s="183"/>
      <c r="P133" s="183"/>
      <c r="Q133" s="161"/>
      <c r="R133" s="161"/>
      <c r="S133" s="438"/>
      <c r="T133" s="161"/>
      <c r="U133" s="161"/>
      <c r="V133" s="161"/>
    </row>
    <row r="134" spans="1:22" s="115" customFormat="1" ht="16.2">
      <c r="A134" s="122" t="str">
        <f t="shared" si="8"/>
        <v>71040204010000</v>
      </c>
      <c r="B134" s="124" t="s">
        <v>439</v>
      </c>
      <c r="C134" s="117" t="s">
        <v>155</v>
      </c>
      <c r="D134" s="118" t="s">
        <v>140</v>
      </c>
      <c r="E134" s="119" t="s">
        <v>155</v>
      </c>
      <c r="F134" s="120" t="s">
        <v>106</v>
      </c>
      <c r="G134" s="129" t="s">
        <v>440</v>
      </c>
      <c r="H134" s="17"/>
      <c r="I134" s="25"/>
      <c r="J134" s="26"/>
      <c r="K134" s="26"/>
      <c r="L134" s="32" t="s">
        <v>125</v>
      </c>
      <c r="M134" s="33">
        <v>4239</v>
      </c>
      <c r="N134" s="183">
        <f t="shared" si="14"/>
        <v>0</v>
      </c>
      <c r="O134" s="183"/>
      <c r="P134" s="183"/>
      <c r="Q134" s="161"/>
      <c r="R134" s="161"/>
      <c r="S134" s="438"/>
      <c r="T134" s="161"/>
      <c r="U134" s="161"/>
      <c r="V134" s="161"/>
    </row>
    <row r="135" spans="1:22" ht="26.4">
      <c r="A135" s="122" t="str">
        <f t="shared" si="8"/>
        <v>71040204015112</v>
      </c>
      <c r="B135" s="124" t="s">
        <v>439</v>
      </c>
      <c r="C135" s="117" t="s">
        <v>155</v>
      </c>
      <c r="D135" s="118" t="s">
        <v>140</v>
      </c>
      <c r="E135" s="119" t="s">
        <v>155</v>
      </c>
      <c r="F135" s="120" t="s">
        <v>106</v>
      </c>
      <c r="G135" s="121">
        <v>5112</v>
      </c>
      <c r="H135" s="17"/>
      <c r="I135" s="25"/>
      <c r="J135" s="26"/>
      <c r="K135" s="26"/>
      <c r="L135" s="30" t="s">
        <v>142</v>
      </c>
      <c r="M135" s="13">
        <v>4251</v>
      </c>
      <c r="N135" s="183">
        <f t="shared" si="14"/>
        <v>0</v>
      </c>
      <c r="O135" s="183"/>
      <c r="P135" s="183"/>
      <c r="Q135" s="161"/>
      <c r="R135" s="161"/>
      <c r="S135" s="438"/>
      <c r="T135" s="161"/>
      <c r="U135" s="161"/>
      <c r="V135" s="161"/>
    </row>
    <row r="136" spans="1:22" ht="16.2">
      <c r="A136" s="122" t="str">
        <f t="shared" si="8"/>
        <v>71040204015113</v>
      </c>
      <c r="B136" s="124" t="s">
        <v>439</v>
      </c>
      <c r="C136" s="117" t="s">
        <v>155</v>
      </c>
      <c r="D136" s="118" t="s">
        <v>140</v>
      </c>
      <c r="E136" s="119" t="s">
        <v>155</v>
      </c>
      <c r="F136" s="120" t="s">
        <v>106</v>
      </c>
      <c r="G136" s="121">
        <v>5113</v>
      </c>
      <c r="H136" s="17"/>
      <c r="I136" s="25"/>
      <c r="J136" s="26"/>
      <c r="K136" s="26"/>
      <c r="L136" s="32" t="s">
        <v>129</v>
      </c>
      <c r="M136" s="33">
        <v>4264</v>
      </c>
      <c r="N136" s="183">
        <f t="shared" si="14"/>
        <v>0</v>
      </c>
      <c r="O136" s="183"/>
      <c r="P136" s="183"/>
      <c r="Q136" s="161"/>
      <c r="R136" s="161"/>
      <c r="S136" s="438"/>
      <c r="T136" s="161"/>
      <c r="U136" s="161"/>
      <c r="V136" s="161"/>
    </row>
    <row r="137" spans="1:22" s="170" customFormat="1" ht="16.2">
      <c r="A137" s="122" t="str">
        <f t="shared" si="8"/>
        <v>71040500000000</v>
      </c>
      <c r="B137" s="124" t="s">
        <v>439</v>
      </c>
      <c r="C137" s="117" t="s">
        <v>155</v>
      </c>
      <c r="D137" s="118" t="s">
        <v>149</v>
      </c>
      <c r="E137" s="119" t="s">
        <v>441</v>
      </c>
      <c r="F137" s="120" t="s">
        <v>441</v>
      </c>
      <c r="G137" s="129" t="s">
        <v>440</v>
      </c>
      <c r="H137" s="17"/>
      <c r="I137" s="25"/>
      <c r="J137" s="26"/>
      <c r="K137" s="26"/>
      <c r="L137" s="32" t="s">
        <v>167</v>
      </c>
      <c r="M137" s="33">
        <v>4639</v>
      </c>
      <c r="N137" s="183">
        <f t="shared" si="14"/>
        <v>0</v>
      </c>
      <c r="O137" s="183"/>
      <c r="P137" s="183"/>
      <c r="Q137" s="161"/>
      <c r="R137" s="161"/>
      <c r="S137" s="438"/>
      <c r="T137" s="161"/>
      <c r="U137" s="161"/>
      <c r="V137" s="161"/>
    </row>
    <row r="138" spans="1:22" ht="37.200000000000003" customHeight="1">
      <c r="A138" s="122" t="str">
        <f t="shared" si="8"/>
        <v>71040500000001</v>
      </c>
      <c r="B138" s="124" t="s">
        <v>439</v>
      </c>
      <c r="C138" s="117" t="s">
        <v>155</v>
      </c>
      <c r="D138" s="118" t="s">
        <v>149</v>
      </c>
      <c r="E138" s="119" t="s">
        <v>441</v>
      </c>
      <c r="F138" s="120" t="s">
        <v>441</v>
      </c>
      <c r="G138" s="129" t="s">
        <v>96</v>
      </c>
      <c r="H138" s="45"/>
      <c r="I138" s="147"/>
      <c r="J138" s="148"/>
      <c r="K138" s="148"/>
      <c r="L138" s="27" t="s">
        <v>748</v>
      </c>
      <c r="M138" s="28"/>
      <c r="N138" s="197">
        <f>O138+P138</f>
        <v>0</v>
      </c>
      <c r="O138" s="197">
        <f>SUM(O139:O140)</f>
        <v>0</v>
      </c>
      <c r="P138" s="197">
        <f>SUM(P139:P140)</f>
        <v>0</v>
      </c>
      <c r="Q138" s="161"/>
      <c r="R138" s="161"/>
      <c r="S138" s="438"/>
      <c r="T138" s="161"/>
      <c r="U138" s="161"/>
      <c r="V138" s="161"/>
    </row>
    <row r="139" spans="1:22" s="156" customFormat="1" ht="26.4">
      <c r="A139" s="122" t="str">
        <f t="shared" si="8"/>
        <v>71040501000000</v>
      </c>
      <c r="B139" s="124" t="s">
        <v>439</v>
      </c>
      <c r="C139" s="117" t="s">
        <v>155</v>
      </c>
      <c r="D139" s="118" t="s">
        <v>149</v>
      </c>
      <c r="E139" s="119" t="s">
        <v>106</v>
      </c>
      <c r="F139" s="120" t="s">
        <v>441</v>
      </c>
      <c r="G139" s="129" t="s">
        <v>440</v>
      </c>
      <c r="H139" s="17"/>
      <c r="I139" s="25"/>
      <c r="J139" s="26"/>
      <c r="K139" s="26"/>
      <c r="L139" s="29" t="s">
        <v>839</v>
      </c>
      <c r="M139" s="12" t="s">
        <v>83</v>
      </c>
      <c r="N139" s="183">
        <f t="shared" si="14"/>
        <v>0</v>
      </c>
      <c r="O139" s="183"/>
      <c r="P139" s="183">
        <v>0</v>
      </c>
      <c r="Q139" s="161"/>
      <c r="R139" s="161"/>
      <c r="S139" s="438"/>
      <c r="T139" s="161"/>
      <c r="U139" s="161"/>
      <c r="V139" s="161"/>
    </row>
    <row r="140" spans="1:22" ht="26.4">
      <c r="A140" s="122" t="str">
        <f t="shared" si="8"/>
        <v>71040501000001</v>
      </c>
      <c r="B140" s="124" t="s">
        <v>439</v>
      </c>
      <c r="C140" s="117" t="s">
        <v>155</v>
      </c>
      <c r="D140" s="118" t="s">
        <v>149</v>
      </c>
      <c r="E140" s="119" t="s">
        <v>106</v>
      </c>
      <c r="F140" s="120" t="s">
        <v>441</v>
      </c>
      <c r="G140" s="129" t="s">
        <v>96</v>
      </c>
      <c r="H140" s="17"/>
      <c r="I140" s="25"/>
      <c r="J140" s="26"/>
      <c r="K140" s="26"/>
      <c r="L140" s="29" t="s">
        <v>230</v>
      </c>
      <c r="M140" s="12" t="s">
        <v>229</v>
      </c>
      <c r="N140" s="183">
        <f t="shared" si="14"/>
        <v>0</v>
      </c>
      <c r="O140" s="183"/>
      <c r="P140" s="183"/>
      <c r="Q140" s="161"/>
      <c r="R140" s="161"/>
      <c r="S140" s="438"/>
      <c r="T140" s="161"/>
      <c r="U140" s="161"/>
      <c r="V140" s="161"/>
    </row>
    <row r="141" spans="1:22" s="115" customFormat="1" ht="24.75" customHeight="1">
      <c r="A141" s="122" t="str">
        <f t="shared" si="8"/>
        <v>71040501010000</v>
      </c>
      <c r="B141" s="124" t="s">
        <v>439</v>
      </c>
      <c r="C141" s="117" t="s">
        <v>155</v>
      </c>
      <c r="D141" s="118" t="s">
        <v>149</v>
      </c>
      <c r="E141" s="119" t="s">
        <v>106</v>
      </c>
      <c r="F141" s="120" t="s">
        <v>106</v>
      </c>
      <c r="G141" s="129" t="s">
        <v>440</v>
      </c>
      <c r="H141" s="180">
        <v>2400</v>
      </c>
      <c r="I141" s="212" t="s">
        <v>155</v>
      </c>
      <c r="J141" s="213">
        <v>0</v>
      </c>
      <c r="K141" s="213">
        <v>0</v>
      </c>
      <c r="L141" s="162" t="s">
        <v>169</v>
      </c>
      <c r="M141" s="174"/>
      <c r="N141" s="163">
        <f>+N143+N165+N172+N260+N272</f>
        <v>0</v>
      </c>
      <c r="O141" s="163">
        <f>+O143+O165+O172+O260+O272</f>
        <v>0</v>
      </c>
      <c r="P141" s="163">
        <f t="shared" ref="P141" si="15">+P143+P165+P172+P260+P272</f>
        <v>0</v>
      </c>
      <c r="Q141" s="161"/>
      <c r="R141" s="161"/>
      <c r="S141" s="438"/>
      <c r="T141" s="161"/>
      <c r="U141" s="161"/>
      <c r="V141" s="161"/>
    </row>
    <row r="142" spans="1:22" ht="16.2">
      <c r="A142" s="122" t="str">
        <f t="shared" si="8"/>
        <v>71040501014251</v>
      </c>
      <c r="B142" s="124" t="s">
        <v>439</v>
      </c>
      <c r="C142" s="117" t="s">
        <v>155</v>
      </c>
      <c r="D142" s="118" t="s">
        <v>149</v>
      </c>
      <c r="E142" s="119" t="s">
        <v>106</v>
      </c>
      <c r="F142" s="120" t="s">
        <v>106</v>
      </c>
      <c r="G142" s="121">
        <v>4251</v>
      </c>
      <c r="H142" s="25"/>
      <c r="I142" s="18"/>
      <c r="J142" s="19"/>
      <c r="K142" s="19"/>
      <c r="L142" s="30" t="s">
        <v>108</v>
      </c>
      <c r="M142" s="31"/>
      <c r="N142" s="190"/>
      <c r="O142" s="190"/>
      <c r="P142" s="190"/>
      <c r="Q142" s="161"/>
      <c r="R142" s="161"/>
      <c r="S142" s="438"/>
      <c r="T142" s="161"/>
      <c r="U142" s="161"/>
      <c r="V142" s="161"/>
    </row>
    <row r="143" spans="1:22" ht="27.6">
      <c r="B143" s="124"/>
      <c r="H143" s="165">
        <v>2410</v>
      </c>
      <c r="I143" s="166" t="s">
        <v>155</v>
      </c>
      <c r="J143" s="167">
        <v>1</v>
      </c>
      <c r="K143" s="167">
        <v>0</v>
      </c>
      <c r="L143" s="168" t="s">
        <v>749</v>
      </c>
      <c r="M143" s="176"/>
      <c r="N143" s="188">
        <f>N145</f>
        <v>0</v>
      </c>
      <c r="O143" s="188">
        <f>O145</f>
        <v>0</v>
      </c>
      <c r="P143" s="188">
        <f>+P145</f>
        <v>0</v>
      </c>
      <c r="Q143" s="161"/>
      <c r="R143" s="161"/>
      <c r="S143" s="438"/>
      <c r="T143" s="161"/>
      <c r="U143" s="161"/>
      <c r="V143" s="161"/>
    </row>
    <row r="144" spans="1:22" s="115" customFormat="1" ht="16.2">
      <c r="A144" s="122" t="str">
        <f t="shared" si="8"/>
        <v>71040501020000</v>
      </c>
      <c r="B144" s="124" t="s">
        <v>439</v>
      </c>
      <c r="C144" s="117" t="s">
        <v>155</v>
      </c>
      <c r="D144" s="118" t="s">
        <v>149</v>
      </c>
      <c r="E144" s="119" t="s">
        <v>106</v>
      </c>
      <c r="F144" s="120" t="s">
        <v>140</v>
      </c>
      <c r="G144" s="129" t="s">
        <v>440</v>
      </c>
      <c r="H144" s="25"/>
      <c r="I144" s="18"/>
      <c r="J144" s="19"/>
      <c r="K144" s="19"/>
      <c r="L144" s="30" t="s">
        <v>750</v>
      </c>
      <c r="M144" s="31"/>
      <c r="N144" s="190"/>
      <c r="O144" s="190"/>
      <c r="P144" s="190"/>
      <c r="Q144" s="161"/>
      <c r="R144" s="161"/>
      <c r="S144" s="438"/>
      <c r="T144" s="161"/>
      <c r="U144" s="161"/>
      <c r="V144" s="161"/>
    </row>
    <row r="145" spans="1:22" ht="26.4">
      <c r="A145" s="122" t="str">
        <f t="shared" si="8"/>
        <v>71040501025113</v>
      </c>
      <c r="B145" s="124" t="s">
        <v>439</v>
      </c>
      <c r="C145" s="117" t="s">
        <v>155</v>
      </c>
      <c r="D145" s="118" t="s">
        <v>149</v>
      </c>
      <c r="E145" s="119" t="s">
        <v>106</v>
      </c>
      <c r="F145" s="120" t="s">
        <v>140</v>
      </c>
      <c r="G145" s="121">
        <v>5113</v>
      </c>
      <c r="H145" s="151">
        <v>2411</v>
      </c>
      <c r="I145" s="152" t="s">
        <v>155</v>
      </c>
      <c r="J145" s="153">
        <v>1</v>
      </c>
      <c r="K145" s="153">
        <v>1</v>
      </c>
      <c r="L145" s="154" t="s">
        <v>751</v>
      </c>
      <c r="M145" s="155"/>
      <c r="N145" s="192">
        <f>+N147+N149+N151+N154+N157+N159+N161+N163</f>
        <v>0</v>
      </c>
      <c r="O145" s="192">
        <f t="shared" ref="O145:P145" si="16">+O147+O149+O151+O154+O157+O159+O161+O163</f>
        <v>0</v>
      </c>
      <c r="P145" s="192">
        <f t="shared" si="16"/>
        <v>0</v>
      </c>
      <c r="Q145" s="161"/>
      <c r="R145" s="161"/>
      <c r="S145" s="438"/>
      <c r="T145" s="161"/>
      <c r="U145" s="161"/>
      <c r="V145" s="161"/>
    </row>
    <row r="146" spans="1:22" s="115" customFormat="1" ht="16.2">
      <c r="A146" s="122" t="str">
        <f t="shared" si="8"/>
        <v>71040501030000</v>
      </c>
      <c r="B146" s="124" t="s">
        <v>439</v>
      </c>
      <c r="C146" s="117" t="s">
        <v>155</v>
      </c>
      <c r="D146" s="118" t="s">
        <v>149</v>
      </c>
      <c r="E146" s="119" t="s">
        <v>106</v>
      </c>
      <c r="F146" s="120" t="s">
        <v>442</v>
      </c>
      <c r="G146" s="129" t="s">
        <v>440</v>
      </c>
      <c r="H146" s="25"/>
      <c r="I146" s="18"/>
      <c r="J146" s="19"/>
      <c r="K146" s="19"/>
      <c r="L146" s="30" t="s">
        <v>108</v>
      </c>
      <c r="M146" s="31"/>
      <c r="N146" s="190"/>
      <c r="O146" s="190"/>
      <c r="P146" s="190"/>
      <c r="Q146" s="161"/>
      <c r="R146" s="161"/>
      <c r="S146" s="438"/>
      <c r="T146" s="161"/>
      <c r="U146" s="161"/>
      <c r="V146" s="161"/>
    </row>
    <row r="147" spans="1:22" ht="47.4" customHeight="1">
      <c r="A147" s="122" t="str">
        <f t="shared" si="8"/>
        <v>71040501034251</v>
      </c>
      <c r="B147" s="124" t="s">
        <v>439</v>
      </c>
      <c r="C147" s="117" t="s">
        <v>155</v>
      </c>
      <c r="D147" s="118" t="s">
        <v>149</v>
      </c>
      <c r="E147" s="119" t="s">
        <v>106</v>
      </c>
      <c r="F147" s="120" t="s">
        <v>442</v>
      </c>
      <c r="G147" s="121">
        <v>4251</v>
      </c>
      <c r="H147" s="45"/>
      <c r="I147" s="147"/>
      <c r="J147" s="148"/>
      <c r="K147" s="148"/>
      <c r="L147" s="27" t="s">
        <v>752</v>
      </c>
      <c r="M147" s="28"/>
      <c r="N147" s="197">
        <f>O147+P147</f>
        <v>0</v>
      </c>
      <c r="O147" s="197">
        <f>SUM(O148)</f>
        <v>0</v>
      </c>
      <c r="P147" s="197">
        <f>SUM(P148)</f>
        <v>0</v>
      </c>
      <c r="Q147" s="161"/>
      <c r="R147" s="161"/>
      <c r="S147" s="438"/>
      <c r="T147" s="161"/>
      <c r="U147" s="161"/>
      <c r="V147" s="161"/>
    </row>
    <row r="148" spans="1:22" ht="16.2">
      <c r="A148" s="122" t="str">
        <f t="shared" si="8"/>
        <v>71040501035113</v>
      </c>
      <c r="B148" s="124" t="s">
        <v>439</v>
      </c>
      <c r="C148" s="117" t="s">
        <v>155</v>
      </c>
      <c r="D148" s="118" t="s">
        <v>149</v>
      </c>
      <c r="E148" s="119" t="s">
        <v>106</v>
      </c>
      <c r="F148" s="120" t="s">
        <v>442</v>
      </c>
      <c r="G148" s="121">
        <v>5113</v>
      </c>
      <c r="H148" s="25"/>
      <c r="I148" s="18"/>
      <c r="J148" s="19"/>
      <c r="K148" s="19"/>
      <c r="L148" s="32" t="s">
        <v>125</v>
      </c>
      <c r="M148" s="33">
        <v>4239</v>
      </c>
      <c r="N148" s="183">
        <f t="shared" ref="N148:N150" si="17">O148+P148</f>
        <v>0</v>
      </c>
      <c r="O148" s="190"/>
      <c r="P148" s="190">
        <v>0</v>
      </c>
      <c r="Q148" s="161"/>
      <c r="R148" s="161"/>
      <c r="S148" s="438"/>
      <c r="T148" s="161"/>
      <c r="U148" s="161"/>
      <c r="V148" s="161"/>
    </row>
    <row r="149" spans="1:22" s="115" customFormat="1" ht="43.95" customHeight="1">
      <c r="A149" s="122" t="str">
        <f t="shared" si="8"/>
        <v>71040501040000</v>
      </c>
      <c r="B149" s="124" t="s">
        <v>439</v>
      </c>
      <c r="C149" s="117" t="s">
        <v>155</v>
      </c>
      <c r="D149" s="118" t="s">
        <v>149</v>
      </c>
      <c r="E149" s="119" t="s">
        <v>106</v>
      </c>
      <c r="F149" s="120" t="s">
        <v>155</v>
      </c>
      <c r="G149" s="129" t="s">
        <v>440</v>
      </c>
      <c r="H149" s="45"/>
      <c r="I149" s="147"/>
      <c r="J149" s="148"/>
      <c r="K149" s="148"/>
      <c r="L149" s="27" t="s">
        <v>753</v>
      </c>
      <c r="M149" s="28"/>
      <c r="N149" s="197">
        <f>O149+P149</f>
        <v>0</v>
      </c>
      <c r="O149" s="197">
        <f>SUM(O150)</f>
        <v>0</v>
      </c>
      <c r="P149" s="197">
        <f>SUM(P150)</f>
        <v>0</v>
      </c>
      <c r="Q149" s="161"/>
      <c r="R149" s="161"/>
      <c r="S149" s="438"/>
      <c r="T149" s="161"/>
      <c r="U149" s="161"/>
      <c r="V149" s="161"/>
    </row>
    <row r="150" spans="1:22" ht="16.2">
      <c r="A150" s="122" t="str">
        <f t="shared" si="8"/>
        <v>71040501044251</v>
      </c>
      <c r="B150" s="124" t="s">
        <v>439</v>
      </c>
      <c r="C150" s="117" t="s">
        <v>155</v>
      </c>
      <c r="D150" s="118" t="s">
        <v>149</v>
      </c>
      <c r="E150" s="119" t="s">
        <v>106</v>
      </c>
      <c r="F150" s="120" t="s">
        <v>155</v>
      </c>
      <c r="G150" s="121">
        <v>4251</v>
      </c>
      <c r="H150" s="25"/>
      <c r="I150" s="18"/>
      <c r="J150" s="19"/>
      <c r="K150" s="19"/>
      <c r="L150" s="32" t="s">
        <v>125</v>
      </c>
      <c r="M150" s="33">
        <v>4239</v>
      </c>
      <c r="N150" s="183">
        <f t="shared" si="17"/>
        <v>0</v>
      </c>
      <c r="O150" s="190"/>
      <c r="P150" s="190"/>
      <c r="Q150" s="161"/>
      <c r="R150" s="161"/>
      <c r="S150" s="438"/>
      <c r="T150" s="161"/>
      <c r="U150" s="161"/>
      <c r="V150" s="161"/>
    </row>
    <row r="151" spans="1:22" ht="37.200000000000003" customHeight="1">
      <c r="B151" s="124"/>
      <c r="H151" s="45"/>
      <c r="I151" s="147"/>
      <c r="J151" s="148"/>
      <c r="K151" s="148"/>
      <c r="L151" s="27" t="s">
        <v>863</v>
      </c>
      <c r="M151" s="28"/>
      <c r="N151" s="197">
        <f>O151+P151</f>
        <v>0</v>
      </c>
      <c r="O151" s="197">
        <f>SUM(O152:O153)</f>
        <v>0</v>
      </c>
      <c r="P151" s="197">
        <f>SUM(P152:P153)</f>
        <v>0</v>
      </c>
      <c r="Q151" s="161"/>
      <c r="R151" s="161"/>
      <c r="S151" s="438"/>
      <c r="T151" s="161"/>
      <c r="U151" s="161"/>
      <c r="V151" s="161"/>
    </row>
    <row r="152" spans="1:22" s="115" customFormat="1" ht="16.2">
      <c r="A152" s="122" t="str">
        <f>CONCATENATE(B152,C152,D152,E152,F152,G152)</f>
        <v>71040501080000</v>
      </c>
      <c r="B152" s="124" t="s">
        <v>439</v>
      </c>
      <c r="C152" s="117" t="s">
        <v>155</v>
      </c>
      <c r="D152" s="118" t="s">
        <v>149</v>
      </c>
      <c r="E152" s="119" t="s">
        <v>106</v>
      </c>
      <c r="F152" s="120" t="s">
        <v>185</v>
      </c>
      <c r="G152" s="129" t="s">
        <v>440</v>
      </c>
      <c r="H152" s="17"/>
      <c r="I152" s="25"/>
      <c r="J152" s="26"/>
      <c r="K152" s="26"/>
      <c r="L152" s="30" t="s">
        <v>754</v>
      </c>
      <c r="M152" s="31">
        <v>4422</v>
      </c>
      <c r="N152" s="183">
        <f t="shared" ref="N152:N153" si="18">O152+P152</f>
        <v>0</v>
      </c>
      <c r="O152" s="183"/>
      <c r="P152" s="183"/>
      <c r="Q152" s="161"/>
      <c r="R152" s="161"/>
      <c r="S152" s="438"/>
      <c r="T152" s="161"/>
      <c r="U152" s="161"/>
      <c r="V152" s="161"/>
    </row>
    <row r="153" spans="1:22" s="115" customFormat="1" ht="16.2">
      <c r="A153" s="122"/>
      <c r="B153" s="124"/>
      <c r="C153" s="117"/>
      <c r="D153" s="118"/>
      <c r="E153" s="119"/>
      <c r="F153" s="120"/>
      <c r="G153" s="129"/>
      <c r="H153" s="17"/>
      <c r="I153" s="25"/>
      <c r="J153" s="26"/>
      <c r="K153" s="26"/>
      <c r="L153" s="30" t="s">
        <v>174</v>
      </c>
      <c r="M153" s="13">
        <v>5113</v>
      </c>
      <c r="N153" s="183">
        <f t="shared" si="18"/>
        <v>0</v>
      </c>
      <c r="O153" s="183"/>
      <c r="P153" s="183"/>
      <c r="Q153" s="161"/>
      <c r="R153" s="161"/>
      <c r="S153" s="438"/>
      <c r="T153" s="161"/>
      <c r="U153" s="161"/>
      <c r="V153" s="161"/>
    </row>
    <row r="154" spans="1:22" ht="60.6" customHeight="1">
      <c r="A154" s="122" t="str">
        <f t="shared" ref="A154:A164" si="19">CONCATENATE(B154,C154,D154,E154,F154,G154)</f>
        <v>71040501085113</v>
      </c>
      <c r="B154" s="124" t="s">
        <v>439</v>
      </c>
      <c r="C154" s="117" t="s">
        <v>155</v>
      </c>
      <c r="D154" s="118" t="s">
        <v>149</v>
      </c>
      <c r="E154" s="119" t="s">
        <v>106</v>
      </c>
      <c r="F154" s="120" t="s">
        <v>185</v>
      </c>
      <c r="G154" s="121">
        <v>5113</v>
      </c>
      <c r="H154" s="45"/>
      <c r="I154" s="147"/>
      <c r="J154" s="148"/>
      <c r="K154" s="148"/>
      <c r="L154" s="27" t="s">
        <v>867</v>
      </c>
      <c r="M154" s="28"/>
      <c r="N154" s="197">
        <f>O154+P154</f>
        <v>0</v>
      </c>
      <c r="O154" s="197">
        <f>SUM(O155:O156)</f>
        <v>0</v>
      </c>
      <c r="P154" s="197">
        <f>SUM(P155:P156)</f>
        <v>0</v>
      </c>
      <c r="Q154" s="161"/>
      <c r="R154" s="161"/>
      <c r="S154" s="438"/>
      <c r="T154" s="161"/>
      <c r="U154" s="161"/>
      <c r="V154" s="161"/>
    </row>
    <row r="155" spans="1:22" s="115" customFormat="1" ht="16.2">
      <c r="A155" s="122" t="str">
        <f t="shared" si="19"/>
        <v>71040501090000</v>
      </c>
      <c r="B155" s="124" t="s">
        <v>439</v>
      </c>
      <c r="C155" s="117" t="s">
        <v>155</v>
      </c>
      <c r="D155" s="118" t="s">
        <v>149</v>
      </c>
      <c r="E155" s="119" t="s">
        <v>106</v>
      </c>
      <c r="F155" s="120" t="s">
        <v>187</v>
      </c>
      <c r="G155" s="129" t="s">
        <v>440</v>
      </c>
      <c r="H155" s="17"/>
      <c r="I155" s="25"/>
      <c r="J155" s="26"/>
      <c r="K155" s="26"/>
      <c r="L155" s="32" t="s">
        <v>134</v>
      </c>
      <c r="M155" s="48">
        <v>4861</v>
      </c>
      <c r="N155" s="183">
        <f t="shared" ref="N155:N158" si="20">O155+P155</f>
        <v>0</v>
      </c>
      <c r="O155" s="183"/>
      <c r="P155" s="183"/>
      <c r="Q155" s="161"/>
      <c r="R155" s="161"/>
      <c r="S155" s="438"/>
      <c r="T155" s="161"/>
      <c r="U155" s="161"/>
      <c r="V155" s="161"/>
    </row>
    <row r="156" spans="1:22" ht="16.2">
      <c r="A156" s="122" t="str">
        <f t="shared" si="19"/>
        <v>71040501094251</v>
      </c>
      <c r="B156" s="124" t="s">
        <v>439</v>
      </c>
      <c r="C156" s="117" t="s">
        <v>155</v>
      </c>
      <c r="D156" s="118" t="s">
        <v>149</v>
      </c>
      <c r="E156" s="119" t="s">
        <v>106</v>
      </c>
      <c r="F156" s="120" t="s">
        <v>187</v>
      </c>
      <c r="G156" s="121">
        <v>4251</v>
      </c>
      <c r="H156" s="17"/>
      <c r="I156" s="25"/>
      <c r="J156" s="26"/>
      <c r="K156" s="26"/>
      <c r="L156" s="30" t="s">
        <v>174</v>
      </c>
      <c r="M156" s="13">
        <v>5113</v>
      </c>
      <c r="N156" s="183">
        <f t="shared" si="20"/>
        <v>0</v>
      </c>
      <c r="O156" s="183"/>
      <c r="P156" s="183"/>
      <c r="Q156" s="161"/>
      <c r="R156" s="161"/>
      <c r="S156" s="438"/>
      <c r="T156" s="161"/>
      <c r="U156" s="161"/>
      <c r="V156" s="161"/>
    </row>
    <row r="157" spans="1:22" ht="37.950000000000003" customHeight="1">
      <c r="A157" s="122" t="str">
        <f t="shared" si="19"/>
        <v>71040501094639</v>
      </c>
      <c r="B157" s="124" t="s">
        <v>439</v>
      </c>
      <c r="C157" s="117" t="s">
        <v>155</v>
      </c>
      <c r="D157" s="118" t="s">
        <v>149</v>
      </c>
      <c r="E157" s="119" t="s">
        <v>106</v>
      </c>
      <c r="F157" s="120" t="s">
        <v>187</v>
      </c>
      <c r="G157" s="121">
        <v>4639</v>
      </c>
      <c r="H157" s="45"/>
      <c r="I157" s="147"/>
      <c r="J157" s="148"/>
      <c r="K157" s="148"/>
      <c r="L157" s="27" t="s">
        <v>864</v>
      </c>
      <c r="M157" s="28"/>
      <c r="N157" s="197">
        <f>O157+P157</f>
        <v>0</v>
      </c>
      <c r="O157" s="197">
        <f>SUM(O158)</f>
        <v>0</v>
      </c>
      <c r="P157" s="197">
        <f>SUM(P158)</f>
        <v>0</v>
      </c>
      <c r="Q157" s="161"/>
      <c r="R157" s="161"/>
      <c r="S157" s="438"/>
      <c r="T157" s="161"/>
      <c r="U157" s="161"/>
      <c r="V157" s="161"/>
    </row>
    <row r="158" spans="1:22" s="115" customFormat="1" ht="16.2">
      <c r="A158" s="122" t="str">
        <f t="shared" si="19"/>
        <v>71040501100000</v>
      </c>
      <c r="B158" s="124" t="s">
        <v>439</v>
      </c>
      <c r="C158" s="117" t="s">
        <v>155</v>
      </c>
      <c r="D158" s="118" t="s">
        <v>149</v>
      </c>
      <c r="E158" s="119" t="s">
        <v>106</v>
      </c>
      <c r="F158" s="120" t="s">
        <v>189</v>
      </c>
      <c r="G158" s="129" t="s">
        <v>440</v>
      </c>
      <c r="H158" s="17"/>
      <c r="I158" s="25"/>
      <c r="J158" s="26"/>
      <c r="K158" s="26"/>
      <c r="L158" s="30" t="s">
        <v>174</v>
      </c>
      <c r="M158" s="13">
        <v>5113</v>
      </c>
      <c r="N158" s="183">
        <f t="shared" si="20"/>
        <v>0</v>
      </c>
      <c r="O158" s="183">
        <v>0</v>
      </c>
      <c r="P158" s="183"/>
      <c r="Q158" s="161"/>
      <c r="R158" s="161"/>
      <c r="S158" s="438"/>
      <c r="T158" s="161"/>
      <c r="U158" s="161"/>
      <c r="V158" s="161"/>
    </row>
    <row r="159" spans="1:22" ht="73.95" customHeight="1">
      <c r="A159" s="122" t="str">
        <f t="shared" si="19"/>
        <v>71040501104861</v>
      </c>
      <c r="B159" s="124" t="s">
        <v>439</v>
      </c>
      <c r="C159" s="117" t="s">
        <v>155</v>
      </c>
      <c r="D159" s="118" t="s">
        <v>149</v>
      </c>
      <c r="E159" s="119" t="s">
        <v>106</v>
      </c>
      <c r="F159" s="120" t="s">
        <v>189</v>
      </c>
      <c r="G159" s="121">
        <v>4861</v>
      </c>
      <c r="H159" s="45"/>
      <c r="I159" s="147"/>
      <c r="J159" s="148"/>
      <c r="K159" s="148"/>
      <c r="L159" s="27" t="s">
        <v>868</v>
      </c>
      <c r="M159" s="28"/>
      <c r="N159" s="197">
        <f>O159+P159</f>
        <v>0</v>
      </c>
      <c r="O159" s="197">
        <f>SUM(O160:O160)</f>
        <v>0</v>
      </c>
      <c r="P159" s="197">
        <f>SUM(P160:P160)</f>
        <v>0</v>
      </c>
      <c r="Q159" s="161"/>
      <c r="R159" s="161"/>
      <c r="S159" s="438"/>
      <c r="T159" s="161"/>
      <c r="U159" s="161"/>
      <c r="V159" s="161"/>
    </row>
    <row r="160" spans="1:22" s="115" customFormat="1" ht="16.2">
      <c r="A160" s="122" t="str">
        <f t="shared" si="19"/>
        <v>71040501110000</v>
      </c>
      <c r="B160" s="124" t="s">
        <v>439</v>
      </c>
      <c r="C160" s="117" t="s">
        <v>155</v>
      </c>
      <c r="D160" s="118" t="s">
        <v>149</v>
      </c>
      <c r="E160" s="119" t="s">
        <v>106</v>
      </c>
      <c r="F160" s="120" t="s">
        <v>104</v>
      </c>
      <c r="G160" s="129" t="s">
        <v>440</v>
      </c>
      <c r="H160" s="17"/>
      <c r="I160" s="25"/>
      <c r="J160" s="26"/>
      <c r="K160" s="26"/>
      <c r="L160" s="32" t="s">
        <v>134</v>
      </c>
      <c r="M160" s="48">
        <v>4861</v>
      </c>
      <c r="N160" s="183">
        <f t="shared" ref="N160:N162" si="21">O160+P160</f>
        <v>0</v>
      </c>
      <c r="O160" s="402"/>
      <c r="P160" s="402">
        <v>0</v>
      </c>
      <c r="Q160" s="161"/>
      <c r="R160" s="161"/>
      <c r="S160" s="438"/>
      <c r="T160" s="161"/>
      <c r="U160" s="161"/>
      <c r="V160" s="161"/>
    </row>
    <row r="161" spans="1:22" s="115" customFormat="1" ht="84.6" customHeight="1">
      <c r="A161" s="122" t="str">
        <f t="shared" si="19"/>
        <v>71040501120000</v>
      </c>
      <c r="B161" s="124" t="s">
        <v>439</v>
      </c>
      <c r="C161" s="117" t="s">
        <v>155</v>
      </c>
      <c r="D161" s="118" t="s">
        <v>149</v>
      </c>
      <c r="E161" s="119" t="s">
        <v>106</v>
      </c>
      <c r="F161" s="120" t="s">
        <v>443</v>
      </c>
      <c r="G161" s="129" t="s">
        <v>440</v>
      </c>
      <c r="H161" s="45"/>
      <c r="I161" s="147"/>
      <c r="J161" s="148"/>
      <c r="K161" s="148"/>
      <c r="L161" s="457" t="s">
        <v>869</v>
      </c>
      <c r="M161" s="28"/>
      <c r="N161" s="197">
        <f>O161+P161</f>
        <v>0</v>
      </c>
      <c r="O161" s="197">
        <f>SUM(O162:O162)</f>
        <v>0</v>
      </c>
      <c r="P161" s="197">
        <f>SUM(P162:P162)</f>
        <v>0</v>
      </c>
      <c r="Q161" s="161"/>
      <c r="R161" s="161"/>
      <c r="S161" s="438"/>
      <c r="T161" s="161"/>
      <c r="U161" s="161"/>
      <c r="V161" s="161"/>
    </row>
    <row r="162" spans="1:22" ht="16.2">
      <c r="A162" s="122" t="str">
        <f t="shared" si="19"/>
        <v>71040501125129</v>
      </c>
      <c r="B162" s="124" t="s">
        <v>439</v>
      </c>
      <c r="C162" s="117" t="s">
        <v>155</v>
      </c>
      <c r="D162" s="118" t="s">
        <v>149</v>
      </c>
      <c r="E162" s="119" t="s">
        <v>106</v>
      </c>
      <c r="F162" s="120" t="s">
        <v>443</v>
      </c>
      <c r="G162" s="121">
        <v>5129</v>
      </c>
      <c r="H162" s="17"/>
      <c r="I162" s="25"/>
      <c r="J162" s="26"/>
      <c r="K162" s="26"/>
      <c r="L162" s="32" t="s">
        <v>134</v>
      </c>
      <c r="M162" s="48">
        <v>4861</v>
      </c>
      <c r="N162" s="183">
        <f t="shared" si="21"/>
        <v>0</v>
      </c>
      <c r="O162" s="402"/>
      <c r="P162" s="402">
        <v>0</v>
      </c>
      <c r="Q162" s="161"/>
      <c r="R162" s="161"/>
      <c r="S162" s="438"/>
      <c r="T162" s="161"/>
      <c r="U162" s="161"/>
      <c r="V162" s="161"/>
    </row>
    <row r="163" spans="1:22" ht="42.6" customHeight="1">
      <c r="A163" s="122" t="str">
        <f t="shared" si="19"/>
        <v>71040501094639</v>
      </c>
      <c r="B163" s="124" t="s">
        <v>439</v>
      </c>
      <c r="C163" s="117" t="s">
        <v>155</v>
      </c>
      <c r="D163" s="118" t="s">
        <v>149</v>
      </c>
      <c r="E163" s="119" t="s">
        <v>106</v>
      </c>
      <c r="F163" s="120" t="s">
        <v>187</v>
      </c>
      <c r="G163" s="121">
        <v>4639</v>
      </c>
      <c r="H163" s="45"/>
      <c r="I163" s="147"/>
      <c r="J163" s="148"/>
      <c r="K163" s="148"/>
      <c r="L163" s="27" t="s">
        <v>865</v>
      </c>
      <c r="M163" s="28"/>
      <c r="N163" s="197">
        <f>O163+P163</f>
        <v>0</v>
      </c>
      <c r="O163" s="197">
        <f>SUM(O164)</f>
        <v>0</v>
      </c>
      <c r="P163" s="197">
        <f>SUM(P164)</f>
        <v>0</v>
      </c>
      <c r="Q163" s="161"/>
      <c r="R163" s="161"/>
      <c r="S163" s="438"/>
      <c r="T163" s="161"/>
      <c r="U163" s="161"/>
      <c r="V163" s="161"/>
    </row>
    <row r="164" spans="1:22" s="115" customFormat="1" ht="26.4">
      <c r="A164" s="122" t="str">
        <f t="shared" si="19"/>
        <v>71040501100000</v>
      </c>
      <c r="B164" s="124" t="s">
        <v>439</v>
      </c>
      <c r="C164" s="117" t="s">
        <v>155</v>
      </c>
      <c r="D164" s="118" t="s">
        <v>149</v>
      </c>
      <c r="E164" s="119" t="s">
        <v>106</v>
      </c>
      <c r="F164" s="120" t="s">
        <v>189</v>
      </c>
      <c r="G164" s="129" t="s">
        <v>440</v>
      </c>
      <c r="H164" s="17"/>
      <c r="I164" s="25"/>
      <c r="J164" s="26"/>
      <c r="K164" s="26"/>
      <c r="L164" s="30" t="s">
        <v>866</v>
      </c>
      <c r="M164" s="13">
        <v>5511</v>
      </c>
      <c r="N164" s="183">
        <f t="shared" ref="N164" si="22">O164+P164</f>
        <v>0</v>
      </c>
      <c r="O164" s="183">
        <v>0</v>
      </c>
      <c r="P164" s="183"/>
      <c r="Q164" s="161"/>
      <c r="R164" s="161"/>
      <c r="S164" s="438"/>
      <c r="T164" s="161"/>
      <c r="U164" s="161"/>
      <c r="V164" s="161"/>
    </row>
    <row r="165" spans="1:22" ht="27.6">
      <c r="A165" s="122" t="str">
        <f t="shared" si="8"/>
        <v>71040501045112</v>
      </c>
      <c r="B165" s="124" t="s">
        <v>439</v>
      </c>
      <c r="C165" s="117" t="s">
        <v>155</v>
      </c>
      <c r="D165" s="118" t="s">
        <v>149</v>
      </c>
      <c r="E165" s="119" t="s">
        <v>106</v>
      </c>
      <c r="F165" s="120" t="s">
        <v>155</v>
      </c>
      <c r="G165" s="121">
        <v>5112</v>
      </c>
      <c r="H165" s="165">
        <v>2420</v>
      </c>
      <c r="I165" s="166" t="s">
        <v>155</v>
      </c>
      <c r="J165" s="167">
        <v>2</v>
      </c>
      <c r="K165" s="167">
        <v>0</v>
      </c>
      <c r="L165" s="168" t="s">
        <v>170</v>
      </c>
      <c r="M165" s="176"/>
      <c r="N165" s="188">
        <f>+N167</f>
        <v>0</v>
      </c>
      <c r="O165" s="188">
        <f>+O167</f>
        <v>0</v>
      </c>
      <c r="P165" s="188">
        <f>+P167</f>
        <v>0</v>
      </c>
      <c r="Q165" s="161"/>
      <c r="R165" s="161"/>
      <c r="S165" s="438"/>
      <c r="T165" s="161"/>
      <c r="U165" s="161"/>
      <c r="V165" s="161"/>
    </row>
    <row r="166" spans="1:22" ht="16.2">
      <c r="A166" s="122" t="str">
        <f t="shared" si="8"/>
        <v>71040501045113</v>
      </c>
      <c r="B166" s="124" t="s">
        <v>439</v>
      </c>
      <c r="C166" s="117" t="s">
        <v>155</v>
      </c>
      <c r="D166" s="118" t="s">
        <v>149</v>
      </c>
      <c r="E166" s="119" t="s">
        <v>106</v>
      </c>
      <c r="F166" s="120" t="s">
        <v>155</v>
      </c>
      <c r="G166" s="121">
        <v>5113</v>
      </c>
      <c r="H166" s="25"/>
      <c r="I166" s="18"/>
      <c r="J166" s="19"/>
      <c r="K166" s="19"/>
      <c r="L166" s="30" t="s">
        <v>110</v>
      </c>
      <c r="M166" s="31"/>
      <c r="N166" s="190"/>
      <c r="O166" s="190"/>
      <c r="P166" s="190"/>
      <c r="Q166" s="161"/>
      <c r="R166" s="161"/>
      <c r="S166" s="438"/>
      <c r="T166" s="161"/>
      <c r="U166" s="161"/>
      <c r="V166" s="161"/>
    </row>
    <row r="167" spans="1:22" s="115" customFormat="1" ht="16.2">
      <c r="A167" s="122" t="str">
        <f t="shared" si="8"/>
        <v>71040501050000</v>
      </c>
      <c r="B167" s="124" t="s">
        <v>439</v>
      </c>
      <c r="C167" s="117" t="s">
        <v>155</v>
      </c>
      <c r="D167" s="118" t="s">
        <v>149</v>
      </c>
      <c r="E167" s="119" t="s">
        <v>106</v>
      </c>
      <c r="F167" s="120" t="s">
        <v>149</v>
      </c>
      <c r="G167" s="129" t="s">
        <v>440</v>
      </c>
      <c r="H167" s="151">
        <v>2424</v>
      </c>
      <c r="I167" s="152" t="s">
        <v>155</v>
      </c>
      <c r="J167" s="153">
        <v>2</v>
      </c>
      <c r="K167" s="153">
        <v>4</v>
      </c>
      <c r="L167" s="154" t="s">
        <v>171</v>
      </c>
      <c r="M167" s="155"/>
      <c r="N167" s="192">
        <f>+N169</f>
        <v>0</v>
      </c>
      <c r="O167" s="192">
        <f>+O169</f>
        <v>0</v>
      </c>
      <c r="P167" s="192">
        <f>+P169</f>
        <v>0</v>
      </c>
      <c r="Q167" s="161"/>
      <c r="R167" s="161"/>
      <c r="S167" s="438"/>
      <c r="T167" s="161"/>
      <c r="U167" s="161"/>
      <c r="V167" s="161"/>
    </row>
    <row r="168" spans="1:22" ht="16.2">
      <c r="A168" s="122" t="str">
        <f t="shared" si="8"/>
        <v>71040501054251</v>
      </c>
      <c r="B168" s="124" t="s">
        <v>439</v>
      </c>
      <c r="C168" s="117" t="s">
        <v>155</v>
      </c>
      <c r="D168" s="118" t="s">
        <v>149</v>
      </c>
      <c r="E168" s="119" t="s">
        <v>106</v>
      </c>
      <c r="F168" s="120" t="s">
        <v>149</v>
      </c>
      <c r="G168" s="121">
        <v>4251</v>
      </c>
      <c r="H168" s="25"/>
      <c r="I168" s="25"/>
      <c r="J168" s="26"/>
      <c r="K168" s="26"/>
      <c r="L168" s="30" t="s">
        <v>108</v>
      </c>
      <c r="M168" s="31"/>
      <c r="N168" s="190"/>
      <c r="O168" s="190"/>
      <c r="P168" s="190"/>
      <c r="Q168" s="161"/>
      <c r="R168" s="161"/>
      <c r="S168" s="438"/>
      <c r="T168" s="161"/>
      <c r="U168" s="161"/>
      <c r="V168" s="161"/>
    </row>
    <row r="169" spans="1:22" ht="16.2">
      <c r="A169" s="122" t="str">
        <f t="shared" si="8"/>
        <v>71040501055112</v>
      </c>
      <c r="B169" s="124" t="s">
        <v>439</v>
      </c>
      <c r="C169" s="117" t="s">
        <v>155</v>
      </c>
      <c r="D169" s="118" t="s">
        <v>149</v>
      </c>
      <c r="E169" s="119" t="s">
        <v>106</v>
      </c>
      <c r="F169" s="120" t="s">
        <v>149</v>
      </c>
      <c r="G169" s="121">
        <v>5112</v>
      </c>
      <c r="H169" s="45"/>
      <c r="I169" s="147"/>
      <c r="J169" s="148"/>
      <c r="K169" s="148"/>
      <c r="L169" s="27" t="s">
        <v>172</v>
      </c>
      <c r="M169" s="28"/>
      <c r="N169" s="197">
        <f>O169+P169</f>
        <v>0</v>
      </c>
      <c r="O169" s="197">
        <f>SUM(O170:O171)</f>
        <v>0</v>
      </c>
      <c r="P169" s="197">
        <f>SUM(P170:P171)</f>
        <v>0</v>
      </c>
      <c r="Q169" s="161"/>
      <c r="R169" s="161"/>
      <c r="S169" s="438"/>
      <c r="T169" s="161"/>
      <c r="U169" s="161"/>
      <c r="V169" s="161"/>
    </row>
    <row r="170" spans="1:22" ht="16.2">
      <c r="A170" s="122" t="str">
        <f t="shared" ref="A170:A220" si="23">CONCATENATE(B170,C170,D170,E170,F170,G170)</f>
        <v>71040501055113</v>
      </c>
      <c r="B170" s="124" t="s">
        <v>439</v>
      </c>
      <c r="C170" s="117" t="s">
        <v>155</v>
      </c>
      <c r="D170" s="118" t="s">
        <v>149</v>
      </c>
      <c r="E170" s="119" t="s">
        <v>106</v>
      </c>
      <c r="F170" s="120" t="s">
        <v>149</v>
      </c>
      <c r="G170" s="121">
        <v>5113</v>
      </c>
      <c r="H170" s="25"/>
      <c r="I170" s="18"/>
      <c r="J170" s="19"/>
      <c r="K170" s="19"/>
      <c r="L170" s="30" t="s">
        <v>173</v>
      </c>
      <c r="M170" s="31">
        <v>5112</v>
      </c>
      <c r="N170" s="183">
        <f t="shared" ref="N170:N171" si="24">O170+P170</f>
        <v>0</v>
      </c>
      <c r="O170" s="183">
        <v>0</v>
      </c>
      <c r="P170" s="183"/>
      <c r="Q170" s="161"/>
      <c r="R170" s="161"/>
      <c r="S170" s="438"/>
      <c r="T170" s="161"/>
      <c r="U170" s="161"/>
      <c r="V170" s="161"/>
    </row>
    <row r="171" spans="1:22" s="115" customFormat="1" ht="16.2">
      <c r="A171" s="122" t="str">
        <f t="shared" si="23"/>
        <v>71040501060000</v>
      </c>
      <c r="B171" s="124" t="s">
        <v>439</v>
      </c>
      <c r="C171" s="117" t="s">
        <v>155</v>
      </c>
      <c r="D171" s="118" t="s">
        <v>149</v>
      </c>
      <c r="E171" s="119" t="s">
        <v>106</v>
      </c>
      <c r="F171" s="120" t="s">
        <v>157</v>
      </c>
      <c r="G171" s="129" t="s">
        <v>440</v>
      </c>
      <c r="H171" s="17"/>
      <c r="I171" s="25"/>
      <c r="J171" s="26"/>
      <c r="K171" s="26"/>
      <c r="L171" s="30" t="s">
        <v>174</v>
      </c>
      <c r="M171" s="13">
        <v>5113</v>
      </c>
      <c r="N171" s="183">
        <f t="shared" si="24"/>
        <v>0</v>
      </c>
      <c r="O171" s="183"/>
      <c r="P171" s="183"/>
      <c r="Q171" s="161"/>
      <c r="R171" s="161"/>
      <c r="S171" s="438"/>
      <c r="T171" s="161"/>
      <c r="U171" s="161"/>
      <c r="V171" s="161"/>
    </row>
    <row r="172" spans="1:22" ht="16.2">
      <c r="A172" s="122" t="str">
        <f t="shared" si="23"/>
        <v>71040501134251</v>
      </c>
      <c r="B172" s="124" t="s">
        <v>439</v>
      </c>
      <c r="C172" s="117" t="s">
        <v>155</v>
      </c>
      <c r="D172" s="118" t="s">
        <v>149</v>
      </c>
      <c r="E172" s="119" t="s">
        <v>106</v>
      </c>
      <c r="F172" s="120" t="s">
        <v>444</v>
      </c>
      <c r="G172" s="121">
        <v>4251</v>
      </c>
      <c r="H172" s="165">
        <v>2450</v>
      </c>
      <c r="I172" s="166" t="s">
        <v>155</v>
      </c>
      <c r="J172" s="167">
        <v>5</v>
      </c>
      <c r="K172" s="167">
        <v>0</v>
      </c>
      <c r="L172" s="168" t="s">
        <v>175</v>
      </c>
      <c r="M172" s="176"/>
      <c r="N172" s="188">
        <f>+N174+N246</f>
        <v>0</v>
      </c>
      <c r="O172" s="188">
        <f>+O174</f>
        <v>0</v>
      </c>
      <c r="P172" s="188">
        <f>+P174+P246</f>
        <v>0</v>
      </c>
      <c r="Q172" s="161"/>
      <c r="R172" s="161"/>
      <c r="S172" s="438"/>
      <c r="T172" s="161"/>
      <c r="U172" s="161"/>
      <c r="V172" s="161"/>
    </row>
    <row r="173" spans="1:22" ht="16.2">
      <c r="A173" s="122" t="str">
        <f t="shared" si="23"/>
        <v>71040501135129</v>
      </c>
      <c r="B173" s="124" t="s">
        <v>439</v>
      </c>
      <c r="C173" s="117" t="s">
        <v>155</v>
      </c>
      <c r="D173" s="118" t="s">
        <v>149</v>
      </c>
      <c r="E173" s="119" t="s">
        <v>106</v>
      </c>
      <c r="F173" s="120" t="s">
        <v>444</v>
      </c>
      <c r="G173" s="121">
        <v>5129</v>
      </c>
      <c r="H173" s="25"/>
      <c r="I173" s="18"/>
      <c r="J173" s="19"/>
      <c r="K173" s="19"/>
      <c r="L173" s="30" t="s">
        <v>110</v>
      </c>
      <c r="M173" s="31"/>
      <c r="N173" s="190"/>
      <c r="O173" s="190"/>
      <c r="P173" s="190"/>
      <c r="Q173" s="161"/>
      <c r="R173" s="161"/>
      <c r="S173" s="438"/>
      <c r="T173" s="161"/>
      <c r="U173" s="161"/>
      <c r="V173" s="161"/>
    </row>
    <row r="174" spans="1:22" ht="16.2">
      <c r="A174" s="122" t="str">
        <f t="shared" si="23"/>
        <v>71040501135221</v>
      </c>
      <c r="B174" s="124" t="s">
        <v>439</v>
      </c>
      <c r="C174" s="117" t="s">
        <v>155</v>
      </c>
      <c r="D174" s="118" t="s">
        <v>149</v>
      </c>
      <c r="E174" s="119" t="s">
        <v>106</v>
      </c>
      <c r="F174" s="120" t="s">
        <v>444</v>
      </c>
      <c r="G174" s="121">
        <v>5221</v>
      </c>
      <c r="H174" s="151">
        <v>2451</v>
      </c>
      <c r="I174" s="152" t="s">
        <v>155</v>
      </c>
      <c r="J174" s="153">
        <v>5</v>
      </c>
      <c r="K174" s="153">
        <v>1</v>
      </c>
      <c r="L174" s="154" t="s">
        <v>176</v>
      </c>
      <c r="M174" s="155"/>
      <c r="N174" s="192">
        <f>+N176+N179+N181+N185+N189+N194+N198+N200+N206+N213+N217+N220+N224+N231+N234+N236+N238+N244</f>
        <v>0</v>
      </c>
      <c r="O174" s="192">
        <f>+O176+O179+O181+O185+O189+O194+O198+O200+O206+O213+O217+O220+O224+O231+O234+O236+O238+O244</f>
        <v>0</v>
      </c>
      <c r="P174" s="192">
        <f t="shared" ref="P174" si="25">+P176+P179+P181+P185+P189+P194+P198+P200+P206+P213+P217+P220+P224+P231+P234+P236+P238+P244</f>
        <v>0</v>
      </c>
      <c r="Q174" s="161"/>
      <c r="R174" s="161"/>
      <c r="S174" s="438"/>
      <c r="T174" s="161"/>
      <c r="U174" s="161"/>
      <c r="V174" s="161"/>
    </row>
    <row r="175" spans="1:22" s="115" customFormat="1" ht="16.2">
      <c r="A175" s="122" t="str">
        <f t="shared" si="23"/>
        <v>71040501140000</v>
      </c>
      <c r="B175" s="124" t="s">
        <v>439</v>
      </c>
      <c r="C175" s="117" t="s">
        <v>155</v>
      </c>
      <c r="D175" s="118" t="s">
        <v>149</v>
      </c>
      <c r="E175" s="119" t="s">
        <v>106</v>
      </c>
      <c r="F175" s="120" t="s">
        <v>445</v>
      </c>
      <c r="G175" s="129" t="s">
        <v>440</v>
      </c>
      <c r="H175" s="25"/>
      <c r="I175" s="25"/>
      <c r="J175" s="26"/>
      <c r="K175" s="26"/>
      <c r="L175" s="30" t="s">
        <v>108</v>
      </c>
      <c r="M175" s="31"/>
      <c r="N175" s="190"/>
      <c r="O175" s="190"/>
      <c r="P175" s="190"/>
      <c r="Q175" s="161"/>
      <c r="R175" s="161"/>
      <c r="S175" s="438"/>
      <c r="T175" s="161"/>
      <c r="U175" s="161"/>
      <c r="V175" s="161"/>
    </row>
    <row r="176" spans="1:22" ht="28.5" customHeight="1">
      <c r="A176" s="122" t="str">
        <f t="shared" si="23"/>
        <v>71040501144729</v>
      </c>
      <c r="B176" s="124" t="s">
        <v>439</v>
      </c>
      <c r="C176" s="117" t="s">
        <v>155</v>
      </c>
      <c r="D176" s="118" t="s">
        <v>149</v>
      </c>
      <c r="E176" s="119" t="s">
        <v>106</v>
      </c>
      <c r="F176" s="120" t="s">
        <v>445</v>
      </c>
      <c r="G176" s="121">
        <v>4729</v>
      </c>
      <c r="H176" s="45"/>
      <c r="I176" s="147"/>
      <c r="J176" s="148"/>
      <c r="K176" s="148"/>
      <c r="L176" s="27" t="s">
        <v>177</v>
      </c>
      <c r="M176" s="28"/>
      <c r="N176" s="197">
        <f>O176+P176</f>
        <v>0</v>
      </c>
      <c r="O176" s="197">
        <f>SUM(O177:O178)</f>
        <v>0</v>
      </c>
      <c r="P176" s="197">
        <f>SUM(P177:P178)</f>
        <v>0</v>
      </c>
      <c r="Q176" s="161"/>
      <c r="R176" s="161"/>
      <c r="S176" s="438"/>
      <c r="T176" s="161"/>
      <c r="U176" s="161"/>
      <c r="V176" s="161"/>
    </row>
    <row r="177" spans="1:22" s="115" customFormat="1" ht="27" customHeight="1">
      <c r="A177" s="122" t="str">
        <f t="shared" si="23"/>
        <v>71040501150000</v>
      </c>
      <c r="B177" s="124" t="s">
        <v>439</v>
      </c>
      <c r="C177" s="117" t="s">
        <v>155</v>
      </c>
      <c r="D177" s="118" t="s">
        <v>149</v>
      </c>
      <c r="E177" s="119" t="s">
        <v>106</v>
      </c>
      <c r="F177" s="120" t="s">
        <v>446</v>
      </c>
      <c r="G177" s="129" t="s">
        <v>440</v>
      </c>
      <c r="H177" s="25"/>
      <c r="I177" s="25"/>
      <c r="J177" s="26"/>
      <c r="K177" s="26"/>
      <c r="L177" s="29" t="s">
        <v>142</v>
      </c>
      <c r="M177" s="12">
        <v>4251</v>
      </c>
      <c r="N177" s="183">
        <f t="shared" ref="N177:N243" si="26">O177+P177</f>
        <v>0</v>
      </c>
      <c r="O177" s="398"/>
      <c r="P177" s="398">
        <v>0</v>
      </c>
      <c r="Q177" s="161"/>
      <c r="R177" s="161"/>
      <c r="S177" s="438"/>
      <c r="T177" s="161"/>
      <c r="U177" s="161"/>
      <c r="V177" s="161"/>
    </row>
    <row r="178" spans="1:22" ht="21" customHeight="1">
      <c r="A178" s="122" t="str">
        <f t="shared" si="23"/>
        <v>71040501155112</v>
      </c>
      <c r="B178" s="124" t="s">
        <v>439</v>
      </c>
      <c r="C178" s="117" t="s">
        <v>155</v>
      </c>
      <c r="D178" s="118" t="s">
        <v>149</v>
      </c>
      <c r="E178" s="119" t="s">
        <v>106</v>
      </c>
      <c r="F178" s="120" t="s">
        <v>446</v>
      </c>
      <c r="G178" s="121">
        <v>5112</v>
      </c>
      <c r="H178" s="25"/>
      <c r="I178" s="25"/>
      <c r="J178" s="26"/>
      <c r="K178" s="26"/>
      <c r="L178" s="32" t="s">
        <v>174</v>
      </c>
      <c r="M178" s="48">
        <v>5113</v>
      </c>
      <c r="N178" s="183">
        <f t="shared" si="26"/>
        <v>0</v>
      </c>
      <c r="O178" s="183"/>
      <c r="P178" s="183"/>
      <c r="Q178" s="161"/>
      <c r="R178" s="161"/>
      <c r="S178" s="438"/>
      <c r="T178" s="161"/>
      <c r="U178" s="161"/>
      <c r="V178" s="161"/>
    </row>
    <row r="179" spans="1:22" ht="44.4" customHeight="1">
      <c r="A179" s="122" t="str">
        <f t="shared" si="23"/>
        <v>71040501155133</v>
      </c>
      <c r="B179" s="124" t="s">
        <v>439</v>
      </c>
      <c r="C179" s="117" t="s">
        <v>155</v>
      </c>
      <c r="D179" s="118" t="s">
        <v>149</v>
      </c>
      <c r="E179" s="119" t="s">
        <v>106</v>
      </c>
      <c r="F179" s="120" t="s">
        <v>446</v>
      </c>
      <c r="G179" s="121">
        <v>5133</v>
      </c>
      <c r="H179" s="45"/>
      <c r="I179" s="147"/>
      <c r="J179" s="148"/>
      <c r="K179" s="148"/>
      <c r="L179" s="459" t="s">
        <v>856</v>
      </c>
      <c r="M179" s="28"/>
      <c r="N179" s="197">
        <f>O179+P179</f>
        <v>0</v>
      </c>
      <c r="O179" s="197">
        <f>SUM(O180)</f>
        <v>0</v>
      </c>
      <c r="P179" s="197">
        <f>SUM(P180)</f>
        <v>0</v>
      </c>
      <c r="Q179" s="161"/>
      <c r="R179" s="161"/>
      <c r="S179" s="438"/>
      <c r="T179" s="161"/>
      <c r="U179" s="161"/>
      <c r="V179" s="161"/>
    </row>
    <row r="180" spans="1:22" ht="16.2">
      <c r="A180" s="122" t="str">
        <f t="shared" si="23"/>
        <v>71040501155134</v>
      </c>
      <c r="B180" s="124" t="s">
        <v>439</v>
      </c>
      <c r="C180" s="117" t="s">
        <v>155</v>
      </c>
      <c r="D180" s="118" t="s">
        <v>149</v>
      </c>
      <c r="E180" s="119" t="s">
        <v>106</v>
      </c>
      <c r="F180" s="120" t="s">
        <v>446</v>
      </c>
      <c r="G180" s="121">
        <v>5134</v>
      </c>
      <c r="H180" s="25"/>
      <c r="I180" s="25"/>
      <c r="J180" s="26"/>
      <c r="K180" s="26"/>
      <c r="L180" s="441" t="s">
        <v>134</v>
      </c>
      <c r="M180" s="422">
        <v>4861</v>
      </c>
      <c r="N180" s="183">
        <f t="shared" si="26"/>
        <v>0</v>
      </c>
      <c r="O180" s="402"/>
      <c r="P180" s="402"/>
      <c r="Q180" s="161"/>
      <c r="R180" s="161"/>
      <c r="S180" s="438"/>
      <c r="T180" s="161"/>
      <c r="U180" s="161"/>
      <c r="V180" s="161"/>
    </row>
    <row r="181" spans="1:22" s="156" customFormat="1" ht="16.2">
      <c r="A181" s="122" t="str">
        <f t="shared" si="23"/>
        <v>71040505000000</v>
      </c>
      <c r="B181" s="124" t="s">
        <v>439</v>
      </c>
      <c r="C181" s="117" t="s">
        <v>155</v>
      </c>
      <c r="D181" s="118" t="s">
        <v>149</v>
      </c>
      <c r="E181" s="119" t="s">
        <v>149</v>
      </c>
      <c r="F181" s="120" t="s">
        <v>441</v>
      </c>
      <c r="G181" s="129" t="s">
        <v>440</v>
      </c>
      <c r="H181" s="45"/>
      <c r="I181" s="147"/>
      <c r="J181" s="148"/>
      <c r="K181" s="148"/>
      <c r="L181" s="27" t="s">
        <v>179</v>
      </c>
      <c r="M181" s="28"/>
      <c r="N181" s="197">
        <f>O181+P181</f>
        <v>0</v>
      </c>
      <c r="O181" s="197">
        <f>SUM(O182:O184)</f>
        <v>0</v>
      </c>
      <c r="P181" s="197">
        <f>SUM(P182:P184)</f>
        <v>0</v>
      </c>
      <c r="Q181" s="161"/>
      <c r="R181" s="161"/>
      <c r="S181" s="438"/>
      <c r="T181" s="161"/>
      <c r="U181" s="161"/>
      <c r="V181" s="161"/>
    </row>
    <row r="182" spans="1:22" ht="26.4">
      <c r="A182" s="122" t="str">
        <f t="shared" si="23"/>
        <v>71040505000001</v>
      </c>
      <c r="B182" s="124" t="s">
        <v>439</v>
      </c>
      <c r="C182" s="117" t="s">
        <v>155</v>
      </c>
      <c r="D182" s="118" t="s">
        <v>149</v>
      </c>
      <c r="E182" s="119" t="s">
        <v>149</v>
      </c>
      <c r="F182" s="120" t="s">
        <v>441</v>
      </c>
      <c r="G182" s="129" t="s">
        <v>96</v>
      </c>
      <c r="H182" s="17"/>
      <c r="I182" s="25"/>
      <c r="J182" s="26"/>
      <c r="K182" s="26"/>
      <c r="L182" s="30" t="s">
        <v>142</v>
      </c>
      <c r="M182" s="13">
        <v>4251</v>
      </c>
      <c r="N182" s="183">
        <f t="shared" si="26"/>
        <v>0</v>
      </c>
      <c r="O182" s="183"/>
      <c r="P182" s="183">
        <v>0</v>
      </c>
      <c r="Q182" s="161"/>
      <c r="R182" s="161"/>
      <c r="S182" s="438"/>
      <c r="T182" s="161"/>
      <c r="U182" s="161"/>
      <c r="V182" s="161"/>
    </row>
    <row r="183" spans="1:22" s="115" customFormat="1" ht="16.2">
      <c r="A183" s="122" t="str">
        <f t="shared" si="23"/>
        <v>71040505010000</v>
      </c>
      <c r="B183" s="124" t="s">
        <v>439</v>
      </c>
      <c r="C183" s="117" t="s">
        <v>155</v>
      </c>
      <c r="D183" s="118" t="s">
        <v>149</v>
      </c>
      <c r="E183" s="119" t="s">
        <v>149</v>
      </c>
      <c r="F183" s="120" t="s">
        <v>106</v>
      </c>
      <c r="G183" s="129" t="s">
        <v>440</v>
      </c>
      <c r="H183" s="17"/>
      <c r="I183" s="25"/>
      <c r="J183" s="26"/>
      <c r="K183" s="26"/>
      <c r="L183" s="30" t="s">
        <v>173</v>
      </c>
      <c r="M183" s="394">
        <v>5112</v>
      </c>
      <c r="N183" s="183">
        <f t="shared" si="26"/>
        <v>0</v>
      </c>
      <c r="O183" s="183"/>
      <c r="P183" s="183"/>
      <c r="Q183" s="161"/>
      <c r="R183" s="161"/>
      <c r="S183" s="438"/>
      <c r="T183" s="161"/>
      <c r="U183" s="161"/>
      <c r="V183" s="161"/>
    </row>
    <row r="184" spans="1:22" ht="16.2">
      <c r="A184" s="122" t="str">
        <f t="shared" si="23"/>
        <v>71040505015129</v>
      </c>
      <c r="B184" s="124" t="s">
        <v>439</v>
      </c>
      <c r="C184" s="117" t="s">
        <v>155</v>
      </c>
      <c r="D184" s="118" t="s">
        <v>149</v>
      </c>
      <c r="E184" s="119" t="s">
        <v>149</v>
      </c>
      <c r="F184" s="120" t="s">
        <v>106</v>
      </c>
      <c r="G184" s="121">
        <v>5129</v>
      </c>
      <c r="H184" s="25"/>
      <c r="I184" s="25"/>
      <c r="J184" s="26"/>
      <c r="K184" s="26"/>
      <c r="L184" s="32" t="s">
        <v>174</v>
      </c>
      <c r="M184" s="48">
        <v>5113</v>
      </c>
      <c r="N184" s="183">
        <f t="shared" si="26"/>
        <v>0</v>
      </c>
      <c r="O184" s="183"/>
      <c r="P184" s="183"/>
      <c r="Q184" s="161"/>
      <c r="R184" s="161"/>
      <c r="S184" s="438"/>
      <c r="T184" s="161"/>
      <c r="U184" s="161"/>
      <c r="V184" s="161"/>
    </row>
    <row r="185" spans="1:22" s="115" customFormat="1" ht="16.2">
      <c r="A185" s="122" t="str">
        <f t="shared" si="23"/>
        <v>71040505020000</v>
      </c>
      <c r="B185" s="124" t="s">
        <v>439</v>
      </c>
      <c r="C185" s="117" t="s">
        <v>155</v>
      </c>
      <c r="D185" s="118" t="s">
        <v>149</v>
      </c>
      <c r="E185" s="119" t="s">
        <v>149</v>
      </c>
      <c r="F185" s="120" t="s">
        <v>140</v>
      </c>
      <c r="G185" s="129" t="s">
        <v>440</v>
      </c>
      <c r="H185" s="45"/>
      <c r="I185" s="147"/>
      <c r="J185" s="148"/>
      <c r="K185" s="148"/>
      <c r="L185" s="27" t="s">
        <v>180</v>
      </c>
      <c r="M185" s="28"/>
      <c r="N185" s="197">
        <f>O185+P185</f>
        <v>0</v>
      </c>
      <c r="O185" s="197">
        <f>SUM(O186:O188)</f>
        <v>0</v>
      </c>
      <c r="P185" s="197">
        <f>SUM(P186:P188)</f>
        <v>0</v>
      </c>
      <c r="Q185" s="161"/>
      <c r="R185" s="161"/>
      <c r="S185" s="438"/>
      <c r="T185" s="161"/>
      <c r="U185" s="161"/>
      <c r="V185" s="161"/>
    </row>
    <row r="186" spans="1:22" ht="26.4">
      <c r="A186" s="122" t="str">
        <f t="shared" si="23"/>
        <v>71040505024511</v>
      </c>
      <c r="B186" s="124" t="s">
        <v>439</v>
      </c>
      <c r="C186" s="117" t="s">
        <v>155</v>
      </c>
      <c r="D186" s="118" t="s">
        <v>149</v>
      </c>
      <c r="E186" s="119" t="s">
        <v>149</v>
      </c>
      <c r="F186" s="120" t="s">
        <v>140</v>
      </c>
      <c r="G186" s="121">
        <v>4511</v>
      </c>
      <c r="H186" s="25"/>
      <c r="I186" s="25"/>
      <c r="J186" s="26"/>
      <c r="K186" s="26"/>
      <c r="L186" s="30" t="s">
        <v>142</v>
      </c>
      <c r="M186" s="13">
        <v>4251</v>
      </c>
      <c r="N186" s="183">
        <f t="shared" si="26"/>
        <v>0</v>
      </c>
      <c r="O186" s="183"/>
      <c r="P186" s="183"/>
      <c r="Q186" s="161"/>
      <c r="R186" s="161"/>
      <c r="S186" s="438"/>
      <c r="T186" s="161"/>
      <c r="U186" s="161"/>
      <c r="V186" s="161"/>
    </row>
    <row r="187" spans="1:22" s="115" customFormat="1" ht="16.2">
      <c r="A187" s="122" t="str">
        <f t="shared" si="23"/>
        <v>71040505030000</v>
      </c>
      <c r="B187" s="124" t="s">
        <v>439</v>
      </c>
      <c r="C187" s="117" t="s">
        <v>155</v>
      </c>
      <c r="D187" s="118" t="s">
        <v>149</v>
      </c>
      <c r="E187" s="119" t="s">
        <v>149</v>
      </c>
      <c r="F187" s="120" t="s">
        <v>442</v>
      </c>
      <c r="G187" s="129" t="s">
        <v>440</v>
      </c>
      <c r="H187" s="25"/>
      <c r="I187" s="25"/>
      <c r="J187" s="26"/>
      <c r="K187" s="26"/>
      <c r="L187" s="30" t="s">
        <v>173</v>
      </c>
      <c r="M187" s="31">
        <v>5112</v>
      </c>
      <c r="N187" s="183">
        <f t="shared" si="26"/>
        <v>0</v>
      </c>
      <c r="O187" s="183"/>
      <c r="P187" s="183"/>
      <c r="Q187" s="161"/>
      <c r="R187" s="161"/>
      <c r="S187" s="438"/>
      <c r="T187" s="161"/>
      <c r="U187" s="161"/>
      <c r="V187" s="161"/>
    </row>
    <row r="188" spans="1:22" ht="16.2">
      <c r="A188" s="122" t="str">
        <f t="shared" si="23"/>
        <v>71040505034511</v>
      </c>
      <c r="B188" s="124" t="s">
        <v>439</v>
      </c>
      <c r="C188" s="117" t="s">
        <v>155</v>
      </c>
      <c r="D188" s="118" t="s">
        <v>149</v>
      </c>
      <c r="E188" s="119" t="s">
        <v>149</v>
      </c>
      <c r="F188" s="120" t="s">
        <v>442</v>
      </c>
      <c r="G188" s="121">
        <v>4511</v>
      </c>
      <c r="H188" s="25"/>
      <c r="I188" s="25"/>
      <c r="J188" s="26"/>
      <c r="K188" s="26"/>
      <c r="L188" s="32" t="s">
        <v>174</v>
      </c>
      <c r="M188" s="48">
        <v>5113</v>
      </c>
      <c r="N188" s="183">
        <f t="shared" si="26"/>
        <v>0</v>
      </c>
      <c r="O188" s="183"/>
      <c r="P188" s="183"/>
      <c r="Q188" s="161"/>
      <c r="R188" s="161"/>
      <c r="S188" s="438"/>
      <c r="T188" s="161"/>
      <c r="U188" s="161"/>
      <c r="V188" s="161"/>
    </row>
    <row r="189" spans="1:22" s="115" customFormat="1" ht="19.5" customHeight="1">
      <c r="A189" s="122" t="str">
        <f t="shared" si="23"/>
        <v>71040505040000</v>
      </c>
      <c r="B189" s="124" t="s">
        <v>439</v>
      </c>
      <c r="C189" s="117" t="s">
        <v>155</v>
      </c>
      <c r="D189" s="118" t="s">
        <v>149</v>
      </c>
      <c r="E189" s="119" t="s">
        <v>149</v>
      </c>
      <c r="F189" s="120" t="s">
        <v>155</v>
      </c>
      <c r="G189" s="129" t="s">
        <v>440</v>
      </c>
      <c r="H189" s="45"/>
      <c r="I189" s="147"/>
      <c r="J189" s="148"/>
      <c r="K189" s="148"/>
      <c r="L189" s="27" t="s">
        <v>181</v>
      </c>
      <c r="M189" s="28"/>
      <c r="N189" s="197">
        <f>O189+P189</f>
        <v>0</v>
      </c>
      <c r="O189" s="197">
        <f>SUM(O190:O193)</f>
        <v>0</v>
      </c>
      <c r="P189" s="197">
        <f>SUM(P190:P193)</f>
        <v>0</v>
      </c>
      <c r="Q189" s="161"/>
      <c r="R189" s="161"/>
      <c r="S189" s="438"/>
      <c r="T189" s="161"/>
      <c r="U189" s="161"/>
      <c r="V189" s="161"/>
    </row>
    <row r="190" spans="1:22" ht="26.4">
      <c r="A190" s="122" t="str">
        <f t="shared" si="23"/>
        <v>71040505044861</v>
      </c>
      <c r="B190" s="124" t="s">
        <v>439</v>
      </c>
      <c r="C190" s="117" t="s">
        <v>155</v>
      </c>
      <c r="D190" s="118" t="s">
        <v>149</v>
      </c>
      <c r="E190" s="119" t="s">
        <v>149</v>
      </c>
      <c r="F190" s="120" t="s">
        <v>155</v>
      </c>
      <c r="G190" s="121">
        <v>4861</v>
      </c>
      <c r="H190" s="25"/>
      <c r="I190" s="25"/>
      <c r="J190" s="26"/>
      <c r="K190" s="26"/>
      <c r="L190" s="29" t="s">
        <v>142</v>
      </c>
      <c r="M190" s="12">
        <v>4251</v>
      </c>
      <c r="N190" s="183">
        <f t="shared" si="26"/>
        <v>0</v>
      </c>
      <c r="O190" s="183"/>
      <c r="P190" s="183"/>
      <c r="Q190" s="161"/>
      <c r="R190" s="161"/>
      <c r="S190" s="438"/>
      <c r="T190" s="161"/>
      <c r="U190" s="161"/>
      <c r="V190" s="161"/>
    </row>
    <row r="191" spans="1:22" s="115" customFormat="1" ht="21.6" customHeight="1">
      <c r="A191" s="122" t="str">
        <f t="shared" si="23"/>
        <v>71040505050000</v>
      </c>
      <c r="B191" s="124" t="s">
        <v>439</v>
      </c>
      <c r="C191" s="117" t="s">
        <v>155</v>
      </c>
      <c r="D191" s="118" t="s">
        <v>149</v>
      </c>
      <c r="E191" s="119" t="s">
        <v>149</v>
      </c>
      <c r="F191" s="120" t="s">
        <v>149</v>
      </c>
      <c r="G191" s="129" t="s">
        <v>440</v>
      </c>
      <c r="H191" s="25"/>
      <c r="I191" s="25"/>
      <c r="J191" s="26"/>
      <c r="K191" s="26"/>
      <c r="L191" s="30" t="s">
        <v>173</v>
      </c>
      <c r="M191" s="31">
        <v>5112</v>
      </c>
      <c r="N191" s="183">
        <f t="shared" si="26"/>
        <v>0</v>
      </c>
      <c r="O191" s="183"/>
      <c r="P191" s="183"/>
      <c r="Q191" s="161"/>
      <c r="R191" s="161"/>
      <c r="S191" s="438"/>
      <c r="T191" s="161"/>
      <c r="U191" s="161"/>
      <c r="V191" s="161"/>
    </row>
    <row r="192" spans="1:22" ht="16.8">
      <c r="A192" s="122" t="str">
        <f t="shared" si="23"/>
        <v>71040505054861</v>
      </c>
      <c r="B192" s="124" t="s">
        <v>439</v>
      </c>
      <c r="C192" s="117" t="s">
        <v>155</v>
      </c>
      <c r="D192" s="118" t="s">
        <v>149</v>
      </c>
      <c r="E192" s="119" t="s">
        <v>149</v>
      </c>
      <c r="F192" s="120" t="s">
        <v>149</v>
      </c>
      <c r="G192" s="121">
        <v>4861</v>
      </c>
      <c r="H192" s="25"/>
      <c r="I192" s="25"/>
      <c r="J192" s="26"/>
      <c r="K192" s="26"/>
      <c r="L192" s="30" t="s">
        <v>174</v>
      </c>
      <c r="M192" s="31">
        <v>5113</v>
      </c>
      <c r="N192" s="183">
        <f t="shared" si="26"/>
        <v>0</v>
      </c>
      <c r="O192" s="399"/>
      <c r="P192" s="399"/>
      <c r="Q192" s="161"/>
      <c r="R192" s="161"/>
      <c r="S192" s="438"/>
      <c r="T192" s="161"/>
      <c r="U192" s="161"/>
      <c r="V192" s="161"/>
    </row>
    <row r="193" spans="1:22" ht="16.2">
      <c r="B193" s="124"/>
      <c r="H193" s="25"/>
      <c r="I193" s="25"/>
      <c r="J193" s="26"/>
      <c r="K193" s="26"/>
      <c r="L193" s="30" t="s">
        <v>268</v>
      </c>
      <c r="M193" s="44">
        <v>5129</v>
      </c>
      <c r="N193" s="183">
        <f t="shared" ref="N193" si="27">O193+P193</f>
        <v>0</v>
      </c>
      <c r="O193" s="183"/>
      <c r="P193" s="183"/>
      <c r="Q193" s="161"/>
      <c r="R193" s="161"/>
      <c r="S193" s="438"/>
      <c r="T193" s="161"/>
      <c r="U193" s="161"/>
      <c r="V193" s="161"/>
    </row>
    <row r="194" spans="1:22" s="115" customFormat="1" ht="35.4" customHeight="1">
      <c r="A194" s="122" t="str">
        <f t="shared" si="23"/>
        <v>71040505060000</v>
      </c>
      <c r="B194" s="124" t="s">
        <v>439</v>
      </c>
      <c r="C194" s="117" t="s">
        <v>155</v>
      </c>
      <c r="D194" s="118" t="s">
        <v>149</v>
      </c>
      <c r="E194" s="119" t="s">
        <v>149</v>
      </c>
      <c r="F194" s="120" t="s">
        <v>157</v>
      </c>
      <c r="G194" s="129" t="s">
        <v>440</v>
      </c>
      <c r="H194" s="45"/>
      <c r="I194" s="147"/>
      <c r="J194" s="148"/>
      <c r="K194" s="148"/>
      <c r="L194" s="27" t="s">
        <v>182</v>
      </c>
      <c r="M194" s="28"/>
      <c r="N194" s="197">
        <f>O194+P194</f>
        <v>0</v>
      </c>
      <c r="O194" s="197">
        <f>SUM(O195:O197)</f>
        <v>0</v>
      </c>
      <c r="P194" s="197">
        <f>SUM(P195:P197)</f>
        <v>0</v>
      </c>
      <c r="Q194" s="161"/>
      <c r="R194" s="161"/>
      <c r="S194" s="438"/>
      <c r="T194" s="161"/>
      <c r="U194" s="161"/>
      <c r="V194" s="161"/>
    </row>
    <row r="195" spans="1:22" ht="16.8">
      <c r="A195" s="122" t="str">
        <f t="shared" si="23"/>
        <v>71040505064861</v>
      </c>
      <c r="B195" s="124" t="s">
        <v>439</v>
      </c>
      <c r="C195" s="117" t="s">
        <v>155</v>
      </c>
      <c r="D195" s="118" t="s">
        <v>149</v>
      </c>
      <c r="E195" s="119" t="s">
        <v>149</v>
      </c>
      <c r="F195" s="120" t="s">
        <v>157</v>
      </c>
      <c r="G195" s="121">
        <v>4861</v>
      </c>
      <c r="H195" s="25"/>
      <c r="I195" s="25"/>
      <c r="J195" s="26"/>
      <c r="K195" s="26"/>
      <c r="L195" s="32" t="s">
        <v>134</v>
      </c>
      <c r="M195" s="48">
        <v>4861</v>
      </c>
      <c r="N195" s="183">
        <f t="shared" si="26"/>
        <v>0</v>
      </c>
      <c r="O195" s="399"/>
      <c r="P195" s="399"/>
      <c r="Q195" s="161"/>
      <c r="R195" s="161"/>
      <c r="S195" s="438"/>
      <c r="T195" s="161"/>
      <c r="U195" s="161"/>
      <c r="V195" s="161"/>
    </row>
    <row r="196" spans="1:22" s="115" customFormat="1" ht="16.2">
      <c r="A196" s="122" t="str">
        <f t="shared" si="23"/>
        <v>71040505070000</v>
      </c>
      <c r="B196" s="124" t="s">
        <v>439</v>
      </c>
      <c r="C196" s="117" t="s">
        <v>155</v>
      </c>
      <c r="D196" s="118" t="s">
        <v>149</v>
      </c>
      <c r="E196" s="119" t="s">
        <v>149</v>
      </c>
      <c r="F196" s="120" t="s">
        <v>183</v>
      </c>
      <c r="G196" s="129" t="s">
        <v>440</v>
      </c>
      <c r="H196" s="25"/>
      <c r="I196" s="25"/>
      <c r="J196" s="26"/>
      <c r="K196" s="26"/>
      <c r="L196" s="32" t="s">
        <v>174</v>
      </c>
      <c r="M196" s="48">
        <v>5113</v>
      </c>
      <c r="N196" s="183">
        <f t="shared" si="26"/>
        <v>0</v>
      </c>
      <c r="O196" s="183"/>
      <c r="P196" s="183"/>
      <c r="Q196" s="161"/>
      <c r="R196" s="161"/>
      <c r="S196" s="438"/>
      <c r="T196" s="161"/>
      <c r="U196" s="161"/>
      <c r="V196" s="161"/>
    </row>
    <row r="197" spans="1:22" s="115" customFormat="1" ht="16.2">
      <c r="A197" s="122"/>
      <c r="B197" s="124"/>
      <c r="C197" s="117"/>
      <c r="D197" s="118"/>
      <c r="E197" s="119"/>
      <c r="F197" s="120"/>
      <c r="G197" s="129"/>
      <c r="H197" s="25"/>
      <c r="I197" s="25"/>
      <c r="J197" s="26"/>
      <c r="K197" s="26"/>
      <c r="L197" s="30" t="s">
        <v>268</v>
      </c>
      <c r="M197" s="44">
        <v>5129</v>
      </c>
      <c r="N197" s="183">
        <f t="shared" si="26"/>
        <v>0</v>
      </c>
      <c r="O197" s="183"/>
      <c r="P197" s="183"/>
      <c r="Q197" s="161"/>
      <c r="R197" s="161"/>
      <c r="S197" s="438"/>
      <c r="T197" s="161"/>
      <c r="U197" s="161"/>
      <c r="V197" s="161"/>
    </row>
    <row r="198" spans="1:22" ht="49.2" customHeight="1">
      <c r="A198" s="122" t="str">
        <f t="shared" si="23"/>
        <v>71040505074861</v>
      </c>
      <c r="B198" s="124" t="s">
        <v>439</v>
      </c>
      <c r="C198" s="117" t="s">
        <v>155</v>
      </c>
      <c r="D198" s="118" t="s">
        <v>149</v>
      </c>
      <c r="E198" s="119" t="s">
        <v>149</v>
      </c>
      <c r="F198" s="120" t="s">
        <v>183</v>
      </c>
      <c r="G198" s="121">
        <v>4861</v>
      </c>
      <c r="H198" s="45"/>
      <c r="I198" s="147"/>
      <c r="J198" s="148"/>
      <c r="K198" s="148"/>
      <c r="L198" s="27" t="s">
        <v>870</v>
      </c>
      <c r="M198" s="28"/>
      <c r="N198" s="197">
        <f>O198+P198</f>
        <v>0</v>
      </c>
      <c r="O198" s="197">
        <f>SUM(O199:O199)</f>
        <v>0</v>
      </c>
      <c r="P198" s="197">
        <f>SUM(P199:P199)</f>
        <v>0</v>
      </c>
      <c r="Q198" s="161"/>
      <c r="R198" s="161"/>
      <c r="S198" s="438"/>
      <c r="T198" s="161"/>
      <c r="U198" s="161"/>
      <c r="V198" s="161"/>
    </row>
    <row r="199" spans="1:22" s="115" customFormat="1" ht="30" customHeight="1">
      <c r="A199" s="122" t="str">
        <f t="shared" si="23"/>
        <v>71040505080000</v>
      </c>
      <c r="B199" s="124" t="s">
        <v>439</v>
      </c>
      <c r="C199" s="117" t="s">
        <v>155</v>
      </c>
      <c r="D199" s="118" t="s">
        <v>149</v>
      </c>
      <c r="E199" s="119" t="s">
        <v>149</v>
      </c>
      <c r="F199" s="120" t="s">
        <v>185</v>
      </c>
      <c r="G199" s="129" t="s">
        <v>440</v>
      </c>
      <c r="H199" s="17"/>
      <c r="I199" s="25"/>
      <c r="J199" s="26"/>
      <c r="K199" s="26"/>
      <c r="L199" s="30" t="s">
        <v>348</v>
      </c>
      <c r="M199" s="13">
        <v>4729</v>
      </c>
      <c r="N199" s="183">
        <f t="shared" si="26"/>
        <v>0</v>
      </c>
      <c r="O199" s="183"/>
      <c r="P199" s="183"/>
      <c r="Q199" s="161"/>
      <c r="R199" s="161"/>
      <c r="S199" s="438"/>
      <c r="T199" s="161"/>
      <c r="U199" s="161"/>
      <c r="V199" s="161"/>
    </row>
    <row r="200" spans="1:22" ht="27.6">
      <c r="A200" s="122" t="str">
        <f t="shared" si="23"/>
        <v>71040505094861</v>
      </c>
      <c r="B200" s="124" t="s">
        <v>439</v>
      </c>
      <c r="C200" s="117" t="s">
        <v>155</v>
      </c>
      <c r="D200" s="118" t="s">
        <v>149</v>
      </c>
      <c r="E200" s="119" t="s">
        <v>149</v>
      </c>
      <c r="F200" s="120" t="s">
        <v>187</v>
      </c>
      <c r="G200" s="121">
        <v>4861</v>
      </c>
      <c r="H200" s="45"/>
      <c r="I200" s="147"/>
      <c r="J200" s="148"/>
      <c r="K200" s="148"/>
      <c r="L200" s="27" t="s">
        <v>186</v>
      </c>
      <c r="M200" s="28"/>
      <c r="N200" s="197">
        <f>O200+P200</f>
        <v>0</v>
      </c>
      <c r="O200" s="197">
        <f>SUM(O201:O205)</f>
        <v>0</v>
      </c>
      <c r="P200" s="197">
        <f>SUM(P201:P205)</f>
        <v>0</v>
      </c>
      <c r="Q200" s="161"/>
      <c r="R200" s="161"/>
      <c r="S200" s="438"/>
      <c r="T200" s="161"/>
      <c r="U200" s="161"/>
      <c r="V200" s="161"/>
    </row>
    <row r="201" spans="1:22" s="170" customFormat="1" ht="27" customHeight="1">
      <c r="A201" s="122" t="str">
        <f t="shared" si="23"/>
        <v>71040700000000</v>
      </c>
      <c r="B201" s="124" t="s">
        <v>439</v>
      </c>
      <c r="C201" s="117" t="s">
        <v>155</v>
      </c>
      <c r="D201" s="118" t="s">
        <v>183</v>
      </c>
      <c r="E201" s="119" t="s">
        <v>441</v>
      </c>
      <c r="F201" s="120" t="s">
        <v>441</v>
      </c>
      <c r="G201" s="129" t="s">
        <v>440</v>
      </c>
      <c r="H201" s="25"/>
      <c r="I201" s="25"/>
      <c r="J201" s="26"/>
      <c r="K201" s="26"/>
      <c r="L201" s="30" t="s">
        <v>142</v>
      </c>
      <c r="M201" s="13">
        <v>4251</v>
      </c>
      <c r="N201" s="183">
        <f t="shared" si="26"/>
        <v>0</v>
      </c>
      <c r="O201" s="399"/>
      <c r="P201" s="399">
        <v>0</v>
      </c>
      <c r="Q201" s="161"/>
      <c r="R201" s="161"/>
      <c r="S201" s="438"/>
      <c r="T201" s="161"/>
      <c r="U201" s="161"/>
      <c r="V201" s="161"/>
    </row>
    <row r="202" spans="1:22" ht="16.2">
      <c r="A202" s="122" t="str">
        <f t="shared" si="23"/>
        <v>71040700000001</v>
      </c>
      <c r="B202" s="124" t="s">
        <v>439</v>
      </c>
      <c r="C202" s="117" t="s">
        <v>155</v>
      </c>
      <c r="D202" s="118" t="s">
        <v>183</v>
      </c>
      <c r="E202" s="119" t="s">
        <v>441</v>
      </c>
      <c r="F202" s="120" t="s">
        <v>441</v>
      </c>
      <c r="G202" s="129" t="s">
        <v>96</v>
      </c>
      <c r="H202" s="25"/>
      <c r="I202" s="25"/>
      <c r="J202" s="26"/>
      <c r="K202" s="26"/>
      <c r="L202" s="30" t="s">
        <v>348</v>
      </c>
      <c r="M202" s="13">
        <v>4729</v>
      </c>
      <c r="N202" s="183">
        <f t="shared" si="26"/>
        <v>0</v>
      </c>
      <c r="O202" s="183"/>
      <c r="P202" s="183">
        <v>0</v>
      </c>
      <c r="Q202" s="161"/>
      <c r="R202" s="161"/>
      <c r="S202" s="438"/>
      <c r="T202" s="161"/>
      <c r="U202" s="161"/>
      <c r="V202" s="161"/>
    </row>
    <row r="203" spans="1:22" s="156" customFormat="1" ht="16.2">
      <c r="A203" s="122" t="str">
        <f t="shared" si="23"/>
        <v>71040703000000</v>
      </c>
      <c r="B203" s="124" t="s">
        <v>439</v>
      </c>
      <c r="C203" s="117" t="s">
        <v>155</v>
      </c>
      <c r="D203" s="118" t="s">
        <v>183</v>
      </c>
      <c r="E203" s="119" t="s">
        <v>442</v>
      </c>
      <c r="F203" s="120" t="s">
        <v>441</v>
      </c>
      <c r="G203" s="129" t="s">
        <v>440</v>
      </c>
      <c r="H203" s="25"/>
      <c r="I203" s="25"/>
      <c r="J203" s="26"/>
      <c r="K203" s="26"/>
      <c r="L203" s="30" t="s">
        <v>173</v>
      </c>
      <c r="M203" s="31">
        <v>5112</v>
      </c>
      <c r="N203" s="183">
        <f t="shared" si="26"/>
        <v>0</v>
      </c>
      <c r="O203" s="183"/>
      <c r="P203" s="183"/>
      <c r="Q203" s="161"/>
      <c r="R203" s="161"/>
      <c r="S203" s="438"/>
      <c r="T203" s="161"/>
      <c r="U203" s="161"/>
      <c r="V203" s="161"/>
    </row>
    <row r="204" spans="1:22" ht="16.2">
      <c r="A204" s="122" t="str">
        <f t="shared" si="23"/>
        <v>71040703000001</v>
      </c>
      <c r="B204" s="124" t="s">
        <v>439</v>
      </c>
      <c r="C204" s="117" t="s">
        <v>155</v>
      </c>
      <c r="D204" s="118" t="s">
        <v>183</v>
      </c>
      <c r="E204" s="119" t="s">
        <v>442</v>
      </c>
      <c r="F204" s="120" t="s">
        <v>441</v>
      </c>
      <c r="G204" s="129" t="s">
        <v>96</v>
      </c>
      <c r="H204" s="25"/>
      <c r="I204" s="25"/>
      <c r="J204" s="26"/>
      <c r="K204" s="26"/>
      <c r="L204" s="32" t="s">
        <v>174</v>
      </c>
      <c r="M204" s="48">
        <v>5113</v>
      </c>
      <c r="N204" s="183">
        <f t="shared" si="26"/>
        <v>0</v>
      </c>
      <c r="O204" s="183"/>
      <c r="P204" s="183"/>
      <c r="Q204" s="161"/>
      <c r="R204" s="161"/>
      <c r="S204" s="438"/>
      <c r="T204" s="161"/>
      <c r="U204" s="161"/>
      <c r="V204" s="161"/>
    </row>
    <row r="205" spans="1:22" ht="16.2">
      <c r="B205" s="124"/>
      <c r="G205" s="129"/>
      <c r="H205" s="25"/>
      <c r="I205" s="25"/>
      <c r="J205" s="26"/>
      <c r="K205" s="26"/>
      <c r="L205" s="30" t="s">
        <v>268</v>
      </c>
      <c r="M205" s="44">
        <v>5129</v>
      </c>
      <c r="N205" s="183">
        <f t="shared" ref="N205" si="28">O205+P205</f>
        <v>0</v>
      </c>
      <c r="O205" s="183"/>
      <c r="P205" s="183"/>
      <c r="Q205" s="161"/>
      <c r="R205" s="161"/>
      <c r="S205" s="438"/>
      <c r="T205" s="161"/>
      <c r="U205" s="161"/>
      <c r="V205" s="161"/>
    </row>
    <row r="206" spans="1:22" s="115" customFormat="1" ht="16.5" customHeight="1">
      <c r="A206" s="122" t="str">
        <f t="shared" si="23"/>
        <v>71040703010000</v>
      </c>
      <c r="B206" s="124" t="s">
        <v>439</v>
      </c>
      <c r="C206" s="117" t="s">
        <v>155</v>
      </c>
      <c r="D206" s="118" t="s">
        <v>183</v>
      </c>
      <c r="E206" s="119" t="s">
        <v>442</v>
      </c>
      <c r="F206" s="120" t="s">
        <v>106</v>
      </c>
      <c r="G206" s="129" t="s">
        <v>440</v>
      </c>
      <c r="H206" s="45"/>
      <c r="I206" s="147"/>
      <c r="J206" s="148"/>
      <c r="K206" s="148"/>
      <c r="L206" s="27" t="s">
        <v>188</v>
      </c>
      <c r="M206" s="28"/>
      <c r="N206" s="197">
        <f>O206+P206</f>
        <v>0</v>
      </c>
      <c r="O206" s="197">
        <f>SUM(O207:O212)</f>
        <v>0</v>
      </c>
      <c r="P206" s="197">
        <f>SUM(P209:P212)</f>
        <v>0</v>
      </c>
      <c r="Q206" s="161"/>
      <c r="R206" s="161"/>
      <c r="S206" s="438"/>
      <c r="T206" s="161"/>
      <c r="U206" s="161"/>
      <c r="V206" s="161"/>
    </row>
    <row r="207" spans="1:22" s="170" customFormat="1" ht="16.2">
      <c r="A207" s="122" t="str">
        <f t="shared" ref="A207" si="29">CONCATENATE(B207,C207,D207,E207,F207,G207)</f>
        <v>71020500000000</v>
      </c>
      <c r="B207" s="124" t="s">
        <v>439</v>
      </c>
      <c r="C207" s="117" t="s">
        <v>140</v>
      </c>
      <c r="D207" s="118" t="s">
        <v>149</v>
      </c>
      <c r="E207" s="119" t="s">
        <v>441</v>
      </c>
      <c r="F207" s="120" t="s">
        <v>441</v>
      </c>
      <c r="G207" s="129" t="s">
        <v>440</v>
      </c>
      <c r="H207" s="17"/>
      <c r="I207" s="25"/>
      <c r="J207" s="26"/>
      <c r="K207" s="26"/>
      <c r="L207" s="30" t="s">
        <v>871</v>
      </c>
      <c r="M207" s="13">
        <v>4212</v>
      </c>
      <c r="N207" s="183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3"/>
      <c r="P207" s="183"/>
      <c r="Q207" s="161"/>
      <c r="R207" s="161"/>
      <c r="S207" s="438"/>
      <c r="T207" s="161"/>
      <c r="U207" s="161"/>
      <c r="V207" s="161"/>
    </row>
    <row r="208" spans="1:22" s="170" customFormat="1" ht="16.2">
      <c r="A208" s="122" t="str">
        <f t="shared" si="23"/>
        <v>71020500000000</v>
      </c>
      <c r="B208" s="124" t="s">
        <v>439</v>
      </c>
      <c r="C208" s="117" t="s">
        <v>140</v>
      </c>
      <c r="D208" s="118" t="s">
        <v>149</v>
      </c>
      <c r="E208" s="119" t="s">
        <v>441</v>
      </c>
      <c r="F208" s="120" t="s">
        <v>441</v>
      </c>
      <c r="G208" s="129" t="s">
        <v>440</v>
      </c>
      <c r="H208" s="17"/>
      <c r="I208" s="25"/>
      <c r="J208" s="26"/>
      <c r="K208" s="26"/>
      <c r="L208" s="30" t="s">
        <v>116</v>
      </c>
      <c r="M208" s="13">
        <v>4214</v>
      </c>
      <c r="N208" s="183">
        <f t="shared" ref="N208" si="30">O208+P208</f>
        <v>0</v>
      </c>
      <c r="O208" s="183"/>
      <c r="P208" s="183"/>
      <c r="Q208" s="161"/>
      <c r="R208" s="161"/>
      <c r="S208" s="438"/>
      <c r="T208" s="161"/>
      <c r="U208" s="161"/>
      <c r="V208" s="161"/>
    </row>
    <row r="209" spans="1:22" ht="16.2">
      <c r="A209" s="122" t="str">
        <f>CONCATENATE(B209,C209,D209,E209,F209,G209)</f>
        <v>71040703014639</v>
      </c>
      <c r="B209" s="124" t="s">
        <v>439</v>
      </c>
      <c r="C209" s="117" t="s">
        <v>155</v>
      </c>
      <c r="D209" s="118" t="s">
        <v>183</v>
      </c>
      <c r="E209" s="119" t="s">
        <v>442</v>
      </c>
      <c r="F209" s="120" t="s">
        <v>106</v>
      </c>
      <c r="G209" s="121">
        <v>4639</v>
      </c>
      <c r="H209" s="25"/>
      <c r="I209" s="25"/>
      <c r="J209" s="26"/>
      <c r="K209" s="26"/>
      <c r="L209" s="32" t="s">
        <v>125</v>
      </c>
      <c r="M209" s="33">
        <v>4239</v>
      </c>
      <c r="N209" s="183">
        <f t="shared" si="26"/>
        <v>0</v>
      </c>
      <c r="O209" s="183"/>
      <c r="P209" s="183"/>
      <c r="Q209" s="161"/>
      <c r="R209" s="161"/>
      <c r="S209" s="438"/>
      <c r="T209" s="161"/>
      <c r="U209" s="161"/>
      <c r="V209" s="161"/>
    </row>
    <row r="210" spans="1:22" s="170" customFormat="1" ht="26.4">
      <c r="A210" s="122" t="str">
        <f t="shared" si="23"/>
        <v>71040900000000</v>
      </c>
      <c r="B210" s="124" t="s">
        <v>439</v>
      </c>
      <c r="C210" s="117" t="s">
        <v>155</v>
      </c>
      <c r="D210" s="118" t="s">
        <v>187</v>
      </c>
      <c r="E210" s="119" t="s">
        <v>441</v>
      </c>
      <c r="F210" s="120" t="s">
        <v>441</v>
      </c>
      <c r="G210" s="129" t="s">
        <v>440</v>
      </c>
      <c r="H210" s="25"/>
      <c r="I210" s="25"/>
      <c r="J210" s="26"/>
      <c r="K210" s="26"/>
      <c r="L210" s="29" t="s">
        <v>142</v>
      </c>
      <c r="M210" s="12">
        <v>4251</v>
      </c>
      <c r="N210" s="183">
        <f t="shared" si="26"/>
        <v>0</v>
      </c>
      <c r="O210" s="183"/>
      <c r="P210" s="183">
        <v>0</v>
      </c>
      <c r="Q210" s="161"/>
      <c r="R210" s="161"/>
      <c r="S210" s="438"/>
      <c r="T210" s="161"/>
      <c r="U210" s="161"/>
      <c r="V210" s="161"/>
    </row>
    <row r="211" spans="1:22" ht="16.2">
      <c r="A211" s="122" t="str">
        <f t="shared" si="23"/>
        <v>71040900000001</v>
      </c>
      <c r="B211" s="124" t="s">
        <v>439</v>
      </c>
      <c r="C211" s="117" t="s">
        <v>155</v>
      </c>
      <c r="D211" s="118" t="s">
        <v>187</v>
      </c>
      <c r="E211" s="119" t="s">
        <v>441</v>
      </c>
      <c r="F211" s="120" t="s">
        <v>441</v>
      </c>
      <c r="G211" s="129" t="s">
        <v>96</v>
      </c>
      <c r="H211" s="25"/>
      <c r="I211" s="25"/>
      <c r="J211" s="26"/>
      <c r="K211" s="26"/>
      <c r="L211" s="30" t="s">
        <v>167</v>
      </c>
      <c r="M211" s="31">
        <v>4639</v>
      </c>
      <c r="N211" s="183">
        <f t="shared" si="26"/>
        <v>0</v>
      </c>
      <c r="O211" s="183"/>
      <c r="P211" s="183"/>
      <c r="Q211" s="161"/>
      <c r="R211" s="161"/>
      <c r="S211" s="438"/>
      <c r="T211" s="161"/>
      <c r="U211" s="161"/>
      <c r="V211" s="161"/>
    </row>
    <row r="212" spans="1:22" s="156" customFormat="1" ht="16.2">
      <c r="A212" s="122" t="str">
        <f t="shared" si="23"/>
        <v>71040901000000</v>
      </c>
      <c r="B212" s="124" t="s">
        <v>439</v>
      </c>
      <c r="C212" s="117" t="s">
        <v>155</v>
      </c>
      <c r="D212" s="118" t="s">
        <v>187</v>
      </c>
      <c r="E212" s="119" t="s">
        <v>106</v>
      </c>
      <c r="F212" s="120" t="s">
        <v>441</v>
      </c>
      <c r="G212" s="129" t="s">
        <v>440</v>
      </c>
      <c r="H212" s="25"/>
      <c r="I212" s="25"/>
      <c r="J212" s="26"/>
      <c r="K212" s="26"/>
      <c r="L212" s="32" t="s">
        <v>174</v>
      </c>
      <c r="M212" s="48">
        <v>5113</v>
      </c>
      <c r="N212" s="183">
        <f t="shared" si="26"/>
        <v>0</v>
      </c>
      <c r="O212" s="183"/>
      <c r="P212" s="183"/>
      <c r="Q212" s="161"/>
      <c r="R212" s="161"/>
      <c r="S212" s="438"/>
      <c r="T212" s="161"/>
      <c r="U212" s="161"/>
      <c r="V212" s="161"/>
    </row>
    <row r="213" spans="1:22" ht="16.2">
      <c r="A213" s="122" t="str">
        <f t="shared" si="23"/>
        <v>71040901000001</v>
      </c>
      <c r="B213" s="124" t="s">
        <v>439</v>
      </c>
      <c r="C213" s="117" t="s">
        <v>155</v>
      </c>
      <c r="D213" s="118" t="s">
        <v>187</v>
      </c>
      <c r="E213" s="119" t="s">
        <v>106</v>
      </c>
      <c r="F213" s="120" t="s">
        <v>441</v>
      </c>
      <c r="G213" s="129" t="s">
        <v>96</v>
      </c>
      <c r="H213" s="45"/>
      <c r="I213" s="147"/>
      <c r="J213" s="148"/>
      <c r="K213" s="148"/>
      <c r="L213" s="27" t="s">
        <v>190</v>
      </c>
      <c r="M213" s="28"/>
      <c r="N213" s="197">
        <f>O213+P213</f>
        <v>0</v>
      </c>
      <c r="O213" s="197">
        <f>SUM(O214:O216)</f>
        <v>0</v>
      </c>
      <c r="P213" s="197">
        <f>SUM(P214:P216)</f>
        <v>0</v>
      </c>
      <c r="Q213" s="161"/>
      <c r="R213" s="161"/>
      <c r="S213" s="438"/>
      <c r="T213" s="161"/>
      <c r="U213" s="161"/>
      <c r="V213" s="161"/>
    </row>
    <row r="214" spans="1:22" s="115" customFormat="1" ht="27" customHeight="1">
      <c r="A214" s="122" t="str">
        <f t="shared" si="23"/>
        <v>71040901010000</v>
      </c>
      <c r="B214" s="124" t="s">
        <v>439</v>
      </c>
      <c r="C214" s="117" t="s">
        <v>155</v>
      </c>
      <c r="D214" s="118" t="s">
        <v>187</v>
      </c>
      <c r="E214" s="119" t="s">
        <v>106</v>
      </c>
      <c r="F214" s="120" t="s">
        <v>106</v>
      </c>
      <c r="G214" s="129" t="s">
        <v>440</v>
      </c>
      <c r="H214" s="17"/>
      <c r="I214" s="400"/>
      <c r="J214" s="401"/>
      <c r="K214" s="401"/>
      <c r="L214" s="30" t="s">
        <v>873</v>
      </c>
      <c r="M214" s="48">
        <v>4511</v>
      </c>
      <c r="N214" s="183">
        <f t="shared" si="26"/>
        <v>0</v>
      </c>
      <c r="O214" s="399"/>
      <c r="P214" s="399"/>
      <c r="Q214" s="161"/>
      <c r="R214" s="161"/>
      <c r="S214" s="438"/>
      <c r="T214" s="161"/>
      <c r="U214" s="161"/>
      <c r="V214" s="161"/>
    </row>
    <row r="215" spans="1:22" s="115" customFormat="1" ht="27" customHeight="1">
      <c r="A215" s="122"/>
      <c r="B215" s="124"/>
      <c r="C215" s="117"/>
      <c r="D215" s="118"/>
      <c r="E215" s="119"/>
      <c r="F215" s="120"/>
      <c r="G215" s="129"/>
      <c r="H215" s="17"/>
      <c r="I215" s="400"/>
      <c r="J215" s="401"/>
      <c r="K215" s="401"/>
      <c r="L215" s="30" t="s">
        <v>911</v>
      </c>
      <c r="M215" s="48" t="s">
        <v>912</v>
      </c>
      <c r="N215" s="183">
        <f t="shared" si="26"/>
        <v>0</v>
      </c>
      <c r="O215" s="399"/>
      <c r="P215" s="399"/>
      <c r="Q215" s="161"/>
      <c r="R215" s="161"/>
      <c r="S215" s="438"/>
      <c r="T215" s="161"/>
      <c r="U215" s="161"/>
      <c r="V215" s="161"/>
    </row>
    <row r="216" spans="1:22" ht="16.8">
      <c r="A216" s="122" t="str">
        <f t="shared" si="23"/>
        <v>71040901015221</v>
      </c>
      <c r="B216" s="124" t="s">
        <v>439</v>
      </c>
      <c r="C216" s="117" t="s">
        <v>155</v>
      </c>
      <c r="D216" s="118" t="s">
        <v>187</v>
      </c>
      <c r="E216" s="119" t="s">
        <v>106</v>
      </c>
      <c r="F216" s="120" t="s">
        <v>106</v>
      </c>
      <c r="G216" s="121">
        <v>5221</v>
      </c>
      <c r="H216" s="25"/>
      <c r="I216" s="25"/>
      <c r="J216" s="26"/>
      <c r="K216" s="26"/>
      <c r="L216" s="32" t="s">
        <v>134</v>
      </c>
      <c r="M216" s="48">
        <v>4861</v>
      </c>
      <c r="N216" s="183">
        <f t="shared" si="26"/>
        <v>0</v>
      </c>
      <c r="O216" s="399"/>
      <c r="P216" s="399"/>
      <c r="Q216" s="161"/>
      <c r="R216" s="161"/>
      <c r="S216" s="438"/>
      <c r="T216" s="161"/>
      <c r="U216" s="161"/>
      <c r="V216" s="161"/>
    </row>
    <row r="217" spans="1:22" s="115" customFormat="1" ht="16.2">
      <c r="A217" s="122" t="str">
        <f t="shared" si="23"/>
        <v>71040901020000</v>
      </c>
      <c r="B217" s="124" t="s">
        <v>439</v>
      </c>
      <c r="C217" s="117" t="s">
        <v>155</v>
      </c>
      <c r="D217" s="118" t="s">
        <v>187</v>
      </c>
      <c r="E217" s="119" t="s">
        <v>106</v>
      </c>
      <c r="F217" s="120" t="s">
        <v>140</v>
      </c>
      <c r="G217" s="129" t="s">
        <v>440</v>
      </c>
      <c r="H217" s="45"/>
      <c r="I217" s="147"/>
      <c r="J217" s="148"/>
      <c r="K217" s="148"/>
      <c r="L217" s="27" t="s">
        <v>191</v>
      </c>
      <c r="M217" s="28"/>
      <c r="N217" s="197">
        <f>O217+P217</f>
        <v>0</v>
      </c>
      <c r="O217" s="197">
        <f>SUM(O218:O219)</f>
        <v>0</v>
      </c>
      <c r="P217" s="197">
        <f>SUM(P218:P219)</f>
        <v>0</v>
      </c>
      <c r="Q217" s="161"/>
      <c r="R217" s="161"/>
      <c r="S217" s="438"/>
      <c r="T217" s="161"/>
      <c r="U217" s="161"/>
      <c r="V217" s="161"/>
    </row>
    <row r="218" spans="1:22" ht="26.4">
      <c r="A218" s="122" t="str">
        <f t="shared" si="23"/>
        <v>71040901024637</v>
      </c>
      <c r="B218" s="124" t="s">
        <v>439</v>
      </c>
      <c r="C218" s="117" t="s">
        <v>155</v>
      </c>
      <c r="D218" s="118" t="s">
        <v>187</v>
      </c>
      <c r="E218" s="119" t="s">
        <v>106</v>
      </c>
      <c r="F218" s="120" t="s">
        <v>140</v>
      </c>
      <c r="G218" s="121">
        <v>4637</v>
      </c>
      <c r="H218" s="25"/>
      <c r="I218" s="25"/>
      <c r="J218" s="26"/>
      <c r="K218" s="26"/>
      <c r="L218" s="30" t="s">
        <v>142</v>
      </c>
      <c r="M218" s="13">
        <v>4251</v>
      </c>
      <c r="N218" s="183">
        <f t="shared" si="26"/>
        <v>0</v>
      </c>
      <c r="O218" s="183"/>
      <c r="P218" s="183"/>
      <c r="Q218" s="161"/>
      <c r="R218" s="161"/>
      <c r="S218" s="438"/>
      <c r="T218" s="161"/>
      <c r="U218" s="161"/>
      <c r="V218" s="161"/>
    </row>
    <row r="219" spans="1:22" s="115" customFormat="1" ht="16.2">
      <c r="A219" s="122" t="str">
        <f t="shared" si="23"/>
        <v>71040901030000</v>
      </c>
      <c r="B219" s="124" t="s">
        <v>439</v>
      </c>
      <c r="C219" s="117" t="s">
        <v>155</v>
      </c>
      <c r="D219" s="118" t="s">
        <v>187</v>
      </c>
      <c r="E219" s="119" t="s">
        <v>106</v>
      </c>
      <c r="F219" s="120" t="s">
        <v>442</v>
      </c>
      <c r="G219" s="129" t="s">
        <v>440</v>
      </c>
      <c r="H219" s="25"/>
      <c r="I219" s="25"/>
      <c r="J219" s="26"/>
      <c r="K219" s="26"/>
      <c r="L219" s="30" t="s">
        <v>173</v>
      </c>
      <c r="M219" s="31">
        <v>5112</v>
      </c>
      <c r="N219" s="183">
        <f t="shared" si="26"/>
        <v>0</v>
      </c>
      <c r="O219" s="183"/>
      <c r="P219" s="183"/>
      <c r="Q219" s="161"/>
      <c r="R219" s="161"/>
      <c r="S219" s="438"/>
      <c r="T219" s="161"/>
      <c r="U219" s="161"/>
      <c r="V219" s="161"/>
    </row>
    <row r="220" spans="1:22" ht="54" customHeight="1">
      <c r="A220" s="122" t="str">
        <f t="shared" si="23"/>
        <v>71040901034511</v>
      </c>
      <c r="B220" s="124" t="s">
        <v>439</v>
      </c>
      <c r="C220" s="117" t="s">
        <v>155</v>
      </c>
      <c r="D220" s="118" t="s">
        <v>187</v>
      </c>
      <c r="E220" s="119" t="s">
        <v>106</v>
      </c>
      <c r="F220" s="120" t="s">
        <v>442</v>
      </c>
      <c r="G220" s="121">
        <v>4511</v>
      </c>
      <c r="H220" s="45"/>
      <c r="I220" s="147"/>
      <c r="J220" s="148"/>
      <c r="K220" s="148"/>
      <c r="L220" s="457" t="s">
        <v>874</v>
      </c>
      <c r="M220" s="28"/>
      <c r="N220" s="197">
        <f>O220+P220</f>
        <v>0</v>
      </c>
      <c r="O220" s="197">
        <f>SUM(O221:O223)</f>
        <v>0</v>
      </c>
      <c r="P220" s="197">
        <f>SUM(P221:P223)</f>
        <v>0</v>
      </c>
      <c r="Q220" s="161"/>
      <c r="R220" s="161"/>
      <c r="S220" s="438"/>
      <c r="T220" s="161"/>
      <c r="U220" s="161"/>
      <c r="V220" s="161"/>
    </row>
    <row r="221" spans="1:22" s="115" customFormat="1" ht="16.2">
      <c r="A221" s="122" t="str">
        <f t="shared" ref="A221:A315" si="31">CONCATENATE(B221,C221,D221,E221,F221,G221)</f>
        <v>71040901040000</v>
      </c>
      <c r="B221" s="124" t="s">
        <v>439</v>
      </c>
      <c r="C221" s="117" t="s">
        <v>155</v>
      </c>
      <c r="D221" s="118" t="s">
        <v>187</v>
      </c>
      <c r="E221" s="119" t="s">
        <v>106</v>
      </c>
      <c r="F221" s="120" t="s">
        <v>155</v>
      </c>
      <c r="G221" s="129" t="s">
        <v>440</v>
      </c>
      <c r="H221" s="25"/>
      <c r="I221" s="25"/>
      <c r="J221" s="26"/>
      <c r="K221" s="26"/>
      <c r="L221" s="32" t="s">
        <v>134</v>
      </c>
      <c r="M221" s="48">
        <v>4861</v>
      </c>
      <c r="N221" s="183">
        <f t="shared" si="26"/>
        <v>0</v>
      </c>
      <c r="O221" s="402"/>
      <c r="P221" s="402">
        <v>0</v>
      </c>
      <c r="Q221" s="161"/>
      <c r="R221" s="161"/>
      <c r="S221" s="438"/>
      <c r="T221" s="161"/>
      <c r="U221" s="161"/>
      <c r="V221" s="161"/>
    </row>
    <row r="222" spans="1:22" ht="16.2">
      <c r="A222" s="122" t="str">
        <f t="shared" si="31"/>
        <v>71040901044639</v>
      </c>
      <c r="B222" s="124" t="s">
        <v>439</v>
      </c>
      <c r="C222" s="117" t="s">
        <v>155</v>
      </c>
      <c r="D222" s="118" t="s">
        <v>187</v>
      </c>
      <c r="E222" s="119" t="s">
        <v>106</v>
      </c>
      <c r="F222" s="120" t="s">
        <v>155</v>
      </c>
      <c r="G222" s="121">
        <v>4639</v>
      </c>
      <c r="H222" s="25"/>
      <c r="I222" s="25"/>
      <c r="J222" s="26"/>
      <c r="K222" s="26"/>
      <c r="L222" s="29" t="s">
        <v>755</v>
      </c>
      <c r="M222" s="12" t="s">
        <v>580</v>
      </c>
      <c r="N222" s="183">
        <f t="shared" si="26"/>
        <v>0</v>
      </c>
      <c r="O222" s="183"/>
      <c r="P222" s="183"/>
      <c r="Q222" s="161"/>
      <c r="R222" s="161"/>
      <c r="S222" s="438"/>
      <c r="T222" s="161"/>
      <c r="U222" s="161"/>
      <c r="V222" s="161"/>
    </row>
    <row r="223" spans="1:22" ht="16.2">
      <c r="A223" s="122" t="str">
        <f t="shared" si="31"/>
        <v>71040901044819</v>
      </c>
      <c r="B223" s="124" t="s">
        <v>439</v>
      </c>
      <c r="C223" s="117" t="s">
        <v>155</v>
      </c>
      <c r="D223" s="118" t="s">
        <v>187</v>
      </c>
      <c r="E223" s="119" t="s">
        <v>106</v>
      </c>
      <c r="F223" s="120" t="s">
        <v>155</v>
      </c>
      <c r="G223" s="121">
        <v>4819</v>
      </c>
      <c r="H223" s="25"/>
      <c r="I223" s="25"/>
      <c r="J223" s="26"/>
      <c r="K223" s="26"/>
      <c r="L223" s="29" t="s">
        <v>138</v>
      </c>
      <c r="M223" s="12" t="s">
        <v>756</v>
      </c>
      <c r="N223" s="183">
        <f t="shared" si="26"/>
        <v>0</v>
      </c>
      <c r="O223" s="183"/>
      <c r="P223" s="183"/>
      <c r="Q223" s="161"/>
      <c r="R223" s="161"/>
      <c r="S223" s="438"/>
      <c r="T223" s="161"/>
      <c r="U223" s="161"/>
      <c r="V223" s="161"/>
    </row>
    <row r="224" spans="1:22" s="115" customFormat="1" ht="26.25" customHeight="1">
      <c r="A224" s="122" t="str">
        <f t="shared" si="31"/>
        <v>71040901050000</v>
      </c>
      <c r="B224" s="124" t="s">
        <v>439</v>
      </c>
      <c r="C224" s="117" t="s">
        <v>155</v>
      </c>
      <c r="D224" s="118" t="s">
        <v>187</v>
      </c>
      <c r="E224" s="119" t="s">
        <v>106</v>
      </c>
      <c r="F224" s="120" t="s">
        <v>149</v>
      </c>
      <c r="G224" s="129" t="s">
        <v>440</v>
      </c>
      <c r="H224" s="45"/>
      <c r="I224" s="147"/>
      <c r="J224" s="148"/>
      <c r="K224" s="148"/>
      <c r="L224" s="27" t="s">
        <v>193</v>
      </c>
      <c r="M224" s="28"/>
      <c r="N224" s="197">
        <f>O224+P224</f>
        <v>0</v>
      </c>
      <c r="O224" s="197">
        <f>SUM(O225:O230)</f>
        <v>0</v>
      </c>
      <c r="P224" s="197">
        <f>SUM(P225:P230)</f>
        <v>0</v>
      </c>
      <c r="Q224" s="161"/>
      <c r="R224" s="161"/>
      <c r="S224" s="438"/>
      <c r="T224" s="161"/>
      <c r="U224" s="161"/>
      <c r="V224" s="161"/>
    </row>
    <row r="225" spans="1:22" ht="16.8">
      <c r="A225" s="122" t="str">
        <f t="shared" si="31"/>
        <v>71040901058111</v>
      </c>
      <c r="B225" s="124" t="s">
        <v>439</v>
      </c>
      <c r="C225" s="117" t="s">
        <v>155</v>
      </c>
      <c r="D225" s="118" t="s">
        <v>187</v>
      </c>
      <c r="E225" s="119" t="s">
        <v>106</v>
      </c>
      <c r="F225" s="120" t="s">
        <v>149</v>
      </c>
      <c r="G225" s="121">
        <v>8111</v>
      </c>
      <c r="H225" s="25"/>
      <c r="I225" s="25"/>
      <c r="J225" s="26"/>
      <c r="K225" s="26"/>
      <c r="L225" s="29" t="s">
        <v>114</v>
      </c>
      <c r="M225" s="33">
        <v>4212</v>
      </c>
      <c r="N225" s="183">
        <f t="shared" si="26"/>
        <v>0</v>
      </c>
      <c r="O225" s="399"/>
      <c r="P225" s="399"/>
      <c r="Q225" s="161"/>
      <c r="R225" s="161"/>
      <c r="S225" s="438"/>
      <c r="T225" s="161"/>
      <c r="U225" s="161"/>
      <c r="V225" s="161"/>
    </row>
    <row r="226" spans="1:22" ht="16.8">
      <c r="A226" s="122" t="str">
        <f t="shared" si="31"/>
        <v>71040901058411</v>
      </c>
      <c r="B226" s="124" t="s">
        <v>439</v>
      </c>
      <c r="C226" s="117" t="s">
        <v>155</v>
      </c>
      <c r="D226" s="118" t="s">
        <v>187</v>
      </c>
      <c r="E226" s="119" t="s">
        <v>106</v>
      </c>
      <c r="F226" s="120" t="s">
        <v>149</v>
      </c>
      <c r="G226" s="121">
        <v>8411</v>
      </c>
      <c r="H226" s="25"/>
      <c r="I226" s="25"/>
      <c r="J226" s="26"/>
      <c r="K226" s="26"/>
      <c r="L226" s="32" t="s">
        <v>125</v>
      </c>
      <c r="M226" s="33">
        <v>4239</v>
      </c>
      <c r="N226" s="183">
        <f t="shared" si="26"/>
        <v>0</v>
      </c>
      <c r="O226" s="403"/>
      <c r="P226" s="403"/>
      <c r="Q226" s="161"/>
      <c r="R226" s="161"/>
      <c r="S226" s="438"/>
      <c r="T226" s="161"/>
      <c r="U226" s="161"/>
      <c r="V226" s="161"/>
    </row>
    <row r="227" spans="1:22" s="115" customFormat="1" ht="26.4">
      <c r="A227" s="122" t="str">
        <f t="shared" si="31"/>
        <v>71040901060000</v>
      </c>
      <c r="B227" s="124" t="s">
        <v>439</v>
      </c>
      <c r="C227" s="117" t="s">
        <v>155</v>
      </c>
      <c r="D227" s="118" t="s">
        <v>187</v>
      </c>
      <c r="E227" s="119" t="s">
        <v>106</v>
      </c>
      <c r="F227" s="120" t="s">
        <v>157</v>
      </c>
      <c r="G227" s="129" t="s">
        <v>440</v>
      </c>
      <c r="H227" s="25"/>
      <c r="I227" s="25"/>
      <c r="J227" s="26"/>
      <c r="K227" s="26"/>
      <c r="L227" s="29" t="s">
        <v>142</v>
      </c>
      <c r="M227" s="12">
        <v>4251</v>
      </c>
      <c r="N227" s="183">
        <f t="shared" si="26"/>
        <v>0</v>
      </c>
      <c r="O227" s="183"/>
      <c r="P227" s="183"/>
      <c r="Q227" s="161"/>
      <c r="R227" s="161"/>
      <c r="S227" s="438"/>
      <c r="T227" s="161"/>
      <c r="U227" s="161"/>
      <c r="V227" s="161"/>
    </row>
    <row r="228" spans="1:22" ht="16.2">
      <c r="A228" s="122" t="str">
        <f t="shared" si="31"/>
        <v>71040901064819</v>
      </c>
      <c r="B228" s="124" t="s">
        <v>439</v>
      </c>
      <c r="C228" s="117" t="s">
        <v>155</v>
      </c>
      <c r="D228" s="118" t="s">
        <v>187</v>
      </c>
      <c r="E228" s="119" t="s">
        <v>106</v>
      </c>
      <c r="F228" s="120" t="s">
        <v>157</v>
      </c>
      <c r="G228" s="121">
        <v>4819</v>
      </c>
      <c r="H228" s="25"/>
      <c r="I228" s="25"/>
      <c r="J228" s="26"/>
      <c r="K228" s="26"/>
      <c r="L228" s="32" t="s">
        <v>134</v>
      </c>
      <c r="M228" s="48">
        <v>4861</v>
      </c>
      <c r="N228" s="183">
        <f t="shared" si="26"/>
        <v>0</v>
      </c>
      <c r="O228" s="404"/>
      <c r="P228" s="404"/>
      <c r="Q228" s="161"/>
      <c r="R228" s="161"/>
      <c r="S228" s="438"/>
      <c r="T228" s="161"/>
      <c r="U228" s="161"/>
      <c r="V228" s="161"/>
    </row>
    <row r="229" spans="1:22" ht="16.2">
      <c r="A229" s="122" t="str">
        <f>CONCATENATE(B229,C229,D229,E229,F229,G229)</f>
        <v>71040901064861</v>
      </c>
      <c r="B229" s="124" t="s">
        <v>439</v>
      </c>
      <c r="C229" s="117" t="s">
        <v>155</v>
      </c>
      <c r="D229" s="118" t="s">
        <v>187</v>
      </c>
      <c r="E229" s="119" t="s">
        <v>106</v>
      </c>
      <c r="F229" s="120" t="s">
        <v>157</v>
      </c>
      <c r="G229" s="121">
        <v>4861</v>
      </c>
      <c r="H229" s="25"/>
      <c r="I229" s="25"/>
      <c r="J229" s="26"/>
      <c r="K229" s="26"/>
      <c r="L229" s="29" t="s">
        <v>137</v>
      </c>
      <c r="M229" s="12">
        <v>5129</v>
      </c>
      <c r="N229" s="183">
        <f t="shared" si="26"/>
        <v>0</v>
      </c>
      <c r="O229" s="183"/>
      <c r="P229" s="183"/>
      <c r="Q229" s="161"/>
      <c r="R229" s="161"/>
      <c r="S229" s="438"/>
      <c r="T229" s="161"/>
      <c r="U229" s="161"/>
      <c r="V229" s="161"/>
    </row>
    <row r="230" spans="1:22" s="115" customFormat="1" ht="16.2">
      <c r="A230" s="122" t="str">
        <f t="shared" si="31"/>
        <v>71040901070000</v>
      </c>
      <c r="B230" s="124" t="s">
        <v>439</v>
      </c>
      <c r="C230" s="117" t="s">
        <v>155</v>
      </c>
      <c r="D230" s="118" t="s">
        <v>187</v>
      </c>
      <c r="E230" s="119" t="s">
        <v>106</v>
      </c>
      <c r="F230" s="120" t="s">
        <v>183</v>
      </c>
      <c r="G230" s="129" t="s">
        <v>440</v>
      </c>
      <c r="H230" s="25"/>
      <c r="I230" s="25"/>
      <c r="J230" s="26"/>
      <c r="K230" s="26"/>
      <c r="L230" s="32" t="s">
        <v>194</v>
      </c>
      <c r="M230" s="48">
        <v>5221</v>
      </c>
      <c r="N230" s="183">
        <f t="shared" si="26"/>
        <v>0</v>
      </c>
      <c r="O230" s="183"/>
      <c r="P230" s="183"/>
      <c r="Q230" s="161"/>
      <c r="R230" s="161"/>
      <c r="S230" s="438"/>
      <c r="T230" s="161"/>
      <c r="U230" s="161"/>
      <c r="V230" s="161"/>
    </row>
    <row r="231" spans="1:22" ht="55.2">
      <c r="A231" s="122" t="str">
        <f t="shared" si="31"/>
        <v>71040901074239</v>
      </c>
      <c r="B231" s="124" t="s">
        <v>439</v>
      </c>
      <c r="C231" s="117" t="s">
        <v>155</v>
      </c>
      <c r="D231" s="118" t="s">
        <v>187</v>
      </c>
      <c r="E231" s="119" t="s">
        <v>106</v>
      </c>
      <c r="F231" s="120" t="s">
        <v>183</v>
      </c>
      <c r="G231" s="121">
        <v>4239</v>
      </c>
      <c r="H231" s="45"/>
      <c r="I231" s="147"/>
      <c r="J231" s="148"/>
      <c r="K231" s="148"/>
      <c r="L231" s="27" t="s">
        <v>757</v>
      </c>
      <c r="M231" s="28"/>
      <c r="N231" s="197">
        <f>O231+P231</f>
        <v>0</v>
      </c>
      <c r="O231" s="197">
        <f>SUM(O232:O233)</f>
        <v>0</v>
      </c>
      <c r="P231" s="197">
        <f>SUM(P232:P233)</f>
        <v>0</v>
      </c>
      <c r="Q231" s="161"/>
      <c r="R231" s="161"/>
      <c r="S231" s="438"/>
      <c r="T231" s="161"/>
      <c r="U231" s="161"/>
      <c r="V231" s="161"/>
    </row>
    <row r="232" spans="1:22" ht="16.8">
      <c r="A232" s="122" t="str">
        <f t="shared" ref="A232" si="32">CONCATENATE(B232,C232,D232,E232,F232,G232)</f>
        <v>71040901058111</v>
      </c>
      <c r="B232" s="124" t="s">
        <v>439</v>
      </c>
      <c r="C232" s="117" t="s">
        <v>155</v>
      </c>
      <c r="D232" s="118" t="s">
        <v>187</v>
      </c>
      <c r="E232" s="119" t="s">
        <v>106</v>
      </c>
      <c r="F232" s="120" t="s">
        <v>149</v>
      </c>
      <c r="G232" s="121">
        <v>8111</v>
      </c>
      <c r="H232" s="25"/>
      <c r="I232" s="25"/>
      <c r="J232" s="26"/>
      <c r="K232" s="26"/>
      <c r="L232" s="29" t="s">
        <v>114</v>
      </c>
      <c r="M232" s="33">
        <v>4212</v>
      </c>
      <c r="N232" s="183">
        <f t="shared" ref="N232" si="33">O232+P232</f>
        <v>0</v>
      </c>
      <c r="O232" s="399"/>
      <c r="P232" s="399"/>
      <c r="Q232" s="161"/>
      <c r="R232" s="161"/>
      <c r="S232" s="438"/>
      <c r="T232" s="161"/>
      <c r="U232" s="161"/>
      <c r="V232" s="161"/>
    </row>
    <row r="233" spans="1:22" s="115" customFormat="1" ht="16.2">
      <c r="A233" s="122" t="str">
        <f t="shared" si="31"/>
        <v>71040901080000</v>
      </c>
      <c r="B233" s="124" t="s">
        <v>439</v>
      </c>
      <c r="C233" s="117" t="s">
        <v>155</v>
      </c>
      <c r="D233" s="118" t="s">
        <v>187</v>
      </c>
      <c r="E233" s="119" t="s">
        <v>106</v>
      </c>
      <c r="F233" s="120" t="s">
        <v>185</v>
      </c>
      <c r="G233" s="129" t="s">
        <v>440</v>
      </c>
      <c r="H233" s="25"/>
      <c r="I233" s="25"/>
      <c r="J233" s="26"/>
      <c r="K233" s="26"/>
      <c r="L233" s="32" t="s">
        <v>134</v>
      </c>
      <c r="M233" s="12">
        <v>4861</v>
      </c>
      <c r="N233" s="183">
        <f t="shared" si="26"/>
        <v>0</v>
      </c>
      <c r="O233" s="402"/>
      <c r="P233" s="402"/>
      <c r="Q233" s="161"/>
      <c r="R233" s="161"/>
      <c r="S233" s="438"/>
      <c r="T233" s="161"/>
      <c r="U233" s="161"/>
      <c r="V233" s="161"/>
    </row>
    <row r="234" spans="1:22" ht="27.6">
      <c r="A234" s="122" t="str">
        <f t="shared" si="31"/>
        <v>71040901084234</v>
      </c>
      <c r="B234" s="124" t="s">
        <v>439</v>
      </c>
      <c r="C234" s="117" t="s">
        <v>155</v>
      </c>
      <c r="D234" s="118" t="s">
        <v>187</v>
      </c>
      <c r="E234" s="119" t="s">
        <v>106</v>
      </c>
      <c r="F234" s="120" t="s">
        <v>185</v>
      </c>
      <c r="G234" s="121">
        <v>4234</v>
      </c>
      <c r="H234" s="146"/>
      <c r="I234" s="147"/>
      <c r="J234" s="148"/>
      <c r="K234" s="148"/>
      <c r="L234" s="460" t="s">
        <v>875</v>
      </c>
      <c r="M234" s="28"/>
      <c r="N234" s="197">
        <f>O234+P234</f>
        <v>0</v>
      </c>
      <c r="O234" s="197">
        <f>SUM(O235)</f>
        <v>0</v>
      </c>
      <c r="P234" s="197">
        <f>SUM(P235)</f>
        <v>0</v>
      </c>
      <c r="Q234" s="161"/>
      <c r="R234" s="161"/>
      <c r="S234" s="438"/>
      <c r="T234" s="161"/>
      <c r="U234" s="161"/>
      <c r="V234" s="161"/>
    </row>
    <row r="235" spans="1:22" ht="26.4">
      <c r="A235" s="122" t="str">
        <f t="shared" si="31"/>
        <v>71040901084511</v>
      </c>
      <c r="B235" s="124" t="s">
        <v>439</v>
      </c>
      <c r="C235" s="117" t="s">
        <v>155</v>
      </c>
      <c r="D235" s="118" t="s">
        <v>187</v>
      </c>
      <c r="E235" s="119" t="s">
        <v>106</v>
      </c>
      <c r="F235" s="120" t="s">
        <v>185</v>
      </c>
      <c r="G235" s="121">
        <v>4511</v>
      </c>
      <c r="H235" s="25"/>
      <c r="I235" s="25"/>
      <c r="J235" s="26"/>
      <c r="K235" s="26"/>
      <c r="L235" s="32" t="s">
        <v>131</v>
      </c>
      <c r="M235" s="48">
        <v>4511</v>
      </c>
      <c r="N235" s="183">
        <f t="shared" si="26"/>
        <v>0</v>
      </c>
      <c r="O235" s="402"/>
      <c r="P235" s="402">
        <v>0</v>
      </c>
      <c r="Q235" s="161"/>
      <c r="R235" s="161"/>
      <c r="S235" s="438"/>
      <c r="T235" s="161"/>
      <c r="U235" s="161"/>
      <c r="V235" s="161"/>
    </row>
    <row r="236" spans="1:22" ht="27.6">
      <c r="B236" s="124"/>
      <c r="H236" s="45"/>
      <c r="I236" s="147"/>
      <c r="J236" s="148"/>
      <c r="K236" s="148"/>
      <c r="L236" s="27" t="s">
        <v>876</v>
      </c>
      <c r="M236" s="28"/>
      <c r="N236" s="197">
        <f>O236+P236</f>
        <v>0</v>
      </c>
      <c r="O236" s="197">
        <f>SUM(O237)</f>
        <v>0</v>
      </c>
      <c r="P236" s="197">
        <f>SUM(P237)</f>
        <v>0</v>
      </c>
      <c r="Q236" s="161"/>
      <c r="R236" s="161"/>
      <c r="S236" s="438"/>
      <c r="T236" s="161"/>
      <c r="U236" s="161"/>
      <c r="V236" s="161"/>
    </row>
    <row r="237" spans="1:22" s="182" customFormat="1" ht="26.4">
      <c r="A237" s="122" t="str">
        <f t="shared" ref="A237" si="34">CONCATENATE(B237,C237,D237,E237,F237,G237)</f>
        <v>71050000000000</v>
      </c>
      <c r="B237" s="124" t="s">
        <v>439</v>
      </c>
      <c r="C237" s="117" t="s">
        <v>149</v>
      </c>
      <c r="D237" s="118" t="s">
        <v>441</v>
      </c>
      <c r="E237" s="119" t="s">
        <v>441</v>
      </c>
      <c r="F237" s="120" t="s">
        <v>441</v>
      </c>
      <c r="G237" s="129" t="s">
        <v>440</v>
      </c>
      <c r="H237" s="25"/>
      <c r="I237" s="25"/>
      <c r="J237" s="26"/>
      <c r="K237" s="26"/>
      <c r="L237" s="29" t="s">
        <v>131</v>
      </c>
      <c r="M237" s="12">
        <v>4511</v>
      </c>
      <c r="N237" s="183">
        <f t="shared" ref="N237" si="35">O237+P237</f>
        <v>0</v>
      </c>
      <c r="O237" s="406"/>
      <c r="P237" s="406"/>
      <c r="Q237" s="161"/>
      <c r="R237" s="161"/>
      <c r="S237" s="438"/>
      <c r="T237" s="161"/>
      <c r="U237" s="161"/>
      <c r="V237" s="161"/>
    </row>
    <row r="238" spans="1:22" ht="24.75" customHeight="1">
      <c r="B238" s="124"/>
      <c r="H238" s="146"/>
      <c r="I238" s="147"/>
      <c r="J238" s="148"/>
      <c r="K238" s="148"/>
      <c r="L238" s="440" t="s">
        <v>877</v>
      </c>
      <c r="M238" s="28"/>
      <c r="N238" s="197">
        <f>O238+P238</f>
        <v>0</v>
      </c>
      <c r="O238" s="197">
        <f>SUM(O239:O243)</f>
        <v>0</v>
      </c>
      <c r="P238" s="197">
        <f>SUM(P239:P243)</f>
        <v>0</v>
      </c>
      <c r="Q238" s="161"/>
      <c r="R238" s="161"/>
      <c r="S238" s="438"/>
      <c r="T238" s="161"/>
      <c r="U238" s="161"/>
      <c r="V238" s="161"/>
    </row>
    <row r="239" spans="1:22" ht="26.4">
      <c r="B239" s="124"/>
      <c r="G239" s="129"/>
      <c r="H239" s="25"/>
      <c r="I239" s="25"/>
      <c r="J239" s="26"/>
      <c r="K239" s="26"/>
      <c r="L239" s="30" t="s">
        <v>911</v>
      </c>
      <c r="M239" s="48" t="s">
        <v>912</v>
      </c>
      <c r="N239" s="183">
        <f>O239+P239</f>
        <v>0</v>
      </c>
      <c r="O239" s="399"/>
      <c r="P239" s="399"/>
      <c r="Q239" s="161"/>
      <c r="R239" s="161"/>
      <c r="S239" s="438"/>
      <c r="T239" s="161"/>
      <c r="U239" s="161"/>
      <c r="V239" s="161"/>
    </row>
    <row r="240" spans="1:22" ht="16.2">
      <c r="B240" s="124"/>
      <c r="H240" s="25"/>
      <c r="I240" s="25"/>
      <c r="J240" s="26"/>
      <c r="K240" s="26"/>
      <c r="L240" s="29" t="s">
        <v>790</v>
      </c>
      <c r="M240" s="12" t="s">
        <v>789</v>
      </c>
      <c r="N240" s="183">
        <f t="shared" si="26"/>
        <v>0</v>
      </c>
      <c r="O240" s="405"/>
      <c r="P240" s="405"/>
      <c r="Q240" s="161"/>
      <c r="R240" s="161"/>
      <c r="S240" s="438"/>
      <c r="T240" s="161"/>
      <c r="U240" s="161"/>
      <c r="V240" s="161"/>
    </row>
    <row r="241" spans="1:22" ht="16.2">
      <c r="B241" s="124"/>
      <c r="H241" s="25"/>
      <c r="I241" s="25"/>
      <c r="J241" s="26"/>
      <c r="K241" s="26"/>
      <c r="L241" s="30" t="s">
        <v>173</v>
      </c>
      <c r="M241" s="31">
        <v>5112</v>
      </c>
      <c r="N241" s="183">
        <f t="shared" ref="N241" si="36">O241+P241</f>
        <v>0</v>
      </c>
      <c r="O241" s="405"/>
      <c r="P241" s="405"/>
      <c r="Q241" s="161"/>
      <c r="R241" s="161"/>
      <c r="S241" s="438"/>
      <c r="T241" s="161"/>
      <c r="U241" s="161"/>
      <c r="V241" s="161"/>
    </row>
    <row r="242" spans="1:22" ht="16.2">
      <c r="B242" s="124"/>
      <c r="H242" s="25"/>
      <c r="I242" s="25"/>
      <c r="J242" s="26"/>
      <c r="K242" s="26"/>
      <c r="L242" s="417" t="s">
        <v>174</v>
      </c>
      <c r="M242" s="418">
        <v>5113</v>
      </c>
      <c r="N242" s="183">
        <f t="shared" si="26"/>
        <v>0</v>
      </c>
      <c r="O242" s="405"/>
      <c r="P242" s="405"/>
      <c r="Q242" s="161"/>
      <c r="R242" s="161"/>
      <c r="S242" s="438"/>
      <c r="T242" s="161"/>
      <c r="U242" s="161"/>
      <c r="V242" s="161"/>
    </row>
    <row r="243" spans="1:22" ht="16.2">
      <c r="B243" s="124"/>
      <c r="H243" s="25"/>
      <c r="I243" s="25"/>
      <c r="J243" s="26"/>
      <c r="K243" s="26"/>
      <c r="L243" s="29" t="s">
        <v>135</v>
      </c>
      <c r="M243" s="12">
        <v>5121</v>
      </c>
      <c r="N243" s="183">
        <f t="shared" si="26"/>
        <v>0</v>
      </c>
      <c r="O243" s="405"/>
      <c r="P243" s="405"/>
      <c r="Q243" s="161"/>
      <c r="R243" s="161"/>
      <c r="S243" s="438"/>
      <c r="T243" s="161"/>
      <c r="U243" s="161"/>
      <c r="V243" s="161"/>
    </row>
    <row r="244" spans="1:22" ht="20.399999999999999" customHeight="1">
      <c r="B244" s="124"/>
      <c r="H244" s="146"/>
      <c r="I244" s="147"/>
      <c r="J244" s="148"/>
      <c r="K244" s="148"/>
      <c r="L244" s="440" t="s">
        <v>909</v>
      </c>
      <c r="M244" s="28"/>
      <c r="N244" s="197">
        <f>O244+P244</f>
        <v>0</v>
      </c>
      <c r="O244" s="197">
        <f>SUM(O245)</f>
        <v>0</v>
      </c>
      <c r="P244" s="197">
        <f>SUM(P245)</f>
        <v>0</v>
      </c>
      <c r="Q244" s="161"/>
      <c r="R244" s="161"/>
      <c r="S244" s="438"/>
      <c r="T244" s="161"/>
      <c r="U244" s="161"/>
      <c r="V244" s="161"/>
    </row>
    <row r="245" spans="1:22" ht="16.2">
      <c r="B245" s="124"/>
      <c r="H245" s="25"/>
      <c r="I245" s="25"/>
      <c r="J245" s="26"/>
      <c r="K245" s="26"/>
      <c r="L245" s="30" t="s">
        <v>173</v>
      </c>
      <c r="M245" s="31">
        <v>5112</v>
      </c>
      <c r="N245" s="183">
        <f t="shared" ref="N245" si="37">O245+P245</f>
        <v>0</v>
      </c>
      <c r="O245" s="405"/>
      <c r="P245" s="405"/>
      <c r="Q245" s="161"/>
      <c r="R245" s="161"/>
      <c r="S245" s="438"/>
      <c r="T245" s="161"/>
      <c r="U245" s="161"/>
      <c r="V245" s="161"/>
    </row>
    <row r="246" spans="1:22" ht="16.2">
      <c r="A246" s="122" t="str">
        <f t="shared" si="31"/>
        <v>71040901114512</v>
      </c>
      <c r="B246" s="124" t="s">
        <v>439</v>
      </c>
      <c r="C246" s="117" t="s">
        <v>155</v>
      </c>
      <c r="D246" s="118" t="s">
        <v>187</v>
      </c>
      <c r="E246" s="119" t="s">
        <v>106</v>
      </c>
      <c r="F246" s="120" t="s">
        <v>104</v>
      </c>
      <c r="G246" s="121" t="s">
        <v>229</v>
      </c>
      <c r="H246" s="151">
        <v>2455</v>
      </c>
      <c r="I246" s="152" t="s">
        <v>155</v>
      </c>
      <c r="J246" s="153">
        <v>5</v>
      </c>
      <c r="K246" s="153">
        <v>5</v>
      </c>
      <c r="L246" s="154" t="s">
        <v>199</v>
      </c>
      <c r="M246" s="155"/>
      <c r="N246" s="192">
        <f>+N248+N251+N253+N255+N258</f>
        <v>0</v>
      </c>
      <c r="O246" s="192">
        <f t="shared" ref="O246:P246" si="38">+O248+O251+O253+O255+O258</f>
        <v>0</v>
      </c>
      <c r="P246" s="192">
        <f t="shared" si="38"/>
        <v>0</v>
      </c>
      <c r="Q246" s="161"/>
      <c r="R246" s="161"/>
      <c r="S246" s="438"/>
      <c r="T246" s="161"/>
      <c r="U246" s="161"/>
      <c r="V246" s="161"/>
    </row>
    <row r="247" spans="1:22" ht="16.2">
      <c r="B247" s="124"/>
      <c r="H247" s="25"/>
      <c r="I247" s="25"/>
      <c r="J247" s="26"/>
      <c r="K247" s="26"/>
      <c r="L247" s="30" t="s">
        <v>108</v>
      </c>
      <c r="M247" s="31"/>
      <c r="N247" s="190"/>
      <c r="O247" s="190"/>
      <c r="P247" s="190"/>
      <c r="Q247" s="161"/>
      <c r="R247" s="161"/>
      <c r="S247" s="438"/>
      <c r="T247" s="161"/>
      <c r="U247" s="161"/>
      <c r="V247" s="161"/>
    </row>
    <row r="248" spans="1:22" ht="16.2">
      <c r="B248" s="124"/>
      <c r="H248" s="45"/>
      <c r="I248" s="147"/>
      <c r="J248" s="148"/>
      <c r="K248" s="148"/>
      <c r="L248" s="27" t="s">
        <v>200</v>
      </c>
      <c r="M248" s="28"/>
      <c r="N248" s="197">
        <f>O248+P248</f>
        <v>0</v>
      </c>
      <c r="O248" s="197">
        <f>SUM(O249:O250)</f>
        <v>0</v>
      </c>
      <c r="P248" s="197">
        <f>SUM(P249:P250)</f>
        <v>0</v>
      </c>
      <c r="Q248" s="161"/>
      <c r="R248" s="161"/>
      <c r="S248" s="438"/>
      <c r="T248" s="161"/>
      <c r="U248" s="161"/>
      <c r="V248" s="161"/>
    </row>
    <row r="249" spans="1:22" ht="16.2">
      <c r="B249" s="124"/>
      <c r="H249" s="17"/>
      <c r="I249" s="25"/>
      <c r="J249" s="26"/>
      <c r="K249" s="26"/>
      <c r="L249" s="29" t="s">
        <v>126</v>
      </c>
      <c r="M249" s="12">
        <v>4241</v>
      </c>
      <c r="N249" s="183">
        <f t="shared" ref="N249:N259" si="39">O249+P249</f>
        <v>0</v>
      </c>
      <c r="O249" s="183"/>
      <c r="P249" s="183"/>
      <c r="Q249" s="161"/>
      <c r="R249" s="161"/>
      <c r="S249" s="438"/>
      <c r="T249" s="161"/>
      <c r="U249" s="161"/>
      <c r="V249" s="161"/>
    </row>
    <row r="250" spans="1:22" ht="16.8">
      <c r="B250" s="124"/>
      <c r="H250" s="17"/>
      <c r="I250" s="25"/>
      <c r="J250" s="26"/>
      <c r="K250" s="26"/>
      <c r="L250" s="30" t="s">
        <v>137</v>
      </c>
      <c r="M250" s="13">
        <v>5129</v>
      </c>
      <c r="N250" s="183">
        <f t="shared" si="39"/>
        <v>0</v>
      </c>
      <c r="O250" s="398"/>
      <c r="P250" s="398"/>
      <c r="Q250" s="161"/>
      <c r="R250" s="161"/>
      <c r="S250" s="438"/>
      <c r="T250" s="161"/>
      <c r="U250" s="161"/>
      <c r="V250" s="161"/>
    </row>
    <row r="251" spans="1:22" ht="27.6">
      <c r="B251" s="124"/>
      <c r="H251" s="45"/>
      <c r="I251" s="147"/>
      <c r="J251" s="148"/>
      <c r="K251" s="148"/>
      <c r="L251" s="27" t="s">
        <v>201</v>
      </c>
      <c r="M251" s="28"/>
      <c r="N251" s="197">
        <f>O251+P251</f>
        <v>0</v>
      </c>
      <c r="O251" s="197">
        <f>SUM(O252)</f>
        <v>0</v>
      </c>
      <c r="P251" s="197">
        <f>SUM(P252)</f>
        <v>0</v>
      </c>
      <c r="Q251" s="161"/>
      <c r="R251" s="161"/>
      <c r="S251" s="438"/>
      <c r="T251" s="161"/>
      <c r="U251" s="161"/>
      <c r="V251" s="161"/>
    </row>
    <row r="252" spans="1:22" ht="26.4">
      <c r="B252" s="124"/>
      <c r="H252" s="25"/>
      <c r="I252" s="25"/>
      <c r="J252" s="26"/>
      <c r="K252" s="26"/>
      <c r="L252" s="29" t="s">
        <v>131</v>
      </c>
      <c r="M252" s="12">
        <v>4511</v>
      </c>
      <c r="N252" s="183">
        <f t="shared" si="39"/>
        <v>0</v>
      </c>
      <c r="O252" s="402"/>
      <c r="P252" s="402"/>
      <c r="Q252" s="161"/>
      <c r="R252" s="161"/>
      <c r="S252" s="438"/>
      <c r="T252" s="161"/>
      <c r="U252" s="161"/>
      <c r="V252" s="161"/>
    </row>
    <row r="253" spans="1:22" ht="49.2" customHeight="1">
      <c r="A253" s="122" t="str">
        <f t="shared" si="31"/>
        <v>71050100000001</v>
      </c>
      <c r="B253" s="124" t="s">
        <v>439</v>
      </c>
      <c r="C253" s="117" t="s">
        <v>149</v>
      </c>
      <c r="D253" s="118" t="s">
        <v>106</v>
      </c>
      <c r="E253" s="119" t="s">
        <v>441</v>
      </c>
      <c r="F253" s="120" t="s">
        <v>441</v>
      </c>
      <c r="G253" s="129" t="s">
        <v>96</v>
      </c>
      <c r="H253" s="45"/>
      <c r="I253" s="147"/>
      <c r="J253" s="148"/>
      <c r="K253" s="148"/>
      <c r="L253" s="27" t="s">
        <v>878</v>
      </c>
      <c r="M253" s="28"/>
      <c r="N253" s="197">
        <f>O253+P253</f>
        <v>0</v>
      </c>
      <c r="O253" s="197">
        <f>SUM(O254)</f>
        <v>0</v>
      </c>
      <c r="P253" s="197">
        <f>SUM(P254)</f>
        <v>0</v>
      </c>
      <c r="Q253" s="161"/>
      <c r="R253" s="161"/>
      <c r="S253" s="438"/>
      <c r="T253" s="161"/>
      <c r="U253" s="161"/>
      <c r="V253" s="161"/>
    </row>
    <row r="254" spans="1:22" s="156" customFormat="1" ht="24" customHeight="1">
      <c r="A254" s="122" t="str">
        <f t="shared" si="31"/>
        <v>71050101000000</v>
      </c>
      <c r="B254" s="124" t="s">
        <v>439</v>
      </c>
      <c r="C254" s="117" t="s">
        <v>149</v>
      </c>
      <c r="D254" s="118" t="s">
        <v>106</v>
      </c>
      <c r="E254" s="119" t="s">
        <v>106</v>
      </c>
      <c r="F254" s="120" t="s">
        <v>441</v>
      </c>
      <c r="G254" s="129" t="s">
        <v>440</v>
      </c>
      <c r="H254" s="25"/>
      <c r="I254" s="25"/>
      <c r="J254" s="26"/>
      <c r="K254" s="26"/>
      <c r="L254" s="32" t="s">
        <v>134</v>
      </c>
      <c r="M254" s="48">
        <v>4861</v>
      </c>
      <c r="N254" s="183">
        <f t="shared" si="39"/>
        <v>0</v>
      </c>
      <c r="O254" s="402"/>
      <c r="P254" s="402"/>
      <c r="Q254" s="161"/>
      <c r="R254" s="161"/>
      <c r="S254" s="438"/>
      <c r="T254" s="161"/>
      <c r="U254" s="161"/>
      <c r="V254" s="161"/>
    </row>
    <row r="255" spans="1:22" ht="27.6">
      <c r="A255" s="122" t="str">
        <f t="shared" si="31"/>
        <v>71050101000001</v>
      </c>
      <c r="B255" s="124" t="s">
        <v>439</v>
      </c>
      <c r="C255" s="117" t="s">
        <v>149</v>
      </c>
      <c r="D255" s="118" t="s">
        <v>106</v>
      </c>
      <c r="E255" s="119" t="s">
        <v>106</v>
      </c>
      <c r="F255" s="120" t="s">
        <v>441</v>
      </c>
      <c r="G255" s="129" t="s">
        <v>96</v>
      </c>
      <c r="H255" s="407"/>
      <c r="I255" s="408"/>
      <c r="J255" s="409"/>
      <c r="K255" s="409"/>
      <c r="L255" s="459" t="s">
        <v>879</v>
      </c>
      <c r="M255" s="410"/>
      <c r="N255" s="197">
        <f>O255+P255</f>
        <v>0</v>
      </c>
      <c r="O255" s="411">
        <f>SUM(O256:O257)</f>
        <v>0</v>
      </c>
      <c r="P255" s="411">
        <f>SUM(P256:P257)</f>
        <v>0</v>
      </c>
      <c r="Q255" s="161"/>
      <c r="R255" s="161"/>
      <c r="S255" s="438"/>
      <c r="T255" s="161"/>
      <c r="U255" s="161"/>
      <c r="V255" s="161"/>
    </row>
    <row r="256" spans="1:22" s="115" customFormat="1" ht="16.2">
      <c r="A256" s="122" t="str">
        <f t="shared" si="31"/>
        <v>71050101010000</v>
      </c>
      <c r="B256" s="124" t="s">
        <v>439</v>
      </c>
      <c r="C256" s="117" t="s">
        <v>149</v>
      </c>
      <c r="D256" s="118" t="s">
        <v>106</v>
      </c>
      <c r="E256" s="119" t="s">
        <v>106</v>
      </c>
      <c r="F256" s="120" t="s">
        <v>106</v>
      </c>
      <c r="G256" s="129" t="s">
        <v>440</v>
      </c>
      <c r="H256" s="177"/>
      <c r="I256" s="412"/>
      <c r="J256" s="413"/>
      <c r="K256" s="414"/>
      <c r="L256" s="32" t="s">
        <v>134</v>
      </c>
      <c r="M256" s="48">
        <v>4861</v>
      </c>
      <c r="N256" s="183">
        <f t="shared" si="39"/>
        <v>0</v>
      </c>
      <c r="O256" s="179"/>
      <c r="P256" s="179"/>
      <c r="Q256" s="161"/>
      <c r="R256" s="161"/>
      <c r="S256" s="438"/>
      <c r="T256" s="161"/>
      <c r="U256" s="161"/>
      <c r="V256" s="161"/>
    </row>
    <row r="257" spans="1:22" ht="16.2">
      <c r="A257" s="122" t="str">
        <f t="shared" si="31"/>
        <v>71050101014213</v>
      </c>
      <c r="B257" s="124" t="s">
        <v>439</v>
      </c>
      <c r="C257" s="117" t="s">
        <v>149</v>
      </c>
      <c r="D257" s="118" t="s">
        <v>106</v>
      </c>
      <c r="E257" s="119" t="s">
        <v>106</v>
      </c>
      <c r="F257" s="120" t="s">
        <v>106</v>
      </c>
      <c r="G257" s="121">
        <v>4213</v>
      </c>
      <c r="H257" s="415"/>
      <c r="I257" s="415"/>
      <c r="J257" s="416"/>
      <c r="K257" s="416"/>
      <c r="L257" s="417" t="s">
        <v>174</v>
      </c>
      <c r="M257" s="418">
        <v>5113</v>
      </c>
      <c r="N257" s="183">
        <f t="shared" si="39"/>
        <v>0</v>
      </c>
      <c r="O257" s="419"/>
      <c r="P257" s="419"/>
      <c r="Q257" s="161"/>
      <c r="R257" s="161"/>
      <c r="S257" s="438"/>
      <c r="T257" s="161"/>
      <c r="U257" s="161"/>
      <c r="V257" s="161"/>
    </row>
    <row r="258" spans="1:22" s="115" customFormat="1" ht="27.6">
      <c r="A258" s="122" t="str">
        <f t="shared" si="31"/>
        <v>71050101030000</v>
      </c>
      <c r="B258" s="124" t="s">
        <v>439</v>
      </c>
      <c r="C258" s="117" t="s">
        <v>149</v>
      </c>
      <c r="D258" s="118" t="s">
        <v>106</v>
      </c>
      <c r="E258" s="119" t="s">
        <v>106</v>
      </c>
      <c r="F258" s="120" t="s">
        <v>442</v>
      </c>
      <c r="G258" s="129" t="s">
        <v>440</v>
      </c>
      <c r="H258" s="45"/>
      <c r="I258" s="147"/>
      <c r="J258" s="148"/>
      <c r="K258" s="148"/>
      <c r="L258" s="27" t="s">
        <v>880</v>
      </c>
      <c r="M258" s="28"/>
      <c r="N258" s="197">
        <f>O258+P258</f>
        <v>0</v>
      </c>
      <c r="O258" s="197">
        <f>SUM(O259)</f>
        <v>0</v>
      </c>
      <c r="P258" s="197">
        <f>SUM(P259)</f>
        <v>0</v>
      </c>
      <c r="Q258" s="161"/>
      <c r="R258" s="161"/>
      <c r="S258" s="438"/>
      <c r="T258" s="161"/>
      <c r="U258" s="161"/>
      <c r="V258" s="161"/>
    </row>
    <row r="259" spans="1:22" ht="16.2">
      <c r="A259" s="122" t="str">
        <f t="shared" si="31"/>
        <v>71050101034861</v>
      </c>
      <c r="B259" s="124" t="s">
        <v>439</v>
      </c>
      <c r="C259" s="117" t="s">
        <v>149</v>
      </c>
      <c r="D259" s="118" t="s">
        <v>106</v>
      </c>
      <c r="E259" s="119" t="s">
        <v>106</v>
      </c>
      <c r="F259" s="120" t="s">
        <v>442</v>
      </c>
      <c r="G259" s="129" t="s">
        <v>84</v>
      </c>
      <c r="H259" s="25"/>
      <c r="I259" s="25"/>
      <c r="J259" s="26"/>
      <c r="K259" s="26"/>
      <c r="L259" s="32" t="s">
        <v>134</v>
      </c>
      <c r="M259" s="395">
        <v>4861</v>
      </c>
      <c r="N259" s="183">
        <f t="shared" si="39"/>
        <v>0</v>
      </c>
      <c r="O259" s="402"/>
      <c r="P259" s="402">
        <v>0</v>
      </c>
      <c r="Q259" s="161"/>
      <c r="R259" s="161"/>
      <c r="S259" s="438"/>
      <c r="T259" s="161"/>
      <c r="U259" s="161"/>
      <c r="V259" s="161"/>
    </row>
    <row r="260" spans="1:22" s="115" customFormat="1" ht="16.2">
      <c r="A260" s="122" t="str">
        <f t="shared" si="31"/>
        <v>71050101040000</v>
      </c>
      <c r="B260" s="124" t="s">
        <v>439</v>
      </c>
      <c r="C260" s="117" t="s">
        <v>149</v>
      </c>
      <c r="D260" s="118" t="s">
        <v>106</v>
      </c>
      <c r="E260" s="119" t="s">
        <v>106</v>
      </c>
      <c r="F260" s="120" t="s">
        <v>155</v>
      </c>
      <c r="G260" s="129" t="s">
        <v>440</v>
      </c>
      <c r="H260" s="165" t="s">
        <v>206</v>
      </c>
      <c r="I260" s="166" t="s">
        <v>155</v>
      </c>
      <c r="J260" s="167">
        <v>7</v>
      </c>
      <c r="K260" s="167">
        <v>0</v>
      </c>
      <c r="L260" s="168" t="s">
        <v>207</v>
      </c>
      <c r="M260" s="176"/>
      <c r="N260" s="188">
        <f>+N262</f>
        <v>0</v>
      </c>
      <c r="O260" s="188">
        <f>+O262</f>
        <v>0</v>
      </c>
      <c r="P260" s="188">
        <f>+P262</f>
        <v>0</v>
      </c>
      <c r="Q260" s="161"/>
      <c r="R260" s="161"/>
      <c r="S260" s="438"/>
      <c r="T260" s="161"/>
      <c r="U260" s="161"/>
      <c r="V260" s="161"/>
    </row>
    <row r="261" spans="1:22" ht="16.2">
      <c r="A261" s="122" t="str">
        <f t="shared" si="31"/>
        <v>71050101044861</v>
      </c>
      <c r="B261" s="124" t="s">
        <v>439</v>
      </c>
      <c r="C261" s="117" t="s">
        <v>149</v>
      </c>
      <c r="D261" s="118" t="s">
        <v>106</v>
      </c>
      <c r="E261" s="119" t="s">
        <v>106</v>
      </c>
      <c r="F261" s="120" t="s">
        <v>155</v>
      </c>
      <c r="G261" s="129">
        <v>4861</v>
      </c>
      <c r="H261" s="25"/>
      <c r="I261" s="18"/>
      <c r="J261" s="19"/>
      <c r="K261" s="19"/>
      <c r="L261" s="30" t="s">
        <v>110</v>
      </c>
      <c r="M261" s="31"/>
      <c r="N261" s="190"/>
      <c r="O261" s="190"/>
      <c r="P261" s="190"/>
      <c r="Q261" s="161"/>
      <c r="R261" s="161"/>
      <c r="S261" s="438"/>
      <c r="T261" s="161"/>
      <c r="U261" s="161"/>
      <c r="V261" s="161"/>
    </row>
    <row r="262" spans="1:22" s="115" customFormat="1" ht="16.2">
      <c r="A262" s="122" t="str">
        <f t="shared" si="31"/>
        <v>71050101050000</v>
      </c>
      <c r="B262" s="124" t="s">
        <v>439</v>
      </c>
      <c r="C262" s="117" t="s">
        <v>149</v>
      </c>
      <c r="D262" s="118" t="s">
        <v>106</v>
      </c>
      <c r="E262" s="119" t="s">
        <v>106</v>
      </c>
      <c r="F262" s="120" t="s">
        <v>149</v>
      </c>
      <c r="G262" s="129" t="s">
        <v>440</v>
      </c>
      <c r="H262" s="151" t="s">
        <v>208</v>
      </c>
      <c r="I262" s="152" t="s">
        <v>155</v>
      </c>
      <c r="J262" s="153">
        <v>7</v>
      </c>
      <c r="K262" s="153">
        <v>3</v>
      </c>
      <c r="L262" s="154" t="s">
        <v>209</v>
      </c>
      <c r="M262" s="155"/>
      <c r="N262" s="192">
        <f>+N264</f>
        <v>0</v>
      </c>
      <c r="O262" s="192">
        <f>+O264</f>
        <v>0</v>
      </c>
      <c r="P262" s="192">
        <f>+P264</f>
        <v>0</v>
      </c>
      <c r="Q262" s="161"/>
      <c r="R262" s="161"/>
      <c r="S262" s="438"/>
      <c r="T262" s="161"/>
      <c r="U262" s="161"/>
      <c r="V262" s="161"/>
    </row>
    <row r="263" spans="1:22" ht="16.2">
      <c r="A263" s="122" t="str">
        <f t="shared" si="31"/>
        <v>71050101054861</v>
      </c>
      <c r="B263" s="124" t="s">
        <v>439</v>
      </c>
      <c r="C263" s="117" t="s">
        <v>149</v>
      </c>
      <c r="D263" s="118" t="s">
        <v>106</v>
      </c>
      <c r="E263" s="119" t="s">
        <v>106</v>
      </c>
      <c r="F263" s="120" t="s">
        <v>149</v>
      </c>
      <c r="G263" s="129">
        <v>4861</v>
      </c>
      <c r="H263" s="25"/>
      <c r="I263" s="25"/>
      <c r="J263" s="26"/>
      <c r="K263" s="26"/>
      <c r="L263" s="30" t="s">
        <v>108</v>
      </c>
      <c r="M263" s="31"/>
      <c r="N263" s="190"/>
      <c r="O263" s="190"/>
      <c r="P263" s="190"/>
      <c r="Q263" s="161"/>
      <c r="R263" s="161"/>
      <c r="S263" s="438"/>
      <c r="T263" s="161"/>
      <c r="U263" s="161"/>
      <c r="V263" s="161"/>
    </row>
    <row r="264" spans="1:22" s="115" customFormat="1" ht="16.2">
      <c r="A264" s="122" t="str">
        <f t="shared" si="31"/>
        <v>71050101060000</v>
      </c>
      <c r="B264" s="124" t="s">
        <v>439</v>
      </c>
      <c r="C264" s="117" t="s">
        <v>149</v>
      </c>
      <c r="D264" s="118" t="s">
        <v>106</v>
      </c>
      <c r="E264" s="119" t="s">
        <v>106</v>
      </c>
      <c r="F264" s="120" t="s">
        <v>157</v>
      </c>
      <c r="G264" s="129" t="s">
        <v>440</v>
      </c>
      <c r="H264" s="45"/>
      <c r="I264" s="147"/>
      <c r="J264" s="148"/>
      <c r="K264" s="148"/>
      <c r="L264" s="27" t="s">
        <v>210</v>
      </c>
      <c r="M264" s="28"/>
      <c r="N264" s="197">
        <f>O264+P264</f>
        <v>0</v>
      </c>
      <c r="O264" s="197">
        <f>SUM(O265:O271)</f>
        <v>0</v>
      </c>
      <c r="P264" s="197">
        <f>SUM(P265:P271)</f>
        <v>0</v>
      </c>
      <c r="Q264" s="161"/>
      <c r="R264" s="161"/>
      <c r="S264" s="438"/>
      <c r="T264" s="161"/>
      <c r="U264" s="161"/>
      <c r="V264" s="161"/>
    </row>
    <row r="265" spans="1:22" ht="16.2">
      <c r="A265" s="122" t="str">
        <f t="shared" si="31"/>
        <v>71050101064861</v>
      </c>
      <c r="B265" s="124" t="s">
        <v>439</v>
      </c>
      <c r="C265" s="117" t="s">
        <v>149</v>
      </c>
      <c r="D265" s="118" t="s">
        <v>106</v>
      </c>
      <c r="E265" s="119" t="s">
        <v>106</v>
      </c>
      <c r="F265" s="120" t="s">
        <v>157</v>
      </c>
      <c r="G265" s="129">
        <v>4861</v>
      </c>
      <c r="H265" s="25"/>
      <c r="I265" s="25"/>
      <c r="J265" s="26"/>
      <c r="K265" s="26"/>
      <c r="L265" s="32" t="s">
        <v>122</v>
      </c>
      <c r="M265" s="48">
        <v>4234</v>
      </c>
      <c r="N265" s="183">
        <f t="shared" ref="N265:N271" si="40">O265+P265</f>
        <v>0</v>
      </c>
      <c r="O265" s="420"/>
      <c r="P265" s="420"/>
      <c r="Q265" s="161"/>
      <c r="R265" s="161"/>
      <c r="S265" s="438"/>
      <c r="T265" s="161"/>
      <c r="U265" s="161"/>
      <c r="V265" s="161"/>
    </row>
    <row r="266" spans="1:22" s="115" customFormat="1" ht="16.2">
      <c r="A266" s="122" t="str">
        <f t="shared" si="31"/>
        <v>71050101070000</v>
      </c>
      <c r="B266" s="124" t="s">
        <v>439</v>
      </c>
      <c r="C266" s="117" t="s">
        <v>149</v>
      </c>
      <c r="D266" s="118" t="s">
        <v>106</v>
      </c>
      <c r="E266" s="119" t="s">
        <v>106</v>
      </c>
      <c r="F266" s="120" t="s">
        <v>183</v>
      </c>
      <c r="G266" s="129" t="s">
        <v>440</v>
      </c>
      <c r="H266" s="25"/>
      <c r="I266" s="25"/>
      <c r="J266" s="26"/>
      <c r="K266" s="26"/>
      <c r="L266" s="32" t="s">
        <v>125</v>
      </c>
      <c r="M266" s="33">
        <v>4239</v>
      </c>
      <c r="N266" s="183">
        <f t="shared" si="40"/>
        <v>0</v>
      </c>
      <c r="O266" s="420"/>
      <c r="P266" s="420"/>
      <c r="Q266" s="161"/>
      <c r="R266" s="161"/>
      <c r="S266" s="438"/>
      <c r="T266" s="161"/>
      <c r="U266" s="161"/>
      <c r="V266" s="161"/>
    </row>
    <row r="267" spans="1:22" ht="16.2">
      <c r="A267" s="122" t="str">
        <f t="shared" si="31"/>
        <v>71050101074861</v>
      </c>
      <c r="B267" s="124" t="s">
        <v>439</v>
      </c>
      <c r="C267" s="117" t="s">
        <v>149</v>
      </c>
      <c r="D267" s="118" t="s">
        <v>106</v>
      </c>
      <c r="E267" s="119" t="s">
        <v>106</v>
      </c>
      <c r="F267" s="120" t="s">
        <v>183</v>
      </c>
      <c r="G267" s="129">
        <v>4861</v>
      </c>
      <c r="H267" s="25"/>
      <c r="I267" s="25"/>
      <c r="J267" s="26"/>
      <c r="K267" s="26"/>
      <c r="L267" s="32" t="s">
        <v>364</v>
      </c>
      <c r="M267" s="48">
        <v>4269</v>
      </c>
      <c r="N267" s="183">
        <f t="shared" si="40"/>
        <v>0</v>
      </c>
      <c r="O267" s="420"/>
      <c r="P267" s="420"/>
      <c r="Q267" s="161"/>
      <c r="R267" s="161"/>
      <c r="S267" s="438"/>
      <c r="T267" s="161"/>
      <c r="U267" s="161"/>
      <c r="V267" s="161"/>
    </row>
    <row r="268" spans="1:22" s="115" customFormat="1" ht="16.2">
      <c r="A268" s="122"/>
      <c r="B268" s="124"/>
      <c r="C268" s="117"/>
      <c r="D268" s="118"/>
      <c r="E268" s="119"/>
      <c r="F268" s="120"/>
      <c r="G268" s="129"/>
      <c r="H268" s="25"/>
      <c r="I268" s="25"/>
      <c r="J268" s="26"/>
      <c r="K268" s="26"/>
      <c r="L268" s="32" t="s">
        <v>211</v>
      </c>
      <c r="M268" s="48">
        <v>4639</v>
      </c>
      <c r="N268" s="183">
        <f t="shared" si="40"/>
        <v>0</v>
      </c>
      <c r="O268" s="183"/>
      <c r="P268" s="183"/>
      <c r="Q268" s="161"/>
      <c r="R268" s="161"/>
      <c r="S268" s="438"/>
      <c r="T268" s="161"/>
      <c r="U268" s="161"/>
      <c r="V268" s="161"/>
    </row>
    <row r="269" spans="1:22" ht="16.2">
      <c r="B269" s="124"/>
      <c r="G269" s="129"/>
      <c r="H269" s="25"/>
      <c r="I269" s="25"/>
      <c r="J269" s="26"/>
      <c r="K269" s="26"/>
      <c r="L269" s="32" t="s">
        <v>134</v>
      </c>
      <c r="M269" s="48">
        <v>4861</v>
      </c>
      <c r="N269" s="183">
        <f t="shared" si="40"/>
        <v>0</v>
      </c>
      <c r="O269" s="183"/>
      <c r="P269" s="183"/>
      <c r="Q269" s="161"/>
      <c r="R269" s="161"/>
      <c r="S269" s="438"/>
      <c r="T269" s="161"/>
      <c r="U269" s="161"/>
      <c r="V269" s="161"/>
    </row>
    <row r="270" spans="1:22" ht="16.2">
      <c r="B270" s="124"/>
      <c r="G270" s="129"/>
      <c r="H270" s="25"/>
      <c r="I270" s="25"/>
      <c r="J270" s="26"/>
      <c r="K270" s="26"/>
      <c r="L270" s="30" t="s">
        <v>173</v>
      </c>
      <c r="M270" s="31">
        <v>5112</v>
      </c>
      <c r="N270" s="183">
        <f t="shared" si="40"/>
        <v>0</v>
      </c>
      <c r="O270" s="420"/>
      <c r="P270" s="420"/>
      <c r="Q270" s="161"/>
      <c r="R270" s="161"/>
      <c r="S270" s="438"/>
      <c r="T270" s="161"/>
      <c r="U270" s="161"/>
      <c r="V270" s="161"/>
    </row>
    <row r="271" spans="1:22" ht="16.2">
      <c r="B271" s="124"/>
      <c r="G271" s="129"/>
      <c r="H271" s="25"/>
      <c r="I271" s="25"/>
      <c r="J271" s="26"/>
      <c r="K271" s="26"/>
      <c r="L271" s="29" t="s">
        <v>138</v>
      </c>
      <c r="M271" s="12">
        <v>5132</v>
      </c>
      <c r="N271" s="183">
        <f t="shared" si="40"/>
        <v>0</v>
      </c>
      <c r="O271" s="183">
        <v>0</v>
      </c>
      <c r="P271" s="183"/>
      <c r="Q271" s="161"/>
      <c r="R271" s="161"/>
      <c r="S271" s="438"/>
      <c r="T271" s="161"/>
      <c r="U271" s="161"/>
      <c r="V271" s="161"/>
    </row>
    <row r="272" spans="1:22" ht="27.6">
      <c r="B272" s="124"/>
      <c r="G272" s="129"/>
      <c r="H272" s="165">
        <v>2490</v>
      </c>
      <c r="I272" s="166" t="s">
        <v>155</v>
      </c>
      <c r="J272" s="167">
        <v>9</v>
      </c>
      <c r="K272" s="167">
        <v>0</v>
      </c>
      <c r="L272" s="168" t="s">
        <v>212</v>
      </c>
      <c r="M272" s="176"/>
      <c r="N272" s="188">
        <f>+N274</f>
        <v>0</v>
      </c>
      <c r="O272" s="188">
        <f>+O274</f>
        <v>0</v>
      </c>
      <c r="P272" s="188">
        <f>+P274</f>
        <v>0</v>
      </c>
      <c r="Q272" s="161"/>
      <c r="R272" s="161"/>
      <c r="S272" s="438"/>
      <c r="T272" s="161"/>
      <c r="U272" s="161"/>
      <c r="V272" s="161"/>
    </row>
    <row r="273" spans="2:22" ht="16.2">
      <c r="B273" s="124"/>
      <c r="G273" s="129"/>
      <c r="H273" s="25"/>
      <c r="I273" s="18"/>
      <c r="J273" s="19"/>
      <c r="K273" s="19"/>
      <c r="L273" s="30" t="s">
        <v>110</v>
      </c>
      <c r="M273" s="31"/>
      <c r="N273" s="190"/>
      <c r="O273" s="190"/>
      <c r="P273" s="190"/>
      <c r="Q273" s="161"/>
      <c r="R273" s="161"/>
      <c r="S273" s="438"/>
      <c r="T273" s="161"/>
      <c r="U273" s="161"/>
      <c r="V273" s="161"/>
    </row>
    <row r="274" spans="2:22" ht="26.4">
      <c r="B274" s="124"/>
      <c r="G274" s="129"/>
      <c r="H274" s="151">
        <v>2491</v>
      </c>
      <c r="I274" s="152" t="s">
        <v>155</v>
      </c>
      <c r="J274" s="153">
        <v>9</v>
      </c>
      <c r="K274" s="153">
        <v>1</v>
      </c>
      <c r="L274" s="154" t="s">
        <v>212</v>
      </c>
      <c r="M274" s="155"/>
      <c r="N274" s="192">
        <f>+N276+N279+N283+N285+N291+N295+N300+N303+N307+N311+N314+N317</f>
        <v>0</v>
      </c>
      <c r="O274" s="192">
        <f t="shared" ref="O274:P274" si="41">+O276+O279+O283+O285+O291+O295+O300+O303+O307+O311+O314+O317</f>
        <v>0</v>
      </c>
      <c r="P274" s="192">
        <f t="shared" si="41"/>
        <v>0</v>
      </c>
      <c r="Q274" s="161"/>
      <c r="R274" s="161"/>
      <c r="S274" s="438"/>
      <c r="T274" s="161"/>
      <c r="U274" s="161"/>
      <c r="V274" s="161"/>
    </row>
    <row r="275" spans="2:22" ht="16.2">
      <c r="B275" s="124"/>
      <c r="G275" s="129"/>
      <c r="H275" s="25"/>
      <c r="I275" s="25"/>
      <c r="J275" s="26"/>
      <c r="K275" s="26"/>
      <c r="L275" s="30" t="s">
        <v>108</v>
      </c>
      <c r="M275" s="31"/>
      <c r="N275" s="190"/>
      <c r="O275" s="190"/>
      <c r="P275" s="190"/>
      <c r="Q275" s="161"/>
      <c r="R275" s="161"/>
      <c r="S275" s="438"/>
      <c r="T275" s="161"/>
      <c r="U275" s="161"/>
      <c r="V275" s="161"/>
    </row>
    <row r="276" spans="2:22" ht="16.2">
      <c r="B276" s="124"/>
      <c r="G276" s="129"/>
      <c r="H276" s="45"/>
      <c r="I276" s="147"/>
      <c r="J276" s="148"/>
      <c r="K276" s="148"/>
      <c r="L276" s="27" t="s">
        <v>213</v>
      </c>
      <c r="M276" s="28"/>
      <c r="N276" s="197">
        <f>O276+P276</f>
        <v>0</v>
      </c>
      <c r="O276" s="197">
        <f>SUM(O277:O278)</f>
        <v>0</v>
      </c>
      <c r="P276" s="197">
        <f>SUM(P277:P278)</f>
        <v>0</v>
      </c>
      <c r="Q276" s="161"/>
      <c r="R276" s="161"/>
      <c r="S276" s="438"/>
      <c r="T276" s="161"/>
      <c r="U276" s="161"/>
      <c r="V276" s="161"/>
    </row>
    <row r="277" spans="2:22" ht="16.2">
      <c r="B277" s="124"/>
      <c r="G277" s="129"/>
      <c r="H277" s="17"/>
      <c r="I277" s="25"/>
      <c r="J277" s="26"/>
      <c r="K277" s="26"/>
      <c r="L277" s="32" t="s">
        <v>364</v>
      </c>
      <c r="M277" s="48">
        <v>4269</v>
      </c>
      <c r="N277" s="183">
        <f t="shared" ref="N277:N313" si="42">O277+P277</f>
        <v>0</v>
      </c>
      <c r="O277" s="183"/>
      <c r="P277" s="183"/>
      <c r="Q277" s="161"/>
      <c r="R277" s="161"/>
      <c r="S277" s="438"/>
      <c r="T277" s="161"/>
      <c r="U277" s="161"/>
      <c r="V277" s="161"/>
    </row>
    <row r="278" spans="2:22" ht="16.2">
      <c r="B278" s="124"/>
      <c r="G278" s="129"/>
      <c r="H278" s="25"/>
      <c r="I278" s="25"/>
      <c r="J278" s="26"/>
      <c r="K278" s="26"/>
      <c r="L278" s="29" t="s">
        <v>137</v>
      </c>
      <c r="M278" s="12">
        <v>5129</v>
      </c>
      <c r="N278" s="183">
        <f t="shared" si="42"/>
        <v>0</v>
      </c>
      <c r="O278" s="183"/>
      <c r="P278" s="183"/>
      <c r="Q278" s="161"/>
      <c r="R278" s="161"/>
      <c r="S278" s="438"/>
      <c r="T278" s="161"/>
      <c r="U278" s="161"/>
      <c r="V278" s="161"/>
    </row>
    <row r="279" spans="2:22" ht="55.2">
      <c r="B279" s="124"/>
      <c r="G279" s="129"/>
      <c r="H279" s="45"/>
      <c r="I279" s="147"/>
      <c r="J279" s="148"/>
      <c r="K279" s="148"/>
      <c r="L279" s="27" t="s">
        <v>214</v>
      </c>
      <c r="M279" s="28"/>
      <c r="N279" s="197">
        <f>O279+P279</f>
        <v>0</v>
      </c>
      <c r="O279" s="197">
        <f>SUM(O280:O282)</f>
        <v>0</v>
      </c>
      <c r="P279" s="197">
        <f>SUM(P280:P282)</f>
        <v>0</v>
      </c>
      <c r="Q279" s="161"/>
      <c r="R279" s="161"/>
      <c r="S279" s="438"/>
      <c r="T279" s="161"/>
      <c r="U279" s="161"/>
      <c r="V279" s="161"/>
    </row>
    <row r="280" spans="2:22" ht="26.4">
      <c r="B280" s="124"/>
      <c r="G280" s="129"/>
      <c r="H280" s="25"/>
      <c r="I280" s="25"/>
      <c r="J280" s="26"/>
      <c r="K280" s="26"/>
      <c r="L280" s="29" t="s">
        <v>217</v>
      </c>
      <c r="M280" s="12">
        <v>4511</v>
      </c>
      <c r="N280" s="183">
        <f t="shared" ref="N280" si="43">O280+P280</f>
        <v>0</v>
      </c>
      <c r="O280" s="398"/>
      <c r="P280" s="398">
        <v>0</v>
      </c>
      <c r="Q280" s="161"/>
      <c r="R280" s="161"/>
      <c r="S280" s="438"/>
      <c r="T280" s="161"/>
      <c r="U280" s="161"/>
      <c r="V280" s="161"/>
    </row>
    <row r="281" spans="2:22" ht="26.4">
      <c r="B281" s="124"/>
      <c r="G281" s="129"/>
      <c r="H281" s="25"/>
      <c r="I281" s="25"/>
      <c r="J281" s="26"/>
      <c r="K281" s="26"/>
      <c r="L281" s="32" t="s">
        <v>215</v>
      </c>
      <c r="M281" s="48">
        <v>4637</v>
      </c>
      <c r="N281" s="183">
        <f t="shared" si="42"/>
        <v>0</v>
      </c>
      <c r="O281" s="183"/>
      <c r="P281" s="183"/>
      <c r="Q281" s="161"/>
      <c r="R281" s="161"/>
      <c r="S281" s="438"/>
      <c r="T281" s="161"/>
      <c r="U281" s="161"/>
      <c r="V281" s="161"/>
    </row>
    <row r="282" spans="2:22" ht="16.2">
      <c r="B282" s="124"/>
      <c r="G282" s="129"/>
      <c r="H282" s="25"/>
      <c r="I282" s="25"/>
      <c r="J282" s="26"/>
      <c r="K282" s="26"/>
      <c r="L282" s="32" t="s">
        <v>758</v>
      </c>
      <c r="M282" s="48" t="s">
        <v>759</v>
      </c>
      <c r="N282" s="183">
        <f t="shared" ref="N282" si="44">O282+P282</f>
        <v>0</v>
      </c>
      <c r="O282" s="183"/>
      <c r="P282" s="183"/>
      <c r="Q282" s="161"/>
      <c r="R282" s="161"/>
      <c r="S282" s="438"/>
      <c r="T282" s="161"/>
      <c r="U282" s="161"/>
      <c r="V282" s="161"/>
    </row>
    <row r="283" spans="2:22" ht="27.6">
      <c r="B283" s="124"/>
      <c r="G283" s="129"/>
      <c r="H283" s="45"/>
      <c r="I283" s="147"/>
      <c r="J283" s="148"/>
      <c r="K283" s="148"/>
      <c r="L283" s="27" t="s">
        <v>216</v>
      </c>
      <c r="M283" s="28"/>
      <c r="N283" s="197">
        <f>O283+P283</f>
        <v>0</v>
      </c>
      <c r="O283" s="197">
        <f>SUM(O284)</f>
        <v>0</v>
      </c>
      <c r="P283" s="197">
        <f>SUM(P284)</f>
        <v>0</v>
      </c>
      <c r="Q283" s="161"/>
      <c r="R283" s="161"/>
      <c r="S283" s="438"/>
      <c r="T283" s="161"/>
      <c r="U283" s="161"/>
      <c r="V283" s="161"/>
    </row>
    <row r="284" spans="2:22" ht="26.4">
      <c r="B284" s="124"/>
      <c r="G284" s="129"/>
      <c r="H284" s="25"/>
      <c r="I284" s="25"/>
      <c r="J284" s="26"/>
      <c r="K284" s="26"/>
      <c r="L284" s="29" t="s">
        <v>217</v>
      </c>
      <c r="M284" s="12">
        <v>4511</v>
      </c>
      <c r="N284" s="183">
        <f t="shared" si="42"/>
        <v>0</v>
      </c>
      <c r="O284" s="398"/>
      <c r="P284" s="398"/>
      <c r="Q284" s="161"/>
      <c r="R284" s="161"/>
      <c r="S284" s="438"/>
      <c r="T284" s="161"/>
      <c r="U284" s="161"/>
      <c r="V284" s="161"/>
    </row>
    <row r="285" spans="2:22" ht="27.6">
      <c r="B285" s="124"/>
      <c r="G285" s="129"/>
      <c r="H285" s="45"/>
      <c r="I285" s="147"/>
      <c r="J285" s="148"/>
      <c r="K285" s="148"/>
      <c r="L285" s="27" t="s">
        <v>218</v>
      </c>
      <c r="M285" s="28"/>
      <c r="N285" s="197">
        <f>O285+P285</f>
        <v>0</v>
      </c>
      <c r="O285" s="197">
        <f>SUM(O286:O290)</f>
        <v>0</v>
      </c>
      <c r="P285" s="197">
        <f>SUM(P286:P290)</f>
        <v>0</v>
      </c>
      <c r="Q285" s="161"/>
      <c r="R285" s="161"/>
      <c r="S285" s="438"/>
      <c r="T285" s="161"/>
      <c r="U285" s="161"/>
      <c r="V285" s="161"/>
    </row>
    <row r="286" spans="2:22" ht="26.4">
      <c r="B286" s="124"/>
      <c r="G286" s="129"/>
      <c r="H286" s="25"/>
      <c r="I286" s="25"/>
      <c r="J286" s="26"/>
      <c r="K286" s="26"/>
      <c r="L286" s="30" t="s">
        <v>241</v>
      </c>
      <c r="M286" s="31">
        <v>4638</v>
      </c>
      <c r="N286" s="183">
        <f t="shared" si="42"/>
        <v>0</v>
      </c>
      <c r="O286" s="183"/>
      <c r="P286" s="183"/>
      <c r="Q286" s="161"/>
      <c r="R286" s="161"/>
      <c r="S286" s="438"/>
      <c r="T286" s="161"/>
      <c r="U286" s="161"/>
      <c r="V286" s="161"/>
    </row>
    <row r="287" spans="2:22" ht="16.8">
      <c r="B287" s="124"/>
      <c r="G287" s="129"/>
      <c r="H287" s="25"/>
      <c r="I287" s="25"/>
      <c r="J287" s="26"/>
      <c r="K287" s="26"/>
      <c r="L287" s="32" t="s">
        <v>211</v>
      </c>
      <c r="M287" s="48">
        <v>4639</v>
      </c>
      <c r="N287" s="183">
        <f t="shared" si="42"/>
        <v>0</v>
      </c>
      <c r="O287" s="399"/>
      <c r="P287" s="399">
        <v>0</v>
      </c>
      <c r="Q287" s="161"/>
      <c r="R287" s="161"/>
      <c r="S287" s="438"/>
      <c r="T287" s="161"/>
      <c r="U287" s="161"/>
      <c r="V287" s="161"/>
    </row>
    <row r="288" spans="2:22" ht="16.8">
      <c r="B288" s="124"/>
      <c r="G288" s="129"/>
      <c r="H288" s="25"/>
      <c r="I288" s="25"/>
      <c r="J288" s="26"/>
      <c r="K288" s="26"/>
      <c r="L288" s="32" t="s">
        <v>758</v>
      </c>
      <c r="M288" s="48" t="s">
        <v>759</v>
      </c>
      <c r="N288" s="183">
        <f t="shared" si="42"/>
        <v>0</v>
      </c>
      <c r="O288" s="399"/>
      <c r="P288" s="399"/>
      <c r="Q288" s="161"/>
      <c r="R288" s="161"/>
      <c r="S288" s="438"/>
      <c r="T288" s="161"/>
      <c r="U288" s="161"/>
      <c r="V288" s="161"/>
    </row>
    <row r="289" spans="1:22" ht="16.2">
      <c r="B289" s="124"/>
      <c r="G289" s="129"/>
      <c r="H289" s="25"/>
      <c r="I289" s="25"/>
      <c r="J289" s="26"/>
      <c r="K289" s="26"/>
      <c r="L289" s="29" t="s">
        <v>348</v>
      </c>
      <c r="M289" s="31">
        <v>4729</v>
      </c>
      <c r="N289" s="183">
        <f t="shared" si="42"/>
        <v>0</v>
      </c>
      <c r="O289" s="183"/>
      <c r="P289" s="183"/>
      <c r="Q289" s="161"/>
      <c r="R289" s="161"/>
      <c r="S289" s="438"/>
      <c r="T289" s="161"/>
      <c r="U289" s="161"/>
      <c r="V289" s="161"/>
    </row>
    <row r="290" spans="1:22" ht="26.4">
      <c r="B290" s="124"/>
      <c r="G290" s="129"/>
      <c r="H290" s="25"/>
      <c r="I290" s="25"/>
      <c r="J290" s="26"/>
      <c r="K290" s="26"/>
      <c r="L290" s="30" t="s">
        <v>219</v>
      </c>
      <c r="M290" s="31">
        <v>4819</v>
      </c>
      <c r="N290" s="183">
        <f t="shared" si="42"/>
        <v>0</v>
      </c>
      <c r="O290" s="399"/>
      <c r="P290" s="399"/>
      <c r="Q290" s="161"/>
      <c r="R290" s="161"/>
      <c r="S290" s="438"/>
      <c r="T290" s="161"/>
      <c r="U290" s="161"/>
      <c r="V290" s="161"/>
    </row>
    <row r="291" spans="1:22" ht="16.2">
      <c r="B291" s="124"/>
      <c r="G291" s="129"/>
      <c r="H291" s="45"/>
      <c r="I291" s="147"/>
      <c r="J291" s="148"/>
      <c r="K291" s="148"/>
      <c r="L291" s="27" t="s">
        <v>220</v>
      </c>
      <c r="M291" s="28"/>
      <c r="N291" s="197">
        <f>O291+P291</f>
        <v>0</v>
      </c>
      <c r="O291" s="197">
        <f>SUM(O292:O294)</f>
        <v>0</v>
      </c>
      <c r="P291" s="197">
        <f>SUM(P292:P294)</f>
        <v>0</v>
      </c>
      <c r="Q291" s="161"/>
      <c r="R291" s="161"/>
      <c r="S291" s="438"/>
      <c r="T291" s="161"/>
      <c r="U291" s="161"/>
      <c r="V291" s="161"/>
    </row>
    <row r="292" spans="1:22" ht="16.2">
      <c r="B292" s="124"/>
      <c r="G292" s="129"/>
      <c r="H292" s="25"/>
      <c r="I292" s="25"/>
      <c r="J292" s="26"/>
      <c r="K292" s="26"/>
      <c r="L292" s="30" t="s">
        <v>221</v>
      </c>
      <c r="M292" s="31">
        <v>8111</v>
      </c>
      <c r="N292" s="183">
        <f t="shared" si="42"/>
        <v>0</v>
      </c>
      <c r="O292" s="405">
        <v>0</v>
      </c>
      <c r="P292" s="405"/>
      <c r="Q292" s="161"/>
      <c r="R292" s="161"/>
      <c r="S292" s="438"/>
      <c r="T292" s="161"/>
      <c r="U292" s="161"/>
      <c r="V292" s="161"/>
    </row>
    <row r="293" spans="1:22" ht="16.2">
      <c r="B293" s="124"/>
      <c r="G293" s="129"/>
      <c r="H293" s="25"/>
      <c r="I293" s="25"/>
      <c r="J293" s="26"/>
      <c r="K293" s="26"/>
      <c r="L293" s="30" t="s">
        <v>760</v>
      </c>
      <c r="M293" s="31">
        <v>8121</v>
      </c>
      <c r="N293" s="183">
        <f t="shared" si="42"/>
        <v>0</v>
      </c>
      <c r="O293" s="405"/>
      <c r="P293" s="405"/>
      <c r="Q293" s="161"/>
      <c r="R293" s="161"/>
      <c r="S293" s="438"/>
      <c r="T293" s="161"/>
      <c r="U293" s="161"/>
      <c r="V293" s="161"/>
    </row>
    <row r="294" spans="1:22" ht="16.2">
      <c r="B294" s="124"/>
      <c r="G294" s="129"/>
      <c r="H294" s="25"/>
      <c r="I294" s="25"/>
      <c r="J294" s="26"/>
      <c r="K294" s="26"/>
      <c r="L294" s="29" t="s">
        <v>222</v>
      </c>
      <c r="M294" s="12">
        <v>8411</v>
      </c>
      <c r="N294" s="183">
        <f t="shared" si="42"/>
        <v>0</v>
      </c>
      <c r="O294" s="405"/>
      <c r="P294" s="405"/>
      <c r="Q294" s="161"/>
      <c r="R294" s="161"/>
      <c r="S294" s="438"/>
      <c r="T294" s="161"/>
      <c r="U294" s="161"/>
      <c r="V294" s="161"/>
    </row>
    <row r="295" spans="1:22" s="170" customFormat="1" ht="16.2">
      <c r="A295" s="122" t="str">
        <f t="shared" si="31"/>
        <v>71050300000000</v>
      </c>
      <c r="B295" s="124" t="s">
        <v>439</v>
      </c>
      <c r="C295" s="117" t="s">
        <v>149</v>
      </c>
      <c r="D295" s="118" t="s">
        <v>442</v>
      </c>
      <c r="E295" s="119" t="s">
        <v>441</v>
      </c>
      <c r="F295" s="120" t="s">
        <v>441</v>
      </c>
      <c r="G295" s="129" t="s">
        <v>440</v>
      </c>
      <c r="H295" s="45"/>
      <c r="I295" s="147"/>
      <c r="J295" s="148"/>
      <c r="K295" s="148"/>
      <c r="L295" s="27" t="s">
        <v>881</v>
      </c>
      <c r="M295" s="28"/>
      <c r="N295" s="197">
        <f>O295+P295</f>
        <v>0</v>
      </c>
      <c r="O295" s="197">
        <f>SUM(O296:O299)</f>
        <v>0</v>
      </c>
      <c r="P295" s="197">
        <f>SUM(P296:P299)</f>
        <v>0</v>
      </c>
      <c r="Q295" s="161"/>
      <c r="R295" s="161"/>
      <c r="S295" s="438"/>
      <c r="T295" s="161"/>
      <c r="U295" s="161"/>
      <c r="V295" s="161"/>
    </row>
    <row r="296" spans="1:22" ht="16.2">
      <c r="A296" s="122" t="str">
        <f t="shared" si="31"/>
        <v>71050300000001</v>
      </c>
      <c r="B296" s="124" t="s">
        <v>439</v>
      </c>
      <c r="C296" s="117" t="s">
        <v>149</v>
      </c>
      <c r="D296" s="118" t="s">
        <v>442</v>
      </c>
      <c r="E296" s="119" t="s">
        <v>441</v>
      </c>
      <c r="F296" s="120" t="s">
        <v>441</v>
      </c>
      <c r="G296" s="129" t="s">
        <v>96</v>
      </c>
      <c r="H296" s="25"/>
      <c r="I296" s="25"/>
      <c r="J296" s="26"/>
      <c r="K296" s="26"/>
      <c r="L296" s="29" t="s">
        <v>125</v>
      </c>
      <c r="M296" s="33">
        <v>4239</v>
      </c>
      <c r="N296" s="183">
        <f t="shared" si="42"/>
        <v>0</v>
      </c>
      <c r="O296" s="183"/>
      <c r="P296" s="183"/>
      <c r="Q296" s="161"/>
      <c r="R296" s="161"/>
      <c r="S296" s="438"/>
      <c r="T296" s="161"/>
      <c r="U296" s="161"/>
      <c r="V296" s="161"/>
    </row>
    <row r="297" spans="1:22" ht="26.4">
      <c r="A297" s="122" t="str">
        <f t="shared" ref="A297" si="45">CONCATENATE(B297,C297,D297,E297,F297,G297)</f>
        <v>71050601014213</v>
      </c>
      <c r="B297" s="124" t="s">
        <v>439</v>
      </c>
      <c r="C297" s="117" t="s">
        <v>149</v>
      </c>
      <c r="D297" s="118" t="s">
        <v>157</v>
      </c>
      <c r="E297" s="119" t="s">
        <v>106</v>
      </c>
      <c r="F297" s="120" t="s">
        <v>106</v>
      </c>
      <c r="G297" s="121">
        <v>4213</v>
      </c>
      <c r="H297" s="25"/>
      <c r="I297" s="25"/>
      <c r="J297" s="26"/>
      <c r="K297" s="26"/>
      <c r="L297" s="29" t="s">
        <v>142</v>
      </c>
      <c r="M297" s="12">
        <v>4251</v>
      </c>
      <c r="N297" s="183">
        <f t="shared" ref="N297" si="46">O297+P297</f>
        <v>0</v>
      </c>
      <c r="O297" s="183"/>
      <c r="P297" s="183"/>
      <c r="Q297" s="161"/>
      <c r="R297" s="161"/>
      <c r="S297" s="438"/>
      <c r="T297" s="161"/>
      <c r="U297" s="161"/>
      <c r="V297" s="161"/>
    </row>
    <row r="298" spans="1:22" s="156" customFormat="1" ht="26.4">
      <c r="A298" s="122" t="str">
        <f t="shared" ref="A298" si="47">CONCATENATE(B298,C298,D298,E298,F298,G298)</f>
        <v>71050601000000</v>
      </c>
      <c r="B298" s="124" t="s">
        <v>439</v>
      </c>
      <c r="C298" s="117" t="s">
        <v>149</v>
      </c>
      <c r="D298" s="118" t="s">
        <v>157</v>
      </c>
      <c r="E298" s="119" t="s">
        <v>106</v>
      </c>
      <c r="F298" s="120" t="s">
        <v>441</v>
      </c>
      <c r="G298" s="129" t="s">
        <v>440</v>
      </c>
      <c r="H298" s="25"/>
      <c r="I298" s="25"/>
      <c r="J298" s="26"/>
      <c r="K298" s="26"/>
      <c r="L298" s="29" t="s">
        <v>217</v>
      </c>
      <c r="M298" s="12">
        <v>4511</v>
      </c>
      <c r="N298" s="183">
        <f t="shared" ref="N298" si="48">O298+P298</f>
        <v>0</v>
      </c>
      <c r="O298" s="398"/>
      <c r="P298" s="398"/>
      <c r="Q298" s="161"/>
      <c r="R298" s="161"/>
      <c r="S298" s="438"/>
      <c r="T298" s="161"/>
      <c r="U298" s="161"/>
      <c r="V298" s="161"/>
    </row>
    <row r="299" spans="1:22" s="156" customFormat="1" ht="16.2">
      <c r="A299" s="122" t="str">
        <f t="shared" si="31"/>
        <v>71050301000000</v>
      </c>
      <c r="B299" s="124" t="s">
        <v>439</v>
      </c>
      <c r="C299" s="117" t="s">
        <v>149</v>
      </c>
      <c r="D299" s="118" t="s">
        <v>442</v>
      </c>
      <c r="E299" s="119" t="s">
        <v>106</v>
      </c>
      <c r="F299" s="120" t="s">
        <v>441</v>
      </c>
      <c r="G299" s="129" t="s">
        <v>440</v>
      </c>
      <c r="H299" s="25"/>
      <c r="I299" s="25"/>
      <c r="J299" s="26"/>
      <c r="K299" s="26"/>
      <c r="L299" s="36" t="s">
        <v>134</v>
      </c>
      <c r="M299" s="31" t="s">
        <v>84</v>
      </c>
      <c r="N299" s="183">
        <f t="shared" si="42"/>
        <v>0</v>
      </c>
      <c r="O299" s="183"/>
      <c r="P299" s="183"/>
      <c r="Q299" s="161"/>
      <c r="R299" s="161"/>
      <c r="S299" s="438"/>
      <c r="T299" s="161"/>
      <c r="U299" s="161"/>
      <c r="V299" s="161"/>
    </row>
    <row r="300" spans="1:22" ht="16.2">
      <c r="A300" s="122" t="str">
        <f>CONCATENATE(B300,C300,D300,E300,F300,G300)</f>
        <v>71060601074251</v>
      </c>
      <c r="B300" s="124" t="s">
        <v>439</v>
      </c>
      <c r="C300" s="117" t="s">
        <v>157</v>
      </c>
      <c r="D300" s="118" t="s">
        <v>157</v>
      </c>
      <c r="E300" s="119" t="s">
        <v>106</v>
      </c>
      <c r="F300" s="120" t="s">
        <v>183</v>
      </c>
      <c r="G300" s="121">
        <v>4251</v>
      </c>
      <c r="H300" s="45"/>
      <c r="I300" s="147"/>
      <c r="J300" s="148"/>
      <c r="K300" s="148"/>
      <c r="L300" s="27" t="s">
        <v>882</v>
      </c>
      <c r="M300" s="28"/>
      <c r="N300" s="197">
        <f>O300+P300</f>
        <v>0</v>
      </c>
      <c r="O300" s="197">
        <f t="shared" ref="O300:P300" si="49">P300+Q300</f>
        <v>0</v>
      </c>
      <c r="P300" s="197">
        <f t="shared" si="49"/>
        <v>0</v>
      </c>
      <c r="Q300" s="161"/>
      <c r="R300" s="161"/>
      <c r="S300" s="438"/>
      <c r="T300" s="161"/>
      <c r="U300" s="161"/>
      <c r="V300" s="161"/>
    </row>
    <row r="301" spans="1:22" s="115" customFormat="1" ht="16.2">
      <c r="A301" s="122" t="str">
        <f>CONCATENATE(B301,C301,D301,E301,F301,G301)</f>
        <v>71060601080000</v>
      </c>
      <c r="B301" s="124" t="s">
        <v>439</v>
      </c>
      <c r="C301" s="117" t="s">
        <v>157</v>
      </c>
      <c r="D301" s="118" t="s">
        <v>157</v>
      </c>
      <c r="E301" s="119" t="s">
        <v>106</v>
      </c>
      <c r="F301" s="120" t="s">
        <v>185</v>
      </c>
      <c r="G301" s="129" t="s">
        <v>440</v>
      </c>
      <c r="H301" s="25"/>
      <c r="I301" s="25"/>
      <c r="J301" s="26"/>
      <c r="K301" s="26"/>
      <c r="L301" s="29" t="s">
        <v>125</v>
      </c>
      <c r="M301" s="31">
        <v>4239</v>
      </c>
      <c r="N301" s="183">
        <f>O301+P301</f>
        <v>0</v>
      </c>
      <c r="O301" s="183"/>
      <c r="P301" s="183"/>
      <c r="Q301" s="161"/>
      <c r="R301" s="161"/>
      <c r="S301" s="438"/>
      <c r="T301" s="161"/>
      <c r="U301" s="161"/>
      <c r="V301" s="161"/>
    </row>
    <row r="302" spans="1:22" ht="16.8">
      <c r="A302" s="122" t="str">
        <f>CONCATENATE(B302,C302,D302,E302,F302,G302)</f>
        <v>71060601084251</v>
      </c>
      <c r="B302" s="124" t="s">
        <v>439</v>
      </c>
      <c r="C302" s="117" t="s">
        <v>157</v>
      </c>
      <c r="D302" s="118" t="s">
        <v>157</v>
      </c>
      <c r="E302" s="119" t="s">
        <v>106</v>
      </c>
      <c r="F302" s="120" t="s">
        <v>185</v>
      </c>
      <c r="G302" s="121">
        <v>4251</v>
      </c>
      <c r="H302" s="25"/>
      <c r="I302" s="25"/>
      <c r="J302" s="26"/>
      <c r="K302" s="26"/>
      <c r="L302" s="29" t="s">
        <v>134</v>
      </c>
      <c r="M302" s="12">
        <v>4861</v>
      </c>
      <c r="N302" s="183">
        <f>O302+P302</f>
        <v>0</v>
      </c>
      <c r="O302" s="398"/>
      <c r="P302" s="398"/>
      <c r="Q302" s="161"/>
      <c r="R302" s="161"/>
      <c r="S302" s="438"/>
      <c r="T302" s="161"/>
      <c r="U302" s="161"/>
      <c r="V302" s="161"/>
    </row>
    <row r="303" spans="1:22" ht="16.2">
      <c r="A303" s="122" t="str">
        <f t="shared" si="31"/>
        <v>71050301014213</v>
      </c>
      <c r="B303" s="124" t="s">
        <v>439</v>
      </c>
      <c r="C303" s="117" t="s">
        <v>149</v>
      </c>
      <c r="D303" s="118" t="s">
        <v>442</v>
      </c>
      <c r="E303" s="119" t="s">
        <v>106</v>
      </c>
      <c r="F303" s="120" t="s">
        <v>106</v>
      </c>
      <c r="G303" s="121">
        <v>4213</v>
      </c>
      <c r="H303" s="45"/>
      <c r="I303" s="147"/>
      <c r="J303" s="148"/>
      <c r="K303" s="148"/>
      <c r="L303" s="27" t="s">
        <v>225</v>
      </c>
      <c r="M303" s="28"/>
      <c r="N303" s="197">
        <f>O303+P303</f>
        <v>0</v>
      </c>
      <c r="O303" s="197">
        <f>SUM(O304:O306)</f>
        <v>0</v>
      </c>
      <c r="P303" s="197">
        <f>SUM(P304:P306)</f>
        <v>0</v>
      </c>
      <c r="Q303" s="161"/>
      <c r="R303" s="161"/>
      <c r="S303" s="438"/>
      <c r="T303" s="161"/>
      <c r="U303" s="161"/>
      <c r="V303" s="161"/>
    </row>
    <row r="304" spans="1:22" s="170" customFormat="1" ht="16.2">
      <c r="A304" s="122" t="str">
        <f t="shared" si="31"/>
        <v>71050600000000</v>
      </c>
      <c r="B304" s="124" t="s">
        <v>439</v>
      </c>
      <c r="C304" s="117" t="s">
        <v>149</v>
      </c>
      <c r="D304" s="118" t="s">
        <v>157</v>
      </c>
      <c r="E304" s="119" t="s">
        <v>441</v>
      </c>
      <c r="F304" s="120" t="s">
        <v>441</v>
      </c>
      <c r="G304" s="129" t="s">
        <v>440</v>
      </c>
      <c r="H304" s="25"/>
      <c r="I304" s="25"/>
      <c r="J304" s="26"/>
      <c r="K304" s="26"/>
      <c r="L304" s="29" t="s">
        <v>122</v>
      </c>
      <c r="M304" s="12">
        <v>4234</v>
      </c>
      <c r="N304" s="183">
        <f t="shared" si="42"/>
        <v>0</v>
      </c>
      <c r="O304" s="183"/>
      <c r="P304" s="183"/>
      <c r="Q304" s="161"/>
      <c r="R304" s="161"/>
      <c r="S304" s="438"/>
      <c r="T304" s="161"/>
      <c r="U304" s="161"/>
      <c r="V304" s="161"/>
    </row>
    <row r="305" spans="1:22" ht="16.2">
      <c r="A305" s="122" t="str">
        <f t="shared" si="31"/>
        <v>71050600000001</v>
      </c>
      <c r="B305" s="124" t="s">
        <v>439</v>
      </c>
      <c r="C305" s="117" t="s">
        <v>149</v>
      </c>
      <c r="D305" s="118" t="s">
        <v>157</v>
      </c>
      <c r="E305" s="119" t="s">
        <v>441</v>
      </c>
      <c r="F305" s="120" t="s">
        <v>441</v>
      </c>
      <c r="G305" s="129" t="s">
        <v>96</v>
      </c>
      <c r="H305" s="25"/>
      <c r="I305" s="25"/>
      <c r="J305" s="26"/>
      <c r="K305" s="26"/>
      <c r="L305" s="29" t="s">
        <v>125</v>
      </c>
      <c r="M305" s="12">
        <v>4239</v>
      </c>
      <c r="N305" s="183">
        <f t="shared" si="42"/>
        <v>0</v>
      </c>
      <c r="O305" s="183"/>
      <c r="P305" s="183"/>
      <c r="Q305" s="161"/>
      <c r="R305" s="161"/>
      <c r="S305" s="438"/>
      <c r="T305" s="161"/>
      <c r="U305" s="161"/>
      <c r="V305" s="161"/>
    </row>
    <row r="306" spans="1:22" s="156" customFormat="1" ht="26.4">
      <c r="A306" s="122" t="str">
        <f t="shared" si="31"/>
        <v>71050601000000</v>
      </c>
      <c r="B306" s="124" t="s">
        <v>439</v>
      </c>
      <c r="C306" s="117" t="s">
        <v>149</v>
      </c>
      <c r="D306" s="118" t="s">
        <v>157</v>
      </c>
      <c r="E306" s="119" t="s">
        <v>106</v>
      </c>
      <c r="F306" s="120" t="s">
        <v>441</v>
      </c>
      <c r="G306" s="129" t="s">
        <v>440</v>
      </c>
      <c r="H306" s="25"/>
      <c r="I306" s="25"/>
      <c r="J306" s="26"/>
      <c r="K306" s="26"/>
      <c r="L306" s="29" t="s">
        <v>217</v>
      </c>
      <c r="M306" s="12">
        <v>4511</v>
      </c>
      <c r="N306" s="183">
        <f t="shared" si="42"/>
        <v>0</v>
      </c>
      <c r="O306" s="398"/>
      <c r="P306" s="398"/>
      <c r="Q306" s="161"/>
      <c r="R306" s="161"/>
      <c r="S306" s="438"/>
      <c r="T306" s="161"/>
      <c r="U306" s="161"/>
      <c r="V306" s="161"/>
    </row>
    <row r="307" spans="1:22" ht="36.75" customHeight="1">
      <c r="A307" s="122" t="str">
        <f t="shared" si="31"/>
        <v>71050601000001</v>
      </c>
      <c r="B307" s="124" t="s">
        <v>439</v>
      </c>
      <c r="C307" s="117" t="s">
        <v>149</v>
      </c>
      <c r="D307" s="118" t="s">
        <v>157</v>
      </c>
      <c r="E307" s="119" t="s">
        <v>106</v>
      </c>
      <c r="F307" s="120" t="s">
        <v>441</v>
      </c>
      <c r="G307" s="129" t="s">
        <v>96</v>
      </c>
      <c r="H307" s="45"/>
      <c r="I307" s="147"/>
      <c r="J307" s="148"/>
      <c r="K307" s="148"/>
      <c r="L307" s="27" t="s">
        <v>795</v>
      </c>
      <c r="M307" s="28"/>
      <c r="N307" s="197">
        <f>O307+P307</f>
        <v>0</v>
      </c>
      <c r="O307" s="197">
        <f>SUM(O308:O310)</f>
        <v>0</v>
      </c>
      <c r="P307" s="197">
        <f>SUM(P308:P310)</f>
        <v>0</v>
      </c>
      <c r="Q307" s="161"/>
      <c r="R307" s="161"/>
      <c r="S307" s="438"/>
      <c r="T307" s="161"/>
      <c r="U307" s="161"/>
      <c r="V307" s="161"/>
    </row>
    <row r="308" spans="1:22" s="115" customFormat="1" ht="16.2">
      <c r="A308" s="122" t="str">
        <f t="shared" si="31"/>
        <v>71050601010000</v>
      </c>
      <c r="B308" s="124" t="s">
        <v>439</v>
      </c>
      <c r="C308" s="117" t="s">
        <v>149</v>
      </c>
      <c r="D308" s="118" t="s">
        <v>157</v>
      </c>
      <c r="E308" s="119" t="s">
        <v>106</v>
      </c>
      <c r="F308" s="120" t="s">
        <v>106</v>
      </c>
      <c r="G308" s="129" t="s">
        <v>440</v>
      </c>
      <c r="H308" s="25"/>
      <c r="I308" s="25"/>
      <c r="J308" s="26"/>
      <c r="K308" s="26"/>
      <c r="L308" s="29" t="s">
        <v>125</v>
      </c>
      <c r="M308" s="33">
        <v>4239</v>
      </c>
      <c r="N308" s="183">
        <f t="shared" si="42"/>
        <v>0</v>
      </c>
      <c r="O308" s="183"/>
      <c r="P308" s="183">
        <v>0</v>
      </c>
      <c r="Q308" s="161"/>
      <c r="R308" s="161"/>
      <c r="S308" s="438"/>
      <c r="T308" s="161"/>
      <c r="U308" s="161"/>
      <c r="V308" s="161"/>
    </row>
    <row r="309" spans="1:22" ht="26.4">
      <c r="A309" s="122" t="str">
        <f t="shared" si="31"/>
        <v>71050601014213</v>
      </c>
      <c r="B309" s="124" t="s">
        <v>439</v>
      </c>
      <c r="C309" s="117" t="s">
        <v>149</v>
      </c>
      <c r="D309" s="118" t="s">
        <v>157</v>
      </c>
      <c r="E309" s="119" t="s">
        <v>106</v>
      </c>
      <c r="F309" s="120" t="s">
        <v>106</v>
      </c>
      <c r="G309" s="121">
        <v>4213</v>
      </c>
      <c r="H309" s="25"/>
      <c r="I309" s="25"/>
      <c r="J309" s="26"/>
      <c r="K309" s="26"/>
      <c r="L309" s="29" t="s">
        <v>142</v>
      </c>
      <c r="M309" s="12">
        <v>4251</v>
      </c>
      <c r="N309" s="183">
        <f t="shared" si="42"/>
        <v>0</v>
      </c>
      <c r="O309" s="183"/>
      <c r="P309" s="183"/>
      <c r="Q309" s="161"/>
      <c r="R309" s="161"/>
      <c r="S309" s="438"/>
      <c r="T309" s="161"/>
      <c r="U309" s="161"/>
      <c r="V309" s="161"/>
    </row>
    <row r="310" spans="1:22" ht="16.2">
      <c r="A310" s="122" t="str">
        <f t="shared" si="31"/>
        <v>71050601014269</v>
      </c>
      <c r="B310" s="124" t="s">
        <v>439</v>
      </c>
      <c r="C310" s="117" t="s">
        <v>149</v>
      </c>
      <c r="D310" s="118" t="s">
        <v>157</v>
      </c>
      <c r="E310" s="119" t="s">
        <v>106</v>
      </c>
      <c r="F310" s="120" t="s">
        <v>106</v>
      </c>
      <c r="G310" s="121">
        <v>4269</v>
      </c>
      <c r="H310" s="25"/>
      <c r="I310" s="25"/>
      <c r="J310" s="26"/>
      <c r="K310" s="26"/>
      <c r="L310" s="29" t="s">
        <v>134</v>
      </c>
      <c r="M310" s="12">
        <v>4861</v>
      </c>
      <c r="N310" s="183">
        <f t="shared" si="42"/>
        <v>0</v>
      </c>
      <c r="O310" s="183"/>
      <c r="P310" s="183">
        <v>0</v>
      </c>
      <c r="Q310" s="161"/>
      <c r="R310" s="161"/>
      <c r="S310" s="438"/>
      <c r="T310" s="161"/>
      <c r="U310" s="161"/>
      <c r="V310" s="161"/>
    </row>
    <row r="311" spans="1:22" ht="24" customHeight="1">
      <c r="A311" s="122" t="str">
        <f t="shared" si="31"/>
        <v>71050601014638</v>
      </c>
      <c r="B311" s="124" t="s">
        <v>439</v>
      </c>
      <c r="C311" s="117" t="s">
        <v>149</v>
      </c>
      <c r="D311" s="118" t="s">
        <v>157</v>
      </c>
      <c r="E311" s="119" t="s">
        <v>106</v>
      </c>
      <c r="F311" s="120" t="s">
        <v>106</v>
      </c>
      <c r="G311" s="121">
        <v>4638</v>
      </c>
      <c r="H311" s="45"/>
      <c r="I311" s="147"/>
      <c r="J311" s="148"/>
      <c r="K311" s="148"/>
      <c r="L311" s="27" t="s">
        <v>883</v>
      </c>
      <c r="M311" s="28"/>
      <c r="N311" s="197">
        <f>O311+P311</f>
        <v>0</v>
      </c>
      <c r="O311" s="197">
        <f>SUM(O312:O313)</f>
        <v>0</v>
      </c>
      <c r="P311" s="197">
        <f>SUM(P312:P313)</f>
        <v>0</v>
      </c>
      <c r="Q311" s="161"/>
      <c r="R311" s="161"/>
      <c r="S311" s="438"/>
      <c r="T311" s="161"/>
      <c r="U311" s="161"/>
      <c r="V311" s="161"/>
    </row>
    <row r="312" spans="1:22" ht="16.8">
      <c r="A312" s="122" t="str">
        <f t="shared" si="31"/>
        <v>71040901058111</v>
      </c>
      <c r="B312" s="124" t="s">
        <v>439</v>
      </c>
      <c r="C312" s="117" t="s">
        <v>155</v>
      </c>
      <c r="D312" s="118" t="s">
        <v>187</v>
      </c>
      <c r="E312" s="119" t="s">
        <v>106</v>
      </c>
      <c r="F312" s="120" t="s">
        <v>149</v>
      </c>
      <c r="G312" s="121">
        <v>8111</v>
      </c>
      <c r="H312" s="25"/>
      <c r="I312" s="25"/>
      <c r="J312" s="26"/>
      <c r="K312" s="26"/>
      <c r="L312" s="29" t="s">
        <v>114</v>
      </c>
      <c r="M312" s="33">
        <v>4212</v>
      </c>
      <c r="N312" s="183">
        <f t="shared" ref="N312" si="50">O312+P312</f>
        <v>0</v>
      </c>
      <c r="O312" s="399"/>
      <c r="P312" s="399"/>
      <c r="Q312" s="161"/>
      <c r="R312" s="161"/>
      <c r="S312" s="438"/>
      <c r="T312" s="161"/>
      <c r="U312" s="161"/>
      <c r="V312" s="161"/>
    </row>
    <row r="313" spans="1:22" ht="16.8">
      <c r="A313" s="122" t="str">
        <f t="shared" si="31"/>
        <v>71050601015113</v>
      </c>
      <c r="B313" s="124" t="s">
        <v>439</v>
      </c>
      <c r="C313" s="117" t="s">
        <v>149</v>
      </c>
      <c r="D313" s="118" t="s">
        <v>157</v>
      </c>
      <c r="E313" s="119" t="s">
        <v>106</v>
      </c>
      <c r="F313" s="120" t="s">
        <v>106</v>
      </c>
      <c r="G313" s="121">
        <v>5113</v>
      </c>
      <c r="H313" s="25"/>
      <c r="I313" s="25"/>
      <c r="J313" s="26"/>
      <c r="K313" s="26"/>
      <c r="L313" s="29" t="s">
        <v>137</v>
      </c>
      <c r="M313" s="12">
        <v>5129</v>
      </c>
      <c r="N313" s="183">
        <f t="shared" si="42"/>
        <v>0</v>
      </c>
      <c r="O313" s="399"/>
      <c r="P313" s="399"/>
      <c r="Q313" s="161"/>
      <c r="R313" s="161"/>
      <c r="S313" s="438"/>
      <c r="T313" s="161"/>
      <c r="U313" s="161"/>
      <c r="V313" s="161"/>
    </row>
    <row r="314" spans="1:22" s="115" customFormat="1" ht="16.2">
      <c r="A314" s="122" t="str">
        <f t="shared" si="31"/>
        <v>71050601020000</v>
      </c>
      <c r="B314" s="124" t="s">
        <v>439</v>
      </c>
      <c r="C314" s="117" t="s">
        <v>149</v>
      </c>
      <c r="D314" s="118" t="s">
        <v>157</v>
      </c>
      <c r="E314" s="119" t="s">
        <v>106</v>
      </c>
      <c r="F314" s="120" t="s">
        <v>140</v>
      </c>
      <c r="G314" s="129" t="s">
        <v>440</v>
      </c>
      <c r="H314" s="45"/>
      <c r="I314" s="147"/>
      <c r="J314" s="148"/>
      <c r="K314" s="148"/>
      <c r="L314" s="27" t="s">
        <v>884</v>
      </c>
      <c r="M314" s="28"/>
      <c r="N314" s="197">
        <f>O314+P314</f>
        <v>0</v>
      </c>
      <c r="O314" s="197">
        <f>SUM(O315:O316)</f>
        <v>0</v>
      </c>
      <c r="P314" s="197">
        <f>SUM(P315:P316)</f>
        <v>0</v>
      </c>
      <c r="Q314" s="161"/>
      <c r="R314" s="161"/>
      <c r="S314" s="438"/>
      <c r="T314" s="161"/>
      <c r="U314" s="161"/>
      <c r="V314" s="161"/>
    </row>
    <row r="315" spans="1:22" s="115" customFormat="1" ht="26.4">
      <c r="A315" s="122" t="str">
        <f t="shared" si="31"/>
        <v>71050601050000</v>
      </c>
      <c r="B315" s="124" t="s">
        <v>439</v>
      </c>
      <c r="C315" s="117" t="s">
        <v>149</v>
      </c>
      <c r="D315" s="118" t="s">
        <v>157</v>
      </c>
      <c r="E315" s="119" t="s">
        <v>106</v>
      </c>
      <c r="F315" s="120" t="s">
        <v>149</v>
      </c>
      <c r="G315" s="129" t="s">
        <v>440</v>
      </c>
      <c r="H315" s="25"/>
      <c r="I315" s="25"/>
      <c r="J315" s="26"/>
      <c r="K315" s="26"/>
      <c r="L315" s="29" t="s">
        <v>142</v>
      </c>
      <c r="M315" s="12">
        <v>4251</v>
      </c>
      <c r="N315" s="183">
        <f t="shared" ref="N315" si="51">O315+P315</f>
        <v>0</v>
      </c>
      <c r="O315" s="183"/>
      <c r="P315" s="183"/>
      <c r="Q315" s="161"/>
      <c r="R315" s="161"/>
      <c r="S315" s="438"/>
      <c r="T315" s="161"/>
      <c r="U315" s="161"/>
      <c r="V315" s="161"/>
    </row>
    <row r="316" spans="1:22" ht="16.2">
      <c r="B316" s="124"/>
      <c r="G316" s="129"/>
      <c r="H316" s="25"/>
      <c r="I316" s="25"/>
      <c r="J316" s="26"/>
      <c r="K316" s="26"/>
      <c r="L316" s="30" t="s">
        <v>173</v>
      </c>
      <c r="M316" s="31">
        <v>5112</v>
      </c>
      <c r="N316" s="183">
        <f t="shared" ref="N316" si="52">O316+P316</f>
        <v>0</v>
      </c>
      <c r="O316" s="183"/>
      <c r="P316" s="183"/>
      <c r="Q316" s="161"/>
      <c r="R316" s="161"/>
      <c r="S316" s="438"/>
      <c r="T316" s="161"/>
      <c r="U316" s="161"/>
      <c r="V316" s="161"/>
    </row>
    <row r="317" spans="1:22" s="115" customFormat="1" ht="27.6">
      <c r="A317" s="122" t="str">
        <f t="shared" ref="A317:A318" si="53">CONCATENATE(B317,C317,D317,E317,F317,G317)</f>
        <v>71050601020000</v>
      </c>
      <c r="B317" s="124" t="s">
        <v>439</v>
      </c>
      <c r="C317" s="117" t="s">
        <v>149</v>
      </c>
      <c r="D317" s="118" t="s">
        <v>157</v>
      </c>
      <c r="E317" s="119" t="s">
        <v>106</v>
      </c>
      <c r="F317" s="120" t="s">
        <v>140</v>
      </c>
      <c r="G317" s="129" t="s">
        <v>440</v>
      </c>
      <c r="H317" s="45"/>
      <c r="I317" s="147"/>
      <c r="J317" s="148"/>
      <c r="K317" s="148"/>
      <c r="L317" s="27" t="s">
        <v>910</v>
      </c>
      <c r="M317" s="28"/>
      <c r="N317" s="197">
        <f>O317+P317</f>
        <v>0</v>
      </c>
      <c r="O317" s="197">
        <f>SUM(O318)</f>
        <v>0</v>
      </c>
      <c r="P317" s="197">
        <f>SUM(P318)</f>
        <v>0</v>
      </c>
      <c r="Q317" s="161"/>
      <c r="R317" s="161"/>
      <c r="S317" s="438"/>
      <c r="T317" s="161"/>
      <c r="U317" s="161"/>
      <c r="V317" s="161"/>
    </row>
    <row r="318" spans="1:22" s="115" customFormat="1" ht="26.4">
      <c r="A318" s="122" t="str">
        <f t="shared" si="53"/>
        <v>71050601050000</v>
      </c>
      <c r="B318" s="124" t="s">
        <v>439</v>
      </c>
      <c r="C318" s="117" t="s">
        <v>149</v>
      </c>
      <c r="D318" s="118" t="s">
        <v>157</v>
      </c>
      <c r="E318" s="119" t="s">
        <v>106</v>
      </c>
      <c r="F318" s="120" t="s">
        <v>149</v>
      </c>
      <c r="G318" s="129" t="s">
        <v>440</v>
      </c>
      <c r="H318" s="25"/>
      <c r="I318" s="25"/>
      <c r="J318" s="26"/>
      <c r="K318" s="26"/>
      <c r="L318" s="29" t="s">
        <v>217</v>
      </c>
      <c r="M318" s="12">
        <v>4511</v>
      </c>
      <c r="N318" s="183">
        <f t="shared" ref="N318" si="54">O318+P318</f>
        <v>0</v>
      </c>
      <c r="O318" s="183"/>
      <c r="P318" s="183"/>
      <c r="Q318" s="161"/>
      <c r="R318" s="161"/>
      <c r="S318" s="438"/>
      <c r="T318" s="161"/>
      <c r="U318" s="161"/>
      <c r="V318" s="161"/>
    </row>
    <row r="319" spans="1:22" s="115" customFormat="1" ht="16.2">
      <c r="A319" s="122" t="str">
        <f t="shared" ref="A319:A361" si="55">CONCATENATE(B319,C319,D319,E319,F319,G319)</f>
        <v>71050601050000</v>
      </c>
      <c r="B319" s="124" t="s">
        <v>439</v>
      </c>
      <c r="C319" s="117" t="s">
        <v>149</v>
      </c>
      <c r="D319" s="118" t="s">
        <v>157</v>
      </c>
      <c r="E319" s="119" t="s">
        <v>106</v>
      </c>
      <c r="F319" s="120" t="s">
        <v>149</v>
      </c>
      <c r="G319" s="129" t="s">
        <v>440</v>
      </c>
      <c r="H319" s="180">
        <v>2500</v>
      </c>
      <c r="I319" s="212" t="s">
        <v>149</v>
      </c>
      <c r="J319" s="213">
        <v>0</v>
      </c>
      <c r="K319" s="213">
        <v>0</v>
      </c>
      <c r="L319" s="162" t="s">
        <v>231</v>
      </c>
      <c r="M319" s="174"/>
      <c r="N319" s="163">
        <f>+N321+N362+N370+N377</f>
        <v>0</v>
      </c>
      <c r="O319" s="163">
        <f>+O321+O362+O370+O377</f>
        <v>0</v>
      </c>
      <c r="P319" s="163">
        <f>+P321+P362+P370+P377</f>
        <v>0</v>
      </c>
      <c r="Q319" s="161"/>
      <c r="R319" s="161"/>
      <c r="S319" s="438"/>
      <c r="T319" s="161"/>
      <c r="U319" s="161"/>
      <c r="V319" s="161"/>
    </row>
    <row r="320" spans="1:22" ht="16.2">
      <c r="A320" s="122" t="str">
        <f t="shared" si="55"/>
        <v>71050601054861</v>
      </c>
      <c r="B320" s="124" t="s">
        <v>439</v>
      </c>
      <c r="C320" s="117" t="s">
        <v>149</v>
      </c>
      <c r="D320" s="118" t="s">
        <v>157</v>
      </c>
      <c r="E320" s="119" t="s">
        <v>106</v>
      </c>
      <c r="F320" s="120" t="s">
        <v>149</v>
      </c>
      <c r="G320" s="121">
        <v>4861</v>
      </c>
      <c r="H320" s="25"/>
      <c r="I320" s="18"/>
      <c r="J320" s="19"/>
      <c r="K320" s="19"/>
      <c r="L320" s="30" t="s">
        <v>108</v>
      </c>
      <c r="M320" s="31"/>
      <c r="N320" s="190"/>
      <c r="O320" s="190"/>
      <c r="P320" s="190"/>
      <c r="Q320" s="161"/>
      <c r="R320" s="161"/>
      <c r="S320" s="438"/>
      <c r="T320" s="161"/>
      <c r="U320" s="161"/>
      <c r="V320" s="161"/>
    </row>
    <row r="321" spans="1:231" s="182" customFormat="1" ht="16.2">
      <c r="A321" s="122" t="str">
        <f t="shared" si="55"/>
        <v>71060000000000</v>
      </c>
      <c r="B321" s="124" t="s">
        <v>439</v>
      </c>
      <c r="C321" s="117" t="s">
        <v>157</v>
      </c>
      <c r="D321" s="118" t="s">
        <v>441</v>
      </c>
      <c r="E321" s="119" t="s">
        <v>441</v>
      </c>
      <c r="F321" s="120" t="s">
        <v>441</v>
      </c>
      <c r="G321" s="129" t="s">
        <v>440</v>
      </c>
      <c r="H321" s="165">
        <v>2510</v>
      </c>
      <c r="I321" s="166" t="s">
        <v>149</v>
      </c>
      <c r="J321" s="167">
        <v>1</v>
      </c>
      <c r="K321" s="167">
        <v>0</v>
      </c>
      <c r="L321" s="168" t="s">
        <v>232</v>
      </c>
      <c r="M321" s="176"/>
      <c r="N321" s="188">
        <f>+N323</f>
        <v>0</v>
      </c>
      <c r="O321" s="188">
        <f>+O323</f>
        <v>0</v>
      </c>
      <c r="P321" s="188">
        <f>+P323</f>
        <v>0</v>
      </c>
      <c r="Q321" s="161"/>
      <c r="R321" s="161"/>
      <c r="S321" s="438"/>
      <c r="T321" s="161"/>
      <c r="U321" s="161"/>
      <c r="V321" s="161"/>
    </row>
    <row r="322" spans="1:231" ht="16.2">
      <c r="A322" s="122" t="str">
        <f t="shared" si="55"/>
        <v>71060000000001</v>
      </c>
      <c r="B322" s="124" t="s">
        <v>439</v>
      </c>
      <c r="C322" s="117" t="s">
        <v>157</v>
      </c>
      <c r="D322" s="118" t="s">
        <v>441</v>
      </c>
      <c r="E322" s="119" t="s">
        <v>441</v>
      </c>
      <c r="F322" s="120" t="s">
        <v>441</v>
      </c>
      <c r="G322" s="129" t="s">
        <v>96</v>
      </c>
      <c r="H322" s="17"/>
      <c r="I322" s="18"/>
      <c r="J322" s="19"/>
      <c r="K322" s="19"/>
      <c r="L322" s="30" t="s">
        <v>110</v>
      </c>
      <c r="M322" s="31"/>
      <c r="N322" s="190"/>
      <c r="O322" s="190"/>
      <c r="P322" s="190"/>
      <c r="Q322" s="161"/>
      <c r="R322" s="161"/>
      <c r="S322" s="438"/>
      <c r="T322" s="161"/>
      <c r="U322" s="161"/>
      <c r="V322" s="161"/>
      <c r="DC322" s="179"/>
      <c r="DD322" s="179"/>
      <c r="DE322" s="179"/>
      <c r="DF322" s="179"/>
      <c r="DG322" s="179"/>
      <c r="DO322" s="179"/>
      <c r="DP322" s="179"/>
      <c r="DQ322" s="179"/>
      <c r="DR322" s="179"/>
      <c r="DS322" s="179"/>
      <c r="EA322" s="179"/>
      <c r="EB322" s="179"/>
      <c r="EC322" s="179"/>
      <c r="ED322" s="179"/>
      <c r="EE322" s="179"/>
      <c r="EM322" s="179"/>
      <c r="EN322" s="179"/>
      <c r="EO322" s="179"/>
      <c r="EP322" s="179"/>
      <c r="EQ322" s="179"/>
      <c r="EY322" s="179"/>
      <c r="EZ322" s="179"/>
      <c r="FA322" s="179"/>
      <c r="FB322" s="179"/>
      <c r="FC322" s="179"/>
      <c r="FK322" s="179"/>
      <c r="FL322" s="179"/>
      <c r="FM322" s="179"/>
      <c r="FN322" s="179"/>
      <c r="FO322" s="179"/>
      <c r="FW322" s="179"/>
      <c r="FX322" s="179"/>
      <c r="FY322" s="179"/>
      <c r="FZ322" s="179"/>
      <c r="GA322" s="179"/>
      <c r="GI322" s="179"/>
      <c r="GJ322" s="179"/>
      <c r="GK322" s="179"/>
      <c r="GL322" s="179"/>
      <c r="GM322" s="179"/>
      <c r="GU322" s="179"/>
      <c r="GV322" s="179"/>
      <c r="GW322" s="179"/>
      <c r="GX322" s="179"/>
      <c r="GY322" s="179"/>
      <c r="HG322" s="179"/>
      <c r="HH322" s="179"/>
      <c r="HI322" s="179"/>
      <c r="HJ322" s="179"/>
      <c r="HK322" s="179"/>
      <c r="HS322" s="179"/>
      <c r="HT322" s="179"/>
      <c r="HU322" s="179"/>
      <c r="HV322" s="179"/>
      <c r="HW322" s="179"/>
    </row>
    <row r="323" spans="1:231" s="170" customFormat="1" ht="16.2">
      <c r="A323" s="122" t="str">
        <f t="shared" si="55"/>
        <v>71060100000000</v>
      </c>
      <c r="B323" s="124" t="s">
        <v>439</v>
      </c>
      <c r="C323" s="117" t="s">
        <v>157</v>
      </c>
      <c r="D323" s="118" t="s">
        <v>106</v>
      </c>
      <c r="E323" s="119" t="s">
        <v>441</v>
      </c>
      <c r="F323" s="120" t="s">
        <v>441</v>
      </c>
      <c r="G323" s="129" t="s">
        <v>440</v>
      </c>
      <c r="H323" s="151">
        <v>2511</v>
      </c>
      <c r="I323" s="152" t="s">
        <v>149</v>
      </c>
      <c r="J323" s="153">
        <v>1</v>
      </c>
      <c r="K323" s="153">
        <v>1</v>
      </c>
      <c r="L323" s="154" t="s">
        <v>232</v>
      </c>
      <c r="M323" s="155"/>
      <c r="N323" s="192">
        <f>+N325+N335+N337+N360</f>
        <v>0</v>
      </c>
      <c r="O323" s="192">
        <f t="shared" ref="O323:P323" si="56">+O325+O335+O337+O360</f>
        <v>0</v>
      </c>
      <c r="P323" s="192">
        <f t="shared" si="56"/>
        <v>0</v>
      </c>
      <c r="Q323" s="161"/>
      <c r="R323" s="161"/>
      <c r="S323" s="438"/>
      <c r="T323" s="161"/>
      <c r="U323" s="161"/>
      <c r="V323" s="161"/>
    </row>
    <row r="324" spans="1:231" ht="16.2">
      <c r="A324" s="122" t="str">
        <f t="shared" si="55"/>
        <v>71060100000001</v>
      </c>
      <c r="B324" s="124" t="s">
        <v>439</v>
      </c>
      <c r="C324" s="117" t="s">
        <v>157</v>
      </c>
      <c r="D324" s="118" t="s">
        <v>106</v>
      </c>
      <c r="E324" s="119" t="s">
        <v>441</v>
      </c>
      <c r="F324" s="120" t="s">
        <v>441</v>
      </c>
      <c r="G324" s="129" t="s">
        <v>96</v>
      </c>
      <c r="H324" s="17"/>
      <c r="I324" s="25"/>
      <c r="J324" s="26"/>
      <c r="K324" s="26"/>
      <c r="L324" s="30" t="s">
        <v>108</v>
      </c>
      <c r="M324" s="31"/>
      <c r="N324" s="190"/>
      <c r="O324" s="190"/>
      <c r="P324" s="190"/>
      <c r="Q324" s="161"/>
      <c r="R324" s="161"/>
      <c r="S324" s="438"/>
      <c r="T324" s="161"/>
      <c r="U324" s="161"/>
      <c r="V324" s="161"/>
    </row>
    <row r="325" spans="1:231" s="156" customFormat="1" ht="16.2">
      <c r="A325" s="122" t="str">
        <f t="shared" si="55"/>
        <v>71060101000000</v>
      </c>
      <c r="B325" s="124" t="s">
        <v>439</v>
      </c>
      <c r="C325" s="117" t="s">
        <v>157</v>
      </c>
      <c r="D325" s="118" t="s">
        <v>106</v>
      </c>
      <c r="E325" s="119" t="s">
        <v>106</v>
      </c>
      <c r="F325" s="120" t="s">
        <v>441</v>
      </c>
      <c r="G325" s="129" t="s">
        <v>440</v>
      </c>
      <c r="H325" s="45"/>
      <c r="I325" s="147"/>
      <c r="J325" s="148"/>
      <c r="K325" s="148"/>
      <c r="L325" s="27" t="s">
        <v>233</v>
      </c>
      <c r="M325" s="28"/>
      <c r="N325" s="197">
        <f>O325+P325</f>
        <v>0</v>
      </c>
      <c r="O325" s="197">
        <f>SUM(O326:O334)</f>
        <v>0</v>
      </c>
      <c r="P325" s="197">
        <f>SUM(P326:P334)</f>
        <v>0</v>
      </c>
      <c r="Q325" s="161"/>
      <c r="R325" s="161"/>
      <c r="S325" s="438"/>
      <c r="T325" s="161"/>
      <c r="U325" s="161"/>
      <c r="V325" s="161"/>
    </row>
    <row r="326" spans="1:231" ht="16.2">
      <c r="A326" s="122" t="str">
        <f t="shared" si="55"/>
        <v>71060101000001</v>
      </c>
      <c r="B326" s="124" t="s">
        <v>439</v>
      </c>
      <c r="C326" s="117" t="s">
        <v>157</v>
      </c>
      <c r="D326" s="118" t="s">
        <v>106</v>
      </c>
      <c r="E326" s="119" t="s">
        <v>106</v>
      </c>
      <c r="F326" s="120" t="s">
        <v>441</v>
      </c>
      <c r="G326" s="129" t="s">
        <v>96</v>
      </c>
      <c r="H326" s="25"/>
      <c r="I326" s="25"/>
      <c r="J326" s="26"/>
      <c r="K326" s="26"/>
      <c r="L326" s="30" t="s">
        <v>115</v>
      </c>
      <c r="M326" s="31">
        <v>4213</v>
      </c>
      <c r="N326" s="183">
        <f t="shared" ref="N326:N336" si="57">O326+P326</f>
        <v>0</v>
      </c>
      <c r="O326" s="183"/>
      <c r="P326" s="183">
        <v>0</v>
      </c>
      <c r="Q326" s="161"/>
      <c r="R326" s="161"/>
      <c r="S326" s="438"/>
      <c r="T326" s="161"/>
      <c r="U326" s="161"/>
      <c r="V326" s="161"/>
    </row>
    <row r="327" spans="1:231" ht="26.4">
      <c r="A327" s="122" t="str">
        <f t="shared" si="55"/>
        <v>71050601014213</v>
      </c>
      <c r="B327" s="124" t="s">
        <v>439</v>
      </c>
      <c r="C327" s="117" t="s">
        <v>149</v>
      </c>
      <c r="D327" s="118" t="s">
        <v>157</v>
      </c>
      <c r="E327" s="119" t="s">
        <v>106</v>
      </c>
      <c r="F327" s="120" t="s">
        <v>106</v>
      </c>
      <c r="G327" s="121">
        <v>4213</v>
      </c>
      <c r="H327" s="25"/>
      <c r="I327" s="25"/>
      <c r="J327" s="26"/>
      <c r="K327" s="26"/>
      <c r="L327" s="29" t="s">
        <v>142</v>
      </c>
      <c r="M327" s="12">
        <v>4251</v>
      </c>
      <c r="N327" s="183">
        <f t="shared" si="57"/>
        <v>0</v>
      </c>
      <c r="O327" s="183"/>
      <c r="P327" s="183"/>
      <c r="Q327" s="161"/>
      <c r="R327" s="161"/>
      <c r="S327" s="438"/>
      <c r="T327" s="161"/>
      <c r="U327" s="161"/>
      <c r="V327" s="161"/>
    </row>
    <row r="328" spans="1:231" s="115" customFormat="1" ht="16.2">
      <c r="A328" s="122" t="str">
        <f t="shared" si="55"/>
        <v>71060101010000</v>
      </c>
      <c r="B328" s="124" t="s">
        <v>439</v>
      </c>
      <c r="C328" s="117" t="s">
        <v>157</v>
      </c>
      <c r="D328" s="118" t="s">
        <v>106</v>
      </c>
      <c r="E328" s="119" t="s">
        <v>106</v>
      </c>
      <c r="F328" s="120" t="s">
        <v>106</v>
      </c>
      <c r="G328" s="129" t="s">
        <v>440</v>
      </c>
      <c r="H328" s="25"/>
      <c r="I328" s="25"/>
      <c r="J328" s="26"/>
      <c r="K328" s="26"/>
      <c r="L328" s="32" t="s">
        <v>130</v>
      </c>
      <c r="M328" s="48">
        <v>4267</v>
      </c>
      <c r="N328" s="183">
        <f t="shared" si="57"/>
        <v>0</v>
      </c>
      <c r="O328" s="183"/>
      <c r="P328" s="183"/>
      <c r="Q328" s="161"/>
      <c r="R328" s="161"/>
      <c r="S328" s="438"/>
      <c r="T328" s="161"/>
      <c r="U328" s="161"/>
      <c r="V328" s="161"/>
    </row>
    <row r="329" spans="1:231" ht="16.2">
      <c r="A329" s="122" t="str">
        <f t="shared" si="55"/>
        <v>71060101014639</v>
      </c>
      <c r="B329" s="124" t="s">
        <v>439</v>
      </c>
      <c r="C329" s="117" t="s">
        <v>157</v>
      </c>
      <c r="D329" s="118" t="s">
        <v>106</v>
      </c>
      <c r="E329" s="119" t="s">
        <v>106</v>
      </c>
      <c r="F329" s="120" t="s">
        <v>106</v>
      </c>
      <c r="G329" s="121">
        <v>4639</v>
      </c>
      <c r="H329" s="25"/>
      <c r="I329" s="25"/>
      <c r="J329" s="26"/>
      <c r="K329" s="26"/>
      <c r="L329" s="32" t="s">
        <v>364</v>
      </c>
      <c r="M329" s="48">
        <v>4269</v>
      </c>
      <c r="N329" s="183">
        <f t="shared" si="57"/>
        <v>0</v>
      </c>
      <c r="O329" s="183"/>
      <c r="P329" s="183"/>
      <c r="Q329" s="161"/>
      <c r="R329" s="161"/>
      <c r="S329" s="438"/>
      <c r="T329" s="161"/>
      <c r="U329" s="161"/>
      <c r="V329" s="161"/>
    </row>
    <row r="330" spans="1:231" ht="16.2">
      <c r="A330" s="122" t="str">
        <f t="shared" si="55"/>
        <v>71060101014861</v>
      </c>
      <c r="B330" s="124" t="s">
        <v>439</v>
      </c>
      <c r="C330" s="117" t="s">
        <v>157</v>
      </c>
      <c r="D330" s="118" t="s">
        <v>106</v>
      </c>
      <c r="E330" s="119" t="s">
        <v>106</v>
      </c>
      <c r="F330" s="120" t="s">
        <v>106</v>
      </c>
      <c r="G330" s="121">
        <v>4861</v>
      </c>
      <c r="H330" s="25"/>
      <c r="I330" s="25"/>
      <c r="J330" s="26"/>
      <c r="K330" s="26"/>
      <c r="L330" s="29" t="s">
        <v>348</v>
      </c>
      <c r="M330" s="31">
        <v>4729</v>
      </c>
      <c r="N330" s="183">
        <f t="shared" si="57"/>
        <v>0</v>
      </c>
      <c r="O330" s="183"/>
      <c r="P330" s="183"/>
      <c r="Q330" s="161"/>
      <c r="R330" s="161"/>
      <c r="S330" s="438"/>
      <c r="T330" s="161"/>
      <c r="U330" s="161"/>
      <c r="V330" s="161"/>
    </row>
    <row r="331" spans="1:231" ht="16.8">
      <c r="B331" s="124"/>
      <c r="H331" s="25"/>
      <c r="I331" s="25"/>
      <c r="J331" s="26"/>
      <c r="K331" s="26"/>
      <c r="L331" s="30" t="s">
        <v>173</v>
      </c>
      <c r="M331" s="31">
        <v>5112</v>
      </c>
      <c r="N331" s="183">
        <f t="shared" si="57"/>
        <v>0</v>
      </c>
      <c r="O331" s="399">
        <v>0</v>
      </c>
      <c r="P331" s="399"/>
      <c r="Q331" s="161"/>
      <c r="R331" s="161"/>
      <c r="S331" s="438"/>
      <c r="T331" s="161"/>
      <c r="U331" s="161"/>
      <c r="V331" s="161"/>
    </row>
    <row r="332" spans="1:231" s="115" customFormat="1" ht="16.2">
      <c r="A332" s="122" t="str">
        <f t="shared" si="55"/>
        <v>71060101020000</v>
      </c>
      <c r="B332" s="124" t="s">
        <v>439</v>
      </c>
      <c r="C332" s="117" t="s">
        <v>157</v>
      </c>
      <c r="D332" s="118" t="s">
        <v>106</v>
      </c>
      <c r="E332" s="119" t="s">
        <v>106</v>
      </c>
      <c r="F332" s="120" t="s">
        <v>140</v>
      </c>
      <c r="G332" s="129" t="s">
        <v>440</v>
      </c>
      <c r="H332" s="25"/>
      <c r="I332" s="25"/>
      <c r="J332" s="26"/>
      <c r="K332" s="26"/>
      <c r="L332" s="29" t="s">
        <v>174</v>
      </c>
      <c r="M332" s="12">
        <v>5113</v>
      </c>
      <c r="N332" s="183">
        <f t="shared" si="57"/>
        <v>0</v>
      </c>
      <c r="O332" s="183"/>
      <c r="P332" s="183"/>
      <c r="Q332" s="161"/>
      <c r="R332" s="161"/>
      <c r="S332" s="438"/>
      <c r="T332" s="161"/>
      <c r="U332" s="161"/>
      <c r="V332" s="161"/>
    </row>
    <row r="333" spans="1:231" ht="16.8">
      <c r="A333" s="122" t="str">
        <f t="shared" si="55"/>
        <v>71060101024819</v>
      </c>
      <c r="B333" s="124" t="s">
        <v>439</v>
      </c>
      <c r="C333" s="117" t="s">
        <v>157</v>
      </c>
      <c r="D333" s="118" t="s">
        <v>106</v>
      </c>
      <c r="E333" s="119" t="s">
        <v>106</v>
      </c>
      <c r="F333" s="120" t="s">
        <v>140</v>
      </c>
      <c r="G333" s="121">
        <v>4819</v>
      </c>
      <c r="H333" s="25"/>
      <c r="I333" s="25"/>
      <c r="J333" s="26"/>
      <c r="K333" s="26"/>
      <c r="L333" s="29" t="s">
        <v>135</v>
      </c>
      <c r="M333" s="12">
        <v>5121</v>
      </c>
      <c r="N333" s="183">
        <f t="shared" si="57"/>
        <v>0</v>
      </c>
      <c r="O333" s="399">
        <v>0</v>
      </c>
      <c r="P333" s="399"/>
      <c r="Q333" s="161"/>
      <c r="R333" s="161"/>
      <c r="S333" s="438"/>
      <c r="T333" s="161"/>
      <c r="U333" s="161"/>
      <c r="V333" s="161"/>
    </row>
    <row r="334" spans="1:231" ht="16.2">
      <c r="A334" s="122" t="str">
        <f t="shared" si="55"/>
        <v>71060101025111</v>
      </c>
      <c r="B334" s="124" t="s">
        <v>439</v>
      </c>
      <c r="C334" s="117" t="s">
        <v>157</v>
      </c>
      <c r="D334" s="118" t="s">
        <v>106</v>
      </c>
      <c r="E334" s="119" t="s">
        <v>106</v>
      </c>
      <c r="F334" s="120" t="s">
        <v>140</v>
      </c>
      <c r="G334" s="121">
        <v>5111</v>
      </c>
      <c r="H334" s="25"/>
      <c r="I334" s="25"/>
      <c r="J334" s="26"/>
      <c r="K334" s="26"/>
      <c r="L334" s="29" t="s">
        <v>137</v>
      </c>
      <c r="M334" s="12">
        <v>5129</v>
      </c>
      <c r="N334" s="183">
        <f t="shared" si="57"/>
        <v>0</v>
      </c>
      <c r="O334" s="183">
        <v>0</v>
      </c>
      <c r="P334" s="183"/>
      <c r="Q334" s="161"/>
      <c r="R334" s="161"/>
      <c r="S334" s="438"/>
      <c r="T334" s="161"/>
      <c r="U334" s="161"/>
      <c r="V334" s="161"/>
    </row>
    <row r="335" spans="1:231" ht="27.6">
      <c r="A335" s="122" t="str">
        <f t="shared" si="55"/>
        <v>71060101025112</v>
      </c>
      <c r="B335" s="124" t="s">
        <v>439</v>
      </c>
      <c r="C335" s="117" t="s">
        <v>157</v>
      </c>
      <c r="D335" s="118" t="s">
        <v>106</v>
      </c>
      <c r="E335" s="119" t="s">
        <v>106</v>
      </c>
      <c r="F335" s="120" t="s">
        <v>140</v>
      </c>
      <c r="G335" s="121">
        <v>5112</v>
      </c>
      <c r="H335" s="45"/>
      <c r="I335" s="147"/>
      <c r="J335" s="148"/>
      <c r="K335" s="148"/>
      <c r="L335" s="27" t="s">
        <v>234</v>
      </c>
      <c r="M335" s="28"/>
      <c r="N335" s="197">
        <f>O335+P335</f>
        <v>0</v>
      </c>
      <c r="O335" s="197">
        <f>SUM(O336)</f>
        <v>0</v>
      </c>
      <c r="P335" s="197">
        <f>SUM(P336)</f>
        <v>0</v>
      </c>
      <c r="Q335" s="161"/>
      <c r="R335" s="161"/>
      <c r="S335" s="438"/>
      <c r="T335" s="161"/>
      <c r="U335" s="161"/>
      <c r="V335" s="161"/>
    </row>
    <row r="336" spans="1:231" ht="16.8">
      <c r="A336" s="122" t="str">
        <f t="shared" si="55"/>
        <v>71060101025113</v>
      </c>
      <c r="B336" s="124" t="s">
        <v>439</v>
      </c>
      <c r="C336" s="117" t="s">
        <v>157</v>
      </c>
      <c r="D336" s="118" t="s">
        <v>106</v>
      </c>
      <c r="E336" s="119" t="s">
        <v>106</v>
      </c>
      <c r="F336" s="120" t="s">
        <v>140</v>
      </c>
      <c r="G336" s="121">
        <v>5113</v>
      </c>
      <c r="H336" s="25"/>
      <c r="I336" s="25"/>
      <c r="J336" s="26"/>
      <c r="K336" s="26"/>
      <c r="L336" s="30" t="s">
        <v>115</v>
      </c>
      <c r="M336" s="31">
        <v>4213</v>
      </c>
      <c r="N336" s="183">
        <f t="shared" si="57"/>
        <v>0</v>
      </c>
      <c r="O336" s="399"/>
      <c r="P336" s="399">
        <v>0</v>
      </c>
      <c r="Q336" s="161"/>
      <c r="R336" s="161"/>
      <c r="S336" s="438"/>
      <c r="T336" s="161"/>
      <c r="U336" s="161"/>
      <c r="V336" s="161"/>
    </row>
    <row r="337" spans="1:22" ht="32.25" customHeight="1">
      <c r="A337" s="122" t="str">
        <f t="shared" si="55"/>
        <v>71060301014861</v>
      </c>
      <c r="B337" s="124" t="s">
        <v>439</v>
      </c>
      <c r="C337" s="117" t="s">
        <v>157</v>
      </c>
      <c r="D337" s="118" t="s">
        <v>442</v>
      </c>
      <c r="E337" s="119" t="s">
        <v>106</v>
      </c>
      <c r="F337" s="120" t="s">
        <v>106</v>
      </c>
      <c r="G337" s="121">
        <v>4861</v>
      </c>
      <c r="H337" s="45"/>
      <c r="I337" s="45"/>
      <c r="J337" s="45"/>
      <c r="K337" s="45"/>
      <c r="L337" s="27" t="s">
        <v>831</v>
      </c>
      <c r="M337" s="28"/>
      <c r="N337" s="197">
        <f>O337+P337</f>
        <v>0</v>
      </c>
      <c r="O337" s="197">
        <f>SUM(O338:O359)</f>
        <v>0</v>
      </c>
      <c r="P337" s="197">
        <f>SUM(P338:P359)</f>
        <v>0</v>
      </c>
      <c r="Q337" s="161"/>
      <c r="R337" s="161"/>
      <c r="S337" s="438"/>
      <c r="T337" s="161"/>
      <c r="U337" s="161"/>
      <c r="V337" s="161"/>
    </row>
    <row r="338" spans="1:22" ht="16.8">
      <c r="A338" s="122" t="str">
        <f t="shared" si="55"/>
        <v>71060301015112</v>
      </c>
      <c r="B338" s="124" t="s">
        <v>439</v>
      </c>
      <c r="C338" s="117" t="s">
        <v>157</v>
      </c>
      <c r="D338" s="118" t="s">
        <v>442</v>
      </c>
      <c r="E338" s="119" t="s">
        <v>106</v>
      </c>
      <c r="F338" s="120" t="s">
        <v>106</v>
      </c>
      <c r="G338" s="129" t="s">
        <v>87</v>
      </c>
      <c r="H338" s="37"/>
      <c r="I338" s="194"/>
      <c r="J338" s="195"/>
      <c r="K338" s="196"/>
      <c r="L338" s="36" t="s">
        <v>112</v>
      </c>
      <c r="M338" s="12">
        <v>4111</v>
      </c>
      <c r="N338" s="183">
        <f t="shared" ref="N338:N359" si="58">O338+P338</f>
        <v>0</v>
      </c>
      <c r="O338" s="399"/>
      <c r="P338" s="399"/>
      <c r="Q338" s="161"/>
      <c r="R338" s="161"/>
      <c r="S338" s="438"/>
      <c r="T338" s="161"/>
      <c r="U338" s="161"/>
      <c r="V338" s="161"/>
    </row>
    <row r="339" spans="1:22" ht="26.4">
      <c r="A339" s="122" t="str">
        <f t="shared" si="55"/>
        <v>71060301015113</v>
      </c>
      <c r="B339" s="124" t="s">
        <v>439</v>
      </c>
      <c r="C339" s="117" t="s">
        <v>157</v>
      </c>
      <c r="D339" s="118" t="s">
        <v>442</v>
      </c>
      <c r="E339" s="119" t="s">
        <v>106</v>
      </c>
      <c r="F339" s="120" t="s">
        <v>106</v>
      </c>
      <c r="G339" s="129" t="s">
        <v>85</v>
      </c>
      <c r="H339" s="37"/>
      <c r="I339" s="194"/>
      <c r="J339" s="195"/>
      <c r="K339" s="196"/>
      <c r="L339" s="36" t="s">
        <v>113</v>
      </c>
      <c r="M339" s="12">
        <v>4112</v>
      </c>
      <c r="N339" s="183">
        <f t="shared" si="58"/>
        <v>0</v>
      </c>
      <c r="O339" s="399"/>
      <c r="P339" s="399"/>
      <c r="Q339" s="161"/>
      <c r="R339" s="161"/>
      <c r="S339" s="438"/>
      <c r="T339" s="161"/>
      <c r="U339" s="161"/>
      <c r="V339" s="161"/>
    </row>
    <row r="340" spans="1:22" s="115" customFormat="1" ht="16.8">
      <c r="A340" s="122" t="str">
        <f t="shared" si="55"/>
        <v>71060301020000</v>
      </c>
      <c r="B340" s="124" t="s">
        <v>439</v>
      </c>
      <c r="C340" s="117" t="s">
        <v>157</v>
      </c>
      <c r="D340" s="118" t="s">
        <v>442</v>
      </c>
      <c r="E340" s="119" t="s">
        <v>106</v>
      </c>
      <c r="F340" s="120" t="s">
        <v>140</v>
      </c>
      <c r="G340" s="129" t="s">
        <v>440</v>
      </c>
      <c r="H340" s="37"/>
      <c r="I340" s="194"/>
      <c r="J340" s="195"/>
      <c r="K340" s="196"/>
      <c r="L340" s="29" t="s">
        <v>114</v>
      </c>
      <c r="M340" s="12">
        <v>4212</v>
      </c>
      <c r="N340" s="183">
        <f t="shared" si="58"/>
        <v>0</v>
      </c>
      <c r="O340" s="399"/>
      <c r="P340" s="399"/>
      <c r="Q340" s="161"/>
      <c r="R340" s="161"/>
      <c r="S340" s="438"/>
      <c r="T340" s="161"/>
      <c r="U340" s="161"/>
      <c r="V340" s="161"/>
    </row>
    <row r="341" spans="1:22" ht="16.8">
      <c r="A341" s="122" t="str">
        <f t="shared" si="55"/>
        <v>71060301024861</v>
      </c>
      <c r="B341" s="124" t="s">
        <v>439</v>
      </c>
      <c r="C341" s="117" t="s">
        <v>157</v>
      </c>
      <c r="D341" s="118" t="s">
        <v>442</v>
      </c>
      <c r="E341" s="119" t="s">
        <v>106</v>
      </c>
      <c r="F341" s="120" t="s">
        <v>140</v>
      </c>
      <c r="G341" s="121">
        <v>4861</v>
      </c>
      <c r="H341" s="37"/>
      <c r="I341" s="194"/>
      <c r="J341" s="195"/>
      <c r="K341" s="196"/>
      <c r="L341" s="30" t="s">
        <v>115</v>
      </c>
      <c r="M341" s="31">
        <v>4213</v>
      </c>
      <c r="N341" s="183">
        <f t="shared" si="58"/>
        <v>0</v>
      </c>
      <c r="O341" s="399"/>
      <c r="P341" s="399"/>
      <c r="Q341" s="161"/>
      <c r="R341" s="161"/>
      <c r="S341" s="438"/>
      <c r="T341" s="161"/>
      <c r="U341" s="161"/>
      <c r="V341" s="161"/>
    </row>
    <row r="342" spans="1:22" s="115" customFormat="1" ht="16.8">
      <c r="A342" s="122" t="str">
        <f t="shared" si="55"/>
        <v>71060301030000</v>
      </c>
      <c r="B342" s="124" t="s">
        <v>439</v>
      </c>
      <c r="C342" s="117" t="s">
        <v>157</v>
      </c>
      <c r="D342" s="118" t="s">
        <v>442</v>
      </c>
      <c r="E342" s="119" t="s">
        <v>106</v>
      </c>
      <c r="F342" s="120" t="s">
        <v>442</v>
      </c>
      <c r="G342" s="129" t="s">
        <v>440</v>
      </c>
      <c r="H342" s="37"/>
      <c r="I342" s="194"/>
      <c r="J342" s="195"/>
      <c r="K342" s="196"/>
      <c r="L342" s="30" t="s">
        <v>116</v>
      </c>
      <c r="M342" s="31">
        <v>4214</v>
      </c>
      <c r="N342" s="183">
        <f t="shared" si="58"/>
        <v>0</v>
      </c>
      <c r="O342" s="399"/>
      <c r="P342" s="399"/>
      <c r="Q342" s="161"/>
      <c r="R342" s="161"/>
      <c r="S342" s="438"/>
      <c r="T342" s="161"/>
      <c r="U342" s="161"/>
      <c r="V342" s="161"/>
    </row>
    <row r="343" spans="1:22" ht="16.8">
      <c r="A343" s="122" t="str">
        <f t="shared" si="55"/>
        <v>71060301034861</v>
      </c>
      <c r="B343" s="124" t="s">
        <v>439</v>
      </c>
      <c r="C343" s="117" t="s">
        <v>157</v>
      </c>
      <c r="D343" s="118" t="s">
        <v>442</v>
      </c>
      <c r="E343" s="119" t="s">
        <v>106</v>
      </c>
      <c r="F343" s="120" t="s">
        <v>442</v>
      </c>
      <c r="G343" s="121">
        <v>4861</v>
      </c>
      <c r="H343" s="37"/>
      <c r="I343" s="194"/>
      <c r="J343" s="195"/>
      <c r="K343" s="196"/>
      <c r="L343" s="29" t="s">
        <v>117</v>
      </c>
      <c r="M343" s="12">
        <v>4215</v>
      </c>
      <c r="N343" s="183">
        <f t="shared" si="58"/>
        <v>0</v>
      </c>
      <c r="O343" s="398"/>
      <c r="P343" s="398"/>
      <c r="Q343" s="161"/>
      <c r="R343" s="161"/>
      <c r="S343" s="438"/>
      <c r="T343" s="161"/>
      <c r="U343" s="161"/>
      <c r="V343" s="161"/>
    </row>
    <row r="344" spans="1:22" s="115" customFormat="1" ht="16.8">
      <c r="A344" s="122" t="str">
        <f t="shared" si="55"/>
        <v>71060301040000</v>
      </c>
      <c r="B344" s="124" t="s">
        <v>439</v>
      </c>
      <c r="C344" s="117" t="s">
        <v>157</v>
      </c>
      <c r="D344" s="118" t="s">
        <v>442</v>
      </c>
      <c r="E344" s="119" t="s">
        <v>106</v>
      </c>
      <c r="F344" s="120" t="s">
        <v>155</v>
      </c>
      <c r="G344" s="129" t="s">
        <v>440</v>
      </c>
      <c r="H344" s="37"/>
      <c r="I344" s="194"/>
      <c r="J344" s="195"/>
      <c r="K344" s="196"/>
      <c r="L344" s="30" t="s">
        <v>118</v>
      </c>
      <c r="M344" s="44">
        <v>4216</v>
      </c>
      <c r="N344" s="183">
        <f t="shared" si="58"/>
        <v>0</v>
      </c>
      <c r="O344" s="399"/>
      <c r="P344" s="399"/>
      <c r="Q344" s="161"/>
      <c r="R344" s="161"/>
      <c r="S344" s="438"/>
      <c r="T344" s="161"/>
      <c r="U344" s="161"/>
      <c r="V344" s="161"/>
    </row>
    <row r="345" spans="1:22" ht="16.8">
      <c r="A345" s="122" t="str">
        <f t="shared" si="55"/>
        <v>71060301044861</v>
      </c>
      <c r="B345" s="124" t="s">
        <v>439</v>
      </c>
      <c r="C345" s="117" t="s">
        <v>157</v>
      </c>
      <c r="D345" s="118" t="s">
        <v>442</v>
      </c>
      <c r="E345" s="119" t="s">
        <v>106</v>
      </c>
      <c r="F345" s="120" t="s">
        <v>155</v>
      </c>
      <c r="G345" s="121">
        <v>4861</v>
      </c>
      <c r="H345" s="37"/>
      <c r="I345" s="194"/>
      <c r="J345" s="195"/>
      <c r="K345" s="196"/>
      <c r="L345" s="29" t="s">
        <v>121</v>
      </c>
      <c r="M345" s="12">
        <v>4232</v>
      </c>
      <c r="N345" s="183">
        <f t="shared" si="58"/>
        <v>0</v>
      </c>
      <c r="O345" s="399"/>
      <c r="P345" s="399"/>
      <c r="Q345" s="161"/>
      <c r="R345" s="161"/>
      <c r="S345" s="438"/>
      <c r="T345" s="161"/>
      <c r="U345" s="161"/>
      <c r="V345" s="161"/>
    </row>
    <row r="346" spans="1:22" s="115" customFormat="1" ht="16.8">
      <c r="A346" s="122" t="str">
        <f t="shared" si="55"/>
        <v>71060301050000</v>
      </c>
      <c r="B346" s="124" t="s">
        <v>439</v>
      </c>
      <c r="C346" s="117" t="s">
        <v>157</v>
      </c>
      <c r="D346" s="118" t="s">
        <v>442</v>
      </c>
      <c r="E346" s="119" t="s">
        <v>106</v>
      </c>
      <c r="F346" s="120" t="s">
        <v>149</v>
      </c>
      <c r="G346" s="129" t="s">
        <v>440</v>
      </c>
      <c r="H346" s="37"/>
      <c r="I346" s="194"/>
      <c r="J346" s="195"/>
      <c r="K346" s="196"/>
      <c r="L346" s="29" t="s">
        <v>125</v>
      </c>
      <c r="M346" s="12">
        <v>4239</v>
      </c>
      <c r="N346" s="183">
        <f t="shared" si="58"/>
        <v>0</v>
      </c>
      <c r="O346" s="399"/>
      <c r="P346" s="399"/>
      <c r="Q346" s="161"/>
      <c r="R346" s="161"/>
      <c r="S346" s="438"/>
      <c r="T346" s="161"/>
      <c r="U346" s="161"/>
      <c r="V346" s="161"/>
    </row>
    <row r="347" spans="1:22" ht="16.8">
      <c r="A347" s="122" t="str">
        <f t="shared" si="55"/>
        <v>71060301054861</v>
      </c>
      <c r="B347" s="124" t="s">
        <v>439</v>
      </c>
      <c r="C347" s="117" t="s">
        <v>157</v>
      </c>
      <c r="D347" s="118" t="s">
        <v>442</v>
      </c>
      <c r="E347" s="119" t="s">
        <v>106</v>
      </c>
      <c r="F347" s="120" t="s">
        <v>149</v>
      </c>
      <c r="G347" s="121">
        <v>4861</v>
      </c>
      <c r="H347" s="37"/>
      <c r="I347" s="194"/>
      <c r="J347" s="195"/>
      <c r="K347" s="196"/>
      <c r="L347" s="29" t="s">
        <v>126</v>
      </c>
      <c r="M347" s="12">
        <v>4241</v>
      </c>
      <c r="N347" s="183">
        <f t="shared" si="58"/>
        <v>0</v>
      </c>
      <c r="O347" s="399"/>
      <c r="P347" s="399"/>
      <c r="Q347" s="161"/>
      <c r="R347" s="161"/>
      <c r="S347" s="438"/>
      <c r="T347" s="161"/>
      <c r="U347" s="161"/>
      <c r="V347" s="161"/>
    </row>
    <row r="348" spans="1:22" s="170" customFormat="1" ht="26.4">
      <c r="A348" s="122" t="str">
        <f t="shared" si="55"/>
        <v>71060400000000</v>
      </c>
      <c r="B348" s="124" t="s">
        <v>439</v>
      </c>
      <c r="C348" s="117" t="s">
        <v>157</v>
      </c>
      <c r="D348" s="118" t="s">
        <v>155</v>
      </c>
      <c r="E348" s="119" t="s">
        <v>441</v>
      </c>
      <c r="F348" s="120" t="s">
        <v>441</v>
      </c>
      <c r="G348" s="129" t="s">
        <v>440</v>
      </c>
      <c r="H348" s="37"/>
      <c r="I348" s="194"/>
      <c r="J348" s="195"/>
      <c r="K348" s="196"/>
      <c r="L348" s="29" t="s">
        <v>127</v>
      </c>
      <c r="M348" s="12">
        <v>4252</v>
      </c>
      <c r="N348" s="183">
        <f t="shared" si="58"/>
        <v>0</v>
      </c>
      <c r="O348" s="399"/>
      <c r="P348" s="399"/>
      <c r="Q348" s="161"/>
      <c r="R348" s="161"/>
      <c r="S348" s="438"/>
      <c r="T348" s="161"/>
      <c r="U348" s="161"/>
      <c r="V348" s="161"/>
    </row>
    <row r="349" spans="1:22" ht="16.8">
      <c r="A349" s="122" t="str">
        <f t="shared" si="55"/>
        <v>71060400000001</v>
      </c>
      <c r="B349" s="124" t="s">
        <v>439</v>
      </c>
      <c r="C349" s="117" t="s">
        <v>157</v>
      </c>
      <c r="D349" s="118" t="s">
        <v>155</v>
      </c>
      <c r="E349" s="119" t="s">
        <v>441</v>
      </c>
      <c r="F349" s="120" t="s">
        <v>441</v>
      </c>
      <c r="G349" s="129" t="s">
        <v>96</v>
      </c>
      <c r="H349" s="37"/>
      <c r="I349" s="194"/>
      <c r="J349" s="195"/>
      <c r="K349" s="196"/>
      <c r="L349" s="30" t="s">
        <v>128</v>
      </c>
      <c r="M349" s="31">
        <v>4261</v>
      </c>
      <c r="N349" s="183">
        <f t="shared" si="58"/>
        <v>0</v>
      </c>
      <c r="O349" s="399"/>
      <c r="P349" s="399"/>
      <c r="Q349" s="161"/>
      <c r="R349" s="161"/>
      <c r="S349" s="438"/>
      <c r="T349" s="161"/>
      <c r="U349" s="161"/>
      <c r="V349" s="161"/>
    </row>
    <row r="350" spans="1:22" s="156" customFormat="1" ht="16.8">
      <c r="A350" s="122" t="str">
        <f t="shared" si="55"/>
        <v>71060401000000</v>
      </c>
      <c r="B350" s="124" t="s">
        <v>439</v>
      </c>
      <c r="C350" s="117" t="s">
        <v>157</v>
      </c>
      <c r="D350" s="118" t="s">
        <v>155</v>
      </c>
      <c r="E350" s="119" t="s">
        <v>106</v>
      </c>
      <c r="F350" s="120" t="s">
        <v>441</v>
      </c>
      <c r="G350" s="129" t="s">
        <v>440</v>
      </c>
      <c r="H350" s="37"/>
      <c r="I350" s="194"/>
      <c r="J350" s="195"/>
      <c r="K350" s="196"/>
      <c r="L350" s="32" t="s">
        <v>129</v>
      </c>
      <c r="M350" s="48">
        <v>4264</v>
      </c>
      <c r="N350" s="183">
        <f t="shared" si="58"/>
        <v>0</v>
      </c>
      <c r="O350" s="399"/>
      <c r="P350" s="399"/>
      <c r="Q350" s="161"/>
      <c r="R350" s="161"/>
      <c r="S350" s="438"/>
      <c r="T350" s="161"/>
      <c r="U350" s="161"/>
      <c r="V350" s="161"/>
    </row>
    <row r="351" spans="1:22" ht="16.8">
      <c r="A351" s="122" t="str">
        <f t="shared" si="55"/>
        <v>71060401000001</v>
      </c>
      <c r="B351" s="124" t="s">
        <v>439</v>
      </c>
      <c r="C351" s="117" t="s">
        <v>157</v>
      </c>
      <c r="D351" s="118" t="s">
        <v>155</v>
      </c>
      <c r="E351" s="119" t="s">
        <v>106</v>
      </c>
      <c r="F351" s="120" t="s">
        <v>441</v>
      </c>
      <c r="G351" s="129" t="s">
        <v>96</v>
      </c>
      <c r="H351" s="37"/>
      <c r="I351" s="194"/>
      <c r="J351" s="195"/>
      <c r="K351" s="196"/>
      <c r="L351" s="32" t="s">
        <v>130</v>
      </c>
      <c r="M351" s="48">
        <v>4267</v>
      </c>
      <c r="N351" s="183">
        <f t="shared" si="58"/>
        <v>0</v>
      </c>
      <c r="O351" s="399"/>
      <c r="P351" s="399"/>
      <c r="Q351" s="161"/>
      <c r="R351" s="161"/>
      <c r="S351" s="438"/>
      <c r="T351" s="161"/>
      <c r="U351" s="161"/>
      <c r="V351" s="161"/>
    </row>
    <row r="352" spans="1:22" s="115" customFormat="1" ht="16.8">
      <c r="A352" s="122" t="str">
        <f t="shared" si="55"/>
        <v>71060401010000</v>
      </c>
      <c r="B352" s="124" t="s">
        <v>439</v>
      </c>
      <c r="C352" s="117" t="s">
        <v>157</v>
      </c>
      <c r="D352" s="118" t="s">
        <v>155</v>
      </c>
      <c r="E352" s="119" t="s">
        <v>106</v>
      </c>
      <c r="F352" s="120" t="s">
        <v>106</v>
      </c>
      <c r="G352" s="129" t="s">
        <v>440</v>
      </c>
      <c r="H352" s="37"/>
      <c r="I352" s="194"/>
      <c r="J352" s="195"/>
      <c r="K352" s="196"/>
      <c r="L352" s="32" t="s">
        <v>364</v>
      </c>
      <c r="M352" s="48">
        <v>4269</v>
      </c>
      <c r="N352" s="183">
        <f t="shared" si="58"/>
        <v>0</v>
      </c>
      <c r="O352" s="399"/>
      <c r="P352" s="399"/>
      <c r="Q352" s="161"/>
      <c r="R352" s="161"/>
      <c r="S352" s="438"/>
      <c r="T352" s="161"/>
      <c r="U352" s="161"/>
      <c r="V352" s="161"/>
    </row>
    <row r="353" spans="1:22" s="115" customFormat="1" ht="16.8">
      <c r="A353" s="122"/>
      <c r="B353" s="124"/>
      <c r="C353" s="117"/>
      <c r="D353" s="118"/>
      <c r="E353" s="119"/>
      <c r="F353" s="120"/>
      <c r="G353" s="129"/>
      <c r="H353" s="37"/>
      <c r="I353" s="194"/>
      <c r="J353" s="195"/>
      <c r="K353" s="196"/>
      <c r="L353" s="427" t="s">
        <v>791</v>
      </c>
      <c r="M353" s="395" t="s">
        <v>789</v>
      </c>
      <c r="N353" s="183">
        <f t="shared" si="58"/>
        <v>0</v>
      </c>
      <c r="O353" s="399"/>
      <c r="P353" s="399"/>
      <c r="Q353" s="161"/>
      <c r="R353" s="161"/>
      <c r="S353" s="438"/>
      <c r="T353" s="161"/>
      <c r="U353" s="161"/>
      <c r="V353" s="161"/>
    </row>
    <row r="354" spans="1:22" ht="16.8">
      <c r="A354" s="122" t="str">
        <f t="shared" si="55"/>
        <v>71060401014251</v>
      </c>
      <c r="B354" s="116" t="s">
        <v>439</v>
      </c>
      <c r="C354" s="117" t="s">
        <v>157</v>
      </c>
      <c r="D354" s="118" t="s">
        <v>155</v>
      </c>
      <c r="E354" s="119" t="s">
        <v>106</v>
      </c>
      <c r="F354" s="120" t="s">
        <v>106</v>
      </c>
      <c r="G354" s="121">
        <v>4251</v>
      </c>
      <c r="H354" s="37"/>
      <c r="I354" s="194"/>
      <c r="J354" s="195"/>
      <c r="K354" s="196"/>
      <c r="L354" s="29" t="s">
        <v>133</v>
      </c>
      <c r="M354" s="12">
        <v>4823</v>
      </c>
      <c r="N354" s="183">
        <f t="shared" si="58"/>
        <v>0</v>
      </c>
      <c r="O354" s="399"/>
      <c r="P354" s="399"/>
      <c r="Q354" s="161"/>
      <c r="R354" s="161"/>
      <c r="S354" s="438"/>
      <c r="T354" s="161"/>
      <c r="U354" s="161"/>
      <c r="V354" s="161"/>
    </row>
    <row r="355" spans="1:22" ht="26.4">
      <c r="A355" s="122" t="str">
        <f t="shared" si="55"/>
        <v>71060401015113</v>
      </c>
      <c r="B355" s="124" t="s">
        <v>439</v>
      </c>
      <c r="C355" s="117" t="s">
        <v>157</v>
      </c>
      <c r="D355" s="118" t="s">
        <v>155</v>
      </c>
      <c r="E355" s="119" t="s">
        <v>106</v>
      </c>
      <c r="F355" s="120" t="s">
        <v>106</v>
      </c>
      <c r="G355" s="121">
        <v>5113</v>
      </c>
      <c r="H355" s="37"/>
      <c r="I355" s="194"/>
      <c r="J355" s="195"/>
      <c r="K355" s="196"/>
      <c r="L355" s="29" t="s">
        <v>761</v>
      </c>
      <c r="M355" s="12" t="s">
        <v>762</v>
      </c>
      <c r="N355" s="183">
        <f t="shared" si="58"/>
        <v>0</v>
      </c>
      <c r="O355" s="399"/>
      <c r="P355" s="399"/>
      <c r="Q355" s="161"/>
      <c r="R355" s="161"/>
      <c r="S355" s="438"/>
      <c r="T355" s="161"/>
      <c r="U355" s="161"/>
      <c r="V355" s="161"/>
    </row>
    <row r="356" spans="1:22" ht="16.8">
      <c r="A356" s="122" t="str">
        <f t="shared" si="55"/>
        <v>71060401015113</v>
      </c>
      <c r="B356" s="124" t="s">
        <v>439</v>
      </c>
      <c r="C356" s="117" t="s">
        <v>157</v>
      </c>
      <c r="D356" s="118" t="s">
        <v>155</v>
      </c>
      <c r="E356" s="119" t="s">
        <v>106</v>
      </c>
      <c r="F356" s="120" t="s">
        <v>106</v>
      </c>
      <c r="G356" s="121">
        <v>5113</v>
      </c>
      <c r="H356" s="37"/>
      <c r="I356" s="194"/>
      <c r="J356" s="195"/>
      <c r="K356" s="196"/>
      <c r="L356" s="36" t="s">
        <v>134</v>
      </c>
      <c r="M356" s="31">
        <v>4861</v>
      </c>
      <c r="N356" s="183">
        <f t="shared" si="58"/>
        <v>0</v>
      </c>
      <c r="O356" s="399"/>
      <c r="P356" s="399"/>
      <c r="Q356" s="161"/>
      <c r="R356" s="161"/>
      <c r="S356" s="438"/>
      <c r="T356" s="161"/>
      <c r="U356" s="161"/>
      <c r="V356" s="161"/>
    </row>
    <row r="357" spans="1:22" ht="16.8">
      <c r="A357" s="122" t="str">
        <f t="shared" si="55"/>
        <v>71060401015129</v>
      </c>
      <c r="B357" s="124" t="s">
        <v>439</v>
      </c>
      <c r="C357" s="117" t="s">
        <v>157</v>
      </c>
      <c r="D357" s="118" t="s">
        <v>155</v>
      </c>
      <c r="E357" s="119" t="s">
        <v>106</v>
      </c>
      <c r="F357" s="120" t="s">
        <v>106</v>
      </c>
      <c r="G357" s="121">
        <v>5129</v>
      </c>
      <c r="H357" s="37"/>
      <c r="I357" s="194"/>
      <c r="J357" s="195"/>
      <c r="K357" s="196"/>
      <c r="L357" s="29" t="s">
        <v>136</v>
      </c>
      <c r="M357" s="12">
        <v>5122</v>
      </c>
      <c r="N357" s="183">
        <f t="shared" si="58"/>
        <v>0</v>
      </c>
      <c r="O357" s="399"/>
      <c r="P357" s="399"/>
      <c r="Q357" s="161"/>
      <c r="R357" s="161"/>
      <c r="S357" s="438"/>
      <c r="T357" s="161"/>
      <c r="U357" s="161"/>
      <c r="V357" s="161"/>
    </row>
    <row r="358" spans="1:22" s="115" customFormat="1" ht="16.8">
      <c r="A358" s="122" t="str">
        <f t="shared" si="55"/>
        <v>71060401020000</v>
      </c>
      <c r="B358" s="124" t="s">
        <v>439</v>
      </c>
      <c r="C358" s="117" t="s">
        <v>157</v>
      </c>
      <c r="D358" s="118" t="s">
        <v>155</v>
      </c>
      <c r="E358" s="119" t="s">
        <v>106</v>
      </c>
      <c r="F358" s="120" t="s">
        <v>140</v>
      </c>
      <c r="G358" s="129" t="s">
        <v>440</v>
      </c>
      <c r="H358" s="37"/>
      <c r="I358" s="194"/>
      <c r="J358" s="195"/>
      <c r="K358" s="196"/>
      <c r="L358" s="29" t="s">
        <v>137</v>
      </c>
      <c r="M358" s="12">
        <v>5129</v>
      </c>
      <c r="N358" s="183">
        <f t="shared" si="58"/>
        <v>0</v>
      </c>
      <c r="O358" s="399"/>
      <c r="P358" s="399"/>
      <c r="Q358" s="161"/>
      <c r="R358" s="161"/>
      <c r="S358" s="438"/>
      <c r="T358" s="161"/>
      <c r="U358" s="161"/>
      <c r="V358" s="161"/>
    </row>
    <row r="359" spans="1:22" ht="16.2">
      <c r="A359" s="122" t="str">
        <f t="shared" si="55"/>
        <v>71060401024511</v>
      </c>
      <c r="B359" s="124" t="s">
        <v>439</v>
      </c>
      <c r="C359" s="117" t="s">
        <v>157</v>
      </c>
      <c r="D359" s="118" t="s">
        <v>155</v>
      </c>
      <c r="E359" s="119" t="s">
        <v>106</v>
      </c>
      <c r="F359" s="120" t="s">
        <v>140</v>
      </c>
      <c r="G359" s="129">
        <v>4511</v>
      </c>
      <c r="H359" s="37"/>
      <c r="I359" s="194"/>
      <c r="J359" s="195"/>
      <c r="K359" s="196"/>
      <c r="L359" s="29" t="s">
        <v>138</v>
      </c>
      <c r="M359" s="12">
        <v>5132</v>
      </c>
      <c r="N359" s="183">
        <f t="shared" si="58"/>
        <v>0</v>
      </c>
      <c r="O359" s="183"/>
      <c r="P359" s="183"/>
      <c r="Q359" s="161"/>
      <c r="R359" s="161"/>
      <c r="S359" s="438"/>
      <c r="T359" s="161"/>
      <c r="U359" s="161"/>
      <c r="V359" s="161"/>
    </row>
    <row r="360" spans="1:22" ht="16.2">
      <c r="A360" s="122" t="str">
        <f t="shared" si="55"/>
        <v>71060401024861</v>
      </c>
      <c r="B360" s="124" t="s">
        <v>439</v>
      </c>
      <c r="C360" s="117" t="s">
        <v>157</v>
      </c>
      <c r="D360" s="118" t="s">
        <v>155</v>
      </c>
      <c r="E360" s="119" t="s">
        <v>106</v>
      </c>
      <c r="F360" s="120" t="s">
        <v>140</v>
      </c>
      <c r="G360" s="121">
        <v>4861</v>
      </c>
      <c r="H360" s="45"/>
      <c r="I360" s="45"/>
      <c r="J360" s="45"/>
      <c r="K360" s="45"/>
      <c r="L360" s="27" t="s">
        <v>885</v>
      </c>
      <c r="M360" s="28"/>
      <c r="N360" s="197">
        <f>O360+P360</f>
        <v>0</v>
      </c>
      <c r="O360" s="197">
        <f>SUM(O361)</f>
        <v>0</v>
      </c>
      <c r="P360" s="197">
        <f>SUM(P361)</f>
        <v>0</v>
      </c>
      <c r="Q360" s="161"/>
      <c r="R360" s="161"/>
      <c r="S360" s="438"/>
      <c r="T360" s="161"/>
      <c r="U360" s="161"/>
      <c r="V360" s="161"/>
    </row>
    <row r="361" spans="1:22" s="115" customFormat="1" ht="26.4">
      <c r="A361" s="122" t="str">
        <f t="shared" si="55"/>
        <v>71060401030000</v>
      </c>
      <c r="B361" s="124" t="s">
        <v>439</v>
      </c>
      <c r="C361" s="117" t="s">
        <v>157</v>
      </c>
      <c r="D361" s="118" t="s">
        <v>155</v>
      </c>
      <c r="E361" s="119" t="s">
        <v>106</v>
      </c>
      <c r="F361" s="120" t="s">
        <v>442</v>
      </c>
      <c r="G361" s="129" t="s">
        <v>440</v>
      </c>
      <c r="H361" s="37"/>
      <c r="I361" s="194"/>
      <c r="J361" s="195"/>
      <c r="K361" s="196"/>
      <c r="L361" s="29" t="s">
        <v>217</v>
      </c>
      <c r="M361" s="12">
        <v>4511</v>
      </c>
      <c r="N361" s="183">
        <f t="shared" ref="N361" si="59">O361+P361</f>
        <v>0</v>
      </c>
      <c r="O361" s="398"/>
      <c r="P361" s="398"/>
      <c r="Q361" s="161"/>
      <c r="R361" s="161"/>
      <c r="S361" s="438"/>
      <c r="T361" s="161"/>
      <c r="U361" s="161"/>
      <c r="V361" s="161"/>
    </row>
    <row r="362" spans="1:22" ht="16.2">
      <c r="A362" s="122" t="str">
        <f t="shared" ref="A362:A424" si="60">CONCATENATE(B362,C362,D362,E362,F362,G362)</f>
        <v>71060401034251</v>
      </c>
      <c r="B362" s="124" t="s">
        <v>439</v>
      </c>
      <c r="C362" s="117" t="s">
        <v>157</v>
      </c>
      <c r="D362" s="118" t="s">
        <v>155</v>
      </c>
      <c r="E362" s="119" t="s">
        <v>106</v>
      </c>
      <c r="F362" s="120" t="s">
        <v>442</v>
      </c>
      <c r="G362" s="121">
        <v>4251</v>
      </c>
      <c r="H362" s="165">
        <v>2520</v>
      </c>
      <c r="I362" s="166" t="s">
        <v>149</v>
      </c>
      <c r="J362" s="167">
        <v>2</v>
      </c>
      <c r="K362" s="167">
        <v>0</v>
      </c>
      <c r="L362" s="168" t="s">
        <v>640</v>
      </c>
      <c r="M362" s="176"/>
      <c r="N362" s="188">
        <f>+N364</f>
        <v>0</v>
      </c>
      <c r="O362" s="188">
        <f>+O364</f>
        <v>0</v>
      </c>
      <c r="P362" s="188">
        <f>+P364</f>
        <v>0</v>
      </c>
      <c r="Q362" s="161"/>
      <c r="R362" s="161"/>
      <c r="S362" s="438"/>
      <c r="T362" s="161"/>
      <c r="U362" s="161"/>
      <c r="V362" s="161"/>
    </row>
    <row r="363" spans="1:22" ht="16.2">
      <c r="A363" s="122" t="str">
        <f t="shared" si="60"/>
        <v>71060401034861</v>
      </c>
      <c r="B363" s="124" t="s">
        <v>439</v>
      </c>
      <c r="C363" s="117" t="s">
        <v>157</v>
      </c>
      <c r="D363" s="118" t="s">
        <v>155</v>
      </c>
      <c r="E363" s="119" t="s">
        <v>106</v>
      </c>
      <c r="F363" s="120" t="s">
        <v>442</v>
      </c>
      <c r="G363" s="129">
        <v>4861</v>
      </c>
      <c r="H363" s="17"/>
      <c r="I363" s="18"/>
      <c r="J363" s="19"/>
      <c r="K363" s="19"/>
      <c r="L363" s="30" t="s">
        <v>110</v>
      </c>
      <c r="M363" s="31"/>
      <c r="N363" s="405"/>
      <c r="O363" s="405"/>
      <c r="P363" s="405"/>
      <c r="Q363" s="161"/>
      <c r="R363" s="161"/>
      <c r="S363" s="438"/>
      <c r="T363" s="161"/>
      <c r="U363" s="161"/>
      <c r="V363" s="161"/>
    </row>
    <row r="364" spans="1:22" ht="16.2">
      <c r="A364" s="122" t="str">
        <f t="shared" si="60"/>
        <v>71060401035113</v>
      </c>
      <c r="B364" s="124" t="s">
        <v>439</v>
      </c>
      <c r="C364" s="117" t="s">
        <v>157</v>
      </c>
      <c r="D364" s="118" t="s">
        <v>155</v>
      </c>
      <c r="E364" s="119" t="s">
        <v>106</v>
      </c>
      <c r="F364" s="120" t="s">
        <v>442</v>
      </c>
      <c r="G364" s="121">
        <v>5113</v>
      </c>
      <c r="H364" s="151">
        <v>2521</v>
      </c>
      <c r="I364" s="152" t="s">
        <v>149</v>
      </c>
      <c r="J364" s="153">
        <v>2</v>
      </c>
      <c r="K364" s="153">
        <v>1</v>
      </c>
      <c r="L364" s="154" t="s">
        <v>640</v>
      </c>
      <c r="M364" s="155"/>
      <c r="N364" s="192">
        <f>+N366</f>
        <v>0</v>
      </c>
      <c r="O364" s="192">
        <f>+O366</f>
        <v>0</v>
      </c>
      <c r="P364" s="192">
        <f>+P366</f>
        <v>0</v>
      </c>
      <c r="Q364" s="161"/>
      <c r="R364" s="161"/>
      <c r="S364" s="438"/>
      <c r="T364" s="161"/>
      <c r="U364" s="161"/>
      <c r="V364" s="161"/>
    </row>
    <row r="365" spans="1:22" s="115" customFormat="1" ht="16.2">
      <c r="A365" s="122" t="str">
        <f t="shared" si="60"/>
        <v>71060401040000</v>
      </c>
      <c r="B365" s="124" t="s">
        <v>439</v>
      </c>
      <c r="C365" s="117" t="s">
        <v>157</v>
      </c>
      <c r="D365" s="118" t="s">
        <v>155</v>
      </c>
      <c r="E365" s="119" t="s">
        <v>106</v>
      </c>
      <c r="F365" s="120" t="s">
        <v>155</v>
      </c>
      <c r="G365" s="129" t="s">
        <v>440</v>
      </c>
      <c r="H365" s="17"/>
      <c r="I365" s="25"/>
      <c r="J365" s="26"/>
      <c r="K365" s="26"/>
      <c r="L365" s="30" t="s">
        <v>108</v>
      </c>
      <c r="M365" s="31"/>
      <c r="N365" s="405"/>
      <c r="O365" s="405"/>
      <c r="P365" s="405"/>
      <c r="Q365" s="161"/>
      <c r="R365" s="161"/>
      <c r="S365" s="438"/>
      <c r="T365" s="161"/>
      <c r="U365" s="161"/>
      <c r="V365" s="161"/>
    </row>
    <row r="366" spans="1:22" ht="16.2">
      <c r="A366" s="122" t="str">
        <f t="shared" si="60"/>
        <v>71060401044861</v>
      </c>
      <c r="B366" s="124" t="s">
        <v>439</v>
      </c>
      <c r="C366" s="117" t="s">
        <v>157</v>
      </c>
      <c r="D366" s="118" t="s">
        <v>155</v>
      </c>
      <c r="E366" s="119" t="s">
        <v>106</v>
      </c>
      <c r="F366" s="120" t="s">
        <v>155</v>
      </c>
      <c r="G366" s="121">
        <v>4861</v>
      </c>
      <c r="H366" s="45"/>
      <c r="I366" s="45"/>
      <c r="J366" s="45"/>
      <c r="K366" s="45"/>
      <c r="L366" s="27" t="s">
        <v>642</v>
      </c>
      <c r="M366" s="28"/>
      <c r="N366" s="197">
        <f>O366+P366</f>
        <v>0</v>
      </c>
      <c r="O366" s="197">
        <f>SUM(O367:O369)</f>
        <v>0</v>
      </c>
      <c r="P366" s="197">
        <f>SUM(P367:P369)</f>
        <v>0</v>
      </c>
      <c r="Q366" s="161"/>
      <c r="R366" s="161"/>
      <c r="S366" s="438"/>
      <c r="T366" s="161"/>
      <c r="U366" s="161"/>
      <c r="V366" s="161"/>
    </row>
    <row r="367" spans="1:22" s="115" customFormat="1" ht="26.4">
      <c r="A367" s="122"/>
      <c r="B367" s="124"/>
      <c r="C367" s="117"/>
      <c r="D367" s="118"/>
      <c r="E367" s="119"/>
      <c r="F367" s="120"/>
      <c r="G367" s="129"/>
      <c r="H367" s="30"/>
      <c r="I367" s="30"/>
      <c r="J367" s="30"/>
      <c r="K367" s="30"/>
      <c r="L367" s="203" t="s">
        <v>142</v>
      </c>
      <c r="M367" s="31">
        <v>4251</v>
      </c>
      <c r="N367" s="183">
        <f t="shared" ref="N367:N369" si="61">O367+P367</f>
        <v>0</v>
      </c>
      <c r="O367" s="183"/>
      <c r="P367" s="183"/>
      <c r="Q367" s="161"/>
      <c r="R367" s="161"/>
      <c r="S367" s="438"/>
      <c r="T367" s="161"/>
      <c r="U367" s="161"/>
      <c r="V367" s="161"/>
    </row>
    <row r="368" spans="1:22" ht="16.8">
      <c r="B368" s="124"/>
      <c r="H368" s="37"/>
      <c r="I368" s="194"/>
      <c r="J368" s="195"/>
      <c r="K368" s="196"/>
      <c r="L368" s="30" t="s">
        <v>173</v>
      </c>
      <c r="M368" s="31">
        <v>5112</v>
      </c>
      <c r="N368" s="183">
        <f t="shared" si="61"/>
        <v>0</v>
      </c>
      <c r="O368" s="399">
        <v>0</v>
      </c>
      <c r="P368" s="399"/>
      <c r="Q368" s="161"/>
      <c r="R368" s="161"/>
      <c r="S368" s="438"/>
      <c r="T368" s="161"/>
      <c r="U368" s="161"/>
      <c r="V368" s="161"/>
    </row>
    <row r="369" spans="1:22" s="115" customFormat="1" ht="16.2">
      <c r="A369" s="122" t="str">
        <f t="shared" si="60"/>
        <v>71060401050000</v>
      </c>
      <c r="B369" s="124" t="s">
        <v>439</v>
      </c>
      <c r="C369" s="117" t="s">
        <v>157</v>
      </c>
      <c r="D369" s="118" t="s">
        <v>155</v>
      </c>
      <c r="E369" s="119" t="s">
        <v>106</v>
      </c>
      <c r="F369" s="120" t="s">
        <v>149</v>
      </c>
      <c r="G369" s="129" t="s">
        <v>440</v>
      </c>
      <c r="H369" s="37"/>
      <c r="I369" s="194"/>
      <c r="J369" s="195"/>
      <c r="K369" s="196"/>
      <c r="L369" s="30" t="s">
        <v>174</v>
      </c>
      <c r="M369" s="31">
        <v>5113</v>
      </c>
      <c r="N369" s="183">
        <f t="shared" si="61"/>
        <v>0</v>
      </c>
      <c r="O369" s="183"/>
      <c r="P369" s="183">
        <v>0</v>
      </c>
      <c r="Q369" s="161"/>
      <c r="R369" s="161"/>
      <c r="S369" s="438"/>
      <c r="T369" s="161"/>
      <c r="U369" s="161"/>
      <c r="V369" s="161"/>
    </row>
    <row r="370" spans="1:22" ht="16.2">
      <c r="A370" s="122" t="str">
        <f t="shared" si="60"/>
        <v>71060401054861</v>
      </c>
      <c r="B370" s="124" t="s">
        <v>439</v>
      </c>
      <c r="C370" s="117" t="s">
        <v>157</v>
      </c>
      <c r="D370" s="118" t="s">
        <v>155</v>
      </c>
      <c r="E370" s="119" t="s">
        <v>106</v>
      </c>
      <c r="F370" s="120" t="s">
        <v>149</v>
      </c>
      <c r="G370" s="121">
        <v>4861</v>
      </c>
      <c r="H370" s="165">
        <v>2530</v>
      </c>
      <c r="I370" s="166" t="s">
        <v>149</v>
      </c>
      <c r="J370" s="167">
        <v>3</v>
      </c>
      <c r="K370" s="167">
        <v>0</v>
      </c>
      <c r="L370" s="168" t="s">
        <v>235</v>
      </c>
      <c r="M370" s="176"/>
      <c r="N370" s="188">
        <f>+N372</f>
        <v>0</v>
      </c>
      <c r="O370" s="188">
        <f>+O372</f>
        <v>0</v>
      </c>
      <c r="P370" s="188">
        <f>+P372</f>
        <v>0</v>
      </c>
      <c r="Q370" s="161"/>
      <c r="R370" s="161"/>
      <c r="S370" s="438"/>
      <c r="T370" s="161"/>
      <c r="U370" s="161"/>
      <c r="V370" s="161"/>
    </row>
    <row r="371" spans="1:22" s="170" customFormat="1" ht="16.2">
      <c r="A371" s="122" t="str">
        <f t="shared" si="60"/>
        <v>71060500000000</v>
      </c>
      <c r="B371" s="124" t="s">
        <v>439</v>
      </c>
      <c r="C371" s="117" t="s">
        <v>157</v>
      </c>
      <c r="D371" s="118" t="s">
        <v>149</v>
      </c>
      <c r="E371" s="119" t="s">
        <v>441</v>
      </c>
      <c r="F371" s="120" t="s">
        <v>441</v>
      </c>
      <c r="G371" s="129" t="s">
        <v>440</v>
      </c>
      <c r="H371" s="17"/>
      <c r="I371" s="18"/>
      <c r="J371" s="19"/>
      <c r="K371" s="19"/>
      <c r="L371" s="30" t="s">
        <v>110</v>
      </c>
      <c r="M371" s="35"/>
      <c r="N371" s="190"/>
      <c r="O371" s="190"/>
      <c r="P371" s="190"/>
      <c r="Q371" s="161"/>
      <c r="R371" s="161"/>
      <c r="S371" s="438"/>
      <c r="T371" s="161"/>
      <c r="U371" s="161"/>
      <c r="V371" s="161"/>
    </row>
    <row r="372" spans="1:22" ht="16.2">
      <c r="A372" s="122" t="str">
        <f t="shared" si="60"/>
        <v>71060500000001</v>
      </c>
      <c r="B372" s="124" t="s">
        <v>439</v>
      </c>
      <c r="C372" s="117" t="s">
        <v>157</v>
      </c>
      <c r="D372" s="118" t="s">
        <v>149</v>
      </c>
      <c r="E372" s="119" t="s">
        <v>441</v>
      </c>
      <c r="F372" s="120" t="s">
        <v>441</v>
      </c>
      <c r="G372" s="129" t="s">
        <v>96</v>
      </c>
      <c r="H372" s="151">
        <v>2531</v>
      </c>
      <c r="I372" s="152" t="s">
        <v>149</v>
      </c>
      <c r="J372" s="153">
        <v>3</v>
      </c>
      <c r="K372" s="153">
        <v>1</v>
      </c>
      <c r="L372" s="154" t="s">
        <v>236</v>
      </c>
      <c r="M372" s="155"/>
      <c r="N372" s="192">
        <f>+N374</f>
        <v>0</v>
      </c>
      <c r="O372" s="192">
        <f t="shared" ref="O372:P372" si="62">+O374</f>
        <v>0</v>
      </c>
      <c r="P372" s="192">
        <f t="shared" si="62"/>
        <v>0</v>
      </c>
      <c r="Q372" s="161"/>
      <c r="R372" s="161"/>
      <c r="S372" s="438"/>
      <c r="T372" s="161"/>
      <c r="U372" s="161"/>
      <c r="V372" s="161"/>
    </row>
    <row r="373" spans="1:22" s="156" customFormat="1" ht="16.2">
      <c r="A373" s="122" t="str">
        <f t="shared" si="60"/>
        <v>71060501000000</v>
      </c>
      <c r="B373" s="124" t="s">
        <v>439</v>
      </c>
      <c r="C373" s="117" t="s">
        <v>157</v>
      </c>
      <c r="D373" s="118" t="s">
        <v>149</v>
      </c>
      <c r="E373" s="119" t="s">
        <v>106</v>
      </c>
      <c r="F373" s="120" t="s">
        <v>441</v>
      </c>
      <c r="G373" s="129" t="s">
        <v>440</v>
      </c>
      <c r="H373" s="17"/>
      <c r="I373" s="25"/>
      <c r="J373" s="26"/>
      <c r="K373" s="26"/>
      <c r="L373" s="30" t="s">
        <v>108</v>
      </c>
      <c r="M373" s="44"/>
      <c r="N373" s="190"/>
      <c r="O373" s="190"/>
      <c r="P373" s="190"/>
      <c r="Q373" s="161"/>
      <c r="R373" s="161"/>
      <c r="S373" s="438"/>
      <c r="T373" s="161"/>
      <c r="U373" s="161"/>
      <c r="V373" s="161"/>
    </row>
    <row r="374" spans="1:22" ht="27.6">
      <c r="B374" s="124"/>
      <c r="G374" s="129"/>
      <c r="H374" s="45"/>
      <c r="I374" s="147"/>
      <c r="J374" s="148"/>
      <c r="K374" s="148"/>
      <c r="L374" s="27" t="s">
        <v>886</v>
      </c>
      <c r="M374" s="28"/>
      <c r="N374" s="197">
        <f>O374+P374</f>
        <v>0</v>
      </c>
      <c r="O374" s="197">
        <f>SUM(O375:O376)</f>
        <v>0</v>
      </c>
      <c r="P374" s="197">
        <f>SUM(P375:P376)</f>
        <v>0</v>
      </c>
      <c r="Q374" s="161"/>
      <c r="R374" s="161"/>
      <c r="S374" s="438"/>
      <c r="T374" s="161"/>
      <c r="U374" s="161"/>
      <c r="V374" s="161"/>
    </row>
    <row r="375" spans="1:22" s="115" customFormat="1" ht="16.8">
      <c r="A375" s="122" t="str">
        <f t="shared" ref="A375:A376" si="63">CONCATENATE(B375,C375,D375,E375,F375,G375)</f>
        <v>71060301050000</v>
      </c>
      <c r="B375" s="124" t="s">
        <v>439</v>
      </c>
      <c r="C375" s="117" t="s">
        <v>157</v>
      </c>
      <c r="D375" s="118" t="s">
        <v>442</v>
      </c>
      <c r="E375" s="119" t="s">
        <v>106</v>
      </c>
      <c r="F375" s="120" t="s">
        <v>149</v>
      </c>
      <c r="G375" s="129" t="s">
        <v>440</v>
      </c>
      <c r="H375" s="37"/>
      <c r="I375" s="194"/>
      <c r="J375" s="195"/>
      <c r="K375" s="196"/>
      <c r="L375" s="29" t="s">
        <v>125</v>
      </c>
      <c r="M375" s="12">
        <v>4239</v>
      </c>
      <c r="N375" s="183">
        <f t="shared" ref="N375:N376" si="64">O375+P375</f>
        <v>0</v>
      </c>
      <c r="O375" s="399"/>
      <c r="P375" s="399">
        <v>0</v>
      </c>
      <c r="Q375" s="161"/>
      <c r="R375" s="161"/>
      <c r="S375" s="438"/>
      <c r="T375" s="161"/>
      <c r="U375" s="161"/>
      <c r="V375" s="161"/>
    </row>
    <row r="376" spans="1:22" s="115" customFormat="1" ht="26.4">
      <c r="A376" s="122" t="str">
        <f t="shared" si="63"/>
        <v>71060401030000</v>
      </c>
      <c r="B376" s="124" t="s">
        <v>439</v>
      </c>
      <c r="C376" s="117" t="s">
        <v>157</v>
      </c>
      <c r="D376" s="118" t="s">
        <v>155</v>
      </c>
      <c r="E376" s="119" t="s">
        <v>106</v>
      </c>
      <c r="F376" s="120" t="s">
        <v>442</v>
      </c>
      <c r="G376" s="129" t="s">
        <v>440</v>
      </c>
      <c r="H376" s="37"/>
      <c r="I376" s="194"/>
      <c r="J376" s="195"/>
      <c r="K376" s="196"/>
      <c r="L376" s="29" t="s">
        <v>217</v>
      </c>
      <c r="M376" s="12">
        <v>4511</v>
      </c>
      <c r="N376" s="183">
        <f t="shared" si="64"/>
        <v>0</v>
      </c>
      <c r="O376" s="398"/>
      <c r="P376" s="398"/>
      <c r="Q376" s="161"/>
      <c r="R376" s="161"/>
      <c r="S376" s="438"/>
      <c r="T376" s="161"/>
      <c r="U376" s="161"/>
      <c r="V376" s="161"/>
    </row>
    <row r="377" spans="1:22" ht="27.6">
      <c r="A377" s="122" t="str">
        <f t="shared" si="60"/>
        <v>71060501015134</v>
      </c>
      <c r="B377" s="124" t="s">
        <v>439</v>
      </c>
      <c r="C377" s="117" t="s">
        <v>157</v>
      </c>
      <c r="D377" s="118" t="s">
        <v>149</v>
      </c>
      <c r="E377" s="119" t="s">
        <v>106</v>
      </c>
      <c r="F377" s="120" t="s">
        <v>106</v>
      </c>
      <c r="G377" s="121">
        <v>5134</v>
      </c>
      <c r="H377" s="165">
        <v>2560</v>
      </c>
      <c r="I377" s="166" t="s">
        <v>149</v>
      </c>
      <c r="J377" s="167">
        <v>6</v>
      </c>
      <c r="K377" s="167">
        <v>0</v>
      </c>
      <c r="L377" s="168" t="s">
        <v>238</v>
      </c>
      <c r="M377" s="176"/>
      <c r="N377" s="188">
        <f>+N379</f>
        <v>0</v>
      </c>
      <c r="O377" s="188">
        <f>+O379</f>
        <v>0</v>
      </c>
      <c r="P377" s="188">
        <f>+P379</f>
        <v>0</v>
      </c>
      <c r="Q377" s="161"/>
      <c r="R377" s="161"/>
      <c r="S377" s="438"/>
      <c r="T377" s="161"/>
      <c r="U377" s="161"/>
      <c r="V377" s="161"/>
    </row>
    <row r="378" spans="1:22" s="170" customFormat="1" ht="16.2">
      <c r="A378" s="122" t="str">
        <f t="shared" si="60"/>
        <v>71060600000000</v>
      </c>
      <c r="B378" s="124" t="s">
        <v>439</v>
      </c>
      <c r="C378" s="117" t="s">
        <v>157</v>
      </c>
      <c r="D378" s="118" t="s">
        <v>157</v>
      </c>
      <c r="E378" s="119" t="s">
        <v>441</v>
      </c>
      <c r="F378" s="120" t="s">
        <v>441</v>
      </c>
      <c r="G378" s="129" t="s">
        <v>440</v>
      </c>
      <c r="H378" s="25"/>
      <c r="I378" s="18"/>
      <c r="J378" s="19"/>
      <c r="K378" s="19"/>
      <c r="L378" s="30" t="s">
        <v>110</v>
      </c>
      <c r="M378" s="31"/>
      <c r="N378" s="190"/>
      <c r="O378" s="190"/>
      <c r="P378" s="190"/>
      <c r="Q378" s="161"/>
      <c r="R378" s="161"/>
      <c r="S378" s="438"/>
      <c r="T378" s="161"/>
      <c r="U378" s="161"/>
      <c r="V378" s="161"/>
    </row>
    <row r="379" spans="1:22" ht="26.4">
      <c r="A379" s="122" t="str">
        <f t="shared" si="60"/>
        <v>71060600000001</v>
      </c>
      <c r="B379" s="124" t="s">
        <v>439</v>
      </c>
      <c r="C379" s="117" t="s">
        <v>157</v>
      </c>
      <c r="D379" s="118" t="s">
        <v>157</v>
      </c>
      <c r="E379" s="119" t="s">
        <v>441</v>
      </c>
      <c r="F379" s="120" t="s">
        <v>441</v>
      </c>
      <c r="G379" s="129" t="s">
        <v>96</v>
      </c>
      <c r="H379" s="151">
        <v>2561</v>
      </c>
      <c r="I379" s="152" t="s">
        <v>149</v>
      </c>
      <c r="J379" s="153">
        <v>6</v>
      </c>
      <c r="K379" s="153">
        <v>1</v>
      </c>
      <c r="L379" s="154" t="s">
        <v>238</v>
      </c>
      <c r="M379" s="155"/>
      <c r="N379" s="192">
        <f>+N381+N389+N391+N396+N393+N398+N402+N404</f>
        <v>0</v>
      </c>
      <c r="O379" s="192">
        <f t="shared" ref="O379:P379" si="65">+O381+O389+O391+O396+O393+O398+O402+O404</f>
        <v>0</v>
      </c>
      <c r="P379" s="192">
        <f t="shared" si="65"/>
        <v>0</v>
      </c>
      <c r="Q379" s="161"/>
      <c r="R379" s="161"/>
      <c r="S379" s="438"/>
      <c r="T379" s="161"/>
      <c r="U379" s="161"/>
      <c r="V379" s="161"/>
    </row>
    <row r="380" spans="1:22" s="156" customFormat="1" ht="16.2">
      <c r="A380" s="122" t="str">
        <f t="shared" si="60"/>
        <v>71060601000000</v>
      </c>
      <c r="B380" s="124" t="s">
        <v>439</v>
      </c>
      <c r="C380" s="117" t="s">
        <v>157</v>
      </c>
      <c r="D380" s="118" t="s">
        <v>157</v>
      </c>
      <c r="E380" s="119" t="s">
        <v>106</v>
      </c>
      <c r="F380" s="120" t="s">
        <v>441</v>
      </c>
      <c r="G380" s="129" t="s">
        <v>440</v>
      </c>
      <c r="H380" s="25"/>
      <c r="I380" s="25"/>
      <c r="J380" s="26"/>
      <c r="K380" s="26"/>
      <c r="L380" s="30" t="s">
        <v>108</v>
      </c>
      <c r="M380" s="31"/>
      <c r="N380" s="190"/>
      <c r="O380" s="190"/>
      <c r="P380" s="190"/>
      <c r="Q380" s="161"/>
      <c r="R380" s="161"/>
      <c r="S380" s="438"/>
      <c r="T380" s="161"/>
      <c r="U380" s="161"/>
      <c r="V380" s="161"/>
    </row>
    <row r="381" spans="1:22" ht="16.2">
      <c r="A381" s="122" t="str">
        <f t="shared" si="60"/>
        <v>71060601000001</v>
      </c>
      <c r="B381" s="124" t="s">
        <v>439</v>
      </c>
      <c r="C381" s="117" t="s">
        <v>157</v>
      </c>
      <c r="D381" s="118" t="s">
        <v>157</v>
      </c>
      <c r="E381" s="119" t="s">
        <v>106</v>
      </c>
      <c r="F381" s="120" t="s">
        <v>441</v>
      </c>
      <c r="G381" s="129" t="s">
        <v>96</v>
      </c>
      <c r="H381" s="45"/>
      <c r="I381" s="147"/>
      <c r="J381" s="148"/>
      <c r="K381" s="148"/>
      <c r="L381" s="27" t="s">
        <v>239</v>
      </c>
      <c r="M381" s="28"/>
      <c r="N381" s="197">
        <f>O381+P381</f>
        <v>0</v>
      </c>
      <c r="O381" s="197">
        <f>SUM(O382:O388)</f>
        <v>0</v>
      </c>
      <c r="P381" s="197">
        <f>SUM(P382:P388)</f>
        <v>0</v>
      </c>
      <c r="Q381" s="161"/>
      <c r="R381" s="161"/>
      <c r="S381" s="438"/>
      <c r="T381" s="161"/>
      <c r="U381" s="161"/>
      <c r="V381" s="161"/>
    </row>
    <row r="382" spans="1:22" s="115" customFormat="1" ht="16.2">
      <c r="A382" s="122" t="str">
        <f t="shared" si="60"/>
        <v>71060601010000</v>
      </c>
      <c r="B382" s="124" t="s">
        <v>439</v>
      </c>
      <c r="C382" s="117" t="s">
        <v>157</v>
      </c>
      <c r="D382" s="118" t="s">
        <v>157</v>
      </c>
      <c r="E382" s="119" t="s">
        <v>106</v>
      </c>
      <c r="F382" s="120" t="s">
        <v>106</v>
      </c>
      <c r="G382" s="129" t="s">
        <v>440</v>
      </c>
      <c r="H382" s="17"/>
      <c r="I382" s="25"/>
      <c r="J382" s="26"/>
      <c r="K382" s="26"/>
      <c r="L382" s="32" t="s">
        <v>115</v>
      </c>
      <c r="M382" s="33">
        <v>4213</v>
      </c>
      <c r="N382" s="183">
        <f t="shared" ref="N382:N401" si="66">O382+P382</f>
        <v>0</v>
      </c>
      <c r="O382" s="183"/>
      <c r="P382" s="183"/>
      <c r="Q382" s="161"/>
      <c r="R382" s="161"/>
      <c r="S382" s="438"/>
      <c r="T382" s="161"/>
      <c r="U382" s="161"/>
      <c r="V382" s="161"/>
    </row>
    <row r="383" spans="1:22" ht="16.2">
      <c r="A383" s="122" t="str">
        <f t="shared" si="60"/>
        <v>71060601014251</v>
      </c>
      <c r="B383" s="124" t="s">
        <v>439</v>
      </c>
      <c r="C383" s="117" t="s">
        <v>157</v>
      </c>
      <c r="D383" s="118" t="s">
        <v>157</v>
      </c>
      <c r="E383" s="119" t="s">
        <v>106</v>
      </c>
      <c r="F383" s="120" t="s">
        <v>106</v>
      </c>
      <c r="G383" s="121">
        <v>4251</v>
      </c>
      <c r="H383" s="25"/>
      <c r="I383" s="25"/>
      <c r="J383" s="26"/>
      <c r="K383" s="26"/>
      <c r="L383" s="29" t="s">
        <v>125</v>
      </c>
      <c r="M383" s="12">
        <v>4239</v>
      </c>
      <c r="N383" s="183">
        <f t="shared" si="66"/>
        <v>0</v>
      </c>
      <c r="O383" s="183"/>
      <c r="P383" s="183"/>
      <c r="Q383" s="161"/>
      <c r="R383" s="161"/>
      <c r="S383" s="438"/>
      <c r="T383" s="161"/>
      <c r="U383" s="161"/>
      <c r="V383" s="161"/>
    </row>
    <row r="384" spans="1:22" ht="26.4">
      <c r="A384" s="122" t="str">
        <f t="shared" si="60"/>
        <v>71060601014269</v>
      </c>
      <c r="B384" s="116" t="s">
        <v>439</v>
      </c>
      <c r="C384" s="117" t="s">
        <v>157</v>
      </c>
      <c r="D384" s="118" t="s">
        <v>157</v>
      </c>
      <c r="E384" s="119" t="s">
        <v>106</v>
      </c>
      <c r="F384" s="120" t="s">
        <v>106</v>
      </c>
      <c r="G384" s="121">
        <v>4269</v>
      </c>
      <c r="H384" s="25"/>
      <c r="I384" s="25"/>
      <c r="J384" s="26"/>
      <c r="K384" s="26"/>
      <c r="L384" s="29" t="s">
        <v>217</v>
      </c>
      <c r="M384" s="12">
        <v>4511</v>
      </c>
      <c r="N384" s="183">
        <f t="shared" si="66"/>
        <v>0</v>
      </c>
      <c r="O384" s="398"/>
      <c r="P384" s="398"/>
      <c r="Q384" s="161"/>
      <c r="R384" s="161"/>
      <c r="S384" s="438"/>
      <c r="T384" s="161"/>
      <c r="U384" s="161"/>
      <c r="V384" s="161"/>
    </row>
    <row r="385" spans="1:22" ht="26.4">
      <c r="A385" s="122" t="str">
        <f t="shared" si="60"/>
        <v>71060601014521</v>
      </c>
      <c r="B385" s="116" t="s">
        <v>439</v>
      </c>
      <c r="C385" s="117" t="s">
        <v>157</v>
      </c>
      <c r="D385" s="118" t="s">
        <v>157</v>
      </c>
      <c r="E385" s="119" t="s">
        <v>106</v>
      </c>
      <c r="F385" s="120" t="s">
        <v>106</v>
      </c>
      <c r="G385" s="121">
        <v>4521</v>
      </c>
      <c r="H385" s="25"/>
      <c r="I385" s="25"/>
      <c r="J385" s="26"/>
      <c r="K385" s="26"/>
      <c r="L385" s="30" t="s">
        <v>241</v>
      </c>
      <c r="M385" s="31">
        <v>4638</v>
      </c>
      <c r="N385" s="183">
        <f t="shared" si="66"/>
        <v>0</v>
      </c>
      <c r="O385" s="183"/>
      <c r="P385" s="183"/>
      <c r="Q385" s="161"/>
      <c r="R385" s="161"/>
      <c r="S385" s="438"/>
      <c r="T385" s="161"/>
      <c r="U385" s="161"/>
      <c r="V385" s="161"/>
    </row>
    <row r="386" spans="1:22" s="115" customFormat="1" ht="16.2">
      <c r="A386" s="122" t="str">
        <f t="shared" si="60"/>
        <v>71060601020000</v>
      </c>
      <c r="B386" s="124" t="s">
        <v>439</v>
      </c>
      <c r="C386" s="117" t="s">
        <v>157</v>
      </c>
      <c r="D386" s="118" t="s">
        <v>157</v>
      </c>
      <c r="E386" s="119" t="s">
        <v>106</v>
      </c>
      <c r="F386" s="120" t="s">
        <v>140</v>
      </c>
      <c r="G386" s="129" t="s">
        <v>440</v>
      </c>
      <c r="H386" s="25"/>
      <c r="I386" s="25"/>
      <c r="J386" s="26"/>
      <c r="K386" s="26"/>
      <c r="L386" s="30" t="s">
        <v>173</v>
      </c>
      <c r="M386" s="31">
        <v>5112</v>
      </c>
      <c r="N386" s="183">
        <f t="shared" si="66"/>
        <v>0</v>
      </c>
      <c r="O386" s="183"/>
      <c r="P386" s="183"/>
      <c r="Q386" s="161"/>
      <c r="R386" s="161"/>
      <c r="S386" s="438"/>
      <c r="T386" s="161"/>
      <c r="U386" s="161"/>
      <c r="V386" s="161"/>
    </row>
    <row r="387" spans="1:22" ht="16.2">
      <c r="A387" s="122" t="str">
        <f t="shared" si="60"/>
        <v>71060601024269</v>
      </c>
      <c r="B387" s="124" t="s">
        <v>439</v>
      </c>
      <c r="C387" s="134" t="s">
        <v>157</v>
      </c>
      <c r="D387" s="133" t="s">
        <v>157</v>
      </c>
      <c r="E387" s="132" t="s">
        <v>106</v>
      </c>
      <c r="F387" s="130" t="s">
        <v>140</v>
      </c>
      <c r="G387" s="131">
        <v>4269</v>
      </c>
      <c r="H387" s="25"/>
      <c r="I387" s="25"/>
      <c r="J387" s="26"/>
      <c r="K387" s="26"/>
      <c r="L387" s="29" t="s">
        <v>135</v>
      </c>
      <c r="M387" s="12">
        <v>5121</v>
      </c>
      <c r="N387" s="183">
        <f t="shared" si="66"/>
        <v>0</v>
      </c>
      <c r="O387" s="183">
        <v>0</v>
      </c>
      <c r="P387" s="183"/>
      <c r="Q387" s="161"/>
      <c r="R387" s="161"/>
      <c r="S387" s="438"/>
      <c r="T387" s="161"/>
      <c r="U387" s="161"/>
      <c r="V387" s="161"/>
    </row>
    <row r="388" spans="1:22" ht="16.2">
      <c r="A388" s="122" t="str">
        <f t="shared" si="60"/>
        <v>71060601025113</v>
      </c>
      <c r="B388" s="124" t="s">
        <v>439</v>
      </c>
      <c r="C388" s="117" t="s">
        <v>157</v>
      </c>
      <c r="D388" s="118" t="s">
        <v>157</v>
      </c>
      <c r="E388" s="119" t="s">
        <v>106</v>
      </c>
      <c r="F388" s="120" t="s">
        <v>140</v>
      </c>
      <c r="G388" s="121">
        <v>5113</v>
      </c>
      <c r="H388" s="25"/>
      <c r="I388" s="25"/>
      <c r="J388" s="26"/>
      <c r="K388" s="26"/>
      <c r="L388" s="29" t="s">
        <v>174</v>
      </c>
      <c r="M388" s="12">
        <v>5113</v>
      </c>
      <c r="N388" s="183">
        <f t="shared" si="66"/>
        <v>0</v>
      </c>
      <c r="O388" s="183"/>
      <c r="P388" s="183"/>
      <c r="Q388" s="161"/>
      <c r="R388" s="161"/>
      <c r="S388" s="438"/>
      <c r="T388" s="161"/>
      <c r="U388" s="161"/>
      <c r="V388" s="161"/>
    </row>
    <row r="389" spans="1:22" s="115" customFormat="1" ht="27.6">
      <c r="A389" s="122" t="str">
        <f t="shared" si="60"/>
        <v>71060601030000</v>
      </c>
      <c r="B389" s="124" t="s">
        <v>439</v>
      </c>
      <c r="C389" s="117" t="s">
        <v>157</v>
      </c>
      <c r="D389" s="118" t="s">
        <v>157</v>
      </c>
      <c r="E389" s="119" t="s">
        <v>106</v>
      </c>
      <c r="F389" s="120" t="s">
        <v>442</v>
      </c>
      <c r="G389" s="129" t="s">
        <v>440</v>
      </c>
      <c r="H389" s="45"/>
      <c r="I389" s="147"/>
      <c r="J389" s="148"/>
      <c r="K389" s="148"/>
      <c r="L389" s="27" t="s">
        <v>242</v>
      </c>
      <c r="M389" s="28"/>
      <c r="N389" s="197">
        <f>O389+P389</f>
        <v>0</v>
      </c>
      <c r="O389" s="197">
        <f>SUM(O390)</f>
        <v>0</v>
      </c>
      <c r="P389" s="197">
        <f>SUM(P390)</f>
        <v>0</v>
      </c>
      <c r="Q389" s="161"/>
      <c r="R389" s="161"/>
      <c r="S389" s="438"/>
      <c r="T389" s="161"/>
      <c r="U389" s="161"/>
      <c r="V389" s="161"/>
    </row>
    <row r="390" spans="1:22" ht="16.2">
      <c r="A390" s="122" t="str">
        <f t="shared" si="60"/>
        <v>71060601034251</v>
      </c>
      <c r="B390" s="124" t="s">
        <v>439</v>
      </c>
      <c r="C390" s="117" t="s">
        <v>157</v>
      </c>
      <c r="D390" s="118" t="s">
        <v>157</v>
      </c>
      <c r="E390" s="119" t="s">
        <v>106</v>
      </c>
      <c r="F390" s="120" t="s">
        <v>442</v>
      </c>
      <c r="G390" s="121">
        <v>4251</v>
      </c>
      <c r="H390" s="17"/>
      <c r="I390" s="25"/>
      <c r="J390" s="26"/>
      <c r="K390" s="26"/>
      <c r="L390" s="32" t="s">
        <v>115</v>
      </c>
      <c r="M390" s="33">
        <v>4213</v>
      </c>
      <c r="N390" s="183">
        <f t="shared" si="66"/>
        <v>0</v>
      </c>
      <c r="O390" s="183"/>
      <c r="P390" s="183"/>
      <c r="Q390" s="161"/>
      <c r="R390" s="161"/>
      <c r="S390" s="438"/>
      <c r="T390" s="161"/>
      <c r="U390" s="161"/>
      <c r="V390" s="161"/>
    </row>
    <row r="391" spans="1:22" ht="16.2">
      <c r="A391" s="122" t="str">
        <f t="shared" si="60"/>
        <v>71060601034269</v>
      </c>
      <c r="B391" s="124" t="s">
        <v>439</v>
      </c>
      <c r="C391" s="117" t="s">
        <v>157</v>
      </c>
      <c r="D391" s="118" t="s">
        <v>157</v>
      </c>
      <c r="E391" s="119" t="s">
        <v>106</v>
      </c>
      <c r="F391" s="120" t="s">
        <v>442</v>
      </c>
      <c r="G391" s="121">
        <v>4269</v>
      </c>
      <c r="H391" s="45"/>
      <c r="I391" s="147"/>
      <c r="J391" s="148"/>
      <c r="K391" s="148"/>
      <c r="L391" s="27" t="s">
        <v>887</v>
      </c>
      <c r="M391" s="28"/>
      <c r="N391" s="197">
        <f>O391+P391</f>
        <v>0</v>
      </c>
      <c r="O391" s="197">
        <f>SUM(O392:O392)</f>
        <v>0</v>
      </c>
      <c r="P391" s="197">
        <f>SUM(P392:P392)</f>
        <v>0</v>
      </c>
      <c r="Q391" s="161"/>
      <c r="R391" s="161"/>
      <c r="S391" s="438"/>
      <c r="T391" s="161"/>
      <c r="U391" s="161"/>
      <c r="V391" s="161"/>
    </row>
    <row r="392" spans="1:22" ht="16.2">
      <c r="A392" s="122" t="str">
        <f t="shared" si="60"/>
        <v>71060601034521</v>
      </c>
      <c r="B392" s="124" t="s">
        <v>439</v>
      </c>
      <c r="C392" s="117" t="s">
        <v>157</v>
      </c>
      <c r="D392" s="118" t="s">
        <v>157</v>
      </c>
      <c r="E392" s="119" t="s">
        <v>106</v>
      </c>
      <c r="F392" s="120" t="s">
        <v>442</v>
      </c>
      <c r="G392" s="121">
        <v>4521</v>
      </c>
      <c r="H392" s="17"/>
      <c r="I392" s="25"/>
      <c r="J392" s="26"/>
      <c r="K392" s="26"/>
      <c r="L392" s="32" t="s">
        <v>115</v>
      </c>
      <c r="M392" s="33">
        <v>4213</v>
      </c>
      <c r="N392" s="183">
        <f t="shared" si="66"/>
        <v>0</v>
      </c>
      <c r="O392" s="183"/>
      <c r="P392" s="183"/>
      <c r="Q392" s="161"/>
      <c r="R392" s="161"/>
      <c r="S392" s="438"/>
      <c r="T392" s="161"/>
      <c r="U392" s="161"/>
      <c r="V392" s="161"/>
    </row>
    <row r="393" spans="1:22" s="115" customFormat="1" ht="37.950000000000003" customHeight="1">
      <c r="A393" s="122" t="str">
        <f t="shared" si="60"/>
        <v>71060601040000</v>
      </c>
      <c r="B393" s="124" t="s">
        <v>439</v>
      </c>
      <c r="C393" s="117" t="s">
        <v>157</v>
      </c>
      <c r="D393" s="118" t="s">
        <v>157</v>
      </c>
      <c r="E393" s="119" t="s">
        <v>106</v>
      </c>
      <c r="F393" s="120" t="s">
        <v>155</v>
      </c>
      <c r="G393" s="129" t="s">
        <v>440</v>
      </c>
      <c r="H393" s="45"/>
      <c r="I393" s="147"/>
      <c r="J393" s="148"/>
      <c r="K393" s="148"/>
      <c r="L393" s="27" t="s">
        <v>888</v>
      </c>
      <c r="M393" s="28"/>
      <c r="N393" s="197">
        <f>O393+P393</f>
        <v>0</v>
      </c>
      <c r="O393" s="197">
        <f>SUM(O394:O395)</f>
        <v>0</v>
      </c>
      <c r="P393" s="197">
        <f>SUM(P394:P395)</f>
        <v>0</v>
      </c>
      <c r="Q393" s="161"/>
      <c r="R393" s="161"/>
      <c r="S393" s="438"/>
      <c r="T393" s="161"/>
      <c r="U393" s="161"/>
      <c r="V393" s="161"/>
    </row>
    <row r="394" spans="1:22" ht="16.8">
      <c r="A394" s="122" t="str">
        <f t="shared" si="60"/>
        <v>71060601044251</v>
      </c>
      <c r="B394" s="124" t="s">
        <v>439</v>
      </c>
      <c r="C394" s="117" t="s">
        <v>157</v>
      </c>
      <c r="D394" s="118" t="s">
        <v>157</v>
      </c>
      <c r="E394" s="119" t="s">
        <v>106</v>
      </c>
      <c r="F394" s="120" t="s">
        <v>155</v>
      </c>
      <c r="G394" s="121">
        <v>4251</v>
      </c>
      <c r="H394" s="17"/>
      <c r="I394" s="400"/>
      <c r="J394" s="401"/>
      <c r="K394" s="401"/>
      <c r="L394" s="32" t="s">
        <v>115</v>
      </c>
      <c r="M394" s="33">
        <v>4213</v>
      </c>
      <c r="N394" s="183">
        <f t="shared" si="66"/>
        <v>0</v>
      </c>
      <c r="O394" s="399"/>
      <c r="P394" s="399"/>
      <c r="Q394" s="161"/>
      <c r="R394" s="161"/>
      <c r="S394" s="438"/>
      <c r="T394" s="161"/>
      <c r="U394" s="161"/>
      <c r="V394" s="161"/>
    </row>
    <row r="395" spans="1:22" ht="16.8">
      <c r="A395" s="122" t="str">
        <f t="shared" ref="A395" si="67">CONCATENATE(B395,C395,D395,E395,F395,G395)</f>
        <v>71060601044819</v>
      </c>
      <c r="B395" s="124" t="s">
        <v>439</v>
      </c>
      <c r="C395" s="117" t="s">
        <v>157</v>
      </c>
      <c r="D395" s="118" t="s">
        <v>157</v>
      </c>
      <c r="E395" s="119" t="s">
        <v>106</v>
      </c>
      <c r="F395" s="120" t="s">
        <v>155</v>
      </c>
      <c r="G395" s="129" t="s">
        <v>88</v>
      </c>
      <c r="H395" s="25"/>
      <c r="I395" s="25"/>
      <c r="J395" s="26"/>
      <c r="K395" s="26"/>
      <c r="L395" s="30" t="s">
        <v>173</v>
      </c>
      <c r="M395" s="421">
        <v>5112</v>
      </c>
      <c r="N395" s="183">
        <f t="shared" ref="N395" si="68">O395+P395</f>
        <v>0</v>
      </c>
      <c r="O395" s="398">
        <v>0</v>
      </c>
      <c r="P395" s="398"/>
      <c r="Q395" s="161"/>
      <c r="R395" s="161"/>
      <c r="S395" s="438"/>
      <c r="T395" s="161"/>
      <c r="U395" s="161"/>
      <c r="V395" s="161"/>
    </row>
    <row r="396" spans="1:22" ht="27.6">
      <c r="A396" s="122" t="str">
        <f>CONCATENATE(B396,C396,D396,E396,F396,G396)</f>
        <v>71060601035112</v>
      </c>
      <c r="B396" s="124" t="s">
        <v>439</v>
      </c>
      <c r="C396" s="117" t="s">
        <v>157</v>
      </c>
      <c r="D396" s="118" t="s">
        <v>157</v>
      </c>
      <c r="E396" s="119" t="s">
        <v>106</v>
      </c>
      <c r="F396" s="120" t="s">
        <v>442</v>
      </c>
      <c r="G396" s="121">
        <v>5112</v>
      </c>
      <c r="H396" s="45"/>
      <c r="I396" s="147"/>
      <c r="J396" s="148"/>
      <c r="K396" s="148"/>
      <c r="L396" s="27" t="s">
        <v>889</v>
      </c>
      <c r="M396" s="28"/>
      <c r="N396" s="197">
        <f>O396+P396</f>
        <v>0</v>
      </c>
      <c r="O396" s="197">
        <f>SUM(O397:O397)</f>
        <v>0</v>
      </c>
      <c r="P396" s="197">
        <f>SUM(P397:P397)</f>
        <v>0</v>
      </c>
      <c r="Q396" s="161"/>
      <c r="R396" s="161"/>
      <c r="S396" s="438"/>
      <c r="T396" s="161"/>
      <c r="U396" s="161"/>
      <c r="V396" s="161"/>
    </row>
    <row r="397" spans="1:22" ht="26.4">
      <c r="A397" s="122" t="str">
        <f>CONCATENATE(B397,C397,D397,E397,F397,G397)</f>
        <v>71060601035113</v>
      </c>
      <c r="B397" s="124" t="s">
        <v>439</v>
      </c>
      <c r="C397" s="117" t="s">
        <v>157</v>
      </c>
      <c r="D397" s="118" t="s">
        <v>157</v>
      </c>
      <c r="E397" s="119" t="s">
        <v>106</v>
      </c>
      <c r="F397" s="120" t="s">
        <v>442</v>
      </c>
      <c r="G397" s="121">
        <v>5113</v>
      </c>
      <c r="H397" s="25"/>
      <c r="I397" s="25"/>
      <c r="J397" s="26"/>
      <c r="K397" s="26"/>
      <c r="L397" s="29" t="s">
        <v>217</v>
      </c>
      <c r="M397" s="12">
        <v>4511</v>
      </c>
      <c r="N397" s="183">
        <f>O397+P397</f>
        <v>0</v>
      </c>
      <c r="O397" s="183"/>
      <c r="P397" s="183"/>
      <c r="Q397" s="161"/>
      <c r="R397" s="161"/>
      <c r="S397" s="438"/>
      <c r="T397" s="161"/>
      <c r="U397" s="161"/>
      <c r="V397" s="161"/>
    </row>
    <row r="398" spans="1:22" ht="27.6">
      <c r="A398" s="122" t="str">
        <f t="shared" si="60"/>
        <v>71060601044639</v>
      </c>
      <c r="B398" s="124" t="s">
        <v>439</v>
      </c>
      <c r="C398" s="117" t="s">
        <v>157</v>
      </c>
      <c r="D398" s="118" t="s">
        <v>157</v>
      </c>
      <c r="E398" s="119" t="s">
        <v>106</v>
      </c>
      <c r="F398" s="120" t="s">
        <v>155</v>
      </c>
      <c r="G398" s="121">
        <v>4639</v>
      </c>
      <c r="H398" s="45"/>
      <c r="I398" s="147"/>
      <c r="J398" s="148"/>
      <c r="K398" s="148"/>
      <c r="L398" s="27" t="s">
        <v>890</v>
      </c>
      <c r="M398" s="28"/>
      <c r="N398" s="197">
        <f>O398+P398</f>
        <v>0</v>
      </c>
      <c r="O398" s="197">
        <f>SUM(O399:O401)</f>
        <v>0</v>
      </c>
      <c r="P398" s="197">
        <f>SUM(P399:P401)</f>
        <v>0</v>
      </c>
      <c r="Q398" s="161"/>
      <c r="R398" s="161"/>
      <c r="S398" s="438"/>
      <c r="T398" s="161"/>
      <c r="U398" s="161"/>
      <c r="V398" s="161"/>
    </row>
    <row r="399" spans="1:22" s="115" customFormat="1" ht="18" customHeight="1">
      <c r="A399" s="122" t="str">
        <f t="shared" si="60"/>
        <v>71080101010000</v>
      </c>
      <c r="B399" s="124" t="s">
        <v>439</v>
      </c>
      <c r="C399" s="117" t="s">
        <v>185</v>
      </c>
      <c r="D399" s="118" t="s">
        <v>106</v>
      </c>
      <c r="E399" s="119" t="s">
        <v>106</v>
      </c>
      <c r="F399" s="120" t="s">
        <v>106</v>
      </c>
      <c r="G399" s="129" t="s">
        <v>440</v>
      </c>
      <c r="H399" s="177"/>
      <c r="I399" s="194"/>
      <c r="J399" s="201"/>
      <c r="K399" s="202"/>
      <c r="L399" s="203" t="s">
        <v>142</v>
      </c>
      <c r="M399" s="13">
        <v>4251</v>
      </c>
      <c r="N399" s="183">
        <f t="shared" ref="N399" si="69">O399+P399</f>
        <v>0</v>
      </c>
      <c r="O399" s="183"/>
      <c r="P399" s="183">
        <v>0</v>
      </c>
      <c r="Q399" s="161"/>
      <c r="R399" s="161"/>
      <c r="S399" s="438"/>
      <c r="T399" s="161"/>
      <c r="U399" s="161"/>
      <c r="V399" s="161"/>
    </row>
    <row r="400" spans="1:22" ht="16.8">
      <c r="A400" s="122" t="str">
        <f t="shared" si="60"/>
        <v>71060601044819</v>
      </c>
      <c r="B400" s="124" t="s">
        <v>439</v>
      </c>
      <c r="C400" s="117" t="s">
        <v>157</v>
      </c>
      <c r="D400" s="118" t="s">
        <v>157</v>
      </c>
      <c r="E400" s="119" t="s">
        <v>106</v>
      </c>
      <c r="F400" s="120" t="s">
        <v>155</v>
      </c>
      <c r="G400" s="129" t="s">
        <v>88</v>
      </c>
      <c r="H400" s="25"/>
      <c r="I400" s="25"/>
      <c r="J400" s="26"/>
      <c r="K400" s="26"/>
      <c r="L400" s="30" t="s">
        <v>173</v>
      </c>
      <c r="M400" s="421">
        <v>5112</v>
      </c>
      <c r="N400" s="183">
        <f t="shared" si="66"/>
        <v>0</v>
      </c>
      <c r="O400" s="398">
        <v>0</v>
      </c>
      <c r="P400" s="398"/>
      <c r="Q400" s="161"/>
      <c r="R400" s="161"/>
      <c r="S400" s="438"/>
      <c r="T400" s="161"/>
      <c r="U400" s="161"/>
      <c r="V400" s="161"/>
    </row>
    <row r="401" spans="1:22" ht="16.8">
      <c r="A401" s="122" t="str">
        <f t="shared" si="60"/>
        <v>71060601045113</v>
      </c>
      <c r="B401" s="124" t="s">
        <v>439</v>
      </c>
      <c r="C401" s="117" t="s">
        <v>157</v>
      </c>
      <c r="D401" s="118" t="s">
        <v>157</v>
      </c>
      <c r="E401" s="119" t="s">
        <v>106</v>
      </c>
      <c r="F401" s="120" t="s">
        <v>155</v>
      </c>
      <c r="G401" s="121">
        <v>5113</v>
      </c>
      <c r="H401" s="25"/>
      <c r="I401" s="25"/>
      <c r="J401" s="26"/>
      <c r="K401" s="26"/>
      <c r="L401" s="29" t="s">
        <v>174</v>
      </c>
      <c r="M401" s="422">
        <v>5113</v>
      </c>
      <c r="N401" s="183">
        <f t="shared" si="66"/>
        <v>0</v>
      </c>
      <c r="O401" s="398">
        <v>0</v>
      </c>
      <c r="P401" s="398"/>
      <c r="Q401" s="161"/>
      <c r="R401" s="161"/>
      <c r="S401" s="438"/>
      <c r="T401" s="161"/>
      <c r="U401" s="161"/>
      <c r="V401" s="161"/>
    </row>
    <row r="402" spans="1:22" ht="21" customHeight="1">
      <c r="B402" s="124"/>
      <c r="H402" s="45"/>
      <c r="I402" s="147"/>
      <c r="J402" s="148"/>
      <c r="K402" s="148"/>
      <c r="L402" s="27" t="s">
        <v>891</v>
      </c>
      <c r="M402" s="28"/>
      <c r="N402" s="197">
        <f>O402+P402</f>
        <v>0</v>
      </c>
      <c r="O402" s="197">
        <f>SUM(O403:O403)</f>
        <v>0</v>
      </c>
      <c r="P402" s="197">
        <f>SUM(P403:P403)</f>
        <v>0</v>
      </c>
      <c r="Q402" s="161"/>
      <c r="R402" s="161"/>
      <c r="S402" s="438"/>
      <c r="T402" s="161"/>
      <c r="U402" s="161"/>
      <c r="V402" s="161"/>
    </row>
    <row r="403" spans="1:22" ht="16.8">
      <c r="A403" s="122" t="str">
        <f t="shared" ref="A403" si="70">CONCATENATE(B403,C403,D403,E403,F403,G403)</f>
        <v>71060601044251</v>
      </c>
      <c r="B403" s="124" t="s">
        <v>439</v>
      </c>
      <c r="C403" s="117" t="s">
        <v>157</v>
      </c>
      <c r="D403" s="118" t="s">
        <v>157</v>
      </c>
      <c r="E403" s="119" t="s">
        <v>106</v>
      </c>
      <c r="F403" s="120" t="s">
        <v>155</v>
      </c>
      <c r="G403" s="121">
        <v>4251</v>
      </c>
      <c r="H403" s="17"/>
      <c r="I403" s="400"/>
      <c r="J403" s="401"/>
      <c r="K403" s="401"/>
      <c r="L403" s="32" t="s">
        <v>115</v>
      </c>
      <c r="M403" s="33">
        <v>4213</v>
      </c>
      <c r="N403" s="183">
        <f t="shared" ref="N403" si="71">O403+P403</f>
        <v>0</v>
      </c>
      <c r="O403" s="399"/>
      <c r="P403" s="399"/>
      <c r="Q403" s="161"/>
      <c r="R403" s="161"/>
      <c r="S403" s="438"/>
      <c r="T403" s="161"/>
      <c r="U403" s="161"/>
      <c r="V403" s="161"/>
    </row>
    <row r="404" spans="1:22" ht="21" customHeight="1">
      <c r="B404" s="124"/>
      <c r="H404" s="45"/>
      <c r="I404" s="147"/>
      <c r="J404" s="148"/>
      <c r="K404" s="148"/>
      <c r="L404" s="27" t="s">
        <v>907</v>
      </c>
      <c r="M404" s="28"/>
      <c r="N404" s="197">
        <f>O404+P404</f>
        <v>0</v>
      </c>
      <c r="O404" s="197">
        <f>SUM(O405:O405)</f>
        <v>0</v>
      </c>
      <c r="P404" s="197">
        <f>SUM(P405:P405)</f>
        <v>0</v>
      </c>
      <c r="Q404" s="161"/>
      <c r="R404" s="161"/>
      <c r="S404" s="438"/>
      <c r="T404" s="161"/>
      <c r="U404" s="161"/>
      <c r="V404" s="161"/>
    </row>
    <row r="405" spans="1:22" ht="16.8">
      <c r="A405" s="122" t="str">
        <f t="shared" ref="A405" si="72">CONCATENATE(B405,C405,D405,E405,F405,G405)</f>
        <v>71060601044819</v>
      </c>
      <c r="B405" s="124" t="s">
        <v>439</v>
      </c>
      <c r="C405" s="117" t="s">
        <v>157</v>
      </c>
      <c r="D405" s="118" t="s">
        <v>157</v>
      </c>
      <c r="E405" s="119" t="s">
        <v>106</v>
      </c>
      <c r="F405" s="120" t="s">
        <v>155</v>
      </c>
      <c r="G405" s="129" t="s">
        <v>88</v>
      </c>
      <c r="H405" s="25"/>
      <c r="I405" s="25"/>
      <c r="J405" s="26"/>
      <c r="K405" s="26"/>
      <c r="L405" s="30" t="s">
        <v>173</v>
      </c>
      <c r="M405" s="421">
        <v>5112</v>
      </c>
      <c r="N405" s="183">
        <f t="shared" ref="N405" si="73">O405+P405</f>
        <v>0</v>
      </c>
      <c r="O405" s="398">
        <v>0</v>
      </c>
      <c r="P405" s="398"/>
      <c r="Q405" s="161"/>
      <c r="R405" s="161"/>
      <c r="S405" s="438"/>
      <c r="T405" s="161"/>
      <c r="U405" s="161"/>
      <c r="V405" s="161"/>
    </row>
    <row r="406" spans="1:22" ht="27.6">
      <c r="B406" s="124"/>
      <c r="H406" s="180">
        <v>2600</v>
      </c>
      <c r="I406" s="212" t="s">
        <v>157</v>
      </c>
      <c r="J406" s="213">
        <v>0</v>
      </c>
      <c r="K406" s="213">
        <v>0</v>
      </c>
      <c r="L406" s="162" t="s">
        <v>246</v>
      </c>
      <c r="M406" s="174"/>
      <c r="N406" s="163">
        <f>+N408+N424+N441</f>
        <v>0</v>
      </c>
      <c r="O406" s="163">
        <f>+O408+O418+O424+O441</f>
        <v>0</v>
      </c>
      <c r="P406" s="163">
        <f>+P408+P418+P424+P441</f>
        <v>0</v>
      </c>
      <c r="Q406" s="161"/>
      <c r="R406" s="161"/>
      <c r="S406" s="438"/>
      <c r="T406" s="161"/>
      <c r="U406" s="161"/>
      <c r="V406" s="161"/>
    </row>
    <row r="407" spans="1:22" s="115" customFormat="1" ht="16.2">
      <c r="A407" s="122" t="str">
        <f t="shared" si="60"/>
        <v>71060601050000</v>
      </c>
      <c r="B407" s="124" t="s">
        <v>439</v>
      </c>
      <c r="C407" s="117" t="s">
        <v>157</v>
      </c>
      <c r="D407" s="118" t="s">
        <v>157</v>
      </c>
      <c r="E407" s="119" t="s">
        <v>106</v>
      </c>
      <c r="F407" s="120" t="s">
        <v>149</v>
      </c>
      <c r="G407" s="129" t="s">
        <v>440</v>
      </c>
      <c r="H407" s="25"/>
      <c r="I407" s="18"/>
      <c r="J407" s="19"/>
      <c r="K407" s="19"/>
      <c r="L407" s="30" t="s">
        <v>108</v>
      </c>
      <c r="M407" s="178"/>
      <c r="N407" s="191"/>
      <c r="O407" s="191"/>
      <c r="P407" s="191"/>
      <c r="Q407" s="161"/>
      <c r="R407" s="161"/>
      <c r="S407" s="438"/>
      <c r="T407" s="161"/>
      <c r="U407" s="161"/>
      <c r="V407" s="161"/>
    </row>
    <row r="408" spans="1:22" ht="16.2">
      <c r="A408" s="122" t="str">
        <f t="shared" si="60"/>
        <v>71060601054861</v>
      </c>
      <c r="B408" s="124" t="s">
        <v>439</v>
      </c>
      <c r="C408" s="117" t="s">
        <v>157</v>
      </c>
      <c r="D408" s="118" t="s">
        <v>157</v>
      </c>
      <c r="E408" s="119" t="s">
        <v>106</v>
      </c>
      <c r="F408" s="120" t="s">
        <v>149</v>
      </c>
      <c r="G408" s="121">
        <v>4861</v>
      </c>
      <c r="H408" s="165">
        <v>2610</v>
      </c>
      <c r="I408" s="166" t="s">
        <v>157</v>
      </c>
      <c r="J408" s="167">
        <v>1</v>
      </c>
      <c r="K408" s="167">
        <v>0</v>
      </c>
      <c r="L408" s="168" t="s">
        <v>247</v>
      </c>
      <c r="M408" s="176"/>
      <c r="N408" s="188">
        <f>+N410</f>
        <v>0</v>
      </c>
      <c r="O408" s="188">
        <f>+O410</f>
        <v>0</v>
      </c>
      <c r="P408" s="188">
        <f>+P410</f>
        <v>0</v>
      </c>
      <c r="Q408" s="161"/>
      <c r="R408" s="161"/>
      <c r="S408" s="438"/>
      <c r="T408" s="161"/>
      <c r="U408" s="161"/>
      <c r="V408" s="161"/>
    </row>
    <row r="409" spans="1:22" s="115" customFormat="1" ht="16.2">
      <c r="A409" s="122" t="str">
        <f t="shared" si="60"/>
        <v>71060601060000</v>
      </c>
      <c r="B409" s="124" t="s">
        <v>439</v>
      </c>
      <c r="C409" s="117" t="s">
        <v>157</v>
      </c>
      <c r="D409" s="118" t="s">
        <v>157</v>
      </c>
      <c r="E409" s="119" t="s">
        <v>106</v>
      </c>
      <c r="F409" s="120" t="s">
        <v>157</v>
      </c>
      <c r="G409" s="129" t="s">
        <v>440</v>
      </c>
      <c r="H409" s="25"/>
      <c r="I409" s="18"/>
      <c r="J409" s="19"/>
      <c r="K409" s="19"/>
      <c r="L409" s="30" t="s">
        <v>110</v>
      </c>
      <c r="M409" s="31"/>
      <c r="N409" s="190"/>
      <c r="O409" s="190"/>
      <c r="P409" s="190"/>
      <c r="Q409" s="161"/>
      <c r="R409" s="161"/>
      <c r="S409" s="438"/>
      <c r="T409" s="161"/>
      <c r="U409" s="161"/>
      <c r="V409" s="161"/>
    </row>
    <row r="410" spans="1:22" ht="16.2">
      <c r="A410" s="122" t="str">
        <f t="shared" si="60"/>
        <v>71060601064638</v>
      </c>
      <c r="B410" s="124" t="s">
        <v>439</v>
      </c>
      <c r="C410" s="117" t="s">
        <v>157</v>
      </c>
      <c r="D410" s="118" t="s">
        <v>157</v>
      </c>
      <c r="E410" s="119" t="s">
        <v>106</v>
      </c>
      <c r="F410" s="120" t="s">
        <v>157</v>
      </c>
      <c r="G410" s="121">
        <v>4638</v>
      </c>
      <c r="H410" s="151" t="s">
        <v>89</v>
      </c>
      <c r="I410" s="152" t="s">
        <v>157</v>
      </c>
      <c r="J410" s="153" t="s">
        <v>82</v>
      </c>
      <c r="K410" s="153" t="s">
        <v>82</v>
      </c>
      <c r="L410" s="154" t="s">
        <v>247</v>
      </c>
      <c r="M410" s="155" t="s">
        <v>81</v>
      </c>
      <c r="N410" s="192">
        <f>+N300+N412+N414+N416</f>
        <v>0</v>
      </c>
      <c r="O410" s="192">
        <f>+O300+O412+O414</f>
        <v>0</v>
      </c>
      <c r="P410" s="192">
        <f>+P300+P412+P414</f>
        <v>0</v>
      </c>
      <c r="Q410" s="161"/>
      <c r="R410" s="161"/>
      <c r="S410" s="438"/>
      <c r="T410" s="161"/>
      <c r="U410" s="161"/>
      <c r="V410" s="161"/>
    </row>
    <row r="411" spans="1:22" s="115" customFormat="1" ht="16.2">
      <c r="A411" s="122" t="str">
        <f t="shared" si="60"/>
        <v>71060601070000</v>
      </c>
      <c r="B411" s="124" t="s">
        <v>439</v>
      </c>
      <c r="C411" s="117" t="s">
        <v>157</v>
      </c>
      <c r="D411" s="118" t="s">
        <v>157</v>
      </c>
      <c r="E411" s="119" t="s">
        <v>106</v>
      </c>
      <c r="F411" s="120" t="s">
        <v>183</v>
      </c>
      <c r="G411" s="129" t="s">
        <v>440</v>
      </c>
      <c r="H411" s="25"/>
      <c r="I411" s="25"/>
      <c r="J411" s="26"/>
      <c r="K411" s="26"/>
      <c r="L411" s="30" t="s">
        <v>108</v>
      </c>
      <c r="M411" s="31"/>
      <c r="N411" s="190"/>
      <c r="O411" s="190"/>
      <c r="P411" s="190"/>
      <c r="Q411" s="161"/>
      <c r="R411" s="161"/>
      <c r="S411" s="438"/>
      <c r="T411" s="161"/>
      <c r="U411" s="161"/>
      <c r="V411" s="161"/>
    </row>
    <row r="412" spans="1:22" ht="55.2">
      <c r="A412" s="122" t="str">
        <f t="shared" si="60"/>
        <v>71060601085113</v>
      </c>
      <c r="B412" s="124" t="s">
        <v>439</v>
      </c>
      <c r="C412" s="117" t="s">
        <v>157</v>
      </c>
      <c r="D412" s="118" t="s">
        <v>157</v>
      </c>
      <c r="E412" s="119" t="s">
        <v>106</v>
      </c>
      <c r="F412" s="120" t="s">
        <v>185</v>
      </c>
      <c r="G412" s="121">
        <v>5113</v>
      </c>
      <c r="H412" s="46"/>
      <c r="I412" s="147"/>
      <c r="J412" s="148"/>
      <c r="K412" s="148"/>
      <c r="L412" s="27" t="s">
        <v>892</v>
      </c>
      <c r="M412" s="28"/>
      <c r="N412" s="197">
        <f>O412+P412</f>
        <v>0</v>
      </c>
      <c r="O412" s="197">
        <f>SUM(O413:O413)</f>
        <v>0</v>
      </c>
      <c r="P412" s="197">
        <f>SUM(P413:P413)</f>
        <v>0</v>
      </c>
      <c r="Q412" s="161"/>
      <c r="R412" s="161"/>
      <c r="S412" s="438"/>
      <c r="T412" s="161"/>
      <c r="U412" s="161"/>
      <c r="V412" s="161"/>
    </row>
    <row r="413" spans="1:22" s="115" customFormat="1" ht="16.8">
      <c r="A413" s="122" t="str">
        <f t="shared" si="60"/>
        <v>71060601090000</v>
      </c>
      <c r="B413" s="124" t="s">
        <v>439</v>
      </c>
      <c r="C413" s="117" t="s">
        <v>157</v>
      </c>
      <c r="D413" s="118" t="s">
        <v>157</v>
      </c>
      <c r="E413" s="119" t="s">
        <v>106</v>
      </c>
      <c r="F413" s="120" t="s">
        <v>187</v>
      </c>
      <c r="G413" s="129" t="s">
        <v>440</v>
      </c>
      <c r="H413" s="25"/>
      <c r="I413" s="18"/>
      <c r="J413" s="19"/>
      <c r="K413" s="19"/>
      <c r="L413" s="30" t="s">
        <v>118</v>
      </c>
      <c r="M413" s="44">
        <v>4216</v>
      </c>
      <c r="N413" s="183">
        <f t="shared" ref="N413" si="74">O413+P413</f>
        <v>0</v>
      </c>
      <c r="O413" s="399"/>
      <c r="P413" s="399"/>
      <c r="Q413" s="161"/>
      <c r="R413" s="161"/>
      <c r="S413" s="438"/>
      <c r="T413" s="161"/>
      <c r="U413" s="161"/>
      <c r="V413" s="161"/>
    </row>
    <row r="414" spans="1:22" s="182" customFormat="1" ht="55.2">
      <c r="A414" s="122"/>
      <c r="B414" s="124"/>
      <c r="C414" s="117"/>
      <c r="D414" s="118"/>
      <c r="E414" s="119"/>
      <c r="F414" s="120"/>
      <c r="G414" s="129"/>
      <c r="H414" s="45"/>
      <c r="I414" s="50"/>
      <c r="J414" s="51"/>
      <c r="K414" s="51"/>
      <c r="L414" s="27" t="s">
        <v>893</v>
      </c>
      <c r="M414" s="28"/>
      <c r="N414" s="197">
        <f>O414+P414</f>
        <v>0</v>
      </c>
      <c r="O414" s="197">
        <f>+O415</f>
        <v>0</v>
      </c>
      <c r="P414" s="197">
        <f>+P415</f>
        <v>0</v>
      </c>
      <c r="Q414" s="161"/>
      <c r="R414" s="161"/>
      <c r="S414" s="438"/>
      <c r="T414" s="161"/>
      <c r="U414" s="161"/>
      <c r="V414" s="161"/>
    </row>
    <row r="415" spans="1:22" s="182" customFormat="1" ht="16.2">
      <c r="A415" s="122"/>
      <c r="B415" s="124"/>
      <c r="C415" s="117"/>
      <c r="D415" s="118"/>
      <c r="E415" s="119"/>
      <c r="F415" s="120"/>
      <c r="G415" s="129"/>
      <c r="H415" s="25"/>
      <c r="I415" s="18"/>
      <c r="J415" s="19"/>
      <c r="K415" s="19"/>
      <c r="L415" s="29" t="s">
        <v>763</v>
      </c>
      <c r="M415" s="44">
        <v>4728</v>
      </c>
      <c r="N415" s="183">
        <v>0</v>
      </c>
      <c r="O415" s="183"/>
      <c r="P415" s="183"/>
      <c r="Q415" s="161"/>
      <c r="R415" s="161"/>
      <c r="S415" s="438"/>
      <c r="T415" s="161"/>
      <c r="U415" s="161"/>
      <c r="V415" s="161"/>
    </row>
    <row r="416" spans="1:22" s="182" customFormat="1" ht="27.6">
      <c r="A416" s="122"/>
      <c r="B416" s="124"/>
      <c r="C416" s="117"/>
      <c r="D416" s="118"/>
      <c r="E416" s="119"/>
      <c r="F416" s="120"/>
      <c r="G416" s="129"/>
      <c r="H416" s="45"/>
      <c r="I416" s="50"/>
      <c r="J416" s="51"/>
      <c r="K416" s="51"/>
      <c r="L416" s="459" t="s">
        <v>894</v>
      </c>
      <c r="M416" s="28"/>
      <c r="N416" s="197">
        <f>N417</f>
        <v>0</v>
      </c>
      <c r="O416" s="197">
        <f t="shared" ref="O416:P416" si="75">O417</f>
        <v>0</v>
      </c>
      <c r="P416" s="197">
        <f t="shared" si="75"/>
        <v>0</v>
      </c>
      <c r="Q416" s="161"/>
      <c r="R416" s="161"/>
      <c r="S416" s="438"/>
      <c r="T416" s="161"/>
      <c r="U416" s="161"/>
      <c r="V416" s="161"/>
    </row>
    <row r="417" spans="1:22" s="182" customFormat="1" ht="16.2">
      <c r="A417" s="122"/>
      <c r="B417" s="124"/>
      <c r="C417" s="117"/>
      <c r="D417" s="118"/>
      <c r="E417" s="119"/>
      <c r="F417" s="120"/>
      <c r="G417" s="129"/>
      <c r="H417" s="25"/>
      <c r="I417" s="18"/>
      <c r="J417" s="19"/>
      <c r="K417" s="19"/>
      <c r="L417" s="29" t="s">
        <v>348</v>
      </c>
      <c r="M417" s="12">
        <v>4729</v>
      </c>
      <c r="N417" s="183">
        <f t="shared" ref="N417" si="76">O417+P417</f>
        <v>0</v>
      </c>
      <c r="O417" s="183"/>
      <c r="P417" s="183"/>
      <c r="Q417" s="161"/>
      <c r="R417" s="161"/>
      <c r="S417" s="438"/>
      <c r="T417" s="161"/>
      <c r="U417" s="161"/>
      <c r="V417" s="161"/>
    </row>
    <row r="418" spans="1:22" ht="16.2">
      <c r="A418" s="122" t="str">
        <f t="shared" ref="A418:A421" si="77">CONCATENATE(B418,C418,D418,E418,F418,G418)</f>
        <v>71080000000001</v>
      </c>
      <c r="B418" s="124" t="s">
        <v>439</v>
      </c>
      <c r="C418" s="117" t="s">
        <v>185</v>
      </c>
      <c r="D418" s="118" t="s">
        <v>441</v>
      </c>
      <c r="E418" s="119" t="s">
        <v>441</v>
      </c>
      <c r="F418" s="120" t="s">
        <v>441</v>
      </c>
      <c r="G418" s="129" t="s">
        <v>96</v>
      </c>
      <c r="H418" s="165">
        <v>2630</v>
      </c>
      <c r="I418" s="166" t="s">
        <v>157</v>
      </c>
      <c r="J418" s="167">
        <v>3</v>
      </c>
      <c r="K418" s="167">
        <v>0</v>
      </c>
      <c r="L418" s="168" t="s">
        <v>251</v>
      </c>
      <c r="M418" s="176"/>
      <c r="N418" s="188">
        <f>+N420</f>
        <v>0</v>
      </c>
      <c r="O418" s="188">
        <f>+O420</f>
        <v>0</v>
      </c>
      <c r="P418" s="188">
        <f>+P420</f>
        <v>0</v>
      </c>
      <c r="Q418" s="161"/>
      <c r="R418" s="161"/>
      <c r="S418" s="438"/>
      <c r="T418" s="161"/>
      <c r="U418" s="161"/>
      <c r="V418" s="161"/>
    </row>
    <row r="419" spans="1:22" s="170" customFormat="1" ht="16.2">
      <c r="A419" s="122" t="str">
        <f t="shared" si="77"/>
        <v>71080100000000</v>
      </c>
      <c r="B419" s="124" t="s">
        <v>439</v>
      </c>
      <c r="C419" s="117" t="s">
        <v>185</v>
      </c>
      <c r="D419" s="118" t="s">
        <v>106</v>
      </c>
      <c r="E419" s="119" t="s">
        <v>441</v>
      </c>
      <c r="F419" s="120" t="s">
        <v>441</v>
      </c>
      <c r="G419" s="129" t="s">
        <v>440</v>
      </c>
      <c r="H419" s="25"/>
      <c r="I419" s="18"/>
      <c r="J419" s="19"/>
      <c r="K419" s="19"/>
      <c r="L419" s="30" t="s">
        <v>110</v>
      </c>
      <c r="M419" s="31"/>
      <c r="N419" s="190"/>
      <c r="O419" s="190"/>
      <c r="P419" s="190"/>
      <c r="Q419" s="161"/>
      <c r="R419" s="161"/>
      <c r="S419" s="438"/>
      <c r="T419" s="161"/>
      <c r="U419" s="161"/>
      <c r="V419" s="161"/>
    </row>
    <row r="420" spans="1:22" ht="16.2">
      <c r="A420" s="122" t="str">
        <f t="shared" si="77"/>
        <v>71080100000001</v>
      </c>
      <c r="B420" s="124" t="s">
        <v>439</v>
      </c>
      <c r="C420" s="117" t="s">
        <v>185</v>
      </c>
      <c r="D420" s="118" t="s">
        <v>106</v>
      </c>
      <c r="E420" s="119" t="s">
        <v>441</v>
      </c>
      <c r="F420" s="120" t="s">
        <v>441</v>
      </c>
      <c r="G420" s="129" t="s">
        <v>96</v>
      </c>
      <c r="H420" s="151">
        <v>2631</v>
      </c>
      <c r="I420" s="152" t="s">
        <v>157</v>
      </c>
      <c r="J420" s="153">
        <v>3</v>
      </c>
      <c r="K420" s="153">
        <v>1</v>
      </c>
      <c r="L420" s="154" t="s">
        <v>251</v>
      </c>
      <c r="M420" s="155"/>
      <c r="N420" s="192">
        <f>+N424+N427+N431+N433+N422</f>
        <v>0</v>
      </c>
      <c r="O420" s="192">
        <f>+O422</f>
        <v>0</v>
      </c>
      <c r="P420" s="192">
        <f>+P422</f>
        <v>0</v>
      </c>
      <c r="Q420" s="161"/>
      <c r="R420" s="161"/>
      <c r="S420" s="438"/>
      <c r="T420" s="161"/>
      <c r="U420" s="161"/>
      <c r="V420" s="161"/>
    </row>
    <row r="421" spans="1:22" s="156" customFormat="1" ht="15" customHeight="1">
      <c r="A421" s="122" t="str">
        <f t="shared" si="77"/>
        <v>71080101000000</v>
      </c>
      <c r="B421" s="124" t="s">
        <v>439</v>
      </c>
      <c r="C421" s="117" t="s">
        <v>185</v>
      </c>
      <c r="D421" s="118" t="s">
        <v>106</v>
      </c>
      <c r="E421" s="119" t="s">
        <v>106</v>
      </c>
      <c r="F421" s="120" t="s">
        <v>441</v>
      </c>
      <c r="G421" s="129" t="s">
        <v>440</v>
      </c>
      <c r="H421" s="25"/>
      <c r="I421" s="25"/>
      <c r="J421" s="26"/>
      <c r="K421" s="26"/>
      <c r="L421" s="30" t="s">
        <v>108</v>
      </c>
      <c r="M421" s="31"/>
      <c r="N421" s="190"/>
      <c r="O421" s="190"/>
      <c r="P421" s="190"/>
      <c r="Q421" s="161"/>
      <c r="R421" s="161"/>
      <c r="S421" s="438"/>
      <c r="T421" s="161"/>
      <c r="U421" s="161"/>
      <c r="V421" s="161"/>
    </row>
    <row r="422" spans="1:22" ht="45" customHeight="1">
      <c r="A422" s="122" t="str">
        <f>CONCATENATE(B422,C422,D422,E422,F422,G422)</f>
        <v>71080201000001</v>
      </c>
      <c r="B422" s="124" t="s">
        <v>439</v>
      </c>
      <c r="C422" s="117" t="s">
        <v>185</v>
      </c>
      <c r="D422" s="118" t="s">
        <v>140</v>
      </c>
      <c r="E422" s="119" t="s">
        <v>106</v>
      </c>
      <c r="F422" s="120" t="s">
        <v>441</v>
      </c>
      <c r="G422" s="129" t="s">
        <v>96</v>
      </c>
      <c r="H422" s="45"/>
      <c r="I422" s="46"/>
      <c r="J422" s="47"/>
      <c r="K422" s="47"/>
      <c r="L422" s="27" t="s">
        <v>941</v>
      </c>
      <c r="M422" s="28"/>
      <c r="N422" s="197">
        <f>O422+P422</f>
        <v>0</v>
      </c>
      <c r="O422" s="197">
        <f>SUM(O423:O423)</f>
        <v>0</v>
      </c>
      <c r="P422" s="197">
        <f>SUM(P423:P423)</f>
        <v>0</v>
      </c>
      <c r="Q422" s="161"/>
      <c r="R422" s="161"/>
      <c r="S422" s="438"/>
      <c r="T422" s="161"/>
      <c r="U422" s="161"/>
      <c r="V422" s="161"/>
    </row>
    <row r="423" spans="1:22" s="115" customFormat="1" ht="21.75" customHeight="1">
      <c r="A423" s="122" t="str">
        <f>CONCATENATE(B423,C423,D423,E423,F423,G423)</f>
        <v>71080201010000</v>
      </c>
      <c r="B423" s="124" t="s">
        <v>439</v>
      </c>
      <c r="C423" s="117" t="s">
        <v>185</v>
      </c>
      <c r="D423" s="118" t="s">
        <v>140</v>
      </c>
      <c r="E423" s="119" t="s">
        <v>106</v>
      </c>
      <c r="F423" s="120" t="s">
        <v>106</v>
      </c>
      <c r="G423" s="129" t="s">
        <v>440</v>
      </c>
      <c r="H423" s="25"/>
      <c r="I423" s="18"/>
      <c r="J423" s="19"/>
      <c r="K423" s="19"/>
      <c r="L423" s="30" t="s">
        <v>134</v>
      </c>
      <c r="M423" s="31">
        <v>4861</v>
      </c>
      <c r="N423" s="183">
        <f>O423+P423</f>
        <v>0</v>
      </c>
      <c r="O423" s="399"/>
      <c r="P423" s="399"/>
      <c r="Q423" s="161"/>
      <c r="R423" s="161"/>
      <c r="S423" s="438"/>
      <c r="T423" s="161"/>
      <c r="U423" s="161"/>
      <c r="V423" s="161"/>
    </row>
    <row r="424" spans="1:22" ht="16.2">
      <c r="A424" s="122" t="str">
        <f t="shared" si="60"/>
        <v>71080000000001</v>
      </c>
      <c r="B424" s="124" t="s">
        <v>439</v>
      </c>
      <c r="C424" s="117" t="s">
        <v>185</v>
      </c>
      <c r="D424" s="118" t="s">
        <v>441</v>
      </c>
      <c r="E424" s="119" t="s">
        <v>441</v>
      </c>
      <c r="F424" s="120" t="s">
        <v>441</v>
      </c>
      <c r="G424" s="129" t="s">
        <v>96</v>
      </c>
      <c r="H424" s="165">
        <v>2640</v>
      </c>
      <c r="I424" s="166" t="s">
        <v>157</v>
      </c>
      <c r="J424" s="167">
        <v>4</v>
      </c>
      <c r="K424" s="167">
        <v>0</v>
      </c>
      <c r="L424" s="168" t="s">
        <v>258</v>
      </c>
      <c r="M424" s="176"/>
      <c r="N424" s="188">
        <f>+N426</f>
        <v>0</v>
      </c>
      <c r="O424" s="188">
        <f>+O426</f>
        <v>0</v>
      </c>
      <c r="P424" s="188">
        <f>+P426</f>
        <v>0</v>
      </c>
      <c r="Q424" s="161"/>
      <c r="R424" s="161"/>
      <c r="S424" s="438"/>
      <c r="T424" s="161"/>
      <c r="U424" s="161"/>
      <c r="V424" s="161"/>
    </row>
    <row r="425" spans="1:22" s="170" customFormat="1" ht="16.2">
      <c r="A425" s="122" t="str">
        <f t="shared" ref="A425:A475" si="78">CONCATENATE(B425,C425,D425,E425,F425,G425)</f>
        <v>71080100000000</v>
      </c>
      <c r="B425" s="124" t="s">
        <v>439</v>
      </c>
      <c r="C425" s="117" t="s">
        <v>185</v>
      </c>
      <c r="D425" s="118" t="s">
        <v>106</v>
      </c>
      <c r="E425" s="119" t="s">
        <v>441</v>
      </c>
      <c r="F425" s="120" t="s">
        <v>441</v>
      </c>
      <c r="G425" s="129" t="s">
        <v>440</v>
      </c>
      <c r="H425" s="25"/>
      <c r="I425" s="18"/>
      <c r="J425" s="19"/>
      <c r="K425" s="19"/>
      <c r="L425" s="30" t="s">
        <v>110</v>
      </c>
      <c r="M425" s="31"/>
      <c r="N425" s="190"/>
      <c r="O425" s="190"/>
      <c r="P425" s="190"/>
      <c r="Q425" s="161"/>
      <c r="R425" s="161"/>
      <c r="S425" s="438"/>
      <c r="T425" s="161"/>
      <c r="U425" s="161"/>
      <c r="V425" s="161"/>
    </row>
    <row r="426" spans="1:22" ht="16.2">
      <c r="A426" s="122" t="str">
        <f t="shared" si="78"/>
        <v>71080100000001</v>
      </c>
      <c r="B426" s="124" t="s">
        <v>439</v>
      </c>
      <c r="C426" s="117" t="s">
        <v>185</v>
      </c>
      <c r="D426" s="118" t="s">
        <v>106</v>
      </c>
      <c r="E426" s="119" t="s">
        <v>441</v>
      </c>
      <c r="F426" s="120" t="s">
        <v>441</v>
      </c>
      <c r="G426" s="129" t="s">
        <v>96</v>
      </c>
      <c r="H426" s="151">
        <v>2641</v>
      </c>
      <c r="I426" s="152" t="s">
        <v>157</v>
      </c>
      <c r="J426" s="153">
        <v>4</v>
      </c>
      <c r="K426" s="153">
        <v>1</v>
      </c>
      <c r="L426" s="154" t="s">
        <v>259</v>
      </c>
      <c r="M426" s="155"/>
      <c r="N426" s="192">
        <f>+N430+N433+N437+N439+N428</f>
        <v>0</v>
      </c>
      <c r="O426" s="192">
        <f t="shared" ref="O426:P426" si="79">+O430+O433+O437+O439+O428</f>
        <v>0</v>
      </c>
      <c r="P426" s="192">
        <f t="shared" si="79"/>
        <v>0</v>
      </c>
      <c r="Q426" s="161"/>
      <c r="R426" s="161"/>
      <c r="S426" s="438"/>
      <c r="T426" s="161"/>
      <c r="U426" s="161"/>
      <c r="V426" s="161"/>
    </row>
    <row r="427" spans="1:22" s="156" customFormat="1" ht="15" customHeight="1">
      <c r="A427" s="122" t="str">
        <f t="shared" si="78"/>
        <v>71080101000000</v>
      </c>
      <c r="B427" s="124" t="s">
        <v>439</v>
      </c>
      <c r="C427" s="117" t="s">
        <v>185</v>
      </c>
      <c r="D427" s="118" t="s">
        <v>106</v>
      </c>
      <c r="E427" s="119" t="s">
        <v>106</v>
      </c>
      <c r="F427" s="120" t="s">
        <v>441</v>
      </c>
      <c r="G427" s="129" t="s">
        <v>440</v>
      </c>
      <c r="H427" s="25"/>
      <c r="I427" s="25"/>
      <c r="J427" s="26"/>
      <c r="K427" s="26"/>
      <c r="L427" s="30" t="s">
        <v>108</v>
      </c>
      <c r="M427" s="31"/>
      <c r="N427" s="190"/>
      <c r="O427" s="190"/>
      <c r="P427" s="190"/>
      <c r="Q427" s="161"/>
      <c r="R427" s="161"/>
      <c r="S427" s="438"/>
      <c r="T427" s="161"/>
      <c r="U427" s="161"/>
      <c r="V427" s="161"/>
    </row>
    <row r="428" spans="1:22" ht="19.5" customHeight="1">
      <c r="A428" s="122" t="str">
        <f>CONCATENATE(B428,C428,D428,E428,F428,G428)</f>
        <v>71080201000001</v>
      </c>
      <c r="B428" s="124" t="s">
        <v>439</v>
      </c>
      <c r="C428" s="117" t="s">
        <v>185</v>
      </c>
      <c r="D428" s="118" t="s">
        <v>140</v>
      </c>
      <c r="E428" s="119" t="s">
        <v>106</v>
      </c>
      <c r="F428" s="120" t="s">
        <v>441</v>
      </c>
      <c r="G428" s="129" t="s">
        <v>96</v>
      </c>
      <c r="H428" s="45"/>
      <c r="I428" s="46"/>
      <c r="J428" s="47"/>
      <c r="K428" s="47"/>
      <c r="L428" s="27" t="s">
        <v>895</v>
      </c>
      <c r="M428" s="28"/>
      <c r="N428" s="197">
        <f>O428+P428</f>
        <v>0</v>
      </c>
      <c r="O428" s="197">
        <f>SUM(O429)</f>
        <v>0</v>
      </c>
      <c r="P428" s="197">
        <f>SUM(P429)</f>
        <v>0</v>
      </c>
      <c r="Q428" s="161"/>
      <c r="R428" s="161"/>
      <c r="S428" s="438"/>
      <c r="T428" s="161"/>
      <c r="U428" s="161"/>
      <c r="V428" s="161"/>
    </row>
    <row r="429" spans="1:22" s="115" customFormat="1" ht="21.75" customHeight="1">
      <c r="A429" s="122" t="str">
        <f>CONCATENATE(B429,C429,D429,E429,F429,G429)</f>
        <v>71080201010000</v>
      </c>
      <c r="B429" s="124" t="s">
        <v>439</v>
      </c>
      <c r="C429" s="117" t="s">
        <v>185</v>
      </c>
      <c r="D429" s="118" t="s">
        <v>140</v>
      </c>
      <c r="E429" s="119" t="s">
        <v>106</v>
      </c>
      <c r="F429" s="120" t="s">
        <v>106</v>
      </c>
      <c r="G429" s="129" t="s">
        <v>440</v>
      </c>
      <c r="H429" s="25"/>
      <c r="I429" s="18"/>
      <c r="J429" s="19"/>
      <c r="K429" s="19"/>
      <c r="L429" s="30" t="s">
        <v>174</v>
      </c>
      <c r="M429" s="31">
        <v>5113</v>
      </c>
      <c r="N429" s="183">
        <f>O429+P429</f>
        <v>0</v>
      </c>
      <c r="O429" s="399"/>
      <c r="P429" s="399"/>
      <c r="Q429" s="161"/>
      <c r="R429" s="161"/>
      <c r="S429" s="438"/>
      <c r="T429" s="161"/>
      <c r="U429" s="161"/>
      <c r="V429" s="161"/>
    </row>
    <row r="430" spans="1:22" ht="27.6">
      <c r="A430" s="122" t="str">
        <f t="shared" si="78"/>
        <v>71080101024251</v>
      </c>
      <c r="B430" s="124" t="s">
        <v>439</v>
      </c>
      <c r="C430" s="117" t="s">
        <v>185</v>
      </c>
      <c r="D430" s="118" t="s">
        <v>106</v>
      </c>
      <c r="E430" s="119" t="s">
        <v>106</v>
      </c>
      <c r="F430" s="120" t="s">
        <v>140</v>
      </c>
      <c r="G430" s="121">
        <v>4251</v>
      </c>
      <c r="H430" s="45"/>
      <c r="I430" s="46"/>
      <c r="J430" s="47"/>
      <c r="K430" s="47"/>
      <c r="L430" s="27" t="s">
        <v>260</v>
      </c>
      <c r="M430" s="28"/>
      <c r="N430" s="197">
        <f>O430+P430</f>
        <v>0</v>
      </c>
      <c r="O430" s="197">
        <f>SUM(O431:O432)</f>
        <v>0</v>
      </c>
      <c r="P430" s="197">
        <f>SUM(P431:P432)</f>
        <v>0</v>
      </c>
      <c r="Q430" s="161"/>
      <c r="R430" s="161"/>
      <c r="S430" s="438"/>
      <c r="T430" s="161"/>
      <c r="U430" s="161"/>
      <c r="V430" s="161"/>
    </row>
    <row r="431" spans="1:22" ht="26.4">
      <c r="A431" s="122" t="str">
        <f t="shared" si="78"/>
        <v>71080101024639</v>
      </c>
      <c r="B431" s="124" t="s">
        <v>439</v>
      </c>
      <c r="C431" s="117" t="s">
        <v>185</v>
      </c>
      <c r="D431" s="118" t="s">
        <v>106</v>
      </c>
      <c r="E431" s="119" t="s">
        <v>106</v>
      </c>
      <c r="F431" s="120" t="s">
        <v>140</v>
      </c>
      <c r="G431" s="121">
        <v>4639</v>
      </c>
      <c r="H431" s="25"/>
      <c r="I431" s="18"/>
      <c r="J431" s="19"/>
      <c r="K431" s="19"/>
      <c r="L431" s="29" t="s">
        <v>217</v>
      </c>
      <c r="M431" s="12">
        <v>4511</v>
      </c>
      <c r="N431" s="183">
        <f t="shared" ref="N431:N440" si="80">O431+P431</f>
        <v>0</v>
      </c>
      <c r="O431" s="399"/>
      <c r="P431" s="399"/>
      <c r="Q431" s="161"/>
      <c r="R431" s="161"/>
      <c r="S431" s="438"/>
      <c r="T431" s="161"/>
      <c r="U431" s="161"/>
      <c r="V431" s="161"/>
    </row>
    <row r="432" spans="1:22" ht="16.2">
      <c r="A432" s="122" t="str">
        <f t="shared" si="78"/>
        <v>71080101024819</v>
      </c>
      <c r="B432" s="124" t="s">
        <v>439</v>
      </c>
      <c r="C432" s="117" t="s">
        <v>185</v>
      </c>
      <c r="D432" s="118" t="s">
        <v>106</v>
      </c>
      <c r="E432" s="119" t="s">
        <v>106</v>
      </c>
      <c r="F432" s="120" t="s">
        <v>140</v>
      </c>
      <c r="G432" s="121">
        <v>4819</v>
      </c>
      <c r="H432" s="25"/>
      <c r="I432" s="18"/>
      <c r="J432" s="19"/>
      <c r="K432" s="19"/>
      <c r="L432" s="30" t="s">
        <v>134</v>
      </c>
      <c r="M432" s="31">
        <v>4861</v>
      </c>
      <c r="N432" s="183">
        <f t="shared" si="80"/>
        <v>0</v>
      </c>
      <c r="O432" s="183">
        <v>0</v>
      </c>
      <c r="P432" s="183"/>
      <c r="Q432" s="161"/>
      <c r="R432" s="161"/>
      <c r="S432" s="438"/>
      <c r="T432" s="161"/>
      <c r="U432" s="161"/>
      <c r="V432" s="161"/>
    </row>
    <row r="433" spans="1:22" ht="55.2">
      <c r="A433" s="122" t="str">
        <f t="shared" si="78"/>
        <v>71080101025112</v>
      </c>
      <c r="B433" s="124" t="s">
        <v>439</v>
      </c>
      <c r="C433" s="117" t="s">
        <v>185</v>
      </c>
      <c r="D433" s="118" t="s">
        <v>106</v>
      </c>
      <c r="E433" s="119" t="s">
        <v>106</v>
      </c>
      <c r="F433" s="120" t="s">
        <v>140</v>
      </c>
      <c r="G433" s="121">
        <v>5112</v>
      </c>
      <c r="H433" s="45"/>
      <c r="I433" s="46"/>
      <c r="J433" s="47"/>
      <c r="K433" s="47"/>
      <c r="L433" s="457" t="s">
        <v>896</v>
      </c>
      <c r="M433" s="28"/>
      <c r="N433" s="197">
        <f>O433+P433</f>
        <v>0</v>
      </c>
      <c r="O433" s="197">
        <f>SUM(O434:O436)</f>
        <v>0</v>
      </c>
      <c r="P433" s="197">
        <f>SUM(P434:P436)</f>
        <v>0</v>
      </c>
      <c r="Q433" s="161"/>
      <c r="R433" s="161"/>
      <c r="S433" s="438"/>
      <c r="T433" s="161"/>
      <c r="U433" s="161"/>
      <c r="V433" s="161"/>
    </row>
    <row r="434" spans="1:22" ht="26.4">
      <c r="A434" s="122" t="str">
        <f t="shared" si="78"/>
        <v>71080101025113</v>
      </c>
      <c r="B434" s="124" t="s">
        <v>439</v>
      </c>
      <c r="C434" s="117" t="s">
        <v>185</v>
      </c>
      <c r="D434" s="118" t="s">
        <v>106</v>
      </c>
      <c r="E434" s="119" t="s">
        <v>106</v>
      </c>
      <c r="F434" s="120" t="s">
        <v>140</v>
      </c>
      <c r="G434" s="121">
        <v>5113</v>
      </c>
      <c r="H434" s="17"/>
      <c r="I434" s="25"/>
      <c r="J434" s="26"/>
      <c r="K434" s="26"/>
      <c r="L434" s="29" t="s">
        <v>142</v>
      </c>
      <c r="M434" s="44">
        <v>4251</v>
      </c>
      <c r="N434" s="183">
        <f t="shared" si="80"/>
        <v>0</v>
      </c>
      <c r="O434" s="183"/>
      <c r="P434" s="183">
        <v>0</v>
      </c>
      <c r="Q434" s="161"/>
      <c r="R434" s="161"/>
      <c r="S434" s="438"/>
      <c r="T434" s="161"/>
      <c r="U434" s="161"/>
      <c r="V434" s="161"/>
    </row>
    <row r="435" spans="1:22" s="115" customFormat="1" ht="16.2">
      <c r="A435" s="122" t="str">
        <f t="shared" si="78"/>
        <v>71080101030000</v>
      </c>
      <c r="B435" s="124" t="s">
        <v>439</v>
      </c>
      <c r="C435" s="117" t="s">
        <v>185</v>
      </c>
      <c r="D435" s="118" t="s">
        <v>106</v>
      </c>
      <c r="E435" s="119" t="s">
        <v>106</v>
      </c>
      <c r="F435" s="120" t="s">
        <v>442</v>
      </c>
      <c r="G435" s="129" t="s">
        <v>440</v>
      </c>
      <c r="H435" s="37"/>
      <c r="I435" s="194"/>
      <c r="J435" s="195"/>
      <c r="K435" s="196"/>
      <c r="L435" s="36" t="s">
        <v>134</v>
      </c>
      <c r="M435" s="13">
        <v>4861</v>
      </c>
      <c r="N435" s="183">
        <f t="shared" si="80"/>
        <v>0</v>
      </c>
      <c r="O435" s="402"/>
      <c r="P435" s="402">
        <v>0</v>
      </c>
      <c r="Q435" s="161"/>
      <c r="R435" s="161"/>
      <c r="S435" s="438"/>
      <c r="T435" s="161"/>
      <c r="U435" s="161"/>
      <c r="V435" s="161"/>
    </row>
    <row r="436" spans="1:22" ht="16.2">
      <c r="A436" s="122" t="str">
        <f t="shared" si="78"/>
        <v>71080101034239</v>
      </c>
      <c r="B436" s="124" t="s">
        <v>439</v>
      </c>
      <c r="C436" s="117" t="s">
        <v>185</v>
      </c>
      <c r="D436" s="118" t="s">
        <v>106</v>
      </c>
      <c r="E436" s="119" t="s">
        <v>106</v>
      </c>
      <c r="F436" s="120" t="s">
        <v>442</v>
      </c>
      <c r="G436" s="121">
        <v>4239</v>
      </c>
      <c r="H436" s="25"/>
      <c r="I436" s="18"/>
      <c r="J436" s="19"/>
      <c r="K436" s="19"/>
      <c r="L436" s="30" t="s">
        <v>174</v>
      </c>
      <c r="M436" s="31">
        <v>5113</v>
      </c>
      <c r="N436" s="183">
        <f t="shared" si="80"/>
        <v>0</v>
      </c>
      <c r="O436" s="183">
        <v>0</v>
      </c>
      <c r="P436" s="183">
        <v>0</v>
      </c>
      <c r="Q436" s="161"/>
      <c r="R436" s="161"/>
      <c r="S436" s="438"/>
      <c r="T436" s="161"/>
      <c r="U436" s="161"/>
      <c r="V436" s="161"/>
    </row>
    <row r="437" spans="1:22" ht="55.2">
      <c r="A437" s="122" t="str">
        <f>CONCATENATE(B437,C437,D437,E437,F437,G437)</f>
        <v>71080101035121</v>
      </c>
      <c r="B437" s="124" t="s">
        <v>439</v>
      </c>
      <c r="C437" s="117" t="s">
        <v>185</v>
      </c>
      <c r="D437" s="118" t="s">
        <v>106</v>
      </c>
      <c r="E437" s="119" t="s">
        <v>106</v>
      </c>
      <c r="F437" s="120" t="s">
        <v>442</v>
      </c>
      <c r="G437" s="121" t="s">
        <v>580</v>
      </c>
      <c r="H437" s="45"/>
      <c r="I437" s="46"/>
      <c r="J437" s="47"/>
      <c r="K437" s="47"/>
      <c r="L437" s="27" t="s">
        <v>584</v>
      </c>
      <c r="M437" s="28"/>
      <c r="N437" s="197">
        <f>O437+P437</f>
        <v>0</v>
      </c>
      <c r="O437" s="197">
        <f>SUM(O438)</f>
        <v>0</v>
      </c>
      <c r="P437" s="197">
        <f>SUM(P438)</f>
        <v>0</v>
      </c>
      <c r="Q437" s="161"/>
      <c r="R437" s="161"/>
      <c r="S437" s="438"/>
      <c r="T437" s="161"/>
      <c r="U437" s="161"/>
      <c r="V437" s="161"/>
    </row>
    <row r="438" spans="1:22" s="170" customFormat="1" ht="16.2">
      <c r="A438" s="122" t="str">
        <f t="shared" si="78"/>
        <v>71080200000000</v>
      </c>
      <c r="B438" s="124" t="s">
        <v>439</v>
      </c>
      <c r="C438" s="117" t="s">
        <v>185</v>
      </c>
      <c r="D438" s="118" t="s">
        <v>140</v>
      </c>
      <c r="E438" s="119" t="s">
        <v>441</v>
      </c>
      <c r="F438" s="120" t="s">
        <v>441</v>
      </c>
      <c r="G438" s="129" t="s">
        <v>440</v>
      </c>
      <c r="H438" s="25"/>
      <c r="I438" s="18"/>
      <c r="J438" s="19"/>
      <c r="K438" s="19"/>
      <c r="L438" s="36" t="s">
        <v>134</v>
      </c>
      <c r="M438" s="31">
        <v>4861</v>
      </c>
      <c r="N438" s="183">
        <f t="shared" si="80"/>
        <v>0</v>
      </c>
      <c r="O438" s="402"/>
      <c r="P438" s="402"/>
      <c r="Q438" s="161"/>
      <c r="R438" s="161"/>
      <c r="S438" s="438"/>
      <c r="T438" s="161"/>
      <c r="U438" s="161"/>
      <c r="V438" s="161"/>
    </row>
    <row r="439" spans="1:22" ht="69">
      <c r="A439" s="122" t="str">
        <f t="shared" si="78"/>
        <v>71080200000001</v>
      </c>
      <c r="B439" s="124" t="s">
        <v>439</v>
      </c>
      <c r="C439" s="117" t="s">
        <v>185</v>
      </c>
      <c r="D439" s="118" t="s">
        <v>140</v>
      </c>
      <c r="E439" s="119" t="s">
        <v>441</v>
      </c>
      <c r="F439" s="120" t="s">
        <v>441</v>
      </c>
      <c r="G439" s="129" t="s">
        <v>96</v>
      </c>
      <c r="H439" s="45"/>
      <c r="I439" s="46"/>
      <c r="J439" s="47"/>
      <c r="K439" s="47"/>
      <c r="L439" s="27" t="s">
        <v>764</v>
      </c>
      <c r="M439" s="28"/>
      <c r="N439" s="197">
        <f>O439+P439</f>
        <v>0</v>
      </c>
      <c r="O439" s="197">
        <f>SUM(O440)</f>
        <v>0</v>
      </c>
      <c r="P439" s="197">
        <f>SUM(P440)</f>
        <v>0</v>
      </c>
      <c r="Q439" s="161"/>
      <c r="R439" s="161"/>
      <c r="S439" s="438"/>
      <c r="T439" s="161"/>
      <c r="U439" s="161"/>
      <c r="V439" s="161"/>
    </row>
    <row r="440" spans="1:22" s="156" customFormat="1" ht="16.2">
      <c r="A440" s="122" t="str">
        <f t="shared" si="78"/>
        <v>71080201000000</v>
      </c>
      <c r="B440" s="124" t="s">
        <v>439</v>
      </c>
      <c r="C440" s="117" t="s">
        <v>185</v>
      </c>
      <c r="D440" s="118" t="s">
        <v>140</v>
      </c>
      <c r="E440" s="119" t="s">
        <v>106</v>
      </c>
      <c r="F440" s="120" t="s">
        <v>441</v>
      </c>
      <c r="G440" s="129" t="s">
        <v>440</v>
      </c>
      <c r="H440" s="25"/>
      <c r="I440" s="18"/>
      <c r="J440" s="19"/>
      <c r="K440" s="19"/>
      <c r="L440" s="36" t="s">
        <v>134</v>
      </c>
      <c r="M440" s="31">
        <v>4861</v>
      </c>
      <c r="N440" s="183">
        <f t="shared" si="80"/>
        <v>0</v>
      </c>
      <c r="O440" s="402"/>
      <c r="P440" s="402"/>
      <c r="Q440" s="161"/>
      <c r="R440" s="161"/>
      <c r="S440" s="438"/>
      <c r="T440" s="161"/>
      <c r="U440" s="161"/>
      <c r="V440" s="161"/>
    </row>
    <row r="441" spans="1:22" ht="27.6">
      <c r="A441" s="122" t="str">
        <f t="shared" si="78"/>
        <v>71080202014511</v>
      </c>
      <c r="B441" s="124" t="s">
        <v>439</v>
      </c>
      <c r="C441" s="117" t="s">
        <v>185</v>
      </c>
      <c r="D441" s="118" t="s">
        <v>140</v>
      </c>
      <c r="E441" s="119" t="s">
        <v>140</v>
      </c>
      <c r="F441" s="120" t="s">
        <v>106</v>
      </c>
      <c r="G441" s="121">
        <v>4511</v>
      </c>
      <c r="H441" s="165">
        <v>2660</v>
      </c>
      <c r="I441" s="166" t="s">
        <v>157</v>
      </c>
      <c r="J441" s="167">
        <v>6</v>
      </c>
      <c r="K441" s="167">
        <v>0</v>
      </c>
      <c r="L441" s="168" t="s">
        <v>263</v>
      </c>
      <c r="M441" s="176"/>
      <c r="N441" s="188">
        <f>+N443</f>
        <v>0</v>
      </c>
      <c r="O441" s="188">
        <f>+O443</f>
        <v>0</v>
      </c>
      <c r="P441" s="188">
        <f>+P443</f>
        <v>0</v>
      </c>
      <c r="Q441" s="161"/>
      <c r="R441" s="161"/>
      <c r="S441" s="438"/>
      <c r="T441" s="161"/>
      <c r="U441" s="161"/>
      <c r="V441" s="161"/>
    </row>
    <row r="442" spans="1:22" s="115" customFormat="1" ht="16.2">
      <c r="A442" s="122" t="str">
        <f t="shared" si="78"/>
        <v>71080202020000</v>
      </c>
      <c r="B442" s="124" t="s">
        <v>439</v>
      </c>
      <c r="C442" s="117" t="s">
        <v>185</v>
      </c>
      <c r="D442" s="118" t="s">
        <v>140</v>
      </c>
      <c r="E442" s="119" t="s">
        <v>140</v>
      </c>
      <c r="F442" s="120" t="s">
        <v>140</v>
      </c>
      <c r="G442" s="129" t="s">
        <v>440</v>
      </c>
      <c r="H442" s="25"/>
      <c r="I442" s="18"/>
      <c r="J442" s="19"/>
      <c r="K442" s="19"/>
      <c r="L442" s="30" t="s">
        <v>110</v>
      </c>
      <c r="M442" s="31"/>
      <c r="N442" s="190"/>
      <c r="O442" s="190"/>
      <c r="P442" s="190"/>
      <c r="Q442" s="161"/>
      <c r="R442" s="161"/>
      <c r="S442" s="438"/>
      <c r="T442" s="161"/>
      <c r="U442" s="161"/>
      <c r="V442" s="161"/>
    </row>
    <row r="443" spans="1:22" ht="26.4">
      <c r="A443" s="122" t="str">
        <f t="shared" si="78"/>
        <v>71080202024639</v>
      </c>
      <c r="B443" s="124" t="s">
        <v>439</v>
      </c>
      <c r="C443" s="117" t="s">
        <v>185</v>
      </c>
      <c r="D443" s="118" t="s">
        <v>140</v>
      </c>
      <c r="E443" s="119" t="s">
        <v>140</v>
      </c>
      <c r="F443" s="120" t="s">
        <v>140</v>
      </c>
      <c r="G443" s="129" t="s">
        <v>86</v>
      </c>
      <c r="H443" s="151">
        <v>2661</v>
      </c>
      <c r="I443" s="152" t="s">
        <v>157</v>
      </c>
      <c r="J443" s="153">
        <v>6</v>
      </c>
      <c r="K443" s="153">
        <v>1</v>
      </c>
      <c r="L443" s="154" t="s">
        <v>263</v>
      </c>
      <c r="M443" s="155"/>
      <c r="N443" s="192">
        <f>+N445+N449+N455+N464+N473</f>
        <v>0</v>
      </c>
      <c r="O443" s="192">
        <f t="shared" ref="O443:P443" si="81">+O445+O449+O455+O464+O473</f>
        <v>0</v>
      </c>
      <c r="P443" s="192">
        <f t="shared" si="81"/>
        <v>0</v>
      </c>
      <c r="Q443" s="161"/>
      <c r="R443" s="161"/>
      <c r="S443" s="438"/>
      <c r="T443" s="161"/>
      <c r="U443" s="161"/>
      <c r="V443" s="161"/>
    </row>
    <row r="444" spans="1:22" ht="16.2">
      <c r="A444" s="122" t="str">
        <f t="shared" si="78"/>
        <v>71080202025113</v>
      </c>
      <c r="B444" s="124" t="s">
        <v>439</v>
      </c>
      <c r="C444" s="117" t="s">
        <v>185</v>
      </c>
      <c r="D444" s="118" t="s">
        <v>140</v>
      </c>
      <c r="E444" s="119" t="s">
        <v>140</v>
      </c>
      <c r="F444" s="120" t="s">
        <v>140</v>
      </c>
      <c r="G444" s="121">
        <v>5113</v>
      </c>
      <c r="H444" s="25"/>
      <c r="I444" s="25"/>
      <c r="J444" s="26"/>
      <c r="K444" s="26"/>
      <c r="L444" s="30" t="s">
        <v>108</v>
      </c>
      <c r="M444" s="31"/>
      <c r="N444" s="190"/>
      <c r="O444" s="190"/>
      <c r="P444" s="190"/>
      <c r="Q444" s="161"/>
      <c r="R444" s="161"/>
      <c r="S444" s="438"/>
      <c r="T444" s="161"/>
      <c r="U444" s="161"/>
      <c r="V444" s="161"/>
    </row>
    <row r="445" spans="1:22" s="156" customFormat="1" ht="27.6">
      <c r="A445" s="122" t="str">
        <f t="shared" si="78"/>
        <v>71080203000000</v>
      </c>
      <c r="B445" s="124" t="s">
        <v>439</v>
      </c>
      <c r="C445" s="117" t="s">
        <v>185</v>
      </c>
      <c r="D445" s="118" t="s">
        <v>140</v>
      </c>
      <c r="E445" s="119" t="s">
        <v>442</v>
      </c>
      <c r="F445" s="120" t="s">
        <v>441</v>
      </c>
      <c r="G445" s="129" t="s">
        <v>440</v>
      </c>
      <c r="H445" s="45"/>
      <c r="I445" s="147"/>
      <c r="J445" s="148"/>
      <c r="K445" s="148"/>
      <c r="L445" s="27" t="s">
        <v>264</v>
      </c>
      <c r="M445" s="28"/>
      <c r="N445" s="197">
        <f>O445+P445</f>
        <v>0</v>
      </c>
      <c r="O445" s="197">
        <f>SUM(O446:O448)</f>
        <v>0</v>
      </c>
      <c r="P445" s="197">
        <f>SUM(P446:P448)</f>
        <v>0</v>
      </c>
      <c r="Q445" s="161"/>
      <c r="R445" s="161"/>
      <c r="S445" s="438"/>
      <c r="T445" s="161"/>
      <c r="U445" s="161"/>
      <c r="V445" s="161"/>
    </row>
    <row r="446" spans="1:22" ht="30.75" customHeight="1">
      <c r="A446" s="122" t="str">
        <f t="shared" si="78"/>
        <v>71080203000001</v>
      </c>
      <c r="B446" s="124" t="s">
        <v>439</v>
      </c>
      <c r="C446" s="117" t="s">
        <v>185</v>
      </c>
      <c r="D446" s="118" t="s">
        <v>140</v>
      </c>
      <c r="E446" s="119" t="s">
        <v>442</v>
      </c>
      <c r="F446" s="120" t="s">
        <v>441</v>
      </c>
      <c r="G446" s="129" t="s">
        <v>96</v>
      </c>
      <c r="H446" s="17"/>
      <c r="I446" s="25"/>
      <c r="J446" s="26"/>
      <c r="K446" s="26"/>
      <c r="L446" s="30" t="s">
        <v>142</v>
      </c>
      <c r="M446" s="44">
        <v>4251</v>
      </c>
      <c r="N446" s="183">
        <f t="shared" ref="N446:N462" si="82">O446+P446</f>
        <v>0</v>
      </c>
      <c r="O446" s="183"/>
      <c r="P446" s="183"/>
      <c r="Q446" s="161"/>
      <c r="R446" s="161"/>
      <c r="S446" s="438"/>
      <c r="T446" s="161"/>
      <c r="U446" s="161"/>
      <c r="V446" s="161"/>
    </row>
    <row r="447" spans="1:22" s="115" customFormat="1" ht="16.2">
      <c r="A447" s="122" t="str">
        <f t="shared" si="78"/>
        <v>71080203010000</v>
      </c>
      <c r="B447" s="124" t="s">
        <v>439</v>
      </c>
      <c r="C447" s="117" t="s">
        <v>185</v>
      </c>
      <c r="D447" s="118" t="s">
        <v>140</v>
      </c>
      <c r="E447" s="119" t="s">
        <v>442</v>
      </c>
      <c r="F447" s="120" t="s">
        <v>106</v>
      </c>
      <c r="G447" s="129" t="s">
        <v>440</v>
      </c>
      <c r="H447" s="177"/>
      <c r="I447" s="194"/>
      <c r="J447" s="201"/>
      <c r="K447" s="202"/>
      <c r="L447" s="203" t="s">
        <v>240</v>
      </c>
      <c r="M447" s="13">
        <v>4269</v>
      </c>
      <c r="N447" s="183">
        <f t="shared" si="82"/>
        <v>0</v>
      </c>
      <c r="O447" s="183"/>
      <c r="P447" s="183"/>
      <c r="Q447" s="161"/>
      <c r="R447" s="161"/>
      <c r="S447" s="438"/>
      <c r="T447" s="161"/>
      <c r="U447" s="161"/>
      <c r="V447" s="161"/>
    </row>
    <row r="448" spans="1:22" ht="26.4">
      <c r="A448" s="122" t="str">
        <f t="shared" si="78"/>
        <v>71080203014511</v>
      </c>
      <c r="B448" s="124" t="s">
        <v>439</v>
      </c>
      <c r="C448" s="117" t="s">
        <v>185</v>
      </c>
      <c r="D448" s="118" t="s">
        <v>140</v>
      </c>
      <c r="E448" s="119" t="s">
        <v>442</v>
      </c>
      <c r="F448" s="120" t="s">
        <v>106</v>
      </c>
      <c r="G448" s="121">
        <v>4511</v>
      </c>
      <c r="H448" s="177"/>
      <c r="I448" s="194"/>
      <c r="J448" s="201"/>
      <c r="K448" s="202"/>
      <c r="L448" s="203" t="s">
        <v>267</v>
      </c>
      <c r="M448" s="13">
        <v>4521</v>
      </c>
      <c r="N448" s="183">
        <f t="shared" si="82"/>
        <v>0</v>
      </c>
      <c r="O448" s="183"/>
      <c r="P448" s="183"/>
      <c r="Q448" s="161"/>
      <c r="R448" s="161"/>
      <c r="S448" s="438"/>
      <c r="T448" s="161"/>
      <c r="U448" s="161"/>
      <c r="V448" s="161"/>
    </row>
    <row r="449" spans="1:22" s="115" customFormat="1" ht="27.6">
      <c r="A449" s="122" t="str">
        <f t="shared" si="78"/>
        <v>71080203020000</v>
      </c>
      <c r="B449" s="124" t="s">
        <v>439</v>
      </c>
      <c r="C449" s="117" t="s">
        <v>185</v>
      </c>
      <c r="D449" s="118" t="s">
        <v>140</v>
      </c>
      <c r="E449" s="119" t="s">
        <v>442</v>
      </c>
      <c r="F449" s="120" t="s">
        <v>140</v>
      </c>
      <c r="G449" s="129" t="s">
        <v>440</v>
      </c>
      <c r="H449" s="45"/>
      <c r="I449" s="147"/>
      <c r="J449" s="148"/>
      <c r="K449" s="148"/>
      <c r="L449" s="27" t="s">
        <v>265</v>
      </c>
      <c r="M449" s="28"/>
      <c r="N449" s="197">
        <f>O449+P449</f>
        <v>0</v>
      </c>
      <c r="O449" s="197">
        <f>SUM(O450:O454)</f>
        <v>0</v>
      </c>
      <c r="P449" s="197">
        <f>SUM(P450:P454)</f>
        <v>0</v>
      </c>
      <c r="Q449" s="161"/>
      <c r="R449" s="161"/>
      <c r="S449" s="438"/>
      <c r="T449" s="161"/>
      <c r="U449" s="161"/>
      <c r="V449" s="161"/>
    </row>
    <row r="450" spans="1:22" ht="24.75" customHeight="1">
      <c r="A450" s="122" t="str">
        <f t="shared" si="78"/>
        <v>71080203025113</v>
      </c>
      <c r="B450" s="124" t="s">
        <v>439</v>
      </c>
      <c r="C450" s="117" t="s">
        <v>185</v>
      </c>
      <c r="D450" s="118" t="s">
        <v>140</v>
      </c>
      <c r="E450" s="119" t="s">
        <v>442</v>
      </c>
      <c r="F450" s="120" t="s">
        <v>140</v>
      </c>
      <c r="G450" s="121">
        <v>5113</v>
      </c>
      <c r="H450" s="17"/>
      <c r="I450" s="25"/>
      <c r="J450" s="26"/>
      <c r="K450" s="26"/>
      <c r="L450" s="30" t="s">
        <v>142</v>
      </c>
      <c r="M450" s="44">
        <v>4251</v>
      </c>
      <c r="N450" s="183">
        <f t="shared" si="82"/>
        <v>0</v>
      </c>
      <c r="O450" s="183"/>
      <c r="P450" s="183">
        <v>0</v>
      </c>
      <c r="Q450" s="161"/>
      <c r="R450" s="161"/>
      <c r="S450" s="438"/>
      <c r="T450" s="161"/>
      <c r="U450" s="161"/>
      <c r="V450" s="161"/>
    </row>
    <row r="451" spans="1:22" ht="16.2">
      <c r="A451" s="122" t="str">
        <f t="shared" si="78"/>
        <v>71080203025129</v>
      </c>
      <c r="B451" s="124" t="s">
        <v>439</v>
      </c>
      <c r="C451" s="117" t="s">
        <v>185</v>
      </c>
      <c r="D451" s="118" t="s">
        <v>140</v>
      </c>
      <c r="E451" s="119" t="s">
        <v>442</v>
      </c>
      <c r="F451" s="120" t="s">
        <v>140</v>
      </c>
      <c r="G451" s="121">
        <v>5129</v>
      </c>
      <c r="H451" s="17"/>
      <c r="I451" s="25"/>
      <c r="J451" s="26"/>
      <c r="K451" s="26"/>
      <c r="L451" s="30" t="s">
        <v>240</v>
      </c>
      <c r="M451" s="44">
        <v>4269</v>
      </c>
      <c r="N451" s="183">
        <f t="shared" si="82"/>
        <v>0</v>
      </c>
      <c r="O451" s="183"/>
      <c r="P451" s="183"/>
      <c r="Q451" s="161"/>
      <c r="R451" s="161"/>
      <c r="S451" s="438"/>
      <c r="T451" s="161"/>
      <c r="U451" s="161"/>
      <c r="V451" s="161"/>
    </row>
    <row r="452" spans="1:22" s="156" customFormat="1" ht="26.4">
      <c r="A452" s="122" t="str">
        <f t="shared" si="78"/>
        <v>71080204000000</v>
      </c>
      <c r="B452" s="124" t="s">
        <v>439</v>
      </c>
      <c r="C452" s="117" t="s">
        <v>185</v>
      </c>
      <c r="D452" s="118" t="s">
        <v>140</v>
      </c>
      <c r="E452" s="119" t="s">
        <v>155</v>
      </c>
      <c r="F452" s="120" t="s">
        <v>441</v>
      </c>
      <c r="G452" s="129" t="s">
        <v>440</v>
      </c>
      <c r="H452" s="17"/>
      <c r="I452" s="25"/>
      <c r="J452" s="26"/>
      <c r="K452" s="26"/>
      <c r="L452" s="203" t="s">
        <v>267</v>
      </c>
      <c r="M452" s="13">
        <v>4521</v>
      </c>
      <c r="N452" s="183">
        <f t="shared" si="82"/>
        <v>0</v>
      </c>
      <c r="O452" s="183"/>
      <c r="P452" s="183"/>
      <c r="Q452" s="161"/>
      <c r="R452" s="161"/>
      <c r="S452" s="438"/>
      <c r="T452" s="161"/>
      <c r="U452" s="161"/>
      <c r="V452" s="161"/>
    </row>
    <row r="453" spans="1:22" ht="16.2">
      <c r="A453" s="122" t="str">
        <f t="shared" si="78"/>
        <v>71080204000001</v>
      </c>
      <c r="B453" s="124" t="s">
        <v>439</v>
      </c>
      <c r="C453" s="117" t="s">
        <v>185</v>
      </c>
      <c r="D453" s="118" t="s">
        <v>140</v>
      </c>
      <c r="E453" s="119" t="s">
        <v>155</v>
      </c>
      <c r="F453" s="120" t="s">
        <v>441</v>
      </c>
      <c r="G453" s="129" t="s">
        <v>96</v>
      </c>
      <c r="H453" s="17"/>
      <c r="I453" s="25"/>
      <c r="J453" s="26"/>
      <c r="K453" s="26"/>
      <c r="L453" s="30" t="s">
        <v>173</v>
      </c>
      <c r="M453" s="31">
        <v>5112</v>
      </c>
      <c r="N453" s="183">
        <f t="shared" si="82"/>
        <v>0</v>
      </c>
      <c r="O453" s="183">
        <v>0</v>
      </c>
      <c r="P453" s="183"/>
      <c r="Q453" s="161"/>
      <c r="R453" s="161"/>
      <c r="S453" s="438"/>
      <c r="T453" s="161"/>
      <c r="U453" s="161"/>
      <c r="V453" s="161"/>
    </row>
    <row r="454" spans="1:22" s="115" customFormat="1" ht="16.2">
      <c r="A454" s="122" t="str">
        <f t="shared" si="78"/>
        <v>71080204010000</v>
      </c>
      <c r="B454" s="124" t="s">
        <v>439</v>
      </c>
      <c r="C454" s="117" t="s">
        <v>185</v>
      </c>
      <c r="D454" s="118" t="s">
        <v>140</v>
      </c>
      <c r="E454" s="119" t="s">
        <v>155</v>
      </c>
      <c r="F454" s="120" t="s">
        <v>106</v>
      </c>
      <c r="G454" s="129" t="s">
        <v>440</v>
      </c>
      <c r="H454" s="17"/>
      <c r="I454" s="25"/>
      <c r="J454" s="26"/>
      <c r="K454" s="26"/>
      <c r="L454" s="32" t="s">
        <v>174</v>
      </c>
      <c r="M454" s="33">
        <v>5113</v>
      </c>
      <c r="N454" s="183">
        <f t="shared" si="82"/>
        <v>0</v>
      </c>
      <c r="O454" s="183">
        <v>0</v>
      </c>
      <c r="P454" s="183"/>
      <c r="Q454" s="161"/>
      <c r="R454" s="161"/>
      <c r="S454" s="438"/>
      <c r="T454" s="161"/>
      <c r="U454" s="161"/>
      <c r="V454" s="161"/>
    </row>
    <row r="455" spans="1:22" ht="27.6">
      <c r="A455" s="122" t="str">
        <f t="shared" si="78"/>
        <v>71080204014216</v>
      </c>
      <c r="B455" s="124" t="s">
        <v>439</v>
      </c>
      <c r="C455" s="117" t="s">
        <v>185</v>
      </c>
      <c r="D455" s="118" t="s">
        <v>140</v>
      </c>
      <c r="E455" s="119" t="s">
        <v>155</v>
      </c>
      <c r="F455" s="120" t="s">
        <v>106</v>
      </c>
      <c r="G455" s="121">
        <v>4216</v>
      </c>
      <c r="H455" s="45"/>
      <c r="I455" s="147"/>
      <c r="J455" s="148"/>
      <c r="K455" s="148"/>
      <c r="L455" s="27" t="s">
        <v>266</v>
      </c>
      <c r="M455" s="28"/>
      <c r="N455" s="197">
        <f>O455+P455</f>
        <v>0</v>
      </c>
      <c r="O455" s="197">
        <f>SUM(O456:O463)</f>
        <v>0</v>
      </c>
      <c r="P455" s="197">
        <f>SUM(P456:P463)</f>
        <v>0</v>
      </c>
      <c r="Q455" s="161"/>
      <c r="R455" s="161"/>
      <c r="S455" s="438"/>
      <c r="T455" s="161"/>
      <c r="U455" s="161"/>
      <c r="V455" s="161"/>
    </row>
    <row r="456" spans="1:22" ht="16.2">
      <c r="A456" s="122" t="str">
        <f t="shared" si="78"/>
        <v>71080204014239</v>
      </c>
      <c r="B456" s="124" t="s">
        <v>439</v>
      </c>
      <c r="C456" s="117" t="s">
        <v>185</v>
      </c>
      <c r="D456" s="118" t="s">
        <v>140</v>
      </c>
      <c r="E456" s="119" t="s">
        <v>155</v>
      </c>
      <c r="F456" s="120" t="s">
        <v>106</v>
      </c>
      <c r="G456" s="121">
        <v>4239</v>
      </c>
      <c r="H456" s="17"/>
      <c r="I456" s="25"/>
      <c r="J456" s="26"/>
      <c r="K456" s="26"/>
      <c r="L456" s="29" t="s">
        <v>125</v>
      </c>
      <c r="M456" s="31">
        <v>4239</v>
      </c>
      <c r="N456" s="183">
        <f t="shared" si="82"/>
        <v>0</v>
      </c>
      <c r="O456" s="183"/>
      <c r="P456" s="183"/>
      <c r="Q456" s="161"/>
      <c r="R456" s="161"/>
      <c r="S456" s="438"/>
      <c r="T456" s="161"/>
      <c r="U456" s="161"/>
      <c r="V456" s="161"/>
    </row>
    <row r="457" spans="1:22" ht="26.4">
      <c r="A457" s="122" t="str">
        <f t="shared" si="78"/>
        <v>71080204014269</v>
      </c>
      <c r="B457" s="116" t="s">
        <v>439</v>
      </c>
      <c r="C457" s="117" t="s">
        <v>185</v>
      </c>
      <c r="D457" s="118" t="s">
        <v>140</v>
      </c>
      <c r="E457" s="119" t="s">
        <v>155</v>
      </c>
      <c r="F457" s="120" t="s">
        <v>106</v>
      </c>
      <c r="G457" s="121">
        <v>4269</v>
      </c>
      <c r="H457" s="17"/>
      <c r="I457" s="25"/>
      <c r="J457" s="26"/>
      <c r="K457" s="26"/>
      <c r="L457" s="30" t="s">
        <v>142</v>
      </c>
      <c r="M457" s="44">
        <v>4251</v>
      </c>
      <c r="N457" s="183">
        <f t="shared" si="82"/>
        <v>0</v>
      </c>
      <c r="O457" s="183"/>
      <c r="P457" s="183"/>
      <c r="Q457" s="161"/>
      <c r="R457" s="161"/>
      <c r="S457" s="438"/>
      <c r="T457" s="161"/>
      <c r="U457" s="161"/>
      <c r="V457" s="161"/>
    </row>
    <row r="458" spans="1:22" ht="16.2">
      <c r="A458" s="122" t="str">
        <f t="shared" si="78"/>
        <v>71080204014639</v>
      </c>
      <c r="B458" s="124" t="s">
        <v>439</v>
      </c>
      <c r="C458" s="117" t="s">
        <v>185</v>
      </c>
      <c r="D458" s="118" t="s">
        <v>140</v>
      </c>
      <c r="E458" s="119" t="s">
        <v>155</v>
      </c>
      <c r="F458" s="120" t="s">
        <v>106</v>
      </c>
      <c r="G458" s="121">
        <v>4639</v>
      </c>
      <c r="H458" s="17"/>
      <c r="I458" s="25"/>
      <c r="J458" s="26"/>
      <c r="K458" s="26"/>
      <c r="L458" s="30" t="s">
        <v>240</v>
      </c>
      <c r="M458" s="44">
        <v>4269</v>
      </c>
      <c r="N458" s="183">
        <f t="shared" si="82"/>
        <v>0</v>
      </c>
      <c r="O458" s="183"/>
      <c r="P458" s="183"/>
      <c r="Q458" s="161"/>
      <c r="R458" s="161"/>
      <c r="S458" s="438"/>
      <c r="T458" s="161"/>
      <c r="U458" s="161"/>
      <c r="V458" s="161"/>
    </row>
    <row r="459" spans="1:22" ht="26.4">
      <c r="A459" s="122" t="str">
        <f t="shared" si="78"/>
        <v>71080204014819</v>
      </c>
      <c r="B459" s="124" t="s">
        <v>439</v>
      </c>
      <c r="C459" s="117" t="s">
        <v>185</v>
      </c>
      <c r="D459" s="118" t="s">
        <v>140</v>
      </c>
      <c r="E459" s="119" t="s">
        <v>155</v>
      </c>
      <c r="F459" s="120" t="s">
        <v>106</v>
      </c>
      <c r="G459" s="129" t="s">
        <v>88</v>
      </c>
      <c r="H459" s="17"/>
      <c r="I459" s="25"/>
      <c r="J459" s="26"/>
      <c r="K459" s="26"/>
      <c r="L459" s="30" t="s">
        <v>267</v>
      </c>
      <c r="M459" s="44">
        <v>4521</v>
      </c>
      <c r="N459" s="183">
        <f t="shared" si="82"/>
        <v>0</v>
      </c>
      <c r="O459" s="183"/>
      <c r="P459" s="183"/>
      <c r="Q459" s="161"/>
      <c r="R459" s="161"/>
      <c r="S459" s="438"/>
      <c r="T459" s="161"/>
      <c r="U459" s="161"/>
      <c r="V459" s="161"/>
    </row>
    <row r="460" spans="1:22" s="115" customFormat="1" ht="26.4">
      <c r="A460" s="122" t="str">
        <f t="shared" si="78"/>
        <v>71080204020000</v>
      </c>
      <c r="B460" s="124" t="s">
        <v>439</v>
      </c>
      <c r="C460" s="117" t="s">
        <v>185</v>
      </c>
      <c r="D460" s="118" t="s">
        <v>140</v>
      </c>
      <c r="E460" s="119" t="s">
        <v>155</v>
      </c>
      <c r="F460" s="120" t="s">
        <v>140</v>
      </c>
      <c r="G460" s="129" t="s">
        <v>440</v>
      </c>
      <c r="H460" s="17"/>
      <c r="I460" s="25"/>
      <c r="J460" s="26"/>
      <c r="K460" s="26"/>
      <c r="L460" s="30" t="s">
        <v>219</v>
      </c>
      <c r="M460" s="31">
        <v>4819</v>
      </c>
      <c r="N460" s="183">
        <f t="shared" si="82"/>
        <v>0</v>
      </c>
      <c r="O460" s="183"/>
      <c r="P460" s="183"/>
      <c r="Q460" s="161"/>
      <c r="R460" s="161"/>
      <c r="S460" s="438"/>
      <c r="T460" s="161"/>
      <c r="U460" s="161"/>
      <c r="V460" s="161"/>
    </row>
    <row r="461" spans="1:22" ht="16.2">
      <c r="A461" s="122" t="str">
        <f t="shared" si="78"/>
        <v>71080204024511</v>
      </c>
      <c r="B461" s="124" t="s">
        <v>439</v>
      </c>
      <c r="C461" s="117" t="s">
        <v>185</v>
      </c>
      <c r="D461" s="118" t="s">
        <v>140</v>
      </c>
      <c r="E461" s="119" t="s">
        <v>155</v>
      </c>
      <c r="F461" s="120" t="s">
        <v>140</v>
      </c>
      <c r="G461" s="121">
        <v>4511</v>
      </c>
      <c r="H461" s="25"/>
      <c r="I461" s="25"/>
      <c r="J461" s="26"/>
      <c r="K461" s="26"/>
      <c r="L461" s="30" t="s">
        <v>173</v>
      </c>
      <c r="M461" s="31">
        <v>5112</v>
      </c>
      <c r="N461" s="183">
        <f t="shared" si="82"/>
        <v>0</v>
      </c>
      <c r="O461" s="183"/>
      <c r="P461" s="183"/>
      <c r="Q461" s="161"/>
      <c r="R461" s="161"/>
      <c r="S461" s="438"/>
      <c r="T461" s="161"/>
      <c r="U461" s="161"/>
      <c r="V461" s="161"/>
    </row>
    <row r="462" spans="1:22" s="115" customFormat="1" ht="16.8">
      <c r="A462" s="122" t="str">
        <f t="shared" si="78"/>
        <v>71080204030000</v>
      </c>
      <c r="B462" s="124" t="s">
        <v>439</v>
      </c>
      <c r="C462" s="117" t="s">
        <v>185</v>
      </c>
      <c r="D462" s="118" t="s">
        <v>140</v>
      </c>
      <c r="E462" s="119" t="s">
        <v>155</v>
      </c>
      <c r="F462" s="120" t="s">
        <v>442</v>
      </c>
      <c r="G462" s="129" t="s">
        <v>440</v>
      </c>
      <c r="H462" s="25"/>
      <c r="I462" s="25"/>
      <c r="J462" s="26"/>
      <c r="K462" s="26"/>
      <c r="L462" s="30" t="s">
        <v>174</v>
      </c>
      <c r="M462" s="31">
        <v>5113</v>
      </c>
      <c r="N462" s="183">
        <f t="shared" si="82"/>
        <v>0</v>
      </c>
      <c r="O462" s="398"/>
      <c r="P462" s="398"/>
      <c r="Q462" s="161"/>
      <c r="R462" s="161"/>
      <c r="S462" s="438"/>
      <c r="T462" s="161"/>
      <c r="U462" s="161"/>
      <c r="V462" s="161"/>
    </row>
    <row r="463" spans="1:22" ht="16.2">
      <c r="A463" s="122" t="str">
        <f t="shared" si="78"/>
        <v>71080204035113</v>
      </c>
      <c r="B463" s="124" t="s">
        <v>439</v>
      </c>
      <c r="C463" s="117" t="s">
        <v>185</v>
      </c>
      <c r="D463" s="118" t="s">
        <v>140</v>
      </c>
      <c r="E463" s="119" t="s">
        <v>155</v>
      </c>
      <c r="F463" s="120" t="s">
        <v>442</v>
      </c>
      <c r="G463" s="121">
        <v>5113</v>
      </c>
      <c r="H463" s="17"/>
      <c r="I463" s="25"/>
      <c r="J463" s="26"/>
      <c r="K463" s="26"/>
      <c r="L463" s="30" t="s">
        <v>268</v>
      </c>
      <c r="M463" s="44">
        <v>5129</v>
      </c>
      <c r="N463" s="183">
        <f>O463+P463</f>
        <v>0</v>
      </c>
      <c r="O463" s="183"/>
      <c r="P463" s="183"/>
      <c r="Q463" s="161"/>
      <c r="R463" s="161"/>
      <c r="S463" s="438"/>
      <c r="T463" s="161"/>
      <c r="U463" s="161"/>
      <c r="V463" s="161"/>
    </row>
    <row r="464" spans="1:22" s="156" customFormat="1" ht="27.6">
      <c r="A464" s="122" t="str">
        <f t="shared" si="78"/>
        <v>71080205000000</v>
      </c>
      <c r="B464" s="124" t="s">
        <v>439</v>
      </c>
      <c r="C464" s="117" t="s">
        <v>185</v>
      </c>
      <c r="D464" s="118" t="s">
        <v>140</v>
      </c>
      <c r="E464" s="119" t="s">
        <v>149</v>
      </c>
      <c r="F464" s="120" t="s">
        <v>441</v>
      </c>
      <c r="G464" s="129" t="s">
        <v>440</v>
      </c>
      <c r="H464" s="45"/>
      <c r="I464" s="147"/>
      <c r="J464" s="148"/>
      <c r="K464" s="148"/>
      <c r="L464" s="27" t="s">
        <v>269</v>
      </c>
      <c r="M464" s="28"/>
      <c r="N464" s="197">
        <f>O464+P464</f>
        <v>0</v>
      </c>
      <c r="O464" s="197">
        <f>SUM(O465:O472)</f>
        <v>0</v>
      </c>
      <c r="P464" s="197">
        <f>SUM(P465:P472)</f>
        <v>0</v>
      </c>
      <c r="Q464" s="161"/>
      <c r="R464" s="161"/>
      <c r="S464" s="438"/>
      <c r="T464" s="161"/>
      <c r="U464" s="161"/>
      <c r="V464" s="161"/>
    </row>
    <row r="465" spans="1:22" ht="16.2">
      <c r="A465" s="122" t="str">
        <f t="shared" si="78"/>
        <v>71080205000001</v>
      </c>
      <c r="B465" s="124" t="s">
        <v>439</v>
      </c>
      <c r="C465" s="117" t="s">
        <v>185</v>
      </c>
      <c r="D465" s="118" t="s">
        <v>140</v>
      </c>
      <c r="E465" s="119" t="s">
        <v>149</v>
      </c>
      <c r="F465" s="120" t="s">
        <v>441</v>
      </c>
      <c r="G465" s="129" t="s">
        <v>96</v>
      </c>
      <c r="H465" s="25"/>
      <c r="I465" s="25"/>
      <c r="J465" s="26"/>
      <c r="K465" s="26"/>
      <c r="L465" s="29" t="s">
        <v>122</v>
      </c>
      <c r="M465" s="12">
        <v>4234</v>
      </c>
      <c r="N465" s="183">
        <f>O465+P465</f>
        <v>0</v>
      </c>
      <c r="O465" s="405"/>
      <c r="P465" s="405"/>
      <c r="Q465" s="161"/>
      <c r="R465" s="161"/>
      <c r="S465" s="438"/>
      <c r="T465" s="161"/>
      <c r="U465" s="161"/>
      <c r="V465" s="161"/>
    </row>
    <row r="466" spans="1:22" s="115" customFormat="1" ht="26.4">
      <c r="A466" s="122" t="str">
        <f t="shared" si="78"/>
        <v>71080205010000</v>
      </c>
      <c r="B466" s="124" t="s">
        <v>439</v>
      </c>
      <c r="C466" s="117" t="s">
        <v>185</v>
      </c>
      <c r="D466" s="118" t="s">
        <v>140</v>
      </c>
      <c r="E466" s="119" t="s">
        <v>149</v>
      </c>
      <c r="F466" s="120" t="s">
        <v>106</v>
      </c>
      <c r="G466" s="129" t="s">
        <v>440</v>
      </c>
      <c r="H466" s="25"/>
      <c r="I466" s="25"/>
      <c r="J466" s="26"/>
      <c r="K466" s="26"/>
      <c r="L466" s="30" t="s">
        <v>142</v>
      </c>
      <c r="M466" s="31">
        <v>4251</v>
      </c>
      <c r="N466" s="183">
        <f t="shared" ref="N466:N475" si="83">O466+P466</f>
        <v>0</v>
      </c>
      <c r="O466" s="183"/>
      <c r="P466" s="183">
        <v>0</v>
      </c>
      <c r="Q466" s="161"/>
      <c r="R466" s="161"/>
      <c r="S466" s="438"/>
      <c r="T466" s="161"/>
      <c r="U466" s="161"/>
      <c r="V466" s="161"/>
    </row>
    <row r="467" spans="1:22" ht="16.2">
      <c r="A467" s="122" t="str">
        <f t="shared" si="78"/>
        <v>71080205014511</v>
      </c>
      <c r="B467" s="124" t="s">
        <v>439</v>
      </c>
      <c r="C467" s="117" t="s">
        <v>185</v>
      </c>
      <c r="D467" s="118" t="s">
        <v>140</v>
      </c>
      <c r="E467" s="119" t="s">
        <v>149</v>
      </c>
      <c r="F467" s="120" t="s">
        <v>106</v>
      </c>
      <c r="G467" s="121">
        <v>4511</v>
      </c>
      <c r="H467" s="17"/>
      <c r="I467" s="25"/>
      <c r="J467" s="26"/>
      <c r="K467" s="26"/>
      <c r="L467" s="30" t="s">
        <v>240</v>
      </c>
      <c r="M467" s="13">
        <v>4269</v>
      </c>
      <c r="N467" s="183">
        <f t="shared" si="83"/>
        <v>0</v>
      </c>
      <c r="O467" s="183"/>
      <c r="P467" s="183"/>
      <c r="Q467" s="161"/>
      <c r="R467" s="161"/>
      <c r="S467" s="438"/>
      <c r="T467" s="161"/>
      <c r="U467" s="161"/>
      <c r="V467" s="161"/>
    </row>
    <row r="468" spans="1:22" s="115" customFormat="1" ht="26.4">
      <c r="A468" s="122" t="str">
        <f t="shared" si="78"/>
        <v>71080205020000</v>
      </c>
      <c r="B468" s="124" t="s">
        <v>439</v>
      </c>
      <c r="C468" s="117" t="s">
        <v>185</v>
      </c>
      <c r="D468" s="118" t="s">
        <v>140</v>
      </c>
      <c r="E468" s="119" t="s">
        <v>149</v>
      </c>
      <c r="F468" s="120" t="s">
        <v>140</v>
      </c>
      <c r="G468" s="129" t="s">
        <v>440</v>
      </c>
      <c r="H468" s="17"/>
      <c r="I468" s="25"/>
      <c r="J468" s="26"/>
      <c r="K468" s="26"/>
      <c r="L468" s="30" t="s">
        <v>267</v>
      </c>
      <c r="M468" s="13">
        <v>4521</v>
      </c>
      <c r="N468" s="183">
        <f t="shared" si="83"/>
        <v>0</v>
      </c>
      <c r="O468" s="183"/>
      <c r="P468" s="183"/>
      <c r="Q468" s="161"/>
      <c r="R468" s="161"/>
      <c r="S468" s="438"/>
      <c r="T468" s="161"/>
      <c r="U468" s="161"/>
      <c r="V468" s="161"/>
    </row>
    <row r="469" spans="1:22" ht="16.2">
      <c r="A469" s="122" t="str">
        <f t="shared" si="78"/>
        <v>71080205024511</v>
      </c>
      <c r="B469" s="124" t="s">
        <v>439</v>
      </c>
      <c r="C469" s="117" t="s">
        <v>185</v>
      </c>
      <c r="D469" s="118" t="s">
        <v>140</v>
      </c>
      <c r="E469" s="119" t="s">
        <v>149</v>
      </c>
      <c r="F469" s="120" t="s">
        <v>140</v>
      </c>
      <c r="G469" s="121">
        <v>4511</v>
      </c>
      <c r="H469" s="25"/>
      <c r="I469" s="25"/>
      <c r="J469" s="26"/>
      <c r="K469" s="26"/>
      <c r="L469" s="32" t="s">
        <v>211</v>
      </c>
      <c r="M469" s="48">
        <v>4639</v>
      </c>
      <c r="N469" s="183">
        <f t="shared" si="83"/>
        <v>0</v>
      </c>
      <c r="O469" s="183"/>
      <c r="P469" s="183"/>
      <c r="Q469" s="161"/>
      <c r="R469" s="161"/>
      <c r="S469" s="438"/>
      <c r="T469" s="161"/>
      <c r="U469" s="161"/>
      <c r="V469" s="161"/>
    </row>
    <row r="470" spans="1:22" ht="16.2">
      <c r="A470" s="122" t="str">
        <f t="shared" si="78"/>
        <v>71090201044239</v>
      </c>
      <c r="B470" s="124" t="s">
        <v>439</v>
      </c>
      <c r="C470" s="117" t="s">
        <v>187</v>
      </c>
      <c r="D470" s="118" t="s">
        <v>140</v>
      </c>
      <c r="E470" s="119" t="s">
        <v>106</v>
      </c>
      <c r="F470" s="120" t="s">
        <v>155</v>
      </c>
      <c r="G470" s="121">
        <v>4239</v>
      </c>
      <c r="H470" s="25"/>
      <c r="I470" s="18"/>
      <c r="J470" s="19"/>
      <c r="K470" s="19"/>
      <c r="L470" s="30" t="s">
        <v>134</v>
      </c>
      <c r="M470" s="31">
        <v>4861</v>
      </c>
      <c r="N470" s="183">
        <f t="shared" si="83"/>
        <v>0</v>
      </c>
      <c r="O470" s="405"/>
      <c r="P470" s="405"/>
      <c r="Q470" s="161"/>
      <c r="R470" s="161"/>
      <c r="S470" s="438"/>
      <c r="T470" s="161"/>
      <c r="U470" s="161"/>
      <c r="V470" s="161"/>
    </row>
    <row r="471" spans="1:22" ht="16.2">
      <c r="B471" s="124"/>
      <c r="H471" s="37"/>
      <c r="I471" s="194"/>
      <c r="J471" s="195"/>
      <c r="K471" s="196"/>
      <c r="L471" s="30" t="s">
        <v>173</v>
      </c>
      <c r="M471" s="31">
        <v>5112</v>
      </c>
      <c r="N471" s="183">
        <f t="shared" si="83"/>
        <v>0</v>
      </c>
      <c r="O471" s="183"/>
      <c r="P471" s="183"/>
      <c r="Q471" s="161"/>
      <c r="R471" s="161"/>
      <c r="S471" s="438"/>
      <c r="T471" s="161"/>
      <c r="U471" s="161"/>
      <c r="V471" s="161"/>
    </row>
    <row r="472" spans="1:22" ht="16.2">
      <c r="B472" s="124"/>
      <c r="H472" s="25"/>
      <c r="I472" s="25"/>
      <c r="J472" s="26"/>
      <c r="K472" s="26"/>
      <c r="L472" s="30" t="s">
        <v>174</v>
      </c>
      <c r="M472" s="31">
        <v>5113</v>
      </c>
      <c r="N472" s="183">
        <f t="shared" si="83"/>
        <v>0</v>
      </c>
      <c r="O472" s="183"/>
      <c r="P472" s="183"/>
      <c r="Q472" s="161"/>
      <c r="R472" s="161"/>
      <c r="S472" s="438"/>
      <c r="T472" s="161"/>
      <c r="U472" s="161"/>
      <c r="V472" s="161"/>
    </row>
    <row r="473" spans="1:22" s="156" customFormat="1" ht="16.2">
      <c r="A473" s="122" t="str">
        <f t="shared" si="78"/>
        <v>71080207000000</v>
      </c>
      <c r="B473" s="124" t="s">
        <v>439</v>
      </c>
      <c r="C473" s="117" t="s">
        <v>185</v>
      </c>
      <c r="D473" s="118" t="s">
        <v>140</v>
      </c>
      <c r="E473" s="119" t="s">
        <v>183</v>
      </c>
      <c r="F473" s="120" t="s">
        <v>441</v>
      </c>
      <c r="G473" s="129" t="s">
        <v>440</v>
      </c>
      <c r="H473" s="45"/>
      <c r="I473" s="147"/>
      <c r="J473" s="148"/>
      <c r="K473" s="148"/>
      <c r="L473" s="27" t="s">
        <v>841</v>
      </c>
      <c r="M473" s="28"/>
      <c r="N473" s="197">
        <f>O473+P473</f>
        <v>0</v>
      </c>
      <c r="O473" s="197">
        <f>SUM(O474:O475)</f>
        <v>0</v>
      </c>
      <c r="P473" s="197">
        <f>SUM(P474:P475)</f>
        <v>0</v>
      </c>
      <c r="Q473" s="161"/>
      <c r="R473" s="161"/>
      <c r="S473" s="438"/>
      <c r="T473" s="161"/>
      <c r="U473" s="161"/>
      <c r="V473" s="161"/>
    </row>
    <row r="474" spans="1:22" ht="22.5" customHeight="1">
      <c r="A474" s="122" t="str">
        <f t="shared" si="78"/>
        <v>71080207000001</v>
      </c>
      <c r="B474" s="124" t="s">
        <v>439</v>
      </c>
      <c r="C474" s="117" t="s">
        <v>185</v>
      </c>
      <c r="D474" s="118" t="s">
        <v>140</v>
      </c>
      <c r="E474" s="119" t="s">
        <v>183</v>
      </c>
      <c r="F474" s="120" t="s">
        <v>441</v>
      </c>
      <c r="G474" s="129" t="s">
        <v>96</v>
      </c>
      <c r="H474" s="17"/>
      <c r="I474" s="400"/>
      <c r="J474" s="401"/>
      <c r="K474" s="401"/>
      <c r="L474" s="30" t="s">
        <v>142</v>
      </c>
      <c r="M474" s="31">
        <v>4251</v>
      </c>
      <c r="N474" s="183">
        <f t="shared" si="83"/>
        <v>0</v>
      </c>
      <c r="O474" s="423"/>
      <c r="P474" s="423"/>
      <c r="Q474" s="161"/>
      <c r="R474" s="161"/>
      <c r="S474" s="438"/>
      <c r="T474" s="161"/>
      <c r="U474" s="161"/>
      <c r="V474" s="161"/>
    </row>
    <row r="475" spans="1:22" s="115" customFormat="1" ht="16.8">
      <c r="A475" s="122" t="str">
        <f t="shared" si="78"/>
        <v>71080207010000</v>
      </c>
      <c r="B475" s="124" t="s">
        <v>439</v>
      </c>
      <c r="C475" s="117" t="s">
        <v>185</v>
      </c>
      <c r="D475" s="118" t="s">
        <v>140</v>
      </c>
      <c r="E475" s="119" t="s">
        <v>183</v>
      </c>
      <c r="F475" s="120" t="s">
        <v>106</v>
      </c>
      <c r="G475" s="129" t="s">
        <v>440</v>
      </c>
      <c r="H475" s="25"/>
      <c r="I475" s="25"/>
      <c r="J475" s="26"/>
      <c r="K475" s="26"/>
      <c r="L475" s="30" t="s">
        <v>174</v>
      </c>
      <c r="M475" s="31">
        <v>5113</v>
      </c>
      <c r="N475" s="183">
        <f t="shared" si="83"/>
        <v>0</v>
      </c>
      <c r="O475" s="398"/>
      <c r="P475" s="398"/>
      <c r="Q475" s="161"/>
      <c r="R475" s="161"/>
      <c r="S475" s="438"/>
      <c r="T475" s="161"/>
      <c r="U475" s="161"/>
      <c r="V475" s="161"/>
    </row>
    <row r="476" spans="1:22" s="156" customFormat="1" ht="16.2">
      <c r="A476" s="122" t="str">
        <f t="shared" ref="A476:A525" si="84">CONCATENATE(B476,C476,D476,E476,F476,G476)</f>
        <v>71080403000000</v>
      </c>
      <c r="B476" s="124" t="s">
        <v>439</v>
      </c>
      <c r="C476" s="117" t="s">
        <v>185</v>
      </c>
      <c r="D476" s="118" t="s">
        <v>155</v>
      </c>
      <c r="E476" s="119" t="s">
        <v>442</v>
      </c>
      <c r="F476" s="120" t="s">
        <v>441</v>
      </c>
      <c r="G476" s="129" t="s">
        <v>440</v>
      </c>
      <c r="H476" s="180">
        <v>2700</v>
      </c>
      <c r="I476" s="212" t="s">
        <v>183</v>
      </c>
      <c r="J476" s="213">
        <v>0</v>
      </c>
      <c r="K476" s="213">
        <v>0</v>
      </c>
      <c r="L476" s="162" t="s">
        <v>275</v>
      </c>
      <c r="M476" s="174"/>
      <c r="N476" s="163">
        <f>+N478</f>
        <v>0</v>
      </c>
      <c r="O476" s="163">
        <f t="shared" ref="O476:P476" si="85">+O478</f>
        <v>0</v>
      </c>
      <c r="P476" s="163">
        <f t="shared" si="85"/>
        <v>0</v>
      </c>
      <c r="Q476" s="161"/>
      <c r="R476" s="161"/>
      <c r="S476" s="438"/>
      <c r="T476" s="161"/>
      <c r="U476" s="161"/>
      <c r="V476" s="161"/>
    </row>
    <row r="477" spans="1:22" ht="16.2">
      <c r="A477" s="122" t="str">
        <f t="shared" si="84"/>
        <v>71080403000001</v>
      </c>
      <c r="B477" s="124" t="s">
        <v>439</v>
      </c>
      <c r="C477" s="117" t="s">
        <v>185</v>
      </c>
      <c r="D477" s="118" t="s">
        <v>155</v>
      </c>
      <c r="E477" s="119" t="s">
        <v>442</v>
      </c>
      <c r="F477" s="120" t="s">
        <v>441</v>
      </c>
      <c r="G477" s="129" t="s">
        <v>96</v>
      </c>
      <c r="H477" s="25"/>
      <c r="I477" s="18"/>
      <c r="J477" s="19"/>
      <c r="K477" s="19"/>
      <c r="L477" s="30" t="s">
        <v>108</v>
      </c>
      <c r="M477" s="31"/>
      <c r="N477" s="150"/>
      <c r="O477" s="150"/>
      <c r="P477" s="150"/>
      <c r="Q477" s="161"/>
      <c r="R477" s="161"/>
      <c r="S477" s="438"/>
      <c r="T477" s="161"/>
      <c r="U477" s="161"/>
      <c r="V477" s="161"/>
    </row>
    <row r="478" spans="1:22" ht="16.2">
      <c r="A478" s="122" t="str">
        <f t="shared" si="84"/>
        <v>71090101000001</v>
      </c>
      <c r="B478" s="124" t="s">
        <v>439</v>
      </c>
      <c r="C478" s="117" t="s">
        <v>187</v>
      </c>
      <c r="D478" s="118" t="s">
        <v>106</v>
      </c>
      <c r="E478" s="119" t="s">
        <v>106</v>
      </c>
      <c r="F478" s="120" t="s">
        <v>441</v>
      </c>
      <c r="G478" s="129" t="s">
        <v>96</v>
      </c>
      <c r="H478" s="165">
        <v>2760</v>
      </c>
      <c r="I478" s="166" t="s">
        <v>183</v>
      </c>
      <c r="J478" s="167">
        <v>6</v>
      </c>
      <c r="K478" s="167">
        <v>0</v>
      </c>
      <c r="L478" s="168" t="s">
        <v>279</v>
      </c>
      <c r="M478" s="176"/>
      <c r="N478" s="188">
        <f>+N480</f>
        <v>0</v>
      </c>
      <c r="O478" s="188">
        <f t="shared" ref="O478:P478" si="86">+O480</f>
        <v>0</v>
      </c>
      <c r="P478" s="188">
        <f t="shared" si="86"/>
        <v>0</v>
      </c>
      <c r="Q478" s="161"/>
      <c r="R478" s="161"/>
      <c r="S478" s="438"/>
      <c r="T478" s="161"/>
      <c r="U478" s="161"/>
      <c r="V478" s="161"/>
    </row>
    <row r="479" spans="1:22" s="115" customFormat="1" ht="16.2">
      <c r="A479" s="122" t="str">
        <f t="shared" si="84"/>
        <v>71090101010000</v>
      </c>
      <c r="B479" s="124" t="s">
        <v>439</v>
      </c>
      <c r="C479" s="117" t="s">
        <v>187</v>
      </c>
      <c r="D479" s="118" t="s">
        <v>106</v>
      </c>
      <c r="E479" s="119" t="s">
        <v>106</v>
      </c>
      <c r="F479" s="120" t="s">
        <v>106</v>
      </c>
      <c r="G479" s="129" t="s">
        <v>440</v>
      </c>
      <c r="H479" s="25"/>
      <c r="I479" s="18"/>
      <c r="J479" s="19"/>
      <c r="K479" s="19"/>
      <c r="L479" s="30" t="s">
        <v>110</v>
      </c>
      <c r="M479" s="31"/>
      <c r="N479" s="190"/>
      <c r="O479" s="190"/>
      <c r="P479" s="190"/>
      <c r="Q479" s="161"/>
      <c r="R479" s="161"/>
      <c r="S479" s="438"/>
      <c r="T479" s="161"/>
      <c r="U479" s="161"/>
      <c r="V479" s="161"/>
    </row>
    <row r="480" spans="1:22" ht="16.2">
      <c r="A480" s="122" t="str">
        <f t="shared" si="84"/>
        <v>71090101014239</v>
      </c>
      <c r="B480" s="124" t="s">
        <v>439</v>
      </c>
      <c r="C480" s="117" t="s">
        <v>187</v>
      </c>
      <c r="D480" s="118" t="s">
        <v>106</v>
      </c>
      <c r="E480" s="119" t="s">
        <v>106</v>
      </c>
      <c r="F480" s="120" t="s">
        <v>106</v>
      </c>
      <c r="G480" s="121">
        <v>4239</v>
      </c>
      <c r="H480" s="151">
        <v>2761</v>
      </c>
      <c r="I480" s="152" t="s">
        <v>183</v>
      </c>
      <c r="J480" s="153">
        <v>6</v>
      </c>
      <c r="K480" s="153">
        <v>1</v>
      </c>
      <c r="L480" s="154" t="s">
        <v>280</v>
      </c>
      <c r="M480" s="155"/>
      <c r="N480" s="192">
        <f>+N482+N485+N487</f>
        <v>0</v>
      </c>
      <c r="O480" s="192">
        <f>+O482+O485+O487</f>
        <v>0</v>
      </c>
      <c r="P480" s="192">
        <f>+P482+P485+P487</f>
        <v>0</v>
      </c>
      <c r="Q480" s="161"/>
      <c r="R480" s="161"/>
      <c r="S480" s="438"/>
      <c r="T480" s="161"/>
      <c r="U480" s="161"/>
      <c r="V480" s="161"/>
    </row>
    <row r="481" spans="1:235" ht="16.2">
      <c r="A481" s="122" t="str">
        <f t="shared" si="84"/>
        <v>71090101014511</v>
      </c>
      <c r="B481" s="124" t="s">
        <v>439</v>
      </c>
      <c r="C481" s="117" t="s">
        <v>187</v>
      </c>
      <c r="D481" s="118" t="s">
        <v>106</v>
      </c>
      <c r="E481" s="119" t="s">
        <v>106</v>
      </c>
      <c r="F481" s="120" t="s">
        <v>106</v>
      </c>
      <c r="G481" s="121">
        <v>4511</v>
      </c>
      <c r="H481" s="25"/>
      <c r="I481" s="25"/>
      <c r="J481" s="26"/>
      <c r="K481" s="26"/>
      <c r="L481" s="30" t="s">
        <v>108</v>
      </c>
      <c r="M481" s="31"/>
      <c r="N481" s="190"/>
      <c r="O481" s="190"/>
      <c r="P481" s="190"/>
      <c r="Q481" s="161"/>
      <c r="R481" s="161"/>
      <c r="S481" s="438"/>
      <c r="T481" s="161"/>
      <c r="U481" s="161"/>
      <c r="V481" s="161"/>
    </row>
    <row r="482" spans="1:235" s="115" customFormat="1" ht="38.4" customHeight="1">
      <c r="A482" s="122" t="str">
        <f t="shared" si="84"/>
        <v>71090101020000</v>
      </c>
      <c r="B482" s="124" t="s">
        <v>439</v>
      </c>
      <c r="C482" s="117" t="s">
        <v>187</v>
      </c>
      <c r="D482" s="118" t="s">
        <v>106</v>
      </c>
      <c r="E482" s="119" t="s">
        <v>106</v>
      </c>
      <c r="F482" s="120" t="s">
        <v>140</v>
      </c>
      <c r="G482" s="129" t="s">
        <v>440</v>
      </c>
      <c r="H482" s="45"/>
      <c r="I482" s="147"/>
      <c r="J482" s="148"/>
      <c r="K482" s="148"/>
      <c r="L482" s="27" t="s">
        <v>897</v>
      </c>
      <c r="M482" s="28"/>
      <c r="N482" s="197">
        <f>O482+P482</f>
        <v>0</v>
      </c>
      <c r="O482" s="197">
        <f>SUM(O483:O484)</f>
        <v>0</v>
      </c>
      <c r="P482" s="197">
        <f>SUM(P483:P484)</f>
        <v>0</v>
      </c>
      <c r="Q482" s="161"/>
      <c r="R482" s="161"/>
      <c r="S482" s="438"/>
      <c r="T482" s="161"/>
      <c r="U482" s="161"/>
      <c r="V482" s="161"/>
    </row>
    <row r="483" spans="1:235" ht="16.8">
      <c r="A483" s="122" t="str">
        <f t="shared" si="84"/>
        <v>71090101025129</v>
      </c>
      <c r="B483" s="124" t="s">
        <v>439</v>
      </c>
      <c r="C483" s="117" t="s">
        <v>187</v>
      </c>
      <c r="D483" s="118" t="s">
        <v>106</v>
      </c>
      <c r="E483" s="119" t="s">
        <v>106</v>
      </c>
      <c r="F483" s="120" t="s">
        <v>140</v>
      </c>
      <c r="G483" s="121">
        <v>5129</v>
      </c>
      <c r="H483" s="25"/>
      <c r="I483" s="25"/>
      <c r="J483" s="26"/>
      <c r="K483" s="26"/>
      <c r="L483" s="30" t="s">
        <v>136</v>
      </c>
      <c r="M483" s="31">
        <v>5122</v>
      </c>
      <c r="N483" s="183">
        <f t="shared" ref="N483:N486" si="87">O483+P483</f>
        <v>0</v>
      </c>
      <c r="O483" s="398"/>
      <c r="P483" s="398"/>
      <c r="Q483" s="161"/>
      <c r="R483" s="161"/>
      <c r="S483" s="438"/>
      <c r="T483" s="161"/>
      <c r="U483" s="161"/>
      <c r="V483" s="161"/>
    </row>
    <row r="484" spans="1:235" s="115" customFormat="1" ht="16.8">
      <c r="A484" s="122" t="str">
        <f t="shared" si="84"/>
        <v>71090101030000</v>
      </c>
      <c r="B484" s="124" t="s">
        <v>439</v>
      </c>
      <c r="C484" s="117" t="s">
        <v>187</v>
      </c>
      <c r="D484" s="118" t="s">
        <v>106</v>
      </c>
      <c r="E484" s="119" t="s">
        <v>106</v>
      </c>
      <c r="F484" s="120" t="s">
        <v>442</v>
      </c>
      <c r="G484" s="129" t="s">
        <v>440</v>
      </c>
      <c r="H484" s="25"/>
      <c r="I484" s="25"/>
      <c r="J484" s="26"/>
      <c r="K484" s="26"/>
      <c r="L484" s="30" t="s">
        <v>137</v>
      </c>
      <c r="M484" s="31">
        <v>5129</v>
      </c>
      <c r="N484" s="183">
        <f t="shared" si="87"/>
        <v>0</v>
      </c>
      <c r="O484" s="398">
        <v>0</v>
      </c>
      <c r="P484" s="398"/>
      <c r="Q484" s="161"/>
      <c r="R484" s="161"/>
      <c r="S484" s="438"/>
      <c r="T484" s="161"/>
      <c r="U484" s="161"/>
      <c r="V484" s="161"/>
    </row>
    <row r="485" spans="1:235" s="115" customFormat="1" ht="27.6">
      <c r="A485" s="122" t="str">
        <f t="shared" si="84"/>
        <v>71090101034239</v>
      </c>
      <c r="B485" s="124" t="s">
        <v>439</v>
      </c>
      <c r="C485" s="117" t="s">
        <v>187</v>
      </c>
      <c r="D485" s="118" t="s">
        <v>106</v>
      </c>
      <c r="E485" s="119" t="s">
        <v>106</v>
      </c>
      <c r="F485" s="120" t="s">
        <v>442</v>
      </c>
      <c r="G485" s="129">
        <v>4239</v>
      </c>
      <c r="H485" s="45"/>
      <c r="I485" s="147"/>
      <c r="J485" s="148"/>
      <c r="K485" s="148"/>
      <c r="L485" s="27" t="s">
        <v>282</v>
      </c>
      <c r="M485" s="28"/>
      <c r="N485" s="197">
        <f t="shared" si="87"/>
        <v>0</v>
      </c>
      <c r="O485" s="197">
        <f>SUM(O486)</f>
        <v>0</v>
      </c>
      <c r="P485" s="197">
        <f>SUM(P486)</f>
        <v>0</v>
      </c>
      <c r="Q485" s="161"/>
      <c r="R485" s="161"/>
      <c r="S485" s="438"/>
      <c r="T485" s="161"/>
      <c r="U485" s="161"/>
      <c r="V485" s="161"/>
    </row>
    <row r="486" spans="1:235" s="39" customFormat="1" ht="16.8">
      <c r="A486" s="122" t="str">
        <f t="shared" si="84"/>
        <v>71090101034511</v>
      </c>
      <c r="B486" s="124" t="s">
        <v>439</v>
      </c>
      <c r="C486" s="117" t="s">
        <v>187</v>
      </c>
      <c r="D486" s="118" t="s">
        <v>106</v>
      </c>
      <c r="E486" s="119" t="s">
        <v>106</v>
      </c>
      <c r="F486" s="120" t="s">
        <v>442</v>
      </c>
      <c r="G486" s="129" t="s">
        <v>83</v>
      </c>
      <c r="H486" s="25"/>
      <c r="I486" s="25"/>
      <c r="J486" s="26"/>
      <c r="K486" s="26"/>
      <c r="L486" s="29" t="s">
        <v>126</v>
      </c>
      <c r="M486" s="12">
        <v>4241</v>
      </c>
      <c r="N486" s="183">
        <f t="shared" si="87"/>
        <v>0</v>
      </c>
      <c r="O486" s="398"/>
      <c r="P486" s="398"/>
      <c r="Q486" s="161"/>
      <c r="R486" s="161"/>
      <c r="S486" s="438"/>
      <c r="T486" s="161"/>
      <c r="U486" s="161"/>
      <c r="V486" s="161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</row>
    <row r="487" spans="1:235" s="115" customFormat="1" ht="16.2">
      <c r="A487" s="122" t="str">
        <f t="shared" ref="A487:A488" si="88">CONCATENATE(B487,C487,D487,E487,F487,G487)</f>
        <v>71090101034239</v>
      </c>
      <c r="B487" s="124" t="s">
        <v>439</v>
      </c>
      <c r="C487" s="117" t="s">
        <v>187</v>
      </c>
      <c r="D487" s="118" t="s">
        <v>106</v>
      </c>
      <c r="E487" s="119" t="s">
        <v>106</v>
      </c>
      <c r="F487" s="120" t="s">
        <v>442</v>
      </c>
      <c r="G487" s="129">
        <v>4239</v>
      </c>
      <c r="H487" s="45"/>
      <c r="I487" s="147"/>
      <c r="J487" s="148"/>
      <c r="K487" s="148"/>
      <c r="L487" s="27" t="s">
        <v>908</v>
      </c>
      <c r="M487" s="28"/>
      <c r="N487" s="197">
        <f t="shared" ref="N487:N488" si="89">O487+P487</f>
        <v>0</v>
      </c>
      <c r="O487" s="197">
        <f>SUM(O488)</f>
        <v>0</v>
      </c>
      <c r="P487" s="197">
        <f>SUM(P488)</f>
        <v>0</v>
      </c>
      <c r="Q487" s="161"/>
      <c r="R487" s="161"/>
      <c r="S487" s="438"/>
      <c r="T487" s="161"/>
      <c r="U487" s="161"/>
      <c r="V487" s="161"/>
    </row>
    <row r="488" spans="1:235" s="115" customFormat="1" ht="16.8">
      <c r="A488" s="122" t="str">
        <f t="shared" si="88"/>
        <v>71080207010000</v>
      </c>
      <c r="B488" s="124" t="s">
        <v>439</v>
      </c>
      <c r="C488" s="117" t="s">
        <v>185</v>
      </c>
      <c r="D488" s="118" t="s">
        <v>140</v>
      </c>
      <c r="E488" s="119" t="s">
        <v>183</v>
      </c>
      <c r="F488" s="120" t="s">
        <v>106</v>
      </c>
      <c r="G488" s="129" t="s">
        <v>440</v>
      </c>
      <c r="H488" s="25"/>
      <c r="I488" s="25"/>
      <c r="J488" s="26"/>
      <c r="K488" s="26"/>
      <c r="L488" s="30" t="s">
        <v>174</v>
      </c>
      <c r="M488" s="31">
        <v>5113</v>
      </c>
      <c r="N488" s="183">
        <f t="shared" si="89"/>
        <v>0</v>
      </c>
      <c r="O488" s="398"/>
      <c r="P488" s="398"/>
      <c r="Q488" s="161"/>
      <c r="R488" s="161"/>
      <c r="S488" s="438"/>
      <c r="T488" s="161"/>
      <c r="U488" s="161"/>
      <c r="V488" s="161"/>
    </row>
    <row r="489" spans="1:235" s="115" customFormat="1" ht="16.2">
      <c r="A489" s="122" t="str">
        <f t="shared" si="84"/>
        <v>71090102020000</v>
      </c>
      <c r="B489" s="124" t="s">
        <v>439</v>
      </c>
      <c r="C489" s="117" t="s">
        <v>187</v>
      </c>
      <c r="D489" s="118" t="s">
        <v>106</v>
      </c>
      <c r="E489" s="119" t="s">
        <v>140</v>
      </c>
      <c r="F489" s="120" t="s">
        <v>140</v>
      </c>
      <c r="G489" s="129" t="s">
        <v>440</v>
      </c>
      <c r="H489" s="180">
        <v>2800</v>
      </c>
      <c r="I489" s="212" t="s">
        <v>185</v>
      </c>
      <c r="J489" s="213">
        <v>0</v>
      </c>
      <c r="K489" s="213">
        <v>0</v>
      </c>
      <c r="L489" s="162" t="s">
        <v>284</v>
      </c>
      <c r="M489" s="174"/>
      <c r="N489" s="163">
        <f>+N491+N516+N565</f>
        <v>0</v>
      </c>
      <c r="O489" s="163">
        <f>+O491+O516+O565</f>
        <v>0</v>
      </c>
      <c r="P489" s="163">
        <f>+P491+P516+P565</f>
        <v>0</v>
      </c>
      <c r="Q489" s="161"/>
      <c r="R489" s="161"/>
      <c r="S489" s="438"/>
      <c r="T489" s="161"/>
      <c r="U489" s="161"/>
      <c r="V489" s="161"/>
    </row>
    <row r="490" spans="1:235" ht="16.2">
      <c r="A490" s="122" t="str">
        <f t="shared" si="84"/>
        <v>71090102024239</v>
      </c>
      <c r="B490" s="124" t="s">
        <v>439</v>
      </c>
      <c r="C490" s="117" t="s">
        <v>187</v>
      </c>
      <c r="D490" s="118" t="s">
        <v>106</v>
      </c>
      <c r="E490" s="119" t="s">
        <v>140</v>
      </c>
      <c r="F490" s="120" t="s">
        <v>140</v>
      </c>
      <c r="G490" s="121">
        <v>4239</v>
      </c>
      <c r="H490" s="25"/>
      <c r="I490" s="18"/>
      <c r="J490" s="19"/>
      <c r="K490" s="19"/>
      <c r="L490" s="30" t="s">
        <v>108</v>
      </c>
      <c r="M490" s="31"/>
      <c r="N490" s="190"/>
      <c r="O490" s="190"/>
      <c r="P490" s="190"/>
      <c r="Q490" s="161"/>
      <c r="R490" s="161"/>
      <c r="S490" s="438"/>
      <c r="T490" s="161"/>
      <c r="U490" s="161"/>
      <c r="V490" s="161"/>
    </row>
    <row r="491" spans="1:235" ht="16.2">
      <c r="A491" s="122" t="str">
        <f t="shared" si="84"/>
        <v>71090102024511</v>
      </c>
      <c r="B491" s="116" t="s">
        <v>439</v>
      </c>
      <c r="C491" s="117" t="s">
        <v>187</v>
      </c>
      <c r="D491" s="118" t="s">
        <v>106</v>
      </c>
      <c r="E491" s="119" t="s">
        <v>140</v>
      </c>
      <c r="F491" s="120" t="s">
        <v>140</v>
      </c>
      <c r="G491" s="121">
        <v>4511</v>
      </c>
      <c r="H491" s="165">
        <v>2810</v>
      </c>
      <c r="I491" s="166" t="s">
        <v>185</v>
      </c>
      <c r="J491" s="167">
        <v>1</v>
      </c>
      <c r="K491" s="167">
        <v>0</v>
      </c>
      <c r="L491" s="168" t="s">
        <v>285</v>
      </c>
      <c r="M491" s="176"/>
      <c r="N491" s="188">
        <f>+N493</f>
        <v>0</v>
      </c>
      <c r="O491" s="188">
        <f>+O493</f>
        <v>0</v>
      </c>
      <c r="P491" s="188">
        <f>+P493</f>
        <v>0</v>
      </c>
      <c r="Q491" s="161"/>
      <c r="R491" s="161"/>
      <c r="S491" s="438"/>
      <c r="T491" s="161"/>
      <c r="U491" s="161"/>
      <c r="V491" s="161"/>
    </row>
    <row r="492" spans="1:235" s="115" customFormat="1" ht="16.2">
      <c r="A492" s="122" t="str">
        <f t="shared" si="84"/>
        <v>71090102030000</v>
      </c>
      <c r="B492" s="124" t="s">
        <v>439</v>
      </c>
      <c r="C492" s="117" t="s">
        <v>187</v>
      </c>
      <c r="D492" s="118" t="s">
        <v>106</v>
      </c>
      <c r="E492" s="119" t="s">
        <v>140</v>
      </c>
      <c r="F492" s="120" t="s">
        <v>442</v>
      </c>
      <c r="G492" s="129" t="s">
        <v>440</v>
      </c>
      <c r="H492" s="25"/>
      <c r="I492" s="18"/>
      <c r="J492" s="19"/>
      <c r="K492" s="19"/>
      <c r="L492" s="30" t="s">
        <v>110</v>
      </c>
      <c r="M492" s="31"/>
      <c r="N492" s="190"/>
      <c r="O492" s="190"/>
      <c r="P492" s="190"/>
      <c r="Q492" s="161"/>
      <c r="R492" s="161"/>
      <c r="S492" s="438"/>
      <c r="T492" s="161"/>
      <c r="U492" s="161"/>
      <c r="V492" s="161"/>
    </row>
    <row r="493" spans="1:235" ht="16.2">
      <c r="A493" s="122" t="str">
        <f t="shared" si="84"/>
        <v>71090102034239</v>
      </c>
      <c r="B493" s="124" t="s">
        <v>439</v>
      </c>
      <c r="C493" s="117" t="s">
        <v>187</v>
      </c>
      <c r="D493" s="118" t="s">
        <v>106</v>
      </c>
      <c r="E493" s="119" t="s">
        <v>140</v>
      </c>
      <c r="F493" s="120" t="s">
        <v>442</v>
      </c>
      <c r="G493" s="121">
        <v>4239</v>
      </c>
      <c r="H493" s="151">
        <v>2811</v>
      </c>
      <c r="I493" s="152" t="s">
        <v>185</v>
      </c>
      <c r="J493" s="153">
        <v>1</v>
      </c>
      <c r="K493" s="153">
        <v>1</v>
      </c>
      <c r="L493" s="154" t="s">
        <v>285</v>
      </c>
      <c r="M493" s="155"/>
      <c r="N493" s="192">
        <f>+N495+N500+N510+N514</f>
        <v>0</v>
      </c>
      <c r="O493" s="192">
        <f t="shared" ref="O493:P493" si="90">+O495+O500+O510+O514</f>
        <v>0</v>
      </c>
      <c r="P493" s="192">
        <f t="shared" si="90"/>
        <v>0</v>
      </c>
      <c r="Q493" s="161"/>
      <c r="R493" s="161"/>
      <c r="S493" s="438"/>
      <c r="T493" s="161"/>
      <c r="U493" s="161"/>
      <c r="V493" s="161"/>
    </row>
    <row r="494" spans="1:235" ht="16.2">
      <c r="A494" s="122" t="str">
        <f t="shared" si="84"/>
        <v>71090102034511</v>
      </c>
      <c r="B494" s="116" t="s">
        <v>439</v>
      </c>
      <c r="C494" s="117" t="s">
        <v>187</v>
      </c>
      <c r="D494" s="118" t="s">
        <v>106</v>
      </c>
      <c r="E494" s="119" t="s">
        <v>140</v>
      </c>
      <c r="F494" s="120" t="s">
        <v>442</v>
      </c>
      <c r="G494" s="121">
        <v>4511</v>
      </c>
      <c r="H494" s="25"/>
      <c r="I494" s="25"/>
      <c r="J494" s="26"/>
      <c r="K494" s="26"/>
      <c r="L494" s="30" t="s">
        <v>108</v>
      </c>
      <c r="M494" s="31"/>
      <c r="N494" s="190"/>
      <c r="O494" s="190"/>
      <c r="P494" s="190"/>
      <c r="Q494" s="161"/>
      <c r="R494" s="161"/>
      <c r="S494" s="438"/>
      <c r="T494" s="161"/>
      <c r="U494" s="161"/>
      <c r="V494" s="161"/>
    </row>
    <row r="495" spans="1:235" s="170" customFormat="1" ht="16.2">
      <c r="A495" s="122" t="str">
        <f t="shared" si="84"/>
        <v>71090200000000</v>
      </c>
      <c r="B495" s="124" t="s">
        <v>439</v>
      </c>
      <c r="C495" s="117" t="s">
        <v>187</v>
      </c>
      <c r="D495" s="118" t="s">
        <v>140</v>
      </c>
      <c r="E495" s="119" t="s">
        <v>441</v>
      </c>
      <c r="F495" s="120" t="s">
        <v>441</v>
      </c>
      <c r="G495" s="129" t="s">
        <v>440</v>
      </c>
      <c r="H495" s="45"/>
      <c r="I495" s="147"/>
      <c r="J495" s="148"/>
      <c r="K495" s="148"/>
      <c r="L495" s="27" t="s">
        <v>286</v>
      </c>
      <c r="M495" s="28"/>
      <c r="N495" s="197">
        <f>SUM(N496:N499)</f>
        <v>0</v>
      </c>
      <c r="O495" s="197">
        <f t="shared" ref="O495:P495" si="91">SUM(O496:O499)</f>
        <v>0</v>
      </c>
      <c r="P495" s="197">
        <f t="shared" si="91"/>
        <v>0</v>
      </c>
      <c r="Q495" s="161"/>
      <c r="R495" s="161"/>
      <c r="S495" s="438"/>
      <c r="T495" s="161"/>
      <c r="U495" s="161"/>
      <c r="V495" s="161"/>
    </row>
    <row r="496" spans="1:235" ht="16.2">
      <c r="A496" s="122" t="str">
        <f t="shared" si="84"/>
        <v>71090200000001</v>
      </c>
      <c r="B496" s="124" t="s">
        <v>439</v>
      </c>
      <c r="C496" s="117" t="s">
        <v>187</v>
      </c>
      <c r="D496" s="118" t="s">
        <v>140</v>
      </c>
      <c r="E496" s="119" t="s">
        <v>441</v>
      </c>
      <c r="F496" s="120" t="s">
        <v>441</v>
      </c>
      <c r="G496" s="129" t="s">
        <v>96</v>
      </c>
      <c r="H496" s="17"/>
      <c r="I496" s="25"/>
      <c r="J496" s="26"/>
      <c r="K496" s="26"/>
      <c r="L496" s="29" t="s">
        <v>125</v>
      </c>
      <c r="M496" s="31">
        <v>4239</v>
      </c>
      <c r="N496" s="183">
        <f t="shared" ref="N496:N513" si="92">O496+P496</f>
        <v>0</v>
      </c>
      <c r="O496" s="183"/>
      <c r="P496" s="183"/>
      <c r="Q496" s="161"/>
      <c r="R496" s="161"/>
      <c r="S496" s="438"/>
      <c r="T496" s="161"/>
      <c r="U496" s="161"/>
      <c r="V496" s="161"/>
    </row>
    <row r="497" spans="1:22" s="156" customFormat="1" ht="16.2">
      <c r="A497" s="122" t="str">
        <f t="shared" si="84"/>
        <v>71090201000000</v>
      </c>
      <c r="B497" s="124" t="s">
        <v>439</v>
      </c>
      <c r="C497" s="117" t="s">
        <v>187</v>
      </c>
      <c r="D497" s="118" t="s">
        <v>140</v>
      </c>
      <c r="E497" s="119" t="s">
        <v>106</v>
      </c>
      <c r="F497" s="120" t="s">
        <v>441</v>
      </c>
      <c r="G497" s="129" t="s">
        <v>440</v>
      </c>
      <c r="H497" s="25"/>
      <c r="I497" s="18"/>
      <c r="J497" s="19"/>
      <c r="K497" s="19"/>
      <c r="L497" s="30" t="s">
        <v>167</v>
      </c>
      <c r="M497" s="31">
        <v>4639</v>
      </c>
      <c r="N497" s="183">
        <f t="shared" si="92"/>
        <v>0</v>
      </c>
      <c r="O497" s="183"/>
      <c r="P497" s="183"/>
      <c r="Q497" s="161"/>
      <c r="R497" s="161"/>
      <c r="S497" s="438"/>
      <c r="T497" s="161"/>
      <c r="U497" s="161"/>
      <c r="V497" s="161"/>
    </row>
    <row r="498" spans="1:22" s="156" customFormat="1" ht="26.4">
      <c r="A498" s="122"/>
      <c r="B498" s="124"/>
      <c r="C498" s="117"/>
      <c r="D498" s="118"/>
      <c r="E498" s="119"/>
      <c r="F498" s="120"/>
      <c r="G498" s="129"/>
      <c r="H498" s="25"/>
      <c r="I498" s="18"/>
      <c r="J498" s="19"/>
      <c r="K498" s="19"/>
      <c r="L498" s="30" t="s">
        <v>834</v>
      </c>
      <c r="M498" s="31">
        <v>4727</v>
      </c>
      <c r="N498" s="183">
        <f t="shared" ref="N498:N499" si="93">O498+P498</f>
        <v>0</v>
      </c>
      <c r="O498" s="183"/>
      <c r="P498" s="183"/>
      <c r="Q498" s="161"/>
      <c r="R498" s="161"/>
      <c r="S498" s="438"/>
      <c r="T498" s="161"/>
      <c r="U498" s="161"/>
      <c r="V498" s="161"/>
    </row>
    <row r="499" spans="1:22" ht="26.4">
      <c r="A499" s="122" t="str">
        <f t="shared" ref="A499" si="94">CONCATENATE(B499,C499,D499,E499,F499,G499)</f>
        <v>71090201024239</v>
      </c>
      <c r="B499" s="124" t="s">
        <v>439</v>
      </c>
      <c r="C499" s="117" t="s">
        <v>187</v>
      </c>
      <c r="D499" s="118" t="s">
        <v>140</v>
      </c>
      <c r="E499" s="119" t="s">
        <v>106</v>
      </c>
      <c r="F499" s="120" t="s">
        <v>140</v>
      </c>
      <c r="G499" s="121">
        <v>4239</v>
      </c>
      <c r="H499" s="25"/>
      <c r="I499" s="18"/>
      <c r="J499" s="19"/>
      <c r="K499" s="19"/>
      <c r="L499" s="29" t="s">
        <v>219</v>
      </c>
      <c r="M499" s="12">
        <v>4819</v>
      </c>
      <c r="N499" s="183">
        <f t="shared" si="93"/>
        <v>0</v>
      </c>
      <c r="O499" s="183"/>
      <c r="P499" s="183"/>
      <c r="Q499" s="161"/>
      <c r="R499" s="161"/>
      <c r="S499" s="438"/>
      <c r="T499" s="161"/>
      <c r="U499" s="161"/>
      <c r="V499" s="161"/>
    </row>
    <row r="500" spans="1:22" ht="27.6">
      <c r="A500" s="122" t="str">
        <f t="shared" si="84"/>
        <v>71090201000001</v>
      </c>
      <c r="B500" s="124" t="s">
        <v>439</v>
      </c>
      <c r="C500" s="117" t="s">
        <v>187</v>
      </c>
      <c r="D500" s="118" t="s">
        <v>140</v>
      </c>
      <c r="E500" s="119" t="s">
        <v>106</v>
      </c>
      <c r="F500" s="120" t="s">
        <v>441</v>
      </c>
      <c r="G500" s="129" t="s">
        <v>96</v>
      </c>
      <c r="H500" s="45"/>
      <c r="I500" s="147"/>
      <c r="J500" s="148"/>
      <c r="K500" s="148"/>
      <c r="L500" s="27" t="s">
        <v>287</v>
      </c>
      <c r="M500" s="28"/>
      <c r="N500" s="197">
        <f>O500+P500</f>
        <v>0</v>
      </c>
      <c r="O500" s="197">
        <f>SUM(O501:O509)</f>
        <v>0</v>
      </c>
      <c r="P500" s="197">
        <f>SUM(P501:P509)</f>
        <v>0</v>
      </c>
      <c r="Q500" s="161"/>
      <c r="R500" s="161"/>
      <c r="S500" s="438"/>
      <c r="T500" s="161"/>
      <c r="U500" s="161"/>
      <c r="V500" s="161"/>
    </row>
    <row r="501" spans="1:22" s="115" customFormat="1" ht="16.2">
      <c r="A501" s="122" t="str">
        <f t="shared" si="84"/>
        <v>71090201010000</v>
      </c>
      <c r="B501" s="124" t="s">
        <v>439</v>
      </c>
      <c r="C501" s="117" t="s">
        <v>187</v>
      </c>
      <c r="D501" s="118" t="s">
        <v>140</v>
      </c>
      <c r="E501" s="119" t="s">
        <v>106</v>
      </c>
      <c r="F501" s="120" t="s">
        <v>106</v>
      </c>
      <c r="G501" s="129" t="s">
        <v>440</v>
      </c>
      <c r="H501" s="17"/>
      <c r="I501" s="25"/>
      <c r="J501" s="26"/>
      <c r="K501" s="26"/>
      <c r="L501" s="29" t="s">
        <v>114</v>
      </c>
      <c r="M501" s="44">
        <v>4212</v>
      </c>
      <c r="N501" s="183">
        <f t="shared" si="92"/>
        <v>0</v>
      </c>
      <c r="O501" s="183"/>
      <c r="P501" s="183"/>
      <c r="Q501" s="161"/>
      <c r="R501" s="161"/>
      <c r="S501" s="438"/>
      <c r="T501" s="161"/>
      <c r="U501" s="161"/>
      <c r="V501" s="161"/>
    </row>
    <row r="502" spans="1:22" ht="16.2">
      <c r="A502" s="122" t="str">
        <f t="shared" si="84"/>
        <v>71090201014239</v>
      </c>
      <c r="B502" s="124" t="s">
        <v>439</v>
      </c>
      <c r="C502" s="117" t="s">
        <v>187</v>
      </c>
      <c r="D502" s="118" t="s">
        <v>140</v>
      </c>
      <c r="E502" s="119" t="s">
        <v>106</v>
      </c>
      <c r="F502" s="120" t="s">
        <v>106</v>
      </c>
      <c r="G502" s="121">
        <v>4239</v>
      </c>
      <c r="H502" s="17"/>
      <c r="I502" s="25"/>
      <c r="J502" s="26"/>
      <c r="K502" s="26"/>
      <c r="L502" s="29" t="s">
        <v>115</v>
      </c>
      <c r="M502" s="44">
        <v>4213</v>
      </c>
      <c r="N502" s="183">
        <f t="shared" si="92"/>
        <v>0</v>
      </c>
      <c r="O502" s="183"/>
      <c r="P502" s="183"/>
      <c r="Q502" s="161"/>
      <c r="R502" s="161"/>
      <c r="S502" s="438"/>
      <c r="T502" s="161"/>
      <c r="U502" s="161"/>
      <c r="V502" s="161"/>
    </row>
    <row r="503" spans="1:22" ht="18" customHeight="1">
      <c r="A503" s="122" t="str">
        <f t="shared" si="84"/>
        <v>71090201014511</v>
      </c>
      <c r="B503" s="116" t="s">
        <v>439</v>
      </c>
      <c r="C503" s="117" t="s">
        <v>187</v>
      </c>
      <c r="D503" s="118" t="s">
        <v>140</v>
      </c>
      <c r="E503" s="119" t="s">
        <v>106</v>
      </c>
      <c r="F503" s="120" t="s">
        <v>106</v>
      </c>
      <c r="G503" s="121">
        <v>4511</v>
      </c>
      <c r="H503" s="17"/>
      <c r="I503" s="25"/>
      <c r="J503" s="26"/>
      <c r="K503" s="26"/>
      <c r="L503" s="30" t="s">
        <v>142</v>
      </c>
      <c r="M503" s="13">
        <v>4251</v>
      </c>
      <c r="N503" s="183">
        <f t="shared" si="92"/>
        <v>0</v>
      </c>
      <c r="O503" s="183"/>
      <c r="P503" s="183"/>
      <c r="Q503" s="161"/>
      <c r="R503" s="161"/>
      <c r="S503" s="438"/>
      <c r="T503" s="161"/>
      <c r="U503" s="161"/>
      <c r="V503" s="161"/>
    </row>
    <row r="504" spans="1:22" s="115" customFormat="1" ht="16.8">
      <c r="A504" s="122" t="str">
        <f t="shared" si="84"/>
        <v>71090201020000</v>
      </c>
      <c r="B504" s="124" t="s">
        <v>439</v>
      </c>
      <c r="C504" s="117" t="s">
        <v>187</v>
      </c>
      <c r="D504" s="118" t="s">
        <v>140</v>
      </c>
      <c r="E504" s="119" t="s">
        <v>106</v>
      </c>
      <c r="F504" s="120" t="s">
        <v>140</v>
      </c>
      <c r="G504" s="129" t="s">
        <v>440</v>
      </c>
      <c r="H504" s="25"/>
      <c r="I504" s="18"/>
      <c r="J504" s="19"/>
      <c r="K504" s="19"/>
      <c r="L504" s="30" t="s">
        <v>167</v>
      </c>
      <c r="M504" s="31">
        <v>4639</v>
      </c>
      <c r="N504" s="183">
        <f t="shared" si="92"/>
        <v>0</v>
      </c>
      <c r="O504" s="399"/>
      <c r="P504" s="399"/>
      <c r="Q504" s="161"/>
      <c r="R504" s="161"/>
      <c r="S504" s="438"/>
      <c r="T504" s="161"/>
      <c r="U504" s="161"/>
      <c r="V504" s="161"/>
    </row>
    <row r="505" spans="1:22" ht="26.4">
      <c r="A505" s="122" t="str">
        <f t="shared" si="84"/>
        <v>71090201024239</v>
      </c>
      <c r="B505" s="124" t="s">
        <v>439</v>
      </c>
      <c r="C505" s="117" t="s">
        <v>187</v>
      </c>
      <c r="D505" s="118" t="s">
        <v>140</v>
      </c>
      <c r="E505" s="119" t="s">
        <v>106</v>
      </c>
      <c r="F505" s="120" t="s">
        <v>140</v>
      </c>
      <c r="G505" s="121">
        <v>4239</v>
      </c>
      <c r="H505" s="25"/>
      <c r="I505" s="18"/>
      <c r="J505" s="19"/>
      <c r="K505" s="19"/>
      <c r="L505" s="29" t="s">
        <v>219</v>
      </c>
      <c r="M505" s="12">
        <v>4819</v>
      </c>
      <c r="N505" s="183">
        <f t="shared" si="92"/>
        <v>0</v>
      </c>
      <c r="O505" s="183"/>
      <c r="P505" s="183"/>
      <c r="Q505" s="161"/>
      <c r="R505" s="161"/>
      <c r="S505" s="438"/>
      <c r="T505" s="161"/>
      <c r="U505" s="161"/>
      <c r="V505" s="161"/>
    </row>
    <row r="506" spans="1:22" ht="16.2">
      <c r="A506" s="122" t="str">
        <f t="shared" si="84"/>
        <v>71090201024511</v>
      </c>
      <c r="B506" s="116" t="s">
        <v>439</v>
      </c>
      <c r="C506" s="117" t="s">
        <v>187</v>
      </c>
      <c r="D506" s="118" t="s">
        <v>140</v>
      </c>
      <c r="E506" s="119" t="s">
        <v>106</v>
      </c>
      <c r="F506" s="120" t="s">
        <v>140</v>
      </c>
      <c r="G506" s="121">
        <v>4511</v>
      </c>
      <c r="H506" s="25"/>
      <c r="I506" s="18"/>
      <c r="J506" s="19"/>
      <c r="K506" s="19"/>
      <c r="L506" s="30" t="s">
        <v>173</v>
      </c>
      <c r="M506" s="31">
        <v>5112</v>
      </c>
      <c r="N506" s="183">
        <f t="shared" si="92"/>
        <v>0</v>
      </c>
      <c r="O506" s="183">
        <v>0</v>
      </c>
      <c r="P506" s="183"/>
      <c r="Q506" s="161"/>
      <c r="R506" s="161"/>
      <c r="S506" s="438"/>
      <c r="T506" s="161"/>
      <c r="U506" s="161"/>
      <c r="V506" s="161"/>
    </row>
    <row r="507" spans="1:22" s="115" customFormat="1" ht="16.2">
      <c r="A507" s="122" t="str">
        <f t="shared" si="84"/>
        <v>71090201030000</v>
      </c>
      <c r="B507" s="124" t="s">
        <v>439</v>
      </c>
      <c r="C507" s="117" t="s">
        <v>187</v>
      </c>
      <c r="D507" s="118" t="s">
        <v>140</v>
      </c>
      <c r="E507" s="119" t="s">
        <v>106</v>
      </c>
      <c r="F507" s="120" t="s">
        <v>442</v>
      </c>
      <c r="G507" s="129" t="s">
        <v>440</v>
      </c>
      <c r="H507" s="25"/>
      <c r="I507" s="18"/>
      <c r="J507" s="19"/>
      <c r="K507" s="19"/>
      <c r="L507" s="30" t="s">
        <v>174</v>
      </c>
      <c r="M507" s="31">
        <v>5113</v>
      </c>
      <c r="N507" s="183">
        <f t="shared" si="92"/>
        <v>0</v>
      </c>
      <c r="O507" s="183">
        <v>0</v>
      </c>
      <c r="P507" s="183"/>
      <c r="Q507" s="161"/>
      <c r="R507" s="161"/>
      <c r="S507" s="438"/>
      <c r="T507" s="161"/>
      <c r="U507" s="161"/>
      <c r="V507" s="161"/>
    </row>
    <row r="508" spans="1:22" ht="15" customHeight="1">
      <c r="A508" s="122" t="str">
        <f t="shared" si="84"/>
        <v>71090201034239</v>
      </c>
      <c r="B508" s="124" t="s">
        <v>439</v>
      </c>
      <c r="C508" s="117" t="s">
        <v>187</v>
      </c>
      <c r="D508" s="118" t="s">
        <v>140</v>
      </c>
      <c r="E508" s="119" t="s">
        <v>106</v>
      </c>
      <c r="F508" s="120" t="s">
        <v>442</v>
      </c>
      <c r="G508" s="121">
        <v>4239</v>
      </c>
      <c r="H508" s="25"/>
      <c r="I508" s="18"/>
      <c r="J508" s="19"/>
      <c r="K508" s="19"/>
      <c r="L508" s="29" t="s">
        <v>137</v>
      </c>
      <c r="M508" s="12">
        <v>5129</v>
      </c>
      <c r="N508" s="183">
        <f t="shared" si="92"/>
        <v>0</v>
      </c>
      <c r="O508" s="183"/>
      <c r="P508" s="183"/>
      <c r="Q508" s="161"/>
      <c r="R508" s="161"/>
      <c r="S508" s="438"/>
      <c r="T508" s="161"/>
      <c r="U508" s="161"/>
      <c r="V508" s="161"/>
    </row>
    <row r="509" spans="1:22" ht="16.2">
      <c r="A509" s="122" t="str">
        <f t="shared" si="84"/>
        <v>71090201034511</v>
      </c>
      <c r="B509" s="116" t="s">
        <v>439</v>
      </c>
      <c r="C509" s="117" t="s">
        <v>187</v>
      </c>
      <c r="D509" s="118" t="s">
        <v>140</v>
      </c>
      <c r="E509" s="119" t="s">
        <v>106</v>
      </c>
      <c r="F509" s="120" t="s">
        <v>442</v>
      </c>
      <c r="G509" s="121">
        <v>4511</v>
      </c>
      <c r="H509" s="25"/>
      <c r="I509" s="18"/>
      <c r="J509" s="19"/>
      <c r="K509" s="19"/>
      <c r="L509" s="30" t="s">
        <v>765</v>
      </c>
      <c r="M509" s="12" t="s">
        <v>766</v>
      </c>
      <c r="N509" s="183">
        <f t="shared" si="92"/>
        <v>0</v>
      </c>
      <c r="O509" s="183"/>
      <c r="P509" s="183"/>
      <c r="Q509" s="161"/>
      <c r="R509" s="161"/>
      <c r="S509" s="438"/>
      <c r="T509" s="161"/>
      <c r="U509" s="161"/>
      <c r="V509" s="161"/>
    </row>
    <row r="510" spans="1:22" s="115" customFormat="1" ht="27.6">
      <c r="A510" s="122" t="str">
        <f t="shared" si="84"/>
        <v>71090201040000</v>
      </c>
      <c r="B510" s="124" t="s">
        <v>439</v>
      </c>
      <c r="C510" s="117" t="s">
        <v>187</v>
      </c>
      <c r="D510" s="118" t="s">
        <v>140</v>
      </c>
      <c r="E510" s="119" t="s">
        <v>106</v>
      </c>
      <c r="F510" s="120" t="s">
        <v>155</v>
      </c>
      <c r="G510" s="129" t="s">
        <v>440</v>
      </c>
      <c r="H510" s="45"/>
      <c r="I510" s="147"/>
      <c r="J510" s="148"/>
      <c r="K510" s="148"/>
      <c r="L510" s="27" t="s">
        <v>842</v>
      </c>
      <c r="M510" s="28"/>
      <c r="N510" s="197">
        <f>O510+P510</f>
        <v>0</v>
      </c>
      <c r="O510" s="197">
        <f>SUM(O511:O513)</f>
        <v>0</v>
      </c>
      <c r="P510" s="197">
        <f>SUM(P511:P513)</f>
        <v>0</v>
      </c>
      <c r="Q510" s="161"/>
      <c r="R510" s="161"/>
      <c r="S510" s="438"/>
      <c r="T510" s="161"/>
      <c r="U510" s="161"/>
      <c r="V510" s="161"/>
    </row>
    <row r="511" spans="1:22" ht="16.2">
      <c r="A511" s="122" t="str">
        <f t="shared" si="84"/>
        <v>71090201044239</v>
      </c>
      <c r="B511" s="124" t="s">
        <v>439</v>
      </c>
      <c r="C511" s="117" t="s">
        <v>187</v>
      </c>
      <c r="D511" s="118" t="s">
        <v>140</v>
      </c>
      <c r="E511" s="119" t="s">
        <v>106</v>
      </c>
      <c r="F511" s="120" t="s">
        <v>155</v>
      </c>
      <c r="G511" s="121">
        <v>4239</v>
      </c>
      <c r="H511" s="25"/>
      <c r="I511" s="18"/>
      <c r="J511" s="19"/>
      <c r="K511" s="19"/>
      <c r="L511" s="30" t="s">
        <v>134</v>
      </c>
      <c r="M511" s="31">
        <v>4861</v>
      </c>
      <c r="N511" s="183">
        <f t="shared" si="92"/>
        <v>0</v>
      </c>
      <c r="O511" s="183"/>
      <c r="P511" s="183"/>
      <c r="Q511" s="161"/>
      <c r="R511" s="161"/>
      <c r="S511" s="438"/>
      <c r="T511" s="161"/>
      <c r="U511" s="161"/>
      <c r="V511" s="161"/>
    </row>
    <row r="512" spans="1:22" ht="16.2">
      <c r="A512" s="122" t="str">
        <f t="shared" si="84"/>
        <v>71090201044511</v>
      </c>
      <c r="B512" s="116" t="s">
        <v>439</v>
      </c>
      <c r="C512" s="117" t="s">
        <v>187</v>
      </c>
      <c r="D512" s="118" t="s">
        <v>140</v>
      </c>
      <c r="E512" s="119" t="s">
        <v>106</v>
      </c>
      <c r="F512" s="120" t="s">
        <v>155</v>
      </c>
      <c r="G512" s="121">
        <v>4511</v>
      </c>
      <c r="H512" s="25"/>
      <c r="I512" s="18"/>
      <c r="J512" s="19"/>
      <c r="K512" s="19"/>
      <c r="L512" s="29" t="s">
        <v>125</v>
      </c>
      <c r="M512" s="12">
        <v>4239</v>
      </c>
      <c r="N512" s="183">
        <f t="shared" si="92"/>
        <v>0</v>
      </c>
      <c r="O512" s="190"/>
      <c r="P512" s="190"/>
      <c r="Q512" s="161"/>
      <c r="R512" s="161"/>
      <c r="S512" s="438"/>
      <c r="T512" s="161"/>
      <c r="U512" s="161"/>
      <c r="V512" s="161"/>
    </row>
    <row r="513" spans="1:22" s="156" customFormat="1" ht="16.2">
      <c r="A513" s="122" t="str">
        <f t="shared" si="84"/>
        <v>71090202000000</v>
      </c>
      <c r="B513" s="124" t="s">
        <v>439</v>
      </c>
      <c r="C513" s="117" t="s">
        <v>187</v>
      </c>
      <c r="D513" s="118" t="s">
        <v>140</v>
      </c>
      <c r="E513" s="119" t="s">
        <v>140</v>
      </c>
      <c r="F513" s="120" t="s">
        <v>441</v>
      </c>
      <c r="G513" s="129" t="s">
        <v>440</v>
      </c>
      <c r="H513" s="25"/>
      <c r="I513" s="18"/>
      <c r="J513" s="19"/>
      <c r="K513" s="19"/>
      <c r="L513" s="30" t="s">
        <v>174</v>
      </c>
      <c r="M513" s="31">
        <v>5113</v>
      </c>
      <c r="N513" s="183">
        <f t="shared" si="92"/>
        <v>0</v>
      </c>
      <c r="O513" s="190"/>
      <c r="P513" s="190"/>
      <c r="Q513" s="161"/>
      <c r="R513" s="161"/>
      <c r="S513" s="438"/>
      <c r="T513" s="161"/>
      <c r="U513" s="161"/>
      <c r="V513" s="161"/>
    </row>
    <row r="514" spans="1:22" ht="34.5" customHeight="1">
      <c r="A514" s="122" t="str">
        <f t="shared" si="84"/>
        <v>71090202000001</v>
      </c>
      <c r="B514" s="124" t="s">
        <v>439</v>
      </c>
      <c r="C514" s="117" t="s">
        <v>187</v>
      </c>
      <c r="D514" s="118" t="s">
        <v>140</v>
      </c>
      <c r="E514" s="119" t="s">
        <v>140</v>
      </c>
      <c r="F514" s="120" t="s">
        <v>441</v>
      </c>
      <c r="G514" s="129" t="s">
        <v>96</v>
      </c>
      <c r="H514" s="45"/>
      <c r="I514" s="147"/>
      <c r="J514" s="148"/>
      <c r="K514" s="148"/>
      <c r="L514" s="27" t="s">
        <v>898</v>
      </c>
      <c r="M514" s="28"/>
      <c r="N514" s="197">
        <f>O514+P514</f>
        <v>0</v>
      </c>
      <c r="O514" s="197">
        <f>SUM(O515)</f>
        <v>0</v>
      </c>
      <c r="P514" s="197">
        <f>SUM(P515)</f>
        <v>0</v>
      </c>
      <c r="Q514" s="161"/>
      <c r="R514" s="161"/>
      <c r="S514" s="438"/>
      <c r="T514" s="161"/>
      <c r="U514" s="161"/>
      <c r="V514" s="161"/>
    </row>
    <row r="515" spans="1:22" ht="16.2">
      <c r="A515" s="122" t="str">
        <f t="shared" ref="A515" si="95">CONCATENATE(B515,C515,D515,E515,F515,G515)</f>
        <v>71090201014239</v>
      </c>
      <c r="B515" s="124" t="s">
        <v>439</v>
      </c>
      <c r="C515" s="117" t="s">
        <v>187</v>
      </c>
      <c r="D515" s="118" t="s">
        <v>140</v>
      </c>
      <c r="E515" s="119" t="s">
        <v>106</v>
      </c>
      <c r="F515" s="120" t="s">
        <v>106</v>
      </c>
      <c r="G515" s="121">
        <v>4239</v>
      </c>
      <c r="H515" s="17"/>
      <c r="I515" s="25"/>
      <c r="J515" s="26"/>
      <c r="K515" s="26"/>
      <c r="L515" s="29" t="s">
        <v>115</v>
      </c>
      <c r="M515" s="44">
        <v>4213</v>
      </c>
      <c r="N515" s="183">
        <f t="shared" ref="N515" si="96">O515+P515</f>
        <v>0</v>
      </c>
      <c r="O515" s="183"/>
      <c r="P515" s="183"/>
      <c r="Q515" s="161"/>
      <c r="R515" s="161"/>
      <c r="S515" s="438"/>
      <c r="T515" s="161"/>
      <c r="U515" s="161"/>
      <c r="V515" s="161"/>
    </row>
    <row r="516" spans="1:22" ht="16.2">
      <c r="A516" s="122" t="str">
        <f t="shared" si="84"/>
        <v>71090202014239</v>
      </c>
      <c r="B516" s="124" t="s">
        <v>439</v>
      </c>
      <c r="C516" s="117" t="s">
        <v>187</v>
      </c>
      <c r="D516" s="118" t="s">
        <v>140</v>
      </c>
      <c r="E516" s="119" t="s">
        <v>140</v>
      </c>
      <c r="F516" s="120" t="s">
        <v>106</v>
      </c>
      <c r="G516" s="121">
        <v>4239</v>
      </c>
      <c r="H516" s="165">
        <v>2820</v>
      </c>
      <c r="I516" s="166" t="s">
        <v>185</v>
      </c>
      <c r="J516" s="167">
        <v>2</v>
      </c>
      <c r="K516" s="167">
        <v>0</v>
      </c>
      <c r="L516" s="168" t="s">
        <v>289</v>
      </c>
      <c r="M516" s="176"/>
      <c r="N516" s="188">
        <f>+N518+N524+N529+N533+N549+N558</f>
        <v>0</v>
      </c>
      <c r="O516" s="188">
        <f>+O518+O524+O529+O533+O549+O558</f>
        <v>0</v>
      </c>
      <c r="P516" s="188">
        <f>+P518+P524+P529+P533+P549+P558</f>
        <v>0</v>
      </c>
      <c r="Q516" s="161"/>
      <c r="R516" s="161"/>
      <c r="S516" s="438"/>
      <c r="T516" s="161"/>
      <c r="U516" s="161"/>
      <c r="V516" s="161"/>
    </row>
    <row r="517" spans="1:22" ht="16.2">
      <c r="A517" s="122" t="str">
        <f t="shared" si="84"/>
        <v>71090202014511</v>
      </c>
      <c r="B517" s="116" t="s">
        <v>439</v>
      </c>
      <c r="C517" s="117" t="s">
        <v>187</v>
      </c>
      <c r="D517" s="118" t="s">
        <v>140</v>
      </c>
      <c r="E517" s="119" t="s">
        <v>140</v>
      </c>
      <c r="F517" s="120" t="s">
        <v>106</v>
      </c>
      <c r="G517" s="121">
        <v>4511</v>
      </c>
      <c r="H517" s="25"/>
      <c r="I517" s="18"/>
      <c r="J517" s="19"/>
      <c r="K517" s="19"/>
      <c r="L517" s="30" t="s">
        <v>110</v>
      </c>
      <c r="M517" s="31"/>
      <c r="N517" s="190"/>
      <c r="O517" s="190"/>
      <c r="P517" s="190"/>
      <c r="Q517" s="161"/>
      <c r="R517" s="161"/>
      <c r="S517" s="438"/>
      <c r="T517" s="161"/>
      <c r="U517" s="161"/>
      <c r="V517" s="161"/>
    </row>
    <row r="518" spans="1:22" s="115" customFormat="1" ht="16.2">
      <c r="A518" s="122" t="str">
        <f t="shared" si="84"/>
        <v>71090202020000</v>
      </c>
      <c r="B518" s="124" t="s">
        <v>439</v>
      </c>
      <c r="C518" s="117" t="s">
        <v>187</v>
      </c>
      <c r="D518" s="118" t="s">
        <v>140</v>
      </c>
      <c r="E518" s="119" t="s">
        <v>140</v>
      </c>
      <c r="F518" s="120" t="s">
        <v>140</v>
      </c>
      <c r="G518" s="129" t="s">
        <v>440</v>
      </c>
      <c r="H518" s="151">
        <v>2821</v>
      </c>
      <c r="I518" s="152" t="s">
        <v>185</v>
      </c>
      <c r="J518" s="153">
        <v>2</v>
      </c>
      <c r="K518" s="153">
        <v>1</v>
      </c>
      <c r="L518" s="154" t="s">
        <v>290</v>
      </c>
      <c r="M518" s="155"/>
      <c r="N518" s="192">
        <f>+N520+N522</f>
        <v>0</v>
      </c>
      <c r="O518" s="192">
        <f t="shared" ref="O518:P518" si="97">+O520+O522</f>
        <v>0</v>
      </c>
      <c r="P518" s="192">
        <f t="shared" si="97"/>
        <v>0</v>
      </c>
      <c r="Q518" s="161"/>
      <c r="R518" s="161"/>
      <c r="S518" s="438"/>
      <c r="T518" s="161"/>
      <c r="U518" s="161"/>
      <c r="V518" s="161"/>
    </row>
    <row r="519" spans="1:22" ht="16.2">
      <c r="A519" s="122" t="str">
        <f t="shared" si="84"/>
        <v>71090202024239</v>
      </c>
      <c r="B519" s="124" t="s">
        <v>439</v>
      </c>
      <c r="C519" s="117" t="s">
        <v>187</v>
      </c>
      <c r="D519" s="118" t="s">
        <v>140</v>
      </c>
      <c r="E519" s="119" t="s">
        <v>140</v>
      </c>
      <c r="F519" s="120" t="s">
        <v>140</v>
      </c>
      <c r="G519" s="121">
        <v>4239</v>
      </c>
      <c r="H519" s="25"/>
      <c r="I519" s="25"/>
      <c r="J519" s="26"/>
      <c r="K519" s="26"/>
      <c r="L519" s="30" t="s">
        <v>108</v>
      </c>
      <c r="M519" s="31"/>
      <c r="N519" s="190"/>
      <c r="O519" s="190"/>
      <c r="P519" s="190"/>
      <c r="Q519" s="161"/>
      <c r="R519" s="161"/>
      <c r="S519" s="438"/>
      <c r="T519" s="161"/>
      <c r="U519" s="161"/>
      <c r="V519" s="161"/>
    </row>
    <row r="520" spans="1:22" ht="16.2">
      <c r="A520" s="122" t="str">
        <f t="shared" si="84"/>
        <v>71090202024511</v>
      </c>
      <c r="B520" s="116" t="s">
        <v>439</v>
      </c>
      <c r="C520" s="117" t="s">
        <v>187</v>
      </c>
      <c r="D520" s="118" t="s">
        <v>140</v>
      </c>
      <c r="E520" s="119" t="s">
        <v>140</v>
      </c>
      <c r="F520" s="120" t="s">
        <v>140</v>
      </c>
      <c r="G520" s="121">
        <v>4511</v>
      </c>
      <c r="H520" s="45"/>
      <c r="I520" s="147"/>
      <c r="J520" s="148"/>
      <c r="K520" s="148"/>
      <c r="L520" s="27" t="s">
        <v>291</v>
      </c>
      <c r="M520" s="28"/>
      <c r="N520" s="197">
        <f>O520+P520</f>
        <v>0</v>
      </c>
      <c r="O520" s="197">
        <f>SUM(O521)</f>
        <v>0</v>
      </c>
      <c r="P520" s="197">
        <f>SUM(P521)</f>
        <v>0</v>
      </c>
      <c r="Q520" s="161"/>
      <c r="R520" s="161"/>
      <c r="S520" s="438"/>
      <c r="T520" s="161"/>
      <c r="U520" s="161"/>
      <c r="V520" s="161"/>
    </row>
    <row r="521" spans="1:22" s="115" customFormat="1" ht="26.4">
      <c r="A521" s="122" t="str">
        <f t="shared" si="84"/>
        <v>71090202030000</v>
      </c>
      <c r="B521" s="124" t="s">
        <v>439</v>
      </c>
      <c r="C521" s="117" t="s">
        <v>187</v>
      </c>
      <c r="D521" s="118" t="s">
        <v>140</v>
      </c>
      <c r="E521" s="119" t="s">
        <v>140</v>
      </c>
      <c r="F521" s="120" t="s">
        <v>442</v>
      </c>
      <c r="G521" s="129" t="s">
        <v>440</v>
      </c>
      <c r="H521" s="25"/>
      <c r="I521" s="18"/>
      <c r="J521" s="19"/>
      <c r="K521" s="19"/>
      <c r="L521" s="29" t="s">
        <v>217</v>
      </c>
      <c r="M521" s="12">
        <v>4511</v>
      </c>
      <c r="N521" s="183">
        <f t="shared" ref="N521:N523" si="98">O521+P521</f>
        <v>0</v>
      </c>
      <c r="O521" s="398"/>
      <c r="P521" s="398"/>
      <c r="Q521" s="161"/>
      <c r="R521" s="161"/>
      <c r="S521" s="438"/>
      <c r="T521" s="161"/>
      <c r="U521" s="161"/>
      <c r="V521" s="161"/>
    </row>
    <row r="522" spans="1:22" ht="28.5" customHeight="1">
      <c r="A522" s="122" t="str">
        <f t="shared" si="84"/>
        <v>71090202034239</v>
      </c>
      <c r="B522" s="124" t="s">
        <v>439</v>
      </c>
      <c r="C522" s="117" t="s">
        <v>187</v>
      </c>
      <c r="D522" s="118" t="s">
        <v>140</v>
      </c>
      <c r="E522" s="119" t="s">
        <v>140</v>
      </c>
      <c r="F522" s="120" t="s">
        <v>442</v>
      </c>
      <c r="G522" s="121">
        <v>4239</v>
      </c>
      <c r="H522" s="45"/>
      <c r="I522" s="147"/>
      <c r="J522" s="148"/>
      <c r="K522" s="148"/>
      <c r="L522" s="27" t="s">
        <v>767</v>
      </c>
      <c r="M522" s="28"/>
      <c r="N522" s="197">
        <f>O522+P522</f>
        <v>0</v>
      </c>
      <c r="O522" s="197">
        <f>SUM(O523)</f>
        <v>0</v>
      </c>
      <c r="P522" s="197">
        <f>SUM(P523)</f>
        <v>0</v>
      </c>
      <c r="Q522" s="161"/>
      <c r="R522" s="161"/>
      <c r="S522" s="438"/>
      <c r="T522" s="161"/>
      <c r="U522" s="161"/>
      <c r="V522" s="161"/>
    </row>
    <row r="523" spans="1:22" ht="16.2">
      <c r="A523" s="122" t="str">
        <f t="shared" si="84"/>
        <v>71090202034511</v>
      </c>
      <c r="B523" s="116" t="s">
        <v>439</v>
      </c>
      <c r="C523" s="117" t="s">
        <v>187</v>
      </c>
      <c r="D523" s="118" t="s">
        <v>140</v>
      </c>
      <c r="E523" s="119" t="s">
        <v>140</v>
      </c>
      <c r="F523" s="120" t="s">
        <v>442</v>
      </c>
      <c r="G523" s="121">
        <v>4511</v>
      </c>
      <c r="H523" s="25"/>
      <c r="I523" s="18"/>
      <c r="J523" s="19"/>
      <c r="K523" s="19"/>
      <c r="L523" s="29" t="s">
        <v>138</v>
      </c>
      <c r="M523" s="12">
        <v>5132</v>
      </c>
      <c r="N523" s="183">
        <f t="shared" si="98"/>
        <v>0</v>
      </c>
      <c r="O523" s="183"/>
      <c r="P523" s="183"/>
      <c r="Q523" s="161"/>
      <c r="R523" s="161"/>
      <c r="S523" s="438"/>
      <c r="T523" s="161"/>
      <c r="U523" s="161"/>
      <c r="V523" s="161"/>
    </row>
    <row r="524" spans="1:22" ht="16.2">
      <c r="A524" s="122" t="str">
        <f t="shared" si="84"/>
        <v>71090202044511</v>
      </c>
      <c r="B524" s="116" t="s">
        <v>439</v>
      </c>
      <c r="C524" s="117" t="s">
        <v>187</v>
      </c>
      <c r="D524" s="118" t="s">
        <v>140</v>
      </c>
      <c r="E524" s="119" t="s">
        <v>140</v>
      </c>
      <c r="F524" s="120" t="s">
        <v>155</v>
      </c>
      <c r="G524" s="121">
        <v>4511</v>
      </c>
      <c r="H524" s="151">
        <v>2821</v>
      </c>
      <c r="I524" s="152" t="s">
        <v>185</v>
      </c>
      <c r="J524" s="153">
        <v>2</v>
      </c>
      <c r="K524" s="153">
        <v>2</v>
      </c>
      <c r="L524" s="154" t="s">
        <v>293</v>
      </c>
      <c r="M524" s="155"/>
      <c r="N524" s="192">
        <f>+N526</f>
        <v>0</v>
      </c>
      <c r="O524" s="192">
        <f t="shared" ref="O524:P524" si="99">+O526</f>
        <v>0</v>
      </c>
      <c r="P524" s="192">
        <f t="shared" si="99"/>
        <v>0</v>
      </c>
      <c r="Q524" s="161"/>
      <c r="R524" s="161"/>
      <c r="S524" s="438"/>
      <c r="T524" s="161"/>
      <c r="U524" s="161"/>
      <c r="V524" s="161"/>
    </row>
    <row r="525" spans="1:22" s="170" customFormat="1" ht="16.2">
      <c r="A525" s="122" t="str">
        <f t="shared" si="84"/>
        <v>71090500000000</v>
      </c>
      <c r="B525" s="124" t="s">
        <v>439</v>
      </c>
      <c r="C525" s="117" t="s">
        <v>187</v>
      </c>
      <c r="D525" s="118" t="s">
        <v>149</v>
      </c>
      <c r="E525" s="119" t="s">
        <v>441</v>
      </c>
      <c r="F525" s="120" t="s">
        <v>441</v>
      </c>
      <c r="G525" s="129" t="s">
        <v>440</v>
      </c>
      <c r="H525" s="25"/>
      <c r="I525" s="25"/>
      <c r="J525" s="26"/>
      <c r="K525" s="26"/>
      <c r="L525" s="30" t="s">
        <v>108</v>
      </c>
      <c r="M525" s="31"/>
      <c r="N525" s="190"/>
      <c r="O525" s="190"/>
      <c r="P525" s="190"/>
      <c r="Q525" s="161"/>
      <c r="R525" s="161"/>
      <c r="S525" s="438"/>
      <c r="T525" s="161"/>
      <c r="U525" s="161"/>
      <c r="V525" s="161"/>
    </row>
    <row r="526" spans="1:22" ht="16.2">
      <c r="A526" s="122" t="str">
        <f t="shared" ref="A526:A580" si="100">CONCATENATE(B526,C526,D526,E526,F526,G526)</f>
        <v>71090500000001</v>
      </c>
      <c r="B526" s="124" t="s">
        <v>439</v>
      </c>
      <c r="C526" s="117" t="s">
        <v>187</v>
      </c>
      <c r="D526" s="118" t="s">
        <v>149</v>
      </c>
      <c r="E526" s="119" t="s">
        <v>441</v>
      </c>
      <c r="F526" s="120" t="s">
        <v>441</v>
      </c>
      <c r="G526" s="129" t="s">
        <v>96</v>
      </c>
      <c r="H526" s="45"/>
      <c r="I526" s="147"/>
      <c r="J526" s="148"/>
      <c r="K526" s="148"/>
      <c r="L526" s="27" t="s">
        <v>294</v>
      </c>
      <c r="M526" s="28"/>
      <c r="N526" s="197">
        <f>O526+P526</f>
        <v>0</v>
      </c>
      <c r="O526" s="197">
        <f>SUM(O527:O528)</f>
        <v>0</v>
      </c>
      <c r="P526" s="197">
        <f>SUM(P527:P528)</f>
        <v>0</v>
      </c>
      <c r="Q526" s="161"/>
      <c r="R526" s="161"/>
      <c r="S526" s="438"/>
      <c r="T526" s="161"/>
      <c r="U526" s="161"/>
      <c r="V526" s="161"/>
    </row>
    <row r="527" spans="1:22" s="156" customFormat="1" ht="26.4">
      <c r="A527" s="122" t="str">
        <f t="shared" si="100"/>
        <v>71090501000000</v>
      </c>
      <c r="B527" s="124" t="s">
        <v>439</v>
      </c>
      <c r="C527" s="117" t="s">
        <v>187</v>
      </c>
      <c r="D527" s="118" t="s">
        <v>149</v>
      </c>
      <c r="E527" s="119" t="s">
        <v>106</v>
      </c>
      <c r="F527" s="120" t="s">
        <v>441</v>
      </c>
      <c r="G527" s="129" t="s">
        <v>440</v>
      </c>
      <c r="H527" s="25"/>
      <c r="I527" s="25"/>
      <c r="J527" s="26"/>
      <c r="K527" s="26"/>
      <c r="L527" s="29" t="s">
        <v>217</v>
      </c>
      <c r="M527" s="12">
        <v>4511</v>
      </c>
      <c r="N527" s="183">
        <f t="shared" ref="N527:N528" si="101">O527+P527</f>
        <v>0</v>
      </c>
      <c r="O527" s="405"/>
      <c r="P527" s="405">
        <v>0</v>
      </c>
      <c r="Q527" s="161"/>
      <c r="R527" s="161"/>
      <c r="S527" s="438"/>
      <c r="T527" s="161"/>
      <c r="U527" s="161"/>
      <c r="V527" s="161"/>
    </row>
    <row r="528" spans="1:22" ht="26.4">
      <c r="A528" s="122" t="str">
        <f t="shared" si="100"/>
        <v>71090501000001</v>
      </c>
      <c r="B528" s="124" t="s">
        <v>439</v>
      </c>
      <c r="C528" s="117" t="s">
        <v>187</v>
      </c>
      <c r="D528" s="118" t="s">
        <v>149</v>
      </c>
      <c r="E528" s="119" t="s">
        <v>106</v>
      </c>
      <c r="F528" s="120" t="s">
        <v>441</v>
      </c>
      <c r="G528" s="129" t="s">
        <v>96</v>
      </c>
      <c r="H528" s="25"/>
      <c r="I528" s="25"/>
      <c r="J528" s="26"/>
      <c r="K528" s="26"/>
      <c r="L528" s="29" t="s">
        <v>219</v>
      </c>
      <c r="M528" s="12">
        <v>4819</v>
      </c>
      <c r="N528" s="183">
        <f t="shared" si="101"/>
        <v>0</v>
      </c>
      <c r="O528" s="183"/>
      <c r="P528" s="183"/>
      <c r="Q528" s="161"/>
      <c r="R528" s="161"/>
      <c r="S528" s="438"/>
      <c r="T528" s="161"/>
      <c r="U528" s="161"/>
      <c r="V528" s="161"/>
    </row>
    <row r="529" spans="1:22" ht="16.2">
      <c r="B529" s="124"/>
      <c r="H529" s="151">
        <v>2823</v>
      </c>
      <c r="I529" s="152" t="s">
        <v>185</v>
      </c>
      <c r="J529" s="153">
        <v>2</v>
      </c>
      <c r="K529" s="153">
        <v>3</v>
      </c>
      <c r="L529" s="154" t="s">
        <v>296</v>
      </c>
      <c r="M529" s="155"/>
      <c r="N529" s="192">
        <f>+N531</f>
        <v>0</v>
      </c>
      <c r="O529" s="192">
        <f>+O531</f>
        <v>0</v>
      </c>
      <c r="P529" s="192">
        <f>+P531</f>
        <v>0</v>
      </c>
      <c r="Q529" s="161"/>
      <c r="R529" s="161"/>
      <c r="S529" s="438"/>
      <c r="T529" s="161"/>
      <c r="U529" s="161"/>
      <c r="V529" s="161"/>
    </row>
    <row r="530" spans="1:22" ht="16.2">
      <c r="B530" s="124"/>
      <c r="H530" s="25"/>
      <c r="I530" s="25"/>
      <c r="J530" s="26"/>
      <c r="K530" s="26"/>
      <c r="L530" s="30" t="s">
        <v>108</v>
      </c>
      <c r="M530" s="31"/>
      <c r="N530" s="190"/>
      <c r="O530" s="190"/>
      <c r="P530" s="190"/>
      <c r="Q530" s="161"/>
      <c r="R530" s="161"/>
      <c r="S530" s="438"/>
      <c r="T530" s="161"/>
      <c r="U530" s="161"/>
      <c r="V530" s="161"/>
    </row>
    <row r="531" spans="1:22" ht="27.6">
      <c r="B531" s="124"/>
      <c r="H531" s="45"/>
      <c r="I531" s="147"/>
      <c r="J531" s="148"/>
      <c r="K531" s="148"/>
      <c r="L531" s="27" t="s">
        <v>297</v>
      </c>
      <c r="M531" s="28"/>
      <c r="N531" s="197">
        <f>O531+P531</f>
        <v>0</v>
      </c>
      <c r="O531" s="197">
        <f>SUM(O532)</f>
        <v>0</v>
      </c>
      <c r="P531" s="197">
        <f>SUM(P532)</f>
        <v>0</v>
      </c>
      <c r="Q531" s="161"/>
      <c r="R531" s="161"/>
      <c r="S531" s="438"/>
      <c r="T531" s="161"/>
      <c r="U531" s="161"/>
      <c r="V531" s="161"/>
    </row>
    <row r="532" spans="1:22" s="115" customFormat="1" ht="26.4">
      <c r="A532" s="122" t="str">
        <f t="shared" si="100"/>
        <v>71090501030000</v>
      </c>
      <c r="B532" s="124" t="s">
        <v>439</v>
      </c>
      <c r="C532" s="117" t="s">
        <v>187</v>
      </c>
      <c r="D532" s="118" t="s">
        <v>149</v>
      </c>
      <c r="E532" s="119" t="s">
        <v>106</v>
      </c>
      <c r="F532" s="120" t="s">
        <v>442</v>
      </c>
      <c r="G532" s="129" t="s">
        <v>440</v>
      </c>
      <c r="H532" s="17"/>
      <c r="I532" s="25"/>
      <c r="J532" s="26"/>
      <c r="K532" s="26"/>
      <c r="L532" s="29" t="s">
        <v>217</v>
      </c>
      <c r="M532" s="33">
        <v>4511</v>
      </c>
      <c r="N532" s="183">
        <f t="shared" ref="N532" si="102">O532+P532</f>
        <v>0</v>
      </c>
      <c r="O532" s="183"/>
      <c r="P532" s="183"/>
      <c r="Q532" s="161"/>
      <c r="R532" s="161"/>
      <c r="S532" s="438"/>
      <c r="T532" s="161"/>
      <c r="U532" s="161"/>
      <c r="V532" s="161"/>
    </row>
    <row r="533" spans="1:22" ht="16.2">
      <c r="A533" s="122" t="str">
        <f t="shared" si="100"/>
        <v>71090501044239</v>
      </c>
      <c r="B533" s="124" t="s">
        <v>439</v>
      </c>
      <c r="C533" s="117" t="s">
        <v>187</v>
      </c>
      <c r="D533" s="118" t="s">
        <v>149</v>
      </c>
      <c r="E533" s="119" t="s">
        <v>106</v>
      </c>
      <c r="F533" s="120" t="s">
        <v>155</v>
      </c>
      <c r="G533" s="121">
        <v>4239</v>
      </c>
      <c r="H533" s="151">
        <v>2824</v>
      </c>
      <c r="I533" s="152" t="s">
        <v>185</v>
      </c>
      <c r="J533" s="153">
        <v>2</v>
      </c>
      <c r="K533" s="153">
        <v>4</v>
      </c>
      <c r="L533" s="154" t="s">
        <v>299</v>
      </c>
      <c r="M533" s="155"/>
      <c r="N533" s="192">
        <f>+N535+N544+N546</f>
        <v>0</v>
      </c>
      <c r="O533" s="192">
        <f t="shared" ref="O533:P533" si="103">+O535+O544+O546</f>
        <v>0</v>
      </c>
      <c r="P533" s="192">
        <f t="shared" si="103"/>
        <v>0</v>
      </c>
      <c r="Q533" s="161"/>
      <c r="R533" s="161"/>
      <c r="S533" s="438"/>
      <c r="T533" s="161"/>
      <c r="U533" s="161"/>
      <c r="V533" s="161"/>
    </row>
    <row r="534" spans="1:22" s="115" customFormat="1" ht="16.2">
      <c r="A534" s="122" t="str">
        <f t="shared" si="100"/>
        <v>71090501050000</v>
      </c>
      <c r="B534" s="124" t="s">
        <v>439</v>
      </c>
      <c r="C534" s="117" t="s">
        <v>187</v>
      </c>
      <c r="D534" s="118" t="s">
        <v>149</v>
      </c>
      <c r="E534" s="119" t="s">
        <v>106</v>
      </c>
      <c r="F534" s="120" t="s">
        <v>149</v>
      </c>
      <c r="G534" s="129" t="s">
        <v>440</v>
      </c>
      <c r="H534" s="25"/>
      <c r="I534" s="25"/>
      <c r="J534" s="26"/>
      <c r="K534" s="26"/>
      <c r="L534" s="30" t="s">
        <v>108</v>
      </c>
      <c r="M534" s="31"/>
      <c r="N534" s="190"/>
      <c r="O534" s="190"/>
      <c r="P534" s="190"/>
      <c r="Q534" s="161"/>
      <c r="R534" s="161"/>
      <c r="S534" s="438"/>
      <c r="T534" s="161"/>
      <c r="U534" s="161"/>
      <c r="V534" s="161"/>
    </row>
    <row r="535" spans="1:22" ht="16.2">
      <c r="A535" s="122" t="str">
        <f t="shared" si="100"/>
        <v>71090501054819</v>
      </c>
      <c r="B535" s="124" t="s">
        <v>439</v>
      </c>
      <c r="C535" s="117" t="s">
        <v>187</v>
      </c>
      <c r="D535" s="118" t="s">
        <v>149</v>
      </c>
      <c r="E535" s="119" t="s">
        <v>106</v>
      </c>
      <c r="F535" s="120" t="s">
        <v>149</v>
      </c>
      <c r="G535" s="121">
        <v>4819</v>
      </c>
      <c r="H535" s="45"/>
      <c r="I535" s="147"/>
      <c r="J535" s="148"/>
      <c r="K535" s="148"/>
      <c r="L535" s="27" t="s">
        <v>300</v>
      </c>
      <c r="M535" s="28"/>
      <c r="N535" s="197">
        <f>SUM(N536:N543)</f>
        <v>0</v>
      </c>
      <c r="O535" s="197">
        <f t="shared" ref="O535:P535" si="104">SUM(O536:O543)</f>
        <v>0</v>
      </c>
      <c r="P535" s="197">
        <f t="shared" si="104"/>
        <v>0</v>
      </c>
      <c r="Q535" s="161"/>
      <c r="R535" s="161"/>
      <c r="S535" s="438"/>
      <c r="T535" s="161"/>
      <c r="U535" s="161"/>
      <c r="V535" s="161"/>
    </row>
    <row r="536" spans="1:22" s="170" customFormat="1" ht="16.2">
      <c r="A536" s="122"/>
      <c r="B536" s="124"/>
      <c r="C536" s="117"/>
      <c r="D536" s="118"/>
      <c r="E536" s="119"/>
      <c r="F536" s="120"/>
      <c r="G536" s="129"/>
      <c r="H536" s="17"/>
      <c r="I536" s="25"/>
      <c r="J536" s="26"/>
      <c r="K536" s="26"/>
      <c r="L536" s="29" t="s">
        <v>118</v>
      </c>
      <c r="M536" s="12">
        <v>4216</v>
      </c>
      <c r="N536" s="183">
        <f t="shared" ref="N536:N539" si="105">O536+P536</f>
        <v>0</v>
      </c>
      <c r="O536" s="183"/>
      <c r="P536" s="183"/>
      <c r="Q536" s="161"/>
      <c r="R536" s="161"/>
      <c r="S536" s="438"/>
      <c r="T536" s="161"/>
      <c r="U536" s="161"/>
      <c r="V536" s="161"/>
    </row>
    <row r="537" spans="1:22" s="170" customFormat="1" ht="16.2">
      <c r="A537" s="122" t="str">
        <f t="shared" si="100"/>
        <v>71090600000000</v>
      </c>
      <c r="B537" s="124" t="s">
        <v>439</v>
      </c>
      <c r="C537" s="117" t="s">
        <v>187</v>
      </c>
      <c r="D537" s="118" t="s">
        <v>157</v>
      </c>
      <c r="E537" s="119" t="s">
        <v>441</v>
      </c>
      <c r="F537" s="120" t="s">
        <v>441</v>
      </c>
      <c r="G537" s="129" t="s">
        <v>440</v>
      </c>
      <c r="H537" s="17"/>
      <c r="I537" s="25"/>
      <c r="J537" s="26"/>
      <c r="K537" s="26"/>
      <c r="L537" s="29" t="s">
        <v>782</v>
      </c>
      <c r="M537" s="12">
        <v>4234</v>
      </c>
      <c r="N537" s="183">
        <f t="shared" si="105"/>
        <v>0</v>
      </c>
      <c r="O537" s="183"/>
      <c r="P537" s="183"/>
      <c r="Q537" s="161"/>
      <c r="R537" s="161"/>
      <c r="S537" s="438"/>
      <c r="T537" s="161"/>
      <c r="U537" s="161"/>
      <c r="V537" s="161"/>
    </row>
    <row r="538" spans="1:22" ht="16.2">
      <c r="A538" s="122" t="str">
        <f t="shared" si="100"/>
        <v>71090600000001</v>
      </c>
      <c r="B538" s="124" t="s">
        <v>439</v>
      </c>
      <c r="C538" s="117" t="s">
        <v>187</v>
      </c>
      <c r="D538" s="118" t="s">
        <v>157</v>
      </c>
      <c r="E538" s="119" t="s">
        <v>441</v>
      </c>
      <c r="F538" s="120" t="s">
        <v>441</v>
      </c>
      <c r="G538" s="129" t="s">
        <v>96</v>
      </c>
      <c r="H538" s="17"/>
      <c r="I538" s="25"/>
      <c r="J538" s="26"/>
      <c r="K538" s="26"/>
      <c r="L538" s="29" t="s">
        <v>125</v>
      </c>
      <c r="M538" s="31">
        <v>4239</v>
      </c>
      <c r="N538" s="183">
        <f t="shared" si="105"/>
        <v>0</v>
      </c>
      <c r="O538" s="183"/>
      <c r="P538" s="183"/>
      <c r="Q538" s="161"/>
      <c r="R538" s="161"/>
      <c r="S538" s="438"/>
      <c r="T538" s="161"/>
      <c r="U538" s="161"/>
      <c r="V538" s="161"/>
    </row>
    <row r="539" spans="1:22" s="156" customFormat="1" ht="16.2">
      <c r="A539" s="122" t="str">
        <f t="shared" si="100"/>
        <v>71090601000000</v>
      </c>
      <c r="B539" s="124" t="s">
        <v>439</v>
      </c>
      <c r="C539" s="117" t="s">
        <v>187</v>
      </c>
      <c r="D539" s="118" t="s">
        <v>157</v>
      </c>
      <c r="E539" s="119" t="s">
        <v>106</v>
      </c>
      <c r="F539" s="120" t="s">
        <v>441</v>
      </c>
      <c r="G539" s="129" t="s">
        <v>440</v>
      </c>
      <c r="H539" s="17"/>
      <c r="I539" s="25"/>
      <c r="J539" s="26"/>
      <c r="K539" s="26"/>
      <c r="L539" s="32" t="s">
        <v>130</v>
      </c>
      <c r="M539" s="48">
        <v>4267</v>
      </c>
      <c r="N539" s="183">
        <f t="shared" si="105"/>
        <v>0</v>
      </c>
      <c r="O539" s="183"/>
      <c r="P539" s="183"/>
      <c r="Q539" s="161"/>
      <c r="R539" s="161"/>
      <c r="S539" s="438"/>
      <c r="T539" s="161"/>
      <c r="U539" s="161"/>
      <c r="V539" s="161"/>
    </row>
    <row r="540" spans="1:22" ht="16.2">
      <c r="A540" s="122" t="str">
        <f t="shared" si="100"/>
        <v>71090601000001</v>
      </c>
      <c r="B540" s="124" t="s">
        <v>439</v>
      </c>
      <c r="C540" s="117" t="s">
        <v>187</v>
      </c>
      <c r="D540" s="118" t="s">
        <v>157</v>
      </c>
      <c r="E540" s="119" t="s">
        <v>106</v>
      </c>
      <c r="F540" s="120" t="s">
        <v>441</v>
      </c>
      <c r="G540" s="129" t="s">
        <v>96</v>
      </c>
      <c r="H540" s="177"/>
      <c r="I540" s="194"/>
      <c r="J540" s="201"/>
      <c r="K540" s="202"/>
      <c r="L540" s="203" t="s">
        <v>240</v>
      </c>
      <c r="M540" s="13">
        <v>4269</v>
      </c>
      <c r="N540" s="183">
        <f t="shared" ref="N540:N545" si="106">O540+P540</f>
        <v>0</v>
      </c>
      <c r="O540" s="183"/>
      <c r="P540" s="183"/>
      <c r="Q540" s="161"/>
      <c r="R540" s="161"/>
      <c r="S540" s="438"/>
      <c r="T540" s="161"/>
      <c r="U540" s="161"/>
      <c r="V540" s="161"/>
    </row>
    <row r="541" spans="1:22" s="115" customFormat="1" ht="16.2">
      <c r="A541" s="122" t="str">
        <f t="shared" si="100"/>
        <v>71090601010000</v>
      </c>
      <c r="B541" s="124" t="s">
        <v>439</v>
      </c>
      <c r="C541" s="117" t="s">
        <v>187</v>
      </c>
      <c r="D541" s="118" t="s">
        <v>157</v>
      </c>
      <c r="E541" s="119" t="s">
        <v>106</v>
      </c>
      <c r="F541" s="120" t="s">
        <v>106</v>
      </c>
      <c r="G541" s="129" t="s">
        <v>440</v>
      </c>
      <c r="H541" s="25"/>
      <c r="I541" s="25"/>
      <c r="J541" s="26"/>
      <c r="K541" s="26"/>
      <c r="L541" s="36" t="s">
        <v>167</v>
      </c>
      <c r="M541" s="13">
        <v>4639</v>
      </c>
      <c r="N541" s="183">
        <f t="shared" si="106"/>
        <v>0</v>
      </c>
      <c r="O541" s="183"/>
      <c r="P541" s="183"/>
      <c r="Q541" s="161"/>
      <c r="R541" s="161"/>
      <c r="S541" s="438"/>
      <c r="T541" s="161"/>
      <c r="U541" s="161"/>
      <c r="V541" s="161"/>
    </row>
    <row r="542" spans="1:22" ht="26.4">
      <c r="A542" s="122" t="str">
        <f t="shared" ref="A542" si="107">CONCATENATE(B542,C542,D542,E542,F542,G542)</f>
        <v>71090501000001</v>
      </c>
      <c r="B542" s="124" t="s">
        <v>439</v>
      </c>
      <c r="C542" s="117" t="s">
        <v>187</v>
      </c>
      <c r="D542" s="118" t="s">
        <v>149</v>
      </c>
      <c r="E542" s="119" t="s">
        <v>106</v>
      </c>
      <c r="F542" s="120" t="s">
        <v>441</v>
      </c>
      <c r="G542" s="129" t="s">
        <v>96</v>
      </c>
      <c r="H542" s="25"/>
      <c r="I542" s="25"/>
      <c r="J542" s="26"/>
      <c r="K542" s="26"/>
      <c r="L542" s="29" t="s">
        <v>219</v>
      </c>
      <c r="M542" s="12">
        <v>4819</v>
      </c>
      <c r="N542" s="183">
        <f t="shared" si="106"/>
        <v>0</v>
      </c>
      <c r="O542" s="183"/>
      <c r="P542" s="183"/>
      <c r="Q542" s="161"/>
      <c r="R542" s="161"/>
      <c r="S542" s="438"/>
      <c r="T542" s="161"/>
      <c r="U542" s="161"/>
      <c r="V542" s="161"/>
    </row>
    <row r="543" spans="1:22" ht="16.2">
      <c r="A543" s="122" t="str">
        <f t="shared" si="100"/>
        <v>71090601014251</v>
      </c>
      <c r="B543" s="124" t="s">
        <v>439</v>
      </c>
      <c r="C543" s="117" t="s">
        <v>187</v>
      </c>
      <c r="D543" s="118" t="s">
        <v>157</v>
      </c>
      <c r="E543" s="119" t="s">
        <v>106</v>
      </c>
      <c r="F543" s="120" t="s">
        <v>106</v>
      </c>
      <c r="G543" s="121">
        <v>4251</v>
      </c>
      <c r="H543" s="37"/>
      <c r="I543" s="194"/>
      <c r="J543" s="195"/>
      <c r="K543" s="196"/>
      <c r="L543" s="29" t="s">
        <v>137</v>
      </c>
      <c r="M543" s="12">
        <v>5129</v>
      </c>
      <c r="N543" s="183">
        <f t="shared" si="106"/>
        <v>0</v>
      </c>
      <c r="O543" s="183"/>
      <c r="P543" s="183"/>
      <c r="Q543" s="161"/>
      <c r="R543" s="161"/>
      <c r="S543" s="438"/>
      <c r="T543" s="161"/>
      <c r="U543" s="161"/>
      <c r="V543" s="161"/>
    </row>
    <row r="544" spans="1:22" ht="18" customHeight="1">
      <c r="A544" s="122" t="str">
        <f t="shared" si="100"/>
        <v>71090601015113</v>
      </c>
      <c r="B544" s="124" t="s">
        <v>439</v>
      </c>
      <c r="C544" s="117" t="s">
        <v>187</v>
      </c>
      <c r="D544" s="118" t="s">
        <v>157</v>
      </c>
      <c r="E544" s="119" t="s">
        <v>106</v>
      </c>
      <c r="F544" s="120" t="s">
        <v>106</v>
      </c>
      <c r="G544" s="121">
        <v>5113</v>
      </c>
      <c r="H544" s="45"/>
      <c r="I544" s="147"/>
      <c r="J544" s="148"/>
      <c r="K544" s="148"/>
      <c r="L544" s="27" t="s">
        <v>301</v>
      </c>
      <c r="M544" s="28"/>
      <c r="N544" s="197">
        <f>O544+P544</f>
        <v>0</v>
      </c>
      <c r="O544" s="197">
        <f>SUM(O545)</f>
        <v>0</v>
      </c>
      <c r="P544" s="197">
        <f>SUM(P545)</f>
        <v>0</v>
      </c>
      <c r="Q544" s="161"/>
      <c r="R544" s="161"/>
      <c r="S544" s="438"/>
      <c r="T544" s="161"/>
      <c r="U544" s="161"/>
      <c r="V544" s="161"/>
    </row>
    <row r="545" spans="1:22" s="115" customFormat="1" ht="26.4">
      <c r="A545" s="122" t="str">
        <f t="shared" si="100"/>
        <v>71090601020000</v>
      </c>
      <c r="B545" s="124" t="s">
        <v>439</v>
      </c>
      <c r="C545" s="117" t="s">
        <v>187</v>
      </c>
      <c r="D545" s="118" t="s">
        <v>157</v>
      </c>
      <c r="E545" s="119" t="s">
        <v>106</v>
      </c>
      <c r="F545" s="120" t="s">
        <v>140</v>
      </c>
      <c r="G545" s="129" t="s">
        <v>440</v>
      </c>
      <c r="H545" s="25"/>
      <c r="I545" s="25"/>
      <c r="J545" s="26"/>
      <c r="K545" s="26"/>
      <c r="L545" s="29" t="s">
        <v>217</v>
      </c>
      <c r="M545" s="12">
        <v>4511</v>
      </c>
      <c r="N545" s="183">
        <f t="shared" si="106"/>
        <v>0</v>
      </c>
      <c r="O545" s="183"/>
      <c r="P545" s="183"/>
      <c r="Q545" s="161"/>
      <c r="R545" s="161"/>
      <c r="S545" s="438"/>
      <c r="T545" s="161"/>
      <c r="U545" s="161"/>
      <c r="V545" s="161"/>
    </row>
    <row r="546" spans="1:22" ht="18" customHeight="1">
      <c r="A546" s="122" t="str">
        <f t="shared" si="100"/>
        <v>71090601015113</v>
      </c>
      <c r="B546" s="124" t="s">
        <v>439</v>
      </c>
      <c r="C546" s="117" t="s">
        <v>187</v>
      </c>
      <c r="D546" s="118" t="s">
        <v>157</v>
      </c>
      <c r="E546" s="119" t="s">
        <v>106</v>
      </c>
      <c r="F546" s="120" t="s">
        <v>106</v>
      </c>
      <c r="G546" s="121">
        <v>5113</v>
      </c>
      <c r="H546" s="45"/>
      <c r="I546" s="147"/>
      <c r="J546" s="148"/>
      <c r="K546" s="148"/>
      <c r="L546" s="27" t="s">
        <v>832</v>
      </c>
      <c r="M546" s="28"/>
      <c r="N546" s="197">
        <f>O546+P546</f>
        <v>0</v>
      </c>
      <c r="O546" s="197">
        <f>SUM(O547:O548)</f>
        <v>0</v>
      </c>
      <c r="P546" s="197">
        <f>SUM(P547:P548)</f>
        <v>0</v>
      </c>
      <c r="Q546" s="161"/>
      <c r="R546" s="161"/>
      <c r="S546" s="438"/>
      <c r="T546" s="161"/>
      <c r="U546" s="161"/>
      <c r="V546" s="161"/>
    </row>
    <row r="547" spans="1:22" ht="16.2">
      <c r="A547" s="122" t="str">
        <f t="shared" si="100"/>
        <v>71090201024511</v>
      </c>
      <c r="B547" s="116" t="s">
        <v>439</v>
      </c>
      <c r="C547" s="117" t="s">
        <v>187</v>
      </c>
      <c r="D547" s="118" t="s">
        <v>140</v>
      </c>
      <c r="E547" s="119" t="s">
        <v>106</v>
      </c>
      <c r="F547" s="120" t="s">
        <v>140</v>
      </c>
      <c r="G547" s="121">
        <v>4511</v>
      </c>
      <c r="H547" s="25"/>
      <c r="I547" s="18"/>
      <c r="J547" s="19"/>
      <c r="K547" s="19"/>
      <c r="L547" s="30" t="s">
        <v>173</v>
      </c>
      <c r="M547" s="31">
        <v>5112</v>
      </c>
      <c r="N547" s="183">
        <f t="shared" ref="N547:N548" si="108">O547+P547</f>
        <v>0</v>
      </c>
      <c r="O547" s="183">
        <v>0</v>
      </c>
      <c r="P547" s="183"/>
      <c r="Q547" s="161"/>
      <c r="R547" s="161"/>
      <c r="S547" s="438"/>
      <c r="T547" s="161"/>
      <c r="U547" s="161"/>
      <c r="V547" s="161"/>
    </row>
    <row r="548" spans="1:22" ht="16.8">
      <c r="A548" s="122" t="str">
        <f t="shared" ref="A548" si="109">CONCATENATE(B548,C548,D548,E548,F548,G548)</f>
        <v>71100700000001</v>
      </c>
      <c r="B548" s="124" t="s">
        <v>439</v>
      </c>
      <c r="C548" s="117" t="s">
        <v>189</v>
      </c>
      <c r="D548" s="118" t="s">
        <v>183</v>
      </c>
      <c r="E548" s="119" t="s">
        <v>441</v>
      </c>
      <c r="F548" s="120" t="s">
        <v>441</v>
      </c>
      <c r="G548" s="129" t="s">
        <v>96</v>
      </c>
      <c r="H548" s="25"/>
      <c r="I548" s="25"/>
      <c r="J548" s="26"/>
      <c r="K548" s="26"/>
      <c r="L548" s="32" t="s">
        <v>143</v>
      </c>
      <c r="M548" s="48">
        <v>5113</v>
      </c>
      <c r="N548" s="183">
        <f t="shared" si="108"/>
        <v>0</v>
      </c>
      <c r="O548" s="398"/>
      <c r="P548" s="398"/>
      <c r="Q548" s="161"/>
      <c r="R548" s="161"/>
      <c r="S548" s="438"/>
      <c r="T548" s="161"/>
      <c r="U548" s="161"/>
      <c r="V548" s="161"/>
    </row>
    <row r="549" spans="1:22" ht="16.2">
      <c r="A549" s="122" t="str">
        <f t="shared" si="100"/>
        <v>71090601045113</v>
      </c>
      <c r="B549" s="124" t="s">
        <v>439</v>
      </c>
      <c r="C549" s="117" t="s">
        <v>187</v>
      </c>
      <c r="D549" s="118" t="s">
        <v>157</v>
      </c>
      <c r="E549" s="119" t="s">
        <v>106</v>
      </c>
      <c r="F549" s="120" t="s">
        <v>155</v>
      </c>
      <c r="G549" s="121">
        <v>5113</v>
      </c>
      <c r="H549" s="151">
        <v>2825</v>
      </c>
      <c r="I549" s="152" t="s">
        <v>185</v>
      </c>
      <c r="J549" s="153">
        <v>2</v>
      </c>
      <c r="K549" s="153">
        <v>5</v>
      </c>
      <c r="L549" s="154" t="s">
        <v>303</v>
      </c>
      <c r="M549" s="155"/>
      <c r="N549" s="192">
        <f>+N551+N553+N555</f>
        <v>0</v>
      </c>
      <c r="O549" s="192">
        <f>+O551+O553+O555</f>
        <v>0</v>
      </c>
      <c r="P549" s="192">
        <f>+P551+P553+P555</f>
        <v>0</v>
      </c>
      <c r="Q549" s="161"/>
      <c r="R549" s="161"/>
      <c r="S549" s="438"/>
      <c r="T549" s="161"/>
      <c r="U549" s="161"/>
      <c r="V549" s="161"/>
    </row>
    <row r="550" spans="1:22" s="115" customFormat="1" ht="16.2">
      <c r="A550" s="122" t="str">
        <f t="shared" si="100"/>
        <v>71090601050000</v>
      </c>
      <c r="B550" s="124" t="s">
        <v>439</v>
      </c>
      <c r="C550" s="117" t="s">
        <v>187</v>
      </c>
      <c r="D550" s="118" t="s">
        <v>157</v>
      </c>
      <c r="E550" s="119" t="s">
        <v>106</v>
      </c>
      <c r="F550" s="120" t="s">
        <v>149</v>
      </c>
      <c r="G550" s="129" t="s">
        <v>440</v>
      </c>
      <c r="H550" s="25"/>
      <c r="I550" s="25"/>
      <c r="J550" s="26"/>
      <c r="K550" s="26"/>
      <c r="L550" s="30" t="s">
        <v>108</v>
      </c>
      <c r="M550" s="48"/>
      <c r="N550" s="190"/>
      <c r="O550" s="190"/>
      <c r="P550" s="190"/>
      <c r="Q550" s="161"/>
      <c r="R550" s="161"/>
      <c r="S550" s="438"/>
      <c r="T550" s="161"/>
      <c r="U550" s="161"/>
      <c r="V550" s="161"/>
    </row>
    <row r="551" spans="1:22" ht="16.2">
      <c r="A551" s="122" t="str">
        <f t="shared" si="100"/>
        <v>71090601054239</v>
      </c>
      <c r="B551" s="124" t="s">
        <v>439</v>
      </c>
      <c r="C551" s="117" t="s">
        <v>187</v>
      </c>
      <c r="D551" s="118" t="s">
        <v>157</v>
      </c>
      <c r="E551" s="119" t="s">
        <v>106</v>
      </c>
      <c r="F551" s="120" t="s">
        <v>149</v>
      </c>
      <c r="G551" s="129">
        <v>4239</v>
      </c>
      <c r="H551" s="45"/>
      <c r="I551" s="147"/>
      <c r="J551" s="148"/>
      <c r="K551" s="148"/>
      <c r="L551" s="27" t="s">
        <v>304</v>
      </c>
      <c r="M551" s="28"/>
      <c r="N551" s="197">
        <f>O551+P551</f>
        <v>0</v>
      </c>
      <c r="O551" s="197">
        <f>SUM(O552)</f>
        <v>0</v>
      </c>
      <c r="P551" s="197">
        <f>SUM(P552)</f>
        <v>0</v>
      </c>
      <c r="Q551" s="161"/>
      <c r="R551" s="161"/>
      <c r="S551" s="438"/>
      <c r="T551" s="161"/>
      <c r="U551" s="161"/>
      <c r="V551" s="161"/>
    </row>
    <row r="552" spans="1:22" ht="26.4">
      <c r="A552" s="122" t="str">
        <f t="shared" si="100"/>
        <v>71090601054637</v>
      </c>
      <c r="B552" s="116" t="s">
        <v>439</v>
      </c>
      <c r="C552" s="117" t="s">
        <v>187</v>
      </c>
      <c r="D552" s="118" t="s">
        <v>157</v>
      </c>
      <c r="E552" s="119" t="s">
        <v>106</v>
      </c>
      <c r="F552" s="120" t="s">
        <v>149</v>
      </c>
      <c r="G552" s="121">
        <v>4637</v>
      </c>
      <c r="H552" s="25"/>
      <c r="I552" s="25"/>
      <c r="J552" s="26"/>
      <c r="K552" s="26"/>
      <c r="L552" s="29" t="s">
        <v>217</v>
      </c>
      <c r="M552" s="12">
        <v>4511</v>
      </c>
      <c r="N552" s="183">
        <f t="shared" ref="N552:N557" si="110">O552+P552</f>
        <v>0</v>
      </c>
      <c r="O552" s="183"/>
      <c r="P552" s="183"/>
      <c r="Q552" s="161"/>
      <c r="R552" s="161"/>
      <c r="S552" s="438"/>
      <c r="T552" s="161"/>
      <c r="U552" s="161"/>
      <c r="V552" s="161"/>
    </row>
    <row r="553" spans="1:22" s="182" customFormat="1" ht="16.2">
      <c r="A553" s="122" t="str">
        <f t="shared" si="100"/>
        <v>71100000000000</v>
      </c>
      <c r="B553" s="124" t="s">
        <v>439</v>
      </c>
      <c r="C553" s="117" t="s">
        <v>189</v>
      </c>
      <c r="D553" s="118" t="s">
        <v>441</v>
      </c>
      <c r="E553" s="119" t="s">
        <v>441</v>
      </c>
      <c r="F553" s="120" t="s">
        <v>441</v>
      </c>
      <c r="G553" s="129" t="s">
        <v>440</v>
      </c>
      <c r="H553" s="45"/>
      <c r="I553" s="147"/>
      <c r="J553" s="148"/>
      <c r="K553" s="148"/>
      <c r="L553" s="27" t="s">
        <v>305</v>
      </c>
      <c r="M553" s="28"/>
      <c r="N553" s="197">
        <f>O553+P553</f>
        <v>0</v>
      </c>
      <c r="O553" s="197">
        <f>SUM(O554)</f>
        <v>0</v>
      </c>
      <c r="P553" s="197">
        <f>SUM(P554)</f>
        <v>0</v>
      </c>
      <c r="Q553" s="161"/>
      <c r="R553" s="161"/>
      <c r="S553" s="438"/>
      <c r="T553" s="161"/>
      <c r="U553" s="161"/>
      <c r="V553" s="161"/>
    </row>
    <row r="554" spans="1:22" ht="26.4">
      <c r="A554" s="122" t="str">
        <f t="shared" si="100"/>
        <v>71100000000001</v>
      </c>
      <c r="B554" s="124" t="s">
        <v>439</v>
      </c>
      <c r="C554" s="117" t="s">
        <v>189</v>
      </c>
      <c r="D554" s="118" t="s">
        <v>441</v>
      </c>
      <c r="E554" s="119" t="s">
        <v>441</v>
      </c>
      <c r="F554" s="120" t="s">
        <v>441</v>
      </c>
      <c r="G554" s="129" t="s">
        <v>96</v>
      </c>
      <c r="H554" s="25"/>
      <c r="I554" s="25"/>
      <c r="J554" s="26"/>
      <c r="K554" s="26"/>
      <c r="L554" s="29" t="s">
        <v>217</v>
      </c>
      <c r="M554" s="12">
        <v>4511</v>
      </c>
      <c r="N554" s="183">
        <f t="shared" si="110"/>
        <v>0</v>
      </c>
      <c r="O554" s="183"/>
      <c r="P554" s="183"/>
      <c r="Q554" s="161"/>
      <c r="R554" s="161"/>
      <c r="S554" s="438"/>
      <c r="T554" s="161"/>
      <c r="U554" s="161"/>
      <c r="V554" s="161"/>
    </row>
    <row r="555" spans="1:22" s="170" customFormat="1" ht="16.2">
      <c r="A555" s="122" t="str">
        <f t="shared" si="100"/>
        <v>71100700000000</v>
      </c>
      <c r="B555" s="124" t="s">
        <v>439</v>
      </c>
      <c r="C555" s="117" t="s">
        <v>189</v>
      </c>
      <c r="D555" s="118" t="s">
        <v>183</v>
      </c>
      <c r="E555" s="119" t="s">
        <v>441</v>
      </c>
      <c r="F555" s="120" t="s">
        <v>441</v>
      </c>
      <c r="G555" s="129" t="s">
        <v>440</v>
      </c>
      <c r="H555" s="45"/>
      <c r="I555" s="147"/>
      <c r="J555" s="148"/>
      <c r="K555" s="148"/>
      <c r="L555" s="27" t="s">
        <v>641</v>
      </c>
      <c r="M555" s="28"/>
      <c r="N555" s="197">
        <f>O555+P555</f>
        <v>0</v>
      </c>
      <c r="O555" s="197">
        <f>SUM(O556:O557)</f>
        <v>0</v>
      </c>
      <c r="P555" s="197">
        <f>SUM(P556:P557)</f>
        <v>0</v>
      </c>
      <c r="Q555" s="161"/>
      <c r="R555" s="161"/>
      <c r="S555" s="438"/>
      <c r="T555" s="161"/>
      <c r="U555" s="161"/>
      <c r="V555" s="161"/>
    </row>
    <row r="556" spans="1:22" ht="16.8">
      <c r="A556" s="122" t="str">
        <f t="shared" si="100"/>
        <v>71100700000001</v>
      </c>
      <c r="B556" s="124" t="s">
        <v>439</v>
      </c>
      <c r="C556" s="117" t="s">
        <v>189</v>
      </c>
      <c r="D556" s="118" t="s">
        <v>183</v>
      </c>
      <c r="E556" s="119" t="s">
        <v>441</v>
      </c>
      <c r="F556" s="120" t="s">
        <v>441</v>
      </c>
      <c r="G556" s="129" t="s">
        <v>96</v>
      </c>
      <c r="H556" s="25"/>
      <c r="I556" s="25"/>
      <c r="J556" s="26"/>
      <c r="K556" s="26"/>
      <c r="L556" s="32" t="s">
        <v>143</v>
      </c>
      <c r="M556" s="48">
        <v>5113</v>
      </c>
      <c r="N556" s="183">
        <f t="shared" si="110"/>
        <v>0</v>
      </c>
      <c r="O556" s="398"/>
      <c r="P556" s="398"/>
      <c r="Q556" s="161"/>
      <c r="R556" s="161"/>
      <c r="S556" s="438"/>
      <c r="T556" s="161"/>
      <c r="U556" s="161"/>
      <c r="V556" s="161"/>
    </row>
    <row r="557" spans="1:22" s="156" customFormat="1" ht="16.8">
      <c r="A557" s="122" t="str">
        <f t="shared" si="100"/>
        <v>71100701000000</v>
      </c>
      <c r="B557" s="124" t="s">
        <v>439</v>
      </c>
      <c r="C557" s="117" t="s">
        <v>189</v>
      </c>
      <c r="D557" s="118" t="s">
        <v>183</v>
      </c>
      <c r="E557" s="119" t="s">
        <v>106</v>
      </c>
      <c r="F557" s="120" t="s">
        <v>441</v>
      </c>
      <c r="G557" s="129" t="s">
        <v>440</v>
      </c>
      <c r="H557" s="25"/>
      <c r="I557" s="25"/>
      <c r="J557" s="26"/>
      <c r="K557" s="26"/>
      <c r="L557" s="29" t="s">
        <v>137</v>
      </c>
      <c r="M557" s="12">
        <v>5129</v>
      </c>
      <c r="N557" s="183">
        <f t="shared" si="110"/>
        <v>0</v>
      </c>
      <c r="O557" s="398"/>
      <c r="P557" s="398"/>
      <c r="Q557" s="161"/>
      <c r="R557" s="161"/>
      <c r="S557" s="438"/>
      <c r="T557" s="161"/>
      <c r="U557" s="161"/>
      <c r="V557" s="161"/>
    </row>
    <row r="558" spans="1:22" ht="26.4">
      <c r="A558" s="122" t="str">
        <f t="shared" si="100"/>
        <v>71100701000001</v>
      </c>
      <c r="B558" s="124" t="s">
        <v>439</v>
      </c>
      <c r="C558" s="117" t="s">
        <v>189</v>
      </c>
      <c r="D558" s="118" t="s">
        <v>183</v>
      </c>
      <c r="E558" s="119" t="s">
        <v>106</v>
      </c>
      <c r="F558" s="120" t="s">
        <v>441</v>
      </c>
      <c r="G558" s="129" t="s">
        <v>96</v>
      </c>
      <c r="H558" s="151">
        <v>2827</v>
      </c>
      <c r="I558" s="152" t="s">
        <v>185</v>
      </c>
      <c r="J558" s="153">
        <v>2</v>
      </c>
      <c r="K558" s="153">
        <v>7</v>
      </c>
      <c r="L558" s="154" t="s">
        <v>306</v>
      </c>
      <c r="M558" s="155"/>
      <c r="N558" s="192">
        <f>+N560</f>
        <v>0</v>
      </c>
      <c r="O558" s="192">
        <f t="shared" ref="O558:P558" si="111">+O560</f>
        <v>0</v>
      </c>
      <c r="P558" s="192">
        <f t="shared" si="111"/>
        <v>0</v>
      </c>
      <c r="Q558" s="161"/>
      <c r="R558" s="161"/>
      <c r="S558" s="438"/>
      <c r="T558" s="161"/>
      <c r="U558" s="161"/>
      <c r="V558" s="161"/>
    </row>
    <row r="559" spans="1:22" s="115" customFormat="1" ht="16.2">
      <c r="A559" s="122" t="str">
        <f t="shared" si="100"/>
        <v>71100701010000</v>
      </c>
      <c r="B559" s="124" t="s">
        <v>439</v>
      </c>
      <c r="C559" s="117" t="s">
        <v>189</v>
      </c>
      <c r="D559" s="118" t="s">
        <v>183</v>
      </c>
      <c r="E559" s="119" t="s">
        <v>106</v>
      </c>
      <c r="F559" s="120" t="s">
        <v>106</v>
      </c>
      <c r="G559" s="129" t="s">
        <v>440</v>
      </c>
      <c r="H559" s="25"/>
      <c r="I559" s="25"/>
      <c r="J559" s="26"/>
      <c r="K559" s="26"/>
      <c r="L559" s="30" t="s">
        <v>108</v>
      </c>
      <c r="M559" s="31"/>
      <c r="N559" s="190"/>
      <c r="O559" s="190"/>
      <c r="P559" s="190"/>
      <c r="Q559" s="161"/>
      <c r="R559" s="161"/>
      <c r="S559" s="438"/>
      <c r="T559" s="161"/>
      <c r="U559" s="161"/>
      <c r="V559" s="161"/>
    </row>
    <row r="560" spans="1:22" ht="16.2">
      <c r="A560" s="122" t="str">
        <f t="shared" si="100"/>
        <v>71100701014216</v>
      </c>
      <c r="B560" s="124" t="s">
        <v>439</v>
      </c>
      <c r="C560" s="117" t="s">
        <v>189</v>
      </c>
      <c r="D560" s="118" t="s">
        <v>183</v>
      </c>
      <c r="E560" s="119" t="s">
        <v>106</v>
      </c>
      <c r="F560" s="120" t="s">
        <v>106</v>
      </c>
      <c r="G560" s="121">
        <v>4216</v>
      </c>
      <c r="H560" s="45"/>
      <c r="I560" s="147"/>
      <c r="J560" s="148"/>
      <c r="K560" s="148"/>
      <c r="L560" s="27" t="s">
        <v>307</v>
      </c>
      <c r="M560" s="28"/>
      <c r="N560" s="197">
        <f>O560+P560</f>
        <v>0</v>
      </c>
      <c r="O560" s="197">
        <f>SUM(O561:O564)</f>
        <v>0</v>
      </c>
      <c r="P560" s="197">
        <f>SUM(P561:P564)</f>
        <v>0</v>
      </c>
      <c r="Q560" s="161"/>
      <c r="R560" s="161"/>
      <c r="S560" s="438"/>
      <c r="T560" s="161"/>
      <c r="U560" s="161"/>
      <c r="V560" s="161"/>
    </row>
    <row r="561" spans="1:22" ht="16.2">
      <c r="A561" s="122" t="str">
        <f t="shared" si="100"/>
        <v>71100701014239</v>
      </c>
      <c r="B561" s="124" t="s">
        <v>439</v>
      </c>
      <c r="C561" s="117" t="s">
        <v>189</v>
      </c>
      <c r="D561" s="118" t="s">
        <v>183</v>
      </c>
      <c r="E561" s="119" t="s">
        <v>106</v>
      </c>
      <c r="F561" s="120" t="s">
        <v>106</v>
      </c>
      <c r="G561" s="121">
        <v>4239</v>
      </c>
      <c r="H561" s="17"/>
      <c r="I561" s="25"/>
      <c r="J561" s="26"/>
      <c r="K561" s="26"/>
      <c r="L561" s="29" t="s">
        <v>125</v>
      </c>
      <c r="M561" s="31">
        <v>4239</v>
      </c>
      <c r="N561" s="183">
        <f t="shared" ref="N561:N564" si="112">O561+P561</f>
        <v>0</v>
      </c>
      <c r="O561" s="183"/>
      <c r="P561" s="183"/>
      <c r="Q561" s="161"/>
      <c r="R561" s="161"/>
      <c r="S561" s="438"/>
      <c r="T561" s="161"/>
      <c r="U561" s="161"/>
      <c r="V561" s="161"/>
    </row>
    <row r="562" spans="1:22" ht="26.4">
      <c r="A562" s="122" t="str">
        <f t="shared" si="100"/>
        <v>71100701014639</v>
      </c>
      <c r="B562" s="124" t="s">
        <v>439</v>
      </c>
      <c r="C562" s="117" t="s">
        <v>189</v>
      </c>
      <c r="D562" s="118" t="s">
        <v>183</v>
      </c>
      <c r="E562" s="119" t="s">
        <v>106</v>
      </c>
      <c r="F562" s="120" t="s">
        <v>106</v>
      </c>
      <c r="G562" s="121">
        <v>4639</v>
      </c>
      <c r="H562" s="25"/>
      <c r="I562" s="25"/>
      <c r="J562" s="26"/>
      <c r="K562" s="26"/>
      <c r="L562" s="30" t="s">
        <v>142</v>
      </c>
      <c r="M562" s="31">
        <v>4251</v>
      </c>
      <c r="N562" s="183">
        <f t="shared" si="112"/>
        <v>0</v>
      </c>
      <c r="O562" s="183"/>
      <c r="P562" s="183">
        <v>0</v>
      </c>
      <c r="Q562" s="161"/>
      <c r="R562" s="161"/>
      <c r="S562" s="438"/>
      <c r="T562" s="161"/>
      <c r="U562" s="161"/>
      <c r="V562" s="161"/>
    </row>
    <row r="563" spans="1:22" s="156" customFormat="1" ht="16.8">
      <c r="A563" s="122" t="str">
        <f t="shared" si="100"/>
        <v>71100701000000</v>
      </c>
      <c r="B563" s="124" t="s">
        <v>439</v>
      </c>
      <c r="C563" s="117" t="s">
        <v>189</v>
      </c>
      <c r="D563" s="118" t="s">
        <v>183</v>
      </c>
      <c r="E563" s="119" t="s">
        <v>106</v>
      </c>
      <c r="F563" s="120" t="s">
        <v>441</v>
      </c>
      <c r="G563" s="129" t="s">
        <v>440</v>
      </c>
      <c r="H563" s="25"/>
      <c r="I563" s="25"/>
      <c r="J563" s="26"/>
      <c r="K563" s="26"/>
      <c r="L563" s="29" t="s">
        <v>137</v>
      </c>
      <c r="M563" s="12">
        <v>5129</v>
      </c>
      <c r="N563" s="183">
        <f t="shared" si="112"/>
        <v>0</v>
      </c>
      <c r="O563" s="398"/>
      <c r="P563" s="398"/>
      <c r="Q563" s="161"/>
      <c r="R563" s="161"/>
      <c r="S563" s="438"/>
      <c r="T563" s="161"/>
      <c r="U563" s="161"/>
      <c r="V563" s="161"/>
    </row>
    <row r="564" spans="1:22" ht="16.2">
      <c r="A564" s="122" t="str">
        <f t="shared" si="100"/>
        <v>71060401024511</v>
      </c>
      <c r="B564" s="124" t="s">
        <v>439</v>
      </c>
      <c r="C564" s="117" t="s">
        <v>157</v>
      </c>
      <c r="D564" s="118" t="s">
        <v>155</v>
      </c>
      <c r="E564" s="119" t="s">
        <v>106</v>
      </c>
      <c r="F564" s="120" t="s">
        <v>140</v>
      </c>
      <c r="G564" s="129">
        <v>4511</v>
      </c>
      <c r="H564" s="37"/>
      <c r="I564" s="194"/>
      <c r="J564" s="195"/>
      <c r="K564" s="196"/>
      <c r="L564" s="29" t="s">
        <v>138</v>
      </c>
      <c r="M564" s="12">
        <v>5132</v>
      </c>
      <c r="N564" s="183">
        <f t="shared" si="112"/>
        <v>0</v>
      </c>
      <c r="O564" s="183"/>
      <c r="P564" s="183"/>
      <c r="Q564" s="161"/>
      <c r="R564" s="161"/>
      <c r="S564" s="438"/>
      <c r="T564" s="161"/>
      <c r="U564" s="161"/>
      <c r="V564" s="161"/>
    </row>
    <row r="565" spans="1:22" ht="16.2">
      <c r="A565" s="122" t="str">
        <f t="shared" si="100"/>
        <v>71100701034819</v>
      </c>
      <c r="B565" s="124" t="s">
        <v>439</v>
      </c>
      <c r="C565" s="117" t="s">
        <v>189</v>
      </c>
      <c r="D565" s="118" t="s">
        <v>183</v>
      </c>
      <c r="E565" s="119" t="s">
        <v>106</v>
      </c>
      <c r="F565" s="120" t="s">
        <v>442</v>
      </c>
      <c r="G565" s="121">
        <v>4819</v>
      </c>
      <c r="H565" s="165">
        <v>2840</v>
      </c>
      <c r="I565" s="166" t="s">
        <v>185</v>
      </c>
      <c r="J565" s="167">
        <v>4</v>
      </c>
      <c r="K565" s="167">
        <v>0</v>
      </c>
      <c r="L565" s="168" t="s">
        <v>313</v>
      </c>
      <c r="M565" s="176"/>
      <c r="N565" s="188">
        <f>+N567+N572</f>
        <v>0</v>
      </c>
      <c r="O565" s="188">
        <f>+O567+O572</f>
        <v>0</v>
      </c>
      <c r="P565" s="188">
        <f>+P567+P572</f>
        <v>0</v>
      </c>
      <c r="Q565" s="161"/>
      <c r="R565" s="161"/>
      <c r="S565" s="438"/>
      <c r="T565" s="161"/>
      <c r="U565" s="161"/>
      <c r="V565" s="161"/>
    </row>
    <row r="566" spans="1:22" s="115" customFormat="1" ht="16.2">
      <c r="A566" s="122" t="str">
        <f t="shared" si="100"/>
        <v>71100701040000</v>
      </c>
      <c r="B566" s="124" t="s">
        <v>439</v>
      </c>
      <c r="C566" s="117" t="s">
        <v>189</v>
      </c>
      <c r="D566" s="118" t="s">
        <v>183</v>
      </c>
      <c r="E566" s="119" t="s">
        <v>106</v>
      </c>
      <c r="F566" s="120" t="s">
        <v>155</v>
      </c>
      <c r="G566" s="129" t="s">
        <v>440</v>
      </c>
      <c r="H566" s="25"/>
      <c r="I566" s="18"/>
      <c r="J566" s="19"/>
      <c r="K566" s="19"/>
      <c r="L566" s="30" t="s">
        <v>110</v>
      </c>
      <c r="M566" s="31"/>
      <c r="N566" s="190"/>
      <c r="O566" s="190"/>
      <c r="P566" s="190"/>
      <c r="Q566" s="161"/>
      <c r="R566" s="161"/>
      <c r="S566" s="438"/>
      <c r="T566" s="161"/>
      <c r="U566" s="161"/>
      <c r="V566" s="161"/>
    </row>
    <row r="567" spans="1:22" ht="16.2">
      <c r="A567" s="122" t="str">
        <f t="shared" si="100"/>
        <v>71100701044216</v>
      </c>
      <c r="B567" s="124" t="s">
        <v>439</v>
      </c>
      <c r="C567" s="117" t="s">
        <v>189</v>
      </c>
      <c r="D567" s="118" t="s">
        <v>183</v>
      </c>
      <c r="E567" s="119" t="s">
        <v>106</v>
      </c>
      <c r="F567" s="120" t="s">
        <v>155</v>
      </c>
      <c r="G567" s="121">
        <v>4216</v>
      </c>
      <c r="H567" s="151" t="s">
        <v>768</v>
      </c>
      <c r="I567" s="152" t="s">
        <v>185</v>
      </c>
      <c r="J567" s="153">
        <v>4</v>
      </c>
      <c r="K567" s="153">
        <v>1</v>
      </c>
      <c r="L567" s="154" t="s">
        <v>769</v>
      </c>
      <c r="M567" s="155"/>
      <c r="N567" s="192">
        <f t="shared" ref="N567" si="113">+N569</f>
        <v>0</v>
      </c>
      <c r="O567" s="192">
        <f>+O569</f>
        <v>0</v>
      </c>
      <c r="P567" s="192">
        <f>+P569</f>
        <v>0</v>
      </c>
      <c r="Q567" s="161"/>
      <c r="R567" s="161"/>
      <c r="S567" s="438"/>
      <c r="T567" s="161"/>
      <c r="U567" s="161"/>
      <c r="V567" s="161"/>
    </row>
    <row r="568" spans="1:22" ht="16.2">
      <c r="A568" s="122" t="str">
        <f t="shared" si="100"/>
        <v>71100701044239</v>
      </c>
      <c r="B568" s="124" t="s">
        <v>439</v>
      </c>
      <c r="C568" s="117" t="s">
        <v>189</v>
      </c>
      <c r="D568" s="118" t="s">
        <v>183</v>
      </c>
      <c r="E568" s="119" t="s">
        <v>106</v>
      </c>
      <c r="F568" s="120" t="s">
        <v>155</v>
      </c>
      <c r="G568" s="121">
        <v>4239</v>
      </c>
      <c r="H568" s="25"/>
      <c r="I568" s="18"/>
      <c r="J568" s="19"/>
      <c r="K568" s="19"/>
      <c r="L568" s="30" t="s">
        <v>108</v>
      </c>
      <c r="M568" s="31"/>
      <c r="N568" s="190"/>
      <c r="O568" s="190"/>
      <c r="P568" s="190"/>
      <c r="Q568" s="161"/>
      <c r="R568" s="161"/>
      <c r="S568" s="438"/>
      <c r="T568" s="161"/>
      <c r="U568" s="161"/>
      <c r="V568" s="161"/>
    </row>
    <row r="569" spans="1:22" ht="16.2">
      <c r="A569" s="122" t="str">
        <f t="shared" si="100"/>
        <v>71100701044269</v>
      </c>
      <c r="B569" s="124" t="s">
        <v>439</v>
      </c>
      <c r="C569" s="117" t="s">
        <v>189</v>
      </c>
      <c r="D569" s="118" t="s">
        <v>183</v>
      </c>
      <c r="E569" s="119" t="s">
        <v>106</v>
      </c>
      <c r="F569" s="120" t="s">
        <v>155</v>
      </c>
      <c r="G569" s="121">
        <v>4269</v>
      </c>
      <c r="H569" s="45"/>
      <c r="I569" s="147"/>
      <c r="J569" s="148"/>
      <c r="K569" s="148"/>
      <c r="L569" s="27" t="s">
        <v>770</v>
      </c>
      <c r="M569" s="28"/>
      <c r="N569" s="197">
        <f>SUM(N570:N571)</f>
        <v>0</v>
      </c>
      <c r="O569" s="197">
        <f t="shared" ref="O569:P569" si="114">SUM(O570:O571)</f>
        <v>0</v>
      </c>
      <c r="P569" s="197">
        <f t="shared" si="114"/>
        <v>0</v>
      </c>
      <c r="Q569" s="161"/>
      <c r="R569" s="161"/>
      <c r="S569" s="438"/>
      <c r="T569" s="161"/>
      <c r="U569" s="161"/>
      <c r="V569" s="161"/>
    </row>
    <row r="570" spans="1:22" ht="16.8">
      <c r="A570" s="122" t="str">
        <f t="shared" si="100"/>
        <v>71100701044521</v>
      </c>
      <c r="B570" s="124" t="s">
        <v>439</v>
      </c>
      <c r="C570" s="117" t="s">
        <v>189</v>
      </c>
      <c r="D570" s="118" t="s">
        <v>183</v>
      </c>
      <c r="E570" s="119" t="s">
        <v>106</v>
      </c>
      <c r="F570" s="120" t="s">
        <v>155</v>
      </c>
      <c r="G570" s="121">
        <v>4521</v>
      </c>
      <c r="H570" s="25"/>
      <c r="I570" s="18"/>
      <c r="J570" s="19"/>
      <c r="K570" s="19"/>
      <c r="L570" s="29" t="s">
        <v>125</v>
      </c>
      <c r="M570" s="12">
        <v>4239</v>
      </c>
      <c r="N570" s="183">
        <f t="shared" ref="N570:N571" si="115">O570+P570</f>
        <v>0</v>
      </c>
      <c r="O570" s="398"/>
      <c r="P570" s="398"/>
      <c r="Q570" s="161"/>
      <c r="R570" s="161"/>
      <c r="S570" s="438"/>
      <c r="T570" s="161"/>
      <c r="U570" s="161"/>
      <c r="V570" s="161"/>
    </row>
    <row r="571" spans="1:22" ht="26.4">
      <c r="A571" s="122" t="str">
        <f t="shared" si="100"/>
        <v>71090501000001</v>
      </c>
      <c r="B571" s="124" t="s">
        <v>439</v>
      </c>
      <c r="C571" s="117" t="s">
        <v>187</v>
      </c>
      <c r="D571" s="118" t="s">
        <v>149</v>
      </c>
      <c r="E571" s="119" t="s">
        <v>106</v>
      </c>
      <c r="F571" s="120" t="s">
        <v>441</v>
      </c>
      <c r="G571" s="129" t="s">
        <v>96</v>
      </c>
      <c r="H571" s="25"/>
      <c r="I571" s="25"/>
      <c r="J571" s="26"/>
      <c r="K571" s="26"/>
      <c r="L571" s="29" t="s">
        <v>219</v>
      </c>
      <c r="M571" s="12">
        <v>4819</v>
      </c>
      <c r="N571" s="183">
        <f t="shared" si="115"/>
        <v>0</v>
      </c>
      <c r="O571" s="183"/>
      <c r="P571" s="183"/>
      <c r="Q571" s="161"/>
      <c r="R571" s="161"/>
      <c r="S571" s="438"/>
      <c r="T571" s="161"/>
      <c r="U571" s="161"/>
      <c r="V571" s="161"/>
    </row>
    <row r="572" spans="1:22" ht="16.2">
      <c r="A572" s="122" t="str">
        <f t="shared" si="100"/>
        <v>71100701044639</v>
      </c>
      <c r="B572" s="124" t="s">
        <v>439</v>
      </c>
      <c r="C572" s="117" t="s">
        <v>189</v>
      </c>
      <c r="D572" s="118" t="s">
        <v>183</v>
      </c>
      <c r="E572" s="119" t="s">
        <v>106</v>
      </c>
      <c r="F572" s="120" t="s">
        <v>155</v>
      </c>
      <c r="G572" s="121">
        <v>4639</v>
      </c>
      <c r="H572" s="151">
        <v>2843</v>
      </c>
      <c r="I572" s="152" t="s">
        <v>185</v>
      </c>
      <c r="J572" s="153">
        <v>4</v>
      </c>
      <c r="K572" s="153">
        <v>3</v>
      </c>
      <c r="L572" s="154" t="s">
        <v>313</v>
      </c>
      <c r="M572" s="155"/>
      <c r="N572" s="192">
        <f>+N64</f>
        <v>0</v>
      </c>
      <c r="O572" s="192">
        <f>+O64</f>
        <v>0</v>
      </c>
      <c r="P572" s="192">
        <f>+P64</f>
        <v>0</v>
      </c>
      <c r="Q572" s="161"/>
      <c r="R572" s="161"/>
      <c r="S572" s="438"/>
      <c r="T572" s="161"/>
      <c r="U572" s="161"/>
      <c r="V572" s="161"/>
    </row>
    <row r="573" spans="1:22" ht="16.2">
      <c r="A573" s="122" t="str">
        <f t="shared" si="100"/>
        <v>71100701044729</v>
      </c>
      <c r="B573" s="124" t="s">
        <v>439</v>
      </c>
      <c r="C573" s="117" t="s">
        <v>189</v>
      </c>
      <c r="D573" s="118" t="s">
        <v>183</v>
      </c>
      <c r="E573" s="119" t="s">
        <v>106</v>
      </c>
      <c r="F573" s="120" t="s">
        <v>155</v>
      </c>
      <c r="G573" s="121">
        <v>4729</v>
      </c>
      <c r="H573" s="25"/>
      <c r="I573" s="25"/>
      <c r="J573" s="26"/>
      <c r="K573" s="26"/>
      <c r="L573" s="30" t="s">
        <v>108</v>
      </c>
      <c r="M573" s="31"/>
      <c r="N573" s="190"/>
      <c r="O573" s="190"/>
      <c r="P573" s="190"/>
      <c r="Q573" s="161"/>
      <c r="R573" s="161"/>
      <c r="S573" s="438"/>
      <c r="T573" s="161"/>
      <c r="U573" s="161"/>
      <c r="V573" s="161"/>
    </row>
    <row r="574" spans="1:22" ht="16.2">
      <c r="A574" s="122" t="str">
        <f t="shared" si="100"/>
        <v>71100701054819</v>
      </c>
      <c r="B574" s="124" t="s">
        <v>439</v>
      </c>
      <c r="C574" s="117" t="s">
        <v>189</v>
      </c>
      <c r="D574" s="118" t="s">
        <v>183</v>
      </c>
      <c r="E574" s="119" t="s">
        <v>106</v>
      </c>
      <c r="F574" s="120" t="s">
        <v>149</v>
      </c>
      <c r="G574" s="121">
        <v>4819</v>
      </c>
      <c r="H574" s="467">
        <v>2900</v>
      </c>
      <c r="I574" s="212" t="s">
        <v>187</v>
      </c>
      <c r="J574" s="213">
        <v>0</v>
      </c>
      <c r="K574" s="213">
        <v>0</v>
      </c>
      <c r="L574" s="162" t="s">
        <v>315</v>
      </c>
      <c r="M574" s="174"/>
      <c r="N574" s="163">
        <f>+N576+N606+N622+N647</f>
        <v>0</v>
      </c>
      <c r="O574" s="163">
        <f>+O576+O606+O622+O647</f>
        <v>0</v>
      </c>
      <c r="P574" s="163">
        <f>+P576+P606+P622+P647</f>
        <v>0</v>
      </c>
      <c r="Q574" s="161"/>
      <c r="R574" s="161"/>
      <c r="S574" s="438"/>
      <c r="T574" s="161"/>
      <c r="U574" s="161"/>
      <c r="V574" s="161"/>
    </row>
    <row r="575" spans="1:22" s="170" customFormat="1" ht="16.2">
      <c r="A575" s="122" t="str">
        <f t="shared" si="100"/>
        <v>71100900000000</v>
      </c>
      <c r="B575" s="124" t="s">
        <v>439</v>
      </c>
      <c r="C575" s="117" t="s">
        <v>189</v>
      </c>
      <c r="D575" s="118" t="s">
        <v>187</v>
      </c>
      <c r="E575" s="119" t="s">
        <v>441</v>
      </c>
      <c r="F575" s="120" t="s">
        <v>441</v>
      </c>
      <c r="G575" s="129" t="s">
        <v>440</v>
      </c>
      <c r="H575" s="25"/>
      <c r="I575" s="18"/>
      <c r="J575" s="19"/>
      <c r="K575" s="19"/>
      <c r="L575" s="30" t="s">
        <v>108</v>
      </c>
      <c r="M575" s="31"/>
      <c r="N575" s="150"/>
      <c r="O575" s="150"/>
      <c r="P575" s="150"/>
      <c r="Q575" s="161"/>
      <c r="R575" s="161"/>
      <c r="S575" s="438"/>
      <c r="T575" s="161"/>
      <c r="U575" s="161"/>
      <c r="V575" s="161"/>
    </row>
    <row r="576" spans="1:22" ht="16.2">
      <c r="A576" s="122" t="str">
        <f t="shared" si="100"/>
        <v>71100900000001</v>
      </c>
      <c r="B576" s="124" t="s">
        <v>439</v>
      </c>
      <c r="C576" s="117" t="s">
        <v>189</v>
      </c>
      <c r="D576" s="118" t="s">
        <v>187</v>
      </c>
      <c r="E576" s="119" t="s">
        <v>441</v>
      </c>
      <c r="F576" s="120" t="s">
        <v>441</v>
      </c>
      <c r="G576" s="129" t="s">
        <v>96</v>
      </c>
      <c r="H576" s="165">
        <v>2910</v>
      </c>
      <c r="I576" s="166" t="s">
        <v>187</v>
      </c>
      <c r="J576" s="167">
        <v>1</v>
      </c>
      <c r="K576" s="167">
        <v>0</v>
      </c>
      <c r="L576" s="168" t="s">
        <v>316</v>
      </c>
      <c r="M576" s="176"/>
      <c r="N576" s="188">
        <f>+N578+N601</f>
        <v>0</v>
      </c>
      <c r="O576" s="188">
        <f>+O578+O601</f>
        <v>0</v>
      </c>
      <c r="P576" s="188">
        <f>+P578+P601</f>
        <v>0</v>
      </c>
      <c r="Q576" s="161"/>
      <c r="R576" s="161"/>
      <c r="S576" s="438"/>
      <c r="T576" s="161"/>
      <c r="U576" s="161"/>
      <c r="V576" s="161"/>
    </row>
    <row r="577" spans="1:22" s="156" customFormat="1" ht="16.2">
      <c r="A577" s="122" t="str">
        <f t="shared" si="100"/>
        <v>71100901000000</v>
      </c>
      <c r="B577" s="124" t="s">
        <v>439</v>
      </c>
      <c r="C577" s="117" t="s">
        <v>189</v>
      </c>
      <c r="D577" s="118" t="s">
        <v>187</v>
      </c>
      <c r="E577" s="119" t="s">
        <v>106</v>
      </c>
      <c r="F577" s="120" t="s">
        <v>441</v>
      </c>
      <c r="G577" s="129" t="s">
        <v>440</v>
      </c>
      <c r="H577" s="25"/>
      <c r="I577" s="18"/>
      <c r="J577" s="19"/>
      <c r="K577" s="19"/>
      <c r="L577" s="30" t="s">
        <v>110</v>
      </c>
      <c r="M577" s="31"/>
      <c r="N577" s="190"/>
      <c r="O577" s="190"/>
      <c r="P577" s="190"/>
      <c r="Q577" s="161"/>
      <c r="R577" s="161"/>
      <c r="S577" s="438"/>
      <c r="T577" s="161"/>
      <c r="U577" s="161"/>
      <c r="V577" s="161"/>
    </row>
    <row r="578" spans="1:22" ht="16.2">
      <c r="A578" s="122" t="str">
        <f t="shared" si="100"/>
        <v>71100901000001</v>
      </c>
      <c r="B578" s="124" t="s">
        <v>439</v>
      </c>
      <c r="C578" s="117" t="s">
        <v>189</v>
      </c>
      <c r="D578" s="118" t="s">
        <v>187</v>
      </c>
      <c r="E578" s="119" t="s">
        <v>106</v>
      </c>
      <c r="F578" s="120" t="s">
        <v>441</v>
      </c>
      <c r="G578" s="129" t="s">
        <v>96</v>
      </c>
      <c r="H578" s="151">
        <v>2911</v>
      </c>
      <c r="I578" s="152" t="s">
        <v>187</v>
      </c>
      <c r="J578" s="153">
        <v>1</v>
      </c>
      <c r="K578" s="153">
        <v>1</v>
      </c>
      <c r="L578" s="154" t="s">
        <v>317</v>
      </c>
      <c r="M578" s="155"/>
      <c r="N578" s="192">
        <f>+N580+N585+N589+N593+N595+N597+N599</f>
        <v>0</v>
      </c>
      <c r="O578" s="192">
        <f t="shared" ref="O578:P578" si="116">+O580+O585+O589+O593+O595+O597+O599</f>
        <v>0</v>
      </c>
      <c r="P578" s="192">
        <f t="shared" si="116"/>
        <v>0</v>
      </c>
      <c r="Q578" s="161"/>
      <c r="R578" s="161"/>
      <c r="S578" s="438"/>
      <c r="T578" s="161"/>
      <c r="U578" s="161"/>
      <c r="V578" s="161"/>
    </row>
    <row r="579" spans="1:22" s="115" customFormat="1" ht="16.2">
      <c r="A579" s="122" t="str">
        <f t="shared" si="100"/>
        <v>71100901010000</v>
      </c>
      <c r="B579" s="124" t="s">
        <v>439</v>
      </c>
      <c r="C579" s="117" t="s">
        <v>189</v>
      </c>
      <c r="D579" s="118" t="s">
        <v>187</v>
      </c>
      <c r="E579" s="119" t="s">
        <v>106</v>
      </c>
      <c r="F579" s="120" t="s">
        <v>106</v>
      </c>
      <c r="G579" s="129" t="s">
        <v>440</v>
      </c>
      <c r="H579" s="25"/>
      <c r="I579" s="25"/>
      <c r="J579" s="26"/>
      <c r="K579" s="26"/>
      <c r="L579" s="30" t="s">
        <v>108</v>
      </c>
      <c r="M579" s="31"/>
      <c r="N579" s="190"/>
      <c r="O579" s="190"/>
      <c r="P579" s="190"/>
      <c r="Q579" s="161"/>
      <c r="R579" s="161"/>
      <c r="S579" s="438"/>
      <c r="T579" s="161"/>
      <c r="U579" s="161"/>
      <c r="V579" s="161"/>
    </row>
    <row r="580" spans="1:22" ht="16.2">
      <c r="A580" s="122" t="str">
        <f t="shared" si="100"/>
        <v>71100901014111</v>
      </c>
      <c r="B580" s="124" t="s">
        <v>439</v>
      </c>
      <c r="C580" s="117" t="s">
        <v>189</v>
      </c>
      <c r="D580" s="118" t="s">
        <v>187</v>
      </c>
      <c r="E580" s="119" t="s">
        <v>106</v>
      </c>
      <c r="F580" s="120" t="s">
        <v>106</v>
      </c>
      <c r="G580" s="121">
        <v>4111</v>
      </c>
      <c r="H580" s="45"/>
      <c r="I580" s="147"/>
      <c r="J580" s="148"/>
      <c r="K580" s="148"/>
      <c r="L580" s="27" t="s">
        <v>318</v>
      </c>
      <c r="M580" s="28"/>
      <c r="N580" s="197">
        <f>O580+P580</f>
        <v>0</v>
      </c>
      <c r="O580" s="197">
        <f>SUM(O581:O584)</f>
        <v>0</v>
      </c>
      <c r="P580" s="197">
        <f>SUM(P581:P584)</f>
        <v>0</v>
      </c>
      <c r="Q580" s="161"/>
      <c r="R580" s="161"/>
      <c r="S580" s="438"/>
      <c r="T580" s="161"/>
      <c r="U580" s="161"/>
      <c r="V580" s="161"/>
    </row>
    <row r="581" spans="1:22" ht="16.8">
      <c r="A581" s="122" t="str">
        <f t="shared" ref="A581:A610" si="117">CONCATENATE(B581,C581,D581,E581,F581,G581)</f>
        <v>71100901014212</v>
      </c>
      <c r="B581" s="124" t="s">
        <v>439</v>
      </c>
      <c r="C581" s="117" t="s">
        <v>189</v>
      </c>
      <c r="D581" s="118" t="s">
        <v>187</v>
      </c>
      <c r="E581" s="119" t="s">
        <v>106</v>
      </c>
      <c r="F581" s="120" t="s">
        <v>106</v>
      </c>
      <c r="G581" s="121">
        <v>4212</v>
      </c>
      <c r="H581" s="25"/>
      <c r="I581" s="18"/>
      <c r="J581" s="19"/>
      <c r="K581" s="19"/>
      <c r="L581" s="29" t="s">
        <v>125</v>
      </c>
      <c r="M581" s="12">
        <v>4239</v>
      </c>
      <c r="N581" s="183">
        <f t="shared" ref="N581:N596" si="118">O581+P581</f>
        <v>0</v>
      </c>
      <c r="O581" s="398"/>
      <c r="P581" s="398"/>
      <c r="Q581" s="161"/>
      <c r="R581" s="161"/>
      <c r="S581" s="438"/>
      <c r="T581" s="161"/>
      <c r="U581" s="161"/>
      <c r="V581" s="161"/>
    </row>
    <row r="582" spans="1:22" ht="16.8">
      <c r="A582" s="122" t="str">
        <f t="shared" si="117"/>
        <v>71100901014213</v>
      </c>
      <c r="B582" s="124" t="s">
        <v>439</v>
      </c>
      <c r="C582" s="117" t="s">
        <v>189</v>
      </c>
      <c r="D582" s="118" t="s">
        <v>187</v>
      </c>
      <c r="E582" s="119" t="s">
        <v>106</v>
      </c>
      <c r="F582" s="120" t="s">
        <v>106</v>
      </c>
      <c r="G582" s="121">
        <v>4213</v>
      </c>
      <c r="H582" s="25"/>
      <c r="I582" s="18"/>
      <c r="J582" s="19"/>
      <c r="K582" s="19"/>
      <c r="L582" s="32" t="s">
        <v>364</v>
      </c>
      <c r="M582" s="44">
        <v>4269</v>
      </c>
      <c r="N582" s="183">
        <f t="shared" si="118"/>
        <v>0</v>
      </c>
      <c r="O582" s="398"/>
      <c r="P582" s="398"/>
      <c r="Q582" s="161"/>
      <c r="R582" s="161"/>
      <c r="S582" s="438"/>
      <c r="T582" s="161"/>
      <c r="U582" s="161"/>
      <c r="V582" s="161"/>
    </row>
    <row r="583" spans="1:22" ht="26.4">
      <c r="A583" s="122" t="str">
        <f t="shared" si="117"/>
        <v>71100901014214</v>
      </c>
      <c r="B583" s="124" t="s">
        <v>439</v>
      </c>
      <c r="C583" s="117" t="s">
        <v>189</v>
      </c>
      <c r="D583" s="118" t="s">
        <v>187</v>
      </c>
      <c r="E583" s="119" t="s">
        <v>106</v>
      </c>
      <c r="F583" s="120" t="s">
        <v>106</v>
      </c>
      <c r="G583" s="121">
        <v>4214</v>
      </c>
      <c r="H583" s="25"/>
      <c r="I583" s="18"/>
      <c r="J583" s="19"/>
      <c r="K583" s="19"/>
      <c r="L583" s="29" t="s">
        <v>217</v>
      </c>
      <c r="M583" s="12">
        <v>4511</v>
      </c>
      <c r="N583" s="183">
        <f t="shared" si="118"/>
        <v>0</v>
      </c>
      <c r="O583" s="398"/>
      <c r="P583" s="398">
        <v>0</v>
      </c>
      <c r="Q583" s="161"/>
      <c r="R583" s="161"/>
      <c r="S583" s="438"/>
      <c r="T583" s="161"/>
      <c r="U583" s="161"/>
      <c r="V583" s="161"/>
    </row>
    <row r="584" spans="1:22" ht="16.2">
      <c r="A584" s="122" t="str">
        <f t="shared" si="117"/>
        <v>71100901014216</v>
      </c>
      <c r="B584" s="124" t="s">
        <v>439</v>
      </c>
      <c r="C584" s="117" t="s">
        <v>189</v>
      </c>
      <c r="D584" s="118" t="s">
        <v>187</v>
      </c>
      <c r="E584" s="119" t="s">
        <v>106</v>
      </c>
      <c r="F584" s="120" t="s">
        <v>106</v>
      </c>
      <c r="G584" s="121">
        <v>4216</v>
      </c>
      <c r="H584" s="424"/>
      <c r="I584" s="425"/>
      <c r="J584" s="426"/>
      <c r="K584" s="426"/>
      <c r="L584" s="29" t="s">
        <v>137</v>
      </c>
      <c r="M584" s="12">
        <v>5129</v>
      </c>
      <c r="N584" s="183">
        <f t="shared" si="118"/>
        <v>0</v>
      </c>
      <c r="O584" s="405"/>
      <c r="P584" s="405"/>
      <c r="Q584" s="161"/>
      <c r="R584" s="161"/>
      <c r="S584" s="438"/>
      <c r="T584" s="161"/>
      <c r="U584" s="161"/>
      <c r="V584" s="161"/>
    </row>
    <row r="585" spans="1:22" ht="27.6">
      <c r="A585" s="122" t="str">
        <f t="shared" si="117"/>
        <v>71100901014221</v>
      </c>
      <c r="B585" s="124" t="s">
        <v>439</v>
      </c>
      <c r="C585" s="117" t="s">
        <v>189</v>
      </c>
      <c r="D585" s="118" t="s">
        <v>187</v>
      </c>
      <c r="E585" s="119" t="s">
        <v>106</v>
      </c>
      <c r="F585" s="120" t="s">
        <v>106</v>
      </c>
      <c r="G585" s="121">
        <v>4221</v>
      </c>
      <c r="H585" s="45"/>
      <c r="I585" s="147"/>
      <c r="J585" s="148"/>
      <c r="K585" s="148"/>
      <c r="L585" s="27" t="s">
        <v>319</v>
      </c>
      <c r="M585" s="28"/>
      <c r="N585" s="197">
        <f>O585+P585</f>
        <v>0</v>
      </c>
      <c r="O585" s="197">
        <f>SUM(O586:O588)</f>
        <v>0</v>
      </c>
      <c r="P585" s="197">
        <f>SUM(P586:P588)</f>
        <v>0</v>
      </c>
      <c r="Q585" s="161"/>
      <c r="R585" s="161"/>
      <c r="S585" s="438"/>
      <c r="T585" s="161"/>
      <c r="U585" s="161"/>
      <c r="V585" s="161"/>
    </row>
    <row r="586" spans="1:22" ht="16.8">
      <c r="A586" s="122" t="str">
        <f t="shared" si="117"/>
        <v>71100901014252</v>
      </c>
      <c r="B586" s="124" t="s">
        <v>439</v>
      </c>
      <c r="C586" s="117" t="s">
        <v>189</v>
      </c>
      <c r="D586" s="118" t="s">
        <v>187</v>
      </c>
      <c r="E586" s="119" t="s">
        <v>106</v>
      </c>
      <c r="F586" s="120" t="s">
        <v>106</v>
      </c>
      <c r="G586" s="121">
        <v>4252</v>
      </c>
      <c r="H586" s="17"/>
      <c r="I586" s="400"/>
      <c r="J586" s="401"/>
      <c r="K586" s="401"/>
      <c r="L586" s="32" t="s">
        <v>364</v>
      </c>
      <c r="M586" s="44">
        <v>4269</v>
      </c>
      <c r="N586" s="183">
        <f t="shared" si="118"/>
        <v>0</v>
      </c>
      <c r="O586" s="399"/>
      <c r="P586" s="399"/>
      <c r="Q586" s="161"/>
      <c r="R586" s="161"/>
      <c r="S586" s="438"/>
      <c r="T586" s="161"/>
      <c r="U586" s="161"/>
      <c r="V586" s="161"/>
    </row>
    <row r="587" spans="1:22" ht="16.8">
      <c r="B587" s="124"/>
      <c r="H587" s="17"/>
      <c r="I587" s="400"/>
      <c r="J587" s="401"/>
      <c r="K587" s="401"/>
      <c r="L587" s="32" t="s">
        <v>758</v>
      </c>
      <c r="M587" s="48" t="s">
        <v>759</v>
      </c>
      <c r="N587" s="183">
        <f t="shared" ref="N587" si="119">O587+P587</f>
        <v>0</v>
      </c>
      <c r="O587" s="399"/>
      <c r="P587" s="399"/>
      <c r="Q587" s="161"/>
      <c r="R587" s="161"/>
      <c r="S587" s="438"/>
      <c r="T587" s="161"/>
      <c r="U587" s="161"/>
      <c r="V587" s="161"/>
    </row>
    <row r="588" spans="1:22" ht="16.8">
      <c r="A588" s="122" t="str">
        <f t="shared" si="117"/>
        <v>71100901014261</v>
      </c>
      <c r="B588" s="124" t="s">
        <v>439</v>
      </c>
      <c r="C588" s="117" t="s">
        <v>189</v>
      </c>
      <c r="D588" s="118" t="s">
        <v>187</v>
      </c>
      <c r="E588" s="119" t="s">
        <v>106</v>
      </c>
      <c r="F588" s="120" t="s">
        <v>106</v>
      </c>
      <c r="G588" s="121">
        <v>4261</v>
      </c>
      <c r="H588" s="25"/>
      <c r="I588" s="25"/>
      <c r="J588" s="26"/>
      <c r="K588" s="26"/>
      <c r="L588" s="29" t="s">
        <v>137</v>
      </c>
      <c r="M588" s="12">
        <v>5129</v>
      </c>
      <c r="N588" s="183">
        <f t="shared" si="118"/>
        <v>0</v>
      </c>
      <c r="O588" s="399"/>
      <c r="P588" s="399"/>
      <c r="Q588" s="161"/>
      <c r="R588" s="161"/>
      <c r="S588" s="438"/>
      <c r="T588" s="161"/>
      <c r="U588" s="161"/>
      <c r="V588" s="161"/>
    </row>
    <row r="589" spans="1:22" ht="27.6">
      <c r="A589" s="122" t="str">
        <f t="shared" si="117"/>
        <v>71100901014264</v>
      </c>
      <c r="B589" s="124" t="s">
        <v>439</v>
      </c>
      <c r="C589" s="117" t="s">
        <v>189</v>
      </c>
      <c r="D589" s="118" t="s">
        <v>187</v>
      </c>
      <c r="E589" s="119" t="s">
        <v>106</v>
      </c>
      <c r="F589" s="120" t="s">
        <v>106</v>
      </c>
      <c r="G589" s="121">
        <v>4264</v>
      </c>
      <c r="H589" s="45"/>
      <c r="I589" s="147"/>
      <c r="J589" s="148"/>
      <c r="K589" s="148"/>
      <c r="L589" s="459" t="s">
        <v>843</v>
      </c>
      <c r="M589" s="28"/>
      <c r="N589" s="197">
        <f>O589+P589</f>
        <v>0</v>
      </c>
      <c r="O589" s="197">
        <f>SUM(O590:O592)</f>
        <v>0</v>
      </c>
      <c r="P589" s="197">
        <f>SUM(P590:P592)</f>
        <v>0</v>
      </c>
      <c r="Q589" s="161"/>
      <c r="R589" s="161"/>
      <c r="S589" s="438"/>
      <c r="T589" s="161"/>
      <c r="U589" s="161"/>
      <c r="V589" s="161"/>
    </row>
    <row r="590" spans="1:22" ht="16.2">
      <c r="A590" s="122" t="str">
        <f t="shared" si="117"/>
        <v>71100901014267</v>
      </c>
      <c r="B590" s="124" t="s">
        <v>439</v>
      </c>
      <c r="C590" s="117" t="s">
        <v>189</v>
      </c>
      <c r="D590" s="118" t="s">
        <v>187</v>
      </c>
      <c r="E590" s="119" t="s">
        <v>106</v>
      </c>
      <c r="F590" s="120" t="s">
        <v>106</v>
      </c>
      <c r="G590" s="121">
        <v>4267</v>
      </c>
      <c r="H590" s="25"/>
      <c r="I590" s="25"/>
      <c r="J590" s="26"/>
      <c r="K590" s="26"/>
      <c r="L590" s="29" t="s">
        <v>125</v>
      </c>
      <c r="M590" s="12">
        <v>4239</v>
      </c>
      <c r="N590" s="183">
        <f t="shared" si="118"/>
        <v>0</v>
      </c>
      <c r="O590" s="183"/>
      <c r="P590" s="183"/>
      <c r="Q590" s="161"/>
      <c r="R590" s="161"/>
      <c r="S590" s="438"/>
      <c r="T590" s="161"/>
      <c r="U590" s="161"/>
      <c r="V590" s="161"/>
    </row>
    <row r="591" spans="1:22" ht="16.2">
      <c r="B591" s="124"/>
      <c r="H591" s="25"/>
      <c r="I591" s="25"/>
      <c r="J591" s="26"/>
      <c r="K591" s="26"/>
      <c r="L591" s="32" t="s">
        <v>758</v>
      </c>
      <c r="M591" s="48" t="s">
        <v>759</v>
      </c>
      <c r="N591" s="183"/>
      <c r="O591" s="183"/>
      <c r="P591" s="183"/>
      <c r="Q591" s="161"/>
      <c r="R591" s="161"/>
      <c r="S591" s="438"/>
      <c r="T591" s="161"/>
      <c r="U591" s="161"/>
      <c r="V591" s="161"/>
    </row>
    <row r="592" spans="1:22" ht="26.4">
      <c r="A592" s="122" t="str">
        <f t="shared" si="117"/>
        <v>71100901014823</v>
      </c>
      <c r="B592" s="124" t="s">
        <v>439</v>
      </c>
      <c r="C592" s="117" t="s">
        <v>189</v>
      </c>
      <c r="D592" s="118" t="s">
        <v>187</v>
      </c>
      <c r="E592" s="119" t="s">
        <v>106</v>
      </c>
      <c r="F592" s="120" t="s">
        <v>106</v>
      </c>
      <c r="G592" s="121">
        <v>4823</v>
      </c>
      <c r="H592" s="37"/>
      <c r="I592" s="194"/>
      <c r="J592" s="195"/>
      <c r="K592" s="196"/>
      <c r="L592" s="36" t="s">
        <v>217</v>
      </c>
      <c r="M592" s="12" t="s">
        <v>83</v>
      </c>
      <c r="N592" s="183">
        <f t="shared" si="118"/>
        <v>0</v>
      </c>
      <c r="O592" s="402"/>
      <c r="P592" s="402"/>
      <c r="Q592" s="161"/>
      <c r="R592" s="161"/>
      <c r="S592" s="438"/>
      <c r="T592" s="161"/>
      <c r="U592" s="161"/>
      <c r="V592" s="161"/>
    </row>
    <row r="593" spans="1:22" ht="44.25" customHeight="1">
      <c r="B593" s="124"/>
      <c r="H593" s="45"/>
      <c r="I593" s="147"/>
      <c r="J593" s="148"/>
      <c r="K593" s="148"/>
      <c r="L593" s="27" t="s">
        <v>794</v>
      </c>
      <c r="M593" s="28"/>
      <c r="N593" s="197">
        <f>O593+P593</f>
        <v>0</v>
      </c>
      <c r="O593" s="197">
        <f>SUM(O594)</f>
        <v>0</v>
      </c>
      <c r="P593" s="197">
        <f>SUM(P594)</f>
        <v>0</v>
      </c>
      <c r="Q593" s="161"/>
      <c r="R593" s="161"/>
      <c r="S593" s="438"/>
      <c r="T593" s="161"/>
      <c r="U593" s="161"/>
      <c r="V593" s="161"/>
    </row>
    <row r="594" spans="1:22" ht="16.2">
      <c r="B594" s="124"/>
      <c r="H594" s="37"/>
      <c r="I594" s="194"/>
      <c r="J594" s="195"/>
      <c r="K594" s="196"/>
      <c r="L594" s="29" t="s">
        <v>348</v>
      </c>
      <c r="M594" s="12">
        <v>4729</v>
      </c>
      <c r="N594" s="183">
        <f t="shared" ref="N594" si="120">O594+P594</f>
        <v>0</v>
      </c>
      <c r="O594" s="402"/>
      <c r="P594" s="402">
        <v>0</v>
      </c>
      <c r="Q594" s="161"/>
      <c r="R594" s="161"/>
      <c r="S594" s="438"/>
      <c r="T594" s="161"/>
      <c r="U594" s="161"/>
      <c r="V594" s="161"/>
    </row>
    <row r="595" spans="1:22" ht="46.5" customHeight="1">
      <c r="B595" s="124"/>
      <c r="H595" s="45"/>
      <c r="I595" s="147"/>
      <c r="J595" s="148"/>
      <c r="K595" s="148"/>
      <c r="L595" s="457" t="s">
        <v>836</v>
      </c>
      <c r="M595" s="28"/>
      <c r="N595" s="197">
        <f>O595+P595</f>
        <v>0</v>
      </c>
      <c r="O595" s="197">
        <f>SUM(O596)</f>
        <v>0</v>
      </c>
      <c r="P595" s="197">
        <f>SUM(P596)</f>
        <v>0</v>
      </c>
      <c r="Q595" s="161"/>
      <c r="R595" s="161"/>
      <c r="S595" s="438"/>
      <c r="T595" s="161"/>
      <c r="U595" s="161"/>
      <c r="V595" s="161"/>
    </row>
    <row r="596" spans="1:22" ht="16.2">
      <c r="B596" s="124"/>
      <c r="H596" s="37"/>
      <c r="I596" s="194"/>
      <c r="J596" s="195"/>
      <c r="K596" s="196"/>
      <c r="L596" s="30" t="s">
        <v>134</v>
      </c>
      <c r="M596" s="31">
        <v>4861</v>
      </c>
      <c r="N596" s="183">
        <f t="shared" si="118"/>
        <v>0</v>
      </c>
      <c r="O596" s="405"/>
      <c r="P596" s="405">
        <v>0</v>
      </c>
      <c r="Q596" s="161"/>
      <c r="R596" s="161"/>
      <c r="S596" s="438"/>
      <c r="T596" s="161"/>
      <c r="U596" s="161"/>
      <c r="V596" s="161"/>
    </row>
    <row r="597" spans="1:22" ht="78" customHeight="1">
      <c r="B597" s="124"/>
      <c r="H597" s="45"/>
      <c r="I597" s="147"/>
      <c r="J597" s="148"/>
      <c r="K597" s="148"/>
      <c r="L597" s="457" t="s">
        <v>838</v>
      </c>
      <c r="M597" s="28"/>
      <c r="N597" s="197">
        <f>O597+P597</f>
        <v>0</v>
      </c>
      <c r="O597" s="197">
        <f>SUM(O598)</f>
        <v>0</v>
      </c>
      <c r="P597" s="197">
        <f>SUM(P598)</f>
        <v>0</v>
      </c>
      <c r="Q597" s="161"/>
      <c r="R597" s="161"/>
      <c r="S597" s="438"/>
      <c r="T597" s="161"/>
      <c r="U597" s="161"/>
      <c r="V597" s="161"/>
    </row>
    <row r="598" spans="1:22" ht="16.2">
      <c r="B598" s="124"/>
      <c r="H598" s="37"/>
      <c r="I598" s="194"/>
      <c r="J598" s="195"/>
      <c r="K598" s="196"/>
      <c r="L598" s="29" t="s">
        <v>348</v>
      </c>
      <c r="M598" s="12">
        <v>4729</v>
      </c>
      <c r="N598" s="183">
        <f t="shared" ref="N598" si="121">O598+P598</f>
        <v>0</v>
      </c>
      <c r="O598" s="402"/>
      <c r="P598" s="402">
        <v>0</v>
      </c>
      <c r="Q598" s="161"/>
      <c r="R598" s="161"/>
      <c r="S598" s="438"/>
      <c r="T598" s="161"/>
      <c r="U598" s="161"/>
      <c r="V598" s="161"/>
    </row>
    <row r="599" spans="1:22" ht="55.2">
      <c r="B599" s="124"/>
      <c r="H599" s="45"/>
      <c r="I599" s="147"/>
      <c r="J599" s="148"/>
      <c r="K599" s="148"/>
      <c r="L599" s="459" t="s">
        <v>844</v>
      </c>
      <c r="M599" s="28"/>
      <c r="N599" s="197">
        <f>N600</f>
        <v>0</v>
      </c>
      <c r="O599" s="197">
        <f t="shared" ref="O599:P599" si="122">O600</f>
        <v>0</v>
      </c>
      <c r="P599" s="197">
        <f t="shared" si="122"/>
        <v>0</v>
      </c>
      <c r="Q599" s="161"/>
      <c r="R599" s="161"/>
      <c r="S599" s="438"/>
      <c r="T599" s="161"/>
      <c r="U599" s="161"/>
      <c r="V599" s="161"/>
    </row>
    <row r="600" spans="1:22" ht="16.2">
      <c r="B600" s="124"/>
      <c r="H600" s="37"/>
      <c r="I600" s="194"/>
      <c r="J600" s="195"/>
      <c r="K600" s="196"/>
      <c r="L600" s="29" t="s">
        <v>348</v>
      </c>
      <c r="M600" s="12">
        <v>4729</v>
      </c>
      <c r="N600" s="183">
        <f t="shared" ref="N600" si="123">O600+P600</f>
        <v>0</v>
      </c>
      <c r="O600" s="402"/>
      <c r="P600" s="402">
        <v>0</v>
      </c>
      <c r="Q600" s="161"/>
      <c r="R600" s="161"/>
      <c r="S600" s="438"/>
      <c r="T600" s="161"/>
      <c r="U600" s="161"/>
      <c r="V600" s="161"/>
    </row>
    <row r="601" spans="1:22" ht="26.4">
      <c r="A601" s="122" t="str">
        <f t="shared" si="117"/>
        <v>71100901014861</v>
      </c>
      <c r="B601" s="124" t="s">
        <v>439</v>
      </c>
      <c r="C601" s="117" t="s">
        <v>189</v>
      </c>
      <c r="D601" s="118" t="s">
        <v>187</v>
      </c>
      <c r="E601" s="119" t="s">
        <v>106</v>
      </c>
      <c r="F601" s="120" t="s">
        <v>106</v>
      </c>
      <c r="G601" s="121">
        <v>4861</v>
      </c>
      <c r="H601" s="151">
        <v>2911</v>
      </c>
      <c r="I601" s="152" t="s">
        <v>187</v>
      </c>
      <c r="J601" s="153">
        <v>1</v>
      </c>
      <c r="K601" s="153">
        <v>2</v>
      </c>
      <c r="L601" s="154" t="s">
        <v>321</v>
      </c>
      <c r="M601" s="155"/>
      <c r="N601" s="192">
        <f>+N603</f>
        <v>0</v>
      </c>
      <c r="O601" s="192">
        <f>+O603</f>
        <v>0</v>
      </c>
      <c r="P601" s="192">
        <f>+P603</f>
        <v>0</v>
      </c>
      <c r="Q601" s="161"/>
      <c r="R601" s="161"/>
      <c r="S601" s="438"/>
      <c r="T601" s="161"/>
      <c r="U601" s="161"/>
      <c r="V601" s="161"/>
    </row>
    <row r="602" spans="1:22" ht="16.2">
      <c r="A602" s="122" t="str">
        <f t="shared" si="117"/>
        <v>71100901015122</v>
      </c>
      <c r="B602" s="124" t="s">
        <v>439</v>
      </c>
      <c r="C602" s="117" t="s">
        <v>189</v>
      </c>
      <c r="D602" s="118" t="s">
        <v>187</v>
      </c>
      <c r="E602" s="119" t="s">
        <v>106</v>
      </c>
      <c r="F602" s="120" t="s">
        <v>106</v>
      </c>
      <c r="G602" s="121">
        <v>5122</v>
      </c>
      <c r="H602" s="25"/>
      <c r="I602" s="25"/>
      <c r="J602" s="26"/>
      <c r="K602" s="26"/>
      <c r="L602" s="30" t="s">
        <v>108</v>
      </c>
      <c r="M602" s="31"/>
      <c r="N602" s="190"/>
      <c r="O602" s="190"/>
      <c r="P602" s="190"/>
      <c r="Q602" s="161"/>
      <c r="R602" s="161"/>
      <c r="S602" s="438"/>
      <c r="T602" s="161"/>
      <c r="U602" s="161"/>
      <c r="V602" s="161"/>
    </row>
    <row r="603" spans="1:22" s="156" customFormat="1" ht="16.2">
      <c r="A603" s="122" t="str">
        <f t="shared" si="117"/>
        <v>71100902000000</v>
      </c>
      <c r="B603" s="124" t="s">
        <v>439</v>
      </c>
      <c r="C603" s="117" t="s">
        <v>189</v>
      </c>
      <c r="D603" s="118" t="s">
        <v>187</v>
      </c>
      <c r="E603" s="119" t="s">
        <v>140</v>
      </c>
      <c r="F603" s="120" t="s">
        <v>441</v>
      </c>
      <c r="G603" s="129" t="s">
        <v>440</v>
      </c>
      <c r="H603" s="45"/>
      <c r="I603" s="147"/>
      <c r="J603" s="148"/>
      <c r="K603" s="148"/>
      <c r="L603" s="27" t="s">
        <v>322</v>
      </c>
      <c r="M603" s="28"/>
      <c r="N603" s="197">
        <f>SUM(N604:N605)</f>
        <v>0</v>
      </c>
      <c r="O603" s="197">
        <f>SUM(O604:O605)</f>
        <v>0</v>
      </c>
      <c r="P603" s="197">
        <f>SUM(P604:P605)</f>
        <v>0</v>
      </c>
      <c r="Q603" s="161"/>
      <c r="R603" s="161"/>
      <c r="S603" s="438"/>
      <c r="T603" s="161"/>
      <c r="U603" s="161"/>
      <c r="V603" s="161"/>
    </row>
    <row r="604" spans="1:22" ht="16.2">
      <c r="A604" s="122" t="str">
        <f t="shared" si="117"/>
        <v>71100902000001</v>
      </c>
      <c r="B604" s="124" t="s">
        <v>439</v>
      </c>
      <c r="C604" s="117" t="s">
        <v>189</v>
      </c>
      <c r="D604" s="118" t="s">
        <v>187</v>
      </c>
      <c r="E604" s="119" t="s">
        <v>140</v>
      </c>
      <c r="F604" s="120" t="s">
        <v>441</v>
      </c>
      <c r="G604" s="129" t="s">
        <v>96</v>
      </c>
      <c r="H604" s="25"/>
      <c r="I604" s="18"/>
      <c r="J604" s="19"/>
      <c r="K604" s="19"/>
      <c r="L604" s="29" t="s">
        <v>125</v>
      </c>
      <c r="M604" s="12">
        <v>4239</v>
      </c>
      <c r="N604" s="183">
        <f t="shared" ref="N604:N605" si="124">O604+P604</f>
        <v>0</v>
      </c>
      <c r="O604" s="183">
        <v>0</v>
      </c>
      <c r="P604" s="183"/>
      <c r="Q604" s="161"/>
      <c r="R604" s="161"/>
      <c r="S604" s="438"/>
      <c r="T604" s="161"/>
      <c r="U604" s="161"/>
      <c r="V604" s="161"/>
    </row>
    <row r="605" spans="1:22" s="115" customFormat="1" ht="26.4">
      <c r="A605" s="122" t="str">
        <f t="shared" si="117"/>
        <v>71100902010000</v>
      </c>
      <c r="B605" s="124" t="s">
        <v>439</v>
      </c>
      <c r="C605" s="117" t="s">
        <v>189</v>
      </c>
      <c r="D605" s="118" t="s">
        <v>187</v>
      </c>
      <c r="E605" s="119" t="s">
        <v>140</v>
      </c>
      <c r="F605" s="120" t="s">
        <v>106</v>
      </c>
      <c r="G605" s="129" t="s">
        <v>440</v>
      </c>
      <c r="H605" s="177"/>
      <c r="I605" s="194"/>
      <c r="J605" s="201"/>
      <c r="K605" s="202"/>
      <c r="L605" s="203" t="s">
        <v>217</v>
      </c>
      <c r="M605" s="13">
        <v>4511</v>
      </c>
      <c r="N605" s="183">
        <f t="shared" si="124"/>
        <v>0</v>
      </c>
      <c r="O605" s="402"/>
      <c r="P605" s="402"/>
      <c r="Q605" s="161"/>
      <c r="R605" s="161"/>
      <c r="S605" s="438"/>
      <c r="T605" s="161"/>
      <c r="U605" s="161"/>
      <c r="V605" s="161"/>
    </row>
    <row r="606" spans="1:22" ht="16.2">
      <c r="A606" s="122" t="str">
        <f t="shared" si="117"/>
        <v>71110100000001</v>
      </c>
      <c r="B606" s="124" t="s">
        <v>439</v>
      </c>
      <c r="C606" s="117" t="s">
        <v>104</v>
      </c>
      <c r="D606" s="118" t="s">
        <v>106</v>
      </c>
      <c r="E606" s="119" t="s">
        <v>441</v>
      </c>
      <c r="F606" s="120" t="s">
        <v>441</v>
      </c>
      <c r="G606" s="129" t="s">
        <v>96</v>
      </c>
      <c r="H606" s="165">
        <v>2920</v>
      </c>
      <c r="I606" s="166" t="s">
        <v>187</v>
      </c>
      <c r="J606" s="167">
        <v>2</v>
      </c>
      <c r="K606" s="167">
        <v>0</v>
      </c>
      <c r="L606" s="168" t="s">
        <v>325</v>
      </c>
      <c r="M606" s="176"/>
      <c r="N606" s="188">
        <f>+N608+N617</f>
        <v>0</v>
      </c>
      <c r="O606" s="188">
        <f>+O608+O617</f>
        <v>0</v>
      </c>
      <c r="P606" s="188">
        <f>+P608+P617</f>
        <v>0</v>
      </c>
      <c r="Q606" s="161"/>
      <c r="R606" s="161"/>
      <c r="S606" s="438"/>
      <c r="T606" s="161"/>
      <c r="U606" s="161"/>
      <c r="V606" s="161"/>
    </row>
    <row r="607" spans="1:22" s="156" customFormat="1" ht="16.2">
      <c r="A607" s="122" t="str">
        <f t="shared" si="117"/>
        <v>71110102000000</v>
      </c>
      <c r="B607" s="124" t="s">
        <v>439</v>
      </c>
      <c r="C607" s="117" t="s">
        <v>104</v>
      </c>
      <c r="D607" s="118" t="s">
        <v>106</v>
      </c>
      <c r="E607" s="119" t="s">
        <v>140</v>
      </c>
      <c r="F607" s="120" t="s">
        <v>441</v>
      </c>
      <c r="G607" s="129" t="s">
        <v>440</v>
      </c>
      <c r="H607" s="25"/>
      <c r="I607" s="18"/>
      <c r="J607" s="19"/>
      <c r="K607" s="19"/>
      <c r="L607" s="30" t="s">
        <v>110</v>
      </c>
      <c r="M607" s="31"/>
      <c r="N607" s="190"/>
      <c r="O607" s="190"/>
      <c r="P607" s="190"/>
      <c r="Q607" s="161"/>
      <c r="R607" s="161"/>
      <c r="S607" s="438"/>
      <c r="T607" s="161"/>
      <c r="U607" s="161"/>
      <c r="V607" s="161"/>
    </row>
    <row r="608" spans="1:22" ht="26.4">
      <c r="A608" s="122" t="str">
        <f t="shared" si="117"/>
        <v>71110102000001</v>
      </c>
      <c r="B608" s="124" t="s">
        <v>439</v>
      </c>
      <c r="C608" s="117" t="s">
        <v>104</v>
      </c>
      <c r="D608" s="118" t="s">
        <v>106</v>
      </c>
      <c r="E608" s="119" t="s">
        <v>140</v>
      </c>
      <c r="F608" s="120" t="s">
        <v>441</v>
      </c>
      <c r="G608" s="129" t="s">
        <v>96</v>
      </c>
      <c r="H608" s="151">
        <v>2921</v>
      </c>
      <c r="I608" s="152" t="s">
        <v>187</v>
      </c>
      <c r="J608" s="153">
        <v>2</v>
      </c>
      <c r="K608" s="153">
        <v>1</v>
      </c>
      <c r="L608" s="154" t="s">
        <v>326</v>
      </c>
      <c r="M608" s="155"/>
      <c r="N608" s="192">
        <f>N610+N613</f>
        <v>0</v>
      </c>
      <c r="O608" s="192">
        <f>O610+O613+O615</f>
        <v>0</v>
      </c>
      <c r="P608" s="192">
        <f>P610+P613+P615</f>
        <v>0</v>
      </c>
      <c r="Q608" s="161"/>
      <c r="R608" s="161"/>
      <c r="S608" s="438"/>
      <c r="T608" s="161"/>
      <c r="U608" s="161"/>
      <c r="V608" s="161"/>
    </row>
    <row r="609" spans="1:22" ht="16.2">
      <c r="A609" s="122" t="str">
        <f t="shared" si="117"/>
        <v>71110102004891</v>
      </c>
      <c r="B609" s="124" t="s">
        <v>439</v>
      </c>
      <c r="C609" s="117" t="s">
        <v>104</v>
      </c>
      <c r="D609" s="118" t="s">
        <v>106</v>
      </c>
      <c r="E609" s="119" t="s">
        <v>140</v>
      </c>
      <c r="F609" s="120" t="s">
        <v>441</v>
      </c>
      <c r="G609" s="129">
        <v>4891</v>
      </c>
      <c r="H609" s="25"/>
      <c r="I609" s="25"/>
      <c r="J609" s="26"/>
      <c r="K609" s="26"/>
      <c r="L609" s="30" t="s">
        <v>108</v>
      </c>
      <c r="M609" s="31"/>
      <c r="N609" s="190"/>
      <c r="O609" s="190"/>
      <c r="P609" s="190"/>
      <c r="Q609" s="161"/>
      <c r="R609" s="161"/>
      <c r="S609" s="438"/>
      <c r="T609" s="161"/>
      <c r="U609" s="161"/>
      <c r="V609" s="161"/>
    </row>
    <row r="610" spans="1:22" ht="16.2">
      <c r="A610" s="122" t="str">
        <f t="shared" si="117"/>
        <v>7111010200x</v>
      </c>
      <c r="B610" s="124" t="s">
        <v>439</v>
      </c>
      <c r="C610" s="117" t="s">
        <v>104</v>
      </c>
      <c r="D610" s="118" t="s">
        <v>106</v>
      </c>
      <c r="E610" s="119" t="s">
        <v>140</v>
      </c>
      <c r="F610" s="120" t="s">
        <v>441</v>
      </c>
      <c r="G610" s="129" t="s">
        <v>361</v>
      </c>
      <c r="H610" s="45"/>
      <c r="I610" s="147"/>
      <c r="J610" s="148"/>
      <c r="K610" s="148"/>
      <c r="L610" s="27" t="s">
        <v>322</v>
      </c>
      <c r="M610" s="28"/>
      <c r="N610" s="197">
        <f>O610+P610</f>
        <v>0</v>
      </c>
      <c r="O610" s="197">
        <f>SUM(O611:O612)</f>
        <v>0</v>
      </c>
      <c r="P610" s="197">
        <f>SUM(P611:P612)</f>
        <v>0</v>
      </c>
      <c r="Q610" s="161"/>
      <c r="R610" s="161"/>
      <c r="S610" s="438"/>
      <c r="T610" s="161"/>
      <c r="U610" s="161"/>
      <c r="V610" s="161"/>
    </row>
    <row r="611" spans="1:22" ht="16.2">
      <c r="H611" s="25"/>
      <c r="I611" s="18"/>
      <c r="J611" s="19"/>
      <c r="K611" s="19"/>
      <c r="L611" s="29" t="s">
        <v>125</v>
      </c>
      <c r="M611" s="12">
        <v>4239</v>
      </c>
      <c r="N611" s="183">
        <f t="shared" ref="N611:N612" si="125">O611+P611</f>
        <v>0</v>
      </c>
      <c r="O611" s="183">
        <v>0</v>
      </c>
      <c r="P611" s="183"/>
      <c r="Q611" s="161"/>
      <c r="R611" s="161"/>
      <c r="S611" s="438"/>
      <c r="T611" s="161"/>
      <c r="U611" s="161"/>
      <c r="V611" s="161"/>
    </row>
    <row r="612" spans="1:22" ht="26.4">
      <c r="H612" s="177"/>
      <c r="I612" s="194"/>
      <c r="J612" s="201"/>
      <c r="K612" s="202"/>
      <c r="L612" s="203" t="s">
        <v>217</v>
      </c>
      <c r="M612" s="13">
        <v>4511</v>
      </c>
      <c r="N612" s="183">
        <f t="shared" si="125"/>
        <v>0</v>
      </c>
      <c r="O612" s="402"/>
      <c r="P612" s="402"/>
      <c r="Q612" s="161"/>
      <c r="R612" s="161"/>
      <c r="S612" s="438"/>
      <c r="T612" s="161"/>
      <c r="U612" s="161"/>
      <c r="V612" s="161"/>
    </row>
    <row r="613" spans="1:22" ht="45.75" customHeight="1">
      <c r="A613" s="122" t="str">
        <f t="shared" ref="A613" si="126">CONCATENATE(B613,C613,D613,E613,F613,G613)</f>
        <v>7111010200x</v>
      </c>
      <c r="B613" s="124" t="s">
        <v>439</v>
      </c>
      <c r="C613" s="117" t="s">
        <v>104</v>
      </c>
      <c r="D613" s="118" t="s">
        <v>106</v>
      </c>
      <c r="E613" s="119" t="s">
        <v>140</v>
      </c>
      <c r="F613" s="120" t="s">
        <v>441</v>
      </c>
      <c r="G613" s="129" t="s">
        <v>361</v>
      </c>
      <c r="H613" s="45"/>
      <c r="I613" s="147"/>
      <c r="J613" s="148"/>
      <c r="K613" s="148"/>
      <c r="L613" s="27" t="s">
        <v>840</v>
      </c>
      <c r="M613" s="28"/>
      <c r="N613" s="197">
        <f>O613+P613</f>
        <v>0</v>
      </c>
      <c r="O613" s="197">
        <f>O614</f>
        <v>0</v>
      </c>
      <c r="P613" s="197">
        <f>P614</f>
        <v>0</v>
      </c>
      <c r="Q613" s="161"/>
      <c r="R613" s="161"/>
      <c r="S613" s="438"/>
      <c r="T613" s="161"/>
      <c r="U613" s="161"/>
      <c r="V613" s="161"/>
    </row>
    <row r="614" spans="1:22" ht="16.2">
      <c r="H614" s="25"/>
      <c r="I614" s="18"/>
      <c r="J614" s="19"/>
      <c r="K614" s="19"/>
      <c r="L614" s="29" t="s">
        <v>348</v>
      </c>
      <c r="M614" s="12">
        <v>4729</v>
      </c>
      <c r="N614" s="183">
        <f t="shared" ref="N614" si="127">O614+P614</f>
        <v>0</v>
      </c>
      <c r="O614" s="183"/>
      <c r="P614" s="183">
        <v>0</v>
      </c>
      <c r="Q614" s="161"/>
      <c r="R614" s="161"/>
      <c r="S614" s="438"/>
      <c r="T614" s="161"/>
      <c r="U614" s="161"/>
      <c r="V614" s="161"/>
    </row>
    <row r="615" spans="1:22" ht="45.75" customHeight="1">
      <c r="A615" s="122" t="str">
        <f t="shared" ref="A615" si="128">CONCATENATE(B615,C615,D615,E615,F615,G615)</f>
        <v>7111010200x</v>
      </c>
      <c r="B615" s="124" t="s">
        <v>439</v>
      </c>
      <c r="C615" s="117" t="s">
        <v>104</v>
      </c>
      <c r="D615" s="118" t="s">
        <v>106</v>
      </c>
      <c r="E615" s="119" t="s">
        <v>140</v>
      </c>
      <c r="F615" s="120" t="s">
        <v>441</v>
      </c>
      <c r="G615" s="129" t="s">
        <v>361</v>
      </c>
      <c r="H615" s="45"/>
      <c r="I615" s="147"/>
      <c r="J615" s="148"/>
      <c r="K615" s="148"/>
      <c r="L615" s="27" t="s">
        <v>942</v>
      </c>
      <c r="M615" s="28"/>
      <c r="N615" s="197">
        <f>O615+P615</f>
        <v>0</v>
      </c>
      <c r="O615" s="197">
        <f>O616</f>
        <v>0</v>
      </c>
      <c r="P615" s="197">
        <f>P616</f>
        <v>0</v>
      </c>
      <c r="Q615" s="161"/>
      <c r="R615" s="161"/>
      <c r="S615" s="438"/>
      <c r="T615" s="161"/>
      <c r="U615" s="161"/>
      <c r="V615" s="161"/>
    </row>
    <row r="616" spans="1:22" ht="26.4">
      <c r="H616" s="25"/>
      <c r="I616" s="18"/>
      <c r="J616" s="19"/>
      <c r="K616" s="19"/>
      <c r="L616" s="32" t="s">
        <v>940</v>
      </c>
      <c r="M616" s="48" t="s">
        <v>939</v>
      </c>
      <c r="N616" s="183">
        <f t="shared" ref="N616" si="129">O616+P616</f>
        <v>0</v>
      </c>
      <c r="O616" s="183"/>
      <c r="P616" s="183">
        <v>0</v>
      </c>
      <c r="Q616" s="161"/>
      <c r="R616" s="161"/>
      <c r="S616" s="438"/>
      <c r="T616" s="161"/>
      <c r="U616" s="161"/>
      <c r="V616" s="161"/>
    </row>
    <row r="617" spans="1:22" ht="26.4">
      <c r="A617" s="5"/>
      <c r="B617" s="5"/>
      <c r="C617" s="5"/>
      <c r="D617" s="5"/>
      <c r="E617" s="5"/>
      <c r="F617" s="5"/>
      <c r="G617" s="5"/>
      <c r="H617" s="151">
        <v>2922</v>
      </c>
      <c r="I617" s="152" t="s">
        <v>187</v>
      </c>
      <c r="J617" s="153">
        <v>2</v>
      </c>
      <c r="K617" s="153">
        <v>2</v>
      </c>
      <c r="L617" s="154" t="s">
        <v>328</v>
      </c>
      <c r="M617" s="155"/>
      <c r="N617" s="192">
        <f>+N619</f>
        <v>0</v>
      </c>
      <c r="O617" s="192">
        <f>SUM(O619)</f>
        <v>0</v>
      </c>
      <c r="P617" s="192">
        <f>+P619</f>
        <v>0</v>
      </c>
      <c r="Q617" s="161"/>
      <c r="R617" s="161"/>
      <c r="S617" s="438"/>
      <c r="T617" s="161"/>
      <c r="U617" s="161"/>
      <c r="V617" s="161"/>
    </row>
    <row r="618" spans="1:22" ht="16.2">
      <c r="A618" s="5"/>
      <c r="B618" s="5"/>
      <c r="C618" s="5"/>
      <c r="D618" s="5"/>
      <c r="E618" s="5"/>
      <c r="F618" s="5"/>
      <c r="G618" s="5"/>
      <c r="H618" s="25"/>
      <c r="I618" s="25"/>
      <c r="J618" s="26"/>
      <c r="K618" s="26"/>
      <c r="L618" s="30" t="s">
        <v>108</v>
      </c>
      <c r="M618" s="31"/>
      <c r="N618" s="190"/>
      <c r="O618" s="190"/>
      <c r="P618" s="190"/>
      <c r="Q618" s="161"/>
      <c r="R618" s="161"/>
      <c r="S618" s="438"/>
      <c r="T618" s="161"/>
      <c r="U618" s="161"/>
      <c r="V618" s="161"/>
    </row>
    <row r="619" spans="1:22" ht="16.2">
      <c r="A619" s="5"/>
      <c r="B619" s="5"/>
      <c r="C619" s="5"/>
      <c r="D619" s="5"/>
      <c r="E619" s="5"/>
      <c r="F619" s="5"/>
      <c r="G619" s="5"/>
      <c r="H619" s="45"/>
      <c r="I619" s="147"/>
      <c r="J619" s="148"/>
      <c r="K619" s="148"/>
      <c r="L619" s="27" t="s">
        <v>322</v>
      </c>
      <c r="M619" s="28"/>
      <c r="N619" s="197">
        <f>O619+P619</f>
        <v>0</v>
      </c>
      <c r="O619" s="197">
        <f>SUM(O620:O621)</f>
        <v>0</v>
      </c>
      <c r="P619" s="197">
        <f>SUM(P620:P621)</f>
        <v>0</v>
      </c>
      <c r="Q619" s="161"/>
      <c r="R619" s="161"/>
      <c r="S619" s="438"/>
      <c r="T619" s="161"/>
      <c r="U619" s="161"/>
      <c r="V619" s="161"/>
    </row>
    <row r="620" spans="1:22" ht="16.2">
      <c r="A620" s="5"/>
      <c r="B620" s="5"/>
      <c r="C620" s="5"/>
      <c r="D620" s="5"/>
      <c r="E620" s="5"/>
      <c r="F620" s="5"/>
      <c r="G620" s="5"/>
      <c r="H620" s="25"/>
      <c r="I620" s="18"/>
      <c r="J620" s="19"/>
      <c r="K620" s="19"/>
      <c r="L620" s="29" t="s">
        <v>125</v>
      </c>
      <c r="M620" s="12">
        <v>4239</v>
      </c>
      <c r="N620" s="183">
        <f t="shared" ref="N620:N621" si="130">O620+P620</f>
        <v>0</v>
      </c>
      <c r="O620" s="183">
        <v>0</v>
      </c>
      <c r="P620" s="183"/>
      <c r="Q620" s="161"/>
      <c r="R620" s="161"/>
      <c r="S620" s="438"/>
      <c r="T620" s="161"/>
      <c r="U620" s="161"/>
      <c r="V620" s="161"/>
    </row>
    <row r="621" spans="1:22" ht="26.4">
      <c r="A621" s="5"/>
      <c r="B621" s="5"/>
      <c r="C621" s="5"/>
      <c r="D621" s="5"/>
      <c r="E621" s="5"/>
      <c r="F621" s="5"/>
      <c r="G621" s="5"/>
      <c r="H621" s="177"/>
      <c r="I621" s="194"/>
      <c r="J621" s="201"/>
      <c r="K621" s="202"/>
      <c r="L621" s="203" t="s">
        <v>217</v>
      </c>
      <c r="M621" s="13">
        <v>4511</v>
      </c>
      <c r="N621" s="183">
        <f t="shared" si="130"/>
        <v>0</v>
      </c>
      <c r="O621" s="402"/>
      <c r="P621" s="402"/>
      <c r="Q621" s="161"/>
      <c r="R621" s="161"/>
      <c r="S621" s="438"/>
      <c r="T621" s="161"/>
      <c r="U621" s="161"/>
      <c r="V621" s="161"/>
    </row>
    <row r="622" spans="1:22" ht="16.2">
      <c r="A622" s="5"/>
      <c r="B622" s="5"/>
      <c r="C622" s="5"/>
      <c r="D622" s="5"/>
      <c r="E622" s="5"/>
      <c r="F622" s="5"/>
      <c r="G622" s="5"/>
      <c r="H622" s="165">
        <v>2950</v>
      </c>
      <c r="I622" s="166" t="s">
        <v>187</v>
      </c>
      <c r="J622" s="167">
        <v>5</v>
      </c>
      <c r="K622" s="167">
        <v>0</v>
      </c>
      <c r="L622" s="168" t="s">
        <v>329</v>
      </c>
      <c r="M622" s="176"/>
      <c r="N622" s="188">
        <f>+N624</f>
        <v>0</v>
      </c>
      <c r="O622" s="188">
        <f>+O624</f>
        <v>0</v>
      </c>
      <c r="P622" s="188">
        <f>+P624</f>
        <v>0</v>
      </c>
      <c r="Q622" s="161"/>
      <c r="R622" s="161"/>
      <c r="S622" s="438"/>
      <c r="T622" s="161"/>
      <c r="U622" s="161"/>
      <c r="V622" s="161"/>
    </row>
    <row r="623" spans="1:22" ht="16.2">
      <c r="A623" s="5"/>
      <c r="B623" s="5"/>
      <c r="C623" s="5"/>
      <c r="D623" s="5"/>
      <c r="E623" s="5"/>
      <c r="F623" s="5"/>
      <c r="G623" s="5"/>
      <c r="H623" s="25"/>
      <c r="I623" s="18"/>
      <c r="J623" s="19"/>
      <c r="K623" s="19"/>
      <c r="L623" s="30" t="s">
        <v>110</v>
      </c>
      <c r="M623" s="31"/>
      <c r="N623" s="190"/>
      <c r="O623" s="190"/>
      <c r="P623" s="190"/>
      <c r="Q623" s="161"/>
      <c r="R623" s="161"/>
      <c r="S623" s="438"/>
      <c r="T623" s="161"/>
      <c r="U623" s="161"/>
      <c r="V623" s="161"/>
    </row>
    <row r="624" spans="1:22" ht="16.2">
      <c r="A624" s="5"/>
      <c r="B624" s="5"/>
      <c r="C624" s="5"/>
      <c r="D624" s="5"/>
      <c r="E624" s="5"/>
      <c r="F624" s="5"/>
      <c r="G624" s="5"/>
      <c r="H624" s="151">
        <v>2951</v>
      </c>
      <c r="I624" s="152" t="s">
        <v>187</v>
      </c>
      <c r="J624" s="153">
        <v>5</v>
      </c>
      <c r="K624" s="153">
        <v>1</v>
      </c>
      <c r="L624" s="154" t="s">
        <v>330</v>
      </c>
      <c r="M624" s="155"/>
      <c r="N624" s="192">
        <f>+N626+N631+N634+N637+N639+N644</f>
        <v>0</v>
      </c>
      <c r="O624" s="192">
        <f>+O626+O631+O634+O637+O639+O644</f>
        <v>0</v>
      </c>
      <c r="P624" s="192">
        <f>+P626+P631+P634+P637+P639+P644</f>
        <v>0</v>
      </c>
      <c r="Q624" s="161"/>
      <c r="R624" s="161"/>
      <c r="S624" s="438"/>
      <c r="T624" s="161"/>
      <c r="U624" s="161"/>
      <c r="V624" s="161"/>
    </row>
    <row r="625" spans="1:22" ht="16.2">
      <c r="H625" s="25"/>
      <c r="I625" s="25"/>
      <c r="J625" s="26"/>
      <c r="K625" s="26"/>
      <c r="L625" s="30" t="s">
        <v>108</v>
      </c>
      <c r="M625" s="31"/>
      <c r="N625" s="190"/>
      <c r="O625" s="190"/>
      <c r="P625" s="190"/>
      <c r="Q625" s="161"/>
      <c r="R625" s="161"/>
      <c r="S625" s="438"/>
      <c r="T625" s="161"/>
      <c r="U625" s="161"/>
      <c r="V625" s="161"/>
    </row>
    <row r="626" spans="1:22" ht="16.2">
      <c r="A626" s="5"/>
      <c r="B626" s="5"/>
      <c r="C626" s="5"/>
      <c r="D626" s="5"/>
      <c r="E626" s="5"/>
      <c r="F626" s="5"/>
      <c r="G626" s="5"/>
      <c r="H626" s="45"/>
      <c r="I626" s="147"/>
      <c r="J626" s="148"/>
      <c r="K626" s="148"/>
      <c r="L626" s="27" t="s">
        <v>331</v>
      </c>
      <c r="M626" s="28"/>
      <c r="N626" s="197">
        <f>O626+P626</f>
        <v>0</v>
      </c>
      <c r="O626" s="197">
        <f>SUM(O627:O630)</f>
        <v>0</v>
      </c>
      <c r="P626" s="197">
        <f>SUM(P627:P630)</f>
        <v>0</v>
      </c>
      <c r="Q626" s="161"/>
      <c r="R626" s="161"/>
      <c r="S626" s="438"/>
      <c r="T626" s="161"/>
      <c r="U626" s="161"/>
      <c r="V626" s="161"/>
    </row>
    <row r="627" spans="1:22" ht="16.2">
      <c r="A627" s="5"/>
      <c r="B627" s="5"/>
      <c r="C627" s="5"/>
      <c r="D627" s="5"/>
      <c r="E627" s="5"/>
      <c r="F627" s="5"/>
      <c r="G627" s="5"/>
      <c r="H627" s="25"/>
      <c r="I627" s="18"/>
      <c r="J627" s="19"/>
      <c r="K627" s="19"/>
      <c r="L627" s="29" t="s">
        <v>114</v>
      </c>
      <c r="M627" s="12" t="s">
        <v>872</v>
      </c>
      <c r="N627" s="183">
        <f t="shared" ref="N627:N645" si="131">O627+P627</f>
        <v>0</v>
      </c>
      <c r="O627" s="405"/>
      <c r="P627" s="405">
        <v>0</v>
      </c>
      <c r="Q627" s="161"/>
      <c r="R627" s="161"/>
      <c r="S627" s="438"/>
      <c r="T627" s="161"/>
      <c r="U627" s="161"/>
      <c r="V627" s="161"/>
    </row>
    <row r="628" spans="1:22" ht="26.4">
      <c r="A628" s="5"/>
      <c r="B628" s="5"/>
      <c r="C628" s="5"/>
      <c r="D628" s="5"/>
      <c r="E628" s="5"/>
      <c r="F628" s="5"/>
      <c r="G628" s="5"/>
      <c r="H628" s="25"/>
      <c r="I628" s="18"/>
      <c r="J628" s="19"/>
      <c r="K628" s="19"/>
      <c r="L628" s="29" t="s">
        <v>131</v>
      </c>
      <c r="M628" s="12">
        <v>4511</v>
      </c>
      <c r="N628" s="183">
        <f t="shared" si="131"/>
        <v>0</v>
      </c>
      <c r="O628" s="183"/>
      <c r="P628" s="183"/>
      <c r="Q628" s="161"/>
      <c r="R628" s="161"/>
      <c r="S628" s="438"/>
      <c r="T628" s="161"/>
      <c r="U628" s="161"/>
      <c r="V628" s="161"/>
    </row>
    <row r="629" spans="1:22" ht="26.4">
      <c r="A629" s="5"/>
      <c r="B629" s="5"/>
      <c r="C629" s="5"/>
      <c r="D629" s="5"/>
      <c r="E629" s="5"/>
      <c r="F629" s="5"/>
      <c r="G629" s="5"/>
      <c r="H629" s="177"/>
      <c r="I629" s="194"/>
      <c r="J629" s="201"/>
      <c r="K629" s="202"/>
      <c r="L629" s="203" t="s">
        <v>219</v>
      </c>
      <c r="M629" s="13">
        <v>4819</v>
      </c>
      <c r="N629" s="183">
        <f t="shared" si="131"/>
        <v>0</v>
      </c>
      <c r="O629" s="183"/>
      <c r="P629" s="183"/>
      <c r="Q629" s="161"/>
      <c r="R629" s="161"/>
      <c r="S629" s="438"/>
      <c r="T629" s="161"/>
      <c r="U629" s="161"/>
      <c r="V629" s="161"/>
    </row>
    <row r="630" spans="1:22" ht="16.2">
      <c r="A630" s="5"/>
      <c r="B630" s="5"/>
      <c r="C630" s="5"/>
      <c r="D630" s="5"/>
      <c r="E630" s="5"/>
      <c r="F630" s="5"/>
      <c r="G630" s="5"/>
      <c r="H630" s="17"/>
      <c r="I630" s="25"/>
      <c r="J630" s="26"/>
      <c r="K630" s="26"/>
      <c r="L630" s="32" t="s">
        <v>332</v>
      </c>
      <c r="M630" s="33">
        <v>5122</v>
      </c>
      <c r="N630" s="183">
        <f t="shared" si="131"/>
        <v>0</v>
      </c>
      <c r="O630" s="183">
        <v>0</v>
      </c>
      <c r="P630" s="183"/>
      <c r="Q630" s="161"/>
      <c r="R630" s="161"/>
      <c r="S630" s="438"/>
      <c r="T630" s="161"/>
      <c r="U630" s="161"/>
      <c r="V630" s="161"/>
    </row>
    <row r="631" spans="1:22" ht="27.6">
      <c r="A631" s="5"/>
      <c r="B631" s="5"/>
      <c r="C631" s="5"/>
      <c r="D631" s="5"/>
      <c r="E631" s="5"/>
      <c r="F631" s="5"/>
      <c r="G631" s="5"/>
      <c r="H631" s="45"/>
      <c r="I631" s="147"/>
      <c r="J631" s="148"/>
      <c r="K631" s="148"/>
      <c r="L631" s="27" t="s">
        <v>639</v>
      </c>
      <c r="M631" s="28"/>
      <c r="N631" s="197">
        <f>O631+P631</f>
        <v>0</v>
      </c>
      <c r="O631" s="197">
        <f>SUM(O632:O633)</f>
        <v>0</v>
      </c>
      <c r="P631" s="197">
        <f>SUM(P632:P633)</f>
        <v>0</v>
      </c>
      <c r="Q631" s="161"/>
      <c r="R631" s="161"/>
      <c r="S631" s="438"/>
      <c r="T631" s="161"/>
      <c r="U631" s="161"/>
      <c r="V631" s="161"/>
    </row>
    <row r="632" spans="1:22" ht="26.4">
      <c r="A632" s="5"/>
      <c r="B632" s="5"/>
      <c r="C632" s="5"/>
      <c r="D632" s="5"/>
      <c r="E632" s="5"/>
      <c r="F632" s="5"/>
      <c r="G632" s="5"/>
      <c r="H632" s="25"/>
      <c r="I632" s="18"/>
      <c r="J632" s="19"/>
      <c r="K632" s="19"/>
      <c r="L632" s="29" t="s">
        <v>219</v>
      </c>
      <c r="M632" s="44">
        <v>4819</v>
      </c>
      <c r="N632" s="183">
        <f t="shared" si="131"/>
        <v>0</v>
      </c>
      <c r="O632" s="183"/>
      <c r="P632" s="183"/>
      <c r="Q632" s="161"/>
      <c r="R632" s="161"/>
      <c r="S632" s="438"/>
      <c r="T632" s="161"/>
      <c r="U632" s="161"/>
      <c r="V632" s="161"/>
    </row>
    <row r="633" spans="1:22" ht="16.2">
      <c r="A633" s="5"/>
      <c r="B633" s="5"/>
      <c r="C633" s="5"/>
      <c r="D633" s="5"/>
      <c r="E633" s="5"/>
      <c r="F633" s="5"/>
      <c r="G633" s="5"/>
      <c r="H633" s="25"/>
      <c r="I633" s="18"/>
      <c r="J633" s="19"/>
      <c r="K633" s="19"/>
      <c r="L633" s="29" t="s">
        <v>137</v>
      </c>
      <c r="M633" s="12">
        <v>5129</v>
      </c>
      <c r="N633" s="183">
        <f t="shared" si="131"/>
        <v>0</v>
      </c>
      <c r="O633" s="183"/>
      <c r="P633" s="183"/>
      <c r="Q633" s="161"/>
      <c r="R633" s="161"/>
      <c r="S633" s="438"/>
      <c r="T633" s="161"/>
      <c r="U633" s="161"/>
      <c r="V633" s="161"/>
    </row>
    <row r="634" spans="1:22" ht="41.4">
      <c r="A634" s="5"/>
      <c r="B634" s="5"/>
      <c r="C634" s="5"/>
      <c r="D634" s="5"/>
      <c r="E634" s="5"/>
      <c r="F634" s="5"/>
      <c r="G634" s="5"/>
      <c r="H634" s="45"/>
      <c r="I634" s="147"/>
      <c r="J634" s="148"/>
      <c r="K634" s="148"/>
      <c r="L634" s="27" t="s">
        <v>334</v>
      </c>
      <c r="M634" s="28"/>
      <c r="N634" s="197">
        <f>O634+P634</f>
        <v>0</v>
      </c>
      <c r="O634" s="197">
        <f>SUM(O635:O636)</f>
        <v>0</v>
      </c>
      <c r="P634" s="197">
        <f>SUM(P635:P636)</f>
        <v>0</v>
      </c>
      <c r="Q634" s="161"/>
      <c r="R634" s="161"/>
      <c r="S634" s="438"/>
      <c r="T634" s="161"/>
      <c r="U634" s="161"/>
      <c r="V634" s="161"/>
    </row>
    <row r="635" spans="1:22" ht="16.2">
      <c r="A635" s="5"/>
      <c r="B635" s="5"/>
      <c r="C635" s="5"/>
      <c r="D635" s="5"/>
      <c r="E635" s="5"/>
      <c r="F635" s="5"/>
      <c r="G635" s="5"/>
      <c r="H635" s="25"/>
      <c r="I635" s="18"/>
      <c r="J635" s="19"/>
      <c r="K635" s="19"/>
      <c r="L635" s="29" t="s">
        <v>125</v>
      </c>
      <c r="M635" s="12">
        <v>4239</v>
      </c>
      <c r="N635" s="183">
        <f t="shared" si="131"/>
        <v>0</v>
      </c>
      <c r="O635" s="183">
        <v>0</v>
      </c>
      <c r="P635" s="183"/>
      <c r="Q635" s="161"/>
      <c r="R635" s="161"/>
      <c r="S635" s="438"/>
      <c r="T635" s="161"/>
      <c r="U635" s="161"/>
      <c r="V635" s="161"/>
    </row>
    <row r="636" spans="1:22" ht="26.4">
      <c r="A636" s="5"/>
      <c r="B636" s="5"/>
      <c r="C636" s="5"/>
      <c r="D636" s="5"/>
      <c r="E636" s="5"/>
      <c r="F636" s="5"/>
      <c r="G636" s="5"/>
      <c r="H636" s="177"/>
      <c r="I636" s="194"/>
      <c r="J636" s="201"/>
      <c r="K636" s="202"/>
      <c r="L636" s="203" t="s">
        <v>217</v>
      </c>
      <c r="M636" s="13">
        <v>4511</v>
      </c>
      <c r="N636" s="183">
        <f t="shared" si="131"/>
        <v>0</v>
      </c>
      <c r="O636" s="402"/>
      <c r="P636" s="402">
        <v>0</v>
      </c>
      <c r="Q636" s="161"/>
      <c r="R636" s="161"/>
      <c r="S636" s="438"/>
      <c r="T636" s="161"/>
      <c r="U636" s="161"/>
      <c r="V636" s="161"/>
    </row>
    <row r="637" spans="1:22" ht="27.6">
      <c r="A637" s="5"/>
      <c r="B637" s="5"/>
      <c r="C637" s="5"/>
      <c r="D637" s="5"/>
      <c r="E637" s="5"/>
      <c r="F637" s="5"/>
      <c r="G637" s="5"/>
      <c r="H637" s="45"/>
      <c r="I637" s="147"/>
      <c r="J637" s="148"/>
      <c r="K637" s="148"/>
      <c r="L637" s="27" t="s">
        <v>335</v>
      </c>
      <c r="M637" s="28"/>
      <c r="N637" s="197">
        <f>O637+P637</f>
        <v>0</v>
      </c>
      <c r="O637" s="197">
        <f>SUM(O638)</f>
        <v>0</v>
      </c>
      <c r="P637" s="197">
        <f>SUM(P638)</f>
        <v>0</v>
      </c>
      <c r="Q637" s="161"/>
      <c r="R637" s="161"/>
      <c r="S637" s="438"/>
      <c r="T637" s="161"/>
      <c r="U637" s="161"/>
      <c r="V637" s="161"/>
    </row>
    <row r="638" spans="1:22" ht="26.4">
      <c r="A638" s="5"/>
      <c r="B638" s="5"/>
      <c r="C638" s="5"/>
      <c r="D638" s="5"/>
      <c r="E638" s="5"/>
      <c r="F638" s="5"/>
      <c r="G638" s="5"/>
      <c r="H638" s="25"/>
      <c r="I638" s="18"/>
      <c r="J638" s="19"/>
      <c r="K638" s="19"/>
      <c r="L638" s="203" t="s">
        <v>217</v>
      </c>
      <c r="M638" s="13">
        <v>4511</v>
      </c>
      <c r="N638" s="183">
        <f t="shared" si="131"/>
        <v>0</v>
      </c>
      <c r="O638" s="398"/>
      <c r="P638" s="398">
        <v>0</v>
      </c>
      <c r="Q638" s="161"/>
      <c r="R638" s="161"/>
      <c r="S638" s="438"/>
      <c r="T638" s="161"/>
      <c r="U638" s="161"/>
      <c r="V638" s="161"/>
    </row>
    <row r="639" spans="1:22" ht="69">
      <c r="A639" s="5"/>
      <c r="B639" s="5"/>
      <c r="C639" s="5"/>
      <c r="D639" s="5"/>
      <c r="E639" s="5"/>
      <c r="F639" s="5"/>
      <c r="G639" s="5"/>
      <c r="H639" s="45"/>
      <c r="I639" s="147"/>
      <c r="J639" s="148"/>
      <c r="K639" s="148"/>
      <c r="L639" s="27" t="s">
        <v>845</v>
      </c>
      <c r="M639" s="28"/>
      <c r="N639" s="197">
        <f>O639+P639</f>
        <v>0</v>
      </c>
      <c r="O639" s="197">
        <f>SUM(O640:O643)</f>
        <v>0</v>
      </c>
      <c r="P639" s="197">
        <f>SUM(P640:P643)</f>
        <v>0</v>
      </c>
      <c r="Q639" s="161"/>
      <c r="R639" s="161"/>
      <c r="S639" s="438"/>
      <c r="T639" s="161"/>
      <c r="U639" s="161"/>
      <c r="V639" s="161"/>
    </row>
    <row r="640" spans="1:22" ht="16.2">
      <c r="A640" s="5"/>
      <c r="B640" s="5"/>
      <c r="C640" s="5"/>
      <c r="D640" s="5"/>
      <c r="E640" s="5"/>
      <c r="F640" s="5"/>
      <c r="G640" s="5"/>
      <c r="H640" s="25"/>
      <c r="I640" s="18"/>
      <c r="J640" s="19"/>
      <c r="K640" s="19"/>
      <c r="L640" s="29" t="s">
        <v>348</v>
      </c>
      <c r="M640" s="12">
        <v>4729</v>
      </c>
      <c r="N640" s="183">
        <f t="shared" si="131"/>
        <v>0</v>
      </c>
      <c r="O640" s="183"/>
      <c r="P640" s="183"/>
      <c r="Q640" s="161"/>
      <c r="R640" s="161"/>
      <c r="S640" s="438"/>
      <c r="T640" s="161"/>
      <c r="U640" s="161"/>
      <c r="V640" s="161"/>
    </row>
    <row r="641" spans="1:22" ht="16.2">
      <c r="A641" s="5"/>
      <c r="B641" s="5"/>
      <c r="C641" s="5"/>
      <c r="D641" s="5"/>
      <c r="E641" s="5"/>
      <c r="F641" s="5"/>
      <c r="G641" s="5"/>
      <c r="H641" s="25"/>
      <c r="I641" s="18"/>
      <c r="J641" s="19"/>
      <c r="K641" s="19"/>
      <c r="L641" s="30" t="s">
        <v>173</v>
      </c>
      <c r="M641" s="31">
        <v>5112</v>
      </c>
      <c r="N641" s="183">
        <f t="shared" si="131"/>
        <v>0</v>
      </c>
      <c r="O641" s="183"/>
      <c r="P641" s="183"/>
      <c r="Q641" s="161"/>
      <c r="R641" s="161"/>
      <c r="S641" s="438"/>
      <c r="T641" s="161"/>
      <c r="U641" s="161"/>
      <c r="V641" s="161"/>
    </row>
    <row r="642" spans="1:22" ht="16.2">
      <c r="A642" s="5"/>
      <c r="B642" s="5"/>
      <c r="C642" s="5"/>
      <c r="D642" s="5"/>
      <c r="E642" s="5"/>
      <c r="F642" s="5"/>
      <c r="G642" s="5"/>
      <c r="H642" s="25"/>
      <c r="I642" s="18"/>
      <c r="J642" s="19"/>
      <c r="K642" s="19"/>
      <c r="L642" s="32" t="s">
        <v>143</v>
      </c>
      <c r="M642" s="48">
        <v>5113</v>
      </c>
      <c r="N642" s="183">
        <f t="shared" si="131"/>
        <v>0</v>
      </c>
      <c r="O642" s="183"/>
      <c r="P642" s="183"/>
      <c r="Q642" s="161"/>
      <c r="R642" s="161"/>
      <c r="S642" s="438"/>
      <c r="T642" s="161"/>
      <c r="U642" s="161"/>
      <c r="V642" s="161"/>
    </row>
    <row r="643" spans="1:22" ht="16.2">
      <c r="A643" s="5"/>
      <c r="B643" s="5"/>
      <c r="C643" s="5"/>
      <c r="D643" s="5"/>
      <c r="E643" s="5"/>
      <c r="F643" s="5"/>
      <c r="G643" s="5"/>
      <c r="H643" s="25"/>
      <c r="I643" s="18"/>
      <c r="J643" s="19"/>
      <c r="K643" s="19"/>
      <c r="L643" s="30" t="s">
        <v>268</v>
      </c>
      <c r="M643" s="44">
        <v>5129</v>
      </c>
      <c r="N643" s="183">
        <f t="shared" si="131"/>
        <v>0</v>
      </c>
      <c r="O643" s="183">
        <v>0</v>
      </c>
      <c r="P643" s="183"/>
      <c r="Q643" s="161"/>
      <c r="R643" s="161"/>
      <c r="S643" s="438"/>
      <c r="T643" s="161"/>
      <c r="U643" s="161"/>
      <c r="V643" s="161"/>
    </row>
    <row r="644" spans="1:22" ht="27.6">
      <c r="H644" s="45"/>
      <c r="I644" s="147"/>
      <c r="J644" s="148"/>
      <c r="K644" s="148"/>
      <c r="L644" s="27" t="s">
        <v>852</v>
      </c>
      <c r="M644" s="28"/>
      <c r="N644" s="197">
        <f>SUM(N645:N646)</f>
        <v>0</v>
      </c>
      <c r="O644" s="197">
        <f>SUM(O645:O646)</f>
        <v>0</v>
      </c>
      <c r="P644" s="197">
        <f>SUM(P645:P646)</f>
        <v>0</v>
      </c>
      <c r="Q644" s="161"/>
      <c r="R644" s="161"/>
      <c r="S644" s="438"/>
      <c r="T644" s="161"/>
      <c r="U644" s="161"/>
      <c r="V644" s="161"/>
    </row>
    <row r="645" spans="1:22" ht="16.2">
      <c r="A645" s="5"/>
      <c r="B645" s="5"/>
      <c r="C645" s="5"/>
      <c r="D645" s="5"/>
      <c r="E645" s="5"/>
      <c r="F645" s="5"/>
      <c r="G645" s="5"/>
      <c r="H645" s="25"/>
      <c r="I645" s="18"/>
      <c r="J645" s="19"/>
      <c r="K645" s="19"/>
      <c r="L645" s="30" t="s">
        <v>173</v>
      </c>
      <c r="M645" s="31">
        <v>5112</v>
      </c>
      <c r="N645" s="183">
        <f t="shared" si="131"/>
        <v>0</v>
      </c>
      <c r="O645" s="405">
        <v>0</v>
      </c>
      <c r="P645" s="405"/>
      <c r="Q645" s="161"/>
      <c r="R645" s="161"/>
      <c r="S645" s="438"/>
      <c r="T645" s="161"/>
      <c r="U645" s="161"/>
      <c r="V645" s="161"/>
    </row>
    <row r="646" spans="1:22" ht="16.2">
      <c r="A646" s="5"/>
      <c r="B646" s="5"/>
      <c r="C646" s="5"/>
      <c r="D646" s="5"/>
      <c r="E646" s="5"/>
      <c r="F646" s="5"/>
      <c r="G646" s="5"/>
      <c r="H646" s="25"/>
      <c r="I646" s="18"/>
      <c r="J646" s="19"/>
      <c r="K646" s="19"/>
      <c r="L646" s="32" t="s">
        <v>143</v>
      </c>
      <c r="M646" s="48">
        <v>5113</v>
      </c>
      <c r="N646" s="183">
        <f t="shared" ref="N646" si="132">O646+P646</f>
        <v>0</v>
      </c>
      <c r="O646" s="183">
        <v>0</v>
      </c>
      <c r="P646" s="183"/>
      <c r="Q646" s="161"/>
      <c r="R646" s="161"/>
      <c r="S646" s="438"/>
      <c r="T646" s="161"/>
      <c r="U646" s="161"/>
      <c r="V646" s="161"/>
    </row>
    <row r="647" spans="1:22" ht="16.2">
      <c r="A647" s="5"/>
      <c r="B647" s="5"/>
      <c r="C647" s="5"/>
      <c r="D647" s="5"/>
      <c r="E647" s="5"/>
      <c r="F647" s="5"/>
      <c r="G647" s="5"/>
      <c r="H647" s="165">
        <v>2960</v>
      </c>
      <c r="I647" s="166" t="s">
        <v>187</v>
      </c>
      <c r="J647" s="167">
        <v>6</v>
      </c>
      <c r="K647" s="167">
        <v>0</v>
      </c>
      <c r="L647" s="168" t="s">
        <v>337</v>
      </c>
      <c r="M647" s="176"/>
      <c r="N647" s="188">
        <f>+N649</f>
        <v>0</v>
      </c>
      <c r="O647" s="188">
        <f>+O649</f>
        <v>0</v>
      </c>
      <c r="P647" s="188">
        <f>+P649</f>
        <v>0</v>
      </c>
      <c r="Q647" s="161"/>
      <c r="R647" s="161"/>
      <c r="S647" s="438"/>
      <c r="T647" s="161"/>
      <c r="U647" s="161"/>
      <c r="V647" s="161"/>
    </row>
    <row r="648" spans="1:22" ht="16.2">
      <c r="A648" s="5"/>
      <c r="B648" s="5"/>
      <c r="C648" s="5"/>
      <c r="D648" s="5"/>
      <c r="E648" s="5"/>
      <c r="F648" s="5"/>
      <c r="G648" s="5"/>
      <c r="H648" s="25"/>
      <c r="I648" s="18"/>
      <c r="J648" s="19"/>
      <c r="K648" s="19"/>
      <c r="L648" s="30" t="s">
        <v>110</v>
      </c>
      <c r="M648" s="31"/>
      <c r="N648" s="190"/>
      <c r="O648" s="190"/>
      <c r="P648" s="190"/>
      <c r="Q648" s="161"/>
      <c r="R648" s="161"/>
      <c r="S648" s="438"/>
      <c r="T648" s="161"/>
      <c r="U648" s="161"/>
      <c r="V648" s="161"/>
    </row>
    <row r="649" spans="1:22" ht="16.2">
      <c r="H649" s="151">
        <v>2961</v>
      </c>
      <c r="I649" s="152" t="s">
        <v>187</v>
      </c>
      <c r="J649" s="153">
        <v>6</v>
      </c>
      <c r="K649" s="153">
        <v>1</v>
      </c>
      <c r="L649" s="154" t="s">
        <v>337</v>
      </c>
      <c r="M649" s="155"/>
      <c r="N649" s="192">
        <f>+N651+N656+N658+N660+N662+N665+N667</f>
        <v>0</v>
      </c>
      <c r="O649" s="192">
        <f t="shared" ref="O649:P649" si="133">+O651+O656+O658+O660+O662+O665+O667</f>
        <v>0</v>
      </c>
      <c r="P649" s="192">
        <f t="shared" si="133"/>
        <v>0</v>
      </c>
      <c r="Q649" s="161"/>
      <c r="R649" s="161"/>
      <c r="S649" s="438"/>
      <c r="T649" s="161"/>
      <c r="U649" s="161"/>
      <c r="V649" s="161"/>
    </row>
    <row r="650" spans="1:22" ht="16.2">
      <c r="A650" s="5"/>
      <c r="B650" s="5"/>
      <c r="C650" s="5"/>
      <c r="D650" s="5"/>
      <c r="E650" s="5"/>
      <c r="F650" s="5"/>
      <c r="G650" s="5"/>
      <c r="H650" s="25"/>
      <c r="I650" s="25"/>
      <c r="J650" s="26"/>
      <c r="K650" s="26"/>
      <c r="L650" s="30" t="s">
        <v>108</v>
      </c>
      <c r="M650" s="31"/>
      <c r="N650" s="190"/>
      <c r="O650" s="190"/>
      <c r="P650" s="190"/>
      <c r="Q650" s="161"/>
      <c r="R650" s="161"/>
      <c r="S650" s="438"/>
      <c r="T650" s="161"/>
      <c r="U650" s="161"/>
      <c r="V650" s="161"/>
    </row>
    <row r="651" spans="1:22" ht="27.6">
      <c r="A651" s="5"/>
      <c r="B651" s="5"/>
      <c r="C651" s="5"/>
      <c r="D651" s="5"/>
      <c r="E651" s="5"/>
      <c r="F651" s="5"/>
      <c r="G651" s="5"/>
      <c r="H651" s="45"/>
      <c r="I651" s="147"/>
      <c r="J651" s="148"/>
      <c r="K651" s="148"/>
      <c r="L651" s="27" t="s">
        <v>833</v>
      </c>
      <c r="M651" s="28"/>
      <c r="N651" s="197">
        <f>O651+P651</f>
        <v>0</v>
      </c>
      <c r="O651" s="197">
        <f>SUM(O652:O655)</f>
        <v>0</v>
      </c>
      <c r="P651" s="197">
        <f>SUM(P652:P655)</f>
        <v>0</v>
      </c>
      <c r="Q651" s="161"/>
      <c r="R651" s="161"/>
      <c r="S651" s="438"/>
      <c r="T651" s="161"/>
      <c r="U651" s="161"/>
      <c r="V651" s="161"/>
    </row>
    <row r="652" spans="1:22" ht="26.4">
      <c r="H652" s="17"/>
      <c r="I652" s="25"/>
      <c r="J652" s="26"/>
      <c r="K652" s="26"/>
      <c r="L652" s="30" t="s">
        <v>142</v>
      </c>
      <c r="M652" s="13">
        <v>4251</v>
      </c>
      <c r="N652" s="183">
        <f t="shared" ref="N652:N664" si="134">O652+P652</f>
        <v>0</v>
      </c>
      <c r="O652" s="183"/>
      <c r="P652" s="183"/>
      <c r="Q652" s="161"/>
      <c r="R652" s="161"/>
      <c r="S652" s="438"/>
      <c r="T652" s="161"/>
      <c r="U652" s="161"/>
      <c r="V652" s="161"/>
    </row>
    <row r="653" spans="1:22" ht="16.2">
      <c r="A653" s="5"/>
      <c r="B653" s="5"/>
      <c r="C653" s="5"/>
      <c r="D653" s="5"/>
      <c r="E653" s="5"/>
      <c r="F653" s="5"/>
      <c r="G653" s="5"/>
      <c r="H653" s="17"/>
      <c r="I653" s="25"/>
      <c r="J653" s="26"/>
      <c r="K653" s="26"/>
      <c r="L653" s="29" t="s">
        <v>167</v>
      </c>
      <c r="M653" s="12">
        <v>4639</v>
      </c>
      <c r="N653" s="183">
        <f t="shared" si="134"/>
        <v>0</v>
      </c>
      <c r="O653" s="183"/>
      <c r="P653" s="183"/>
      <c r="Q653" s="161"/>
      <c r="R653" s="161"/>
      <c r="S653" s="438"/>
      <c r="T653" s="161"/>
      <c r="U653" s="161"/>
      <c r="V653" s="161"/>
    </row>
    <row r="654" spans="1:22" ht="16.2">
      <c r="A654" s="5"/>
      <c r="B654" s="5"/>
      <c r="C654" s="5"/>
      <c r="D654" s="5"/>
      <c r="E654" s="5"/>
      <c r="F654" s="5"/>
      <c r="G654" s="5"/>
      <c r="H654" s="17"/>
      <c r="I654" s="25"/>
      <c r="J654" s="26"/>
      <c r="K654" s="26"/>
      <c r="L654" s="30" t="s">
        <v>173</v>
      </c>
      <c r="M654" s="31">
        <v>5112</v>
      </c>
      <c r="N654" s="183">
        <f t="shared" si="134"/>
        <v>0</v>
      </c>
      <c r="O654" s="183"/>
      <c r="P654" s="183"/>
      <c r="Q654" s="161"/>
      <c r="R654" s="161"/>
      <c r="S654" s="438"/>
      <c r="T654" s="161"/>
      <c r="U654" s="161"/>
      <c r="V654" s="161"/>
    </row>
    <row r="655" spans="1:22" ht="16.2">
      <c r="H655" s="25"/>
      <c r="I655" s="25"/>
      <c r="J655" s="26"/>
      <c r="K655" s="26"/>
      <c r="L655" s="32" t="s">
        <v>143</v>
      </c>
      <c r="M655" s="48">
        <v>5113</v>
      </c>
      <c r="N655" s="183">
        <f t="shared" si="134"/>
        <v>0</v>
      </c>
      <c r="O655" s="183"/>
      <c r="P655" s="183"/>
      <c r="Q655" s="161"/>
      <c r="R655" s="161"/>
      <c r="S655" s="438"/>
      <c r="T655" s="161"/>
      <c r="U655" s="161"/>
      <c r="V655" s="161"/>
    </row>
    <row r="656" spans="1:22" ht="27.6">
      <c r="A656" s="5"/>
      <c r="B656" s="5"/>
      <c r="C656" s="5"/>
      <c r="D656" s="5"/>
      <c r="E656" s="5"/>
      <c r="F656" s="5"/>
      <c r="G656" s="5"/>
      <c r="H656" s="45"/>
      <c r="I656" s="147"/>
      <c r="J656" s="148"/>
      <c r="K656" s="148"/>
      <c r="L656" s="27" t="s">
        <v>339</v>
      </c>
      <c r="M656" s="28"/>
      <c r="N656" s="197">
        <f>O656+P656</f>
        <v>0</v>
      </c>
      <c r="O656" s="197">
        <f>SUM(O657)</f>
        <v>0</v>
      </c>
      <c r="P656" s="197">
        <f>SUM(P657)</f>
        <v>0</v>
      </c>
      <c r="Q656" s="161"/>
      <c r="R656" s="161"/>
      <c r="S656" s="438"/>
      <c r="T656" s="161"/>
      <c r="U656" s="161"/>
      <c r="V656" s="161"/>
    </row>
    <row r="657" spans="1:22" ht="16.2">
      <c r="A657" s="5"/>
      <c r="B657" s="5"/>
      <c r="C657" s="5"/>
      <c r="D657" s="5"/>
      <c r="E657" s="5"/>
      <c r="F657" s="5"/>
      <c r="G657" s="5"/>
      <c r="H657" s="25"/>
      <c r="I657" s="25"/>
      <c r="J657" s="26"/>
      <c r="K657" s="26"/>
      <c r="L657" s="29" t="s">
        <v>125</v>
      </c>
      <c r="M657" s="12">
        <v>4239</v>
      </c>
      <c r="N657" s="183">
        <f t="shared" si="134"/>
        <v>0</v>
      </c>
      <c r="O657" s="183"/>
      <c r="P657" s="183"/>
      <c r="Q657" s="161"/>
      <c r="R657" s="161"/>
      <c r="S657" s="438"/>
      <c r="T657" s="161"/>
      <c r="U657" s="161"/>
      <c r="V657" s="161"/>
    </row>
    <row r="658" spans="1:22" ht="41.4">
      <c r="A658" s="5"/>
      <c r="B658" s="5"/>
      <c r="C658" s="5"/>
      <c r="D658" s="5"/>
      <c r="E658" s="5"/>
      <c r="F658" s="5"/>
      <c r="G658" s="5"/>
      <c r="H658" s="45"/>
      <c r="I658" s="147"/>
      <c r="J658" s="148"/>
      <c r="K658" s="148"/>
      <c r="L658" s="27" t="s">
        <v>771</v>
      </c>
      <c r="M658" s="28"/>
      <c r="N658" s="197">
        <f>O658+P658</f>
        <v>0</v>
      </c>
      <c r="O658" s="197">
        <f>SUM(O659)</f>
        <v>0</v>
      </c>
      <c r="P658" s="197">
        <f>SUM(P659)</f>
        <v>0</v>
      </c>
      <c r="Q658" s="161"/>
      <c r="R658" s="161"/>
      <c r="S658" s="438"/>
      <c r="T658" s="161"/>
      <c r="U658" s="161"/>
      <c r="V658" s="161"/>
    </row>
    <row r="659" spans="1:22" ht="16.2">
      <c r="H659" s="25"/>
      <c r="I659" s="25"/>
      <c r="J659" s="26"/>
      <c r="K659" s="26"/>
      <c r="L659" s="29" t="s">
        <v>348</v>
      </c>
      <c r="M659" s="12">
        <v>4729</v>
      </c>
      <c r="N659" s="183">
        <f t="shared" si="134"/>
        <v>0</v>
      </c>
      <c r="O659" s="402"/>
      <c r="P659" s="402"/>
      <c r="Q659" s="161"/>
      <c r="R659" s="161"/>
      <c r="S659" s="438"/>
      <c r="T659" s="161"/>
      <c r="U659" s="161"/>
      <c r="V659" s="161"/>
    </row>
    <row r="660" spans="1:22" ht="55.2">
      <c r="A660" s="5"/>
      <c r="B660" s="5"/>
      <c r="C660" s="5"/>
      <c r="D660" s="5"/>
      <c r="E660" s="5"/>
      <c r="F660" s="5"/>
      <c r="G660" s="5"/>
      <c r="H660" s="46"/>
      <c r="I660" s="147"/>
      <c r="J660" s="148"/>
      <c r="K660" s="148"/>
      <c r="L660" s="27" t="s">
        <v>772</v>
      </c>
      <c r="M660" s="28"/>
      <c r="N660" s="197">
        <f>O660+P660</f>
        <v>0</v>
      </c>
      <c r="O660" s="197">
        <f>SUM(O661)</f>
        <v>0</v>
      </c>
      <c r="P660" s="197">
        <f>SUM(P661)</f>
        <v>0</v>
      </c>
      <c r="Q660" s="161"/>
      <c r="R660" s="161"/>
      <c r="S660" s="438"/>
      <c r="T660" s="161"/>
      <c r="U660" s="161"/>
      <c r="V660" s="161"/>
    </row>
    <row r="661" spans="1:22" ht="16.2">
      <c r="A661" s="5"/>
      <c r="B661" s="5"/>
      <c r="C661" s="5"/>
      <c r="D661" s="5"/>
      <c r="E661" s="5"/>
      <c r="F661" s="5"/>
      <c r="G661" s="5"/>
      <c r="H661" s="25"/>
      <c r="I661" s="25"/>
      <c r="J661" s="26"/>
      <c r="K661" s="26"/>
      <c r="L661" s="29" t="s">
        <v>348</v>
      </c>
      <c r="M661" s="12">
        <v>4729</v>
      </c>
      <c r="N661" s="183">
        <f t="shared" si="134"/>
        <v>0</v>
      </c>
      <c r="O661" s="402"/>
      <c r="P661" s="402"/>
      <c r="Q661" s="161"/>
      <c r="R661" s="161"/>
      <c r="S661" s="438"/>
      <c r="T661" s="161"/>
      <c r="U661" s="161"/>
      <c r="V661" s="161"/>
    </row>
    <row r="662" spans="1:22" ht="41.4">
      <c r="A662" s="5"/>
      <c r="B662" s="5"/>
      <c r="C662" s="5"/>
      <c r="D662" s="5"/>
      <c r="E662" s="5"/>
      <c r="F662" s="5"/>
      <c r="G662" s="5"/>
      <c r="H662" s="46"/>
      <c r="I662" s="147"/>
      <c r="J662" s="148"/>
      <c r="K662" s="148"/>
      <c r="L662" s="27" t="s">
        <v>846</v>
      </c>
      <c r="M662" s="28"/>
      <c r="N662" s="197">
        <f>O662+P662</f>
        <v>0</v>
      </c>
      <c r="O662" s="197">
        <f>SUM(O663:O664)</f>
        <v>0</v>
      </c>
      <c r="P662" s="197">
        <f>SUM(P663:P664)</f>
        <v>0</v>
      </c>
      <c r="Q662" s="161"/>
      <c r="R662" s="161"/>
      <c r="S662" s="438"/>
      <c r="T662" s="161"/>
      <c r="U662" s="161"/>
      <c r="V662" s="161"/>
    </row>
    <row r="663" spans="1:22" ht="16.2">
      <c r="H663" s="25"/>
      <c r="I663" s="25"/>
      <c r="J663" s="26"/>
      <c r="K663" s="26"/>
      <c r="L663" s="29" t="s">
        <v>348</v>
      </c>
      <c r="M663" s="12">
        <v>4729</v>
      </c>
      <c r="N663" s="183">
        <f t="shared" si="134"/>
        <v>0</v>
      </c>
      <c r="O663" s="402"/>
      <c r="P663" s="402"/>
      <c r="Q663" s="161"/>
      <c r="R663" s="161"/>
      <c r="S663" s="438"/>
      <c r="T663" s="161"/>
      <c r="U663" s="161"/>
      <c r="V663" s="161"/>
    </row>
    <row r="664" spans="1:22" ht="26.4">
      <c r="A664" s="5"/>
      <c r="B664" s="5"/>
      <c r="C664" s="5"/>
      <c r="D664" s="5"/>
      <c r="E664" s="5"/>
      <c r="F664" s="5"/>
      <c r="G664" s="5"/>
      <c r="H664" s="177"/>
      <c r="I664" s="194"/>
      <c r="J664" s="201"/>
      <c r="K664" s="202"/>
      <c r="L664" s="203" t="s">
        <v>215</v>
      </c>
      <c r="M664" s="13">
        <v>4637</v>
      </c>
      <c r="N664" s="183">
        <f t="shared" si="134"/>
        <v>0</v>
      </c>
      <c r="O664" s="183"/>
      <c r="P664" s="183"/>
      <c r="Q664" s="161"/>
      <c r="R664" s="161"/>
      <c r="S664" s="438"/>
      <c r="T664" s="161"/>
      <c r="U664" s="161"/>
      <c r="V664" s="161"/>
    </row>
    <row r="665" spans="1:22" ht="27.6">
      <c r="A665" s="5"/>
      <c r="B665" s="5"/>
      <c r="C665" s="5"/>
      <c r="D665" s="5"/>
      <c r="E665" s="5"/>
      <c r="F665" s="5"/>
      <c r="G665" s="5"/>
      <c r="H665" s="46"/>
      <c r="I665" s="147"/>
      <c r="J665" s="148"/>
      <c r="K665" s="148"/>
      <c r="L665" s="459" t="s">
        <v>899</v>
      </c>
      <c r="M665" s="461"/>
      <c r="N665" s="197">
        <f>O665+P665</f>
        <v>0</v>
      </c>
      <c r="O665" s="197">
        <f>SUM(O666)</f>
        <v>0</v>
      </c>
      <c r="P665" s="197">
        <f>SUM(P666)</f>
        <v>0</v>
      </c>
      <c r="Q665" s="161"/>
      <c r="R665" s="161"/>
      <c r="S665" s="438"/>
      <c r="T665" s="161"/>
      <c r="U665" s="161"/>
      <c r="V665" s="161"/>
    </row>
    <row r="666" spans="1:22" ht="18.600000000000001" customHeight="1">
      <c r="A666" s="5"/>
      <c r="B666" s="5"/>
      <c r="C666" s="5"/>
      <c r="D666" s="5"/>
      <c r="E666" s="5"/>
      <c r="F666" s="5"/>
      <c r="G666" s="5"/>
      <c r="H666" s="177"/>
      <c r="I666" s="194"/>
      <c r="J666" s="201"/>
      <c r="K666" s="202"/>
      <c r="L666" s="32" t="s">
        <v>900</v>
      </c>
      <c r="M666" s="48">
        <v>4861</v>
      </c>
      <c r="N666" s="183">
        <f t="shared" ref="N666" si="135">O666+P666</f>
        <v>0</v>
      </c>
      <c r="O666" s="402"/>
      <c r="P666" s="402">
        <v>0</v>
      </c>
      <c r="Q666" s="161"/>
      <c r="R666" s="161"/>
      <c r="S666" s="438"/>
      <c r="T666" s="161"/>
      <c r="U666" s="161"/>
      <c r="V666" s="161"/>
    </row>
    <row r="667" spans="1:22" ht="27.6">
      <c r="A667" s="5"/>
      <c r="B667" s="5"/>
      <c r="C667" s="5"/>
      <c r="D667" s="5"/>
      <c r="E667" s="5"/>
      <c r="F667" s="5"/>
      <c r="G667" s="5"/>
      <c r="H667" s="46"/>
      <c r="I667" s="147"/>
      <c r="J667" s="148"/>
      <c r="K667" s="148"/>
      <c r="L667" s="459" t="s">
        <v>938</v>
      </c>
      <c r="M667" s="461"/>
      <c r="N667" s="197">
        <f>O667+P667</f>
        <v>0</v>
      </c>
      <c r="O667" s="197">
        <f>SUM(O668)</f>
        <v>0</v>
      </c>
      <c r="P667" s="197">
        <f>SUM(P668)</f>
        <v>0</v>
      </c>
      <c r="Q667" s="161"/>
      <c r="R667" s="161"/>
      <c r="S667" s="438"/>
      <c r="T667" s="161"/>
      <c r="U667" s="161"/>
      <c r="V667" s="161"/>
    </row>
    <row r="668" spans="1:22" ht="27.6" customHeight="1">
      <c r="A668" s="5"/>
      <c r="B668" s="5"/>
      <c r="C668" s="5"/>
      <c r="D668" s="5"/>
      <c r="E668" s="5"/>
      <c r="F668" s="5"/>
      <c r="G668" s="5"/>
      <c r="H668" s="177"/>
      <c r="I668" s="194"/>
      <c r="J668" s="201"/>
      <c r="K668" s="202"/>
      <c r="L668" s="32" t="s">
        <v>940</v>
      </c>
      <c r="M668" s="48" t="s">
        <v>939</v>
      </c>
      <c r="N668" s="183">
        <f t="shared" ref="N668" si="136">O668+P668</f>
        <v>0</v>
      </c>
      <c r="O668" s="402"/>
      <c r="P668" s="402">
        <v>0</v>
      </c>
      <c r="Q668" s="161"/>
      <c r="R668" s="161"/>
      <c r="S668" s="438"/>
      <c r="T668" s="161"/>
      <c r="U668" s="161"/>
      <c r="V668" s="161"/>
    </row>
    <row r="669" spans="1:22" ht="16.2">
      <c r="A669" s="5"/>
      <c r="B669" s="5"/>
      <c r="C669" s="5"/>
      <c r="D669" s="5"/>
      <c r="E669" s="5"/>
      <c r="F669" s="5"/>
      <c r="G669" s="5"/>
      <c r="H669" s="180">
        <v>3000</v>
      </c>
      <c r="I669" s="212" t="s">
        <v>189</v>
      </c>
      <c r="J669" s="213">
        <v>0</v>
      </c>
      <c r="K669" s="213">
        <v>0</v>
      </c>
      <c r="L669" s="162" t="s">
        <v>343</v>
      </c>
      <c r="M669" s="174"/>
      <c r="N669" s="163">
        <f>+N671+N677+N698+N751</f>
        <v>0</v>
      </c>
      <c r="O669" s="163">
        <f>+O671+O677+O698+O751</f>
        <v>0</v>
      </c>
      <c r="P669" s="163">
        <f>+P671+P677+P698+P751</f>
        <v>0</v>
      </c>
      <c r="Q669" s="161"/>
      <c r="R669" s="161"/>
      <c r="S669" s="438"/>
      <c r="T669" s="161"/>
      <c r="U669" s="161"/>
      <c r="V669" s="161"/>
    </row>
    <row r="670" spans="1:22" ht="16.2">
      <c r="H670" s="25"/>
      <c r="I670" s="18"/>
      <c r="J670" s="19"/>
      <c r="K670" s="19"/>
      <c r="L670" s="30" t="s">
        <v>108</v>
      </c>
      <c r="M670" s="31"/>
      <c r="N670" s="190"/>
      <c r="O670" s="190"/>
      <c r="P670" s="190"/>
      <c r="Q670" s="161"/>
      <c r="R670" s="161"/>
      <c r="S670" s="438"/>
      <c r="T670" s="161"/>
      <c r="U670" s="161"/>
      <c r="V670" s="161"/>
    </row>
    <row r="671" spans="1:22" ht="16.2">
      <c r="A671" s="5"/>
      <c r="B671" s="5"/>
      <c r="C671" s="5"/>
      <c r="D671" s="5"/>
      <c r="E671" s="5"/>
      <c r="F671" s="5"/>
      <c r="G671" s="5"/>
      <c r="H671" s="165">
        <v>3030</v>
      </c>
      <c r="I671" s="166" t="s">
        <v>189</v>
      </c>
      <c r="J671" s="167">
        <v>3</v>
      </c>
      <c r="K671" s="167">
        <v>0</v>
      </c>
      <c r="L671" s="168" t="s">
        <v>773</v>
      </c>
      <c r="M671" s="176"/>
      <c r="N671" s="188">
        <f>+N673</f>
        <v>0</v>
      </c>
      <c r="O671" s="188">
        <f>+O673</f>
        <v>0</v>
      </c>
      <c r="P671" s="188">
        <f>+P673</f>
        <v>0</v>
      </c>
      <c r="Q671" s="161"/>
      <c r="R671" s="161"/>
      <c r="S671" s="438"/>
      <c r="T671" s="161"/>
      <c r="U671" s="161"/>
      <c r="V671" s="161"/>
    </row>
    <row r="672" spans="1:22" ht="16.2">
      <c r="H672" s="25"/>
      <c r="I672" s="18"/>
      <c r="J672" s="19"/>
      <c r="K672" s="19"/>
      <c r="L672" s="30" t="s">
        <v>110</v>
      </c>
      <c r="M672" s="31"/>
      <c r="N672" s="190"/>
      <c r="O672" s="190"/>
      <c r="P672" s="190"/>
      <c r="Q672" s="161"/>
      <c r="R672" s="161"/>
      <c r="S672" s="438"/>
      <c r="T672" s="161"/>
      <c r="U672" s="161"/>
      <c r="V672" s="161"/>
    </row>
    <row r="673" spans="1:22" ht="16.2">
      <c r="A673" s="5"/>
      <c r="B673" s="5"/>
      <c r="C673" s="5"/>
      <c r="D673" s="5"/>
      <c r="E673" s="5"/>
      <c r="F673" s="5"/>
      <c r="G673" s="5"/>
      <c r="H673" s="151">
        <v>3031</v>
      </c>
      <c r="I673" s="152" t="s">
        <v>189</v>
      </c>
      <c r="J673" s="153">
        <v>3</v>
      </c>
      <c r="K673" s="153">
        <v>1</v>
      </c>
      <c r="L673" s="154" t="s">
        <v>773</v>
      </c>
      <c r="M673" s="155"/>
      <c r="N673" s="192">
        <f>+N675</f>
        <v>0</v>
      </c>
      <c r="O673" s="192">
        <f>+O675</f>
        <v>0</v>
      </c>
      <c r="P673" s="192">
        <f>+P675</f>
        <v>0</v>
      </c>
      <c r="Q673" s="161"/>
      <c r="R673" s="161"/>
      <c r="S673" s="438"/>
      <c r="T673" s="161"/>
      <c r="U673" s="161"/>
      <c r="V673" s="161"/>
    </row>
    <row r="674" spans="1:22" ht="16.2">
      <c r="A674" s="5"/>
      <c r="B674" s="5"/>
      <c r="C674" s="5"/>
      <c r="D674" s="5"/>
      <c r="E674" s="5"/>
      <c r="F674" s="5"/>
      <c r="G674" s="5"/>
      <c r="H674" s="396"/>
      <c r="I674" s="424"/>
      <c r="J674" s="428"/>
      <c r="K674" s="428"/>
      <c r="L674" s="30" t="s">
        <v>108</v>
      </c>
      <c r="M674" s="429"/>
      <c r="N674" s="190"/>
      <c r="O674" s="190"/>
      <c r="P674" s="190"/>
      <c r="Q674" s="161"/>
      <c r="R674" s="161"/>
      <c r="S674" s="438"/>
      <c r="T674" s="161"/>
      <c r="U674" s="161"/>
      <c r="V674" s="161"/>
    </row>
    <row r="675" spans="1:22" ht="27.6">
      <c r="H675" s="45"/>
      <c r="I675" s="147"/>
      <c r="J675" s="148"/>
      <c r="K675" s="148"/>
      <c r="L675" s="27" t="s">
        <v>774</v>
      </c>
      <c r="M675" s="28"/>
      <c r="N675" s="197">
        <f>O675+P675</f>
        <v>0</v>
      </c>
      <c r="O675" s="197">
        <f>SUM(O676)</f>
        <v>0</v>
      </c>
      <c r="P675" s="197">
        <f>SUM(P676)</f>
        <v>0</v>
      </c>
      <c r="Q675" s="161"/>
      <c r="R675" s="161"/>
      <c r="S675" s="438"/>
      <c r="T675" s="161"/>
      <c r="U675" s="161"/>
      <c r="V675" s="161"/>
    </row>
    <row r="676" spans="1:22" ht="16.2">
      <c r="A676" s="5"/>
      <c r="B676" s="5"/>
      <c r="C676" s="5"/>
      <c r="D676" s="5"/>
      <c r="E676" s="5"/>
      <c r="F676" s="5"/>
      <c r="G676" s="5"/>
      <c r="H676" s="17"/>
      <c r="I676" s="25"/>
      <c r="J676" s="26"/>
      <c r="K676" s="26"/>
      <c r="L676" s="29" t="s">
        <v>125</v>
      </c>
      <c r="M676" s="13">
        <v>4239</v>
      </c>
      <c r="N676" s="183">
        <f t="shared" ref="N676" si="137">O676+P676</f>
        <v>0</v>
      </c>
      <c r="O676" s="183"/>
      <c r="P676" s="183"/>
      <c r="Q676" s="161"/>
      <c r="R676" s="161"/>
      <c r="S676" s="438"/>
      <c r="T676" s="161"/>
      <c r="U676" s="161"/>
      <c r="V676" s="161"/>
    </row>
    <row r="677" spans="1:22" ht="16.2">
      <c r="H677" s="165">
        <v>3040</v>
      </c>
      <c r="I677" s="166" t="s">
        <v>189</v>
      </c>
      <c r="J677" s="167">
        <v>4</v>
      </c>
      <c r="K677" s="167">
        <v>0</v>
      </c>
      <c r="L677" s="168" t="s">
        <v>775</v>
      </c>
      <c r="M677" s="176"/>
      <c r="N677" s="188">
        <f>+N679</f>
        <v>0</v>
      </c>
      <c r="O677" s="188">
        <f>+O679</f>
        <v>0</v>
      </c>
      <c r="P677" s="188">
        <f>+P679</f>
        <v>0</v>
      </c>
      <c r="Q677" s="161"/>
      <c r="R677" s="161"/>
      <c r="S677" s="438"/>
      <c r="T677" s="161"/>
      <c r="U677" s="161"/>
      <c r="V677" s="161"/>
    </row>
    <row r="678" spans="1:22" ht="16.2">
      <c r="A678" s="5"/>
      <c r="B678" s="5"/>
      <c r="C678" s="5"/>
      <c r="D678" s="5"/>
      <c r="E678" s="5"/>
      <c r="F678" s="5"/>
      <c r="G678" s="5"/>
      <c r="H678" s="25"/>
      <c r="I678" s="18"/>
      <c r="J678" s="19"/>
      <c r="K678" s="19"/>
      <c r="L678" s="30" t="s">
        <v>110</v>
      </c>
      <c r="M678" s="31"/>
      <c r="N678" s="190"/>
      <c r="O678" s="190"/>
      <c r="P678" s="190"/>
      <c r="Q678" s="161"/>
      <c r="R678" s="161"/>
      <c r="S678" s="438"/>
      <c r="T678" s="161"/>
      <c r="U678" s="161"/>
      <c r="V678" s="161"/>
    </row>
    <row r="679" spans="1:22" ht="16.2">
      <c r="H679" s="151">
        <v>3041</v>
      </c>
      <c r="I679" s="152" t="s">
        <v>189</v>
      </c>
      <c r="J679" s="153">
        <v>4</v>
      </c>
      <c r="K679" s="153">
        <v>1</v>
      </c>
      <c r="L679" s="154" t="s">
        <v>775</v>
      </c>
      <c r="M679" s="155"/>
      <c r="N679" s="192">
        <f>+N681+N689+N692+N695</f>
        <v>0</v>
      </c>
      <c r="O679" s="192">
        <f t="shared" ref="O679:P679" si="138">+O681+O689+O692+O695</f>
        <v>0</v>
      </c>
      <c r="P679" s="192">
        <f t="shared" si="138"/>
        <v>0</v>
      </c>
      <c r="Q679" s="161"/>
      <c r="R679" s="161"/>
      <c r="S679" s="438"/>
      <c r="T679" s="161"/>
      <c r="U679" s="161"/>
      <c r="V679" s="161"/>
    </row>
    <row r="680" spans="1:22" ht="16.2">
      <c r="A680" s="5"/>
      <c r="B680" s="5"/>
      <c r="C680" s="5"/>
      <c r="D680" s="5"/>
      <c r="E680" s="5"/>
      <c r="F680" s="5"/>
      <c r="G680" s="5"/>
      <c r="H680" s="396"/>
      <c r="I680" s="424"/>
      <c r="J680" s="428"/>
      <c r="K680" s="428"/>
      <c r="L680" s="30" t="s">
        <v>108</v>
      </c>
      <c r="M680" s="429"/>
      <c r="N680" s="190"/>
      <c r="O680" s="190"/>
      <c r="P680" s="190"/>
      <c r="Q680" s="161"/>
      <c r="R680" s="161"/>
      <c r="S680" s="438"/>
      <c r="T680" s="161"/>
      <c r="U680" s="161"/>
      <c r="V680" s="161"/>
    </row>
    <row r="681" spans="1:22" ht="28.5" customHeight="1">
      <c r="H681" s="45"/>
      <c r="I681" s="147"/>
      <c r="J681" s="148"/>
      <c r="K681" s="148"/>
      <c r="L681" s="27" t="s">
        <v>776</v>
      </c>
      <c r="M681" s="28"/>
      <c r="N681" s="197">
        <f>O681+P681</f>
        <v>0</v>
      </c>
      <c r="O681" s="197">
        <f>SUM(O682:O688)</f>
        <v>0</v>
      </c>
      <c r="P681" s="197">
        <f>SUM(P682:P688)</f>
        <v>0</v>
      </c>
      <c r="Q681" s="161"/>
      <c r="R681" s="161"/>
      <c r="S681" s="438"/>
      <c r="T681" s="161"/>
      <c r="U681" s="161"/>
      <c r="V681" s="161"/>
    </row>
    <row r="682" spans="1:22" ht="16.2">
      <c r="A682" s="5"/>
      <c r="B682" s="5"/>
      <c r="C682" s="5"/>
      <c r="D682" s="5"/>
      <c r="E682" s="5"/>
      <c r="F682" s="5"/>
      <c r="G682" s="5"/>
      <c r="H682" s="17"/>
      <c r="I682" s="25"/>
      <c r="J682" s="26"/>
      <c r="K682" s="26"/>
      <c r="L682" s="29" t="s">
        <v>118</v>
      </c>
      <c r="M682" s="13">
        <v>4216</v>
      </c>
      <c r="N682" s="183">
        <f t="shared" ref="N682:N691" si="139">O682+P682</f>
        <v>0</v>
      </c>
      <c r="O682" s="183"/>
      <c r="P682" s="183"/>
      <c r="Q682" s="161"/>
      <c r="R682" s="161"/>
      <c r="S682" s="438"/>
      <c r="T682" s="161"/>
      <c r="U682" s="161"/>
      <c r="V682" s="161"/>
    </row>
    <row r="683" spans="1:22" ht="26.4">
      <c r="A683" s="5"/>
      <c r="B683" s="5"/>
      <c r="C683" s="5"/>
      <c r="D683" s="5"/>
      <c r="E683" s="5"/>
      <c r="F683" s="5"/>
      <c r="G683" s="5"/>
      <c r="H683" s="17"/>
      <c r="I683" s="25"/>
      <c r="J683" s="26"/>
      <c r="K683" s="26"/>
      <c r="L683" s="36" t="s">
        <v>394</v>
      </c>
      <c r="M683" s="13">
        <v>4233</v>
      </c>
      <c r="N683" s="183">
        <f t="shared" si="139"/>
        <v>0</v>
      </c>
      <c r="O683" s="183"/>
      <c r="P683" s="183"/>
      <c r="Q683" s="161"/>
      <c r="R683" s="161"/>
      <c r="S683" s="438"/>
      <c r="T683" s="161"/>
      <c r="U683" s="161"/>
      <c r="V683" s="161"/>
    </row>
    <row r="684" spans="1:22" ht="16.2">
      <c r="A684" s="5"/>
      <c r="B684" s="5"/>
      <c r="C684" s="5"/>
      <c r="D684" s="5"/>
      <c r="E684" s="5"/>
      <c r="F684" s="5"/>
      <c r="G684" s="5"/>
      <c r="H684" s="17"/>
      <c r="I684" s="25"/>
      <c r="J684" s="26"/>
      <c r="K684" s="26"/>
      <c r="L684" s="29" t="s">
        <v>122</v>
      </c>
      <c r="M684" s="12">
        <v>4234</v>
      </c>
      <c r="N684" s="183"/>
      <c r="O684" s="183"/>
      <c r="P684" s="183"/>
      <c r="Q684" s="161"/>
      <c r="R684" s="161"/>
      <c r="S684" s="438"/>
      <c r="T684" s="161"/>
      <c r="U684" s="161"/>
      <c r="V684" s="161"/>
    </row>
    <row r="685" spans="1:22" ht="16.2">
      <c r="A685" s="5"/>
      <c r="B685" s="5"/>
      <c r="C685" s="5"/>
      <c r="D685" s="5"/>
      <c r="E685" s="5"/>
      <c r="F685" s="5"/>
      <c r="G685" s="5"/>
      <c r="H685" s="17"/>
      <c r="I685" s="25"/>
      <c r="J685" s="26"/>
      <c r="K685" s="26"/>
      <c r="L685" s="29" t="s">
        <v>125</v>
      </c>
      <c r="M685" s="44">
        <v>4239</v>
      </c>
      <c r="N685" s="183"/>
      <c r="O685" s="183"/>
      <c r="P685" s="183"/>
      <c r="Q685" s="161"/>
      <c r="R685" s="161"/>
      <c r="S685" s="438"/>
      <c r="T685" s="161"/>
      <c r="U685" s="161"/>
      <c r="V685" s="161"/>
    </row>
    <row r="686" spans="1:22" ht="16.2">
      <c r="A686" s="5"/>
      <c r="B686" s="5"/>
      <c r="C686" s="5"/>
      <c r="D686" s="5"/>
      <c r="E686" s="5"/>
      <c r="F686" s="5"/>
      <c r="G686" s="5"/>
      <c r="H686" s="17"/>
      <c r="I686" s="25"/>
      <c r="J686" s="26"/>
      <c r="K686" s="26"/>
      <c r="L686" s="29" t="s">
        <v>901</v>
      </c>
      <c r="M686" s="12" t="s">
        <v>902</v>
      </c>
      <c r="N686" s="183"/>
      <c r="O686" s="183"/>
      <c r="P686" s="183"/>
      <c r="Q686" s="161"/>
      <c r="R686" s="161"/>
      <c r="S686" s="438"/>
      <c r="T686" s="161"/>
      <c r="U686" s="161"/>
      <c r="V686" s="161"/>
    </row>
    <row r="687" spans="1:22" ht="16.2">
      <c r="A687" s="5"/>
      <c r="B687" s="5"/>
      <c r="C687" s="5"/>
      <c r="D687" s="5"/>
      <c r="E687" s="5"/>
      <c r="F687" s="5"/>
      <c r="G687" s="5"/>
      <c r="H687" s="17"/>
      <c r="I687" s="25"/>
      <c r="J687" s="26"/>
      <c r="K687" s="26"/>
      <c r="L687" s="29" t="s">
        <v>130</v>
      </c>
      <c r="M687" s="13">
        <v>4267</v>
      </c>
      <c r="N687" s="183"/>
      <c r="O687" s="183"/>
      <c r="P687" s="183"/>
      <c r="Q687" s="161"/>
      <c r="R687" s="161"/>
      <c r="S687" s="438"/>
      <c r="T687" s="161"/>
      <c r="U687" s="161"/>
      <c r="V687" s="161"/>
    </row>
    <row r="688" spans="1:22" ht="16.2">
      <c r="A688" s="5"/>
      <c r="B688" s="5"/>
      <c r="C688" s="5"/>
      <c r="D688" s="5"/>
      <c r="E688" s="5"/>
      <c r="F688" s="5"/>
      <c r="G688" s="5"/>
      <c r="H688" s="17"/>
      <c r="I688" s="25"/>
      <c r="J688" s="26"/>
      <c r="K688" s="26"/>
      <c r="L688" s="433" t="s">
        <v>903</v>
      </c>
      <c r="M688" s="468" t="s">
        <v>904</v>
      </c>
      <c r="N688" s="183">
        <f t="shared" si="139"/>
        <v>0</v>
      </c>
      <c r="O688" s="183"/>
      <c r="P688" s="183"/>
      <c r="Q688" s="161"/>
      <c r="R688" s="161"/>
      <c r="S688" s="438"/>
      <c r="T688" s="161"/>
      <c r="U688" s="161"/>
      <c r="V688" s="161"/>
    </row>
    <row r="689" spans="1:22" ht="30.75" customHeight="1">
      <c r="H689" s="45"/>
      <c r="I689" s="147"/>
      <c r="J689" s="148"/>
      <c r="K689" s="148"/>
      <c r="L689" s="459" t="s">
        <v>847</v>
      </c>
      <c r="M689" s="461"/>
      <c r="N689" s="197">
        <f>O689+P689</f>
        <v>0</v>
      </c>
      <c r="O689" s="197">
        <f>SUM(O690:O691)</f>
        <v>0</v>
      </c>
      <c r="P689" s="197">
        <f>SUM(P690:P691)</f>
        <v>0</v>
      </c>
      <c r="Q689" s="161"/>
      <c r="R689" s="161"/>
      <c r="S689" s="438"/>
      <c r="T689" s="161"/>
      <c r="U689" s="161"/>
      <c r="V689" s="161"/>
    </row>
    <row r="690" spans="1:22" ht="16.2">
      <c r="A690" s="5"/>
      <c r="B690" s="5"/>
      <c r="C690" s="5"/>
      <c r="D690" s="5"/>
      <c r="E690" s="5"/>
      <c r="F690" s="5"/>
      <c r="G690" s="5"/>
      <c r="H690" s="17"/>
      <c r="I690" s="25"/>
      <c r="J690" s="26"/>
      <c r="K690" s="26"/>
      <c r="L690" s="29" t="s">
        <v>125</v>
      </c>
      <c r="M690" s="44">
        <v>4239</v>
      </c>
      <c r="N690" s="183">
        <f t="shared" si="139"/>
        <v>0</v>
      </c>
      <c r="O690" s="183"/>
      <c r="P690" s="183"/>
      <c r="Q690" s="161"/>
      <c r="R690" s="161"/>
      <c r="S690" s="438"/>
      <c r="T690" s="161"/>
      <c r="U690" s="161"/>
      <c r="V690" s="161"/>
    </row>
    <row r="691" spans="1:22" ht="16.2">
      <c r="H691" s="17"/>
      <c r="I691" s="25"/>
      <c r="J691" s="26"/>
      <c r="K691" s="26"/>
      <c r="L691" s="30" t="s">
        <v>134</v>
      </c>
      <c r="M691" s="31">
        <v>4861</v>
      </c>
      <c r="N691" s="183">
        <f t="shared" si="139"/>
        <v>0</v>
      </c>
      <c r="O691" s="183"/>
      <c r="P691" s="183"/>
      <c r="Q691" s="161"/>
      <c r="R691" s="161"/>
      <c r="S691" s="438"/>
      <c r="T691" s="161"/>
      <c r="U691" s="161"/>
      <c r="V691" s="161"/>
    </row>
    <row r="692" spans="1:22" ht="54" customHeight="1">
      <c r="H692" s="45"/>
      <c r="I692" s="147"/>
      <c r="J692" s="148"/>
      <c r="K692" s="148"/>
      <c r="L692" s="459" t="s">
        <v>848</v>
      </c>
      <c r="M692" s="461"/>
      <c r="N692" s="197">
        <f>SUM(N693:N694)</f>
        <v>0</v>
      </c>
      <c r="O692" s="197">
        <f t="shared" ref="O692:P692" si="140">SUM(O693:O694)</f>
        <v>0</v>
      </c>
      <c r="P692" s="197">
        <f t="shared" si="140"/>
        <v>0</v>
      </c>
      <c r="Q692" s="161"/>
      <c r="R692" s="161"/>
      <c r="S692" s="438"/>
      <c r="T692" s="161"/>
      <c r="U692" s="161"/>
      <c r="V692" s="161"/>
    </row>
    <row r="693" spans="1:22" ht="16.2">
      <c r="H693" s="17"/>
      <c r="I693" s="25"/>
      <c r="J693" s="26"/>
      <c r="K693" s="26"/>
      <c r="L693" s="29" t="s">
        <v>123</v>
      </c>
      <c r="M693" s="12">
        <v>4235</v>
      </c>
      <c r="N693" s="183">
        <f t="shared" ref="N693:N694" si="141">O693+P693</f>
        <v>0</v>
      </c>
      <c r="O693" s="183"/>
      <c r="P693" s="183"/>
      <c r="Q693" s="161"/>
      <c r="R693" s="161"/>
      <c r="S693" s="438"/>
      <c r="T693" s="161"/>
      <c r="U693" s="161"/>
      <c r="V693" s="161"/>
    </row>
    <row r="694" spans="1:22" ht="16.2">
      <c r="H694" s="17"/>
      <c r="I694" s="25"/>
      <c r="J694" s="26"/>
      <c r="K694" s="26"/>
      <c r="L694" s="30" t="s">
        <v>134</v>
      </c>
      <c r="M694" s="31">
        <v>4861</v>
      </c>
      <c r="N694" s="183">
        <f t="shared" si="141"/>
        <v>0</v>
      </c>
      <c r="O694" s="183"/>
      <c r="P694" s="183"/>
      <c r="Q694" s="161"/>
      <c r="R694" s="161"/>
      <c r="S694" s="438"/>
      <c r="T694" s="161"/>
      <c r="U694" s="161"/>
      <c r="V694" s="161"/>
    </row>
    <row r="695" spans="1:22" ht="45" customHeight="1">
      <c r="H695" s="45"/>
      <c r="I695" s="147"/>
      <c r="J695" s="148"/>
      <c r="K695" s="148"/>
      <c r="L695" s="459" t="s">
        <v>849</v>
      </c>
      <c r="M695" s="461"/>
      <c r="N695" s="197">
        <f>SUM(N696:N697)</f>
        <v>0</v>
      </c>
      <c r="O695" s="197">
        <f t="shared" ref="O695:P695" si="142">SUM(O696:O697)</f>
        <v>0</v>
      </c>
      <c r="P695" s="197">
        <f t="shared" si="142"/>
        <v>0</v>
      </c>
      <c r="Q695" s="161"/>
      <c r="R695" s="161"/>
      <c r="S695" s="438"/>
      <c r="T695" s="161"/>
      <c r="U695" s="161"/>
      <c r="V695" s="161"/>
    </row>
    <row r="696" spans="1:22" ht="16.2">
      <c r="H696" s="17"/>
      <c r="I696" s="25"/>
      <c r="J696" s="26"/>
      <c r="K696" s="26"/>
      <c r="L696" s="462" t="s">
        <v>123</v>
      </c>
      <c r="M696" s="463">
        <v>4235</v>
      </c>
      <c r="N696" s="183">
        <f t="shared" ref="N696:N697" si="143">O696+P696</f>
        <v>0</v>
      </c>
      <c r="O696" s="183"/>
      <c r="P696" s="183"/>
      <c r="Q696" s="161"/>
      <c r="R696" s="161"/>
      <c r="S696" s="438"/>
      <c r="T696" s="161"/>
      <c r="U696" s="161"/>
      <c r="V696" s="161"/>
    </row>
    <row r="697" spans="1:22" ht="16.2">
      <c r="H697" s="17"/>
      <c r="I697" s="25"/>
      <c r="J697" s="26"/>
      <c r="K697" s="26"/>
      <c r="L697" s="433" t="s">
        <v>125</v>
      </c>
      <c r="M697" s="464">
        <v>4239</v>
      </c>
      <c r="N697" s="183">
        <f t="shared" si="143"/>
        <v>0</v>
      </c>
      <c r="O697" s="183"/>
      <c r="P697" s="183"/>
      <c r="Q697" s="161"/>
      <c r="R697" s="161"/>
      <c r="S697" s="438"/>
      <c r="T697" s="161"/>
      <c r="U697" s="161"/>
      <c r="V697" s="161"/>
    </row>
    <row r="698" spans="1:22" ht="27.6">
      <c r="A698" s="5"/>
      <c r="B698" s="5"/>
      <c r="C698" s="5"/>
      <c r="D698" s="5"/>
      <c r="E698" s="5"/>
      <c r="F698" s="5"/>
      <c r="G698" s="5"/>
      <c r="H698" s="165">
        <v>3070</v>
      </c>
      <c r="I698" s="166" t="s">
        <v>189</v>
      </c>
      <c r="J698" s="167">
        <v>7</v>
      </c>
      <c r="K698" s="167">
        <v>0</v>
      </c>
      <c r="L698" s="168" t="s">
        <v>344</v>
      </c>
      <c r="M698" s="176"/>
      <c r="N698" s="188">
        <f>+N700</f>
        <v>0</v>
      </c>
      <c r="O698" s="188">
        <f>+O700</f>
        <v>0</v>
      </c>
      <c r="P698" s="188">
        <f>+P700</f>
        <v>0</v>
      </c>
      <c r="Q698" s="161"/>
      <c r="R698" s="161"/>
      <c r="S698" s="438"/>
      <c r="T698" s="161"/>
      <c r="U698" s="161"/>
      <c r="V698" s="161"/>
    </row>
    <row r="699" spans="1:22" ht="16.2">
      <c r="A699" s="5"/>
      <c r="B699" s="5"/>
      <c r="C699" s="5"/>
      <c r="D699" s="5"/>
      <c r="E699" s="5"/>
      <c r="F699" s="5"/>
      <c r="G699" s="5"/>
      <c r="H699" s="25"/>
      <c r="I699" s="18"/>
      <c r="J699" s="19"/>
      <c r="K699" s="19"/>
      <c r="L699" s="30" t="s">
        <v>110</v>
      </c>
      <c r="M699" s="31"/>
      <c r="N699" s="190"/>
      <c r="O699" s="190"/>
      <c r="P699" s="190"/>
      <c r="Q699" s="161"/>
      <c r="R699" s="161"/>
      <c r="S699" s="438"/>
      <c r="T699" s="161"/>
      <c r="U699" s="161"/>
      <c r="V699" s="161"/>
    </row>
    <row r="700" spans="1:22" ht="26.4">
      <c r="A700" s="5"/>
      <c r="B700" s="5"/>
      <c r="C700" s="5"/>
      <c r="D700" s="5"/>
      <c r="E700" s="5"/>
      <c r="F700" s="5"/>
      <c r="G700" s="5"/>
      <c r="H700" s="151">
        <v>3071</v>
      </c>
      <c r="I700" s="152" t="s">
        <v>189</v>
      </c>
      <c r="J700" s="153">
        <v>7</v>
      </c>
      <c r="K700" s="153">
        <v>1</v>
      </c>
      <c r="L700" s="154" t="s">
        <v>344</v>
      </c>
      <c r="M700" s="155"/>
      <c r="N700" s="192">
        <f>+N702+N710+N716+N718+N724+N731+N735+N743+N749</f>
        <v>0</v>
      </c>
      <c r="O700" s="192">
        <f t="shared" ref="O700:P700" si="144">+O702+O710+O716+O718+O724+O731+O735+O743+O749</f>
        <v>0</v>
      </c>
      <c r="P700" s="192">
        <f t="shared" si="144"/>
        <v>0</v>
      </c>
      <c r="Q700" s="161"/>
      <c r="R700" s="161"/>
      <c r="S700" s="438"/>
      <c r="T700" s="161"/>
      <c r="U700" s="161"/>
      <c r="V700" s="161"/>
    </row>
    <row r="701" spans="1:22" ht="16.2">
      <c r="H701" s="25"/>
      <c r="I701" s="25"/>
      <c r="J701" s="26"/>
      <c r="K701" s="26"/>
      <c r="L701" s="30" t="s">
        <v>108</v>
      </c>
      <c r="M701" s="31"/>
      <c r="N701" s="190"/>
      <c r="O701" s="190"/>
      <c r="P701" s="190"/>
      <c r="Q701" s="161"/>
      <c r="R701" s="161"/>
      <c r="S701" s="438"/>
      <c r="T701" s="161"/>
      <c r="U701" s="161"/>
      <c r="V701" s="161"/>
    </row>
    <row r="702" spans="1:22" ht="41.4">
      <c r="A702" s="5"/>
      <c r="B702" s="5"/>
      <c r="C702" s="5"/>
      <c r="D702" s="5"/>
      <c r="E702" s="5"/>
      <c r="F702" s="5"/>
      <c r="G702" s="5"/>
      <c r="H702" s="45"/>
      <c r="I702" s="147"/>
      <c r="J702" s="148"/>
      <c r="K702" s="148"/>
      <c r="L702" s="27" t="s">
        <v>905</v>
      </c>
      <c r="M702" s="28"/>
      <c r="N702" s="197">
        <f>O702+P702</f>
        <v>0</v>
      </c>
      <c r="O702" s="430">
        <f>SUM(O703:O709)</f>
        <v>0</v>
      </c>
      <c r="P702" s="430">
        <f>SUM(P703:P709)</f>
        <v>0</v>
      </c>
      <c r="Q702" s="161"/>
      <c r="R702" s="161"/>
      <c r="S702" s="438"/>
      <c r="T702" s="161"/>
      <c r="U702" s="161"/>
      <c r="V702" s="161"/>
    </row>
    <row r="703" spans="1:22" ht="16.8">
      <c r="H703" s="17"/>
      <c r="I703" s="25"/>
      <c r="J703" s="26"/>
      <c r="K703" s="26"/>
      <c r="L703" s="29" t="s">
        <v>116</v>
      </c>
      <c r="M703" s="13">
        <v>4214</v>
      </c>
      <c r="N703" s="183">
        <f t="shared" ref="N703:N744" si="145">O703+P703</f>
        <v>0</v>
      </c>
      <c r="O703" s="399">
        <v>0</v>
      </c>
      <c r="P703" s="399"/>
      <c r="Q703" s="161"/>
      <c r="R703" s="161"/>
      <c r="S703" s="438"/>
      <c r="T703" s="161"/>
      <c r="U703" s="161"/>
      <c r="V703" s="161"/>
    </row>
    <row r="704" spans="1:22" ht="26.4">
      <c r="A704" s="5"/>
      <c r="B704" s="5"/>
      <c r="C704" s="5"/>
      <c r="D704" s="5"/>
      <c r="E704" s="5"/>
      <c r="F704" s="5"/>
      <c r="G704" s="5"/>
      <c r="H704" s="17"/>
      <c r="I704" s="25"/>
      <c r="J704" s="26"/>
      <c r="K704" s="26"/>
      <c r="L704" s="30" t="s">
        <v>394</v>
      </c>
      <c r="M704" s="31">
        <v>4233</v>
      </c>
      <c r="N704" s="183">
        <f t="shared" si="145"/>
        <v>0</v>
      </c>
      <c r="O704" s="399"/>
      <c r="P704" s="399"/>
      <c r="Q704" s="161"/>
      <c r="R704" s="161"/>
      <c r="S704" s="438"/>
      <c r="T704" s="161"/>
      <c r="U704" s="161"/>
      <c r="V704" s="161"/>
    </row>
    <row r="705" spans="1:22" ht="16.8">
      <c r="H705" s="17"/>
      <c r="I705" s="25"/>
      <c r="J705" s="26"/>
      <c r="K705" s="26"/>
      <c r="L705" s="29" t="s">
        <v>123</v>
      </c>
      <c r="M705" s="12">
        <v>4235</v>
      </c>
      <c r="N705" s="183">
        <f t="shared" si="145"/>
        <v>0</v>
      </c>
      <c r="O705" s="399"/>
      <c r="P705" s="399"/>
      <c r="Q705" s="161"/>
      <c r="R705" s="161"/>
      <c r="S705" s="438"/>
      <c r="T705" s="161"/>
      <c r="U705" s="161"/>
      <c r="V705" s="161"/>
    </row>
    <row r="706" spans="1:22" ht="16.8">
      <c r="A706" s="5"/>
      <c r="B706" s="5"/>
      <c r="C706" s="5"/>
      <c r="D706" s="5"/>
      <c r="E706" s="5"/>
      <c r="F706" s="5"/>
      <c r="G706" s="5"/>
      <c r="H706" s="17"/>
      <c r="I706" s="25"/>
      <c r="J706" s="26"/>
      <c r="K706" s="26"/>
      <c r="L706" s="29" t="s">
        <v>125</v>
      </c>
      <c r="M706" s="44">
        <v>4239</v>
      </c>
      <c r="N706" s="183">
        <f t="shared" si="145"/>
        <v>0</v>
      </c>
      <c r="O706" s="399"/>
      <c r="P706" s="399"/>
      <c r="Q706" s="161"/>
      <c r="R706" s="161"/>
      <c r="S706" s="438"/>
      <c r="T706" s="161"/>
      <c r="U706" s="161"/>
      <c r="V706" s="161"/>
    </row>
    <row r="707" spans="1:22" ht="16.2">
      <c r="H707" s="17"/>
      <c r="I707" s="25"/>
      <c r="J707" s="26"/>
      <c r="K707" s="26"/>
      <c r="L707" s="29" t="s">
        <v>396</v>
      </c>
      <c r="M707" s="44">
        <v>4241</v>
      </c>
      <c r="N707" s="183">
        <f t="shared" si="145"/>
        <v>0</v>
      </c>
      <c r="O707" s="183"/>
      <c r="P707" s="183"/>
      <c r="Q707" s="161"/>
      <c r="R707" s="161"/>
      <c r="S707" s="438"/>
      <c r="T707" s="161"/>
      <c r="U707" s="161"/>
      <c r="V707" s="161"/>
    </row>
    <row r="708" spans="1:22" ht="16.2">
      <c r="A708" s="5"/>
      <c r="B708" s="5"/>
      <c r="C708" s="5"/>
      <c r="D708" s="5"/>
      <c r="E708" s="5"/>
      <c r="F708" s="5"/>
      <c r="G708" s="5"/>
      <c r="H708" s="17"/>
      <c r="I708" s="25"/>
      <c r="J708" s="26"/>
      <c r="K708" s="26"/>
      <c r="L708" s="30" t="s">
        <v>134</v>
      </c>
      <c r="M708" s="31">
        <v>4861</v>
      </c>
      <c r="N708" s="183">
        <f t="shared" si="145"/>
        <v>0</v>
      </c>
      <c r="O708" s="183"/>
      <c r="P708" s="183"/>
      <c r="Q708" s="161"/>
      <c r="R708" s="161"/>
      <c r="S708" s="438"/>
      <c r="T708" s="161"/>
      <c r="U708" s="161"/>
      <c r="V708" s="161"/>
    </row>
    <row r="709" spans="1:22" ht="16.8">
      <c r="H709" s="17"/>
      <c r="I709" s="25"/>
      <c r="J709" s="26"/>
      <c r="K709" s="26"/>
      <c r="L709" s="29" t="s">
        <v>136</v>
      </c>
      <c r="M709" s="12">
        <v>5122</v>
      </c>
      <c r="N709" s="183">
        <f t="shared" si="145"/>
        <v>0</v>
      </c>
      <c r="O709" s="399"/>
      <c r="P709" s="399"/>
      <c r="Q709" s="161"/>
      <c r="R709" s="161"/>
      <c r="S709" s="438"/>
      <c r="T709" s="161"/>
      <c r="U709" s="161"/>
      <c r="V709" s="161"/>
    </row>
    <row r="710" spans="1:22" ht="43.95" customHeight="1">
      <c r="A710" s="5"/>
      <c r="B710" s="5"/>
      <c r="C710" s="5"/>
      <c r="D710" s="5"/>
      <c r="E710" s="5"/>
      <c r="F710" s="5"/>
      <c r="G710" s="5"/>
      <c r="H710" s="45"/>
      <c r="I710" s="147"/>
      <c r="J710" s="148"/>
      <c r="K710" s="148"/>
      <c r="L710" s="27" t="s">
        <v>913</v>
      </c>
      <c r="M710" s="28"/>
      <c r="N710" s="197">
        <f>O710+P710</f>
        <v>0</v>
      </c>
      <c r="O710" s="197">
        <f>SUM(O711:O715)</f>
        <v>0</v>
      </c>
      <c r="P710" s="197">
        <f>SUM(P711:P715)</f>
        <v>0</v>
      </c>
      <c r="Q710" s="161"/>
      <c r="R710" s="161"/>
      <c r="S710" s="438"/>
      <c r="T710" s="161"/>
      <c r="U710" s="161"/>
      <c r="V710" s="161"/>
    </row>
    <row r="711" spans="1:22" ht="16.2">
      <c r="H711" s="17"/>
      <c r="I711" s="25"/>
      <c r="J711" s="26"/>
      <c r="K711" s="26"/>
      <c r="L711" s="29" t="s">
        <v>125</v>
      </c>
      <c r="M711" s="44">
        <v>4239</v>
      </c>
      <c r="N711" s="183">
        <f t="shared" si="145"/>
        <v>0</v>
      </c>
      <c r="O711" s="183"/>
      <c r="P711" s="183"/>
      <c r="Q711" s="161"/>
      <c r="R711" s="161"/>
      <c r="S711" s="438"/>
      <c r="T711" s="161"/>
      <c r="U711" s="161"/>
      <c r="V711" s="161"/>
    </row>
    <row r="712" spans="1:22" ht="26.4">
      <c r="H712" s="17"/>
      <c r="I712" s="25"/>
      <c r="J712" s="26"/>
      <c r="K712" s="26"/>
      <c r="L712" s="30" t="s">
        <v>142</v>
      </c>
      <c r="M712" s="13">
        <v>4251</v>
      </c>
      <c r="N712" s="183">
        <f t="shared" si="145"/>
        <v>0</v>
      </c>
      <c r="O712" s="183"/>
      <c r="P712" s="183"/>
      <c r="Q712" s="161"/>
      <c r="R712" s="161"/>
      <c r="S712" s="438"/>
      <c r="T712" s="161"/>
      <c r="U712" s="161"/>
      <c r="V712" s="161"/>
    </row>
    <row r="713" spans="1:22" ht="16.2">
      <c r="A713" s="5"/>
      <c r="B713" s="5"/>
      <c r="C713" s="5"/>
      <c r="D713" s="5"/>
      <c r="E713" s="5"/>
      <c r="F713" s="5"/>
      <c r="G713" s="5"/>
      <c r="H713" s="17"/>
      <c r="I713" s="25"/>
      <c r="J713" s="26"/>
      <c r="K713" s="26"/>
      <c r="L713" s="29" t="s">
        <v>130</v>
      </c>
      <c r="M713" s="13">
        <v>4267</v>
      </c>
      <c r="N713" s="183">
        <f t="shared" si="145"/>
        <v>0</v>
      </c>
      <c r="O713" s="183"/>
      <c r="P713" s="183"/>
      <c r="Q713" s="161"/>
      <c r="R713" s="161"/>
      <c r="S713" s="438"/>
      <c r="T713" s="161"/>
      <c r="U713" s="161"/>
      <c r="V713" s="161"/>
    </row>
    <row r="714" spans="1:22" ht="16.2">
      <c r="A714" s="5"/>
      <c r="B714" s="5"/>
      <c r="C714" s="5"/>
      <c r="D714" s="5"/>
      <c r="E714" s="5"/>
      <c r="F714" s="5"/>
      <c r="G714" s="5"/>
      <c r="H714" s="17"/>
      <c r="I714" s="25"/>
      <c r="J714" s="26"/>
      <c r="K714" s="26"/>
      <c r="L714" s="32" t="s">
        <v>364</v>
      </c>
      <c r="M714" s="48">
        <v>4269</v>
      </c>
      <c r="N714" s="183">
        <f t="shared" ref="N714" si="146">O714+P714</f>
        <v>0</v>
      </c>
      <c r="O714" s="183"/>
      <c r="P714" s="183"/>
      <c r="Q714" s="161"/>
      <c r="R714" s="161"/>
      <c r="S714" s="438"/>
      <c r="T714" s="161"/>
      <c r="U714" s="161"/>
      <c r="V714" s="161"/>
    </row>
    <row r="715" spans="1:22" ht="16.2">
      <c r="H715" s="17"/>
      <c r="I715" s="25"/>
      <c r="J715" s="26"/>
      <c r="K715" s="26"/>
      <c r="L715" s="30" t="s">
        <v>134</v>
      </c>
      <c r="M715" s="31">
        <v>4861</v>
      </c>
      <c r="N715" s="183">
        <f t="shared" si="145"/>
        <v>0</v>
      </c>
      <c r="O715" s="183"/>
      <c r="P715" s="183"/>
      <c r="Q715" s="161"/>
      <c r="R715" s="161"/>
      <c r="S715" s="438"/>
      <c r="T715" s="161"/>
      <c r="U715" s="161"/>
      <c r="V715" s="161"/>
    </row>
    <row r="716" spans="1:22" ht="27.6">
      <c r="A716" s="5"/>
      <c r="B716" s="5"/>
      <c r="C716" s="5"/>
      <c r="D716" s="5"/>
      <c r="E716" s="5"/>
      <c r="F716" s="5"/>
      <c r="G716" s="5"/>
      <c r="H716" s="45"/>
      <c r="I716" s="147"/>
      <c r="J716" s="148"/>
      <c r="K716" s="148"/>
      <c r="L716" s="27" t="s">
        <v>778</v>
      </c>
      <c r="M716" s="28"/>
      <c r="N716" s="197">
        <f>O716+P716</f>
        <v>0</v>
      </c>
      <c r="O716" s="197">
        <f>SUM(O717)</f>
        <v>0</v>
      </c>
      <c r="P716" s="197">
        <f>SUM(P717)</f>
        <v>0</v>
      </c>
      <c r="Q716" s="161"/>
      <c r="R716" s="161"/>
      <c r="S716" s="438"/>
      <c r="T716" s="161"/>
      <c r="U716" s="161"/>
      <c r="V716" s="161"/>
    </row>
    <row r="717" spans="1:22" ht="26.4">
      <c r="H717" s="25"/>
      <c r="I717" s="25"/>
      <c r="J717" s="26"/>
      <c r="K717" s="26"/>
      <c r="L717" s="29" t="s">
        <v>219</v>
      </c>
      <c r="M717" s="12">
        <v>4819</v>
      </c>
      <c r="N717" s="183">
        <f t="shared" si="145"/>
        <v>0</v>
      </c>
      <c r="O717" s="405"/>
      <c r="P717" s="405"/>
      <c r="Q717" s="161"/>
      <c r="R717" s="161"/>
      <c r="S717" s="438"/>
      <c r="T717" s="161"/>
      <c r="U717" s="161"/>
      <c r="V717" s="161"/>
    </row>
    <row r="718" spans="1:22" ht="41.4">
      <c r="A718" s="5"/>
      <c r="B718" s="5"/>
      <c r="C718" s="5"/>
      <c r="D718" s="5"/>
      <c r="E718" s="5"/>
      <c r="F718" s="5"/>
      <c r="G718" s="5"/>
      <c r="H718" s="45"/>
      <c r="I718" s="147"/>
      <c r="J718" s="148"/>
      <c r="K718" s="148"/>
      <c r="L718" s="27" t="s">
        <v>779</v>
      </c>
      <c r="M718" s="28"/>
      <c r="N718" s="197">
        <f>O718+P718</f>
        <v>0</v>
      </c>
      <c r="O718" s="197">
        <f>SUM(O719:O723)</f>
        <v>0</v>
      </c>
      <c r="P718" s="197">
        <f>SUM(P719:P723)</f>
        <v>0</v>
      </c>
      <c r="Q718" s="161"/>
      <c r="R718" s="161"/>
      <c r="S718" s="438"/>
      <c r="T718" s="161"/>
      <c r="U718" s="161"/>
      <c r="V718" s="161"/>
    </row>
    <row r="719" spans="1:22" ht="16.2">
      <c r="H719" s="17"/>
      <c r="I719" s="25"/>
      <c r="J719" s="26"/>
      <c r="K719" s="26"/>
      <c r="L719" s="29" t="s">
        <v>118</v>
      </c>
      <c r="M719" s="13">
        <v>4216</v>
      </c>
      <c r="N719" s="183">
        <f t="shared" si="145"/>
        <v>0</v>
      </c>
      <c r="O719" s="183"/>
      <c r="P719" s="183"/>
      <c r="Q719" s="161"/>
      <c r="R719" s="161"/>
      <c r="S719" s="438"/>
      <c r="T719" s="161"/>
      <c r="U719" s="161"/>
      <c r="V719" s="161"/>
    </row>
    <row r="720" spans="1:22" ht="16.2">
      <c r="A720" s="5"/>
      <c r="B720" s="5"/>
      <c r="C720" s="5"/>
      <c r="D720" s="5"/>
      <c r="E720" s="5"/>
      <c r="F720" s="5"/>
      <c r="G720" s="5"/>
      <c r="H720" s="17"/>
      <c r="I720" s="25"/>
      <c r="J720" s="26"/>
      <c r="K720" s="26"/>
      <c r="L720" s="29" t="s">
        <v>125</v>
      </c>
      <c r="M720" s="44">
        <v>4239</v>
      </c>
      <c r="N720" s="183">
        <f t="shared" si="145"/>
        <v>0</v>
      </c>
      <c r="O720" s="183"/>
      <c r="P720" s="183"/>
      <c r="Q720" s="161"/>
      <c r="R720" s="161"/>
      <c r="S720" s="438"/>
      <c r="T720" s="161"/>
      <c r="U720" s="161"/>
      <c r="V720" s="161"/>
    </row>
    <row r="721" spans="1:22" ht="16.2">
      <c r="H721" s="17"/>
      <c r="I721" s="25"/>
      <c r="J721" s="26"/>
      <c r="K721" s="26"/>
      <c r="L721" s="29" t="s">
        <v>396</v>
      </c>
      <c r="M721" s="44">
        <v>4241</v>
      </c>
      <c r="N721" s="183">
        <f t="shared" si="145"/>
        <v>0</v>
      </c>
      <c r="O721" s="183"/>
      <c r="P721" s="183"/>
      <c r="Q721" s="161"/>
      <c r="R721" s="161"/>
      <c r="S721" s="438"/>
      <c r="T721" s="161"/>
      <c r="U721" s="161"/>
      <c r="V721" s="161"/>
    </row>
    <row r="722" spans="1:22" ht="26.4">
      <c r="H722" s="17"/>
      <c r="I722" s="25"/>
      <c r="J722" s="26"/>
      <c r="K722" s="26"/>
      <c r="L722" s="30" t="s">
        <v>142</v>
      </c>
      <c r="M722" s="13">
        <v>4251</v>
      </c>
      <c r="N722" s="183">
        <f t="shared" ref="N722" si="147">O722+P722</f>
        <v>0</v>
      </c>
      <c r="O722" s="183"/>
      <c r="P722" s="183"/>
      <c r="Q722" s="161"/>
      <c r="R722" s="161"/>
      <c r="S722" s="438"/>
      <c r="T722" s="161"/>
      <c r="U722" s="161"/>
      <c r="V722" s="161"/>
    </row>
    <row r="723" spans="1:22" ht="16.2">
      <c r="A723" s="5"/>
      <c r="B723" s="5"/>
      <c r="C723" s="5"/>
      <c r="D723" s="5"/>
      <c r="E723" s="5"/>
      <c r="F723" s="5"/>
      <c r="G723" s="5"/>
      <c r="H723" s="17"/>
      <c r="I723" s="25"/>
      <c r="J723" s="26"/>
      <c r="K723" s="26"/>
      <c r="L723" s="30" t="s">
        <v>134</v>
      </c>
      <c r="M723" s="31">
        <v>4861</v>
      </c>
      <c r="N723" s="183">
        <f t="shared" si="145"/>
        <v>0</v>
      </c>
      <c r="O723" s="183"/>
      <c r="P723" s="183"/>
      <c r="Q723" s="161"/>
      <c r="R723" s="161"/>
      <c r="S723" s="438"/>
      <c r="T723" s="161"/>
      <c r="U723" s="161"/>
      <c r="V723" s="161"/>
    </row>
    <row r="724" spans="1:22" ht="36.75" customHeight="1">
      <c r="A724" s="5"/>
      <c r="B724" s="5"/>
      <c r="C724" s="5"/>
      <c r="D724" s="5"/>
      <c r="E724" s="5"/>
      <c r="F724" s="5"/>
      <c r="G724" s="5"/>
      <c r="H724" s="45"/>
      <c r="I724" s="147"/>
      <c r="J724" s="148"/>
      <c r="K724" s="148"/>
      <c r="L724" s="27" t="s">
        <v>914</v>
      </c>
      <c r="M724" s="28"/>
      <c r="N724" s="197">
        <f>O724+P724</f>
        <v>0</v>
      </c>
      <c r="O724" s="197">
        <f>SUM(O725:O730)</f>
        <v>0</v>
      </c>
      <c r="P724" s="197">
        <f>SUM(P725:P730)</f>
        <v>0</v>
      </c>
      <c r="Q724" s="161"/>
      <c r="R724" s="161"/>
      <c r="S724" s="438"/>
      <c r="T724" s="161"/>
      <c r="U724" s="161"/>
      <c r="V724" s="161"/>
    </row>
    <row r="725" spans="1:22" ht="16.2">
      <c r="H725" s="17"/>
      <c r="I725" s="25"/>
      <c r="J725" s="26"/>
      <c r="K725" s="26"/>
      <c r="L725" s="29" t="s">
        <v>125</v>
      </c>
      <c r="M725" s="44">
        <v>4239</v>
      </c>
      <c r="N725" s="183">
        <f t="shared" si="145"/>
        <v>0</v>
      </c>
      <c r="O725" s="183"/>
      <c r="P725" s="183"/>
      <c r="Q725" s="161"/>
      <c r="R725" s="161"/>
      <c r="S725" s="438"/>
      <c r="T725" s="161"/>
      <c r="U725" s="161"/>
      <c r="V725" s="161"/>
    </row>
    <row r="726" spans="1:22" ht="16.2">
      <c r="A726" s="5"/>
      <c r="B726" s="5"/>
      <c r="C726" s="5"/>
      <c r="D726" s="5"/>
      <c r="E726" s="5"/>
      <c r="F726" s="5"/>
      <c r="G726" s="5"/>
      <c r="H726" s="17"/>
      <c r="I726" s="25"/>
      <c r="J726" s="26"/>
      <c r="K726" s="26"/>
      <c r="L726" s="29" t="s">
        <v>130</v>
      </c>
      <c r="M726" s="13">
        <v>4267</v>
      </c>
      <c r="N726" s="183">
        <f t="shared" si="145"/>
        <v>0</v>
      </c>
      <c r="O726" s="183"/>
      <c r="P726" s="183"/>
      <c r="Q726" s="161"/>
      <c r="R726" s="161"/>
      <c r="S726" s="438"/>
      <c r="T726" s="161"/>
      <c r="U726" s="161"/>
      <c r="V726" s="161"/>
    </row>
    <row r="727" spans="1:22" ht="16.2">
      <c r="A727" s="5"/>
      <c r="B727" s="5"/>
      <c r="C727" s="5"/>
      <c r="D727" s="5"/>
      <c r="E727" s="5"/>
      <c r="F727" s="5"/>
      <c r="G727" s="5"/>
      <c r="H727" s="17"/>
      <c r="I727" s="25"/>
      <c r="J727" s="26"/>
      <c r="K727" s="26"/>
      <c r="L727" s="32" t="s">
        <v>364</v>
      </c>
      <c r="M727" s="48">
        <v>4269</v>
      </c>
      <c r="N727" s="183">
        <f t="shared" si="145"/>
        <v>0</v>
      </c>
      <c r="O727" s="183"/>
      <c r="P727" s="183"/>
      <c r="Q727" s="161"/>
      <c r="R727" s="161"/>
      <c r="S727" s="438"/>
      <c r="T727" s="161"/>
      <c r="U727" s="161"/>
      <c r="V727" s="161"/>
    </row>
    <row r="728" spans="1:22" ht="16.2">
      <c r="H728" s="17"/>
      <c r="I728" s="25"/>
      <c r="J728" s="26"/>
      <c r="K728" s="26"/>
      <c r="L728" s="29" t="s">
        <v>348</v>
      </c>
      <c r="M728" s="12">
        <v>4729</v>
      </c>
      <c r="N728" s="183">
        <f t="shared" ref="N728" si="148">O728+P728</f>
        <v>0</v>
      </c>
      <c r="O728" s="183"/>
      <c r="P728" s="183"/>
      <c r="Q728" s="161"/>
      <c r="R728" s="161"/>
      <c r="S728" s="438"/>
      <c r="T728" s="161"/>
      <c r="U728" s="161"/>
      <c r="V728" s="161"/>
    </row>
    <row r="729" spans="1:22" ht="16.2">
      <c r="H729" s="17"/>
      <c r="I729" s="25"/>
      <c r="J729" s="26"/>
      <c r="K729" s="26"/>
      <c r="L729" s="30" t="s">
        <v>134</v>
      </c>
      <c r="M729" s="31">
        <v>4861</v>
      </c>
      <c r="N729" s="183">
        <f t="shared" si="145"/>
        <v>0</v>
      </c>
      <c r="O729" s="183"/>
      <c r="P729" s="183"/>
      <c r="Q729" s="161"/>
      <c r="R729" s="161"/>
      <c r="S729" s="438"/>
      <c r="T729" s="161"/>
      <c r="U729" s="161"/>
      <c r="V729" s="161"/>
    </row>
    <row r="730" spans="1:22" ht="16.2">
      <c r="A730" s="5"/>
      <c r="B730" s="5"/>
      <c r="C730" s="5"/>
      <c r="D730" s="5"/>
      <c r="E730" s="5"/>
      <c r="F730" s="5"/>
      <c r="G730" s="5"/>
      <c r="H730" s="17"/>
      <c r="I730" s="25"/>
      <c r="J730" s="26"/>
      <c r="K730" s="26"/>
      <c r="L730" s="30" t="s">
        <v>268</v>
      </c>
      <c r="M730" s="44">
        <v>5129</v>
      </c>
      <c r="N730" s="183">
        <f t="shared" ref="N730" si="149">O730+P730</f>
        <v>0</v>
      </c>
      <c r="O730" s="183"/>
      <c r="P730" s="183"/>
      <c r="Q730" s="161"/>
      <c r="R730" s="161"/>
      <c r="S730" s="438"/>
      <c r="T730" s="161"/>
      <c r="U730" s="161"/>
      <c r="V730" s="161"/>
    </row>
    <row r="731" spans="1:22" ht="27.6">
      <c r="H731" s="45"/>
      <c r="I731" s="147"/>
      <c r="J731" s="148"/>
      <c r="K731" s="148"/>
      <c r="L731" s="459" t="s">
        <v>850</v>
      </c>
      <c r="M731" s="28"/>
      <c r="N731" s="197">
        <f>O731+P731</f>
        <v>0</v>
      </c>
      <c r="O731" s="197">
        <f>SUM(O732:O734)</f>
        <v>0</v>
      </c>
      <c r="P731" s="197">
        <f>SUM(P732:P734)</f>
        <v>0</v>
      </c>
      <c r="Q731" s="161"/>
      <c r="R731" s="161"/>
      <c r="S731" s="438"/>
      <c r="T731" s="161"/>
      <c r="U731" s="161"/>
      <c r="V731" s="161"/>
    </row>
    <row r="732" spans="1:22" ht="16.2">
      <c r="A732" s="5"/>
      <c r="B732" s="5"/>
      <c r="C732" s="5"/>
      <c r="D732" s="5"/>
      <c r="E732" s="5"/>
      <c r="F732" s="5"/>
      <c r="G732" s="5"/>
      <c r="H732" s="17"/>
      <c r="I732" s="25"/>
      <c r="J732" s="26"/>
      <c r="K732" s="26"/>
      <c r="L732" s="29" t="s">
        <v>125</v>
      </c>
      <c r="M732" s="44">
        <v>4239</v>
      </c>
      <c r="N732" s="183">
        <f t="shared" si="145"/>
        <v>0</v>
      </c>
      <c r="O732" s="183"/>
      <c r="P732" s="183"/>
      <c r="Q732" s="161"/>
      <c r="R732" s="161"/>
      <c r="S732" s="438"/>
      <c r="T732" s="161"/>
      <c r="U732" s="161"/>
      <c r="V732" s="161"/>
    </row>
    <row r="733" spans="1:22" ht="16.2">
      <c r="A733" s="5"/>
      <c r="B733" s="5"/>
      <c r="C733" s="5"/>
      <c r="D733" s="5"/>
      <c r="E733" s="5"/>
      <c r="F733" s="5"/>
      <c r="G733" s="5"/>
      <c r="H733" s="17"/>
      <c r="I733" s="25"/>
      <c r="J733" s="26"/>
      <c r="K733" s="26"/>
      <c r="L733" s="29" t="s">
        <v>763</v>
      </c>
      <c r="M733" s="44">
        <v>4728</v>
      </c>
      <c r="N733" s="183">
        <f t="shared" si="145"/>
        <v>0</v>
      </c>
      <c r="O733" s="183"/>
      <c r="P733" s="183"/>
      <c r="Q733" s="161"/>
      <c r="R733" s="161"/>
      <c r="S733" s="438"/>
      <c r="T733" s="161"/>
      <c r="U733" s="161"/>
      <c r="V733" s="161"/>
    </row>
    <row r="734" spans="1:22" ht="16.2">
      <c r="H734" s="17"/>
      <c r="I734" s="25"/>
      <c r="J734" s="26"/>
      <c r="K734" s="26"/>
      <c r="L734" s="30" t="s">
        <v>134</v>
      </c>
      <c r="M734" s="31">
        <v>4861</v>
      </c>
      <c r="N734" s="183">
        <f t="shared" si="145"/>
        <v>0</v>
      </c>
      <c r="O734" s="183"/>
      <c r="P734" s="183"/>
      <c r="Q734" s="161"/>
      <c r="R734" s="161"/>
      <c r="S734" s="438"/>
      <c r="T734" s="161"/>
      <c r="U734" s="161"/>
      <c r="V734" s="161"/>
    </row>
    <row r="735" spans="1:22" ht="41.4">
      <c r="A735" s="5"/>
      <c r="B735" s="5"/>
      <c r="C735" s="5"/>
      <c r="D735" s="5"/>
      <c r="E735" s="5"/>
      <c r="F735" s="5"/>
      <c r="G735" s="5"/>
      <c r="H735" s="45"/>
      <c r="I735" s="147"/>
      <c r="J735" s="148"/>
      <c r="K735" s="148"/>
      <c r="L735" s="27" t="s">
        <v>781</v>
      </c>
      <c r="M735" s="28"/>
      <c r="N735" s="197">
        <f>O735+P735</f>
        <v>0</v>
      </c>
      <c r="O735" s="197">
        <f>SUM(O736:O742)</f>
        <v>0</v>
      </c>
      <c r="P735" s="197">
        <f>SUM(P736:P742)</f>
        <v>0</v>
      </c>
      <c r="Q735" s="161"/>
      <c r="R735" s="161"/>
      <c r="S735" s="438"/>
      <c r="T735" s="161"/>
      <c r="U735" s="161"/>
      <c r="V735" s="161"/>
    </row>
    <row r="736" spans="1:22" ht="16.2">
      <c r="A736" s="5"/>
      <c r="B736" s="5"/>
      <c r="C736" s="5"/>
      <c r="D736" s="5"/>
      <c r="E736" s="5"/>
      <c r="F736" s="5"/>
      <c r="G736" s="5"/>
      <c r="H736" s="17"/>
      <c r="I736" s="25"/>
      <c r="J736" s="26"/>
      <c r="K736" s="26"/>
      <c r="L736" s="29" t="s">
        <v>118</v>
      </c>
      <c r="M736" s="13">
        <v>4216</v>
      </c>
      <c r="N736" s="183">
        <f t="shared" si="145"/>
        <v>0</v>
      </c>
      <c r="O736" s="183"/>
      <c r="P736" s="183"/>
      <c r="Q736" s="161"/>
      <c r="R736" s="161"/>
      <c r="S736" s="438"/>
      <c r="T736" s="161"/>
      <c r="U736" s="161"/>
      <c r="V736" s="161"/>
    </row>
    <row r="737" spans="1:22" ht="16.2">
      <c r="H737" s="17"/>
      <c r="I737" s="25"/>
      <c r="J737" s="26"/>
      <c r="K737" s="26"/>
      <c r="L737" s="29" t="s">
        <v>125</v>
      </c>
      <c r="M737" s="44">
        <v>4239</v>
      </c>
      <c r="N737" s="183">
        <f t="shared" si="145"/>
        <v>0</v>
      </c>
      <c r="O737" s="183"/>
      <c r="P737" s="183"/>
      <c r="Q737" s="161"/>
      <c r="R737" s="161"/>
      <c r="S737" s="438"/>
      <c r="T737" s="161"/>
      <c r="U737" s="161"/>
      <c r="V737" s="161"/>
    </row>
    <row r="738" spans="1:22" ht="26.4">
      <c r="H738" s="17"/>
      <c r="I738" s="25"/>
      <c r="J738" s="26"/>
      <c r="K738" s="26"/>
      <c r="L738" s="30" t="s">
        <v>142</v>
      </c>
      <c r="M738" s="13">
        <v>4251</v>
      </c>
      <c r="N738" s="183">
        <f t="shared" si="145"/>
        <v>0</v>
      </c>
      <c r="O738" s="183"/>
      <c r="P738" s="183"/>
      <c r="Q738" s="161"/>
      <c r="R738" s="161"/>
      <c r="S738" s="438"/>
      <c r="T738" s="161"/>
      <c r="U738" s="161"/>
      <c r="V738" s="161"/>
    </row>
    <row r="739" spans="1:22" ht="16.2">
      <c r="A739" s="5"/>
      <c r="B739" s="5"/>
      <c r="C739" s="5"/>
      <c r="D739" s="5"/>
      <c r="E739" s="5"/>
      <c r="F739" s="5"/>
      <c r="G739" s="5"/>
      <c r="H739" s="17"/>
      <c r="I739" s="25"/>
      <c r="J739" s="26"/>
      <c r="K739" s="26"/>
      <c r="L739" s="29" t="s">
        <v>130</v>
      </c>
      <c r="M739" s="13">
        <v>4267</v>
      </c>
      <c r="N739" s="183">
        <f t="shared" ref="N739" si="150">O739+P739</f>
        <v>0</v>
      </c>
      <c r="O739" s="183"/>
      <c r="P739" s="183"/>
      <c r="Q739" s="161"/>
      <c r="R739" s="161"/>
      <c r="S739" s="438"/>
      <c r="T739" s="161"/>
      <c r="U739" s="161"/>
      <c r="V739" s="161"/>
    </row>
    <row r="740" spans="1:22" ht="16.2">
      <c r="A740" s="5"/>
      <c r="B740" s="5"/>
      <c r="C740" s="5"/>
      <c r="D740" s="5"/>
      <c r="E740" s="5"/>
      <c r="F740" s="5"/>
      <c r="G740" s="5"/>
      <c r="H740" s="17"/>
      <c r="I740" s="25"/>
      <c r="J740" s="26"/>
      <c r="K740" s="26"/>
      <c r="L740" s="32" t="s">
        <v>364</v>
      </c>
      <c r="M740" s="48">
        <v>4269</v>
      </c>
      <c r="N740" s="183">
        <f t="shared" si="145"/>
        <v>0</v>
      </c>
      <c r="O740" s="183"/>
      <c r="P740" s="183"/>
      <c r="Q740" s="161"/>
      <c r="R740" s="161"/>
      <c r="S740" s="438"/>
      <c r="T740" s="161"/>
      <c r="U740" s="161"/>
      <c r="V740" s="161"/>
    </row>
    <row r="741" spans="1:22" ht="16.2">
      <c r="H741" s="17"/>
      <c r="I741" s="25"/>
      <c r="J741" s="26"/>
      <c r="K741" s="26"/>
      <c r="L741" s="29" t="s">
        <v>348</v>
      </c>
      <c r="M741" s="12">
        <v>4729</v>
      </c>
      <c r="N741" s="183">
        <f t="shared" si="145"/>
        <v>0</v>
      </c>
      <c r="O741" s="183"/>
      <c r="P741" s="183"/>
      <c r="Q741" s="161"/>
      <c r="R741" s="161"/>
      <c r="S741" s="438"/>
      <c r="T741" s="161"/>
      <c r="U741" s="161"/>
      <c r="V741" s="161"/>
    </row>
    <row r="742" spans="1:22" ht="16.2">
      <c r="A742" s="5"/>
      <c r="B742" s="5"/>
      <c r="C742" s="5"/>
      <c r="D742" s="5"/>
      <c r="E742" s="5"/>
      <c r="F742" s="5"/>
      <c r="G742" s="5"/>
      <c r="H742" s="17"/>
      <c r="I742" s="25"/>
      <c r="J742" s="26"/>
      <c r="K742" s="26"/>
      <c r="L742" s="30" t="s">
        <v>134</v>
      </c>
      <c r="M742" s="31">
        <v>4861</v>
      </c>
      <c r="N742" s="183">
        <f t="shared" si="145"/>
        <v>0</v>
      </c>
      <c r="O742" s="183"/>
      <c r="P742" s="183"/>
      <c r="Q742" s="161"/>
      <c r="R742" s="161"/>
      <c r="S742" s="438"/>
      <c r="T742" s="161"/>
      <c r="U742" s="161"/>
      <c r="V742" s="161"/>
    </row>
    <row r="743" spans="1:22" ht="46.5" customHeight="1">
      <c r="A743" s="5"/>
      <c r="B743" s="5"/>
      <c r="C743" s="5"/>
      <c r="D743" s="5"/>
      <c r="E743" s="5"/>
      <c r="F743" s="5"/>
      <c r="G743" s="5"/>
      <c r="H743" s="45"/>
      <c r="I743" s="147"/>
      <c r="J743" s="148"/>
      <c r="K743" s="148"/>
      <c r="L743" s="27" t="s">
        <v>793</v>
      </c>
      <c r="M743" s="28"/>
      <c r="N743" s="197">
        <f>SUM(N744:N748)</f>
        <v>0</v>
      </c>
      <c r="O743" s="197">
        <f>SUM(O744:O748)</f>
        <v>0</v>
      </c>
      <c r="P743" s="197">
        <f>SUM(P744:P748)</f>
        <v>0</v>
      </c>
      <c r="Q743" s="161"/>
      <c r="R743" s="161"/>
      <c r="S743" s="438"/>
      <c r="T743" s="161"/>
      <c r="U743" s="161"/>
      <c r="V743" s="161"/>
    </row>
    <row r="744" spans="1:22" ht="19.5" customHeight="1">
      <c r="A744" s="5"/>
      <c r="B744" s="5"/>
      <c r="C744" s="5"/>
      <c r="D744" s="5"/>
      <c r="E744" s="5"/>
      <c r="F744" s="5"/>
      <c r="G744" s="5"/>
      <c r="H744" s="17"/>
      <c r="I744" s="25"/>
      <c r="J744" s="26"/>
      <c r="K744" s="26"/>
      <c r="L744" s="30" t="s">
        <v>142</v>
      </c>
      <c r="M744" s="13">
        <v>4251</v>
      </c>
      <c r="N744" s="183">
        <f t="shared" si="145"/>
        <v>0</v>
      </c>
      <c r="O744" s="183"/>
      <c r="P744" s="183">
        <v>0</v>
      </c>
      <c r="Q744" s="161"/>
      <c r="R744" s="161"/>
      <c r="S744" s="438"/>
      <c r="T744" s="161"/>
      <c r="U744" s="161"/>
      <c r="V744" s="161"/>
    </row>
    <row r="745" spans="1:22" ht="16.2">
      <c r="A745" s="5"/>
      <c r="B745" s="5"/>
      <c r="C745" s="5"/>
      <c r="D745" s="5"/>
      <c r="E745" s="5"/>
      <c r="F745" s="5"/>
      <c r="G745" s="5"/>
      <c r="H745" s="17"/>
      <c r="I745" s="25"/>
      <c r="J745" s="26"/>
      <c r="K745" s="26"/>
      <c r="L745" s="29" t="s">
        <v>130</v>
      </c>
      <c r="M745" s="13">
        <v>4267</v>
      </c>
      <c r="N745" s="183">
        <f t="shared" ref="N745" si="151">O745+P745</f>
        <v>0</v>
      </c>
      <c r="O745" s="183"/>
      <c r="P745" s="183"/>
      <c r="Q745" s="161"/>
      <c r="R745" s="161"/>
      <c r="S745" s="438"/>
      <c r="T745" s="161"/>
      <c r="U745" s="161"/>
      <c r="V745" s="161"/>
    </row>
    <row r="746" spans="1:22" ht="16.2">
      <c r="A746" s="5"/>
      <c r="B746" s="5"/>
      <c r="C746" s="5"/>
      <c r="D746" s="5"/>
      <c r="E746" s="5"/>
      <c r="F746" s="5"/>
      <c r="G746" s="5"/>
      <c r="H746" s="17"/>
      <c r="I746" s="25"/>
      <c r="J746" s="26"/>
      <c r="K746" s="26"/>
      <c r="L746" s="29" t="s">
        <v>348</v>
      </c>
      <c r="M746" s="12">
        <v>4729</v>
      </c>
      <c r="N746" s="183">
        <f t="shared" ref="N746:N748" si="152">O746+P746</f>
        <v>0</v>
      </c>
      <c r="O746" s="183"/>
      <c r="P746" s="183"/>
      <c r="Q746" s="161"/>
      <c r="R746" s="161"/>
      <c r="S746" s="438"/>
      <c r="T746" s="161"/>
      <c r="U746" s="161"/>
      <c r="V746" s="161"/>
    </row>
    <row r="747" spans="1:22" ht="16.2">
      <c r="A747" s="5"/>
      <c r="B747" s="5"/>
      <c r="C747" s="5"/>
      <c r="D747" s="5"/>
      <c r="E747" s="5"/>
      <c r="F747" s="5"/>
      <c r="G747" s="5"/>
      <c r="H747" s="17"/>
      <c r="I747" s="25"/>
      <c r="J747" s="26"/>
      <c r="K747" s="26"/>
      <c r="L747" s="30" t="s">
        <v>134</v>
      </c>
      <c r="M747" s="31">
        <v>4861</v>
      </c>
      <c r="N747" s="183">
        <f t="shared" si="152"/>
        <v>0</v>
      </c>
      <c r="O747" s="183"/>
      <c r="P747" s="183"/>
      <c r="Q747" s="161"/>
      <c r="R747" s="161"/>
      <c r="S747" s="438"/>
      <c r="T747" s="161"/>
      <c r="U747" s="161"/>
      <c r="V747" s="161"/>
    </row>
    <row r="748" spans="1:22" ht="16.2">
      <c r="A748" s="5"/>
      <c r="B748" s="5"/>
      <c r="C748" s="5"/>
      <c r="D748" s="5"/>
      <c r="E748" s="5"/>
      <c r="F748" s="5"/>
      <c r="G748" s="5"/>
      <c r="H748" s="17"/>
      <c r="I748" s="25"/>
      <c r="J748" s="26"/>
      <c r="K748" s="26"/>
      <c r="L748" s="30" t="s">
        <v>268</v>
      </c>
      <c r="M748" s="44">
        <v>5129</v>
      </c>
      <c r="N748" s="183">
        <f t="shared" si="152"/>
        <v>0</v>
      </c>
      <c r="O748" s="183"/>
      <c r="P748" s="183"/>
      <c r="Q748" s="161"/>
      <c r="R748" s="161"/>
      <c r="S748" s="438"/>
      <c r="T748" s="161"/>
      <c r="U748" s="161"/>
      <c r="V748" s="161"/>
    </row>
    <row r="749" spans="1:22" ht="46.5" customHeight="1">
      <c r="A749" s="5"/>
      <c r="B749" s="5"/>
      <c r="C749" s="5"/>
      <c r="D749" s="5"/>
      <c r="E749" s="5"/>
      <c r="F749" s="5"/>
      <c r="G749" s="5"/>
      <c r="H749" s="45"/>
      <c r="I749" s="147"/>
      <c r="J749" s="148"/>
      <c r="K749" s="148"/>
      <c r="L749" s="459" t="s">
        <v>906</v>
      </c>
      <c r="M749" s="28"/>
      <c r="N749" s="197">
        <f>SUM(N750)</f>
        <v>0</v>
      </c>
      <c r="O749" s="197">
        <f t="shared" ref="O749:P749" si="153">SUM(O750)</f>
        <v>0</v>
      </c>
      <c r="P749" s="197">
        <f t="shared" si="153"/>
        <v>0</v>
      </c>
      <c r="Q749" s="161"/>
      <c r="R749" s="161"/>
      <c r="S749" s="438"/>
      <c r="T749" s="161"/>
      <c r="U749" s="161"/>
      <c r="V749" s="161"/>
    </row>
    <row r="750" spans="1:22" ht="16.2">
      <c r="A750" s="5"/>
      <c r="B750" s="5"/>
      <c r="C750" s="5"/>
      <c r="D750" s="5"/>
      <c r="E750" s="5"/>
      <c r="F750" s="5"/>
      <c r="G750" s="5"/>
      <c r="H750" s="17"/>
      <c r="I750" s="25"/>
      <c r="J750" s="26"/>
      <c r="K750" s="26"/>
      <c r="L750" s="30" t="s">
        <v>851</v>
      </c>
      <c r="M750" s="13">
        <v>4239</v>
      </c>
      <c r="N750" s="183">
        <f t="shared" ref="N750" si="154">O750+P750</f>
        <v>0</v>
      </c>
      <c r="O750" s="183"/>
      <c r="P750" s="183">
        <v>0</v>
      </c>
      <c r="Q750" s="161"/>
      <c r="R750" s="161"/>
      <c r="S750" s="438"/>
      <c r="T750" s="161"/>
      <c r="U750" s="161"/>
      <c r="V750" s="161"/>
    </row>
    <row r="751" spans="1:22" ht="27.6">
      <c r="H751" s="165">
        <v>3090</v>
      </c>
      <c r="I751" s="166" t="s">
        <v>189</v>
      </c>
      <c r="J751" s="167">
        <v>9</v>
      </c>
      <c r="K751" s="167">
        <v>0</v>
      </c>
      <c r="L751" s="168" t="s">
        <v>351</v>
      </c>
      <c r="M751" s="176"/>
      <c r="N751" s="188">
        <f>+N753</f>
        <v>0</v>
      </c>
      <c r="O751" s="188">
        <f>+O753</f>
        <v>0</v>
      </c>
      <c r="P751" s="188">
        <f>+P753</f>
        <v>0</v>
      </c>
      <c r="Q751" s="161"/>
      <c r="R751" s="161"/>
      <c r="S751" s="438"/>
      <c r="T751" s="161"/>
      <c r="U751" s="161"/>
      <c r="V751" s="161"/>
    </row>
    <row r="752" spans="1:22" ht="16.2">
      <c r="A752" s="5"/>
      <c r="B752" s="5"/>
      <c r="C752" s="5"/>
      <c r="D752" s="5"/>
      <c r="E752" s="5"/>
      <c r="F752" s="5"/>
      <c r="G752" s="5"/>
      <c r="H752" s="25"/>
      <c r="I752" s="18"/>
      <c r="J752" s="19"/>
      <c r="K752" s="19"/>
      <c r="L752" s="30" t="s">
        <v>110</v>
      </c>
      <c r="M752" s="31"/>
      <c r="N752" s="190"/>
      <c r="O752" s="190"/>
      <c r="P752" s="190"/>
      <c r="Q752" s="161"/>
      <c r="R752" s="161"/>
      <c r="S752" s="438"/>
      <c r="T752" s="161"/>
      <c r="U752" s="161"/>
      <c r="V752" s="161"/>
    </row>
    <row r="753" spans="1:22" ht="26.4">
      <c r="H753" s="151" t="s">
        <v>354</v>
      </c>
      <c r="I753" s="152" t="s">
        <v>189</v>
      </c>
      <c r="J753" s="153">
        <v>9</v>
      </c>
      <c r="K753" s="153">
        <v>2</v>
      </c>
      <c r="L753" s="154" t="s">
        <v>355</v>
      </c>
      <c r="M753" s="155"/>
      <c r="N753" s="192">
        <f>+N755+N757</f>
        <v>0</v>
      </c>
      <c r="O753" s="192">
        <f>+O755+O757</f>
        <v>0</v>
      </c>
      <c r="P753" s="192">
        <f>+P755+P757</f>
        <v>0</v>
      </c>
      <c r="Q753" s="161"/>
      <c r="R753" s="161"/>
      <c r="S753" s="438"/>
      <c r="T753" s="161"/>
      <c r="U753" s="161"/>
      <c r="V753" s="161"/>
    </row>
    <row r="754" spans="1:22" ht="16.2">
      <c r="A754" s="5"/>
      <c r="B754" s="5"/>
      <c r="C754" s="5"/>
      <c r="D754" s="5"/>
      <c r="E754" s="5"/>
      <c r="F754" s="5"/>
      <c r="G754" s="5"/>
      <c r="H754" s="25"/>
      <c r="I754" s="25"/>
      <c r="J754" s="26"/>
      <c r="K754" s="26"/>
      <c r="L754" s="30" t="s">
        <v>108</v>
      </c>
      <c r="M754" s="31"/>
      <c r="N754" s="190"/>
      <c r="O754" s="190"/>
      <c r="P754" s="190"/>
      <c r="Q754" s="161"/>
      <c r="R754" s="161"/>
      <c r="S754" s="438"/>
      <c r="T754" s="161"/>
      <c r="U754" s="161"/>
      <c r="V754" s="161"/>
    </row>
    <row r="755" spans="1:22" ht="41.4">
      <c r="H755" s="45"/>
      <c r="I755" s="147"/>
      <c r="J755" s="148"/>
      <c r="K755" s="148"/>
      <c r="L755" s="27" t="s">
        <v>356</v>
      </c>
      <c r="M755" s="28"/>
      <c r="N755" s="197">
        <f>O755+P755</f>
        <v>0</v>
      </c>
      <c r="O755" s="197">
        <f>SUM(O756)</f>
        <v>0</v>
      </c>
      <c r="P755" s="197">
        <f>SUM(P756)</f>
        <v>0</v>
      </c>
      <c r="Q755" s="161"/>
      <c r="R755" s="161"/>
      <c r="S755" s="438"/>
      <c r="T755" s="161"/>
      <c r="U755" s="161"/>
      <c r="V755" s="161"/>
    </row>
    <row r="756" spans="1:22" ht="16.2">
      <c r="A756" s="5"/>
      <c r="B756" s="5"/>
      <c r="C756" s="5"/>
      <c r="D756" s="5"/>
      <c r="E756" s="5"/>
      <c r="F756" s="5"/>
      <c r="G756" s="5"/>
      <c r="H756" s="25"/>
      <c r="I756" s="25"/>
      <c r="J756" s="26"/>
      <c r="K756" s="26"/>
      <c r="L756" s="29" t="s">
        <v>348</v>
      </c>
      <c r="M756" s="12">
        <v>4729</v>
      </c>
      <c r="N756" s="183">
        <f t="shared" ref="N756:N758" si="155">O756+P756</f>
        <v>0</v>
      </c>
      <c r="O756" s="402"/>
      <c r="P756" s="402"/>
      <c r="Q756" s="161"/>
      <c r="R756" s="161"/>
      <c r="S756" s="438"/>
      <c r="T756" s="161"/>
      <c r="U756" s="161"/>
      <c r="V756" s="161"/>
    </row>
    <row r="757" spans="1:22" ht="16.2">
      <c r="H757" s="45"/>
      <c r="I757" s="147"/>
      <c r="J757" s="148"/>
      <c r="K757" s="148"/>
      <c r="L757" s="27" t="s">
        <v>357</v>
      </c>
      <c r="M757" s="28"/>
      <c r="N757" s="197">
        <f>O757+P757</f>
        <v>0</v>
      </c>
      <c r="O757" s="197">
        <f>SUM(O758)</f>
        <v>0</v>
      </c>
      <c r="P757" s="197">
        <f>SUM(P758)</f>
        <v>0</v>
      </c>
      <c r="Q757" s="161"/>
      <c r="R757" s="161"/>
      <c r="S757" s="438"/>
      <c r="T757" s="161"/>
      <c r="U757" s="161"/>
      <c r="V757" s="161"/>
    </row>
    <row r="758" spans="1:22" ht="16.8">
      <c r="A758" s="5"/>
      <c r="B758" s="5"/>
      <c r="C758" s="5"/>
      <c r="D758" s="5"/>
      <c r="E758" s="5"/>
      <c r="F758" s="5"/>
      <c r="G758" s="5"/>
      <c r="H758" s="25"/>
      <c r="I758" s="25"/>
      <c r="J758" s="26"/>
      <c r="K758" s="26"/>
      <c r="L758" s="29" t="s">
        <v>117</v>
      </c>
      <c r="M758" s="12">
        <v>4215</v>
      </c>
      <c r="N758" s="183">
        <f t="shared" si="155"/>
        <v>0</v>
      </c>
      <c r="O758" s="431"/>
      <c r="P758" s="431"/>
      <c r="Q758" s="161"/>
      <c r="R758" s="161"/>
      <c r="S758" s="438"/>
      <c r="T758" s="161"/>
      <c r="U758" s="161"/>
      <c r="V758" s="161"/>
    </row>
    <row r="759" spans="1:22" ht="27.6">
      <c r="H759" s="180">
        <v>3100</v>
      </c>
      <c r="I759" s="212" t="s">
        <v>104</v>
      </c>
      <c r="J759" s="213">
        <v>0</v>
      </c>
      <c r="K759" s="213">
        <v>0</v>
      </c>
      <c r="L759" s="162" t="s">
        <v>358</v>
      </c>
      <c r="M759" s="174"/>
      <c r="N759" s="163">
        <f>+N761</f>
        <v>0</v>
      </c>
      <c r="O759" s="163">
        <f>+O761</f>
        <v>0</v>
      </c>
      <c r="P759" s="163">
        <f>+P761</f>
        <v>0</v>
      </c>
      <c r="Q759" s="161"/>
      <c r="R759" s="161"/>
      <c r="S759" s="438"/>
      <c r="T759" s="161"/>
      <c r="U759" s="161"/>
      <c r="V759" s="161"/>
    </row>
    <row r="760" spans="1:22" ht="16.2">
      <c r="A760" s="5"/>
      <c r="B760" s="5"/>
      <c r="C760" s="5"/>
      <c r="D760" s="5"/>
      <c r="E760" s="5"/>
      <c r="F760" s="5"/>
      <c r="G760" s="5"/>
      <c r="H760" s="25"/>
      <c r="I760" s="18"/>
      <c r="J760" s="19"/>
      <c r="K760" s="19"/>
      <c r="L760" s="30" t="s">
        <v>108</v>
      </c>
      <c r="M760" s="31"/>
      <c r="N760" s="150"/>
      <c r="O760" s="150"/>
      <c r="P760" s="150"/>
      <c r="Q760" s="161"/>
      <c r="R760" s="161"/>
      <c r="S760" s="438"/>
      <c r="T760" s="161"/>
      <c r="U760" s="161"/>
      <c r="V760" s="161"/>
    </row>
    <row r="761" spans="1:22" ht="16.2">
      <c r="H761" s="165">
        <v>3110</v>
      </c>
      <c r="I761" s="166" t="s">
        <v>104</v>
      </c>
      <c r="J761" s="167">
        <v>1</v>
      </c>
      <c r="K761" s="167">
        <v>0</v>
      </c>
      <c r="L761" s="168" t="s">
        <v>365</v>
      </c>
      <c r="M761" s="176"/>
      <c r="N761" s="188">
        <f>+N763</f>
        <v>0</v>
      </c>
      <c r="O761" s="188">
        <f>+O763</f>
        <v>0</v>
      </c>
      <c r="P761" s="188">
        <f>+P763</f>
        <v>0</v>
      </c>
      <c r="Q761" s="161"/>
      <c r="R761" s="161"/>
      <c r="S761" s="438"/>
      <c r="T761" s="161"/>
      <c r="U761" s="161"/>
      <c r="V761" s="161"/>
    </row>
    <row r="762" spans="1:22" ht="16.2">
      <c r="A762" s="5"/>
      <c r="B762" s="5"/>
      <c r="C762" s="5"/>
      <c r="D762" s="5"/>
      <c r="E762" s="5"/>
      <c r="F762" s="5"/>
      <c r="G762" s="5"/>
      <c r="H762" s="25"/>
      <c r="I762" s="18"/>
      <c r="J762" s="19"/>
      <c r="K762" s="19"/>
      <c r="L762" s="30" t="s">
        <v>110</v>
      </c>
      <c r="M762" s="31"/>
      <c r="N762" s="190"/>
      <c r="O762" s="190"/>
      <c r="P762" s="190"/>
      <c r="Q762" s="161"/>
      <c r="R762" s="161"/>
      <c r="S762" s="438"/>
      <c r="T762" s="161"/>
      <c r="U762" s="161"/>
      <c r="V762" s="161"/>
    </row>
    <row r="763" spans="1:22" ht="16.2">
      <c r="A763" s="5"/>
      <c r="B763" s="5"/>
      <c r="C763" s="5"/>
      <c r="D763" s="5"/>
      <c r="E763" s="5"/>
      <c r="F763" s="5"/>
      <c r="G763" s="5"/>
      <c r="H763" s="151">
        <v>3112</v>
      </c>
      <c r="I763" s="152" t="s">
        <v>104</v>
      </c>
      <c r="J763" s="153">
        <v>1</v>
      </c>
      <c r="K763" s="153">
        <v>2</v>
      </c>
      <c r="L763" s="154" t="s">
        <v>359</v>
      </c>
      <c r="M763" s="155"/>
      <c r="N763" s="192">
        <f>O763+P763-O767</f>
        <v>0</v>
      </c>
      <c r="O763" s="192">
        <f>O765+O766+O767</f>
        <v>0</v>
      </c>
      <c r="P763" s="192">
        <f>P765+P766+P767</f>
        <v>0</v>
      </c>
      <c r="Q763" s="161"/>
      <c r="R763" s="161"/>
      <c r="S763" s="438"/>
      <c r="T763" s="161"/>
      <c r="U763" s="161"/>
      <c r="V763" s="161"/>
    </row>
    <row r="764" spans="1:22" ht="16.2">
      <c r="H764" s="25"/>
      <c r="I764" s="25"/>
      <c r="J764" s="26"/>
      <c r="K764" s="26"/>
      <c r="L764" s="30" t="s">
        <v>108</v>
      </c>
      <c r="M764" s="31"/>
      <c r="N764" s="190"/>
      <c r="O764" s="190"/>
      <c r="P764" s="190"/>
      <c r="Q764" s="161"/>
      <c r="R764" s="161"/>
      <c r="S764" s="438"/>
      <c r="T764" s="161"/>
      <c r="U764" s="161"/>
      <c r="V764" s="161"/>
    </row>
    <row r="765" spans="1:22" ht="16.2">
      <c r="H765" s="25"/>
      <c r="I765" s="25"/>
      <c r="J765" s="26"/>
      <c r="K765" s="26"/>
      <c r="L765" s="32" t="s">
        <v>167</v>
      </c>
      <c r="M765" s="33">
        <v>4639</v>
      </c>
      <c r="N765" s="183">
        <f t="shared" ref="N765:N766" si="156">O765+P765</f>
        <v>0</v>
      </c>
      <c r="O765" s="190"/>
      <c r="P765" s="190"/>
      <c r="Q765" s="161"/>
      <c r="R765" s="161"/>
      <c r="S765" s="438"/>
      <c r="T765" s="161"/>
      <c r="U765" s="161"/>
      <c r="V765" s="161"/>
    </row>
    <row r="766" spans="1:22" ht="16.2">
      <c r="A766" s="5"/>
      <c r="B766" s="5"/>
      <c r="C766" s="5"/>
      <c r="D766" s="5"/>
      <c r="E766" s="5"/>
      <c r="F766" s="5"/>
      <c r="G766" s="5"/>
      <c r="H766" s="25"/>
      <c r="I766" s="25"/>
      <c r="J766" s="26"/>
      <c r="K766" s="26"/>
      <c r="L766" s="30" t="s">
        <v>360</v>
      </c>
      <c r="M766" s="31">
        <v>4891</v>
      </c>
      <c r="N766" s="183">
        <f t="shared" si="156"/>
        <v>0</v>
      </c>
      <c r="O766" s="405"/>
      <c r="P766" s="405">
        <v>0</v>
      </c>
      <c r="Q766" s="161"/>
      <c r="R766" s="161"/>
      <c r="S766" s="438"/>
      <c r="T766" s="161"/>
      <c r="U766" s="161"/>
      <c r="V766" s="161"/>
    </row>
    <row r="767" spans="1:22" ht="16.2">
      <c r="A767" s="5"/>
      <c r="B767" s="5"/>
      <c r="C767" s="5"/>
      <c r="D767" s="5"/>
      <c r="E767" s="5"/>
      <c r="F767" s="5"/>
      <c r="G767" s="5"/>
      <c r="H767" s="37"/>
      <c r="I767" s="194"/>
      <c r="J767" s="195"/>
      <c r="K767" s="196"/>
      <c r="L767" s="29" t="s">
        <v>362</v>
      </c>
      <c r="M767" s="12" t="s">
        <v>361</v>
      </c>
      <c r="N767" s="183"/>
      <c r="O767" s="183"/>
      <c r="P767" s="183"/>
      <c r="Q767" s="161"/>
      <c r="R767" s="161"/>
      <c r="S767" s="438"/>
      <c r="T767" s="161"/>
      <c r="U767" s="161"/>
      <c r="V767" s="161"/>
    </row>
    <row r="768" spans="1:22">
      <c r="N768" s="5"/>
      <c r="O768" s="5"/>
    </row>
    <row r="769" spans="8:13" s="5" customFormat="1">
      <c r="H769" s="6"/>
      <c r="I769" s="40"/>
      <c r="J769" s="41"/>
      <c r="K769" s="42"/>
      <c r="L769" s="38"/>
      <c r="M769" s="39"/>
    </row>
    <row r="771" spans="8:13" s="5" customFormat="1">
      <c r="L771" s="38"/>
    </row>
    <row r="773" spans="8:13" s="5" customFormat="1">
      <c r="L773" s="38"/>
    </row>
    <row r="774" spans="8:13" s="5" customFormat="1">
      <c r="L774" s="38"/>
    </row>
    <row r="775" spans="8:13" s="5" customFormat="1">
      <c r="L775" s="38"/>
    </row>
    <row r="776" spans="8:13" s="5" customFormat="1">
      <c r="L776" s="38"/>
    </row>
    <row r="777" spans="8:13" s="5" customFormat="1">
      <c r="L777" s="38"/>
    </row>
    <row r="778" spans="8:13" s="5" customFormat="1">
      <c r="L778" s="38"/>
    </row>
    <row r="779" spans="8:13" s="5" customFormat="1">
      <c r="L779" s="38"/>
    </row>
    <row r="781" spans="8:13" s="5" customFormat="1">
      <c r="L781" s="38"/>
    </row>
    <row r="783" spans="8:13" s="5" customFormat="1">
      <c r="L783" s="38"/>
    </row>
    <row r="785" spans="12:12" s="5" customFormat="1">
      <c r="L785" s="38"/>
    </row>
    <row r="787" spans="12:12" s="5" customFormat="1">
      <c r="L787" s="38"/>
    </row>
    <row r="788" spans="12:12" s="5" customFormat="1">
      <c r="L788" s="38"/>
    </row>
    <row r="790" spans="12:12" s="5" customFormat="1">
      <c r="L790" s="38"/>
    </row>
    <row r="792" spans="12:12" s="5" customFormat="1">
      <c r="L792" s="38"/>
    </row>
    <row r="794" spans="12:12" s="5" customFormat="1">
      <c r="L794" s="38"/>
    </row>
    <row r="796" spans="12:12" s="5" customFormat="1">
      <c r="L796" s="38"/>
    </row>
    <row r="798" spans="12:12" s="5" customFormat="1">
      <c r="L798" s="38"/>
    </row>
    <row r="800" spans="12:12" s="5" customFormat="1">
      <c r="L800" s="38"/>
    </row>
    <row r="802" spans="12:12" s="5" customFormat="1">
      <c r="L802" s="38"/>
    </row>
    <row r="803" spans="12:12" s="5" customFormat="1">
      <c r="L803" s="38"/>
    </row>
    <row r="805" spans="12:12" s="5" customFormat="1">
      <c r="L805" s="38"/>
    </row>
    <row r="807" spans="12:12" s="5" customFormat="1">
      <c r="L807" s="38"/>
    </row>
    <row r="808" spans="12:12" s="5" customFormat="1">
      <c r="L808" s="38"/>
    </row>
    <row r="810" spans="12:12" s="5" customFormat="1">
      <c r="L810" s="38"/>
    </row>
    <row r="811" spans="12:12" s="5" customFormat="1">
      <c r="L811" s="38"/>
    </row>
    <row r="812" spans="12:12" s="5" customFormat="1">
      <c r="L812" s="38"/>
    </row>
    <row r="813" spans="12:12" s="5" customFormat="1">
      <c r="L813" s="38"/>
    </row>
    <row r="814" spans="12:12" s="5" customFormat="1">
      <c r="L814" s="38"/>
    </row>
    <row r="816" spans="12:12" s="5" customFormat="1">
      <c r="L816" s="38"/>
    </row>
    <row r="818" spans="12:12" s="5" customFormat="1">
      <c r="L818" s="38"/>
    </row>
    <row r="820" spans="12:12" s="5" customFormat="1">
      <c r="L820" s="38"/>
    </row>
    <row r="822" spans="12:12" s="5" customFormat="1">
      <c r="L822" s="38"/>
    </row>
    <row r="824" spans="12:12" s="5" customFormat="1">
      <c r="L824" s="38"/>
    </row>
    <row r="826" spans="12:12" s="5" customFormat="1">
      <c r="L826" s="38"/>
    </row>
    <row r="827" spans="12:12" s="5" customFormat="1">
      <c r="L827" s="38"/>
    </row>
    <row r="828" spans="12:12" s="5" customFormat="1">
      <c r="L828" s="38"/>
    </row>
    <row r="830" spans="12:12" s="5" customFormat="1">
      <c r="L830" s="38"/>
    </row>
    <row r="832" spans="12:12" s="5" customFormat="1">
      <c r="L832" s="38"/>
    </row>
    <row r="834" spans="12:12" s="5" customFormat="1">
      <c r="L834" s="38"/>
    </row>
    <row r="836" spans="12:12" s="5" customFormat="1">
      <c r="L836" s="38"/>
    </row>
    <row r="838" spans="12:12" s="5" customFormat="1">
      <c r="L838" s="38"/>
    </row>
    <row r="840" spans="12:12" s="5" customFormat="1">
      <c r="L840" s="38"/>
    </row>
    <row r="842" spans="12:12" s="5" customFormat="1">
      <c r="L842" s="38"/>
    </row>
    <row r="843" spans="12:12" s="5" customFormat="1">
      <c r="L843" s="38"/>
    </row>
    <row r="845" spans="12:12" s="5" customFormat="1">
      <c r="L845" s="38"/>
    </row>
    <row r="847" spans="12:12" s="5" customFormat="1">
      <c r="L847" s="38"/>
    </row>
    <row r="849" spans="12:12" s="5" customFormat="1">
      <c r="L849" s="38"/>
    </row>
    <row r="851" spans="12:12" s="5" customFormat="1">
      <c r="L851" s="38"/>
    </row>
    <row r="853" spans="12:12" s="5" customFormat="1">
      <c r="L853" s="38"/>
    </row>
    <row r="855" spans="12:12" s="5" customFormat="1">
      <c r="L855" s="38"/>
    </row>
    <row r="856" spans="12:12" s="5" customFormat="1">
      <c r="L856" s="38"/>
    </row>
    <row r="858" spans="12:12" s="5" customFormat="1">
      <c r="L858" s="38"/>
    </row>
    <row r="860" spans="12:12" s="5" customFormat="1">
      <c r="L860" s="38"/>
    </row>
    <row r="862" spans="12:12" s="5" customFormat="1">
      <c r="L862" s="38"/>
    </row>
    <row r="864" spans="12:12" s="5" customFormat="1">
      <c r="L864" s="38"/>
    </row>
    <row r="866" spans="12:12" s="5" customFormat="1">
      <c r="L866" s="38"/>
    </row>
    <row r="868" spans="12:12" s="5" customFormat="1">
      <c r="L868" s="38"/>
    </row>
    <row r="870" spans="12:12" s="5" customFormat="1">
      <c r="L870" s="38"/>
    </row>
    <row r="872" spans="12:12" s="5" customFormat="1">
      <c r="L872" s="38"/>
    </row>
    <row r="874" spans="12:12" s="5" customFormat="1">
      <c r="L874" s="38"/>
    </row>
    <row r="876" spans="12:12" s="5" customFormat="1">
      <c r="L876" s="38"/>
    </row>
    <row r="878" spans="12:12" s="5" customFormat="1">
      <c r="L878" s="38"/>
    </row>
    <row r="880" spans="12:12" s="5" customFormat="1">
      <c r="L880" s="38"/>
    </row>
    <row r="882" spans="12:12" s="5" customFormat="1">
      <c r="L882" s="38"/>
    </row>
    <row r="884" spans="12:12" s="5" customFormat="1">
      <c r="L884" s="38"/>
    </row>
    <row r="886" spans="12:12" s="5" customFormat="1">
      <c r="L886" s="38"/>
    </row>
    <row r="888" spans="12:12" s="5" customFormat="1">
      <c r="L888" s="38"/>
    </row>
    <row r="890" spans="12:12" s="5" customFormat="1">
      <c r="L890" s="38"/>
    </row>
    <row r="891" spans="12:12" s="5" customFormat="1">
      <c r="L891" s="38"/>
    </row>
    <row r="892" spans="12:12" s="5" customFormat="1">
      <c r="L892" s="38"/>
    </row>
    <row r="894" spans="12:12" s="5" customFormat="1">
      <c r="L894" s="38"/>
    </row>
    <row r="896" spans="12:12" s="5" customFormat="1">
      <c r="L896" s="38"/>
    </row>
    <row r="898" spans="12:12" s="5" customFormat="1">
      <c r="L898" s="38"/>
    </row>
    <row r="900" spans="12:12" s="5" customFormat="1">
      <c r="L900" s="38"/>
    </row>
    <row r="901" spans="12:12" s="5" customFormat="1">
      <c r="L901" s="38"/>
    </row>
    <row r="902" spans="12:12" s="5" customFormat="1">
      <c r="L902" s="38"/>
    </row>
    <row r="904" spans="12:12" s="5" customFormat="1">
      <c r="L904" s="38"/>
    </row>
    <row r="906" spans="12:12" s="5" customFormat="1">
      <c r="L906" s="38"/>
    </row>
    <row r="908" spans="12:12" s="5" customFormat="1">
      <c r="L908" s="38"/>
    </row>
    <row r="910" spans="12:12" s="5" customFormat="1">
      <c r="L910" s="38"/>
    </row>
    <row r="911" spans="12:12" s="5" customFormat="1">
      <c r="L911" s="38"/>
    </row>
    <row r="912" spans="12:12" s="5" customFormat="1">
      <c r="L912" s="38"/>
    </row>
    <row r="913" spans="12:12" s="5" customFormat="1">
      <c r="L913" s="38"/>
    </row>
    <row r="914" spans="12:12" s="5" customFormat="1">
      <c r="L914" s="38"/>
    </row>
    <row r="915" spans="12:12" s="5" customFormat="1">
      <c r="L915" s="38"/>
    </row>
    <row r="916" spans="12:12" s="5" customFormat="1">
      <c r="L916" s="38"/>
    </row>
    <row r="917" spans="12:12" s="5" customFormat="1">
      <c r="L917" s="38"/>
    </row>
    <row r="918" spans="12:12" s="5" customFormat="1">
      <c r="L918" s="38"/>
    </row>
    <row r="919" spans="12:12" s="5" customFormat="1">
      <c r="L919" s="38"/>
    </row>
    <row r="921" spans="12:12" s="5" customFormat="1">
      <c r="L921" s="38"/>
    </row>
    <row r="922" spans="12:12" s="5" customFormat="1">
      <c r="L922" s="38"/>
    </row>
    <row r="923" spans="12:12" s="5" customFormat="1">
      <c r="L923" s="38"/>
    </row>
    <row r="924" spans="12:12" s="5" customFormat="1">
      <c r="L924" s="38"/>
    </row>
    <row r="925" spans="12:12" s="5" customFormat="1">
      <c r="L925" s="38"/>
    </row>
    <row r="926" spans="12:12" s="5" customFormat="1">
      <c r="L926" s="38"/>
    </row>
    <row r="927" spans="12:12" s="5" customFormat="1">
      <c r="L927" s="38"/>
    </row>
    <row r="929" spans="12:12" s="5" customFormat="1">
      <c r="L929" s="38"/>
    </row>
    <row r="931" spans="12:12" s="5" customFormat="1">
      <c r="L931" s="38"/>
    </row>
    <row r="933" spans="12:12" s="5" customFormat="1">
      <c r="L933" s="38"/>
    </row>
    <row r="935" spans="12:12" s="5" customFormat="1">
      <c r="L935" s="38"/>
    </row>
    <row r="936" spans="12:12" s="5" customFormat="1">
      <c r="L936" s="38"/>
    </row>
    <row r="937" spans="12:12" s="5" customFormat="1">
      <c r="L937" s="38"/>
    </row>
    <row r="938" spans="12:12" s="5" customFormat="1">
      <c r="L938" s="38"/>
    </row>
    <row r="939" spans="12:12" s="5" customFormat="1">
      <c r="L939" s="38"/>
    </row>
    <row r="940" spans="12:12" s="5" customFormat="1">
      <c r="L940" s="38"/>
    </row>
    <row r="941" spans="12:12" s="5" customFormat="1">
      <c r="L941" s="38"/>
    </row>
    <row r="942" spans="12:12" s="5" customFormat="1">
      <c r="L942" s="38"/>
    </row>
    <row r="943" spans="12:12" s="5" customFormat="1">
      <c r="L943" s="38"/>
    </row>
    <row r="944" spans="12:12" s="5" customFormat="1">
      <c r="L944" s="38"/>
    </row>
    <row r="945" spans="12:12" s="5" customFormat="1">
      <c r="L945" s="38"/>
    </row>
    <row r="946" spans="12:12" s="5" customFormat="1">
      <c r="L946" s="38"/>
    </row>
    <row r="947" spans="12:12" s="5" customFormat="1">
      <c r="L947" s="38"/>
    </row>
    <row r="948" spans="12:12" s="5" customFormat="1">
      <c r="L948" s="38"/>
    </row>
    <row r="949" spans="12:12" s="5" customFormat="1">
      <c r="L949" s="38"/>
    </row>
    <row r="950" spans="12:12" s="5" customFormat="1">
      <c r="L950" s="38"/>
    </row>
    <row r="951" spans="12:12" s="5" customFormat="1">
      <c r="L951" s="38"/>
    </row>
    <row r="952" spans="12:12" s="5" customFormat="1">
      <c r="L952" s="38"/>
    </row>
    <row r="954" spans="12:12" s="5" customFormat="1">
      <c r="L954" s="38"/>
    </row>
    <row r="956" spans="12:12" s="5" customFormat="1">
      <c r="L956" s="38"/>
    </row>
    <row r="958" spans="12:12" s="5" customFormat="1">
      <c r="L958" s="38"/>
    </row>
    <row r="959" spans="12:12" s="5" customFormat="1">
      <c r="L959" s="38"/>
    </row>
    <row r="961" spans="12:12" s="5" customFormat="1">
      <c r="L961" s="38"/>
    </row>
    <row r="963" spans="12:12" s="5" customFormat="1">
      <c r="L963" s="38"/>
    </row>
    <row r="965" spans="12:12" s="5" customFormat="1">
      <c r="L965" s="38"/>
    </row>
    <row r="966" spans="12:12" s="5" customFormat="1">
      <c r="L966" s="38"/>
    </row>
    <row r="967" spans="12:12" s="5" customFormat="1">
      <c r="L967" s="38"/>
    </row>
    <row r="968" spans="12:12" s="5" customFormat="1">
      <c r="L968" s="38"/>
    </row>
    <row r="969" spans="12:12" s="5" customFormat="1">
      <c r="L969" s="38"/>
    </row>
    <row r="970" spans="12:12" s="5" customFormat="1">
      <c r="L970" s="38"/>
    </row>
    <row r="972" spans="12:12" s="5" customFormat="1">
      <c r="L972" s="38"/>
    </row>
    <row r="974" spans="12:12" s="5" customFormat="1">
      <c r="L974" s="38"/>
    </row>
    <row r="976" spans="12:12" s="5" customFormat="1">
      <c r="L976" s="38"/>
    </row>
    <row r="977" spans="12:12" s="5" customFormat="1">
      <c r="L977" s="38"/>
    </row>
    <row r="979" spans="12:12" s="5" customFormat="1">
      <c r="L979" s="38"/>
    </row>
    <row r="980" spans="12:12" s="5" customFormat="1">
      <c r="L980" s="38"/>
    </row>
    <row r="982" spans="12:12" s="5" customFormat="1">
      <c r="L982" s="38"/>
    </row>
    <row r="983" spans="12:12" s="5" customFormat="1">
      <c r="L983" s="38"/>
    </row>
    <row r="984" spans="12:12" s="5" customFormat="1">
      <c r="L984" s="38"/>
    </row>
    <row r="986" spans="12:12" s="5" customFormat="1">
      <c r="L986" s="38"/>
    </row>
    <row r="987" spans="12:12" s="5" customFormat="1">
      <c r="L987" s="38"/>
    </row>
    <row r="988" spans="12:12" s="5" customFormat="1">
      <c r="L988" s="38"/>
    </row>
    <row r="990" spans="12:12" s="5" customFormat="1">
      <c r="L990" s="38"/>
    </row>
    <row r="991" spans="12:12" s="5" customFormat="1">
      <c r="L991" s="38"/>
    </row>
    <row r="993" spans="12:12" s="5" customFormat="1">
      <c r="L993" s="38"/>
    </row>
    <row r="995" spans="12:12" s="5" customFormat="1">
      <c r="L995" s="38"/>
    </row>
    <row r="997" spans="12:12" s="5" customFormat="1">
      <c r="L997" s="38"/>
    </row>
    <row r="998" spans="12:12" s="5" customFormat="1">
      <c r="L998" s="38"/>
    </row>
    <row r="1000" spans="12:12" s="5" customFormat="1">
      <c r="L1000" s="38"/>
    </row>
    <row r="1002" spans="12:12" s="5" customFormat="1">
      <c r="L1002" s="38"/>
    </row>
    <row r="1004" spans="12:12" s="5" customFormat="1">
      <c r="L1004" s="38"/>
    </row>
    <row r="1006" spans="12:12" s="5" customFormat="1">
      <c r="L1006" s="38"/>
    </row>
    <row r="1007" spans="12:12" s="5" customFormat="1">
      <c r="L1007" s="38"/>
    </row>
    <row r="1008" spans="12:12" s="5" customFormat="1">
      <c r="L1008" s="38"/>
    </row>
    <row r="1010" spans="12:12" s="5" customFormat="1">
      <c r="L1010" s="38"/>
    </row>
    <row r="1012" spans="12:12" s="5" customFormat="1">
      <c r="L1012" s="38"/>
    </row>
    <row r="1013" spans="12:12" s="5" customFormat="1">
      <c r="L1013" s="38"/>
    </row>
    <row r="1014" spans="12:12" s="5" customFormat="1">
      <c r="L1014" s="38"/>
    </row>
    <row r="1016" spans="12:12" s="5" customFormat="1">
      <c r="L1016" s="38"/>
    </row>
    <row r="1018" spans="12:12" s="5" customFormat="1">
      <c r="L1018" s="38"/>
    </row>
    <row r="1020" spans="12:12" s="5" customFormat="1">
      <c r="L1020" s="38"/>
    </row>
    <row r="1022" spans="12:12" s="5" customFormat="1">
      <c r="L1022" s="38"/>
    </row>
    <row r="1024" spans="12:12" s="5" customFormat="1">
      <c r="L1024" s="38"/>
    </row>
    <row r="1026" spans="12:12" s="5" customFormat="1">
      <c r="L1026" s="38"/>
    </row>
    <row r="1028" spans="12:12" s="5" customFormat="1">
      <c r="L1028" s="38"/>
    </row>
    <row r="1030" spans="12:12" s="5" customFormat="1">
      <c r="L1030" s="38"/>
    </row>
    <row r="1032" spans="12:12" s="5" customFormat="1">
      <c r="L1032" s="38"/>
    </row>
    <row r="1034" spans="12:12" s="5" customFormat="1">
      <c r="L1034" s="38"/>
    </row>
    <row r="1035" spans="12:12" s="5" customFormat="1">
      <c r="L1035" s="38"/>
    </row>
    <row r="1037" spans="12:12" s="5" customFormat="1">
      <c r="L1037" s="38"/>
    </row>
    <row r="1039" spans="12:12" s="5" customFormat="1">
      <c r="L1039" s="38"/>
    </row>
    <row r="1041" spans="12:12" s="5" customFormat="1">
      <c r="L1041" s="38"/>
    </row>
    <row r="1042" spans="12:12" s="5" customFormat="1">
      <c r="L1042" s="38"/>
    </row>
    <row r="1044" spans="12:12" s="5" customFormat="1">
      <c r="L1044" s="38"/>
    </row>
    <row r="1045" spans="12:12" s="5" customFormat="1">
      <c r="L1045" s="38"/>
    </row>
    <row r="1047" spans="12:12" s="5" customFormat="1">
      <c r="L1047" s="38"/>
    </row>
    <row r="1049" spans="12:12" s="5" customFormat="1">
      <c r="L1049" s="38"/>
    </row>
    <row r="1051" spans="12:12" s="5" customFormat="1">
      <c r="L1051" s="38"/>
    </row>
    <row r="1052" spans="12:12" s="5" customFormat="1">
      <c r="L1052" s="38"/>
    </row>
    <row r="1053" spans="12:12" s="5" customFormat="1">
      <c r="L1053" s="38"/>
    </row>
    <row r="1055" spans="12:12" s="5" customFormat="1">
      <c r="L1055" s="38"/>
    </row>
    <row r="1056" spans="12:12" s="5" customFormat="1">
      <c r="L1056" s="38"/>
    </row>
    <row r="1058" spans="12:12" s="5" customFormat="1">
      <c r="L1058" s="38"/>
    </row>
    <row r="1059" spans="12:12" s="5" customFormat="1">
      <c r="L1059" s="38"/>
    </row>
    <row r="1060" spans="12:12" s="5" customFormat="1">
      <c r="L1060" s="38"/>
    </row>
    <row r="1062" spans="12:12" s="5" customFormat="1">
      <c r="L1062" s="38"/>
    </row>
    <row r="1064" spans="12:12" s="5" customFormat="1">
      <c r="L1064" s="38"/>
    </row>
    <row r="1066" spans="12:12" s="5" customFormat="1">
      <c r="L1066" s="38"/>
    </row>
    <row r="1068" spans="12:12" s="5" customFormat="1">
      <c r="L1068" s="38"/>
    </row>
    <row r="1069" spans="12:12" s="5" customFormat="1">
      <c r="L1069" s="38"/>
    </row>
    <row r="1070" spans="12:12" s="5" customFormat="1">
      <c r="L1070" s="38"/>
    </row>
    <row r="1071" spans="12:12" s="5" customFormat="1">
      <c r="L1071" s="38"/>
    </row>
    <row r="1072" spans="12:12" s="5" customFormat="1">
      <c r="L1072" s="38"/>
    </row>
    <row r="1074" spans="12:12" s="5" customFormat="1">
      <c r="L1074" s="38"/>
    </row>
    <row r="1075" spans="12:12" s="5" customFormat="1">
      <c r="L1075" s="38"/>
    </row>
    <row r="1076" spans="12:12" s="5" customFormat="1">
      <c r="L1076" s="38"/>
    </row>
    <row r="1078" spans="12:12" s="5" customFormat="1">
      <c r="L1078" s="38"/>
    </row>
    <row r="1079" spans="12:12" s="5" customFormat="1">
      <c r="L1079" s="38"/>
    </row>
    <row r="1080" spans="12:12" s="5" customFormat="1">
      <c r="L1080" s="38"/>
    </row>
    <row r="1082" spans="12:12" s="5" customFormat="1">
      <c r="L1082" s="38"/>
    </row>
    <row r="1084" spans="12:12" s="5" customFormat="1">
      <c r="L1084" s="38"/>
    </row>
    <row r="1086" spans="12:12" s="5" customFormat="1">
      <c r="L1086" s="38"/>
    </row>
    <row r="1088" spans="12:12" s="5" customFormat="1">
      <c r="L1088" s="38"/>
    </row>
    <row r="1090" spans="12:12" s="5" customFormat="1">
      <c r="L1090" s="38"/>
    </row>
    <row r="1092" spans="12:12" s="5" customFormat="1">
      <c r="L1092" s="38"/>
    </row>
    <row r="1094" spans="12:12" s="5" customFormat="1">
      <c r="L1094" s="38"/>
    </row>
    <row r="1096" spans="12:12" s="5" customFormat="1">
      <c r="L1096" s="38"/>
    </row>
    <row r="1097" spans="12:12" s="5" customFormat="1">
      <c r="L1097" s="38"/>
    </row>
    <row r="1099" spans="12:12" s="5" customFormat="1">
      <c r="L1099" s="38"/>
    </row>
    <row r="1100" spans="12:12" s="5" customFormat="1">
      <c r="L1100" s="38"/>
    </row>
    <row r="1102" spans="12:12" s="5" customFormat="1">
      <c r="L1102" s="38"/>
    </row>
    <row r="1104" spans="12:12" s="5" customFormat="1">
      <c r="L1104" s="38"/>
    </row>
    <row r="1106" spans="12:12" s="5" customFormat="1">
      <c r="L1106" s="38"/>
    </row>
    <row r="1108" spans="12:12" s="5" customFormat="1">
      <c r="L1108" s="38"/>
    </row>
    <row r="1109" spans="12:12" s="5" customFormat="1">
      <c r="L1109" s="38"/>
    </row>
    <row r="1110" spans="12:12" s="5" customFormat="1">
      <c r="L1110" s="38"/>
    </row>
    <row r="1111" spans="12:12" s="5" customFormat="1">
      <c r="L1111" s="38"/>
    </row>
    <row r="1112" spans="12:12" s="5" customFormat="1">
      <c r="L1112" s="38"/>
    </row>
    <row r="1113" spans="12:12" s="5" customFormat="1">
      <c r="L1113" s="38"/>
    </row>
    <row r="1114" spans="12:12" s="5" customFormat="1">
      <c r="L1114" s="38"/>
    </row>
    <row r="1116" spans="12:12" s="5" customFormat="1">
      <c r="L1116" s="38"/>
    </row>
    <row r="1118" spans="12:12" s="5" customFormat="1">
      <c r="L1118" s="38"/>
    </row>
    <row r="1120" spans="12:12" s="5" customFormat="1">
      <c r="L1120" s="38"/>
    </row>
    <row r="1122" spans="12:12" s="5" customFormat="1">
      <c r="L1122" s="38"/>
    </row>
    <row r="1123" spans="12:12" s="5" customFormat="1">
      <c r="L1123" s="38"/>
    </row>
    <row r="1125" spans="12:12" s="5" customFormat="1">
      <c r="L1125" s="38"/>
    </row>
    <row r="1127" spans="12:12" s="5" customFormat="1">
      <c r="L1127" s="38"/>
    </row>
    <row r="1129" spans="12:12" s="5" customFormat="1">
      <c r="L1129" s="38"/>
    </row>
    <row r="1131" spans="12:12" s="5" customFormat="1">
      <c r="L1131" s="38"/>
    </row>
    <row r="1133" spans="12:12" s="5" customFormat="1">
      <c r="L1133" s="38"/>
    </row>
    <row r="1135" spans="12:12" s="5" customFormat="1">
      <c r="L1135" s="38"/>
    </row>
    <row r="1137" spans="12:12" s="5" customFormat="1">
      <c r="L1137" s="38"/>
    </row>
    <row r="1138" spans="12:12" s="5" customFormat="1">
      <c r="L1138" s="38"/>
    </row>
    <row r="1140" spans="12:12" s="5" customFormat="1">
      <c r="L1140" s="38"/>
    </row>
    <row r="1142" spans="12:12" s="5" customFormat="1">
      <c r="L1142" s="38"/>
    </row>
    <row r="1143" spans="12:12" s="5" customFormat="1">
      <c r="L1143" s="38"/>
    </row>
    <row r="1145" spans="12:12" s="5" customFormat="1">
      <c r="L1145" s="38"/>
    </row>
    <row r="1146" spans="12:12" s="5" customFormat="1">
      <c r="L1146" s="38"/>
    </row>
    <row r="1147" spans="12:12" s="5" customFormat="1">
      <c r="L1147" s="38"/>
    </row>
    <row r="1148" spans="12:12" s="5" customFormat="1">
      <c r="L1148" s="38"/>
    </row>
    <row r="1149" spans="12:12" s="5" customFormat="1">
      <c r="L1149" s="38"/>
    </row>
    <row r="1151" spans="12:12" s="5" customFormat="1">
      <c r="L1151" s="38"/>
    </row>
    <row r="1153" spans="12:12" s="5" customFormat="1">
      <c r="L1153" s="38"/>
    </row>
    <row r="1155" spans="12:12" s="5" customFormat="1">
      <c r="L1155" s="38"/>
    </row>
    <row r="1157" spans="12:12" s="5" customFormat="1">
      <c r="L1157" s="38"/>
    </row>
    <row r="1159" spans="12:12" s="5" customFormat="1">
      <c r="L1159" s="38"/>
    </row>
    <row r="1161" spans="12:12" s="5" customFormat="1">
      <c r="L1161" s="38"/>
    </row>
    <row r="1162" spans="12:12" s="5" customFormat="1">
      <c r="L1162" s="38"/>
    </row>
    <row r="1163" spans="12:12" s="5" customFormat="1">
      <c r="L1163" s="38"/>
    </row>
    <row r="1165" spans="12:12" s="5" customFormat="1">
      <c r="L1165" s="38"/>
    </row>
    <row r="1167" spans="12:12" s="5" customFormat="1">
      <c r="L1167" s="38"/>
    </row>
    <row r="1169" spans="12:12" s="5" customFormat="1">
      <c r="L1169" s="38"/>
    </row>
    <row r="1171" spans="12:12" s="5" customFormat="1">
      <c r="L1171" s="38"/>
    </row>
    <row r="1173" spans="12:12" s="5" customFormat="1">
      <c r="L1173" s="38"/>
    </row>
    <row r="1175" spans="12:12" s="5" customFormat="1">
      <c r="L1175" s="38"/>
    </row>
    <row r="1177" spans="12:12" s="5" customFormat="1">
      <c r="L1177" s="38"/>
    </row>
    <row r="1178" spans="12:12" s="5" customFormat="1">
      <c r="L1178" s="38"/>
    </row>
    <row r="1180" spans="12:12" s="5" customFormat="1">
      <c r="L1180" s="38"/>
    </row>
    <row r="1182" spans="12:12" s="5" customFormat="1">
      <c r="L1182" s="38"/>
    </row>
    <row r="1184" spans="12:12" s="5" customFormat="1">
      <c r="L1184" s="38"/>
    </row>
    <row r="1186" spans="12:12" s="5" customFormat="1">
      <c r="L1186" s="38"/>
    </row>
    <row r="1188" spans="12:12" s="5" customFormat="1">
      <c r="L1188" s="38"/>
    </row>
    <row r="1190" spans="12:12" s="5" customFormat="1">
      <c r="L1190" s="38"/>
    </row>
    <row r="1191" spans="12:12" s="5" customFormat="1">
      <c r="L1191" s="38"/>
    </row>
    <row r="1193" spans="12:12" s="5" customFormat="1">
      <c r="L1193" s="38"/>
    </row>
    <row r="1195" spans="12:12" s="5" customFormat="1">
      <c r="L1195" s="38"/>
    </row>
    <row r="1197" spans="12:12" s="5" customFormat="1">
      <c r="L1197" s="38"/>
    </row>
    <row r="1199" spans="12:12" s="5" customFormat="1">
      <c r="L1199" s="38"/>
    </row>
    <row r="1201" spans="12:12" s="5" customFormat="1">
      <c r="L1201" s="38"/>
    </row>
    <row r="1203" spans="12:12" s="5" customFormat="1">
      <c r="L1203" s="38"/>
    </row>
    <row r="1205" spans="12:12" s="5" customFormat="1">
      <c r="L1205" s="38"/>
    </row>
    <row r="1207" spans="12:12" s="5" customFormat="1">
      <c r="L1207" s="38"/>
    </row>
    <row r="1209" spans="12:12" s="5" customFormat="1">
      <c r="L1209" s="38"/>
    </row>
    <row r="1211" spans="12:12" s="5" customFormat="1">
      <c r="L1211" s="38"/>
    </row>
    <row r="1213" spans="12:12" s="5" customFormat="1">
      <c r="L1213" s="38"/>
    </row>
    <row r="1215" spans="12:12" s="5" customFormat="1">
      <c r="L1215" s="38"/>
    </row>
    <row r="1217" spans="12:12" s="5" customFormat="1">
      <c r="L1217" s="38"/>
    </row>
    <row r="1219" spans="12:12" s="5" customFormat="1">
      <c r="L1219" s="38"/>
    </row>
    <row r="1221" spans="12:12" s="5" customFormat="1">
      <c r="L1221" s="38"/>
    </row>
    <row r="1223" spans="12:12" s="5" customFormat="1">
      <c r="L1223" s="38"/>
    </row>
    <row r="1225" spans="12:12" s="5" customFormat="1">
      <c r="L1225" s="38"/>
    </row>
    <row r="1226" spans="12:12" s="5" customFormat="1">
      <c r="L1226" s="38"/>
    </row>
    <row r="1227" spans="12:12" s="5" customFormat="1">
      <c r="L1227" s="38"/>
    </row>
    <row r="1229" spans="12:12" s="5" customFormat="1">
      <c r="L1229" s="38"/>
    </row>
    <row r="1231" spans="12:12" s="5" customFormat="1">
      <c r="L1231" s="38"/>
    </row>
    <row r="1233" spans="12:12" s="5" customFormat="1">
      <c r="L1233" s="38"/>
    </row>
    <row r="1235" spans="12:12" s="5" customFormat="1">
      <c r="L1235" s="38"/>
    </row>
    <row r="1236" spans="12:12" s="5" customFormat="1">
      <c r="L1236" s="38"/>
    </row>
    <row r="1237" spans="12:12" s="5" customFormat="1">
      <c r="L1237" s="38"/>
    </row>
    <row r="1239" spans="12:12" s="5" customFormat="1">
      <c r="L1239" s="38"/>
    </row>
    <row r="1241" spans="12:12" s="5" customFormat="1">
      <c r="L1241" s="38"/>
    </row>
    <row r="1243" spans="12:12" s="5" customFormat="1">
      <c r="L1243" s="38"/>
    </row>
    <row r="1245" spans="12:12" s="5" customFormat="1">
      <c r="L1245" s="38"/>
    </row>
    <row r="1246" spans="12:12" s="5" customFormat="1">
      <c r="L1246" s="38"/>
    </row>
    <row r="1247" spans="12:12" s="5" customFormat="1">
      <c r="L1247" s="38"/>
    </row>
    <row r="1248" spans="12:12" s="5" customFormat="1">
      <c r="L1248" s="38"/>
    </row>
    <row r="1249" spans="12:12" s="5" customFormat="1">
      <c r="L1249" s="38"/>
    </row>
    <row r="1250" spans="12:12" s="5" customFormat="1">
      <c r="L1250" s="38"/>
    </row>
    <row r="1251" spans="12:12" s="5" customFormat="1">
      <c r="L1251" s="38"/>
    </row>
    <row r="1252" spans="12:12" s="5" customFormat="1">
      <c r="L1252" s="38"/>
    </row>
    <row r="1253" spans="12:12" s="5" customFormat="1">
      <c r="L1253" s="38"/>
    </row>
    <row r="1254" spans="12:12" s="5" customFormat="1">
      <c r="L1254" s="38"/>
    </row>
    <row r="1256" spans="12:12" s="5" customFormat="1">
      <c r="L1256" s="38"/>
    </row>
    <row r="1257" spans="12:12" s="5" customFormat="1">
      <c r="L1257" s="38"/>
    </row>
    <row r="1258" spans="12:12" s="5" customFormat="1">
      <c r="L1258" s="38"/>
    </row>
    <row r="1259" spans="12:12" s="5" customFormat="1">
      <c r="L1259" s="38"/>
    </row>
    <row r="1260" spans="12:12" s="5" customFormat="1">
      <c r="L1260" s="38"/>
    </row>
    <row r="1261" spans="12:12" s="5" customFormat="1">
      <c r="L1261" s="38"/>
    </row>
    <row r="1262" spans="12:12" s="5" customFormat="1">
      <c r="L1262" s="38"/>
    </row>
    <row r="1264" spans="12:12" s="5" customFormat="1">
      <c r="L1264" s="38"/>
    </row>
    <row r="1266" spans="12:12" s="5" customFormat="1">
      <c r="L1266" s="38"/>
    </row>
    <row r="1268" spans="12:12" s="5" customFormat="1">
      <c r="L1268" s="38"/>
    </row>
    <row r="1270" spans="12:12" s="5" customFormat="1">
      <c r="L1270" s="38"/>
    </row>
    <row r="1271" spans="12:12" s="5" customFormat="1">
      <c r="L1271" s="38"/>
    </row>
    <row r="1272" spans="12:12" s="5" customFormat="1">
      <c r="L1272" s="38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09375" defaultRowHeight="15.6"/>
  <cols>
    <col min="1" max="1" width="17.33203125" style="122" hidden="1" customWidth="1"/>
    <col min="2" max="2" width="3.33203125" style="116" hidden="1" customWidth="1"/>
    <col min="3" max="3" width="4.44140625" style="117" hidden="1" customWidth="1"/>
    <col min="4" max="4" width="3.33203125" style="118" hidden="1" customWidth="1"/>
    <col min="5" max="5" width="3.33203125" style="119" hidden="1" customWidth="1"/>
    <col min="6" max="6" width="3.33203125" style="120" hidden="1" customWidth="1"/>
    <col min="7" max="7" width="5.5546875" style="121" hidden="1" customWidth="1"/>
    <col min="8" max="8" width="5.109375" style="6" customWidth="1"/>
    <col min="9" max="9" width="3.109375" style="40" customWidth="1"/>
    <col min="10" max="10" width="2.44140625" style="41" customWidth="1"/>
    <col min="11" max="11" width="2.109375" style="42" customWidth="1"/>
    <col min="12" max="12" width="51.5546875" style="38" customWidth="1"/>
    <col min="13" max="13" width="5.33203125" style="39" customWidth="1"/>
    <col min="14" max="15" width="15.109375" style="39" customWidth="1"/>
    <col min="16" max="16" width="15.109375" style="5" customWidth="1"/>
    <col min="17" max="20" width="9.109375" style="5"/>
    <col min="21" max="21" width="14.44140625" style="5" bestFit="1" customWidth="1"/>
    <col min="22" max="16384" width="9.109375" style="5"/>
  </cols>
  <sheetData>
    <row r="1" spans="1:22">
      <c r="A1" s="5"/>
      <c r="B1" s="236"/>
      <c r="C1" s="5"/>
      <c r="D1" s="237"/>
      <c r="E1" s="237"/>
      <c r="F1" s="237"/>
      <c r="G1" s="237"/>
      <c r="H1" s="237"/>
      <c r="I1" s="5"/>
      <c r="J1" s="5"/>
      <c r="K1" s="562"/>
      <c r="L1" s="562"/>
      <c r="M1" s="562"/>
      <c r="N1" s="493" t="s">
        <v>744</v>
      </c>
      <c r="O1" s="493"/>
      <c r="P1" s="493"/>
    </row>
    <row r="2" spans="1:22">
      <c r="A2" s="5"/>
      <c r="B2" s="236"/>
      <c r="C2" s="5"/>
      <c r="D2" s="237"/>
      <c r="E2" s="237"/>
      <c r="F2" s="237"/>
      <c r="G2" s="237"/>
      <c r="H2" s="237"/>
      <c r="I2" s="5"/>
      <c r="J2" s="5"/>
      <c r="K2" s="562"/>
      <c r="L2" s="562"/>
      <c r="M2" s="562"/>
      <c r="N2" s="493" t="s">
        <v>622</v>
      </c>
      <c r="O2" s="493"/>
      <c r="P2" s="493"/>
    </row>
    <row r="3" spans="1:22">
      <c r="A3" s="5"/>
      <c r="B3" s="236"/>
      <c r="C3" s="5"/>
      <c r="D3" s="237"/>
      <c r="E3" s="237"/>
      <c r="F3" s="237" t="s">
        <v>784</v>
      </c>
      <c r="G3" s="237"/>
      <c r="H3" s="237"/>
      <c r="I3" s="5"/>
      <c r="J3" s="5"/>
      <c r="K3" s="562"/>
      <c r="L3" s="562"/>
      <c r="M3" s="562"/>
      <c r="N3" s="493" t="s">
        <v>937</v>
      </c>
      <c r="O3" s="493"/>
      <c r="P3" s="493"/>
    </row>
    <row r="4" spans="1:22">
      <c r="A4" s="5"/>
      <c r="B4" s="236"/>
      <c r="C4" s="5"/>
      <c r="D4" s="237"/>
      <c r="E4" s="237"/>
      <c r="F4" s="237"/>
      <c r="G4" s="237"/>
      <c r="H4" s="237"/>
      <c r="I4" s="5"/>
      <c r="J4" s="5"/>
      <c r="K4" s="562"/>
      <c r="L4" s="562"/>
      <c r="M4" s="562"/>
      <c r="N4" s="493" t="s">
        <v>936</v>
      </c>
      <c r="O4" s="493"/>
      <c r="P4" s="493"/>
    </row>
    <row r="5" spans="1:22">
      <c r="A5" s="5"/>
      <c r="B5" s="236"/>
      <c r="C5" s="5"/>
      <c r="D5" s="237"/>
      <c r="E5" s="237"/>
      <c r="F5" s="237"/>
      <c r="G5" s="237"/>
      <c r="H5" s="237"/>
      <c r="I5" s="5"/>
      <c r="J5" s="5"/>
      <c r="K5" s="562"/>
      <c r="L5" s="562"/>
      <c r="M5" s="562"/>
      <c r="N5" s="566" t="s">
        <v>854</v>
      </c>
      <c r="O5" s="566"/>
      <c r="P5" s="566"/>
    </row>
    <row r="6" spans="1:22">
      <c r="A6" s="236" t="s">
        <v>745</v>
      </c>
      <c r="B6" s="236"/>
      <c r="C6" s="5"/>
      <c r="D6" s="237"/>
      <c r="E6" s="237"/>
      <c r="F6" s="237"/>
      <c r="G6" s="237"/>
      <c r="H6" s="237"/>
      <c r="I6" s="5"/>
      <c r="J6" s="5"/>
      <c r="K6" s="5"/>
      <c r="L6" s="238"/>
      <c r="M6" s="238"/>
      <c r="N6" s="5"/>
      <c r="O6" s="5"/>
    </row>
    <row r="7" spans="1:22" ht="33.75" customHeight="1">
      <c r="A7" s="122" t="s">
        <v>490</v>
      </c>
      <c r="H7" s="535" t="s">
        <v>922</v>
      </c>
      <c r="I7" s="535"/>
      <c r="J7" s="535"/>
      <c r="K7" s="535"/>
      <c r="L7" s="535"/>
      <c r="M7" s="535"/>
      <c r="N7" s="535"/>
      <c r="O7" s="535"/>
      <c r="P7" s="535"/>
    </row>
    <row r="8" spans="1:22">
      <c r="H8" s="235"/>
      <c r="I8" s="235"/>
      <c r="J8" s="235"/>
      <c r="K8" s="235"/>
      <c r="L8" s="235"/>
      <c r="M8" s="235"/>
      <c r="N8" s="235"/>
      <c r="O8" s="235"/>
      <c r="P8" s="235"/>
    </row>
    <row r="9" spans="1:22">
      <c r="A9" s="123"/>
      <c r="I9" s="7"/>
      <c r="J9" s="43"/>
      <c r="K9" s="43"/>
      <c r="L9" s="8"/>
      <c r="M9" s="209"/>
      <c r="N9" s="234"/>
      <c r="O9" s="561" t="s">
        <v>97</v>
      </c>
      <c r="P9" s="561"/>
    </row>
    <row r="10" spans="1:22" ht="46.5" customHeight="1">
      <c r="A10" s="123"/>
      <c r="H10" s="516" t="s">
        <v>98</v>
      </c>
      <c r="I10" s="516" t="s">
        <v>99</v>
      </c>
      <c r="J10" s="519" t="s">
        <v>100</v>
      </c>
      <c r="K10" s="519" t="s">
        <v>101</v>
      </c>
      <c r="L10" s="522" t="s">
        <v>102</v>
      </c>
      <c r="M10" s="525" t="s">
        <v>103</v>
      </c>
      <c r="N10" s="498" t="s">
        <v>374</v>
      </c>
      <c r="O10" s="534" t="s">
        <v>375</v>
      </c>
      <c r="P10" s="534"/>
    </row>
    <row r="11" spans="1:22" s="10" customFormat="1" ht="29.25" customHeight="1">
      <c r="A11" s="123"/>
      <c r="B11" s="116"/>
      <c r="C11" s="117"/>
      <c r="D11" s="118"/>
      <c r="E11" s="119"/>
      <c r="F11" s="120"/>
      <c r="G11" s="121"/>
      <c r="H11" s="517"/>
      <c r="I11" s="517"/>
      <c r="J11" s="520"/>
      <c r="K11" s="520"/>
      <c r="L11" s="523"/>
      <c r="M11" s="526"/>
      <c r="N11" s="498"/>
      <c r="O11" s="2" t="s">
        <v>376</v>
      </c>
      <c r="P11" s="2" t="s">
        <v>377</v>
      </c>
    </row>
    <row r="12" spans="1:22" s="15" customFormat="1">
      <c r="A12" s="123"/>
      <c r="B12" s="124"/>
      <c r="C12" s="125"/>
      <c r="D12" s="126"/>
      <c r="E12" s="127"/>
      <c r="F12" s="128"/>
      <c r="G12" s="129"/>
      <c r="H12" s="135">
        <v>1</v>
      </c>
      <c r="I12" s="135">
        <v>2</v>
      </c>
      <c r="J12" s="135">
        <v>3</v>
      </c>
      <c r="K12" s="135">
        <v>4</v>
      </c>
      <c r="L12" s="135">
        <v>5</v>
      </c>
      <c r="M12" s="136">
        <v>6</v>
      </c>
      <c r="N12" s="12">
        <v>7</v>
      </c>
      <c r="O12" s="12">
        <v>8</v>
      </c>
      <c r="P12" s="12" t="s">
        <v>624</v>
      </c>
    </row>
    <row r="13" spans="1:22" s="161" customFormat="1" ht="16.5" customHeight="1">
      <c r="A13" s="122" t="str">
        <f t="shared" ref="A13:A86" si="0">CONCATENATE(B13,C13,D13,E13,F13,G13)</f>
        <v>71000000000000</v>
      </c>
      <c r="B13" s="124" t="s">
        <v>439</v>
      </c>
      <c r="C13" s="125" t="s">
        <v>441</v>
      </c>
      <c r="D13" s="126" t="s">
        <v>441</v>
      </c>
      <c r="E13" s="127" t="s">
        <v>441</v>
      </c>
      <c r="F13" s="128" t="s">
        <v>441</v>
      </c>
      <c r="G13" s="129" t="s">
        <v>440</v>
      </c>
      <c r="H13" s="397"/>
      <c r="I13" s="157"/>
      <c r="J13" s="158"/>
      <c r="K13" s="158"/>
      <c r="L13" s="159" t="s">
        <v>105</v>
      </c>
      <c r="M13" s="172"/>
      <c r="N13" s="160">
        <f>O13+P13-O767</f>
        <v>0</v>
      </c>
      <c r="O13" s="160">
        <f>+O14+O109+O141+O319+O406+O476+O489+O574+O669+O759</f>
        <v>0</v>
      </c>
      <c r="P13" s="160">
        <f>+P14+P109+P141+P319+P406+P476+P489+P574+P669+P759</f>
        <v>0</v>
      </c>
      <c r="S13" s="438"/>
    </row>
    <row r="14" spans="1:22" s="181" customFormat="1" ht="27.6">
      <c r="A14" s="122" t="str">
        <f t="shared" si="0"/>
        <v>71010000000000</v>
      </c>
      <c r="B14" s="124" t="s">
        <v>439</v>
      </c>
      <c r="C14" s="117" t="s">
        <v>106</v>
      </c>
      <c r="D14" s="118" t="s">
        <v>441</v>
      </c>
      <c r="E14" s="127" t="s">
        <v>441</v>
      </c>
      <c r="F14" s="128" t="s">
        <v>441</v>
      </c>
      <c r="G14" s="129" t="s">
        <v>440</v>
      </c>
      <c r="H14" s="180">
        <v>2100</v>
      </c>
      <c r="I14" s="212" t="s">
        <v>106</v>
      </c>
      <c r="J14" s="213">
        <v>0</v>
      </c>
      <c r="K14" s="213">
        <v>0</v>
      </c>
      <c r="L14" s="162" t="s">
        <v>107</v>
      </c>
      <c r="M14" s="174"/>
      <c r="N14" s="163">
        <f>+N16+N66+N84+N99</f>
        <v>0</v>
      </c>
      <c r="O14" s="163">
        <f>+O16+O66+O84+O99</f>
        <v>0</v>
      </c>
      <c r="P14" s="163">
        <f>+P16+P66+P84+P99</f>
        <v>0</v>
      </c>
      <c r="Q14" s="161"/>
      <c r="R14" s="161"/>
      <c r="S14" s="438"/>
      <c r="T14" s="161"/>
      <c r="U14" s="161"/>
      <c r="V14" s="161"/>
    </row>
    <row r="15" spans="1:22" s="23" customFormat="1" ht="16.2">
      <c r="A15" s="122" t="str">
        <f t="shared" si="0"/>
        <v>71010000000001</v>
      </c>
      <c r="B15" s="124" t="s">
        <v>439</v>
      </c>
      <c r="C15" s="117" t="s">
        <v>106</v>
      </c>
      <c r="D15" s="118" t="s">
        <v>441</v>
      </c>
      <c r="E15" s="127" t="s">
        <v>441</v>
      </c>
      <c r="F15" s="128" t="s">
        <v>441</v>
      </c>
      <c r="G15" s="129" t="s">
        <v>96</v>
      </c>
      <c r="H15" s="17"/>
      <c r="I15" s="18"/>
      <c r="J15" s="19"/>
      <c r="K15" s="19"/>
      <c r="L15" s="20" t="s">
        <v>108</v>
      </c>
      <c r="M15" s="44"/>
      <c r="N15" s="190"/>
      <c r="O15" s="190"/>
      <c r="P15" s="190"/>
      <c r="Q15" s="161"/>
      <c r="R15" s="161"/>
      <c r="S15" s="438"/>
      <c r="T15" s="161"/>
      <c r="U15" s="161"/>
      <c r="V15" s="161"/>
    </row>
    <row r="16" spans="1:22" s="169" customFormat="1" ht="41.4">
      <c r="A16" s="122" t="str">
        <f t="shared" si="0"/>
        <v>71010100000000</v>
      </c>
      <c r="B16" s="124" t="s">
        <v>439</v>
      </c>
      <c r="C16" s="117" t="s">
        <v>106</v>
      </c>
      <c r="D16" s="118" t="s">
        <v>106</v>
      </c>
      <c r="E16" s="127" t="s">
        <v>441</v>
      </c>
      <c r="F16" s="128" t="s">
        <v>441</v>
      </c>
      <c r="G16" s="129" t="s">
        <v>440</v>
      </c>
      <c r="H16" s="165">
        <v>2110</v>
      </c>
      <c r="I16" s="166" t="s">
        <v>106</v>
      </c>
      <c r="J16" s="167">
        <v>1</v>
      </c>
      <c r="K16" s="167">
        <v>0</v>
      </c>
      <c r="L16" s="168" t="s">
        <v>109</v>
      </c>
      <c r="M16" s="176"/>
      <c r="N16" s="188">
        <f>+N18+N60</f>
        <v>0</v>
      </c>
      <c r="O16" s="188">
        <f>+O18+O60</f>
        <v>0</v>
      </c>
      <c r="P16" s="188">
        <f>+P18+P60</f>
        <v>0</v>
      </c>
      <c r="Q16" s="161"/>
      <c r="R16" s="161"/>
      <c r="S16" s="438"/>
      <c r="T16" s="161"/>
      <c r="U16" s="161"/>
      <c r="V16" s="161"/>
    </row>
    <row r="17" spans="1:22" s="23" customFormat="1" ht="16.2">
      <c r="A17" s="122" t="str">
        <f t="shared" si="0"/>
        <v>71010100000001</v>
      </c>
      <c r="B17" s="124" t="s">
        <v>439</v>
      </c>
      <c r="C17" s="117" t="s">
        <v>106</v>
      </c>
      <c r="D17" s="118" t="s">
        <v>106</v>
      </c>
      <c r="E17" s="127" t="s">
        <v>441</v>
      </c>
      <c r="F17" s="128" t="s">
        <v>441</v>
      </c>
      <c r="G17" s="129" t="s">
        <v>96</v>
      </c>
      <c r="H17" s="17"/>
      <c r="I17" s="18"/>
      <c r="J17" s="19"/>
      <c r="K17" s="19"/>
      <c r="L17" s="20" t="s">
        <v>110</v>
      </c>
      <c r="M17" s="35"/>
      <c r="N17" s="190"/>
      <c r="O17" s="190"/>
      <c r="P17" s="190"/>
      <c r="Q17" s="161"/>
      <c r="R17" s="161"/>
      <c r="S17" s="438"/>
      <c r="T17" s="161"/>
      <c r="U17" s="161"/>
      <c r="V17" s="161"/>
    </row>
    <row r="18" spans="1:22" s="156" customFormat="1" ht="26.4">
      <c r="A18" s="122" t="str">
        <f t="shared" si="0"/>
        <v>71010101000000</v>
      </c>
      <c r="B18" s="124" t="s">
        <v>439</v>
      </c>
      <c r="C18" s="117" t="s">
        <v>106</v>
      </c>
      <c r="D18" s="118" t="s">
        <v>106</v>
      </c>
      <c r="E18" s="119" t="s">
        <v>106</v>
      </c>
      <c r="F18" s="128" t="s">
        <v>441</v>
      </c>
      <c r="G18" s="129" t="s">
        <v>440</v>
      </c>
      <c r="H18" s="151">
        <v>2111</v>
      </c>
      <c r="I18" s="152" t="s">
        <v>106</v>
      </c>
      <c r="J18" s="153">
        <v>1</v>
      </c>
      <c r="K18" s="153">
        <v>1</v>
      </c>
      <c r="L18" s="154" t="s">
        <v>363</v>
      </c>
      <c r="M18" s="155"/>
      <c r="N18" s="192">
        <f>+N20+N55</f>
        <v>0</v>
      </c>
      <c r="O18" s="192">
        <f>+O20+O55</f>
        <v>0</v>
      </c>
      <c r="P18" s="192">
        <f>+P20+P55</f>
        <v>0</v>
      </c>
      <c r="Q18" s="161"/>
      <c r="R18" s="161"/>
      <c r="S18" s="438"/>
      <c r="T18" s="161"/>
      <c r="U18" s="161"/>
      <c r="V18" s="161"/>
    </row>
    <row r="19" spans="1:22" ht="16.2">
      <c r="A19" s="122" t="str">
        <f t="shared" si="0"/>
        <v>71010101000001</v>
      </c>
      <c r="B19" s="124" t="s">
        <v>439</v>
      </c>
      <c r="C19" s="117" t="s">
        <v>106</v>
      </c>
      <c r="D19" s="118" t="s">
        <v>106</v>
      </c>
      <c r="E19" s="119" t="s">
        <v>106</v>
      </c>
      <c r="F19" s="128" t="s">
        <v>441</v>
      </c>
      <c r="G19" s="129" t="s">
        <v>96</v>
      </c>
      <c r="H19" s="17"/>
      <c r="I19" s="25"/>
      <c r="J19" s="26"/>
      <c r="K19" s="26"/>
      <c r="L19" s="20" t="s">
        <v>108</v>
      </c>
      <c r="M19" s="44"/>
      <c r="N19" s="190"/>
      <c r="O19" s="190"/>
      <c r="P19" s="190"/>
      <c r="Q19" s="161"/>
      <c r="R19" s="161"/>
      <c r="S19" s="438"/>
      <c r="T19" s="161"/>
      <c r="U19" s="161"/>
      <c r="V19" s="161"/>
    </row>
    <row r="20" spans="1:22" s="115" customFormat="1" ht="16.2">
      <c r="A20" s="122" t="str">
        <f t="shared" si="0"/>
        <v>71010101010000</v>
      </c>
      <c r="B20" s="124" t="s">
        <v>439</v>
      </c>
      <c r="C20" s="117" t="s">
        <v>106</v>
      </c>
      <c r="D20" s="118" t="s">
        <v>106</v>
      </c>
      <c r="E20" s="119" t="s">
        <v>106</v>
      </c>
      <c r="F20" s="128" t="s">
        <v>106</v>
      </c>
      <c r="G20" s="129" t="s">
        <v>440</v>
      </c>
      <c r="H20" s="45"/>
      <c r="I20" s="147"/>
      <c r="J20" s="148"/>
      <c r="K20" s="148"/>
      <c r="L20" s="27" t="s">
        <v>111</v>
      </c>
      <c r="M20" s="28"/>
      <c r="N20" s="197">
        <f>O20+P20</f>
        <v>0</v>
      </c>
      <c r="O20" s="197">
        <f>SUM(O21:O54)</f>
        <v>0</v>
      </c>
      <c r="P20" s="197">
        <f>SUM(P21:P54)</f>
        <v>0</v>
      </c>
      <c r="Q20" s="161"/>
      <c r="R20" s="161"/>
      <c r="S20" s="438"/>
      <c r="T20" s="161"/>
      <c r="U20" s="161"/>
      <c r="V20" s="161"/>
    </row>
    <row r="21" spans="1:22" s="23" customFormat="1" ht="16.2">
      <c r="A21" s="122" t="str">
        <f t="shared" si="0"/>
        <v>71010101014111</v>
      </c>
      <c r="B21" s="124" t="s">
        <v>439</v>
      </c>
      <c r="C21" s="117" t="s">
        <v>106</v>
      </c>
      <c r="D21" s="118" t="s">
        <v>106</v>
      </c>
      <c r="E21" s="119" t="s">
        <v>106</v>
      </c>
      <c r="F21" s="128" t="s">
        <v>106</v>
      </c>
      <c r="G21" s="129">
        <v>4111</v>
      </c>
      <c r="H21" s="25"/>
      <c r="I21" s="25"/>
      <c r="J21" s="26"/>
      <c r="K21" s="26"/>
      <c r="L21" s="36" t="s">
        <v>112</v>
      </c>
      <c r="M21" s="12">
        <v>4111</v>
      </c>
      <c r="N21" s="183">
        <f>O21+P21</f>
        <v>0</v>
      </c>
      <c r="O21" s="183"/>
      <c r="P21" s="183"/>
      <c r="Q21" s="161"/>
      <c r="R21" s="161"/>
      <c r="S21" s="438"/>
      <c r="T21" s="161"/>
      <c r="U21" s="161"/>
      <c r="V21" s="161"/>
    </row>
    <row r="22" spans="1:22" ht="26.4">
      <c r="A22" s="122" t="str">
        <f t="shared" si="0"/>
        <v>71010101014112</v>
      </c>
      <c r="B22" s="124" t="s">
        <v>439</v>
      </c>
      <c r="C22" s="117" t="s">
        <v>106</v>
      </c>
      <c r="D22" s="118" t="s">
        <v>106</v>
      </c>
      <c r="E22" s="119" t="s">
        <v>106</v>
      </c>
      <c r="F22" s="128" t="s">
        <v>106</v>
      </c>
      <c r="G22" s="129">
        <v>4112</v>
      </c>
      <c r="H22" s="25"/>
      <c r="I22" s="25"/>
      <c r="J22" s="26"/>
      <c r="K22" s="26"/>
      <c r="L22" s="36" t="s">
        <v>113</v>
      </c>
      <c r="M22" s="12">
        <v>4112</v>
      </c>
      <c r="N22" s="183">
        <f t="shared" ref="N22:N59" si="1">O22+P22</f>
        <v>0</v>
      </c>
      <c r="O22" s="183"/>
      <c r="P22" s="183"/>
      <c r="Q22" s="161"/>
      <c r="R22" s="161"/>
      <c r="S22" s="438"/>
      <c r="T22" s="161"/>
      <c r="U22" s="161"/>
      <c r="V22" s="161"/>
    </row>
    <row r="23" spans="1:22" s="23" customFormat="1" ht="16.2">
      <c r="A23" s="122" t="str">
        <f t="shared" si="0"/>
        <v>71010101014212</v>
      </c>
      <c r="B23" s="124" t="s">
        <v>439</v>
      </c>
      <c r="C23" s="117" t="s">
        <v>106</v>
      </c>
      <c r="D23" s="118" t="s">
        <v>106</v>
      </c>
      <c r="E23" s="119" t="s">
        <v>106</v>
      </c>
      <c r="F23" s="120" t="s">
        <v>106</v>
      </c>
      <c r="G23" s="121">
        <v>4212</v>
      </c>
      <c r="H23" s="25"/>
      <c r="I23" s="25"/>
      <c r="J23" s="26"/>
      <c r="K23" s="26"/>
      <c r="L23" s="29" t="s">
        <v>114</v>
      </c>
      <c r="M23" s="12">
        <v>4212</v>
      </c>
      <c r="N23" s="183">
        <f t="shared" si="1"/>
        <v>0</v>
      </c>
      <c r="O23" s="183"/>
      <c r="P23" s="183"/>
      <c r="Q23" s="161"/>
      <c r="R23" s="161"/>
      <c r="S23" s="438"/>
      <c r="T23" s="161"/>
      <c r="U23" s="161"/>
      <c r="V23" s="161"/>
    </row>
    <row r="24" spans="1:22" ht="16.2">
      <c r="A24" s="122" t="str">
        <f t="shared" si="0"/>
        <v>71010101014213</v>
      </c>
      <c r="B24" s="124" t="s">
        <v>439</v>
      </c>
      <c r="C24" s="117" t="s">
        <v>106</v>
      </c>
      <c r="D24" s="118" t="s">
        <v>106</v>
      </c>
      <c r="E24" s="119" t="s">
        <v>106</v>
      </c>
      <c r="F24" s="120" t="s">
        <v>106</v>
      </c>
      <c r="G24" s="121">
        <v>4213</v>
      </c>
      <c r="H24" s="25"/>
      <c r="I24" s="25"/>
      <c r="J24" s="26"/>
      <c r="K24" s="26"/>
      <c r="L24" s="30" t="s">
        <v>115</v>
      </c>
      <c r="M24" s="31">
        <v>4213</v>
      </c>
      <c r="N24" s="183">
        <f t="shared" si="1"/>
        <v>0</v>
      </c>
      <c r="O24" s="183"/>
      <c r="P24" s="183"/>
      <c r="Q24" s="161"/>
      <c r="R24" s="161"/>
      <c r="S24" s="438"/>
      <c r="T24" s="161"/>
      <c r="U24" s="161"/>
      <c r="V24" s="161"/>
    </row>
    <row r="25" spans="1:22" s="23" customFormat="1" ht="16.2">
      <c r="A25" s="122" t="str">
        <f t="shared" si="0"/>
        <v>71010101014214</v>
      </c>
      <c r="B25" s="124" t="s">
        <v>439</v>
      </c>
      <c r="C25" s="117" t="s">
        <v>106</v>
      </c>
      <c r="D25" s="118" t="s">
        <v>106</v>
      </c>
      <c r="E25" s="119" t="s">
        <v>106</v>
      </c>
      <c r="F25" s="120" t="s">
        <v>106</v>
      </c>
      <c r="G25" s="121">
        <v>4214</v>
      </c>
      <c r="H25" s="25"/>
      <c r="I25" s="25"/>
      <c r="J25" s="26"/>
      <c r="K25" s="26"/>
      <c r="L25" s="30" t="s">
        <v>116</v>
      </c>
      <c r="M25" s="31">
        <v>4214</v>
      </c>
      <c r="N25" s="183">
        <f t="shared" si="1"/>
        <v>0</v>
      </c>
      <c r="O25" s="183"/>
      <c r="P25" s="183"/>
      <c r="Q25" s="161"/>
      <c r="R25" s="161"/>
      <c r="S25" s="438"/>
      <c r="T25" s="161"/>
      <c r="U25" s="161"/>
      <c r="V25" s="161"/>
    </row>
    <row r="26" spans="1:22" ht="16.2">
      <c r="A26" s="122" t="str">
        <f t="shared" si="0"/>
        <v>71010101014215</v>
      </c>
      <c r="B26" s="124" t="s">
        <v>439</v>
      </c>
      <c r="C26" s="117" t="s">
        <v>106</v>
      </c>
      <c r="D26" s="118" t="s">
        <v>106</v>
      </c>
      <c r="E26" s="119" t="s">
        <v>106</v>
      </c>
      <c r="F26" s="120" t="s">
        <v>106</v>
      </c>
      <c r="G26" s="121">
        <v>4215</v>
      </c>
      <c r="H26" s="25"/>
      <c r="I26" s="25"/>
      <c r="J26" s="26"/>
      <c r="K26" s="26"/>
      <c r="L26" s="29" t="s">
        <v>117</v>
      </c>
      <c r="M26" s="12">
        <v>4215</v>
      </c>
      <c r="N26" s="183">
        <f t="shared" si="1"/>
        <v>0</v>
      </c>
      <c r="O26" s="183"/>
      <c r="P26" s="183"/>
      <c r="Q26" s="161"/>
      <c r="R26" s="161"/>
      <c r="S26" s="438"/>
      <c r="T26" s="161"/>
      <c r="U26" s="161"/>
      <c r="V26" s="161"/>
    </row>
    <row r="27" spans="1:22" ht="16.2">
      <c r="A27" s="122" t="str">
        <f t="shared" si="0"/>
        <v>71010101014216</v>
      </c>
      <c r="B27" s="124" t="s">
        <v>439</v>
      </c>
      <c r="C27" s="117" t="s">
        <v>106</v>
      </c>
      <c r="D27" s="118" t="s">
        <v>106</v>
      </c>
      <c r="E27" s="119" t="s">
        <v>106</v>
      </c>
      <c r="F27" s="120" t="s">
        <v>106</v>
      </c>
      <c r="G27" s="121">
        <v>4216</v>
      </c>
      <c r="H27" s="25"/>
      <c r="I27" s="25"/>
      <c r="J27" s="26"/>
      <c r="K27" s="26"/>
      <c r="L27" s="29" t="s">
        <v>447</v>
      </c>
      <c r="M27" s="12">
        <v>4216</v>
      </c>
      <c r="N27" s="183">
        <f t="shared" si="1"/>
        <v>0</v>
      </c>
      <c r="O27" s="183"/>
      <c r="P27" s="183"/>
      <c r="Q27" s="161"/>
      <c r="R27" s="161"/>
      <c r="S27" s="438"/>
      <c r="T27" s="161"/>
      <c r="U27" s="161"/>
      <c r="V27" s="161"/>
    </row>
    <row r="28" spans="1:22" ht="16.2">
      <c r="A28" s="122" t="str">
        <f t="shared" si="0"/>
        <v>71010101014222</v>
      </c>
      <c r="B28" s="124" t="s">
        <v>439</v>
      </c>
      <c r="C28" s="117" t="s">
        <v>106</v>
      </c>
      <c r="D28" s="118" t="s">
        <v>106</v>
      </c>
      <c r="E28" s="119" t="s">
        <v>106</v>
      </c>
      <c r="F28" s="120" t="s">
        <v>106</v>
      </c>
      <c r="G28" s="121">
        <v>4222</v>
      </c>
      <c r="H28" s="25"/>
      <c r="I28" s="25"/>
      <c r="J28" s="26"/>
      <c r="K28" s="26"/>
      <c r="L28" s="29" t="s">
        <v>392</v>
      </c>
      <c r="M28" s="12" t="s">
        <v>746</v>
      </c>
      <c r="N28" s="183">
        <f t="shared" si="1"/>
        <v>0</v>
      </c>
      <c r="O28" s="183"/>
      <c r="P28" s="183"/>
      <c r="Q28" s="161"/>
      <c r="R28" s="161"/>
      <c r="S28" s="438"/>
      <c r="T28" s="161"/>
      <c r="U28" s="161"/>
      <c r="V28" s="161"/>
    </row>
    <row r="29" spans="1:22" ht="16.2">
      <c r="A29" s="122" t="str">
        <f t="shared" si="0"/>
        <v>71010101014231</v>
      </c>
      <c r="B29" s="124" t="s">
        <v>439</v>
      </c>
      <c r="C29" s="117" t="s">
        <v>106</v>
      </c>
      <c r="D29" s="118" t="s">
        <v>106</v>
      </c>
      <c r="E29" s="119" t="s">
        <v>106</v>
      </c>
      <c r="F29" s="120" t="s">
        <v>106</v>
      </c>
      <c r="G29" s="121">
        <v>4231</v>
      </c>
      <c r="H29" s="25"/>
      <c r="I29" s="25"/>
      <c r="J29" s="26"/>
      <c r="K29" s="26"/>
      <c r="L29" s="29" t="s">
        <v>119</v>
      </c>
      <c r="M29" s="12">
        <v>4222</v>
      </c>
      <c r="N29" s="183">
        <f t="shared" si="1"/>
        <v>0</v>
      </c>
      <c r="O29" s="183"/>
      <c r="P29" s="183"/>
      <c r="Q29" s="161"/>
      <c r="R29" s="161"/>
      <c r="S29" s="438"/>
      <c r="T29" s="161"/>
      <c r="U29" s="161"/>
      <c r="V29" s="161"/>
    </row>
    <row r="30" spans="1:22" ht="16.2">
      <c r="A30" s="122" t="str">
        <f t="shared" si="0"/>
        <v>71010101014232</v>
      </c>
      <c r="B30" s="124" t="s">
        <v>439</v>
      </c>
      <c r="C30" s="117" t="s">
        <v>106</v>
      </c>
      <c r="D30" s="118" t="s">
        <v>106</v>
      </c>
      <c r="E30" s="119" t="s">
        <v>106</v>
      </c>
      <c r="F30" s="120" t="s">
        <v>106</v>
      </c>
      <c r="G30" s="121">
        <v>4232</v>
      </c>
      <c r="H30" s="25"/>
      <c r="I30" s="25"/>
      <c r="J30" s="26"/>
      <c r="K30" s="26"/>
      <c r="L30" s="29" t="s">
        <v>448</v>
      </c>
      <c r="M30" s="12">
        <v>4231</v>
      </c>
      <c r="N30" s="183">
        <f t="shared" si="1"/>
        <v>0</v>
      </c>
      <c r="O30" s="183"/>
      <c r="P30" s="183"/>
      <c r="Q30" s="161"/>
      <c r="R30" s="161"/>
      <c r="S30" s="438"/>
      <c r="T30" s="161"/>
      <c r="U30" s="161"/>
      <c r="V30" s="161"/>
    </row>
    <row r="31" spans="1:22" ht="16.2">
      <c r="A31" s="122" t="str">
        <f t="shared" si="0"/>
        <v>71010101014233</v>
      </c>
      <c r="B31" s="124" t="s">
        <v>439</v>
      </c>
      <c r="C31" s="117" t="s">
        <v>106</v>
      </c>
      <c r="D31" s="118" t="s">
        <v>106</v>
      </c>
      <c r="E31" s="119" t="s">
        <v>106</v>
      </c>
      <c r="F31" s="120" t="s">
        <v>106</v>
      </c>
      <c r="G31" s="121">
        <v>4233</v>
      </c>
      <c r="H31" s="25"/>
      <c r="I31" s="25"/>
      <c r="J31" s="26"/>
      <c r="K31" s="26"/>
      <c r="L31" s="29" t="s">
        <v>121</v>
      </c>
      <c r="M31" s="12">
        <v>4232</v>
      </c>
      <c r="N31" s="183">
        <f t="shared" si="1"/>
        <v>0</v>
      </c>
      <c r="O31" s="183"/>
      <c r="P31" s="183"/>
      <c r="Q31" s="161"/>
      <c r="R31" s="161"/>
      <c r="S31" s="438"/>
      <c r="T31" s="161"/>
      <c r="U31" s="161"/>
      <c r="V31" s="161"/>
    </row>
    <row r="32" spans="1:22" ht="26.4">
      <c r="A32" s="122" t="str">
        <f t="shared" si="0"/>
        <v>71010101014234</v>
      </c>
      <c r="B32" s="124" t="s">
        <v>439</v>
      </c>
      <c r="C32" s="117" t="s">
        <v>106</v>
      </c>
      <c r="D32" s="118" t="s">
        <v>106</v>
      </c>
      <c r="E32" s="119" t="s">
        <v>106</v>
      </c>
      <c r="F32" s="120" t="s">
        <v>106</v>
      </c>
      <c r="G32" s="121">
        <v>4234</v>
      </c>
      <c r="H32" s="25"/>
      <c r="I32" s="25"/>
      <c r="J32" s="26"/>
      <c r="K32" s="26"/>
      <c r="L32" s="29" t="s">
        <v>449</v>
      </c>
      <c r="M32" s="12">
        <v>4233</v>
      </c>
      <c r="N32" s="183">
        <f t="shared" si="1"/>
        <v>0</v>
      </c>
      <c r="O32" s="183"/>
      <c r="P32" s="183"/>
      <c r="Q32" s="161"/>
      <c r="R32" s="161"/>
      <c r="S32" s="438"/>
      <c r="T32" s="161"/>
      <c r="U32" s="161"/>
      <c r="V32" s="161"/>
    </row>
    <row r="33" spans="1:22" ht="16.2">
      <c r="A33" s="122" t="str">
        <f t="shared" si="0"/>
        <v>71010101014235</v>
      </c>
      <c r="B33" s="124" t="s">
        <v>439</v>
      </c>
      <c r="C33" s="117" t="s">
        <v>106</v>
      </c>
      <c r="D33" s="118" t="s">
        <v>106</v>
      </c>
      <c r="E33" s="119" t="s">
        <v>106</v>
      </c>
      <c r="F33" s="120" t="s">
        <v>106</v>
      </c>
      <c r="G33" s="121">
        <v>4235</v>
      </c>
      <c r="H33" s="25"/>
      <c r="I33" s="25"/>
      <c r="J33" s="26"/>
      <c r="K33" s="26"/>
      <c r="L33" s="29" t="s">
        <v>782</v>
      </c>
      <c r="M33" s="12">
        <v>4234</v>
      </c>
      <c r="N33" s="183">
        <f t="shared" si="1"/>
        <v>0</v>
      </c>
      <c r="O33" s="183"/>
      <c r="P33" s="183"/>
      <c r="Q33" s="161"/>
      <c r="R33" s="161"/>
      <c r="S33" s="438"/>
      <c r="T33" s="161"/>
      <c r="U33" s="161"/>
      <c r="V33" s="161"/>
    </row>
    <row r="34" spans="1:22" ht="16.2">
      <c r="B34" s="124"/>
      <c r="H34" s="25"/>
      <c r="I34" s="25"/>
      <c r="J34" s="26"/>
      <c r="K34" s="26"/>
      <c r="L34" s="29" t="s">
        <v>123</v>
      </c>
      <c r="M34" s="12">
        <v>4235</v>
      </c>
      <c r="N34" s="183">
        <f t="shared" si="1"/>
        <v>0</v>
      </c>
      <c r="O34" s="183"/>
      <c r="P34" s="183"/>
      <c r="Q34" s="161"/>
      <c r="R34" s="161"/>
      <c r="S34" s="438"/>
      <c r="T34" s="161"/>
      <c r="U34" s="161"/>
      <c r="V34" s="161"/>
    </row>
    <row r="35" spans="1:22" ht="16.2">
      <c r="A35" s="122" t="str">
        <f t="shared" si="0"/>
        <v>71010101014237</v>
      </c>
      <c r="B35" s="124" t="s">
        <v>439</v>
      </c>
      <c r="C35" s="117" t="s">
        <v>106</v>
      </c>
      <c r="D35" s="118" t="s">
        <v>106</v>
      </c>
      <c r="E35" s="119" t="s">
        <v>106</v>
      </c>
      <c r="F35" s="120" t="s">
        <v>106</v>
      </c>
      <c r="G35" s="121">
        <v>4237</v>
      </c>
      <c r="H35" s="25"/>
      <c r="I35" s="25"/>
      <c r="J35" s="26"/>
      <c r="K35" s="26"/>
      <c r="L35" s="29" t="s">
        <v>124</v>
      </c>
      <c r="M35" s="12">
        <v>4237</v>
      </c>
      <c r="N35" s="183">
        <f t="shared" si="1"/>
        <v>0</v>
      </c>
      <c r="O35" s="183"/>
      <c r="P35" s="183"/>
      <c r="Q35" s="161"/>
      <c r="R35" s="161"/>
      <c r="S35" s="438"/>
      <c r="T35" s="161"/>
      <c r="U35" s="161"/>
      <c r="V35" s="161"/>
    </row>
    <row r="36" spans="1:22" ht="16.2">
      <c r="A36" s="122" t="str">
        <f t="shared" si="0"/>
        <v>71010101014239</v>
      </c>
      <c r="B36" s="124" t="s">
        <v>439</v>
      </c>
      <c r="C36" s="117" t="s">
        <v>106</v>
      </c>
      <c r="D36" s="118" t="s">
        <v>106</v>
      </c>
      <c r="E36" s="119" t="s">
        <v>106</v>
      </c>
      <c r="F36" s="120" t="s">
        <v>106</v>
      </c>
      <c r="G36" s="121">
        <v>4239</v>
      </c>
      <c r="H36" s="25"/>
      <c r="I36" s="25"/>
      <c r="J36" s="26"/>
      <c r="K36" s="26"/>
      <c r="L36" s="29" t="s">
        <v>125</v>
      </c>
      <c r="M36" s="12">
        <v>4239</v>
      </c>
      <c r="N36" s="183">
        <f t="shared" si="1"/>
        <v>0</v>
      </c>
      <c r="O36" s="183"/>
      <c r="P36" s="183"/>
      <c r="Q36" s="161"/>
      <c r="R36" s="161"/>
      <c r="S36" s="438"/>
      <c r="T36" s="161"/>
      <c r="U36" s="161"/>
      <c r="V36" s="161"/>
    </row>
    <row r="37" spans="1:22" ht="16.2">
      <c r="A37" s="122" t="str">
        <f t="shared" si="0"/>
        <v>71010101014241</v>
      </c>
      <c r="B37" s="124" t="s">
        <v>439</v>
      </c>
      <c r="C37" s="117" t="s">
        <v>106</v>
      </c>
      <c r="D37" s="118" t="s">
        <v>106</v>
      </c>
      <c r="E37" s="119" t="s">
        <v>106</v>
      </c>
      <c r="F37" s="120" t="s">
        <v>106</v>
      </c>
      <c r="G37" s="121">
        <v>4241</v>
      </c>
      <c r="H37" s="25"/>
      <c r="I37" s="25"/>
      <c r="J37" s="26"/>
      <c r="K37" s="26"/>
      <c r="L37" s="29" t="s">
        <v>126</v>
      </c>
      <c r="M37" s="12">
        <v>4241</v>
      </c>
      <c r="N37" s="183">
        <f t="shared" si="1"/>
        <v>0</v>
      </c>
      <c r="O37" s="183"/>
      <c r="P37" s="183"/>
      <c r="Q37" s="161"/>
      <c r="R37" s="161"/>
      <c r="S37" s="438"/>
      <c r="T37" s="161"/>
      <c r="U37" s="161"/>
      <c r="V37" s="161"/>
    </row>
    <row r="38" spans="1:22" ht="26.4">
      <c r="A38" s="122" t="str">
        <f t="shared" si="0"/>
        <v>71010101014252</v>
      </c>
      <c r="B38" s="124" t="s">
        <v>439</v>
      </c>
      <c r="C38" s="117" t="s">
        <v>106</v>
      </c>
      <c r="D38" s="118" t="s">
        <v>106</v>
      </c>
      <c r="E38" s="119" t="s">
        <v>106</v>
      </c>
      <c r="F38" s="120" t="s">
        <v>106</v>
      </c>
      <c r="G38" s="121">
        <v>4252</v>
      </c>
      <c r="H38" s="25"/>
      <c r="I38" s="25"/>
      <c r="J38" s="26"/>
      <c r="K38" s="26"/>
      <c r="L38" s="29" t="s">
        <v>127</v>
      </c>
      <c r="M38" s="12">
        <v>4252</v>
      </c>
      <c r="N38" s="183">
        <f t="shared" si="1"/>
        <v>0</v>
      </c>
      <c r="O38" s="183"/>
      <c r="P38" s="183"/>
      <c r="Q38" s="161"/>
      <c r="R38" s="161"/>
      <c r="S38" s="438"/>
      <c r="T38" s="161"/>
      <c r="U38" s="161"/>
      <c r="V38" s="161"/>
    </row>
    <row r="39" spans="1:22" ht="16.2">
      <c r="A39" s="122" t="str">
        <f t="shared" si="0"/>
        <v>71010101014261</v>
      </c>
      <c r="B39" s="124" t="s">
        <v>439</v>
      </c>
      <c r="C39" s="117" t="s">
        <v>106</v>
      </c>
      <c r="D39" s="118" t="s">
        <v>106</v>
      </c>
      <c r="E39" s="119" t="s">
        <v>106</v>
      </c>
      <c r="F39" s="120" t="s">
        <v>106</v>
      </c>
      <c r="G39" s="121">
        <v>4261</v>
      </c>
      <c r="H39" s="25"/>
      <c r="I39" s="25"/>
      <c r="J39" s="26"/>
      <c r="K39" s="26"/>
      <c r="L39" s="30" t="s">
        <v>128</v>
      </c>
      <c r="M39" s="31">
        <v>4261</v>
      </c>
      <c r="N39" s="183">
        <f t="shared" si="1"/>
        <v>0</v>
      </c>
      <c r="O39" s="183"/>
      <c r="P39" s="183"/>
      <c r="Q39" s="161"/>
      <c r="R39" s="161"/>
      <c r="S39" s="438"/>
      <c r="T39" s="161"/>
      <c r="U39" s="161"/>
      <c r="V39" s="161"/>
    </row>
    <row r="40" spans="1:22" ht="16.2">
      <c r="A40" s="122" t="str">
        <f t="shared" si="0"/>
        <v>71010101014264</v>
      </c>
      <c r="B40" s="124" t="s">
        <v>439</v>
      </c>
      <c r="C40" s="117" t="s">
        <v>106</v>
      </c>
      <c r="D40" s="118" t="s">
        <v>106</v>
      </c>
      <c r="E40" s="119" t="s">
        <v>106</v>
      </c>
      <c r="F40" s="120" t="s">
        <v>106</v>
      </c>
      <c r="G40" s="121">
        <v>4264</v>
      </c>
      <c r="H40" s="25"/>
      <c r="I40" s="25"/>
      <c r="J40" s="26"/>
      <c r="K40" s="26"/>
      <c r="L40" s="32" t="s">
        <v>129</v>
      </c>
      <c r="M40" s="48">
        <v>4264</v>
      </c>
      <c r="N40" s="183">
        <f t="shared" si="1"/>
        <v>0</v>
      </c>
      <c r="O40" s="183"/>
      <c r="P40" s="183"/>
      <c r="Q40" s="161"/>
      <c r="R40" s="161"/>
      <c r="S40" s="438"/>
      <c r="T40" s="161"/>
      <c r="U40" s="161"/>
      <c r="V40" s="161"/>
    </row>
    <row r="41" spans="1:22" ht="16.2">
      <c r="A41" s="122" t="str">
        <f t="shared" si="0"/>
        <v>71010101014267</v>
      </c>
      <c r="B41" s="124" t="s">
        <v>439</v>
      </c>
      <c r="C41" s="117" t="s">
        <v>106</v>
      </c>
      <c r="D41" s="118" t="s">
        <v>106</v>
      </c>
      <c r="E41" s="119" t="s">
        <v>106</v>
      </c>
      <c r="F41" s="120" t="s">
        <v>106</v>
      </c>
      <c r="G41" s="121">
        <v>4267</v>
      </c>
      <c r="H41" s="25"/>
      <c r="I41" s="25"/>
      <c r="J41" s="26"/>
      <c r="K41" s="26"/>
      <c r="L41" s="32" t="s">
        <v>130</v>
      </c>
      <c r="M41" s="48">
        <v>4267</v>
      </c>
      <c r="N41" s="183">
        <f t="shared" si="1"/>
        <v>0</v>
      </c>
      <c r="O41" s="183"/>
      <c r="P41" s="183"/>
      <c r="Q41" s="161"/>
      <c r="R41" s="161"/>
      <c r="S41" s="438"/>
      <c r="T41" s="161"/>
      <c r="U41" s="161"/>
      <c r="V41" s="161"/>
    </row>
    <row r="42" spans="1:22" ht="16.2">
      <c r="A42" s="122" t="str">
        <f t="shared" si="0"/>
        <v>71010101014269</v>
      </c>
      <c r="B42" s="124" t="s">
        <v>439</v>
      </c>
      <c r="C42" s="117" t="s">
        <v>106</v>
      </c>
      <c r="D42" s="118" t="s">
        <v>106</v>
      </c>
      <c r="E42" s="119" t="s">
        <v>106</v>
      </c>
      <c r="F42" s="120" t="s">
        <v>106</v>
      </c>
      <c r="G42" s="121">
        <v>4269</v>
      </c>
      <c r="H42" s="25"/>
      <c r="I42" s="25"/>
      <c r="J42" s="26"/>
      <c r="K42" s="26"/>
      <c r="L42" s="32" t="s">
        <v>364</v>
      </c>
      <c r="M42" s="48">
        <v>4269</v>
      </c>
      <c r="N42" s="183">
        <f t="shared" si="1"/>
        <v>0</v>
      </c>
      <c r="O42" s="183"/>
      <c r="P42" s="183"/>
      <c r="Q42" s="161"/>
      <c r="R42" s="161"/>
      <c r="S42" s="438"/>
      <c r="T42" s="161"/>
      <c r="U42" s="161"/>
      <c r="V42" s="161"/>
    </row>
    <row r="43" spans="1:22" ht="26.4">
      <c r="A43" s="122" t="str">
        <f t="shared" si="0"/>
        <v>71010101014511</v>
      </c>
      <c r="B43" s="124" t="s">
        <v>439</v>
      </c>
      <c r="C43" s="117" t="s">
        <v>106</v>
      </c>
      <c r="D43" s="118" t="s">
        <v>106</v>
      </c>
      <c r="E43" s="119" t="s">
        <v>106</v>
      </c>
      <c r="F43" s="128" t="s">
        <v>106</v>
      </c>
      <c r="G43" s="129">
        <v>4511</v>
      </c>
      <c r="H43" s="25"/>
      <c r="I43" s="25"/>
      <c r="J43" s="26"/>
      <c r="K43" s="26"/>
      <c r="L43" s="29" t="s">
        <v>131</v>
      </c>
      <c r="M43" s="12">
        <v>4511</v>
      </c>
      <c r="N43" s="183">
        <f t="shared" si="1"/>
        <v>0</v>
      </c>
      <c r="O43" s="183"/>
      <c r="P43" s="183"/>
      <c r="Q43" s="161"/>
      <c r="R43" s="161"/>
      <c r="S43" s="438"/>
      <c r="T43" s="161"/>
      <c r="U43" s="161"/>
      <c r="V43" s="161"/>
    </row>
    <row r="44" spans="1:22" ht="26.4">
      <c r="B44" s="124"/>
      <c r="F44" s="128"/>
      <c r="G44" s="129"/>
      <c r="H44" s="25"/>
      <c r="I44" s="25"/>
      <c r="J44" s="26"/>
      <c r="K44" s="26"/>
      <c r="L44" s="32" t="s">
        <v>747</v>
      </c>
      <c r="M44" s="33">
        <v>4638</v>
      </c>
      <c r="N44" s="183">
        <f t="shared" si="1"/>
        <v>0</v>
      </c>
      <c r="O44" s="183"/>
      <c r="P44" s="183"/>
      <c r="Q44" s="161"/>
      <c r="R44" s="161"/>
      <c r="S44" s="438"/>
      <c r="T44" s="161"/>
      <c r="U44" s="161"/>
      <c r="V44" s="161"/>
    </row>
    <row r="45" spans="1:22" ht="16.2">
      <c r="A45" s="122" t="str">
        <f t="shared" si="0"/>
        <v>71010101014729</v>
      </c>
      <c r="B45" s="124" t="s">
        <v>439</v>
      </c>
      <c r="C45" s="117" t="s">
        <v>106</v>
      </c>
      <c r="D45" s="118" t="s">
        <v>106</v>
      </c>
      <c r="E45" s="119" t="s">
        <v>106</v>
      </c>
      <c r="F45" s="120" t="s">
        <v>106</v>
      </c>
      <c r="G45" s="121">
        <v>4729</v>
      </c>
      <c r="H45" s="25"/>
      <c r="I45" s="25"/>
      <c r="J45" s="26"/>
      <c r="K45" s="26"/>
      <c r="L45" s="32" t="s">
        <v>167</v>
      </c>
      <c r="M45" s="33">
        <v>4639</v>
      </c>
      <c r="N45" s="183">
        <f t="shared" si="1"/>
        <v>0</v>
      </c>
      <c r="O45" s="183"/>
      <c r="P45" s="183"/>
      <c r="Q45" s="161"/>
      <c r="R45" s="161"/>
      <c r="S45" s="438"/>
      <c r="T45" s="161"/>
      <c r="U45" s="161"/>
      <c r="V45" s="161"/>
    </row>
    <row r="46" spans="1:22" ht="16.2">
      <c r="A46" s="122" t="str">
        <f t="shared" si="0"/>
        <v>71010101014823</v>
      </c>
      <c r="B46" s="124" t="s">
        <v>439</v>
      </c>
      <c r="C46" s="117" t="s">
        <v>106</v>
      </c>
      <c r="D46" s="118" t="s">
        <v>106</v>
      </c>
      <c r="E46" s="119" t="s">
        <v>106</v>
      </c>
      <c r="F46" s="120" t="s">
        <v>106</v>
      </c>
      <c r="G46" s="121">
        <v>4823</v>
      </c>
      <c r="H46" s="25"/>
      <c r="I46" s="25"/>
      <c r="J46" s="26"/>
      <c r="K46" s="26"/>
      <c r="L46" s="29" t="s">
        <v>132</v>
      </c>
      <c r="M46" s="12">
        <v>4729</v>
      </c>
      <c r="N46" s="183">
        <f t="shared" ref="N46:N47" si="2">O46+P46</f>
        <v>0</v>
      </c>
      <c r="O46" s="183"/>
      <c r="P46" s="183"/>
      <c r="Q46" s="161"/>
      <c r="R46" s="161"/>
      <c r="S46" s="438"/>
      <c r="T46" s="161"/>
      <c r="U46" s="161"/>
      <c r="V46" s="161"/>
    </row>
    <row r="47" spans="1:22" ht="26.4">
      <c r="B47" s="124"/>
      <c r="H47" s="25"/>
      <c r="I47" s="25"/>
      <c r="J47" s="26"/>
      <c r="K47" s="26"/>
      <c r="L47" s="29" t="s">
        <v>858</v>
      </c>
      <c r="M47" s="12" t="s">
        <v>88</v>
      </c>
      <c r="N47" s="183">
        <f t="shared" si="2"/>
        <v>0</v>
      </c>
      <c r="O47" s="183"/>
      <c r="P47" s="183"/>
      <c r="Q47" s="161"/>
      <c r="R47" s="161"/>
      <c r="S47" s="438"/>
      <c r="T47" s="161"/>
      <c r="U47" s="161"/>
      <c r="V47" s="161"/>
    </row>
    <row r="48" spans="1:22" ht="16.2">
      <c r="A48" s="122" t="str">
        <f t="shared" si="0"/>
        <v>71010101014861</v>
      </c>
      <c r="B48" s="124" t="s">
        <v>439</v>
      </c>
      <c r="C48" s="117" t="s">
        <v>106</v>
      </c>
      <c r="D48" s="118" t="s">
        <v>106</v>
      </c>
      <c r="E48" s="119" t="s">
        <v>106</v>
      </c>
      <c r="F48" s="120" t="s">
        <v>106</v>
      </c>
      <c r="G48" s="121">
        <v>4861</v>
      </c>
      <c r="H48" s="25"/>
      <c r="I48" s="25"/>
      <c r="J48" s="26"/>
      <c r="K48" s="26"/>
      <c r="L48" s="29" t="s">
        <v>133</v>
      </c>
      <c r="M48" s="12">
        <v>4823</v>
      </c>
      <c r="N48" s="183">
        <f t="shared" si="1"/>
        <v>0</v>
      </c>
      <c r="O48" s="183"/>
      <c r="P48" s="183"/>
      <c r="Q48" s="161"/>
      <c r="R48" s="161"/>
      <c r="S48" s="438"/>
      <c r="T48" s="161"/>
      <c r="U48" s="161"/>
      <c r="V48" s="161"/>
    </row>
    <row r="49" spans="1:22" ht="16.2">
      <c r="A49" s="122" t="str">
        <f t="shared" si="0"/>
        <v>71010101015121</v>
      </c>
      <c r="B49" s="124" t="s">
        <v>439</v>
      </c>
      <c r="C49" s="117" t="s">
        <v>106</v>
      </c>
      <c r="D49" s="118" t="s">
        <v>106</v>
      </c>
      <c r="E49" s="119" t="s">
        <v>106</v>
      </c>
      <c r="F49" s="120" t="s">
        <v>106</v>
      </c>
      <c r="G49" s="121">
        <v>5121</v>
      </c>
      <c r="H49" s="25"/>
      <c r="I49" s="25"/>
      <c r="J49" s="26"/>
      <c r="K49" s="26"/>
      <c r="L49" s="32" t="s">
        <v>134</v>
      </c>
      <c r="M49" s="48">
        <v>4861</v>
      </c>
      <c r="N49" s="183">
        <f t="shared" si="1"/>
        <v>0</v>
      </c>
      <c r="O49" s="183"/>
      <c r="P49" s="183"/>
      <c r="Q49" s="161"/>
      <c r="R49" s="161"/>
      <c r="S49" s="438"/>
      <c r="T49" s="161"/>
      <c r="U49" s="161"/>
      <c r="V49" s="161"/>
    </row>
    <row r="50" spans="1:22" ht="16.2">
      <c r="A50" s="122" t="str">
        <f t="shared" si="0"/>
        <v>71010101015122</v>
      </c>
      <c r="B50" s="124" t="s">
        <v>439</v>
      </c>
      <c r="C50" s="117" t="s">
        <v>106</v>
      </c>
      <c r="D50" s="118" t="s">
        <v>106</v>
      </c>
      <c r="E50" s="119" t="s">
        <v>106</v>
      </c>
      <c r="F50" s="120" t="s">
        <v>106</v>
      </c>
      <c r="G50" s="121">
        <v>5122</v>
      </c>
      <c r="H50" s="25"/>
      <c r="I50" s="25"/>
      <c r="J50" s="26"/>
      <c r="K50" s="26"/>
      <c r="L50" s="29" t="s">
        <v>135</v>
      </c>
      <c r="M50" s="12">
        <v>5121</v>
      </c>
      <c r="N50" s="183">
        <f t="shared" si="1"/>
        <v>0</v>
      </c>
      <c r="O50" s="183"/>
      <c r="P50" s="183"/>
      <c r="Q50" s="161"/>
      <c r="R50" s="161"/>
      <c r="S50" s="438"/>
      <c r="T50" s="161"/>
      <c r="U50" s="161"/>
      <c r="V50" s="161"/>
    </row>
    <row r="51" spans="1:22" ht="16.2">
      <c r="A51" s="122" t="str">
        <f t="shared" si="0"/>
        <v>71010101015129</v>
      </c>
      <c r="B51" s="124" t="s">
        <v>439</v>
      </c>
      <c r="C51" s="117" t="s">
        <v>106</v>
      </c>
      <c r="D51" s="118" t="s">
        <v>106</v>
      </c>
      <c r="E51" s="119" t="s">
        <v>106</v>
      </c>
      <c r="F51" s="120" t="s">
        <v>106</v>
      </c>
      <c r="G51" s="121">
        <v>5129</v>
      </c>
      <c r="H51" s="25"/>
      <c r="I51" s="25"/>
      <c r="J51" s="26"/>
      <c r="K51" s="26"/>
      <c r="L51" s="29" t="s">
        <v>136</v>
      </c>
      <c r="M51" s="12">
        <v>5122</v>
      </c>
      <c r="N51" s="183">
        <f t="shared" si="1"/>
        <v>0</v>
      </c>
      <c r="O51" s="183"/>
      <c r="P51" s="183"/>
      <c r="Q51" s="161"/>
      <c r="R51" s="161"/>
      <c r="S51" s="438"/>
      <c r="T51" s="161"/>
      <c r="U51" s="161"/>
      <c r="V51" s="161"/>
    </row>
    <row r="52" spans="1:22" ht="16.2">
      <c r="A52" s="122" t="str">
        <f t="shared" si="0"/>
        <v>71010101015132</v>
      </c>
      <c r="B52" s="124" t="s">
        <v>439</v>
      </c>
      <c r="C52" s="117" t="s">
        <v>106</v>
      </c>
      <c r="D52" s="118" t="s">
        <v>106</v>
      </c>
      <c r="E52" s="119" t="s">
        <v>106</v>
      </c>
      <c r="F52" s="120" t="s">
        <v>106</v>
      </c>
      <c r="G52" s="121">
        <v>5132</v>
      </c>
      <c r="H52" s="25"/>
      <c r="I52" s="25"/>
      <c r="J52" s="26"/>
      <c r="K52" s="26"/>
      <c r="L52" s="29" t="s">
        <v>137</v>
      </c>
      <c r="M52" s="12">
        <v>5129</v>
      </c>
      <c r="N52" s="183">
        <f t="shared" si="1"/>
        <v>0</v>
      </c>
      <c r="O52" s="183"/>
      <c r="P52" s="183"/>
      <c r="Q52" s="161"/>
      <c r="R52" s="161"/>
      <c r="S52" s="438"/>
      <c r="T52" s="161"/>
      <c r="U52" s="161"/>
      <c r="V52" s="161"/>
    </row>
    <row r="53" spans="1:22" ht="16.2">
      <c r="A53" s="122" t="str">
        <f t="shared" si="0"/>
        <v>71010101015134</v>
      </c>
      <c r="B53" s="124" t="s">
        <v>439</v>
      </c>
      <c r="C53" s="117" t="s">
        <v>106</v>
      </c>
      <c r="D53" s="118" t="s">
        <v>106</v>
      </c>
      <c r="E53" s="119" t="s">
        <v>106</v>
      </c>
      <c r="F53" s="128" t="s">
        <v>106</v>
      </c>
      <c r="G53" s="129">
        <v>5134</v>
      </c>
      <c r="H53" s="25"/>
      <c r="I53" s="25"/>
      <c r="J53" s="26"/>
      <c r="K53" s="26"/>
      <c r="L53" s="29" t="s">
        <v>138</v>
      </c>
      <c r="M53" s="12">
        <v>5132</v>
      </c>
      <c r="N53" s="183">
        <f t="shared" si="1"/>
        <v>0</v>
      </c>
      <c r="O53" s="183"/>
      <c r="P53" s="183"/>
      <c r="Q53" s="161"/>
      <c r="R53" s="161"/>
      <c r="S53" s="438"/>
      <c r="T53" s="161"/>
      <c r="U53" s="161"/>
      <c r="V53" s="161"/>
    </row>
    <row r="54" spans="1:22" s="115" customFormat="1" ht="16.2">
      <c r="A54" s="122" t="str">
        <f t="shared" si="0"/>
        <v>71010101020000</v>
      </c>
      <c r="B54" s="124" t="s">
        <v>439</v>
      </c>
      <c r="C54" s="117" t="s">
        <v>106</v>
      </c>
      <c r="D54" s="118" t="s">
        <v>106</v>
      </c>
      <c r="E54" s="119" t="s">
        <v>106</v>
      </c>
      <c r="F54" s="128" t="s">
        <v>140</v>
      </c>
      <c r="G54" s="129" t="s">
        <v>440</v>
      </c>
      <c r="H54" s="25"/>
      <c r="I54" s="25"/>
      <c r="J54" s="26"/>
      <c r="K54" s="26"/>
      <c r="L54" s="29" t="s">
        <v>139</v>
      </c>
      <c r="M54" s="12">
        <v>5134</v>
      </c>
      <c r="N54" s="183">
        <f t="shared" si="1"/>
        <v>0</v>
      </c>
      <c r="O54" s="183"/>
      <c r="P54" s="183"/>
      <c r="Q54" s="161"/>
      <c r="R54" s="161"/>
      <c r="S54" s="438"/>
      <c r="T54" s="161"/>
      <c r="U54" s="161"/>
      <c r="V54" s="161"/>
    </row>
    <row r="55" spans="1:22" ht="25.5" customHeight="1">
      <c r="A55" s="122" t="str">
        <f t="shared" si="0"/>
        <v>71010101024251</v>
      </c>
      <c r="B55" s="124" t="s">
        <v>439</v>
      </c>
      <c r="C55" s="117" t="s">
        <v>106</v>
      </c>
      <c r="D55" s="118" t="s">
        <v>106</v>
      </c>
      <c r="E55" s="119" t="s">
        <v>106</v>
      </c>
      <c r="F55" s="120" t="s">
        <v>140</v>
      </c>
      <c r="G55" s="121">
        <v>4251</v>
      </c>
      <c r="H55" s="45"/>
      <c r="I55" s="147"/>
      <c r="J55" s="148"/>
      <c r="K55" s="148"/>
      <c r="L55" s="27" t="s">
        <v>787</v>
      </c>
      <c r="M55" s="28"/>
      <c r="N55" s="197">
        <f>O55+P55</f>
        <v>0</v>
      </c>
      <c r="O55" s="197">
        <f>SUM(O56:O59)</f>
        <v>0</v>
      </c>
      <c r="P55" s="197">
        <f>SUM(P56:P59)</f>
        <v>0</v>
      </c>
      <c r="Q55" s="161"/>
      <c r="R55" s="161"/>
      <c r="S55" s="438"/>
      <c r="T55" s="161"/>
      <c r="U55" s="161"/>
      <c r="V55" s="161"/>
    </row>
    <row r="56" spans="1:22" ht="26.4">
      <c r="A56" s="122" t="str">
        <f t="shared" si="0"/>
        <v>71010101025113</v>
      </c>
      <c r="B56" s="124" t="s">
        <v>439</v>
      </c>
      <c r="C56" s="117" t="s">
        <v>106</v>
      </c>
      <c r="D56" s="118" t="s">
        <v>106</v>
      </c>
      <c r="E56" s="119" t="s">
        <v>106</v>
      </c>
      <c r="F56" s="120" t="s">
        <v>140</v>
      </c>
      <c r="G56" s="121">
        <v>5113</v>
      </c>
      <c r="H56" s="17"/>
      <c r="I56" s="25"/>
      <c r="J56" s="26"/>
      <c r="K56" s="26"/>
      <c r="L56" s="30" t="s">
        <v>142</v>
      </c>
      <c r="M56" s="13">
        <v>4251</v>
      </c>
      <c r="N56" s="183">
        <f t="shared" si="1"/>
        <v>0</v>
      </c>
      <c r="O56" s="183"/>
      <c r="P56" s="183"/>
      <c r="Q56" s="161"/>
      <c r="R56" s="161"/>
      <c r="S56" s="438"/>
      <c r="T56" s="161"/>
      <c r="U56" s="161"/>
      <c r="V56" s="161"/>
    </row>
    <row r="57" spans="1:22" s="156" customFormat="1" ht="16.2">
      <c r="A57" s="122" t="str">
        <f>CONCATENATE(B57,C57,D57,E57,F57,G57)</f>
        <v>71010103000000</v>
      </c>
      <c r="B57" s="124" t="s">
        <v>439</v>
      </c>
      <c r="C57" s="117" t="s">
        <v>106</v>
      </c>
      <c r="D57" s="118" t="s">
        <v>106</v>
      </c>
      <c r="E57" s="119" t="s">
        <v>442</v>
      </c>
      <c r="F57" s="128" t="s">
        <v>441</v>
      </c>
      <c r="G57" s="129" t="s">
        <v>440</v>
      </c>
      <c r="H57" s="17"/>
      <c r="I57" s="25"/>
      <c r="J57" s="26"/>
      <c r="K57" s="26"/>
      <c r="L57" s="30" t="s">
        <v>173</v>
      </c>
      <c r="M57" s="31">
        <v>5112</v>
      </c>
      <c r="N57" s="183">
        <f t="shared" si="1"/>
        <v>0</v>
      </c>
      <c r="O57" s="183"/>
      <c r="P57" s="183"/>
      <c r="Q57" s="161"/>
      <c r="R57" s="161"/>
      <c r="S57" s="438"/>
      <c r="T57" s="161"/>
      <c r="U57" s="161"/>
      <c r="V57" s="161"/>
    </row>
    <row r="58" spans="1:22" ht="24" customHeight="1">
      <c r="A58" s="122" t="str">
        <f>CONCATENATE(B58,C58,D58,E58,F58,G58)</f>
        <v>71010103000001</v>
      </c>
      <c r="B58" s="124" t="s">
        <v>439</v>
      </c>
      <c r="C58" s="117" t="s">
        <v>106</v>
      </c>
      <c r="D58" s="118" t="s">
        <v>106</v>
      </c>
      <c r="E58" s="119" t="s">
        <v>442</v>
      </c>
      <c r="F58" s="128" t="s">
        <v>441</v>
      </c>
      <c r="G58" s="129" t="s">
        <v>96</v>
      </c>
      <c r="H58" s="25"/>
      <c r="I58" s="25"/>
      <c r="J58" s="26"/>
      <c r="K58" s="26"/>
      <c r="L58" s="30" t="s">
        <v>174</v>
      </c>
      <c r="M58" s="13">
        <v>5113</v>
      </c>
      <c r="N58" s="183">
        <f t="shared" si="1"/>
        <v>0</v>
      </c>
      <c r="O58" s="183"/>
      <c r="P58" s="183"/>
      <c r="Q58" s="161"/>
      <c r="R58" s="161"/>
      <c r="S58" s="438"/>
      <c r="T58" s="161"/>
      <c r="U58" s="161"/>
      <c r="V58" s="161"/>
    </row>
    <row r="59" spans="1:22" ht="16.2">
      <c r="B59" s="124"/>
      <c r="F59" s="128"/>
      <c r="G59" s="129"/>
      <c r="H59" s="25"/>
      <c r="I59" s="25"/>
      <c r="J59" s="26"/>
      <c r="K59" s="26"/>
      <c r="L59" s="29" t="s">
        <v>137</v>
      </c>
      <c r="M59" s="12">
        <v>5129</v>
      </c>
      <c r="N59" s="183">
        <f t="shared" si="1"/>
        <v>0</v>
      </c>
      <c r="O59" s="183"/>
      <c r="P59" s="183"/>
      <c r="Q59" s="161"/>
      <c r="R59" s="161"/>
      <c r="S59" s="438"/>
      <c r="T59" s="161"/>
      <c r="U59" s="161"/>
      <c r="V59" s="161"/>
    </row>
    <row r="60" spans="1:22" s="115" customFormat="1" ht="16.2">
      <c r="A60" s="122" t="str">
        <f>CONCATENATE(B60,C60,D60,E60,F60,G60)</f>
        <v>71010103010000</v>
      </c>
      <c r="B60" s="124" t="s">
        <v>439</v>
      </c>
      <c r="C60" s="117" t="s">
        <v>106</v>
      </c>
      <c r="D60" s="118" t="s">
        <v>106</v>
      </c>
      <c r="E60" s="119" t="s">
        <v>442</v>
      </c>
      <c r="F60" s="128" t="s">
        <v>106</v>
      </c>
      <c r="G60" s="129" t="s">
        <v>440</v>
      </c>
      <c r="H60" s="151">
        <v>2113</v>
      </c>
      <c r="I60" s="152" t="s">
        <v>106</v>
      </c>
      <c r="J60" s="153">
        <v>1</v>
      </c>
      <c r="K60" s="153">
        <v>3</v>
      </c>
      <c r="L60" s="154" t="s">
        <v>581</v>
      </c>
      <c r="M60" s="155"/>
      <c r="N60" s="192">
        <f>+N62+N64</f>
        <v>0</v>
      </c>
      <c r="O60" s="192">
        <f t="shared" ref="O60:P60" si="3">+O62+O64</f>
        <v>0</v>
      </c>
      <c r="P60" s="192">
        <f t="shared" si="3"/>
        <v>0</v>
      </c>
      <c r="Q60" s="161"/>
      <c r="R60" s="161"/>
      <c r="S60" s="438"/>
      <c r="T60" s="161"/>
      <c r="U60" s="161"/>
      <c r="V60" s="161"/>
    </row>
    <row r="61" spans="1:22" ht="16.2">
      <c r="A61" s="122" t="str">
        <f>CONCATENATE(B61,C61,D61,E61,F61,G61)</f>
        <v>71010103014239</v>
      </c>
      <c r="B61" s="124" t="s">
        <v>439</v>
      </c>
      <c r="C61" s="117" t="s">
        <v>106</v>
      </c>
      <c r="D61" s="118" t="s">
        <v>106</v>
      </c>
      <c r="E61" s="119" t="s">
        <v>442</v>
      </c>
      <c r="F61" s="120" t="s">
        <v>106</v>
      </c>
      <c r="G61" s="121">
        <v>4239</v>
      </c>
      <c r="H61" s="17"/>
      <c r="I61" s="25"/>
      <c r="J61" s="26"/>
      <c r="K61" s="26"/>
      <c r="L61" s="20" t="s">
        <v>108</v>
      </c>
      <c r="M61" s="44"/>
      <c r="N61" s="437">
        <f>+N63</f>
        <v>0</v>
      </c>
      <c r="O61" s="190"/>
      <c r="P61" s="190"/>
      <c r="Q61" s="161"/>
      <c r="R61" s="161"/>
      <c r="S61" s="438"/>
      <c r="T61" s="161"/>
      <c r="U61" s="161"/>
      <c r="V61" s="161"/>
    </row>
    <row r="62" spans="1:22" s="170" customFormat="1" ht="27.6">
      <c r="A62" s="122" t="str">
        <f t="shared" si="0"/>
        <v>71010300000000</v>
      </c>
      <c r="B62" s="124" t="s">
        <v>439</v>
      </c>
      <c r="C62" s="117" t="s">
        <v>106</v>
      </c>
      <c r="D62" s="118" t="s">
        <v>442</v>
      </c>
      <c r="E62" s="119" t="s">
        <v>441</v>
      </c>
      <c r="F62" s="128" t="s">
        <v>441</v>
      </c>
      <c r="G62" s="129" t="s">
        <v>440</v>
      </c>
      <c r="H62" s="45"/>
      <c r="I62" s="147"/>
      <c r="J62" s="148"/>
      <c r="K62" s="148"/>
      <c r="L62" s="27" t="s">
        <v>583</v>
      </c>
      <c r="M62" s="28"/>
      <c r="N62" s="197">
        <f>O62+P62</f>
        <v>0</v>
      </c>
      <c r="O62" s="197">
        <f>SUM(O63)</f>
        <v>0</v>
      </c>
      <c r="P62" s="197">
        <f>SUM(P63)</f>
        <v>0</v>
      </c>
      <c r="Q62" s="161"/>
      <c r="R62" s="161"/>
      <c r="S62" s="438"/>
      <c r="T62" s="161"/>
      <c r="U62" s="161"/>
      <c r="V62" s="161"/>
    </row>
    <row r="63" spans="1:22" ht="16.2">
      <c r="A63" s="122" t="str">
        <f t="shared" si="0"/>
        <v>71010300000001</v>
      </c>
      <c r="B63" s="124" t="s">
        <v>439</v>
      </c>
      <c r="C63" s="117" t="s">
        <v>106</v>
      </c>
      <c r="D63" s="118" t="s">
        <v>442</v>
      </c>
      <c r="E63" s="119" t="s">
        <v>441</v>
      </c>
      <c r="F63" s="128" t="s">
        <v>441</v>
      </c>
      <c r="G63" s="129" t="s">
        <v>96</v>
      </c>
      <c r="H63" s="25"/>
      <c r="I63" s="25"/>
      <c r="J63" s="26"/>
      <c r="K63" s="26"/>
      <c r="L63" s="29" t="s">
        <v>125</v>
      </c>
      <c r="M63" s="12">
        <v>4239</v>
      </c>
      <c r="N63" s="183">
        <f t="shared" ref="N63" si="4">O63+P63</f>
        <v>0</v>
      </c>
      <c r="O63" s="183"/>
      <c r="P63" s="183"/>
      <c r="Q63" s="161"/>
      <c r="R63" s="161"/>
      <c r="S63" s="438"/>
      <c r="T63" s="161"/>
      <c r="U63" s="161"/>
      <c r="V63" s="161"/>
    </row>
    <row r="64" spans="1:22" ht="16.2">
      <c r="A64" s="122" t="str">
        <f>CONCATENATE(B64,C64,D64,E64,F64,G64)</f>
        <v>71100701044819</v>
      </c>
      <c r="B64" s="124" t="s">
        <v>439</v>
      </c>
      <c r="C64" s="117" t="s">
        <v>189</v>
      </c>
      <c r="D64" s="118" t="s">
        <v>183</v>
      </c>
      <c r="E64" s="119" t="s">
        <v>106</v>
      </c>
      <c r="F64" s="120" t="s">
        <v>155</v>
      </c>
      <c r="G64" s="121">
        <v>4819</v>
      </c>
      <c r="H64" s="45"/>
      <c r="I64" s="147"/>
      <c r="J64" s="148"/>
      <c r="K64" s="148"/>
      <c r="L64" s="27" t="s">
        <v>859</v>
      </c>
      <c r="M64" s="28"/>
      <c r="N64" s="197">
        <f>SUM(N65)</f>
        <v>0</v>
      </c>
      <c r="O64" s="197">
        <f>SUM(O65)</f>
        <v>0</v>
      </c>
      <c r="P64" s="197">
        <f>SUM(P65)</f>
        <v>0</v>
      </c>
      <c r="Q64" s="161"/>
      <c r="R64" s="161"/>
      <c r="S64" s="438"/>
      <c r="T64" s="161"/>
      <c r="U64" s="161"/>
      <c r="V64" s="161"/>
    </row>
    <row r="65" spans="1:22" s="115" customFormat="1" ht="26.4">
      <c r="A65" s="122" t="str">
        <f>CONCATENATE(B65,C65,D65,E65,F65,G65)</f>
        <v>71100701050000</v>
      </c>
      <c r="B65" s="124" t="s">
        <v>439</v>
      </c>
      <c r="C65" s="117" t="s">
        <v>189</v>
      </c>
      <c r="D65" s="118" t="s">
        <v>183</v>
      </c>
      <c r="E65" s="119" t="s">
        <v>106</v>
      </c>
      <c r="F65" s="120" t="s">
        <v>149</v>
      </c>
      <c r="G65" s="129" t="s">
        <v>440</v>
      </c>
      <c r="H65" s="25"/>
      <c r="I65" s="25"/>
      <c r="J65" s="26"/>
      <c r="K65" s="26"/>
      <c r="L65" s="30" t="s">
        <v>219</v>
      </c>
      <c r="M65" s="31">
        <v>4819</v>
      </c>
      <c r="N65" s="183">
        <f t="shared" ref="N65" si="5">O65+P65</f>
        <v>0</v>
      </c>
      <c r="O65" s="183"/>
      <c r="P65" s="183"/>
      <c r="Q65" s="161"/>
      <c r="R65" s="161"/>
      <c r="S65" s="438"/>
      <c r="T65" s="161"/>
      <c r="U65" s="161"/>
      <c r="V65" s="161"/>
    </row>
    <row r="66" spans="1:22" s="156" customFormat="1" ht="16.2">
      <c r="A66" s="122" t="str">
        <f t="shared" si="0"/>
        <v>71010301000000</v>
      </c>
      <c r="B66" s="124" t="s">
        <v>439</v>
      </c>
      <c r="C66" s="117" t="s">
        <v>106</v>
      </c>
      <c r="D66" s="118" t="s">
        <v>442</v>
      </c>
      <c r="E66" s="119" t="s">
        <v>106</v>
      </c>
      <c r="F66" s="128" t="s">
        <v>441</v>
      </c>
      <c r="G66" s="129" t="s">
        <v>440</v>
      </c>
      <c r="H66" s="165">
        <v>2130</v>
      </c>
      <c r="I66" s="166" t="s">
        <v>106</v>
      </c>
      <c r="J66" s="167">
        <v>3</v>
      </c>
      <c r="K66" s="167">
        <v>0</v>
      </c>
      <c r="L66" s="168" t="s">
        <v>144</v>
      </c>
      <c r="M66" s="176"/>
      <c r="N66" s="188">
        <f>+N68</f>
        <v>0</v>
      </c>
      <c r="O66" s="188">
        <f>+O68</f>
        <v>0</v>
      </c>
      <c r="P66" s="188">
        <f>+P68</f>
        <v>0</v>
      </c>
      <c r="Q66" s="161"/>
      <c r="R66" s="161"/>
      <c r="S66" s="438"/>
      <c r="T66" s="161"/>
      <c r="U66" s="161"/>
      <c r="V66" s="161"/>
    </row>
    <row r="67" spans="1:22" ht="16.2">
      <c r="A67" s="122" t="str">
        <f t="shared" si="0"/>
        <v>71010301000001</v>
      </c>
      <c r="B67" s="124" t="s">
        <v>439</v>
      </c>
      <c r="C67" s="117" t="s">
        <v>106</v>
      </c>
      <c r="D67" s="118" t="s">
        <v>442</v>
      </c>
      <c r="E67" s="119" t="s">
        <v>106</v>
      </c>
      <c r="F67" s="128" t="s">
        <v>441</v>
      </c>
      <c r="G67" s="129" t="s">
        <v>96</v>
      </c>
      <c r="H67" s="17"/>
      <c r="I67" s="18"/>
      <c r="J67" s="19"/>
      <c r="K67" s="19"/>
      <c r="L67" s="30" t="s">
        <v>110</v>
      </c>
      <c r="M67" s="49"/>
      <c r="N67" s="190"/>
      <c r="O67" s="190"/>
      <c r="P67" s="190"/>
      <c r="Q67" s="161"/>
      <c r="R67" s="161"/>
      <c r="S67" s="438"/>
      <c r="T67" s="161"/>
      <c r="U67" s="161"/>
      <c r="V67" s="161"/>
    </row>
    <row r="68" spans="1:22" s="115" customFormat="1" ht="26.4">
      <c r="A68" s="122" t="str">
        <f t="shared" si="0"/>
        <v>71010301010000</v>
      </c>
      <c r="B68" s="124" t="s">
        <v>439</v>
      </c>
      <c r="C68" s="117" t="s">
        <v>106</v>
      </c>
      <c r="D68" s="118" t="s">
        <v>442</v>
      </c>
      <c r="E68" s="119" t="s">
        <v>106</v>
      </c>
      <c r="F68" s="128" t="s">
        <v>106</v>
      </c>
      <c r="G68" s="129" t="s">
        <v>440</v>
      </c>
      <c r="H68" s="151">
        <v>2133</v>
      </c>
      <c r="I68" s="152" t="s">
        <v>106</v>
      </c>
      <c r="J68" s="153">
        <v>3</v>
      </c>
      <c r="K68" s="153">
        <v>1</v>
      </c>
      <c r="L68" s="154" t="s">
        <v>145</v>
      </c>
      <c r="M68" s="155"/>
      <c r="N68" s="192">
        <f>+N70</f>
        <v>0</v>
      </c>
      <c r="O68" s="192">
        <f>+O70</f>
        <v>0</v>
      </c>
      <c r="P68" s="192">
        <f>+P70</f>
        <v>0</v>
      </c>
      <c r="Q68" s="161"/>
      <c r="R68" s="161"/>
      <c r="S68" s="438"/>
      <c r="T68" s="161"/>
      <c r="U68" s="161"/>
      <c r="V68" s="161"/>
    </row>
    <row r="69" spans="1:22" ht="16.2">
      <c r="A69" s="122" t="str">
        <f t="shared" si="0"/>
        <v>71010301014111</v>
      </c>
      <c r="B69" s="124" t="s">
        <v>439</v>
      </c>
      <c r="C69" s="117" t="s">
        <v>106</v>
      </c>
      <c r="D69" s="118" t="s">
        <v>442</v>
      </c>
      <c r="E69" s="119" t="s">
        <v>106</v>
      </c>
      <c r="F69" s="120" t="s">
        <v>106</v>
      </c>
      <c r="G69" s="121">
        <v>4111</v>
      </c>
      <c r="H69" s="17"/>
      <c r="I69" s="25"/>
      <c r="J69" s="26"/>
      <c r="K69" s="26"/>
      <c r="L69" s="20" t="s">
        <v>108</v>
      </c>
      <c r="M69" s="44"/>
      <c r="N69" s="190"/>
      <c r="O69" s="190"/>
      <c r="P69" s="190"/>
      <c r="Q69" s="161"/>
      <c r="R69" s="161"/>
      <c r="S69" s="438"/>
      <c r="T69" s="161"/>
      <c r="U69" s="161"/>
      <c r="V69" s="161"/>
    </row>
    <row r="70" spans="1:22" ht="41.4">
      <c r="A70" s="122" t="str">
        <f t="shared" si="0"/>
        <v>71010301014212</v>
      </c>
      <c r="B70" s="124" t="s">
        <v>439</v>
      </c>
      <c r="C70" s="117" t="s">
        <v>106</v>
      </c>
      <c r="D70" s="118" t="s">
        <v>442</v>
      </c>
      <c r="E70" s="119" t="s">
        <v>106</v>
      </c>
      <c r="F70" s="120" t="s">
        <v>106</v>
      </c>
      <c r="G70" s="121">
        <v>4212</v>
      </c>
      <c r="H70" s="45"/>
      <c r="I70" s="147"/>
      <c r="J70" s="148"/>
      <c r="K70" s="148"/>
      <c r="L70" s="27" t="s">
        <v>146</v>
      </c>
      <c r="M70" s="28"/>
      <c r="N70" s="197">
        <f>O70+P70</f>
        <v>0</v>
      </c>
      <c r="O70" s="197">
        <f>SUM(O71:O83)</f>
        <v>0</v>
      </c>
      <c r="P70" s="197">
        <f>SUM(P71:P83)</f>
        <v>0</v>
      </c>
      <c r="Q70" s="161"/>
      <c r="R70" s="161"/>
      <c r="S70" s="438"/>
      <c r="T70" s="161"/>
      <c r="U70" s="161"/>
      <c r="V70" s="161"/>
    </row>
    <row r="71" spans="1:22" ht="16.2">
      <c r="A71" s="122" t="str">
        <f t="shared" si="0"/>
        <v>71010301014213</v>
      </c>
      <c r="B71" s="124" t="s">
        <v>439</v>
      </c>
      <c r="C71" s="117" t="s">
        <v>106</v>
      </c>
      <c r="D71" s="118" t="s">
        <v>442</v>
      </c>
      <c r="E71" s="119" t="s">
        <v>106</v>
      </c>
      <c r="F71" s="120" t="s">
        <v>106</v>
      </c>
      <c r="G71" s="121">
        <v>4213</v>
      </c>
      <c r="H71" s="17"/>
      <c r="I71" s="25"/>
      <c r="J71" s="26"/>
      <c r="K71" s="26"/>
      <c r="L71" s="29" t="s">
        <v>112</v>
      </c>
      <c r="M71" s="13">
        <v>4111</v>
      </c>
      <c r="N71" s="183">
        <f t="shared" ref="N71:N83" si="6">O71+P71</f>
        <v>0</v>
      </c>
      <c r="O71" s="183"/>
      <c r="P71" s="183"/>
      <c r="Q71" s="161"/>
      <c r="R71" s="161"/>
      <c r="S71" s="438"/>
      <c r="T71" s="161"/>
      <c r="U71" s="161"/>
      <c r="V71" s="161"/>
    </row>
    <row r="72" spans="1:22" ht="16.2">
      <c r="A72" s="122" t="str">
        <f t="shared" si="0"/>
        <v>71010301014214</v>
      </c>
      <c r="B72" s="124" t="s">
        <v>439</v>
      </c>
      <c r="C72" s="117" t="s">
        <v>106</v>
      </c>
      <c r="D72" s="118" t="s">
        <v>442</v>
      </c>
      <c r="E72" s="119" t="s">
        <v>106</v>
      </c>
      <c r="F72" s="120" t="s">
        <v>106</v>
      </c>
      <c r="G72" s="121">
        <v>4214</v>
      </c>
      <c r="H72" s="17"/>
      <c r="I72" s="25"/>
      <c r="J72" s="26"/>
      <c r="K72" s="26"/>
      <c r="L72" s="29" t="s">
        <v>114</v>
      </c>
      <c r="M72" s="33">
        <v>4212</v>
      </c>
      <c r="N72" s="183">
        <f t="shared" si="6"/>
        <v>0</v>
      </c>
      <c r="O72" s="183"/>
      <c r="P72" s="183"/>
      <c r="Q72" s="161"/>
      <c r="R72" s="161"/>
      <c r="S72" s="438"/>
      <c r="T72" s="161"/>
      <c r="U72" s="161"/>
      <c r="V72" s="161"/>
    </row>
    <row r="73" spans="1:22" ht="16.2">
      <c r="A73" s="122" t="str">
        <f t="shared" si="0"/>
        <v>71010301014216</v>
      </c>
      <c r="B73" s="124" t="s">
        <v>439</v>
      </c>
      <c r="C73" s="117" t="s">
        <v>106</v>
      </c>
      <c r="D73" s="118" t="s">
        <v>442</v>
      </c>
      <c r="E73" s="119" t="s">
        <v>106</v>
      </c>
      <c r="F73" s="120" t="s">
        <v>106</v>
      </c>
      <c r="G73" s="121">
        <v>4216</v>
      </c>
      <c r="H73" s="17"/>
      <c r="I73" s="25"/>
      <c r="J73" s="26"/>
      <c r="K73" s="26"/>
      <c r="L73" s="29" t="s">
        <v>115</v>
      </c>
      <c r="M73" s="33">
        <v>4213</v>
      </c>
      <c r="N73" s="183">
        <f t="shared" si="6"/>
        <v>0</v>
      </c>
      <c r="O73" s="183"/>
      <c r="P73" s="183"/>
      <c r="Q73" s="161"/>
      <c r="R73" s="161"/>
      <c r="S73" s="438"/>
      <c r="T73" s="161"/>
      <c r="U73" s="161"/>
      <c r="V73" s="161"/>
    </row>
    <row r="74" spans="1:22" ht="16.2">
      <c r="A74" s="122" t="str">
        <f t="shared" si="0"/>
        <v>71010301014231</v>
      </c>
      <c r="B74" s="124" t="s">
        <v>439</v>
      </c>
      <c r="C74" s="117" t="s">
        <v>106</v>
      </c>
      <c r="D74" s="118" t="s">
        <v>442</v>
      </c>
      <c r="E74" s="119" t="s">
        <v>106</v>
      </c>
      <c r="F74" s="120" t="s">
        <v>106</v>
      </c>
      <c r="G74" s="121">
        <v>4231</v>
      </c>
      <c r="H74" s="17"/>
      <c r="I74" s="25"/>
      <c r="J74" s="26"/>
      <c r="K74" s="26"/>
      <c r="L74" s="29" t="s">
        <v>116</v>
      </c>
      <c r="M74" s="33">
        <v>4214</v>
      </c>
      <c r="N74" s="183">
        <f t="shared" si="6"/>
        <v>0</v>
      </c>
      <c r="O74" s="183"/>
      <c r="P74" s="183"/>
      <c r="Q74" s="161"/>
      <c r="R74" s="161"/>
      <c r="S74" s="438"/>
      <c r="T74" s="161"/>
      <c r="U74" s="161"/>
      <c r="V74" s="161"/>
    </row>
    <row r="75" spans="1:22" ht="16.2">
      <c r="A75" s="122" t="str">
        <f t="shared" si="0"/>
        <v>71010301014252</v>
      </c>
      <c r="B75" s="124" t="s">
        <v>439</v>
      </c>
      <c r="C75" s="117" t="s">
        <v>106</v>
      </c>
      <c r="D75" s="118" t="s">
        <v>442</v>
      </c>
      <c r="E75" s="119" t="s">
        <v>106</v>
      </c>
      <c r="F75" s="120" t="s">
        <v>106</v>
      </c>
      <c r="G75" s="121">
        <v>4252</v>
      </c>
      <c r="H75" s="17"/>
      <c r="I75" s="25"/>
      <c r="J75" s="26"/>
      <c r="K75" s="26"/>
      <c r="L75" s="29" t="s">
        <v>147</v>
      </c>
      <c r="M75" s="33">
        <v>4216</v>
      </c>
      <c r="N75" s="183">
        <f t="shared" si="6"/>
        <v>0</v>
      </c>
      <c r="O75" s="183"/>
      <c r="P75" s="183"/>
      <c r="Q75" s="161"/>
      <c r="R75" s="161"/>
      <c r="S75" s="438"/>
      <c r="T75" s="161"/>
      <c r="U75" s="161"/>
      <c r="V75" s="161"/>
    </row>
    <row r="76" spans="1:22" ht="16.2">
      <c r="A76" s="122" t="str">
        <f t="shared" si="0"/>
        <v>71010301014261</v>
      </c>
      <c r="B76" s="124" t="s">
        <v>439</v>
      </c>
      <c r="C76" s="117" t="s">
        <v>106</v>
      </c>
      <c r="D76" s="118" t="s">
        <v>442</v>
      </c>
      <c r="E76" s="119" t="s">
        <v>106</v>
      </c>
      <c r="F76" s="120" t="s">
        <v>106</v>
      </c>
      <c r="G76" s="121">
        <v>4261</v>
      </c>
      <c r="H76" s="17"/>
      <c r="I76" s="25"/>
      <c r="J76" s="26"/>
      <c r="K76" s="26"/>
      <c r="L76" s="29" t="s">
        <v>148</v>
      </c>
      <c r="M76" s="33">
        <v>4231</v>
      </c>
      <c r="N76" s="183">
        <f t="shared" si="6"/>
        <v>0</v>
      </c>
      <c r="O76" s="183"/>
      <c r="P76" s="183"/>
      <c r="Q76" s="161"/>
      <c r="R76" s="161"/>
      <c r="S76" s="438"/>
      <c r="T76" s="161"/>
      <c r="U76" s="161"/>
      <c r="V76" s="161"/>
    </row>
    <row r="77" spans="1:22" ht="16.2">
      <c r="A77" s="122" t="str">
        <f t="shared" si="0"/>
        <v>71010301014267</v>
      </c>
      <c r="B77" s="124" t="s">
        <v>439</v>
      </c>
      <c r="C77" s="117" t="s">
        <v>106</v>
      </c>
      <c r="D77" s="118" t="s">
        <v>442</v>
      </c>
      <c r="E77" s="119" t="s">
        <v>106</v>
      </c>
      <c r="F77" s="120" t="s">
        <v>106</v>
      </c>
      <c r="G77" s="121">
        <v>4267</v>
      </c>
      <c r="H77" s="17"/>
      <c r="I77" s="25"/>
      <c r="J77" s="26"/>
      <c r="K77" s="26"/>
      <c r="L77" s="29" t="s">
        <v>126</v>
      </c>
      <c r="M77" s="12">
        <v>4241</v>
      </c>
      <c r="N77" s="183">
        <f t="shared" si="6"/>
        <v>0</v>
      </c>
      <c r="O77" s="183"/>
      <c r="P77" s="183"/>
      <c r="Q77" s="161"/>
      <c r="R77" s="161"/>
      <c r="S77" s="438"/>
      <c r="T77" s="161"/>
      <c r="U77" s="161"/>
      <c r="V77" s="161"/>
    </row>
    <row r="78" spans="1:22" ht="26.4">
      <c r="A78" s="122" t="str">
        <f t="shared" si="0"/>
        <v>71010301014823</v>
      </c>
      <c r="B78" s="124" t="s">
        <v>439</v>
      </c>
      <c r="C78" s="117" t="s">
        <v>106</v>
      </c>
      <c r="D78" s="118" t="s">
        <v>442</v>
      </c>
      <c r="E78" s="119" t="s">
        <v>106</v>
      </c>
      <c r="F78" s="120" t="s">
        <v>106</v>
      </c>
      <c r="G78" s="121">
        <v>4823</v>
      </c>
      <c r="H78" s="17"/>
      <c r="I78" s="25"/>
      <c r="J78" s="26"/>
      <c r="K78" s="26"/>
      <c r="L78" s="29" t="s">
        <v>127</v>
      </c>
      <c r="M78" s="33">
        <v>4252</v>
      </c>
      <c r="N78" s="183">
        <f t="shared" si="6"/>
        <v>0</v>
      </c>
      <c r="O78" s="183"/>
      <c r="P78" s="183"/>
      <c r="Q78" s="161"/>
      <c r="R78" s="161"/>
      <c r="S78" s="438"/>
      <c r="T78" s="161"/>
      <c r="U78" s="161"/>
      <c r="V78" s="161"/>
    </row>
    <row r="79" spans="1:22" ht="16.2">
      <c r="A79" s="122" t="str">
        <f t="shared" si="0"/>
        <v>71010301015122</v>
      </c>
      <c r="B79" s="124" t="s">
        <v>439</v>
      </c>
      <c r="C79" s="117" t="s">
        <v>106</v>
      </c>
      <c r="D79" s="118" t="s">
        <v>442</v>
      </c>
      <c r="E79" s="119" t="s">
        <v>106</v>
      </c>
      <c r="F79" s="120" t="s">
        <v>106</v>
      </c>
      <c r="G79" s="121">
        <v>5122</v>
      </c>
      <c r="H79" s="17"/>
      <c r="I79" s="25"/>
      <c r="J79" s="26"/>
      <c r="K79" s="26"/>
      <c r="L79" s="29" t="s">
        <v>128</v>
      </c>
      <c r="M79" s="33">
        <v>4261</v>
      </c>
      <c r="N79" s="183">
        <f t="shared" si="6"/>
        <v>0</v>
      </c>
      <c r="O79" s="183"/>
      <c r="P79" s="183"/>
      <c r="Q79" s="161"/>
      <c r="R79" s="161"/>
      <c r="S79" s="438"/>
      <c r="T79" s="161"/>
      <c r="U79" s="161"/>
      <c r="V79" s="161"/>
    </row>
    <row r="80" spans="1:22" s="170" customFormat="1" ht="16.2">
      <c r="A80" s="122" t="str">
        <f t="shared" si="0"/>
        <v>71010500000000</v>
      </c>
      <c r="B80" s="124" t="s">
        <v>439</v>
      </c>
      <c r="C80" s="117" t="s">
        <v>106</v>
      </c>
      <c r="D80" s="118" t="s">
        <v>149</v>
      </c>
      <c r="E80" s="119" t="s">
        <v>441</v>
      </c>
      <c r="F80" s="128" t="s">
        <v>441</v>
      </c>
      <c r="G80" s="129" t="s">
        <v>440</v>
      </c>
      <c r="H80" s="17"/>
      <c r="I80" s="25"/>
      <c r="J80" s="26"/>
      <c r="K80" s="26"/>
      <c r="L80" s="29" t="s">
        <v>130</v>
      </c>
      <c r="M80" s="33">
        <v>4267</v>
      </c>
      <c r="N80" s="183">
        <f t="shared" si="6"/>
        <v>0</v>
      </c>
      <c r="O80" s="183"/>
      <c r="P80" s="183"/>
      <c r="Q80" s="161"/>
      <c r="R80" s="161"/>
      <c r="S80" s="438"/>
      <c r="T80" s="161"/>
      <c r="U80" s="161"/>
      <c r="V80" s="161"/>
    </row>
    <row r="81" spans="1:22" ht="16.2">
      <c r="A81" s="122" t="str">
        <f t="shared" si="0"/>
        <v>71010500000001</v>
      </c>
      <c r="B81" s="124" t="s">
        <v>439</v>
      </c>
      <c r="C81" s="117" t="s">
        <v>106</v>
      </c>
      <c r="D81" s="118" t="s">
        <v>149</v>
      </c>
      <c r="E81" s="119" t="s">
        <v>441</v>
      </c>
      <c r="F81" s="128" t="s">
        <v>441</v>
      </c>
      <c r="G81" s="129" t="s">
        <v>96</v>
      </c>
      <c r="H81" s="17"/>
      <c r="I81" s="25"/>
      <c r="J81" s="26"/>
      <c r="K81" s="26"/>
      <c r="L81" s="32" t="s">
        <v>133</v>
      </c>
      <c r="M81" s="33">
        <v>4823</v>
      </c>
      <c r="N81" s="183">
        <f t="shared" si="6"/>
        <v>0</v>
      </c>
      <c r="O81" s="183"/>
      <c r="P81" s="183"/>
      <c r="Q81" s="161"/>
      <c r="R81" s="161"/>
      <c r="S81" s="438"/>
      <c r="T81" s="161"/>
      <c r="U81" s="161"/>
      <c r="V81" s="161"/>
    </row>
    <row r="82" spans="1:22" s="156" customFormat="1" ht="16.2">
      <c r="A82" s="122" t="str">
        <f t="shared" si="0"/>
        <v>71010501000000</v>
      </c>
      <c r="B82" s="124" t="s">
        <v>439</v>
      </c>
      <c r="C82" s="117" t="s">
        <v>106</v>
      </c>
      <c r="D82" s="118" t="s">
        <v>149</v>
      </c>
      <c r="E82" s="119" t="s">
        <v>106</v>
      </c>
      <c r="F82" s="128" t="s">
        <v>441</v>
      </c>
      <c r="G82" s="129" t="s">
        <v>440</v>
      </c>
      <c r="H82" s="17"/>
      <c r="I82" s="25"/>
      <c r="J82" s="26"/>
      <c r="K82" s="26"/>
      <c r="L82" s="32" t="s">
        <v>134</v>
      </c>
      <c r="M82" s="48">
        <v>4861</v>
      </c>
      <c r="N82" s="183">
        <f t="shared" si="6"/>
        <v>0</v>
      </c>
      <c r="O82" s="183"/>
      <c r="P82" s="183"/>
      <c r="Q82" s="161"/>
      <c r="R82" s="161"/>
      <c r="S82" s="438"/>
      <c r="T82" s="161"/>
      <c r="U82" s="161"/>
      <c r="V82" s="161"/>
    </row>
    <row r="83" spans="1:22" ht="16.2">
      <c r="A83" s="122" t="str">
        <f t="shared" si="0"/>
        <v>71010501000001</v>
      </c>
      <c r="B83" s="124" t="s">
        <v>439</v>
      </c>
      <c r="C83" s="117" t="s">
        <v>106</v>
      </c>
      <c r="D83" s="118" t="s">
        <v>149</v>
      </c>
      <c r="E83" s="119" t="s">
        <v>106</v>
      </c>
      <c r="F83" s="128" t="s">
        <v>441</v>
      </c>
      <c r="G83" s="129" t="s">
        <v>96</v>
      </c>
      <c r="H83" s="17"/>
      <c r="I83" s="25"/>
      <c r="J83" s="26"/>
      <c r="K83" s="26"/>
      <c r="L83" s="29" t="s">
        <v>136</v>
      </c>
      <c r="M83" s="12">
        <v>5122</v>
      </c>
      <c r="N83" s="183">
        <f t="shared" si="6"/>
        <v>0</v>
      </c>
      <c r="O83" s="183"/>
      <c r="P83" s="183"/>
      <c r="Q83" s="161"/>
      <c r="R83" s="161"/>
      <c r="S83" s="438"/>
      <c r="T83" s="161"/>
      <c r="U83" s="161"/>
      <c r="V83" s="161"/>
    </row>
    <row r="84" spans="1:22" s="115" customFormat="1" ht="27.6">
      <c r="A84" s="122" t="str">
        <f t="shared" si="0"/>
        <v>71010501010000</v>
      </c>
      <c r="B84" s="124" t="s">
        <v>439</v>
      </c>
      <c r="C84" s="117" t="s">
        <v>106</v>
      </c>
      <c r="D84" s="118" t="s">
        <v>149</v>
      </c>
      <c r="E84" s="119" t="s">
        <v>106</v>
      </c>
      <c r="F84" s="128" t="s">
        <v>106</v>
      </c>
      <c r="G84" s="129" t="s">
        <v>440</v>
      </c>
      <c r="H84" s="165">
        <v>2150</v>
      </c>
      <c r="I84" s="166" t="s">
        <v>106</v>
      </c>
      <c r="J84" s="167">
        <v>5</v>
      </c>
      <c r="K84" s="167">
        <v>0</v>
      </c>
      <c r="L84" s="168" t="s">
        <v>150</v>
      </c>
      <c r="M84" s="176"/>
      <c r="N84" s="188">
        <f>+N86</f>
        <v>0</v>
      </c>
      <c r="O84" s="188">
        <f>+O86</f>
        <v>0</v>
      </c>
      <c r="P84" s="188">
        <f>+P86</f>
        <v>0</v>
      </c>
      <c r="Q84" s="161"/>
      <c r="R84" s="161"/>
      <c r="S84" s="438"/>
      <c r="T84" s="161"/>
      <c r="U84" s="161"/>
      <c r="V84" s="161"/>
    </row>
    <row r="85" spans="1:22" ht="16.2">
      <c r="A85" s="122" t="str">
        <f t="shared" si="0"/>
        <v>71010501015134</v>
      </c>
      <c r="B85" s="124" t="s">
        <v>439</v>
      </c>
      <c r="C85" s="117" t="s">
        <v>106</v>
      </c>
      <c r="D85" s="118" t="s">
        <v>149</v>
      </c>
      <c r="E85" s="119" t="s">
        <v>106</v>
      </c>
      <c r="F85" s="120" t="s">
        <v>106</v>
      </c>
      <c r="G85" s="121">
        <v>5134</v>
      </c>
      <c r="H85" s="25"/>
      <c r="I85" s="18"/>
      <c r="J85" s="19"/>
      <c r="K85" s="19"/>
      <c r="L85" s="30" t="s">
        <v>110</v>
      </c>
      <c r="M85" s="31"/>
      <c r="N85" s="190"/>
      <c r="O85" s="190"/>
      <c r="P85" s="190"/>
      <c r="Q85" s="161"/>
      <c r="R85" s="161"/>
      <c r="S85" s="438"/>
      <c r="T85" s="161"/>
      <c r="U85" s="161"/>
      <c r="V85" s="161"/>
    </row>
    <row r="86" spans="1:22" s="115" customFormat="1" ht="26.4">
      <c r="A86" s="122" t="str">
        <f t="shared" si="0"/>
        <v>71010501020000</v>
      </c>
      <c r="B86" s="124" t="s">
        <v>439</v>
      </c>
      <c r="C86" s="117" t="s">
        <v>106</v>
      </c>
      <c r="D86" s="118" t="s">
        <v>149</v>
      </c>
      <c r="E86" s="119" t="s">
        <v>106</v>
      </c>
      <c r="F86" s="128" t="s">
        <v>140</v>
      </c>
      <c r="G86" s="129" t="s">
        <v>440</v>
      </c>
      <c r="H86" s="151">
        <v>2151</v>
      </c>
      <c r="I86" s="152" t="s">
        <v>106</v>
      </c>
      <c r="J86" s="153" t="s">
        <v>151</v>
      </c>
      <c r="K86" s="153">
        <v>1</v>
      </c>
      <c r="L86" s="154" t="s">
        <v>150</v>
      </c>
      <c r="M86" s="155"/>
      <c r="N86" s="192">
        <f>+N88+N91+N93+N95+N97</f>
        <v>0</v>
      </c>
      <c r="O86" s="192">
        <f t="shared" ref="O86:P86" si="7">+O88+O91+O93+O95+O97</f>
        <v>0</v>
      </c>
      <c r="P86" s="192">
        <f t="shared" si="7"/>
        <v>0</v>
      </c>
      <c r="Q86" s="161"/>
      <c r="R86" s="161"/>
      <c r="S86" s="438"/>
      <c r="T86" s="161"/>
      <c r="U86" s="161"/>
      <c r="V86" s="161"/>
    </row>
    <row r="87" spans="1:22" ht="16.2">
      <c r="A87" s="122" t="str">
        <f t="shared" ref="A87:A169" si="8">CONCATENATE(B87,C87,D87,E87,F87,G87)</f>
        <v>71010501025134</v>
      </c>
      <c r="B87" s="124" t="s">
        <v>439</v>
      </c>
      <c r="C87" s="117" t="s">
        <v>106</v>
      </c>
      <c r="D87" s="118" t="s">
        <v>149</v>
      </c>
      <c r="E87" s="119" t="s">
        <v>106</v>
      </c>
      <c r="F87" s="120" t="s">
        <v>140</v>
      </c>
      <c r="G87" s="121">
        <v>5134</v>
      </c>
      <c r="H87" s="25"/>
      <c r="I87" s="25"/>
      <c r="J87" s="26"/>
      <c r="K87" s="26"/>
      <c r="L87" s="30" t="s">
        <v>108</v>
      </c>
      <c r="M87" s="31"/>
      <c r="N87" s="190"/>
      <c r="O87" s="190"/>
      <c r="P87" s="190"/>
      <c r="Q87" s="161"/>
      <c r="R87" s="161"/>
      <c r="S87" s="438"/>
      <c r="T87" s="161"/>
      <c r="U87" s="161"/>
      <c r="V87" s="161"/>
    </row>
    <row r="88" spans="1:22" s="115" customFormat="1" ht="16.2">
      <c r="A88" s="122" t="str">
        <f t="shared" si="8"/>
        <v>71010501030000</v>
      </c>
      <c r="B88" s="124" t="s">
        <v>439</v>
      </c>
      <c r="C88" s="117" t="s">
        <v>106</v>
      </c>
      <c r="D88" s="118" t="s">
        <v>149</v>
      </c>
      <c r="E88" s="119" t="s">
        <v>106</v>
      </c>
      <c r="F88" s="128" t="s">
        <v>442</v>
      </c>
      <c r="G88" s="129" t="s">
        <v>440</v>
      </c>
      <c r="H88" s="45"/>
      <c r="I88" s="147"/>
      <c r="J88" s="148"/>
      <c r="K88" s="148"/>
      <c r="L88" s="27" t="s">
        <v>152</v>
      </c>
      <c r="M88" s="28"/>
      <c r="N88" s="197">
        <f>O88+P88</f>
        <v>0</v>
      </c>
      <c r="O88" s="197">
        <f>SUM(O89:O90)</f>
        <v>0</v>
      </c>
      <c r="P88" s="197">
        <f>SUM(P90)</f>
        <v>0</v>
      </c>
      <c r="Q88" s="161"/>
      <c r="R88" s="161"/>
      <c r="S88" s="438"/>
      <c r="T88" s="161"/>
      <c r="U88" s="161"/>
      <c r="V88" s="161"/>
    </row>
    <row r="89" spans="1:22" ht="16.2">
      <c r="B89" s="124"/>
      <c r="H89" s="25"/>
      <c r="I89" s="25"/>
      <c r="J89" s="26"/>
      <c r="K89" s="26"/>
      <c r="L89" s="32" t="s">
        <v>134</v>
      </c>
      <c r="M89" s="48">
        <v>4861</v>
      </c>
      <c r="N89" s="183">
        <f t="shared" ref="N89:N98" si="9">O89+P89</f>
        <v>0</v>
      </c>
      <c r="O89" s="183"/>
      <c r="P89" s="183">
        <v>0</v>
      </c>
      <c r="Q89" s="161"/>
      <c r="R89" s="161"/>
      <c r="S89" s="438"/>
      <c r="T89" s="161"/>
      <c r="U89" s="161"/>
      <c r="V89" s="161"/>
    </row>
    <row r="90" spans="1:22" ht="16.2">
      <c r="A90" s="122" t="str">
        <f t="shared" si="8"/>
        <v>71010501035134</v>
      </c>
      <c r="B90" s="124" t="s">
        <v>439</v>
      </c>
      <c r="C90" s="117" t="s">
        <v>106</v>
      </c>
      <c r="D90" s="118" t="s">
        <v>149</v>
      </c>
      <c r="E90" s="119" t="s">
        <v>106</v>
      </c>
      <c r="F90" s="120" t="s">
        <v>442</v>
      </c>
      <c r="G90" s="121">
        <v>5134</v>
      </c>
      <c r="H90" s="25"/>
      <c r="I90" s="25"/>
      <c r="J90" s="26"/>
      <c r="K90" s="26"/>
      <c r="L90" s="32" t="s">
        <v>139</v>
      </c>
      <c r="M90" s="48">
        <v>5134</v>
      </c>
      <c r="N90" s="183">
        <f t="shared" si="9"/>
        <v>0</v>
      </c>
      <c r="O90" s="183">
        <v>0</v>
      </c>
      <c r="P90" s="183"/>
      <c r="Q90" s="161"/>
      <c r="R90" s="161"/>
      <c r="S90" s="438"/>
      <c r="T90" s="161"/>
      <c r="U90" s="161"/>
      <c r="V90" s="161"/>
    </row>
    <row r="91" spans="1:22" s="115" customFormat="1" ht="27.6">
      <c r="A91" s="122" t="str">
        <f t="shared" si="8"/>
        <v>71010501040000</v>
      </c>
      <c r="B91" s="124" t="s">
        <v>439</v>
      </c>
      <c r="C91" s="117" t="s">
        <v>106</v>
      </c>
      <c r="D91" s="118" t="s">
        <v>149</v>
      </c>
      <c r="E91" s="119" t="s">
        <v>106</v>
      </c>
      <c r="F91" s="128" t="s">
        <v>155</v>
      </c>
      <c r="G91" s="129" t="s">
        <v>440</v>
      </c>
      <c r="H91" s="45"/>
      <c r="I91" s="147"/>
      <c r="J91" s="148"/>
      <c r="K91" s="148"/>
      <c r="L91" s="27" t="s">
        <v>153</v>
      </c>
      <c r="M91" s="28"/>
      <c r="N91" s="197">
        <f>O91+P91</f>
        <v>0</v>
      </c>
      <c r="O91" s="197">
        <f>SUM(O92)</f>
        <v>0</v>
      </c>
      <c r="P91" s="197">
        <f>SUM(P92)</f>
        <v>0</v>
      </c>
      <c r="Q91" s="161"/>
      <c r="R91" s="161"/>
      <c r="S91" s="438"/>
      <c r="T91" s="161"/>
      <c r="U91" s="161"/>
      <c r="V91" s="161"/>
    </row>
    <row r="92" spans="1:22" ht="16.2">
      <c r="A92" s="122" t="str">
        <f t="shared" si="8"/>
        <v>71010501045134</v>
      </c>
      <c r="B92" s="124" t="s">
        <v>439</v>
      </c>
      <c r="C92" s="117" t="s">
        <v>106</v>
      </c>
      <c r="D92" s="118" t="s">
        <v>149</v>
      </c>
      <c r="E92" s="119" t="s">
        <v>106</v>
      </c>
      <c r="F92" s="120" t="s">
        <v>155</v>
      </c>
      <c r="G92" s="121">
        <v>5134</v>
      </c>
      <c r="H92" s="25"/>
      <c r="I92" s="25"/>
      <c r="J92" s="26"/>
      <c r="K92" s="26"/>
      <c r="L92" s="32" t="s">
        <v>139</v>
      </c>
      <c r="M92" s="48">
        <v>5134</v>
      </c>
      <c r="N92" s="183">
        <f t="shared" si="9"/>
        <v>0</v>
      </c>
      <c r="O92" s="183"/>
      <c r="P92" s="183"/>
      <c r="Q92" s="161"/>
      <c r="R92" s="161"/>
      <c r="S92" s="438"/>
      <c r="T92" s="161"/>
      <c r="U92" s="161"/>
      <c r="V92" s="161"/>
    </row>
    <row r="93" spans="1:22" ht="27.6">
      <c r="A93" s="122" t="str">
        <f>CONCATENATE(B93,C93,D93,E93,F93,G93)</f>
        <v>71080202000001</v>
      </c>
      <c r="B93" s="124" t="s">
        <v>439</v>
      </c>
      <c r="C93" s="117" t="s">
        <v>185</v>
      </c>
      <c r="D93" s="118" t="s">
        <v>140</v>
      </c>
      <c r="E93" s="119" t="s">
        <v>140</v>
      </c>
      <c r="F93" s="120" t="s">
        <v>441</v>
      </c>
      <c r="G93" s="129" t="s">
        <v>96</v>
      </c>
      <c r="H93" s="45"/>
      <c r="I93" s="147"/>
      <c r="J93" s="148"/>
      <c r="K93" s="148"/>
      <c r="L93" s="27" t="s">
        <v>860</v>
      </c>
      <c r="M93" s="28"/>
      <c r="N93" s="197">
        <f>O93+P93</f>
        <v>0</v>
      </c>
      <c r="O93" s="197">
        <f>SUM(O94)</f>
        <v>0</v>
      </c>
      <c r="P93" s="197">
        <f>SUM(P94)</f>
        <v>0</v>
      </c>
      <c r="Q93" s="161"/>
      <c r="R93" s="161"/>
      <c r="S93" s="438"/>
      <c r="T93" s="161"/>
      <c r="U93" s="161"/>
      <c r="V93" s="161"/>
    </row>
    <row r="94" spans="1:22" s="115" customFormat="1" ht="16.2">
      <c r="A94" s="122" t="str">
        <f>CONCATENATE(B94,C94,D94,E94,F94,G94)</f>
        <v>71080202010000</v>
      </c>
      <c r="B94" s="124" t="s">
        <v>439</v>
      </c>
      <c r="C94" s="117" t="s">
        <v>185</v>
      </c>
      <c r="D94" s="118" t="s">
        <v>140</v>
      </c>
      <c r="E94" s="119" t="s">
        <v>140</v>
      </c>
      <c r="F94" s="120" t="s">
        <v>106</v>
      </c>
      <c r="G94" s="129" t="s">
        <v>440</v>
      </c>
      <c r="H94" s="25"/>
      <c r="I94" s="25"/>
      <c r="J94" s="26"/>
      <c r="K94" s="26"/>
      <c r="L94" s="32" t="s">
        <v>139</v>
      </c>
      <c r="M94" s="48">
        <v>5134</v>
      </c>
      <c r="N94" s="183">
        <f t="shared" ref="N94" si="10">O94+P94</f>
        <v>0</v>
      </c>
      <c r="O94" s="183"/>
      <c r="P94" s="183"/>
      <c r="Q94" s="161"/>
      <c r="R94" s="161"/>
      <c r="S94" s="438"/>
      <c r="T94" s="161"/>
      <c r="U94" s="161"/>
      <c r="V94" s="161"/>
    </row>
    <row r="95" spans="1:22" s="170" customFormat="1" ht="27.6">
      <c r="A95" s="122" t="str">
        <f t="shared" si="8"/>
        <v>71010600000000</v>
      </c>
      <c r="B95" s="124" t="s">
        <v>439</v>
      </c>
      <c r="C95" s="117" t="s">
        <v>106</v>
      </c>
      <c r="D95" s="118" t="s">
        <v>157</v>
      </c>
      <c r="E95" s="119" t="s">
        <v>441</v>
      </c>
      <c r="F95" s="128" t="s">
        <v>441</v>
      </c>
      <c r="G95" s="129" t="s">
        <v>440</v>
      </c>
      <c r="H95" s="45"/>
      <c r="I95" s="147"/>
      <c r="J95" s="148"/>
      <c r="K95" s="148"/>
      <c r="L95" s="27" t="s">
        <v>154</v>
      </c>
      <c r="M95" s="28"/>
      <c r="N95" s="197">
        <f>O95+P95</f>
        <v>0</v>
      </c>
      <c r="O95" s="197">
        <f>SUM(O96)</f>
        <v>0</v>
      </c>
      <c r="P95" s="197">
        <f>SUM(P96)</f>
        <v>0</v>
      </c>
      <c r="Q95" s="161"/>
      <c r="R95" s="161"/>
      <c r="S95" s="438"/>
      <c r="T95" s="161"/>
      <c r="U95" s="161"/>
      <c r="V95" s="161"/>
    </row>
    <row r="96" spans="1:22" ht="16.2">
      <c r="A96" s="122" t="str">
        <f t="shared" si="8"/>
        <v>71010600000001</v>
      </c>
      <c r="B96" s="124" t="s">
        <v>439</v>
      </c>
      <c r="C96" s="117" t="s">
        <v>106</v>
      </c>
      <c r="D96" s="118" t="s">
        <v>157</v>
      </c>
      <c r="E96" s="119" t="s">
        <v>441</v>
      </c>
      <c r="F96" s="128" t="s">
        <v>441</v>
      </c>
      <c r="G96" s="129" t="s">
        <v>96</v>
      </c>
      <c r="H96" s="25"/>
      <c r="I96" s="25"/>
      <c r="J96" s="26"/>
      <c r="K96" s="26"/>
      <c r="L96" s="32" t="s">
        <v>139</v>
      </c>
      <c r="M96" s="48">
        <v>5134</v>
      </c>
      <c r="N96" s="183">
        <f t="shared" si="9"/>
        <v>0</v>
      </c>
      <c r="O96" s="183"/>
      <c r="P96" s="183"/>
      <c r="Q96" s="161"/>
      <c r="R96" s="161"/>
      <c r="S96" s="438"/>
      <c r="T96" s="161"/>
      <c r="U96" s="161"/>
      <c r="V96" s="161"/>
    </row>
    <row r="97" spans="1:22" s="156" customFormat="1" ht="16.2">
      <c r="A97" s="122" t="str">
        <f t="shared" si="8"/>
        <v>71010601000000</v>
      </c>
      <c r="B97" s="124" t="s">
        <v>439</v>
      </c>
      <c r="C97" s="117" t="s">
        <v>106</v>
      </c>
      <c r="D97" s="118" t="s">
        <v>157</v>
      </c>
      <c r="E97" s="119" t="s">
        <v>106</v>
      </c>
      <c r="F97" s="128" t="s">
        <v>441</v>
      </c>
      <c r="G97" s="129" t="s">
        <v>440</v>
      </c>
      <c r="H97" s="45"/>
      <c r="I97" s="147"/>
      <c r="J97" s="148"/>
      <c r="K97" s="148"/>
      <c r="L97" s="27" t="s">
        <v>830</v>
      </c>
      <c r="M97" s="28"/>
      <c r="N97" s="197">
        <f>O97+P97</f>
        <v>0</v>
      </c>
      <c r="O97" s="197">
        <f>SUM(O98)</f>
        <v>0</v>
      </c>
      <c r="P97" s="197">
        <f>SUM(P98)</f>
        <v>0</v>
      </c>
      <c r="Q97" s="161"/>
      <c r="R97" s="161"/>
      <c r="S97" s="438"/>
      <c r="T97" s="161"/>
      <c r="U97" s="161"/>
      <c r="V97" s="161"/>
    </row>
    <row r="98" spans="1:22" ht="16.2">
      <c r="A98" s="122" t="str">
        <f t="shared" si="8"/>
        <v>71010601000001</v>
      </c>
      <c r="B98" s="124" t="s">
        <v>439</v>
      </c>
      <c r="C98" s="117" t="s">
        <v>106</v>
      </c>
      <c r="D98" s="118" t="s">
        <v>157</v>
      </c>
      <c r="E98" s="119" t="s">
        <v>106</v>
      </c>
      <c r="F98" s="128" t="s">
        <v>441</v>
      </c>
      <c r="G98" s="129" t="s">
        <v>96</v>
      </c>
      <c r="H98" s="25"/>
      <c r="I98" s="25"/>
      <c r="J98" s="26"/>
      <c r="K98" s="26"/>
      <c r="L98" s="32" t="s">
        <v>139</v>
      </c>
      <c r="M98" s="48">
        <v>5134</v>
      </c>
      <c r="N98" s="183">
        <f t="shared" si="9"/>
        <v>0</v>
      </c>
      <c r="O98" s="183"/>
      <c r="P98" s="183"/>
      <c r="Q98" s="161"/>
      <c r="R98" s="161"/>
      <c r="S98" s="438"/>
      <c r="T98" s="161"/>
      <c r="U98" s="161"/>
      <c r="V98" s="161"/>
    </row>
    <row r="99" spans="1:22" s="115" customFormat="1" ht="27.6">
      <c r="A99" s="122" t="str">
        <f t="shared" si="8"/>
        <v>71010601010000</v>
      </c>
      <c r="B99" s="124" t="s">
        <v>439</v>
      </c>
      <c r="C99" s="117" t="s">
        <v>106</v>
      </c>
      <c r="D99" s="118" t="s">
        <v>157</v>
      </c>
      <c r="E99" s="119" t="s">
        <v>106</v>
      </c>
      <c r="F99" s="128" t="s">
        <v>106</v>
      </c>
      <c r="G99" s="129" t="s">
        <v>440</v>
      </c>
      <c r="H99" s="165">
        <v>2160</v>
      </c>
      <c r="I99" s="166" t="s">
        <v>106</v>
      </c>
      <c r="J99" s="167">
        <v>6</v>
      </c>
      <c r="K99" s="167">
        <v>0</v>
      </c>
      <c r="L99" s="168" t="s">
        <v>158</v>
      </c>
      <c r="M99" s="176"/>
      <c r="N99" s="188">
        <f>+N101</f>
        <v>0</v>
      </c>
      <c r="O99" s="188">
        <f>+O101</f>
        <v>0</v>
      </c>
      <c r="P99" s="188">
        <f>+P101</f>
        <v>0</v>
      </c>
      <c r="Q99" s="161"/>
      <c r="R99" s="161"/>
      <c r="S99" s="438"/>
      <c r="T99" s="161"/>
      <c r="U99" s="161"/>
      <c r="V99" s="161"/>
    </row>
    <row r="100" spans="1:22" ht="16.2">
      <c r="A100" s="122" t="str">
        <f t="shared" si="8"/>
        <v>71010601014729</v>
      </c>
      <c r="B100" s="124" t="s">
        <v>439</v>
      </c>
      <c r="C100" s="117" t="s">
        <v>106</v>
      </c>
      <c r="D100" s="118" t="s">
        <v>157</v>
      </c>
      <c r="E100" s="119" t="s">
        <v>106</v>
      </c>
      <c r="F100" s="120" t="s">
        <v>106</v>
      </c>
      <c r="G100" s="121">
        <v>4729</v>
      </c>
      <c r="H100" s="25"/>
      <c r="I100" s="18"/>
      <c r="J100" s="19"/>
      <c r="K100" s="19"/>
      <c r="L100" s="30" t="s">
        <v>110</v>
      </c>
      <c r="M100" s="31"/>
      <c r="N100" s="190"/>
      <c r="O100" s="190"/>
      <c r="P100" s="190"/>
      <c r="Q100" s="161"/>
      <c r="R100" s="161"/>
      <c r="S100" s="438"/>
      <c r="T100" s="161"/>
      <c r="U100" s="161"/>
      <c r="V100" s="161"/>
    </row>
    <row r="101" spans="1:22" ht="26.4">
      <c r="A101" s="122" t="str">
        <f t="shared" si="8"/>
        <v>71010601014823</v>
      </c>
      <c r="B101" s="124" t="s">
        <v>439</v>
      </c>
      <c r="C101" s="117" t="s">
        <v>106</v>
      </c>
      <c r="D101" s="118" t="s">
        <v>157</v>
      </c>
      <c r="E101" s="119" t="s">
        <v>106</v>
      </c>
      <c r="F101" s="120" t="s">
        <v>106</v>
      </c>
      <c r="G101" s="121">
        <v>4823</v>
      </c>
      <c r="H101" s="151">
        <v>2161</v>
      </c>
      <c r="I101" s="152" t="s">
        <v>106</v>
      </c>
      <c r="J101" s="153">
        <v>6</v>
      </c>
      <c r="K101" s="153">
        <v>1</v>
      </c>
      <c r="L101" s="154" t="s">
        <v>159</v>
      </c>
      <c r="M101" s="155"/>
      <c r="N101" s="192">
        <f>+N103+N106</f>
        <v>0</v>
      </c>
      <c r="O101" s="192">
        <f>+O103+O106</f>
        <v>0</v>
      </c>
      <c r="P101" s="192">
        <f>+P103+P106</f>
        <v>0</v>
      </c>
      <c r="Q101" s="161"/>
      <c r="R101" s="161"/>
      <c r="S101" s="438"/>
      <c r="T101" s="161"/>
      <c r="U101" s="161"/>
      <c r="V101" s="161"/>
    </row>
    <row r="102" spans="1:22" s="115" customFormat="1" ht="16.2">
      <c r="A102" s="122" t="str">
        <f t="shared" si="8"/>
        <v>71010601020000</v>
      </c>
      <c r="B102" s="124" t="s">
        <v>439</v>
      </c>
      <c r="C102" s="117" t="s">
        <v>106</v>
      </c>
      <c r="D102" s="118" t="s">
        <v>157</v>
      </c>
      <c r="E102" s="119" t="s">
        <v>106</v>
      </c>
      <c r="F102" s="128" t="s">
        <v>140</v>
      </c>
      <c r="G102" s="129" t="s">
        <v>440</v>
      </c>
      <c r="H102" s="25"/>
      <c r="I102" s="25"/>
      <c r="J102" s="26"/>
      <c r="K102" s="26"/>
      <c r="L102" s="30" t="s">
        <v>108</v>
      </c>
      <c r="M102" s="31"/>
      <c r="N102" s="190"/>
      <c r="O102" s="190"/>
      <c r="P102" s="190"/>
      <c r="Q102" s="161"/>
      <c r="R102" s="161"/>
      <c r="S102" s="438"/>
      <c r="T102" s="161"/>
      <c r="U102" s="161"/>
      <c r="V102" s="161"/>
    </row>
    <row r="103" spans="1:22" ht="41.4">
      <c r="A103" s="122" t="str">
        <f t="shared" si="8"/>
        <v>71010601024241</v>
      </c>
      <c r="B103" s="124" t="s">
        <v>439</v>
      </c>
      <c r="C103" s="117" t="s">
        <v>106</v>
      </c>
      <c r="D103" s="118" t="s">
        <v>157</v>
      </c>
      <c r="E103" s="119" t="s">
        <v>106</v>
      </c>
      <c r="F103" s="120" t="s">
        <v>140</v>
      </c>
      <c r="G103" s="121">
        <v>4241</v>
      </c>
      <c r="H103" s="45"/>
      <c r="I103" s="147"/>
      <c r="J103" s="148"/>
      <c r="K103" s="148"/>
      <c r="L103" s="27" t="s">
        <v>160</v>
      </c>
      <c r="M103" s="28"/>
      <c r="N103" s="197">
        <f>O103+P103</f>
        <v>0</v>
      </c>
      <c r="O103" s="197">
        <f>SUM(O104:O105)</f>
        <v>0</v>
      </c>
      <c r="P103" s="197">
        <f>SUM(P104:P105)</f>
        <v>0</v>
      </c>
      <c r="Q103" s="161"/>
      <c r="R103" s="161"/>
      <c r="S103" s="438"/>
      <c r="T103" s="161"/>
      <c r="U103" s="161"/>
      <c r="V103" s="161"/>
    </row>
    <row r="104" spans="1:22" ht="16.2">
      <c r="A104" s="122" t="str">
        <f t="shared" si="8"/>
        <v>71010601024823</v>
      </c>
      <c r="B104" s="124" t="s">
        <v>439</v>
      </c>
      <c r="C104" s="117" t="s">
        <v>106</v>
      </c>
      <c r="D104" s="118" t="s">
        <v>157</v>
      </c>
      <c r="E104" s="119" t="s">
        <v>106</v>
      </c>
      <c r="F104" s="120" t="s">
        <v>140</v>
      </c>
      <c r="G104" s="121">
        <v>4823</v>
      </c>
      <c r="H104" s="25"/>
      <c r="I104" s="25"/>
      <c r="J104" s="26"/>
      <c r="K104" s="26"/>
      <c r="L104" s="29" t="s">
        <v>161</v>
      </c>
      <c r="M104" s="12">
        <v>4729</v>
      </c>
      <c r="N104" s="183">
        <f t="shared" ref="N104:N108" si="11">O104+P104</f>
        <v>0</v>
      </c>
      <c r="O104" s="183"/>
      <c r="P104" s="183"/>
      <c r="Q104" s="161"/>
      <c r="R104" s="161"/>
      <c r="S104" s="438"/>
      <c r="T104" s="161"/>
      <c r="U104" s="161"/>
      <c r="V104" s="161"/>
    </row>
    <row r="105" spans="1:22" s="182" customFormat="1" ht="16.2">
      <c r="A105" s="122" t="str">
        <f t="shared" si="8"/>
        <v>71020000000000</v>
      </c>
      <c r="B105" s="124" t="s">
        <v>439</v>
      </c>
      <c r="C105" s="117" t="s">
        <v>140</v>
      </c>
      <c r="D105" s="118" t="s">
        <v>441</v>
      </c>
      <c r="E105" s="119" t="s">
        <v>441</v>
      </c>
      <c r="F105" s="128" t="s">
        <v>441</v>
      </c>
      <c r="G105" s="129" t="s">
        <v>440</v>
      </c>
      <c r="H105" s="25"/>
      <c r="I105" s="25"/>
      <c r="J105" s="26"/>
      <c r="K105" s="26"/>
      <c r="L105" s="29" t="s">
        <v>133</v>
      </c>
      <c r="M105" s="12">
        <v>4823</v>
      </c>
      <c r="N105" s="183">
        <f t="shared" si="11"/>
        <v>0</v>
      </c>
      <c r="O105" s="183"/>
      <c r="P105" s="183"/>
      <c r="Q105" s="161"/>
      <c r="R105" s="161"/>
      <c r="S105" s="438"/>
      <c r="T105" s="161"/>
      <c r="U105" s="161"/>
      <c r="V105" s="161"/>
    </row>
    <row r="106" spans="1:22" ht="41.4">
      <c r="A106" s="122" t="str">
        <f t="shared" si="8"/>
        <v>71020000000001</v>
      </c>
      <c r="B106" s="124" t="s">
        <v>439</v>
      </c>
      <c r="C106" s="117" t="s">
        <v>140</v>
      </c>
      <c r="D106" s="118" t="s">
        <v>441</v>
      </c>
      <c r="E106" s="119" t="s">
        <v>441</v>
      </c>
      <c r="F106" s="120" t="s">
        <v>441</v>
      </c>
      <c r="G106" s="129" t="s">
        <v>96</v>
      </c>
      <c r="H106" s="45"/>
      <c r="I106" s="147"/>
      <c r="J106" s="148"/>
      <c r="K106" s="148"/>
      <c r="L106" s="27" t="s">
        <v>162</v>
      </c>
      <c r="M106" s="28"/>
      <c r="N106" s="197">
        <f>O106+P106</f>
        <v>0</v>
      </c>
      <c r="O106" s="197">
        <f>SUM(O107:O108)</f>
        <v>0</v>
      </c>
      <c r="P106" s="197">
        <f>SUM(P107:P108)</f>
        <v>0</v>
      </c>
      <c r="Q106" s="161"/>
      <c r="R106" s="161"/>
      <c r="S106" s="438"/>
      <c r="T106" s="161"/>
      <c r="U106" s="161"/>
      <c r="V106" s="161"/>
    </row>
    <row r="107" spans="1:22" s="170" customFormat="1" ht="16.2">
      <c r="A107" s="122" t="str">
        <f t="shared" si="8"/>
        <v>71020200000000</v>
      </c>
      <c r="B107" s="124" t="s">
        <v>439</v>
      </c>
      <c r="C107" s="117" t="s">
        <v>140</v>
      </c>
      <c r="D107" s="118" t="s">
        <v>140</v>
      </c>
      <c r="E107" s="119" t="s">
        <v>441</v>
      </c>
      <c r="F107" s="120" t="s">
        <v>441</v>
      </c>
      <c r="G107" s="129" t="s">
        <v>440</v>
      </c>
      <c r="H107" s="25"/>
      <c r="I107" s="25"/>
      <c r="J107" s="26"/>
      <c r="K107" s="26"/>
      <c r="L107" s="29" t="s">
        <v>126</v>
      </c>
      <c r="M107" s="12">
        <v>4241</v>
      </c>
      <c r="N107" s="183">
        <f t="shared" si="11"/>
        <v>0</v>
      </c>
      <c r="O107" s="183"/>
      <c r="P107" s="183"/>
      <c r="Q107" s="161"/>
      <c r="R107" s="161"/>
      <c r="S107" s="438"/>
      <c r="T107" s="161"/>
      <c r="U107" s="161"/>
      <c r="V107" s="161"/>
    </row>
    <row r="108" spans="1:22" ht="16.2">
      <c r="A108" s="122" t="str">
        <f t="shared" si="8"/>
        <v>71020200000001</v>
      </c>
      <c r="B108" s="124" t="s">
        <v>439</v>
      </c>
      <c r="C108" s="117" t="s">
        <v>140</v>
      </c>
      <c r="D108" s="118" t="s">
        <v>140</v>
      </c>
      <c r="E108" s="119" t="s">
        <v>441</v>
      </c>
      <c r="F108" s="120" t="s">
        <v>441</v>
      </c>
      <c r="G108" s="129" t="s">
        <v>96</v>
      </c>
      <c r="H108" s="25"/>
      <c r="I108" s="25"/>
      <c r="J108" s="26"/>
      <c r="K108" s="26"/>
      <c r="L108" s="29" t="s">
        <v>133</v>
      </c>
      <c r="M108" s="12">
        <v>4823</v>
      </c>
      <c r="N108" s="183">
        <f t="shared" si="11"/>
        <v>0</v>
      </c>
      <c r="O108" s="183"/>
      <c r="P108" s="183"/>
      <c r="Q108" s="161"/>
      <c r="R108" s="161"/>
      <c r="S108" s="438"/>
      <c r="T108" s="161"/>
      <c r="U108" s="161"/>
      <c r="V108" s="161"/>
    </row>
    <row r="109" spans="1:22" s="156" customFormat="1" ht="16.2">
      <c r="A109" s="122" t="str">
        <f t="shared" si="8"/>
        <v>71020201000000</v>
      </c>
      <c r="B109" s="124" t="s">
        <v>439</v>
      </c>
      <c r="C109" s="117" t="s">
        <v>140</v>
      </c>
      <c r="D109" s="118" t="s">
        <v>140</v>
      </c>
      <c r="E109" s="119" t="s">
        <v>106</v>
      </c>
      <c r="F109" s="120" t="s">
        <v>441</v>
      </c>
      <c r="G109" s="129" t="s">
        <v>440</v>
      </c>
      <c r="H109" s="180">
        <v>2200</v>
      </c>
      <c r="I109" s="212" t="s">
        <v>140</v>
      </c>
      <c r="J109" s="213">
        <v>0</v>
      </c>
      <c r="K109" s="213">
        <v>0</v>
      </c>
      <c r="L109" s="162" t="s">
        <v>163</v>
      </c>
      <c r="M109" s="174"/>
      <c r="N109" s="163">
        <f>+N111+N128</f>
        <v>0</v>
      </c>
      <c r="O109" s="163">
        <f>+O111+O128</f>
        <v>0</v>
      </c>
      <c r="P109" s="163">
        <f>+P111+P128</f>
        <v>0</v>
      </c>
      <c r="Q109" s="161"/>
      <c r="R109" s="161"/>
      <c r="S109" s="438"/>
      <c r="T109" s="161"/>
      <c r="U109" s="161"/>
      <c r="V109" s="161"/>
    </row>
    <row r="110" spans="1:22" ht="16.2">
      <c r="A110" s="122" t="str">
        <f t="shared" si="8"/>
        <v>71020201000001</v>
      </c>
      <c r="B110" s="124" t="s">
        <v>439</v>
      </c>
      <c r="C110" s="117" t="s">
        <v>140</v>
      </c>
      <c r="D110" s="118" t="s">
        <v>140</v>
      </c>
      <c r="E110" s="119" t="s">
        <v>106</v>
      </c>
      <c r="F110" s="120" t="s">
        <v>441</v>
      </c>
      <c r="G110" s="129" t="s">
        <v>96</v>
      </c>
      <c r="H110" s="25"/>
      <c r="I110" s="18"/>
      <c r="J110" s="19"/>
      <c r="K110" s="19"/>
      <c r="L110" s="30" t="s">
        <v>108</v>
      </c>
      <c r="M110" s="31"/>
      <c r="N110" s="190"/>
      <c r="O110" s="190"/>
      <c r="P110" s="190"/>
      <c r="Q110" s="161"/>
      <c r="R110" s="161"/>
      <c r="S110" s="438"/>
      <c r="T110" s="161"/>
      <c r="U110" s="161"/>
      <c r="V110" s="161"/>
    </row>
    <row r="111" spans="1:22" s="115" customFormat="1" ht="16.2">
      <c r="A111" s="122" t="str">
        <f t="shared" si="8"/>
        <v>71020201010000</v>
      </c>
      <c r="B111" s="124" t="s">
        <v>439</v>
      </c>
      <c r="C111" s="117" t="s">
        <v>140</v>
      </c>
      <c r="D111" s="118" t="s">
        <v>140</v>
      </c>
      <c r="E111" s="119" t="s">
        <v>106</v>
      </c>
      <c r="F111" s="120" t="s">
        <v>106</v>
      </c>
      <c r="G111" s="129" t="s">
        <v>440</v>
      </c>
      <c r="H111" s="165">
        <v>2220</v>
      </c>
      <c r="I111" s="166" t="s">
        <v>140</v>
      </c>
      <c r="J111" s="167">
        <v>2</v>
      </c>
      <c r="K111" s="167">
        <v>0</v>
      </c>
      <c r="L111" s="168" t="s">
        <v>164</v>
      </c>
      <c r="M111" s="176"/>
      <c r="N111" s="188">
        <f>+N113</f>
        <v>0</v>
      </c>
      <c r="O111" s="188">
        <f>+O113</f>
        <v>0</v>
      </c>
      <c r="P111" s="188">
        <f>+P113</f>
        <v>0</v>
      </c>
      <c r="Q111" s="161"/>
      <c r="R111" s="161"/>
      <c r="S111" s="438"/>
      <c r="T111" s="161"/>
      <c r="U111" s="161"/>
      <c r="V111" s="161"/>
    </row>
    <row r="112" spans="1:22" ht="16.2">
      <c r="A112" s="122" t="str">
        <f t="shared" si="8"/>
        <v>71020201014239</v>
      </c>
      <c r="B112" s="124" t="s">
        <v>439</v>
      </c>
      <c r="C112" s="117" t="s">
        <v>140</v>
      </c>
      <c r="D112" s="118" t="s">
        <v>140</v>
      </c>
      <c r="E112" s="119" t="s">
        <v>106</v>
      </c>
      <c r="F112" s="120" t="s">
        <v>106</v>
      </c>
      <c r="G112" s="121">
        <v>4239</v>
      </c>
      <c r="H112" s="25"/>
      <c r="I112" s="18"/>
      <c r="J112" s="19"/>
      <c r="K112" s="19"/>
      <c r="L112" s="30" t="s">
        <v>110</v>
      </c>
      <c r="M112" s="31"/>
      <c r="N112" s="190"/>
      <c r="O112" s="190"/>
      <c r="P112" s="190"/>
      <c r="Q112" s="161"/>
      <c r="R112" s="161"/>
      <c r="S112" s="438"/>
      <c r="T112" s="161"/>
      <c r="U112" s="161"/>
      <c r="V112" s="161"/>
    </row>
    <row r="113" spans="1:22" ht="16.2">
      <c r="A113" s="122" t="str">
        <f t="shared" si="8"/>
        <v>71020201014261</v>
      </c>
      <c r="B113" s="124" t="s">
        <v>439</v>
      </c>
      <c r="C113" s="117" t="s">
        <v>140</v>
      </c>
      <c r="D113" s="118" t="s">
        <v>140</v>
      </c>
      <c r="E113" s="119" t="s">
        <v>106</v>
      </c>
      <c r="F113" s="120" t="s">
        <v>106</v>
      </c>
      <c r="G113" s="121">
        <v>4261</v>
      </c>
      <c r="H113" s="151">
        <v>2221</v>
      </c>
      <c r="I113" s="152" t="s">
        <v>140</v>
      </c>
      <c r="J113" s="153">
        <v>2</v>
      </c>
      <c r="K113" s="153">
        <v>1</v>
      </c>
      <c r="L113" s="154" t="s">
        <v>165</v>
      </c>
      <c r="M113" s="155"/>
      <c r="N113" s="192">
        <f>+N115</f>
        <v>0</v>
      </c>
      <c r="O113" s="192">
        <f>+O115</f>
        <v>0</v>
      </c>
      <c r="P113" s="192">
        <f>+P115</f>
        <v>0</v>
      </c>
      <c r="Q113" s="161"/>
      <c r="R113" s="161"/>
      <c r="S113" s="438"/>
      <c r="T113" s="161"/>
      <c r="U113" s="161"/>
      <c r="V113" s="161"/>
    </row>
    <row r="114" spans="1:22" ht="16.2">
      <c r="A114" s="122" t="str">
        <f t="shared" si="8"/>
        <v>71020201014264</v>
      </c>
      <c r="B114" s="116" t="s">
        <v>439</v>
      </c>
      <c r="C114" s="117" t="s">
        <v>140</v>
      </c>
      <c r="D114" s="118" t="s">
        <v>140</v>
      </c>
      <c r="E114" s="119" t="s">
        <v>106</v>
      </c>
      <c r="F114" s="120" t="s">
        <v>106</v>
      </c>
      <c r="G114" s="121">
        <v>4264</v>
      </c>
      <c r="H114" s="25"/>
      <c r="I114" s="25"/>
      <c r="J114" s="26"/>
      <c r="K114" s="26"/>
      <c r="L114" s="30" t="s">
        <v>108</v>
      </c>
      <c r="M114" s="31"/>
      <c r="N114" s="190"/>
      <c r="O114" s="190"/>
      <c r="P114" s="190"/>
      <c r="Q114" s="161"/>
      <c r="R114" s="161"/>
      <c r="S114" s="438"/>
      <c r="T114" s="161"/>
      <c r="U114" s="161"/>
      <c r="V114" s="161"/>
    </row>
    <row r="115" spans="1:22" ht="16.2">
      <c r="A115" s="122" t="str">
        <f t="shared" si="8"/>
        <v>71020201014639</v>
      </c>
      <c r="B115" s="124" t="s">
        <v>439</v>
      </c>
      <c r="C115" s="117" t="s">
        <v>140</v>
      </c>
      <c r="D115" s="118" t="s">
        <v>140</v>
      </c>
      <c r="E115" s="119" t="s">
        <v>106</v>
      </c>
      <c r="F115" s="120" t="s">
        <v>106</v>
      </c>
      <c r="G115" s="121">
        <v>4639</v>
      </c>
      <c r="H115" s="45"/>
      <c r="I115" s="147"/>
      <c r="J115" s="148"/>
      <c r="K115" s="148"/>
      <c r="L115" s="27" t="s">
        <v>166</v>
      </c>
      <c r="M115" s="28"/>
      <c r="N115" s="197">
        <f>O115+P115</f>
        <v>0</v>
      </c>
      <c r="O115" s="197">
        <f>SUM(O116:O127)</f>
        <v>0</v>
      </c>
      <c r="P115" s="197">
        <f>SUM(P116:P127)</f>
        <v>0</v>
      </c>
      <c r="Q115" s="161"/>
      <c r="R115" s="161"/>
      <c r="S115" s="438"/>
      <c r="T115" s="161"/>
      <c r="U115" s="161"/>
      <c r="V115" s="161"/>
    </row>
    <row r="116" spans="1:22" s="170" customFormat="1" ht="16.2">
      <c r="A116" s="122" t="str">
        <f t="shared" si="8"/>
        <v>71020500000000</v>
      </c>
      <c r="B116" s="124" t="s">
        <v>439</v>
      </c>
      <c r="C116" s="117" t="s">
        <v>140</v>
      </c>
      <c r="D116" s="118" t="s">
        <v>149</v>
      </c>
      <c r="E116" s="119" t="s">
        <v>441</v>
      </c>
      <c r="F116" s="120" t="s">
        <v>441</v>
      </c>
      <c r="G116" s="129" t="s">
        <v>440</v>
      </c>
      <c r="H116" s="17"/>
      <c r="I116" s="25"/>
      <c r="J116" s="26"/>
      <c r="K116" s="26"/>
      <c r="L116" s="30" t="s">
        <v>116</v>
      </c>
      <c r="M116" s="13">
        <v>4214</v>
      </c>
      <c r="N116" s="183">
        <f t="shared" ref="N116:N127" si="12">O116+P116</f>
        <v>0</v>
      </c>
      <c r="O116" s="183"/>
      <c r="P116" s="183"/>
      <c r="Q116" s="161"/>
      <c r="R116" s="161"/>
      <c r="S116" s="438"/>
      <c r="T116" s="161"/>
      <c r="U116" s="161"/>
      <c r="V116" s="161"/>
    </row>
    <row r="117" spans="1:22" s="170" customFormat="1" ht="16.2">
      <c r="A117" s="122"/>
      <c r="B117" s="124"/>
      <c r="C117" s="117"/>
      <c r="D117" s="118"/>
      <c r="E117" s="119"/>
      <c r="F117" s="120"/>
      <c r="G117" s="129"/>
      <c r="H117" s="17"/>
      <c r="I117" s="25"/>
      <c r="J117" s="26"/>
      <c r="K117" s="26"/>
      <c r="L117" s="433" t="s">
        <v>862</v>
      </c>
      <c r="M117" s="13">
        <v>4234</v>
      </c>
      <c r="N117" s="183">
        <f t="shared" si="12"/>
        <v>0</v>
      </c>
      <c r="O117" s="183"/>
      <c r="P117" s="183"/>
      <c r="Q117" s="161"/>
      <c r="R117" s="161"/>
      <c r="S117" s="438"/>
      <c r="T117" s="161"/>
      <c r="U117" s="161"/>
      <c r="V117" s="161"/>
    </row>
    <row r="118" spans="1:22" ht="16.2">
      <c r="A118" s="122" t="str">
        <f t="shared" si="8"/>
        <v>71020500000001</v>
      </c>
      <c r="B118" s="124" t="s">
        <v>439</v>
      </c>
      <c r="C118" s="117" t="s">
        <v>140</v>
      </c>
      <c r="D118" s="118" t="s">
        <v>149</v>
      </c>
      <c r="E118" s="119" t="s">
        <v>441</v>
      </c>
      <c r="F118" s="120" t="s">
        <v>441</v>
      </c>
      <c r="G118" s="129" t="s">
        <v>96</v>
      </c>
      <c r="H118" s="17"/>
      <c r="I118" s="25"/>
      <c r="J118" s="26"/>
      <c r="K118" s="26"/>
      <c r="L118" s="32" t="s">
        <v>125</v>
      </c>
      <c r="M118" s="33">
        <v>4239</v>
      </c>
      <c r="N118" s="183">
        <f t="shared" si="12"/>
        <v>0</v>
      </c>
      <c r="O118" s="183"/>
      <c r="P118" s="183"/>
      <c r="Q118" s="161"/>
      <c r="R118" s="161"/>
      <c r="S118" s="438"/>
      <c r="T118" s="161"/>
      <c r="U118" s="161"/>
      <c r="V118" s="161"/>
    </row>
    <row r="119" spans="1:22" s="156" customFormat="1" ht="16.2">
      <c r="A119" s="122" t="str">
        <f t="shared" si="8"/>
        <v>71020501000000</v>
      </c>
      <c r="B119" s="124" t="s">
        <v>439</v>
      </c>
      <c r="C119" s="117" t="s">
        <v>140</v>
      </c>
      <c r="D119" s="118" t="s">
        <v>149</v>
      </c>
      <c r="E119" s="119" t="s">
        <v>106</v>
      </c>
      <c r="F119" s="120" t="s">
        <v>441</v>
      </c>
      <c r="G119" s="129" t="s">
        <v>440</v>
      </c>
      <c r="H119" s="17"/>
      <c r="I119" s="25"/>
      <c r="J119" s="26"/>
      <c r="K119" s="26"/>
      <c r="L119" s="29" t="s">
        <v>126</v>
      </c>
      <c r="M119" s="12">
        <v>4241</v>
      </c>
      <c r="N119" s="183">
        <f t="shared" si="12"/>
        <v>0</v>
      </c>
      <c r="O119" s="183"/>
      <c r="P119" s="183"/>
      <c r="Q119" s="161"/>
      <c r="R119" s="161"/>
      <c r="S119" s="438"/>
      <c r="T119" s="161"/>
      <c r="U119" s="161"/>
      <c r="V119" s="161"/>
    </row>
    <row r="120" spans="1:22" ht="25.5" customHeight="1">
      <c r="A120" s="122" t="str">
        <f t="shared" si="8"/>
        <v>71020501000001</v>
      </c>
      <c r="B120" s="124" t="s">
        <v>439</v>
      </c>
      <c r="C120" s="117" t="s">
        <v>140</v>
      </c>
      <c r="D120" s="118" t="s">
        <v>149</v>
      </c>
      <c r="E120" s="119" t="s">
        <v>106</v>
      </c>
      <c r="F120" s="120" t="s">
        <v>441</v>
      </c>
      <c r="G120" s="129" t="s">
        <v>96</v>
      </c>
      <c r="H120" s="17"/>
      <c r="I120" s="25"/>
      <c r="J120" s="26"/>
      <c r="K120" s="26"/>
      <c r="L120" s="29" t="s">
        <v>127</v>
      </c>
      <c r="M120" s="33">
        <v>4252</v>
      </c>
      <c r="N120" s="183">
        <f t="shared" si="12"/>
        <v>0</v>
      </c>
      <c r="O120" s="183"/>
      <c r="P120" s="183"/>
      <c r="Q120" s="161"/>
      <c r="R120" s="161"/>
      <c r="S120" s="438"/>
      <c r="T120" s="161"/>
      <c r="U120" s="161"/>
      <c r="V120" s="161"/>
    </row>
    <row r="121" spans="1:22" s="115" customFormat="1" ht="16.2">
      <c r="A121" s="122" t="str">
        <f t="shared" si="8"/>
        <v>71020501010000</v>
      </c>
      <c r="B121" s="124" t="s">
        <v>439</v>
      </c>
      <c r="C121" s="117" t="s">
        <v>140</v>
      </c>
      <c r="D121" s="118" t="s">
        <v>149</v>
      </c>
      <c r="E121" s="119" t="s">
        <v>106</v>
      </c>
      <c r="F121" s="120" t="s">
        <v>106</v>
      </c>
      <c r="G121" s="129" t="s">
        <v>440</v>
      </c>
      <c r="H121" s="17"/>
      <c r="I121" s="25"/>
      <c r="J121" s="26"/>
      <c r="K121" s="26"/>
      <c r="L121" s="29" t="s">
        <v>128</v>
      </c>
      <c r="M121" s="33">
        <v>4261</v>
      </c>
      <c r="N121" s="183">
        <f t="shared" si="12"/>
        <v>0</v>
      </c>
      <c r="O121" s="183"/>
      <c r="P121" s="183"/>
      <c r="Q121" s="161"/>
      <c r="R121" s="161"/>
      <c r="S121" s="438"/>
      <c r="T121" s="161"/>
      <c r="U121" s="161"/>
      <c r="V121" s="161"/>
    </row>
    <row r="122" spans="1:22" ht="16.2">
      <c r="A122" s="122" t="str">
        <f t="shared" si="8"/>
        <v>71020501014216</v>
      </c>
      <c r="B122" s="124" t="s">
        <v>439</v>
      </c>
      <c r="C122" s="117" t="s">
        <v>140</v>
      </c>
      <c r="D122" s="118" t="s">
        <v>149</v>
      </c>
      <c r="E122" s="119" t="s">
        <v>106</v>
      </c>
      <c r="F122" s="120" t="s">
        <v>106</v>
      </c>
      <c r="G122" s="121">
        <v>4216</v>
      </c>
      <c r="H122" s="177"/>
      <c r="I122" s="194"/>
      <c r="J122" s="201"/>
      <c r="K122" s="202"/>
      <c r="L122" s="203" t="s">
        <v>129</v>
      </c>
      <c r="M122" s="13">
        <v>4264</v>
      </c>
      <c r="N122" s="183">
        <f t="shared" si="12"/>
        <v>0</v>
      </c>
      <c r="O122" s="183"/>
      <c r="P122" s="183"/>
      <c r="Q122" s="161"/>
      <c r="R122" s="161"/>
      <c r="S122" s="438"/>
      <c r="T122" s="161"/>
      <c r="U122" s="161"/>
      <c r="V122" s="161"/>
    </row>
    <row r="123" spans="1:22" ht="16.2">
      <c r="A123" s="122" t="str">
        <f t="shared" si="8"/>
        <v>71020501014239</v>
      </c>
      <c r="B123" s="124" t="s">
        <v>439</v>
      </c>
      <c r="C123" s="117" t="s">
        <v>140</v>
      </c>
      <c r="D123" s="118" t="s">
        <v>149</v>
      </c>
      <c r="E123" s="119" t="s">
        <v>106</v>
      </c>
      <c r="F123" s="120" t="s">
        <v>106</v>
      </c>
      <c r="G123" s="121">
        <v>4239</v>
      </c>
      <c r="H123" s="17"/>
      <c r="I123" s="25"/>
      <c r="J123" s="26"/>
      <c r="K123" s="26"/>
      <c r="L123" s="32" t="s">
        <v>364</v>
      </c>
      <c r="M123" s="48">
        <v>4269</v>
      </c>
      <c r="N123" s="183">
        <f t="shared" si="12"/>
        <v>0</v>
      </c>
      <c r="O123" s="183"/>
      <c r="P123" s="183"/>
      <c r="Q123" s="161"/>
      <c r="R123" s="161"/>
      <c r="S123" s="438"/>
      <c r="T123" s="161"/>
      <c r="U123" s="161"/>
      <c r="V123" s="161"/>
    </row>
    <row r="124" spans="1:22" ht="16.2">
      <c r="A124" s="122" t="str">
        <f t="shared" si="8"/>
        <v>71020501014264</v>
      </c>
      <c r="B124" s="124" t="s">
        <v>439</v>
      </c>
      <c r="C124" s="117" t="s">
        <v>140</v>
      </c>
      <c r="D124" s="118" t="s">
        <v>149</v>
      </c>
      <c r="E124" s="119" t="s">
        <v>106</v>
      </c>
      <c r="F124" s="120" t="s">
        <v>106</v>
      </c>
      <c r="G124" s="121">
        <v>4264</v>
      </c>
      <c r="H124" s="17"/>
      <c r="I124" s="25"/>
      <c r="J124" s="26"/>
      <c r="K124" s="26"/>
      <c r="L124" s="30" t="s">
        <v>173</v>
      </c>
      <c r="M124" s="31">
        <v>5112</v>
      </c>
      <c r="N124" s="183">
        <f t="shared" si="12"/>
        <v>0</v>
      </c>
      <c r="O124" s="183"/>
      <c r="P124" s="183"/>
      <c r="Q124" s="161"/>
      <c r="R124" s="161"/>
      <c r="S124" s="438"/>
      <c r="T124" s="161"/>
      <c r="U124" s="161"/>
      <c r="V124" s="161"/>
    </row>
    <row r="125" spans="1:22" ht="16.2">
      <c r="A125" s="122" t="str">
        <f t="shared" si="8"/>
        <v>71020501014639</v>
      </c>
      <c r="B125" s="124" t="s">
        <v>439</v>
      </c>
      <c r="C125" s="117" t="s">
        <v>140</v>
      </c>
      <c r="D125" s="118" t="s">
        <v>149</v>
      </c>
      <c r="E125" s="119" t="s">
        <v>106</v>
      </c>
      <c r="F125" s="120" t="s">
        <v>106</v>
      </c>
      <c r="G125" s="121">
        <v>4639</v>
      </c>
      <c r="H125" s="17"/>
      <c r="I125" s="25"/>
      <c r="J125" s="26"/>
      <c r="K125" s="26"/>
      <c r="L125" s="30" t="s">
        <v>174</v>
      </c>
      <c r="M125" s="13">
        <v>5113</v>
      </c>
      <c r="N125" s="183">
        <f t="shared" si="12"/>
        <v>0</v>
      </c>
      <c r="O125" s="183"/>
      <c r="P125" s="183"/>
      <c r="Q125" s="161"/>
      <c r="R125" s="161"/>
      <c r="S125" s="438"/>
      <c r="T125" s="161"/>
      <c r="U125" s="161"/>
      <c r="V125" s="161"/>
    </row>
    <row r="126" spans="1:22" s="115" customFormat="1" ht="16.2">
      <c r="A126" s="215" t="str">
        <f t="shared" si="8"/>
        <v>71020501020000</v>
      </c>
      <c r="B126" s="124" t="s">
        <v>439</v>
      </c>
      <c r="C126" s="117" t="s">
        <v>140</v>
      </c>
      <c r="D126" s="118" t="s">
        <v>149</v>
      </c>
      <c r="E126" s="119" t="s">
        <v>106</v>
      </c>
      <c r="F126" s="216" t="s">
        <v>140</v>
      </c>
      <c r="G126" s="129" t="s">
        <v>440</v>
      </c>
      <c r="H126" s="17"/>
      <c r="I126" s="25"/>
      <c r="J126" s="26"/>
      <c r="K126" s="26"/>
      <c r="L126" s="29" t="s">
        <v>136</v>
      </c>
      <c r="M126" s="12">
        <v>5122</v>
      </c>
      <c r="N126" s="183">
        <f t="shared" si="12"/>
        <v>0</v>
      </c>
      <c r="O126" s="183"/>
      <c r="P126" s="183"/>
      <c r="Q126" s="161"/>
      <c r="R126" s="161"/>
      <c r="S126" s="438"/>
      <c r="T126" s="161"/>
      <c r="U126" s="161"/>
      <c r="V126" s="161"/>
    </row>
    <row r="127" spans="1:22" ht="16.2">
      <c r="A127" s="215" t="str">
        <f t="shared" si="8"/>
        <v>71020501024512</v>
      </c>
      <c r="B127" s="124" t="s">
        <v>439</v>
      </c>
      <c r="C127" s="117" t="s">
        <v>140</v>
      </c>
      <c r="D127" s="118" t="s">
        <v>149</v>
      </c>
      <c r="E127" s="119" t="s">
        <v>106</v>
      </c>
      <c r="F127" s="216" t="s">
        <v>140</v>
      </c>
      <c r="G127" s="121" t="s">
        <v>229</v>
      </c>
      <c r="H127" s="17"/>
      <c r="I127" s="25"/>
      <c r="J127" s="26"/>
      <c r="K127" s="26"/>
      <c r="L127" s="29" t="s">
        <v>137</v>
      </c>
      <c r="M127" s="12">
        <v>5129</v>
      </c>
      <c r="N127" s="183">
        <f t="shared" si="12"/>
        <v>0</v>
      </c>
      <c r="O127" s="183"/>
      <c r="P127" s="183"/>
      <c r="Q127" s="161"/>
      <c r="R127" s="161"/>
      <c r="S127" s="438"/>
      <c r="T127" s="161"/>
      <c r="U127" s="161"/>
      <c r="V127" s="161"/>
    </row>
    <row r="128" spans="1:22" s="182" customFormat="1" ht="16.2">
      <c r="A128" s="122" t="str">
        <f t="shared" si="8"/>
        <v>71040000000000</v>
      </c>
      <c r="B128" s="124" t="s">
        <v>439</v>
      </c>
      <c r="C128" s="117" t="s">
        <v>155</v>
      </c>
      <c r="D128" s="118" t="s">
        <v>441</v>
      </c>
      <c r="E128" s="119" t="s">
        <v>441</v>
      </c>
      <c r="F128" s="120" t="s">
        <v>441</v>
      </c>
      <c r="G128" s="129" t="s">
        <v>440</v>
      </c>
      <c r="H128" s="165">
        <v>2250</v>
      </c>
      <c r="I128" s="166" t="s">
        <v>140</v>
      </c>
      <c r="J128" s="167">
        <v>5</v>
      </c>
      <c r="K128" s="167">
        <v>0</v>
      </c>
      <c r="L128" s="168" t="s">
        <v>168</v>
      </c>
      <c r="M128" s="176"/>
      <c r="N128" s="188">
        <f>+N130</f>
        <v>0</v>
      </c>
      <c r="O128" s="188">
        <f>+O130</f>
        <v>0</v>
      </c>
      <c r="P128" s="188">
        <f>+P130</f>
        <v>0</v>
      </c>
      <c r="Q128" s="161"/>
      <c r="R128" s="161"/>
      <c r="S128" s="438"/>
      <c r="T128" s="161"/>
      <c r="U128" s="161"/>
      <c r="V128" s="161"/>
    </row>
    <row r="129" spans="1:22" ht="16.2">
      <c r="A129" s="122" t="str">
        <f t="shared" si="8"/>
        <v>71040000000001</v>
      </c>
      <c r="B129" s="124" t="s">
        <v>439</v>
      </c>
      <c r="C129" s="117" t="s">
        <v>155</v>
      </c>
      <c r="D129" s="118" t="s">
        <v>441</v>
      </c>
      <c r="E129" s="119" t="s">
        <v>441</v>
      </c>
      <c r="F129" s="120" t="s">
        <v>441</v>
      </c>
      <c r="G129" s="129" t="s">
        <v>96</v>
      </c>
      <c r="H129" s="25"/>
      <c r="I129" s="18"/>
      <c r="J129" s="19"/>
      <c r="K129" s="19"/>
      <c r="L129" s="30" t="s">
        <v>110</v>
      </c>
      <c r="M129" s="31"/>
      <c r="N129" s="190"/>
      <c r="O129" s="190"/>
      <c r="P129" s="190"/>
      <c r="Q129" s="161"/>
      <c r="R129" s="161"/>
      <c r="S129" s="438"/>
      <c r="T129" s="161"/>
      <c r="U129" s="161"/>
      <c r="V129" s="161"/>
    </row>
    <row r="130" spans="1:22" s="170" customFormat="1" ht="16.2">
      <c r="A130" s="122" t="str">
        <f t="shared" si="8"/>
        <v>71040200000000</v>
      </c>
      <c r="B130" s="124" t="s">
        <v>439</v>
      </c>
      <c r="C130" s="117" t="s">
        <v>155</v>
      </c>
      <c r="D130" s="118" t="s">
        <v>140</v>
      </c>
      <c r="E130" s="119" t="s">
        <v>441</v>
      </c>
      <c r="F130" s="120" t="s">
        <v>441</v>
      </c>
      <c r="G130" s="129" t="s">
        <v>440</v>
      </c>
      <c r="H130" s="151">
        <v>2251</v>
      </c>
      <c r="I130" s="152" t="s">
        <v>140</v>
      </c>
      <c r="J130" s="153">
        <v>5</v>
      </c>
      <c r="K130" s="153">
        <v>1</v>
      </c>
      <c r="L130" s="154" t="s">
        <v>168</v>
      </c>
      <c r="M130" s="155"/>
      <c r="N130" s="192">
        <f t="shared" ref="N130:P130" si="13">+N132+N138</f>
        <v>0</v>
      </c>
      <c r="O130" s="192">
        <f t="shared" si="13"/>
        <v>0</v>
      </c>
      <c r="P130" s="192">
        <f t="shared" si="13"/>
        <v>0</v>
      </c>
      <c r="Q130" s="161"/>
      <c r="R130" s="161"/>
      <c r="S130" s="438"/>
      <c r="T130" s="161"/>
      <c r="U130" s="161"/>
      <c r="V130" s="161"/>
    </row>
    <row r="131" spans="1:22" ht="16.2">
      <c r="A131" s="122" t="str">
        <f t="shared" si="8"/>
        <v>71040200000001</v>
      </c>
      <c r="B131" s="124" t="s">
        <v>439</v>
      </c>
      <c r="C131" s="117" t="s">
        <v>155</v>
      </c>
      <c r="D131" s="118" t="s">
        <v>140</v>
      </c>
      <c r="E131" s="119" t="s">
        <v>441</v>
      </c>
      <c r="F131" s="120" t="s">
        <v>441</v>
      </c>
      <c r="G131" s="129" t="s">
        <v>96</v>
      </c>
      <c r="H131" s="25"/>
      <c r="I131" s="25"/>
      <c r="J131" s="26"/>
      <c r="K131" s="26"/>
      <c r="L131" s="30" t="s">
        <v>108</v>
      </c>
      <c r="M131" s="31"/>
      <c r="N131" s="190"/>
      <c r="O131" s="190"/>
      <c r="P131" s="190"/>
      <c r="Q131" s="161"/>
      <c r="R131" s="161"/>
      <c r="S131" s="438"/>
      <c r="T131" s="161"/>
      <c r="U131" s="161"/>
      <c r="V131" s="161"/>
    </row>
    <row r="132" spans="1:22" s="156" customFormat="1" ht="28.95" customHeight="1">
      <c r="A132" s="122" t="str">
        <f t="shared" si="8"/>
        <v>71040204000000</v>
      </c>
      <c r="B132" s="124" t="s">
        <v>439</v>
      </c>
      <c r="C132" s="117" t="s">
        <v>155</v>
      </c>
      <c r="D132" s="118" t="s">
        <v>140</v>
      </c>
      <c r="E132" s="119" t="s">
        <v>155</v>
      </c>
      <c r="F132" s="120" t="s">
        <v>441</v>
      </c>
      <c r="G132" s="129" t="s">
        <v>440</v>
      </c>
      <c r="H132" s="45"/>
      <c r="I132" s="147"/>
      <c r="J132" s="148"/>
      <c r="K132" s="148"/>
      <c r="L132" s="27" t="s">
        <v>576</v>
      </c>
      <c r="M132" s="28"/>
      <c r="N132" s="197">
        <f>O132+P132</f>
        <v>0</v>
      </c>
      <c r="O132" s="197">
        <f>SUM(O133:O137)</f>
        <v>0</v>
      </c>
      <c r="P132" s="197">
        <f>SUM(P133:P137)</f>
        <v>0</v>
      </c>
      <c r="Q132" s="161"/>
      <c r="R132" s="161"/>
      <c r="S132" s="438"/>
      <c r="T132" s="161"/>
      <c r="U132" s="161"/>
      <c r="V132" s="161"/>
    </row>
    <row r="133" spans="1:22" ht="16.2">
      <c r="A133" s="122" t="str">
        <f t="shared" si="8"/>
        <v>71040204000001</v>
      </c>
      <c r="B133" s="124" t="s">
        <v>439</v>
      </c>
      <c r="C133" s="117" t="s">
        <v>155</v>
      </c>
      <c r="D133" s="118" t="s">
        <v>140</v>
      </c>
      <c r="E133" s="119" t="s">
        <v>155</v>
      </c>
      <c r="F133" s="120" t="s">
        <v>441</v>
      </c>
      <c r="G133" s="129" t="s">
        <v>96</v>
      </c>
      <c r="H133" s="17"/>
      <c r="I133" s="25"/>
      <c r="J133" s="26"/>
      <c r="K133" s="26"/>
      <c r="L133" s="32" t="s">
        <v>118</v>
      </c>
      <c r="M133" s="33">
        <v>4216</v>
      </c>
      <c r="N133" s="183">
        <f t="shared" ref="N133:N140" si="14">O133+P133</f>
        <v>0</v>
      </c>
      <c r="O133" s="183"/>
      <c r="P133" s="183"/>
      <c r="Q133" s="161"/>
      <c r="R133" s="161"/>
      <c r="S133" s="438"/>
      <c r="T133" s="161"/>
      <c r="U133" s="161"/>
      <c r="V133" s="161"/>
    </row>
    <row r="134" spans="1:22" s="115" customFormat="1" ht="16.2">
      <c r="A134" s="122" t="str">
        <f t="shared" si="8"/>
        <v>71040204010000</v>
      </c>
      <c r="B134" s="124" t="s">
        <v>439</v>
      </c>
      <c r="C134" s="117" t="s">
        <v>155</v>
      </c>
      <c r="D134" s="118" t="s">
        <v>140</v>
      </c>
      <c r="E134" s="119" t="s">
        <v>155</v>
      </c>
      <c r="F134" s="120" t="s">
        <v>106</v>
      </c>
      <c r="G134" s="129" t="s">
        <v>440</v>
      </c>
      <c r="H134" s="17"/>
      <c r="I134" s="25"/>
      <c r="J134" s="26"/>
      <c r="K134" s="26"/>
      <c r="L134" s="32" t="s">
        <v>125</v>
      </c>
      <c r="M134" s="33">
        <v>4239</v>
      </c>
      <c r="N134" s="183">
        <f t="shared" si="14"/>
        <v>0</v>
      </c>
      <c r="O134" s="183"/>
      <c r="P134" s="183"/>
      <c r="Q134" s="161"/>
      <c r="R134" s="161"/>
      <c r="S134" s="438"/>
      <c r="T134" s="161"/>
      <c r="U134" s="161"/>
      <c r="V134" s="161"/>
    </row>
    <row r="135" spans="1:22" ht="26.4">
      <c r="A135" s="122" t="str">
        <f t="shared" si="8"/>
        <v>71040204015112</v>
      </c>
      <c r="B135" s="124" t="s">
        <v>439</v>
      </c>
      <c r="C135" s="117" t="s">
        <v>155</v>
      </c>
      <c r="D135" s="118" t="s">
        <v>140</v>
      </c>
      <c r="E135" s="119" t="s">
        <v>155</v>
      </c>
      <c r="F135" s="120" t="s">
        <v>106</v>
      </c>
      <c r="G135" s="121">
        <v>5112</v>
      </c>
      <c r="H135" s="17"/>
      <c r="I135" s="25"/>
      <c r="J135" s="26"/>
      <c r="K135" s="26"/>
      <c r="L135" s="30" t="s">
        <v>142</v>
      </c>
      <c r="M135" s="13">
        <v>4251</v>
      </c>
      <c r="N135" s="183">
        <f t="shared" si="14"/>
        <v>0</v>
      </c>
      <c r="O135" s="183"/>
      <c r="P135" s="183"/>
      <c r="Q135" s="161"/>
      <c r="R135" s="161"/>
      <c r="S135" s="438"/>
      <c r="T135" s="161"/>
      <c r="U135" s="161"/>
      <c r="V135" s="161"/>
    </row>
    <row r="136" spans="1:22" ht="16.2">
      <c r="A136" s="122" t="str">
        <f t="shared" si="8"/>
        <v>71040204015113</v>
      </c>
      <c r="B136" s="124" t="s">
        <v>439</v>
      </c>
      <c r="C136" s="117" t="s">
        <v>155</v>
      </c>
      <c r="D136" s="118" t="s">
        <v>140</v>
      </c>
      <c r="E136" s="119" t="s">
        <v>155</v>
      </c>
      <c r="F136" s="120" t="s">
        <v>106</v>
      </c>
      <c r="G136" s="121">
        <v>5113</v>
      </c>
      <c r="H136" s="17"/>
      <c r="I136" s="25"/>
      <c r="J136" s="26"/>
      <c r="K136" s="26"/>
      <c r="L136" s="32" t="s">
        <v>129</v>
      </c>
      <c r="M136" s="33">
        <v>4264</v>
      </c>
      <c r="N136" s="183">
        <f t="shared" si="14"/>
        <v>0</v>
      </c>
      <c r="O136" s="183"/>
      <c r="P136" s="183"/>
      <c r="Q136" s="161"/>
      <c r="R136" s="161"/>
      <c r="S136" s="438"/>
      <c r="T136" s="161"/>
      <c r="U136" s="161"/>
      <c r="V136" s="161"/>
    </row>
    <row r="137" spans="1:22" s="170" customFormat="1" ht="16.2">
      <c r="A137" s="122" t="str">
        <f t="shared" si="8"/>
        <v>71040500000000</v>
      </c>
      <c r="B137" s="124" t="s">
        <v>439</v>
      </c>
      <c r="C137" s="117" t="s">
        <v>155</v>
      </c>
      <c r="D137" s="118" t="s">
        <v>149</v>
      </c>
      <c r="E137" s="119" t="s">
        <v>441</v>
      </c>
      <c r="F137" s="120" t="s">
        <v>441</v>
      </c>
      <c r="G137" s="129" t="s">
        <v>440</v>
      </c>
      <c r="H137" s="17"/>
      <c r="I137" s="25"/>
      <c r="J137" s="26"/>
      <c r="K137" s="26"/>
      <c r="L137" s="32" t="s">
        <v>167</v>
      </c>
      <c r="M137" s="33">
        <v>4639</v>
      </c>
      <c r="N137" s="183">
        <f t="shared" si="14"/>
        <v>0</v>
      </c>
      <c r="O137" s="183"/>
      <c r="P137" s="183"/>
      <c r="Q137" s="161"/>
      <c r="R137" s="161"/>
      <c r="S137" s="438"/>
      <c r="T137" s="161"/>
      <c r="U137" s="161"/>
      <c r="V137" s="161"/>
    </row>
    <row r="138" spans="1:22" ht="37.200000000000003" customHeight="1">
      <c r="A138" s="122" t="str">
        <f t="shared" si="8"/>
        <v>71040500000001</v>
      </c>
      <c r="B138" s="124" t="s">
        <v>439</v>
      </c>
      <c r="C138" s="117" t="s">
        <v>155</v>
      </c>
      <c r="D138" s="118" t="s">
        <v>149</v>
      </c>
      <c r="E138" s="119" t="s">
        <v>441</v>
      </c>
      <c r="F138" s="120" t="s">
        <v>441</v>
      </c>
      <c r="G138" s="129" t="s">
        <v>96</v>
      </c>
      <c r="H138" s="45"/>
      <c r="I138" s="147"/>
      <c r="J138" s="148"/>
      <c r="K138" s="148"/>
      <c r="L138" s="27" t="s">
        <v>748</v>
      </c>
      <c r="M138" s="28"/>
      <c r="N138" s="197">
        <f>O138+P138</f>
        <v>0</v>
      </c>
      <c r="O138" s="197">
        <f>SUM(O139:O140)</f>
        <v>0</v>
      </c>
      <c r="P138" s="197">
        <f>SUM(P139:P140)</f>
        <v>0</v>
      </c>
      <c r="Q138" s="161"/>
      <c r="R138" s="161"/>
      <c r="S138" s="438"/>
      <c r="T138" s="161"/>
      <c r="U138" s="161"/>
      <c r="V138" s="161"/>
    </row>
    <row r="139" spans="1:22" s="156" customFormat="1" ht="26.4">
      <c r="A139" s="122" t="str">
        <f t="shared" si="8"/>
        <v>71040501000000</v>
      </c>
      <c r="B139" s="124" t="s">
        <v>439</v>
      </c>
      <c r="C139" s="117" t="s">
        <v>155</v>
      </c>
      <c r="D139" s="118" t="s">
        <v>149</v>
      </c>
      <c r="E139" s="119" t="s">
        <v>106</v>
      </c>
      <c r="F139" s="120" t="s">
        <v>441</v>
      </c>
      <c r="G139" s="129" t="s">
        <v>440</v>
      </c>
      <c r="H139" s="17"/>
      <c r="I139" s="25"/>
      <c r="J139" s="26"/>
      <c r="K139" s="26"/>
      <c r="L139" s="29" t="s">
        <v>839</v>
      </c>
      <c r="M139" s="12" t="s">
        <v>83</v>
      </c>
      <c r="N139" s="183">
        <f t="shared" si="14"/>
        <v>0</v>
      </c>
      <c r="O139" s="183"/>
      <c r="P139" s="183">
        <v>0</v>
      </c>
      <c r="Q139" s="161"/>
      <c r="R139" s="161"/>
      <c r="S139" s="438"/>
      <c r="T139" s="161"/>
      <c r="U139" s="161"/>
      <c r="V139" s="161"/>
    </row>
    <row r="140" spans="1:22" ht="26.4">
      <c r="A140" s="122" t="str">
        <f t="shared" si="8"/>
        <v>71040501000001</v>
      </c>
      <c r="B140" s="124" t="s">
        <v>439</v>
      </c>
      <c r="C140" s="117" t="s">
        <v>155</v>
      </c>
      <c r="D140" s="118" t="s">
        <v>149</v>
      </c>
      <c r="E140" s="119" t="s">
        <v>106</v>
      </c>
      <c r="F140" s="120" t="s">
        <v>441</v>
      </c>
      <c r="G140" s="129" t="s">
        <v>96</v>
      </c>
      <c r="H140" s="17"/>
      <c r="I140" s="25"/>
      <c r="J140" s="26"/>
      <c r="K140" s="26"/>
      <c r="L140" s="29" t="s">
        <v>230</v>
      </c>
      <c r="M140" s="12" t="s">
        <v>229</v>
      </c>
      <c r="N140" s="183">
        <f t="shared" si="14"/>
        <v>0</v>
      </c>
      <c r="O140" s="183"/>
      <c r="P140" s="183"/>
      <c r="Q140" s="161"/>
      <c r="R140" s="161"/>
      <c r="S140" s="438"/>
      <c r="T140" s="161"/>
      <c r="U140" s="161"/>
      <c r="V140" s="161"/>
    </row>
    <row r="141" spans="1:22" s="115" customFormat="1" ht="24.75" customHeight="1">
      <c r="A141" s="122" t="str">
        <f t="shared" si="8"/>
        <v>71040501010000</v>
      </c>
      <c r="B141" s="124" t="s">
        <v>439</v>
      </c>
      <c r="C141" s="117" t="s">
        <v>155</v>
      </c>
      <c r="D141" s="118" t="s">
        <v>149</v>
      </c>
      <c r="E141" s="119" t="s">
        <v>106</v>
      </c>
      <c r="F141" s="120" t="s">
        <v>106</v>
      </c>
      <c r="G141" s="129" t="s">
        <v>440</v>
      </c>
      <c r="H141" s="180">
        <v>2400</v>
      </c>
      <c r="I141" s="212" t="s">
        <v>155</v>
      </c>
      <c r="J141" s="213">
        <v>0</v>
      </c>
      <c r="K141" s="213">
        <v>0</v>
      </c>
      <c r="L141" s="162" t="s">
        <v>169</v>
      </c>
      <c r="M141" s="174"/>
      <c r="N141" s="163">
        <f>+N143+N165+N172+N260+N272</f>
        <v>0</v>
      </c>
      <c r="O141" s="163">
        <f t="shared" ref="O141:P141" si="15">+O143+O165+O172+O260+O272</f>
        <v>0</v>
      </c>
      <c r="P141" s="163">
        <f t="shared" si="15"/>
        <v>0</v>
      </c>
      <c r="Q141" s="161"/>
      <c r="R141" s="161"/>
      <c r="S141" s="438"/>
      <c r="T141" s="161"/>
      <c r="U141" s="161"/>
      <c r="V141" s="161"/>
    </row>
    <row r="142" spans="1:22" ht="16.2">
      <c r="A142" s="122" t="str">
        <f t="shared" si="8"/>
        <v>71040501014251</v>
      </c>
      <c r="B142" s="124" t="s">
        <v>439</v>
      </c>
      <c r="C142" s="117" t="s">
        <v>155</v>
      </c>
      <c r="D142" s="118" t="s">
        <v>149</v>
      </c>
      <c r="E142" s="119" t="s">
        <v>106</v>
      </c>
      <c r="F142" s="120" t="s">
        <v>106</v>
      </c>
      <c r="G142" s="121">
        <v>4251</v>
      </c>
      <c r="H142" s="25"/>
      <c r="I142" s="18"/>
      <c r="J142" s="19"/>
      <c r="K142" s="19"/>
      <c r="L142" s="30" t="s">
        <v>108</v>
      </c>
      <c r="M142" s="31"/>
      <c r="N142" s="190"/>
      <c r="O142" s="190"/>
      <c r="P142" s="190"/>
      <c r="Q142" s="161"/>
      <c r="R142" s="161"/>
      <c r="S142" s="438"/>
      <c r="T142" s="161"/>
      <c r="U142" s="161"/>
      <c r="V142" s="161"/>
    </row>
    <row r="143" spans="1:22" ht="27.6">
      <c r="B143" s="124"/>
      <c r="H143" s="165">
        <v>2410</v>
      </c>
      <c r="I143" s="166" t="s">
        <v>155</v>
      </c>
      <c r="J143" s="167">
        <v>1</v>
      </c>
      <c r="K143" s="167">
        <v>0</v>
      </c>
      <c r="L143" s="168" t="s">
        <v>749</v>
      </c>
      <c r="M143" s="176"/>
      <c r="N143" s="188">
        <f>N145</f>
        <v>0</v>
      </c>
      <c r="O143" s="188">
        <f>O145</f>
        <v>0</v>
      </c>
      <c r="P143" s="188">
        <f>+P145</f>
        <v>0</v>
      </c>
      <c r="Q143" s="161"/>
      <c r="R143" s="161"/>
      <c r="S143" s="438"/>
      <c r="T143" s="161"/>
      <c r="U143" s="161"/>
      <c r="V143" s="161"/>
    </row>
    <row r="144" spans="1:22" s="115" customFormat="1" ht="16.2">
      <c r="A144" s="122" t="str">
        <f t="shared" si="8"/>
        <v>71040501020000</v>
      </c>
      <c r="B144" s="124" t="s">
        <v>439</v>
      </c>
      <c r="C144" s="117" t="s">
        <v>155</v>
      </c>
      <c r="D144" s="118" t="s">
        <v>149</v>
      </c>
      <c r="E144" s="119" t="s">
        <v>106</v>
      </c>
      <c r="F144" s="120" t="s">
        <v>140</v>
      </c>
      <c r="G144" s="129" t="s">
        <v>440</v>
      </c>
      <c r="H144" s="25"/>
      <c r="I144" s="18"/>
      <c r="J144" s="19"/>
      <c r="K144" s="19"/>
      <c r="L144" s="30" t="s">
        <v>750</v>
      </c>
      <c r="M144" s="31"/>
      <c r="N144" s="190"/>
      <c r="O144" s="190"/>
      <c r="P144" s="190"/>
      <c r="Q144" s="161"/>
      <c r="R144" s="161"/>
      <c r="S144" s="438"/>
      <c r="T144" s="161"/>
      <c r="U144" s="161"/>
      <c r="V144" s="161"/>
    </row>
    <row r="145" spans="1:22" ht="26.4">
      <c r="A145" s="122" t="str">
        <f t="shared" si="8"/>
        <v>71040501025113</v>
      </c>
      <c r="B145" s="124" t="s">
        <v>439</v>
      </c>
      <c r="C145" s="117" t="s">
        <v>155</v>
      </c>
      <c r="D145" s="118" t="s">
        <v>149</v>
      </c>
      <c r="E145" s="119" t="s">
        <v>106</v>
      </c>
      <c r="F145" s="120" t="s">
        <v>140</v>
      </c>
      <c r="G145" s="121">
        <v>5113</v>
      </c>
      <c r="H145" s="151">
        <v>2411</v>
      </c>
      <c r="I145" s="152" t="s">
        <v>155</v>
      </c>
      <c r="J145" s="153">
        <v>1</v>
      </c>
      <c r="K145" s="153">
        <v>1</v>
      </c>
      <c r="L145" s="154" t="s">
        <v>751</v>
      </c>
      <c r="M145" s="155"/>
      <c r="N145" s="192">
        <f>+N147+N149+N151+N154+N157+N159+N161+N163</f>
        <v>0</v>
      </c>
      <c r="O145" s="192">
        <f t="shared" ref="O145:P145" si="16">+O147+O149+O151+O154+O157+O159+O161+O163</f>
        <v>0</v>
      </c>
      <c r="P145" s="192">
        <f t="shared" si="16"/>
        <v>0</v>
      </c>
      <c r="Q145" s="161"/>
      <c r="R145" s="161"/>
      <c r="S145" s="438"/>
      <c r="T145" s="161"/>
      <c r="U145" s="161"/>
      <c r="V145" s="161"/>
    </row>
    <row r="146" spans="1:22" s="115" customFormat="1" ht="16.2">
      <c r="A146" s="122" t="str">
        <f t="shared" si="8"/>
        <v>71040501030000</v>
      </c>
      <c r="B146" s="124" t="s">
        <v>439</v>
      </c>
      <c r="C146" s="117" t="s">
        <v>155</v>
      </c>
      <c r="D146" s="118" t="s">
        <v>149</v>
      </c>
      <c r="E146" s="119" t="s">
        <v>106</v>
      </c>
      <c r="F146" s="120" t="s">
        <v>442</v>
      </c>
      <c r="G146" s="129" t="s">
        <v>440</v>
      </c>
      <c r="H146" s="25"/>
      <c r="I146" s="18"/>
      <c r="J146" s="19"/>
      <c r="K146" s="19"/>
      <c r="L146" s="30" t="s">
        <v>108</v>
      </c>
      <c r="M146" s="31"/>
      <c r="N146" s="190"/>
      <c r="O146" s="190"/>
      <c r="P146" s="190"/>
      <c r="Q146" s="161"/>
      <c r="R146" s="161"/>
      <c r="S146" s="438"/>
      <c r="T146" s="161"/>
      <c r="U146" s="161"/>
      <c r="V146" s="161"/>
    </row>
    <row r="147" spans="1:22" ht="47.4" customHeight="1">
      <c r="A147" s="122" t="str">
        <f t="shared" si="8"/>
        <v>71040501034251</v>
      </c>
      <c r="B147" s="124" t="s">
        <v>439</v>
      </c>
      <c r="C147" s="117" t="s">
        <v>155</v>
      </c>
      <c r="D147" s="118" t="s">
        <v>149</v>
      </c>
      <c r="E147" s="119" t="s">
        <v>106</v>
      </c>
      <c r="F147" s="120" t="s">
        <v>442</v>
      </c>
      <c r="G147" s="121">
        <v>4251</v>
      </c>
      <c r="H147" s="45"/>
      <c r="I147" s="147"/>
      <c r="J147" s="148"/>
      <c r="K147" s="148"/>
      <c r="L147" s="27" t="s">
        <v>752</v>
      </c>
      <c r="M147" s="28"/>
      <c r="N147" s="197">
        <f>O147+P147</f>
        <v>0</v>
      </c>
      <c r="O147" s="197">
        <f>SUM(O148)</f>
        <v>0</v>
      </c>
      <c r="P147" s="197">
        <f>SUM(P148)</f>
        <v>0</v>
      </c>
      <c r="Q147" s="161"/>
      <c r="R147" s="161"/>
      <c r="S147" s="438"/>
      <c r="T147" s="161"/>
      <c r="U147" s="161"/>
      <c r="V147" s="161"/>
    </row>
    <row r="148" spans="1:22" ht="16.2">
      <c r="A148" s="122" t="str">
        <f t="shared" si="8"/>
        <v>71040501035113</v>
      </c>
      <c r="B148" s="124" t="s">
        <v>439</v>
      </c>
      <c r="C148" s="117" t="s">
        <v>155</v>
      </c>
      <c r="D148" s="118" t="s">
        <v>149</v>
      </c>
      <c r="E148" s="119" t="s">
        <v>106</v>
      </c>
      <c r="F148" s="120" t="s">
        <v>442</v>
      </c>
      <c r="G148" s="121">
        <v>5113</v>
      </c>
      <c r="H148" s="25"/>
      <c r="I148" s="18"/>
      <c r="J148" s="19"/>
      <c r="K148" s="19"/>
      <c r="L148" s="32" t="s">
        <v>125</v>
      </c>
      <c r="M148" s="33">
        <v>4239</v>
      </c>
      <c r="N148" s="183">
        <f t="shared" ref="N148:N150" si="17">O148+P148</f>
        <v>0</v>
      </c>
      <c r="O148" s="190"/>
      <c r="P148" s="190">
        <v>0</v>
      </c>
      <c r="Q148" s="161"/>
      <c r="R148" s="161"/>
      <c r="S148" s="438"/>
      <c r="T148" s="161"/>
      <c r="U148" s="161"/>
      <c r="V148" s="161"/>
    </row>
    <row r="149" spans="1:22" s="115" customFormat="1" ht="43.95" customHeight="1">
      <c r="A149" s="122" t="str">
        <f t="shared" si="8"/>
        <v>71040501040000</v>
      </c>
      <c r="B149" s="124" t="s">
        <v>439</v>
      </c>
      <c r="C149" s="117" t="s">
        <v>155</v>
      </c>
      <c r="D149" s="118" t="s">
        <v>149</v>
      </c>
      <c r="E149" s="119" t="s">
        <v>106</v>
      </c>
      <c r="F149" s="120" t="s">
        <v>155</v>
      </c>
      <c r="G149" s="129" t="s">
        <v>440</v>
      </c>
      <c r="H149" s="45"/>
      <c r="I149" s="147"/>
      <c r="J149" s="148"/>
      <c r="K149" s="148"/>
      <c r="L149" s="27" t="s">
        <v>753</v>
      </c>
      <c r="M149" s="28"/>
      <c r="N149" s="197">
        <f>O149+P149</f>
        <v>0</v>
      </c>
      <c r="O149" s="197">
        <f>SUM(O150)</f>
        <v>0</v>
      </c>
      <c r="P149" s="197">
        <f>SUM(P150)</f>
        <v>0</v>
      </c>
      <c r="Q149" s="161"/>
      <c r="R149" s="161"/>
      <c r="S149" s="438"/>
      <c r="T149" s="161"/>
      <c r="U149" s="161"/>
      <c r="V149" s="161"/>
    </row>
    <row r="150" spans="1:22" ht="16.2">
      <c r="A150" s="122" t="str">
        <f t="shared" si="8"/>
        <v>71040501044251</v>
      </c>
      <c r="B150" s="124" t="s">
        <v>439</v>
      </c>
      <c r="C150" s="117" t="s">
        <v>155</v>
      </c>
      <c r="D150" s="118" t="s">
        <v>149</v>
      </c>
      <c r="E150" s="119" t="s">
        <v>106</v>
      </c>
      <c r="F150" s="120" t="s">
        <v>155</v>
      </c>
      <c r="G150" s="121">
        <v>4251</v>
      </c>
      <c r="H150" s="25"/>
      <c r="I150" s="18"/>
      <c r="J150" s="19"/>
      <c r="K150" s="19"/>
      <c r="L150" s="32" t="s">
        <v>125</v>
      </c>
      <c r="M150" s="33">
        <v>4239</v>
      </c>
      <c r="N150" s="183">
        <f t="shared" si="17"/>
        <v>0</v>
      </c>
      <c r="O150" s="190"/>
      <c r="P150" s="190"/>
      <c r="Q150" s="161"/>
      <c r="R150" s="161"/>
      <c r="S150" s="438"/>
      <c r="T150" s="161"/>
      <c r="U150" s="161"/>
      <c r="V150" s="161"/>
    </row>
    <row r="151" spans="1:22" ht="37.200000000000003" customHeight="1">
      <c r="B151" s="124"/>
      <c r="H151" s="45"/>
      <c r="I151" s="147"/>
      <c r="J151" s="148"/>
      <c r="K151" s="148"/>
      <c r="L151" s="27" t="s">
        <v>863</v>
      </c>
      <c r="M151" s="28"/>
      <c r="N151" s="197">
        <f>O151+P151</f>
        <v>0</v>
      </c>
      <c r="O151" s="197">
        <f>SUM(O152:O153)</f>
        <v>0</v>
      </c>
      <c r="P151" s="197">
        <f>SUM(P152:P153)</f>
        <v>0</v>
      </c>
      <c r="Q151" s="161"/>
      <c r="R151" s="161"/>
      <c r="S151" s="438"/>
      <c r="T151" s="161"/>
      <c r="U151" s="161"/>
      <c r="V151" s="161"/>
    </row>
    <row r="152" spans="1:22" s="115" customFormat="1" ht="16.2">
      <c r="A152" s="122" t="str">
        <f>CONCATENATE(B152,C152,D152,E152,F152,G152)</f>
        <v>71040501080000</v>
      </c>
      <c r="B152" s="124" t="s">
        <v>439</v>
      </c>
      <c r="C152" s="117" t="s">
        <v>155</v>
      </c>
      <c r="D152" s="118" t="s">
        <v>149</v>
      </c>
      <c r="E152" s="119" t="s">
        <v>106</v>
      </c>
      <c r="F152" s="120" t="s">
        <v>185</v>
      </c>
      <c r="G152" s="129" t="s">
        <v>440</v>
      </c>
      <c r="H152" s="17"/>
      <c r="I152" s="25"/>
      <c r="J152" s="26"/>
      <c r="K152" s="26"/>
      <c r="L152" s="30" t="s">
        <v>754</v>
      </c>
      <c r="M152" s="31">
        <v>4422</v>
      </c>
      <c r="N152" s="183">
        <f t="shared" ref="N152:N153" si="18">O152+P152</f>
        <v>0</v>
      </c>
      <c r="O152" s="183"/>
      <c r="P152" s="183"/>
      <c r="Q152" s="161"/>
      <c r="R152" s="161"/>
      <c r="S152" s="438"/>
      <c r="T152" s="161"/>
      <c r="U152" s="161"/>
      <c r="V152" s="161"/>
    </row>
    <row r="153" spans="1:22" s="115" customFormat="1" ht="16.2">
      <c r="A153" s="122"/>
      <c r="B153" s="124"/>
      <c r="C153" s="117"/>
      <c r="D153" s="118"/>
      <c r="E153" s="119"/>
      <c r="F153" s="120"/>
      <c r="G153" s="129"/>
      <c r="H153" s="17"/>
      <c r="I153" s="25"/>
      <c r="J153" s="26"/>
      <c r="K153" s="26"/>
      <c r="L153" s="30" t="s">
        <v>174</v>
      </c>
      <c r="M153" s="13">
        <v>5113</v>
      </c>
      <c r="N153" s="183">
        <f t="shared" si="18"/>
        <v>0</v>
      </c>
      <c r="O153" s="183"/>
      <c r="P153" s="183"/>
      <c r="Q153" s="161"/>
      <c r="R153" s="161"/>
      <c r="S153" s="438"/>
      <c r="T153" s="161"/>
      <c r="U153" s="161"/>
      <c r="V153" s="161"/>
    </row>
    <row r="154" spans="1:22" ht="60.6" customHeight="1">
      <c r="A154" s="122" t="str">
        <f t="shared" ref="A154:A164" si="19">CONCATENATE(B154,C154,D154,E154,F154,G154)</f>
        <v>71040501085113</v>
      </c>
      <c r="B154" s="124" t="s">
        <v>439</v>
      </c>
      <c r="C154" s="117" t="s">
        <v>155</v>
      </c>
      <c r="D154" s="118" t="s">
        <v>149</v>
      </c>
      <c r="E154" s="119" t="s">
        <v>106</v>
      </c>
      <c r="F154" s="120" t="s">
        <v>185</v>
      </c>
      <c r="G154" s="121">
        <v>5113</v>
      </c>
      <c r="H154" s="45"/>
      <c r="I154" s="147"/>
      <c r="J154" s="148"/>
      <c r="K154" s="148"/>
      <c r="L154" s="27" t="s">
        <v>867</v>
      </c>
      <c r="M154" s="28"/>
      <c r="N154" s="197">
        <f>O154+P154</f>
        <v>0</v>
      </c>
      <c r="O154" s="197">
        <f>SUM(O155:O156)</f>
        <v>0</v>
      </c>
      <c r="P154" s="197">
        <f>SUM(P155:P156)</f>
        <v>0</v>
      </c>
      <c r="Q154" s="161"/>
      <c r="R154" s="161"/>
      <c r="S154" s="438"/>
      <c r="T154" s="161"/>
      <c r="U154" s="161"/>
      <c r="V154" s="161"/>
    </row>
    <row r="155" spans="1:22" s="115" customFormat="1" ht="16.2">
      <c r="A155" s="122" t="str">
        <f t="shared" si="19"/>
        <v>71040501090000</v>
      </c>
      <c r="B155" s="124" t="s">
        <v>439</v>
      </c>
      <c r="C155" s="117" t="s">
        <v>155</v>
      </c>
      <c r="D155" s="118" t="s">
        <v>149</v>
      </c>
      <c r="E155" s="119" t="s">
        <v>106</v>
      </c>
      <c r="F155" s="120" t="s">
        <v>187</v>
      </c>
      <c r="G155" s="129" t="s">
        <v>440</v>
      </c>
      <c r="H155" s="17"/>
      <c r="I155" s="25"/>
      <c r="J155" s="26"/>
      <c r="K155" s="26"/>
      <c r="L155" s="32" t="s">
        <v>134</v>
      </c>
      <c r="M155" s="48">
        <v>4861</v>
      </c>
      <c r="N155" s="183">
        <f t="shared" ref="N155:N158" si="20">O155+P155</f>
        <v>0</v>
      </c>
      <c r="O155" s="183"/>
      <c r="P155" s="183"/>
      <c r="Q155" s="161"/>
      <c r="R155" s="161"/>
      <c r="S155" s="438"/>
      <c r="T155" s="161"/>
      <c r="U155" s="161"/>
      <c r="V155" s="161"/>
    </row>
    <row r="156" spans="1:22" ht="16.2">
      <c r="A156" s="122" t="str">
        <f t="shared" si="19"/>
        <v>71040501094251</v>
      </c>
      <c r="B156" s="124" t="s">
        <v>439</v>
      </c>
      <c r="C156" s="117" t="s">
        <v>155</v>
      </c>
      <c r="D156" s="118" t="s">
        <v>149</v>
      </c>
      <c r="E156" s="119" t="s">
        <v>106</v>
      </c>
      <c r="F156" s="120" t="s">
        <v>187</v>
      </c>
      <c r="G156" s="121">
        <v>4251</v>
      </c>
      <c r="H156" s="17"/>
      <c r="I156" s="25"/>
      <c r="J156" s="26"/>
      <c r="K156" s="26"/>
      <c r="L156" s="30" t="s">
        <v>174</v>
      </c>
      <c r="M156" s="13">
        <v>5113</v>
      </c>
      <c r="N156" s="183">
        <f t="shared" si="20"/>
        <v>0</v>
      </c>
      <c r="O156" s="183"/>
      <c r="P156" s="183"/>
      <c r="Q156" s="161"/>
      <c r="R156" s="161"/>
      <c r="S156" s="438"/>
      <c r="T156" s="161"/>
      <c r="U156" s="161"/>
      <c r="V156" s="161"/>
    </row>
    <row r="157" spans="1:22" ht="37.950000000000003" customHeight="1">
      <c r="A157" s="122" t="str">
        <f t="shared" si="19"/>
        <v>71040501094639</v>
      </c>
      <c r="B157" s="124" t="s">
        <v>439</v>
      </c>
      <c r="C157" s="117" t="s">
        <v>155</v>
      </c>
      <c r="D157" s="118" t="s">
        <v>149</v>
      </c>
      <c r="E157" s="119" t="s">
        <v>106</v>
      </c>
      <c r="F157" s="120" t="s">
        <v>187</v>
      </c>
      <c r="G157" s="121">
        <v>4639</v>
      </c>
      <c r="H157" s="45"/>
      <c r="I157" s="147"/>
      <c r="J157" s="148"/>
      <c r="K157" s="148"/>
      <c r="L157" s="27" t="s">
        <v>864</v>
      </c>
      <c r="M157" s="28"/>
      <c r="N157" s="197">
        <f>O157+P157</f>
        <v>0</v>
      </c>
      <c r="O157" s="197">
        <f>SUM(O158)</f>
        <v>0</v>
      </c>
      <c r="P157" s="197">
        <f>SUM(P158)</f>
        <v>0</v>
      </c>
      <c r="Q157" s="161"/>
      <c r="R157" s="161"/>
      <c r="S157" s="438"/>
      <c r="T157" s="161"/>
      <c r="U157" s="161"/>
      <c r="V157" s="161"/>
    </row>
    <row r="158" spans="1:22" s="115" customFormat="1" ht="16.2">
      <c r="A158" s="122" t="str">
        <f t="shared" si="19"/>
        <v>71040501100000</v>
      </c>
      <c r="B158" s="124" t="s">
        <v>439</v>
      </c>
      <c r="C158" s="117" t="s">
        <v>155</v>
      </c>
      <c r="D158" s="118" t="s">
        <v>149</v>
      </c>
      <c r="E158" s="119" t="s">
        <v>106</v>
      </c>
      <c r="F158" s="120" t="s">
        <v>189</v>
      </c>
      <c r="G158" s="129" t="s">
        <v>440</v>
      </c>
      <c r="H158" s="17"/>
      <c r="I158" s="25"/>
      <c r="J158" s="26"/>
      <c r="K158" s="26"/>
      <c r="L158" s="30" t="s">
        <v>174</v>
      </c>
      <c r="M158" s="13">
        <v>5113</v>
      </c>
      <c r="N158" s="183">
        <f t="shared" si="20"/>
        <v>0</v>
      </c>
      <c r="O158" s="183">
        <v>0</v>
      </c>
      <c r="P158" s="183"/>
      <c r="Q158" s="161"/>
      <c r="R158" s="161"/>
      <c r="S158" s="438"/>
      <c r="T158" s="161"/>
      <c r="U158" s="161"/>
      <c r="V158" s="161"/>
    </row>
    <row r="159" spans="1:22" ht="73.95" customHeight="1">
      <c r="A159" s="122" t="str">
        <f t="shared" si="19"/>
        <v>71040501104861</v>
      </c>
      <c r="B159" s="124" t="s">
        <v>439</v>
      </c>
      <c r="C159" s="117" t="s">
        <v>155</v>
      </c>
      <c r="D159" s="118" t="s">
        <v>149</v>
      </c>
      <c r="E159" s="119" t="s">
        <v>106</v>
      </c>
      <c r="F159" s="120" t="s">
        <v>189</v>
      </c>
      <c r="G159" s="121">
        <v>4861</v>
      </c>
      <c r="H159" s="45"/>
      <c r="I159" s="147"/>
      <c r="J159" s="148"/>
      <c r="K159" s="148"/>
      <c r="L159" s="27" t="s">
        <v>868</v>
      </c>
      <c r="M159" s="28"/>
      <c r="N159" s="197">
        <f>O159+P159</f>
        <v>0</v>
      </c>
      <c r="O159" s="197">
        <f>SUM(O160:O160)</f>
        <v>0</v>
      </c>
      <c r="P159" s="197">
        <f>SUM(P160:P160)</f>
        <v>0</v>
      </c>
      <c r="Q159" s="161"/>
      <c r="R159" s="161"/>
      <c r="S159" s="438"/>
      <c r="T159" s="161"/>
      <c r="U159" s="161"/>
      <c r="V159" s="161"/>
    </row>
    <row r="160" spans="1:22" s="115" customFormat="1" ht="16.2">
      <c r="A160" s="122" t="str">
        <f t="shared" si="19"/>
        <v>71040501110000</v>
      </c>
      <c r="B160" s="124" t="s">
        <v>439</v>
      </c>
      <c r="C160" s="117" t="s">
        <v>155</v>
      </c>
      <c r="D160" s="118" t="s">
        <v>149</v>
      </c>
      <c r="E160" s="119" t="s">
        <v>106</v>
      </c>
      <c r="F160" s="120" t="s">
        <v>104</v>
      </c>
      <c r="G160" s="129" t="s">
        <v>440</v>
      </c>
      <c r="H160" s="17"/>
      <c r="I160" s="25"/>
      <c r="J160" s="26"/>
      <c r="K160" s="26"/>
      <c r="L160" s="32" t="s">
        <v>134</v>
      </c>
      <c r="M160" s="48">
        <v>4861</v>
      </c>
      <c r="N160" s="183">
        <f t="shared" ref="N160:N162" si="21">O160+P160</f>
        <v>0</v>
      </c>
      <c r="O160" s="402"/>
      <c r="P160" s="402">
        <v>0</v>
      </c>
      <c r="Q160" s="161"/>
      <c r="R160" s="161"/>
      <c r="S160" s="438"/>
      <c r="T160" s="161"/>
      <c r="U160" s="161"/>
      <c r="V160" s="161"/>
    </row>
    <row r="161" spans="1:22" s="115" customFormat="1" ht="84.6" customHeight="1">
      <c r="A161" s="122" t="str">
        <f t="shared" si="19"/>
        <v>71040501120000</v>
      </c>
      <c r="B161" s="124" t="s">
        <v>439</v>
      </c>
      <c r="C161" s="117" t="s">
        <v>155</v>
      </c>
      <c r="D161" s="118" t="s">
        <v>149</v>
      </c>
      <c r="E161" s="119" t="s">
        <v>106</v>
      </c>
      <c r="F161" s="120" t="s">
        <v>443</v>
      </c>
      <c r="G161" s="129" t="s">
        <v>440</v>
      </c>
      <c r="H161" s="45"/>
      <c r="I161" s="147"/>
      <c r="J161" s="148"/>
      <c r="K161" s="148"/>
      <c r="L161" s="457" t="s">
        <v>869</v>
      </c>
      <c r="M161" s="28"/>
      <c r="N161" s="197">
        <f>O161+P161</f>
        <v>0</v>
      </c>
      <c r="O161" s="197">
        <f>SUM(O162:O162)</f>
        <v>0</v>
      </c>
      <c r="P161" s="197">
        <f>SUM(P162:P162)</f>
        <v>0</v>
      </c>
      <c r="Q161" s="161"/>
      <c r="R161" s="161"/>
      <c r="S161" s="438"/>
      <c r="T161" s="161"/>
      <c r="U161" s="161"/>
      <c r="V161" s="161"/>
    </row>
    <row r="162" spans="1:22" ht="16.2">
      <c r="A162" s="122" t="str">
        <f t="shared" si="19"/>
        <v>71040501125129</v>
      </c>
      <c r="B162" s="124" t="s">
        <v>439</v>
      </c>
      <c r="C162" s="117" t="s">
        <v>155</v>
      </c>
      <c r="D162" s="118" t="s">
        <v>149</v>
      </c>
      <c r="E162" s="119" t="s">
        <v>106</v>
      </c>
      <c r="F162" s="120" t="s">
        <v>443</v>
      </c>
      <c r="G162" s="121">
        <v>5129</v>
      </c>
      <c r="H162" s="17"/>
      <c r="I162" s="25"/>
      <c r="J162" s="26"/>
      <c r="K162" s="26"/>
      <c r="L162" s="32" t="s">
        <v>134</v>
      </c>
      <c r="M162" s="48">
        <v>4861</v>
      </c>
      <c r="N162" s="183">
        <f t="shared" si="21"/>
        <v>0</v>
      </c>
      <c r="O162" s="402"/>
      <c r="P162" s="402">
        <v>0</v>
      </c>
      <c r="Q162" s="161"/>
      <c r="R162" s="161"/>
      <c r="S162" s="438"/>
      <c r="T162" s="161"/>
      <c r="U162" s="161"/>
      <c r="V162" s="161"/>
    </row>
    <row r="163" spans="1:22" ht="42.6" customHeight="1">
      <c r="A163" s="122" t="str">
        <f t="shared" si="19"/>
        <v>71040501094639</v>
      </c>
      <c r="B163" s="124" t="s">
        <v>439</v>
      </c>
      <c r="C163" s="117" t="s">
        <v>155</v>
      </c>
      <c r="D163" s="118" t="s">
        <v>149</v>
      </c>
      <c r="E163" s="119" t="s">
        <v>106</v>
      </c>
      <c r="F163" s="120" t="s">
        <v>187</v>
      </c>
      <c r="G163" s="121">
        <v>4639</v>
      </c>
      <c r="H163" s="45"/>
      <c r="I163" s="147"/>
      <c r="J163" s="148"/>
      <c r="K163" s="148"/>
      <c r="L163" s="27" t="s">
        <v>865</v>
      </c>
      <c r="M163" s="28"/>
      <c r="N163" s="197">
        <f>O163+P163</f>
        <v>0</v>
      </c>
      <c r="O163" s="197">
        <f>SUM(O164)</f>
        <v>0</v>
      </c>
      <c r="P163" s="197">
        <f>SUM(P164)</f>
        <v>0</v>
      </c>
      <c r="Q163" s="161"/>
      <c r="R163" s="161"/>
      <c r="S163" s="438"/>
      <c r="T163" s="161"/>
      <c r="U163" s="161"/>
      <c r="V163" s="161"/>
    </row>
    <row r="164" spans="1:22" s="115" customFormat="1" ht="26.4">
      <c r="A164" s="122" t="str">
        <f t="shared" si="19"/>
        <v>71040501100000</v>
      </c>
      <c r="B164" s="124" t="s">
        <v>439</v>
      </c>
      <c r="C164" s="117" t="s">
        <v>155</v>
      </c>
      <c r="D164" s="118" t="s">
        <v>149</v>
      </c>
      <c r="E164" s="119" t="s">
        <v>106</v>
      </c>
      <c r="F164" s="120" t="s">
        <v>189</v>
      </c>
      <c r="G164" s="129" t="s">
        <v>440</v>
      </c>
      <c r="H164" s="17"/>
      <c r="I164" s="25"/>
      <c r="J164" s="26"/>
      <c r="K164" s="26"/>
      <c r="L164" s="30" t="s">
        <v>866</v>
      </c>
      <c r="M164" s="13">
        <v>5511</v>
      </c>
      <c r="N164" s="183">
        <f t="shared" ref="N164" si="22">O164+P164</f>
        <v>0</v>
      </c>
      <c r="O164" s="183">
        <v>0</v>
      </c>
      <c r="P164" s="183"/>
      <c r="Q164" s="161"/>
      <c r="R164" s="161"/>
      <c r="S164" s="438"/>
      <c r="T164" s="161"/>
      <c r="U164" s="161"/>
      <c r="V164" s="161"/>
    </row>
    <row r="165" spans="1:22" ht="27.6">
      <c r="A165" s="122" t="str">
        <f t="shared" si="8"/>
        <v>71040501045112</v>
      </c>
      <c r="B165" s="124" t="s">
        <v>439</v>
      </c>
      <c r="C165" s="117" t="s">
        <v>155</v>
      </c>
      <c r="D165" s="118" t="s">
        <v>149</v>
      </c>
      <c r="E165" s="119" t="s">
        <v>106</v>
      </c>
      <c r="F165" s="120" t="s">
        <v>155</v>
      </c>
      <c r="G165" s="121">
        <v>5112</v>
      </c>
      <c r="H165" s="165">
        <v>2420</v>
      </c>
      <c r="I165" s="166" t="s">
        <v>155</v>
      </c>
      <c r="J165" s="167">
        <v>2</v>
      </c>
      <c r="K165" s="167">
        <v>0</v>
      </c>
      <c r="L165" s="168" t="s">
        <v>170</v>
      </c>
      <c r="M165" s="176"/>
      <c r="N165" s="188">
        <f>+N167</f>
        <v>0</v>
      </c>
      <c r="O165" s="188">
        <f>+O167</f>
        <v>0</v>
      </c>
      <c r="P165" s="188">
        <f>+P167</f>
        <v>0</v>
      </c>
      <c r="Q165" s="161"/>
      <c r="R165" s="161"/>
      <c r="S165" s="438"/>
      <c r="T165" s="161"/>
      <c r="U165" s="161"/>
      <c r="V165" s="161"/>
    </row>
    <row r="166" spans="1:22" ht="16.2">
      <c r="A166" s="122" t="str">
        <f t="shared" si="8"/>
        <v>71040501045113</v>
      </c>
      <c r="B166" s="124" t="s">
        <v>439</v>
      </c>
      <c r="C166" s="117" t="s">
        <v>155</v>
      </c>
      <c r="D166" s="118" t="s">
        <v>149</v>
      </c>
      <c r="E166" s="119" t="s">
        <v>106</v>
      </c>
      <c r="F166" s="120" t="s">
        <v>155</v>
      </c>
      <c r="G166" s="121">
        <v>5113</v>
      </c>
      <c r="H166" s="25"/>
      <c r="I166" s="18"/>
      <c r="J166" s="19"/>
      <c r="K166" s="19"/>
      <c r="L166" s="30" t="s">
        <v>110</v>
      </c>
      <c r="M166" s="31"/>
      <c r="N166" s="190"/>
      <c r="O166" s="190"/>
      <c r="P166" s="190"/>
      <c r="Q166" s="161"/>
      <c r="R166" s="161"/>
      <c r="S166" s="438"/>
      <c r="T166" s="161"/>
      <c r="U166" s="161"/>
      <c r="V166" s="161"/>
    </row>
    <row r="167" spans="1:22" s="115" customFormat="1" ht="16.2">
      <c r="A167" s="122" t="str">
        <f t="shared" si="8"/>
        <v>71040501050000</v>
      </c>
      <c r="B167" s="124" t="s">
        <v>439</v>
      </c>
      <c r="C167" s="117" t="s">
        <v>155</v>
      </c>
      <c r="D167" s="118" t="s">
        <v>149</v>
      </c>
      <c r="E167" s="119" t="s">
        <v>106</v>
      </c>
      <c r="F167" s="120" t="s">
        <v>149</v>
      </c>
      <c r="G167" s="129" t="s">
        <v>440</v>
      </c>
      <c r="H167" s="151">
        <v>2424</v>
      </c>
      <c r="I167" s="152" t="s">
        <v>155</v>
      </c>
      <c r="J167" s="153">
        <v>2</v>
      </c>
      <c r="K167" s="153">
        <v>4</v>
      </c>
      <c r="L167" s="154" t="s">
        <v>171</v>
      </c>
      <c r="M167" s="155"/>
      <c r="N167" s="192">
        <f>+N169</f>
        <v>0</v>
      </c>
      <c r="O167" s="192">
        <f>+O169</f>
        <v>0</v>
      </c>
      <c r="P167" s="192">
        <f>+P169</f>
        <v>0</v>
      </c>
      <c r="Q167" s="161"/>
      <c r="R167" s="161"/>
      <c r="S167" s="438"/>
      <c r="T167" s="161"/>
      <c r="U167" s="161"/>
      <c r="V167" s="161"/>
    </row>
    <row r="168" spans="1:22" ht="16.2">
      <c r="A168" s="122" t="str">
        <f t="shared" si="8"/>
        <v>71040501054251</v>
      </c>
      <c r="B168" s="124" t="s">
        <v>439</v>
      </c>
      <c r="C168" s="117" t="s">
        <v>155</v>
      </c>
      <c r="D168" s="118" t="s">
        <v>149</v>
      </c>
      <c r="E168" s="119" t="s">
        <v>106</v>
      </c>
      <c r="F168" s="120" t="s">
        <v>149</v>
      </c>
      <c r="G168" s="121">
        <v>4251</v>
      </c>
      <c r="H168" s="25"/>
      <c r="I168" s="25"/>
      <c r="J168" s="26"/>
      <c r="K168" s="26"/>
      <c r="L168" s="30" t="s">
        <v>108</v>
      </c>
      <c r="M168" s="31"/>
      <c r="N168" s="190"/>
      <c r="O168" s="190"/>
      <c r="P168" s="190"/>
      <c r="Q168" s="161"/>
      <c r="R168" s="161"/>
      <c r="S168" s="438"/>
      <c r="T168" s="161"/>
      <c r="U168" s="161"/>
      <c r="V168" s="161"/>
    </row>
    <row r="169" spans="1:22" ht="16.2">
      <c r="A169" s="122" t="str">
        <f t="shared" si="8"/>
        <v>71040501055112</v>
      </c>
      <c r="B169" s="124" t="s">
        <v>439</v>
      </c>
      <c r="C169" s="117" t="s">
        <v>155</v>
      </c>
      <c r="D169" s="118" t="s">
        <v>149</v>
      </c>
      <c r="E169" s="119" t="s">
        <v>106</v>
      </c>
      <c r="F169" s="120" t="s">
        <v>149</v>
      </c>
      <c r="G169" s="121">
        <v>5112</v>
      </c>
      <c r="H169" s="45"/>
      <c r="I169" s="147"/>
      <c r="J169" s="148"/>
      <c r="K169" s="148"/>
      <c r="L169" s="27" t="s">
        <v>172</v>
      </c>
      <c r="M169" s="28"/>
      <c r="N169" s="197">
        <f>O169+P169</f>
        <v>0</v>
      </c>
      <c r="O169" s="197">
        <f>SUM(O170:O171)</f>
        <v>0</v>
      </c>
      <c r="P169" s="197">
        <f>SUM(P170:P171)</f>
        <v>0</v>
      </c>
      <c r="Q169" s="161"/>
      <c r="R169" s="161"/>
      <c r="S169" s="438"/>
      <c r="T169" s="161"/>
      <c r="U169" s="161"/>
      <c r="V169" s="161"/>
    </row>
    <row r="170" spans="1:22" ht="16.2">
      <c r="A170" s="122" t="str">
        <f t="shared" ref="A170:A220" si="23">CONCATENATE(B170,C170,D170,E170,F170,G170)</f>
        <v>71040501055113</v>
      </c>
      <c r="B170" s="124" t="s">
        <v>439</v>
      </c>
      <c r="C170" s="117" t="s">
        <v>155</v>
      </c>
      <c r="D170" s="118" t="s">
        <v>149</v>
      </c>
      <c r="E170" s="119" t="s">
        <v>106</v>
      </c>
      <c r="F170" s="120" t="s">
        <v>149</v>
      </c>
      <c r="G170" s="121">
        <v>5113</v>
      </c>
      <c r="H170" s="25"/>
      <c r="I170" s="18"/>
      <c r="J170" s="19"/>
      <c r="K170" s="19"/>
      <c r="L170" s="30" t="s">
        <v>173</v>
      </c>
      <c r="M170" s="31">
        <v>5112</v>
      </c>
      <c r="N170" s="183">
        <f t="shared" ref="N170:N171" si="24">O170+P170</f>
        <v>0</v>
      </c>
      <c r="O170" s="183">
        <v>0</v>
      </c>
      <c r="P170" s="183"/>
      <c r="Q170" s="161"/>
      <c r="R170" s="161"/>
      <c r="S170" s="438"/>
      <c r="T170" s="161"/>
      <c r="U170" s="161"/>
      <c r="V170" s="161"/>
    </row>
    <row r="171" spans="1:22" s="115" customFormat="1" ht="16.2">
      <c r="A171" s="122" t="str">
        <f t="shared" si="23"/>
        <v>71040501060000</v>
      </c>
      <c r="B171" s="124" t="s">
        <v>439</v>
      </c>
      <c r="C171" s="117" t="s">
        <v>155</v>
      </c>
      <c r="D171" s="118" t="s">
        <v>149</v>
      </c>
      <c r="E171" s="119" t="s">
        <v>106</v>
      </c>
      <c r="F171" s="120" t="s">
        <v>157</v>
      </c>
      <c r="G171" s="129" t="s">
        <v>440</v>
      </c>
      <c r="H171" s="17"/>
      <c r="I171" s="25"/>
      <c r="J171" s="26"/>
      <c r="K171" s="26"/>
      <c r="L171" s="30" t="s">
        <v>174</v>
      </c>
      <c r="M171" s="13">
        <v>5113</v>
      </c>
      <c r="N171" s="183">
        <f t="shared" si="24"/>
        <v>0</v>
      </c>
      <c r="O171" s="183"/>
      <c r="P171" s="183"/>
      <c r="Q171" s="161"/>
      <c r="R171" s="161"/>
      <c r="S171" s="438"/>
      <c r="T171" s="161"/>
      <c r="U171" s="161"/>
      <c r="V171" s="161"/>
    </row>
    <row r="172" spans="1:22" ht="16.2">
      <c r="A172" s="122" t="str">
        <f t="shared" si="23"/>
        <v>71040501134251</v>
      </c>
      <c r="B172" s="124" t="s">
        <v>439</v>
      </c>
      <c r="C172" s="117" t="s">
        <v>155</v>
      </c>
      <c r="D172" s="118" t="s">
        <v>149</v>
      </c>
      <c r="E172" s="119" t="s">
        <v>106</v>
      </c>
      <c r="F172" s="120" t="s">
        <v>444</v>
      </c>
      <c r="G172" s="121">
        <v>4251</v>
      </c>
      <c r="H172" s="165">
        <v>2450</v>
      </c>
      <c r="I172" s="166" t="s">
        <v>155</v>
      </c>
      <c r="J172" s="167">
        <v>5</v>
      </c>
      <c r="K172" s="167">
        <v>0</v>
      </c>
      <c r="L172" s="168" t="s">
        <v>175</v>
      </c>
      <c r="M172" s="176"/>
      <c r="N172" s="188">
        <f>+N174+N246</f>
        <v>0</v>
      </c>
      <c r="O172" s="188">
        <f>+O174+O246</f>
        <v>0</v>
      </c>
      <c r="P172" s="188">
        <f>+P174+P246</f>
        <v>0</v>
      </c>
      <c r="Q172" s="161"/>
      <c r="R172" s="161"/>
      <c r="S172" s="438"/>
      <c r="T172" s="161"/>
      <c r="U172" s="161"/>
      <c r="V172" s="161"/>
    </row>
    <row r="173" spans="1:22" ht="16.2">
      <c r="A173" s="122" t="str">
        <f t="shared" si="23"/>
        <v>71040501135129</v>
      </c>
      <c r="B173" s="124" t="s">
        <v>439</v>
      </c>
      <c r="C173" s="117" t="s">
        <v>155</v>
      </c>
      <c r="D173" s="118" t="s">
        <v>149</v>
      </c>
      <c r="E173" s="119" t="s">
        <v>106</v>
      </c>
      <c r="F173" s="120" t="s">
        <v>444</v>
      </c>
      <c r="G173" s="121">
        <v>5129</v>
      </c>
      <c r="H173" s="25"/>
      <c r="I173" s="18"/>
      <c r="J173" s="19"/>
      <c r="K173" s="19"/>
      <c r="L173" s="30" t="s">
        <v>110</v>
      </c>
      <c r="M173" s="31"/>
      <c r="N173" s="190"/>
      <c r="O173" s="190"/>
      <c r="P173" s="190"/>
      <c r="Q173" s="161"/>
      <c r="R173" s="161"/>
      <c r="S173" s="438"/>
      <c r="T173" s="161"/>
      <c r="U173" s="161"/>
      <c r="V173" s="161"/>
    </row>
    <row r="174" spans="1:22" ht="16.2">
      <c r="A174" s="122" t="str">
        <f t="shared" si="23"/>
        <v>71040501135221</v>
      </c>
      <c r="B174" s="124" t="s">
        <v>439</v>
      </c>
      <c r="C174" s="117" t="s">
        <v>155</v>
      </c>
      <c r="D174" s="118" t="s">
        <v>149</v>
      </c>
      <c r="E174" s="119" t="s">
        <v>106</v>
      </c>
      <c r="F174" s="120" t="s">
        <v>444</v>
      </c>
      <c r="G174" s="121">
        <v>5221</v>
      </c>
      <c r="H174" s="151">
        <v>2451</v>
      </c>
      <c r="I174" s="152" t="s">
        <v>155</v>
      </c>
      <c r="J174" s="153">
        <v>5</v>
      </c>
      <c r="K174" s="153">
        <v>1</v>
      </c>
      <c r="L174" s="154" t="s">
        <v>176</v>
      </c>
      <c r="M174" s="155"/>
      <c r="N174" s="192">
        <f>+N176+N179+N181+N185+N189+N194+N198+N200+N206+N213+N217+N220+N224+N231+N234+N236+N238+N244</f>
        <v>0</v>
      </c>
      <c r="O174" s="192">
        <f>+O176+O179+O181+O185+O189+O194+O198+O200+O206+O213+O217+O220+O224+O231+O234+O236+O238+O244</f>
        <v>0</v>
      </c>
      <c r="P174" s="192">
        <f t="shared" ref="P174" si="25">+P176+P179+P181+P185+P189+P194+P198+P200+P206+P213+P217+P220+P224+P231+P234+P236+P238+P244</f>
        <v>0</v>
      </c>
      <c r="Q174" s="161"/>
      <c r="R174" s="161"/>
      <c r="S174" s="438"/>
      <c r="T174" s="161"/>
      <c r="U174" s="161"/>
      <c r="V174" s="161"/>
    </row>
    <row r="175" spans="1:22" s="115" customFormat="1" ht="16.2">
      <c r="A175" s="122" t="str">
        <f t="shared" si="23"/>
        <v>71040501140000</v>
      </c>
      <c r="B175" s="124" t="s">
        <v>439</v>
      </c>
      <c r="C175" s="117" t="s">
        <v>155</v>
      </c>
      <c r="D175" s="118" t="s">
        <v>149</v>
      </c>
      <c r="E175" s="119" t="s">
        <v>106</v>
      </c>
      <c r="F175" s="120" t="s">
        <v>445</v>
      </c>
      <c r="G175" s="129" t="s">
        <v>440</v>
      </c>
      <c r="H175" s="25"/>
      <c r="I175" s="25"/>
      <c r="J175" s="26"/>
      <c r="K175" s="26"/>
      <c r="L175" s="30" t="s">
        <v>108</v>
      </c>
      <c r="M175" s="31"/>
      <c r="N175" s="190"/>
      <c r="O175" s="190"/>
      <c r="P175" s="190"/>
      <c r="Q175" s="161"/>
      <c r="R175" s="161"/>
      <c r="S175" s="438"/>
      <c r="T175" s="161"/>
      <c r="U175" s="161"/>
      <c r="V175" s="161"/>
    </row>
    <row r="176" spans="1:22" ht="28.5" customHeight="1">
      <c r="A176" s="122" t="str">
        <f t="shared" si="23"/>
        <v>71040501144729</v>
      </c>
      <c r="B176" s="124" t="s">
        <v>439</v>
      </c>
      <c r="C176" s="117" t="s">
        <v>155</v>
      </c>
      <c r="D176" s="118" t="s">
        <v>149</v>
      </c>
      <c r="E176" s="119" t="s">
        <v>106</v>
      </c>
      <c r="F176" s="120" t="s">
        <v>445</v>
      </c>
      <c r="G176" s="121">
        <v>4729</v>
      </c>
      <c r="H176" s="45"/>
      <c r="I176" s="147"/>
      <c r="J176" s="148"/>
      <c r="K176" s="148"/>
      <c r="L176" s="27" t="s">
        <v>177</v>
      </c>
      <c r="M176" s="28"/>
      <c r="N176" s="197">
        <f>O176+P176</f>
        <v>0</v>
      </c>
      <c r="O176" s="197">
        <f>SUM(O177:O178)</f>
        <v>0</v>
      </c>
      <c r="P176" s="197">
        <f>SUM(P177:P178)</f>
        <v>0</v>
      </c>
      <c r="Q176" s="161"/>
      <c r="R176" s="161"/>
      <c r="S176" s="438"/>
      <c r="T176" s="161"/>
      <c r="U176" s="161"/>
      <c r="V176" s="161"/>
    </row>
    <row r="177" spans="1:22" s="115" customFormat="1" ht="27" customHeight="1">
      <c r="A177" s="122" t="str">
        <f t="shared" si="23"/>
        <v>71040501150000</v>
      </c>
      <c r="B177" s="124" t="s">
        <v>439</v>
      </c>
      <c r="C177" s="117" t="s">
        <v>155</v>
      </c>
      <c r="D177" s="118" t="s">
        <v>149</v>
      </c>
      <c r="E177" s="119" t="s">
        <v>106</v>
      </c>
      <c r="F177" s="120" t="s">
        <v>446</v>
      </c>
      <c r="G177" s="129" t="s">
        <v>440</v>
      </c>
      <c r="H177" s="25"/>
      <c r="I177" s="25"/>
      <c r="J177" s="26"/>
      <c r="K177" s="26"/>
      <c r="L177" s="29" t="s">
        <v>142</v>
      </c>
      <c r="M177" s="12">
        <v>4251</v>
      </c>
      <c r="N177" s="183">
        <f t="shared" ref="N177:N243" si="26">O177+P177</f>
        <v>0</v>
      </c>
      <c r="O177" s="398"/>
      <c r="P177" s="398"/>
      <c r="Q177" s="161"/>
      <c r="R177" s="161"/>
      <c r="S177" s="438"/>
      <c r="T177" s="161"/>
      <c r="U177" s="161"/>
      <c r="V177" s="161"/>
    </row>
    <row r="178" spans="1:22" ht="21" customHeight="1">
      <c r="A178" s="122" t="str">
        <f t="shared" si="23"/>
        <v>71040501155112</v>
      </c>
      <c r="B178" s="124" t="s">
        <v>439</v>
      </c>
      <c r="C178" s="117" t="s">
        <v>155</v>
      </c>
      <c r="D178" s="118" t="s">
        <v>149</v>
      </c>
      <c r="E178" s="119" t="s">
        <v>106</v>
      </c>
      <c r="F178" s="120" t="s">
        <v>446</v>
      </c>
      <c r="G178" s="121">
        <v>5112</v>
      </c>
      <c r="H178" s="25"/>
      <c r="I178" s="25"/>
      <c r="J178" s="26"/>
      <c r="K178" s="26"/>
      <c r="L178" s="32" t="s">
        <v>174</v>
      </c>
      <c r="M178" s="48">
        <v>5113</v>
      </c>
      <c r="N178" s="183">
        <f t="shared" si="26"/>
        <v>0</v>
      </c>
      <c r="O178" s="183"/>
      <c r="P178" s="183"/>
      <c r="Q178" s="161"/>
      <c r="R178" s="161"/>
      <c r="S178" s="438"/>
      <c r="T178" s="161"/>
      <c r="U178" s="161"/>
      <c r="V178" s="161"/>
    </row>
    <row r="179" spans="1:22" ht="44.4" customHeight="1">
      <c r="A179" s="122" t="str">
        <f t="shared" si="23"/>
        <v>71040501155133</v>
      </c>
      <c r="B179" s="124" t="s">
        <v>439</v>
      </c>
      <c r="C179" s="117" t="s">
        <v>155</v>
      </c>
      <c r="D179" s="118" t="s">
        <v>149</v>
      </c>
      <c r="E179" s="119" t="s">
        <v>106</v>
      </c>
      <c r="F179" s="120" t="s">
        <v>446</v>
      </c>
      <c r="G179" s="121">
        <v>5133</v>
      </c>
      <c r="H179" s="45"/>
      <c r="I179" s="147"/>
      <c r="J179" s="148"/>
      <c r="K179" s="148"/>
      <c r="L179" s="459" t="s">
        <v>856</v>
      </c>
      <c r="M179" s="28"/>
      <c r="N179" s="197">
        <f>O179+P179</f>
        <v>0</v>
      </c>
      <c r="O179" s="197">
        <f>SUM(O180)</f>
        <v>0</v>
      </c>
      <c r="P179" s="197">
        <f>SUM(P180)</f>
        <v>0</v>
      </c>
      <c r="Q179" s="161"/>
      <c r="R179" s="161"/>
      <c r="S179" s="438"/>
      <c r="T179" s="161"/>
      <c r="U179" s="161"/>
      <c r="V179" s="161"/>
    </row>
    <row r="180" spans="1:22" ht="16.2">
      <c r="A180" s="122" t="str">
        <f t="shared" si="23"/>
        <v>71040501155134</v>
      </c>
      <c r="B180" s="124" t="s">
        <v>439</v>
      </c>
      <c r="C180" s="117" t="s">
        <v>155</v>
      </c>
      <c r="D180" s="118" t="s">
        <v>149</v>
      </c>
      <c r="E180" s="119" t="s">
        <v>106</v>
      </c>
      <c r="F180" s="120" t="s">
        <v>446</v>
      </c>
      <c r="G180" s="121">
        <v>5134</v>
      </c>
      <c r="H180" s="25"/>
      <c r="I180" s="25"/>
      <c r="J180" s="26"/>
      <c r="K180" s="26"/>
      <c r="L180" s="441" t="s">
        <v>134</v>
      </c>
      <c r="M180" s="422">
        <v>4861</v>
      </c>
      <c r="N180" s="183">
        <f t="shared" si="26"/>
        <v>0</v>
      </c>
      <c r="O180" s="402"/>
      <c r="P180" s="402"/>
      <c r="Q180" s="161"/>
      <c r="R180" s="161"/>
      <c r="S180" s="438"/>
      <c r="T180" s="161"/>
      <c r="U180" s="161"/>
      <c r="V180" s="161"/>
    </row>
    <row r="181" spans="1:22" s="156" customFormat="1" ht="16.2">
      <c r="A181" s="122" t="str">
        <f t="shared" si="23"/>
        <v>71040505000000</v>
      </c>
      <c r="B181" s="124" t="s">
        <v>439</v>
      </c>
      <c r="C181" s="117" t="s">
        <v>155</v>
      </c>
      <c r="D181" s="118" t="s">
        <v>149</v>
      </c>
      <c r="E181" s="119" t="s">
        <v>149</v>
      </c>
      <c r="F181" s="120" t="s">
        <v>441</v>
      </c>
      <c r="G181" s="129" t="s">
        <v>440</v>
      </c>
      <c r="H181" s="45"/>
      <c r="I181" s="147"/>
      <c r="J181" s="148"/>
      <c r="K181" s="148"/>
      <c r="L181" s="27" t="s">
        <v>179</v>
      </c>
      <c r="M181" s="28"/>
      <c r="N181" s="197">
        <f>O181+P181</f>
        <v>0</v>
      </c>
      <c r="O181" s="197">
        <f>SUM(O182:O184)</f>
        <v>0</v>
      </c>
      <c r="P181" s="197">
        <f>SUM(P182:P184)</f>
        <v>0</v>
      </c>
      <c r="Q181" s="161"/>
      <c r="R181" s="161"/>
      <c r="S181" s="438"/>
      <c r="T181" s="161"/>
      <c r="U181" s="161"/>
      <c r="V181" s="161"/>
    </row>
    <row r="182" spans="1:22" ht="26.4">
      <c r="A182" s="122" t="str">
        <f t="shared" si="23"/>
        <v>71040505000001</v>
      </c>
      <c r="B182" s="124" t="s">
        <v>439</v>
      </c>
      <c r="C182" s="117" t="s">
        <v>155</v>
      </c>
      <c r="D182" s="118" t="s">
        <v>149</v>
      </c>
      <c r="E182" s="119" t="s">
        <v>149</v>
      </c>
      <c r="F182" s="120" t="s">
        <v>441</v>
      </c>
      <c r="G182" s="129" t="s">
        <v>96</v>
      </c>
      <c r="H182" s="17"/>
      <c r="I182" s="25"/>
      <c r="J182" s="26"/>
      <c r="K182" s="26"/>
      <c r="L182" s="30" t="s">
        <v>142</v>
      </c>
      <c r="M182" s="13">
        <v>4251</v>
      </c>
      <c r="N182" s="183">
        <f t="shared" si="26"/>
        <v>0</v>
      </c>
      <c r="O182" s="183"/>
      <c r="P182" s="183">
        <v>0</v>
      </c>
      <c r="Q182" s="161"/>
      <c r="R182" s="161"/>
      <c r="S182" s="438"/>
      <c r="T182" s="161"/>
      <c r="U182" s="161"/>
      <c r="V182" s="161"/>
    </row>
    <row r="183" spans="1:22" s="115" customFormat="1" ht="16.2">
      <c r="A183" s="122" t="str">
        <f t="shared" si="23"/>
        <v>71040505010000</v>
      </c>
      <c r="B183" s="124" t="s">
        <v>439</v>
      </c>
      <c r="C183" s="117" t="s">
        <v>155</v>
      </c>
      <c r="D183" s="118" t="s">
        <v>149</v>
      </c>
      <c r="E183" s="119" t="s">
        <v>149</v>
      </c>
      <c r="F183" s="120" t="s">
        <v>106</v>
      </c>
      <c r="G183" s="129" t="s">
        <v>440</v>
      </c>
      <c r="H183" s="17"/>
      <c r="I183" s="25"/>
      <c r="J183" s="26"/>
      <c r="K183" s="26"/>
      <c r="L183" s="30" t="s">
        <v>173</v>
      </c>
      <c r="M183" s="394">
        <v>5112</v>
      </c>
      <c r="N183" s="183">
        <f t="shared" si="26"/>
        <v>0</v>
      </c>
      <c r="O183" s="183"/>
      <c r="P183" s="183"/>
      <c r="Q183" s="161"/>
      <c r="R183" s="161"/>
      <c r="S183" s="438"/>
      <c r="T183" s="161"/>
      <c r="U183" s="161"/>
      <c r="V183" s="161"/>
    </row>
    <row r="184" spans="1:22" ht="16.2">
      <c r="A184" s="122" t="str">
        <f t="shared" si="23"/>
        <v>71040505015129</v>
      </c>
      <c r="B184" s="124" t="s">
        <v>439</v>
      </c>
      <c r="C184" s="117" t="s">
        <v>155</v>
      </c>
      <c r="D184" s="118" t="s">
        <v>149</v>
      </c>
      <c r="E184" s="119" t="s">
        <v>149</v>
      </c>
      <c r="F184" s="120" t="s">
        <v>106</v>
      </c>
      <c r="G184" s="121">
        <v>5129</v>
      </c>
      <c r="H184" s="25"/>
      <c r="I184" s="25"/>
      <c r="J184" s="26"/>
      <c r="K184" s="26"/>
      <c r="L184" s="32" t="s">
        <v>174</v>
      </c>
      <c r="M184" s="48">
        <v>5113</v>
      </c>
      <c r="N184" s="183">
        <f t="shared" si="26"/>
        <v>0</v>
      </c>
      <c r="O184" s="183"/>
      <c r="P184" s="183"/>
      <c r="Q184" s="161"/>
      <c r="R184" s="161"/>
      <c r="S184" s="438"/>
      <c r="T184" s="161"/>
      <c r="U184" s="161"/>
      <c r="V184" s="161"/>
    </row>
    <row r="185" spans="1:22" s="115" customFormat="1" ht="16.2">
      <c r="A185" s="122" t="str">
        <f t="shared" si="23"/>
        <v>71040505020000</v>
      </c>
      <c r="B185" s="124" t="s">
        <v>439</v>
      </c>
      <c r="C185" s="117" t="s">
        <v>155</v>
      </c>
      <c r="D185" s="118" t="s">
        <v>149</v>
      </c>
      <c r="E185" s="119" t="s">
        <v>149</v>
      </c>
      <c r="F185" s="120" t="s">
        <v>140</v>
      </c>
      <c r="G185" s="129" t="s">
        <v>440</v>
      </c>
      <c r="H185" s="45"/>
      <c r="I185" s="147"/>
      <c r="J185" s="148"/>
      <c r="K185" s="148"/>
      <c r="L185" s="27" t="s">
        <v>180</v>
      </c>
      <c r="M185" s="28"/>
      <c r="N185" s="197">
        <f>O185+P185</f>
        <v>0</v>
      </c>
      <c r="O185" s="197">
        <f>SUM(O186:O188)</f>
        <v>0</v>
      </c>
      <c r="P185" s="197">
        <f>SUM(P186:P188)</f>
        <v>0</v>
      </c>
      <c r="Q185" s="161"/>
      <c r="R185" s="161"/>
      <c r="S185" s="438"/>
      <c r="T185" s="161"/>
      <c r="U185" s="161"/>
      <c r="V185" s="161"/>
    </row>
    <row r="186" spans="1:22" ht="26.4">
      <c r="A186" s="122" t="str">
        <f t="shared" si="23"/>
        <v>71040505024511</v>
      </c>
      <c r="B186" s="124" t="s">
        <v>439</v>
      </c>
      <c r="C186" s="117" t="s">
        <v>155</v>
      </c>
      <c r="D186" s="118" t="s">
        <v>149</v>
      </c>
      <c r="E186" s="119" t="s">
        <v>149</v>
      </c>
      <c r="F186" s="120" t="s">
        <v>140</v>
      </c>
      <c r="G186" s="121">
        <v>4511</v>
      </c>
      <c r="H186" s="25"/>
      <c r="I186" s="25"/>
      <c r="J186" s="26"/>
      <c r="K186" s="26"/>
      <c r="L186" s="30" t="s">
        <v>142</v>
      </c>
      <c r="M186" s="13">
        <v>4251</v>
      </c>
      <c r="N186" s="183">
        <f t="shared" si="26"/>
        <v>0</v>
      </c>
      <c r="O186" s="183"/>
      <c r="P186" s="183"/>
      <c r="Q186" s="161"/>
      <c r="R186" s="161"/>
      <c r="S186" s="438"/>
      <c r="T186" s="161"/>
      <c r="U186" s="161"/>
      <c r="V186" s="161"/>
    </row>
    <row r="187" spans="1:22" s="115" customFormat="1" ht="16.2">
      <c r="A187" s="122" t="str">
        <f t="shared" si="23"/>
        <v>71040505030000</v>
      </c>
      <c r="B187" s="124" t="s">
        <v>439</v>
      </c>
      <c r="C187" s="117" t="s">
        <v>155</v>
      </c>
      <c r="D187" s="118" t="s">
        <v>149</v>
      </c>
      <c r="E187" s="119" t="s">
        <v>149</v>
      </c>
      <c r="F187" s="120" t="s">
        <v>442</v>
      </c>
      <c r="G187" s="129" t="s">
        <v>440</v>
      </c>
      <c r="H187" s="25"/>
      <c r="I187" s="25"/>
      <c r="J187" s="26"/>
      <c r="K187" s="26"/>
      <c r="L187" s="30" t="s">
        <v>173</v>
      </c>
      <c r="M187" s="31">
        <v>5112</v>
      </c>
      <c r="N187" s="183">
        <f t="shared" si="26"/>
        <v>0</v>
      </c>
      <c r="O187" s="183"/>
      <c r="P187" s="183"/>
      <c r="Q187" s="161"/>
      <c r="R187" s="161"/>
      <c r="S187" s="438"/>
      <c r="T187" s="161"/>
      <c r="U187" s="161"/>
      <c r="V187" s="161"/>
    </row>
    <row r="188" spans="1:22" ht="16.2">
      <c r="A188" s="122" t="str">
        <f t="shared" si="23"/>
        <v>71040505034511</v>
      </c>
      <c r="B188" s="124" t="s">
        <v>439</v>
      </c>
      <c r="C188" s="117" t="s">
        <v>155</v>
      </c>
      <c r="D188" s="118" t="s">
        <v>149</v>
      </c>
      <c r="E188" s="119" t="s">
        <v>149</v>
      </c>
      <c r="F188" s="120" t="s">
        <v>442</v>
      </c>
      <c r="G188" s="121">
        <v>4511</v>
      </c>
      <c r="H188" s="25"/>
      <c r="I188" s="25"/>
      <c r="J188" s="26"/>
      <c r="K188" s="26"/>
      <c r="L188" s="32" t="s">
        <v>174</v>
      </c>
      <c r="M188" s="48">
        <v>5113</v>
      </c>
      <c r="N188" s="183">
        <f t="shared" si="26"/>
        <v>0</v>
      </c>
      <c r="O188" s="183"/>
      <c r="P188" s="183"/>
      <c r="Q188" s="161"/>
      <c r="R188" s="161"/>
      <c r="S188" s="438"/>
      <c r="T188" s="161"/>
      <c r="U188" s="161"/>
      <c r="V188" s="161"/>
    </row>
    <row r="189" spans="1:22" s="115" customFormat="1" ht="19.5" customHeight="1">
      <c r="A189" s="122" t="str">
        <f t="shared" si="23"/>
        <v>71040505040000</v>
      </c>
      <c r="B189" s="124" t="s">
        <v>439</v>
      </c>
      <c r="C189" s="117" t="s">
        <v>155</v>
      </c>
      <c r="D189" s="118" t="s">
        <v>149</v>
      </c>
      <c r="E189" s="119" t="s">
        <v>149</v>
      </c>
      <c r="F189" s="120" t="s">
        <v>155</v>
      </c>
      <c r="G189" s="129" t="s">
        <v>440</v>
      </c>
      <c r="H189" s="45"/>
      <c r="I189" s="147"/>
      <c r="J189" s="148"/>
      <c r="K189" s="148"/>
      <c r="L189" s="27" t="s">
        <v>181</v>
      </c>
      <c r="M189" s="28"/>
      <c r="N189" s="197">
        <f>O189+P189</f>
        <v>0</v>
      </c>
      <c r="O189" s="197">
        <f>SUM(O190:O193)</f>
        <v>0</v>
      </c>
      <c r="P189" s="197">
        <f>SUM(P190:P193)</f>
        <v>0</v>
      </c>
      <c r="Q189" s="161"/>
      <c r="R189" s="161"/>
      <c r="S189" s="438"/>
      <c r="T189" s="161"/>
      <c r="U189" s="161"/>
      <c r="V189" s="161"/>
    </row>
    <row r="190" spans="1:22" ht="26.4">
      <c r="A190" s="122" t="str">
        <f t="shared" si="23"/>
        <v>71040505044861</v>
      </c>
      <c r="B190" s="124" t="s">
        <v>439</v>
      </c>
      <c r="C190" s="117" t="s">
        <v>155</v>
      </c>
      <c r="D190" s="118" t="s">
        <v>149</v>
      </c>
      <c r="E190" s="119" t="s">
        <v>149</v>
      </c>
      <c r="F190" s="120" t="s">
        <v>155</v>
      </c>
      <c r="G190" s="121">
        <v>4861</v>
      </c>
      <c r="H190" s="25"/>
      <c r="I190" s="25"/>
      <c r="J190" s="26"/>
      <c r="K190" s="26"/>
      <c r="L190" s="29" t="s">
        <v>142</v>
      </c>
      <c r="M190" s="12">
        <v>4251</v>
      </c>
      <c r="N190" s="183">
        <f t="shared" si="26"/>
        <v>0</v>
      </c>
      <c r="O190" s="183"/>
      <c r="P190" s="183"/>
      <c r="Q190" s="161"/>
      <c r="R190" s="161"/>
      <c r="S190" s="438"/>
      <c r="T190" s="161"/>
      <c r="U190" s="161"/>
      <c r="V190" s="161"/>
    </row>
    <row r="191" spans="1:22" s="115" customFormat="1" ht="21.6" customHeight="1">
      <c r="A191" s="122" t="str">
        <f t="shared" si="23"/>
        <v>71040505050000</v>
      </c>
      <c r="B191" s="124" t="s">
        <v>439</v>
      </c>
      <c r="C191" s="117" t="s">
        <v>155</v>
      </c>
      <c r="D191" s="118" t="s">
        <v>149</v>
      </c>
      <c r="E191" s="119" t="s">
        <v>149</v>
      </c>
      <c r="F191" s="120" t="s">
        <v>149</v>
      </c>
      <c r="G191" s="129" t="s">
        <v>440</v>
      </c>
      <c r="H191" s="25"/>
      <c r="I191" s="25"/>
      <c r="J191" s="26"/>
      <c r="K191" s="26"/>
      <c r="L191" s="30" t="s">
        <v>173</v>
      </c>
      <c r="M191" s="31">
        <v>5112</v>
      </c>
      <c r="N191" s="183">
        <f t="shared" si="26"/>
        <v>0</v>
      </c>
      <c r="O191" s="183"/>
      <c r="P191" s="183"/>
      <c r="Q191" s="161"/>
      <c r="R191" s="161"/>
      <c r="S191" s="438"/>
      <c r="T191" s="161"/>
      <c r="U191" s="161"/>
      <c r="V191" s="161"/>
    </row>
    <row r="192" spans="1:22" ht="16.8">
      <c r="A192" s="122" t="str">
        <f t="shared" si="23"/>
        <v>71040505054861</v>
      </c>
      <c r="B192" s="124" t="s">
        <v>439</v>
      </c>
      <c r="C192" s="117" t="s">
        <v>155</v>
      </c>
      <c r="D192" s="118" t="s">
        <v>149</v>
      </c>
      <c r="E192" s="119" t="s">
        <v>149</v>
      </c>
      <c r="F192" s="120" t="s">
        <v>149</v>
      </c>
      <c r="G192" s="121">
        <v>4861</v>
      </c>
      <c r="H192" s="25"/>
      <c r="I192" s="25"/>
      <c r="J192" s="26"/>
      <c r="K192" s="26"/>
      <c r="L192" s="30" t="s">
        <v>174</v>
      </c>
      <c r="M192" s="31">
        <v>5113</v>
      </c>
      <c r="N192" s="183">
        <f t="shared" si="26"/>
        <v>0</v>
      </c>
      <c r="O192" s="399"/>
      <c r="P192" s="399"/>
      <c r="Q192" s="161"/>
      <c r="R192" s="161"/>
      <c r="S192" s="438"/>
      <c r="T192" s="161"/>
      <c r="U192" s="161"/>
      <c r="V192" s="161"/>
    </row>
    <row r="193" spans="1:22" ht="16.2">
      <c r="B193" s="124"/>
      <c r="H193" s="25"/>
      <c r="I193" s="25"/>
      <c r="J193" s="26"/>
      <c r="K193" s="26"/>
      <c r="L193" s="30" t="s">
        <v>268</v>
      </c>
      <c r="M193" s="44">
        <v>5129</v>
      </c>
      <c r="N193" s="183">
        <f t="shared" ref="N193" si="27">O193+P193</f>
        <v>0</v>
      </c>
      <c r="O193" s="183"/>
      <c r="P193" s="183"/>
      <c r="Q193" s="161"/>
      <c r="R193" s="161"/>
      <c r="S193" s="438"/>
      <c r="T193" s="161"/>
      <c r="U193" s="161"/>
      <c r="V193" s="161"/>
    </row>
    <row r="194" spans="1:22" s="115" customFormat="1" ht="35.4" customHeight="1">
      <c r="A194" s="122" t="str">
        <f t="shared" si="23"/>
        <v>71040505060000</v>
      </c>
      <c r="B194" s="124" t="s">
        <v>439</v>
      </c>
      <c r="C194" s="117" t="s">
        <v>155</v>
      </c>
      <c r="D194" s="118" t="s">
        <v>149</v>
      </c>
      <c r="E194" s="119" t="s">
        <v>149</v>
      </c>
      <c r="F194" s="120" t="s">
        <v>157</v>
      </c>
      <c r="G194" s="129" t="s">
        <v>440</v>
      </c>
      <c r="H194" s="45"/>
      <c r="I194" s="147"/>
      <c r="J194" s="148"/>
      <c r="K194" s="148"/>
      <c r="L194" s="27" t="s">
        <v>182</v>
      </c>
      <c r="M194" s="28"/>
      <c r="N194" s="197">
        <f>O194+P194</f>
        <v>0</v>
      </c>
      <c r="O194" s="197">
        <f>SUM(O195:O197)</f>
        <v>0</v>
      </c>
      <c r="P194" s="197">
        <f>SUM(P195:P197)</f>
        <v>0</v>
      </c>
      <c r="Q194" s="161"/>
      <c r="R194" s="161"/>
      <c r="S194" s="438"/>
      <c r="T194" s="161"/>
      <c r="U194" s="161"/>
      <c r="V194" s="161"/>
    </row>
    <row r="195" spans="1:22" ht="16.8">
      <c r="A195" s="122" t="str">
        <f t="shared" si="23"/>
        <v>71040505064861</v>
      </c>
      <c r="B195" s="124" t="s">
        <v>439</v>
      </c>
      <c r="C195" s="117" t="s">
        <v>155</v>
      </c>
      <c r="D195" s="118" t="s">
        <v>149</v>
      </c>
      <c r="E195" s="119" t="s">
        <v>149</v>
      </c>
      <c r="F195" s="120" t="s">
        <v>157</v>
      </c>
      <c r="G195" s="121">
        <v>4861</v>
      </c>
      <c r="H195" s="25"/>
      <c r="I195" s="25"/>
      <c r="J195" s="26"/>
      <c r="K195" s="26"/>
      <c r="L195" s="32" t="s">
        <v>134</v>
      </c>
      <c r="M195" s="48">
        <v>4861</v>
      </c>
      <c r="N195" s="183">
        <f t="shared" si="26"/>
        <v>0</v>
      </c>
      <c r="O195" s="399"/>
      <c r="P195" s="399"/>
      <c r="Q195" s="161"/>
      <c r="R195" s="161"/>
      <c r="S195" s="438"/>
      <c r="T195" s="161"/>
      <c r="U195" s="161"/>
      <c r="V195" s="161"/>
    </row>
    <row r="196" spans="1:22" s="115" customFormat="1" ht="16.2">
      <c r="A196" s="122" t="str">
        <f t="shared" si="23"/>
        <v>71040505070000</v>
      </c>
      <c r="B196" s="124" t="s">
        <v>439</v>
      </c>
      <c r="C196" s="117" t="s">
        <v>155</v>
      </c>
      <c r="D196" s="118" t="s">
        <v>149</v>
      </c>
      <c r="E196" s="119" t="s">
        <v>149</v>
      </c>
      <c r="F196" s="120" t="s">
        <v>183</v>
      </c>
      <c r="G196" s="129" t="s">
        <v>440</v>
      </c>
      <c r="H196" s="25"/>
      <c r="I196" s="25"/>
      <c r="J196" s="26"/>
      <c r="K196" s="26"/>
      <c r="L196" s="32" t="s">
        <v>174</v>
      </c>
      <c r="M196" s="48">
        <v>5113</v>
      </c>
      <c r="N196" s="183">
        <f t="shared" si="26"/>
        <v>0</v>
      </c>
      <c r="O196" s="183"/>
      <c r="P196" s="183"/>
      <c r="Q196" s="161"/>
      <c r="R196" s="161"/>
      <c r="S196" s="438"/>
      <c r="T196" s="161"/>
      <c r="U196" s="161"/>
      <c r="V196" s="161"/>
    </row>
    <row r="197" spans="1:22" s="115" customFormat="1" ht="16.2">
      <c r="A197" s="122"/>
      <c r="B197" s="124"/>
      <c r="C197" s="117"/>
      <c r="D197" s="118"/>
      <c r="E197" s="119"/>
      <c r="F197" s="120"/>
      <c r="G197" s="129"/>
      <c r="H197" s="25"/>
      <c r="I197" s="25"/>
      <c r="J197" s="26"/>
      <c r="K197" s="26"/>
      <c r="L197" s="30" t="s">
        <v>268</v>
      </c>
      <c r="M197" s="44">
        <v>5129</v>
      </c>
      <c r="N197" s="183">
        <f t="shared" si="26"/>
        <v>0</v>
      </c>
      <c r="O197" s="183"/>
      <c r="P197" s="183"/>
      <c r="Q197" s="161"/>
      <c r="R197" s="161"/>
      <c r="S197" s="438"/>
      <c r="T197" s="161"/>
      <c r="U197" s="161"/>
      <c r="V197" s="161"/>
    </row>
    <row r="198" spans="1:22" ht="49.2" customHeight="1">
      <c r="A198" s="122" t="str">
        <f t="shared" si="23"/>
        <v>71040505074861</v>
      </c>
      <c r="B198" s="124" t="s">
        <v>439</v>
      </c>
      <c r="C198" s="117" t="s">
        <v>155</v>
      </c>
      <c r="D198" s="118" t="s">
        <v>149</v>
      </c>
      <c r="E198" s="119" t="s">
        <v>149</v>
      </c>
      <c r="F198" s="120" t="s">
        <v>183</v>
      </c>
      <c r="G198" s="121">
        <v>4861</v>
      </c>
      <c r="H198" s="45"/>
      <c r="I198" s="147"/>
      <c r="J198" s="148"/>
      <c r="K198" s="148"/>
      <c r="L198" s="27" t="s">
        <v>870</v>
      </c>
      <c r="M198" s="28"/>
      <c r="N198" s="197">
        <f>O198+P198</f>
        <v>0</v>
      </c>
      <c r="O198" s="197">
        <f>SUM(O199:O199)</f>
        <v>0</v>
      </c>
      <c r="P198" s="197">
        <f>SUM(P199:P199)</f>
        <v>0</v>
      </c>
      <c r="Q198" s="161"/>
      <c r="R198" s="161"/>
      <c r="S198" s="438"/>
      <c r="T198" s="161"/>
      <c r="U198" s="161"/>
      <c r="V198" s="161"/>
    </row>
    <row r="199" spans="1:22" s="115" customFormat="1" ht="30" customHeight="1">
      <c r="A199" s="122" t="str">
        <f t="shared" si="23"/>
        <v>71040505080000</v>
      </c>
      <c r="B199" s="124" t="s">
        <v>439</v>
      </c>
      <c r="C199" s="117" t="s">
        <v>155</v>
      </c>
      <c r="D199" s="118" t="s">
        <v>149</v>
      </c>
      <c r="E199" s="119" t="s">
        <v>149</v>
      </c>
      <c r="F199" s="120" t="s">
        <v>185</v>
      </c>
      <c r="G199" s="129" t="s">
        <v>440</v>
      </c>
      <c r="H199" s="17"/>
      <c r="I199" s="25"/>
      <c r="J199" s="26"/>
      <c r="K199" s="26"/>
      <c r="L199" s="30" t="s">
        <v>348</v>
      </c>
      <c r="M199" s="13">
        <v>4729</v>
      </c>
      <c r="N199" s="183">
        <f t="shared" si="26"/>
        <v>0</v>
      </c>
      <c r="O199" s="183"/>
      <c r="P199" s="183"/>
      <c r="Q199" s="161"/>
      <c r="R199" s="161"/>
      <c r="S199" s="438"/>
      <c r="T199" s="161"/>
      <c r="U199" s="161"/>
      <c r="V199" s="161"/>
    </row>
    <row r="200" spans="1:22" ht="27.6">
      <c r="A200" s="122" t="str">
        <f t="shared" si="23"/>
        <v>71040505094861</v>
      </c>
      <c r="B200" s="124" t="s">
        <v>439</v>
      </c>
      <c r="C200" s="117" t="s">
        <v>155</v>
      </c>
      <c r="D200" s="118" t="s">
        <v>149</v>
      </c>
      <c r="E200" s="119" t="s">
        <v>149</v>
      </c>
      <c r="F200" s="120" t="s">
        <v>187</v>
      </c>
      <c r="G200" s="121">
        <v>4861</v>
      </c>
      <c r="H200" s="45"/>
      <c r="I200" s="147"/>
      <c r="J200" s="148"/>
      <c r="K200" s="148"/>
      <c r="L200" s="27" t="s">
        <v>186</v>
      </c>
      <c r="M200" s="28"/>
      <c r="N200" s="197">
        <f>O200+P200</f>
        <v>0</v>
      </c>
      <c r="O200" s="197">
        <f>SUM(O201:O205)</f>
        <v>0</v>
      </c>
      <c r="P200" s="197">
        <f>SUM(P201:P205)</f>
        <v>0</v>
      </c>
      <c r="Q200" s="161"/>
      <c r="R200" s="161"/>
      <c r="S200" s="438"/>
      <c r="T200" s="161"/>
      <c r="U200" s="161"/>
      <c r="V200" s="161"/>
    </row>
    <row r="201" spans="1:22" s="170" customFormat="1" ht="27" customHeight="1">
      <c r="A201" s="122" t="str">
        <f t="shared" si="23"/>
        <v>71040700000000</v>
      </c>
      <c r="B201" s="124" t="s">
        <v>439</v>
      </c>
      <c r="C201" s="117" t="s">
        <v>155</v>
      </c>
      <c r="D201" s="118" t="s">
        <v>183</v>
      </c>
      <c r="E201" s="119" t="s">
        <v>441</v>
      </c>
      <c r="F201" s="120" t="s">
        <v>441</v>
      </c>
      <c r="G201" s="129" t="s">
        <v>440</v>
      </c>
      <c r="H201" s="25"/>
      <c r="I201" s="25"/>
      <c r="J201" s="26"/>
      <c r="K201" s="26"/>
      <c r="L201" s="30" t="s">
        <v>142</v>
      </c>
      <c r="M201" s="13">
        <v>4251</v>
      </c>
      <c r="N201" s="183">
        <f t="shared" si="26"/>
        <v>0</v>
      </c>
      <c r="O201" s="399"/>
      <c r="P201" s="399">
        <v>0</v>
      </c>
      <c r="Q201" s="161"/>
      <c r="R201" s="161"/>
      <c r="S201" s="438"/>
      <c r="T201" s="161"/>
      <c r="U201" s="161"/>
      <c r="V201" s="161"/>
    </row>
    <row r="202" spans="1:22" ht="16.2">
      <c r="A202" s="122" t="str">
        <f t="shared" si="23"/>
        <v>71040700000001</v>
      </c>
      <c r="B202" s="124" t="s">
        <v>439</v>
      </c>
      <c r="C202" s="117" t="s">
        <v>155</v>
      </c>
      <c r="D202" s="118" t="s">
        <v>183</v>
      </c>
      <c r="E202" s="119" t="s">
        <v>441</v>
      </c>
      <c r="F202" s="120" t="s">
        <v>441</v>
      </c>
      <c r="G202" s="129" t="s">
        <v>96</v>
      </c>
      <c r="H202" s="25"/>
      <c r="I202" s="25"/>
      <c r="J202" s="26"/>
      <c r="K202" s="26"/>
      <c r="L202" s="30" t="s">
        <v>348</v>
      </c>
      <c r="M202" s="13">
        <v>4729</v>
      </c>
      <c r="N202" s="183">
        <f t="shared" si="26"/>
        <v>0</v>
      </c>
      <c r="O202" s="183"/>
      <c r="P202" s="183">
        <v>0</v>
      </c>
      <c r="Q202" s="161"/>
      <c r="R202" s="161"/>
      <c r="S202" s="438"/>
      <c r="T202" s="161"/>
      <c r="U202" s="161"/>
      <c r="V202" s="161"/>
    </row>
    <row r="203" spans="1:22" s="156" customFormat="1" ht="16.2">
      <c r="A203" s="122" t="str">
        <f t="shared" si="23"/>
        <v>71040703000000</v>
      </c>
      <c r="B203" s="124" t="s">
        <v>439</v>
      </c>
      <c r="C203" s="117" t="s">
        <v>155</v>
      </c>
      <c r="D203" s="118" t="s">
        <v>183</v>
      </c>
      <c r="E203" s="119" t="s">
        <v>442</v>
      </c>
      <c r="F203" s="120" t="s">
        <v>441</v>
      </c>
      <c r="G203" s="129" t="s">
        <v>440</v>
      </c>
      <c r="H203" s="25"/>
      <c r="I203" s="25"/>
      <c r="J203" s="26"/>
      <c r="K203" s="26"/>
      <c r="L203" s="30" t="s">
        <v>173</v>
      </c>
      <c r="M203" s="31">
        <v>5112</v>
      </c>
      <c r="N203" s="183">
        <f t="shared" si="26"/>
        <v>0</v>
      </c>
      <c r="O203" s="183"/>
      <c r="P203" s="183"/>
      <c r="Q203" s="161"/>
      <c r="R203" s="161"/>
      <c r="S203" s="438"/>
      <c r="T203" s="161"/>
      <c r="U203" s="161"/>
      <c r="V203" s="161"/>
    </row>
    <row r="204" spans="1:22" ht="16.2">
      <c r="A204" s="122" t="str">
        <f t="shared" si="23"/>
        <v>71040703000001</v>
      </c>
      <c r="B204" s="124" t="s">
        <v>439</v>
      </c>
      <c r="C204" s="117" t="s">
        <v>155</v>
      </c>
      <c r="D204" s="118" t="s">
        <v>183</v>
      </c>
      <c r="E204" s="119" t="s">
        <v>442</v>
      </c>
      <c r="F204" s="120" t="s">
        <v>441</v>
      </c>
      <c r="G204" s="129" t="s">
        <v>96</v>
      </c>
      <c r="H204" s="25"/>
      <c r="I204" s="25"/>
      <c r="J204" s="26"/>
      <c r="K204" s="26"/>
      <c r="L204" s="32" t="s">
        <v>174</v>
      </c>
      <c r="M204" s="48">
        <v>5113</v>
      </c>
      <c r="N204" s="183">
        <f t="shared" si="26"/>
        <v>0</v>
      </c>
      <c r="O204" s="183"/>
      <c r="P204" s="183"/>
      <c r="Q204" s="161"/>
      <c r="R204" s="161"/>
      <c r="S204" s="438"/>
      <c r="T204" s="161"/>
      <c r="U204" s="161"/>
      <c r="V204" s="161"/>
    </row>
    <row r="205" spans="1:22" ht="16.2">
      <c r="B205" s="124"/>
      <c r="G205" s="129"/>
      <c r="H205" s="25"/>
      <c r="I205" s="25"/>
      <c r="J205" s="26"/>
      <c r="K205" s="26"/>
      <c r="L205" s="30" t="s">
        <v>268</v>
      </c>
      <c r="M205" s="44">
        <v>5129</v>
      </c>
      <c r="N205" s="183">
        <f t="shared" ref="N205" si="28">O205+P205</f>
        <v>0</v>
      </c>
      <c r="O205" s="183"/>
      <c r="P205" s="183"/>
      <c r="Q205" s="161"/>
      <c r="R205" s="161"/>
      <c r="S205" s="438"/>
      <c r="T205" s="161"/>
      <c r="U205" s="161"/>
      <c r="V205" s="161"/>
    </row>
    <row r="206" spans="1:22" s="115" customFormat="1" ht="16.5" customHeight="1">
      <c r="A206" s="122" t="str">
        <f t="shared" si="23"/>
        <v>71040703010000</v>
      </c>
      <c r="B206" s="124" t="s">
        <v>439</v>
      </c>
      <c r="C206" s="117" t="s">
        <v>155</v>
      </c>
      <c r="D206" s="118" t="s">
        <v>183</v>
      </c>
      <c r="E206" s="119" t="s">
        <v>442</v>
      </c>
      <c r="F206" s="120" t="s">
        <v>106</v>
      </c>
      <c r="G206" s="129" t="s">
        <v>440</v>
      </c>
      <c r="H206" s="45"/>
      <c r="I206" s="147"/>
      <c r="J206" s="148"/>
      <c r="K206" s="148"/>
      <c r="L206" s="27" t="s">
        <v>188</v>
      </c>
      <c r="M206" s="28"/>
      <c r="N206" s="197">
        <f>O206+P206</f>
        <v>0</v>
      </c>
      <c r="O206" s="197">
        <f>SUM(O209:O212)</f>
        <v>0</v>
      </c>
      <c r="P206" s="197">
        <f>SUM(P209:P212)</f>
        <v>0</v>
      </c>
      <c r="Q206" s="161"/>
      <c r="R206" s="161"/>
      <c r="S206" s="438"/>
      <c r="T206" s="161"/>
      <c r="U206" s="161"/>
      <c r="V206" s="161"/>
    </row>
    <row r="207" spans="1:22" s="170" customFormat="1" ht="16.2">
      <c r="A207" s="122" t="str">
        <f t="shared" ref="A207" si="29">CONCATENATE(B207,C207,D207,E207,F207,G207)</f>
        <v>71020500000000</v>
      </c>
      <c r="B207" s="124" t="s">
        <v>439</v>
      </c>
      <c r="C207" s="117" t="s">
        <v>140</v>
      </c>
      <c r="D207" s="118" t="s">
        <v>149</v>
      </c>
      <c r="E207" s="119" t="s">
        <v>441</v>
      </c>
      <c r="F207" s="120" t="s">
        <v>441</v>
      </c>
      <c r="G207" s="129" t="s">
        <v>440</v>
      </c>
      <c r="H207" s="17"/>
      <c r="I207" s="25"/>
      <c r="J207" s="26"/>
      <c r="K207" s="26"/>
      <c r="L207" s="30" t="s">
        <v>871</v>
      </c>
      <c r="M207" s="13">
        <v>4212</v>
      </c>
      <c r="N207" s="183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3"/>
      <c r="P207" s="183"/>
      <c r="Q207" s="161"/>
      <c r="R207" s="161"/>
      <c r="S207" s="438"/>
      <c r="T207" s="161"/>
      <c r="U207" s="161"/>
      <c r="V207" s="161"/>
    </row>
    <row r="208" spans="1:22" s="170" customFormat="1" ht="16.2">
      <c r="A208" s="122" t="str">
        <f t="shared" si="23"/>
        <v>71020500000000</v>
      </c>
      <c r="B208" s="124" t="s">
        <v>439</v>
      </c>
      <c r="C208" s="117" t="s">
        <v>140</v>
      </c>
      <c r="D208" s="118" t="s">
        <v>149</v>
      </c>
      <c r="E208" s="119" t="s">
        <v>441</v>
      </c>
      <c r="F208" s="120" t="s">
        <v>441</v>
      </c>
      <c r="G208" s="129" t="s">
        <v>440</v>
      </c>
      <c r="H208" s="17"/>
      <c r="I208" s="25"/>
      <c r="J208" s="26"/>
      <c r="K208" s="26"/>
      <c r="L208" s="30" t="s">
        <v>116</v>
      </c>
      <c r="M208" s="13">
        <v>4214</v>
      </c>
      <c r="N208" s="183">
        <f t="shared" ref="N208" si="30">O208+P208</f>
        <v>0</v>
      </c>
      <c r="O208" s="183"/>
      <c r="P208" s="183"/>
      <c r="Q208" s="161"/>
      <c r="R208" s="161"/>
      <c r="S208" s="438"/>
      <c r="T208" s="161"/>
      <c r="U208" s="161"/>
      <c r="V208" s="161"/>
    </row>
    <row r="209" spans="1:22" ht="16.2">
      <c r="A209" s="122" t="str">
        <f>CONCATENATE(B209,C209,D209,E209,F209,G209)</f>
        <v>71040703014639</v>
      </c>
      <c r="B209" s="124" t="s">
        <v>439</v>
      </c>
      <c r="C209" s="117" t="s">
        <v>155</v>
      </c>
      <c r="D209" s="118" t="s">
        <v>183</v>
      </c>
      <c r="E209" s="119" t="s">
        <v>442</v>
      </c>
      <c r="F209" s="120" t="s">
        <v>106</v>
      </c>
      <c r="G209" s="121">
        <v>4639</v>
      </c>
      <c r="H209" s="25"/>
      <c r="I209" s="25"/>
      <c r="J209" s="26"/>
      <c r="K209" s="26"/>
      <c r="L209" s="32" t="s">
        <v>125</v>
      </c>
      <c r="M209" s="33">
        <v>4239</v>
      </c>
      <c r="N209" s="183">
        <f t="shared" si="26"/>
        <v>0</v>
      </c>
      <c r="O209" s="183"/>
      <c r="P209" s="183"/>
      <c r="Q209" s="161"/>
      <c r="R209" s="161"/>
      <c r="S209" s="438"/>
      <c r="T209" s="161"/>
      <c r="U209" s="161"/>
      <c r="V209" s="161"/>
    </row>
    <row r="210" spans="1:22" s="170" customFormat="1" ht="26.4">
      <c r="A210" s="122" t="str">
        <f t="shared" si="23"/>
        <v>71040900000000</v>
      </c>
      <c r="B210" s="124" t="s">
        <v>439</v>
      </c>
      <c r="C210" s="117" t="s">
        <v>155</v>
      </c>
      <c r="D210" s="118" t="s">
        <v>187</v>
      </c>
      <c r="E210" s="119" t="s">
        <v>441</v>
      </c>
      <c r="F210" s="120" t="s">
        <v>441</v>
      </c>
      <c r="G210" s="129" t="s">
        <v>440</v>
      </c>
      <c r="H210" s="25"/>
      <c r="I210" s="25"/>
      <c r="J210" s="26"/>
      <c r="K210" s="26"/>
      <c r="L210" s="29" t="s">
        <v>142</v>
      </c>
      <c r="M210" s="12">
        <v>4251</v>
      </c>
      <c r="N210" s="183">
        <f t="shared" si="26"/>
        <v>0</v>
      </c>
      <c r="O210" s="183"/>
      <c r="P210" s="183">
        <v>0</v>
      </c>
      <c r="Q210" s="161"/>
      <c r="R210" s="161"/>
      <c r="S210" s="438"/>
      <c r="T210" s="161"/>
      <c r="U210" s="161"/>
      <c r="V210" s="161"/>
    </row>
    <row r="211" spans="1:22" ht="16.2">
      <c r="A211" s="122" t="str">
        <f t="shared" si="23"/>
        <v>71040900000001</v>
      </c>
      <c r="B211" s="124" t="s">
        <v>439</v>
      </c>
      <c r="C211" s="117" t="s">
        <v>155</v>
      </c>
      <c r="D211" s="118" t="s">
        <v>187</v>
      </c>
      <c r="E211" s="119" t="s">
        <v>441</v>
      </c>
      <c r="F211" s="120" t="s">
        <v>441</v>
      </c>
      <c r="G211" s="129" t="s">
        <v>96</v>
      </c>
      <c r="H211" s="25"/>
      <c r="I211" s="25"/>
      <c r="J211" s="26"/>
      <c r="K211" s="26"/>
      <c r="L211" s="30" t="s">
        <v>167</v>
      </c>
      <c r="M211" s="31">
        <v>4639</v>
      </c>
      <c r="N211" s="183">
        <f t="shared" si="26"/>
        <v>0</v>
      </c>
      <c r="O211" s="183"/>
      <c r="P211" s="183"/>
      <c r="Q211" s="161"/>
      <c r="R211" s="161"/>
      <c r="S211" s="438"/>
      <c r="T211" s="161"/>
      <c r="U211" s="161"/>
      <c r="V211" s="161"/>
    </row>
    <row r="212" spans="1:22" s="156" customFormat="1" ht="16.2">
      <c r="A212" s="122" t="str">
        <f t="shared" si="23"/>
        <v>71040901000000</v>
      </c>
      <c r="B212" s="124" t="s">
        <v>439</v>
      </c>
      <c r="C212" s="117" t="s">
        <v>155</v>
      </c>
      <c r="D212" s="118" t="s">
        <v>187</v>
      </c>
      <c r="E212" s="119" t="s">
        <v>106</v>
      </c>
      <c r="F212" s="120" t="s">
        <v>441</v>
      </c>
      <c r="G212" s="129" t="s">
        <v>440</v>
      </c>
      <c r="H212" s="25"/>
      <c r="I212" s="25"/>
      <c r="J212" s="26"/>
      <c r="K212" s="26"/>
      <c r="L212" s="32" t="s">
        <v>174</v>
      </c>
      <c r="M212" s="48">
        <v>5113</v>
      </c>
      <c r="N212" s="183">
        <f t="shared" si="26"/>
        <v>0</v>
      </c>
      <c r="O212" s="183"/>
      <c r="P212" s="183"/>
      <c r="Q212" s="161"/>
      <c r="R212" s="161"/>
      <c r="S212" s="438"/>
      <c r="T212" s="161"/>
      <c r="U212" s="161"/>
      <c r="V212" s="161"/>
    </row>
    <row r="213" spans="1:22" ht="16.2">
      <c r="A213" s="122" t="str">
        <f t="shared" si="23"/>
        <v>71040901000001</v>
      </c>
      <c r="B213" s="124" t="s">
        <v>439</v>
      </c>
      <c r="C213" s="117" t="s">
        <v>155</v>
      </c>
      <c r="D213" s="118" t="s">
        <v>187</v>
      </c>
      <c r="E213" s="119" t="s">
        <v>106</v>
      </c>
      <c r="F213" s="120" t="s">
        <v>441</v>
      </c>
      <c r="G213" s="129" t="s">
        <v>96</v>
      </c>
      <c r="H213" s="45"/>
      <c r="I213" s="147"/>
      <c r="J213" s="148"/>
      <c r="K213" s="148"/>
      <c r="L213" s="27" t="s">
        <v>190</v>
      </c>
      <c r="M213" s="28"/>
      <c r="N213" s="197">
        <f>O213+P213</f>
        <v>0</v>
      </c>
      <c r="O213" s="197">
        <f>SUM(O214:O216)</f>
        <v>0</v>
      </c>
      <c r="P213" s="197">
        <f>SUM(P214:P216)</f>
        <v>0</v>
      </c>
      <c r="Q213" s="161"/>
      <c r="R213" s="161"/>
      <c r="S213" s="438"/>
      <c r="T213" s="161"/>
      <c r="U213" s="161"/>
      <c r="V213" s="161"/>
    </row>
    <row r="214" spans="1:22" s="115" customFormat="1" ht="27" customHeight="1">
      <c r="A214" s="122" t="str">
        <f t="shared" si="23"/>
        <v>71040901010000</v>
      </c>
      <c r="B214" s="124" t="s">
        <v>439</v>
      </c>
      <c r="C214" s="117" t="s">
        <v>155</v>
      </c>
      <c r="D214" s="118" t="s">
        <v>187</v>
      </c>
      <c r="E214" s="119" t="s">
        <v>106</v>
      </c>
      <c r="F214" s="120" t="s">
        <v>106</v>
      </c>
      <c r="G214" s="129" t="s">
        <v>440</v>
      </c>
      <c r="H214" s="17"/>
      <c r="I214" s="400"/>
      <c r="J214" s="401"/>
      <c r="K214" s="401"/>
      <c r="L214" s="30" t="s">
        <v>873</v>
      </c>
      <c r="M214" s="48">
        <v>4511</v>
      </c>
      <c r="N214" s="183">
        <f t="shared" si="26"/>
        <v>0</v>
      </c>
      <c r="O214" s="399"/>
      <c r="P214" s="399"/>
      <c r="Q214" s="161"/>
      <c r="R214" s="161"/>
      <c r="S214" s="438"/>
      <c r="T214" s="161"/>
      <c r="U214" s="161"/>
      <c r="V214" s="161"/>
    </row>
    <row r="215" spans="1:22" s="115" customFormat="1" ht="27" customHeight="1">
      <c r="A215" s="122"/>
      <c r="B215" s="124"/>
      <c r="C215" s="117"/>
      <c r="D215" s="118"/>
      <c r="E215" s="119"/>
      <c r="F215" s="120"/>
      <c r="G215" s="129"/>
      <c r="H215" s="17"/>
      <c r="I215" s="400"/>
      <c r="J215" s="401"/>
      <c r="K215" s="401"/>
      <c r="L215" s="30" t="s">
        <v>911</v>
      </c>
      <c r="M215" s="48" t="s">
        <v>912</v>
      </c>
      <c r="N215" s="183">
        <f t="shared" si="26"/>
        <v>0</v>
      </c>
      <c r="O215" s="399"/>
      <c r="P215" s="399"/>
      <c r="Q215" s="161"/>
      <c r="R215" s="161"/>
      <c r="S215" s="438"/>
      <c r="T215" s="161"/>
      <c r="U215" s="161"/>
      <c r="V215" s="161"/>
    </row>
    <row r="216" spans="1:22" ht="16.8">
      <c r="A216" s="122" t="str">
        <f t="shared" si="23"/>
        <v>71040901015221</v>
      </c>
      <c r="B216" s="124" t="s">
        <v>439</v>
      </c>
      <c r="C216" s="117" t="s">
        <v>155</v>
      </c>
      <c r="D216" s="118" t="s">
        <v>187</v>
      </c>
      <c r="E216" s="119" t="s">
        <v>106</v>
      </c>
      <c r="F216" s="120" t="s">
        <v>106</v>
      </c>
      <c r="G216" s="121">
        <v>5221</v>
      </c>
      <c r="H216" s="25"/>
      <c r="I216" s="25"/>
      <c r="J216" s="26"/>
      <c r="K216" s="26"/>
      <c r="L216" s="32" t="s">
        <v>134</v>
      </c>
      <c r="M216" s="48">
        <v>4861</v>
      </c>
      <c r="N216" s="183">
        <f t="shared" si="26"/>
        <v>0</v>
      </c>
      <c r="O216" s="399"/>
      <c r="P216" s="399"/>
      <c r="Q216" s="161"/>
      <c r="R216" s="161"/>
      <c r="S216" s="438"/>
      <c r="T216" s="161"/>
      <c r="U216" s="161"/>
      <c r="V216" s="161"/>
    </row>
    <row r="217" spans="1:22" s="115" customFormat="1" ht="16.2">
      <c r="A217" s="122" t="str">
        <f t="shared" si="23"/>
        <v>71040901020000</v>
      </c>
      <c r="B217" s="124" t="s">
        <v>439</v>
      </c>
      <c r="C217" s="117" t="s">
        <v>155</v>
      </c>
      <c r="D217" s="118" t="s">
        <v>187</v>
      </c>
      <c r="E217" s="119" t="s">
        <v>106</v>
      </c>
      <c r="F217" s="120" t="s">
        <v>140</v>
      </c>
      <c r="G217" s="129" t="s">
        <v>440</v>
      </c>
      <c r="H217" s="45"/>
      <c r="I217" s="147"/>
      <c r="J217" s="148"/>
      <c r="K217" s="148"/>
      <c r="L217" s="27" t="s">
        <v>191</v>
      </c>
      <c r="M217" s="28"/>
      <c r="N217" s="197">
        <f>O217+P217</f>
        <v>0</v>
      </c>
      <c r="O217" s="197">
        <f>SUM(O218:O219)</f>
        <v>0</v>
      </c>
      <c r="P217" s="197">
        <f>SUM(P218:P219)</f>
        <v>0</v>
      </c>
      <c r="Q217" s="161"/>
      <c r="R217" s="161"/>
      <c r="S217" s="438"/>
      <c r="T217" s="161"/>
      <c r="U217" s="161"/>
      <c r="V217" s="161"/>
    </row>
    <row r="218" spans="1:22" ht="26.4">
      <c r="A218" s="122" t="str">
        <f t="shared" si="23"/>
        <v>71040901024637</v>
      </c>
      <c r="B218" s="124" t="s">
        <v>439</v>
      </c>
      <c r="C218" s="117" t="s">
        <v>155</v>
      </c>
      <c r="D218" s="118" t="s">
        <v>187</v>
      </c>
      <c r="E218" s="119" t="s">
        <v>106</v>
      </c>
      <c r="F218" s="120" t="s">
        <v>140</v>
      </c>
      <c r="G218" s="121">
        <v>4637</v>
      </c>
      <c r="H218" s="25"/>
      <c r="I218" s="25"/>
      <c r="J218" s="26"/>
      <c r="K218" s="26"/>
      <c r="L218" s="30" t="s">
        <v>142</v>
      </c>
      <c r="M218" s="13">
        <v>4251</v>
      </c>
      <c r="N218" s="183">
        <f t="shared" si="26"/>
        <v>0</v>
      </c>
      <c r="O218" s="183"/>
      <c r="P218" s="183"/>
      <c r="Q218" s="161"/>
      <c r="R218" s="161"/>
      <c r="S218" s="438"/>
      <c r="T218" s="161"/>
      <c r="U218" s="161"/>
      <c r="V218" s="161"/>
    </row>
    <row r="219" spans="1:22" s="115" customFormat="1" ht="16.2">
      <c r="A219" s="122" t="str">
        <f t="shared" si="23"/>
        <v>71040901030000</v>
      </c>
      <c r="B219" s="124" t="s">
        <v>439</v>
      </c>
      <c r="C219" s="117" t="s">
        <v>155</v>
      </c>
      <c r="D219" s="118" t="s">
        <v>187</v>
      </c>
      <c r="E219" s="119" t="s">
        <v>106</v>
      </c>
      <c r="F219" s="120" t="s">
        <v>442</v>
      </c>
      <c r="G219" s="129" t="s">
        <v>440</v>
      </c>
      <c r="H219" s="25"/>
      <c r="I219" s="25"/>
      <c r="J219" s="26"/>
      <c r="K219" s="26"/>
      <c r="L219" s="30" t="s">
        <v>173</v>
      </c>
      <c r="M219" s="31">
        <v>5112</v>
      </c>
      <c r="N219" s="183">
        <f t="shared" si="26"/>
        <v>0</v>
      </c>
      <c r="O219" s="183"/>
      <c r="P219" s="183"/>
      <c r="Q219" s="161"/>
      <c r="R219" s="161"/>
      <c r="S219" s="438"/>
      <c r="T219" s="161"/>
      <c r="U219" s="161"/>
      <c r="V219" s="161"/>
    </row>
    <row r="220" spans="1:22" ht="54" customHeight="1">
      <c r="A220" s="122" t="str">
        <f t="shared" si="23"/>
        <v>71040901034511</v>
      </c>
      <c r="B220" s="124" t="s">
        <v>439</v>
      </c>
      <c r="C220" s="117" t="s">
        <v>155</v>
      </c>
      <c r="D220" s="118" t="s">
        <v>187</v>
      </c>
      <c r="E220" s="119" t="s">
        <v>106</v>
      </c>
      <c r="F220" s="120" t="s">
        <v>442</v>
      </c>
      <c r="G220" s="121">
        <v>4511</v>
      </c>
      <c r="H220" s="45"/>
      <c r="I220" s="147"/>
      <c r="J220" s="148"/>
      <c r="K220" s="148"/>
      <c r="L220" s="457" t="s">
        <v>874</v>
      </c>
      <c r="M220" s="28"/>
      <c r="N220" s="197">
        <f>O220+P220</f>
        <v>0</v>
      </c>
      <c r="O220" s="197">
        <f>SUM(O221:O223)</f>
        <v>0</v>
      </c>
      <c r="P220" s="197">
        <f>SUM(P221:P223)</f>
        <v>0</v>
      </c>
      <c r="Q220" s="161"/>
      <c r="R220" s="161"/>
      <c r="S220" s="438"/>
      <c r="T220" s="161"/>
      <c r="U220" s="161"/>
      <c r="V220" s="161"/>
    </row>
    <row r="221" spans="1:22" s="115" customFormat="1" ht="16.2">
      <c r="A221" s="122" t="str">
        <f t="shared" ref="A221:A315" si="31">CONCATENATE(B221,C221,D221,E221,F221,G221)</f>
        <v>71040901040000</v>
      </c>
      <c r="B221" s="124" t="s">
        <v>439</v>
      </c>
      <c r="C221" s="117" t="s">
        <v>155</v>
      </c>
      <c r="D221" s="118" t="s">
        <v>187</v>
      </c>
      <c r="E221" s="119" t="s">
        <v>106</v>
      </c>
      <c r="F221" s="120" t="s">
        <v>155</v>
      </c>
      <c r="G221" s="129" t="s">
        <v>440</v>
      </c>
      <c r="H221" s="25"/>
      <c r="I221" s="25"/>
      <c r="J221" s="26"/>
      <c r="K221" s="26"/>
      <c r="L221" s="32" t="s">
        <v>134</v>
      </c>
      <c r="M221" s="48">
        <v>4861</v>
      </c>
      <c r="N221" s="183">
        <f t="shared" si="26"/>
        <v>0</v>
      </c>
      <c r="O221" s="402"/>
      <c r="P221" s="402">
        <v>0</v>
      </c>
      <c r="Q221" s="161"/>
      <c r="R221" s="161"/>
      <c r="S221" s="438"/>
      <c r="T221" s="161"/>
      <c r="U221" s="161"/>
      <c r="V221" s="161"/>
    </row>
    <row r="222" spans="1:22" ht="16.2">
      <c r="A222" s="122" t="str">
        <f t="shared" si="31"/>
        <v>71040901044639</v>
      </c>
      <c r="B222" s="124" t="s">
        <v>439</v>
      </c>
      <c r="C222" s="117" t="s">
        <v>155</v>
      </c>
      <c r="D222" s="118" t="s">
        <v>187</v>
      </c>
      <c r="E222" s="119" t="s">
        <v>106</v>
      </c>
      <c r="F222" s="120" t="s">
        <v>155</v>
      </c>
      <c r="G222" s="121">
        <v>4639</v>
      </c>
      <c r="H222" s="25"/>
      <c r="I222" s="25"/>
      <c r="J222" s="26"/>
      <c r="K222" s="26"/>
      <c r="L222" s="29" t="s">
        <v>755</v>
      </c>
      <c r="M222" s="12" t="s">
        <v>580</v>
      </c>
      <c r="N222" s="183">
        <f t="shared" si="26"/>
        <v>0</v>
      </c>
      <c r="O222" s="183"/>
      <c r="P222" s="183"/>
      <c r="Q222" s="161"/>
      <c r="R222" s="161"/>
      <c r="S222" s="438"/>
      <c r="T222" s="161"/>
      <c r="U222" s="161"/>
      <c r="V222" s="161"/>
    </row>
    <row r="223" spans="1:22" ht="16.2">
      <c r="A223" s="122" t="str">
        <f t="shared" si="31"/>
        <v>71040901044819</v>
      </c>
      <c r="B223" s="124" t="s">
        <v>439</v>
      </c>
      <c r="C223" s="117" t="s">
        <v>155</v>
      </c>
      <c r="D223" s="118" t="s">
        <v>187</v>
      </c>
      <c r="E223" s="119" t="s">
        <v>106</v>
      </c>
      <c r="F223" s="120" t="s">
        <v>155</v>
      </c>
      <c r="G223" s="121">
        <v>4819</v>
      </c>
      <c r="H223" s="25"/>
      <c r="I223" s="25"/>
      <c r="J223" s="26"/>
      <c r="K223" s="26"/>
      <c r="L223" s="29" t="s">
        <v>138</v>
      </c>
      <c r="M223" s="12" t="s">
        <v>756</v>
      </c>
      <c r="N223" s="183">
        <f t="shared" si="26"/>
        <v>0</v>
      </c>
      <c r="O223" s="183"/>
      <c r="P223" s="183"/>
      <c r="Q223" s="161"/>
      <c r="R223" s="161"/>
      <c r="S223" s="438"/>
      <c r="T223" s="161"/>
      <c r="U223" s="161"/>
      <c r="V223" s="161"/>
    </row>
    <row r="224" spans="1:22" s="115" customFormat="1" ht="26.25" customHeight="1">
      <c r="A224" s="122" t="str">
        <f t="shared" si="31"/>
        <v>71040901050000</v>
      </c>
      <c r="B224" s="124" t="s">
        <v>439</v>
      </c>
      <c r="C224" s="117" t="s">
        <v>155</v>
      </c>
      <c r="D224" s="118" t="s">
        <v>187</v>
      </c>
      <c r="E224" s="119" t="s">
        <v>106</v>
      </c>
      <c r="F224" s="120" t="s">
        <v>149</v>
      </c>
      <c r="G224" s="129" t="s">
        <v>440</v>
      </c>
      <c r="H224" s="45"/>
      <c r="I224" s="147"/>
      <c r="J224" s="148"/>
      <c r="K224" s="148"/>
      <c r="L224" s="27" t="s">
        <v>193</v>
      </c>
      <c r="M224" s="28"/>
      <c r="N224" s="197">
        <f>O224+P224</f>
        <v>0</v>
      </c>
      <c r="O224" s="197">
        <f>SUM(O225:O230)</f>
        <v>0</v>
      </c>
      <c r="P224" s="197">
        <f>SUM(P225:P230)</f>
        <v>0</v>
      </c>
      <c r="Q224" s="161"/>
      <c r="R224" s="161"/>
      <c r="S224" s="438"/>
      <c r="T224" s="161"/>
      <c r="U224" s="161"/>
      <c r="V224" s="161"/>
    </row>
    <row r="225" spans="1:22" ht="16.8">
      <c r="A225" s="122" t="str">
        <f t="shared" si="31"/>
        <v>71040901058111</v>
      </c>
      <c r="B225" s="124" t="s">
        <v>439</v>
      </c>
      <c r="C225" s="117" t="s">
        <v>155</v>
      </c>
      <c r="D225" s="118" t="s">
        <v>187</v>
      </c>
      <c r="E225" s="119" t="s">
        <v>106</v>
      </c>
      <c r="F225" s="120" t="s">
        <v>149</v>
      </c>
      <c r="G225" s="121">
        <v>8111</v>
      </c>
      <c r="H225" s="25"/>
      <c r="I225" s="25"/>
      <c r="J225" s="26"/>
      <c r="K225" s="26"/>
      <c r="L225" s="29" t="s">
        <v>114</v>
      </c>
      <c r="M225" s="33">
        <v>4212</v>
      </c>
      <c r="N225" s="183">
        <f t="shared" si="26"/>
        <v>0</v>
      </c>
      <c r="O225" s="399"/>
      <c r="P225" s="399"/>
      <c r="Q225" s="161"/>
      <c r="R225" s="161"/>
      <c r="S225" s="438"/>
      <c r="T225" s="161"/>
      <c r="U225" s="161"/>
      <c r="V225" s="161"/>
    </row>
    <row r="226" spans="1:22" ht="16.8">
      <c r="A226" s="122" t="str">
        <f t="shared" si="31"/>
        <v>71040901058411</v>
      </c>
      <c r="B226" s="124" t="s">
        <v>439</v>
      </c>
      <c r="C226" s="117" t="s">
        <v>155</v>
      </c>
      <c r="D226" s="118" t="s">
        <v>187</v>
      </c>
      <c r="E226" s="119" t="s">
        <v>106</v>
      </c>
      <c r="F226" s="120" t="s">
        <v>149</v>
      </c>
      <c r="G226" s="121">
        <v>8411</v>
      </c>
      <c r="H226" s="25"/>
      <c r="I226" s="25"/>
      <c r="J226" s="26"/>
      <c r="K226" s="26"/>
      <c r="L226" s="32" t="s">
        <v>125</v>
      </c>
      <c r="M226" s="33">
        <v>4239</v>
      </c>
      <c r="N226" s="183">
        <f t="shared" si="26"/>
        <v>0</v>
      </c>
      <c r="O226" s="403"/>
      <c r="P226" s="403"/>
      <c r="Q226" s="161"/>
      <c r="R226" s="161"/>
      <c r="S226" s="438"/>
      <c r="T226" s="161"/>
      <c r="U226" s="161"/>
      <c r="V226" s="161"/>
    </row>
    <row r="227" spans="1:22" s="115" customFormat="1" ht="26.4">
      <c r="A227" s="122" t="str">
        <f t="shared" si="31"/>
        <v>71040901060000</v>
      </c>
      <c r="B227" s="124" t="s">
        <v>439</v>
      </c>
      <c r="C227" s="117" t="s">
        <v>155</v>
      </c>
      <c r="D227" s="118" t="s">
        <v>187</v>
      </c>
      <c r="E227" s="119" t="s">
        <v>106</v>
      </c>
      <c r="F227" s="120" t="s">
        <v>157</v>
      </c>
      <c r="G227" s="129" t="s">
        <v>440</v>
      </c>
      <c r="H227" s="25"/>
      <c r="I227" s="25"/>
      <c r="J227" s="26"/>
      <c r="K227" s="26"/>
      <c r="L227" s="29" t="s">
        <v>142</v>
      </c>
      <c r="M227" s="12">
        <v>4251</v>
      </c>
      <c r="N227" s="183">
        <f t="shared" si="26"/>
        <v>0</v>
      </c>
      <c r="O227" s="183"/>
      <c r="P227" s="183"/>
      <c r="Q227" s="161"/>
      <c r="R227" s="161"/>
      <c r="S227" s="438"/>
      <c r="T227" s="161"/>
      <c r="U227" s="161"/>
      <c r="V227" s="161"/>
    </row>
    <row r="228" spans="1:22" ht="16.2">
      <c r="A228" s="122" t="str">
        <f t="shared" si="31"/>
        <v>71040901064819</v>
      </c>
      <c r="B228" s="124" t="s">
        <v>439</v>
      </c>
      <c r="C228" s="117" t="s">
        <v>155</v>
      </c>
      <c r="D228" s="118" t="s">
        <v>187</v>
      </c>
      <c r="E228" s="119" t="s">
        <v>106</v>
      </c>
      <c r="F228" s="120" t="s">
        <v>157</v>
      </c>
      <c r="G228" s="121">
        <v>4819</v>
      </c>
      <c r="H228" s="25"/>
      <c r="I228" s="25"/>
      <c r="J228" s="26"/>
      <c r="K228" s="26"/>
      <c r="L228" s="32" t="s">
        <v>134</v>
      </c>
      <c r="M228" s="48">
        <v>4861</v>
      </c>
      <c r="N228" s="183">
        <f t="shared" si="26"/>
        <v>0</v>
      </c>
      <c r="O228" s="404"/>
      <c r="P228" s="404"/>
      <c r="Q228" s="161"/>
      <c r="R228" s="161"/>
      <c r="S228" s="438"/>
      <c r="T228" s="161"/>
      <c r="U228" s="161"/>
      <c r="V228" s="161"/>
    </row>
    <row r="229" spans="1:22" ht="16.2">
      <c r="A229" s="122" t="str">
        <f>CONCATENATE(B229,C229,D229,E229,F229,G229)</f>
        <v>71040901064861</v>
      </c>
      <c r="B229" s="124" t="s">
        <v>439</v>
      </c>
      <c r="C229" s="117" t="s">
        <v>155</v>
      </c>
      <c r="D229" s="118" t="s">
        <v>187</v>
      </c>
      <c r="E229" s="119" t="s">
        <v>106</v>
      </c>
      <c r="F229" s="120" t="s">
        <v>157</v>
      </c>
      <c r="G229" s="121">
        <v>4861</v>
      </c>
      <c r="H229" s="25"/>
      <c r="I229" s="25"/>
      <c r="J229" s="26"/>
      <c r="K229" s="26"/>
      <c r="L229" s="29" t="s">
        <v>137</v>
      </c>
      <c r="M229" s="12">
        <v>5129</v>
      </c>
      <c r="N229" s="183">
        <f t="shared" si="26"/>
        <v>0</v>
      </c>
      <c r="O229" s="183"/>
      <c r="P229" s="183"/>
      <c r="Q229" s="161"/>
      <c r="R229" s="161"/>
      <c r="S229" s="438"/>
      <c r="T229" s="161"/>
      <c r="U229" s="161"/>
      <c r="V229" s="161"/>
    </row>
    <row r="230" spans="1:22" s="115" customFormat="1" ht="16.2">
      <c r="A230" s="122" t="str">
        <f t="shared" si="31"/>
        <v>71040901070000</v>
      </c>
      <c r="B230" s="124" t="s">
        <v>439</v>
      </c>
      <c r="C230" s="117" t="s">
        <v>155</v>
      </c>
      <c r="D230" s="118" t="s">
        <v>187</v>
      </c>
      <c r="E230" s="119" t="s">
        <v>106</v>
      </c>
      <c r="F230" s="120" t="s">
        <v>183</v>
      </c>
      <c r="G230" s="129" t="s">
        <v>440</v>
      </c>
      <c r="H230" s="25"/>
      <c r="I230" s="25"/>
      <c r="J230" s="26"/>
      <c r="K230" s="26"/>
      <c r="L230" s="32" t="s">
        <v>194</v>
      </c>
      <c r="M230" s="48">
        <v>5221</v>
      </c>
      <c r="N230" s="183">
        <f t="shared" si="26"/>
        <v>0</v>
      </c>
      <c r="O230" s="183"/>
      <c r="P230" s="183"/>
      <c r="Q230" s="161"/>
      <c r="R230" s="161"/>
      <c r="S230" s="438"/>
      <c r="T230" s="161"/>
      <c r="U230" s="161"/>
      <c r="V230" s="161"/>
    </row>
    <row r="231" spans="1:22" ht="55.2">
      <c r="A231" s="122" t="str">
        <f t="shared" si="31"/>
        <v>71040901074239</v>
      </c>
      <c r="B231" s="124" t="s">
        <v>439</v>
      </c>
      <c r="C231" s="117" t="s">
        <v>155</v>
      </c>
      <c r="D231" s="118" t="s">
        <v>187</v>
      </c>
      <c r="E231" s="119" t="s">
        <v>106</v>
      </c>
      <c r="F231" s="120" t="s">
        <v>183</v>
      </c>
      <c r="G231" s="121">
        <v>4239</v>
      </c>
      <c r="H231" s="45"/>
      <c r="I231" s="147"/>
      <c r="J231" s="148"/>
      <c r="K231" s="148"/>
      <c r="L231" s="27" t="s">
        <v>757</v>
      </c>
      <c r="M231" s="28"/>
      <c r="N231" s="197">
        <f>O231+P231</f>
        <v>0</v>
      </c>
      <c r="O231" s="197">
        <f>SUM(O232:O233)</f>
        <v>0</v>
      </c>
      <c r="P231" s="197">
        <f>SUM(P232:P233)</f>
        <v>0</v>
      </c>
      <c r="Q231" s="161"/>
      <c r="R231" s="161"/>
      <c r="S231" s="438"/>
      <c r="T231" s="161"/>
      <c r="U231" s="161"/>
      <c r="V231" s="161"/>
    </row>
    <row r="232" spans="1:22" ht="16.8">
      <c r="A232" s="122" t="str">
        <f t="shared" ref="A232" si="32">CONCATENATE(B232,C232,D232,E232,F232,G232)</f>
        <v>71040901058111</v>
      </c>
      <c r="B232" s="124" t="s">
        <v>439</v>
      </c>
      <c r="C232" s="117" t="s">
        <v>155</v>
      </c>
      <c r="D232" s="118" t="s">
        <v>187</v>
      </c>
      <c r="E232" s="119" t="s">
        <v>106</v>
      </c>
      <c r="F232" s="120" t="s">
        <v>149</v>
      </c>
      <c r="G232" s="121">
        <v>8111</v>
      </c>
      <c r="H232" s="25"/>
      <c r="I232" s="25"/>
      <c r="J232" s="26"/>
      <c r="K232" s="26"/>
      <c r="L232" s="29" t="s">
        <v>114</v>
      </c>
      <c r="M232" s="33">
        <v>4212</v>
      </c>
      <c r="N232" s="183">
        <f t="shared" ref="N232" si="33">O232+P232</f>
        <v>0</v>
      </c>
      <c r="O232" s="399"/>
      <c r="P232" s="399"/>
      <c r="Q232" s="161"/>
      <c r="R232" s="161"/>
      <c r="S232" s="438"/>
      <c r="T232" s="161"/>
      <c r="U232" s="161"/>
      <c r="V232" s="161"/>
    </row>
    <row r="233" spans="1:22" s="115" customFormat="1" ht="16.2">
      <c r="A233" s="122" t="str">
        <f t="shared" si="31"/>
        <v>71040901080000</v>
      </c>
      <c r="B233" s="124" t="s">
        <v>439</v>
      </c>
      <c r="C233" s="117" t="s">
        <v>155</v>
      </c>
      <c r="D233" s="118" t="s">
        <v>187</v>
      </c>
      <c r="E233" s="119" t="s">
        <v>106</v>
      </c>
      <c r="F233" s="120" t="s">
        <v>185</v>
      </c>
      <c r="G233" s="129" t="s">
        <v>440</v>
      </c>
      <c r="H233" s="25"/>
      <c r="I233" s="25"/>
      <c r="J233" s="26"/>
      <c r="K233" s="26"/>
      <c r="L233" s="32" t="s">
        <v>134</v>
      </c>
      <c r="M233" s="12">
        <v>4861</v>
      </c>
      <c r="N233" s="183">
        <f t="shared" si="26"/>
        <v>0</v>
      </c>
      <c r="O233" s="402"/>
      <c r="P233" s="402"/>
      <c r="Q233" s="161"/>
      <c r="R233" s="161"/>
      <c r="S233" s="438"/>
      <c r="T233" s="161"/>
      <c r="U233" s="161"/>
      <c r="V233" s="161"/>
    </row>
    <row r="234" spans="1:22" ht="27.6">
      <c r="A234" s="122" t="str">
        <f t="shared" si="31"/>
        <v>71040901084234</v>
      </c>
      <c r="B234" s="124" t="s">
        <v>439</v>
      </c>
      <c r="C234" s="117" t="s">
        <v>155</v>
      </c>
      <c r="D234" s="118" t="s">
        <v>187</v>
      </c>
      <c r="E234" s="119" t="s">
        <v>106</v>
      </c>
      <c r="F234" s="120" t="s">
        <v>185</v>
      </c>
      <c r="G234" s="121">
        <v>4234</v>
      </c>
      <c r="H234" s="146"/>
      <c r="I234" s="147"/>
      <c r="J234" s="148"/>
      <c r="K234" s="148"/>
      <c r="L234" s="460" t="s">
        <v>875</v>
      </c>
      <c r="M234" s="28"/>
      <c r="N234" s="197">
        <f>O234+P234</f>
        <v>0</v>
      </c>
      <c r="O234" s="197">
        <f>SUM(O235)</f>
        <v>0</v>
      </c>
      <c r="P234" s="197">
        <f>SUM(P235)</f>
        <v>0</v>
      </c>
      <c r="Q234" s="161"/>
      <c r="R234" s="161"/>
      <c r="S234" s="438"/>
      <c r="T234" s="161"/>
      <c r="U234" s="161"/>
      <c r="V234" s="161"/>
    </row>
    <row r="235" spans="1:22" ht="26.4">
      <c r="A235" s="122" t="str">
        <f t="shared" si="31"/>
        <v>71040901084511</v>
      </c>
      <c r="B235" s="124" t="s">
        <v>439</v>
      </c>
      <c r="C235" s="117" t="s">
        <v>155</v>
      </c>
      <c r="D235" s="118" t="s">
        <v>187</v>
      </c>
      <c r="E235" s="119" t="s">
        <v>106</v>
      </c>
      <c r="F235" s="120" t="s">
        <v>185</v>
      </c>
      <c r="G235" s="121">
        <v>4511</v>
      </c>
      <c r="H235" s="25"/>
      <c r="I235" s="25"/>
      <c r="J235" s="26"/>
      <c r="K235" s="26"/>
      <c r="L235" s="32" t="s">
        <v>131</v>
      </c>
      <c r="M235" s="48">
        <v>4511</v>
      </c>
      <c r="N235" s="183">
        <f t="shared" si="26"/>
        <v>0</v>
      </c>
      <c r="O235" s="402"/>
      <c r="P235" s="402">
        <v>0</v>
      </c>
      <c r="Q235" s="161"/>
      <c r="R235" s="161"/>
      <c r="S235" s="438"/>
      <c r="T235" s="161"/>
      <c r="U235" s="161"/>
      <c r="V235" s="161"/>
    </row>
    <row r="236" spans="1:22" ht="27.6">
      <c r="B236" s="124"/>
      <c r="H236" s="45"/>
      <c r="I236" s="147"/>
      <c r="J236" s="148"/>
      <c r="K236" s="148"/>
      <c r="L236" s="27" t="s">
        <v>876</v>
      </c>
      <c r="M236" s="28"/>
      <c r="N236" s="197">
        <f>O236+P236</f>
        <v>0</v>
      </c>
      <c r="O236" s="197">
        <f>SUM(O237)</f>
        <v>0</v>
      </c>
      <c r="P236" s="197">
        <f>SUM(P237)</f>
        <v>0</v>
      </c>
      <c r="Q236" s="161"/>
      <c r="R236" s="161"/>
      <c r="S236" s="438"/>
      <c r="T236" s="161"/>
      <c r="U236" s="161"/>
      <c r="V236" s="161"/>
    </row>
    <row r="237" spans="1:22" s="182" customFormat="1" ht="26.4">
      <c r="A237" s="122" t="str">
        <f t="shared" ref="A237" si="34">CONCATENATE(B237,C237,D237,E237,F237,G237)</f>
        <v>71050000000000</v>
      </c>
      <c r="B237" s="124" t="s">
        <v>439</v>
      </c>
      <c r="C237" s="117" t="s">
        <v>149</v>
      </c>
      <c r="D237" s="118" t="s">
        <v>441</v>
      </c>
      <c r="E237" s="119" t="s">
        <v>441</v>
      </c>
      <c r="F237" s="120" t="s">
        <v>441</v>
      </c>
      <c r="G237" s="129" t="s">
        <v>440</v>
      </c>
      <c r="H237" s="25"/>
      <c r="I237" s="25"/>
      <c r="J237" s="26"/>
      <c r="K237" s="26"/>
      <c r="L237" s="29" t="s">
        <v>131</v>
      </c>
      <c r="M237" s="12">
        <v>4511</v>
      </c>
      <c r="N237" s="183">
        <f t="shared" ref="N237" si="35">O237+P237</f>
        <v>0</v>
      </c>
      <c r="O237" s="406"/>
      <c r="P237" s="406"/>
      <c r="Q237" s="161"/>
      <c r="R237" s="161"/>
      <c r="S237" s="438"/>
      <c r="T237" s="161"/>
      <c r="U237" s="161"/>
      <c r="V237" s="161"/>
    </row>
    <row r="238" spans="1:22" ht="24.75" customHeight="1">
      <c r="B238" s="124"/>
      <c r="H238" s="146"/>
      <c r="I238" s="147"/>
      <c r="J238" s="148"/>
      <c r="K238" s="148"/>
      <c r="L238" s="440" t="s">
        <v>877</v>
      </c>
      <c r="M238" s="28"/>
      <c r="N238" s="197">
        <f>O238+P238</f>
        <v>0</v>
      </c>
      <c r="O238" s="197">
        <f>SUM(O239:O243)</f>
        <v>0</v>
      </c>
      <c r="P238" s="197">
        <f>SUM(P239:P243)</f>
        <v>0</v>
      </c>
      <c r="Q238" s="161"/>
      <c r="R238" s="161"/>
      <c r="S238" s="438"/>
      <c r="T238" s="161"/>
      <c r="U238" s="161"/>
      <c r="V238" s="161"/>
    </row>
    <row r="239" spans="1:22" ht="26.4">
      <c r="B239" s="124"/>
      <c r="G239" s="129"/>
      <c r="H239" s="25"/>
      <c r="I239" s="25"/>
      <c r="J239" s="26"/>
      <c r="K239" s="26"/>
      <c r="L239" s="30" t="s">
        <v>911</v>
      </c>
      <c r="M239" s="48" t="s">
        <v>912</v>
      </c>
      <c r="N239" s="183">
        <f>O239+P239</f>
        <v>0</v>
      </c>
      <c r="O239" s="399"/>
      <c r="P239" s="399"/>
      <c r="Q239" s="161"/>
      <c r="R239" s="161"/>
      <c r="S239" s="438"/>
      <c r="T239" s="161"/>
      <c r="U239" s="161"/>
      <c r="V239" s="161"/>
    </row>
    <row r="240" spans="1:22" ht="16.2">
      <c r="B240" s="124"/>
      <c r="H240" s="25"/>
      <c r="I240" s="25"/>
      <c r="J240" s="26"/>
      <c r="K240" s="26"/>
      <c r="L240" s="29" t="s">
        <v>790</v>
      </c>
      <c r="M240" s="12" t="s">
        <v>789</v>
      </c>
      <c r="N240" s="183">
        <f t="shared" si="26"/>
        <v>0</v>
      </c>
      <c r="O240" s="405"/>
      <c r="P240" s="405">
        <v>0</v>
      </c>
      <c r="Q240" s="161"/>
      <c r="R240" s="161"/>
      <c r="S240" s="438"/>
      <c r="T240" s="161"/>
      <c r="U240" s="161"/>
      <c r="V240" s="161"/>
    </row>
    <row r="241" spans="1:22" ht="16.2">
      <c r="B241" s="124"/>
      <c r="H241" s="25"/>
      <c r="I241" s="25"/>
      <c r="J241" s="26"/>
      <c r="K241" s="26"/>
      <c r="L241" s="30" t="s">
        <v>173</v>
      </c>
      <c r="M241" s="31">
        <v>5112</v>
      </c>
      <c r="N241" s="183">
        <f t="shared" ref="N241" si="36">O241+P241</f>
        <v>0</v>
      </c>
      <c r="O241" s="405"/>
      <c r="P241" s="405"/>
      <c r="Q241" s="161"/>
      <c r="R241" s="161"/>
      <c r="S241" s="438"/>
      <c r="T241" s="161"/>
      <c r="U241" s="161"/>
      <c r="V241" s="161"/>
    </row>
    <row r="242" spans="1:22" ht="16.2">
      <c r="B242" s="124"/>
      <c r="H242" s="25"/>
      <c r="I242" s="25"/>
      <c r="J242" s="26"/>
      <c r="K242" s="26"/>
      <c r="L242" s="417" t="s">
        <v>174</v>
      </c>
      <c r="M242" s="418">
        <v>5113</v>
      </c>
      <c r="N242" s="183">
        <f t="shared" si="26"/>
        <v>0</v>
      </c>
      <c r="O242" s="405"/>
      <c r="P242" s="405"/>
      <c r="Q242" s="161"/>
      <c r="R242" s="161"/>
      <c r="S242" s="438"/>
      <c r="T242" s="161"/>
      <c r="U242" s="161"/>
      <c r="V242" s="161"/>
    </row>
    <row r="243" spans="1:22" ht="16.2">
      <c r="B243" s="124"/>
      <c r="H243" s="25"/>
      <c r="I243" s="25"/>
      <c r="J243" s="26"/>
      <c r="K243" s="26"/>
      <c r="L243" s="29" t="s">
        <v>135</v>
      </c>
      <c r="M243" s="12">
        <v>5121</v>
      </c>
      <c r="N243" s="183">
        <f t="shared" si="26"/>
        <v>0</v>
      </c>
      <c r="O243" s="405"/>
      <c r="P243" s="405"/>
      <c r="Q243" s="161"/>
      <c r="R243" s="161"/>
      <c r="S243" s="438"/>
      <c r="T243" s="161"/>
      <c r="U243" s="161"/>
      <c r="V243" s="161"/>
    </row>
    <row r="244" spans="1:22" ht="20.399999999999999" customHeight="1">
      <c r="B244" s="124"/>
      <c r="H244" s="146"/>
      <c r="I244" s="147"/>
      <c r="J244" s="148"/>
      <c r="K244" s="148"/>
      <c r="L244" s="440" t="s">
        <v>909</v>
      </c>
      <c r="M244" s="28"/>
      <c r="N244" s="197">
        <f>O244+P244</f>
        <v>0</v>
      </c>
      <c r="O244" s="197">
        <f>SUM(O245)</f>
        <v>0</v>
      </c>
      <c r="P244" s="197">
        <f>SUM(P245)</f>
        <v>0</v>
      </c>
      <c r="Q244" s="161"/>
      <c r="R244" s="161"/>
      <c r="S244" s="438"/>
      <c r="T244" s="161"/>
      <c r="U244" s="161"/>
      <c r="V244" s="161"/>
    </row>
    <row r="245" spans="1:22" ht="16.2">
      <c r="B245" s="124"/>
      <c r="H245" s="25"/>
      <c r="I245" s="25"/>
      <c r="J245" s="26"/>
      <c r="K245" s="26"/>
      <c r="L245" s="30" t="s">
        <v>173</v>
      </c>
      <c r="M245" s="31">
        <v>5112</v>
      </c>
      <c r="N245" s="183">
        <f t="shared" ref="N245" si="37">O245+P245</f>
        <v>0</v>
      </c>
      <c r="O245" s="405"/>
      <c r="P245" s="405"/>
      <c r="Q245" s="161"/>
      <c r="R245" s="161"/>
      <c r="S245" s="438"/>
      <c r="T245" s="161"/>
      <c r="U245" s="161"/>
      <c r="V245" s="161"/>
    </row>
    <row r="246" spans="1:22" ht="16.2">
      <c r="A246" s="122" t="str">
        <f t="shared" si="31"/>
        <v>71040901114512</v>
      </c>
      <c r="B246" s="124" t="s">
        <v>439</v>
      </c>
      <c r="C246" s="117" t="s">
        <v>155</v>
      </c>
      <c r="D246" s="118" t="s">
        <v>187</v>
      </c>
      <c r="E246" s="119" t="s">
        <v>106</v>
      </c>
      <c r="F246" s="120" t="s">
        <v>104</v>
      </c>
      <c r="G246" s="121" t="s">
        <v>229</v>
      </c>
      <c r="H246" s="151">
        <v>2455</v>
      </c>
      <c r="I246" s="152" t="s">
        <v>155</v>
      </c>
      <c r="J246" s="153">
        <v>5</v>
      </c>
      <c r="K246" s="153">
        <v>5</v>
      </c>
      <c r="L246" s="154" t="s">
        <v>199</v>
      </c>
      <c r="M246" s="155"/>
      <c r="N246" s="192">
        <f>+N248+N251+N253+N255+N258</f>
        <v>0</v>
      </c>
      <c r="O246" s="192">
        <f t="shared" ref="O246:P246" si="38">+O248+O251+O253+O255+O258</f>
        <v>0</v>
      </c>
      <c r="P246" s="192">
        <f t="shared" si="38"/>
        <v>0</v>
      </c>
      <c r="Q246" s="161"/>
      <c r="R246" s="161"/>
      <c r="S246" s="438"/>
      <c r="T246" s="161"/>
      <c r="U246" s="161"/>
      <c r="V246" s="161"/>
    </row>
    <row r="247" spans="1:22" ht="16.2">
      <c r="B247" s="124"/>
      <c r="H247" s="25"/>
      <c r="I247" s="25"/>
      <c r="J247" s="26"/>
      <c r="K247" s="26"/>
      <c r="L247" s="30" t="s">
        <v>108</v>
      </c>
      <c r="M247" s="31"/>
      <c r="N247" s="190"/>
      <c r="O247" s="190"/>
      <c r="P247" s="190"/>
      <c r="Q247" s="161"/>
      <c r="R247" s="161"/>
      <c r="S247" s="438"/>
      <c r="T247" s="161"/>
      <c r="U247" s="161"/>
      <c r="V247" s="161"/>
    </row>
    <row r="248" spans="1:22" ht="16.2">
      <c r="B248" s="124"/>
      <c r="H248" s="45"/>
      <c r="I248" s="147"/>
      <c r="J248" s="148"/>
      <c r="K248" s="148"/>
      <c r="L248" s="27" t="s">
        <v>200</v>
      </c>
      <c r="M248" s="28"/>
      <c r="N248" s="197">
        <f>O248+P248</f>
        <v>0</v>
      </c>
      <c r="O248" s="197">
        <f>SUM(O249:O250)</f>
        <v>0</v>
      </c>
      <c r="P248" s="197">
        <f>SUM(P249:P250)</f>
        <v>0</v>
      </c>
      <c r="Q248" s="161"/>
      <c r="R248" s="161"/>
      <c r="S248" s="438"/>
      <c r="T248" s="161"/>
      <c r="U248" s="161"/>
      <c r="V248" s="161"/>
    </row>
    <row r="249" spans="1:22" ht="16.2">
      <c r="B249" s="124"/>
      <c r="H249" s="17"/>
      <c r="I249" s="25"/>
      <c r="J249" s="26"/>
      <c r="K249" s="26"/>
      <c r="L249" s="29" t="s">
        <v>126</v>
      </c>
      <c r="M249" s="12">
        <v>4241</v>
      </c>
      <c r="N249" s="183">
        <f t="shared" ref="N249:N259" si="39">O249+P249</f>
        <v>0</v>
      </c>
      <c r="O249" s="183"/>
      <c r="P249" s="183"/>
      <c r="Q249" s="161"/>
      <c r="R249" s="161"/>
      <c r="S249" s="438"/>
      <c r="T249" s="161"/>
      <c r="U249" s="161"/>
      <c r="V249" s="161"/>
    </row>
    <row r="250" spans="1:22" ht="16.8">
      <c r="B250" s="124"/>
      <c r="H250" s="17"/>
      <c r="I250" s="25"/>
      <c r="J250" s="26"/>
      <c r="K250" s="26"/>
      <c r="L250" s="30" t="s">
        <v>137</v>
      </c>
      <c r="M250" s="13">
        <v>5129</v>
      </c>
      <c r="N250" s="183">
        <f t="shared" si="39"/>
        <v>0</v>
      </c>
      <c r="O250" s="398"/>
      <c r="P250" s="398"/>
      <c r="Q250" s="161"/>
      <c r="R250" s="161"/>
      <c r="S250" s="438"/>
      <c r="T250" s="161"/>
      <c r="U250" s="161"/>
      <c r="V250" s="161"/>
    </row>
    <row r="251" spans="1:22" ht="27.6">
      <c r="B251" s="124"/>
      <c r="H251" s="45"/>
      <c r="I251" s="147"/>
      <c r="J251" s="148"/>
      <c r="K251" s="148"/>
      <c r="L251" s="27" t="s">
        <v>201</v>
      </c>
      <c r="M251" s="28"/>
      <c r="N251" s="197">
        <f>O251+P251</f>
        <v>0</v>
      </c>
      <c r="O251" s="197">
        <f>SUM(O252)</f>
        <v>0</v>
      </c>
      <c r="P251" s="197">
        <f>SUM(P252)</f>
        <v>0</v>
      </c>
      <c r="Q251" s="161"/>
      <c r="R251" s="161"/>
      <c r="S251" s="438"/>
      <c r="T251" s="161"/>
      <c r="U251" s="161"/>
      <c r="V251" s="161"/>
    </row>
    <row r="252" spans="1:22" ht="26.4">
      <c r="B252" s="124"/>
      <c r="H252" s="25"/>
      <c r="I252" s="25"/>
      <c r="J252" s="26"/>
      <c r="K252" s="26"/>
      <c r="L252" s="29" t="s">
        <v>131</v>
      </c>
      <c r="M252" s="12">
        <v>4511</v>
      </c>
      <c r="N252" s="183">
        <f t="shared" si="39"/>
        <v>0</v>
      </c>
      <c r="O252" s="402"/>
      <c r="P252" s="402"/>
      <c r="Q252" s="161"/>
      <c r="R252" s="161"/>
      <c r="S252" s="438"/>
      <c r="T252" s="161"/>
      <c r="U252" s="161"/>
      <c r="V252" s="161"/>
    </row>
    <row r="253" spans="1:22" ht="49.2" customHeight="1">
      <c r="A253" s="122" t="str">
        <f t="shared" si="31"/>
        <v>71050100000001</v>
      </c>
      <c r="B253" s="124" t="s">
        <v>439</v>
      </c>
      <c r="C253" s="117" t="s">
        <v>149</v>
      </c>
      <c r="D253" s="118" t="s">
        <v>106</v>
      </c>
      <c r="E253" s="119" t="s">
        <v>441</v>
      </c>
      <c r="F253" s="120" t="s">
        <v>441</v>
      </c>
      <c r="G253" s="129" t="s">
        <v>96</v>
      </c>
      <c r="H253" s="45"/>
      <c r="I253" s="147"/>
      <c r="J253" s="148"/>
      <c r="K253" s="148"/>
      <c r="L253" s="27" t="s">
        <v>878</v>
      </c>
      <c r="M253" s="28"/>
      <c r="N253" s="197">
        <f>O253+P253</f>
        <v>0</v>
      </c>
      <c r="O253" s="197">
        <f>SUM(O254)</f>
        <v>0</v>
      </c>
      <c r="P253" s="197">
        <f>SUM(P254)</f>
        <v>0</v>
      </c>
      <c r="Q253" s="161"/>
      <c r="R253" s="161"/>
      <c r="S253" s="438"/>
      <c r="T253" s="161"/>
      <c r="U253" s="161"/>
      <c r="V253" s="161"/>
    </row>
    <row r="254" spans="1:22" s="156" customFormat="1" ht="24" customHeight="1">
      <c r="A254" s="122" t="str">
        <f t="shared" si="31"/>
        <v>71050101000000</v>
      </c>
      <c r="B254" s="124" t="s">
        <v>439</v>
      </c>
      <c r="C254" s="117" t="s">
        <v>149</v>
      </c>
      <c r="D254" s="118" t="s">
        <v>106</v>
      </c>
      <c r="E254" s="119" t="s">
        <v>106</v>
      </c>
      <c r="F254" s="120" t="s">
        <v>441</v>
      </c>
      <c r="G254" s="129" t="s">
        <v>440</v>
      </c>
      <c r="H254" s="25"/>
      <c r="I254" s="25"/>
      <c r="J254" s="26"/>
      <c r="K254" s="26"/>
      <c r="L254" s="32" t="s">
        <v>134</v>
      </c>
      <c r="M254" s="48">
        <v>4861</v>
      </c>
      <c r="N254" s="183">
        <f t="shared" si="39"/>
        <v>0</v>
      </c>
      <c r="O254" s="402"/>
      <c r="P254" s="402"/>
      <c r="Q254" s="161"/>
      <c r="R254" s="161"/>
      <c r="S254" s="438"/>
      <c r="T254" s="161"/>
      <c r="U254" s="161"/>
      <c r="V254" s="161"/>
    </row>
    <row r="255" spans="1:22" ht="27.6">
      <c r="A255" s="122" t="str">
        <f t="shared" si="31"/>
        <v>71050101000001</v>
      </c>
      <c r="B255" s="124" t="s">
        <v>439</v>
      </c>
      <c r="C255" s="117" t="s">
        <v>149</v>
      </c>
      <c r="D255" s="118" t="s">
        <v>106</v>
      </c>
      <c r="E255" s="119" t="s">
        <v>106</v>
      </c>
      <c r="F255" s="120" t="s">
        <v>441</v>
      </c>
      <c r="G255" s="129" t="s">
        <v>96</v>
      </c>
      <c r="H255" s="407"/>
      <c r="I255" s="408"/>
      <c r="J255" s="409"/>
      <c r="K255" s="409"/>
      <c r="L255" s="459" t="s">
        <v>879</v>
      </c>
      <c r="M255" s="410"/>
      <c r="N255" s="197">
        <f>O255+P255</f>
        <v>0</v>
      </c>
      <c r="O255" s="411">
        <f>SUM(O256:O257)</f>
        <v>0</v>
      </c>
      <c r="P255" s="411">
        <f>SUM(P256:P257)</f>
        <v>0</v>
      </c>
      <c r="Q255" s="161"/>
      <c r="R255" s="161"/>
      <c r="S255" s="438"/>
      <c r="T255" s="161"/>
      <c r="U255" s="161"/>
      <c r="V255" s="161"/>
    </row>
    <row r="256" spans="1:22" s="115" customFormat="1" ht="16.2">
      <c r="A256" s="122" t="str">
        <f t="shared" si="31"/>
        <v>71050101010000</v>
      </c>
      <c r="B256" s="124" t="s">
        <v>439</v>
      </c>
      <c r="C256" s="117" t="s">
        <v>149</v>
      </c>
      <c r="D256" s="118" t="s">
        <v>106</v>
      </c>
      <c r="E256" s="119" t="s">
        <v>106</v>
      </c>
      <c r="F256" s="120" t="s">
        <v>106</v>
      </c>
      <c r="G256" s="129" t="s">
        <v>440</v>
      </c>
      <c r="H256" s="177"/>
      <c r="I256" s="412"/>
      <c r="J256" s="413"/>
      <c r="K256" s="414"/>
      <c r="L256" s="32" t="s">
        <v>134</v>
      </c>
      <c r="M256" s="48">
        <v>4861</v>
      </c>
      <c r="N256" s="183">
        <f t="shared" si="39"/>
        <v>0</v>
      </c>
      <c r="O256" s="179"/>
      <c r="P256" s="179"/>
      <c r="Q256" s="161"/>
      <c r="R256" s="161"/>
      <c r="S256" s="438"/>
      <c r="T256" s="161"/>
      <c r="U256" s="161"/>
      <c r="V256" s="161"/>
    </row>
    <row r="257" spans="1:22" ht="16.2">
      <c r="A257" s="122" t="str">
        <f t="shared" si="31"/>
        <v>71050101014213</v>
      </c>
      <c r="B257" s="124" t="s">
        <v>439</v>
      </c>
      <c r="C257" s="117" t="s">
        <v>149</v>
      </c>
      <c r="D257" s="118" t="s">
        <v>106</v>
      </c>
      <c r="E257" s="119" t="s">
        <v>106</v>
      </c>
      <c r="F257" s="120" t="s">
        <v>106</v>
      </c>
      <c r="G257" s="121">
        <v>4213</v>
      </c>
      <c r="H257" s="415"/>
      <c r="I257" s="415"/>
      <c r="J257" s="416"/>
      <c r="K257" s="416"/>
      <c r="L257" s="417" t="s">
        <v>174</v>
      </c>
      <c r="M257" s="418">
        <v>5113</v>
      </c>
      <c r="N257" s="183">
        <f t="shared" si="39"/>
        <v>0</v>
      </c>
      <c r="O257" s="419"/>
      <c r="P257" s="419"/>
      <c r="Q257" s="161"/>
      <c r="R257" s="161"/>
      <c r="S257" s="438"/>
      <c r="T257" s="161"/>
      <c r="U257" s="161"/>
      <c r="V257" s="161"/>
    </row>
    <row r="258" spans="1:22" s="115" customFormat="1" ht="27.6">
      <c r="A258" s="122" t="str">
        <f t="shared" si="31"/>
        <v>71050101030000</v>
      </c>
      <c r="B258" s="124" t="s">
        <v>439</v>
      </c>
      <c r="C258" s="117" t="s">
        <v>149</v>
      </c>
      <c r="D258" s="118" t="s">
        <v>106</v>
      </c>
      <c r="E258" s="119" t="s">
        <v>106</v>
      </c>
      <c r="F258" s="120" t="s">
        <v>442</v>
      </c>
      <c r="G258" s="129" t="s">
        <v>440</v>
      </c>
      <c r="H258" s="45"/>
      <c r="I258" s="147"/>
      <c r="J258" s="148"/>
      <c r="K258" s="148"/>
      <c r="L258" s="27" t="s">
        <v>880</v>
      </c>
      <c r="M258" s="28"/>
      <c r="N258" s="197">
        <f>O258+P258</f>
        <v>0</v>
      </c>
      <c r="O258" s="197">
        <f>SUM(O259)</f>
        <v>0</v>
      </c>
      <c r="P258" s="197">
        <f>SUM(P259)</f>
        <v>0</v>
      </c>
      <c r="Q258" s="161"/>
      <c r="R258" s="161"/>
      <c r="S258" s="438"/>
      <c r="T258" s="161"/>
      <c r="U258" s="161"/>
      <c r="V258" s="161"/>
    </row>
    <row r="259" spans="1:22" ht="16.2">
      <c r="A259" s="122" t="str">
        <f t="shared" si="31"/>
        <v>71050101034861</v>
      </c>
      <c r="B259" s="124" t="s">
        <v>439</v>
      </c>
      <c r="C259" s="117" t="s">
        <v>149</v>
      </c>
      <c r="D259" s="118" t="s">
        <v>106</v>
      </c>
      <c r="E259" s="119" t="s">
        <v>106</v>
      </c>
      <c r="F259" s="120" t="s">
        <v>442</v>
      </c>
      <c r="G259" s="129" t="s">
        <v>84</v>
      </c>
      <c r="H259" s="25"/>
      <c r="I259" s="25"/>
      <c r="J259" s="26"/>
      <c r="K259" s="26"/>
      <c r="L259" s="32" t="s">
        <v>134</v>
      </c>
      <c r="M259" s="395">
        <v>4861</v>
      </c>
      <c r="N259" s="183">
        <f t="shared" si="39"/>
        <v>0</v>
      </c>
      <c r="O259" s="402"/>
      <c r="P259" s="402">
        <v>0</v>
      </c>
      <c r="Q259" s="161"/>
      <c r="R259" s="161"/>
      <c r="S259" s="438"/>
      <c r="T259" s="161"/>
      <c r="U259" s="161"/>
      <c r="V259" s="161"/>
    </row>
    <row r="260" spans="1:22" s="115" customFormat="1" ht="16.2">
      <c r="A260" s="122" t="str">
        <f t="shared" si="31"/>
        <v>71050101040000</v>
      </c>
      <c r="B260" s="124" t="s">
        <v>439</v>
      </c>
      <c r="C260" s="117" t="s">
        <v>149</v>
      </c>
      <c r="D260" s="118" t="s">
        <v>106</v>
      </c>
      <c r="E260" s="119" t="s">
        <v>106</v>
      </c>
      <c r="F260" s="120" t="s">
        <v>155</v>
      </c>
      <c r="G260" s="129" t="s">
        <v>440</v>
      </c>
      <c r="H260" s="165" t="s">
        <v>206</v>
      </c>
      <c r="I260" s="166" t="s">
        <v>155</v>
      </c>
      <c r="J260" s="167">
        <v>7</v>
      </c>
      <c r="K260" s="167">
        <v>0</v>
      </c>
      <c r="L260" s="168" t="s">
        <v>207</v>
      </c>
      <c r="M260" s="176"/>
      <c r="N260" s="188">
        <f>+N262</f>
        <v>0</v>
      </c>
      <c r="O260" s="188">
        <f>+O262</f>
        <v>0</v>
      </c>
      <c r="P260" s="188">
        <f>+P262</f>
        <v>0</v>
      </c>
      <c r="Q260" s="161"/>
      <c r="R260" s="161"/>
      <c r="S260" s="438"/>
      <c r="T260" s="161"/>
      <c r="U260" s="161"/>
      <c r="V260" s="161"/>
    </row>
    <row r="261" spans="1:22" ht="16.2">
      <c r="A261" s="122" t="str">
        <f t="shared" si="31"/>
        <v>71050101044861</v>
      </c>
      <c r="B261" s="124" t="s">
        <v>439</v>
      </c>
      <c r="C261" s="117" t="s">
        <v>149</v>
      </c>
      <c r="D261" s="118" t="s">
        <v>106</v>
      </c>
      <c r="E261" s="119" t="s">
        <v>106</v>
      </c>
      <c r="F261" s="120" t="s">
        <v>155</v>
      </c>
      <c r="G261" s="129">
        <v>4861</v>
      </c>
      <c r="H261" s="25"/>
      <c r="I261" s="18"/>
      <c r="J261" s="19"/>
      <c r="K261" s="19"/>
      <c r="L261" s="30" t="s">
        <v>110</v>
      </c>
      <c r="M261" s="31"/>
      <c r="N261" s="190"/>
      <c r="O261" s="190"/>
      <c r="P261" s="190"/>
      <c r="Q261" s="161"/>
      <c r="R261" s="161"/>
      <c r="S261" s="438"/>
      <c r="T261" s="161"/>
      <c r="U261" s="161"/>
      <c r="V261" s="161"/>
    </row>
    <row r="262" spans="1:22" s="115" customFormat="1" ht="16.2">
      <c r="A262" s="122" t="str">
        <f t="shared" si="31"/>
        <v>71050101050000</v>
      </c>
      <c r="B262" s="124" t="s">
        <v>439</v>
      </c>
      <c r="C262" s="117" t="s">
        <v>149</v>
      </c>
      <c r="D262" s="118" t="s">
        <v>106</v>
      </c>
      <c r="E262" s="119" t="s">
        <v>106</v>
      </c>
      <c r="F262" s="120" t="s">
        <v>149</v>
      </c>
      <c r="G262" s="129" t="s">
        <v>440</v>
      </c>
      <c r="H262" s="151" t="s">
        <v>208</v>
      </c>
      <c r="I262" s="152" t="s">
        <v>155</v>
      </c>
      <c r="J262" s="153">
        <v>7</v>
      </c>
      <c r="K262" s="153">
        <v>3</v>
      </c>
      <c r="L262" s="154" t="s">
        <v>209</v>
      </c>
      <c r="M262" s="155"/>
      <c r="N262" s="192">
        <f>+N264</f>
        <v>0</v>
      </c>
      <c r="O262" s="192">
        <f>+O264</f>
        <v>0</v>
      </c>
      <c r="P262" s="192">
        <f>+P264</f>
        <v>0</v>
      </c>
      <c r="Q262" s="161"/>
      <c r="R262" s="161"/>
      <c r="S262" s="438"/>
      <c r="T262" s="161"/>
      <c r="U262" s="161"/>
      <c r="V262" s="161"/>
    </row>
    <row r="263" spans="1:22" ht="16.2">
      <c r="A263" s="122" t="str">
        <f t="shared" si="31"/>
        <v>71050101054861</v>
      </c>
      <c r="B263" s="124" t="s">
        <v>439</v>
      </c>
      <c r="C263" s="117" t="s">
        <v>149</v>
      </c>
      <c r="D263" s="118" t="s">
        <v>106</v>
      </c>
      <c r="E263" s="119" t="s">
        <v>106</v>
      </c>
      <c r="F263" s="120" t="s">
        <v>149</v>
      </c>
      <c r="G263" s="129">
        <v>4861</v>
      </c>
      <c r="H263" s="25"/>
      <c r="I263" s="25"/>
      <c r="J263" s="26"/>
      <c r="K263" s="26"/>
      <c r="L263" s="30" t="s">
        <v>108</v>
      </c>
      <c r="M263" s="31"/>
      <c r="N263" s="190"/>
      <c r="O263" s="190"/>
      <c r="P263" s="190"/>
      <c r="Q263" s="161"/>
      <c r="R263" s="161"/>
      <c r="S263" s="438"/>
      <c r="T263" s="161"/>
      <c r="U263" s="161"/>
      <c r="V263" s="161"/>
    </row>
    <row r="264" spans="1:22" s="115" customFormat="1" ht="16.2">
      <c r="A264" s="122" t="str">
        <f t="shared" si="31"/>
        <v>71050101060000</v>
      </c>
      <c r="B264" s="124" t="s">
        <v>439</v>
      </c>
      <c r="C264" s="117" t="s">
        <v>149</v>
      </c>
      <c r="D264" s="118" t="s">
        <v>106</v>
      </c>
      <c r="E264" s="119" t="s">
        <v>106</v>
      </c>
      <c r="F264" s="120" t="s">
        <v>157</v>
      </c>
      <c r="G264" s="129" t="s">
        <v>440</v>
      </c>
      <c r="H264" s="45"/>
      <c r="I264" s="147"/>
      <c r="J264" s="148"/>
      <c r="K264" s="148"/>
      <c r="L264" s="27" t="s">
        <v>210</v>
      </c>
      <c r="M264" s="28"/>
      <c r="N264" s="197">
        <f>O264+P264</f>
        <v>0</v>
      </c>
      <c r="O264" s="197">
        <f>SUM(O265:O271)</f>
        <v>0</v>
      </c>
      <c r="P264" s="197">
        <f>SUM(P265:P271)</f>
        <v>0</v>
      </c>
      <c r="Q264" s="161"/>
      <c r="R264" s="161"/>
      <c r="S264" s="438"/>
      <c r="T264" s="161"/>
      <c r="U264" s="161"/>
      <c r="V264" s="161"/>
    </row>
    <row r="265" spans="1:22" ht="16.2">
      <c r="A265" s="122" t="str">
        <f t="shared" si="31"/>
        <v>71050101064861</v>
      </c>
      <c r="B265" s="124" t="s">
        <v>439</v>
      </c>
      <c r="C265" s="117" t="s">
        <v>149</v>
      </c>
      <c r="D265" s="118" t="s">
        <v>106</v>
      </c>
      <c r="E265" s="119" t="s">
        <v>106</v>
      </c>
      <c r="F265" s="120" t="s">
        <v>157</v>
      </c>
      <c r="G265" s="129">
        <v>4861</v>
      </c>
      <c r="H265" s="25"/>
      <c r="I265" s="25"/>
      <c r="J265" s="26"/>
      <c r="K265" s="26"/>
      <c r="L265" s="32" t="s">
        <v>122</v>
      </c>
      <c r="M265" s="48">
        <v>4234</v>
      </c>
      <c r="N265" s="183">
        <f t="shared" ref="N265:N271" si="40">O265+P265</f>
        <v>0</v>
      </c>
      <c r="O265" s="420"/>
      <c r="P265" s="420"/>
      <c r="Q265" s="161"/>
      <c r="R265" s="161"/>
      <c r="S265" s="438"/>
      <c r="T265" s="161"/>
      <c r="U265" s="161"/>
      <c r="V265" s="161"/>
    </row>
    <row r="266" spans="1:22" s="115" customFormat="1" ht="16.2">
      <c r="A266" s="122" t="str">
        <f t="shared" si="31"/>
        <v>71050101070000</v>
      </c>
      <c r="B266" s="124" t="s">
        <v>439</v>
      </c>
      <c r="C266" s="117" t="s">
        <v>149</v>
      </c>
      <c r="D266" s="118" t="s">
        <v>106</v>
      </c>
      <c r="E266" s="119" t="s">
        <v>106</v>
      </c>
      <c r="F266" s="120" t="s">
        <v>183</v>
      </c>
      <c r="G266" s="129" t="s">
        <v>440</v>
      </c>
      <c r="H266" s="25"/>
      <c r="I266" s="25"/>
      <c r="J266" s="26"/>
      <c r="K266" s="26"/>
      <c r="L266" s="32" t="s">
        <v>125</v>
      </c>
      <c r="M266" s="33">
        <v>4239</v>
      </c>
      <c r="N266" s="183">
        <f t="shared" si="40"/>
        <v>0</v>
      </c>
      <c r="O266" s="420"/>
      <c r="P266" s="420"/>
      <c r="Q266" s="161"/>
      <c r="R266" s="161"/>
      <c r="S266" s="438"/>
      <c r="T266" s="161"/>
      <c r="U266" s="161"/>
      <c r="V266" s="161"/>
    </row>
    <row r="267" spans="1:22" ht="16.2">
      <c r="A267" s="122" t="str">
        <f t="shared" si="31"/>
        <v>71050101074861</v>
      </c>
      <c r="B267" s="124" t="s">
        <v>439</v>
      </c>
      <c r="C267" s="117" t="s">
        <v>149</v>
      </c>
      <c r="D267" s="118" t="s">
        <v>106</v>
      </c>
      <c r="E267" s="119" t="s">
        <v>106</v>
      </c>
      <c r="F267" s="120" t="s">
        <v>183</v>
      </c>
      <c r="G267" s="129">
        <v>4861</v>
      </c>
      <c r="H267" s="25"/>
      <c r="I267" s="25"/>
      <c r="J267" s="26"/>
      <c r="K267" s="26"/>
      <c r="L267" s="32" t="s">
        <v>364</v>
      </c>
      <c r="M267" s="48">
        <v>4269</v>
      </c>
      <c r="N267" s="183">
        <f t="shared" si="40"/>
        <v>0</v>
      </c>
      <c r="O267" s="420"/>
      <c r="P267" s="420"/>
      <c r="Q267" s="161"/>
      <c r="R267" s="161"/>
      <c r="S267" s="438"/>
      <c r="T267" s="161"/>
      <c r="U267" s="161"/>
      <c r="V267" s="161"/>
    </row>
    <row r="268" spans="1:22" s="115" customFormat="1" ht="16.2">
      <c r="A268" s="122"/>
      <c r="B268" s="124"/>
      <c r="C268" s="117"/>
      <c r="D268" s="118"/>
      <c r="E268" s="119"/>
      <c r="F268" s="120"/>
      <c r="G268" s="129"/>
      <c r="H268" s="25"/>
      <c r="I268" s="25"/>
      <c r="J268" s="26"/>
      <c r="K268" s="26"/>
      <c r="L268" s="32" t="s">
        <v>211</v>
      </c>
      <c r="M268" s="48">
        <v>4639</v>
      </c>
      <c r="N268" s="183">
        <f t="shared" si="40"/>
        <v>0</v>
      </c>
      <c r="O268" s="183"/>
      <c r="P268" s="183"/>
      <c r="Q268" s="161"/>
      <c r="R268" s="161"/>
      <c r="S268" s="438"/>
      <c r="T268" s="161"/>
      <c r="U268" s="161"/>
      <c r="V268" s="161"/>
    </row>
    <row r="269" spans="1:22" ht="16.2">
      <c r="B269" s="124"/>
      <c r="G269" s="129"/>
      <c r="H269" s="25"/>
      <c r="I269" s="25"/>
      <c r="J269" s="26"/>
      <c r="K269" s="26"/>
      <c r="L269" s="32" t="s">
        <v>134</v>
      </c>
      <c r="M269" s="48">
        <v>4861</v>
      </c>
      <c r="N269" s="183">
        <f t="shared" si="40"/>
        <v>0</v>
      </c>
      <c r="O269" s="183"/>
      <c r="P269" s="183"/>
      <c r="Q269" s="161"/>
      <c r="R269" s="161"/>
      <c r="S269" s="438"/>
      <c r="T269" s="161"/>
      <c r="U269" s="161"/>
      <c r="V269" s="161"/>
    </row>
    <row r="270" spans="1:22" ht="16.2">
      <c r="B270" s="124"/>
      <c r="G270" s="129"/>
      <c r="H270" s="25"/>
      <c r="I270" s="25"/>
      <c r="J270" s="26"/>
      <c r="K270" s="26"/>
      <c r="L270" s="30" t="s">
        <v>173</v>
      </c>
      <c r="M270" s="31">
        <v>5112</v>
      </c>
      <c r="N270" s="183">
        <f t="shared" si="40"/>
        <v>0</v>
      </c>
      <c r="O270" s="420"/>
      <c r="P270" s="420"/>
      <c r="Q270" s="161"/>
      <c r="R270" s="161"/>
      <c r="S270" s="438"/>
      <c r="T270" s="161"/>
      <c r="U270" s="161"/>
      <c r="V270" s="161"/>
    </row>
    <row r="271" spans="1:22" ht="16.2">
      <c r="B271" s="124"/>
      <c r="G271" s="129"/>
      <c r="H271" s="25"/>
      <c r="I271" s="25"/>
      <c r="J271" s="26"/>
      <c r="K271" s="26"/>
      <c r="L271" s="29" t="s">
        <v>138</v>
      </c>
      <c r="M271" s="12">
        <v>5132</v>
      </c>
      <c r="N271" s="183">
        <f t="shared" si="40"/>
        <v>0</v>
      </c>
      <c r="O271" s="183">
        <v>0</v>
      </c>
      <c r="P271" s="183"/>
      <c r="Q271" s="161"/>
      <c r="R271" s="161"/>
      <c r="S271" s="438"/>
      <c r="T271" s="161"/>
      <c r="U271" s="161"/>
      <c r="V271" s="161"/>
    </row>
    <row r="272" spans="1:22" ht="27.6">
      <c r="B272" s="124"/>
      <c r="G272" s="129"/>
      <c r="H272" s="165">
        <v>2490</v>
      </c>
      <c r="I272" s="166" t="s">
        <v>155</v>
      </c>
      <c r="J272" s="167">
        <v>9</v>
      </c>
      <c r="K272" s="167">
        <v>0</v>
      </c>
      <c r="L272" s="168" t="s">
        <v>212</v>
      </c>
      <c r="M272" s="176"/>
      <c r="N272" s="188">
        <f>+N274</f>
        <v>0</v>
      </c>
      <c r="O272" s="188">
        <f>+O274</f>
        <v>0</v>
      </c>
      <c r="P272" s="188">
        <f>+P274</f>
        <v>0</v>
      </c>
      <c r="Q272" s="161"/>
      <c r="R272" s="161"/>
      <c r="S272" s="438"/>
      <c r="T272" s="161"/>
      <c r="U272" s="161"/>
      <c r="V272" s="161"/>
    </row>
    <row r="273" spans="2:22" ht="16.2">
      <c r="B273" s="124"/>
      <c r="G273" s="129"/>
      <c r="H273" s="25"/>
      <c r="I273" s="18"/>
      <c r="J273" s="19"/>
      <c r="K273" s="19"/>
      <c r="L273" s="30" t="s">
        <v>110</v>
      </c>
      <c r="M273" s="31"/>
      <c r="N273" s="190"/>
      <c r="O273" s="190"/>
      <c r="P273" s="190"/>
      <c r="Q273" s="161"/>
      <c r="R273" s="161"/>
      <c r="S273" s="438"/>
      <c r="T273" s="161"/>
      <c r="U273" s="161"/>
      <c r="V273" s="161"/>
    </row>
    <row r="274" spans="2:22" ht="26.4">
      <c r="B274" s="124"/>
      <c r="G274" s="129"/>
      <c r="H274" s="151">
        <v>2491</v>
      </c>
      <c r="I274" s="152" t="s">
        <v>155</v>
      </c>
      <c r="J274" s="153">
        <v>9</v>
      </c>
      <c r="K274" s="153">
        <v>1</v>
      </c>
      <c r="L274" s="154" t="s">
        <v>212</v>
      </c>
      <c r="M274" s="155"/>
      <c r="N274" s="192">
        <f>+N276+N279+N283+N285+N291+N295+N300+N303+N307+N311+N314+N317</f>
        <v>0</v>
      </c>
      <c r="O274" s="192">
        <f t="shared" ref="O274:P274" si="41">+O276+O279+O283+O285+O291+O295+O300+O303+O307+O311+O314+O317</f>
        <v>0</v>
      </c>
      <c r="P274" s="192">
        <f t="shared" si="41"/>
        <v>0</v>
      </c>
      <c r="Q274" s="161"/>
      <c r="R274" s="161"/>
      <c r="S274" s="438"/>
      <c r="T274" s="161"/>
      <c r="U274" s="161"/>
      <c r="V274" s="161"/>
    </row>
    <row r="275" spans="2:22" ht="16.2">
      <c r="B275" s="124"/>
      <c r="G275" s="129"/>
      <c r="H275" s="25"/>
      <c r="I275" s="25"/>
      <c r="J275" s="26"/>
      <c r="K275" s="26"/>
      <c r="L275" s="30" t="s">
        <v>108</v>
      </c>
      <c r="M275" s="31"/>
      <c r="N275" s="190"/>
      <c r="O275" s="190"/>
      <c r="P275" s="190"/>
      <c r="Q275" s="161"/>
      <c r="R275" s="161"/>
      <c r="S275" s="438"/>
      <c r="T275" s="161"/>
      <c r="U275" s="161"/>
      <c r="V275" s="161"/>
    </row>
    <row r="276" spans="2:22" ht="16.2">
      <c r="B276" s="124"/>
      <c r="G276" s="129"/>
      <c r="H276" s="45"/>
      <c r="I276" s="147"/>
      <c r="J276" s="148"/>
      <c r="K276" s="148"/>
      <c r="L276" s="27" t="s">
        <v>213</v>
      </c>
      <c r="M276" s="28"/>
      <c r="N276" s="197">
        <f>O276+P276</f>
        <v>0</v>
      </c>
      <c r="O276" s="197">
        <f>SUM(O277:O278)</f>
        <v>0</v>
      </c>
      <c r="P276" s="197">
        <f>SUM(P277:P278)</f>
        <v>0</v>
      </c>
      <c r="Q276" s="161"/>
      <c r="R276" s="161"/>
      <c r="S276" s="438"/>
      <c r="T276" s="161"/>
      <c r="U276" s="161"/>
      <c r="V276" s="161"/>
    </row>
    <row r="277" spans="2:22" ht="16.2">
      <c r="B277" s="124"/>
      <c r="G277" s="129"/>
      <c r="H277" s="17"/>
      <c r="I277" s="25"/>
      <c r="J277" s="26"/>
      <c r="K277" s="26"/>
      <c r="L277" s="32" t="s">
        <v>364</v>
      </c>
      <c r="M277" s="48">
        <v>4269</v>
      </c>
      <c r="N277" s="183">
        <f t="shared" ref="N277:N313" si="42">O277+P277</f>
        <v>0</v>
      </c>
      <c r="O277" s="183"/>
      <c r="P277" s="183"/>
      <c r="Q277" s="161"/>
      <c r="R277" s="161"/>
      <c r="S277" s="438"/>
      <c r="T277" s="161"/>
      <c r="U277" s="161"/>
      <c r="V277" s="161"/>
    </row>
    <row r="278" spans="2:22" ht="16.2">
      <c r="B278" s="124"/>
      <c r="G278" s="129"/>
      <c r="H278" s="25"/>
      <c r="I278" s="25"/>
      <c r="J278" s="26"/>
      <c r="K278" s="26"/>
      <c r="L278" s="29" t="s">
        <v>137</v>
      </c>
      <c r="M278" s="12">
        <v>5129</v>
      </c>
      <c r="N278" s="183">
        <f t="shared" si="42"/>
        <v>0</v>
      </c>
      <c r="O278" s="183"/>
      <c r="P278" s="183"/>
      <c r="Q278" s="161"/>
      <c r="R278" s="161"/>
      <c r="S278" s="438"/>
      <c r="T278" s="161"/>
      <c r="U278" s="161"/>
      <c r="V278" s="161"/>
    </row>
    <row r="279" spans="2:22" ht="55.2">
      <c r="B279" s="124"/>
      <c r="G279" s="129"/>
      <c r="H279" s="45"/>
      <c r="I279" s="147"/>
      <c r="J279" s="148"/>
      <c r="K279" s="148"/>
      <c r="L279" s="27" t="s">
        <v>214</v>
      </c>
      <c r="M279" s="28"/>
      <c r="N279" s="197">
        <f>O279+P279</f>
        <v>0</v>
      </c>
      <c r="O279" s="197">
        <f>SUM(O280:O282)</f>
        <v>0</v>
      </c>
      <c r="P279" s="197">
        <f>SUM(P280:P282)</f>
        <v>0</v>
      </c>
      <c r="Q279" s="161"/>
      <c r="R279" s="161"/>
      <c r="S279" s="438"/>
      <c r="T279" s="161"/>
      <c r="U279" s="161"/>
      <c r="V279" s="161"/>
    </row>
    <row r="280" spans="2:22" ht="26.4">
      <c r="B280" s="124"/>
      <c r="G280" s="129"/>
      <c r="H280" s="25"/>
      <c r="I280" s="25"/>
      <c r="J280" s="26"/>
      <c r="K280" s="26"/>
      <c r="L280" s="29" t="s">
        <v>217</v>
      </c>
      <c r="M280" s="12">
        <v>4511</v>
      </c>
      <c r="N280" s="183">
        <f t="shared" ref="N280" si="43">O280+P280</f>
        <v>0</v>
      </c>
      <c r="O280" s="398"/>
      <c r="P280" s="398">
        <v>0</v>
      </c>
      <c r="Q280" s="161"/>
      <c r="R280" s="161"/>
      <c r="S280" s="438"/>
      <c r="T280" s="161"/>
      <c r="U280" s="161"/>
      <c r="V280" s="161"/>
    </row>
    <row r="281" spans="2:22" ht="26.4">
      <c r="B281" s="124"/>
      <c r="G281" s="129"/>
      <c r="H281" s="25"/>
      <c r="I281" s="25"/>
      <c r="J281" s="26"/>
      <c r="K281" s="26"/>
      <c r="L281" s="32" t="s">
        <v>215</v>
      </c>
      <c r="M281" s="48">
        <v>4637</v>
      </c>
      <c r="N281" s="183">
        <f t="shared" si="42"/>
        <v>0</v>
      </c>
      <c r="O281" s="183"/>
      <c r="P281" s="183"/>
      <c r="Q281" s="161"/>
      <c r="R281" s="161"/>
      <c r="S281" s="438"/>
      <c r="T281" s="161"/>
      <c r="U281" s="161"/>
      <c r="V281" s="161"/>
    </row>
    <row r="282" spans="2:22" ht="16.2">
      <c r="B282" s="124"/>
      <c r="G282" s="129"/>
      <c r="H282" s="25"/>
      <c r="I282" s="25"/>
      <c r="J282" s="26"/>
      <c r="K282" s="26"/>
      <c r="L282" s="32" t="s">
        <v>758</v>
      </c>
      <c r="M282" s="48" t="s">
        <v>759</v>
      </c>
      <c r="N282" s="183">
        <f t="shared" ref="N282" si="44">O282+P282</f>
        <v>0</v>
      </c>
      <c r="O282" s="183"/>
      <c r="P282" s="183"/>
      <c r="Q282" s="161"/>
      <c r="R282" s="161"/>
      <c r="S282" s="438"/>
      <c r="T282" s="161"/>
      <c r="U282" s="161"/>
      <c r="V282" s="161"/>
    </row>
    <row r="283" spans="2:22" ht="27.6">
      <c r="B283" s="124"/>
      <c r="G283" s="129"/>
      <c r="H283" s="45"/>
      <c r="I283" s="147"/>
      <c r="J283" s="148"/>
      <c r="K283" s="148"/>
      <c r="L283" s="27" t="s">
        <v>216</v>
      </c>
      <c r="M283" s="28"/>
      <c r="N283" s="197">
        <f>O283+P283</f>
        <v>0</v>
      </c>
      <c r="O283" s="197">
        <f>SUM(O284)</f>
        <v>0</v>
      </c>
      <c r="P283" s="197">
        <f>SUM(P284)</f>
        <v>0</v>
      </c>
      <c r="Q283" s="161"/>
      <c r="R283" s="161"/>
      <c r="S283" s="438"/>
      <c r="T283" s="161"/>
      <c r="U283" s="161"/>
      <c r="V283" s="161"/>
    </row>
    <row r="284" spans="2:22" ht="26.4">
      <c r="B284" s="124"/>
      <c r="G284" s="129"/>
      <c r="H284" s="25"/>
      <c r="I284" s="25"/>
      <c r="J284" s="26"/>
      <c r="K284" s="26"/>
      <c r="L284" s="29" t="s">
        <v>217</v>
      </c>
      <c r="M284" s="12">
        <v>4511</v>
      </c>
      <c r="N284" s="183">
        <f t="shared" si="42"/>
        <v>0</v>
      </c>
      <c r="O284" s="398"/>
      <c r="P284" s="398"/>
      <c r="Q284" s="161"/>
      <c r="R284" s="161"/>
      <c r="S284" s="438"/>
      <c r="T284" s="161"/>
      <c r="U284" s="161"/>
      <c r="V284" s="161"/>
    </row>
    <row r="285" spans="2:22" ht="27.6">
      <c r="B285" s="124"/>
      <c r="G285" s="129"/>
      <c r="H285" s="45"/>
      <c r="I285" s="147"/>
      <c r="J285" s="148"/>
      <c r="K285" s="148"/>
      <c r="L285" s="27" t="s">
        <v>218</v>
      </c>
      <c r="M285" s="28"/>
      <c r="N285" s="197">
        <f>O285+P285</f>
        <v>0</v>
      </c>
      <c r="O285" s="197">
        <f>SUM(O286:O290)</f>
        <v>0</v>
      </c>
      <c r="P285" s="197">
        <f>SUM(P286:P290)</f>
        <v>0</v>
      </c>
      <c r="Q285" s="161"/>
      <c r="R285" s="161"/>
      <c r="S285" s="438"/>
      <c r="T285" s="161"/>
      <c r="U285" s="161"/>
      <c r="V285" s="161"/>
    </row>
    <row r="286" spans="2:22" ht="26.4">
      <c r="B286" s="124"/>
      <c r="G286" s="129"/>
      <c r="H286" s="25"/>
      <c r="I286" s="25"/>
      <c r="J286" s="26"/>
      <c r="K286" s="26"/>
      <c r="L286" s="30" t="s">
        <v>241</v>
      </c>
      <c r="M286" s="31">
        <v>4638</v>
      </c>
      <c r="N286" s="183">
        <f t="shared" si="42"/>
        <v>0</v>
      </c>
      <c r="O286" s="183"/>
      <c r="P286" s="183"/>
      <c r="Q286" s="161"/>
      <c r="R286" s="161"/>
      <c r="S286" s="438"/>
      <c r="T286" s="161"/>
      <c r="U286" s="161"/>
      <c r="V286" s="161"/>
    </row>
    <row r="287" spans="2:22" ht="16.8">
      <c r="B287" s="124"/>
      <c r="G287" s="129"/>
      <c r="H287" s="25"/>
      <c r="I287" s="25"/>
      <c r="J287" s="26"/>
      <c r="K287" s="26"/>
      <c r="L287" s="32" t="s">
        <v>211</v>
      </c>
      <c r="M287" s="48">
        <v>4639</v>
      </c>
      <c r="N287" s="183">
        <f t="shared" si="42"/>
        <v>0</v>
      </c>
      <c r="O287" s="399"/>
      <c r="P287" s="399">
        <v>0</v>
      </c>
      <c r="Q287" s="161"/>
      <c r="R287" s="161"/>
      <c r="S287" s="438"/>
      <c r="T287" s="161"/>
      <c r="U287" s="161"/>
      <c r="V287" s="161"/>
    </row>
    <row r="288" spans="2:22" ht="16.8">
      <c r="B288" s="124"/>
      <c r="G288" s="129"/>
      <c r="H288" s="25"/>
      <c r="I288" s="25"/>
      <c r="J288" s="26"/>
      <c r="K288" s="26"/>
      <c r="L288" s="32" t="s">
        <v>758</v>
      </c>
      <c r="M288" s="48" t="s">
        <v>759</v>
      </c>
      <c r="N288" s="183">
        <f t="shared" si="42"/>
        <v>0</v>
      </c>
      <c r="O288" s="399"/>
      <c r="P288" s="399"/>
      <c r="Q288" s="161"/>
      <c r="R288" s="161"/>
      <c r="S288" s="438"/>
      <c r="T288" s="161"/>
      <c r="U288" s="161"/>
      <c r="V288" s="161"/>
    </row>
    <row r="289" spans="1:22" ht="16.2">
      <c r="B289" s="124"/>
      <c r="G289" s="129"/>
      <c r="H289" s="25"/>
      <c r="I289" s="25"/>
      <c r="J289" s="26"/>
      <c r="K289" s="26"/>
      <c r="L289" s="29" t="s">
        <v>348</v>
      </c>
      <c r="M289" s="31">
        <v>4729</v>
      </c>
      <c r="N289" s="183">
        <f t="shared" si="42"/>
        <v>0</v>
      </c>
      <c r="O289" s="183"/>
      <c r="P289" s="183"/>
      <c r="Q289" s="161"/>
      <c r="R289" s="161"/>
      <c r="S289" s="438"/>
      <c r="T289" s="161"/>
      <c r="U289" s="161"/>
      <c r="V289" s="161"/>
    </row>
    <row r="290" spans="1:22" ht="26.4">
      <c r="B290" s="124"/>
      <c r="G290" s="129"/>
      <c r="H290" s="25"/>
      <c r="I290" s="25"/>
      <c r="J290" s="26"/>
      <c r="K290" s="26"/>
      <c r="L290" s="30" t="s">
        <v>219</v>
      </c>
      <c r="M290" s="31">
        <v>4819</v>
      </c>
      <c r="N290" s="183">
        <f t="shared" si="42"/>
        <v>0</v>
      </c>
      <c r="O290" s="399"/>
      <c r="P290" s="399"/>
      <c r="Q290" s="161"/>
      <c r="R290" s="161"/>
      <c r="S290" s="438"/>
      <c r="T290" s="161"/>
      <c r="U290" s="161"/>
      <c r="V290" s="161"/>
    </row>
    <row r="291" spans="1:22" ht="16.2">
      <c r="B291" s="124"/>
      <c r="G291" s="129"/>
      <c r="H291" s="45"/>
      <c r="I291" s="147"/>
      <c r="J291" s="148"/>
      <c r="K291" s="148"/>
      <c r="L291" s="27" t="s">
        <v>220</v>
      </c>
      <c r="M291" s="28"/>
      <c r="N291" s="197">
        <f>O291+P291</f>
        <v>0</v>
      </c>
      <c r="O291" s="197">
        <f>SUM(O292:O294)</f>
        <v>0</v>
      </c>
      <c r="P291" s="197">
        <f>SUM(P292:P294)</f>
        <v>0</v>
      </c>
      <c r="Q291" s="161"/>
      <c r="R291" s="161"/>
      <c r="S291" s="438"/>
      <c r="T291" s="161"/>
      <c r="U291" s="161"/>
      <c r="V291" s="161"/>
    </row>
    <row r="292" spans="1:22" ht="16.2">
      <c r="B292" s="124"/>
      <c r="G292" s="129"/>
      <c r="H292" s="25"/>
      <c r="I292" s="25"/>
      <c r="J292" s="26"/>
      <c r="K292" s="26"/>
      <c r="L292" s="30" t="s">
        <v>221</v>
      </c>
      <c r="M292" s="31">
        <v>8111</v>
      </c>
      <c r="N292" s="183">
        <f t="shared" si="42"/>
        <v>0</v>
      </c>
      <c r="O292" s="405">
        <v>0</v>
      </c>
      <c r="P292" s="405"/>
      <c r="Q292" s="161"/>
      <c r="R292" s="161"/>
      <c r="S292" s="438"/>
      <c r="T292" s="161"/>
      <c r="U292" s="161"/>
      <c r="V292" s="161"/>
    </row>
    <row r="293" spans="1:22" ht="16.2">
      <c r="B293" s="124"/>
      <c r="G293" s="129"/>
      <c r="H293" s="25"/>
      <c r="I293" s="25"/>
      <c r="J293" s="26"/>
      <c r="K293" s="26"/>
      <c r="L293" s="30" t="s">
        <v>760</v>
      </c>
      <c r="M293" s="31">
        <v>8121</v>
      </c>
      <c r="N293" s="183">
        <f t="shared" si="42"/>
        <v>0</v>
      </c>
      <c r="O293" s="405"/>
      <c r="P293" s="405"/>
      <c r="Q293" s="161"/>
      <c r="R293" s="161"/>
      <c r="S293" s="438"/>
      <c r="T293" s="161"/>
      <c r="U293" s="161"/>
      <c r="V293" s="161"/>
    </row>
    <row r="294" spans="1:22" ht="16.2">
      <c r="B294" s="124"/>
      <c r="G294" s="129"/>
      <c r="H294" s="25"/>
      <c r="I294" s="25"/>
      <c r="J294" s="26"/>
      <c r="K294" s="26"/>
      <c r="L294" s="29" t="s">
        <v>222</v>
      </c>
      <c r="M294" s="12">
        <v>8411</v>
      </c>
      <c r="N294" s="183">
        <f t="shared" si="42"/>
        <v>0</v>
      </c>
      <c r="O294" s="405"/>
      <c r="P294" s="405"/>
      <c r="Q294" s="161"/>
      <c r="R294" s="161"/>
      <c r="S294" s="438"/>
      <c r="T294" s="161"/>
      <c r="U294" s="161"/>
      <c r="V294" s="161"/>
    </row>
    <row r="295" spans="1:22" s="170" customFormat="1" ht="16.2">
      <c r="A295" s="122" t="str">
        <f t="shared" si="31"/>
        <v>71050300000000</v>
      </c>
      <c r="B295" s="124" t="s">
        <v>439</v>
      </c>
      <c r="C295" s="117" t="s">
        <v>149</v>
      </c>
      <c r="D295" s="118" t="s">
        <v>442</v>
      </c>
      <c r="E295" s="119" t="s">
        <v>441</v>
      </c>
      <c r="F295" s="120" t="s">
        <v>441</v>
      </c>
      <c r="G295" s="129" t="s">
        <v>440</v>
      </c>
      <c r="H295" s="45"/>
      <c r="I295" s="147"/>
      <c r="J295" s="148"/>
      <c r="K295" s="148"/>
      <c r="L295" s="27" t="s">
        <v>881</v>
      </c>
      <c r="M295" s="28"/>
      <c r="N295" s="197">
        <f>O295+P295</f>
        <v>0</v>
      </c>
      <c r="O295" s="197">
        <f>SUM(O296:O299)</f>
        <v>0</v>
      </c>
      <c r="P295" s="197">
        <f>SUM(P296:P299)</f>
        <v>0</v>
      </c>
      <c r="Q295" s="161"/>
      <c r="R295" s="161"/>
      <c r="S295" s="438"/>
      <c r="T295" s="161"/>
      <c r="U295" s="161"/>
      <c r="V295" s="161"/>
    </row>
    <row r="296" spans="1:22" ht="16.2">
      <c r="A296" s="122" t="str">
        <f t="shared" si="31"/>
        <v>71050300000001</v>
      </c>
      <c r="B296" s="124" t="s">
        <v>439</v>
      </c>
      <c r="C296" s="117" t="s">
        <v>149</v>
      </c>
      <c r="D296" s="118" t="s">
        <v>442</v>
      </c>
      <c r="E296" s="119" t="s">
        <v>441</v>
      </c>
      <c r="F296" s="120" t="s">
        <v>441</v>
      </c>
      <c r="G296" s="129" t="s">
        <v>96</v>
      </c>
      <c r="H296" s="25"/>
      <c r="I296" s="25"/>
      <c r="J296" s="26"/>
      <c r="K296" s="26"/>
      <c r="L296" s="29" t="s">
        <v>125</v>
      </c>
      <c r="M296" s="33">
        <v>4239</v>
      </c>
      <c r="N296" s="183">
        <f t="shared" si="42"/>
        <v>0</v>
      </c>
      <c r="O296" s="183"/>
      <c r="P296" s="183"/>
      <c r="Q296" s="161"/>
      <c r="R296" s="161"/>
      <c r="S296" s="438"/>
      <c r="T296" s="161"/>
      <c r="U296" s="161"/>
      <c r="V296" s="161"/>
    </row>
    <row r="297" spans="1:22" ht="26.4">
      <c r="A297" s="122" t="str">
        <f t="shared" ref="A297" si="45">CONCATENATE(B297,C297,D297,E297,F297,G297)</f>
        <v>71050601014213</v>
      </c>
      <c r="B297" s="124" t="s">
        <v>439</v>
      </c>
      <c r="C297" s="117" t="s">
        <v>149</v>
      </c>
      <c r="D297" s="118" t="s">
        <v>157</v>
      </c>
      <c r="E297" s="119" t="s">
        <v>106</v>
      </c>
      <c r="F297" s="120" t="s">
        <v>106</v>
      </c>
      <c r="G297" s="121">
        <v>4213</v>
      </c>
      <c r="H297" s="25"/>
      <c r="I297" s="25"/>
      <c r="J297" s="26"/>
      <c r="K297" s="26"/>
      <c r="L297" s="29" t="s">
        <v>142</v>
      </c>
      <c r="M297" s="12">
        <v>4251</v>
      </c>
      <c r="N297" s="183">
        <f t="shared" ref="N297" si="46">O297+P297</f>
        <v>0</v>
      </c>
      <c r="O297" s="183"/>
      <c r="P297" s="183"/>
      <c r="Q297" s="161"/>
      <c r="R297" s="161"/>
      <c r="S297" s="438"/>
      <c r="T297" s="161"/>
      <c r="U297" s="161"/>
      <c r="V297" s="161"/>
    </row>
    <row r="298" spans="1:22" s="156" customFormat="1" ht="26.4">
      <c r="A298" s="122" t="str">
        <f t="shared" ref="A298" si="47">CONCATENATE(B298,C298,D298,E298,F298,G298)</f>
        <v>71050601000000</v>
      </c>
      <c r="B298" s="124" t="s">
        <v>439</v>
      </c>
      <c r="C298" s="117" t="s">
        <v>149</v>
      </c>
      <c r="D298" s="118" t="s">
        <v>157</v>
      </c>
      <c r="E298" s="119" t="s">
        <v>106</v>
      </c>
      <c r="F298" s="120" t="s">
        <v>441</v>
      </c>
      <c r="G298" s="129" t="s">
        <v>440</v>
      </c>
      <c r="H298" s="25"/>
      <c r="I298" s="25"/>
      <c r="J298" s="26"/>
      <c r="K298" s="26"/>
      <c r="L298" s="29" t="s">
        <v>217</v>
      </c>
      <c r="M298" s="12">
        <v>4511</v>
      </c>
      <c r="N298" s="183">
        <f t="shared" ref="N298" si="48">O298+P298</f>
        <v>0</v>
      </c>
      <c r="O298" s="398"/>
      <c r="P298" s="398"/>
      <c r="Q298" s="161"/>
      <c r="R298" s="161"/>
      <c r="S298" s="438"/>
      <c r="T298" s="161"/>
      <c r="U298" s="161"/>
      <c r="V298" s="161"/>
    </row>
    <row r="299" spans="1:22" s="156" customFormat="1" ht="16.2">
      <c r="A299" s="122" t="str">
        <f t="shared" si="31"/>
        <v>71050301000000</v>
      </c>
      <c r="B299" s="124" t="s">
        <v>439</v>
      </c>
      <c r="C299" s="117" t="s">
        <v>149</v>
      </c>
      <c r="D299" s="118" t="s">
        <v>442</v>
      </c>
      <c r="E299" s="119" t="s">
        <v>106</v>
      </c>
      <c r="F299" s="120" t="s">
        <v>441</v>
      </c>
      <c r="G299" s="129" t="s">
        <v>440</v>
      </c>
      <c r="H299" s="25"/>
      <c r="I299" s="25"/>
      <c r="J299" s="26"/>
      <c r="K299" s="26"/>
      <c r="L299" s="36" t="s">
        <v>134</v>
      </c>
      <c r="M299" s="31" t="s">
        <v>84</v>
      </c>
      <c r="N299" s="183">
        <f t="shared" si="42"/>
        <v>0</v>
      </c>
      <c r="O299" s="183"/>
      <c r="P299" s="183"/>
      <c r="Q299" s="161"/>
      <c r="R299" s="161"/>
      <c r="S299" s="438"/>
      <c r="T299" s="161"/>
      <c r="U299" s="161"/>
      <c r="V299" s="161"/>
    </row>
    <row r="300" spans="1:22" ht="16.2">
      <c r="A300" s="122" t="str">
        <f>CONCATENATE(B300,C300,D300,E300,F300,G300)</f>
        <v>71060601074251</v>
      </c>
      <c r="B300" s="124" t="s">
        <v>439</v>
      </c>
      <c r="C300" s="117" t="s">
        <v>157</v>
      </c>
      <c r="D300" s="118" t="s">
        <v>157</v>
      </c>
      <c r="E300" s="119" t="s">
        <v>106</v>
      </c>
      <c r="F300" s="120" t="s">
        <v>183</v>
      </c>
      <c r="G300" s="121">
        <v>4251</v>
      </c>
      <c r="H300" s="45"/>
      <c r="I300" s="147"/>
      <c r="J300" s="148"/>
      <c r="K300" s="148"/>
      <c r="L300" s="27" t="s">
        <v>882</v>
      </c>
      <c r="M300" s="28"/>
      <c r="N300" s="197">
        <f>O300+P300</f>
        <v>0</v>
      </c>
      <c r="O300" s="197">
        <f t="shared" ref="O300:P300" si="49">P300+Q300</f>
        <v>0</v>
      </c>
      <c r="P300" s="197">
        <f t="shared" si="49"/>
        <v>0</v>
      </c>
      <c r="Q300" s="161"/>
      <c r="R300" s="161"/>
      <c r="S300" s="438"/>
      <c r="T300" s="161"/>
      <c r="U300" s="161"/>
      <c r="V300" s="161"/>
    </row>
    <row r="301" spans="1:22" s="115" customFormat="1" ht="16.2">
      <c r="A301" s="122" t="str">
        <f>CONCATENATE(B301,C301,D301,E301,F301,G301)</f>
        <v>71060601080000</v>
      </c>
      <c r="B301" s="124" t="s">
        <v>439</v>
      </c>
      <c r="C301" s="117" t="s">
        <v>157</v>
      </c>
      <c r="D301" s="118" t="s">
        <v>157</v>
      </c>
      <c r="E301" s="119" t="s">
        <v>106</v>
      </c>
      <c r="F301" s="120" t="s">
        <v>185</v>
      </c>
      <c r="G301" s="129" t="s">
        <v>440</v>
      </c>
      <c r="H301" s="25"/>
      <c r="I301" s="25"/>
      <c r="J301" s="26"/>
      <c r="K301" s="26"/>
      <c r="L301" s="29" t="s">
        <v>125</v>
      </c>
      <c r="M301" s="31">
        <v>4239</v>
      </c>
      <c r="N301" s="183">
        <f>O301+P301</f>
        <v>0</v>
      </c>
      <c r="O301" s="183"/>
      <c r="P301" s="183"/>
      <c r="Q301" s="161"/>
      <c r="R301" s="161"/>
      <c r="S301" s="438"/>
      <c r="T301" s="161"/>
      <c r="U301" s="161"/>
      <c r="V301" s="161"/>
    </row>
    <row r="302" spans="1:22" ht="16.8">
      <c r="A302" s="122" t="str">
        <f>CONCATENATE(B302,C302,D302,E302,F302,G302)</f>
        <v>71060601084251</v>
      </c>
      <c r="B302" s="124" t="s">
        <v>439</v>
      </c>
      <c r="C302" s="117" t="s">
        <v>157</v>
      </c>
      <c r="D302" s="118" t="s">
        <v>157</v>
      </c>
      <c r="E302" s="119" t="s">
        <v>106</v>
      </c>
      <c r="F302" s="120" t="s">
        <v>185</v>
      </c>
      <c r="G302" s="121">
        <v>4251</v>
      </c>
      <c r="H302" s="25"/>
      <c r="I302" s="25"/>
      <c r="J302" s="26"/>
      <c r="K302" s="26"/>
      <c r="L302" s="29" t="s">
        <v>134</v>
      </c>
      <c r="M302" s="12">
        <v>4861</v>
      </c>
      <c r="N302" s="183">
        <f>O302+P302</f>
        <v>0</v>
      </c>
      <c r="O302" s="398"/>
      <c r="P302" s="398"/>
      <c r="Q302" s="161"/>
      <c r="R302" s="161"/>
      <c r="S302" s="438"/>
      <c r="T302" s="161"/>
      <c r="U302" s="161"/>
      <c r="V302" s="161"/>
    </row>
    <row r="303" spans="1:22" ht="16.2">
      <c r="A303" s="122" t="str">
        <f t="shared" si="31"/>
        <v>71050301014213</v>
      </c>
      <c r="B303" s="124" t="s">
        <v>439</v>
      </c>
      <c r="C303" s="117" t="s">
        <v>149</v>
      </c>
      <c r="D303" s="118" t="s">
        <v>442</v>
      </c>
      <c r="E303" s="119" t="s">
        <v>106</v>
      </c>
      <c r="F303" s="120" t="s">
        <v>106</v>
      </c>
      <c r="G303" s="121">
        <v>4213</v>
      </c>
      <c r="H303" s="45"/>
      <c r="I303" s="147"/>
      <c r="J303" s="148"/>
      <c r="K303" s="148"/>
      <c r="L303" s="27" t="s">
        <v>225</v>
      </c>
      <c r="M303" s="28"/>
      <c r="N303" s="197">
        <f>O303+P303</f>
        <v>0</v>
      </c>
      <c r="O303" s="197">
        <f>SUM(O304:O306)</f>
        <v>0</v>
      </c>
      <c r="P303" s="197">
        <f>SUM(P304:P306)</f>
        <v>0</v>
      </c>
      <c r="Q303" s="161"/>
      <c r="R303" s="161"/>
      <c r="S303" s="438"/>
      <c r="T303" s="161"/>
      <c r="U303" s="161"/>
      <c r="V303" s="161"/>
    </row>
    <row r="304" spans="1:22" s="170" customFormat="1" ht="16.2">
      <c r="A304" s="122" t="str">
        <f t="shared" si="31"/>
        <v>71050600000000</v>
      </c>
      <c r="B304" s="124" t="s">
        <v>439</v>
      </c>
      <c r="C304" s="117" t="s">
        <v>149</v>
      </c>
      <c r="D304" s="118" t="s">
        <v>157</v>
      </c>
      <c r="E304" s="119" t="s">
        <v>441</v>
      </c>
      <c r="F304" s="120" t="s">
        <v>441</v>
      </c>
      <c r="G304" s="129" t="s">
        <v>440</v>
      </c>
      <c r="H304" s="25"/>
      <c r="I304" s="25"/>
      <c r="J304" s="26"/>
      <c r="K304" s="26"/>
      <c r="L304" s="29" t="s">
        <v>122</v>
      </c>
      <c r="M304" s="12">
        <v>4234</v>
      </c>
      <c r="N304" s="183">
        <f t="shared" si="42"/>
        <v>0</v>
      </c>
      <c r="O304" s="183"/>
      <c r="P304" s="183"/>
      <c r="Q304" s="161"/>
      <c r="R304" s="161"/>
      <c r="S304" s="438"/>
      <c r="T304" s="161"/>
      <c r="U304" s="161"/>
      <c r="V304" s="161"/>
    </row>
    <row r="305" spans="1:22" ht="16.2">
      <c r="A305" s="122" t="str">
        <f t="shared" si="31"/>
        <v>71050600000001</v>
      </c>
      <c r="B305" s="124" t="s">
        <v>439</v>
      </c>
      <c r="C305" s="117" t="s">
        <v>149</v>
      </c>
      <c r="D305" s="118" t="s">
        <v>157</v>
      </c>
      <c r="E305" s="119" t="s">
        <v>441</v>
      </c>
      <c r="F305" s="120" t="s">
        <v>441</v>
      </c>
      <c r="G305" s="129" t="s">
        <v>96</v>
      </c>
      <c r="H305" s="25"/>
      <c r="I305" s="25"/>
      <c r="J305" s="26"/>
      <c r="K305" s="26"/>
      <c r="L305" s="29" t="s">
        <v>125</v>
      </c>
      <c r="M305" s="12">
        <v>4239</v>
      </c>
      <c r="N305" s="183">
        <f t="shared" si="42"/>
        <v>0</v>
      </c>
      <c r="O305" s="183"/>
      <c r="P305" s="183"/>
      <c r="Q305" s="161"/>
      <c r="R305" s="161"/>
      <c r="S305" s="438"/>
      <c r="T305" s="161"/>
      <c r="U305" s="161"/>
      <c r="V305" s="161"/>
    </row>
    <row r="306" spans="1:22" s="156" customFormat="1" ht="26.4">
      <c r="A306" s="122" t="str">
        <f t="shared" si="31"/>
        <v>71050601000000</v>
      </c>
      <c r="B306" s="124" t="s">
        <v>439</v>
      </c>
      <c r="C306" s="117" t="s">
        <v>149</v>
      </c>
      <c r="D306" s="118" t="s">
        <v>157</v>
      </c>
      <c r="E306" s="119" t="s">
        <v>106</v>
      </c>
      <c r="F306" s="120" t="s">
        <v>441</v>
      </c>
      <c r="G306" s="129" t="s">
        <v>440</v>
      </c>
      <c r="H306" s="25"/>
      <c r="I306" s="25"/>
      <c r="J306" s="26"/>
      <c r="K306" s="26"/>
      <c r="L306" s="29" t="s">
        <v>217</v>
      </c>
      <c r="M306" s="12">
        <v>4511</v>
      </c>
      <c r="N306" s="183">
        <f t="shared" si="42"/>
        <v>0</v>
      </c>
      <c r="O306" s="398"/>
      <c r="P306" s="398"/>
      <c r="Q306" s="161"/>
      <c r="R306" s="161"/>
      <c r="S306" s="438"/>
      <c r="T306" s="161"/>
      <c r="U306" s="161"/>
      <c r="V306" s="161"/>
    </row>
    <row r="307" spans="1:22" ht="36.75" customHeight="1">
      <c r="A307" s="122" t="str">
        <f t="shared" si="31"/>
        <v>71050601000001</v>
      </c>
      <c r="B307" s="124" t="s">
        <v>439</v>
      </c>
      <c r="C307" s="117" t="s">
        <v>149</v>
      </c>
      <c r="D307" s="118" t="s">
        <v>157</v>
      </c>
      <c r="E307" s="119" t="s">
        <v>106</v>
      </c>
      <c r="F307" s="120" t="s">
        <v>441</v>
      </c>
      <c r="G307" s="129" t="s">
        <v>96</v>
      </c>
      <c r="H307" s="45"/>
      <c r="I307" s="147"/>
      <c r="J307" s="148"/>
      <c r="K307" s="148"/>
      <c r="L307" s="27" t="s">
        <v>795</v>
      </c>
      <c r="M307" s="28"/>
      <c r="N307" s="197">
        <f>O307+P307</f>
        <v>0</v>
      </c>
      <c r="O307" s="197">
        <f>SUM(O308:O310)</f>
        <v>0</v>
      </c>
      <c r="P307" s="197">
        <f>SUM(P308:P310)</f>
        <v>0</v>
      </c>
      <c r="Q307" s="161"/>
      <c r="R307" s="161"/>
      <c r="S307" s="438"/>
      <c r="T307" s="161"/>
      <c r="U307" s="161"/>
      <c r="V307" s="161"/>
    </row>
    <row r="308" spans="1:22" s="115" customFormat="1" ht="16.2">
      <c r="A308" s="122" t="str">
        <f t="shared" si="31"/>
        <v>71050601010000</v>
      </c>
      <c r="B308" s="124" t="s">
        <v>439</v>
      </c>
      <c r="C308" s="117" t="s">
        <v>149</v>
      </c>
      <c r="D308" s="118" t="s">
        <v>157</v>
      </c>
      <c r="E308" s="119" t="s">
        <v>106</v>
      </c>
      <c r="F308" s="120" t="s">
        <v>106</v>
      </c>
      <c r="G308" s="129" t="s">
        <v>440</v>
      </c>
      <c r="H308" s="25"/>
      <c r="I308" s="25"/>
      <c r="J308" s="26"/>
      <c r="K308" s="26"/>
      <c r="L308" s="29" t="s">
        <v>125</v>
      </c>
      <c r="M308" s="33">
        <v>4239</v>
      </c>
      <c r="N308" s="183">
        <f t="shared" si="42"/>
        <v>0</v>
      </c>
      <c r="O308" s="183"/>
      <c r="P308" s="183">
        <v>0</v>
      </c>
      <c r="Q308" s="161"/>
      <c r="R308" s="161"/>
      <c r="S308" s="438"/>
      <c r="T308" s="161"/>
      <c r="U308" s="161"/>
      <c r="V308" s="161"/>
    </row>
    <row r="309" spans="1:22" ht="26.4">
      <c r="A309" s="122" t="str">
        <f t="shared" si="31"/>
        <v>71050601014213</v>
      </c>
      <c r="B309" s="124" t="s">
        <v>439</v>
      </c>
      <c r="C309" s="117" t="s">
        <v>149</v>
      </c>
      <c r="D309" s="118" t="s">
        <v>157</v>
      </c>
      <c r="E309" s="119" t="s">
        <v>106</v>
      </c>
      <c r="F309" s="120" t="s">
        <v>106</v>
      </c>
      <c r="G309" s="121">
        <v>4213</v>
      </c>
      <c r="H309" s="25"/>
      <c r="I309" s="25"/>
      <c r="J309" s="26"/>
      <c r="K309" s="26"/>
      <c r="L309" s="29" t="s">
        <v>142</v>
      </c>
      <c r="M309" s="12">
        <v>4251</v>
      </c>
      <c r="N309" s="183">
        <f t="shared" si="42"/>
        <v>0</v>
      </c>
      <c r="O309" s="183"/>
      <c r="P309" s="183"/>
      <c r="Q309" s="161"/>
      <c r="R309" s="161"/>
      <c r="S309" s="438"/>
      <c r="T309" s="161"/>
      <c r="U309" s="161"/>
      <c r="V309" s="161"/>
    </row>
    <row r="310" spans="1:22" ht="16.2">
      <c r="A310" s="122" t="str">
        <f t="shared" si="31"/>
        <v>71050601014269</v>
      </c>
      <c r="B310" s="124" t="s">
        <v>439</v>
      </c>
      <c r="C310" s="117" t="s">
        <v>149</v>
      </c>
      <c r="D310" s="118" t="s">
        <v>157</v>
      </c>
      <c r="E310" s="119" t="s">
        <v>106</v>
      </c>
      <c r="F310" s="120" t="s">
        <v>106</v>
      </c>
      <c r="G310" s="121">
        <v>4269</v>
      </c>
      <c r="H310" s="25"/>
      <c r="I310" s="25"/>
      <c r="J310" s="26"/>
      <c r="K310" s="26"/>
      <c r="L310" s="29" t="s">
        <v>134</v>
      </c>
      <c r="M310" s="12">
        <v>4861</v>
      </c>
      <c r="N310" s="183">
        <f t="shared" si="42"/>
        <v>0</v>
      </c>
      <c r="O310" s="183"/>
      <c r="P310" s="183"/>
      <c r="Q310" s="161"/>
      <c r="R310" s="161"/>
      <c r="S310" s="438"/>
      <c r="T310" s="161"/>
      <c r="U310" s="161"/>
      <c r="V310" s="161"/>
    </row>
    <row r="311" spans="1:22" ht="24" customHeight="1">
      <c r="A311" s="122" t="str">
        <f t="shared" si="31"/>
        <v>71050601014638</v>
      </c>
      <c r="B311" s="124" t="s">
        <v>439</v>
      </c>
      <c r="C311" s="117" t="s">
        <v>149</v>
      </c>
      <c r="D311" s="118" t="s">
        <v>157</v>
      </c>
      <c r="E311" s="119" t="s">
        <v>106</v>
      </c>
      <c r="F311" s="120" t="s">
        <v>106</v>
      </c>
      <c r="G311" s="121">
        <v>4638</v>
      </c>
      <c r="H311" s="45"/>
      <c r="I311" s="147"/>
      <c r="J311" s="148"/>
      <c r="K311" s="148"/>
      <c r="L311" s="27" t="s">
        <v>883</v>
      </c>
      <c r="M311" s="28"/>
      <c r="N311" s="197">
        <f>O311+P311</f>
        <v>0</v>
      </c>
      <c r="O311" s="197">
        <f>SUM(O312:O313)</f>
        <v>0</v>
      </c>
      <c r="P311" s="197">
        <f>SUM(P312:P313)</f>
        <v>0</v>
      </c>
      <c r="Q311" s="161"/>
      <c r="R311" s="161"/>
      <c r="S311" s="438"/>
      <c r="T311" s="161"/>
      <c r="U311" s="161"/>
      <c r="V311" s="161"/>
    </row>
    <row r="312" spans="1:22" ht="16.8">
      <c r="A312" s="122" t="str">
        <f t="shared" si="31"/>
        <v>71040901058111</v>
      </c>
      <c r="B312" s="124" t="s">
        <v>439</v>
      </c>
      <c r="C312" s="117" t="s">
        <v>155</v>
      </c>
      <c r="D312" s="118" t="s">
        <v>187</v>
      </c>
      <c r="E312" s="119" t="s">
        <v>106</v>
      </c>
      <c r="F312" s="120" t="s">
        <v>149</v>
      </c>
      <c r="G312" s="121">
        <v>8111</v>
      </c>
      <c r="H312" s="25"/>
      <c r="I312" s="25"/>
      <c r="J312" s="26"/>
      <c r="K312" s="26"/>
      <c r="L312" s="29" t="s">
        <v>114</v>
      </c>
      <c r="M312" s="33">
        <v>4212</v>
      </c>
      <c r="N312" s="183">
        <f t="shared" ref="N312" si="50">O312+P312</f>
        <v>0</v>
      </c>
      <c r="O312" s="399"/>
      <c r="P312" s="399"/>
      <c r="Q312" s="161"/>
      <c r="R312" s="161"/>
      <c r="S312" s="438"/>
      <c r="T312" s="161"/>
      <c r="U312" s="161"/>
      <c r="V312" s="161"/>
    </row>
    <row r="313" spans="1:22" ht="16.8">
      <c r="A313" s="122" t="str">
        <f t="shared" si="31"/>
        <v>71050601015113</v>
      </c>
      <c r="B313" s="124" t="s">
        <v>439</v>
      </c>
      <c r="C313" s="117" t="s">
        <v>149</v>
      </c>
      <c r="D313" s="118" t="s">
        <v>157</v>
      </c>
      <c r="E313" s="119" t="s">
        <v>106</v>
      </c>
      <c r="F313" s="120" t="s">
        <v>106</v>
      </c>
      <c r="G313" s="121">
        <v>5113</v>
      </c>
      <c r="H313" s="25"/>
      <c r="I313" s="25"/>
      <c r="J313" s="26"/>
      <c r="K313" s="26"/>
      <c r="L313" s="29" t="s">
        <v>137</v>
      </c>
      <c r="M313" s="12">
        <v>5129</v>
      </c>
      <c r="N313" s="183">
        <f t="shared" si="42"/>
        <v>0</v>
      </c>
      <c r="O313" s="399"/>
      <c r="P313" s="399"/>
      <c r="Q313" s="161"/>
      <c r="R313" s="161"/>
      <c r="S313" s="438"/>
      <c r="T313" s="161"/>
      <c r="U313" s="161"/>
      <c r="V313" s="161"/>
    </row>
    <row r="314" spans="1:22" s="115" customFormat="1" ht="16.2">
      <c r="A314" s="122" t="str">
        <f t="shared" si="31"/>
        <v>71050601020000</v>
      </c>
      <c r="B314" s="124" t="s">
        <v>439</v>
      </c>
      <c r="C314" s="117" t="s">
        <v>149</v>
      </c>
      <c r="D314" s="118" t="s">
        <v>157</v>
      </c>
      <c r="E314" s="119" t="s">
        <v>106</v>
      </c>
      <c r="F314" s="120" t="s">
        <v>140</v>
      </c>
      <c r="G314" s="129" t="s">
        <v>440</v>
      </c>
      <c r="H314" s="45"/>
      <c r="I314" s="147"/>
      <c r="J314" s="148"/>
      <c r="K314" s="148"/>
      <c r="L314" s="27" t="s">
        <v>884</v>
      </c>
      <c r="M314" s="28"/>
      <c r="N314" s="197">
        <f>O314+P314</f>
        <v>0</v>
      </c>
      <c r="O314" s="197">
        <f>SUM(O315:O316)</f>
        <v>0</v>
      </c>
      <c r="P314" s="197">
        <f>SUM(P315:P316)</f>
        <v>0</v>
      </c>
      <c r="Q314" s="161"/>
      <c r="R314" s="161"/>
      <c r="S314" s="438"/>
      <c r="T314" s="161"/>
      <c r="U314" s="161"/>
      <c r="V314" s="161"/>
    </row>
    <row r="315" spans="1:22" s="115" customFormat="1" ht="26.4">
      <c r="A315" s="122" t="str">
        <f t="shared" si="31"/>
        <v>71050601050000</v>
      </c>
      <c r="B315" s="124" t="s">
        <v>439</v>
      </c>
      <c r="C315" s="117" t="s">
        <v>149</v>
      </c>
      <c r="D315" s="118" t="s">
        <v>157</v>
      </c>
      <c r="E315" s="119" t="s">
        <v>106</v>
      </c>
      <c r="F315" s="120" t="s">
        <v>149</v>
      </c>
      <c r="G315" s="129" t="s">
        <v>440</v>
      </c>
      <c r="H315" s="25"/>
      <c r="I315" s="25"/>
      <c r="J315" s="26"/>
      <c r="K315" s="26"/>
      <c r="L315" s="29" t="s">
        <v>142</v>
      </c>
      <c r="M315" s="12">
        <v>4251</v>
      </c>
      <c r="N315" s="183">
        <f t="shared" ref="N315" si="51">O315+P315</f>
        <v>0</v>
      </c>
      <c r="O315" s="183"/>
      <c r="P315" s="183"/>
      <c r="Q315" s="161"/>
      <c r="R315" s="161"/>
      <c r="S315" s="438"/>
      <c r="T315" s="161"/>
      <c r="U315" s="161"/>
      <c r="V315" s="161"/>
    </row>
    <row r="316" spans="1:22" ht="16.2">
      <c r="B316" s="124"/>
      <c r="G316" s="129"/>
      <c r="H316" s="25"/>
      <c r="I316" s="25"/>
      <c r="J316" s="26"/>
      <c r="K316" s="26"/>
      <c r="L316" s="30" t="s">
        <v>173</v>
      </c>
      <c r="M316" s="31">
        <v>5112</v>
      </c>
      <c r="N316" s="183">
        <f t="shared" ref="N316" si="52">O316+P316</f>
        <v>0</v>
      </c>
      <c r="O316" s="183"/>
      <c r="P316" s="183"/>
      <c r="Q316" s="161"/>
      <c r="R316" s="161"/>
      <c r="S316" s="438"/>
      <c r="T316" s="161"/>
      <c r="U316" s="161"/>
      <c r="V316" s="161"/>
    </row>
    <row r="317" spans="1:22" s="115" customFormat="1" ht="27.6">
      <c r="A317" s="122" t="str">
        <f t="shared" ref="A317:A318" si="53">CONCATENATE(B317,C317,D317,E317,F317,G317)</f>
        <v>71050601020000</v>
      </c>
      <c r="B317" s="124" t="s">
        <v>439</v>
      </c>
      <c r="C317" s="117" t="s">
        <v>149</v>
      </c>
      <c r="D317" s="118" t="s">
        <v>157</v>
      </c>
      <c r="E317" s="119" t="s">
        <v>106</v>
      </c>
      <c r="F317" s="120" t="s">
        <v>140</v>
      </c>
      <c r="G317" s="129" t="s">
        <v>440</v>
      </c>
      <c r="H317" s="45"/>
      <c r="I317" s="147"/>
      <c r="J317" s="148"/>
      <c r="K317" s="148"/>
      <c r="L317" s="27" t="s">
        <v>910</v>
      </c>
      <c r="M317" s="28"/>
      <c r="N317" s="197">
        <f>O317+P317</f>
        <v>0</v>
      </c>
      <c r="O317" s="197">
        <f>SUM(O318)</f>
        <v>0</v>
      </c>
      <c r="P317" s="197">
        <f>SUM(P318)</f>
        <v>0</v>
      </c>
      <c r="Q317" s="161"/>
      <c r="R317" s="161"/>
      <c r="S317" s="438"/>
      <c r="T317" s="161"/>
      <c r="U317" s="161"/>
      <c r="V317" s="161"/>
    </row>
    <row r="318" spans="1:22" s="115" customFormat="1" ht="26.4">
      <c r="A318" s="122" t="str">
        <f t="shared" si="53"/>
        <v>71050601050000</v>
      </c>
      <c r="B318" s="124" t="s">
        <v>439</v>
      </c>
      <c r="C318" s="117" t="s">
        <v>149</v>
      </c>
      <c r="D318" s="118" t="s">
        <v>157</v>
      </c>
      <c r="E318" s="119" t="s">
        <v>106</v>
      </c>
      <c r="F318" s="120" t="s">
        <v>149</v>
      </c>
      <c r="G318" s="129" t="s">
        <v>440</v>
      </c>
      <c r="H318" s="25"/>
      <c r="I318" s="25"/>
      <c r="J318" s="26"/>
      <c r="K318" s="26"/>
      <c r="L318" s="29" t="s">
        <v>217</v>
      </c>
      <c r="M318" s="12">
        <v>4511</v>
      </c>
      <c r="N318" s="183">
        <f t="shared" ref="N318" si="54">O318+P318</f>
        <v>0</v>
      </c>
      <c r="O318" s="183"/>
      <c r="P318" s="183"/>
      <c r="Q318" s="161"/>
      <c r="R318" s="161"/>
      <c r="S318" s="438"/>
      <c r="T318" s="161"/>
      <c r="U318" s="161"/>
      <c r="V318" s="161"/>
    </row>
    <row r="319" spans="1:22" s="115" customFormat="1" ht="16.2">
      <c r="A319" s="122" t="str">
        <f t="shared" ref="A319:A361" si="55">CONCATENATE(B319,C319,D319,E319,F319,G319)</f>
        <v>71050601050000</v>
      </c>
      <c r="B319" s="124" t="s">
        <v>439</v>
      </c>
      <c r="C319" s="117" t="s">
        <v>149</v>
      </c>
      <c r="D319" s="118" t="s">
        <v>157</v>
      </c>
      <c r="E319" s="119" t="s">
        <v>106</v>
      </c>
      <c r="F319" s="120" t="s">
        <v>149</v>
      </c>
      <c r="G319" s="129" t="s">
        <v>440</v>
      </c>
      <c r="H319" s="180">
        <v>2500</v>
      </c>
      <c r="I319" s="212" t="s">
        <v>149</v>
      </c>
      <c r="J319" s="213">
        <v>0</v>
      </c>
      <c r="K319" s="213">
        <v>0</v>
      </c>
      <c r="L319" s="162" t="s">
        <v>231</v>
      </c>
      <c r="M319" s="174"/>
      <c r="N319" s="163">
        <f>+N321+N362+N370+N377</f>
        <v>0</v>
      </c>
      <c r="O319" s="163">
        <f>+O321+O362+O370+O377</f>
        <v>0</v>
      </c>
      <c r="P319" s="163">
        <f>+P321+P362+P370+P377</f>
        <v>0</v>
      </c>
      <c r="Q319" s="161"/>
      <c r="R319" s="161"/>
      <c r="S319" s="438"/>
      <c r="T319" s="161"/>
      <c r="U319" s="161"/>
      <c r="V319" s="161"/>
    </row>
    <row r="320" spans="1:22" ht="16.2">
      <c r="A320" s="122" t="str">
        <f t="shared" si="55"/>
        <v>71050601054861</v>
      </c>
      <c r="B320" s="124" t="s">
        <v>439</v>
      </c>
      <c r="C320" s="117" t="s">
        <v>149</v>
      </c>
      <c r="D320" s="118" t="s">
        <v>157</v>
      </c>
      <c r="E320" s="119" t="s">
        <v>106</v>
      </c>
      <c r="F320" s="120" t="s">
        <v>149</v>
      </c>
      <c r="G320" s="121">
        <v>4861</v>
      </c>
      <c r="H320" s="25"/>
      <c r="I320" s="18"/>
      <c r="J320" s="19"/>
      <c r="K320" s="19"/>
      <c r="L320" s="30" t="s">
        <v>108</v>
      </c>
      <c r="M320" s="31"/>
      <c r="N320" s="190"/>
      <c r="O320" s="190"/>
      <c r="P320" s="190"/>
      <c r="Q320" s="161"/>
      <c r="R320" s="161"/>
      <c r="S320" s="438"/>
      <c r="T320" s="161"/>
      <c r="U320" s="161"/>
      <c r="V320" s="161"/>
    </row>
    <row r="321" spans="1:231" s="182" customFormat="1" ht="16.2">
      <c r="A321" s="122" t="str">
        <f t="shared" si="55"/>
        <v>71060000000000</v>
      </c>
      <c r="B321" s="124" t="s">
        <v>439</v>
      </c>
      <c r="C321" s="117" t="s">
        <v>157</v>
      </c>
      <c r="D321" s="118" t="s">
        <v>441</v>
      </c>
      <c r="E321" s="119" t="s">
        <v>441</v>
      </c>
      <c r="F321" s="120" t="s">
        <v>441</v>
      </c>
      <c r="G321" s="129" t="s">
        <v>440</v>
      </c>
      <c r="H321" s="165">
        <v>2510</v>
      </c>
      <c r="I321" s="166" t="s">
        <v>149</v>
      </c>
      <c r="J321" s="167">
        <v>1</v>
      </c>
      <c r="K321" s="167">
        <v>0</v>
      </c>
      <c r="L321" s="168" t="s">
        <v>232</v>
      </c>
      <c r="M321" s="176"/>
      <c r="N321" s="188">
        <f>+N323</f>
        <v>0</v>
      </c>
      <c r="O321" s="188">
        <f>+O323</f>
        <v>0</v>
      </c>
      <c r="P321" s="188">
        <f>+P323</f>
        <v>0</v>
      </c>
      <c r="Q321" s="161"/>
      <c r="R321" s="161"/>
      <c r="S321" s="438"/>
      <c r="T321" s="161"/>
      <c r="U321" s="161"/>
      <c r="V321" s="161"/>
    </row>
    <row r="322" spans="1:231" ht="16.2">
      <c r="A322" s="122" t="str">
        <f t="shared" si="55"/>
        <v>71060000000001</v>
      </c>
      <c r="B322" s="124" t="s">
        <v>439</v>
      </c>
      <c r="C322" s="117" t="s">
        <v>157</v>
      </c>
      <c r="D322" s="118" t="s">
        <v>441</v>
      </c>
      <c r="E322" s="119" t="s">
        <v>441</v>
      </c>
      <c r="F322" s="120" t="s">
        <v>441</v>
      </c>
      <c r="G322" s="129" t="s">
        <v>96</v>
      </c>
      <c r="H322" s="17"/>
      <c r="I322" s="18"/>
      <c r="J322" s="19"/>
      <c r="K322" s="19"/>
      <c r="L322" s="30" t="s">
        <v>110</v>
      </c>
      <c r="M322" s="31"/>
      <c r="N322" s="190"/>
      <c r="O322" s="190"/>
      <c r="P322" s="190"/>
      <c r="Q322" s="161"/>
      <c r="R322" s="161"/>
      <c r="S322" s="438"/>
      <c r="T322" s="161"/>
      <c r="U322" s="161"/>
      <c r="V322" s="161"/>
      <c r="DC322" s="179"/>
      <c r="DD322" s="179"/>
      <c r="DE322" s="179"/>
      <c r="DF322" s="179"/>
      <c r="DG322" s="179"/>
      <c r="DO322" s="179"/>
      <c r="DP322" s="179"/>
      <c r="DQ322" s="179"/>
      <c r="DR322" s="179"/>
      <c r="DS322" s="179"/>
      <c r="EA322" s="179"/>
      <c r="EB322" s="179"/>
      <c r="EC322" s="179"/>
      <c r="ED322" s="179"/>
      <c r="EE322" s="179"/>
      <c r="EM322" s="179"/>
      <c r="EN322" s="179"/>
      <c r="EO322" s="179"/>
      <c r="EP322" s="179"/>
      <c r="EQ322" s="179"/>
      <c r="EY322" s="179"/>
      <c r="EZ322" s="179"/>
      <c r="FA322" s="179"/>
      <c r="FB322" s="179"/>
      <c r="FC322" s="179"/>
      <c r="FK322" s="179"/>
      <c r="FL322" s="179"/>
      <c r="FM322" s="179"/>
      <c r="FN322" s="179"/>
      <c r="FO322" s="179"/>
      <c r="FW322" s="179"/>
      <c r="FX322" s="179"/>
      <c r="FY322" s="179"/>
      <c r="FZ322" s="179"/>
      <c r="GA322" s="179"/>
      <c r="GI322" s="179"/>
      <c r="GJ322" s="179"/>
      <c r="GK322" s="179"/>
      <c r="GL322" s="179"/>
      <c r="GM322" s="179"/>
      <c r="GU322" s="179"/>
      <c r="GV322" s="179"/>
      <c r="GW322" s="179"/>
      <c r="GX322" s="179"/>
      <c r="GY322" s="179"/>
      <c r="HG322" s="179"/>
      <c r="HH322" s="179"/>
      <c r="HI322" s="179"/>
      <c r="HJ322" s="179"/>
      <c r="HK322" s="179"/>
      <c r="HS322" s="179"/>
      <c r="HT322" s="179"/>
      <c r="HU322" s="179"/>
      <c r="HV322" s="179"/>
      <c r="HW322" s="179"/>
    </row>
    <row r="323" spans="1:231" s="170" customFormat="1" ht="16.2">
      <c r="A323" s="122" t="str">
        <f t="shared" si="55"/>
        <v>71060100000000</v>
      </c>
      <c r="B323" s="124" t="s">
        <v>439</v>
      </c>
      <c r="C323" s="117" t="s">
        <v>157</v>
      </c>
      <c r="D323" s="118" t="s">
        <v>106</v>
      </c>
      <c r="E323" s="119" t="s">
        <v>441</v>
      </c>
      <c r="F323" s="120" t="s">
        <v>441</v>
      </c>
      <c r="G323" s="129" t="s">
        <v>440</v>
      </c>
      <c r="H323" s="151">
        <v>2511</v>
      </c>
      <c r="I323" s="152" t="s">
        <v>149</v>
      </c>
      <c r="J323" s="153">
        <v>1</v>
      </c>
      <c r="K323" s="153">
        <v>1</v>
      </c>
      <c r="L323" s="154" t="s">
        <v>232</v>
      </c>
      <c r="M323" s="155"/>
      <c r="N323" s="192">
        <f>+N325+N335+N337+N360</f>
        <v>0</v>
      </c>
      <c r="O323" s="192">
        <f t="shared" ref="O323:P323" si="56">+O325+O335+O337+O360</f>
        <v>0</v>
      </c>
      <c r="P323" s="192">
        <f t="shared" si="56"/>
        <v>0</v>
      </c>
      <c r="Q323" s="161"/>
      <c r="R323" s="161"/>
      <c r="S323" s="438"/>
      <c r="T323" s="161"/>
      <c r="U323" s="161"/>
      <c r="V323" s="161"/>
    </row>
    <row r="324" spans="1:231" ht="16.2">
      <c r="A324" s="122" t="str">
        <f t="shared" si="55"/>
        <v>71060100000001</v>
      </c>
      <c r="B324" s="124" t="s">
        <v>439</v>
      </c>
      <c r="C324" s="117" t="s">
        <v>157</v>
      </c>
      <c r="D324" s="118" t="s">
        <v>106</v>
      </c>
      <c r="E324" s="119" t="s">
        <v>441</v>
      </c>
      <c r="F324" s="120" t="s">
        <v>441</v>
      </c>
      <c r="G324" s="129" t="s">
        <v>96</v>
      </c>
      <c r="H324" s="17"/>
      <c r="I324" s="25"/>
      <c r="J324" s="26"/>
      <c r="K324" s="26"/>
      <c r="L324" s="30" t="s">
        <v>108</v>
      </c>
      <c r="M324" s="31"/>
      <c r="N324" s="190"/>
      <c r="O324" s="190"/>
      <c r="P324" s="190"/>
      <c r="Q324" s="161"/>
      <c r="R324" s="161"/>
      <c r="S324" s="438"/>
      <c r="T324" s="161"/>
      <c r="U324" s="161"/>
      <c r="V324" s="161"/>
    </row>
    <row r="325" spans="1:231" s="156" customFormat="1" ht="16.2">
      <c r="A325" s="122" t="str">
        <f t="shared" si="55"/>
        <v>71060101000000</v>
      </c>
      <c r="B325" s="124" t="s">
        <v>439</v>
      </c>
      <c r="C325" s="117" t="s">
        <v>157</v>
      </c>
      <c r="D325" s="118" t="s">
        <v>106</v>
      </c>
      <c r="E325" s="119" t="s">
        <v>106</v>
      </c>
      <c r="F325" s="120" t="s">
        <v>441</v>
      </c>
      <c r="G325" s="129" t="s">
        <v>440</v>
      </c>
      <c r="H325" s="45"/>
      <c r="I325" s="147"/>
      <c r="J325" s="148"/>
      <c r="K325" s="148"/>
      <c r="L325" s="27" t="s">
        <v>233</v>
      </c>
      <c r="M325" s="28"/>
      <c r="N325" s="197">
        <f>O325+P325</f>
        <v>0</v>
      </c>
      <c r="O325" s="197">
        <f>SUM(O326:O334)</f>
        <v>0</v>
      </c>
      <c r="P325" s="197">
        <f>SUM(P326:P334)</f>
        <v>0</v>
      </c>
      <c r="Q325" s="161"/>
      <c r="R325" s="161"/>
      <c r="S325" s="438"/>
      <c r="T325" s="161"/>
      <c r="U325" s="161"/>
      <c r="V325" s="161"/>
    </row>
    <row r="326" spans="1:231" ht="16.2">
      <c r="A326" s="122" t="str">
        <f t="shared" si="55"/>
        <v>71060101000001</v>
      </c>
      <c r="B326" s="124" t="s">
        <v>439</v>
      </c>
      <c r="C326" s="117" t="s">
        <v>157</v>
      </c>
      <c r="D326" s="118" t="s">
        <v>106</v>
      </c>
      <c r="E326" s="119" t="s">
        <v>106</v>
      </c>
      <c r="F326" s="120" t="s">
        <v>441</v>
      </c>
      <c r="G326" s="129" t="s">
        <v>96</v>
      </c>
      <c r="H326" s="25"/>
      <c r="I326" s="25"/>
      <c r="J326" s="26"/>
      <c r="K326" s="26"/>
      <c r="L326" s="30" t="s">
        <v>115</v>
      </c>
      <c r="M326" s="31">
        <v>4213</v>
      </c>
      <c r="N326" s="183">
        <f t="shared" ref="N326:N336" si="57">O326+P326</f>
        <v>0</v>
      </c>
      <c r="O326" s="183"/>
      <c r="P326" s="183">
        <v>0</v>
      </c>
      <c r="Q326" s="161"/>
      <c r="R326" s="161"/>
      <c r="S326" s="438"/>
      <c r="T326" s="161"/>
      <c r="U326" s="161"/>
      <c r="V326" s="161"/>
    </row>
    <row r="327" spans="1:231" ht="26.4">
      <c r="A327" s="122" t="str">
        <f t="shared" si="55"/>
        <v>71050601014213</v>
      </c>
      <c r="B327" s="124" t="s">
        <v>439</v>
      </c>
      <c r="C327" s="117" t="s">
        <v>149</v>
      </c>
      <c r="D327" s="118" t="s">
        <v>157</v>
      </c>
      <c r="E327" s="119" t="s">
        <v>106</v>
      </c>
      <c r="F327" s="120" t="s">
        <v>106</v>
      </c>
      <c r="G327" s="121">
        <v>4213</v>
      </c>
      <c r="H327" s="25"/>
      <c r="I327" s="25"/>
      <c r="J327" s="26"/>
      <c r="K327" s="26"/>
      <c r="L327" s="29" t="s">
        <v>142</v>
      </c>
      <c r="M327" s="12">
        <v>4251</v>
      </c>
      <c r="N327" s="183">
        <f t="shared" si="57"/>
        <v>0</v>
      </c>
      <c r="O327" s="183"/>
      <c r="P327" s="183"/>
      <c r="Q327" s="161"/>
      <c r="R327" s="161"/>
      <c r="S327" s="438"/>
      <c r="T327" s="161"/>
      <c r="U327" s="161"/>
      <c r="V327" s="161"/>
    </row>
    <row r="328" spans="1:231" s="115" customFormat="1" ht="16.2">
      <c r="A328" s="122" t="str">
        <f t="shared" si="55"/>
        <v>71060101010000</v>
      </c>
      <c r="B328" s="124" t="s">
        <v>439</v>
      </c>
      <c r="C328" s="117" t="s">
        <v>157</v>
      </c>
      <c r="D328" s="118" t="s">
        <v>106</v>
      </c>
      <c r="E328" s="119" t="s">
        <v>106</v>
      </c>
      <c r="F328" s="120" t="s">
        <v>106</v>
      </c>
      <c r="G328" s="129" t="s">
        <v>440</v>
      </c>
      <c r="H328" s="25"/>
      <c r="I328" s="25"/>
      <c r="J328" s="26"/>
      <c r="K328" s="26"/>
      <c r="L328" s="32" t="s">
        <v>130</v>
      </c>
      <c r="M328" s="48">
        <v>4267</v>
      </c>
      <c r="N328" s="183">
        <f t="shared" si="57"/>
        <v>0</v>
      </c>
      <c r="O328" s="183"/>
      <c r="P328" s="183"/>
      <c r="Q328" s="161"/>
      <c r="R328" s="161"/>
      <c r="S328" s="438"/>
      <c r="T328" s="161"/>
      <c r="U328" s="161"/>
      <c r="V328" s="161"/>
    </row>
    <row r="329" spans="1:231" ht="16.2">
      <c r="A329" s="122" t="str">
        <f t="shared" si="55"/>
        <v>71060101014639</v>
      </c>
      <c r="B329" s="124" t="s">
        <v>439</v>
      </c>
      <c r="C329" s="117" t="s">
        <v>157</v>
      </c>
      <c r="D329" s="118" t="s">
        <v>106</v>
      </c>
      <c r="E329" s="119" t="s">
        <v>106</v>
      </c>
      <c r="F329" s="120" t="s">
        <v>106</v>
      </c>
      <c r="G329" s="121">
        <v>4639</v>
      </c>
      <c r="H329" s="25"/>
      <c r="I329" s="25"/>
      <c r="J329" s="26"/>
      <c r="K329" s="26"/>
      <c r="L329" s="32" t="s">
        <v>364</v>
      </c>
      <c r="M329" s="48">
        <v>4269</v>
      </c>
      <c r="N329" s="183">
        <f t="shared" si="57"/>
        <v>0</v>
      </c>
      <c r="O329" s="183"/>
      <c r="P329" s="183"/>
      <c r="Q329" s="161"/>
      <c r="R329" s="161"/>
      <c r="S329" s="438"/>
      <c r="T329" s="161"/>
      <c r="U329" s="161"/>
      <c r="V329" s="161"/>
    </row>
    <row r="330" spans="1:231" ht="16.2">
      <c r="A330" s="122" t="str">
        <f t="shared" si="55"/>
        <v>71060101014861</v>
      </c>
      <c r="B330" s="124" t="s">
        <v>439</v>
      </c>
      <c r="C330" s="117" t="s">
        <v>157</v>
      </c>
      <c r="D330" s="118" t="s">
        <v>106</v>
      </c>
      <c r="E330" s="119" t="s">
        <v>106</v>
      </c>
      <c r="F330" s="120" t="s">
        <v>106</v>
      </c>
      <c r="G330" s="121">
        <v>4861</v>
      </c>
      <c r="H330" s="25"/>
      <c r="I330" s="25"/>
      <c r="J330" s="26"/>
      <c r="K330" s="26"/>
      <c r="L330" s="29" t="s">
        <v>348</v>
      </c>
      <c r="M330" s="31">
        <v>4729</v>
      </c>
      <c r="N330" s="183">
        <f t="shared" si="57"/>
        <v>0</v>
      </c>
      <c r="O330" s="183"/>
      <c r="P330" s="183"/>
      <c r="Q330" s="161"/>
      <c r="R330" s="161"/>
      <c r="S330" s="438"/>
      <c r="T330" s="161"/>
      <c r="U330" s="161"/>
      <c r="V330" s="161"/>
    </row>
    <row r="331" spans="1:231" ht="16.8">
      <c r="B331" s="124"/>
      <c r="H331" s="25"/>
      <c r="I331" s="25"/>
      <c r="J331" s="26"/>
      <c r="K331" s="26"/>
      <c r="L331" s="30" t="s">
        <v>173</v>
      </c>
      <c r="M331" s="31">
        <v>5112</v>
      </c>
      <c r="N331" s="183">
        <f t="shared" si="57"/>
        <v>0</v>
      </c>
      <c r="O331" s="399">
        <v>0</v>
      </c>
      <c r="P331" s="399"/>
      <c r="Q331" s="161"/>
      <c r="R331" s="161"/>
      <c r="S331" s="438"/>
      <c r="T331" s="161"/>
      <c r="U331" s="161"/>
      <c r="V331" s="161"/>
    </row>
    <row r="332" spans="1:231" s="115" customFormat="1" ht="16.2">
      <c r="A332" s="122" t="str">
        <f t="shared" si="55"/>
        <v>71060101020000</v>
      </c>
      <c r="B332" s="124" t="s">
        <v>439</v>
      </c>
      <c r="C332" s="117" t="s">
        <v>157</v>
      </c>
      <c r="D332" s="118" t="s">
        <v>106</v>
      </c>
      <c r="E332" s="119" t="s">
        <v>106</v>
      </c>
      <c r="F332" s="120" t="s">
        <v>140</v>
      </c>
      <c r="G332" s="129" t="s">
        <v>440</v>
      </c>
      <c r="H332" s="25"/>
      <c r="I332" s="25"/>
      <c r="J332" s="26"/>
      <c r="K332" s="26"/>
      <c r="L332" s="29" t="s">
        <v>174</v>
      </c>
      <c r="M332" s="12">
        <v>5113</v>
      </c>
      <c r="N332" s="183">
        <f t="shared" si="57"/>
        <v>0</v>
      </c>
      <c r="O332" s="183"/>
      <c r="P332" s="183"/>
      <c r="Q332" s="161"/>
      <c r="R332" s="161"/>
      <c r="S332" s="438"/>
      <c r="T332" s="161"/>
      <c r="U332" s="161"/>
      <c r="V332" s="161"/>
    </row>
    <row r="333" spans="1:231" ht="16.8">
      <c r="A333" s="122" t="str">
        <f t="shared" si="55"/>
        <v>71060101024819</v>
      </c>
      <c r="B333" s="124" t="s">
        <v>439</v>
      </c>
      <c r="C333" s="117" t="s">
        <v>157</v>
      </c>
      <c r="D333" s="118" t="s">
        <v>106</v>
      </c>
      <c r="E333" s="119" t="s">
        <v>106</v>
      </c>
      <c r="F333" s="120" t="s">
        <v>140</v>
      </c>
      <c r="G333" s="121">
        <v>4819</v>
      </c>
      <c r="H333" s="25"/>
      <c r="I333" s="25"/>
      <c r="J333" s="26"/>
      <c r="K333" s="26"/>
      <c r="L333" s="29" t="s">
        <v>135</v>
      </c>
      <c r="M333" s="12">
        <v>5121</v>
      </c>
      <c r="N333" s="183">
        <f t="shared" si="57"/>
        <v>0</v>
      </c>
      <c r="O333" s="399">
        <v>0</v>
      </c>
      <c r="P333" s="399"/>
      <c r="Q333" s="161"/>
      <c r="R333" s="161"/>
      <c r="S333" s="438"/>
      <c r="T333" s="161"/>
      <c r="U333" s="161"/>
      <c r="V333" s="161"/>
    </row>
    <row r="334" spans="1:231" ht="16.2">
      <c r="A334" s="122" t="str">
        <f t="shared" si="55"/>
        <v>71060101025111</v>
      </c>
      <c r="B334" s="124" t="s">
        <v>439</v>
      </c>
      <c r="C334" s="117" t="s">
        <v>157</v>
      </c>
      <c r="D334" s="118" t="s">
        <v>106</v>
      </c>
      <c r="E334" s="119" t="s">
        <v>106</v>
      </c>
      <c r="F334" s="120" t="s">
        <v>140</v>
      </c>
      <c r="G334" s="121">
        <v>5111</v>
      </c>
      <c r="H334" s="25"/>
      <c r="I334" s="25"/>
      <c r="J334" s="26"/>
      <c r="K334" s="26"/>
      <c r="L334" s="29" t="s">
        <v>137</v>
      </c>
      <c r="M334" s="12">
        <v>5129</v>
      </c>
      <c r="N334" s="183">
        <f t="shared" si="57"/>
        <v>0</v>
      </c>
      <c r="O334" s="183">
        <v>0</v>
      </c>
      <c r="P334" s="183"/>
      <c r="Q334" s="161"/>
      <c r="R334" s="161"/>
      <c r="S334" s="438"/>
      <c r="T334" s="161"/>
      <c r="U334" s="161"/>
      <c r="V334" s="161"/>
    </row>
    <row r="335" spans="1:231" ht="27.6">
      <c r="A335" s="122" t="str">
        <f t="shared" si="55"/>
        <v>71060101025112</v>
      </c>
      <c r="B335" s="124" t="s">
        <v>439</v>
      </c>
      <c r="C335" s="117" t="s">
        <v>157</v>
      </c>
      <c r="D335" s="118" t="s">
        <v>106</v>
      </c>
      <c r="E335" s="119" t="s">
        <v>106</v>
      </c>
      <c r="F335" s="120" t="s">
        <v>140</v>
      </c>
      <c r="G335" s="121">
        <v>5112</v>
      </c>
      <c r="H335" s="45"/>
      <c r="I335" s="147"/>
      <c r="J335" s="148"/>
      <c r="K335" s="148"/>
      <c r="L335" s="27" t="s">
        <v>234</v>
      </c>
      <c r="M335" s="28"/>
      <c r="N335" s="197">
        <f>O335+P335</f>
        <v>0</v>
      </c>
      <c r="O335" s="197">
        <f>SUM(O336)</f>
        <v>0</v>
      </c>
      <c r="P335" s="197">
        <f>SUM(P336)</f>
        <v>0</v>
      </c>
      <c r="Q335" s="161"/>
      <c r="R335" s="161"/>
      <c r="S335" s="438"/>
      <c r="T335" s="161"/>
      <c r="U335" s="161"/>
      <c r="V335" s="161"/>
    </row>
    <row r="336" spans="1:231" ht="16.8">
      <c r="A336" s="122" t="str">
        <f t="shared" si="55"/>
        <v>71060101025113</v>
      </c>
      <c r="B336" s="124" t="s">
        <v>439</v>
      </c>
      <c r="C336" s="117" t="s">
        <v>157</v>
      </c>
      <c r="D336" s="118" t="s">
        <v>106</v>
      </c>
      <c r="E336" s="119" t="s">
        <v>106</v>
      </c>
      <c r="F336" s="120" t="s">
        <v>140</v>
      </c>
      <c r="G336" s="121">
        <v>5113</v>
      </c>
      <c r="H336" s="25"/>
      <c r="I336" s="25"/>
      <c r="J336" s="26"/>
      <c r="K336" s="26"/>
      <c r="L336" s="30" t="s">
        <v>115</v>
      </c>
      <c r="M336" s="31">
        <v>4213</v>
      </c>
      <c r="N336" s="183">
        <f t="shared" si="57"/>
        <v>0</v>
      </c>
      <c r="O336" s="399"/>
      <c r="P336" s="399">
        <v>0</v>
      </c>
      <c r="Q336" s="161"/>
      <c r="R336" s="161"/>
      <c r="S336" s="438"/>
      <c r="T336" s="161"/>
      <c r="U336" s="161"/>
      <c r="V336" s="161"/>
    </row>
    <row r="337" spans="1:22" ht="32.25" customHeight="1">
      <c r="A337" s="122" t="str">
        <f t="shared" si="55"/>
        <v>71060301014861</v>
      </c>
      <c r="B337" s="124" t="s">
        <v>439</v>
      </c>
      <c r="C337" s="117" t="s">
        <v>157</v>
      </c>
      <c r="D337" s="118" t="s">
        <v>442</v>
      </c>
      <c r="E337" s="119" t="s">
        <v>106</v>
      </c>
      <c r="F337" s="120" t="s">
        <v>106</v>
      </c>
      <c r="G337" s="121">
        <v>4861</v>
      </c>
      <c r="H337" s="45"/>
      <c r="I337" s="45"/>
      <c r="J337" s="45"/>
      <c r="K337" s="45"/>
      <c r="L337" s="27" t="s">
        <v>831</v>
      </c>
      <c r="M337" s="28"/>
      <c r="N337" s="197">
        <f>O337+P337</f>
        <v>0</v>
      </c>
      <c r="O337" s="197">
        <f>SUM(O338:O359)</f>
        <v>0</v>
      </c>
      <c r="P337" s="197">
        <f>SUM(P338:P359)</f>
        <v>0</v>
      </c>
      <c r="Q337" s="161"/>
      <c r="R337" s="161"/>
      <c r="S337" s="438"/>
      <c r="T337" s="161"/>
      <c r="U337" s="161"/>
      <c r="V337" s="161"/>
    </row>
    <row r="338" spans="1:22" ht="16.8">
      <c r="A338" s="122" t="str">
        <f t="shared" si="55"/>
        <v>71060301015112</v>
      </c>
      <c r="B338" s="124" t="s">
        <v>439</v>
      </c>
      <c r="C338" s="117" t="s">
        <v>157</v>
      </c>
      <c r="D338" s="118" t="s">
        <v>442</v>
      </c>
      <c r="E338" s="119" t="s">
        <v>106</v>
      </c>
      <c r="F338" s="120" t="s">
        <v>106</v>
      </c>
      <c r="G338" s="129" t="s">
        <v>87</v>
      </c>
      <c r="H338" s="37"/>
      <c r="I338" s="194"/>
      <c r="J338" s="195"/>
      <c r="K338" s="196"/>
      <c r="L338" s="36" t="s">
        <v>112</v>
      </c>
      <c r="M338" s="12">
        <v>4111</v>
      </c>
      <c r="N338" s="183">
        <f t="shared" ref="N338:N359" si="58">O338+P338</f>
        <v>0</v>
      </c>
      <c r="O338" s="399"/>
      <c r="P338" s="399"/>
      <c r="Q338" s="161"/>
      <c r="R338" s="161"/>
      <c r="S338" s="438"/>
      <c r="T338" s="161"/>
      <c r="U338" s="161"/>
      <c r="V338" s="161"/>
    </row>
    <row r="339" spans="1:22" ht="26.4">
      <c r="A339" s="122" t="str">
        <f t="shared" si="55"/>
        <v>71060301015113</v>
      </c>
      <c r="B339" s="124" t="s">
        <v>439</v>
      </c>
      <c r="C339" s="117" t="s">
        <v>157</v>
      </c>
      <c r="D339" s="118" t="s">
        <v>442</v>
      </c>
      <c r="E339" s="119" t="s">
        <v>106</v>
      </c>
      <c r="F339" s="120" t="s">
        <v>106</v>
      </c>
      <c r="G339" s="129" t="s">
        <v>85</v>
      </c>
      <c r="H339" s="37"/>
      <c r="I339" s="194"/>
      <c r="J339" s="195"/>
      <c r="K339" s="196"/>
      <c r="L339" s="36" t="s">
        <v>113</v>
      </c>
      <c r="M339" s="12">
        <v>4112</v>
      </c>
      <c r="N339" s="183">
        <f t="shared" si="58"/>
        <v>0</v>
      </c>
      <c r="O339" s="399"/>
      <c r="P339" s="399"/>
      <c r="Q339" s="161"/>
      <c r="R339" s="161"/>
      <c r="S339" s="438"/>
      <c r="T339" s="161"/>
      <c r="U339" s="161"/>
      <c r="V339" s="161"/>
    </row>
    <row r="340" spans="1:22" s="115" customFormat="1" ht="16.8">
      <c r="A340" s="122" t="str">
        <f t="shared" si="55"/>
        <v>71060301020000</v>
      </c>
      <c r="B340" s="124" t="s">
        <v>439</v>
      </c>
      <c r="C340" s="117" t="s">
        <v>157</v>
      </c>
      <c r="D340" s="118" t="s">
        <v>442</v>
      </c>
      <c r="E340" s="119" t="s">
        <v>106</v>
      </c>
      <c r="F340" s="120" t="s">
        <v>140</v>
      </c>
      <c r="G340" s="129" t="s">
        <v>440</v>
      </c>
      <c r="H340" s="37"/>
      <c r="I340" s="194"/>
      <c r="J340" s="195"/>
      <c r="K340" s="196"/>
      <c r="L340" s="29" t="s">
        <v>114</v>
      </c>
      <c r="M340" s="12">
        <v>4212</v>
      </c>
      <c r="N340" s="183">
        <f t="shared" si="58"/>
        <v>0</v>
      </c>
      <c r="O340" s="399"/>
      <c r="P340" s="399"/>
      <c r="Q340" s="161"/>
      <c r="R340" s="161"/>
      <c r="S340" s="438"/>
      <c r="T340" s="161"/>
      <c r="U340" s="161"/>
      <c r="V340" s="161"/>
    </row>
    <row r="341" spans="1:22" ht="16.8">
      <c r="A341" s="122" t="str">
        <f t="shared" si="55"/>
        <v>71060301024861</v>
      </c>
      <c r="B341" s="124" t="s">
        <v>439</v>
      </c>
      <c r="C341" s="117" t="s">
        <v>157</v>
      </c>
      <c r="D341" s="118" t="s">
        <v>442</v>
      </c>
      <c r="E341" s="119" t="s">
        <v>106</v>
      </c>
      <c r="F341" s="120" t="s">
        <v>140</v>
      </c>
      <c r="G341" s="121">
        <v>4861</v>
      </c>
      <c r="H341" s="37"/>
      <c r="I341" s="194"/>
      <c r="J341" s="195"/>
      <c r="K341" s="196"/>
      <c r="L341" s="30" t="s">
        <v>115</v>
      </c>
      <c r="M341" s="31">
        <v>4213</v>
      </c>
      <c r="N341" s="183">
        <f t="shared" si="58"/>
        <v>0</v>
      </c>
      <c r="O341" s="399"/>
      <c r="P341" s="399"/>
      <c r="Q341" s="161"/>
      <c r="R341" s="161"/>
      <c r="S341" s="438"/>
      <c r="T341" s="161"/>
      <c r="U341" s="161"/>
      <c r="V341" s="161"/>
    </row>
    <row r="342" spans="1:22" s="115" customFormat="1" ht="16.8">
      <c r="A342" s="122" t="str">
        <f t="shared" si="55"/>
        <v>71060301030000</v>
      </c>
      <c r="B342" s="124" t="s">
        <v>439</v>
      </c>
      <c r="C342" s="117" t="s">
        <v>157</v>
      </c>
      <c r="D342" s="118" t="s">
        <v>442</v>
      </c>
      <c r="E342" s="119" t="s">
        <v>106</v>
      </c>
      <c r="F342" s="120" t="s">
        <v>442</v>
      </c>
      <c r="G342" s="129" t="s">
        <v>440</v>
      </c>
      <c r="H342" s="37"/>
      <c r="I342" s="194"/>
      <c r="J342" s="195"/>
      <c r="K342" s="196"/>
      <c r="L342" s="30" t="s">
        <v>116</v>
      </c>
      <c r="M342" s="31">
        <v>4214</v>
      </c>
      <c r="N342" s="183">
        <f t="shared" si="58"/>
        <v>0</v>
      </c>
      <c r="O342" s="399"/>
      <c r="P342" s="399"/>
      <c r="Q342" s="161"/>
      <c r="R342" s="161"/>
      <c r="S342" s="438"/>
      <c r="T342" s="161"/>
      <c r="U342" s="161"/>
      <c r="V342" s="161"/>
    </row>
    <row r="343" spans="1:22" ht="16.8">
      <c r="A343" s="122" t="str">
        <f t="shared" si="55"/>
        <v>71060301034861</v>
      </c>
      <c r="B343" s="124" t="s">
        <v>439</v>
      </c>
      <c r="C343" s="117" t="s">
        <v>157</v>
      </c>
      <c r="D343" s="118" t="s">
        <v>442</v>
      </c>
      <c r="E343" s="119" t="s">
        <v>106</v>
      </c>
      <c r="F343" s="120" t="s">
        <v>442</v>
      </c>
      <c r="G343" s="121">
        <v>4861</v>
      </c>
      <c r="H343" s="37"/>
      <c r="I343" s="194"/>
      <c r="J343" s="195"/>
      <c r="K343" s="196"/>
      <c r="L343" s="29" t="s">
        <v>117</v>
      </c>
      <c r="M343" s="12">
        <v>4215</v>
      </c>
      <c r="N343" s="183">
        <f t="shared" si="58"/>
        <v>0</v>
      </c>
      <c r="O343" s="398"/>
      <c r="P343" s="398"/>
      <c r="Q343" s="161"/>
      <c r="R343" s="161"/>
      <c r="S343" s="438"/>
      <c r="T343" s="161"/>
      <c r="U343" s="161"/>
      <c r="V343" s="161"/>
    </row>
    <row r="344" spans="1:22" s="115" customFormat="1" ht="16.8">
      <c r="A344" s="122" t="str">
        <f t="shared" si="55"/>
        <v>71060301040000</v>
      </c>
      <c r="B344" s="124" t="s">
        <v>439</v>
      </c>
      <c r="C344" s="117" t="s">
        <v>157</v>
      </c>
      <c r="D344" s="118" t="s">
        <v>442</v>
      </c>
      <c r="E344" s="119" t="s">
        <v>106</v>
      </c>
      <c r="F344" s="120" t="s">
        <v>155</v>
      </c>
      <c r="G344" s="129" t="s">
        <v>440</v>
      </c>
      <c r="H344" s="37"/>
      <c r="I344" s="194"/>
      <c r="J344" s="195"/>
      <c r="K344" s="196"/>
      <c r="L344" s="30" t="s">
        <v>118</v>
      </c>
      <c r="M344" s="44">
        <v>4216</v>
      </c>
      <c r="N344" s="183">
        <f t="shared" si="58"/>
        <v>0</v>
      </c>
      <c r="O344" s="399"/>
      <c r="P344" s="399"/>
      <c r="Q344" s="161"/>
      <c r="R344" s="161"/>
      <c r="S344" s="438"/>
      <c r="T344" s="161"/>
      <c r="U344" s="161"/>
      <c r="V344" s="161"/>
    </row>
    <row r="345" spans="1:22" ht="16.8">
      <c r="A345" s="122" t="str">
        <f t="shared" si="55"/>
        <v>71060301044861</v>
      </c>
      <c r="B345" s="124" t="s">
        <v>439</v>
      </c>
      <c r="C345" s="117" t="s">
        <v>157</v>
      </c>
      <c r="D345" s="118" t="s">
        <v>442</v>
      </c>
      <c r="E345" s="119" t="s">
        <v>106</v>
      </c>
      <c r="F345" s="120" t="s">
        <v>155</v>
      </c>
      <c r="G345" s="121">
        <v>4861</v>
      </c>
      <c r="H345" s="37"/>
      <c r="I345" s="194"/>
      <c r="J345" s="195"/>
      <c r="K345" s="196"/>
      <c r="L345" s="29" t="s">
        <v>121</v>
      </c>
      <c r="M345" s="12">
        <v>4232</v>
      </c>
      <c r="N345" s="183">
        <f t="shared" si="58"/>
        <v>0</v>
      </c>
      <c r="O345" s="399"/>
      <c r="P345" s="399"/>
      <c r="Q345" s="161"/>
      <c r="R345" s="161"/>
      <c r="S345" s="438"/>
      <c r="T345" s="161"/>
      <c r="U345" s="161"/>
      <c r="V345" s="161"/>
    </row>
    <row r="346" spans="1:22" s="115" customFormat="1" ht="16.8">
      <c r="A346" s="122" t="str">
        <f t="shared" si="55"/>
        <v>71060301050000</v>
      </c>
      <c r="B346" s="124" t="s">
        <v>439</v>
      </c>
      <c r="C346" s="117" t="s">
        <v>157</v>
      </c>
      <c r="D346" s="118" t="s">
        <v>442</v>
      </c>
      <c r="E346" s="119" t="s">
        <v>106</v>
      </c>
      <c r="F346" s="120" t="s">
        <v>149</v>
      </c>
      <c r="G346" s="129" t="s">
        <v>440</v>
      </c>
      <c r="H346" s="37"/>
      <c r="I346" s="194"/>
      <c r="J346" s="195"/>
      <c r="K346" s="196"/>
      <c r="L346" s="29" t="s">
        <v>125</v>
      </c>
      <c r="M346" s="12">
        <v>4239</v>
      </c>
      <c r="N346" s="183">
        <f t="shared" si="58"/>
        <v>0</v>
      </c>
      <c r="O346" s="399"/>
      <c r="P346" s="399"/>
      <c r="Q346" s="161"/>
      <c r="R346" s="161"/>
      <c r="S346" s="438"/>
      <c r="T346" s="161"/>
      <c r="U346" s="161"/>
      <c r="V346" s="161"/>
    </row>
    <row r="347" spans="1:22" ht="16.8">
      <c r="A347" s="122" t="str">
        <f t="shared" si="55"/>
        <v>71060301054861</v>
      </c>
      <c r="B347" s="124" t="s">
        <v>439</v>
      </c>
      <c r="C347" s="117" t="s">
        <v>157</v>
      </c>
      <c r="D347" s="118" t="s">
        <v>442</v>
      </c>
      <c r="E347" s="119" t="s">
        <v>106</v>
      </c>
      <c r="F347" s="120" t="s">
        <v>149</v>
      </c>
      <c r="G347" s="121">
        <v>4861</v>
      </c>
      <c r="H347" s="37"/>
      <c r="I347" s="194"/>
      <c r="J347" s="195"/>
      <c r="K347" s="196"/>
      <c r="L347" s="29" t="s">
        <v>126</v>
      </c>
      <c r="M347" s="12">
        <v>4241</v>
      </c>
      <c r="N347" s="183">
        <f t="shared" si="58"/>
        <v>0</v>
      </c>
      <c r="O347" s="399"/>
      <c r="P347" s="399"/>
      <c r="Q347" s="161"/>
      <c r="R347" s="161"/>
      <c r="S347" s="438"/>
      <c r="T347" s="161"/>
      <c r="U347" s="161"/>
      <c r="V347" s="161"/>
    </row>
    <row r="348" spans="1:22" s="170" customFormat="1" ht="26.4">
      <c r="A348" s="122" t="str">
        <f t="shared" si="55"/>
        <v>71060400000000</v>
      </c>
      <c r="B348" s="124" t="s">
        <v>439</v>
      </c>
      <c r="C348" s="117" t="s">
        <v>157</v>
      </c>
      <c r="D348" s="118" t="s">
        <v>155</v>
      </c>
      <c r="E348" s="119" t="s">
        <v>441</v>
      </c>
      <c r="F348" s="120" t="s">
        <v>441</v>
      </c>
      <c r="G348" s="129" t="s">
        <v>440</v>
      </c>
      <c r="H348" s="37"/>
      <c r="I348" s="194"/>
      <c r="J348" s="195"/>
      <c r="K348" s="196"/>
      <c r="L348" s="29" t="s">
        <v>127</v>
      </c>
      <c r="M348" s="12">
        <v>4252</v>
      </c>
      <c r="N348" s="183">
        <f t="shared" si="58"/>
        <v>0</v>
      </c>
      <c r="O348" s="399"/>
      <c r="P348" s="399"/>
      <c r="Q348" s="161"/>
      <c r="R348" s="161"/>
      <c r="S348" s="438"/>
      <c r="T348" s="161"/>
      <c r="U348" s="161"/>
      <c r="V348" s="161"/>
    </row>
    <row r="349" spans="1:22" ht="16.8">
      <c r="A349" s="122" t="str">
        <f t="shared" si="55"/>
        <v>71060400000001</v>
      </c>
      <c r="B349" s="124" t="s">
        <v>439</v>
      </c>
      <c r="C349" s="117" t="s">
        <v>157</v>
      </c>
      <c r="D349" s="118" t="s">
        <v>155</v>
      </c>
      <c r="E349" s="119" t="s">
        <v>441</v>
      </c>
      <c r="F349" s="120" t="s">
        <v>441</v>
      </c>
      <c r="G349" s="129" t="s">
        <v>96</v>
      </c>
      <c r="H349" s="37"/>
      <c r="I349" s="194"/>
      <c r="J349" s="195"/>
      <c r="K349" s="196"/>
      <c r="L349" s="30" t="s">
        <v>128</v>
      </c>
      <c r="M349" s="31">
        <v>4261</v>
      </c>
      <c r="N349" s="183">
        <f t="shared" si="58"/>
        <v>0</v>
      </c>
      <c r="O349" s="399"/>
      <c r="P349" s="399"/>
      <c r="Q349" s="161"/>
      <c r="R349" s="161"/>
      <c r="S349" s="438"/>
      <c r="T349" s="161"/>
      <c r="U349" s="161"/>
      <c r="V349" s="161"/>
    </row>
    <row r="350" spans="1:22" s="156" customFormat="1" ht="16.8">
      <c r="A350" s="122" t="str">
        <f t="shared" si="55"/>
        <v>71060401000000</v>
      </c>
      <c r="B350" s="124" t="s">
        <v>439</v>
      </c>
      <c r="C350" s="117" t="s">
        <v>157</v>
      </c>
      <c r="D350" s="118" t="s">
        <v>155</v>
      </c>
      <c r="E350" s="119" t="s">
        <v>106</v>
      </c>
      <c r="F350" s="120" t="s">
        <v>441</v>
      </c>
      <c r="G350" s="129" t="s">
        <v>440</v>
      </c>
      <c r="H350" s="37"/>
      <c r="I350" s="194"/>
      <c r="J350" s="195"/>
      <c r="K350" s="196"/>
      <c r="L350" s="32" t="s">
        <v>129</v>
      </c>
      <c r="M350" s="48">
        <v>4264</v>
      </c>
      <c r="N350" s="183">
        <f t="shared" si="58"/>
        <v>0</v>
      </c>
      <c r="O350" s="399"/>
      <c r="P350" s="399"/>
      <c r="Q350" s="161"/>
      <c r="R350" s="161"/>
      <c r="S350" s="438"/>
      <c r="T350" s="161"/>
      <c r="U350" s="161"/>
      <c r="V350" s="161"/>
    </row>
    <row r="351" spans="1:22" ht="16.8">
      <c r="A351" s="122" t="str">
        <f t="shared" si="55"/>
        <v>71060401000001</v>
      </c>
      <c r="B351" s="124" t="s">
        <v>439</v>
      </c>
      <c r="C351" s="117" t="s">
        <v>157</v>
      </c>
      <c r="D351" s="118" t="s">
        <v>155</v>
      </c>
      <c r="E351" s="119" t="s">
        <v>106</v>
      </c>
      <c r="F351" s="120" t="s">
        <v>441</v>
      </c>
      <c r="G351" s="129" t="s">
        <v>96</v>
      </c>
      <c r="H351" s="37"/>
      <c r="I351" s="194"/>
      <c r="J351" s="195"/>
      <c r="K351" s="196"/>
      <c r="L351" s="32" t="s">
        <v>130</v>
      </c>
      <c r="M351" s="48">
        <v>4267</v>
      </c>
      <c r="N351" s="183">
        <f t="shared" si="58"/>
        <v>0</v>
      </c>
      <c r="O351" s="399"/>
      <c r="P351" s="399"/>
      <c r="Q351" s="161"/>
      <c r="R351" s="161"/>
      <c r="S351" s="438"/>
      <c r="T351" s="161"/>
      <c r="U351" s="161"/>
      <c r="V351" s="161"/>
    </row>
    <row r="352" spans="1:22" s="115" customFormat="1" ht="16.8">
      <c r="A352" s="122" t="str">
        <f t="shared" si="55"/>
        <v>71060401010000</v>
      </c>
      <c r="B352" s="124" t="s">
        <v>439</v>
      </c>
      <c r="C352" s="117" t="s">
        <v>157</v>
      </c>
      <c r="D352" s="118" t="s">
        <v>155</v>
      </c>
      <c r="E352" s="119" t="s">
        <v>106</v>
      </c>
      <c r="F352" s="120" t="s">
        <v>106</v>
      </c>
      <c r="G352" s="129" t="s">
        <v>440</v>
      </c>
      <c r="H352" s="37"/>
      <c r="I352" s="194"/>
      <c r="J352" s="195"/>
      <c r="K352" s="196"/>
      <c r="L352" s="32" t="s">
        <v>364</v>
      </c>
      <c r="M352" s="48">
        <v>4269</v>
      </c>
      <c r="N352" s="183">
        <f t="shared" si="58"/>
        <v>0</v>
      </c>
      <c r="O352" s="399"/>
      <c r="P352" s="399"/>
      <c r="Q352" s="161"/>
      <c r="R352" s="161"/>
      <c r="S352" s="438"/>
      <c r="T352" s="161"/>
      <c r="U352" s="161"/>
      <c r="V352" s="161"/>
    </row>
    <row r="353" spans="1:22" s="115" customFormat="1" ht="16.8">
      <c r="A353" s="122"/>
      <c r="B353" s="124"/>
      <c r="C353" s="117"/>
      <c r="D353" s="118"/>
      <c r="E353" s="119"/>
      <c r="F353" s="120"/>
      <c r="G353" s="129"/>
      <c r="H353" s="37"/>
      <c r="I353" s="194"/>
      <c r="J353" s="195"/>
      <c r="K353" s="196"/>
      <c r="L353" s="427" t="s">
        <v>791</v>
      </c>
      <c r="M353" s="395" t="s">
        <v>789</v>
      </c>
      <c r="N353" s="183">
        <f t="shared" si="58"/>
        <v>0</v>
      </c>
      <c r="O353" s="399"/>
      <c r="P353" s="399"/>
      <c r="Q353" s="161"/>
      <c r="R353" s="161"/>
      <c r="S353" s="438"/>
      <c r="T353" s="161"/>
      <c r="U353" s="161"/>
      <c r="V353" s="161"/>
    </row>
    <row r="354" spans="1:22" ht="16.8">
      <c r="A354" s="122" t="str">
        <f t="shared" si="55"/>
        <v>71060401014251</v>
      </c>
      <c r="B354" s="116" t="s">
        <v>439</v>
      </c>
      <c r="C354" s="117" t="s">
        <v>157</v>
      </c>
      <c r="D354" s="118" t="s">
        <v>155</v>
      </c>
      <c r="E354" s="119" t="s">
        <v>106</v>
      </c>
      <c r="F354" s="120" t="s">
        <v>106</v>
      </c>
      <c r="G354" s="121">
        <v>4251</v>
      </c>
      <c r="H354" s="37"/>
      <c r="I354" s="194"/>
      <c r="J354" s="195"/>
      <c r="K354" s="196"/>
      <c r="L354" s="29" t="s">
        <v>133</v>
      </c>
      <c r="M354" s="12">
        <v>4823</v>
      </c>
      <c r="N354" s="183">
        <f t="shared" si="58"/>
        <v>0</v>
      </c>
      <c r="O354" s="399"/>
      <c r="P354" s="399"/>
      <c r="Q354" s="161"/>
      <c r="R354" s="161"/>
      <c r="S354" s="438"/>
      <c r="T354" s="161"/>
      <c r="U354" s="161"/>
      <c r="V354" s="161"/>
    </row>
    <row r="355" spans="1:22" ht="26.4">
      <c r="A355" s="122" t="str">
        <f t="shared" si="55"/>
        <v>71060401015113</v>
      </c>
      <c r="B355" s="124" t="s">
        <v>439</v>
      </c>
      <c r="C355" s="117" t="s">
        <v>157</v>
      </c>
      <c r="D355" s="118" t="s">
        <v>155</v>
      </c>
      <c r="E355" s="119" t="s">
        <v>106</v>
      </c>
      <c r="F355" s="120" t="s">
        <v>106</v>
      </c>
      <c r="G355" s="121">
        <v>5113</v>
      </c>
      <c r="H355" s="37"/>
      <c r="I355" s="194"/>
      <c r="J355" s="195"/>
      <c r="K355" s="196"/>
      <c r="L355" s="29" t="s">
        <v>761</v>
      </c>
      <c r="M355" s="12" t="s">
        <v>762</v>
      </c>
      <c r="N355" s="183">
        <f t="shared" si="58"/>
        <v>0</v>
      </c>
      <c r="O355" s="399"/>
      <c r="P355" s="399"/>
      <c r="Q355" s="161"/>
      <c r="R355" s="161"/>
      <c r="S355" s="438"/>
      <c r="T355" s="161"/>
      <c r="U355" s="161"/>
      <c r="V355" s="161"/>
    </row>
    <row r="356" spans="1:22" ht="16.8">
      <c r="A356" s="122" t="str">
        <f t="shared" si="55"/>
        <v>71060401015113</v>
      </c>
      <c r="B356" s="124" t="s">
        <v>439</v>
      </c>
      <c r="C356" s="117" t="s">
        <v>157</v>
      </c>
      <c r="D356" s="118" t="s">
        <v>155</v>
      </c>
      <c r="E356" s="119" t="s">
        <v>106</v>
      </c>
      <c r="F356" s="120" t="s">
        <v>106</v>
      </c>
      <c r="G356" s="121">
        <v>5113</v>
      </c>
      <c r="H356" s="37"/>
      <c r="I356" s="194"/>
      <c r="J356" s="195"/>
      <c r="K356" s="196"/>
      <c r="L356" s="36" t="s">
        <v>134</v>
      </c>
      <c r="M356" s="31">
        <v>4861</v>
      </c>
      <c r="N356" s="183">
        <f t="shared" si="58"/>
        <v>0</v>
      </c>
      <c r="O356" s="399"/>
      <c r="P356" s="399"/>
      <c r="Q356" s="161"/>
      <c r="R356" s="161"/>
      <c r="S356" s="438"/>
      <c r="T356" s="161"/>
      <c r="U356" s="161"/>
      <c r="V356" s="161"/>
    </row>
    <row r="357" spans="1:22" ht="16.8">
      <c r="A357" s="122" t="str">
        <f t="shared" si="55"/>
        <v>71060401015129</v>
      </c>
      <c r="B357" s="124" t="s">
        <v>439</v>
      </c>
      <c r="C357" s="117" t="s">
        <v>157</v>
      </c>
      <c r="D357" s="118" t="s">
        <v>155</v>
      </c>
      <c r="E357" s="119" t="s">
        <v>106</v>
      </c>
      <c r="F357" s="120" t="s">
        <v>106</v>
      </c>
      <c r="G357" s="121">
        <v>5129</v>
      </c>
      <c r="H357" s="37"/>
      <c r="I357" s="194"/>
      <c r="J357" s="195"/>
      <c r="K357" s="196"/>
      <c r="L357" s="29" t="s">
        <v>136</v>
      </c>
      <c r="M357" s="12">
        <v>5122</v>
      </c>
      <c r="N357" s="183">
        <f t="shared" si="58"/>
        <v>0</v>
      </c>
      <c r="O357" s="399"/>
      <c r="P357" s="399"/>
      <c r="Q357" s="161"/>
      <c r="R357" s="161"/>
      <c r="S357" s="438"/>
      <c r="T357" s="161"/>
      <c r="U357" s="161"/>
      <c r="V357" s="161"/>
    </row>
    <row r="358" spans="1:22" s="115" customFormat="1" ht="16.8">
      <c r="A358" s="122" t="str">
        <f t="shared" si="55"/>
        <v>71060401020000</v>
      </c>
      <c r="B358" s="124" t="s">
        <v>439</v>
      </c>
      <c r="C358" s="117" t="s">
        <v>157</v>
      </c>
      <c r="D358" s="118" t="s">
        <v>155</v>
      </c>
      <c r="E358" s="119" t="s">
        <v>106</v>
      </c>
      <c r="F358" s="120" t="s">
        <v>140</v>
      </c>
      <c r="G358" s="129" t="s">
        <v>440</v>
      </c>
      <c r="H358" s="37"/>
      <c r="I358" s="194"/>
      <c r="J358" s="195"/>
      <c r="K358" s="196"/>
      <c r="L358" s="29" t="s">
        <v>137</v>
      </c>
      <c r="M358" s="12">
        <v>5129</v>
      </c>
      <c r="N358" s="183">
        <f t="shared" si="58"/>
        <v>0</v>
      </c>
      <c r="O358" s="399"/>
      <c r="P358" s="399"/>
      <c r="Q358" s="161"/>
      <c r="R358" s="161"/>
      <c r="S358" s="438"/>
      <c r="T358" s="161"/>
      <c r="U358" s="161"/>
      <c r="V358" s="161"/>
    </row>
    <row r="359" spans="1:22" ht="16.2">
      <c r="A359" s="122" t="str">
        <f t="shared" si="55"/>
        <v>71060401024511</v>
      </c>
      <c r="B359" s="124" t="s">
        <v>439</v>
      </c>
      <c r="C359" s="117" t="s">
        <v>157</v>
      </c>
      <c r="D359" s="118" t="s">
        <v>155</v>
      </c>
      <c r="E359" s="119" t="s">
        <v>106</v>
      </c>
      <c r="F359" s="120" t="s">
        <v>140</v>
      </c>
      <c r="G359" s="129">
        <v>4511</v>
      </c>
      <c r="H359" s="37"/>
      <c r="I359" s="194"/>
      <c r="J359" s="195"/>
      <c r="K359" s="196"/>
      <c r="L359" s="29" t="s">
        <v>138</v>
      </c>
      <c r="M359" s="12">
        <v>5132</v>
      </c>
      <c r="N359" s="183">
        <f t="shared" si="58"/>
        <v>0</v>
      </c>
      <c r="O359" s="183"/>
      <c r="P359" s="183"/>
      <c r="Q359" s="161"/>
      <c r="R359" s="161"/>
      <c r="S359" s="438"/>
      <c r="T359" s="161"/>
      <c r="U359" s="161"/>
      <c r="V359" s="161"/>
    </row>
    <row r="360" spans="1:22" ht="16.2">
      <c r="A360" s="122" t="str">
        <f t="shared" si="55"/>
        <v>71060401024861</v>
      </c>
      <c r="B360" s="124" t="s">
        <v>439</v>
      </c>
      <c r="C360" s="117" t="s">
        <v>157</v>
      </c>
      <c r="D360" s="118" t="s">
        <v>155</v>
      </c>
      <c r="E360" s="119" t="s">
        <v>106</v>
      </c>
      <c r="F360" s="120" t="s">
        <v>140</v>
      </c>
      <c r="G360" s="121">
        <v>4861</v>
      </c>
      <c r="H360" s="45"/>
      <c r="I360" s="45"/>
      <c r="J360" s="45"/>
      <c r="K360" s="45"/>
      <c r="L360" s="27" t="s">
        <v>885</v>
      </c>
      <c r="M360" s="28"/>
      <c r="N360" s="197">
        <f>O360+P360</f>
        <v>0</v>
      </c>
      <c r="O360" s="197">
        <f>SUM(O361)</f>
        <v>0</v>
      </c>
      <c r="P360" s="197">
        <f>SUM(P361)</f>
        <v>0</v>
      </c>
      <c r="Q360" s="161"/>
      <c r="R360" s="161"/>
      <c r="S360" s="438"/>
      <c r="T360" s="161"/>
      <c r="U360" s="161"/>
      <c r="V360" s="161"/>
    </row>
    <row r="361" spans="1:22" s="115" customFormat="1" ht="26.4">
      <c r="A361" s="122" t="str">
        <f t="shared" si="55"/>
        <v>71060401030000</v>
      </c>
      <c r="B361" s="124" t="s">
        <v>439</v>
      </c>
      <c r="C361" s="117" t="s">
        <v>157</v>
      </c>
      <c r="D361" s="118" t="s">
        <v>155</v>
      </c>
      <c r="E361" s="119" t="s">
        <v>106</v>
      </c>
      <c r="F361" s="120" t="s">
        <v>442</v>
      </c>
      <c r="G361" s="129" t="s">
        <v>440</v>
      </c>
      <c r="H361" s="37"/>
      <c r="I361" s="194"/>
      <c r="J361" s="195"/>
      <c r="K361" s="196"/>
      <c r="L361" s="29" t="s">
        <v>217</v>
      </c>
      <c r="M361" s="12">
        <v>4511</v>
      </c>
      <c r="N361" s="183">
        <f t="shared" ref="N361" si="59">O361+P361</f>
        <v>0</v>
      </c>
      <c r="O361" s="398"/>
      <c r="P361" s="398"/>
      <c r="Q361" s="161"/>
      <c r="R361" s="161"/>
      <c r="S361" s="438"/>
      <c r="T361" s="161"/>
      <c r="U361" s="161"/>
      <c r="V361" s="161"/>
    </row>
    <row r="362" spans="1:22" ht="16.2">
      <c r="A362" s="122" t="str">
        <f t="shared" ref="A362:A424" si="60">CONCATENATE(B362,C362,D362,E362,F362,G362)</f>
        <v>71060401034251</v>
      </c>
      <c r="B362" s="124" t="s">
        <v>439</v>
      </c>
      <c r="C362" s="117" t="s">
        <v>157</v>
      </c>
      <c r="D362" s="118" t="s">
        <v>155</v>
      </c>
      <c r="E362" s="119" t="s">
        <v>106</v>
      </c>
      <c r="F362" s="120" t="s">
        <v>442</v>
      </c>
      <c r="G362" s="121">
        <v>4251</v>
      </c>
      <c r="H362" s="165">
        <v>2520</v>
      </c>
      <c r="I362" s="166" t="s">
        <v>149</v>
      </c>
      <c r="J362" s="167">
        <v>2</v>
      </c>
      <c r="K362" s="167">
        <v>0</v>
      </c>
      <c r="L362" s="168" t="s">
        <v>640</v>
      </c>
      <c r="M362" s="176"/>
      <c r="N362" s="188">
        <f>+N364</f>
        <v>0</v>
      </c>
      <c r="O362" s="188">
        <f>+O364</f>
        <v>0</v>
      </c>
      <c r="P362" s="188">
        <f>+P364</f>
        <v>0</v>
      </c>
      <c r="Q362" s="161"/>
      <c r="R362" s="161"/>
      <c r="S362" s="438"/>
      <c r="T362" s="161"/>
      <c r="U362" s="161"/>
      <c r="V362" s="161"/>
    </row>
    <row r="363" spans="1:22" ht="16.2">
      <c r="A363" s="122" t="str">
        <f t="shared" si="60"/>
        <v>71060401034861</v>
      </c>
      <c r="B363" s="124" t="s">
        <v>439</v>
      </c>
      <c r="C363" s="117" t="s">
        <v>157</v>
      </c>
      <c r="D363" s="118" t="s">
        <v>155</v>
      </c>
      <c r="E363" s="119" t="s">
        <v>106</v>
      </c>
      <c r="F363" s="120" t="s">
        <v>442</v>
      </c>
      <c r="G363" s="129">
        <v>4861</v>
      </c>
      <c r="H363" s="17"/>
      <c r="I363" s="18"/>
      <c r="J363" s="19"/>
      <c r="K363" s="19"/>
      <c r="L363" s="30" t="s">
        <v>110</v>
      </c>
      <c r="M363" s="31"/>
      <c r="N363" s="405"/>
      <c r="O363" s="405"/>
      <c r="P363" s="405"/>
      <c r="Q363" s="161"/>
      <c r="R363" s="161"/>
      <c r="S363" s="438"/>
      <c r="T363" s="161"/>
      <c r="U363" s="161"/>
      <c r="V363" s="161"/>
    </row>
    <row r="364" spans="1:22" ht="16.2">
      <c r="A364" s="122" t="str">
        <f t="shared" si="60"/>
        <v>71060401035113</v>
      </c>
      <c r="B364" s="124" t="s">
        <v>439</v>
      </c>
      <c r="C364" s="117" t="s">
        <v>157</v>
      </c>
      <c r="D364" s="118" t="s">
        <v>155</v>
      </c>
      <c r="E364" s="119" t="s">
        <v>106</v>
      </c>
      <c r="F364" s="120" t="s">
        <v>442</v>
      </c>
      <c r="G364" s="121">
        <v>5113</v>
      </c>
      <c r="H364" s="151">
        <v>2521</v>
      </c>
      <c r="I364" s="152" t="s">
        <v>149</v>
      </c>
      <c r="J364" s="153">
        <v>2</v>
      </c>
      <c r="K364" s="153">
        <v>1</v>
      </c>
      <c r="L364" s="154" t="s">
        <v>640</v>
      </c>
      <c r="M364" s="155"/>
      <c r="N364" s="192">
        <f>+N366</f>
        <v>0</v>
      </c>
      <c r="O364" s="192">
        <f>+O366</f>
        <v>0</v>
      </c>
      <c r="P364" s="192">
        <f>+P366</f>
        <v>0</v>
      </c>
      <c r="Q364" s="161"/>
      <c r="R364" s="161"/>
      <c r="S364" s="438"/>
      <c r="T364" s="161"/>
      <c r="U364" s="161"/>
      <c r="V364" s="161"/>
    </row>
    <row r="365" spans="1:22" s="115" customFormat="1" ht="16.2">
      <c r="A365" s="122" t="str">
        <f t="shared" si="60"/>
        <v>71060401040000</v>
      </c>
      <c r="B365" s="124" t="s">
        <v>439</v>
      </c>
      <c r="C365" s="117" t="s">
        <v>157</v>
      </c>
      <c r="D365" s="118" t="s">
        <v>155</v>
      </c>
      <c r="E365" s="119" t="s">
        <v>106</v>
      </c>
      <c r="F365" s="120" t="s">
        <v>155</v>
      </c>
      <c r="G365" s="129" t="s">
        <v>440</v>
      </c>
      <c r="H365" s="17"/>
      <c r="I365" s="25"/>
      <c r="J365" s="26"/>
      <c r="K365" s="26"/>
      <c r="L365" s="30" t="s">
        <v>108</v>
      </c>
      <c r="M365" s="31"/>
      <c r="N365" s="405"/>
      <c r="O365" s="405"/>
      <c r="P365" s="405"/>
      <c r="Q365" s="161"/>
      <c r="R365" s="161"/>
      <c r="S365" s="438"/>
      <c r="T365" s="161"/>
      <c r="U365" s="161"/>
      <c r="V365" s="161"/>
    </row>
    <row r="366" spans="1:22" ht="16.2">
      <c r="A366" s="122" t="str">
        <f t="shared" si="60"/>
        <v>71060401044861</v>
      </c>
      <c r="B366" s="124" t="s">
        <v>439</v>
      </c>
      <c r="C366" s="117" t="s">
        <v>157</v>
      </c>
      <c r="D366" s="118" t="s">
        <v>155</v>
      </c>
      <c r="E366" s="119" t="s">
        <v>106</v>
      </c>
      <c r="F366" s="120" t="s">
        <v>155</v>
      </c>
      <c r="G366" s="121">
        <v>4861</v>
      </c>
      <c r="H366" s="45"/>
      <c r="I366" s="45"/>
      <c r="J366" s="45"/>
      <c r="K366" s="45"/>
      <c r="L366" s="27" t="s">
        <v>642</v>
      </c>
      <c r="M366" s="28"/>
      <c r="N366" s="197">
        <f>O366+P366</f>
        <v>0</v>
      </c>
      <c r="O366" s="197">
        <f>SUM(O367:O369)</f>
        <v>0</v>
      </c>
      <c r="P366" s="197">
        <f>SUM(P367:P369)</f>
        <v>0</v>
      </c>
      <c r="Q366" s="161"/>
      <c r="R366" s="161"/>
      <c r="S366" s="438"/>
      <c r="T366" s="161"/>
      <c r="U366" s="161"/>
      <c r="V366" s="161"/>
    </row>
    <row r="367" spans="1:22" s="115" customFormat="1" ht="26.4">
      <c r="A367" s="122"/>
      <c r="B367" s="124"/>
      <c r="C367" s="117"/>
      <c r="D367" s="118"/>
      <c r="E367" s="119"/>
      <c r="F367" s="120"/>
      <c r="G367" s="129"/>
      <c r="H367" s="30"/>
      <c r="I367" s="30"/>
      <c r="J367" s="30"/>
      <c r="K367" s="30"/>
      <c r="L367" s="203" t="s">
        <v>142</v>
      </c>
      <c r="M367" s="31">
        <v>4251</v>
      </c>
      <c r="N367" s="183">
        <f t="shared" ref="N367:N369" si="61">O367+P367</f>
        <v>0</v>
      </c>
      <c r="O367" s="183"/>
      <c r="P367" s="183"/>
      <c r="Q367" s="161"/>
      <c r="R367" s="161"/>
      <c r="S367" s="438"/>
      <c r="T367" s="161"/>
      <c r="U367" s="161"/>
      <c r="V367" s="161"/>
    </row>
    <row r="368" spans="1:22" ht="16.8">
      <c r="B368" s="124"/>
      <c r="H368" s="37"/>
      <c r="I368" s="194"/>
      <c r="J368" s="195"/>
      <c r="K368" s="196"/>
      <c r="L368" s="30" t="s">
        <v>173</v>
      </c>
      <c r="M368" s="31">
        <v>5112</v>
      </c>
      <c r="N368" s="183">
        <f t="shared" si="61"/>
        <v>0</v>
      </c>
      <c r="O368" s="399">
        <v>0</v>
      </c>
      <c r="P368" s="399"/>
      <c r="Q368" s="161"/>
      <c r="R368" s="161"/>
      <c r="S368" s="438"/>
      <c r="T368" s="161"/>
      <c r="U368" s="161"/>
      <c r="V368" s="161"/>
    </row>
    <row r="369" spans="1:22" s="115" customFormat="1" ht="16.2">
      <c r="A369" s="122" t="str">
        <f t="shared" si="60"/>
        <v>71060401050000</v>
      </c>
      <c r="B369" s="124" t="s">
        <v>439</v>
      </c>
      <c r="C369" s="117" t="s">
        <v>157</v>
      </c>
      <c r="D369" s="118" t="s">
        <v>155</v>
      </c>
      <c r="E369" s="119" t="s">
        <v>106</v>
      </c>
      <c r="F369" s="120" t="s">
        <v>149</v>
      </c>
      <c r="G369" s="129" t="s">
        <v>440</v>
      </c>
      <c r="H369" s="37"/>
      <c r="I369" s="194"/>
      <c r="J369" s="195"/>
      <c r="K369" s="196"/>
      <c r="L369" s="30" t="s">
        <v>174</v>
      </c>
      <c r="M369" s="31">
        <v>5113</v>
      </c>
      <c r="N369" s="183">
        <f t="shared" si="61"/>
        <v>0</v>
      </c>
      <c r="O369" s="183"/>
      <c r="P369" s="183">
        <v>0</v>
      </c>
      <c r="Q369" s="161"/>
      <c r="R369" s="161"/>
      <c r="S369" s="438"/>
      <c r="T369" s="161"/>
      <c r="U369" s="161"/>
      <c r="V369" s="161"/>
    </row>
    <row r="370" spans="1:22" ht="16.2">
      <c r="A370" s="122" t="str">
        <f t="shared" si="60"/>
        <v>71060401054861</v>
      </c>
      <c r="B370" s="124" t="s">
        <v>439</v>
      </c>
      <c r="C370" s="117" t="s">
        <v>157</v>
      </c>
      <c r="D370" s="118" t="s">
        <v>155</v>
      </c>
      <c r="E370" s="119" t="s">
        <v>106</v>
      </c>
      <c r="F370" s="120" t="s">
        <v>149</v>
      </c>
      <c r="G370" s="121">
        <v>4861</v>
      </c>
      <c r="H370" s="165">
        <v>2530</v>
      </c>
      <c r="I370" s="166" t="s">
        <v>149</v>
      </c>
      <c r="J370" s="167">
        <v>3</v>
      </c>
      <c r="K370" s="167">
        <v>0</v>
      </c>
      <c r="L370" s="168" t="s">
        <v>235</v>
      </c>
      <c r="M370" s="176"/>
      <c r="N370" s="188">
        <f>+N372</f>
        <v>0</v>
      </c>
      <c r="O370" s="188">
        <f>+O372</f>
        <v>0</v>
      </c>
      <c r="P370" s="188">
        <f>+P372</f>
        <v>0</v>
      </c>
      <c r="Q370" s="161"/>
      <c r="R370" s="161"/>
      <c r="S370" s="438"/>
      <c r="T370" s="161"/>
      <c r="U370" s="161"/>
      <c r="V370" s="161"/>
    </row>
    <row r="371" spans="1:22" s="170" customFormat="1" ht="16.2">
      <c r="A371" s="122" t="str">
        <f t="shared" si="60"/>
        <v>71060500000000</v>
      </c>
      <c r="B371" s="124" t="s">
        <v>439</v>
      </c>
      <c r="C371" s="117" t="s">
        <v>157</v>
      </c>
      <c r="D371" s="118" t="s">
        <v>149</v>
      </c>
      <c r="E371" s="119" t="s">
        <v>441</v>
      </c>
      <c r="F371" s="120" t="s">
        <v>441</v>
      </c>
      <c r="G371" s="129" t="s">
        <v>440</v>
      </c>
      <c r="H371" s="17"/>
      <c r="I371" s="18"/>
      <c r="J371" s="19"/>
      <c r="K371" s="19"/>
      <c r="L371" s="30" t="s">
        <v>110</v>
      </c>
      <c r="M371" s="35"/>
      <c r="N371" s="190"/>
      <c r="O371" s="190"/>
      <c r="P371" s="190"/>
      <c r="Q371" s="161"/>
      <c r="R371" s="161"/>
      <c r="S371" s="438"/>
      <c r="T371" s="161"/>
      <c r="U371" s="161"/>
      <c r="V371" s="161"/>
    </row>
    <row r="372" spans="1:22" ht="16.2">
      <c r="A372" s="122" t="str">
        <f t="shared" si="60"/>
        <v>71060500000001</v>
      </c>
      <c r="B372" s="124" t="s">
        <v>439</v>
      </c>
      <c r="C372" s="117" t="s">
        <v>157</v>
      </c>
      <c r="D372" s="118" t="s">
        <v>149</v>
      </c>
      <c r="E372" s="119" t="s">
        <v>441</v>
      </c>
      <c r="F372" s="120" t="s">
        <v>441</v>
      </c>
      <c r="G372" s="129" t="s">
        <v>96</v>
      </c>
      <c r="H372" s="151">
        <v>2531</v>
      </c>
      <c r="I372" s="152" t="s">
        <v>149</v>
      </c>
      <c r="J372" s="153">
        <v>3</v>
      </c>
      <c r="K372" s="153">
        <v>1</v>
      </c>
      <c r="L372" s="154" t="s">
        <v>236</v>
      </c>
      <c r="M372" s="155"/>
      <c r="N372" s="192">
        <f>+N374</f>
        <v>0</v>
      </c>
      <c r="O372" s="192">
        <f t="shared" ref="O372:P372" si="62">+O374</f>
        <v>0</v>
      </c>
      <c r="P372" s="192">
        <f t="shared" si="62"/>
        <v>0</v>
      </c>
      <c r="Q372" s="161"/>
      <c r="R372" s="161"/>
      <c r="S372" s="438"/>
      <c r="T372" s="161"/>
      <c r="U372" s="161"/>
      <c r="V372" s="161"/>
    </row>
    <row r="373" spans="1:22" s="156" customFormat="1" ht="16.2">
      <c r="A373" s="122" t="str">
        <f t="shared" si="60"/>
        <v>71060501000000</v>
      </c>
      <c r="B373" s="124" t="s">
        <v>439</v>
      </c>
      <c r="C373" s="117" t="s">
        <v>157</v>
      </c>
      <c r="D373" s="118" t="s">
        <v>149</v>
      </c>
      <c r="E373" s="119" t="s">
        <v>106</v>
      </c>
      <c r="F373" s="120" t="s">
        <v>441</v>
      </c>
      <c r="G373" s="129" t="s">
        <v>440</v>
      </c>
      <c r="H373" s="17"/>
      <c r="I373" s="25"/>
      <c r="J373" s="26"/>
      <c r="K373" s="26"/>
      <c r="L373" s="30" t="s">
        <v>108</v>
      </c>
      <c r="M373" s="44"/>
      <c r="N373" s="190"/>
      <c r="O373" s="190"/>
      <c r="P373" s="190"/>
      <c r="Q373" s="161"/>
      <c r="R373" s="161"/>
      <c r="S373" s="438"/>
      <c r="T373" s="161"/>
      <c r="U373" s="161"/>
      <c r="V373" s="161"/>
    </row>
    <row r="374" spans="1:22" ht="27.6">
      <c r="B374" s="124"/>
      <c r="G374" s="129"/>
      <c r="H374" s="45"/>
      <c r="I374" s="147"/>
      <c r="J374" s="148"/>
      <c r="K374" s="148"/>
      <c r="L374" s="27" t="s">
        <v>886</v>
      </c>
      <c r="M374" s="28"/>
      <c r="N374" s="197">
        <f>O374+P374</f>
        <v>0</v>
      </c>
      <c r="O374" s="197">
        <f>SUM(O375:O376)</f>
        <v>0</v>
      </c>
      <c r="P374" s="197">
        <f>SUM(P375:P376)</f>
        <v>0</v>
      </c>
      <c r="Q374" s="161"/>
      <c r="R374" s="161"/>
      <c r="S374" s="438"/>
      <c r="T374" s="161"/>
      <c r="U374" s="161"/>
      <c r="V374" s="161"/>
    </row>
    <row r="375" spans="1:22" s="115" customFormat="1" ht="16.8">
      <c r="A375" s="122" t="str">
        <f t="shared" ref="A375:A376" si="63">CONCATENATE(B375,C375,D375,E375,F375,G375)</f>
        <v>71060301050000</v>
      </c>
      <c r="B375" s="124" t="s">
        <v>439</v>
      </c>
      <c r="C375" s="117" t="s">
        <v>157</v>
      </c>
      <c r="D375" s="118" t="s">
        <v>442</v>
      </c>
      <c r="E375" s="119" t="s">
        <v>106</v>
      </c>
      <c r="F375" s="120" t="s">
        <v>149</v>
      </c>
      <c r="G375" s="129" t="s">
        <v>440</v>
      </c>
      <c r="H375" s="37"/>
      <c r="I375" s="194"/>
      <c r="J375" s="195"/>
      <c r="K375" s="196"/>
      <c r="L375" s="29" t="s">
        <v>125</v>
      </c>
      <c r="M375" s="12">
        <v>4239</v>
      </c>
      <c r="N375" s="183">
        <f t="shared" ref="N375:N376" si="64">O375+P375</f>
        <v>0</v>
      </c>
      <c r="O375" s="399"/>
      <c r="P375" s="399">
        <v>0</v>
      </c>
      <c r="Q375" s="161"/>
      <c r="R375" s="161"/>
      <c r="S375" s="438"/>
      <c r="T375" s="161"/>
      <c r="U375" s="161"/>
      <c r="V375" s="161"/>
    </row>
    <row r="376" spans="1:22" s="115" customFormat="1" ht="26.4">
      <c r="A376" s="122" t="str">
        <f t="shared" si="63"/>
        <v>71060401030000</v>
      </c>
      <c r="B376" s="124" t="s">
        <v>439</v>
      </c>
      <c r="C376" s="117" t="s">
        <v>157</v>
      </c>
      <c r="D376" s="118" t="s">
        <v>155</v>
      </c>
      <c r="E376" s="119" t="s">
        <v>106</v>
      </c>
      <c r="F376" s="120" t="s">
        <v>442</v>
      </c>
      <c r="G376" s="129" t="s">
        <v>440</v>
      </c>
      <c r="H376" s="37"/>
      <c r="I376" s="194"/>
      <c r="J376" s="195"/>
      <c r="K376" s="196"/>
      <c r="L376" s="29" t="s">
        <v>217</v>
      </c>
      <c r="M376" s="12">
        <v>4511</v>
      </c>
      <c r="N376" s="183">
        <f t="shared" si="64"/>
        <v>0</v>
      </c>
      <c r="O376" s="398"/>
      <c r="P376" s="398"/>
      <c r="Q376" s="161"/>
      <c r="R376" s="161"/>
      <c r="S376" s="438"/>
      <c r="T376" s="161"/>
      <c r="U376" s="161"/>
      <c r="V376" s="161"/>
    </row>
    <row r="377" spans="1:22" ht="27.6">
      <c r="A377" s="122" t="str">
        <f t="shared" si="60"/>
        <v>71060501015134</v>
      </c>
      <c r="B377" s="124" t="s">
        <v>439</v>
      </c>
      <c r="C377" s="117" t="s">
        <v>157</v>
      </c>
      <c r="D377" s="118" t="s">
        <v>149</v>
      </c>
      <c r="E377" s="119" t="s">
        <v>106</v>
      </c>
      <c r="F377" s="120" t="s">
        <v>106</v>
      </c>
      <c r="G377" s="121">
        <v>5134</v>
      </c>
      <c r="H377" s="165">
        <v>2560</v>
      </c>
      <c r="I377" s="166" t="s">
        <v>149</v>
      </c>
      <c r="J377" s="167">
        <v>6</v>
      </c>
      <c r="K377" s="167">
        <v>0</v>
      </c>
      <c r="L377" s="168" t="s">
        <v>238</v>
      </c>
      <c r="M377" s="176"/>
      <c r="N377" s="188">
        <f>+N379</f>
        <v>0</v>
      </c>
      <c r="O377" s="188">
        <f>+O379</f>
        <v>0</v>
      </c>
      <c r="P377" s="188">
        <f>+P379</f>
        <v>0</v>
      </c>
      <c r="Q377" s="161"/>
      <c r="R377" s="161"/>
      <c r="S377" s="438"/>
      <c r="T377" s="161"/>
      <c r="U377" s="161"/>
      <c r="V377" s="161"/>
    </row>
    <row r="378" spans="1:22" s="170" customFormat="1" ht="16.2">
      <c r="A378" s="122" t="str">
        <f t="shared" si="60"/>
        <v>71060600000000</v>
      </c>
      <c r="B378" s="124" t="s">
        <v>439</v>
      </c>
      <c r="C378" s="117" t="s">
        <v>157</v>
      </c>
      <c r="D378" s="118" t="s">
        <v>157</v>
      </c>
      <c r="E378" s="119" t="s">
        <v>441</v>
      </c>
      <c r="F378" s="120" t="s">
        <v>441</v>
      </c>
      <c r="G378" s="129" t="s">
        <v>440</v>
      </c>
      <c r="H378" s="25"/>
      <c r="I378" s="18"/>
      <c r="J378" s="19"/>
      <c r="K378" s="19"/>
      <c r="L378" s="30" t="s">
        <v>110</v>
      </c>
      <c r="M378" s="31"/>
      <c r="N378" s="190"/>
      <c r="O378" s="190"/>
      <c r="P378" s="190"/>
      <c r="Q378" s="161"/>
      <c r="R378" s="161"/>
      <c r="S378" s="438"/>
      <c r="T378" s="161"/>
      <c r="U378" s="161"/>
      <c r="V378" s="161"/>
    </row>
    <row r="379" spans="1:22" ht="26.4">
      <c r="A379" s="122" t="str">
        <f t="shared" si="60"/>
        <v>71060600000001</v>
      </c>
      <c r="B379" s="124" t="s">
        <v>439</v>
      </c>
      <c r="C379" s="117" t="s">
        <v>157</v>
      </c>
      <c r="D379" s="118" t="s">
        <v>157</v>
      </c>
      <c r="E379" s="119" t="s">
        <v>441</v>
      </c>
      <c r="F379" s="120" t="s">
        <v>441</v>
      </c>
      <c r="G379" s="129" t="s">
        <v>96</v>
      </c>
      <c r="H379" s="151">
        <v>2561</v>
      </c>
      <c r="I379" s="152" t="s">
        <v>149</v>
      </c>
      <c r="J379" s="153">
        <v>6</v>
      </c>
      <c r="K379" s="153">
        <v>1</v>
      </c>
      <c r="L379" s="154" t="s">
        <v>238</v>
      </c>
      <c r="M379" s="155"/>
      <c r="N379" s="192">
        <f>+N381+N389+N391+N396+N393+N398+N402+N404</f>
        <v>0</v>
      </c>
      <c r="O379" s="192">
        <f t="shared" ref="O379:P379" si="65">+O381+O389+O391+O396+O393+O398+O402+O404</f>
        <v>0</v>
      </c>
      <c r="P379" s="192">
        <f t="shared" si="65"/>
        <v>0</v>
      </c>
      <c r="Q379" s="161"/>
      <c r="R379" s="161"/>
      <c r="S379" s="438"/>
      <c r="T379" s="161"/>
      <c r="U379" s="161"/>
      <c r="V379" s="161"/>
    </row>
    <row r="380" spans="1:22" s="156" customFormat="1" ht="16.2">
      <c r="A380" s="122" t="str">
        <f t="shared" si="60"/>
        <v>71060601000000</v>
      </c>
      <c r="B380" s="124" t="s">
        <v>439</v>
      </c>
      <c r="C380" s="117" t="s">
        <v>157</v>
      </c>
      <c r="D380" s="118" t="s">
        <v>157</v>
      </c>
      <c r="E380" s="119" t="s">
        <v>106</v>
      </c>
      <c r="F380" s="120" t="s">
        <v>441</v>
      </c>
      <c r="G380" s="129" t="s">
        <v>440</v>
      </c>
      <c r="H380" s="25"/>
      <c r="I380" s="25"/>
      <c r="J380" s="26"/>
      <c r="K380" s="26"/>
      <c r="L380" s="30" t="s">
        <v>108</v>
      </c>
      <c r="M380" s="31"/>
      <c r="N380" s="190"/>
      <c r="O380" s="190"/>
      <c r="P380" s="190"/>
      <c r="Q380" s="161"/>
      <c r="R380" s="161"/>
      <c r="S380" s="438"/>
      <c r="T380" s="161"/>
      <c r="U380" s="161"/>
      <c r="V380" s="161"/>
    </row>
    <row r="381" spans="1:22" ht="16.2">
      <c r="A381" s="122" t="str">
        <f t="shared" si="60"/>
        <v>71060601000001</v>
      </c>
      <c r="B381" s="124" t="s">
        <v>439</v>
      </c>
      <c r="C381" s="117" t="s">
        <v>157</v>
      </c>
      <c r="D381" s="118" t="s">
        <v>157</v>
      </c>
      <c r="E381" s="119" t="s">
        <v>106</v>
      </c>
      <c r="F381" s="120" t="s">
        <v>441</v>
      </c>
      <c r="G381" s="129" t="s">
        <v>96</v>
      </c>
      <c r="H381" s="45"/>
      <c r="I381" s="147"/>
      <c r="J381" s="148"/>
      <c r="K381" s="148"/>
      <c r="L381" s="27" t="s">
        <v>239</v>
      </c>
      <c r="M381" s="28"/>
      <c r="N381" s="197">
        <f>O381+P381</f>
        <v>0</v>
      </c>
      <c r="O381" s="197">
        <f>SUM(O382:O388)</f>
        <v>0</v>
      </c>
      <c r="P381" s="197">
        <f>SUM(P382:P388)</f>
        <v>0</v>
      </c>
      <c r="Q381" s="161"/>
      <c r="R381" s="161"/>
      <c r="S381" s="438"/>
      <c r="T381" s="161"/>
      <c r="U381" s="161"/>
      <c r="V381" s="161"/>
    </row>
    <row r="382" spans="1:22" s="115" customFormat="1" ht="16.2">
      <c r="A382" s="122" t="str">
        <f t="shared" si="60"/>
        <v>71060601010000</v>
      </c>
      <c r="B382" s="124" t="s">
        <v>439</v>
      </c>
      <c r="C382" s="117" t="s">
        <v>157</v>
      </c>
      <c r="D382" s="118" t="s">
        <v>157</v>
      </c>
      <c r="E382" s="119" t="s">
        <v>106</v>
      </c>
      <c r="F382" s="120" t="s">
        <v>106</v>
      </c>
      <c r="G382" s="129" t="s">
        <v>440</v>
      </c>
      <c r="H382" s="17"/>
      <c r="I382" s="25"/>
      <c r="J382" s="26"/>
      <c r="K382" s="26"/>
      <c r="L382" s="32" t="s">
        <v>115</v>
      </c>
      <c r="M382" s="33">
        <v>4213</v>
      </c>
      <c r="N382" s="183">
        <f t="shared" ref="N382:N401" si="66">O382+P382</f>
        <v>0</v>
      </c>
      <c r="O382" s="183"/>
      <c r="P382" s="183"/>
      <c r="Q382" s="161"/>
      <c r="R382" s="161"/>
      <c r="S382" s="438"/>
      <c r="T382" s="161"/>
      <c r="U382" s="161"/>
      <c r="V382" s="161"/>
    </row>
    <row r="383" spans="1:22" ht="16.2">
      <c r="A383" s="122" t="str">
        <f t="shared" si="60"/>
        <v>71060601014251</v>
      </c>
      <c r="B383" s="124" t="s">
        <v>439</v>
      </c>
      <c r="C383" s="117" t="s">
        <v>157</v>
      </c>
      <c r="D383" s="118" t="s">
        <v>157</v>
      </c>
      <c r="E383" s="119" t="s">
        <v>106</v>
      </c>
      <c r="F383" s="120" t="s">
        <v>106</v>
      </c>
      <c r="G383" s="121">
        <v>4251</v>
      </c>
      <c r="H383" s="25"/>
      <c r="I383" s="25"/>
      <c r="J383" s="26"/>
      <c r="K383" s="26"/>
      <c r="L383" s="29" t="s">
        <v>125</v>
      </c>
      <c r="M383" s="12">
        <v>4239</v>
      </c>
      <c r="N383" s="183">
        <f t="shared" si="66"/>
        <v>0</v>
      </c>
      <c r="O383" s="183"/>
      <c r="P383" s="183"/>
      <c r="Q383" s="161"/>
      <c r="R383" s="161"/>
      <c r="S383" s="438"/>
      <c r="T383" s="161"/>
      <c r="U383" s="161"/>
      <c r="V383" s="161"/>
    </row>
    <row r="384" spans="1:22" ht="26.4">
      <c r="A384" s="122" t="str">
        <f t="shared" si="60"/>
        <v>71060601014269</v>
      </c>
      <c r="B384" s="116" t="s">
        <v>439</v>
      </c>
      <c r="C384" s="117" t="s">
        <v>157</v>
      </c>
      <c r="D384" s="118" t="s">
        <v>157</v>
      </c>
      <c r="E384" s="119" t="s">
        <v>106</v>
      </c>
      <c r="F384" s="120" t="s">
        <v>106</v>
      </c>
      <c r="G384" s="121">
        <v>4269</v>
      </c>
      <c r="H384" s="25"/>
      <c r="I384" s="25"/>
      <c r="J384" s="26"/>
      <c r="K384" s="26"/>
      <c r="L384" s="29" t="s">
        <v>217</v>
      </c>
      <c r="M384" s="12">
        <v>4511</v>
      </c>
      <c r="N384" s="183">
        <f t="shared" si="66"/>
        <v>0</v>
      </c>
      <c r="O384" s="398"/>
      <c r="P384" s="398"/>
      <c r="Q384" s="161"/>
      <c r="R384" s="161"/>
      <c r="S384" s="438"/>
      <c r="T384" s="161"/>
      <c r="U384" s="161"/>
      <c r="V384" s="161"/>
    </row>
    <row r="385" spans="1:22" ht="26.4">
      <c r="A385" s="122" t="str">
        <f t="shared" si="60"/>
        <v>71060601014521</v>
      </c>
      <c r="B385" s="116" t="s">
        <v>439</v>
      </c>
      <c r="C385" s="117" t="s">
        <v>157</v>
      </c>
      <c r="D385" s="118" t="s">
        <v>157</v>
      </c>
      <c r="E385" s="119" t="s">
        <v>106</v>
      </c>
      <c r="F385" s="120" t="s">
        <v>106</v>
      </c>
      <c r="G385" s="121">
        <v>4521</v>
      </c>
      <c r="H385" s="25"/>
      <c r="I385" s="25"/>
      <c r="J385" s="26"/>
      <c r="K385" s="26"/>
      <c r="L385" s="30" t="s">
        <v>241</v>
      </c>
      <c r="M385" s="31">
        <v>4638</v>
      </c>
      <c r="N385" s="183">
        <f t="shared" si="66"/>
        <v>0</v>
      </c>
      <c r="O385" s="183"/>
      <c r="P385" s="183"/>
      <c r="Q385" s="161"/>
      <c r="R385" s="161"/>
      <c r="S385" s="438"/>
      <c r="T385" s="161"/>
      <c r="U385" s="161"/>
      <c r="V385" s="161"/>
    </row>
    <row r="386" spans="1:22" s="115" customFormat="1" ht="16.2">
      <c r="A386" s="122" t="str">
        <f t="shared" si="60"/>
        <v>71060601020000</v>
      </c>
      <c r="B386" s="124" t="s">
        <v>439</v>
      </c>
      <c r="C386" s="117" t="s">
        <v>157</v>
      </c>
      <c r="D386" s="118" t="s">
        <v>157</v>
      </c>
      <c r="E386" s="119" t="s">
        <v>106</v>
      </c>
      <c r="F386" s="120" t="s">
        <v>140</v>
      </c>
      <c r="G386" s="129" t="s">
        <v>440</v>
      </c>
      <c r="H386" s="25"/>
      <c r="I386" s="25"/>
      <c r="J386" s="26"/>
      <c r="K386" s="26"/>
      <c r="L386" s="30" t="s">
        <v>173</v>
      </c>
      <c r="M386" s="31">
        <v>5112</v>
      </c>
      <c r="N386" s="183">
        <f t="shared" si="66"/>
        <v>0</v>
      </c>
      <c r="O386" s="183"/>
      <c r="P386" s="183"/>
      <c r="Q386" s="161"/>
      <c r="R386" s="161"/>
      <c r="S386" s="438"/>
      <c r="T386" s="161"/>
      <c r="U386" s="161"/>
      <c r="V386" s="161"/>
    </row>
    <row r="387" spans="1:22" ht="16.2">
      <c r="A387" s="122" t="str">
        <f t="shared" si="60"/>
        <v>71060601024269</v>
      </c>
      <c r="B387" s="124" t="s">
        <v>439</v>
      </c>
      <c r="C387" s="134" t="s">
        <v>157</v>
      </c>
      <c r="D387" s="133" t="s">
        <v>157</v>
      </c>
      <c r="E387" s="132" t="s">
        <v>106</v>
      </c>
      <c r="F387" s="130" t="s">
        <v>140</v>
      </c>
      <c r="G387" s="131">
        <v>4269</v>
      </c>
      <c r="H387" s="25"/>
      <c r="I387" s="25"/>
      <c r="J387" s="26"/>
      <c r="K387" s="26"/>
      <c r="L387" s="29" t="s">
        <v>135</v>
      </c>
      <c r="M387" s="12">
        <v>5121</v>
      </c>
      <c r="N387" s="183">
        <f t="shared" si="66"/>
        <v>0</v>
      </c>
      <c r="O387" s="183">
        <v>0</v>
      </c>
      <c r="P387" s="183"/>
      <c r="Q387" s="161"/>
      <c r="R387" s="161"/>
      <c r="S387" s="438"/>
      <c r="T387" s="161"/>
      <c r="U387" s="161"/>
      <c r="V387" s="161"/>
    </row>
    <row r="388" spans="1:22" ht="16.2">
      <c r="A388" s="122" t="str">
        <f t="shared" si="60"/>
        <v>71060601025113</v>
      </c>
      <c r="B388" s="124" t="s">
        <v>439</v>
      </c>
      <c r="C388" s="117" t="s">
        <v>157</v>
      </c>
      <c r="D388" s="118" t="s">
        <v>157</v>
      </c>
      <c r="E388" s="119" t="s">
        <v>106</v>
      </c>
      <c r="F388" s="120" t="s">
        <v>140</v>
      </c>
      <c r="G388" s="121">
        <v>5113</v>
      </c>
      <c r="H388" s="25"/>
      <c r="I388" s="25"/>
      <c r="J388" s="26"/>
      <c r="K388" s="26"/>
      <c r="L388" s="29" t="s">
        <v>174</v>
      </c>
      <c r="M388" s="12">
        <v>5113</v>
      </c>
      <c r="N388" s="183">
        <f t="shared" si="66"/>
        <v>0</v>
      </c>
      <c r="O388" s="183"/>
      <c r="P388" s="183"/>
      <c r="Q388" s="161"/>
      <c r="R388" s="161"/>
      <c r="S388" s="438"/>
      <c r="T388" s="161"/>
      <c r="U388" s="161"/>
      <c r="V388" s="161"/>
    </row>
    <row r="389" spans="1:22" s="115" customFormat="1" ht="27.6">
      <c r="A389" s="122" t="str">
        <f t="shared" si="60"/>
        <v>71060601030000</v>
      </c>
      <c r="B389" s="124" t="s">
        <v>439</v>
      </c>
      <c r="C389" s="117" t="s">
        <v>157</v>
      </c>
      <c r="D389" s="118" t="s">
        <v>157</v>
      </c>
      <c r="E389" s="119" t="s">
        <v>106</v>
      </c>
      <c r="F389" s="120" t="s">
        <v>442</v>
      </c>
      <c r="G389" s="129" t="s">
        <v>440</v>
      </c>
      <c r="H389" s="45"/>
      <c r="I389" s="147"/>
      <c r="J389" s="148"/>
      <c r="K389" s="148"/>
      <c r="L389" s="27" t="s">
        <v>242</v>
      </c>
      <c r="M389" s="28"/>
      <c r="N389" s="197">
        <f>O389+P389</f>
        <v>0</v>
      </c>
      <c r="O389" s="197">
        <f>SUM(O390)</f>
        <v>0</v>
      </c>
      <c r="P389" s="197">
        <f>SUM(P390)</f>
        <v>0</v>
      </c>
      <c r="Q389" s="161"/>
      <c r="R389" s="161"/>
      <c r="S389" s="438"/>
      <c r="T389" s="161"/>
      <c r="U389" s="161"/>
      <c r="V389" s="161"/>
    </row>
    <row r="390" spans="1:22" ht="16.2">
      <c r="A390" s="122" t="str">
        <f t="shared" si="60"/>
        <v>71060601034251</v>
      </c>
      <c r="B390" s="124" t="s">
        <v>439</v>
      </c>
      <c r="C390" s="117" t="s">
        <v>157</v>
      </c>
      <c r="D390" s="118" t="s">
        <v>157</v>
      </c>
      <c r="E390" s="119" t="s">
        <v>106</v>
      </c>
      <c r="F390" s="120" t="s">
        <v>442</v>
      </c>
      <c r="G390" s="121">
        <v>4251</v>
      </c>
      <c r="H390" s="17"/>
      <c r="I390" s="25"/>
      <c r="J390" s="26"/>
      <c r="K390" s="26"/>
      <c r="L390" s="32" t="s">
        <v>115</v>
      </c>
      <c r="M390" s="33">
        <v>4213</v>
      </c>
      <c r="N390" s="183">
        <f t="shared" si="66"/>
        <v>0</v>
      </c>
      <c r="O390" s="183"/>
      <c r="P390" s="183"/>
      <c r="Q390" s="161"/>
      <c r="R390" s="161"/>
      <c r="S390" s="438"/>
      <c r="T390" s="161"/>
      <c r="U390" s="161"/>
      <c r="V390" s="161"/>
    </row>
    <row r="391" spans="1:22" ht="16.2">
      <c r="A391" s="122" t="str">
        <f t="shared" si="60"/>
        <v>71060601034269</v>
      </c>
      <c r="B391" s="124" t="s">
        <v>439</v>
      </c>
      <c r="C391" s="117" t="s">
        <v>157</v>
      </c>
      <c r="D391" s="118" t="s">
        <v>157</v>
      </c>
      <c r="E391" s="119" t="s">
        <v>106</v>
      </c>
      <c r="F391" s="120" t="s">
        <v>442</v>
      </c>
      <c r="G391" s="121">
        <v>4269</v>
      </c>
      <c r="H391" s="45"/>
      <c r="I391" s="147"/>
      <c r="J391" s="148"/>
      <c r="K391" s="148"/>
      <c r="L391" s="27" t="s">
        <v>887</v>
      </c>
      <c r="M391" s="28"/>
      <c r="N391" s="197">
        <f>O391+P391</f>
        <v>0</v>
      </c>
      <c r="O391" s="197">
        <f>SUM(O392:O392)</f>
        <v>0</v>
      </c>
      <c r="P391" s="197">
        <f>SUM(P392:P392)</f>
        <v>0</v>
      </c>
      <c r="Q391" s="161"/>
      <c r="R391" s="161"/>
      <c r="S391" s="438"/>
      <c r="T391" s="161"/>
      <c r="U391" s="161"/>
      <c r="V391" s="161"/>
    </row>
    <row r="392" spans="1:22" ht="16.2">
      <c r="A392" s="122" t="str">
        <f t="shared" si="60"/>
        <v>71060601034521</v>
      </c>
      <c r="B392" s="124" t="s">
        <v>439</v>
      </c>
      <c r="C392" s="117" t="s">
        <v>157</v>
      </c>
      <c r="D392" s="118" t="s">
        <v>157</v>
      </c>
      <c r="E392" s="119" t="s">
        <v>106</v>
      </c>
      <c r="F392" s="120" t="s">
        <v>442</v>
      </c>
      <c r="G392" s="121">
        <v>4521</v>
      </c>
      <c r="H392" s="17"/>
      <c r="I392" s="25"/>
      <c r="J392" s="26"/>
      <c r="K392" s="26"/>
      <c r="L392" s="32" t="s">
        <v>115</v>
      </c>
      <c r="M392" s="33">
        <v>4213</v>
      </c>
      <c r="N392" s="183">
        <f t="shared" si="66"/>
        <v>0</v>
      </c>
      <c r="O392" s="183"/>
      <c r="P392" s="183"/>
      <c r="Q392" s="161"/>
      <c r="R392" s="161"/>
      <c r="S392" s="438"/>
      <c r="T392" s="161"/>
      <c r="U392" s="161"/>
      <c r="V392" s="161"/>
    </row>
    <row r="393" spans="1:22" s="115" customFormat="1" ht="37.950000000000003" customHeight="1">
      <c r="A393" s="122" t="str">
        <f t="shared" si="60"/>
        <v>71060601040000</v>
      </c>
      <c r="B393" s="124" t="s">
        <v>439</v>
      </c>
      <c r="C393" s="117" t="s">
        <v>157</v>
      </c>
      <c r="D393" s="118" t="s">
        <v>157</v>
      </c>
      <c r="E393" s="119" t="s">
        <v>106</v>
      </c>
      <c r="F393" s="120" t="s">
        <v>155</v>
      </c>
      <c r="G393" s="129" t="s">
        <v>440</v>
      </c>
      <c r="H393" s="45"/>
      <c r="I393" s="147"/>
      <c r="J393" s="148"/>
      <c r="K393" s="148"/>
      <c r="L393" s="27" t="s">
        <v>888</v>
      </c>
      <c r="M393" s="28"/>
      <c r="N393" s="197">
        <f>O393+P393</f>
        <v>0</v>
      </c>
      <c r="O393" s="197">
        <f>SUM(O394:O395)</f>
        <v>0</v>
      </c>
      <c r="P393" s="197">
        <f>SUM(P394:P395)</f>
        <v>0</v>
      </c>
      <c r="Q393" s="161"/>
      <c r="R393" s="161"/>
      <c r="S393" s="438"/>
      <c r="T393" s="161"/>
      <c r="U393" s="161"/>
      <c r="V393" s="161"/>
    </row>
    <row r="394" spans="1:22" ht="16.8">
      <c r="A394" s="122" t="str">
        <f t="shared" si="60"/>
        <v>71060601044251</v>
      </c>
      <c r="B394" s="124" t="s">
        <v>439</v>
      </c>
      <c r="C394" s="117" t="s">
        <v>157</v>
      </c>
      <c r="D394" s="118" t="s">
        <v>157</v>
      </c>
      <c r="E394" s="119" t="s">
        <v>106</v>
      </c>
      <c r="F394" s="120" t="s">
        <v>155</v>
      </c>
      <c r="G394" s="121">
        <v>4251</v>
      </c>
      <c r="H394" s="17"/>
      <c r="I394" s="400"/>
      <c r="J394" s="401"/>
      <c r="K394" s="401"/>
      <c r="L394" s="32" t="s">
        <v>115</v>
      </c>
      <c r="M394" s="33">
        <v>4213</v>
      </c>
      <c r="N394" s="183">
        <f t="shared" si="66"/>
        <v>0</v>
      </c>
      <c r="O394" s="399"/>
      <c r="P394" s="399"/>
      <c r="Q394" s="161"/>
      <c r="R394" s="161"/>
      <c r="S394" s="438"/>
      <c r="T394" s="161"/>
      <c r="U394" s="161"/>
      <c r="V394" s="161"/>
    </row>
    <row r="395" spans="1:22" ht="16.8">
      <c r="A395" s="122" t="str">
        <f t="shared" ref="A395" si="67">CONCATENATE(B395,C395,D395,E395,F395,G395)</f>
        <v>71060601044819</v>
      </c>
      <c r="B395" s="124" t="s">
        <v>439</v>
      </c>
      <c r="C395" s="117" t="s">
        <v>157</v>
      </c>
      <c r="D395" s="118" t="s">
        <v>157</v>
      </c>
      <c r="E395" s="119" t="s">
        <v>106</v>
      </c>
      <c r="F395" s="120" t="s">
        <v>155</v>
      </c>
      <c r="G395" s="129" t="s">
        <v>88</v>
      </c>
      <c r="H395" s="25"/>
      <c r="I395" s="25"/>
      <c r="J395" s="26"/>
      <c r="K395" s="26"/>
      <c r="L395" s="30" t="s">
        <v>173</v>
      </c>
      <c r="M395" s="421">
        <v>5112</v>
      </c>
      <c r="N395" s="183">
        <f t="shared" ref="N395" si="68">O395+P395</f>
        <v>0</v>
      </c>
      <c r="O395" s="398">
        <v>0</v>
      </c>
      <c r="P395" s="398"/>
      <c r="Q395" s="161"/>
      <c r="R395" s="161"/>
      <c r="S395" s="438"/>
      <c r="T395" s="161"/>
      <c r="U395" s="161"/>
      <c r="V395" s="161"/>
    </row>
    <row r="396" spans="1:22" ht="27.6">
      <c r="A396" s="122" t="str">
        <f>CONCATENATE(B396,C396,D396,E396,F396,G396)</f>
        <v>71060601035112</v>
      </c>
      <c r="B396" s="124" t="s">
        <v>439</v>
      </c>
      <c r="C396" s="117" t="s">
        <v>157</v>
      </c>
      <c r="D396" s="118" t="s">
        <v>157</v>
      </c>
      <c r="E396" s="119" t="s">
        <v>106</v>
      </c>
      <c r="F396" s="120" t="s">
        <v>442</v>
      </c>
      <c r="G396" s="121">
        <v>5112</v>
      </c>
      <c r="H396" s="45"/>
      <c r="I396" s="147"/>
      <c r="J396" s="148"/>
      <c r="K396" s="148"/>
      <c r="L396" s="27" t="s">
        <v>889</v>
      </c>
      <c r="M396" s="28"/>
      <c r="N396" s="197">
        <f>O396+P396</f>
        <v>0</v>
      </c>
      <c r="O396" s="197">
        <f>SUM(O397:O397)</f>
        <v>0</v>
      </c>
      <c r="P396" s="197">
        <f>SUM(P397:P397)</f>
        <v>0</v>
      </c>
      <c r="Q396" s="161"/>
      <c r="R396" s="161"/>
      <c r="S396" s="438"/>
      <c r="T396" s="161"/>
      <c r="U396" s="161"/>
      <c r="V396" s="161"/>
    </row>
    <row r="397" spans="1:22" ht="26.4">
      <c r="A397" s="122" t="str">
        <f>CONCATENATE(B397,C397,D397,E397,F397,G397)</f>
        <v>71060601035113</v>
      </c>
      <c r="B397" s="124" t="s">
        <v>439</v>
      </c>
      <c r="C397" s="117" t="s">
        <v>157</v>
      </c>
      <c r="D397" s="118" t="s">
        <v>157</v>
      </c>
      <c r="E397" s="119" t="s">
        <v>106</v>
      </c>
      <c r="F397" s="120" t="s">
        <v>442</v>
      </c>
      <c r="G397" s="121">
        <v>5113</v>
      </c>
      <c r="H397" s="25"/>
      <c r="I397" s="25"/>
      <c r="J397" s="26"/>
      <c r="K397" s="26"/>
      <c r="L397" s="29" t="s">
        <v>217</v>
      </c>
      <c r="M397" s="12">
        <v>4511</v>
      </c>
      <c r="N397" s="183">
        <f>O397+P397</f>
        <v>0</v>
      </c>
      <c r="O397" s="183"/>
      <c r="P397" s="183"/>
      <c r="Q397" s="161"/>
      <c r="R397" s="161"/>
      <c r="S397" s="438"/>
      <c r="T397" s="161"/>
      <c r="U397" s="161"/>
      <c r="V397" s="161"/>
    </row>
    <row r="398" spans="1:22" ht="27.6">
      <c r="A398" s="122" t="str">
        <f t="shared" si="60"/>
        <v>71060601044639</v>
      </c>
      <c r="B398" s="124" t="s">
        <v>439</v>
      </c>
      <c r="C398" s="117" t="s">
        <v>157</v>
      </c>
      <c r="D398" s="118" t="s">
        <v>157</v>
      </c>
      <c r="E398" s="119" t="s">
        <v>106</v>
      </c>
      <c r="F398" s="120" t="s">
        <v>155</v>
      </c>
      <c r="G398" s="121">
        <v>4639</v>
      </c>
      <c r="H398" s="45"/>
      <c r="I398" s="147"/>
      <c r="J398" s="148"/>
      <c r="K398" s="148"/>
      <c r="L398" s="27" t="s">
        <v>890</v>
      </c>
      <c r="M398" s="28"/>
      <c r="N398" s="197">
        <f>O398+P398</f>
        <v>0</v>
      </c>
      <c r="O398" s="197">
        <f>SUM(O399:O401)</f>
        <v>0</v>
      </c>
      <c r="P398" s="197">
        <f>SUM(P399:P401)</f>
        <v>0</v>
      </c>
      <c r="Q398" s="161"/>
      <c r="R398" s="161"/>
      <c r="S398" s="438"/>
      <c r="T398" s="161"/>
      <c r="U398" s="161"/>
      <c r="V398" s="161"/>
    </row>
    <row r="399" spans="1:22" s="115" customFormat="1" ht="18" customHeight="1">
      <c r="A399" s="122" t="str">
        <f t="shared" si="60"/>
        <v>71080101010000</v>
      </c>
      <c r="B399" s="124" t="s">
        <v>439</v>
      </c>
      <c r="C399" s="117" t="s">
        <v>185</v>
      </c>
      <c r="D399" s="118" t="s">
        <v>106</v>
      </c>
      <c r="E399" s="119" t="s">
        <v>106</v>
      </c>
      <c r="F399" s="120" t="s">
        <v>106</v>
      </c>
      <c r="G399" s="129" t="s">
        <v>440</v>
      </c>
      <c r="H399" s="177"/>
      <c r="I399" s="194"/>
      <c r="J399" s="201"/>
      <c r="K399" s="202"/>
      <c r="L399" s="203" t="s">
        <v>142</v>
      </c>
      <c r="M399" s="13">
        <v>4251</v>
      </c>
      <c r="N399" s="183">
        <f t="shared" ref="N399" si="69">O399+P399</f>
        <v>0</v>
      </c>
      <c r="O399" s="183"/>
      <c r="P399" s="183">
        <v>0</v>
      </c>
      <c r="Q399" s="161"/>
      <c r="R399" s="161"/>
      <c r="S399" s="438"/>
      <c r="T399" s="161"/>
      <c r="U399" s="161"/>
      <c r="V399" s="161"/>
    </row>
    <row r="400" spans="1:22" ht="16.8">
      <c r="A400" s="122" t="str">
        <f t="shared" si="60"/>
        <v>71060601044819</v>
      </c>
      <c r="B400" s="124" t="s">
        <v>439</v>
      </c>
      <c r="C400" s="117" t="s">
        <v>157</v>
      </c>
      <c r="D400" s="118" t="s">
        <v>157</v>
      </c>
      <c r="E400" s="119" t="s">
        <v>106</v>
      </c>
      <c r="F400" s="120" t="s">
        <v>155</v>
      </c>
      <c r="G400" s="129" t="s">
        <v>88</v>
      </c>
      <c r="H400" s="25"/>
      <c r="I400" s="25"/>
      <c r="J400" s="26"/>
      <c r="K400" s="26"/>
      <c r="L400" s="30" t="s">
        <v>173</v>
      </c>
      <c r="M400" s="421">
        <v>5112</v>
      </c>
      <c r="N400" s="183">
        <f t="shared" si="66"/>
        <v>0</v>
      </c>
      <c r="O400" s="398">
        <v>0</v>
      </c>
      <c r="P400" s="398"/>
      <c r="Q400" s="161"/>
      <c r="R400" s="161"/>
      <c r="S400" s="438"/>
      <c r="T400" s="161"/>
      <c r="U400" s="161"/>
      <c r="V400" s="161"/>
    </row>
    <row r="401" spans="1:22" ht="16.8">
      <c r="A401" s="122" t="str">
        <f t="shared" si="60"/>
        <v>71060601045113</v>
      </c>
      <c r="B401" s="124" t="s">
        <v>439</v>
      </c>
      <c r="C401" s="117" t="s">
        <v>157</v>
      </c>
      <c r="D401" s="118" t="s">
        <v>157</v>
      </c>
      <c r="E401" s="119" t="s">
        <v>106</v>
      </c>
      <c r="F401" s="120" t="s">
        <v>155</v>
      </c>
      <c r="G401" s="121">
        <v>5113</v>
      </c>
      <c r="H401" s="25"/>
      <c r="I401" s="25"/>
      <c r="J401" s="26"/>
      <c r="K401" s="26"/>
      <c r="L401" s="29" t="s">
        <v>174</v>
      </c>
      <c r="M401" s="422">
        <v>5113</v>
      </c>
      <c r="N401" s="183">
        <f t="shared" si="66"/>
        <v>0</v>
      </c>
      <c r="O401" s="398">
        <v>0</v>
      </c>
      <c r="P401" s="398"/>
      <c r="Q401" s="161"/>
      <c r="R401" s="161"/>
      <c r="S401" s="438"/>
      <c r="T401" s="161"/>
      <c r="U401" s="161"/>
      <c r="V401" s="161"/>
    </row>
    <row r="402" spans="1:22" ht="21" customHeight="1">
      <c r="B402" s="124"/>
      <c r="H402" s="45"/>
      <c r="I402" s="147"/>
      <c r="J402" s="148"/>
      <c r="K402" s="148"/>
      <c r="L402" s="27" t="s">
        <v>891</v>
      </c>
      <c r="M402" s="28"/>
      <c r="N402" s="197">
        <f>O402+P402</f>
        <v>0</v>
      </c>
      <c r="O402" s="197">
        <f>SUM(O403:O403)</f>
        <v>0</v>
      </c>
      <c r="P402" s="197">
        <f>SUM(P403:P403)</f>
        <v>0</v>
      </c>
      <c r="Q402" s="161"/>
      <c r="R402" s="161"/>
      <c r="S402" s="438"/>
      <c r="T402" s="161"/>
      <c r="U402" s="161"/>
      <c r="V402" s="161"/>
    </row>
    <row r="403" spans="1:22" ht="16.8">
      <c r="A403" s="122" t="str">
        <f t="shared" ref="A403" si="70">CONCATENATE(B403,C403,D403,E403,F403,G403)</f>
        <v>71060601044251</v>
      </c>
      <c r="B403" s="124" t="s">
        <v>439</v>
      </c>
      <c r="C403" s="117" t="s">
        <v>157</v>
      </c>
      <c r="D403" s="118" t="s">
        <v>157</v>
      </c>
      <c r="E403" s="119" t="s">
        <v>106</v>
      </c>
      <c r="F403" s="120" t="s">
        <v>155</v>
      </c>
      <c r="G403" s="121">
        <v>4251</v>
      </c>
      <c r="H403" s="17"/>
      <c r="I403" s="400"/>
      <c r="J403" s="401"/>
      <c r="K403" s="401"/>
      <c r="L403" s="32" t="s">
        <v>115</v>
      </c>
      <c r="M403" s="33">
        <v>4213</v>
      </c>
      <c r="N403" s="183">
        <f t="shared" ref="N403" si="71">O403+P403</f>
        <v>0</v>
      </c>
      <c r="O403" s="399"/>
      <c r="P403" s="399"/>
      <c r="Q403" s="161"/>
      <c r="R403" s="161"/>
      <c r="S403" s="438"/>
      <c r="T403" s="161"/>
      <c r="U403" s="161"/>
      <c r="V403" s="161"/>
    </row>
    <row r="404" spans="1:22" ht="21" customHeight="1">
      <c r="B404" s="124"/>
      <c r="H404" s="45"/>
      <c r="I404" s="147"/>
      <c r="J404" s="148"/>
      <c r="K404" s="148"/>
      <c r="L404" s="27" t="s">
        <v>907</v>
      </c>
      <c r="M404" s="28"/>
      <c r="N404" s="197">
        <f>O404+P404</f>
        <v>0</v>
      </c>
      <c r="O404" s="197">
        <f>SUM(O405:O405)</f>
        <v>0</v>
      </c>
      <c r="P404" s="197">
        <f>SUM(P405:P405)</f>
        <v>0</v>
      </c>
      <c r="Q404" s="161"/>
      <c r="R404" s="161"/>
      <c r="S404" s="438"/>
      <c r="T404" s="161"/>
      <c r="U404" s="161"/>
      <c r="V404" s="161"/>
    </row>
    <row r="405" spans="1:22" ht="16.8">
      <c r="A405" s="122" t="str">
        <f t="shared" ref="A405" si="72">CONCATENATE(B405,C405,D405,E405,F405,G405)</f>
        <v>71060601044819</v>
      </c>
      <c r="B405" s="124" t="s">
        <v>439</v>
      </c>
      <c r="C405" s="117" t="s">
        <v>157</v>
      </c>
      <c r="D405" s="118" t="s">
        <v>157</v>
      </c>
      <c r="E405" s="119" t="s">
        <v>106</v>
      </c>
      <c r="F405" s="120" t="s">
        <v>155</v>
      </c>
      <c r="G405" s="129" t="s">
        <v>88</v>
      </c>
      <c r="H405" s="25"/>
      <c r="I405" s="25"/>
      <c r="J405" s="26"/>
      <c r="K405" s="26"/>
      <c r="L405" s="30" t="s">
        <v>173</v>
      </c>
      <c r="M405" s="421">
        <v>5112</v>
      </c>
      <c r="N405" s="183">
        <f t="shared" ref="N405" si="73">O405+P405</f>
        <v>0</v>
      </c>
      <c r="O405" s="398">
        <v>0</v>
      </c>
      <c r="P405" s="398"/>
      <c r="Q405" s="161"/>
      <c r="R405" s="161"/>
      <c r="S405" s="438"/>
      <c r="T405" s="161"/>
      <c r="U405" s="161"/>
      <c r="V405" s="161"/>
    </row>
    <row r="406" spans="1:22" ht="27.6">
      <c r="B406" s="124"/>
      <c r="H406" s="180">
        <v>2600</v>
      </c>
      <c r="I406" s="212" t="s">
        <v>157</v>
      </c>
      <c r="J406" s="213">
        <v>0</v>
      </c>
      <c r="K406" s="213">
        <v>0</v>
      </c>
      <c r="L406" s="162" t="s">
        <v>246</v>
      </c>
      <c r="M406" s="174"/>
      <c r="N406" s="163">
        <f>+N408+N424+N441</f>
        <v>0</v>
      </c>
      <c r="O406" s="163">
        <f>+O408+O418+O424+O441</f>
        <v>0</v>
      </c>
      <c r="P406" s="163">
        <f>+P408+P418+P424+P441</f>
        <v>0</v>
      </c>
      <c r="Q406" s="161"/>
      <c r="R406" s="161"/>
      <c r="S406" s="438"/>
      <c r="T406" s="161"/>
      <c r="U406" s="161"/>
      <c r="V406" s="161"/>
    </row>
    <row r="407" spans="1:22" s="115" customFormat="1" ht="16.2">
      <c r="A407" s="122" t="str">
        <f t="shared" si="60"/>
        <v>71060601050000</v>
      </c>
      <c r="B407" s="124" t="s">
        <v>439</v>
      </c>
      <c r="C407" s="117" t="s">
        <v>157</v>
      </c>
      <c r="D407" s="118" t="s">
        <v>157</v>
      </c>
      <c r="E407" s="119" t="s">
        <v>106</v>
      </c>
      <c r="F407" s="120" t="s">
        <v>149</v>
      </c>
      <c r="G407" s="129" t="s">
        <v>440</v>
      </c>
      <c r="H407" s="25"/>
      <c r="I407" s="18"/>
      <c r="J407" s="19"/>
      <c r="K407" s="19"/>
      <c r="L407" s="30" t="s">
        <v>108</v>
      </c>
      <c r="M407" s="178"/>
      <c r="N407" s="191"/>
      <c r="O407" s="191"/>
      <c r="P407" s="191"/>
      <c r="Q407" s="161"/>
      <c r="R407" s="161"/>
      <c r="S407" s="438"/>
      <c r="T407" s="161"/>
      <c r="U407" s="161"/>
      <c r="V407" s="161"/>
    </row>
    <row r="408" spans="1:22" ht="16.2">
      <c r="A408" s="122" t="str">
        <f t="shared" si="60"/>
        <v>71060601054861</v>
      </c>
      <c r="B408" s="124" t="s">
        <v>439</v>
      </c>
      <c r="C408" s="117" t="s">
        <v>157</v>
      </c>
      <c r="D408" s="118" t="s">
        <v>157</v>
      </c>
      <c r="E408" s="119" t="s">
        <v>106</v>
      </c>
      <c r="F408" s="120" t="s">
        <v>149</v>
      </c>
      <c r="G408" s="121">
        <v>4861</v>
      </c>
      <c r="H408" s="165">
        <v>2610</v>
      </c>
      <c r="I408" s="166" t="s">
        <v>157</v>
      </c>
      <c r="J408" s="167">
        <v>1</v>
      </c>
      <c r="K408" s="167">
        <v>0</v>
      </c>
      <c r="L408" s="168" t="s">
        <v>247</v>
      </c>
      <c r="M408" s="176"/>
      <c r="N408" s="188">
        <f>+N410</f>
        <v>0</v>
      </c>
      <c r="O408" s="188">
        <f>+O410</f>
        <v>0</v>
      </c>
      <c r="P408" s="188">
        <f>+P410</f>
        <v>0</v>
      </c>
      <c r="Q408" s="161"/>
      <c r="R408" s="161"/>
      <c r="S408" s="438"/>
      <c r="T408" s="161"/>
      <c r="U408" s="161"/>
      <c r="V408" s="161"/>
    </row>
    <row r="409" spans="1:22" s="115" customFormat="1" ht="16.2">
      <c r="A409" s="122" t="str">
        <f t="shared" si="60"/>
        <v>71060601060000</v>
      </c>
      <c r="B409" s="124" t="s">
        <v>439</v>
      </c>
      <c r="C409" s="117" t="s">
        <v>157</v>
      </c>
      <c r="D409" s="118" t="s">
        <v>157</v>
      </c>
      <c r="E409" s="119" t="s">
        <v>106</v>
      </c>
      <c r="F409" s="120" t="s">
        <v>157</v>
      </c>
      <c r="G409" s="129" t="s">
        <v>440</v>
      </c>
      <c r="H409" s="25"/>
      <c r="I409" s="18"/>
      <c r="J409" s="19"/>
      <c r="K409" s="19"/>
      <c r="L409" s="30" t="s">
        <v>110</v>
      </c>
      <c r="M409" s="31"/>
      <c r="N409" s="190"/>
      <c r="O409" s="190"/>
      <c r="P409" s="190"/>
      <c r="Q409" s="161"/>
      <c r="R409" s="161"/>
      <c r="S409" s="438"/>
      <c r="T409" s="161"/>
      <c r="U409" s="161"/>
      <c r="V409" s="161"/>
    </row>
    <row r="410" spans="1:22" ht="16.2">
      <c r="A410" s="122" t="str">
        <f t="shared" si="60"/>
        <v>71060601064638</v>
      </c>
      <c r="B410" s="124" t="s">
        <v>439</v>
      </c>
      <c r="C410" s="117" t="s">
        <v>157</v>
      </c>
      <c r="D410" s="118" t="s">
        <v>157</v>
      </c>
      <c r="E410" s="119" t="s">
        <v>106</v>
      </c>
      <c r="F410" s="120" t="s">
        <v>157</v>
      </c>
      <c r="G410" s="121">
        <v>4638</v>
      </c>
      <c r="H410" s="151" t="s">
        <v>89</v>
      </c>
      <c r="I410" s="152" t="s">
        <v>157</v>
      </c>
      <c r="J410" s="153" t="s">
        <v>82</v>
      </c>
      <c r="K410" s="153" t="s">
        <v>82</v>
      </c>
      <c r="L410" s="154" t="s">
        <v>247</v>
      </c>
      <c r="M410" s="155" t="s">
        <v>81</v>
      </c>
      <c r="N410" s="192">
        <f>+N300+N412+N414+N416</f>
        <v>0</v>
      </c>
      <c r="O410" s="192">
        <f>+O300+O412+O414</f>
        <v>0</v>
      </c>
      <c r="P410" s="192">
        <f>+P300+P412+P414</f>
        <v>0</v>
      </c>
      <c r="Q410" s="161"/>
      <c r="R410" s="161"/>
      <c r="S410" s="438"/>
      <c r="T410" s="161"/>
      <c r="U410" s="161"/>
      <c r="V410" s="161"/>
    </row>
    <row r="411" spans="1:22" s="115" customFormat="1" ht="16.2">
      <c r="A411" s="122" t="str">
        <f t="shared" si="60"/>
        <v>71060601070000</v>
      </c>
      <c r="B411" s="124" t="s">
        <v>439</v>
      </c>
      <c r="C411" s="117" t="s">
        <v>157</v>
      </c>
      <c r="D411" s="118" t="s">
        <v>157</v>
      </c>
      <c r="E411" s="119" t="s">
        <v>106</v>
      </c>
      <c r="F411" s="120" t="s">
        <v>183</v>
      </c>
      <c r="G411" s="129" t="s">
        <v>440</v>
      </c>
      <c r="H411" s="25"/>
      <c r="I411" s="25"/>
      <c r="J411" s="26"/>
      <c r="K411" s="26"/>
      <c r="L411" s="30" t="s">
        <v>108</v>
      </c>
      <c r="M411" s="31"/>
      <c r="N411" s="190"/>
      <c r="O411" s="190"/>
      <c r="P411" s="190"/>
      <c r="Q411" s="161"/>
      <c r="R411" s="161"/>
      <c r="S411" s="438"/>
      <c r="T411" s="161"/>
      <c r="U411" s="161"/>
      <c r="V411" s="161"/>
    </row>
    <row r="412" spans="1:22" ht="55.2">
      <c r="A412" s="122" t="str">
        <f t="shared" si="60"/>
        <v>71060601085113</v>
      </c>
      <c r="B412" s="124" t="s">
        <v>439</v>
      </c>
      <c r="C412" s="117" t="s">
        <v>157</v>
      </c>
      <c r="D412" s="118" t="s">
        <v>157</v>
      </c>
      <c r="E412" s="119" t="s">
        <v>106</v>
      </c>
      <c r="F412" s="120" t="s">
        <v>185</v>
      </c>
      <c r="G412" s="121">
        <v>5113</v>
      </c>
      <c r="H412" s="46"/>
      <c r="I412" s="147"/>
      <c r="J412" s="148"/>
      <c r="K412" s="148"/>
      <c r="L412" s="27" t="s">
        <v>892</v>
      </c>
      <c r="M412" s="28"/>
      <c r="N412" s="197">
        <f>O412+P412</f>
        <v>0</v>
      </c>
      <c r="O412" s="197">
        <f>SUM(O413:O413)</f>
        <v>0</v>
      </c>
      <c r="P412" s="197">
        <f>SUM(P413:P413)</f>
        <v>0</v>
      </c>
      <c r="Q412" s="161"/>
      <c r="R412" s="161"/>
      <c r="S412" s="438"/>
      <c r="T412" s="161"/>
      <c r="U412" s="161"/>
      <c r="V412" s="161"/>
    </row>
    <row r="413" spans="1:22" s="115" customFormat="1" ht="16.8">
      <c r="A413" s="122" t="str">
        <f t="shared" si="60"/>
        <v>71060601090000</v>
      </c>
      <c r="B413" s="124" t="s">
        <v>439</v>
      </c>
      <c r="C413" s="117" t="s">
        <v>157</v>
      </c>
      <c r="D413" s="118" t="s">
        <v>157</v>
      </c>
      <c r="E413" s="119" t="s">
        <v>106</v>
      </c>
      <c r="F413" s="120" t="s">
        <v>187</v>
      </c>
      <c r="G413" s="129" t="s">
        <v>440</v>
      </c>
      <c r="H413" s="25"/>
      <c r="I413" s="18"/>
      <c r="J413" s="19"/>
      <c r="K413" s="19"/>
      <c r="L413" s="30" t="s">
        <v>118</v>
      </c>
      <c r="M413" s="44">
        <v>4216</v>
      </c>
      <c r="N413" s="183">
        <f t="shared" ref="N413" si="74">O413+P413</f>
        <v>0</v>
      </c>
      <c r="O413" s="399"/>
      <c r="P413" s="399"/>
      <c r="Q413" s="161"/>
      <c r="R413" s="161"/>
      <c r="S413" s="438"/>
      <c r="T413" s="161"/>
      <c r="U413" s="161"/>
      <c r="V413" s="161"/>
    </row>
    <row r="414" spans="1:22" s="182" customFormat="1" ht="55.2">
      <c r="A414" s="122"/>
      <c r="B414" s="124"/>
      <c r="C414" s="117"/>
      <c r="D414" s="118"/>
      <c r="E414" s="119"/>
      <c r="F414" s="120"/>
      <c r="G414" s="129"/>
      <c r="H414" s="45"/>
      <c r="I414" s="50"/>
      <c r="J414" s="51"/>
      <c r="K414" s="51"/>
      <c r="L414" s="27" t="s">
        <v>893</v>
      </c>
      <c r="M414" s="28"/>
      <c r="N414" s="197">
        <f>O414+P414</f>
        <v>0</v>
      </c>
      <c r="O414" s="197">
        <f>+O415</f>
        <v>0</v>
      </c>
      <c r="P414" s="197">
        <f>+P415</f>
        <v>0</v>
      </c>
      <c r="Q414" s="161"/>
      <c r="R414" s="161"/>
      <c r="S414" s="438"/>
      <c r="T414" s="161"/>
      <c r="U414" s="161"/>
      <c r="V414" s="161"/>
    </row>
    <row r="415" spans="1:22" s="182" customFormat="1" ht="16.2">
      <c r="A415" s="122"/>
      <c r="B415" s="124"/>
      <c r="C415" s="117"/>
      <c r="D415" s="118"/>
      <c r="E415" s="119"/>
      <c r="F415" s="120"/>
      <c r="G415" s="129"/>
      <c r="H415" s="25"/>
      <c r="I415" s="18"/>
      <c r="J415" s="19"/>
      <c r="K415" s="19"/>
      <c r="L415" s="29" t="s">
        <v>763</v>
      </c>
      <c r="M415" s="44">
        <v>4728</v>
      </c>
      <c r="N415" s="183">
        <v>0</v>
      </c>
      <c r="O415" s="183"/>
      <c r="P415" s="183"/>
      <c r="Q415" s="161"/>
      <c r="R415" s="161"/>
      <c r="S415" s="438"/>
      <c r="T415" s="161"/>
      <c r="U415" s="161"/>
      <c r="V415" s="161"/>
    </row>
    <row r="416" spans="1:22" s="182" customFormat="1" ht="27.6">
      <c r="A416" s="122"/>
      <c r="B416" s="124"/>
      <c r="C416" s="117"/>
      <c r="D416" s="118"/>
      <c r="E416" s="119"/>
      <c r="F416" s="120"/>
      <c r="G416" s="129"/>
      <c r="H416" s="45"/>
      <c r="I416" s="50"/>
      <c r="J416" s="51"/>
      <c r="K416" s="51"/>
      <c r="L416" s="459" t="s">
        <v>894</v>
      </c>
      <c r="M416" s="28"/>
      <c r="N416" s="197">
        <f>N417</f>
        <v>0</v>
      </c>
      <c r="O416" s="197">
        <f t="shared" ref="O416:P416" si="75">O417</f>
        <v>0</v>
      </c>
      <c r="P416" s="197">
        <f t="shared" si="75"/>
        <v>0</v>
      </c>
      <c r="Q416" s="161"/>
      <c r="R416" s="161"/>
      <c r="S416" s="438"/>
      <c r="T416" s="161"/>
      <c r="U416" s="161"/>
      <c r="V416" s="161"/>
    </row>
    <row r="417" spans="1:22" s="182" customFormat="1" ht="16.2">
      <c r="A417" s="122"/>
      <c r="B417" s="124"/>
      <c r="C417" s="117"/>
      <c r="D417" s="118"/>
      <c r="E417" s="119"/>
      <c r="F417" s="120"/>
      <c r="G417" s="129"/>
      <c r="H417" s="25"/>
      <c r="I417" s="18"/>
      <c r="J417" s="19"/>
      <c r="K417" s="19"/>
      <c r="L417" s="29" t="s">
        <v>348</v>
      </c>
      <c r="M417" s="12">
        <v>4729</v>
      </c>
      <c r="N417" s="183">
        <f t="shared" ref="N417" si="76">O417+P417</f>
        <v>0</v>
      </c>
      <c r="O417" s="183"/>
      <c r="P417" s="183"/>
      <c r="Q417" s="161"/>
      <c r="R417" s="161"/>
      <c r="S417" s="438"/>
      <c r="T417" s="161"/>
      <c r="U417" s="161"/>
      <c r="V417" s="161"/>
    </row>
    <row r="418" spans="1:22" ht="16.2">
      <c r="A418" s="122" t="str">
        <f t="shared" ref="A418:A421" si="77">CONCATENATE(B418,C418,D418,E418,F418,G418)</f>
        <v>71080000000001</v>
      </c>
      <c r="B418" s="124" t="s">
        <v>439</v>
      </c>
      <c r="C418" s="117" t="s">
        <v>185</v>
      </c>
      <c r="D418" s="118" t="s">
        <v>441</v>
      </c>
      <c r="E418" s="119" t="s">
        <v>441</v>
      </c>
      <c r="F418" s="120" t="s">
        <v>441</v>
      </c>
      <c r="G418" s="129" t="s">
        <v>96</v>
      </c>
      <c r="H418" s="165">
        <v>2630</v>
      </c>
      <c r="I418" s="166" t="s">
        <v>157</v>
      </c>
      <c r="J418" s="167">
        <v>3</v>
      </c>
      <c r="K418" s="167">
        <v>0</v>
      </c>
      <c r="L418" s="168" t="s">
        <v>251</v>
      </c>
      <c r="M418" s="176"/>
      <c r="N418" s="188">
        <f>+N420</f>
        <v>0</v>
      </c>
      <c r="O418" s="188">
        <f>+O420</f>
        <v>0</v>
      </c>
      <c r="P418" s="188">
        <f>+P420</f>
        <v>0</v>
      </c>
      <c r="Q418" s="161"/>
      <c r="R418" s="161"/>
      <c r="S418" s="438"/>
      <c r="T418" s="161"/>
      <c r="U418" s="161"/>
      <c r="V418" s="161"/>
    </row>
    <row r="419" spans="1:22" s="170" customFormat="1" ht="16.2">
      <c r="A419" s="122" t="str">
        <f t="shared" si="77"/>
        <v>71080100000000</v>
      </c>
      <c r="B419" s="124" t="s">
        <v>439</v>
      </c>
      <c r="C419" s="117" t="s">
        <v>185</v>
      </c>
      <c r="D419" s="118" t="s">
        <v>106</v>
      </c>
      <c r="E419" s="119" t="s">
        <v>441</v>
      </c>
      <c r="F419" s="120" t="s">
        <v>441</v>
      </c>
      <c r="G419" s="129" t="s">
        <v>440</v>
      </c>
      <c r="H419" s="25"/>
      <c r="I419" s="18"/>
      <c r="J419" s="19"/>
      <c r="K419" s="19"/>
      <c r="L419" s="30" t="s">
        <v>110</v>
      </c>
      <c r="M419" s="31"/>
      <c r="N419" s="190"/>
      <c r="O419" s="190"/>
      <c r="P419" s="190"/>
      <c r="Q419" s="161"/>
      <c r="R419" s="161"/>
      <c r="S419" s="438"/>
      <c r="T419" s="161"/>
      <c r="U419" s="161"/>
      <c r="V419" s="161"/>
    </row>
    <row r="420" spans="1:22" ht="16.2">
      <c r="A420" s="122" t="str">
        <f t="shared" si="77"/>
        <v>71080100000001</v>
      </c>
      <c r="B420" s="124" t="s">
        <v>439</v>
      </c>
      <c r="C420" s="117" t="s">
        <v>185</v>
      </c>
      <c r="D420" s="118" t="s">
        <v>106</v>
      </c>
      <c r="E420" s="119" t="s">
        <v>441</v>
      </c>
      <c r="F420" s="120" t="s">
        <v>441</v>
      </c>
      <c r="G420" s="129" t="s">
        <v>96</v>
      </c>
      <c r="H420" s="151">
        <v>2631</v>
      </c>
      <c r="I420" s="152" t="s">
        <v>157</v>
      </c>
      <c r="J420" s="153">
        <v>3</v>
      </c>
      <c r="K420" s="153">
        <v>1</v>
      </c>
      <c r="L420" s="154" t="s">
        <v>251</v>
      </c>
      <c r="M420" s="155"/>
      <c r="N420" s="192">
        <f>+N424+N427+N431+N433+N422</f>
        <v>0</v>
      </c>
      <c r="O420" s="192">
        <f>+O422</f>
        <v>0</v>
      </c>
      <c r="P420" s="192">
        <f>+P422</f>
        <v>0</v>
      </c>
      <c r="Q420" s="161"/>
      <c r="R420" s="161"/>
      <c r="S420" s="438"/>
      <c r="T420" s="161"/>
      <c r="U420" s="161"/>
      <c r="V420" s="161"/>
    </row>
    <row r="421" spans="1:22" s="156" customFormat="1" ht="15" customHeight="1">
      <c r="A421" s="122" t="str">
        <f t="shared" si="77"/>
        <v>71080101000000</v>
      </c>
      <c r="B421" s="124" t="s">
        <v>439</v>
      </c>
      <c r="C421" s="117" t="s">
        <v>185</v>
      </c>
      <c r="D421" s="118" t="s">
        <v>106</v>
      </c>
      <c r="E421" s="119" t="s">
        <v>106</v>
      </c>
      <c r="F421" s="120" t="s">
        <v>441</v>
      </c>
      <c r="G421" s="129" t="s">
        <v>440</v>
      </c>
      <c r="H421" s="25"/>
      <c r="I421" s="25"/>
      <c r="J421" s="26"/>
      <c r="K421" s="26"/>
      <c r="L421" s="30" t="s">
        <v>108</v>
      </c>
      <c r="M421" s="31"/>
      <c r="N421" s="190"/>
      <c r="O421" s="190"/>
      <c r="P421" s="190"/>
      <c r="Q421" s="161"/>
      <c r="R421" s="161"/>
      <c r="S421" s="438"/>
      <c r="T421" s="161"/>
      <c r="U421" s="161"/>
      <c r="V421" s="161"/>
    </row>
    <row r="422" spans="1:22" ht="45" customHeight="1">
      <c r="A422" s="122" t="str">
        <f>CONCATENATE(B422,C422,D422,E422,F422,G422)</f>
        <v>71080201000001</v>
      </c>
      <c r="B422" s="124" t="s">
        <v>439</v>
      </c>
      <c r="C422" s="117" t="s">
        <v>185</v>
      </c>
      <c r="D422" s="118" t="s">
        <v>140</v>
      </c>
      <c r="E422" s="119" t="s">
        <v>106</v>
      </c>
      <c r="F422" s="120" t="s">
        <v>441</v>
      </c>
      <c r="G422" s="129" t="s">
        <v>96</v>
      </c>
      <c r="H422" s="45"/>
      <c r="I422" s="46"/>
      <c r="J422" s="47"/>
      <c r="K422" s="47"/>
      <c r="L422" s="27" t="s">
        <v>941</v>
      </c>
      <c r="M422" s="28"/>
      <c r="N422" s="197">
        <f>O422+P422</f>
        <v>0</v>
      </c>
      <c r="O422" s="197">
        <f>SUM(O423:O423)</f>
        <v>0</v>
      </c>
      <c r="P422" s="197">
        <f>SUM(P423:P423)</f>
        <v>0</v>
      </c>
      <c r="Q422" s="161"/>
      <c r="R422" s="161"/>
      <c r="S422" s="438"/>
      <c r="T422" s="161"/>
      <c r="U422" s="161"/>
      <c r="V422" s="161"/>
    </row>
    <row r="423" spans="1:22" s="115" customFormat="1" ht="21.75" customHeight="1">
      <c r="A423" s="122" t="str">
        <f>CONCATENATE(B423,C423,D423,E423,F423,G423)</f>
        <v>71080201010000</v>
      </c>
      <c r="B423" s="124" t="s">
        <v>439</v>
      </c>
      <c r="C423" s="117" t="s">
        <v>185</v>
      </c>
      <c r="D423" s="118" t="s">
        <v>140</v>
      </c>
      <c r="E423" s="119" t="s">
        <v>106</v>
      </c>
      <c r="F423" s="120" t="s">
        <v>106</v>
      </c>
      <c r="G423" s="129" t="s">
        <v>440</v>
      </c>
      <c r="H423" s="25"/>
      <c r="I423" s="18"/>
      <c r="J423" s="19"/>
      <c r="K423" s="19"/>
      <c r="L423" s="30" t="s">
        <v>134</v>
      </c>
      <c r="M423" s="31">
        <v>4861</v>
      </c>
      <c r="N423" s="183">
        <f>O423+P423</f>
        <v>0</v>
      </c>
      <c r="O423" s="399"/>
      <c r="P423" s="399"/>
      <c r="Q423" s="161"/>
      <c r="R423" s="161"/>
      <c r="S423" s="438"/>
      <c r="T423" s="161"/>
      <c r="U423" s="161"/>
      <c r="V423" s="161"/>
    </row>
    <row r="424" spans="1:22" ht="16.2">
      <c r="A424" s="122" t="str">
        <f t="shared" si="60"/>
        <v>71080000000001</v>
      </c>
      <c r="B424" s="124" t="s">
        <v>439</v>
      </c>
      <c r="C424" s="117" t="s">
        <v>185</v>
      </c>
      <c r="D424" s="118" t="s">
        <v>441</v>
      </c>
      <c r="E424" s="119" t="s">
        <v>441</v>
      </c>
      <c r="F424" s="120" t="s">
        <v>441</v>
      </c>
      <c r="G424" s="129" t="s">
        <v>96</v>
      </c>
      <c r="H424" s="165">
        <v>2640</v>
      </c>
      <c r="I424" s="166" t="s">
        <v>157</v>
      </c>
      <c r="J424" s="167">
        <v>4</v>
      </c>
      <c r="K424" s="167">
        <v>0</v>
      </c>
      <c r="L424" s="168" t="s">
        <v>258</v>
      </c>
      <c r="M424" s="176"/>
      <c r="N424" s="188">
        <f>+N426</f>
        <v>0</v>
      </c>
      <c r="O424" s="188">
        <f>+O426</f>
        <v>0</v>
      </c>
      <c r="P424" s="188">
        <f>+P426</f>
        <v>0</v>
      </c>
      <c r="Q424" s="161"/>
      <c r="R424" s="161"/>
      <c r="S424" s="438"/>
      <c r="T424" s="161"/>
      <c r="U424" s="161"/>
      <c r="V424" s="161"/>
    </row>
    <row r="425" spans="1:22" s="170" customFormat="1" ht="16.2">
      <c r="A425" s="122" t="str">
        <f t="shared" ref="A425:A475" si="78">CONCATENATE(B425,C425,D425,E425,F425,G425)</f>
        <v>71080100000000</v>
      </c>
      <c r="B425" s="124" t="s">
        <v>439</v>
      </c>
      <c r="C425" s="117" t="s">
        <v>185</v>
      </c>
      <c r="D425" s="118" t="s">
        <v>106</v>
      </c>
      <c r="E425" s="119" t="s">
        <v>441</v>
      </c>
      <c r="F425" s="120" t="s">
        <v>441</v>
      </c>
      <c r="G425" s="129" t="s">
        <v>440</v>
      </c>
      <c r="H425" s="25"/>
      <c r="I425" s="18"/>
      <c r="J425" s="19"/>
      <c r="K425" s="19"/>
      <c r="L425" s="30" t="s">
        <v>110</v>
      </c>
      <c r="M425" s="31"/>
      <c r="N425" s="190"/>
      <c r="O425" s="190"/>
      <c r="P425" s="190"/>
      <c r="Q425" s="161"/>
      <c r="R425" s="161"/>
      <c r="S425" s="438"/>
      <c r="T425" s="161"/>
      <c r="U425" s="161"/>
      <c r="V425" s="161"/>
    </row>
    <row r="426" spans="1:22" ht="16.2">
      <c r="A426" s="122" t="str">
        <f t="shared" si="78"/>
        <v>71080100000001</v>
      </c>
      <c r="B426" s="124" t="s">
        <v>439</v>
      </c>
      <c r="C426" s="117" t="s">
        <v>185</v>
      </c>
      <c r="D426" s="118" t="s">
        <v>106</v>
      </c>
      <c r="E426" s="119" t="s">
        <v>441</v>
      </c>
      <c r="F426" s="120" t="s">
        <v>441</v>
      </c>
      <c r="G426" s="129" t="s">
        <v>96</v>
      </c>
      <c r="H426" s="151">
        <v>2641</v>
      </c>
      <c r="I426" s="152" t="s">
        <v>157</v>
      </c>
      <c r="J426" s="153">
        <v>4</v>
      </c>
      <c r="K426" s="153">
        <v>1</v>
      </c>
      <c r="L426" s="154" t="s">
        <v>259</v>
      </c>
      <c r="M426" s="155"/>
      <c r="N426" s="192">
        <f>+N430+N433+N437+N439+N428</f>
        <v>0</v>
      </c>
      <c r="O426" s="192">
        <f t="shared" ref="O426:P426" si="79">+O430+O433+O437+O439+O428</f>
        <v>0</v>
      </c>
      <c r="P426" s="192">
        <f t="shared" si="79"/>
        <v>0</v>
      </c>
      <c r="Q426" s="161"/>
      <c r="R426" s="161"/>
      <c r="S426" s="438"/>
      <c r="T426" s="161"/>
      <c r="U426" s="161"/>
      <c r="V426" s="161"/>
    </row>
    <row r="427" spans="1:22" s="156" customFormat="1" ht="15" customHeight="1">
      <c r="A427" s="122" t="str">
        <f t="shared" si="78"/>
        <v>71080101000000</v>
      </c>
      <c r="B427" s="124" t="s">
        <v>439</v>
      </c>
      <c r="C427" s="117" t="s">
        <v>185</v>
      </c>
      <c r="D427" s="118" t="s">
        <v>106</v>
      </c>
      <c r="E427" s="119" t="s">
        <v>106</v>
      </c>
      <c r="F427" s="120" t="s">
        <v>441</v>
      </c>
      <c r="G427" s="129" t="s">
        <v>440</v>
      </c>
      <c r="H427" s="25"/>
      <c r="I427" s="25"/>
      <c r="J427" s="26"/>
      <c r="K427" s="26"/>
      <c r="L427" s="30" t="s">
        <v>108</v>
      </c>
      <c r="M427" s="31"/>
      <c r="N427" s="190"/>
      <c r="O427" s="190"/>
      <c r="P427" s="190"/>
      <c r="Q427" s="161"/>
      <c r="R427" s="161"/>
      <c r="S427" s="438"/>
      <c r="T427" s="161"/>
      <c r="U427" s="161"/>
      <c r="V427" s="161"/>
    </row>
    <row r="428" spans="1:22" ht="19.5" customHeight="1">
      <c r="A428" s="122" t="str">
        <f>CONCATENATE(B428,C428,D428,E428,F428,G428)</f>
        <v>71080201000001</v>
      </c>
      <c r="B428" s="124" t="s">
        <v>439</v>
      </c>
      <c r="C428" s="117" t="s">
        <v>185</v>
      </c>
      <c r="D428" s="118" t="s">
        <v>140</v>
      </c>
      <c r="E428" s="119" t="s">
        <v>106</v>
      </c>
      <c r="F428" s="120" t="s">
        <v>441</v>
      </c>
      <c r="G428" s="129" t="s">
        <v>96</v>
      </c>
      <c r="H428" s="45"/>
      <c r="I428" s="46"/>
      <c r="J428" s="47"/>
      <c r="K428" s="47"/>
      <c r="L428" s="27" t="s">
        <v>895</v>
      </c>
      <c r="M428" s="28"/>
      <c r="N428" s="197">
        <f>O428+P428</f>
        <v>0</v>
      </c>
      <c r="O428" s="197">
        <f>SUM(O429)</f>
        <v>0</v>
      </c>
      <c r="P428" s="197">
        <f>SUM(P429)</f>
        <v>0</v>
      </c>
      <c r="Q428" s="161"/>
      <c r="R428" s="161"/>
      <c r="S428" s="438"/>
      <c r="T428" s="161"/>
      <c r="U428" s="161"/>
      <c r="V428" s="161"/>
    </row>
    <row r="429" spans="1:22" s="115" customFormat="1" ht="21.75" customHeight="1">
      <c r="A429" s="122" t="str">
        <f>CONCATENATE(B429,C429,D429,E429,F429,G429)</f>
        <v>71080201010000</v>
      </c>
      <c r="B429" s="124" t="s">
        <v>439</v>
      </c>
      <c r="C429" s="117" t="s">
        <v>185</v>
      </c>
      <c r="D429" s="118" t="s">
        <v>140</v>
      </c>
      <c r="E429" s="119" t="s">
        <v>106</v>
      </c>
      <c r="F429" s="120" t="s">
        <v>106</v>
      </c>
      <c r="G429" s="129" t="s">
        <v>440</v>
      </c>
      <c r="H429" s="25"/>
      <c r="I429" s="18"/>
      <c r="J429" s="19"/>
      <c r="K429" s="19"/>
      <c r="L429" s="30" t="s">
        <v>174</v>
      </c>
      <c r="M429" s="31">
        <v>5113</v>
      </c>
      <c r="N429" s="183">
        <f>O429+P429</f>
        <v>0</v>
      </c>
      <c r="O429" s="399"/>
      <c r="P429" s="399"/>
      <c r="Q429" s="161"/>
      <c r="R429" s="161"/>
      <c r="S429" s="438"/>
      <c r="T429" s="161"/>
      <c r="U429" s="161"/>
      <c r="V429" s="161"/>
    </row>
    <row r="430" spans="1:22" ht="27.6">
      <c r="A430" s="122" t="str">
        <f t="shared" si="78"/>
        <v>71080101024251</v>
      </c>
      <c r="B430" s="124" t="s">
        <v>439</v>
      </c>
      <c r="C430" s="117" t="s">
        <v>185</v>
      </c>
      <c r="D430" s="118" t="s">
        <v>106</v>
      </c>
      <c r="E430" s="119" t="s">
        <v>106</v>
      </c>
      <c r="F430" s="120" t="s">
        <v>140</v>
      </c>
      <c r="G430" s="121">
        <v>4251</v>
      </c>
      <c r="H430" s="45"/>
      <c r="I430" s="46"/>
      <c r="J430" s="47"/>
      <c r="K430" s="47"/>
      <c r="L430" s="27" t="s">
        <v>260</v>
      </c>
      <c r="M430" s="28"/>
      <c r="N430" s="197">
        <f>O430+P430</f>
        <v>0</v>
      </c>
      <c r="O430" s="197">
        <f>SUM(O431:O432)</f>
        <v>0</v>
      </c>
      <c r="P430" s="197">
        <f>SUM(P431:P432)</f>
        <v>0</v>
      </c>
      <c r="Q430" s="161"/>
      <c r="R430" s="161"/>
      <c r="S430" s="438"/>
      <c r="T430" s="161"/>
      <c r="U430" s="161"/>
      <c r="V430" s="161"/>
    </row>
    <row r="431" spans="1:22" ht="26.4">
      <c r="A431" s="122" t="str">
        <f t="shared" si="78"/>
        <v>71080101024639</v>
      </c>
      <c r="B431" s="124" t="s">
        <v>439</v>
      </c>
      <c r="C431" s="117" t="s">
        <v>185</v>
      </c>
      <c r="D431" s="118" t="s">
        <v>106</v>
      </c>
      <c r="E431" s="119" t="s">
        <v>106</v>
      </c>
      <c r="F431" s="120" t="s">
        <v>140</v>
      </c>
      <c r="G431" s="121">
        <v>4639</v>
      </c>
      <c r="H431" s="25"/>
      <c r="I431" s="18"/>
      <c r="J431" s="19"/>
      <c r="K431" s="19"/>
      <c r="L431" s="29" t="s">
        <v>217</v>
      </c>
      <c r="M431" s="12">
        <v>4511</v>
      </c>
      <c r="N431" s="183">
        <f t="shared" ref="N431:N440" si="80">O431+P431</f>
        <v>0</v>
      </c>
      <c r="O431" s="399"/>
      <c r="P431" s="399"/>
      <c r="Q431" s="161"/>
      <c r="R431" s="161"/>
      <c r="S431" s="438"/>
      <c r="T431" s="161"/>
      <c r="U431" s="161"/>
      <c r="V431" s="161"/>
    </row>
    <row r="432" spans="1:22" ht="16.2">
      <c r="A432" s="122" t="str">
        <f t="shared" si="78"/>
        <v>71080101024819</v>
      </c>
      <c r="B432" s="124" t="s">
        <v>439</v>
      </c>
      <c r="C432" s="117" t="s">
        <v>185</v>
      </c>
      <c r="D432" s="118" t="s">
        <v>106</v>
      </c>
      <c r="E432" s="119" t="s">
        <v>106</v>
      </c>
      <c r="F432" s="120" t="s">
        <v>140</v>
      </c>
      <c r="G432" s="121">
        <v>4819</v>
      </c>
      <c r="H432" s="25"/>
      <c r="I432" s="18"/>
      <c r="J432" s="19"/>
      <c r="K432" s="19"/>
      <c r="L432" s="30" t="s">
        <v>134</v>
      </c>
      <c r="M432" s="31">
        <v>4861</v>
      </c>
      <c r="N432" s="183">
        <f t="shared" si="80"/>
        <v>0</v>
      </c>
      <c r="O432" s="183">
        <v>0</v>
      </c>
      <c r="P432" s="183"/>
      <c r="Q432" s="161"/>
      <c r="R432" s="161"/>
      <c r="S432" s="438"/>
      <c r="T432" s="161"/>
      <c r="U432" s="161"/>
      <c r="V432" s="161"/>
    </row>
    <row r="433" spans="1:22" ht="55.2">
      <c r="A433" s="122" t="str">
        <f t="shared" si="78"/>
        <v>71080101025112</v>
      </c>
      <c r="B433" s="124" t="s">
        <v>439</v>
      </c>
      <c r="C433" s="117" t="s">
        <v>185</v>
      </c>
      <c r="D433" s="118" t="s">
        <v>106</v>
      </c>
      <c r="E433" s="119" t="s">
        <v>106</v>
      </c>
      <c r="F433" s="120" t="s">
        <v>140</v>
      </c>
      <c r="G433" s="121">
        <v>5112</v>
      </c>
      <c r="H433" s="45"/>
      <c r="I433" s="46"/>
      <c r="J433" s="47"/>
      <c r="K433" s="47"/>
      <c r="L433" s="457" t="s">
        <v>896</v>
      </c>
      <c r="M433" s="28"/>
      <c r="N433" s="197">
        <f>O433+P433</f>
        <v>0</v>
      </c>
      <c r="O433" s="197">
        <f>SUM(O434:O436)</f>
        <v>0</v>
      </c>
      <c r="P433" s="197">
        <f>SUM(P434:P436)</f>
        <v>0</v>
      </c>
      <c r="Q433" s="161"/>
      <c r="R433" s="161"/>
      <c r="S433" s="438"/>
      <c r="T433" s="161"/>
      <c r="U433" s="161"/>
      <c r="V433" s="161"/>
    </row>
    <row r="434" spans="1:22" ht="26.4">
      <c r="A434" s="122" t="str">
        <f t="shared" si="78"/>
        <v>71080101025113</v>
      </c>
      <c r="B434" s="124" t="s">
        <v>439</v>
      </c>
      <c r="C434" s="117" t="s">
        <v>185</v>
      </c>
      <c r="D434" s="118" t="s">
        <v>106</v>
      </c>
      <c r="E434" s="119" t="s">
        <v>106</v>
      </c>
      <c r="F434" s="120" t="s">
        <v>140</v>
      </c>
      <c r="G434" s="121">
        <v>5113</v>
      </c>
      <c r="H434" s="17"/>
      <c r="I434" s="25"/>
      <c r="J434" s="26"/>
      <c r="K434" s="26"/>
      <c r="L434" s="29" t="s">
        <v>142</v>
      </c>
      <c r="M434" s="44">
        <v>4251</v>
      </c>
      <c r="N434" s="183">
        <f t="shared" si="80"/>
        <v>0</v>
      </c>
      <c r="O434" s="183"/>
      <c r="P434" s="183">
        <v>0</v>
      </c>
      <c r="Q434" s="161"/>
      <c r="R434" s="161"/>
      <c r="S434" s="438"/>
      <c r="T434" s="161"/>
      <c r="U434" s="161"/>
      <c r="V434" s="161"/>
    </row>
    <row r="435" spans="1:22" s="115" customFormat="1" ht="16.2">
      <c r="A435" s="122" t="str">
        <f t="shared" si="78"/>
        <v>71080101030000</v>
      </c>
      <c r="B435" s="124" t="s">
        <v>439</v>
      </c>
      <c r="C435" s="117" t="s">
        <v>185</v>
      </c>
      <c r="D435" s="118" t="s">
        <v>106</v>
      </c>
      <c r="E435" s="119" t="s">
        <v>106</v>
      </c>
      <c r="F435" s="120" t="s">
        <v>442</v>
      </c>
      <c r="G435" s="129" t="s">
        <v>440</v>
      </c>
      <c r="H435" s="37"/>
      <c r="I435" s="194"/>
      <c r="J435" s="195"/>
      <c r="K435" s="196"/>
      <c r="L435" s="36" t="s">
        <v>134</v>
      </c>
      <c r="M435" s="13">
        <v>4861</v>
      </c>
      <c r="N435" s="183">
        <f t="shared" si="80"/>
        <v>0</v>
      </c>
      <c r="O435" s="402"/>
      <c r="P435" s="402">
        <v>0</v>
      </c>
      <c r="Q435" s="161"/>
      <c r="R435" s="161"/>
      <c r="S435" s="438"/>
      <c r="T435" s="161"/>
      <c r="U435" s="161"/>
      <c r="V435" s="161"/>
    </row>
    <row r="436" spans="1:22" ht="16.2">
      <c r="A436" s="122" t="str">
        <f t="shared" si="78"/>
        <v>71080101034239</v>
      </c>
      <c r="B436" s="124" t="s">
        <v>439</v>
      </c>
      <c r="C436" s="117" t="s">
        <v>185</v>
      </c>
      <c r="D436" s="118" t="s">
        <v>106</v>
      </c>
      <c r="E436" s="119" t="s">
        <v>106</v>
      </c>
      <c r="F436" s="120" t="s">
        <v>442</v>
      </c>
      <c r="G436" s="121">
        <v>4239</v>
      </c>
      <c r="H436" s="25"/>
      <c r="I436" s="18"/>
      <c r="J436" s="19"/>
      <c r="K436" s="19"/>
      <c r="L436" s="30" t="s">
        <v>174</v>
      </c>
      <c r="M436" s="31">
        <v>5113</v>
      </c>
      <c r="N436" s="183">
        <f t="shared" si="80"/>
        <v>0</v>
      </c>
      <c r="O436" s="183">
        <v>0</v>
      </c>
      <c r="P436" s="183">
        <v>0</v>
      </c>
      <c r="Q436" s="161"/>
      <c r="R436" s="161"/>
      <c r="S436" s="438"/>
      <c r="T436" s="161"/>
      <c r="U436" s="161"/>
      <c r="V436" s="161"/>
    </row>
    <row r="437" spans="1:22" ht="55.2">
      <c r="A437" s="122" t="str">
        <f>CONCATENATE(B437,C437,D437,E437,F437,G437)</f>
        <v>71080101035121</v>
      </c>
      <c r="B437" s="124" t="s">
        <v>439</v>
      </c>
      <c r="C437" s="117" t="s">
        <v>185</v>
      </c>
      <c r="D437" s="118" t="s">
        <v>106</v>
      </c>
      <c r="E437" s="119" t="s">
        <v>106</v>
      </c>
      <c r="F437" s="120" t="s">
        <v>442</v>
      </c>
      <c r="G437" s="121" t="s">
        <v>580</v>
      </c>
      <c r="H437" s="45"/>
      <c r="I437" s="46"/>
      <c r="J437" s="47"/>
      <c r="K437" s="47"/>
      <c r="L437" s="27" t="s">
        <v>584</v>
      </c>
      <c r="M437" s="28"/>
      <c r="N437" s="197">
        <f>O437+P437</f>
        <v>0</v>
      </c>
      <c r="O437" s="197">
        <f>SUM(O438)</f>
        <v>0</v>
      </c>
      <c r="P437" s="197">
        <f>SUM(P438)</f>
        <v>0</v>
      </c>
      <c r="Q437" s="161"/>
      <c r="R437" s="161"/>
      <c r="S437" s="438"/>
      <c r="T437" s="161"/>
      <c r="U437" s="161"/>
      <c r="V437" s="161"/>
    </row>
    <row r="438" spans="1:22" s="170" customFormat="1" ht="16.2">
      <c r="A438" s="122" t="str">
        <f t="shared" si="78"/>
        <v>71080200000000</v>
      </c>
      <c r="B438" s="124" t="s">
        <v>439</v>
      </c>
      <c r="C438" s="117" t="s">
        <v>185</v>
      </c>
      <c r="D438" s="118" t="s">
        <v>140</v>
      </c>
      <c r="E438" s="119" t="s">
        <v>441</v>
      </c>
      <c r="F438" s="120" t="s">
        <v>441</v>
      </c>
      <c r="G438" s="129" t="s">
        <v>440</v>
      </c>
      <c r="H438" s="25"/>
      <c r="I438" s="18"/>
      <c r="J438" s="19"/>
      <c r="K438" s="19"/>
      <c r="L438" s="36" t="s">
        <v>134</v>
      </c>
      <c r="M438" s="31">
        <v>4861</v>
      </c>
      <c r="N438" s="183">
        <f t="shared" si="80"/>
        <v>0</v>
      </c>
      <c r="O438" s="402"/>
      <c r="P438" s="402"/>
      <c r="Q438" s="161"/>
      <c r="R438" s="161"/>
      <c r="S438" s="438"/>
      <c r="T438" s="161"/>
      <c r="U438" s="161"/>
      <c r="V438" s="161"/>
    </row>
    <row r="439" spans="1:22" ht="69">
      <c r="A439" s="122" t="str">
        <f t="shared" si="78"/>
        <v>71080200000001</v>
      </c>
      <c r="B439" s="124" t="s">
        <v>439</v>
      </c>
      <c r="C439" s="117" t="s">
        <v>185</v>
      </c>
      <c r="D439" s="118" t="s">
        <v>140</v>
      </c>
      <c r="E439" s="119" t="s">
        <v>441</v>
      </c>
      <c r="F439" s="120" t="s">
        <v>441</v>
      </c>
      <c r="G439" s="129" t="s">
        <v>96</v>
      </c>
      <c r="H439" s="45"/>
      <c r="I439" s="46"/>
      <c r="J439" s="47"/>
      <c r="K439" s="47"/>
      <c r="L439" s="27" t="s">
        <v>764</v>
      </c>
      <c r="M439" s="28"/>
      <c r="N439" s="197">
        <f>O439+P439</f>
        <v>0</v>
      </c>
      <c r="O439" s="197">
        <f>SUM(O440)</f>
        <v>0</v>
      </c>
      <c r="P439" s="197">
        <f>SUM(P440)</f>
        <v>0</v>
      </c>
      <c r="Q439" s="161"/>
      <c r="R439" s="161"/>
      <c r="S439" s="438"/>
      <c r="T439" s="161"/>
      <c r="U439" s="161"/>
      <c r="V439" s="161"/>
    </row>
    <row r="440" spans="1:22" s="156" customFormat="1" ht="16.2">
      <c r="A440" s="122" t="str">
        <f t="shared" si="78"/>
        <v>71080201000000</v>
      </c>
      <c r="B440" s="124" t="s">
        <v>439</v>
      </c>
      <c r="C440" s="117" t="s">
        <v>185</v>
      </c>
      <c r="D440" s="118" t="s">
        <v>140</v>
      </c>
      <c r="E440" s="119" t="s">
        <v>106</v>
      </c>
      <c r="F440" s="120" t="s">
        <v>441</v>
      </c>
      <c r="G440" s="129" t="s">
        <v>440</v>
      </c>
      <c r="H440" s="25"/>
      <c r="I440" s="18"/>
      <c r="J440" s="19"/>
      <c r="K440" s="19"/>
      <c r="L440" s="36" t="s">
        <v>134</v>
      </c>
      <c r="M440" s="31">
        <v>4861</v>
      </c>
      <c r="N440" s="183">
        <f t="shared" si="80"/>
        <v>0</v>
      </c>
      <c r="O440" s="402"/>
      <c r="P440" s="402"/>
      <c r="Q440" s="161"/>
      <c r="R440" s="161"/>
      <c r="S440" s="438"/>
      <c r="T440" s="161"/>
      <c r="U440" s="161"/>
      <c r="V440" s="161"/>
    </row>
    <row r="441" spans="1:22" ht="27.6">
      <c r="A441" s="122" t="str">
        <f t="shared" si="78"/>
        <v>71080202014511</v>
      </c>
      <c r="B441" s="124" t="s">
        <v>439</v>
      </c>
      <c r="C441" s="117" t="s">
        <v>185</v>
      </c>
      <c r="D441" s="118" t="s">
        <v>140</v>
      </c>
      <c r="E441" s="119" t="s">
        <v>140</v>
      </c>
      <c r="F441" s="120" t="s">
        <v>106</v>
      </c>
      <c r="G441" s="121">
        <v>4511</v>
      </c>
      <c r="H441" s="165">
        <v>2660</v>
      </c>
      <c r="I441" s="166" t="s">
        <v>157</v>
      </c>
      <c r="J441" s="167">
        <v>6</v>
      </c>
      <c r="K441" s="167">
        <v>0</v>
      </c>
      <c r="L441" s="168" t="s">
        <v>263</v>
      </c>
      <c r="M441" s="176"/>
      <c r="N441" s="188">
        <f>+N443</f>
        <v>0</v>
      </c>
      <c r="O441" s="188">
        <f>+O443</f>
        <v>0</v>
      </c>
      <c r="P441" s="188">
        <f>+P443</f>
        <v>0</v>
      </c>
      <c r="Q441" s="161"/>
      <c r="R441" s="161"/>
      <c r="S441" s="438"/>
      <c r="T441" s="161"/>
      <c r="U441" s="161"/>
      <c r="V441" s="161"/>
    </row>
    <row r="442" spans="1:22" s="115" customFormat="1" ht="16.2">
      <c r="A442" s="122" t="str">
        <f t="shared" si="78"/>
        <v>71080202020000</v>
      </c>
      <c r="B442" s="124" t="s">
        <v>439</v>
      </c>
      <c r="C442" s="117" t="s">
        <v>185</v>
      </c>
      <c r="D442" s="118" t="s">
        <v>140</v>
      </c>
      <c r="E442" s="119" t="s">
        <v>140</v>
      </c>
      <c r="F442" s="120" t="s">
        <v>140</v>
      </c>
      <c r="G442" s="129" t="s">
        <v>440</v>
      </c>
      <c r="H442" s="25"/>
      <c r="I442" s="18"/>
      <c r="J442" s="19"/>
      <c r="K442" s="19"/>
      <c r="L442" s="30" t="s">
        <v>110</v>
      </c>
      <c r="M442" s="31"/>
      <c r="N442" s="190"/>
      <c r="O442" s="190"/>
      <c r="P442" s="190"/>
      <c r="Q442" s="161"/>
      <c r="R442" s="161"/>
      <c r="S442" s="438"/>
      <c r="T442" s="161"/>
      <c r="U442" s="161"/>
      <c r="V442" s="161"/>
    </row>
    <row r="443" spans="1:22" ht="26.4">
      <c r="A443" s="122" t="str">
        <f t="shared" si="78"/>
        <v>71080202024639</v>
      </c>
      <c r="B443" s="124" t="s">
        <v>439</v>
      </c>
      <c r="C443" s="117" t="s">
        <v>185</v>
      </c>
      <c r="D443" s="118" t="s">
        <v>140</v>
      </c>
      <c r="E443" s="119" t="s">
        <v>140</v>
      </c>
      <c r="F443" s="120" t="s">
        <v>140</v>
      </c>
      <c r="G443" s="129" t="s">
        <v>86</v>
      </c>
      <c r="H443" s="151">
        <v>2661</v>
      </c>
      <c r="I443" s="152" t="s">
        <v>157</v>
      </c>
      <c r="J443" s="153">
        <v>6</v>
      </c>
      <c r="K443" s="153">
        <v>1</v>
      </c>
      <c r="L443" s="154" t="s">
        <v>263</v>
      </c>
      <c r="M443" s="155"/>
      <c r="N443" s="192">
        <f>+N445+N449+N455+N464+N473</f>
        <v>0</v>
      </c>
      <c r="O443" s="192">
        <f t="shared" ref="O443:P443" si="81">+O445+O449+O455+O464+O473</f>
        <v>0</v>
      </c>
      <c r="P443" s="192">
        <f t="shared" si="81"/>
        <v>0</v>
      </c>
      <c r="Q443" s="161"/>
      <c r="R443" s="161"/>
      <c r="S443" s="438"/>
      <c r="T443" s="161"/>
      <c r="U443" s="161"/>
      <c r="V443" s="161"/>
    </row>
    <row r="444" spans="1:22" ht="16.2">
      <c r="A444" s="122" t="str">
        <f t="shared" si="78"/>
        <v>71080202025113</v>
      </c>
      <c r="B444" s="124" t="s">
        <v>439</v>
      </c>
      <c r="C444" s="117" t="s">
        <v>185</v>
      </c>
      <c r="D444" s="118" t="s">
        <v>140</v>
      </c>
      <c r="E444" s="119" t="s">
        <v>140</v>
      </c>
      <c r="F444" s="120" t="s">
        <v>140</v>
      </c>
      <c r="G444" s="121">
        <v>5113</v>
      </c>
      <c r="H444" s="25"/>
      <c r="I444" s="25"/>
      <c r="J444" s="26"/>
      <c r="K444" s="26"/>
      <c r="L444" s="30" t="s">
        <v>108</v>
      </c>
      <c r="M444" s="31"/>
      <c r="N444" s="190"/>
      <c r="O444" s="190"/>
      <c r="P444" s="190"/>
      <c r="Q444" s="161"/>
      <c r="R444" s="161"/>
      <c r="S444" s="438"/>
      <c r="T444" s="161"/>
      <c r="U444" s="161"/>
      <c r="V444" s="161"/>
    </row>
    <row r="445" spans="1:22" s="156" customFormat="1" ht="27.6">
      <c r="A445" s="122" t="str">
        <f t="shared" si="78"/>
        <v>71080203000000</v>
      </c>
      <c r="B445" s="124" t="s">
        <v>439</v>
      </c>
      <c r="C445" s="117" t="s">
        <v>185</v>
      </c>
      <c r="D445" s="118" t="s">
        <v>140</v>
      </c>
      <c r="E445" s="119" t="s">
        <v>442</v>
      </c>
      <c r="F445" s="120" t="s">
        <v>441</v>
      </c>
      <c r="G445" s="129" t="s">
        <v>440</v>
      </c>
      <c r="H445" s="45"/>
      <c r="I445" s="147"/>
      <c r="J445" s="148"/>
      <c r="K445" s="148"/>
      <c r="L445" s="27" t="s">
        <v>264</v>
      </c>
      <c r="M445" s="28"/>
      <c r="N445" s="197">
        <f>O445+P445</f>
        <v>0</v>
      </c>
      <c r="O445" s="197">
        <f>SUM(O446:O448)</f>
        <v>0</v>
      </c>
      <c r="P445" s="197">
        <f>SUM(P446:P448)</f>
        <v>0</v>
      </c>
      <c r="Q445" s="161"/>
      <c r="R445" s="161"/>
      <c r="S445" s="438"/>
      <c r="T445" s="161"/>
      <c r="U445" s="161"/>
      <c r="V445" s="161"/>
    </row>
    <row r="446" spans="1:22" ht="26.4">
      <c r="A446" s="122" t="str">
        <f t="shared" si="78"/>
        <v>71080203000001</v>
      </c>
      <c r="B446" s="124" t="s">
        <v>439</v>
      </c>
      <c r="C446" s="117" t="s">
        <v>185</v>
      </c>
      <c r="D446" s="118" t="s">
        <v>140</v>
      </c>
      <c r="E446" s="119" t="s">
        <v>442</v>
      </c>
      <c r="F446" s="120" t="s">
        <v>441</v>
      </c>
      <c r="G446" s="129" t="s">
        <v>96</v>
      </c>
      <c r="H446" s="17"/>
      <c r="I446" s="25"/>
      <c r="J446" s="26"/>
      <c r="K446" s="26"/>
      <c r="L446" s="30" t="s">
        <v>142</v>
      </c>
      <c r="M446" s="44">
        <v>4251</v>
      </c>
      <c r="N446" s="183">
        <f t="shared" ref="N446:N462" si="82">O446+P446</f>
        <v>0</v>
      </c>
      <c r="O446" s="183"/>
      <c r="P446" s="183"/>
      <c r="Q446" s="161"/>
      <c r="R446" s="161"/>
      <c r="S446" s="438"/>
      <c r="T446" s="161"/>
      <c r="U446" s="161"/>
      <c r="V446" s="161"/>
    </row>
    <row r="447" spans="1:22" s="115" customFormat="1" ht="16.2">
      <c r="A447" s="122" t="str">
        <f t="shared" si="78"/>
        <v>71080203010000</v>
      </c>
      <c r="B447" s="124" t="s">
        <v>439</v>
      </c>
      <c r="C447" s="117" t="s">
        <v>185</v>
      </c>
      <c r="D447" s="118" t="s">
        <v>140</v>
      </c>
      <c r="E447" s="119" t="s">
        <v>442</v>
      </c>
      <c r="F447" s="120" t="s">
        <v>106</v>
      </c>
      <c r="G447" s="129" t="s">
        <v>440</v>
      </c>
      <c r="H447" s="177"/>
      <c r="I447" s="194"/>
      <c r="J447" s="201"/>
      <c r="K447" s="202"/>
      <c r="L447" s="203" t="s">
        <v>240</v>
      </c>
      <c r="M447" s="13">
        <v>4269</v>
      </c>
      <c r="N447" s="183">
        <f t="shared" si="82"/>
        <v>0</v>
      </c>
      <c r="O447" s="183"/>
      <c r="P447" s="183"/>
      <c r="Q447" s="161"/>
      <c r="R447" s="161"/>
      <c r="S447" s="438"/>
      <c r="T447" s="161"/>
      <c r="U447" s="161"/>
      <c r="V447" s="161"/>
    </row>
    <row r="448" spans="1:22" ht="26.4">
      <c r="A448" s="122" t="str">
        <f t="shared" si="78"/>
        <v>71080203014511</v>
      </c>
      <c r="B448" s="124" t="s">
        <v>439</v>
      </c>
      <c r="C448" s="117" t="s">
        <v>185</v>
      </c>
      <c r="D448" s="118" t="s">
        <v>140</v>
      </c>
      <c r="E448" s="119" t="s">
        <v>442</v>
      </c>
      <c r="F448" s="120" t="s">
        <v>106</v>
      </c>
      <c r="G448" s="121">
        <v>4511</v>
      </c>
      <c r="H448" s="177"/>
      <c r="I448" s="194"/>
      <c r="J448" s="201"/>
      <c r="K448" s="202"/>
      <c r="L448" s="203" t="s">
        <v>267</v>
      </c>
      <c r="M448" s="13">
        <v>4521</v>
      </c>
      <c r="N448" s="183">
        <f t="shared" si="82"/>
        <v>0</v>
      </c>
      <c r="O448" s="183"/>
      <c r="P448" s="183"/>
      <c r="Q448" s="161"/>
      <c r="R448" s="161"/>
      <c r="S448" s="438"/>
      <c r="T448" s="161"/>
      <c r="U448" s="161"/>
      <c r="V448" s="161"/>
    </row>
    <row r="449" spans="1:22" s="115" customFormat="1" ht="27.6">
      <c r="A449" s="122" t="str">
        <f t="shared" si="78"/>
        <v>71080203020000</v>
      </c>
      <c r="B449" s="124" t="s">
        <v>439</v>
      </c>
      <c r="C449" s="117" t="s">
        <v>185</v>
      </c>
      <c r="D449" s="118" t="s">
        <v>140</v>
      </c>
      <c r="E449" s="119" t="s">
        <v>442</v>
      </c>
      <c r="F449" s="120" t="s">
        <v>140</v>
      </c>
      <c r="G449" s="129" t="s">
        <v>440</v>
      </c>
      <c r="H449" s="45"/>
      <c r="I449" s="147"/>
      <c r="J449" s="148"/>
      <c r="K449" s="148"/>
      <c r="L449" s="27" t="s">
        <v>265</v>
      </c>
      <c r="M449" s="28"/>
      <c r="N449" s="197">
        <f>O449+P449</f>
        <v>0</v>
      </c>
      <c r="O449" s="197">
        <f>SUM(O450:O454)</f>
        <v>0</v>
      </c>
      <c r="P449" s="197">
        <f>SUM(P450:P454)</f>
        <v>0</v>
      </c>
      <c r="Q449" s="161"/>
      <c r="R449" s="161"/>
      <c r="S449" s="438"/>
      <c r="T449" s="161"/>
      <c r="U449" s="161"/>
      <c r="V449" s="161"/>
    </row>
    <row r="450" spans="1:22" ht="26.4">
      <c r="A450" s="122" t="str">
        <f t="shared" si="78"/>
        <v>71080203025113</v>
      </c>
      <c r="B450" s="124" t="s">
        <v>439</v>
      </c>
      <c r="C450" s="117" t="s">
        <v>185</v>
      </c>
      <c r="D450" s="118" t="s">
        <v>140</v>
      </c>
      <c r="E450" s="119" t="s">
        <v>442</v>
      </c>
      <c r="F450" s="120" t="s">
        <v>140</v>
      </c>
      <c r="G450" s="121">
        <v>5113</v>
      </c>
      <c r="H450" s="17"/>
      <c r="I450" s="25"/>
      <c r="J450" s="26"/>
      <c r="K450" s="26"/>
      <c r="L450" s="30" t="s">
        <v>142</v>
      </c>
      <c r="M450" s="44">
        <v>4251</v>
      </c>
      <c r="N450" s="183">
        <f t="shared" si="82"/>
        <v>0</v>
      </c>
      <c r="O450" s="183"/>
      <c r="P450" s="183"/>
      <c r="Q450" s="161"/>
      <c r="R450" s="161"/>
      <c r="S450" s="438"/>
      <c r="T450" s="161"/>
      <c r="U450" s="161"/>
      <c r="V450" s="161"/>
    </row>
    <row r="451" spans="1:22" ht="16.2">
      <c r="A451" s="122" t="str">
        <f t="shared" si="78"/>
        <v>71080203025129</v>
      </c>
      <c r="B451" s="124" t="s">
        <v>439</v>
      </c>
      <c r="C451" s="117" t="s">
        <v>185</v>
      </c>
      <c r="D451" s="118" t="s">
        <v>140</v>
      </c>
      <c r="E451" s="119" t="s">
        <v>442</v>
      </c>
      <c r="F451" s="120" t="s">
        <v>140</v>
      </c>
      <c r="G451" s="121">
        <v>5129</v>
      </c>
      <c r="H451" s="17"/>
      <c r="I451" s="25"/>
      <c r="J451" s="26"/>
      <c r="K451" s="26"/>
      <c r="L451" s="30" t="s">
        <v>240</v>
      </c>
      <c r="M451" s="44">
        <v>4269</v>
      </c>
      <c r="N451" s="183">
        <f t="shared" si="82"/>
        <v>0</v>
      </c>
      <c r="O451" s="183"/>
      <c r="P451" s="183"/>
      <c r="Q451" s="161"/>
      <c r="R451" s="161"/>
      <c r="S451" s="438"/>
      <c r="T451" s="161"/>
      <c r="U451" s="161"/>
      <c r="V451" s="161"/>
    </row>
    <row r="452" spans="1:22" s="156" customFormat="1" ht="26.4">
      <c r="A452" s="122" t="str">
        <f t="shared" si="78"/>
        <v>71080204000000</v>
      </c>
      <c r="B452" s="124" t="s">
        <v>439</v>
      </c>
      <c r="C452" s="117" t="s">
        <v>185</v>
      </c>
      <c r="D452" s="118" t="s">
        <v>140</v>
      </c>
      <c r="E452" s="119" t="s">
        <v>155</v>
      </c>
      <c r="F452" s="120" t="s">
        <v>441</v>
      </c>
      <c r="G452" s="129" t="s">
        <v>440</v>
      </c>
      <c r="H452" s="17"/>
      <c r="I452" s="25"/>
      <c r="J452" s="26"/>
      <c r="K452" s="26"/>
      <c r="L452" s="203" t="s">
        <v>267</v>
      </c>
      <c r="M452" s="13">
        <v>4521</v>
      </c>
      <c r="N452" s="183">
        <f t="shared" si="82"/>
        <v>0</v>
      </c>
      <c r="O452" s="183"/>
      <c r="P452" s="183"/>
      <c r="Q452" s="161"/>
      <c r="R452" s="161"/>
      <c r="S452" s="438"/>
      <c r="T452" s="161"/>
      <c r="U452" s="161"/>
      <c r="V452" s="161"/>
    </row>
    <row r="453" spans="1:22" ht="16.2">
      <c r="A453" s="122" t="str">
        <f t="shared" si="78"/>
        <v>71080204000001</v>
      </c>
      <c r="B453" s="124" t="s">
        <v>439</v>
      </c>
      <c r="C453" s="117" t="s">
        <v>185</v>
      </c>
      <c r="D453" s="118" t="s">
        <v>140</v>
      </c>
      <c r="E453" s="119" t="s">
        <v>155</v>
      </c>
      <c r="F453" s="120" t="s">
        <v>441</v>
      </c>
      <c r="G453" s="129" t="s">
        <v>96</v>
      </c>
      <c r="H453" s="17"/>
      <c r="I453" s="25"/>
      <c r="J453" s="26"/>
      <c r="K453" s="26"/>
      <c r="L453" s="30" t="s">
        <v>173</v>
      </c>
      <c r="M453" s="31">
        <v>5112</v>
      </c>
      <c r="N453" s="183">
        <f t="shared" si="82"/>
        <v>0</v>
      </c>
      <c r="O453" s="183"/>
      <c r="P453" s="183"/>
      <c r="Q453" s="161"/>
      <c r="R453" s="161"/>
      <c r="S453" s="438"/>
      <c r="T453" s="161"/>
      <c r="U453" s="161"/>
      <c r="V453" s="161"/>
    </row>
    <row r="454" spans="1:22" s="115" customFormat="1" ht="16.2">
      <c r="A454" s="122" t="str">
        <f t="shared" si="78"/>
        <v>71080204010000</v>
      </c>
      <c r="B454" s="124" t="s">
        <v>439</v>
      </c>
      <c r="C454" s="117" t="s">
        <v>185</v>
      </c>
      <c r="D454" s="118" t="s">
        <v>140</v>
      </c>
      <c r="E454" s="119" t="s">
        <v>155</v>
      </c>
      <c r="F454" s="120" t="s">
        <v>106</v>
      </c>
      <c r="G454" s="129" t="s">
        <v>440</v>
      </c>
      <c r="H454" s="17"/>
      <c r="I454" s="25"/>
      <c r="J454" s="26"/>
      <c r="K454" s="26"/>
      <c r="L454" s="32" t="s">
        <v>174</v>
      </c>
      <c r="M454" s="33">
        <v>5113</v>
      </c>
      <c r="N454" s="183">
        <f t="shared" si="82"/>
        <v>0</v>
      </c>
      <c r="O454" s="183"/>
      <c r="P454" s="183"/>
      <c r="Q454" s="161"/>
      <c r="R454" s="161"/>
      <c r="S454" s="438"/>
      <c r="T454" s="161"/>
      <c r="U454" s="161"/>
      <c r="V454" s="161"/>
    </row>
    <row r="455" spans="1:22" ht="27.6">
      <c r="A455" s="122" t="str">
        <f t="shared" si="78"/>
        <v>71080204014216</v>
      </c>
      <c r="B455" s="124" t="s">
        <v>439</v>
      </c>
      <c r="C455" s="117" t="s">
        <v>185</v>
      </c>
      <c r="D455" s="118" t="s">
        <v>140</v>
      </c>
      <c r="E455" s="119" t="s">
        <v>155</v>
      </c>
      <c r="F455" s="120" t="s">
        <v>106</v>
      </c>
      <c r="G455" s="121">
        <v>4216</v>
      </c>
      <c r="H455" s="45"/>
      <c r="I455" s="147"/>
      <c r="J455" s="148"/>
      <c r="K455" s="148"/>
      <c r="L455" s="27" t="s">
        <v>266</v>
      </c>
      <c r="M455" s="28"/>
      <c r="N455" s="197">
        <f>O455+P455</f>
        <v>0</v>
      </c>
      <c r="O455" s="197">
        <f>SUM(O456:O463)</f>
        <v>0</v>
      </c>
      <c r="P455" s="197">
        <f>SUM(P456:P463)</f>
        <v>0</v>
      </c>
      <c r="Q455" s="161"/>
      <c r="R455" s="161"/>
      <c r="S455" s="438"/>
      <c r="T455" s="161"/>
      <c r="U455" s="161"/>
      <c r="V455" s="161"/>
    </row>
    <row r="456" spans="1:22" ht="16.2">
      <c r="A456" s="122" t="str">
        <f t="shared" si="78"/>
        <v>71080204014239</v>
      </c>
      <c r="B456" s="124" t="s">
        <v>439</v>
      </c>
      <c r="C456" s="117" t="s">
        <v>185</v>
      </c>
      <c r="D456" s="118" t="s">
        <v>140</v>
      </c>
      <c r="E456" s="119" t="s">
        <v>155</v>
      </c>
      <c r="F456" s="120" t="s">
        <v>106</v>
      </c>
      <c r="G456" s="121">
        <v>4239</v>
      </c>
      <c r="H456" s="17"/>
      <c r="I456" s="25"/>
      <c r="J456" s="26"/>
      <c r="K456" s="26"/>
      <c r="L456" s="29" t="s">
        <v>125</v>
      </c>
      <c r="M456" s="31">
        <v>4239</v>
      </c>
      <c r="N456" s="183">
        <f t="shared" si="82"/>
        <v>0</v>
      </c>
      <c r="O456" s="183"/>
      <c r="P456" s="183"/>
      <c r="Q456" s="161"/>
      <c r="R456" s="161"/>
      <c r="S456" s="438"/>
      <c r="T456" s="161"/>
      <c r="U456" s="161"/>
      <c r="V456" s="161"/>
    </row>
    <row r="457" spans="1:22" ht="26.4">
      <c r="A457" s="122" t="str">
        <f t="shared" si="78"/>
        <v>71080204014269</v>
      </c>
      <c r="B457" s="116" t="s">
        <v>439</v>
      </c>
      <c r="C457" s="117" t="s">
        <v>185</v>
      </c>
      <c r="D457" s="118" t="s">
        <v>140</v>
      </c>
      <c r="E457" s="119" t="s">
        <v>155</v>
      </c>
      <c r="F457" s="120" t="s">
        <v>106</v>
      </c>
      <c r="G457" s="121">
        <v>4269</v>
      </c>
      <c r="H457" s="17"/>
      <c r="I457" s="25"/>
      <c r="J457" s="26"/>
      <c r="K457" s="26"/>
      <c r="L457" s="30" t="s">
        <v>142</v>
      </c>
      <c r="M457" s="44">
        <v>4251</v>
      </c>
      <c r="N457" s="183">
        <f t="shared" si="82"/>
        <v>0</v>
      </c>
      <c r="O457" s="183"/>
      <c r="P457" s="183"/>
      <c r="Q457" s="161"/>
      <c r="R457" s="161"/>
      <c r="S457" s="438"/>
      <c r="T457" s="161"/>
      <c r="U457" s="161"/>
      <c r="V457" s="161"/>
    </row>
    <row r="458" spans="1:22" ht="16.2">
      <c r="A458" s="122" t="str">
        <f t="shared" si="78"/>
        <v>71080204014639</v>
      </c>
      <c r="B458" s="124" t="s">
        <v>439</v>
      </c>
      <c r="C458" s="117" t="s">
        <v>185</v>
      </c>
      <c r="D458" s="118" t="s">
        <v>140</v>
      </c>
      <c r="E458" s="119" t="s">
        <v>155</v>
      </c>
      <c r="F458" s="120" t="s">
        <v>106</v>
      </c>
      <c r="G458" s="121">
        <v>4639</v>
      </c>
      <c r="H458" s="17"/>
      <c r="I458" s="25"/>
      <c r="J458" s="26"/>
      <c r="K458" s="26"/>
      <c r="L458" s="30" t="s">
        <v>240</v>
      </c>
      <c r="M458" s="44">
        <v>4269</v>
      </c>
      <c r="N458" s="183">
        <f t="shared" si="82"/>
        <v>0</v>
      </c>
      <c r="O458" s="183"/>
      <c r="P458" s="183"/>
      <c r="Q458" s="161"/>
      <c r="R458" s="161"/>
      <c r="S458" s="438"/>
      <c r="T458" s="161"/>
      <c r="U458" s="161"/>
      <c r="V458" s="161"/>
    </row>
    <row r="459" spans="1:22" ht="26.4">
      <c r="A459" s="122" t="str">
        <f t="shared" si="78"/>
        <v>71080204014819</v>
      </c>
      <c r="B459" s="124" t="s">
        <v>439</v>
      </c>
      <c r="C459" s="117" t="s">
        <v>185</v>
      </c>
      <c r="D459" s="118" t="s">
        <v>140</v>
      </c>
      <c r="E459" s="119" t="s">
        <v>155</v>
      </c>
      <c r="F459" s="120" t="s">
        <v>106</v>
      </c>
      <c r="G459" s="129" t="s">
        <v>88</v>
      </c>
      <c r="H459" s="17"/>
      <c r="I459" s="25"/>
      <c r="J459" s="26"/>
      <c r="K459" s="26"/>
      <c r="L459" s="30" t="s">
        <v>267</v>
      </c>
      <c r="M459" s="44">
        <v>4521</v>
      </c>
      <c r="N459" s="183">
        <f t="shared" si="82"/>
        <v>0</v>
      </c>
      <c r="O459" s="183"/>
      <c r="P459" s="183"/>
      <c r="Q459" s="161"/>
      <c r="R459" s="161"/>
      <c r="S459" s="438"/>
      <c r="T459" s="161"/>
      <c r="U459" s="161"/>
      <c r="V459" s="161"/>
    </row>
    <row r="460" spans="1:22" s="115" customFormat="1" ht="26.4">
      <c r="A460" s="122" t="str">
        <f t="shared" si="78"/>
        <v>71080204020000</v>
      </c>
      <c r="B460" s="124" t="s">
        <v>439</v>
      </c>
      <c r="C460" s="117" t="s">
        <v>185</v>
      </c>
      <c r="D460" s="118" t="s">
        <v>140</v>
      </c>
      <c r="E460" s="119" t="s">
        <v>155</v>
      </c>
      <c r="F460" s="120" t="s">
        <v>140</v>
      </c>
      <c r="G460" s="129" t="s">
        <v>440</v>
      </c>
      <c r="H460" s="17"/>
      <c r="I460" s="25"/>
      <c r="J460" s="26"/>
      <c r="K460" s="26"/>
      <c r="L460" s="30" t="s">
        <v>219</v>
      </c>
      <c r="M460" s="31">
        <v>4819</v>
      </c>
      <c r="N460" s="183">
        <f t="shared" si="82"/>
        <v>0</v>
      </c>
      <c r="O460" s="183"/>
      <c r="P460" s="183"/>
      <c r="Q460" s="161"/>
      <c r="R460" s="161"/>
      <c r="S460" s="438"/>
      <c r="T460" s="161"/>
      <c r="U460" s="161"/>
      <c r="V460" s="161"/>
    </row>
    <row r="461" spans="1:22" ht="16.2">
      <c r="A461" s="122" t="str">
        <f t="shared" si="78"/>
        <v>71080204024511</v>
      </c>
      <c r="B461" s="124" t="s">
        <v>439</v>
      </c>
      <c r="C461" s="117" t="s">
        <v>185</v>
      </c>
      <c r="D461" s="118" t="s">
        <v>140</v>
      </c>
      <c r="E461" s="119" t="s">
        <v>155</v>
      </c>
      <c r="F461" s="120" t="s">
        <v>140</v>
      </c>
      <c r="G461" s="121">
        <v>4511</v>
      </c>
      <c r="H461" s="25"/>
      <c r="I461" s="25"/>
      <c r="J461" s="26"/>
      <c r="K461" s="26"/>
      <c r="L461" s="30" t="s">
        <v>173</v>
      </c>
      <c r="M461" s="31">
        <v>5112</v>
      </c>
      <c r="N461" s="183">
        <f t="shared" si="82"/>
        <v>0</v>
      </c>
      <c r="O461" s="183"/>
      <c r="P461" s="183"/>
      <c r="Q461" s="161"/>
      <c r="R461" s="161"/>
      <c r="S461" s="438"/>
      <c r="T461" s="161"/>
      <c r="U461" s="161"/>
      <c r="V461" s="161"/>
    </row>
    <row r="462" spans="1:22" s="115" customFormat="1" ht="16.8">
      <c r="A462" s="122" t="str">
        <f t="shared" si="78"/>
        <v>71080204030000</v>
      </c>
      <c r="B462" s="124" t="s">
        <v>439</v>
      </c>
      <c r="C462" s="117" t="s">
        <v>185</v>
      </c>
      <c r="D462" s="118" t="s">
        <v>140</v>
      </c>
      <c r="E462" s="119" t="s">
        <v>155</v>
      </c>
      <c r="F462" s="120" t="s">
        <v>442</v>
      </c>
      <c r="G462" s="129" t="s">
        <v>440</v>
      </c>
      <c r="H462" s="25"/>
      <c r="I462" s="25"/>
      <c r="J462" s="26"/>
      <c r="K462" s="26"/>
      <c r="L462" s="30" t="s">
        <v>174</v>
      </c>
      <c r="M462" s="31">
        <v>5113</v>
      </c>
      <c r="N462" s="183">
        <f t="shared" si="82"/>
        <v>0</v>
      </c>
      <c r="O462" s="398"/>
      <c r="P462" s="398"/>
      <c r="Q462" s="161"/>
      <c r="R462" s="161"/>
      <c r="S462" s="438"/>
      <c r="T462" s="161"/>
      <c r="U462" s="161"/>
      <c r="V462" s="161"/>
    </row>
    <row r="463" spans="1:22" ht="16.2">
      <c r="A463" s="122" t="str">
        <f t="shared" si="78"/>
        <v>71080204035113</v>
      </c>
      <c r="B463" s="124" t="s">
        <v>439</v>
      </c>
      <c r="C463" s="117" t="s">
        <v>185</v>
      </c>
      <c r="D463" s="118" t="s">
        <v>140</v>
      </c>
      <c r="E463" s="119" t="s">
        <v>155</v>
      </c>
      <c r="F463" s="120" t="s">
        <v>442</v>
      </c>
      <c r="G463" s="121">
        <v>5113</v>
      </c>
      <c r="H463" s="17"/>
      <c r="I463" s="25"/>
      <c r="J463" s="26"/>
      <c r="K463" s="26"/>
      <c r="L463" s="30" t="s">
        <v>268</v>
      </c>
      <c r="M463" s="44">
        <v>5129</v>
      </c>
      <c r="N463" s="183">
        <f>O463+P463</f>
        <v>0</v>
      </c>
      <c r="O463" s="183"/>
      <c r="P463" s="183"/>
      <c r="Q463" s="161"/>
      <c r="R463" s="161"/>
      <c r="S463" s="438"/>
      <c r="T463" s="161"/>
      <c r="U463" s="161"/>
      <c r="V463" s="161"/>
    </row>
    <row r="464" spans="1:22" s="156" customFormat="1" ht="27.6">
      <c r="A464" s="122" t="str">
        <f t="shared" si="78"/>
        <v>71080205000000</v>
      </c>
      <c r="B464" s="124" t="s">
        <v>439</v>
      </c>
      <c r="C464" s="117" t="s">
        <v>185</v>
      </c>
      <c r="D464" s="118" t="s">
        <v>140</v>
      </c>
      <c r="E464" s="119" t="s">
        <v>149</v>
      </c>
      <c r="F464" s="120" t="s">
        <v>441</v>
      </c>
      <c r="G464" s="129" t="s">
        <v>440</v>
      </c>
      <c r="H464" s="45"/>
      <c r="I464" s="147"/>
      <c r="J464" s="148"/>
      <c r="K464" s="148"/>
      <c r="L464" s="27" t="s">
        <v>269</v>
      </c>
      <c r="M464" s="28"/>
      <c r="N464" s="197">
        <f>O464+P464</f>
        <v>0</v>
      </c>
      <c r="O464" s="197">
        <f>SUM(O465:O472)</f>
        <v>0</v>
      </c>
      <c r="P464" s="197">
        <f>SUM(P465:P472)</f>
        <v>0</v>
      </c>
      <c r="Q464" s="161"/>
      <c r="R464" s="161"/>
      <c r="S464" s="438"/>
      <c r="T464" s="161"/>
      <c r="U464" s="161"/>
      <c r="V464" s="161"/>
    </row>
    <row r="465" spans="1:22" ht="16.2">
      <c r="A465" s="122" t="str">
        <f t="shared" si="78"/>
        <v>71080205000001</v>
      </c>
      <c r="B465" s="124" t="s">
        <v>439</v>
      </c>
      <c r="C465" s="117" t="s">
        <v>185</v>
      </c>
      <c r="D465" s="118" t="s">
        <v>140</v>
      </c>
      <c r="E465" s="119" t="s">
        <v>149</v>
      </c>
      <c r="F465" s="120" t="s">
        <v>441</v>
      </c>
      <c r="G465" s="129" t="s">
        <v>96</v>
      </c>
      <c r="H465" s="25"/>
      <c r="I465" s="25"/>
      <c r="J465" s="26"/>
      <c r="K465" s="26"/>
      <c r="L465" s="29" t="s">
        <v>122</v>
      </c>
      <c r="M465" s="12">
        <v>4234</v>
      </c>
      <c r="N465" s="183">
        <f>O465+P465</f>
        <v>0</v>
      </c>
      <c r="O465" s="405"/>
      <c r="P465" s="405"/>
      <c r="Q465" s="161"/>
      <c r="R465" s="161"/>
      <c r="S465" s="438"/>
      <c r="T465" s="161"/>
      <c r="U465" s="161"/>
      <c r="V465" s="161"/>
    </row>
    <row r="466" spans="1:22" s="115" customFormat="1" ht="26.4">
      <c r="A466" s="122" t="str">
        <f t="shared" si="78"/>
        <v>71080205010000</v>
      </c>
      <c r="B466" s="124" t="s">
        <v>439</v>
      </c>
      <c r="C466" s="117" t="s">
        <v>185</v>
      </c>
      <c r="D466" s="118" t="s">
        <v>140</v>
      </c>
      <c r="E466" s="119" t="s">
        <v>149</v>
      </c>
      <c r="F466" s="120" t="s">
        <v>106</v>
      </c>
      <c r="G466" s="129" t="s">
        <v>440</v>
      </c>
      <c r="H466" s="25"/>
      <c r="I466" s="25"/>
      <c r="J466" s="26"/>
      <c r="K466" s="26"/>
      <c r="L466" s="30" t="s">
        <v>142</v>
      </c>
      <c r="M466" s="31">
        <v>4251</v>
      </c>
      <c r="N466" s="183">
        <f t="shared" ref="N466:N475" si="83">O466+P466</f>
        <v>0</v>
      </c>
      <c r="O466" s="183"/>
      <c r="P466" s="183"/>
      <c r="Q466" s="161"/>
      <c r="R466" s="161"/>
      <c r="S466" s="438"/>
      <c r="T466" s="161"/>
      <c r="U466" s="161"/>
      <c r="V466" s="161"/>
    </row>
    <row r="467" spans="1:22" ht="16.2">
      <c r="A467" s="122" t="str">
        <f t="shared" si="78"/>
        <v>71080205014511</v>
      </c>
      <c r="B467" s="124" t="s">
        <v>439</v>
      </c>
      <c r="C467" s="117" t="s">
        <v>185</v>
      </c>
      <c r="D467" s="118" t="s">
        <v>140</v>
      </c>
      <c r="E467" s="119" t="s">
        <v>149</v>
      </c>
      <c r="F467" s="120" t="s">
        <v>106</v>
      </c>
      <c r="G467" s="121">
        <v>4511</v>
      </c>
      <c r="H467" s="17"/>
      <c r="I467" s="25"/>
      <c r="J467" s="26"/>
      <c r="K467" s="26"/>
      <c r="L467" s="30" t="s">
        <v>240</v>
      </c>
      <c r="M467" s="13">
        <v>4269</v>
      </c>
      <c r="N467" s="183">
        <f t="shared" si="83"/>
        <v>0</v>
      </c>
      <c r="O467" s="183"/>
      <c r="P467" s="183"/>
      <c r="Q467" s="161"/>
      <c r="R467" s="161"/>
      <c r="S467" s="438"/>
      <c r="T467" s="161"/>
      <c r="U467" s="161"/>
      <c r="V467" s="161"/>
    </row>
    <row r="468" spans="1:22" s="115" customFormat="1" ht="26.4">
      <c r="A468" s="122" t="str">
        <f t="shared" si="78"/>
        <v>71080205020000</v>
      </c>
      <c r="B468" s="124" t="s">
        <v>439</v>
      </c>
      <c r="C468" s="117" t="s">
        <v>185</v>
      </c>
      <c r="D468" s="118" t="s">
        <v>140</v>
      </c>
      <c r="E468" s="119" t="s">
        <v>149</v>
      </c>
      <c r="F468" s="120" t="s">
        <v>140</v>
      </c>
      <c r="G468" s="129" t="s">
        <v>440</v>
      </c>
      <c r="H468" s="17"/>
      <c r="I468" s="25"/>
      <c r="J468" s="26"/>
      <c r="K468" s="26"/>
      <c r="L468" s="30" t="s">
        <v>267</v>
      </c>
      <c r="M468" s="13">
        <v>4521</v>
      </c>
      <c r="N468" s="183">
        <f t="shared" si="83"/>
        <v>0</v>
      </c>
      <c r="O468" s="183"/>
      <c r="P468" s="183"/>
      <c r="Q468" s="161"/>
      <c r="R468" s="161"/>
      <c r="S468" s="438"/>
      <c r="T468" s="161"/>
      <c r="U468" s="161"/>
      <c r="V468" s="161"/>
    </row>
    <row r="469" spans="1:22" ht="16.2">
      <c r="A469" s="122" t="str">
        <f t="shared" si="78"/>
        <v>71080205024511</v>
      </c>
      <c r="B469" s="124" t="s">
        <v>439</v>
      </c>
      <c r="C469" s="117" t="s">
        <v>185</v>
      </c>
      <c r="D469" s="118" t="s">
        <v>140</v>
      </c>
      <c r="E469" s="119" t="s">
        <v>149</v>
      </c>
      <c r="F469" s="120" t="s">
        <v>140</v>
      </c>
      <c r="G469" s="121">
        <v>4511</v>
      </c>
      <c r="H469" s="25"/>
      <c r="I469" s="25"/>
      <c r="J469" s="26"/>
      <c r="K469" s="26"/>
      <c r="L469" s="32" t="s">
        <v>211</v>
      </c>
      <c r="M469" s="48">
        <v>4639</v>
      </c>
      <c r="N469" s="183">
        <f t="shared" si="83"/>
        <v>0</v>
      </c>
      <c r="O469" s="183"/>
      <c r="P469" s="183"/>
      <c r="Q469" s="161"/>
      <c r="R469" s="161"/>
      <c r="S469" s="438"/>
      <c r="T469" s="161"/>
      <c r="U469" s="161"/>
      <c r="V469" s="161"/>
    </row>
    <row r="470" spans="1:22" ht="16.2">
      <c r="A470" s="122" t="str">
        <f t="shared" si="78"/>
        <v>71090201044239</v>
      </c>
      <c r="B470" s="124" t="s">
        <v>439</v>
      </c>
      <c r="C470" s="117" t="s">
        <v>187</v>
      </c>
      <c r="D470" s="118" t="s">
        <v>140</v>
      </c>
      <c r="E470" s="119" t="s">
        <v>106</v>
      </c>
      <c r="F470" s="120" t="s">
        <v>155</v>
      </c>
      <c r="G470" s="121">
        <v>4239</v>
      </c>
      <c r="H470" s="25"/>
      <c r="I470" s="18"/>
      <c r="J470" s="19"/>
      <c r="K470" s="19"/>
      <c r="L470" s="30" t="s">
        <v>134</v>
      </c>
      <c r="M470" s="31">
        <v>4861</v>
      </c>
      <c r="N470" s="183">
        <f t="shared" si="83"/>
        <v>0</v>
      </c>
      <c r="O470" s="405"/>
      <c r="P470" s="405"/>
      <c r="Q470" s="161"/>
      <c r="R470" s="161"/>
      <c r="S470" s="438"/>
      <c r="T470" s="161"/>
      <c r="U470" s="161"/>
      <c r="V470" s="161"/>
    </row>
    <row r="471" spans="1:22" ht="16.2">
      <c r="B471" s="124"/>
      <c r="H471" s="37"/>
      <c r="I471" s="194"/>
      <c r="J471" s="195"/>
      <c r="K471" s="196"/>
      <c r="L471" s="30" t="s">
        <v>173</v>
      </c>
      <c r="M471" s="31">
        <v>5112</v>
      </c>
      <c r="N471" s="183">
        <f t="shared" si="83"/>
        <v>0</v>
      </c>
      <c r="O471" s="183"/>
      <c r="P471" s="183"/>
      <c r="Q471" s="161"/>
      <c r="R471" s="161"/>
      <c r="S471" s="438"/>
      <c r="T471" s="161"/>
      <c r="U471" s="161"/>
      <c r="V471" s="161"/>
    </row>
    <row r="472" spans="1:22" ht="16.2">
      <c r="B472" s="124"/>
      <c r="H472" s="25"/>
      <c r="I472" s="25"/>
      <c r="J472" s="26"/>
      <c r="K472" s="26"/>
      <c r="L472" s="30" t="s">
        <v>174</v>
      </c>
      <c r="M472" s="31">
        <v>5113</v>
      </c>
      <c r="N472" s="183">
        <f t="shared" si="83"/>
        <v>0</v>
      </c>
      <c r="O472" s="183"/>
      <c r="P472" s="183"/>
      <c r="Q472" s="161"/>
      <c r="R472" s="161"/>
      <c r="S472" s="438"/>
      <c r="T472" s="161"/>
      <c r="U472" s="161"/>
      <c r="V472" s="161"/>
    </row>
    <row r="473" spans="1:22" s="156" customFormat="1" ht="16.2">
      <c r="A473" s="122" t="str">
        <f t="shared" si="78"/>
        <v>71080207000000</v>
      </c>
      <c r="B473" s="124" t="s">
        <v>439</v>
      </c>
      <c r="C473" s="117" t="s">
        <v>185</v>
      </c>
      <c r="D473" s="118" t="s">
        <v>140</v>
      </c>
      <c r="E473" s="119" t="s">
        <v>183</v>
      </c>
      <c r="F473" s="120" t="s">
        <v>441</v>
      </c>
      <c r="G473" s="129" t="s">
        <v>440</v>
      </c>
      <c r="H473" s="45"/>
      <c r="I473" s="147"/>
      <c r="J473" s="148"/>
      <c r="K473" s="148"/>
      <c r="L473" s="27" t="s">
        <v>841</v>
      </c>
      <c r="M473" s="28"/>
      <c r="N473" s="197">
        <f>O473+P473</f>
        <v>0</v>
      </c>
      <c r="O473" s="197">
        <f>SUM(O474:O475)</f>
        <v>0</v>
      </c>
      <c r="P473" s="197">
        <f>SUM(P474:P475)</f>
        <v>0</v>
      </c>
      <c r="Q473" s="161"/>
      <c r="R473" s="161"/>
      <c r="S473" s="438"/>
      <c r="T473" s="161"/>
      <c r="U473" s="161"/>
      <c r="V473" s="161"/>
    </row>
    <row r="474" spans="1:22" ht="22.5" customHeight="1">
      <c r="A474" s="122" t="str">
        <f t="shared" si="78"/>
        <v>71080207000001</v>
      </c>
      <c r="B474" s="124" t="s">
        <v>439</v>
      </c>
      <c r="C474" s="117" t="s">
        <v>185</v>
      </c>
      <c r="D474" s="118" t="s">
        <v>140</v>
      </c>
      <c r="E474" s="119" t="s">
        <v>183</v>
      </c>
      <c r="F474" s="120" t="s">
        <v>441</v>
      </c>
      <c r="G474" s="129" t="s">
        <v>96</v>
      </c>
      <c r="H474" s="17"/>
      <c r="I474" s="400"/>
      <c r="J474" s="401"/>
      <c r="K474" s="401"/>
      <c r="L474" s="30" t="s">
        <v>142</v>
      </c>
      <c r="M474" s="31">
        <v>4251</v>
      </c>
      <c r="N474" s="183">
        <f t="shared" si="83"/>
        <v>0</v>
      </c>
      <c r="O474" s="423"/>
      <c r="P474" s="423"/>
      <c r="Q474" s="161"/>
      <c r="R474" s="161"/>
      <c r="S474" s="438"/>
      <c r="T474" s="161"/>
      <c r="U474" s="161"/>
      <c r="V474" s="161"/>
    </row>
    <row r="475" spans="1:22" s="115" customFormat="1" ht="16.8">
      <c r="A475" s="122" t="str">
        <f t="shared" si="78"/>
        <v>71080207010000</v>
      </c>
      <c r="B475" s="124" t="s">
        <v>439</v>
      </c>
      <c r="C475" s="117" t="s">
        <v>185</v>
      </c>
      <c r="D475" s="118" t="s">
        <v>140</v>
      </c>
      <c r="E475" s="119" t="s">
        <v>183</v>
      </c>
      <c r="F475" s="120" t="s">
        <v>106</v>
      </c>
      <c r="G475" s="129" t="s">
        <v>440</v>
      </c>
      <c r="H475" s="25"/>
      <c r="I475" s="25"/>
      <c r="J475" s="26"/>
      <c r="K475" s="26"/>
      <c r="L475" s="30" t="s">
        <v>174</v>
      </c>
      <c r="M475" s="31">
        <v>5113</v>
      </c>
      <c r="N475" s="183">
        <f t="shared" si="83"/>
        <v>0</v>
      </c>
      <c r="O475" s="398"/>
      <c r="P475" s="398"/>
      <c r="Q475" s="161"/>
      <c r="R475" s="161"/>
      <c r="S475" s="438"/>
      <c r="T475" s="161"/>
      <c r="U475" s="161"/>
      <c r="V475" s="161"/>
    </row>
    <row r="476" spans="1:22" s="156" customFormat="1" ht="16.2">
      <c r="A476" s="122" t="str">
        <f t="shared" ref="A476:A525" si="84">CONCATENATE(B476,C476,D476,E476,F476,G476)</f>
        <v>71080403000000</v>
      </c>
      <c r="B476" s="124" t="s">
        <v>439</v>
      </c>
      <c r="C476" s="117" t="s">
        <v>185</v>
      </c>
      <c r="D476" s="118" t="s">
        <v>155</v>
      </c>
      <c r="E476" s="119" t="s">
        <v>442</v>
      </c>
      <c r="F476" s="120" t="s">
        <v>441</v>
      </c>
      <c r="G476" s="129" t="s">
        <v>440</v>
      </c>
      <c r="H476" s="180">
        <v>2700</v>
      </c>
      <c r="I476" s="212" t="s">
        <v>183</v>
      </c>
      <c r="J476" s="213">
        <v>0</v>
      </c>
      <c r="K476" s="213">
        <v>0</v>
      </c>
      <c r="L476" s="162" t="s">
        <v>275</v>
      </c>
      <c r="M476" s="174"/>
      <c r="N476" s="163">
        <f>+N478</f>
        <v>0</v>
      </c>
      <c r="O476" s="163">
        <f t="shared" ref="O476:P476" si="85">+O478</f>
        <v>0</v>
      </c>
      <c r="P476" s="163">
        <f t="shared" si="85"/>
        <v>0</v>
      </c>
      <c r="Q476" s="161"/>
      <c r="R476" s="161"/>
      <c r="S476" s="438"/>
      <c r="T476" s="161"/>
      <c r="U476" s="161"/>
      <c r="V476" s="161"/>
    </row>
    <row r="477" spans="1:22" ht="16.2">
      <c r="A477" s="122" t="str">
        <f t="shared" si="84"/>
        <v>71080403000001</v>
      </c>
      <c r="B477" s="124" t="s">
        <v>439</v>
      </c>
      <c r="C477" s="117" t="s">
        <v>185</v>
      </c>
      <c r="D477" s="118" t="s">
        <v>155</v>
      </c>
      <c r="E477" s="119" t="s">
        <v>442</v>
      </c>
      <c r="F477" s="120" t="s">
        <v>441</v>
      </c>
      <c r="G477" s="129" t="s">
        <v>96</v>
      </c>
      <c r="H477" s="25"/>
      <c r="I477" s="18"/>
      <c r="J477" s="19"/>
      <c r="K477" s="19"/>
      <c r="L477" s="30" t="s">
        <v>108</v>
      </c>
      <c r="M477" s="31"/>
      <c r="N477" s="150"/>
      <c r="O477" s="150"/>
      <c r="P477" s="150"/>
      <c r="Q477" s="161"/>
      <c r="R477" s="161"/>
      <c r="S477" s="438"/>
      <c r="T477" s="161"/>
      <c r="U477" s="161"/>
      <c r="V477" s="161"/>
    </row>
    <row r="478" spans="1:22" ht="16.2">
      <c r="A478" s="122" t="str">
        <f t="shared" si="84"/>
        <v>71090101000001</v>
      </c>
      <c r="B478" s="124" t="s">
        <v>439</v>
      </c>
      <c r="C478" s="117" t="s">
        <v>187</v>
      </c>
      <c r="D478" s="118" t="s">
        <v>106</v>
      </c>
      <c r="E478" s="119" t="s">
        <v>106</v>
      </c>
      <c r="F478" s="120" t="s">
        <v>441</v>
      </c>
      <c r="G478" s="129" t="s">
        <v>96</v>
      </c>
      <c r="H478" s="165">
        <v>2760</v>
      </c>
      <c r="I478" s="166" t="s">
        <v>183</v>
      </c>
      <c r="J478" s="167">
        <v>6</v>
      </c>
      <c r="K478" s="167">
        <v>0</v>
      </c>
      <c r="L478" s="168" t="s">
        <v>279</v>
      </c>
      <c r="M478" s="176"/>
      <c r="N478" s="188">
        <f>+N480</f>
        <v>0</v>
      </c>
      <c r="O478" s="188">
        <f t="shared" ref="O478:P478" si="86">+O480</f>
        <v>0</v>
      </c>
      <c r="P478" s="188">
        <f t="shared" si="86"/>
        <v>0</v>
      </c>
      <c r="Q478" s="161"/>
      <c r="R478" s="161"/>
      <c r="S478" s="438"/>
      <c r="T478" s="161"/>
      <c r="U478" s="161"/>
      <c r="V478" s="161"/>
    </row>
    <row r="479" spans="1:22" s="115" customFormat="1" ht="16.2">
      <c r="A479" s="122" t="str">
        <f t="shared" si="84"/>
        <v>71090101010000</v>
      </c>
      <c r="B479" s="124" t="s">
        <v>439</v>
      </c>
      <c r="C479" s="117" t="s">
        <v>187</v>
      </c>
      <c r="D479" s="118" t="s">
        <v>106</v>
      </c>
      <c r="E479" s="119" t="s">
        <v>106</v>
      </c>
      <c r="F479" s="120" t="s">
        <v>106</v>
      </c>
      <c r="G479" s="129" t="s">
        <v>440</v>
      </c>
      <c r="H479" s="25"/>
      <c r="I479" s="18"/>
      <c r="J479" s="19"/>
      <c r="K479" s="19"/>
      <c r="L479" s="30" t="s">
        <v>110</v>
      </c>
      <c r="M479" s="31"/>
      <c r="N479" s="190"/>
      <c r="O479" s="190"/>
      <c r="P479" s="190"/>
      <c r="Q479" s="161"/>
      <c r="R479" s="161"/>
      <c r="S479" s="438"/>
      <c r="T479" s="161"/>
      <c r="U479" s="161"/>
      <c r="V479" s="161"/>
    </row>
    <row r="480" spans="1:22" ht="16.2">
      <c r="A480" s="122" t="str">
        <f t="shared" si="84"/>
        <v>71090101014239</v>
      </c>
      <c r="B480" s="124" t="s">
        <v>439</v>
      </c>
      <c r="C480" s="117" t="s">
        <v>187</v>
      </c>
      <c r="D480" s="118" t="s">
        <v>106</v>
      </c>
      <c r="E480" s="119" t="s">
        <v>106</v>
      </c>
      <c r="F480" s="120" t="s">
        <v>106</v>
      </c>
      <c r="G480" s="121">
        <v>4239</v>
      </c>
      <c r="H480" s="151">
        <v>2761</v>
      </c>
      <c r="I480" s="152" t="s">
        <v>183</v>
      </c>
      <c r="J480" s="153">
        <v>6</v>
      </c>
      <c r="K480" s="153">
        <v>1</v>
      </c>
      <c r="L480" s="154" t="s">
        <v>280</v>
      </c>
      <c r="M480" s="155"/>
      <c r="N480" s="192">
        <f>+N482+N485+N487</f>
        <v>0</v>
      </c>
      <c r="O480" s="192">
        <f>+O482+O485+O487</f>
        <v>0</v>
      </c>
      <c r="P480" s="192">
        <f>+P482+P485+P487</f>
        <v>0</v>
      </c>
      <c r="Q480" s="161"/>
      <c r="R480" s="161"/>
      <c r="S480" s="438"/>
      <c r="T480" s="161"/>
      <c r="U480" s="161"/>
      <c r="V480" s="161"/>
    </row>
    <row r="481" spans="1:235" ht="16.2">
      <c r="A481" s="122" t="str">
        <f t="shared" si="84"/>
        <v>71090101014511</v>
      </c>
      <c r="B481" s="124" t="s">
        <v>439</v>
      </c>
      <c r="C481" s="117" t="s">
        <v>187</v>
      </c>
      <c r="D481" s="118" t="s">
        <v>106</v>
      </c>
      <c r="E481" s="119" t="s">
        <v>106</v>
      </c>
      <c r="F481" s="120" t="s">
        <v>106</v>
      </c>
      <c r="G481" s="121">
        <v>4511</v>
      </c>
      <c r="H481" s="25"/>
      <c r="I481" s="25"/>
      <c r="J481" s="26"/>
      <c r="K481" s="26"/>
      <c r="L481" s="30" t="s">
        <v>108</v>
      </c>
      <c r="M481" s="31"/>
      <c r="N481" s="190"/>
      <c r="O481" s="190"/>
      <c r="P481" s="190"/>
      <c r="Q481" s="161"/>
      <c r="R481" s="161"/>
      <c r="S481" s="438"/>
      <c r="T481" s="161"/>
      <c r="U481" s="161"/>
      <c r="V481" s="161"/>
    </row>
    <row r="482" spans="1:235" s="115" customFormat="1" ht="38.4" customHeight="1">
      <c r="A482" s="122" t="str">
        <f t="shared" si="84"/>
        <v>71090101020000</v>
      </c>
      <c r="B482" s="124" t="s">
        <v>439</v>
      </c>
      <c r="C482" s="117" t="s">
        <v>187</v>
      </c>
      <c r="D482" s="118" t="s">
        <v>106</v>
      </c>
      <c r="E482" s="119" t="s">
        <v>106</v>
      </c>
      <c r="F482" s="120" t="s">
        <v>140</v>
      </c>
      <c r="G482" s="129" t="s">
        <v>440</v>
      </c>
      <c r="H482" s="45"/>
      <c r="I482" s="147"/>
      <c r="J482" s="148"/>
      <c r="K482" s="148"/>
      <c r="L482" s="27" t="s">
        <v>897</v>
      </c>
      <c r="M482" s="28"/>
      <c r="N482" s="197">
        <f>O482+P482</f>
        <v>0</v>
      </c>
      <c r="O482" s="197">
        <f>SUM(O483:O484)</f>
        <v>0</v>
      </c>
      <c r="P482" s="197">
        <f>SUM(P483:P484)</f>
        <v>0</v>
      </c>
      <c r="Q482" s="161"/>
      <c r="R482" s="161"/>
      <c r="S482" s="438"/>
      <c r="T482" s="161"/>
      <c r="U482" s="161"/>
      <c r="V482" s="161"/>
    </row>
    <row r="483" spans="1:235" ht="16.8">
      <c r="A483" s="122" t="str">
        <f t="shared" si="84"/>
        <v>71090101025129</v>
      </c>
      <c r="B483" s="124" t="s">
        <v>439</v>
      </c>
      <c r="C483" s="117" t="s">
        <v>187</v>
      </c>
      <c r="D483" s="118" t="s">
        <v>106</v>
      </c>
      <c r="E483" s="119" t="s">
        <v>106</v>
      </c>
      <c r="F483" s="120" t="s">
        <v>140</v>
      </c>
      <c r="G483" s="121">
        <v>5129</v>
      </c>
      <c r="H483" s="25"/>
      <c r="I483" s="25"/>
      <c r="J483" s="26"/>
      <c r="K483" s="26"/>
      <c r="L483" s="30" t="s">
        <v>136</v>
      </c>
      <c r="M483" s="31">
        <v>5122</v>
      </c>
      <c r="N483" s="183">
        <f t="shared" ref="N483:N486" si="87">O483+P483</f>
        <v>0</v>
      </c>
      <c r="O483" s="398"/>
      <c r="P483" s="398"/>
      <c r="Q483" s="161"/>
      <c r="R483" s="161"/>
      <c r="S483" s="438"/>
      <c r="T483" s="161"/>
      <c r="U483" s="161"/>
      <c r="V483" s="161"/>
    </row>
    <row r="484" spans="1:235" s="115" customFormat="1" ht="16.8">
      <c r="A484" s="122" t="str">
        <f t="shared" si="84"/>
        <v>71090101030000</v>
      </c>
      <c r="B484" s="124" t="s">
        <v>439</v>
      </c>
      <c r="C484" s="117" t="s">
        <v>187</v>
      </c>
      <c r="D484" s="118" t="s">
        <v>106</v>
      </c>
      <c r="E484" s="119" t="s">
        <v>106</v>
      </c>
      <c r="F484" s="120" t="s">
        <v>442</v>
      </c>
      <c r="G484" s="129" t="s">
        <v>440</v>
      </c>
      <c r="H484" s="25"/>
      <c r="I484" s="25"/>
      <c r="J484" s="26"/>
      <c r="K484" s="26"/>
      <c r="L484" s="30" t="s">
        <v>137</v>
      </c>
      <c r="M484" s="31">
        <v>5129</v>
      </c>
      <c r="N484" s="183">
        <f t="shared" si="87"/>
        <v>0</v>
      </c>
      <c r="O484" s="398">
        <v>0</v>
      </c>
      <c r="P484" s="398"/>
      <c r="Q484" s="161"/>
      <c r="R484" s="161"/>
      <c r="S484" s="438"/>
      <c r="T484" s="161"/>
      <c r="U484" s="161"/>
      <c r="V484" s="161"/>
    </row>
    <row r="485" spans="1:235" s="115" customFormat="1" ht="27.6">
      <c r="A485" s="122" t="str">
        <f t="shared" si="84"/>
        <v>71090101034239</v>
      </c>
      <c r="B485" s="124" t="s">
        <v>439</v>
      </c>
      <c r="C485" s="117" t="s">
        <v>187</v>
      </c>
      <c r="D485" s="118" t="s">
        <v>106</v>
      </c>
      <c r="E485" s="119" t="s">
        <v>106</v>
      </c>
      <c r="F485" s="120" t="s">
        <v>442</v>
      </c>
      <c r="G485" s="129">
        <v>4239</v>
      </c>
      <c r="H485" s="45"/>
      <c r="I485" s="147"/>
      <c r="J485" s="148"/>
      <c r="K485" s="148"/>
      <c r="L485" s="27" t="s">
        <v>282</v>
      </c>
      <c r="M485" s="28"/>
      <c r="N485" s="197">
        <f t="shared" si="87"/>
        <v>0</v>
      </c>
      <c r="O485" s="197">
        <f>SUM(O486)</f>
        <v>0</v>
      </c>
      <c r="P485" s="197">
        <f>SUM(P486)</f>
        <v>0</v>
      </c>
      <c r="Q485" s="161"/>
      <c r="R485" s="161"/>
      <c r="S485" s="438"/>
      <c r="T485" s="161"/>
      <c r="U485" s="161"/>
      <c r="V485" s="161"/>
    </row>
    <row r="486" spans="1:235" s="39" customFormat="1" ht="16.8">
      <c r="A486" s="122" t="str">
        <f t="shared" si="84"/>
        <v>71090101034511</v>
      </c>
      <c r="B486" s="124" t="s">
        <v>439</v>
      </c>
      <c r="C486" s="117" t="s">
        <v>187</v>
      </c>
      <c r="D486" s="118" t="s">
        <v>106</v>
      </c>
      <c r="E486" s="119" t="s">
        <v>106</v>
      </c>
      <c r="F486" s="120" t="s">
        <v>442</v>
      </c>
      <c r="G486" s="129" t="s">
        <v>83</v>
      </c>
      <c r="H486" s="25"/>
      <c r="I486" s="25"/>
      <c r="J486" s="26"/>
      <c r="K486" s="26"/>
      <c r="L486" s="29" t="s">
        <v>126</v>
      </c>
      <c r="M486" s="12">
        <v>4241</v>
      </c>
      <c r="N486" s="183">
        <f t="shared" si="87"/>
        <v>0</v>
      </c>
      <c r="O486" s="398"/>
      <c r="P486" s="398"/>
      <c r="Q486" s="161"/>
      <c r="R486" s="161"/>
      <c r="S486" s="438"/>
      <c r="T486" s="161"/>
      <c r="U486" s="161"/>
      <c r="V486" s="161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</row>
    <row r="487" spans="1:235" s="115" customFormat="1" ht="16.2">
      <c r="A487" s="122" t="str">
        <f t="shared" ref="A487:A488" si="88">CONCATENATE(B487,C487,D487,E487,F487,G487)</f>
        <v>71090101034239</v>
      </c>
      <c r="B487" s="124" t="s">
        <v>439</v>
      </c>
      <c r="C487" s="117" t="s">
        <v>187</v>
      </c>
      <c r="D487" s="118" t="s">
        <v>106</v>
      </c>
      <c r="E487" s="119" t="s">
        <v>106</v>
      </c>
      <c r="F487" s="120" t="s">
        <v>442</v>
      </c>
      <c r="G487" s="129">
        <v>4239</v>
      </c>
      <c r="H487" s="45"/>
      <c r="I487" s="147"/>
      <c r="J487" s="148"/>
      <c r="K487" s="148"/>
      <c r="L487" s="27" t="s">
        <v>908</v>
      </c>
      <c r="M487" s="28"/>
      <c r="N487" s="197">
        <f t="shared" ref="N487:N488" si="89">O487+P487</f>
        <v>0</v>
      </c>
      <c r="O487" s="197">
        <f>SUM(O488)</f>
        <v>0</v>
      </c>
      <c r="P487" s="197">
        <f>SUM(P488)</f>
        <v>0</v>
      </c>
      <c r="Q487" s="161"/>
      <c r="R487" s="161"/>
      <c r="S487" s="438"/>
      <c r="T487" s="161"/>
      <c r="U487" s="161"/>
      <c r="V487" s="161"/>
    </row>
    <row r="488" spans="1:235" s="115" customFormat="1" ht="16.8">
      <c r="A488" s="122" t="str">
        <f t="shared" si="88"/>
        <v>71080207010000</v>
      </c>
      <c r="B488" s="124" t="s">
        <v>439</v>
      </c>
      <c r="C488" s="117" t="s">
        <v>185</v>
      </c>
      <c r="D488" s="118" t="s">
        <v>140</v>
      </c>
      <c r="E488" s="119" t="s">
        <v>183</v>
      </c>
      <c r="F488" s="120" t="s">
        <v>106</v>
      </c>
      <c r="G488" s="129" t="s">
        <v>440</v>
      </c>
      <c r="H488" s="25"/>
      <c r="I488" s="25"/>
      <c r="J488" s="26"/>
      <c r="K488" s="26"/>
      <c r="L488" s="30" t="s">
        <v>174</v>
      </c>
      <c r="M488" s="31">
        <v>5113</v>
      </c>
      <c r="N488" s="183">
        <f t="shared" si="89"/>
        <v>0</v>
      </c>
      <c r="O488" s="398"/>
      <c r="P488" s="398"/>
      <c r="Q488" s="161"/>
      <c r="R488" s="161"/>
      <c r="S488" s="438"/>
      <c r="T488" s="161"/>
      <c r="U488" s="161"/>
      <c r="V488" s="161"/>
    </row>
    <row r="489" spans="1:235" s="115" customFormat="1" ht="16.2">
      <c r="A489" s="122" t="str">
        <f t="shared" si="84"/>
        <v>71090102020000</v>
      </c>
      <c r="B489" s="124" t="s">
        <v>439</v>
      </c>
      <c r="C489" s="117" t="s">
        <v>187</v>
      </c>
      <c r="D489" s="118" t="s">
        <v>106</v>
      </c>
      <c r="E489" s="119" t="s">
        <v>140</v>
      </c>
      <c r="F489" s="120" t="s">
        <v>140</v>
      </c>
      <c r="G489" s="129" t="s">
        <v>440</v>
      </c>
      <c r="H489" s="180">
        <v>2800</v>
      </c>
      <c r="I489" s="212" t="s">
        <v>185</v>
      </c>
      <c r="J489" s="213">
        <v>0</v>
      </c>
      <c r="K489" s="213">
        <v>0</v>
      </c>
      <c r="L489" s="162" t="s">
        <v>284</v>
      </c>
      <c r="M489" s="174"/>
      <c r="N489" s="163">
        <f>+N491+N516+N565</f>
        <v>0</v>
      </c>
      <c r="O489" s="163">
        <f>+O491+O516+O565</f>
        <v>0</v>
      </c>
      <c r="P489" s="163">
        <f>+P491+P516+P565</f>
        <v>0</v>
      </c>
      <c r="Q489" s="161"/>
      <c r="R489" s="161"/>
      <c r="S489" s="438"/>
      <c r="T489" s="161"/>
      <c r="U489" s="161"/>
      <c r="V489" s="161"/>
    </row>
    <row r="490" spans="1:235" ht="16.2">
      <c r="A490" s="122" t="str">
        <f t="shared" si="84"/>
        <v>71090102024239</v>
      </c>
      <c r="B490" s="124" t="s">
        <v>439</v>
      </c>
      <c r="C490" s="117" t="s">
        <v>187</v>
      </c>
      <c r="D490" s="118" t="s">
        <v>106</v>
      </c>
      <c r="E490" s="119" t="s">
        <v>140</v>
      </c>
      <c r="F490" s="120" t="s">
        <v>140</v>
      </c>
      <c r="G490" s="121">
        <v>4239</v>
      </c>
      <c r="H490" s="25"/>
      <c r="I490" s="18"/>
      <c r="J490" s="19"/>
      <c r="K490" s="19"/>
      <c r="L490" s="30" t="s">
        <v>108</v>
      </c>
      <c r="M490" s="31"/>
      <c r="N490" s="190"/>
      <c r="O490" s="190"/>
      <c r="P490" s="190"/>
      <c r="Q490" s="161"/>
      <c r="R490" s="161"/>
      <c r="S490" s="438"/>
      <c r="T490" s="161"/>
      <c r="U490" s="161"/>
      <c r="V490" s="161"/>
    </row>
    <row r="491" spans="1:235" ht="16.2">
      <c r="A491" s="122" t="str">
        <f t="shared" si="84"/>
        <v>71090102024511</v>
      </c>
      <c r="B491" s="116" t="s">
        <v>439</v>
      </c>
      <c r="C491" s="117" t="s">
        <v>187</v>
      </c>
      <c r="D491" s="118" t="s">
        <v>106</v>
      </c>
      <c r="E491" s="119" t="s">
        <v>140</v>
      </c>
      <c r="F491" s="120" t="s">
        <v>140</v>
      </c>
      <c r="G491" s="121">
        <v>4511</v>
      </c>
      <c r="H491" s="165">
        <v>2810</v>
      </c>
      <c r="I491" s="166" t="s">
        <v>185</v>
      </c>
      <c r="J491" s="167">
        <v>1</v>
      </c>
      <c r="K491" s="167">
        <v>0</v>
      </c>
      <c r="L491" s="168" t="s">
        <v>285</v>
      </c>
      <c r="M491" s="176"/>
      <c r="N491" s="188">
        <f>+N493</f>
        <v>0</v>
      </c>
      <c r="O491" s="188">
        <f>+O493</f>
        <v>0</v>
      </c>
      <c r="P491" s="188">
        <f>+P493</f>
        <v>0</v>
      </c>
      <c r="Q491" s="161"/>
      <c r="R491" s="161"/>
      <c r="S491" s="438"/>
      <c r="T491" s="161"/>
      <c r="U491" s="161"/>
      <c r="V491" s="161"/>
    </row>
    <row r="492" spans="1:235" s="115" customFormat="1" ht="16.2">
      <c r="A492" s="122" t="str">
        <f t="shared" si="84"/>
        <v>71090102030000</v>
      </c>
      <c r="B492" s="124" t="s">
        <v>439</v>
      </c>
      <c r="C492" s="117" t="s">
        <v>187</v>
      </c>
      <c r="D492" s="118" t="s">
        <v>106</v>
      </c>
      <c r="E492" s="119" t="s">
        <v>140</v>
      </c>
      <c r="F492" s="120" t="s">
        <v>442</v>
      </c>
      <c r="G492" s="129" t="s">
        <v>440</v>
      </c>
      <c r="H492" s="25"/>
      <c r="I492" s="18"/>
      <c r="J492" s="19"/>
      <c r="K492" s="19"/>
      <c r="L492" s="30" t="s">
        <v>110</v>
      </c>
      <c r="M492" s="31"/>
      <c r="N492" s="190"/>
      <c r="O492" s="190"/>
      <c r="P492" s="190"/>
      <c r="Q492" s="161"/>
      <c r="R492" s="161"/>
      <c r="S492" s="438"/>
      <c r="T492" s="161"/>
      <c r="U492" s="161"/>
      <c r="V492" s="161"/>
    </row>
    <row r="493" spans="1:235" ht="16.2">
      <c r="A493" s="122" t="str">
        <f t="shared" si="84"/>
        <v>71090102034239</v>
      </c>
      <c r="B493" s="124" t="s">
        <v>439</v>
      </c>
      <c r="C493" s="117" t="s">
        <v>187</v>
      </c>
      <c r="D493" s="118" t="s">
        <v>106</v>
      </c>
      <c r="E493" s="119" t="s">
        <v>140</v>
      </c>
      <c r="F493" s="120" t="s">
        <v>442</v>
      </c>
      <c r="G493" s="121">
        <v>4239</v>
      </c>
      <c r="H493" s="151">
        <v>2811</v>
      </c>
      <c r="I493" s="152" t="s">
        <v>185</v>
      </c>
      <c r="J493" s="153">
        <v>1</v>
      </c>
      <c r="K493" s="153">
        <v>1</v>
      </c>
      <c r="L493" s="154" t="s">
        <v>285</v>
      </c>
      <c r="M493" s="155"/>
      <c r="N493" s="192">
        <f>+N495+N500+N510+N514</f>
        <v>0</v>
      </c>
      <c r="O493" s="192">
        <f t="shared" ref="O493:P493" si="90">+O495+O500+O510+O514</f>
        <v>0</v>
      </c>
      <c r="P493" s="192">
        <f t="shared" si="90"/>
        <v>0</v>
      </c>
      <c r="Q493" s="161"/>
      <c r="R493" s="161"/>
      <c r="S493" s="438"/>
      <c r="T493" s="161"/>
      <c r="U493" s="161"/>
      <c r="V493" s="161"/>
    </row>
    <row r="494" spans="1:235" ht="16.2">
      <c r="A494" s="122" t="str">
        <f t="shared" si="84"/>
        <v>71090102034511</v>
      </c>
      <c r="B494" s="116" t="s">
        <v>439</v>
      </c>
      <c r="C494" s="117" t="s">
        <v>187</v>
      </c>
      <c r="D494" s="118" t="s">
        <v>106</v>
      </c>
      <c r="E494" s="119" t="s">
        <v>140</v>
      </c>
      <c r="F494" s="120" t="s">
        <v>442</v>
      </c>
      <c r="G494" s="121">
        <v>4511</v>
      </c>
      <c r="H494" s="25"/>
      <c r="I494" s="25"/>
      <c r="J494" s="26"/>
      <c r="K494" s="26"/>
      <c r="L494" s="30" t="s">
        <v>108</v>
      </c>
      <c r="M494" s="31"/>
      <c r="N494" s="190"/>
      <c r="O494" s="190"/>
      <c r="P494" s="190"/>
      <c r="Q494" s="161"/>
      <c r="R494" s="161"/>
      <c r="S494" s="438"/>
      <c r="T494" s="161"/>
      <c r="U494" s="161"/>
      <c r="V494" s="161"/>
    </row>
    <row r="495" spans="1:235" s="170" customFormat="1" ht="16.2">
      <c r="A495" s="122" t="str">
        <f t="shared" si="84"/>
        <v>71090200000000</v>
      </c>
      <c r="B495" s="124" t="s">
        <v>439</v>
      </c>
      <c r="C495" s="117" t="s">
        <v>187</v>
      </c>
      <c r="D495" s="118" t="s">
        <v>140</v>
      </c>
      <c r="E495" s="119" t="s">
        <v>441</v>
      </c>
      <c r="F495" s="120" t="s">
        <v>441</v>
      </c>
      <c r="G495" s="129" t="s">
        <v>440</v>
      </c>
      <c r="H495" s="45"/>
      <c r="I495" s="147"/>
      <c r="J495" s="148"/>
      <c r="K495" s="148"/>
      <c r="L495" s="27" t="s">
        <v>286</v>
      </c>
      <c r="M495" s="28"/>
      <c r="N495" s="197">
        <f>SUM(N496:N499)</f>
        <v>0</v>
      </c>
      <c r="O495" s="197">
        <f t="shared" ref="O495:P495" si="91">SUM(O496:O499)</f>
        <v>0</v>
      </c>
      <c r="P495" s="197">
        <f t="shared" si="91"/>
        <v>0</v>
      </c>
      <c r="Q495" s="161"/>
      <c r="R495" s="161"/>
      <c r="S495" s="438"/>
      <c r="T495" s="161"/>
      <c r="U495" s="161"/>
      <c r="V495" s="161"/>
    </row>
    <row r="496" spans="1:235" ht="16.2">
      <c r="A496" s="122" t="str">
        <f t="shared" si="84"/>
        <v>71090200000001</v>
      </c>
      <c r="B496" s="124" t="s">
        <v>439</v>
      </c>
      <c r="C496" s="117" t="s">
        <v>187</v>
      </c>
      <c r="D496" s="118" t="s">
        <v>140</v>
      </c>
      <c r="E496" s="119" t="s">
        <v>441</v>
      </c>
      <c r="F496" s="120" t="s">
        <v>441</v>
      </c>
      <c r="G496" s="129" t="s">
        <v>96</v>
      </c>
      <c r="H496" s="17"/>
      <c r="I496" s="25"/>
      <c r="J496" s="26"/>
      <c r="K496" s="26"/>
      <c r="L496" s="29" t="s">
        <v>125</v>
      </c>
      <c r="M496" s="31">
        <v>4239</v>
      </c>
      <c r="N496" s="183">
        <f t="shared" ref="N496:N513" si="92">O496+P496</f>
        <v>0</v>
      </c>
      <c r="O496" s="183"/>
      <c r="P496" s="183"/>
      <c r="Q496" s="161"/>
      <c r="R496" s="161"/>
      <c r="S496" s="438"/>
      <c r="T496" s="161"/>
      <c r="U496" s="161"/>
      <c r="V496" s="161"/>
    </row>
    <row r="497" spans="1:22" s="156" customFormat="1" ht="16.2">
      <c r="A497" s="122" t="str">
        <f t="shared" si="84"/>
        <v>71090201000000</v>
      </c>
      <c r="B497" s="124" t="s">
        <v>439</v>
      </c>
      <c r="C497" s="117" t="s">
        <v>187</v>
      </c>
      <c r="D497" s="118" t="s">
        <v>140</v>
      </c>
      <c r="E497" s="119" t="s">
        <v>106</v>
      </c>
      <c r="F497" s="120" t="s">
        <v>441</v>
      </c>
      <c r="G497" s="129" t="s">
        <v>440</v>
      </c>
      <c r="H497" s="25"/>
      <c r="I497" s="18"/>
      <c r="J497" s="19"/>
      <c r="K497" s="19"/>
      <c r="L497" s="30" t="s">
        <v>167</v>
      </c>
      <c r="M497" s="31">
        <v>4639</v>
      </c>
      <c r="N497" s="183">
        <f t="shared" si="92"/>
        <v>0</v>
      </c>
      <c r="O497" s="183"/>
      <c r="P497" s="183"/>
      <c r="Q497" s="161"/>
      <c r="R497" s="161"/>
      <c r="S497" s="438"/>
      <c r="T497" s="161"/>
      <c r="U497" s="161"/>
      <c r="V497" s="161"/>
    </row>
    <row r="498" spans="1:22" s="156" customFormat="1" ht="26.4">
      <c r="A498" s="122"/>
      <c r="B498" s="124"/>
      <c r="C498" s="117"/>
      <c r="D498" s="118"/>
      <c r="E498" s="119"/>
      <c r="F498" s="120"/>
      <c r="G498" s="129"/>
      <c r="H498" s="25"/>
      <c r="I498" s="18"/>
      <c r="J498" s="19"/>
      <c r="K498" s="19"/>
      <c r="L498" s="30" t="s">
        <v>834</v>
      </c>
      <c r="M498" s="31">
        <v>4727</v>
      </c>
      <c r="N498" s="183">
        <f t="shared" ref="N498:N499" si="93">O498+P498</f>
        <v>0</v>
      </c>
      <c r="O498" s="183"/>
      <c r="P498" s="183"/>
      <c r="Q498" s="161"/>
      <c r="R498" s="161"/>
      <c r="S498" s="438"/>
      <c r="T498" s="161"/>
      <c r="U498" s="161"/>
      <c r="V498" s="161"/>
    </row>
    <row r="499" spans="1:22" ht="26.4">
      <c r="A499" s="122" t="str">
        <f t="shared" ref="A499" si="94">CONCATENATE(B499,C499,D499,E499,F499,G499)</f>
        <v>71090201024239</v>
      </c>
      <c r="B499" s="124" t="s">
        <v>439</v>
      </c>
      <c r="C499" s="117" t="s">
        <v>187</v>
      </c>
      <c r="D499" s="118" t="s">
        <v>140</v>
      </c>
      <c r="E499" s="119" t="s">
        <v>106</v>
      </c>
      <c r="F499" s="120" t="s">
        <v>140</v>
      </c>
      <c r="G499" s="121">
        <v>4239</v>
      </c>
      <c r="H499" s="25"/>
      <c r="I499" s="18"/>
      <c r="J499" s="19"/>
      <c r="K499" s="19"/>
      <c r="L499" s="29" t="s">
        <v>219</v>
      </c>
      <c r="M499" s="12">
        <v>4819</v>
      </c>
      <c r="N499" s="183">
        <f t="shared" si="93"/>
        <v>0</v>
      </c>
      <c r="O499" s="183"/>
      <c r="P499" s="183"/>
      <c r="Q499" s="161"/>
      <c r="R499" s="161"/>
      <c r="S499" s="438"/>
      <c r="T499" s="161"/>
      <c r="U499" s="161"/>
      <c r="V499" s="161"/>
    </row>
    <row r="500" spans="1:22" ht="27.6">
      <c r="A500" s="122" t="str">
        <f t="shared" si="84"/>
        <v>71090201000001</v>
      </c>
      <c r="B500" s="124" t="s">
        <v>439</v>
      </c>
      <c r="C500" s="117" t="s">
        <v>187</v>
      </c>
      <c r="D500" s="118" t="s">
        <v>140</v>
      </c>
      <c r="E500" s="119" t="s">
        <v>106</v>
      </c>
      <c r="F500" s="120" t="s">
        <v>441</v>
      </c>
      <c r="G500" s="129" t="s">
        <v>96</v>
      </c>
      <c r="H500" s="45"/>
      <c r="I500" s="147"/>
      <c r="J500" s="148"/>
      <c r="K500" s="148"/>
      <c r="L500" s="27" t="s">
        <v>287</v>
      </c>
      <c r="M500" s="28"/>
      <c r="N500" s="197">
        <f>O500+P500</f>
        <v>0</v>
      </c>
      <c r="O500" s="197">
        <f>SUM(O501:O509)</f>
        <v>0</v>
      </c>
      <c r="P500" s="197">
        <f>SUM(P501:P509)</f>
        <v>0</v>
      </c>
      <c r="Q500" s="161"/>
      <c r="R500" s="161"/>
      <c r="S500" s="438"/>
      <c r="T500" s="161"/>
      <c r="U500" s="161"/>
      <c r="V500" s="161"/>
    </row>
    <row r="501" spans="1:22" s="115" customFormat="1" ht="16.2">
      <c r="A501" s="122" t="str">
        <f t="shared" si="84"/>
        <v>71090201010000</v>
      </c>
      <c r="B501" s="124" t="s">
        <v>439</v>
      </c>
      <c r="C501" s="117" t="s">
        <v>187</v>
      </c>
      <c r="D501" s="118" t="s">
        <v>140</v>
      </c>
      <c r="E501" s="119" t="s">
        <v>106</v>
      </c>
      <c r="F501" s="120" t="s">
        <v>106</v>
      </c>
      <c r="G501" s="129" t="s">
        <v>440</v>
      </c>
      <c r="H501" s="17"/>
      <c r="I501" s="25"/>
      <c r="J501" s="26"/>
      <c r="K501" s="26"/>
      <c r="L501" s="29" t="s">
        <v>114</v>
      </c>
      <c r="M501" s="44">
        <v>4212</v>
      </c>
      <c r="N501" s="183">
        <f t="shared" si="92"/>
        <v>0</v>
      </c>
      <c r="O501" s="183"/>
      <c r="P501" s="183"/>
      <c r="Q501" s="161"/>
      <c r="R501" s="161"/>
      <c r="S501" s="438"/>
      <c r="T501" s="161"/>
      <c r="U501" s="161"/>
      <c r="V501" s="161"/>
    </row>
    <row r="502" spans="1:22" ht="16.2">
      <c r="A502" s="122" t="str">
        <f t="shared" si="84"/>
        <v>71090201014239</v>
      </c>
      <c r="B502" s="124" t="s">
        <v>439</v>
      </c>
      <c r="C502" s="117" t="s">
        <v>187</v>
      </c>
      <c r="D502" s="118" t="s">
        <v>140</v>
      </c>
      <c r="E502" s="119" t="s">
        <v>106</v>
      </c>
      <c r="F502" s="120" t="s">
        <v>106</v>
      </c>
      <c r="G502" s="121">
        <v>4239</v>
      </c>
      <c r="H502" s="17"/>
      <c r="I502" s="25"/>
      <c r="J502" s="26"/>
      <c r="K502" s="26"/>
      <c r="L502" s="29" t="s">
        <v>115</v>
      </c>
      <c r="M502" s="44">
        <v>4213</v>
      </c>
      <c r="N502" s="183">
        <f t="shared" si="92"/>
        <v>0</v>
      </c>
      <c r="O502" s="183"/>
      <c r="P502" s="183"/>
      <c r="Q502" s="161"/>
      <c r="R502" s="161"/>
      <c r="S502" s="438"/>
      <c r="T502" s="161"/>
      <c r="U502" s="161"/>
      <c r="V502" s="161"/>
    </row>
    <row r="503" spans="1:22" ht="18" customHeight="1">
      <c r="A503" s="122" t="str">
        <f t="shared" si="84"/>
        <v>71090201014511</v>
      </c>
      <c r="B503" s="116" t="s">
        <v>439</v>
      </c>
      <c r="C503" s="117" t="s">
        <v>187</v>
      </c>
      <c r="D503" s="118" t="s">
        <v>140</v>
      </c>
      <c r="E503" s="119" t="s">
        <v>106</v>
      </c>
      <c r="F503" s="120" t="s">
        <v>106</v>
      </c>
      <c r="G503" s="121">
        <v>4511</v>
      </c>
      <c r="H503" s="17"/>
      <c r="I503" s="25"/>
      <c r="J503" s="26"/>
      <c r="K503" s="26"/>
      <c r="L503" s="30" t="s">
        <v>142</v>
      </c>
      <c r="M503" s="13">
        <v>4251</v>
      </c>
      <c r="N503" s="183">
        <f t="shared" si="92"/>
        <v>0</v>
      </c>
      <c r="O503" s="183"/>
      <c r="P503" s="183"/>
      <c r="Q503" s="161"/>
      <c r="R503" s="161"/>
      <c r="S503" s="438"/>
      <c r="T503" s="161"/>
      <c r="U503" s="161"/>
      <c r="V503" s="161"/>
    </row>
    <row r="504" spans="1:22" s="115" customFormat="1" ht="16.8">
      <c r="A504" s="122" t="str">
        <f t="shared" si="84"/>
        <v>71090201020000</v>
      </c>
      <c r="B504" s="124" t="s">
        <v>439</v>
      </c>
      <c r="C504" s="117" t="s">
        <v>187</v>
      </c>
      <c r="D504" s="118" t="s">
        <v>140</v>
      </c>
      <c r="E504" s="119" t="s">
        <v>106</v>
      </c>
      <c r="F504" s="120" t="s">
        <v>140</v>
      </c>
      <c r="G504" s="129" t="s">
        <v>440</v>
      </c>
      <c r="H504" s="25"/>
      <c r="I504" s="18"/>
      <c r="J504" s="19"/>
      <c r="K504" s="19"/>
      <c r="L504" s="30" t="s">
        <v>167</v>
      </c>
      <c r="M504" s="31">
        <v>4639</v>
      </c>
      <c r="N504" s="183">
        <f t="shared" si="92"/>
        <v>0</v>
      </c>
      <c r="O504" s="399"/>
      <c r="P504" s="399"/>
      <c r="Q504" s="161"/>
      <c r="R504" s="161"/>
      <c r="S504" s="438"/>
      <c r="T504" s="161"/>
      <c r="U504" s="161"/>
      <c r="V504" s="161"/>
    </row>
    <row r="505" spans="1:22" ht="26.4">
      <c r="A505" s="122" t="str">
        <f t="shared" si="84"/>
        <v>71090201024239</v>
      </c>
      <c r="B505" s="124" t="s">
        <v>439</v>
      </c>
      <c r="C505" s="117" t="s">
        <v>187</v>
      </c>
      <c r="D505" s="118" t="s">
        <v>140</v>
      </c>
      <c r="E505" s="119" t="s">
        <v>106</v>
      </c>
      <c r="F505" s="120" t="s">
        <v>140</v>
      </c>
      <c r="G505" s="121">
        <v>4239</v>
      </c>
      <c r="H505" s="25"/>
      <c r="I505" s="18"/>
      <c r="J505" s="19"/>
      <c r="K505" s="19"/>
      <c r="L505" s="29" t="s">
        <v>219</v>
      </c>
      <c r="M505" s="12">
        <v>4819</v>
      </c>
      <c r="N505" s="183">
        <f t="shared" si="92"/>
        <v>0</v>
      </c>
      <c r="O505" s="183"/>
      <c r="P505" s="183"/>
      <c r="Q505" s="161"/>
      <c r="R505" s="161"/>
      <c r="S505" s="438"/>
      <c r="T505" s="161"/>
      <c r="U505" s="161"/>
      <c r="V505" s="161"/>
    </row>
    <row r="506" spans="1:22" ht="16.2">
      <c r="A506" s="122" t="str">
        <f t="shared" si="84"/>
        <v>71090201024511</v>
      </c>
      <c r="B506" s="116" t="s">
        <v>439</v>
      </c>
      <c r="C506" s="117" t="s">
        <v>187</v>
      </c>
      <c r="D506" s="118" t="s">
        <v>140</v>
      </c>
      <c r="E506" s="119" t="s">
        <v>106</v>
      </c>
      <c r="F506" s="120" t="s">
        <v>140</v>
      </c>
      <c r="G506" s="121">
        <v>4511</v>
      </c>
      <c r="H506" s="25"/>
      <c r="I506" s="18"/>
      <c r="J506" s="19"/>
      <c r="K506" s="19"/>
      <c r="L506" s="30" t="s">
        <v>173</v>
      </c>
      <c r="M506" s="31">
        <v>5112</v>
      </c>
      <c r="N506" s="183">
        <f t="shared" si="92"/>
        <v>0</v>
      </c>
      <c r="O506" s="183">
        <v>0</v>
      </c>
      <c r="P506" s="183"/>
      <c r="Q506" s="161"/>
      <c r="R506" s="161"/>
      <c r="S506" s="438"/>
      <c r="T506" s="161"/>
      <c r="U506" s="161"/>
      <c r="V506" s="161"/>
    </row>
    <row r="507" spans="1:22" s="115" customFormat="1" ht="16.2">
      <c r="A507" s="122" t="str">
        <f t="shared" si="84"/>
        <v>71090201030000</v>
      </c>
      <c r="B507" s="124" t="s">
        <v>439</v>
      </c>
      <c r="C507" s="117" t="s">
        <v>187</v>
      </c>
      <c r="D507" s="118" t="s">
        <v>140</v>
      </c>
      <c r="E507" s="119" t="s">
        <v>106</v>
      </c>
      <c r="F507" s="120" t="s">
        <v>442</v>
      </c>
      <c r="G507" s="129" t="s">
        <v>440</v>
      </c>
      <c r="H507" s="25"/>
      <c r="I507" s="18"/>
      <c r="J507" s="19"/>
      <c r="K507" s="19"/>
      <c r="L507" s="30" t="s">
        <v>174</v>
      </c>
      <c r="M507" s="31">
        <v>5113</v>
      </c>
      <c r="N507" s="183">
        <f t="shared" si="92"/>
        <v>0</v>
      </c>
      <c r="O507" s="183">
        <v>0</v>
      </c>
      <c r="P507" s="183"/>
      <c r="Q507" s="161"/>
      <c r="R507" s="161"/>
      <c r="S507" s="438"/>
      <c r="T507" s="161"/>
      <c r="U507" s="161"/>
      <c r="V507" s="161"/>
    </row>
    <row r="508" spans="1:22" ht="15" customHeight="1">
      <c r="A508" s="122" t="str">
        <f t="shared" si="84"/>
        <v>71090201034239</v>
      </c>
      <c r="B508" s="124" t="s">
        <v>439</v>
      </c>
      <c r="C508" s="117" t="s">
        <v>187</v>
      </c>
      <c r="D508" s="118" t="s">
        <v>140</v>
      </c>
      <c r="E508" s="119" t="s">
        <v>106</v>
      </c>
      <c r="F508" s="120" t="s">
        <v>442</v>
      </c>
      <c r="G508" s="121">
        <v>4239</v>
      </c>
      <c r="H508" s="25"/>
      <c r="I508" s="18"/>
      <c r="J508" s="19"/>
      <c r="K508" s="19"/>
      <c r="L508" s="29" t="s">
        <v>137</v>
      </c>
      <c r="M508" s="12">
        <v>5129</v>
      </c>
      <c r="N508" s="183">
        <f t="shared" si="92"/>
        <v>0</v>
      </c>
      <c r="O508" s="183"/>
      <c r="P508" s="183"/>
      <c r="Q508" s="161"/>
      <c r="R508" s="161"/>
      <c r="S508" s="438"/>
      <c r="T508" s="161"/>
      <c r="U508" s="161"/>
      <c r="V508" s="161"/>
    </row>
    <row r="509" spans="1:22" ht="16.2">
      <c r="A509" s="122" t="str">
        <f t="shared" si="84"/>
        <v>71090201034511</v>
      </c>
      <c r="B509" s="116" t="s">
        <v>439</v>
      </c>
      <c r="C509" s="117" t="s">
        <v>187</v>
      </c>
      <c r="D509" s="118" t="s">
        <v>140</v>
      </c>
      <c r="E509" s="119" t="s">
        <v>106</v>
      </c>
      <c r="F509" s="120" t="s">
        <v>442</v>
      </c>
      <c r="G509" s="121">
        <v>4511</v>
      </c>
      <c r="H509" s="25"/>
      <c r="I509" s="18"/>
      <c r="J509" s="19"/>
      <c r="K509" s="19"/>
      <c r="L509" s="30" t="s">
        <v>765</v>
      </c>
      <c r="M509" s="12" t="s">
        <v>766</v>
      </c>
      <c r="N509" s="183">
        <f t="shared" si="92"/>
        <v>0</v>
      </c>
      <c r="O509" s="183"/>
      <c r="P509" s="183"/>
      <c r="Q509" s="161"/>
      <c r="R509" s="161"/>
      <c r="S509" s="438"/>
      <c r="T509" s="161"/>
      <c r="U509" s="161"/>
      <c r="V509" s="161"/>
    </row>
    <row r="510" spans="1:22" s="115" customFormat="1" ht="27.6">
      <c r="A510" s="122" t="str">
        <f t="shared" si="84"/>
        <v>71090201040000</v>
      </c>
      <c r="B510" s="124" t="s">
        <v>439</v>
      </c>
      <c r="C510" s="117" t="s">
        <v>187</v>
      </c>
      <c r="D510" s="118" t="s">
        <v>140</v>
      </c>
      <c r="E510" s="119" t="s">
        <v>106</v>
      </c>
      <c r="F510" s="120" t="s">
        <v>155</v>
      </c>
      <c r="G510" s="129" t="s">
        <v>440</v>
      </c>
      <c r="H510" s="45"/>
      <c r="I510" s="147"/>
      <c r="J510" s="148"/>
      <c r="K510" s="148"/>
      <c r="L510" s="27" t="s">
        <v>842</v>
      </c>
      <c r="M510" s="28"/>
      <c r="N510" s="197">
        <f>O510+P510</f>
        <v>0</v>
      </c>
      <c r="O510" s="197">
        <f>SUM(O511:O513)</f>
        <v>0</v>
      </c>
      <c r="P510" s="197">
        <f>SUM(P511:P513)</f>
        <v>0</v>
      </c>
      <c r="Q510" s="161"/>
      <c r="R510" s="161"/>
      <c r="S510" s="438"/>
      <c r="T510" s="161"/>
      <c r="U510" s="161"/>
      <c r="V510" s="161"/>
    </row>
    <row r="511" spans="1:22" ht="16.2">
      <c r="A511" s="122" t="str">
        <f t="shared" si="84"/>
        <v>71090201044239</v>
      </c>
      <c r="B511" s="124" t="s">
        <v>439</v>
      </c>
      <c r="C511" s="117" t="s">
        <v>187</v>
      </c>
      <c r="D511" s="118" t="s">
        <v>140</v>
      </c>
      <c r="E511" s="119" t="s">
        <v>106</v>
      </c>
      <c r="F511" s="120" t="s">
        <v>155</v>
      </c>
      <c r="G511" s="121">
        <v>4239</v>
      </c>
      <c r="H511" s="25"/>
      <c r="I511" s="18"/>
      <c r="J511" s="19"/>
      <c r="K511" s="19"/>
      <c r="L511" s="30" t="s">
        <v>134</v>
      </c>
      <c r="M511" s="31">
        <v>4861</v>
      </c>
      <c r="N511" s="183">
        <f t="shared" si="92"/>
        <v>0</v>
      </c>
      <c r="O511" s="183"/>
      <c r="P511" s="183"/>
      <c r="Q511" s="161"/>
      <c r="R511" s="161"/>
      <c r="S511" s="438"/>
      <c r="T511" s="161"/>
      <c r="U511" s="161"/>
      <c r="V511" s="161"/>
    </row>
    <row r="512" spans="1:22" ht="16.2">
      <c r="A512" s="122" t="str">
        <f t="shared" si="84"/>
        <v>71090201044511</v>
      </c>
      <c r="B512" s="116" t="s">
        <v>439</v>
      </c>
      <c r="C512" s="117" t="s">
        <v>187</v>
      </c>
      <c r="D512" s="118" t="s">
        <v>140</v>
      </c>
      <c r="E512" s="119" t="s">
        <v>106</v>
      </c>
      <c r="F512" s="120" t="s">
        <v>155</v>
      </c>
      <c r="G512" s="121">
        <v>4511</v>
      </c>
      <c r="H512" s="25"/>
      <c r="I512" s="18"/>
      <c r="J512" s="19"/>
      <c r="K512" s="19"/>
      <c r="L512" s="29" t="s">
        <v>125</v>
      </c>
      <c r="M512" s="12">
        <v>4239</v>
      </c>
      <c r="N512" s="183">
        <f t="shared" si="92"/>
        <v>0</v>
      </c>
      <c r="O512" s="190"/>
      <c r="P512" s="190"/>
      <c r="Q512" s="161"/>
      <c r="R512" s="161"/>
      <c r="S512" s="438"/>
      <c r="T512" s="161"/>
      <c r="U512" s="161"/>
      <c r="V512" s="161"/>
    </row>
    <row r="513" spans="1:22" s="156" customFormat="1" ht="16.2">
      <c r="A513" s="122" t="str">
        <f t="shared" si="84"/>
        <v>71090202000000</v>
      </c>
      <c r="B513" s="124" t="s">
        <v>439</v>
      </c>
      <c r="C513" s="117" t="s">
        <v>187</v>
      </c>
      <c r="D513" s="118" t="s">
        <v>140</v>
      </c>
      <c r="E513" s="119" t="s">
        <v>140</v>
      </c>
      <c r="F513" s="120" t="s">
        <v>441</v>
      </c>
      <c r="G513" s="129" t="s">
        <v>440</v>
      </c>
      <c r="H513" s="25"/>
      <c r="I513" s="18"/>
      <c r="J513" s="19"/>
      <c r="K513" s="19"/>
      <c r="L513" s="30" t="s">
        <v>174</v>
      </c>
      <c r="M513" s="31">
        <v>5113</v>
      </c>
      <c r="N513" s="183">
        <f t="shared" si="92"/>
        <v>0</v>
      </c>
      <c r="O513" s="190"/>
      <c r="P513" s="190"/>
      <c r="Q513" s="161"/>
      <c r="R513" s="161"/>
      <c r="S513" s="438"/>
      <c r="T513" s="161"/>
      <c r="U513" s="161"/>
      <c r="V513" s="161"/>
    </row>
    <row r="514" spans="1:22" ht="34.5" customHeight="1">
      <c r="A514" s="122" t="str">
        <f t="shared" si="84"/>
        <v>71090202000001</v>
      </c>
      <c r="B514" s="124" t="s">
        <v>439</v>
      </c>
      <c r="C514" s="117" t="s">
        <v>187</v>
      </c>
      <c r="D514" s="118" t="s">
        <v>140</v>
      </c>
      <c r="E514" s="119" t="s">
        <v>140</v>
      </c>
      <c r="F514" s="120" t="s">
        <v>441</v>
      </c>
      <c r="G514" s="129" t="s">
        <v>96</v>
      </c>
      <c r="H514" s="45"/>
      <c r="I514" s="147"/>
      <c r="J514" s="148"/>
      <c r="K514" s="148"/>
      <c r="L514" s="27" t="s">
        <v>898</v>
      </c>
      <c r="M514" s="28"/>
      <c r="N514" s="197">
        <f>O514+P514</f>
        <v>0</v>
      </c>
      <c r="O514" s="197">
        <f>SUM(O515)</f>
        <v>0</v>
      </c>
      <c r="P514" s="197">
        <f>SUM(P515)</f>
        <v>0</v>
      </c>
      <c r="Q514" s="161"/>
      <c r="R514" s="161"/>
      <c r="S514" s="438"/>
      <c r="T514" s="161"/>
      <c r="U514" s="161"/>
      <c r="V514" s="161"/>
    </row>
    <row r="515" spans="1:22" ht="16.2">
      <c r="A515" s="122" t="str">
        <f t="shared" ref="A515" si="95">CONCATENATE(B515,C515,D515,E515,F515,G515)</f>
        <v>71090201014239</v>
      </c>
      <c r="B515" s="124" t="s">
        <v>439</v>
      </c>
      <c r="C515" s="117" t="s">
        <v>187</v>
      </c>
      <c r="D515" s="118" t="s">
        <v>140</v>
      </c>
      <c r="E515" s="119" t="s">
        <v>106</v>
      </c>
      <c r="F515" s="120" t="s">
        <v>106</v>
      </c>
      <c r="G515" s="121">
        <v>4239</v>
      </c>
      <c r="H515" s="17"/>
      <c r="I515" s="25"/>
      <c r="J515" s="26"/>
      <c r="K515" s="26"/>
      <c r="L515" s="29" t="s">
        <v>115</v>
      </c>
      <c r="M515" s="44">
        <v>4213</v>
      </c>
      <c r="N515" s="183">
        <f t="shared" ref="N515" si="96">O515+P515</f>
        <v>0</v>
      </c>
      <c r="O515" s="183"/>
      <c r="P515" s="183"/>
      <c r="Q515" s="161"/>
      <c r="R515" s="161"/>
      <c r="S515" s="438"/>
      <c r="T515" s="161"/>
      <c r="U515" s="161"/>
      <c r="V515" s="161"/>
    </row>
    <row r="516" spans="1:22" ht="16.2">
      <c r="A516" s="122" t="str">
        <f t="shared" si="84"/>
        <v>71090202014239</v>
      </c>
      <c r="B516" s="124" t="s">
        <v>439</v>
      </c>
      <c r="C516" s="117" t="s">
        <v>187</v>
      </c>
      <c r="D516" s="118" t="s">
        <v>140</v>
      </c>
      <c r="E516" s="119" t="s">
        <v>140</v>
      </c>
      <c r="F516" s="120" t="s">
        <v>106</v>
      </c>
      <c r="G516" s="121">
        <v>4239</v>
      </c>
      <c r="H516" s="165">
        <v>2820</v>
      </c>
      <c r="I516" s="166" t="s">
        <v>185</v>
      </c>
      <c r="J516" s="167">
        <v>2</v>
      </c>
      <c r="K516" s="167">
        <v>0</v>
      </c>
      <c r="L516" s="168" t="s">
        <v>289</v>
      </c>
      <c r="M516" s="176"/>
      <c r="N516" s="188">
        <f>+N518+N524+N529+N533+N549+N558</f>
        <v>0</v>
      </c>
      <c r="O516" s="188">
        <f>+O518+O524+O529+O533+O549+O558</f>
        <v>0</v>
      </c>
      <c r="P516" s="188">
        <f>+P518+P524+P529+P533+P549+P558</f>
        <v>0</v>
      </c>
      <c r="Q516" s="161"/>
      <c r="R516" s="161"/>
      <c r="S516" s="438"/>
      <c r="T516" s="161"/>
      <c r="U516" s="161"/>
      <c r="V516" s="161"/>
    </row>
    <row r="517" spans="1:22" ht="16.2">
      <c r="A517" s="122" t="str">
        <f t="shared" si="84"/>
        <v>71090202014511</v>
      </c>
      <c r="B517" s="116" t="s">
        <v>439</v>
      </c>
      <c r="C517" s="117" t="s">
        <v>187</v>
      </c>
      <c r="D517" s="118" t="s">
        <v>140</v>
      </c>
      <c r="E517" s="119" t="s">
        <v>140</v>
      </c>
      <c r="F517" s="120" t="s">
        <v>106</v>
      </c>
      <c r="G517" s="121">
        <v>4511</v>
      </c>
      <c r="H517" s="25"/>
      <c r="I517" s="18"/>
      <c r="J517" s="19"/>
      <c r="K517" s="19"/>
      <c r="L517" s="30" t="s">
        <v>110</v>
      </c>
      <c r="M517" s="31"/>
      <c r="N517" s="190"/>
      <c r="O517" s="190"/>
      <c r="P517" s="190"/>
      <c r="Q517" s="161"/>
      <c r="R517" s="161"/>
      <c r="S517" s="438"/>
      <c r="T517" s="161"/>
      <c r="U517" s="161"/>
      <c r="V517" s="161"/>
    </row>
    <row r="518" spans="1:22" s="115" customFormat="1" ht="16.2">
      <c r="A518" s="122" t="str">
        <f t="shared" si="84"/>
        <v>71090202020000</v>
      </c>
      <c r="B518" s="124" t="s">
        <v>439</v>
      </c>
      <c r="C518" s="117" t="s">
        <v>187</v>
      </c>
      <c r="D518" s="118" t="s">
        <v>140</v>
      </c>
      <c r="E518" s="119" t="s">
        <v>140</v>
      </c>
      <c r="F518" s="120" t="s">
        <v>140</v>
      </c>
      <c r="G518" s="129" t="s">
        <v>440</v>
      </c>
      <c r="H518" s="151">
        <v>2821</v>
      </c>
      <c r="I518" s="152" t="s">
        <v>185</v>
      </c>
      <c r="J518" s="153">
        <v>2</v>
      </c>
      <c r="K518" s="153">
        <v>1</v>
      </c>
      <c r="L518" s="154" t="s">
        <v>290</v>
      </c>
      <c r="M518" s="155"/>
      <c r="N518" s="192">
        <f>+N520+N522</f>
        <v>0</v>
      </c>
      <c r="O518" s="192">
        <f t="shared" ref="O518:P518" si="97">+O520+O522</f>
        <v>0</v>
      </c>
      <c r="P518" s="192">
        <f t="shared" si="97"/>
        <v>0</v>
      </c>
      <c r="Q518" s="161"/>
      <c r="R518" s="161"/>
      <c r="S518" s="438"/>
      <c r="T518" s="161"/>
      <c r="U518" s="161"/>
      <c r="V518" s="161"/>
    </row>
    <row r="519" spans="1:22" ht="16.2">
      <c r="A519" s="122" t="str">
        <f t="shared" si="84"/>
        <v>71090202024239</v>
      </c>
      <c r="B519" s="124" t="s">
        <v>439</v>
      </c>
      <c r="C519" s="117" t="s">
        <v>187</v>
      </c>
      <c r="D519" s="118" t="s">
        <v>140</v>
      </c>
      <c r="E519" s="119" t="s">
        <v>140</v>
      </c>
      <c r="F519" s="120" t="s">
        <v>140</v>
      </c>
      <c r="G519" s="121">
        <v>4239</v>
      </c>
      <c r="H519" s="25"/>
      <c r="I519" s="25"/>
      <c r="J519" s="26"/>
      <c r="K519" s="26"/>
      <c r="L519" s="30" t="s">
        <v>108</v>
      </c>
      <c r="M519" s="31"/>
      <c r="N519" s="190"/>
      <c r="O519" s="190"/>
      <c r="P519" s="190"/>
      <c r="Q519" s="161"/>
      <c r="R519" s="161"/>
      <c r="S519" s="438"/>
      <c r="T519" s="161"/>
      <c r="U519" s="161"/>
      <c r="V519" s="161"/>
    </row>
    <row r="520" spans="1:22" ht="16.2">
      <c r="A520" s="122" t="str">
        <f t="shared" si="84"/>
        <v>71090202024511</v>
      </c>
      <c r="B520" s="116" t="s">
        <v>439</v>
      </c>
      <c r="C520" s="117" t="s">
        <v>187</v>
      </c>
      <c r="D520" s="118" t="s">
        <v>140</v>
      </c>
      <c r="E520" s="119" t="s">
        <v>140</v>
      </c>
      <c r="F520" s="120" t="s">
        <v>140</v>
      </c>
      <c r="G520" s="121">
        <v>4511</v>
      </c>
      <c r="H520" s="45"/>
      <c r="I520" s="147"/>
      <c r="J520" s="148"/>
      <c r="K520" s="148"/>
      <c r="L520" s="27" t="s">
        <v>291</v>
      </c>
      <c r="M520" s="28"/>
      <c r="N520" s="197">
        <f>O520+P520</f>
        <v>0</v>
      </c>
      <c r="O520" s="197">
        <f>SUM(O521)</f>
        <v>0</v>
      </c>
      <c r="P520" s="197">
        <f>SUM(P521)</f>
        <v>0</v>
      </c>
      <c r="Q520" s="161"/>
      <c r="R520" s="161"/>
      <c r="S520" s="438"/>
      <c r="T520" s="161"/>
      <c r="U520" s="161"/>
      <c r="V520" s="161"/>
    </row>
    <row r="521" spans="1:22" s="115" customFormat="1" ht="26.4">
      <c r="A521" s="122" t="str">
        <f t="shared" si="84"/>
        <v>71090202030000</v>
      </c>
      <c r="B521" s="124" t="s">
        <v>439</v>
      </c>
      <c r="C521" s="117" t="s">
        <v>187</v>
      </c>
      <c r="D521" s="118" t="s">
        <v>140</v>
      </c>
      <c r="E521" s="119" t="s">
        <v>140</v>
      </c>
      <c r="F521" s="120" t="s">
        <v>442</v>
      </c>
      <c r="G521" s="129" t="s">
        <v>440</v>
      </c>
      <c r="H521" s="25"/>
      <c r="I521" s="18"/>
      <c r="J521" s="19"/>
      <c r="K521" s="19"/>
      <c r="L521" s="29" t="s">
        <v>217</v>
      </c>
      <c r="M521" s="12">
        <v>4511</v>
      </c>
      <c r="N521" s="183">
        <f t="shared" ref="N521:N523" si="98">O521+P521</f>
        <v>0</v>
      </c>
      <c r="O521" s="398"/>
      <c r="P521" s="398"/>
      <c r="Q521" s="161"/>
      <c r="R521" s="161"/>
      <c r="S521" s="438"/>
      <c r="T521" s="161"/>
      <c r="U521" s="161"/>
      <c r="V521" s="161"/>
    </row>
    <row r="522" spans="1:22" ht="28.5" customHeight="1">
      <c r="A522" s="122" t="str">
        <f t="shared" si="84"/>
        <v>71090202034239</v>
      </c>
      <c r="B522" s="124" t="s">
        <v>439</v>
      </c>
      <c r="C522" s="117" t="s">
        <v>187</v>
      </c>
      <c r="D522" s="118" t="s">
        <v>140</v>
      </c>
      <c r="E522" s="119" t="s">
        <v>140</v>
      </c>
      <c r="F522" s="120" t="s">
        <v>442</v>
      </c>
      <c r="G522" s="121">
        <v>4239</v>
      </c>
      <c r="H522" s="45"/>
      <c r="I522" s="147"/>
      <c r="J522" s="148"/>
      <c r="K522" s="148"/>
      <c r="L522" s="27" t="s">
        <v>767</v>
      </c>
      <c r="M522" s="28"/>
      <c r="N522" s="197">
        <f>O522+P522</f>
        <v>0</v>
      </c>
      <c r="O522" s="197">
        <f>SUM(O523)</f>
        <v>0</v>
      </c>
      <c r="P522" s="197">
        <f>SUM(P523)</f>
        <v>0</v>
      </c>
      <c r="Q522" s="161"/>
      <c r="R522" s="161"/>
      <c r="S522" s="438"/>
      <c r="T522" s="161"/>
      <c r="U522" s="161"/>
      <c r="V522" s="161"/>
    </row>
    <row r="523" spans="1:22" ht="16.2">
      <c r="A523" s="122" t="str">
        <f t="shared" si="84"/>
        <v>71090202034511</v>
      </c>
      <c r="B523" s="116" t="s">
        <v>439</v>
      </c>
      <c r="C523" s="117" t="s">
        <v>187</v>
      </c>
      <c r="D523" s="118" t="s">
        <v>140</v>
      </c>
      <c r="E523" s="119" t="s">
        <v>140</v>
      </c>
      <c r="F523" s="120" t="s">
        <v>442</v>
      </c>
      <c r="G523" s="121">
        <v>4511</v>
      </c>
      <c r="H523" s="25"/>
      <c r="I523" s="18"/>
      <c r="J523" s="19"/>
      <c r="K523" s="19"/>
      <c r="L523" s="29" t="s">
        <v>138</v>
      </c>
      <c r="M523" s="12">
        <v>5132</v>
      </c>
      <c r="N523" s="183">
        <f t="shared" si="98"/>
        <v>0</v>
      </c>
      <c r="O523" s="183"/>
      <c r="P523" s="183"/>
      <c r="Q523" s="161"/>
      <c r="R523" s="161"/>
      <c r="S523" s="438"/>
      <c r="T523" s="161"/>
      <c r="U523" s="161"/>
      <c r="V523" s="161"/>
    </row>
    <row r="524" spans="1:22" ht="16.2">
      <c r="A524" s="122" t="str">
        <f t="shared" si="84"/>
        <v>71090202044511</v>
      </c>
      <c r="B524" s="116" t="s">
        <v>439</v>
      </c>
      <c r="C524" s="117" t="s">
        <v>187</v>
      </c>
      <c r="D524" s="118" t="s">
        <v>140</v>
      </c>
      <c r="E524" s="119" t="s">
        <v>140</v>
      </c>
      <c r="F524" s="120" t="s">
        <v>155</v>
      </c>
      <c r="G524" s="121">
        <v>4511</v>
      </c>
      <c r="H524" s="151">
        <v>2821</v>
      </c>
      <c r="I524" s="152" t="s">
        <v>185</v>
      </c>
      <c r="J524" s="153">
        <v>2</v>
      </c>
      <c r="K524" s="153">
        <v>2</v>
      </c>
      <c r="L524" s="154" t="s">
        <v>293</v>
      </c>
      <c r="M524" s="155"/>
      <c r="N524" s="192">
        <f>+N526</f>
        <v>0</v>
      </c>
      <c r="O524" s="192">
        <f t="shared" ref="O524:P524" si="99">+O526</f>
        <v>0</v>
      </c>
      <c r="P524" s="192">
        <f t="shared" si="99"/>
        <v>0</v>
      </c>
      <c r="Q524" s="161"/>
      <c r="R524" s="161"/>
      <c r="S524" s="438"/>
      <c r="T524" s="161"/>
      <c r="U524" s="161"/>
      <c r="V524" s="161"/>
    </row>
    <row r="525" spans="1:22" s="170" customFormat="1" ht="16.2">
      <c r="A525" s="122" t="str">
        <f t="shared" si="84"/>
        <v>71090500000000</v>
      </c>
      <c r="B525" s="124" t="s">
        <v>439</v>
      </c>
      <c r="C525" s="117" t="s">
        <v>187</v>
      </c>
      <c r="D525" s="118" t="s">
        <v>149</v>
      </c>
      <c r="E525" s="119" t="s">
        <v>441</v>
      </c>
      <c r="F525" s="120" t="s">
        <v>441</v>
      </c>
      <c r="G525" s="129" t="s">
        <v>440</v>
      </c>
      <c r="H525" s="25"/>
      <c r="I525" s="25"/>
      <c r="J525" s="26"/>
      <c r="K525" s="26"/>
      <c r="L525" s="30" t="s">
        <v>108</v>
      </c>
      <c r="M525" s="31"/>
      <c r="N525" s="190"/>
      <c r="O525" s="190"/>
      <c r="P525" s="190"/>
      <c r="Q525" s="161"/>
      <c r="R525" s="161"/>
      <c r="S525" s="438"/>
      <c r="T525" s="161"/>
      <c r="U525" s="161"/>
      <c r="V525" s="161"/>
    </row>
    <row r="526" spans="1:22" ht="16.2">
      <c r="A526" s="122" t="str">
        <f t="shared" ref="A526:A580" si="100">CONCATENATE(B526,C526,D526,E526,F526,G526)</f>
        <v>71090500000001</v>
      </c>
      <c r="B526" s="124" t="s">
        <v>439</v>
      </c>
      <c r="C526" s="117" t="s">
        <v>187</v>
      </c>
      <c r="D526" s="118" t="s">
        <v>149</v>
      </c>
      <c r="E526" s="119" t="s">
        <v>441</v>
      </c>
      <c r="F526" s="120" t="s">
        <v>441</v>
      </c>
      <c r="G526" s="129" t="s">
        <v>96</v>
      </c>
      <c r="H526" s="45"/>
      <c r="I526" s="147"/>
      <c r="J526" s="148"/>
      <c r="K526" s="148"/>
      <c r="L526" s="27" t="s">
        <v>294</v>
      </c>
      <c r="M526" s="28"/>
      <c r="N526" s="197">
        <f>O526+P526</f>
        <v>0</v>
      </c>
      <c r="O526" s="197">
        <f>SUM(O527:O528)</f>
        <v>0</v>
      </c>
      <c r="P526" s="197">
        <f>SUM(P527:P528)</f>
        <v>0</v>
      </c>
      <c r="Q526" s="161"/>
      <c r="R526" s="161"/>
      <c r="S526" s="438"/>
      <c r="T526" s="161"/>
      <c r="U526" s="161"/>
      <c r="V526" s="161"/>
    </row>
    <row r="527" spans="1:22" s="156" customFormat="1" ht="26.4">
      <c r="A527" s="122" t="str">
        <f t="shared" si="100"/>
        <v>71090501000000</v>
      </c>
      <c r="B527" s="124" t="s">
        <v>439</v>
      </c>
      <c r="C527" s="117" t="s">
        <v>187</v>
      </c>
      <c r="D527" s="118" t="s">
        <v>149</v>
      </c>
      <c r="E527" s="119" t="s">
        <v>106</v>
      </c>
      <c r="F527" s="120" t="s">
        <v>441</v>
      </c>
      <c r="G527" s="129" t="s">
        <v>440</v>
      </c>
      <c r="H527" s="25"/>
      <c r="I527" s="25"/>
      <c r="J527" s="26"/>
      <c r="K527" s="26"/>
      <c r="L527" s="29" t="s">
        <v>217</v>
      </c>
      <c r="M527" s="12">
        <v>4511</v>
      </c>
      <c r="N527" s="183">
        <f t="shared" ref="N527:N528" si="101">O527+P527</f>
        <v>0</v>
      </c>
      <c r="O527" s="405"/>
      <c r="P527" s="405">
        <v>0</v>
      </c>
      <c r="Q527" s="161"/>
      <c r="R527" s="161"/>
      <c r="S527" s="438"/>
      <c r="T527" s="161"/>
      <c r="U527" s="161"/>
      <c r="V527" s="161"/>
    </row>
    <row r="528" spans="1:22" ht="26.4">
      <c r="A528" s="122" t="str">
        <f t="shared" si="100"/>
        <v>71090501000001</v>
      </c>
      <c r="B528" s="124" t="s">
        <v>439</v>
      </c>
      <c r="C528" s="117" t="s">
        <v>187</v>
      </c>
      <c r="D528" s="118" t="s">
        <v>149</v>
      </c>
      <c r="E528" s="119" t="s">
        <v>106</v>
      </c>
      <c r="F528" s="120" t="s">
        <v>441</v>
      </c>
      <c r="G528" s="129" t="s">
        <v>96</v>
      </c>
      <c r="H528" s="25"/>
      <c r="I528" s="25"/>
      <c r="J528" s="26"/>
      <c r="K528" s="26"/>
      <c r="L528" s="29" t="s">
        <v>219</v>
      </c>
      <c r="M528" s="12">
        <v>4819</v>
      </c>
      <c r="N528" s="183">
        <f t="shared" si="101"/>
        <v>0</v>
      </c>
      <c r="O528" s="183"/>
      <c r="P528" s="183"/>
      <c r="Q528" s="161"/>
      <c r="R528" s="161"/>
      <c r="S528" s="438"/>
      <c r="T528" s="161"/>
      <c r="U528" s="161"/>
      <c r="V528" s="161"/>
    </row>
    <row r="529" spans="1:22" ht="16.2">
      <c r="B529" s="124"/>
      <c r="H529" s="151">
        <v>2823</v>
      </c>
      <c r="I529" s="152" t="s">
        <v>185</v>
      </c>
      <c r="J529" s="153">
        <v>2</v>
      </c>
      <c r="K529" s="153">
        <v>3</v>
      </c>
      <c r="L529" s="154" t="s">
        <v>296</v>
      </c>
      <c r="M529" s="155"/>
      <c r="N529" s="192">
        <f>+N531</f>
        <v>0</v>
      </c>
      <c r="O529" s="192">
        <f>+O531</f>
        <v>0</v>
      </c>
      <c r="P529" s="192">
        <f>+P531</f>
        <v>0</v>
      </c>
      <c r="Q529" s="161"/>
      <c r="R529" s="161"/>
      <c r="S529" s="438"/>
      <c r="T529" s="161"/>
      <c r="U529" s="161"/>
      <c r="V529" s="161"/>
    </row>
    <row r="530" spans="1:22" ht="16.2">
      <c r="B530" s="124"/>
      <c r="H530" s="25"/>
      <c r="I530" s="25"/>
      <c r="J530" s="26"/>
      <c r="K530" s="26"/>
      <c r="L530" s="30" t="s">
        <v>108</v>
      </c>
      <c r="M530" s="31"/>
      <c r="N530" s="190"/>
      <c r="O530" s="190"/>
      <c r="P530" s="190"/>
      <c r="Q530" s="161"/>
      <c r="R530" s="161"/>
      <c r="S530" s="438"/>
      <c r="T530" s="161"/>
      <c r="U530" s="161"/>
      <c r="V530" s="161"/>
    </row>
    <row r="531" spans="1:22" ht="27.6">
      <c r="B531" s="124"/>
      <c r="H531" s="45"/>
      <c r="I531" s="147"/>
      <c r="J531" s="148"/>
      <c r="K531" s="148"/>
      <c r="L531" s="27" t="s">
        <v>297</v>
      </c>
      <c r="M531" s="28"/>
      <c r="N531" s="197">
        <f>O531+P531</f>
        <v>0</v>
      </c>
      <c r="O531" s="197">
        <f>SUM(O532)</f>
        <v>0</v>
      </c>
      <c r="P531" s="197">
        <f>SUM(P532)</f>
        <v>0</v>
      </c>
      <c r="Q531" s="161"/>
      <c r="R531" s="161"/>
      <c r="S531" s="438"/>
      <c r="T531" s="161"/>
      <c r="U531" s="161"/>
      <c r="V531" s="161"/>
    </row>
    <row r="532" spans="1:22" s="115" customFormat="1" ht="26.4">
      <c r="A532" s="122" t="str">
        <f t="shared" si="100"/>
        <v>71090501030000</v>
      </c>
      <c r="B532" s="124" t="s">
        <v>439</v>
      </c>
      <c r="C532" s="117" t="s">
        <v>187</v>
      </c>
      <c r="D532" s="118" t="s">
        <v>149</v>
      </c>
      <c r="E532" s="119" t="s">
        <v>106</v>
      </c>
      <c r="F532" s="120" t="s">
        <v>442</v>
      </c>
      <c r="G532" s="129" t="s">
        <v>440</v>
      </c>
      <c r="H532" s="17"/>
      <c r="I532" s="25"/>
      <c r="J532" s="26"/>
      <c r="K532" s="26"/>
      <c r="L532" s="29" t="s">
        <v>217</v>
      </c>
      <c r="M532" s="33">
        <v>4511</v>
      </c>
      <c r="N532" s="183">
        <f t="shared" ref="N532" si="102">O532+P532</f>
        <v>0</v>
      </c>
      <c r="O532" s="183"/>
      <c r="P532" s="183"/>
      <c r="Q532" s="161"/>
      <c r="R532" s="161"/>
      <c r="S532" s="438"/>
      <c r="T532" s="161"/>
      <c r="U532" s="161"/>
      <c r="V532" s="161"/>
    </row>
    <row r="533" spans="1:22" ht="16.2">
      <c r="A533" s="122" t="str">
        <f t="shared" si="100"/>
        <v>71090501044239</v>
      </c>
      <c r="B533" s="124" t="s">
        <v>439</v>
      </c>
      <c r="C533" s="117" t="s">
        <v>187</v>
      </c>
      <c r="D533" s="118" t="s">
        <v>149</v>
      </c>
      <c r="E533" s="119" t="s">
        <v>106</v>
      </c>
      <c r="F533" s="120" t="s">
        <v>155</v>
      </c>
      <c r="G533" s="121">
        <v>4239</v>
      </c>
      <c r="H533" s="151">
        <v>2824</v>
      </c>
      <c r="I533" s="152" t="s">
        <v>185</v>
      </c>
      <c r="J533" s="153">
        <v>2</v>
      </c>
      <c r="K533" s="153">
        <v>4</v>
      </c>
      <c r="L533" s="154" t="s">
        <v>299</v>
      </c>
      <c r="M533" s="155"/>
      <c r="N533" s="192">
        <f>+N535+N544+N546</f>
        <v>0</v>
      </c>
      <c r="O533" s="192">
        <f t="shared" ref="O533:P533" si="103">+O535+O544+O546</f>
        <v>0</v>
      </c>
      <c r="P533" s="192">
        <f t="shared" si="103"/>
        <v>0</v>
      </c>
      <c r="Q533" s="161"/>
      <c r="R533" s="161"/>
      <c r="S533" s="438"/>
      <c r="T533" s="161"/>
      <c r="U533" s="161"/>
      <c r="V533" s="161"/>
    </row>
    <row r="534" spans="1:22" s="115" customFormat="1" ht="16.2">
      <c r="A534" s="122" t="str">
        <f t="shared" si="100"/>
        <v>71090501050000</v>
      </c>
      <c r="B534" s="124" t="s">
        <v>439</v>
      </c>
      <c r="C534" s="117" t="s">
        <v>187</v>
      </c>
      <c r="D534" s="118" t="s">
        <v>149</v>
      </c>
      <c r="E534" s="119" t="s">
        <v>106</v>
      </c>
      <c r="F534" s="120" t="s">
        <v>149</v>
      </c>
      <c r="G534" s="129" t="s">
        <v>440</v>
      </c>
      <c r="H534" s="25"/>
      <c r="I534" s="25"/>
      <c r="J534" s="26"/>
      <c r="K534" s="26"/>
      <c r="L534" s="30" t="s">
        <v>108</v>
      </c>
      <c r="M534" s="31"/>
      <c r="N534" s="190"/>
      <c r="O534" s="190"/>
      <c r="P534" s="190"/>
      <c r="Q534" s="161"/>
      <c r="R534" s="161"/>
      <c r="S534" s="438"/>
      <c r="T534" s="161"/>
      <c r="U534" s="161"/>
      <c r="V534" s="161"/>
    </row>
    <row r="535" spans="1:22" ht="16.2">
      <c r="A535" s="122" t="str">
        <f t="shared" si="100"/>
        <v>71090501054819</v>
      </c>
      <c r="B535" s="124" t="s">
        <v>439</v>
      </c>
      <c r="C535" s="117" t="s">
        <v>187</v>
      </c>
      <c r="D535" s="118" t="s">
        <v>149</v>
      </c>
      <c r="E535" s="119" t="s">
        <v>106</v>
      </c>
      <c r="F535" s="120" t="s">
        <v>149</v>
      </c>
      <c r="G535" s="121">
        <v>4819</v>
      </c>
      <c r="H535" s="45"/>
      <c r="I535" s="147"/>
      <c r="J535" s="148"/>
      <c r="K535" s="148"/>
      <c r="L535" s="27" t="s">
        <v>300</v>
      </c>
      <c r="M535" s="28"/>
      <c r="N535" s="197">
        <f>SUM(N536:N543)</f>
        <v>0</v>
      </c>
      <c r="O535" s="197">
        <f t="shared" ref="O535:P535" si="104">SUM(O536:O543)</f>
        <v>0</v>
      </c>
      <c r="P535" s="197">
        <f t="shared" si="104"/>
        <v>0</v>
      </c>
      <c r="Q535" s="161"/>
      <c r="R535" s="161"/>
      <c r="S535" s="438"/>
      <c r="T535" s="161"/>
      <c r="U535" s="161"/>
      <c r="V535" s="161"/>
    </row>
    <row r="536" spans="1:22" s="170" customFormat="1" ht="16.2">
      <c r="A536" s="122"/>
      <c r="B536" s="124"/>
      <c r="C536" s="117"/>
      <c r="D536" s="118"/>
      <c r="E536" s="119"/>
      <c r="F536" s="120"/>
      <c r="G536" s="129"/>
      <c r="H536" s="17"/>
      <c r="I536" s="25"/>
      <c r="J536" s="26"/>
      <c r="K536" s="26"/>
      <c r="L536" s="29" t="s">
        <v>118</v>
      </c>
      <c r="M536" s="12">
        <v>4216</v>
      </c>
      <c r="N536" s="183">
        <f t="shared" ref="N536:N539" si="105">O536+P536</f>
        <v>0</v>
      </c>
      <c r="O536" s="183"/>
      <c r="P536" s="183"/>
      <c r="Q536" s="161"/>
      <c r="R536" s="161"/>
      <c r="S536" s="438"/>
      <c r="T536" s="161"/>
      <c r="U536" s="161"/>
      <c r="V536" s="161"/>
    </row>
    <row r="537" spans="1:22" s="170" customFormat="1" ht="16.2">
      <c r="A537" s="122" t="str">
        <f t="shared" si="100"/>
        <v>71090600000000</v>
      </c>
      <c r="B537" s="124" t="s">
        <v>439</v>
      </c>
      <c r="C537" s="117" t="s">
        <v>187</v>
      </c>
      <c r="D537" s="118" t="s">
        <v>157</v>
      </c>
      <c r="E537" s="119" t="s">
        <v>441</v>
      </c>
      <c r="F537" s="120" t="s">
        <v>441</v>
      </c>
      <c r="G537" s="129" t="s">
        <v>440</v>
      </c>
      <c r="H537" s="17"/>
      <c r="I537" s="25"/>
      <c r="J537" s="26"/>
      <c r="K537" s="26"/>
      <c r="L537" s="29" t="s">
        <v>782</v>
      </c>
      <c r="M537" s="12">
        <v>4234</v>
      </c>
      <c r="N537" s="183">
        <f t="shared" si="105"/>
        <v>0</v>
      </c>
      <c r="O537" s="183"/>
      <c r="P537" s="183"/>
      <c r="Q537" s="161"/>
      <c r="R537" s="161"/>
      <c r="S537" s="438"/>
      <c r="T537" s="161"/>
      <c r="U537" s="161"/>
      <c r="V537" s="161"/>
    </row>
    <row r="538" spans="1:22" ht="16.2">
      <c r="A538" s="122" t="str">
        <f t="shared" si="100"/>
        <v>71090600000001</v>
      </c>
      <c r="B538" s="124" t="s">
        <v>439</v>
      </c>
      <c r="C538" s="117" t="s">
        <v>187</v>
      </c>
      <c r="D538" s="118" t="s">
        <v>157</v>
      </c>
      <c r="E538" s="119" t="s">
        <v>441</v>
      </c>
      <c r="F538" s="120" t="s">
        <v>441</v>
      </c>
      <c r="G538" s="129" t="s">
        <v>96</v>
      </c>
      <c r="H538" s="17"/>
      <c r="I538" s="25"/>
      <c r="J538" s="26"/>
      <c r="K538" s="26"/>
      <c r="L538" s="29" t="s">
        <v>125</v>
      </c>
      <c r="M538" s="31">
        <v>4239</v>
      </c>
      <c r="N538" s="183">
        <f t="shared" si="105"/>
        <v>0</v>
      </c>
      <c r="O538" s="183"/>
      <c r="P538" s="183"/>
      <c r="Q538" s="161"/>
      <c r="R538" s="161"/>
      <c r="S538" s="438"/>
      <c r="T538" s="161"/>
      <c r="U538" s="161"/>
      <c r="V538" s="161"/>
    </row>
    <row r="539" spans="1:22" s="156" customFormat="1" ht="16.2">
      <c r="A539" s="122" t="str">
        <f t="shared" si="100"/>
        <v>71090601000000</v>
      </c>
      <c r="B539" s="124" t="s">
        <v>439</v>
      </c>
      <c r="C539" s="117" t="s">
        <v>187</v>
      </c>
      <c r="D539" s="118" t="s">
        <v>157</v>
      </c>
      <c r="E539" s="119" t="s">
        <v>106</v>
      </c>
      <c r="F539" s="120" t="s">
        <v>441</v>
      </c>
      <c r="G539" s="129" t="s">
        <v>440</v>
      </c>
      <c r="H539" s="17"/>
      <c r="I539" s="25"/>
      <c r="J539" s="26"/>
      <c r="K539" s="26"/>
      <c r="L539" s="32" t="s">
        <v>130</v>
      </c>
      <c r="M539" s="48">
        <v>4267</v>
      </c>
      <c r="N539" s="183">
        <f t="shared" si="105"/>
        <v>0</v>
      </c>
      <c r="O539" s="183"/>
      <c r="P539" s="183"/>
      <c r="Q539" s="161"/>
      <c r="R539" s="161"/>
      <c r="S539" s="438"/>
      <c r="T539" s="161"/>
      <c r="U539" s="161"/>
      <c r="V539" s="161"/>
    </row>
    <row r="540" spans="1:22" ht="16.2">
      <c r="A540" s="122" t="str">
        <f t="shared" si="100"/>
        <v>71090601000001</v>
      </c>
      <c r="B540" s="124" t="s">
        <v>439</v>
      </c>
      <c r="C540" s="117" t="s">
        <v>187</v>
      </c>
      <c r="D540" s="118" t="s">
        <v>157</v>
      </c>
      <c r="E540" s="119" t="s">
        <v>106</v>
      </c>
      <c r="F540" s="120" t="s">
        <v>441</v>
      </c>
      <c r="G540" s="129" t="s">
        <v>96</v>
      </c>
      <c r="H540" s="177"/>
      <c r="I540" s="194"/>
      <c r="J540" s="201"/>
      <c r="K540" s="202"/>
      <c r="L540" s="203" t="s">
        <v>240</v>
      </c>
      <c r="M540" s="13">
        <v>4269</v>
      </c>
      <c r="N540" s="183">
        <f t="shared" ref="N540:N545" si="106">O540+P540</f>
        <v>0</v>
      </c>
      <c r="O540" s="183"/>
      <c r="P540" s="183"/>
      <c r="Q540" s="161"/>
      <c r="R540" s="161"/>
      <c r="S540" s="438"/>
      <c r="T540" s="161"/>
      <c r="U540" s="161"/>
      <c r="V540" s="161"/>
    </row>
    <row r="541" spans="1:22" s="115" customFormat="1" ht="16.2">
      <c r="A541" s="122" t="str">
        <f t="shared" si="100"/>
        <v>71090601010000</v>
      </c>
      <c r="B541" s="124" t="s">
        <v>439</v>
      </c>
      <c r="C541" s="117" t="s">
        <v>187</v>
      </c>
      <c r="D541" s="118" t="s">
        <v>157</v>
      </c>
      <c r="E541" s="119" t="s">
        <v>106</v>
      </c>
      <c r="F541" s="120" t="s">
        <v>106</v>
      </c>
      <c r="G541" s="129" t="s">
        <v>440</v>
      </c>
      <c r="H541" s="25"/>
      <c r="I541" s="25"/>
      <c r="J541" s="26"/>
      <c r="K541" s="26"/>
      <c r="L541" s="36" t="s">
        <v>167</v>
      </c>
      <c r="M541" s="13">
        <v>4639</v>
      </c>
      <c r="N541" s="183">
        <f t="shared" si="106"/>
        <v>0</v>
      </c>
      <c r="O541" s="183"/>
      <c r="P541" s="183"/>
      <c r="Q541" s="161"/>
      <c r="R541" s="161"/>
      <c r="S541" s="438"/>
      <c r="T541" s="161"/>
      <c r="U541" s="161"/>
      <c r="V541" s="161"/>
    </row>
    <row r="542" spans="1:22" ht="26.4">
      <c r="A542" s="122" t="str">
        <f t="shared" ref="A542" si="107">CONCATENATE(B542,C542,D542,E542,F542,G542)</f>
        <v>71090501000001</v>
      </c>
      <c r="B542" s="124" t="s">
        <v>439</v>
      </c>
      <c r="C542" s="117" t="s">
        <v>187</v>
      </c>
      <c r="D542" s="118" t="s">
        <v>149</v>
      </c>
      <c r="E542" s="119" t="s">
        <v>106</v>
      </c>
      <c r="F542" s="120" t="s">
        <v>441</v>
      </c>
      <c r="G542" s="129" t="s">
        <v>96</v>
      </c>
      <c r="H542" s="25"/>
      <c r="I542" s="25"/>
      <c r="J542" s="26"/>
      <c r="K542" s="26"/>
      <c r="L542" s="29" t="s">
        <v>219</v>
      </c>
      <c r="M542" s="12">
        <v>4819</v>
      </c>
      <c r="N542" s="183">
        <f t="shared" si="106"/>
        <v>0</v>
      </c>
      <c r="O542" s="183"/>
      <c r="P542" s="183"/>
      <c r="Q542" s="161"/>
      <c r="R542" s="161"/>
      <c r="S542" s="438"/>
      <c r="T542" s="161"/>
      <c r="U542" s="161"/>
      <c r="V542" s="161"/>
    </row>
    <row r="543" spans="1:22" ht="16.2">
      <c r="A543" s="122" t="str">
        <f t="shared" si="100"/>
        <v>71090601014251</v>
      </c>
      <c r="B543" s="124" t="s">
        <v>439</v>
      </c>
      <c r="C543" s="117" t="s">
        <v>187</v>
      </c>
      <c r="D543" s="118" t="s">
        <v>157</v>
      </c>
      <c r="E543" s="119" t="s">
        <v>106</v>
      </c>
      <c r="F543" s="120" t="s">
        <v>106</v>
      </c>
      <c r="G543" s="121">
        <v>4251</v>
      </c>
      <c r="H543" s="37"/>
      <c r="I543" s="194"/>
      <c r="J543" s="195"/>
      <c r="K543" s="196"/>
      <c r="L543" s="29" t="s">
        <v>137</v>
      </c>
      <c r="M543" s="12">
        <v>5129</v>
      </c>
      <c r="N543" s="183">
        <f t="shared" si="106"/>
        <v>0</v>
      </c>
      <c r="O543" s="183"/>
      <c r="P543" s="183"/>
      <c r="Q543" s="161"/>
      <c r="R543" s="161"/>
      <c r="S543" s="438"/>
      <c r="T543" s="161"/>
      <c r="U543" s="161"/>
      <c r="V543" s="161"/>
    </row>
    <row r="544" spans="1:22" ht="18" customHeight="1">
      <c r="A544" s="122" t="str">
        <f t="shared" si="100"/>
        <v>71090601015113</v>
      </c>
      <c r="B544" s="124" t="s">
        <v>439</v>
      </c>
      <c r="C544" s="117" t="s">
        <v>187</v>
      </c>
      <c r="D544" s="118" t="s">
        <v>157</v>
      </c>
      <c r="E544" s="119" t="s">
        <v>106</v>
      </c>
      <c r="F544" s="120" t="s">
        <v>106</v>
      </c>
      <c r="G544" s="121">
        <v>5113</v>
      </c>
      <c r="H544" s="45"/>
      <c r="I544" s="147"/>
      <c r="J544" s="148"/>
      <c r="K544" s="148"/>
      <c r="L544" s="27" t="s">
        <v>301</v>
      </c>
      <c r="M544" s="28"/>
      <c r="N544" s="197">
        <f>O544+P544</f>
        <v>0</v>
      </c>
      <c r="O544" s="197">
        <f>SUM(O545)</f>
        <v>0</v>
      </c>
      <c r="P544" s="197">
        <f>SUM(P545)</f>
        <v>0</v>
      </c>
      <c r="Q544" s="161"/>
      <c r="R544" s="161"/>
      <c r="S544" s="438"/>
      <c r="T544" s="161"/>
      <c r="U544" s="161"/>
      <c r="V544" s="161"/>
    </row>
    <row r="545" spans="1:22" s="115" customFormat="1" ht="26.4">
      <c r="A545" s="122" t="str">
        <f t="shared" si="100"/>
        <v>71090601020000</v>
      </c>
      <c r="B545" s="124" t="s">
        <v>439</v>
      </c>
      <c r="C545" s="117" t="s">
        <v>187</v>
      </c>
      <c r="D545" s="118" t="s">
        <v>157</v>
      </c>
      <c r="E545" s="119" t="s">
        <v>106</v>
      </c>
      <c r="F545" s="120" t="s">
        <v>140</v>
      </c>
      <c r="G545" s="129" t="s">
        <v>440</v>
      </c>
      <c r="H545" s="25"/>
      <c r="I545" s="25"/>
      <c r="J545" s="26"/>
      <c r="K545" s="26"/>
      <c r="L545" s="29" t="s">
        <v>217</v>
      </c>
      <c r="M545" s="12">
        <v>4511</v>
      </c>
      <c r="N545" s="183">
        <f t="shared" si="106"/>
        <v>0</v>
      </c>
      <c r="O545" s="183"/>
      <c r="P545" s="183"/>
      <c r="Q545" s="161"/>
      <c r="R545" s="161"/>
      <c r="S545" s="438"/>
      <c r="T545" s="161"/>
      <c r="U545" s="161"/>
      <c r="V545" s="161"/>
    </row>
    <row r="546" spans="1:22" ht="18" customHeight="1">
      <c r="A546" s="122" t="str">
        <f t="shared" si="100"/>
        <v>71090601015113</v>
      </c>
      <c r="B546" s="124" t="s">
        <v>439</v>
      </c>
      <c r="C546" s="117" t="s">
        <v>187</v>
      </c>
      <c r="D546" s="118" t="s">
        <v>157</v>
      </c>
      <c r="E546" s="119" t="s">
        <v>106</v>
      </c>
      <c r="F546" s="120" t="s">
        <v>106</v>
      </c>
      <c r="G546" s="121">
        <v>5113</v>
      </c>
      <c r="H546" s="45"/>
      <c r="I546" s="147"/>
      <c r="J546" s="148"/>
      <c r="K546" s="148"/>
      <c r="L546" s="27" t="s">
        <v>832</v>
      </c>
      <c r="M546" s="28"/>
      <c r="N546" s="197">
        <f>O546+P546</f>
        <v>0</v>
      </c>
      <c r="O546" s="197">
        <f>SUM(O547:O548)</f>
        <v>0</v>
      </c>
      <c r="P546" s="197">
        <f>SUM(P547:P548)</f>
        <v>0</v>
      </c>
      <c r="Q546" s="161"/>
      <c r="R546" s="161"/>
      <c r="S546" s="438"/>
      <c r="T546" s="161"/>
      <c r="U546" s="161"/>
      <c r="V546" s="161"/>
    </row>
    <row r="547" spans="1:22" ht="16.2">
      <c r="A547" s="122" t="str">
        <f t="shared" si="100"/>
        <v>71090201024511</v>
      </c>
      <c r="B547" s="116" t="s">
        <v>439</v>
      </c>
      <c r="C547" s="117" t="s">
        <v>187</v>
      </c>
      <c r="D547" s="118" t="s">
        <v>140</v>
      </c>
      <c r="E547" s="119" t="s">
        <v>106</v>
      </c>
      <c r="F547" s="120" t="s">
        <v>140</v>
      </c>
      <c r="G547" s="121">
        <v>4511</v>
      </c>
      <c r="H547" s="25"/>
      <c r="I547" s="18"/>
      <c r="J547" s="19"/>
      <c r="K547" s="19"/>
      <c r="L547" s="30" t="s">
        <v>173</v>
      </c>
      <c r="M547" s="31">
        <v>5112</v>
      </c>
      <c r="N547" s="183">
        <f t="shared" ref="N547:N548" si="108">O547+P547</f>
        <v>0</v>
      </c>
      <c r="O547" s="183">
        <v>0</v>
      </c>
      <c r="P547" s="183"/>
      <c r="Q547" s="161"/>
      <c r="R547" s="161"/>
      <c r="S547" s="438"/>
      <c r="T547" s="161"/>
      <c r="U547" s="161"/>
      <c r="V547" s="161"/>
    </row>
    <row r="548" spans="1:22" ht="16.8">
      <c r="A548" s="122" t="str">
        <f t="shared" ref="A548" si="109">CONCATENATE(B548,C548,D548,E548,F548,G548)</f>
        <v>71100700000001</v>
      </c>
      <c r="B548" s="124" t="s">
        <v>439</v>
      </c>
      <c r="C548" s="117" t="s">
        <v>189</v>
      </c>
      <c r="D548" s="118" t="s">
        <v>183</v>
      </c>
      <c r="E548" s="119" t="s">
        <v>441</v>
      </c>
      <c r="F548" s="120" t="s">
        <v>441</v>
      </c>
      <c r="G548" s="129" t="s">
        <v>96</v>
      </c>
      <c r="H548" s="25"/>
      <c r="I548" s="25"/>
      <c r="J548" s="26"/>
      <c r="K548" s="26"/>
      <c r="L548" s="32" t="s">
        <v>143</v>
      </c>
      <c r="M548" s="48">
        <v>5113</v>
      </c>
      <c r="N548" s="183">
        <f t="shared" si="108"/>
        <v>0</v>
      </c>
      <c r="O548" s="398"/>
      <c r="P548" s="398"/>
      <c r="Q548" s="161"/>
      <c r="R548" s="161"/>
      <c r="S548" s="438"/>
      <c r="T548" s="161"/>
      <c r="U548" s="161"/>
      <c r="V548" s="161"/>
    </row>
    <row r="549" spans="1:22" ht="16.2">
      <c r="A549" s="122" t="str">
        <f t="shared" si="100"/>
        <v>71090601045113</v>
      </c>
      <c r="B549" s="124" t="s">
        <v>439</v>
      </c>
      <c r="C549" s="117" t="s">
        <v>187</v>
      </c>
      <c r="D549" s="118" t="s">
        <v>157</v>
      </c>
      <c r="E549" s="119" t="s">
        <v>106</v>
      </c>
      <c r="F549" s="120" t="s">
        <v>155</v>
      </c>
      <c r="G549" s="121">
        <v>5113</v>
      </c>
      <c r="H549" s="151">
        <v>2825</v>
      </c>
      <c r="I549" s="152" t="s">
        <v>185</v>
      </c>
      <c r="J549" s="153">
        <v>2</v>
      </c>
      <c r="K549" s="153">
        <v>5</v>
      </c>
      <c r="L549" s="154" t="s">
        <v>303</v>
      </c>
      <c r="M549" s="155"/>
      <c r="N549" s="192">
        <f>+N551+N553+N555</f>
        <v>0</v>
      </c>
      <c r="O549" s="192">
        <f>+O551+O553+O555</f>
        <v>0</v>
      </c>
      <c r="P549" s="192">
        <f>+P551+P553+P555</f>
        <v>0</v>
      </c>
      <c r="Q549" s="161"/>
      <c r="R549" s="161"/>
      <c r="S549" s="438"/>
      <c r="T549" s="161"/>
      <c r="U549" s="161"/>
      <c r="V549" s="161"/>
    </row>
    <row r="550" spans="1:22" s="115" customFormat="1" ht="16.2">
      <c r="A550" s="122" t="str">
        <f t="shared" si="100"/>
        <v>71090601050000</v>
      </c>
      <c r="B550" s="124" t="s">
        <v>439</v>
      </c>
      <c r="C550" s="117" t="s">
        <v>187</v>
      </c>
      <c r="D550" s="118" t="s">
        <v>157</v>
      </c>
      <c r="E550" s="119" t="s">
        <v>106</v>
      </c>
      <c r="F550" s="120" t="s">
        <v>149</v>
      </c>
      <c r="G550" s="129" t="s">
        <v>440</v>
      </c>
      <c r="H550" s="25"/>
      <c r="I550" s="25"/>
      <c r="J550" s="26"/>
      <c r="K550" s="26"/>
      <c r="L550" s="30" t="s">
        <v>108</v>
      </c>
      <c r="M550" s="48"/>
      <c r="N550" s="190"/>
      <c r="O550" s="190"/>
      <c r="P550" s="190"/>
      <c r="Q550" s="161"/>
      <c r="R550" s="161"/>
      <c r="S550" s="438"/>
      <c r="T550" s="161"/>
      <c r="U550" s="161"/>
      <c r="V550" s="161"/>
    </row>
    <row r="551" spans="1:22" ht="16.2">
      <c r="A551" s="122" t="str">
        <f t="shared" si="100"/>
        <v>71090601054239</v>
      </c>
      <c r="B551" s="124" t="s">
        <v>439</v>
      </c>
      <c r="C551" s="117" t="s">
        <v>187</v>
      </c>
      <c r="D551" s="118" t="s">
        <v>157</v>
      </c>
      <c r="E551" s="119" t="s">
        <v>106</v>
      </c>
      <c r="F551" s="120" t="s">
        <v>149</v>
      </c>
      <c r="G551" s="129">
        <v>4239</v>
      </c>
      <c r="H551" s="45"/>
      <c r="I551" s="147"/>
      <c r="J551" s="148"/>
      <c r="K551" s="148"/>
      <c r="L551" s="27" t="s">
        <v>304</v>
      </c>
      <c r="M551" s="28"/>
      <c r="N551" s="197">
        <f>O551+P551</f>
        <v>0</v>
      </c>
      <c r="O551" s="197">
        <f>SUM(O552)</f>
        <v>0</v>
      </c>
      <c r="P551" s="197">
        <f>SUM(P552)</f>
        <v>0</v>
      </c>
      <c r="Q551" s="161"/>
      <c r="R551" s="161"/>
      <c r="S551" s="438"/>
      <c r="T551" s="161"/>
      <c r="U551" s="161"/>
      <c r="V551" s="161"/>
    </row>
    <row r="552" spans="1:22" ht="26.4">
      <c r="A552" s="122" t="str">
        <f t="shared" si="100"/>
        <v>71090601054637</v>
      </c>
      <c r="B552" s="116" t="s">
        <v>439</v>
      </c>
      <c r="C552" s="117" t="s">
        <v>187</v>
      </c>
      <c r="D552" s="118" t="s">
        <v>157</v>
      </c>
      <c r="E552" s="119" t="s">
        <v>106</v>
      </c>
      <c r="F552" s="120" t="s">
        <v>149</v>
      </c>
      <c r="G552" s="121">
        <v>4637</v>
      </c>
      <c r="H552" s="25"/>
      <c r="I552" s="25"/>
      <c r="J552" s="26"/>
      <c r="K552" s="26"/>
      <c r="L552" s="29" t="s">
        <v>217</v>
      </c>
      <c r="M552" s="12">
        <v>4511</v>
      </c>
      <c r="N552" s="183">
        <f t="shared" ref="N552:N557" si="110">O552+P552</f>
        <v>0</v>
      </c>
      <c r="O552" s="183"/>
      <c r="P552" s="183"/>
      <c r="Q552" s="161"/>
      <c r="R552" s="161"/>
      <c r="S552" s="438"/>
      <c r="T552" s="161"/>
      <c r="U552" s="161"/>
      <c r="V552" s="161"/>
    </row>
    <row r="553" spans="1:22" s="182" customFormat="1" ht="16.2">
      <c r="A553" s="122" t="str">
        <f t="shared" si="100"/>
        <v>71100000000000</v>
      </c>
      <c r="B553" s="124" t="s">
        <v>439</v>
      </c>
      <c r="C553" s="117" t="s">
        <v>189</v>
      </c>
      <c r="D553" s="118" t="s">
        <v>441</v>
      </c>
      <c r="E553" s="119" t="s">
        <v>441</v>
      </c>
      <c r="F553" s="120" t="s">
        <v>441</v>
      </c>
      <c r="G553" s="129" t="s">
        <v>440</v>
      </c>
      <c r="H553" s="45"/>
      <c r="I553" s="147"/>
      <c r="J553" s="148"/>
      <c r="K553" s="148"/>
      <c r="L553" s="27" t="s">
        <v>305</v>
      </c>
      <c r="M553" s="28"/>
      <c r="N553" s="197">
        <f>O553+P553</f>
        <v>0</v>
      </c>
      <c r="O553" s="197">
        <f>SUM(O554)</f>
        <v>0</v>
      </c>
      <c r="P553" s="197">
        <f>SUM(P554)</f>
        <v>0</v>
      </c>
      <c r="Q553" s="161"/>
      <c r="R553" s="161"/>
      <c r="S553" s="438"/>
      <c r="T553" s="161"/>
      <c r="U553" s="161"/>
      <c r="V553" s="161"/>
    </row>
    <row r="554" spans="1:22" ht="26.4">
      <c r="A554" s="122" t="str">
        <f t="shared" si="100"/>
        <v>71100000000001</v>
      </c>
      <c r="B554" s="124" t="s">
        <v>439</v>
      </c>
      <c r="C554" s="117" t="s">
        <v>189</v>
      </c>
      <c r="D554" s="118" t="s">
        <v>441</v>
      </c>
      <c r="E554" s="119" t="s">
        <v>441</v>
      </c>
      <c r="F554" s="120" t="s">
        <v>441</v>
      </c>
      <c r="G554" s="129" t="s">
        <v>96</v>
      </c>
      <c r="H554" s="25"/>
      <c r="I554" s="25"/>
      <c r="J554" s="26"/>
      <c r="K554" s="26"/>
      <c r="L554" s="29" t="s">
        <v>217</v>
      </c>
      <c r="M554" s="12">
        <v>4511</v>
      </c>
      <c r="N554" s="183">
        <f t="shared" si="110"/>
        <v>0</v>
      </c>
      <c r="O554" s="183"/>
      <c r="P554" s="183"/>
      <c r="Q554" s="161"/>
      <c r="R554" s="161"/>
      <c r="S554" s="438"/>
      <c r="T554" s="161"/>
      <c r="U554" s="161"/>
      <c r="V554" s="161"/>
    </row>
    <row r="555" spans="1:22" s="170" customFormat="1" ht="16.2">
      <c r="A555" s="122" t="str">
        <f t="shared" si="100"/>
        <v>71100700000000</v>
      </c>
      <c r="B555" s="124" t="s">
        <v>439</v>
      </c>
      <c r="C555" s="117" t="s">
        <v>189</v>
      </c>
      <c r="D555" s="118" t="s">
        <v>183</v>
      </c>
      <c r="E555" s="119" t="s">
        <v>441</v>
      </c>
      <c r="F555" s="120" t="s">
        <v>441</v>
      </c>
      <c r="G555" s="129" t="s">
        <v>440</v>
      </c>
      <c r="H555" s="45"/>
      <c r="I555" s="147"/>
      <c r="J555" s="148"/>
      <c r="K555" s="148"/>
      <c r="L555" s="27" t="s">
        <v>641</v>
      </c>
      <c r="M555" s="28"/>
      <c r="N555" s="197">
        <f>O555+P555</f>
        <v>0</v>
      </c>
      <c r="O555" s="197">
        <f>SUM(O556:O557)</f>
        <v>0</v>
      </c>
      <c r="P555" s="197">
        <f>SUM(P556:P557)</f>
        <v>0</v>
      </c>
      <c r="Q555" s="161"/>
      <c r="R555" s="161"/>
      <c r="S555" s="438"/>
      <c r="T555" s="161"/>
      <c r="U555" s="161"/>
      <c r="V555" s="161"/>
    </row>
    <row r="556" spans="1:22" ht="16.8">
      <c r="A556" s="122" t="str">
        <f t="shared" si="100"/>
        <v>71100700000001</v>
      </c>
      <c r="B556" s="124" t="s">
        <v>439</v>
      </c>
      <c r="C556" s="117" t="s">
        <v>189</v>
      </c>
      <c r="D556" s="118" t="s">
        <v>183</v>
      </c>
      <c r="E556" s="119" t="s">
        <v>441</v>
      </c>
      <c r="F556" s="120" t="s">
        <v>441</v>
      </c>
      <c r="G556" s="129" t="s">
        <v>96</v>
      </c>
      <c r="H556" s="25"/>
      <c r="I556" s="25"/>
      <c r="J556" s="26"/>
      <c r="K556" s="26"/>
      <c r="L556" s="32" t="s">
        <v>143</v>
      </c>
      <c r="M556" s="48">
        <v>5113</v>
      </c>
      <c r="N556" s="183">
        <f t="shared" si="110"/>
        <v>0</v>
      </c>
      <c r="O556" s="398"/>
      <c r="P556" s="398"/>
      <c r="Q556" s="161"/>
      <c r="R556" s="161"/>
      <c r="S556" s="438"/>
      <c r="T556" s="161"/>
      <c r="U556" s="161"/>
      <c r="V556" s="161"/>
    </row>
    <row r="557" spans="1:22" s="156" customFormat="1" ht="16.8">
      <c r="A557" s="122" t="str">
        <f t="shared" si="100"/>
        <v>71100701000000</v>
      </c>
      <c r="B557" s="124" t="s">
        <v>439</v>
      </c>
      <c r="C557" s="117" t="s">
        <v>189</v>
      </c>
      <c r="D557" s="118" t="s">
        <v>183</v>
      </c>
      <c r="E557" s="119" t="s">
        <v>106</v>
      </c>
      <c r="F557" s="120" t="s">
        <v>441</v>
      </c>
      <c r="G557" s="129" t="s">
        <v>440</v>
      </c>
      <c r="H557" s="25"/>
      <c r="I557" s="25"/>
      <c r="J557" s="26"/>
      <c r="K557" s="26"/>
      <c r="L557" s="29" t="s">
        <v>137</v>
      </c>
      <c r="M557" s="12">
        <v>5129</v>
      </c>
      <c r="N557" s="183">
        <f t="shared" si="110"/>
        <v>0</v>
      </c>
      <c r="O557" s="398"/>
      <c r="P557" s="398"/>
      <c r="Q557" s="161"/>
      <c r="R557" s="161"/>
      <c r="S557" s="438"/>
      <c r="T557" s="161"/>
      <c r="U557" s="161"/>
      <c r="V557" s="161"/>
    </row>
    <row r="558" spans="1:22" ht="26.4">
      <c r="A558" s="122" t="str">
        <f t="shared" si="100"/>
        <v>71100701000001</v>
      </c>
      <c r="B558" s="124" t="s">
        <v>439</v>
      </c>
      <c r="C558" s="117" t="s">
        <v>189</v>
      </c>
      <c r="D558" s="118" t="s">
        <v>183</v>
      </c>
      <c r="E558" s="119" t="s">
        <v>106</v>
      </c>
      <c r="F558" s="120" t="s">
        <v>441</v>
      </c>
      <c r="G558" s="129" t="s">
        <v>96</v>
      </c>
      <c r="H558" s="151">
        <v>2827</v>
      </c>
      <c r="I558" s="152" t="s">
        <v>185</v>
      </c>
      <c r="J558" s="153">
        <v>2</v>
      </c>
      <c r="K558" s="153">
        <v>7</v>
      </c>
      <c r="L558" s="154" t="s">
        <v>306</v>
      </c>
      <c r="M558" s="155"/>
      <c r="N558" s="192">
        <f>+N560</f>
        <v>0</v>
      </c>
      <c r="O558" s="192">
        <f t="shared" ref="O558:P558" si="111">+O560</f>
        <v>0</v>
      </c>
      <c r="P558" s="192">
        <f t="shared" si="111"/>
        <v>0</v>
      </c>
      <c r="Q558" s="161"/>
      <c r="R558" s="161"/>
      <c r="S558" s="438"/>
      <c r="T558" s="161"/>
      <c r="U558" s="161"/>
      <c r="V558" s="161"/>
    </row>
    <row r="559" spans="1:22" s="115" customFormat="1" ht="16.2">
      <c r="A559" s="122" t="str">
        <f t="shared" si="100"/>
        <v>71100701010000</v>
      </c>
      <c r="B559" s="124" t="s">
        <v>439</v>
      </c>
      <c r="C559" s="117" t="s">
        <v>189</v>
      </c>
      <c r="D559" s="118" t="s">
        <v>183</v>
      </c>
      <c r="E559" s="119" t="s">
        <v>106</v>
      </c>
      <c r="F559" s="120" t="s">
        <v>106</v>
      </c>
      <c r="G559" s="129" t="s">
        <v>440</v>
      </c>
      <c r="H559" s="25"/>
      <c r="I559" s="25"/>
      <c r="J559" s="26"/>
      <c r="K559" s="26"/>
      <c r="L559" s="30" t="s">
        <v>108</v>
      </c>
      <c r="M559" s="31"/>
      <c r="N559" s="190"/>
      <c r="O559" s="190"/>
      <c r="P559" s="190"/>
      <c r="Q559" s="161"/>
      <c r="R559" s="161"/>
      <c r="S559" s="438"/>
      <c r="T559" s="161"/>
      <c r="U559" s="161"/>
      <c r="V559" s="161"/>
    </row>
    <row r="560" spans="1:22" ht="16.2">
      <c r="A560" s="122" t="str">
        <f t="shared" si="100"/>
        <v>71100701014216</v>
      </c>
      <c r="B560" s="124" t="s">
        <v>439</v>
      </c>
      <c r="C560" s="117" t="s">
        <v>189</v>
      </c>
      <c r="D560" s="118" t="s">
        <v>183</v>
      </c>
      <c r="E560" s="119" t="s">
        <v>106</v>
      </c>
      <c r="F560" s="120" t="s">
        <v>106</v>
      </c>
      <c r="G560" s="121">
        <v>4216</v>
      </c>
      <c r="H560" s="45"/>
      <c r="I560" s="147"/>
      <c r="J560" s="148"/>
      <c r="K560" s="148"/>
      <c r="L560" s="27" t="s">
        <v>307</v>
      </c>
      <c r="M560" s="28"/>
      <c r="N560" s="197">
        <f>O560+P560</f>
        <v>0</v>
      </c>
      <c r="O560" s="197">
        <f>SUM(O561:O564)</f>
        <v>0</v>
      </c>
      <c r="P560" s="197">
        <f>SUM(P561:P564)</f>
        <v>0</v>
      </c>
      <c r="Q560" s="161"/>
      <c r="R560" s="161"/>
      <c r="S560" s="438"/>
      <c r="T560" s="161"/>
      <c r="U560" s="161"/>
      <c r="V560" s="161"/>
    </row>
    <row r="561" spans="1:22" ht="16.2">
      <c r="A561" s="122" t="str">
        <f t="shared" si="100"/>
        <v>71100701014239</v>
      </c>
      <c r="B561" s="124" t="s">
        <v>439</v>
      </c>
      <c r="C561" s="117" t="s">
        <v>189</v>
      </c>
      <c r="D561" s="118" t="s">
        <v>183</v>
      </c>
      <c r="E561" s="119" t="s">
        <v>106</v>
      </c>
      <c r="F561" s="120" t="s">
        <v>106</v>
      </c>
      <c r="G561" s="121">
        <v>4239</v>
      </c>
      <c r="H561" s="17"/>
      <c r="I561" s="25"/>
      <c r="J561" s="26"/>
      <c r="K561" s="26"/>
      <c r="L561" s="29" t="s">
        <v>125</v>
      </c>
      <c r="M561" s="31">
        <v>4239</v>
      </c>
      <c r="N561" s="183">
        <f t="shared" ref="N561:N564" si="112">O561+P561</f>
        <v>0</v>
      </c>
      <c r="O561" s="183"/>
      <c r="P561" s="183"/>
      <c r="Q561" s="161"/>
      <c r="R561" s="161"/>
      <c r="S561" s="438"/>
      <c r="T561" s="161"/>
      <c r="U561" s="161"/>
      <c r="V561" s="161"/>
    </row>
    <row r="562" spans="1:22" ht="26.4">
      <c r="A562" s="122" t="str">
        <f t="shared" si="100"/>
        <v>71100701014639</v>
      </c>
      <c r="B562" s="124" t="s">
        <v>439</v>
      </c>
      <c r="C562" s="117" t="s">
        <v>189</v>
      </c>
      <c r="D562" s="118" t="s">
        <v>183</v>
      </c>
      <c r="E562" s="119" t="s">
        <v>106</v>
      </c>
      <c r="F562" s="120" t="s">
        <v>106</v>
      </c>
      <c r="G562" s="121">
        <v>4639</v>
      </c>
      <c r="H562" s="25"/>
      <c r="I562" s="25"/>
      <c r="J562" s="26"/>
      <c r="K562" s="26"/>
      <c r="L562" s="30" t="s">
        <v>142</v>
      </c>
      <c r="M562" s="31">
        <v>4251</v>
      </c>
      <c r="N562" s="183">
        <f t="shared" si="112"/>
        <v>0</v>
      </c>
      <c r="O562" s="183"/>
      <c r="P562" s="183">
        <v>0</v>
      </c>
      <c r="Q562" s="161"/>
      <c r="R562" s="161"/>
      <c r="S562" s="438"/>
      <c r="T562" s="161"/>
      <c r="U562" s="161"/>
      <c r="V562" s="161"/>
    </row>
    <row r="563" spans="1:22" s="156" customFormat="1" ht="16.8">
      <c r="A563" s="122" t="str">
        <f t="shared" si="100"/>
        <v>71100701000000</v>
      </c>
      <c r="B563" s="124" t="s">
        <v>439</v>
      </c>
      <c r="C563" s="117" t="s">
        <v>189</v>
      </c>
      <c r="D563" s="118" t="s">
        <v>183</v>
      </c>
      <c r="E563" s="119" t="s">
        <v>106</v>
      </c>
      <c r="F563" s="120" t="s">
        <v>441</v>
      </c>
      <c r="G563" s="129" t="s">
        <v>440</v>
      </c>
      <c r="H563" s="25"/>
      <c r="I563" s="25"/>
      <c r="J563" s="26"/>
      <c r="K563" s="26"/>
      <c r="L563" s="29" t="s">
        <v>137</v>
      </c>
      <c r="M563" s="12">
        <v>5129</v>
      </c>
      <c r="N563" s="183">
        <f t="shared" si="112"/>
        <v>0</v>
      </c>
      <c r="O563" s="398"/>
      <c r="P563" s="398"/>
      <c r="Q563" s="161"/>
      <c r="R563" s="161"/>
      <c r="S563" s="438"/>
      <c r="T563" s="161"/>
      <c r="U563" s="161"/>
      <c r="V563" s="161"/>
    </row>
    <row r="564" spans="1:22" ht="16.2">
      <c r="A564" s="122" t="str">
        <f t="shared" si="100"/>
        <v>71060401024511</v>
      </c>
      <c r="B564" s="124" t="s">
        <v>439</v>
      </c>
      <c r="C564" s="117" t="s">
        <v>157</v>
      </c>
      <c r="D564" s="118" t="s">
        <v>155</v>
      </c>
      <c r="E564" s="119" t="s">
        <v>106</v>
      </c>
      <c r="F564" s="120" t="s">
        <v>140</v>
      </c>
      <c r="G564" s="129">
        <v>4511</v>
      </c>
      <c r="H564" s="37"/>
      <c r="I564" s="194"/>
      <c r="J564" s="195"/>
      <c r="K564" s="196"/>
      <c r="L564" s="29" t="s">
        <v>138</v>
      </c>
      <c r="M564" s="12">
        <v>5132</v>
      </c>
      <c r="N564" s="183">
        <f t="shared" si="112"/>
        <v>0</v>
      </c>
      <c r="O564" s="183"/>
      <c r="P564" s="183"/>
      <c r="Q564" s="161"/>
      <c r="R564" s="161"/>
      <c r="S564" s="438"/>
      <c r="T564" s="161"/>
      <c r="U564" s="161"/>
      <c r="V564" s="161"/>
    </row>
    <row r="565" spans="1:22" ht="16.2">
      <c r="A565" s="122" t="str">
        <f t="shared" si="100"/>
        <v>71100701034819</v>
      </c>
      <c r="B565" s="124" t="s">
        <v>439</v>
      </c>
      <c r="C565" s="117" t="s">
        <v>189</v>
      </c>
      <c r="D565" s="118" t="s">
        <v>183</v>
      </c>
      <c r="E565" s="119" t="s">
        <v>106</v>
      </c>
      <c r="F565" s="120" t="s">
        <v>442</v>
      </c>
      <c r="G565" s="121">
        <v>4819</v>
      </c>
      <c r="H565" s="165">
        <v>2840</v>
      </c>
      <c r="I565" s="166" t="s">
        <v>185</v>
      </c>
      <c r="J565" s="167">
        <v>4</v>
      </c>
      <c r="K565" s="167">
        <v>0</v>
      </c>
      <c r="L565" s="168" t="s">
        <v>313</v>
      </c>
      <c r="M565" s="176"/>
      <c r="N565" s="188">
        <f>+N567+N572</f>
        <v>0</v>
      </c>
      <c r="O565" s="188">
        <f>+O567+O572</f>
        <v>0</v>
      </c>
      <c r="P565" s="188">
        <f>+P567+P572</f>
        <v>0</v>
      </c>
      <c r="Q565" s="161"/>
      <c r="R565" s="161"/>
      <c r="S565" s="438"/>
      <c r="T565" s="161"/>
      <c r="U565" s="161"/>
      <c r="V565" s="161"/>
    </row>
    <row r="566" spans="1:22" s="115" customFormat="1" ht="16.2">
      <c r="A566" s="122" t="str">
        <f t="shared" si="100"/>
        <v>71100701040000</v>
      </c>
      <c r="B566" s="124" t="s">
        <v>439</v>
      </c>
      <c r="C566" s="117" t="s">
        <v>189</v>
      </c>
      <c r="D566" s="118" t="s">
        <v>183</v>
      </c>
      <c r="E566" s="119" t="s">
        <v>106</v>
      </c>
      <c r="F566" s="120" t="s">
        <v>155</v>
      </c>
      <c r="G566" s="129" t="s">
        <v>440</v>
      </c>
      <c r="H566" s="25"/>
      <c r="I566" s="18"/>
      <c r="J566" s="19"/>
      <c r="K566" s="19"/>
      <c r="L566" s="30" t="s">
        <v>110</v>
      </c>
      <c r="M566" s="31"/>
      <c r="N566" s="190"/>
      <c r="O566" s="190"/>
      <c r="P566" s="190"/>
      <c r="Q566" s="161"/>
      <c r="R566" s="161"/>
      <c r="S566" s="438"/>
      <c r="T566" s="161"/>
      <c r="U566" s="161"/>
      <c r="V566" s="161"/>
    </row>
    <row r="567" spans="1:22" ht="16.2">
      <c r="A567" s="122" t="str">
        <f t="shared" si="100"/>
        <v>71100701044216</v>
      </c>
      <c r="B567" s="124" t="s">
        <v>439</v>
      </c>
      <c r="C567" s="117" t="s">
        <v>189</v>
      </c>
      <c r="D567" s="118" t="s">
        <v>183</v>
      </c>
      <c r="E567" s="119" t="s">
        <v>106</v>
      </c>
      <c r="F567" s="120" t="s">
        <v>155</v>
      </c>
      <c r="G567" s="121">
        <v>4216</v>
      </c>
      <c r="H567" s="151" t="s">
        <v>768</v>
      </c>
      <c r="I567" s="152" t="s">
        <v>185</v>
      </c>
      <c r="J567" s="153">
        <v>4</v>
      </c>
      <c r="K567" s="153">
        <v>1</v>
      </c>
      <c r="L567" s="154" t="s">
        <v>769</v>
      </c>
      <c r="M567" s="155"/>
      <c r="N567" s="192">
        <f t="shared" ref="N567" si="113">+N569</f>
        <v>0</v>
      </c>
      <c r="O567" s="192">
        <f>+O569</f>
        <v>0</v>
      </c>
      <c r="P567" s="192">
        <f>+P569</f>
        <v>0</v>
      </c>
      <c r="Q567" s="161"/>
      <c r="R567" s="161"/>
      <c r="S567" s="438"/>
      <c r="T567" s="161"/>
      <c r="U567" s="161"/>
      <c r="V567" s="161"/>
    </row>
    <row r="568" spans="1:22" ht="16.2">
      <c r="A568" s="122" t="str">
        <f t="shared" si="100"/>
        <v>71100701044239</v>
      </c>
      <c r="B568" s="124" t="s">
        <v>439</v>
      </c>
      <c r="C568" s="117" t="s">
        <v>189</v>
      </c>
      <c r="D568" s="118" t="s">
        <v>183</v>
      </c>
      <c r="E568" s="119" t="s">
        <v>106</v>
      </c>
      <c r="F568" s="120" t="s">
        <v>155</v>
      </c>
      <c r="G568" s="121">
        <v>4239</v>
      </c>
      <c r="H568" s="25"/>
      <c r="I568" s="18"/>
      <c r="J568" s="19"/>
      <c r="K568" s="19"/>
      <c r="L568" s="30" t="s">
        <v>108</v>
      </c>
      <c r="M568" s="31"/>
      <c r="N568" s="190"/>
      <c r="O568" s="190"/>
      <c r="P568" s="190"/>
      <c r="Q568" s="161"/>
      <c r="R568" s="161"/>
      <c r="S568" s="438"/>
      <c r="T568" s="161"/>
      <c r="U568" s="161"/>
      <c r="V568" s="161"/>
    </row>
    <row r="569" spans="1:22" ht="16.2">
      <c r="A569" s="122" t="str">
        <f t="shared" si="100"/>
        <v>71100701044269</v>
      </c>
      <c r="B569" s="124" t="s">
        <v>439</v>
      </c>
      <c r="C569" s="117" t="s">
        <v>189</v>
      </c>
      <c r="D569" s="118" t="s">
        <v>183</v>
      </c>
      <c r="E569" s="119" t="s">
        <v>106</v>
      </c>
      <c r="F569" s="120" t="s">
        <v>155</v>
      </c>
      <c r="G569" s="121">
        <v>4269</v>
      </c>
      <c r="H569" s="45"/>
      <c r="I569" s="147"/>
      <c r="J569" s="148"/>
      <c r="K569" s="148"/>
      <c r="L569" s="27" t="s">
        <v>770</v>
      </c>
      <c r="M569" s="28"/>
      <c r="N569" s="197">
        <f>SUM(N570:N571)</f>
        <v>0</v>
      </c>
      <c r="O569" s="197">
        <f t="shared" ref="O569:P569" si="114">SUM(O570:O571)</f>
        <v>0</v>
      </c>
      <c r="P569" s="197">
        <f t="shared" si="114"/>
        <v>0</v>
      </c>
      <c r="Q569" s="161"/>
      <c r="R569" s="161"/>
      <c r="S569" s="438"/>
      <c r="T569" s="161"/>
      <c r="U569" s="161"/>
      <c r="V569" s="161"/>
    </row>
    <row r="570" spans="1:22" ht="16.8">
      <c r="A570" s="122" t="str">
        <f t="shared" si="100"/>
        <v>71100701044521</v>
      </c>
      <c r="B570" s="124" t="s">
        <v>439</v>
      </c>
      <c r="C570" s="117" t="s">
        <v>189</v>
      </c>
      <c r="D570" s="118" t="s">
        <v>183</v>
      </c>
      <c r="E570" s="119" t="s">
        <v>106</v>
      </c>
      <c r="F570" s="120" t="s">
        <v>155</v>
      </c>
      <c r="G570" s="121">
        <v>4521</v>
      </c>
      <c r="H570" s="25"/>
      <c r="I570" s="18"/>
      <c r="J570" s="19"/>
      <c r="K570" s="19"/>
      <c r="L570" s="29" t="s">
        <v>125</v>
      </c>
      <c r="M570" s="12">
        <v>4239</v>
      </c>
      <c r="N570" s="183">
        <f t="shared" ref="N570:N571" si="115">O570+P570</f>
        <v>0</v>
      </c>
      <c r="O570" s="398"/>
      <c r="P570" s="398"/>
      <c r="Q570" s="161"/>
      <c r="R570" s="161"/>
      <c r="S570" s="438"/>
      <c r="T570" s="161"/>
      <c r="U570" s="161"/>
      <c r="V570" s="161"/>
    </row>
    <row r="571" spans="1:22" ht="26.4">
      <c r="A571" s="122" t="str">
        <f t="shared" si="100"/>
        <v>71090501000001</v>
      </c>
      <c r="B571" s="124" t="s">
        <v>439</v>
      </c>
      <c r="C571" s="117" t="s">
        <v>187</v>
      </c>
      <c r="D571" s="118" t="s">
        <v>149</v>
      </c>
      <c r="E571" s="119" t="s">
        <v>106</v>
      </c>
      <c r="F571" s="120" t="s">
        <v>441</v>
      </c>
      <c r="G571" s="129" t="s">
        <v>96</v>
      </c>
      <c r="H571" s="25"/>
      <c r="I571" s="25"/>
      <c r="J571" s="26"/>
      <c r="K571" s="26"/>
      <c r="L571" s="29" t="s">
        <v>219</v>
      </c>
      <c r="M571" s="12">
        <v>4819</v>
      </c>
      <c r="N571" s="183">
        <f t="shared" si="115"/>
        <v>0</v>
      </c>
      <c r="O571" s="183"/>
      <c r="P571" s="183"/>
      <c r="Q571" s="161"/>
      <c r="R571" s="161"/>
      <c r="S571" s="438"/>
      <c r="T571" s="161"/>
      <c r="U571" s="161"/>
      <c r="V571" s="161"/>
    </row>
    <row r="572" spans="1:22" ht="16.2">
      <c r="A572" s="122" t="str">
        <f t="shared" si="100"/>
        <v>71100701044639</v>
      </c>
      <c r="B572" s="124" t="s">
        <v>439</v>
      </c>
      <c r="C572" s="117" t="s">
        <v>189</v>
      </c>
      <c r="D572" s="118" t="s">
        <v>183</v>
      </c>
      <c r="E572" s="119" t="s">
        <v>106</v>
      </c>
      <c r="F572" s="120" t="s">
        <v>155</v>
      </c>
      <c r="G572" s="121">
        <v>4639</v>
      </c>
      <c r="H572" s="151">
        <v>2843</v>
      </c>
      <c r="I572" s="152" t="s">
        <v>185</v>
      </c>
      <c r="J572" s="153">
        <v>4</v>
      </c>
      <c r="K572" s="153">
        <v>3</v>
      </c>
      <c r="L572" s="154" t="s">
        <v>313</v>
      </c>
      <c r="M572" s="155"/>
      <c r="N572" s="192">
        <f>+N64</f>
        <v>0</v>
      </c>
      <c r="O572" s="192">
        <f>+O64</f>
        <v>0</v>
      </c>
      <c r="P572" s="192">
        <f>+P64</f>
        <v>0</v>
      </c>
      <c r="Q572" s="161"/>
      <c r="R572" s="161"/>
      <c r="S572" s="438"/>
      <c r="T572" s="161"/>
      <c r="U572" s="161"/>
      <c r="V572" s="161"/>
    </row>
    <row r="573" spans="1:22" ht="16.2">
      <c r="A573" s="122" t="str">
        <f t="shared" si="100"/>
        <v>71100701044729</v>
      </c>
      <c r="B573" s="124" t="s">
        <v>439</v>
      </c>
      <c r="C573" s="117" t="s">
        <v>189</v>
      </c>
      <c r="D573" s="118" t="s">
        <v>183</v>
      </c>
      <c r="E573" s="119" t="s">
        <v>106</v>
      </c>
      <c r="F573" s="120" t="s">
        <v>155</v>
      </c>
      <c r="G573" s="121">
        <v>4729</v>
      </c>
      <c r="H573" s="25"/>
      <c r="I573" s="25"/>
      <c r="J573" s="26"/>
      <c r="K573" s="26"/>
      <c r="L573" s="30" t="s">
        <v>108</v>
      </c>
      <c r="M573" s="31"/>
      <c r="N573" s="190"/>
      <c r="O573" s="190"/>
      <c r="P573" s="190"/>
      <c r="Q573" s="161"/>
      <c r="R573" s="161"/>
      <c r="S573" s="438"/>
      <c r="T573" s="161"/>
      <c r="U573" s="161"/>
      <c r="V573" s="161"/>
    </row>
    <row r="574" spans="1:22" ht="16.2">
      <c r="A574" s="122" t="str">
        <f t="shared" si="100"/>
        <v>71100701054819</v>
      </c>
      <c r="B574" s="124" t="s">
        <v>439</v>
      </c>
      <c r="C574" s="117" t="s">
        <v>189</v>
      </c>
      <c r="D574" s="118" t="s">
        <v>183</v>
      </c>
      <c r="E574" s="119" t="s">
        <v>106</v>
      </c>
      <c r="F574" s="120" t="s">
        <v>149</v>
      </c>
      <c r="G574" s="121">
        <v>4819</v>
      </c>
      <c r="H574" s="467">
        <v>2900</v>
      </c>
      <c r="I574" s="212" t="s">
        <v>187</v>
      </c>
      <c r="J574" s="213">
        <v>0</v>
      </c>
      <c r="K574" s="213">
        <v>0</v>
      </c>
      <c r="L574" s="162" t="s">
        <v>315</v>
      </c>
      <c r="M574" s="174"/>
      <c r="N574" s="163">
        <f>+N576+N606+N622+N647</f>
        <v>0</v>
      </c>
      <c r="O574" s="163">
        <f>+O576+O606+O622+O647</f>
        <v>0</v>
      </c>
      <c r="P574" s="163">
        <f>+P576+P606+P622+P647</f>
        <v>0</v>
      </c>
      <c r="Q574" s="161"/>
      <c r="R574" s="161"/>
      <c r="S574" s="438"/>
      <c r="T574" s="161"/>
      <c r="U574" s="161"/>
      <c r="V574" s="161"/>
    </row>
    <row r="575" spans="1:22" s="170" customFormat="1" ht="16.2">
      <c r="A575" s="122" t="str">
        <f t="shared" si="100"/>
        <v>71100900000000</v>
      </c>
      <c r="B575" s="124" t="s">
        <v>439</v>
      </c>
      <c r="C575" s="117" t="s">
        <v>189</v>
      </c>
      <c r="D575" s="118" t="s">
        <v>187</v>
      </c>
      <c r="E575" s="119" t="s">
        <v>441</v>
      </c>
      <c r="F575" s="120" t="s">
        <v>441</v>
      </c>
      <c r="G575" s="129" t="s">
        <v>440</v>
      </c>
      <c r="H575" s="25"/>
      <c r="I575" s="18"/>
      <c r="J575" s="19"/>
      <c r="K575" s="19"/>
      <c r="L575" s="30" t="s">
        <v>108</v>
      </c>
      <c r="M575" s="31"/>
      <c r="N575" s="150"/>
      <c r="O575" s="150"/>
      <c r="P575" s="150"/>
      <c r="Q575" s="161"/>
      <c r="R575" s="161"/>
      <c r="S575" s="438"/>
      <c r="T575" s="161"/>
      <c r="U575" s="161"/>
      <c r="V575" s="161"/>
    </row>
    <row r="576" spans="1:22" ht="16.2">
      <c r="A576" s="122" t="str">
        <f t="shared" si="100"/>
        <v>71100900000001</v>
      </c>
      <c r="B576" s="124" t="s">
        <v>439</v>
      </c>
      <c r="C576" s="117" t="s">
        <v>189</v>
      </c>
      <c r="D576" s="118" t="s">
        <v>187</v>
      </c>
      <c r="E576" s="119" t="s">
        <v>441</v>
      </c>
      <c r="F576" s="120" t="s">
        <v>441</v>
      </c>
      <c r="G576" s="129" t="s">
        <v>96</v>
      </c>
      <c r="H576" s="165">
        <v>2910</v>
      </c>
      <c r="I576" s="166" t="s">
        <v>187</v>
      </c>
      <c r="J576" s="167">
        <v>1</v>
      </c>
      <c r="K576" s="167">
        <v>0</v>
      </c>
      <c r="L576" s="168" t="s">
        <v>316</v>
      </c>
      <c r="M576" s="176"/>
      <c r="N576" s="188">
        <f>+N578+N601</f>
        <v>0</v>
      </c>
      <c r="O576" s="188">
        <f>+O578+O601</f>
        <v>0</v>
      </c>
      <c r="P576" s="188">
        <f>+P578+P601</f>
        <v>0</v>
      </c>
      <c r="Q576" s="161"/>
      <c r="R576" s="161"/>
      <c r="S576" s="438"/>
      <c r="T576" s="161"/>
      <c r="U576" s="161"/>
      <c r="V576" s="161"/>
    </row>
    <row r="577" spans="1:22" s="156" customFormat="1" ht="16.2">
      <c r="A577" s="122" t="str">
        <f t="shared" si="100"/>
        <v>71100901000000</v>
      </c>
      <c r="B577" s="124" t="s">
        <v>439</v>
      </c>
      <c r="C577" s="117" t="s">
        <v>189</v>
      </c>
      <c r="D577" s="118" t="s">
        <v>187</v>
      </c>
      <c r="E577" s="119" t="s">
        <v>106</v>
      </c>
      <c r="F577" s="120" t="s">
        <v>441</v>
      </c>
      <c r="G577" s="129" t="s">
        <v>440</v>
      </c>
      <c r="H577" s="25"/>
      <c r="I577" s="18"/>
      <c r="J577" s="19"/>
      <c r="K577" s="19"/>
      <c r="L577" s="30" t="s">
        <v>110</v>
      </c>
      <c r="M577" s="31"/>
      <c r="N577" s="190"/>
      <c r="O577" s="190"/>
      <c r="P577" s="190"/>
      <c r="Q577" s="161"/>
      <c r="R577" s="161"/>
      <c r="S577" s="438"/>
      <c r="T577" s="161"/>
      <c r="U577" s="161"/>
      <c r="V577" s="161"/>
    </row>
    <row r="578" spans="1:22" ht="16.2">
      <c r="A578" s="122" t="str">
        <f t="shared" si="100"/>
        <v>71100901000001</v>
      </c>
      <c r="B578" s="124" t="s">
        <v>439</v>
      </c>
      <c r="C578" s="117" t="s">
        <v>189</v>
      </c>
      <c r="D578" s="118" t="s">
        <v>187</v>
      </c>
      <c r="E578" s="119" t="s">
        <v>106</v>
      </c>
      <c r="F578" s="120" t="s">
        <v>441</v>
      </c>
      <c r="G578" s="129" t="s">
        <v>96</v>
      </c>
      <c r="H578" s="151">
        <v>2911</v>
      </c>
      <c r="I578" s="152" t="s">
        <v>187</v>
      </c>
      <c r="J578" s="153">
        <v>1</v>
      </c>
      <c r="K578" s="153">
        <v>1</v>
      </c>
      <c r="L578" s="154" t="s">
        <v>317</v>
      </c>
      <c r="M578" s="155"/>
      <c r="N578" s="192">
        <f>+N580+N585+N589+N593+N595+N597+N599</f>
        <v>0</v>
      </c>
      <c r="O578" s="192">
        <f t="shared" ref="O578:P578" si="116">+O580+O585+O589+O593+O595+O597+O599</f>
        <v>0</v>
      </c>
      <c r="P578" s="192">
        <f t="shared" si="116"/>
        <v>0</v>
      </c>
      <c r="Q578" s="161"/>
      <c r="R578" s="161"/>
      <c r="S578" s="438"/>
      <c r="T578" s="161"/>
      <c r="U578" s="161"/>
      <c r="V578" s="161"/>
    </row>
    <row r="579" spans="1:22" s="115" customFormat="1" ht="16.2">
      <c r="A579" s="122" t="str">
        <f t="shared" si="100"/>
        <v>71100901010000</v>
      </c>
      <c r="B579" s="124" t="s">
        <v>439</v>
      </c>
      <c r="C579" s="117" t="s">
        <v>189</v>
      </c>
      <c r="D579" s="118" t="s">
        <v>187</v>
      </c>
      <c r="E579" s="119" t="s">
        <v>106</v>
      </c>
      <c r="F579" s="120" t="s">
        <v>106</v>
      </c>
      <c r="G579" s="129" t="s">
        <v>440</v>
      </c>
      <c r="H579" s="25"/>
      <c r="I579" s="25"/>
      <c r="J579" s="26"/>
      <c r="K579" s="26"/>
      <c r="L579" s="30" t="s">
        <v>108</v>
      </c>
      <c r="M579" s="31"/>
      <c r="N579" s="190"/>
      <c r="O579" s="190"/>
      <c r="P579" s="190"/>
      <c r="Q579" s="161"/>
      <c r="R579" s="161"/>
      <c r="S579" s="438"/>
      <c r="T579" s="161"/>
      <c r="U579" s="161"/>
      <c r="V579" s="161"/>
    </row>
    <row r="580" spans="1:22" ht="16.2">
      <c r="A580" s="122" t="str">
        <f t="shared" si="100"/>
        <v>71100901014111</v>
      </c>
      <c r="B580" s="124" t="s">
        <v>439</v>
      </c>
      <c r="C580" s="117" t="s">
        <v>189</v>
      </c>
      <c r="D580" s="118" t="s">
        <v>187</v>
      </c>
      <c r="E580" s="119" t="s">
        <v>106</v>
      </c>
      <c r="F580" s="120" t="s">
        <v>106</v>
      </c>
      <c r="G580" s="121">
        <v>4111</v>
      </c>
      <c r="H580" s="45"/>
      <c r="I580" s="147"/>
      <c r="J580" s="148"/>
      <c r="K580" s="148"/>
      <c r="L580" s="27" t="s">
        <v>318</v>
      </c>
      <c r="M580" s="28"/>
      <c r="N580" s="197">
        <f>O580+P580</f>
        <v>0</v>
      </c>
      <c r="O580" s="197">
        <f>SUM(O581:O584)</f>
        <v>0</v>
      </c>
      <c r="P580" s="197">
        <f>SUM(P581:P584)</f>
        <v>0</v>
      </c>
      <c r="Q580" s="161"/>
      <c r="R580" s="161"/>
      <c r="S580" s="438"/>
      <c r="T580" s="161"/>
      <c r="U580" s="161"/>
      <c r="V580" s="161"/>
    </row>
    <row r="581" spans="1:22" ht="16.8">
      <c r="A581" s="122" t="str">
        <f t="shared" ref="A581:A610" si="117">CONCATENATE(B581,C581,D581,E581,F581,G581)</f>
        <v>71100901014212</v>
      </c>
      <c r="B581" s="124" t="s">
        <v>439</v>
      </c>
      <c r="C581" s="117" t="s">
        <v>189</v>
      </c>
      <c r="D581" s="118" t="s">
        <v>187</v>
      </c>
      <c r="E581" s="119" t="s">
        <v>106</v>
      </c>
      <c r="F581" s="120" t="s">
        <v>106</v>
      </c>
      <c r="G581" s="121">
        <v>4212</v>
      </c>
      <c r="H581" s="25"/>
      <c r="I581" s="18"/>
      <c r="J581" s="19"/>
      <c r="K581" s="19"/>
      <c r="L581" s="29" t="s">
        <v>125</v>
      </c>
      <c r="M581" s="12">
        <v>4239</v>
      </c>
      <c r="N581" s="183">
        <f t="shared" ref="N581:N596" si="118">O581+P581</f>
        <v>0</v>
      </c>
      <c r="O581" s="398"/>
      <c r="P581" s="398"/>
      <c r="Q581" s="161"/>
      <c r="R581" s="161"/>
      <c r="S581" s="438"/>
      <c r="T581" s="161"/>
      <c r="U581" s="161"/>
      <c r="V581" s="161"/>
    </row>
    <row r="582" spans="1:22" ht="16.8">
      <c r="A582" s="122" t="str">
        <f t="shared" si="117"/>
        <v>71100901014213</v>
      </c>
      <c r="B582" s="124" t="s">
        <v>439</v>
      </c>
      <c r="C582" s="117" t="s">
        <v>189</v>
      </c>
      <c r="D582" s="118" t="s">
        <v>187</v>
      </c>
      <c r="E582" s="119" t="s">
        <v>106</v>
      </c>
      <c r="F582" s="120" t="s">
        <v>106</v>
      </c>
      <c r="G582" s="121">
        <v>4213</v>
      </c>
      <c r="H582" s="25"/>
      <c r="I582" s="18"/>
      <c r="J582" s="19"/>
      <c r="K582" s="19"/>
      <c r="L582" s="32" t="s">
        <v>364</v>
      </c>
      <c r="M582" s="44">
        <v>4269</v>
      </c>
      <c r="N582" s="183">
        <f t="shared" si="118"/>
        <v>0</v>
      </c>
      <c r="O582" s="398"/>
      <c r="P582" s="398"/>
      <c r="Q582" s="161"/>
      <c r="R582" s="161"/>
      <c r="S582" s="438"/>
      <c r="T582" s="161"/>
      <c r="U582" s="161"/>
      <c r="V582" s="161"/>
    </row>
    <row r="583" spans="1:22" ht="26.4">
      <c r="A583" s="122" t="str">
        <f t="shared" si="117"/>
        <v>71100901014214</v>
      </c>
      <c r="B583" s="124" t="s">
        <v>439</v>
      </c>
      <c r="C583" s="117" t="s">
        <v>189</v>
      </c>
      <c r="D583" s="118" t="s">
        <v>187</v>
      </c>
      <c r="E583" s="119" t="s">
        <v>106</v>
      </c>
      <c r="F583" s="120" t="s">
        <v>106</v>
      </c>
      <c r="G583" s="121">
        <v>4214</v>
      </c>
      <c r="H583" s="25"/>
      <c r="I583" s="18"/>
      <c r="J583" s="19"/>
      <c r="K583" s="19"/>
      <c r="L583" s="29" t="s">
        <v>217</v>
      </c>
      <c r="M583" s="12">
        <v>4511</v>
      </c>
      <c r="N583" s="183">
        <f t="shared" si="118"/>
        <v>0</v>
      </c>
      <c r="O583" s="398"/>
      <c r="P583" s="398">
        <v>0</v>
      </c>
      <c r="Q583" s="161"/>
      <c r="R583" s="161"/>
      <c r="S583" s="438"/>
      <c r="T583" s="161"/>
      <c r="U583" s="161"/>
      <c r="V583" s="161"/>
    </row>
    <row r="584" spans="1:22" ht="16.2">
      <c r="A584" s="122" t="str">
        <f t="shared" si="117"/>
        <v>71100901014216</v>
      </c>
      <c r="B584" s="124" t="s">
        <v>439</v>
      </c>
      <c r="C584" s="117" t="s">
        <v>189</v>
      </c>
      <c r="D584" s="118" t="s">
        <v>187</v>
      </c>
      <c r="E584" s="119" t="s">
        <v>106</v>
      </c>
      <c r="F584" s="120" t="s">
        <v>106</v>
      </c>
      <c r="G584" s="121">
        <v>4216</v>
      </c>
      <c r="H584" s="424"/>
      <c r="I584" s="425"/>
      <c r="J584" s="426"/>
      <c r="K584" s="426"/>
      <c r="L584" s="29" t="s">
        <v>137</v>
      </c>
      <c r="M584" s="12">
        <v>5129</v>
      </c>
      <c r="N584" s="183">
        <f t="shared" si="118"/>
        <v>0</v>
      </c>
      <c r="O584" s="405"/>
      <c r="P584" s="405"/>
      <c r="Q584" s="161"/>
      <c r="R584" s="161"/>
      <c r="S584" s="438"/>
      <c r="T584" s="161"/>
      <c r="U584" s="161"/>
      <c r="V584" s="161"/>
    </row>
    <row r="585" spans="1:22" ht="27.6">
      <c r="A585" s="122" t="str">
        <f t="shared" si="117"/>
        <v>71100901014221</v>
      </c>
      <c r="B585" s="124" t="s">
        <v>439</v>
      </c>
      <c r="C585" s="117" t="s">
        <v>189</v>
      </c>
      <c r="D585" s="118" t="s">
        <v>187</v>
      </c>
      <c r="E585" s="119" t="s">
        <v>106</v>
      </c>
      <c r="F585" s="120" t="s">
        <v>106</v>
      </c>
      <c r="G585" s="121">
        <v>4221</v>
      </c>
      <c r="H585" s="45"/>
      <c r="I585" s="147"/>
      <c r="J585" s="148"/>
      <c r="K585" s="148"/>
      <c r="L585" s="27" t="s">
        <v>319</v>
      </c>
      <c r="M585" s="28"/>
      <c r="N585" s="197">
        <f>O585+P585</f>
        <v>0</v>
      </c>
      <c r="O585" s="197">
        <f>SUM(O586:O588)</f>
        <v>0</v>
      </c>
      <c r="P585" s="197">
        <f>SUM(P586:P588)</f>
        <v>0</v>
      </c>
      <c r="Q585" s="161"/>
      <c r="R585" s="161"/>
      <c r="S585" s="438"/>
      <c r="T585" s="161"/>
      <c r="U585" s="161"/>
      <c r="V585" s="161"/>
    </row>
    <row r="586" spans="1:22" ht="16.8">
      <c r="A586" s="122" t="str">
        <f t="shared" si="117"/>
        <v>71100901014252</v>
      </c>
      <c r="B586" s="124" t="s">
        <v>439</v>
      </c>
      <c r="C586" s="117" t="s">
        <v>189</v>
      </c>
      <c r="D586" s="118" t="s">
        <v>187</v>
      </c>
      <c r="E586" s="119" t="s">
        <v>106</v>
      </c>
      <c r="F586" s="120" t="s">
        <v>106</v>
      </c>
      <c r="G586" s="121">
        <v>4252</v>
      </c>
      <c r="H586" s="17"/>
      <c r="I586" s="400"/>
      <c r="J586" s="401"/>
      <c r="K586" s="401"/>
      <c r="L586" s="32" t="s">
        <v>364</v>
      </c>
      <c r="M586" s="44">
        <v>4269</v>
      </c>
      <c r="N586" s="183">
        <f t="shared" si="118"/>
        <v>0</v>
      </c>
      <c r="O586" s="399"/>
      <c r="P586" s="399"/>
      <c r="Q586" s="161"/>
      <c r="R586" s="161"/>
      <c r="S586" s="438"/>
      <c r="T586" s="161"/>
      <c r="U586" s="161"/>
      <c r="V586" s="161"/>
    </row>
    <row r="587" spans="1:22" ht="16.8">
      <c r="B587" s="124"/>
      <c r="H587" s="17"/>
      <c r="I587" s="400"/>
      <c r="J587" s="401"/>
      <c r="K587" s="401"/>
      <c r="L587" s="32" t="s">
        <v>758</v>
      </c>
      <c r="M587" s="48" t="s">
        <v>759</v>
      </c>
      <c r="N587" s="183">
        <f t="shared" ref="N587" si="119">O587+P587</f>
        <v>0</v>
      </c>
      <c r="O587" s="399"/>
      <c r="P587" s="399"/>
      <c r="Q587" s="161"/>
      <c r="R587" s="161"/>
      <c r="S587" s="438"/>
      <c r="T587" s="161"/>
      <c r="U587" s="161"/>
      <c r="V587" s="161"/>
    </row>
    <row r="588" spans="1:22" ht="16.8">
      <c r="A588" s="122" t="str">
        <f t="shared" si="117"/>
        <v>71100901014261</v>
      </c>
      <c r="B588" s="124" t="s">
        <v>439</v>
      </c>
      <c r="C588" s="117" t="s">
        <v>189</v>
      </c>
      <c r="D588" s="118" t="s">
        <v>187</v>
      </c>
      <c r="E588" s="119" t="s">
        <v>106</v>
      </c>
      <c r="F588" s="120" t="s">
        <v>106</v>
      </c>
      <c r="G588" s="121">
        <v>4261</v>
      </c>
      <c r="H588" s="25"/>
      <c r="I588" s="25"/>
      <c r="J588" s="26"/>
      <c r="K588" s="26"/>
      <c r="L588" s="29" t="s">
        <v>137</v>
      </c>
      <c r="M588" s="12">
        <v>5129</v>
      </c>
      <c r="N588" s="183">
        <f t="shared" si="118"/>
        <v>0</v>
      </c>
      <c r="O588" s="399"/>
      <c r="P588" s="399"/>
      <c r="Q588" s="161"/>
      <c r="R588" s="161"/>
      <c r="S588" s="438"/>
      <c r="T588" s="161"/>
      <c r="U588" s="161"/>
      <c r="V588" s="161"/>
    </row>
    <row r="589" spans="1:22" ht="27.6">
      <c r="A589" s="122" t="str">
        <f t="shared" si="117"/>
        <v>71100901014264</v>
      </c>
      <c r="B589" s="124" t="s">
        <v>439</v>
      </c>
      <c r="C589" s="117" t="s">
        <v>189</v>
      </c>
      <c r="D589" s="118" t="s">
        <v>187</v>
      </c>
      <c r="E589" s="119" t="s">
        <v>106</v>
      </c>
      <c r="F589" s="120" t="s">
        <v>106</v>
      </c>
      <c r="G589" s="121">
        <v>4264</v>
      </c>
      <c r="H589" s="45"/>
      <c r="I589" s="147"/>
      <c r="J589" s="148"/>
      <c r="K589" s="148"/>
      <c r="L589" s="459" t="s">
        <v>843</v>
      </c>
      <c r="M589" s="28"/>
      <c r="N589" s="197">
        <f>O589+P589</f>
        <v>0</v>
      </c>
      <c r="O589" s="197">
        <f>SUM(O590:O592)</f>
        <v>0</v>
      </c>
      <c r="P589" s="197">
        <f>SUM(P590:P592)</f>
        <v>0</v>
      </c>
      <c r="Q589" s="161"/>
      <c r="R589" s="161"/>
      <c r="S589" s="438"/>
      <c r="T589" s="161"/>
      <c r="U589" s="161"/>
      <c r="V589" s="161"/>
    </row>
    <row r="590" spans="1:22" ht="16.2">
      <c r="A590" s="122" t="str">
        <f t="shared" si="117"/>
        <v>71100901014267</v>
      </c>
      <c r="B590" s="124" t="s">
        <v>439</v>
      </c>
      <c r="C590" s="117" t="s">
        <v>189</v>
      </c>
      <c r="D590" s="118" t="s">
        <v>187</v>
      </c>
      <c r="E590" s="119" t="s">
        <v>106</v>
      </c>
      <c r="F590" s="120" t="s">
        <v>106</v>
      </c>
      <c r="G590" s="121">
        <v>4267</v>
      </c>
      <c r="H590" s="25"/>
      <c r="I590" s="25"/>
      <c r="J590" s="26"/>
      <c r="K590" s="26"/>
      <c r="L590" s="29" t="s">
        <v>125</v>
      </c>
      <c r="M590" s="12">
        <v>4239</v>
      </c>
      <c r="N590" s="183">
        <f t="shared" si="118"/>
        <v>0</v>
      </c>
      <c r="O590" s="183"/>
      <c r="P590" s="183"/>
      <c r="Q590" s="161"/>
      <c r="R590" s="161"/>
      <c r="S590" s="438"/>
      <c r="T590" s="161"/>
      <c r="U590" s="161"/>
      <c r="V590" s="161"/>
    </row>
    <row r="591" spans="1:22" ht="16.2">
      <c r="B591" s="124"/>
      <c r="H591" s="25"/>
      <c r="I591" s="25"/>
      <c r="J591" s="26"/>
      <c r="K591" s="26"/>
      <c r="L591" s="32" t="s">
        <v>758</v>
      </c>
      <c r="M591" s="48" t="s">
        <v>759</v>
      </c>
      <c r="N591" s="183"/>
      <c r="O591" s="183"/>
      <c r="P591" s="183"/>
      <c r="Q591" s="161"/>
      <c r="R591" s="161"/>
      <c r="S591" s="438"/>
      <c r="T591" s="161"/>
      <c r="U591" s="161"/>
      <c r="V591" s="161"/>
    </row>
    <row r="592" spans="1:22" ht="26.4">
      <c r="A592" s="122" t="str">
        <f t="shared" si="117"/>
        <v>71100901014823</v>
      </c>
      <c r="B592" s="124" t="s">
        <v>439</v>
      </c>
      <c r="C592" s="117" t="s">
        <v>189</v>
      </c>
      <c r="D592" s="118" t="s">
        <v>187</v>
      </c>
      <c r="E592" s="119" t="s">
        <v>106</v>
      </c>
      <c r="F592" s="120" t="s">
        <v>106</v>
      </c>
      <c r="G592" s="121">
        <v>4823</v>
      </c>
      <c r="H592" s="37"/>
      <c r="I592" s="194"/>
      <c r="J592" s="195"/>
      <c r="K592" s="196"/>
      <c r="L592" s="36" t="s">
        <v>217</v>
      </c>
      <c r="M592" s="12" t="s">
        <v>83</v>
      </c>
      <c r="N592" s="183">
        <f t="shared" si="118"/>
        <v>0</v>
      </c>
      <c r="O592" s="402"/>
      <c r="P592" s="402"/>
      <c r="Q592" s="161"/>
      <c r="R592" s="161"/>
      <c r="S592" s="438"/>
      <c r="T592" s="161"/>
      <c r="U592" s="161"/>
      <c r="V592" s="161"/>
    </row>
    <row r="593" spans="1:22" ht="44.25" customHeight="1">
      <c r="B593" s="124"/>
      <c r="H593" s="45"/>
      <c r="I593" s="147"/>
      <c r="J593" s="148"/>
      <c r="K593" s="148"/>
      <c r="L593" s="27" t="s">
        <v>794</v>
      </c>
      <c r="M593" s="28"/>
      <c r="N593" s="197">
        <f>O593+P593</f>
        <v>0</v>
      </c>
      <c r="O593" s="197">
        <f>SUM(O594)</f>
        <v>0</v>
      </c>
      <c r="P593" s="197">
        <f>SUM(P594)</f>
        <v>0</v>
      </c>
      <c r="Q593" s="161"/>
      <c r="R593" s="161"/>
      <c r="S593" s="438"/>
      <c r="T593" s="161"/>
      <c r="U593" s="161"/>
      <c r="V593" s="161"/>
    </row>
    <row r="594" spans="1:22" ht="16.2">
      <c r="B594" s="124"/>
      <c r="H594" s="37"/>
      <c r="I594" s="194"/>
      <c r="J594" s="195"/>
      <c r="K594" s="196"/>
      <c r="L594" s="29" t="s">
        <v>348</v>
      </c>
      <c r="M594" s="12">
        <v>4729</v>
      </c>
      <c r="N594" s="183">
        <f t="shared" ref="N594" si="120">O594+P594</f>
        <v>0</v>
      </c>
      <c r="O594" s="402"/>
      <c r="P594" s="402">
        <v>0</v>
      </c>
      <c r="Q594" s="161"/>
      <c r="R594" s="161"/>
      <c r="S594" s="438"/>
      <c r="T594" s="161"/>
      <c r="U594" s="161"/>
      <c r="V594" s="161"/>
    </row>
    <row r="595" spans="1:22" ht="46.5" customHeight="1">
      <c r="B595" s="124"/>
      <c r="H595" s="45"/>
      <c r="I595" s="147"/>
      <c r="J595" s="148"/>
      <c r="K595" s="148"/>
      <c r="L595" s="457" t="s">
        <v>836</v>
      </c>
      <c r="M595" s="28"/>
      <c r="N595" s="197">
        <f>O595+P595</f>
        <v>0</v>
      </c>
      <c r="O595" s="197">
        <f>SUM(O596)</f>
        <v>0</v>
      </c>
      <c r="P595" s="197">
        <f>SUM(P596)</f>
        <v>0</v>
      </c>
      <c r="Q595" s="161"/>
      <c r="R595" s="161"/>
      <c r="S595" s="438"/>
      <c r="T595" s="161"/>
      <c r="U595" s="161"/>
      <c r="V595" s="161"/>
    </row>
    <row r="596" spans="1:22" ht="16.2">
      <c r="B596" s="124"/>
      <c r="H596" s="37"/>
      <c r="I596" s="194"/>
      <c r="J596" s="195"/>
      <c r="K596" s="196"/>
      <c r="L596" s="30" t="s">
        <v>134</v>
      </c>
      <c r="M596" s="31">
        <v>4861</v>
      </c>
      <c r="N596" s="183">
        <f t="shared" si="118"/>
        <v>0</v>
      </c>
      <c r="O596" s="405"/>
      <c r="P596" s="405">
        <v>0</v>
      </c>
      <c r="Q596" s="161"/>
      <c r="R596" s="161"/>
      <c r="S596" s="438"/>
      <c r="T596" s="161"/>
      <c r="U596" s="161"/>
      <c r="V596" s="161"/>
    </row>
    <row r="597" spans="1:22" ht="78" customHeight="1">
      <c r="B597" s="124"/>
      <c r="H597" s="45"/>
      <c r="I597" s="147"/>
      <c r="J597" s="148"/>
      <c r="K597" s="148"/>
      <c r="L597" s="457" t="s">
        <v>838</v>
      </c>
      <c r="M597" s="28"/>
      <c r="N597" s="197">
        <f>O597+P597</f>
        <v>0</v>
      </c>
      <c r="O597" s="197">
        <f>SUM(O598)</f>
        <v>0</v>
      </c>
      <c r="P597" s="197">
        <f>SUM(P598)</f>
        <v>0</v>
      </c>
      <c r="Q597" s="161"/>
      <c r="R597" s="161"/>
      <c r="S597" s="438"/>
      <c r="T597" s="161"/>
      <c r="U597" s="161"/>
      <c r="V597" s="161"/>
    </row>
    <row r="598" spans="1:22" ht="16.2">
      <c r="B598" s="124"/>
      <c r="H598" s="37"/>
      <c r="I598" s="194"/>
      <c r="J598" s="195"/>
      <c r="K598" s="196"/>
      <c r="L598" s="29" t="s">
        <v>348</v>
      </c>
      <c r="M598" s="12">
        <v>4729</v>
      </c>
      <c r="N598" s="183">
        <f t="shared" ref="N598" si="121">O598+P598</f>
        <v>0</v>
      </c>
      <c r="O598" s="402"/>
      <c r="P598" s="402">
        <v>0</v>
      </c>
      <c r="Q598" s="161"/>
      <c r="R598" s="161"/>
      <c r="S598" s="438"/>
      <c r="T598" s="161"/>
      <c r="U598" s="161"/>
      <c r="V598" s="161"/>
    </row>
    <row r="599" spans="1:22" ht="55.2">
      <c r="B599" s="124"/>
      <c r="H599" s="45"/>
      <c r="I599" s="147"/>
      <c r="J599" s="148"/>
      <c r="K599" s="148"/>
      <c r="L599" s="459" t="s">
        <v>844</v>
      </c>
      <c r="M599" s="28"/>
      <c r="N599" s="197">
        <f>N600</f>
        <v>0</v>
      </c>
      <c r="O599" s="197">
        <f t="shared" ref="O599:P599" si="122">O600</f>
        <v>0</v>
      </c>
      <c r="P599" s="197">
        <f t="shared" si="122"/>
        <v>0</v>
      </c>
      <c r="Q599" s="161"/>
      <c r="R599" s="161"/>
      <c r="S599" s="438"/>
      <c r="T599" s="161"/>
      <c r="U599" s="161"/>
      <c r="V599" s="161"/>
    </row>
    <row r="600" spans="1:22" ht="16.2">
      <c r="B600" s="124"/>
      <c r="H600" s="37"/>
      <c r="I600" s="194"/>
      <c r="J600" s="195"/>
      <c r="K600" s="196"/>
      <c r="L600" s="29" t="s">
        <v>348</v>
      </c>
      <c r="M600" s="12">
        <v>4729</v>
      </c>
      <c r="N600" s="183">
        <f t="shared" ref="N600" si="123">O600+P600</f>
        <v>0</v>
      </c>
      <c r="O600" s="402"/>
      <c r="P600" s="402">
        <v>0</v>
      </c>
      <c r="Q600" s="161"/>
      <c r="R600" s="161"/>
      <c r="S600" s="438"/>
      <c r="T600" s="161"/>
      <c r="U600" s="161"/>
      <c r="V600" s="161"/>
    </row>
    <row r="601" spans="1:22" ht="26.4">
      <c r="A601" s="122" t="str">
        <f t="shared" si="117"/>
        <v>71100901014861</v>
      </c>
      <c r="B601" s="124" t="s">
        <v>439</v>
      </c>
      <c r="C601" s="117" t="s">
        <v>189</v>
      </c>
      <c r="D601" s="118" t="s">
        <v>187</v>
      </c>
      <c r="E601" s="119" t="s">
        <v>106</v>
      </c>
      <c r="F601" s="120" t="s">
        <v>106</v>
      </c>
      <c r="G601" s="121">
        <v>4861</v>
      </c>
      <c r="H601" s="151">
        <v>2911</v>
      </c>
      <c r="I601" s="152" t="s">
        <v>187</v>
      </c>
      <c r="J601" s="153">
        <v>1</v>
      </c>
      <c r="K601" s="153">
        <v>2</v>
      </c>
      <c r="L601" s="154" t="s">
        <v>321</v>
      </c>
      <c r="M601" s="155"/>
      <c r="N601" s="192">
        <f>+N603</f>
        <v>0</v>
      </c>
      <c r="O601" s="192">
        <f>+O603</f>
        <v>0</v>
      </c>
      <c r="P601" s="192">
        <f>+P603</f>
        <v>0</v>
      </c>
      <c r="Q601" s="161"/>
      <c r="R601" s="161"/>
      <c r="S601" s="438"/>
      <c r="T601" s="161"/>
      <c r="U601" s="161"/>
      <c r="V601" s="161"/>
    </row>
    <row r="602" spans="1:22" ht="16.2">
      <c r="A602" s="122" t="str">
        <f t="shared" si="117"/>
        <v>71100901015122</v>
      </c>
      <c r="B602" s="124" t="s">
        <v>439</v>
      </c>
      <c r="C602" s="117" t="s">
        <v>189</v>
      </c>
      <c r="D602" s="118" t="s">
        <v>187</v>
      </c>
      <c r="E602" s="119" t="s">
        <v>106</v>
      </c>
      <c r="F602" s="120" t="s">
        <v>106</v>
      </c>
      <c r="G602" s="121">
        <v>5122</v>
      </c>
      <c r="H602" s="25"/>
      <c r="I602" s="25"/>
      <c r="J602" s="26"/>
      <c r="K602" s="26"/>
      <c r="L602" s="30" t="s">
        <v>108</v>
      </c>
      <c r="M602" s="31"/>
      <c r="N602" s="190"/>
      <c r="O602" s="190"/>
      <c r="P602" s="190"/>
      <c r="Q602" s="161"/>
      <c r="R602" s="161"/>
      <c r="S602" s="438"/>
      <c r="T602" s="161"/>
      <c r="U602" s="161"/>
      <c r="V602" s="161"/>
    </row>
    <row r="603" spans="1:22" s="156" customFormat="1" ht="16.2">
      <c r="A603" s="122" t="str">
        <f t="shared" si="117"/>
        <v>71100902000000</v>
      </c>
      <c r="B603" s="124" t="s">
        <v>439</v>
      </c>
      <c r="C603" s="117" t="s">
        <v>189</v>
      </c>
      <c r="D603" s="118" t="s">
        <v>187</v>
      </c>
      <c r="E603" s="119" t="s">
        <v>140</v>
      </c>
      <c r="F603" s="120" t="s">
        <v>441</v>
      </c>
      <c r="G603" s="129" t="s">
        <v>440</v>
      </c>
      <c r="H603" s="45"/>
      <c r="I603" s="147"/>
      <c r="J603" s="148"/>
      <c r="K603" s="148"/>
      <c r="L603" s="27" t="s">
        <v>322</v>
      </c>
      <c r="M603" s="28"/>
      <c r="N603" s="197">
        <f>SUM(N604:N605)</f>
        <v>0</v>
      </c>
      <c r="O603" s="197">
        <f>SUM(O604:O605)</f>
        <v>0</v>
      </c>
      <c r="P603" s="197">
        <f>SUM(P604:P605)</f>
        <v>0</v>
      </c>
      <c r="Q603" s="161"/>
      <c r="R603" s="161"/>
      <c r="S603" s="438"/>
      <c r="T603" s="161"/>
      <c r="U603" s="161"/>
      <c r="V603" s="161"/>
    </row>
    <row r="604" spans="1:22" ht="16.2">
      <c r="A604" s="122" t="str">
        <f t="shared" si="117"/>
        <v>71100902000001</v>
      </c>
      <c r="B604" s="124" t="s">
        <v>439</v>
      </c>
      <c r="C604" s="117" t="s">
        <v>189</v>
      </c>
      <c r="D604" s="118" t="s">
        <v>187</v>
      </c>
      <c r="E604" s="119" t="s">
        <v>140</v>
      </c>
      <c r="F604" s="120" t="s">
        <v>441</v>
      </c>
      <c r="G604" s="129" t="s">
        <v>96</v>
      </c>
      <c r="H604" s="25"/>
      <c r="I604" s="18"/>
      <c r="J604" s="19"/>
      <c r="K604" s="19"/>
      <c r="L604" s="29" t="s">
        <v>125</v>
      </c>
      <c r="M604" s="12">
        <v>4239</v>
      </c>
      <c r="N604" s="183">
        <f t="shared" ref="N604:N605" si="124">O604+P604</f>
        <v>0</v>
      </c>
      <c r="O604" s="183">
        <v>0</v>
      </c>
      <c r="P604" s="183"/>
      <c r="Q604" s="161"/>
      <c r="R604" s="161"/>
      <c r="S604" s="438"/>
      <c r="T604" s="161"/>
      <c r="U604" s="161"/>
      <c r="V604" s="161"/>
    </row>
    <row r="605" spans="1:22" s="115" customFormat="1" ht="26.4">
      <c r="A605" s="122" t="str">
        <f t="shared" si="117"/>
        <v>71100902010000</v>
      </c>
      <c r="B605" s="124" t="s">
        <v>439</v>
      </c>
      <c r="C605" s="117" t="s">
        <v>189</v>
      </c>
      <c r="D605" s="118" t="s">
        <v>187</v>
      </c>
      <c r="E605" s="119" t="s">
        <v>140</v>
      </c>
      <c r="F605" s="120" t="s">
        <v>106</v>
      </c>
      <c r="G605" s="129" t="s">
        <v>440</v>
      </c>
      <c r="H605" s="177"/>
      <c r="I605" s="194"/>
      <c r="J605" s="201"/>
      <c r="K605" s="202"/>
      <c r="L605" s="203" t="s">
        <v>217</v>
      </c>
      <c r="M605" s="13">
        <v>4511</v>
      </c>
      <c r="N605" s="183">
        <f t="shared" si="124"/>
        <v>0</v>
      </c>
      <c r="O605" s="402"/>
      <c r="P605" s="402"/>
      <c r="Q605" s="161"/>
      <c r="R605" s="161"/>
      <c r="S605" s="438"/>
      <c r="T605" s="161"/>
      <c r="U605" s="161"/>
      <c r="V605" s="161"/>
    </row>
    <row r="606" spans="1:22" ht="16.2">
      <c r="A606" s="122" t="str">
        <f t="shared" si="117"/>
        <v>71110100000001</v>
      </c>
      <c r="B606" s="124" t="s">
        <v>439</v>
      </c>
      <c r="C606" s="117" t="s">
        <v>104</v>
      </c>
      <c r="D606" s="118" t="s">
        <v>106</v>
      </c>
      <c r="E606" s="119" t="s">
        <v>441</v>
      </c>
      <c r="F606" s="120" t="s">
        <v>441</v>
      </c>
      <c r="G606" s="129" t="s">
        <v>96</v>
      </c>
      <c r="H606" s="165">
        <v>2920</v>
      </c>
      <c r="I606" s="166" t="s">
        <v>187</v>
      </c>
      <c r="J606" s="167">
        <v>2</v>
      </c>
      <c r="K606" s="167">
        <v>0</v>
      </c>
      <c r="L606" s="168" t="s">
        <v>325</v>
      </c>
      <c r="M606" s="176"/>
      <c r="N606" s="188">
        <f>+N608+N617</f>
        <v>0</v>
      </c>
      <c r="O606" s="188">
        <f>+O608+O617</f>
        <v>0</v>
      </c>
      <c r="P606" s="188">
        <f>+P608+P617</f>
        <v>0</v>
      </c>
      <c r="Q606" s="161"/>
      <c r="R606" s="161"/>
      <c r="S606" s="438"/>
      <c r="T606" s="161"/>
      <c r="U606" s="161"/>
      <c r="V606" s="161"/>
    </row>
    <row r="607" spans="1:22" s="156" customFormat="1" ht="16.2">
      <c r="A607" s="122" t="str">
        <f t="shared" si="117"/>
        <v>71110102000000</v>
      </c>
      <c r="B607" s="124" t="s">
        <v>439</v>
      </c>
      <c r="C607" s="117" t="s">
        <v>104</v>
      </c>
      <c r="D607" s="118" t="s">
        <v>106</v>
      </c>
      <c r="E607" s="119" t="s">
        <v>140</v>
      </c>
      <c r="F607" s="120" t="s">
        <v>441</v>
      </c>
      <c r="G607" s="129" t="s">
        <v>440</v>
      </c>
      <c r="H607" s="25"/>
      <c r="I607" s="18"/>
      <c r="J607" s="19"/>
      <c r="K607" s="19"/>
      <c r="L607" s="30" t="s">
        <v>110</v>
      </c>
      <c r="M607" s="31"/>
      <c r="N607" s="190"/>
      <c r="O607" s="190"/>
      <c r="P607" s="190"/>
      <c r="Q607" s="161"/>
      <c r="R607" s="161"/>
      <c r="S607" s="438"/>
      <c r="T607" s="161"/>
      <c r="U607" s="161"/>
      <c r="V607" s="161"/>
    </row>
    <row r="608" spans="1:22" ht="26.4">
      <c r="A608" s="122" t="str">
        <f t="shared" si="117"/>
        <v>71110102000001</v>
      </c>
      <c r="B608" s="124" t="s">
        <v>439</v>
      </c>
      <c r="C608" s="117" t="s">
        <v>104</v>
      </c>
      <c r="D608" s="118" t="s">
        <v>106</v>
      </c>
      <c r="E608" s="119" t="s">
        <v>140</v>
      </c>
      <c r="F608" s="120" t="s">
        <v>441</v>
      </c>
      <c r="G608" s="129" t="s">
        <v>96</v>
      </c>
      <c r="H608" s="151">
        <v>2921</v>
      </c>
      <c r="I608" s="152" t="s">
        <v>187</v>
      </c>
      <c r="J608" s="153">
        <v>2</v>
      </c>
      <c r="K608" s="153">
        <v>1</v>
      </c>
      <c r="L608" s="154" t="s">
        <v>326</v>
      </c>
      <c r="M608" s="155"/>
      <c r="N608" s="192">
        <f>N610+N613</f>
        <v>0</v>
      </c>
      <c r="O608" s="192">
        <f>O610+O613+O615</f>
        <v>0</v>
      </c>
      <c r="P608" s="192">
        <f>P610+P613+P615</f>
        <v>0</v>
      </c>
      <c r="Q608" s="161"/>
      <c r="R608" s="161"/>
      <c r="S608" s="438"/>
      <c r="T608" s="161"/>
      <c r="U608" s="161"/>
      <c r="V608" s="161"/>
    </row>
    <row r="609" spans="1:22" ht="16.2">
      <c r="A609" s="122" t="str">
        <f t="shared" si="117"/>
        <v>71110102004891</v>
      </c>
      <c r="B609" s="124" t="s">
        <v>439</v>
      </c>
      <c r="C609" s="117" t="s">
        <v>104</v>
      </c>
      <c r="D609" s="118" t="s">
        <v>106</v>
      </c>
      <c r="E609" s="119" t="s">
        <v>140</v>
      </c>
      <c r="F609" s="120" t="s">
        <v>441</v>
      </c>
      <c r="G609" s="129">
        <v>4891</v>
      </c>
      <c r="H609" s="25"/>
      <c r="I609" s="25"/>
      <c r="J609" s="26"/>
      <c r="K609" s="26"/>
      <c r="L609" s="30" t="s">
        <v>108</v>
      </c>
      <c r="M609" s="31"/>
      <c r="N609" s="190"/>
      <c r="O609" s="190"/>
      <c r="P609" s="190"/>
      <c r="Q609" s="161"/>
      <c r="R609" s="161"/>
      <c r="S609" s="438"/>
      <c r="T609" s="161"/>
      <c r="U609" s="161"/>
      <c r="V609" s="161"/>
    </row>
    <row r="610" spans="1:22" ht="16.2">
      <c r="A610" s="122" t="str">
        <f t="shared" si="117"/>
        <v>7111010200x</v>
      </c>
      <c r="B610" s="124" t="s">
        <v>439</v>
      </c>
      <c r="C610" s="117" t="s">
        <v>104</v>
      </c>
      <c r="D610" s="118" t="s">
        <v>106</v>
      </c>
      <c r="E610" s="119" t="s">
        <v>140</v>
      </c>
      <c r="F610" s="120" t="s">
        <v>441</v>
      </c>
      <c r="G610" s="129" t="s">
        <v>361</v>
      </c>
      <c r="H610" s="45"/>
      <c r="I610" s="147"/>
      <c r="J610" s="148"/>
      <c r="K610" s="148"/>
      <c r="L610" s="27" t="s">
        <v>322</v>
      </c>
      <c r="M610" s="28"/>
      <c r="N610" s="197">
        <f>O610+P610</f>
        <v>0</v>
      </c>
      <c r="O610" s="197">
        <f>SUM(O611:O612)</f>
        <v>0</v>
      </c>
      <c r="P610" s="197">
        <f>SUM(P611:P612)</f>
        <v>0</v>
      </c>
      <c r="Q610" s="161"/>
      <c r="R610" s="161"/>
      <c r="S610" s="438"/>
      <c r="T610" s="161"/>
      <c r="U610" s="161"/>
      <c r="V610" s="161"/>
    </row>
    <row r="611" spans="1:22" ht="16.2">
      <c r="H611" s="25"/>
      <c r="I611" s="18"/>
      <c r="J611" s="19"/>
      <c r="K611" s="19"/>
      <c r="L611" s="29" t="s">
        <v>125</v>
      </c>
      <c r="M611" s="12">
        <v>4239</v>
      </c>
      <c r="N611" s="183">
        <f t="shared" ref="N611:N612" si="125">O611+P611</f>
        <v>0</v>
      </c>
      <c r="O611" s="183">
        <v>0</v>
      </c>
      <c r="P611" s="183"/>
      <c r="Q611" s="161"/>
      <c r="R611" s="161"/>
      <c r="S611" s="438"/>
      <c r="T611" s="161"/>
      <c r="U611" s="161"/>
      <c r="V611" s="161"/>
    </row>
    <row r="612" spans="1:22" ht="26.4">
      <c r="H612" s="177"/>
      <c r="I612" s="194"/>
      <c r="J612" s="201"/>
      <c r="K612" s="202"/>
      <c r="L612" s="203" t="s">
        <v>217</v>
      </c>
      <c r="M612" s="13">
        <v>4511</v>
      </c>
      <c r="N612" s="183">
        <f t="shared" si="125"/>
        <v>0</v>
      </c>
      <c r="O612" s="402"/>
      <c r="P612" s="402"/>
      <c r="Q612" s="161"/>
      <c r="R612" s="161"/>
      <c r="S612" s="438"/>
      <c r="T612" s="161"/>
      <c r="U612" s="161"/>
      <c r="V612" s="161"/>
    </row>
    <row r="613" spans="1:22" ht="45.75" customHeight="1">
      <c r="A613" s="122" t="str">
        <f t="shared" ref="A613" si="126">CONCATENATE(B613,C613,D613,E613,F613,G613)</f>
        <v>7111010200x</v>
      </c>
      <c r="B613" s="124" t="s">
        <v>439</v>
      </c>
      <c r="C613" s="117" t="s">
        <v>104</v>
      </c>
      <c r="D613" s="118" t="s">
        <v>106</v>
      </c>
      <c r="E613" s="119" t="s">
        <v>140</v>
      </c>
      <c r="F613" s="120" t="s">
        <v>441</v>
      </c>
      <c r="G613" s="129" t="s">
        <v>361</v>
      </c>
      <c r="H613" s="45"/>
      <c r="I613" s="147"/>
      <c r="J613" s="148"/>
      <c r="K613" s="148"/>
      <c r="L613" s="27" t="s">
        <v>840</v>
      </c>
      <c r="M613" s="28"/>
      <c r="N613" s="197">
        <f>O613+P613</f>
        <v>0</v>
      </c>
      <c r="O613" s="197">
        <f>O614</f>
        <v>0</v>
      </c>
      <c r="P613" s="197">
        <f>P614</f>
        <v>0</v>
      </c>
      <c r="Q613" s="161"/>
      <c r="R613" s="161"/>
      <c r="S613" s="438"/>
      <c r="T613" s="161"/>
      <c r="U613" s="161"/>
      <c r="V613" s="161"/>
    </row>
    <row r="614" spans="1:22" ht="16.2">
      <c r="H614" s="25"/>
      <c r="I614" s="18"/>
      <c r="J614" s="19"/>
      <c r="K614" s="19"/>
      <c r="L614" s="29" t="s">
        <v>348</v>
      </c>
      <c r="M614" s="12">
        <v>4729</v>
      </c>
      <c r="N614" s="183">
        <f t="shared" ref="N614" si="127">O614+P614</f>
        <v>0</v>
      </c>
      <c r="O614" s="183"/>
      <c r="P614" s="183">
        <v>0</v>
      </c>
      <c r="Q614" s="161"/>
      <c r="R614" s="161"/>
      <c r="S614" s="438"/>
      <c r="T614" s="161"/>
      <c r="U614" s="161"/>
      <c r="V614" s="161"/>
    </row>
    <row r="615" spans="1:22" ht="45.75" customHeight="1">
      <c r="A615" s="122" t="str">
        <f t="shared" ref="A615" si="128">CONCATENATE(B615,C615,D615,E615,F615,G615)</f>
        <v>7111010200x</v>
      </c>
      <c r="B615" s="124" t="s">
        <v>439</v>
      </c>
      <c r="C615" s="117" t="s">
        <v>104</v>
      </c>
      <c r="D615" s="118" t="s">
        <v>106</v>
      </c>
      <c r="E615" s="119" t="s">
        <v>140</v>
      </c>
      <c r="F615" s="120" t="s">
        <v>441</v>
      </c>
      <c r="G615" s="129" t="s">
        <v>361</v>
      </c>
      <c r="H615" s="45"/>
      <c r="I615" s="147"/>
      <c r="J615" s="148"/>
      <c r="K615" s="148"/>
      <c r="L615" s="27" t="s">
        <v>942</v>
      </c>
      <c r="M615" s="28"/>
      <c r="N615" s="197">
        <f>O615+P615</f>
        <v>0</v>
      </c>
      <c r="O615" s="197">
        <f>O616</f>
        <v>0</v>
      </c>
      <c r="P615" s="197">
        <f>P616</f>
        <v>0</v>
      </c>
      <c r="Q615" s="161"/>
      <c r="R615" s="161"/>
      <c r="S615" s="438"/>
      <c r="T615" s="161"/>
      <c r="U615" s="161"/>
      <c r="V615" s="161"/>
    </row>
    <row r="616" spans="1:22" ht="26.4">
      <c r="H616" s="25"/>
      <c r="I616" s="18"/>
      <c r="J616" s="19"/>
      <c r="K616" s="19"/>
      <c r="L616" s="32" t="s">
        <v>940</v>
      </c>
      <c r="M616" s="48" t="s">
        <v>939</v>
      </c>
      <c r="N616" s="183">
        <f t="shared" ref="N616" si="129">O616+P616</f>
        <v>0</v>
      </c>
      <c r="O616" s="183"/>
      <c r="P616" s="183">
        <v>0</v>
      </c>
      <c r="Q616" s="161"/>
      <c r="R616" s="161"/>
      <c r="S616" s="438"/>
      <c r="T616" s="161"/>
      <c r="U616" s="161"/>
      <c r="V616" s="161"/>
    </row>
    <row r="617" spans="1:22" ht="26.4">
      <c r="A617" s="5"/>
      <c r="B617" s="5"/>
      <c r="C617" s="5"/>
      <c r="D617" s="5"/>
      <c r="E617" s="5"/>
      <c r="F617" s="5"/>
      <c r="G617" s="5"/>
      <c r="H617" s="151">
        <v>2922</v>
      </c>
      <c r="I617" s="152" t="s">
        <v>187</v>
      </c>
      <c r="J617" s="153">
        <v>2</v>
      </c>
      <c r="K617" s="153">
        <v>2</v>
      </c>
      <c r="L617" s="154" t="s">
        <v>328</v>
      </c>
      <c r="M617" s="155"/>
      <c r="N617" s="192">
        <f>+N619</f>
        <v>0</v>
      </c>
      <c r="O617" s="192">
        <f>SUM(O619)</f>
        <v>0</v>
      </c>
      <c r="P617" s="192">
        <f>+P619</f>
        <v>0</v>
      </c>
      <c r="Q617" s="161"/>
      <c r="R617" s="161"/>
      <c r="S617" s="438"/>
      <c r="T617" s="161"/>
      <c r="U617" s="161"/>
      <c r="V617" s="161"/>
    </row>
    <row r="618" spans="1:22" ht="16.2">
      <c r="A618" s="5"/>
      <c r="B618" s="5"/>
      <c r="C618" s="5"/>
      <c r="D618" s="5"/>
      <c r="E618" s="5"/>
      <c r="F618" s="5"/>
      <c r="G618" s="5"/>
      <c r="H618" s="25"/>
      <c r="I618" s="25"/>
      <c r="J618" s="26"/>
      <c r="K618" s="26"/>
      <c r="L618" s="30" t="s">
        <v>108</v>
      </c>
      <c r="M618" s="31"/>
      <c r="N618" s="190"/>
      <c r="O618" s="190"/>
      <c r="P618" s="190"/>
      <c r="Q618" s="161"/>
      <c r="R618" s="161"/>
      <c r="S618" s="438"/>
      <c r="T618" s="161"/>
      <c r="U618" s="161"/>
      <c r="V618" s="161"/>
    </row>
    <row r="619" spans="1:22" ht="16.2">
      <c r="A619" s="5"/>
      <c r="B619" s="5"/>
      <c r="C619" s="5"/>
      <c r="D619" s="5"/>
      <c r="E619" s="5"/>
      <c r="F619" s="5"/>
      <c r="G619" s="5"/>
      <c r="H619" s="45"/>
      <c r="I619" s="147"/>
      <c r="J619" s="148"/>
      <c r="K619" s="148"/>
      <c r="L619" s="27" t="s">
        <v>322</v>
      </c>
      <c r="M619" s="28"/>
      <c r="N619" s="197">
        <f>O619+P619</f>
        <v>0</v>
      </c>
      <c r="O619" s="197">
        <f>SUM(O620:O621)</f>
        <v>0</v>
      </c>
      <c r="P619" s="197">
        <f>SUM(P620:P621)</f>
        <v>0</v>
      </c>
      <c r="Q619" s="161"/>
      <c r="R619" s="161"/>
      <c r="S619" s="438"/>
      <c r="T619" s="161"/>
      <c r="U619" s="161"/>
      <c r="V619" s="161"/>
    </row>
    <row r="620" spans="1:22" ht="16.2">
      <c r="A620" s="5"/>
      <c r="B620" s="5"/>
      <c r="C620" s="5"/>
      <c r="D620" s="5"/>
      <c r="E620" s="5"/>
      <c r="F620" s="5"/>
      <c r="G620" s="5"/>
      <c r="H620" s="25"/>
      <c r="I620" s="18"/>
      <c r="J620" s="19"/>
      <c r="K620" s="19"/>
      <c r="L620" s="29" t="s">
        <v>125</v>
      </c>
      <c r="M620" s="12">
        <v>4239</v>
      </c>
      <c r="N620" s="183">
        <f t="shared" ref="N620:N621" si="130">O620+P620</f>
        <v>0</v>
      </c>
      <c r="O620" s="183">
        <v>0</v>
      </c>
      <c r="P620" s="183"/>
      <c r="Q620" s="161"/>
      <c r="R620" s="161"/>
      <c r="S620" s="438"/>
      <c r="T620" s="161"/>
      <c r="U620" s="161"/>
      <c r="V620" s="161"/>
    </row>
    <row r="621" spans="1:22" ht="26.4">
      <c r="A621" s="5"/>
      <c r="B621" s="5"/>
      <c r="C621" s="5"/>
      <c r="D621" s="5"/>
      <c r="E621" s="5"/>
      <c r="F621" s="5"/>
      <c r="G621" s="5"/>
      <c r="H621" s="177"/>
      <c r="I621" s="194"/>
      <c r="J621" s="201"/>
      <c r="K621" s="202"/>
      <c r="L621" s="203" t="s">
        <v>217</v>
      </c>
      <c r="M621" s="13">
        <v>4511</v>
      </c>
      <c r="N621" s="183">
        <f t="shared" si="130"/>
        <v>0</v>
      </c>
      <c r="O621" s="402"/>
      <c r="P621" s="402"/>
      <c r="Q621" s="161"/>
      <c r="R621" s="161"/>
      <c r="S621" s="438"/>
      <c r="T621" s="161"/>
      <c r="U621" s="161"/>
      <c r="V621" s="161"/>
    </row>
    <row r="622" spans="1:22" ht="16.2">
      <c r="A622" s="5"/>
      <c r="B622" s="5"/>
      <c r="C622" s="5"/>
      <c r="D622" s="5"/>
      <c r="E622" s="5"/>
      <c r="F622" s="5"/>
      <c r="G622" s="5"/>
      <c r="H622" s="165">
        <v>2950</v>
      </c>
      <c r="I622" s="166" t="s">
        <v>187</v>
      </c>
      <c r="J622" s="167">
        <v>5</v>
      </c>
      <c r="K622" s="167">
        <v>0</v>
      </c>
      <c r="L622" s="168" t="s">
        <v>329</v>
      </c>
      <c r="M622" s="176"/>
      <c r="N622" s="188">
        <f>+N624</f>
        <v>0</v>
      </c>
      <c r="O622" s="188">
        <f>+O624</f>
        <v>0</v>
      </c>
      <c r="P622" s="188">
        <f>+P624</f>
        <v>0</v>
      </c>
      <c r="Q622" s="161"/>
      <c r="R622" s="161"/>
      <c r="S622" s="438"/>
      <c r="T622" s="161"/>
      <c r="U622" s="161"/>
      <c r="V622" s="161"/>
    </row>
    <row r="623" spans="1:22" ht="16.2">
      <c r="A623" s="5"/>
      <c r="B623" s="5"/>
      <c r="C623" s="5"/>
      <c r="D623" s="5"/>
      <c r="E623" s="5"/>
      <c r="F623" s="5"/>
      <c r="G623" s="5"/>
      <c r="H623" s="25"/>
      <c r="I623" s="18"/>
      <c r="J623" s="19"/>
      <c r="K623" s="19"/>
      <c r="L623" s="30" t="s">
        <v>110</v>
      </c>
      <c r="M623" s="31"/>
      <c r="N623" s="190"/>
      <c r="O623" s="190"/>
      <c r="P623" s="190"/>
      <c r="Q623" s="161"/>
      <c r="R623" s="161"/>
      <c r="S623" s="438"/>
      <c r="T623" s="161"/>
      <c r="U623" s="161"/>
      <c r="V623" s="161"/>
    </row>
    <row r="624" spans="1:22" ht="16.2">
      <c r="A624" s="5"/>
      <c r="B624" s="5"/>
      <c r="C624" s="5"/>
      <c r="D624" s="5"/>
      <c r="E624" s="5"/>
      <c r="F624" s="5"/>
      <c r="G624" s="5"/>
      <c r="H624" s="151">
        <v>2951</v>
      </c>
      <c r="I624" s="152" t="s">
        <v>187</v>
      </c>
      <c r="J624" s="153">
        <v>5</v>
      </c>
      <c r="K624" s="153">
        <v>1</v>
      </c>
      <c r="L624" s="154" t="s">
        <v>330</v>
      </c>
      <c r="M624" s="155"/>
      <c r="N624" s="192">
        <f>+N626+N631+N634+N637+N639+N644</f>
        <v>0</v>
      </c>
      <c r="O624" s="192">
        <f>+O626+O631+O634+O637+O639+O644</f>
        <v>0</v>
      </c>
      <c r="P624" s="192">
        <f>+P626+P631+P634+P637+P639+P644</f>
        <v>0</v>
      </c>
      <c r="Q624" s="161"/>
      <c r="R624" s="161"/>
      <c r="S624" s="438"/>
      <c r="T624" s="161"/>
      <c r="U624" s="161"/>
      <c r="V624" s="161"/>
    </row>
    <row r="625" spans="1:22" ht="16.2">
      <c r="H625" s="25"/>
      <c r="I625" s="25"/>
      <c r="J625" s="26"/>
      <c r="K625" s="26"/>
      <c r="L625" s="30" t="s">
        <v>108</v>
      </c>
      <c r="M625" s="31"/>
      <c r="N625" s="190"/>
      <c r="O625" s="190"/>
      <c r="P625" s="190"/>
      <c r="Q625" s="161"/>
      <c r="R625" s="161"/>
      <c r="S625" s="438"/>
      <c r="T625" s="161"/>
      <c r="U625" s="161"/>
      <c r="V625" s="161"/>
    </row>
    <row r="626" spans="1:22" ht="16.2">
      <c r="A626" s="5"/>
      <c r="B626" s="5"/>
      <c r="C626" s="5"/>
      <c r="D626" s="5"/>
      <c r="E626" s="5"/>
      <c r="F626" s="5"/>
      <c r="G626" s="5"/>
      <c r="H626" s="45"/>
      <c r="I626" s="147"/>
      <c r="J626" s="148"/>
      <c r="K626" s="148"/>
      <c r="L626" s="27" t="s">
        <v>331</v>
      </c>
      <c r="M626" s="28"/>
      <c r="N626" s="197">
        <f>O626+P626</f>
        <v>0</v>
      </c>
      <c r="O626" s="197">
        <f>SUM(O627:O630)</f>
        <v>0</v>
      </c>
      <c r="P626" s="197">
        <f>SUM(P627:P630)</f>
        <v>0</v>
      </c>
      <c r="Q626" s="161"/>
      <c r="R626" s="161"/>
      <c r="S626" s="438"/>
      <c r="T626" s="161"/>
      <c r="U626" s="161"/>
      <c r="V626" s="161"/>
    </row>
    <row r="627" spans="1:22" ht="16.2">
      <c r="A627" s="5"/>
      <c r="B627" s="5"/>
      <c r="C627" s="5"/>
      <c r="D627" s="5"/>
      <c r="E627" s="5"/>
      <c r="F627" s="5"/>
      <c r="G627" s="5"/>
      <c r="H627" s="25"/>
      <c r="I627" s="18"/>
      <c r="J627" s="19"/>
      <c r="K627" s="19"/>
      <c r="L627" s="29" t="s">
        <v>114</v>
      </c>
      <c r="M627" s="12" t="s">
        <v>872</v>
      </c>
      <c r="N627" s="183">
        <f t="shared" ref="N627:N645" si="131">O627+P627</f>
        <v>0</v>
      </c>
      <c r="O627" s="405"/>
      <c r="P627" s="405">
        <v>0</v>
      </c>
      <c r="Q627" s="161"/>
      <c r="R627" s="161"/>
      <c r="S627" s="438"/>
      <c r="T627" s="161"/>
      <c r="U627" s="161"/>
      <c r="V627" s="161"/>
    </row>
    <row r="628" spans="1:22" ht="26.4">
      <c r="A628" s="5"/>
      <c r="B628" s="5"/>
      <c r="C628" s="5"/>
      <c r="D628" s="5"/>
      <c r="E628" s="5"/>
      <c r="F628" s="5"/>
      <c r="G628" s="5"/>
      <c r="H628" s="25"/>
      <c r="I628" s="18"/>
      <c r="J628" s="19"/>
      <c r="K628" s="19"/>
      <c r="L628" s="29" t="s">
        <v>131</v>
      </c>
      <c r="M628" s="12">
        <v>4511</v>
      </c>
      <c r="N628" s="183">
        <f t="shared" si="131"/>
        <v>0</v>
      </c>
      <c r="O628" s="183"/>
      <c r="P628" s="183"/>
      <c r="Q628" s="161"/>
      <c r="R628" s="161"/>
      <c r="S628" s="438"/>
      <c r="T628" s="161"/>
      <c r="U628" s="161"/>
      <c r="V628" s="161"/>
    </row>
    <row r="629" spans="1:22" ht="26.4">
      <c r="A629" s="5"/>
      <c r="B629" s="5"/>
      <c r="C629" s="5"/>
      <c r="D629" s="5"/>
      <c r="E629" s="5"/>
      <c r="F629" s="5"/>
      <c r="G629" s="5"/>
      <c r="H629" s="177"/>
      <c r="I629" s="194"/>
      <c r="J629" s="201"/>
      <c r="K629" s="202"/>
      <c r="L629" s="203" t="s">
        <v>219</v>
      </c>
      <c r="M629" s="13">
        <v>4819</v>
      </c>
      <c r="N629" s="183">
        <f t="shared" si="131"/>
        <v>0</v>
      </c>
      <c r="O629" s="183"/>
      <c r="P629" s="183"/>
      <c r="Q629" s="161"/>
      <c r="R629" s="161"/>
      <c r="S629" s="438"/>
      <c r="T629" s="161"/>
      <c r="U629" s="161"/>
      <c r="V629" s="161"/>
    </row>
    <row r="630" spans="1:22" ht="16.2">
      <c r="A630" s="5"/>
      <c r="B630" s="5"/>
      <c r="C630" s="5"/>
      <c r="D630" s="5"/>
      <c r="E630" s="5"/>
      <c r="F630" s="5"/>
      <c r="G630" s="5"/>
      <c r="H630" s="17"/>
      <c r="I630" s="25"/>
      <c r="J630" s="26"/>
      <c r="K630" s="26"/>
      <c r="L630" s="32" t="s">
        <v>332</v>
      </c>
      <c r="M630" s="33">
        <v>5122</v>
      </c>
      <c r="N630" s="183">
        <f t="shared" si="131"/>
        <v>0</v>
      </c>
      <c r="O630" s="183">
        <v>0</v>
      </c>
      <c r="P630" s="183"/>
      <c r="Q630" s="161"/>
      <c r="R630" s="161"/>
      <c r="S630" s="438"/>
      <c r="T630" s="161"/>
      <c r="U630" s="161"/>
      <c r="V630" s="161"/>
    </row>
    <row r="631" spans="1:22" ht="27.6">
      <c r="A631" s="5"/>
      <c r="B631" s="5"/>
      <c r="C631" s="5"/>
      <c r="D631" s="5"/>
      <c r="E631" s="5"/>
      <c r="F631" s="5"/>
      <c r="G631" s="5"/>
      <c r="H631" s="45"/>
      <c r="I631" s="147"/>
      <c r="J631" s="148"/>
      <c r="K631" s="148"/>
      <c r="L631" s="27" t="s">
        <v>639</v>
      </c>
      <c r="M631" s="28"/>
      <c r="N631" s="197">
        <f>O631+P631</f>
        <v>0</v>
      </c>
      <c r="O631" s="197">
        <f>SUM(O632:O633)</f>
        <v>0</v>
      </c>
      <c r="P631" s="197">
        <f>SUM(P632:P633)</f>
        <v>0</v>
      </c>
      <c r="Q631" s="161"/>
      <c r="R631" s="161"/>
      <c r="S631" s="438"/>
      <c r="T631" s="161"/>
      <c r="U631" s="161"/>
      <c r="V631" s="161"/>
    </row>
    <row r="632" spans="1:22" ht="26.4">
      <c r="A632" s="5"/>
      <c r="B632" s="5"/>
      <c r="C632" s="5"/>
      <c r="D632" s="5"/>
      <c r="E632" s="5"/>
      <c r="F632" s="5"/>
      <c r="G632" s="5"/>
      <c r="H632" s="25"/>
      <c r="I632" s="18"/>
      <c r="J632" s="19"/>
      <c r="K632" s="19"/>
      <c r="L632" s="29" t="s">
        <v>219</v>
      </c>
      <c r="M632" s="44">
        <v>4819</v>
      </c>
      <c r="N632" s="183">
        <f t="shared" si="131"/>
        <v>0</v>
      </c>
      <c r="O632" s="183"/>
      <c r="P632" s="183"/>
      <c r="Q632" s="161"/>
      <c r="R632" s="161"/>
      <c r="S632" s="438"/>
      <c r="T632" s="161"/>
      <c r="U632" s="161"/>
      <c r="V632" s="161"/>
    </row>
    <row r="633" spans="1:22" ht="16.2">
      <c r="A633" s="5"/>
      <c r="B633" s="5"/>
      <c r="C633" s="5"/>
      <c r="D633" s="5"/>
      <c r="E633" s="5"/>
      <c r="F633" s="5"/>
      <c r="G633" s="5"/>
      <c r="H633" s="25"/>
      <c r="I633" s="18"/>
      <c r="J633" s="19"/>
      <c r="K633" s="19"/>
      <c r="L633" s="29" t="s">
        <v>137</v>
      </c>
      <c r="M633" s="12">
        <v>5129</v>
      </c>
      <c r="N633" s="183">
        <f t="shared" si="131"/>
        <v>0</v>
      </c>
      <c r="O633" s="183"/>
      <c r="P633" s="183"/>
      <c r="Q633" s="161"/>
      <c r="R633" s="161"/>
      <c r="S633" s="438"/>
      <c r="T633" s="161"/>
      <c r="U633" s="161"/>
      <c r="V633" s="161"/>
    </row>
    <row r="634" spans="1:22" ht="41.4">
      <c r="A634" s="5"/>
      <c r="B634" s="5"/>
      <c r="C634" s="5"/>
      <c r="D634" s="5"/>
      <c r="E634" s="5"/>
      <c r="F634" s="5"/>
      <c r="G634" s="5"/>
      <c r="H634" s="45"/>
      <c r="I634" s="147"/>
      <c r="J634" s="148"/>
      <c r="K634" s="148"/>
      <c r="L634" s="27" t="s">
        <v>334</v>
      </c>
      <c r="M634" s="28"/>
      <c r="N634" s="197">
        <f>O634+P634</f>
        <v>0</v>
      </c>
      <c r="O634" s="197">
        <f>SUM(O635:O636)</f>
        <v>0</v>
      </c>
      <c r="P634" s="197">
        <f>SUM(P635:P636)</f>
        <v>0</v>
      </c>
      <c r="Q634" s="161"/>
      <c r="R634" s="161"/>
      <c r="S634" s="438"/>
      <c r="T634" s="161"/>
      <c r="U634" s="161"/>
      <c r="V634" s="161"/>
    </row>
    <row r="635" spans="1:22" ht="16.2">
      <c r="A635" s="5"/>
      <c r="B635" s="5"/>
      <c r="C635" s="5"/>
      <c r="D635" s="5"/>
      <c r="E635" s="5"/>
      <c r="F635" s="5"/>
      <c r="G635" s="5"/>
      <c r="H635" s="25"/>
      <c r="I635" s="18"/>
      <c r="J635" s="19"/>
      <c r="K635" s="19"/>
      <c r="L635" s="29" t="s">
        <v>125</v>
      </c>
      <c r="M635" s="12">
        <v>4239</v>
      </c>
      <c r="N635" s="183">
        <f t="shared" si="131"/>
        <v>0</v>
      </c>
      <c r="O635" s="183">
        <v>0</v>
      </c>
      <c r="P635" s="183"/>
      <c r="Q635" s="161"/>
      <c r="R635" s="161"/>
      <c r="S635" s="438"/>
      <c r="T635" s="161"/>
      <c r="U635" s="161"/>
      <c r="V635" s="161"/>
    </row>
    <row r="636" spans="1:22" ht="26.4">
      <c r="A636" s="5"/>
      <c r="B636" s="5"/>
      <c r="C636" s="5"/>
      <c r="D636" s="5"/>
      <c r="E636" s="5"/>
      <c r="F636" s="5"/>
      <c r="G636" s="5"/>
      <c r="H636" s="177"/>
      <c r="I636" s="194"/>
      <c r="J636" s="201"/>
      <c r="K636" s="202"/>
      <c r="L636" s="203" t="s">
        <v>217</v>
      </c>
      <c r="M636" s="13">
        <v>4511</v>
      </c>
      <c r="N636" s="183">
        <f t="shared" si="131"/>
        <v>0</v>
      </c>
      <c r="O636" s="402"/>
      <c r="P636" s="402">
        <v>0</v>
      </c>
      <c r="Q636" s="161"/>
      <c r="R636" s="161"/>
      <c r="S636" s="438"/>
      <c r="T636" s="161"/>
      <c r="U636" s="161"/>
      <c r="V636" s="161"/>
    </row>
    <row r="637" spans="1:22" ht="27.6">
      <c r="A637" s="5"/>
      <c r="B637" s="5"/>
      <c r="C637" s="5"/>
      <c r="D637" s="5"/>
      <c r="E637" s="5"/>
      <c r="F637" s="5"/>
      <c r="G637" s="5"/>
      <c r="H637" s="45"/>
      <c r="I637" s="147"/>
      <c r="J637" s="148"/>
      <c r="K637" s="148"/>
      <c r="L637" s="27" t="s">
        <v>335</v>
      </c>
      <c r="M637" s="28"/>
      <c r="N637" s="197">
        <f>O637+P637</f>
        <v>0</v>
      </c>
      <c r="O637" s="197">
        <f>SUM(O638)</f>
        <v>0</v>
      </c>
      <c r="P637" s="197">
        <f>SUM(P638)</f>
        <v>0</v>
      </c>
      <c r="Q637" s="161"/>
      <c r="R637" s="161"/>
      <c r="S637" s="438"/>
      <c r="T637" s="161"/>
      <c r="U637" s="161"/>
      <c r="V637" s="161"/>
    </row>
    <row r="638" spans="1:22" ht="26.4">
      <c r="A638" s="5"/>
      <c r="B638" s="5"/>
      <c r="C638" s="5"/>
      <c r="D638" s="5"/>
      <c r="E638" s="5"/>
      <c r="F638" s="5"/>
      <c r="G638" s="5"/>
      <c r="H638" s="25"/>
      <c r="I638" s="18"/>
      <c r="J638" s="19"/>
      <c r="K638" s="19"/>
      <c r="L638" s="203" t="s">
        <v>217</v>
      </c>
      <c r="M638" s="13">
        <v>4511</v>
      </c>
      <c r="N638" s="183">
        <f t="shared" si="131"/>
        <v>0</v>
      </c>
      <c r="O638" s="398"/>
      <c r="P638" s="398">
        <v>0</v>
      </c>
      <c r="Q638" s="161"/>
      <c r="R638" s="161"/>
      <c r="S638" s="438"/>
      <c r="T638" s="161"/>
      <c r="U638" s="161"/>
      <c r="V638" s="161"/>
    </row>
    <row r="639" spans="1:22" ht="69">
      <c r="A639" s="5"/>
      <c r="B639" s="5"/>
      <c r="C639" s="5"/>
      <c r="D639" s="5"/>
      <c r="E639" s="5"/>
      <c r="F639" s="5"/>
      <c r="G639" s="5"/>
      <c r="H639" s="45"/>
      <c r="I639" s="147"/>
      <c r="J639" s="148"/>
      <c r="K639" s="148"/>
      <c r="L639" s="27" t="s">
        <v>845</v>
      </c>
      <c r="M639" s="28"/>
      <c r="N639" s="197">
        <f>O639+P639</f>
        <v>0</v>
      </c>
      <c r="O639" s="197">
        <f>SUM(O640:O643)</f>
        <v>0</v>
      </c>
      <c r="P639" s="197">
        <f>SUM(P640:P643)</f>
        <v>0</v>
      </c>
      <c r="Q639" s="161"/>
      <c r="R639" s="161"/>
      <c r="S639" s="438"/>
      <c r="T639" s="161"/>
      <c r="U639" s="161"/>
      <c r="V639" s="161"/>
    </row>
    <row r="640" spans="1:22" ht="16.2">
      <c r="A640" s="5"/>
      <c r="B640" s="5"/>
      <c r="C640" s="5"/>
      <c r="D640" s="5"/>
      <c r="E640" s="5"/>
      <c r="F640" s="5"/>
      <c r="G640" s="5"/>
      <c r="H640" s="25"/>
      <c r="I640" s="18"/>
      <c r="J640" s="19"/>
      <c r="K640" s="19"/>
      <c r="L640" s="29" t="s">
        <v>348</v>
      </c>
      <c r="M640" s="12">
        <v>4729</v>
      </c>
      <c r="N640" s="183">
        <f t="shared" si="131"/>
        <v>0</v>
      </c>
      <c r="O640" s="183"/>
      <c r="P640" s="183"/>
      <c r="Q640" s="161"/>
      <c r="R640" s="161"/>
      <c r="S640" s="438"/>
      <c r="T640" s="161"/>
      <c r="U640" s="161"/>
      <c r="V640" s="161"/>
    </row>
    <row r="641" spans="1:22" ht="16.2">
      <c r="A641" s="5"/>
      <c r="B641" s="5"/>
      <c r="C641" s="5"/>
      <c r="D641" s="5"/>
      <c r="E641" s="5"/>
      <c r="F641" s="5"/>
      <c r="G641" s="5"/>
      <c r="H641" s="25"/>
      <c r="I641" s="18"/>
      <c r="J641" s="19"/>
      <c r="K641" s="19"/>
      <c r="L641" s="30" t="s">
        <v>173</v>
      </c>
      <c r="M641" s="31">
        <v>5112</v>
      </c>
      <c r="N641" s="183">
        <f t="shared" si="131"/>
        <v>0</v>
      </c>
      <c r="O641" s="183"/>
      <c r="P641" s="183"/>
      <c r="Q641" s="161"/>
      <c r="R641" s="161"/>
      <c r="S641" s="438"/>
      <c r="T641" s="161"/>
      <c r="U641" s="161"/>
      <c r="V641" s="161"/>
    </row>
    <row r="642" spans="1:22" ht="16.2">
      <c r="A642" s="5"/>
      <c r="B642" s="5"/>
      <c r="C642" s="5"/>
      <c r="D642" s="5"/>
      <c r="E642" s="5"/>
      <c r="F642" s="5"/>
      <c r="G642" s="5"/>
      <c r="H642" s="25"/>
      <c r="I642" s="18"/>
      <c r="J642" s="19"/>
      <c r="K642" s="19"/>
      <c r="L642" s="32" t="s">
        <v>143</v>
      </c>
      <c r="M642" s="48">
        <v>5113</v>
      </c>
      <c r="N642" s="183">
        <f t="shared" si="131"/>
        <v>0</v>
      </c>
      <c r="O642" s="183"/>
      <c r="P642" s="183"/>
      <c r="Q642" s="161"/>
      <c r="R642" s="161"/>
      <c r="S642" s="438"/>
      <c r="T642" s="161"/>
      <c r="U642" s="161"/>
      <c r="V642" s="161"/>
    </row>
    <row r="643" spans="1:22" ht="16.2">
      <c r="A643" s="5"/>
      <c r="B643" s="5"/>
      <c r="C643" s="5"/>
      <c r="D643" s="5"/>
      <c r="E643" s="5"/>
      <c r="F643" s="5"/>
      <c r="G643" s="5"/>
      <c r="H643" s="25"/>
      <c r="I643" s="18"/>
      <c r="J643" s="19"/>
      <c r="K643" s="19"/>
      <c r="L643" s="30" t="s">
        <v>268</v>
      </c>
      <c r="M643" s="44">
        <v>5129</v>
      </c>
      <c r="N643" s="183">
        <f t="shared" si="131"/>
        <v>0</v>
      </c>
      <c r="O643" s="183">
        <v>0</v>
      </c>
      <c r="P643" s="183"/>
      <c r="Q643" s="161"/>
      <c r="R643" s="161"/>
      <c r="S643" s="438"/>
      <c r="T643" s="161"/>
      <c r="U643" s="161"/>
      <c r="V643" s="161"/>
    </row>
    <row r="644" spans="1:22" ht="27.6">
      <c r="H644" s="45"/>
      <c r="I644" s="147"/>
      <c r="J644" s="148"/>
      <c r="K644" s="148"/>
      <c r="L644" s="27" t="s">
        <v>852</v>
      </c>
      <c r="M644" s="28"/>
      <c r="N644" s="197">
        <f>SUM(N645:N646)</f>
        <v>0</v>
      </c>
      <c r="O644" s="197">
        <f>SUM(O645:O646)</f>
        <v>0</v>
      </c>
      <c r="P644" s="197">
        <f>SUM(P645:P646)</f>
        <v>0</v>
      </c>
      <c r="Q644" s="161"/>
      <c r="R644" s="161"/>
      <c r="S644" s="438"/>
      <c r="T644" s="161"/>
      <c r="U644" s="161"/>
      <c r="V644" s="161"/>
    </row>
    <row r="645" spans="1:22" ht="16.2">
      <c r="A645" s="5"/>
      <c r="B645" s="5"/>
      <c r="C645" s="5"/>
      <c r="D645" s="5"/>
      <c r="E645" s="5"/>
      <c r="F645" s="5"/>
      <c r="G645" s="5"/>
      <c r="H645" s="25"/>
      <c r="I645" s="18"/>
      <c r="J645" s="19"/>
      <c r="K645" s="19"/>
      <c r="L645" s="30" t="s">
        <v>173</v>
      </c>
      <c r="M645" s="31">
        <v>5112</v>
      </c>
      <c r="N645" s="183">
        <f t="shared" si="131"/>
        <v>0</v>
      </c>
      <c r="O645" s="405"/>
      <c r="P645" s="405"/>
      <c r="Q645" s="161"/>
      <c r="R645" s="161"/>
      <c r="S645" s="438"/>
      <c r="T645" s="161"/>
      <c r="U645" s="161"/>
      <c r="V645" s="161"/>
    </row>
    <row r="646" spans="1:22" ht="16.2">
      <c r="A646" s="5"/>
      <c r="B646" s="5"/>
      <c r="C646" s="5"/>
      <c r="D646" s="5"/>
      <c r="E646" s="5"/>
      <c r="F646" s="5"/>
      <c r="G646" s="5"/>
      <c r="H646" s="25"/>
      <c r="I646" s="18"/>
      <c r="J646" s="19"/>
      <c r="K646" s="19"/>
      <c r="L646" s="32" t="s">
        <v>143</v>
      </c>
      <c r="M646" s="48">
        <v>5113</v>
      </c>
      <c r="N646" s="183">
        <f t="shared" ref="N646" si="132">O646+P646</f>
        <v>0</v>
      </c>
      <c r="O646" s="183">
        <v>0</v>
      </c>
      <c r="P646" s="183"/>
      <c r="Q646" s="161"/>
      <c r="R646" s="161"/>
      <c r="S646" s="438"/>
      <c r="T646" s="161"/>
      <c r="U646" s="161"/>
      <c r="V646" s="161"/>
    </row>
    <row r="647" spans="1:22" ht="16.2">
      <c r="A647" s="5"/>
      <c r="B647" s="5"/>
      <c r="C647" s="5"/>
      <c r="D647" s="5"/>
      <c r="E647" s="5"/>
      <c r="F647" s="5"/>
      <c r="G647" s="5"/>
      <c r="H647" s="165">
        <v>2960</v>
      </c>
      <c r="I647" s="166" t="s">
        <v>187</v>
      </c>
      <c r="J647" s="167">
        <v>6</v>
      </c>
      <c r="K647" s="167">
        <v>0</v>
      </c>
      <c r="L647" s="168" t="s">
        <v>337</v>
      </c>
      <c r="M647" s="176"/>
      <c r="N647" s="188">
        <f>+N649</f>
        <v>0</v>
      </c>
      <c r="O647" s="188">
        <f>+O649</f>
        <v>0</v>
      </c>
      <c r="P647" s="188">
        <f>+P649</f>
        <v>0</v>
      </c>
      <c r="Q647" s="161"/>
      <c r="R647" s="161"/>
      <c r="S647" s="438"/>
      <c r="T647" s="161"/>
      <c r="U647" s="161"/>
      <c r="V647" s="161"/>
    </row>
    <row r="648" spans="1:22" ht="16.2">
      <c r="A648" s="5"/>
      <c r="B648" s="5"/>
      <c r="C648" s="5"/>
      <c r="D648" s="5"/>
      <c r="E648" s="5"/>
      <c r="F648" s="5"/>
      <c r="G648" s="5"/>
      <c r="H648" s="25"/>
      <c r="I648" s="18"/>
      <c r="J648" s="19"/>
      <c r="K648" s="19"/>
      <c r="L648" s="30" t="s">
        <v>110</v>
      </c>
      <c r="M648" s="31"/>
      <c r="N648" s="190"/>
      <c r="O648" s="190"/>
      <c r="P648" s="190"/>
      <c r="Q648" s="161"/>
      <c r="R648" s="161"/>
      <c r="S648" s="438"/>
      <c r="T648" s="161"/>
      <c r="U648" s="161"/>
      <c r="V648" s="161"/>
    </row>
    <row r="649" spans="1:22" ht="16.2">
      <c r="H649" s="151">
        <v>2961</v>
      </c>
      <c r="I649" s="152" t="s">
        <v>187</v>
      </c>
      <c r="J649" s="153">
        <v>6</v>
      </c>
      <c r="K649" s="153">
        <v>1</v>
      </c>
      <c r="L649" s="154" t="s">
        <v>337</v>
      </c>
      <c r="M649" s="155"/>
      <c r="N649" s="192">
        <f>+N651+N656+N658+N660+N662+N665+N667</f>
        <v>0</v>
      </c>
      <c r="O649" s="192">
        <f t="shared" ref="O649:P649" si="133">+O651+O656+O658+O660+O662+O665+O667</f>
        <v>0</v>
      </c>
      <c r="P649" s="192">
        <f t="shared" si="133"/>
        <v>0</v>
      </c>
      <c r="Q649" s="161"/>
      <c r="R649" s="161"/>
      <c r="S649" s="438"/>
      <c r="T649" s="161"/>
      <c r="U649" s="161"/>
      <c r="V649" s="161"/>
    </row>
    <row r="650" spans="1:22" ht="16.2">
      <c r="A650" s="5"/>
      <c r="B650" s="5"/>
      <c r="C650" s="5"/>
      <c r="D650" s="5"/>
      <c r="E650" s="5"/>
      <c r="F650" s="5"/>
      <c r="G650" s="5"/>
      <c r="H650" s="25"/>
      <c r="I650" s="25"/>
      <c r="J650" s="26"/>
      <c r="K650" s="26"/>
      <c r="L650" s="30" t="s">
        <v>108</v>
      </c>
      <c r="M650" s="31"/>
      <c r="N650" s="190"/>
      <c r="O650" s="190"/>
      <c r="P650" s="190"/>
      <c r="Q650" s="161"/>
      <c r="R650" s="161"/>
      <c r="S650" s="438"/>
      <c r="T650" s="161"/>
      <c r="U650" s="161"/>
      <c r="V650" s="161"/>
    </row>
    <row r="651" spans="1:22" ht="27.6">
      <c r="A651" s="5"/>
      <c r="B651" s="5"/>
      <c r="C651" s="5"/>
      <c r="D651" s="5"/>
      <c r="E651" s="5"/>
      <c r="F651" s="5"/>
      <c r="G651" s="5"/>
      <c r="H651" s="45"/>
      <c r="I651" s="147"/>
      <c r="J651" s="148"/>
      <c r="K651" s="148"/>
      <c r="L651" s="27" t="s">
        <v>833</v>
      </c>
      <c r="M651" s="28"/>
      <c r="N651" s="197">
        <f>O651+P651</f>
        <v>0</v>
      </c>
      <c r="O651" s="197">
        <f>SUM(O652:O655)</f>
        <v>0</v>
      </c>
      <c r="P651" s="197">
        <f>SUM(P652:P655)</f>
        <v>0</v>
      </c>
      <c r="Q651" s="161"/>
      <c r="R651" s="161"/>
      <c r="S651" s="438"/>
      <c r="T651" s="161"/>
      <c r="U651" s="161"/>
      <c r="V651" s="161"/>
    </row>
    <row r="652" spans="1:22" ht="26.4">
      <c r="H652" s="17"/>
      <c r="I652" s="25"/>
      <c r="J652" s="26"/>
      <c r="K652" s="26"/>
      <c r="L652" s="30" t="s">
        <v>142</v>
      </c>
      <c r="M652" s="13">
        <v>4251</v>
      </c>
      <c r="N652" s="183">
        <f t="shared" ref="N652:N664" si="134">O652+P652</f>
        <v>0</v>
      </c>
      <c r="O652" s="183"/>
      <c r="P652" s="183"/>
      <c r="Q652" s="161"/>
      <c r="R652" s="161"/>
      <c r="S652" s="438"/>
      <c r="T652" s="161"/>
      <c r="U652" s="161"/>
      <c r="V652" s="161"/>
    </row>
    <row r="653" spans="1:22" ht="16.2">
      <c r="A653" s="5"/>
      <c r="B653" s="5"/>
      <c r="C653" s="5"/>
      <c r="D653" s="5"/>
      <c r="E653" s="5"/>
      <c r="F653" s="5"/>
      <c r="G653" s="5"/>
      <c r="H653" s="17"/>
      <c r="I653" s="25"/>
      <c r="J653" s="26"/>
      <c r="K653" s="26"/>
      <c r="L653" s="29" t="s">
        <v>167</v>
      </c>
      <c r="M653" s="12">
        <v>4639</v>
      </c>
      <c r="N653" s="183">
        <f t="shared" si="134"/>
        <v>0</v>
      </c>
      <c r="O653" s="183"/>
      <c r="P653" s="183"/>
      <c r="Q653" s="161"/>
      <c r="R653" s="161"/>
      <c r="S653" s="438"/>
      <c r="T653" s="161"/>
      <c r="U653" s="161"/>
      <c r="V653" s="161"/>
    </row>
    <row r="654" spans="1:22" ht="16.2">
      <c r="A654" s="5"/>
      <c r="B654" s="5"/>
      <c r="C654" s="5"/>
      <c r="D654" s="5"/>
      <c r="E654" s="5"/>
      <c r="F654" s="5"/>
      <c r="G654" s="5"/>
      <c r="H654" s="17"/>
      <c r="I654" s="25"/>
      <c r="J654" s="26"/>
      <c r="K654" s="26"/>
      <c r="L654" s="30" t="s">
        <v>173</v>
      </c>
      <c r="M654" s="31">
        <v>5112</v>
      </c>
      <c r="N654" s="183">
        <f t="shared" si="134"/>
        <v>0</v>
      </c>
      <c r="O654" s="183"/>
      <c r="P654" s="183"/>
      <c r="Q654" s="161"/>
      <c r="R654" s="161"/>
      <c r="S654" s="438"/>
      <c r="T654" s="161"/>
      <c r="U654" s="161"/>
      <c r="V654" s="161"/>
    </row>
    <row r="655" spans="1:22" ht="16.2">
      <c r="H655" s="25"/>
      <c r="I655" s="25"/>
      <c r="J655" s="26"/>
      <c r="K655" s="26"/>
      <c r="L655" s="32" t="s">
        <v>143</v>
      </c>
      <c r="M655" s="48">
        <v>5113</v>
      </c>
      <c r="N655" s="183">
        <f t="shared" si="134"/>
        <v>0</v>
      </c>
      <c r="O655" s="183"/>
      <c r="P655" s="183"/>
      <c r="Q655" s="161"/>
      <c r="R655" s="161"/>
      <c r="S655" s="438"/>
      <c r="T655" s="161"/>
      <c r="U655" s="161"/>
      <c r="V655" s="161"/>
    </row>
    <row r="656" spans="1:22" ht="27.6">
      <c r="A656" s="5"/>
      <c r="B656" s="5"/>
      <c r="C656" s="5"/>
      <c r="D656" s="5"/>
      <c r="E656" s="5"/>
      <c r="F656" s="5"/>
      <c r="G656" s="5"/>
      <c r="H656" s="45"/>
      <c r="I656" s="147"/>
      <c r="J656" s="148"/>
      <c r="K656" s="148"/>
      <c r="L656" s="27" t="s">
        <v>339</v>
      </c>
      <c r="M656" s="28"/>
      <c r="N656" s="197">
        <f>O656+P656</f>
        <v>0</v>
      </c>
      <c r="O656" s="197">
        <f>SUM(O657)</f>
        <v>0</v>
      </c>
      <c r="P656" s="197">
        <f>SUM(P657)</f>
        <v>0</v>
      </c>
      <c r="Q656" s="161"/>
      <c r="R656" s="161"/>
      <c r="S656" s="438"/>
      <c r="T656" s="161"/>
      <c r="U656" s="161"/>
      <c r="V656" s="161"/>
    </row>
    <row r="657" spans="1:22" ht="16.2">
      <c r="A657" s="5"/>
      <c r="B657" s="5"/>
      <c r="C657" s="5"/>
      <c r="D657" s="5"/>
      <c r="E657" s="5"/>
      <c r="F657" s="5"/>
      <c r="G657" s="5"/>
      <c r="H657" s="25"/>
      <c r="I657" s="25"/>
      <c r="J657" s="26"/>
      <c r="K657" s="26"/>
      <c r="L657" s="29" t="s">
        <v>125</v>
      </c>
      <c r="M657" s="12">
        <v>4239</v>
      </c>
      <c r="N657" s="183">
        <f t="shared" si="134"/>
        <v>0</v>
      </c>
      <c r="O657" s="183"/>
      <c r="P657" s="183"/>
      <c r="Q657" s="161"/>
      <c r="R657" s="161"/>
      <c r="S657" s="438"/>
      <c r="T657" s="161"/>
      <c r="U657" s="161"/>
      <c r="V657" s="161"/>
    </row>
    <row r="658" spans="1:22" ht="41.4">
      <c r="A658" s="5"/>
      <c r="B658" s="5"/>
      <c r="C658" s="5"/>
      <c r="D658" s="5"/>
      <c r="E658" s="5"/>
      <c r="F658" s="5"/>
      <c r="G658" s="5"/>
      <c r="H658" s="45"/>
      <c r="I658" s="147"/>
      <c r="J658" s="148"/>
      <c r="K658" s="148"/>
      <c r="L658" s="27" t="s">
        <v>771</v>
      </c>
      <c r="M658" s="28"/>
      <c r="N658" s="197">
        <f>O658+P658</f>
        <v>0</v>
      </c>
      <c r="O658" s="197">
        <f>SUM(O659)</f>
        <v>0</v>
      </c>
      <c r="P658" s="197">
        <f>SUM(P659)</f>
        <v>0</v>
      </c>
      <c r="Q658" s="161"/>
      <c r="R658" s="161"/>
      <c r="S658" s="438"/>
      <c r="T658" s="161"/>
      <c r="U658" s="161"/>
      <c r="V658" s="161"/>
    </row>
    <row r="659" spans="1:22" ht="16.2">
      <c r="H659" s="25"/>
      <c r="I659" s="25"/>
      <c r="J659" s="26"/>
      <c r="K659" s="26"/>
      <c r="L659" s="29" t="s">
        <v>348</v>
      </c>
      <c r="M659" s="12">
        <v>4729</v>
      </c>
      <c r="N659" s="183">
        <f t="shared" si="134"/>
        <v>0</v>
      </c>
      <c r="O659" s="402"/>
      <c r="P659" s="402"/>
      <c r="Q659" s="161"/>
      <c r="R659" s="161"/>
      <c r="S659" s="438"/>
      <c r="T659" s="161"/>
      <c r="U659" s="161"/>
      <c r="V659" s="161"/>
    </row>
    <row r="660" spans="1:22" ht="55.2">
      <c r="A660" s="5"/>
      <c r="B660" s="5"/>
      <c r="C660" s="5"/>
      <c r="D660" s="5"/>
      <c r="E660" s="5"/>
      <c r="F660" s="5"/>
      <c r="G660" s="5"/>
      <c r="H660" s="46"/>
      <c r="I660" s="147"/>
      <c r="J660" s="148"/>
      <c r="K660" s="148"/>
      <c r="L660" s="27" t="s">
        <v>772</v>
      </c>
      <c r="M660" s="28"/>
      <c r="N660" s="197">
        <f>O660+P660</f>
        <v>0</v>
      </c>
      <c r="O660" s="197">
        <f>SUM(O661)</f>
        <v>0</v>
      </c>
      <c r="P660" s="197">
        <f>SUM(P661)</f>
        <v>0</v>
      </c>
      <c r="Q660" s="161"/>
      <c r="R660" s="161"/>
      <c r="S660" s="438"/>
      <c r="T660" s="161"/>
      <c r="U660" s="161"/>
      <c r="V660" s="161"/>
    </row>
    <row r="661" spans="1:22" ht="16.2">
      <c r="A661" s="5"/>
      <c r="B661" s="5"/>
      <c r="C661" s="5"/>
      <c r="D661" s="5"/>
      <c r="E661" s="5"/>
      <c r="F661" s="5"/>
      <c r="G661" s="5"/>
      <c r="H661" s="25"/>
      <c r="I661" s="25"/>
      <c r="J661" s="26"/>
      <c r="K661" s="26"/>
      <c r="L661" s="29" t="s">
        <v>348</v>
      </c>
      <c r="M661" s="12">
        <v>4729</v>
      </c>
      <c r="N661" s="183">
        <f t="shared" si="134"/>
        <v>0</v>
      </c>
      <c r="O661" s="402"/>
      <c r="P661" s="402"/>
      <c r="Q661" s="161"/>
      <c r="R661" s="161"/>
      <c r="S661" s="438"/>
      <c r="T661" s="161"/>
      <c r="U661" s="161"/>
      <c r="V661" s="161"/>
    </row>
    <row r="662" spans="1:22" ht="41.4">
      <c r="A662" s="5"/>
      <c r="B662" s="5"/>
      <c r="C662" s="5"/>
      <c r="D662" s="5"/>
      <c r="E662" s="5"/>
      <c r="F662" s="5"/>
      <c r="G662" s="5"/>
      <c r="H662" s="46"/>
      <c r="I662" s="147"/>
      <c r="J662" s="148"/>
      <c r="K662" s="148"/>
      <c r="L662" s="27" t="s">
        <v>846</v>
      </c>
      <c r="M662" s="28"/>
      <c r="N662" s="197">
        <f>O662+P662</f>
        <v>0</v>
      </c>
      <c r="O662" s="197">
        <f>SUM(O663:O664)</f>
        <v>0</v>
      </c>
      <c r="P662" s="197">
        <f>SUM(P663:P664)</f>
        <v>0</v>
      </c>
      <c r="Q662" s="161"/>
      <c r="R662" s="161"/>
      <c r="S662" s="438"/>
      <c r="T662" s="161"/>
      <c r="U662" s="161"/>
      <c r="V662" s="161"/>
    </row>
    <row r="663" spans="1:22" ht="16.2">
      <c r="H663" s="25"/>
      <c r="I663" s="25"/>
      <c r="J663" s="26"/>
      <c r="K663" s="26"/>
      <c r="L663" s="29" t="s">
        <v>348</v>
      </c>
      <c r="M663" s="12">
        <v>4729</v>
      </c>
      <c r="N663" s="183">
        <f t="shared" si="134"/>
        <v>0</v>
      </c>
      <c r="O663" s="402"/>
      <c r="P663" s="402"/>
      <c r="Q663" s="161"/>
      <c r="R663" s="161"/>
      <c r="S663" s="438"/>
      <c r="T663" s="161"/>
      <c r="U663" s="161"/>
      <c r="V663" s="161"/>
    </row>
    <row r="664" spans="1:22" ht="26.4">
      <c r="A664" s="5"/>
      <c r="B664" s="5"/>
      <c r="C664" s="5"/>
      <c r="D664" s="5"/>
      <c r="E664" s="5"/>
      <c r="F664" s="5"/>
      <c r="G664" s="5"/>
      <c r="H664" s="177"/>
      <c r="I664" s="194"/>
      <c r="J664" s="201"/>
      <c r="K664" s="202"/>
      <c r="L664" s="203" t="s">
        <v>215</v>
      </c>
      <c r="M664" s="13">
        <v>4637</v>
      </c>
      <c r="N664" s="183">
        <f t="shared" si="134"/>
        <v>0</v>
      </c>
      <c r="O664" s="183"/>
      <c r="P664" s="183"/>
      <c r="Q664" s="161"/>
      <c r="R664" s="161"/>
      <c r="S664" s="438"/>
      <c r="T664" s="161"/>
      <c r="U664" s="161"/>
      <c r="V664" s="161"/>
    </row>
    <row r="665" spans="1:22" ht="27.6">
      <c r="A665" s="5"/>
      <c r="B665" s="5"/>
      <c r="C665" s="5"/>
      <c r="D665" s="5"/>
      <c r="E665" s="5"/>
      <c r="F665" s="5"/>
      <c r="G665" s="5"/>
      <c r="H665" s="46"/>
      <c r="I665" s="147"/>
      <c r="J665" s="148"/>
      <c r="K665" s="148"/>
      <c r="L665" s="459" t="s">
        <v>899</v>
      </c>
      <c r="M665" s="461"/>
      <c r="N665" s="197">
        <f>O665+P665</f>
        <v>0</v>
      </c>
      <c r="O665" s="197">
        <f>SUM(O666)</f>
        <v>0</v>
      </c>
      <c r="P665" s="197">
        <f>SUM(P666)</f>
        <v>0</v>
      </c>
      <c r="Q665" s="161"/>
      <c r="R665" s="161"/>
      <c r="S665" s="438"/>
      <c r="T665" s="161"/>
      <c r="U665" s="161"/>
      <c r="V665" s="161"/>
    </row>
    <row r="666" spans="1:22" ht="18.600000000000001" customHeight="1">
      <c r="A666" s="5"/>
      <c r="B666" s="5"/>
      <c r="C666" s="5"/>
      <c r="D666" s="5"/>
      <c r="E666" s="5"/>
      <c r="F666" s="5"/>
      <c r="G666" s="5"/>
      <c r="H666" s="177"/>
      <c r="I666" s="194"/>
      <c r="J666" s="201"/>
      <c r="K666" s="202"/>
      <c r="L666" s="32" t="s">
        <v>900</v>
      </c>
      <c r="M666" s="48">
        <v>4861</v>
      </c>
      <c r="N666" s="183">
        <f t="shared" ref="N666" si="135">O666+P666</f>
        <v>0</v>
      </c>
      <c r="O666" s="402"/>
      <c r="P666" s="402">
        <v>0</v>
      </c>
      <c r="Q666" s="161"/>
      <c r="R666" s="161"/>
      <c r="S666" s="438"/>
      <c r="T666" s="161"/>
      <c r="U666" s="161"/>
      <c r="V666" s="161"/>
    </row>
    <row r="667" spans="1:22" ht="27.6">
      <c r="A667" s="5"/>
      <c r="B667" s="5"/>
      <c r="C667" s="5"/>
      <c r="D667" s="5"/>
      <c r="E667" s="5"/>
      <c r="F667" s="5"/>
      <c r="G667" s="5"/>
      <c r="H667" s="46"/>
      <c r="I667" s="147"/>
      <c r="J667" s="148"/>
      <c r="K667" s="148"/>
      <c r="L667" s="459" t="s">
        <v>938</v>
      </c>
      <c r="M667" s="461"/>
      <c r="N667" s="197">
        <f>O667+P667</f>
        <v>0</v>
      </c>
      <c r="O667" s="197">
        <f>SUM(O668)</f>
        <v>0</v>
      </c>
      <c r="P667" s="197">
        <f>SUM(P668)</f>
        <v>0</v>
      </c>
      <c r="Q667" s="161"/>
      <c r="R667" s="161"/>
      <c r="S667" s="438"/>
      <c r="T667" s="161"/>
      <c r="U667" s="161"/>
      <c r="V667" s="161"/>
    </row>
    <row r="668" spans="1:22" ht="27.6" customHeight="1">
      <c r="A668" s="5"/>
      <c r="B668" s="5"/>
      <c r="C668" s="5"/>
      <c r="D668" s="5"/>
      <c r="E668" s="5"/>
      <c r="F668" s="5"/>
      <c r="G668" s="5"/>
      <c r="H668" s="177"/>
      <c r="I668" s="194"/>
      <c r="J668" s="201"/>
      <c r="K668" s="202"/>
      <c r="L668" s="32" t="s">
        <v>940</v>
      </c>
      <c r="M668" s="48" t="s">
        <v>939</v>
      </c>
      <c r="N668" s="183">
        <f t="shared" ref="N668" si="136">O668+P668</f>
        <v>0</v>
      </c>
      <c r="O668" s="402"/>
      <c r="P668" s="402">
        <v>0</v>
      </c>
      <c r="Q668" s="161"/>
      <c r="R668" s="161"/>
      <c r="S668" s="438"/>
      <c r="T668" s="161"/>
      <c r="U668" s="161"/>
      <c r="V668" s="161"/>
    </row>
    <row r="669" spans="1:22" ht="16.2">
      <c r="A669" s="5"/>
      <c r="B669" s="5"/>
      <c r="C669" s="5"/>
      <c r="D669" s="5"/>
      <c r="E669" s="5"/>
      <c r="F669" s="5"/>
      <c r="G669" s="5"/>
      <c r="H669" s="180">
        <v>3000</v>
      </c>
      <c r="I669" s="212" t="s">
        <v>189</v>
      </c>
      <c r="J669" s="213">
        <v>0</v>
      </c>
      <c r="K669" s="213">
        <v>0</v>
      </c>
      <c r="L669" s="162" t="s">
        <v>343</v>
      </c>
      <c r="M669" s="174"/>
      <c r="N669" s="163">
        <f>+N671+N677+N698+N751</f>
        <v>0</v>
      </c>
      <c r="O669" s="163">
        <f>+O671+O677+O698+O751</f>
        <v>0</v>
      </c>
      <c r="P669" s="163">
        <f>+P671+P677+P698+P751</f>
        <v>0</v>
      </c>
      <c r="Q669" s="161"/>
      <c r="R669" s="161"/>
      <c r="S669" s="438"/>
      <c r="T669" s="161"/>
      <c r="U669" s="161"/>
      <c r="V669" s="161"/>
    </row>
    <row r="670" spans="1:22" ht="16.2">
      <c r="H670" s="25"/>
      <c r="I670" s="18"/>
      <c r="J670" s="19"/>
      <c r="K670" s="19"/>
      <c r="L670" s="30" t="s">
        <v>108</v>
      </c>
      <c r="M670" s="31"/>
      <c r="N670" s="190"/>
      <c r="O670" s="190"/>
      <c r="P670" s="190"/>
      <c r="Q670" s="161"/>
      <c r="R670" s="161"/>
      <c r="S670" s="438"/>
      <c r="T670" s="161"/>
      <c r="U670" s="161"/>
      <c r="V670" s="161"/>
    </row>
    <row r="671" spans="1:22" ht="16.2">
      <c r="A671" s="5"/>
      <c r="B671" s="5"/>
      <c r="C671" s="5"/>
      <c r="D671" s="5"/>
      <c r="E671" s="5"/>
      <c r="F671" s="5"/>
      <c r="G671" s="5"/>
      <c r="H671" s="165">
        <v>3030</v>
      </c>
      <c r="I671" s="166" t="s">
        <v>189</v>
      </c>
      <c r="J671" s="167">
        <v>3</v>
      </c>
      <c r="K671" s="167">
        <v>0</v>
      </c>
      <c r="L671" s="168" t="s">
        <v>773</v>
      </c>
      <c r="M671" s="176"/>
      <c r="N671" s="188">
        <f>+N673</f>
        <v>0</v>
      </c>
      <c r="O671" s="188">
        <f>+O673</f>
        <v>0</v>
      </c>
      <c r="P671" s="188">
        <f>+P673</f>
        <v>0</v>
      </c>
      <c r="Q671" s="161"/>
      <c r="R671" s="161"/>
      <c r="S671" s="438"/>
      <c r="T671" s="161"/>
      <c r="U671" s="161"/>
      <c r="V671" s="161"/>
    </row>
    <row r="672" spans="1:22" ht="16.2">
      <c r="H672" s="25"/>
      <c r="I672" s="18"/>
      <c r="J672" s="19"/>
      <c r="K672" s="19"/>
      <c r="L672" s="30" t="s">
        <v>110</v>
      </c>
      <c r="M672" s="31"/>
      <c r="N672" s="190"/>
      <c r="O672" s="190"/>
      <c r="P672" s="190"/>
      <c r="Q672" s="161"/>
      <c r="R672" s="161"/>
      <c r="S672" s="438"/>
      <c r="T672" s="161"/>
      <c r="U672" s="161"/>
      <c r="V672" s="161"/>
    </row>
    <row r="673" spans="1:22" ht="16.2">
      <c r="A673" s="5"/>
      <c r="B673" s="5"/>
      <c r="C673" s="5"/>
      <c r="D673" s="5"/>
      <c r="E673" s="5"/>
      <c r="F673" s="5"/>
      <c r="G673" s="5"/>
      <c r="H673" s="151">
        <v>3031</v>
      </c>
      <c r="I673" s="152" t="s">
        <v>189</v>
      </c>
      <c r="J673" s="153">
        <v>3</v>
      </c>
      <c r="K673" s="153">
        <v>1</v>
      </c>
      <c r="L673" s="154" t="s">
        <v>773</v>
      </c>
      <c r="M673" s="155"/>
      <c r="N673" s="192">
        <f>+N675</f>
        <v>0</v>
      </c>
      <c r="O673" s="192">
        <f>+O675</f>
        <v>0</v>
      </c>
      <c r="P673" s="192">
        <f>+P675</f>
        <v>0</v>
      </c>
      <c r="Q673" s="161"/>
      <c r="R673" s="161"/>
      <c r="S673" s="438"/>
      <c r="T673" s="161"/>
      <c r="U673" s="161"/>
      <c r="V673" s="161"/>
    </row>
    <row r="674" spans="1:22" ht="16.2">
      <c r="A674" s="5"/>
      <c r="B674" s="5"/>
      <c r="C674" s="5"/>
      <c r="D674" s="5"/>
      <c r="E674" s="5"/>
      <c r="F674" s="5"/>
      <c r="G674" s="5"/>
      <c r="H674" s="396"/>
      <c r="I674" s="424"/>
      <c r="J674" s="428"/>
      <c r="K674" s="428"/>
      <c r="L674" s="30" t="s">
        <v>108</v>
      </c>
      <c r="M674" s="429"/>
      <c r="N674" s="190"/>
      <c r="O674" s="190"/>
      <c r="P674" s="190"/>
      <c r="Q674" s="161"/>
      <c r="R674" s="161"/>
      <c r="S674" s="438"/>
      <c r="T674" s="161"/>
      <c r="U674" s="161"/>
      <c r="V674" s="161"/>
    </row>
    <row r="675" spans="1:22" ht="27.6">
      <c r="H675" s="45"/>
      <c r="I675" s="147"/>
      <c r="J675" s="148"/>
      <c r="K675" s="148"/>
      <c r="L675" s="27" t="s">
        <v>774</v>
      </c>
      <c r="M675" s="28"/>
      <c r="N675" s="197">
        <f>O675+P675</f>
        <v>0</v>
      </c>
      <c r="O675" s="197">
        <f>SUM(O676)</f>
        <v>0</v>
      </c>
      <c r="P675" s="197">
        <f>SUM(P676)</f>
        <v>0</v>
      </c>
      <c r="Q675" s="161"/>
      <c r="R675" s="161"/>
      <c r="S675" s="438"/>
      <c r="T675" s="161"/>
      <c r="U675" s="161"/>
      <c r="V675" s="161"/>
    </row>
    <row r="676" spans="1:22" ht="16.2">
      <c r="A676" s="5"/>
      <c r="B676" s="5"/>
      <c r="C676" s="5"/>
      <c r="D676" s="5"/>
      <c r="E676" s="5"/>
      <c r="F676" s="5"/>
      <c r="G676" s="5"/>
      <c r="H676" s="17"/>
      <c r="I676" s="25"/>
      <c r="J676" s="26"/>
      <c r="K676" s="26"/>
      <c r="L676" s="29" t="s">
        <v>125</v>
      </c>
      <c r="M676" s="13">
        <v>4239</v>
      </c>
      <c r="N676" s="183">
        <f t="shared" ref="N676" si="137">O676+P676</f>
        <v>0</v>
      </c>
      <c r="O676" s="183"/>
      <c r="P676" s="183"/>
      <c r="Q676" s="161"/>
      <c r="R676" s="161"/>
      <c r="S676" s="438"/>
      <c r="T676" s="161"/>
      <c r="U676" s="161"/>
      <c r="V676" s="161"/>
    </row>
    <row r="677" spans="1:22" ht="16.2">
      <c r="H677" s="165">
        <v>3040</v>
      </c>
      <c r="I677" s="166" t="s">
        <v>189</v>
      </c>
      <c r="J677" s="167">
        <v>4</v>
      </c>
      <c r="K677" s="167">
        <v>0</v>
      </c>
      <c r="L677" s="168" t="s">
        <v>775</v>
      </c>
      <c r="M677" s="176"/>
      <c r="N677" s="188">
        <f>+N679</f>
        <v>0</v>
      </c>
      <c r="O677" s="188">
        <f>+O679</f>
        <v>0</v>
      </c>
      <c r="P677" s="188">
        <f>+P679</f>
        <v>0</v>
      </c>
      <c r="Q677" s="161"/>
      <c r="R677" s="161"/>
      <c r="S677" s="438"/>
      <c r="T677" s="161"/>
      <c r="U677" s="161"/>
      <c r="V677" s="161"/>
    </row>
    <row r="678" spans="1:22" ht="16.2">
      <c r="A678" s="5"/>
      <c r="B678" s="5"/>
      <c r="C678" s="5"/>
      <c r="D678" s="5"/>
      <c r="E678" s="5"/>
      <c r="F678" s="5"/>
      <c r="G678" s="5"/>
      <c r="H678" s="25"/>
      <c r="I678" s="18"/>
      <c r="J678" s="19"/>
      <c r="K678" s="19"/>
      <c r="L678" s="30" t="s">
        <v>110</v>
      </c>
      <c r="M678" s="31"/>
      <c r="N678" s="190"/>
      <c r="O678" s="190"/>
      <c r="P678" s="190"/>
      <c r="Q678" s="161"/>
      <c r="R678" s="161"/>
      <c r="S678" s="438"/>
      <c r="T678" s="161"/>
      <c r="U678" s="161"/>
      <c r="V678" s="161"/>
    </row>
    <row r="679" spans="1:22" ht="16.2">
      <c r="H679" s="151">
        <v>3041</v>
      </c>
      <c r="I679" s="152" t="s">
        <v>189</v>
      </c>
      <c r="J679" s="153">
        <v>4</v>
      </c>
      <c r="K679" s="153">
        <v>1</v>
      </c>
      <c r="L679" s="154" t="s">
        <v>775</v>
      </c>
      <c r="M679" s="155"/>
      <c r="N679" s="192">
        <f>+N681+N689+N692+N695</f>
        <v>0</v>
      </c>
      <c r="O679" s="192">
        <f t="shared" ref="O679:P679" si="138">+O681+O689+O692+O695</f>
        <v>0</v>
      </c>
      <c r="P679" s="192">
        <f t="shared" si="138"/>
        <v>0</v>
      </c>
      <c r="Q679" s="161"/>
      <c r="R679" s="161"/>
      <c r="S679" s="438"/>
      <c r="T679" s="161"/>
      <c r="U679" s="161"/>
      <c r="V679" s="161"/>
    </row>
    <row r="680" spans="1:22" ht="16.2">
      <c r="A680" s="5"/>
      <c r="B680" s="5"/>
      <c r="C680" s="5"/>
      <c r="D680" s="5"/>
      <c r="E680" s="5"/>
      <c r="F680" s="5"/>
      <c r="G680" s="5"/>
      <c r="H680" s="396"/>
      <c r="I680" s="424"/>
      <c r="J680" s="428"/>
      <c r="K680" s="428"/>
      <c r="L680" s="30" t="s">
        <v>108</v>
      </c>
      <c r="M680" s="429"/>
      <c r="N680" s="190"/>
      <c r="O680" s="190"/>
      <c r="P680" s="190"/>
      <c r="Q680" s="161"/>
      <c r="R680" s="161"/>
      <c r="S680" s="438"/>
      <c r="T680" s="161"/>
      <c r="U680" s="161"/>
      <c r="V680" s="161"/>
    </row>
    <row r="681" spans="1:22" ht="28.5" customHeight="1">
      <c r="H681" s="45"/>
      <c r="I681" s="147"/>
      <c r="J681" s="148"/>
      <c r="K681" s="148"/>
      <c r="L681" s="27" t="s">
        <v>776</v>
      </c>
      <c r="M681" s="28"/>
      <c r="N681" s="197">
        <f>O681+P681</f>
        <v>0</v>
      </c>
      <c r="O681" s="197">
        <f>SUM(O682:O688)</f>
        <v>0</v>
      </c>
      <c r="P681" s="197">
        <f>SUM(P682:P688)</f>
        <v>0</v>
      </c>
      <c r="Q681" s="161"/>
      <c r="R681" s="161"/>
      <c r="S681" s="438"/>
      <c r="T681" s="161"/>
      <c r="U681" s="161"/>
      <c r="V681" s="161"/>
    </row>
    <row r="682" spans="1:22" ht="16.2">
      <c r="A682" s="5"/>
      <c r="B682" s="5"/>
      <c r="C682" s="5"/>
      <c r="D682" s="5"/>
      <c r="E682" s="5"/>
      <c r="F682" s="5"/>
      <c r="G682" s="5"/>
      <c r="H682" s="17"/>
      <c r="I682" s="25"/>
      <c r="J682" s="26"/>
      <c r="K682" s="26"/>
      <c r="L682" s="29" t="s">
        <v>118</v>
      </c>
      <c r="M682" s="13">
        <v>4216</v>
      </c>
      <c r="N682" s="183">
        <f t="shared" ref="N682:N691" si="139">O682+P682</f>
        <v>0</v>
      </c>
      <c r="O682" s="183"/>
      <c r="P682" s="183"/>
      <c r="Q682" s="161"/>
      <c r="R682" s="161"/>
      <c r="S682" s="438"/>
      <c r="T682" s="161"/>
      <c r="U682" s="161"/>
      <c r="V682" s="161"/>
    </row>
    <row r="683" spans="1:22" ht="26.4">
      <c r="A683" s="5"/>
      <c r="B683" s="5"/>
      <c r="C683" s="5"/>
      <c r="D683" s="5"/>
      <c r="E683" s="5"/>
      <c r="F683" s="5"/>
      <c r="G683" s="5"/>
      <c r="H683" s="17"/>
      <c r="I683" s="25"/>
      <c r="J683" s="26"/>
      <c r="K683" s="26"/>
      <c r="L683" s="36" t="s">
        <v>394</v>
      </c>
      <c r="M683" s="13">
        <v>4233</v>
      </c>
      <c r="N683" s="183">
        <f t="shared" si="139"/>
        <v>0</v>
      </c>
      <c r="O683" s="183"/>
      <c r="P683" s="183"/>
      <c r="Q683" s="161"/>
      <c r="R683" s="161"/>
      <c r="S683" s="438"/>
      <c r="T683" s="161"/>
      <c r="U683" s="161"/>
      <c r="V683" s="161"/>
    </row>
    <row r="684" spans="1:22" ht="16.2">
      <c r="A684" s="5"/>
      <c r="B684" s="5"/>
      <c r="C684" s="5"/>
      <c r="D684" s="5"/>
      <c r="E684" s="5"/>
      <c r="F684" s="5"/>
      <c r="G684" s="5"/>
      <c r="H684" s="17"/>
      <c r="I684" s="25"/>
      <c r="J684" s="26"/>
      <c r="K684" s="26"/>
      <c r="L684" s="29" t="s">
        <v>122</v>
      </c>
      <c r="M684" s="12">
        <v>4234</v>
      </c>
      <c r="N684" s="183"/>
      <c r="O684" s="183"/>
      <c r="P684" s="183"/>
      <c r="Q684" s="161"/>
      <c r="R684" s="161"/>
      <c r="S684" s="438"/>
      <c r="T684" s="161"/>
      <c r="U684" s="161"/>
      <c r="V684" s="161"/>
    </row>
    <row r="685" spans="1:22" ht="16.2">
      <c r="A685" s="5"/>
      <c r="B685" s="5"/>
      <c r="C685" s="5"/>
      <c r="D685" s="5"/>
      <c r="E685" s="5"/>
      <c r="F685" s="5"/>
      <c r="G685" s="5"/>
      <c r="H685" s="17"/>
      <c r="I685" s="25"/>
      <c r="J685" s="26"/>
      <c r="K685" s="26"/>
      <c r="L685" s="29" t="s">
        <v>125</v>
      </c>
      <c r="M685" s="44">
        <v>4239</v>
      </c>
      <c r="N685" s="183"/>
      <c r="O685" s="183"/>
      <c r="P685" s="183"/>
      <c r="Q685" s="161"/>
      <c r="R685" s="161"/>
      <c r="S685" s="438"/>
      <c r="T685" s="161"/>
      <c r="U685" s="161"/>
      <c r="V685" s="161"/>
    </row>
    <row r="686" spans="1:22" ht="16.2">
      <c r="A686" s="5"/>
      <c r="B686" s="5"/>
      <c r="C686" s="5"/>
      <c r="D686" s="5"/>
      <c r="E686" s="5"/>
      <c r="F686" s="5"/>
      <c r="G686" s="5"/>
      <c r="H686" s="17"/>
      <c r="I686" s="25"/>
      <c r="J686" s="26"/>
      <c r="K686" s="26"/>
      <c r="L686" s="29" t="s">
        <v>901</v>
      </c>
      <c r="M686" s="12" t="s">
        <v>902</v>
      </c>
      <c r="N686" s="183"/>
      <c r="O686" s="183"/>
      <c r="P686" s="183"/>
      <c r="Q686" s="161"/>
      <c r="R686" s="161"/>
      <c r="S686" s="438"/>
      <c r="T686" s="161"/>
      <c r="U686" s="161"/>
      <c r="V686" s="161"/>
    </row>
    <row r="687" spans="1:22" ht="16.2">
      <c r="A687" s="5"/>
      <c r="B687" s="5"/>
      <c r="C687" s="5"/>
      <c r="D687" s="5"/>
      <c r="E687" s="5"/>
      <c r="F687" s="5"/>
      <c r="G687" s="5"/>
      <c r="H687" s="17"/>
      <c r="I687" s="25"/>
      <c r="J687" s="26"/>
      <c r="K687" s="26"/>
      <c r="L687" s="29" t="s">
        <v>130</v>
      </c>
      <c r="M687" s="13">
        <v>4267</v>
      </c>
      <c r="N687" s="183"/>
      <c r="O687" s="183"/>
      <c r="P687" s="183"/>
      <c r="Q687" s="161"/>
      <c r="R687" s="161"/>
      <c r="S687" s="438"/>
      <c r="T687" s="161"/>
      <c r="U687" s="161"/>
      <c r="V687" s="161"/>
    </row>
    <row r="688" spans="1:22" ht="16.2">
      <c r="A688" s="5"/>
      <c r="B688" s="5"/>
      <c r="C688" s="5"/>
      <c r="D688" s="5"/>
      <c r="E688" s="5"/>
      <c r="F688" s="5"/>
      <c r="G688" s="5"/>
      <c r="H688" s="17"/>
      <c r="I688" s="25"/>
      <c r="J688" s="26"/>
      <c r="K688" s="26"/>
      <c r="L688" s="433" t="s">
        <v>903</v>
      </c>
      <c r="M688" s="468" t="s">
        <v>904</v>
      </c>
      <c r="N688" s="183">
        <f t="shared" si="139"/>
        <v>0</v>
      </c>
      <c r="O688" s="183"/>
      <c r="P688" s="183"/>
      <c r="Q688" s="161"/>
      <c r="R688" s="161"/>
      <c r="S688" s="438"/>
      <c r="T688" s="161"/>
      <c r="U688" s="161"/>
      <c r="V688" s="161"/>
    </row>
    <row r="689" spans="1:22" ht="30.75" customHeight="1">
      <c r="H689" s="45"/>
      <c r="I689" s="147"/>
      <c r="J689" s="148"/>
      <c r="K689" s="148"/>
      <c r="L689" s="459" t="s">
        <v>847</v>
      </c>
      <c r="M689" s="461"/>
      <c r="N689" s="197">
        <f>O689+P689</f>
        <v>0</v>
      </c>
      <c r="O689" s="197">
        <f>SUM(O690:O691)</f>
        <v>0</v>
      </c>
      <c r="P689" s="197">
        <f>SUM(P690:P691)</f>
        <v>0</v>
      </c>
      <c r="Q689" s="161"/>
      <c r="R689" s="161"/>
      <c r="S689" s="438"/>
      <c r="T689" s="161"/>
      <c r="U689" s="161"/>
      <c r="V689" s="161"/>
    </row>
    <row r="690" spans="1:22" ht="16.2">
      <c r="A690" s="5"/>
      <c r="B690" s="5"/>
      <c r="C690" s="5"/>
      <c r="D690" s="5"/>
      <c r="E690" s="5"/>
      <c r="F690" s="5"/>
      <c r="G690" s="5"/>
      <c r="H690" s="17"/>
      <c r="I690" s="25"/>
      <c r="J690" s="26"/>
      <c r="K690" s="26"/>
      <c r="L690" s="29" t="s">
        <v>125</v>
      </c>
      <c r="M690" s="44">
        <v>4239</v>
      </c>
      <c r="N690" s="183">
        <f t="shared" si="139"/>
        <v>0</v>
      </c>
      <c r="O690" s="183"/>
      <c r="P690" s="183"/>
      <c r="Q690" s="161"/>
      <c r="R690" s="161"/>
      <c r="S690" s="438"/>
      <c r="T690" s="161"/>
      <c r="U690" s="161"/>
      <c r="V690" s="161"/>
    </row>
    <row r="691" spans="1:22" ht="16.2">
      <c r="H691" s="17"/>
      <c r="I691" s="25"/>
      <c r="J691" s="26"/>
      <c r="K691" s="26"/>
      <c r="L691" s="30" t="s">
        <v>134</v>
      </c>
      <c r="M691" s="31">
        <v>4861</v>
      </c>
      <c r="N691" s="183">
        <f t="shared" si="139"/>
        <v>0</v>
      </c>
      <c r="O691" s="183"/>
      <c r="P691" s="183"/>
      <c r="Q691" s="161"/>
      <c r="R691" s="161"/>
      <c r="S691" s="438"/>
      <c r="T691" s="161"/>
      <c r="U691" s="161"/>
      <c r="V691" s="161"/>
    </row>
    <row r="692" spans="1:22" ht="54" customHeight="1">
      <c r="H692" s="45"/>
      <c r="I692" s="147"/>
      <c r="J692" s="148"/>
      <c r="K692" s="148"/>
      <c r="L692" s="459" t="s">
        <v>848</v>
      </c>
      <c r="M692" s="461"/>
      <c r="N692" s="197">
        <f>SUM(N693:N694)</f>
        <v>0</v>
      </c>
      <c r="O692" s="197">
        <f t="shared" ref="O692:P692" si="140">SUM(O693:O694)</f>
        <v>0</v>
      </c>
      <c r="P692" s="197">
        <f t="shared" si="140"/>
        <v>0</v>
      </c>
      <c r="Q692" s="161"/>
      <c r="R692" s="161"/>
      <c r="S692" s="438"/>
      <c r="T692" s="161"/>
      <c r="U692" s="161"/>
      <c r="V692" s="161"/>
    </row>
    <row r="693" spans="1:22" ht="16.2">
      <c r="H693" s="17"/>
      <c r="I693" s="25"/>
      <c r="J693" s="26"/>
      <c r="K693" s="26"/>
      <c r="L693" s="29" t="s">
        <v>123</v>
      </c>
      <c r="M693" s="12">
        <v>4235</v>
      </c>
      <c r="N693" s="183">
        <f t="shared" ref="N693:N694" si="141">O693+P693</f>
        <v>0</v>
      </c>
      <c r="O693" s="183"/>
      <c r="P693" s="183"/>
      <c r="Q693" s="161"/>
      <c r="R693" s="161"/>
      <c r="S693" s="438"/>
      <c r="T693" s="161"/>
      <c r="U693" s="161"/>
      <c r="V693" s="161"/>
    </row>
    <row r="694" spans="1:22" ht="16.2">
      <c r="H694" s="17"/>
      <c r="I694" s="25"/>
      <c r="J694" s="26"/>
      <c r="K694" s="26"/>
      <c r="L694" s="30" t="s">
        <v>134</v>
      </c>
      <c r="M694" s="31">
        <v>4861</v>
      </c>
      <c r="N694" s="183">
        <f t="shared" si="141"/>
        <v>0</v>
      </c>
      <c r="O694" s="183"/>
      <c r="P694" s="183"/>
      <c r="Q694" s="161"/>
      <c r="R694" s="161"/>
      <c r="S694" s="438"/>
      <c r="T694" s="161"/>
      <c r="U694" s="161"/>
      <c r="V694" s="161"/>
    </row>
    <row r="695" spans="1:22" ht="45" customHeight="1">
      <c r="H695" s="45"/>
      <c r="I695" s="147"/>
      <c r="J695" s="148"/>
      <c r="K695" s="148"/>
      <c r="L695" s="459" t="s">
        <v>849</v>
      </c>
      <c r="M695" s="461"/>
      <c r="N695" s="197">
        <f>SUM(N696:N697)</f>
        <v>0</v>
      </c>
      <c r="O695" s="197">
        <f t="shared" ref="O695:P695" si="142">SUM(O696:O697)</f>
        <v>0</v>
      </c>
      <c r="P695" s="197">
        <f t="shared" si="142"/>
        <v>0</v>
      </c>
      <c r="Q695" s="161"/>
      <c r="R695" s="161"/>
      <c r="S695" s="438"/>
      <c r="T695" s="161"/>
      <c r="U695" s="161"/>
      <c r="V695" s="161"/>
    </row>
    <row r="696" spans="1:22" ht="16.2">
      <c r="H696" s="17"/>
      <c r="I696" s="25"/>
      <c r="J696" s="26"/>
      <c r="K696" s="26"/>
      <c r="L696" s="462" t="s">
        <v>123</v>
      </c>
      <c r="M696" s="463">
        <v>4235</v>
      </c>
      <c r="N696" s="183">
        <f t="shared" ref="N696:N697" si="143">O696+P696</f>
        <v>0</v>
      </c>
      <c r="O696" s="183"/>
      <c r="P696" s="183"/>
      <c r="Q696" s="161"/>
      <c r="R696" s="161"/>
      <c r="S696" s="438"/>
      <c r="T696" s="161"/>
      <c r="U696" s="161"/>
      <c r="V696" s="161"/>
    </row>
    <row r="697" spans="1:22" ht="16.2">
      <c r="H697" s="17"/>
      <c r="I697" s="25"/>
      <c r="J697" s="26"/>
      <c r="K697" s="26"/>
      <c r="L697" s="433" t="s">
        <v>125</v>
      </c>
      <c r="M697" s="464">
        <v>4239</v>
      </c>
      <c r="N697" s="183">
        <f t="shared" si="143"/>
        <v>0</v>
      </c>
      <c r="O697" s="183"/>
      <c r="P697" s="183"/>
      <c r="Q697" s="161"/>
      <c r="R697" s="161"/>
      <c r="S697" s="438"/>
      <c r="T697" s="161"/>
      <c r="U697" s="161"/>
      <c r="V697" s="161"/>
    </row>
    <row r="698" spans="1:22" ht="27.6">
      <c r="A698" s="5"/>
      <c r="B698" s="5"/>
      <c r="C698" s="5"/>
      <c r="D698" s="5"/>
      <c r="E698" s="5"/>
      <c r="F698" s="5"/>
      <c r="G698" s="5"/>
      <c r="H698" s="165">
        <v>3070</v>
      </c>
      <c r="I698" s="166" t="s">
        <v>189</v>
      </c>
      <c r="J698" s="167">
        <v>7</v>
      </c>
      <c r="K698" s="167">
        <v>0</v>
      </c>
      <c r="L698" s="168" t="s">
        <v>344</v>
      </c>
      <c r="M698" s="176"/>
      <c r="N698" s="188">
        <f>+N700</f>
        <v>0</v>
      </c>
      <c r="O698" s="188">
        <f>+O700</f>
        <v>0</v>
      </c>
      <c r="P698" s="188">
        <f>+P700</f>
        <v>0</v>
      </c>
      <c r="Q698" s="161"/>
      <c r="R698" s="161"/>
      <c r="S698" s="438"/>
      <c r="T698" s="161"/>
      <c r="U698" s="161"/>
      <c r="V698" s="161"/>
    </row>
    <row r="699" spans="1:22" ht="16.2">
      <c r="A699" s="5"/>
      <c r="B699" s="5"/>
      <c r="C699" s="5"/>
      <c r="D699" s="5"/>
      <c r="E699" s="5"/>
      <c r="F699" s="5"/>
      <c r="G699" s="5"/>
      <c r="H699" s="25"/>
      <c r="I699" s="18"/>
      <c r="J699" s="19"/>
      <c r="K699" s="19"/>
      <c r="L699" s="30" t="s">
        <v>110</v>
      </c>
      <c r="M699" s="31"/>
      <c r="N699" s="190"/>
      <c r="O699" s="190"/>
      <c r="P699" s="190"/>
      <c r="Q699" s="161"/>
      <c r="R699" s="161"/>
      <c r="S699" s="438"/>
      <c r="T699" s="161"/>
      <c r="U699" s="161"/>
      <c r="V699" s="161"/>
    </row>
    <row r="700" spans="1:22" ht="26.4">
      <c r="A700" s="5"/>
      <c r="B700" s="5"/>
      <c r="C700" s="5"/>
      <c r="D700" s="5"/>
      <c r="E700" s="5"/>
      <c r="F700" s="5"/>
      <c r="G700" s="5"/>
      <c r="H700" s="151">
        <v>3071</v>
      </c>
      <c r="I700" s="152" t="s">
        <v>189</v>
      </c>
      <c r="J700" s="153">
        <v>7</v>
      </c>
      <c r="K700" s="153">
        <v>1</v>
      </c>
      <c r="L700" s="154" t="s">
        <v>344</v>
      </c>
      <c r="M700" s="155"/>
      <c r="N700" s="192">
        <f>+N702+N710+N716+N718+N724+N731+N735+N743+N749</f>
        <v>0</v>
      </c>
      <c r="O700" s="192">
        <f t="shared" ref="O700:P700" si="144">+O702+O710+O716+O718+O724+O731+O735+O743+O749</f>
        <v>0</v>
      </c>
      <c r="P700" s="192">
        <f t="shared" si="144"/>
        <v>0</v>
      </c>
      <c r="Q700" s="161"/>
      <c r="R700" s="161"/>
      <c r="S700" s="438"/>
      <c r="T700" s="161"/>
      <c r="U700" s="161"/>
      <c r="V700" s="161"/>
    </row>
    <row r="701" spans="1:22" ht="16.2">
      <c r="H701" s="25"/>
      <c r="I701" s="25"/>
      <c r="J701" s="26"/>
      <c r="K701" s="26"/>
      <c r="L701" s="30" t="s">
        <v>108</v>
      </c>
      <c r="M701" s="31"/>
      <c r="N701" s="190"/>
      <c r="O701" s="190"/>
      <c r="P701" s="190"/>
      <c r="Q701" s="161"/>
      <c r="R701" s="161"/>
      <c r="S701" s="438"/>
      <c r="T701" s="161"/>
      <c r="U701" s="161"/>
      <c r="V701" s="161"/>
    </row>
    <row r="702" spans="1:22" ht="41.4">
      <c r="A702" s="5"/>
      <c r="B702" s="5"/>
      <c r="C702" s="5"/>
      <c r="D702" s="5"/>
      <c r="E702" s="5"/>
      <c r="F702" s="5"/>
      <c r="G702" s="5"/>
      <c r="H702" s="45"/>
      <c r="I702" s="147"/>
      <c r="J702" s="148"/>
      <c r="K702" s="148"/>
      <c r="L702" s="27" t="s">
        <v>905</v>
      </c>
      <c r="M702" s="28"/>
      <c r="N702" s="197">
        <f>O702+P702</f>
        <v>0</v>
      </c>
      <c r="O702" s="430">
        <f>SUM(O703:O709)</f>
        <v>0</v>
      </c>
      <c r="P702" s="430">
        <f>SUM(P703:P709)</f>
        <v>0</v>
      </c>
      <c r="Q702" s="161"/>
      <c r="R702" s="161"/>
      <c r="S702" s="438"/>
      <c r="T702" s="161"/>
      <c r="U702" s="161"/>
      <c r="V702" s="161"/>
    </row>
    <row r="703" spans="1:22" ht="16.8">
      <c r="H703" s="17"/>
      <c r="I703" s="25"/>
      <c r="J703" s="26"/>
      <c r="K703" s="26"/>
      <c r="L703" s="29" t="s">
        <v>116</v>
      </c>
      <c r="M703" s="13">
        <v>4214</v>
      </c>
      <c r="N703" s="183">
        <f t="shared" ref="N703:N744" si="145">O703+P703</f>
        <v>0</v>
      </c>
      <c r="O703" s="399">
        <v>0</v>
      </c>
      <c r="P703" s="399"/>
      <c r="Q703" s="161"/>
      <c r="R703" s="161"/>
      <c r="S703" s="438"/>
      <c r="T703" s="161"/>
      <c r="U703" s="161"/>
      <c r="V703" s="161"/>
    </row>
    <row r="704" spans="1:22" ht="26.4">
      <c r="A704" s="5"/>
      <c r="B704" s="5"/>
      <c r="C704" s="5"/>
      <c r="D704" s="5"/>
      <c r="E704" s="5"/>
      <c r="F704" s="5"/>
      <c r="G704" s="5"/>
      <c r="H704" s="17"/>
      <c r="I704" s="25"/>
      <c r="J704" s="26"/>
      <c r="K704" s="26"/>
      <c r="L704" s="30" t="s">
        <v>394</v>
      </c>
      <c r="M704" s="31">
        <v>4233</v>
      </c>
      <c r="N704" s="183">
        <f t="shared" si="145"/>
        <v>0</v>
      </c>
      <c r="O704" s="399"/>
      <c r="P704" s="399"/>
      <c r="Q704" s="161"/>
      <c r="R704" s="161"/>
      <c r="S704" s="438"/>
      <c r="T704" s="161"/>
      <c r="U704" s="161"/>
      <c r="V704" s="161"/>
    </row>
    <row r="705" spans="1:22" ht="16.8">
      <c r="H705" s="17"/>
      <c r="I705" s="25"/>
      <c r="J705" s="26"/>
      <c r="K705" s="26"/>
      <c r="L705" s="29" t="s">
        <v>123</v>
      </c>
      <c r="M705" s="12">
        <v>4235</v>
      </c>
      <c r="N705" s="183">
        <f t="shared" si="145"/>
        <v>0</v>
      </c>
      <c r="O705" s="399"/>
      <c r="P705" s="399"/>
      <c r="Q705" s="161"/>
      <c r="R705" s="161"/>
      <c r="S705" s="438"/>
      <c r="T705" s="161"/>
      <c r="U705" s="161"/>
      <c r="V705" s="161"/>
    </row>
    <row r="706" spans="1:22" ht="16.8">
      <c r="A706" s="5"/>
      <c r="B706" s="5"/>
      <c r="C706" s="5"/>
      <c r="D706" s="5"/>
      <c r="E706" s="5"/>
      <c r="F706" s="5"/>
      <c r="G706" s="5"/>
      <c r="H706" s="17"/>
      <c r="I706" s="25"/>
      <c r="J706" s="26"/>
      <c r="K706" s="26"/>
      <c r="L706" s="29" t="s">
        <v>125</v>
      </c>
      <c r="M706" s="44">
        <v>4239</v>
      </c>
      <c r="N706" s="183">
        <f t="shared" si="145"/>
        <v>0</v>
      </c>
      <c r="O706" s="399"/>
      <c r="P706" s="399"/>
      <c r="Q706" s="161"/>
      <c r="R706" s="161"/>
      <c r="S706" s="438"/>
      <c r="T706" s="161"/>
      <c r="U706" s="161"/>
      <c r="V706" s="161"/>
    </row>
    <row r="707" spans="1:22" ht="16.2">
      <c r="H707" s="17"/>
      <c r="I707" s="25"/>
      <c r="J707" s="26"/>
      <c r="K707" s="26"/>
      <c r="L707" s="29" t="s">
        <v>396</v>
      </c>
      <c r="M707" s="44">
        <v>4241</v>
      </c>
      <c r="N707" s="183">
        <f t="shared" si="145"/>
        <v>0</v>
      </c>
      <c r="O707" s="183"/>
      <c r="P707" s="183"/>
      <c r="Q707" s="161"/>
      <c r="R707" s="161"/>
      <c r="S707" s="438"/>
      <c r="T707" s="161"/>
      <c r="U707" s="161"/>
      <c r="V707" s="161"/>
    </row>
    <row r="708" spans="1:22" ht="16.2">
      <c r="A708" s="5"/>
      <c r="B708" s="5"/>
      <c r="C708" s="5"/>
      <c r="D708" s="5"/>
      <c r="E708" s="5"/>
      <c r="F708" s="5"/>
      <c r="G708" s="5"/>
      <c r="H708" s="17"/>
      <c r="I708" s="25"/>
      <c r="J708" s="26"/>
      <c r="K708" s="26"/>
      <c r="L708" s="30" t="s">
        <v>134</v>
      </c>
      <c r="M708" s="31">
        <v>4861</v>
      </c>
      <c r="N708" s="183">
        <f t="shared" si="145"/>
        <v>0</v>
      </c>
      <c r="O708" s="183"/>
      <c r="P708" s="183"/>
      <c r="Q708" s="161"/>
      <c r="R708" s="161"/>
      <c r="S708" s="438"/>
      <c r="T708" s="161"/>
      <c r="U708" s="161"/>
      <c r="V708" s="161"/>
    </row>
    <row r="709" spans="1:22" ht="16.8">
      <c r="H709" s="17"/>
      <c r="I709" s="25"/>
      <c r="J709" s="26"/>
      <c r="K709" s="26"/>
      <c r="L709" s="29" t="s">
        <v>136</v>
      </c>
      <c r="M709" s="12">
        <v>5122</v>
      </c>
      <c r="N709" s="183">
        <f t="shared" si="145"/>
        <v>0</v>
      </c>
      <c r="O709" s="399"/>
      <c r="P709" s="399"/>
      <c r="Q709" s="161"/>
      <c r="R709" s="161"/>
      <c r="S709" s="438"/>
      <c r="T709" s="161"/>
      <c r="U709" s="161"/>
      <c r="V709" s="161"/>
    </row>
    <row r="710" spans="1:22" ht="55.2">
      <c r="A710" s="5"/>
      <c r="B710" s="5"/>
      <c r="C710" s="5"/>
      <c r="D710" s="5"/>
      <c r="E710" s="5"/>
      <c r="F710" s="5"/>
      <c r="G710" s="5"/>
      <c r="H710" s="45"/>
      <c r="I710" s="147"/>
      <c r="J710" s="148"/>
      <c r="K710" s="148"/>
      <c r="L710" s="27" t="s">
        <v>777</v>
      </c>
      <c r="M710" s="28"/>
      <c r="N710" s="197">
        <f>O710+P710</f>
        <v>0</v>
      </c>
      <c r="O710" s="197">
        <f>SUM(O711:O715)</f>
        <v>0</v>
      </c>
      <c r="P710" s="197">
        <f>SUM(P711:P715)</f>
        <v>0</v>
      </c>
      <c r="Q710" s="161"/>
      <c r="R710" s="161"/>
      <c r="S710" s="438"/>
      <c r="T710" s="161"/>
      <c r="U710" s="161"/>
      <c r="V710" s="161"/>
    </row>
    <row r="711" spans="1:22" ht="16.2">
      <c r="H711" s="17"/>
      <c r="I711" s="25"/>
      <c r="J711" s="26"/>
      <c r="K711" s="26"/>
      <c r="L711" s="29" t="s">
        <v>125</v>
      </c>
      <c r="M711" s="44">
        <v>4239</v>
      </c>
      <c r="N711" s="183">
        <f t="shared" si="145"/>
        <v>0</v>
      </c>
      <c r="O711" s="183"/>
      <c r="P711" s="183"/>
      <c r="Q711" s="161"/>
      <c r="R711" s="161"/>
      <c r="S711" s="438"/>
      <c r="T711" s="161"/>
      <c r="U711" s="161"/>
      <c r="V711" s="161"/>
    </row>
    <row r="712" spans="1:22" ht="26.4">
      <c r="H712" s="17"/>
      <c r="I712" s="25"/>
      <c r="J712" s="26"/>
      <c r="K712" s="26"/>
      <c r="L712" s="30" t="s">
        <v>142</v>
      </c>
      <c r="M712" s="13">
        <v>4251</v>
      </c>
      <c r="N712" s="183">
        <f t="shared" si="145"/>
        <v>0</v>
      </c>
      <c r="O712" s="183"/>
      <c r="P712" s="183"/>
      <c r="Q712" s="161"/>
      <c r="R712" s="161"/>
      <c r="S712" s="438"/>
      <c r="T712" s="161"/>
      <c r="U712" s="161"/>
      <c r="V712" s="161"/>
    </row>
    <row r="713" spans="1:22" ht="16.2">
      <c r="A713" s="5"/>
      <c r="B713" s="5"/>
      <c r="C713" s="5"/>
      <c r="D713" s="5"/>
      <c r="E713" s="5"/>
      <c r="F713" s="5"/>
      <c r="G713" s="5"/>
      <c r="H713" s="17"/>
      <c r="I713" s="25"/>
      <c r="J713" s="26"/>
      <c r="K713" s="26"/>
      <c r="L713" s="29" t="s">
        <v>130</v>
      </c>
      <c r="M713" s="13">
        <v>4267</v>
      </c>
      <c r="N713" s="183">
        <f t="shared" si="145"/>
        <v>0</v>
      </c>
      <c r="O713" s="183"/>
      <c r="P713" s="183"/>
      <c r="Q713" s="161"/>
      <c r="R713" s="161"/>
      <c r="S713" s="438"/>
      <c r="T713" s="161"/>
      <c r="U713" s="161"/>
      <c r="V713" s="161"/>
    </row>
    <row r="714" spans="1:22" ht="16.2">
      <c r="A714" s="5"/>
      <c r="B714" s="5"/>
      <c r="C714" s="5"/>
      <c r="D714" s="5"/>
      <c r="E714" s="5"/>
      <c r="F714" s="5"/>
      <c r="G714" s="5"/>
      <c r="H714" s="17"/>
      <c r="I714" s="25"/>
      <c r="J714" s="26"/>
      <c r="K714" s="26"/>
      <c r="L714" s="32" t="s">
        <v>364</v>
      </c>
      <c r="M714" s="48">
        <v>4269</v>
      </c>
      <c r="N714" s="183">
        <f t="shared" ref="N714" si="146">O714+P714</f>
        <v>0</v>
      </c>
      <c r="O714" s="183"/>
      <c r="P714" s="183"/>
      <c r="Q714" s="161"/>
      <c r="R714" s="161"/>
      <c r="S714" s="438"/>
      <c r="T714" s="161"/>
      <c r="U714" s="161"/>
      <c r="V714" s="161"/>
    </row>
    <row r="715" spans="1:22" ht="16.2">
      <c r="H715" s="17"/>
      <c r="I715" s="25"/>
      <c r="J715" s="26"/>
      <c r="K715" s="26"/>
      <c r="L715" s="30" t="s">
        <v>134</v>
      </c>
      <c r="M715" s="31">
        <v>4861</v>
      </c>
      <c r="N715" s="183">
        <f t="shared" si="145"/>
        <v>0</v>
      </c>
      <c r="O715" s="183"/>
      <c r="P715" s="183"/>
      <c r="Q715" s="161"/>
      <c r="R715" s="161"/>
      <c r="S715" s="438"/>
      <c r="T715" s="161"/>
      <c r="U715" s="161"/>
      <c r="V715" s="161"/>
    </row>
    <row r="716" spans="1:22" ht="27.6">
      <c r="A716" s="5"/>
      <c r="B716" s="5"/>
      <c r="C716" s="5"/>
      <c r="D716" s="5"/>
      <c r="E716" s="5"/>
      <c r="F716" s="5"/>
      <c r="G716" s="5"/>
      <c r="H716" s="45"/>
      <c r="I716" s="147"/>
      <c r="J716" s="148"/>
      <c r="K716" s="148"/>
      <c r="L716" s="27" t="s">
        <v>778</v>
      </c>
      <c r="M716" s="28"/>
      <c r="N716" s="197">
        <f>O716+P716</f>
        <v>0</v>
      </c>
      <c r="O716" s="197">
        <f>SUM(O717)</f>
        <v>0</v>
      </c>
      <c r="P716" s="197">
        <f>SUM(P717)</f>
        <v>0</v>
      </c>
      <c r="Q716" s="161"/>
      <c r="R716" s="161"/>
      <c r="S716" s="438"/>
      <c r="T716" s="161"/>
      <c r="U716" s="161"/>
      <c r="V716" s="161"/>
    </row>
    <row r="717" spans="1:22" ht="26.4">
      <c r="H717" s="25"/>
      <c r="I717" s="25"/>
      <c r="J717" s="26"/>
      <c r="K717" s="26"/>
      <c r="L717" s="29" t="s">
        <v>219</v>
      </c>
      <c r="M717" s="12">
        <v>4819</v>
      </c>
      <c r="N717" s="183">
        <f t="shared" si="145"/>
        <v>0</v>
      </c>
      <c r="O717" s="405"/>
      <c r="P717" s="405"/>
      <c r="Q717" s="161"/>
      <c r="R717" s="161"/>
      <c r="S717" s="438"/>
      <c r="T717" s="161"/>
      <c r="U717" s="161"/>
      <c r="V717" s="161"/>
    </row>
    <row r="718" spans="1:22" ht="41.4">
      <c r="A718" s="5"/>
      <c r="B718" s="5"/>
      <c r="C718" s="5"/>
      <c r="D718" s="5"/>
      <c r="E718" s="5"/>
      <c r="F718" s="5"/>
      <c r="G718" s="5"/>
      <c r="H718" s="45"/>
      <c r="I718" s="147"/>
      <c r="J718" s="148"/>
      <c r="K718" s="148"/>
      <c r="L718" s="27" t="s">
        <v>779</v>
      </c>
      <c r="M718" s="28"/>
      <c r="N718" s="197">
        <f>O718+P718</f>
        <v>0</v>
      </c>
      <c r="O718" s="197">
        <f>SUM(O719:O723)</f>
        <v>0</v>
      </c>
      <c r="P718" s="197">
        <f>SUM(P719:P723)</f>
        <v>0</v>
      </c>
      <c r="Q718" s="161"/>
      <c r="R718" s="161"/>
      <c r="S718" s="438"/>
      <c r="T718" s="161"/>
      <c r="U718" s="161"/>
      <c r="V718" s="161"/>
    </row>
    <row r="719" spans="1:22" ht="16.2">
      <c r="H719" s="17"/>
      <c r="I719" s="25"/>
      <c r="J719" s="26"/>
      <c r="K719" s="26"/>
      <c r="L719" s="29" t="s">
        <v>118</v>
      </c>
      <c r="M719" s="13">
        <v>4216</v>
      </c>
      <c r="N719" s="183">
        <f t="shared" si="145"/>
        <v>0</v>
      </c>
      <c r="O719" s="183"/>
      <c r="P719" s="183"/>
      <c r="Q719" s="161"/>
      <c r="R719" s="161"/>
      <c r="S719" s="438"/>
      <c r="T719" s="161"/>
      <c r="U719" s="161"/>
      <c r="V719" s="161"/>
    </row>
    <row r="720" spans="1:22" ht="16.2">
      <c r="A720" s="5"/>
      <c r="B720" s="5"/>
      <c r="C720" s="5"/>
      <c r="D720" s="5"/>
      <c r="E720" s="5"/>
      <c r="F720" s="5"/>
      <c r="G720" s="5"/>
      <c r="H720" s="17"/>
      <c r="I720" s="25"/>
      <c r="J720" s="26"/>
      <c r="K720" s="26"/>
      <c r="L720" s="29" t="s">
        <v>125</v>
      </c>
      <c r="M720" s="44">
        <v>4239</v>
      </c>
      <c r="N720" s="183">
        <f t="shared" si="145"/>
        <v>0</v>
      </c>
      <c r="O720" s="183"/>
      <c r="P720" s="183"/>
      <c r="Q720" s="161"/>
      <c r="R720" s="161"/>
      <c r="S720" s="438"/>
      <c r="T720" s="161"/>
      <c r="U720" s="161"/>
      <c r="V720" s="161"/>
    </row>
    <row r="721" spans="1:22" ht="16.2">
      <c r="H721" s="17"/>
      <c r="I721" s="25"/>
      <c r="J721" s="26"/>
      <c r="K721" s="26"/>
      <c r="L721" s="29" t="s">
        <v>396</v>
      </c>
      <c r="M721" s="44">
        <v>4241</v>
      </c>
      <c r="N721" s="183">
        <f t="shared" si="145"/>
        <v>0</v>
      </c>
      <c r="O721" s="183"/>
      <c r="P721" s="183"/>
      <c r="Q721" s="161"/>
      <c r="R721" s="161"/>
      <c r="S721" s="438"/>
      <c r="T721" s="161"/>
      <c r="U721" s="161"/>
      <c r="V721" s="161"/>
    </row>
    <row r="722" spans="1:22" ht="26.4">
      <c r="H722" s="17"/>
      <c r="I722" s="25"/>
      <c r="J722" s="26"/>
      <c r="K722" s="26"/>
      <c r="L722" s="30" t="s">
        <v>142</v>
      </c>
      <c r="M722" s="13">
        <v>4251</v>
      </c>
      <c r="N722" s="183">
        <f t="shared" ref="N722" si="147">O722+P722</f>
        <v>0</v>
      </c>
      <c r="O722" s="183"/>
      <c r="P722" s="183"/>
      <c r="Q722" s="161"/>
      <c r="R722" s="161"/>
      <c r="S722" s="438"/>
      <c r="T722" s="161"/>
      <c r="U722" s="161"/>
      <c r="V722" s="161"/>
    </row>
    <row r="723" spans="1:22" ht="16.2">
      <c r="A723" s="5"/>
      <c r="B723" s="5"/>
      <c r="C723" s="5"/>
      <c r="D723" s="5"/>
      <c r="E723" s="5"/>
      <c r="F723" s="5"/>
      <c r="G723" s="5"/>
      <c r="H723" s="17"/>
      <c r="I723" s="25"/>
      <c r="J723" s="26"/>
      <c r="K723" s="26"/>
      <c r="L723" s="30" t="s">
        <v>134</v>
      </c>
      <c r="M723" s="31">
        <v>4861</v>
      </c>
      <c r="N723" s="183">
        <f t="shared" si="145"/>
        <v>0</v>
      </c>
      <c r="O723" s="183"/>
      <c r="P723" s="183"/>
      <c r="Q723" s="161"/>
      <c r="R723" s="161"/>
      <c r="S723" s="438"/>
      <c r="T723" s="161"/>
      <c r="U723" s="161"/>
      <c r="V723" s="161"/>
    </row>
    <row r="724" spans="1:22" ht="36.75" customHeight="1">
      <c r="A724" s="5"/>
      <c r="B724" s="5"/>
      <c r="C724" s="5"/>
      <c r="D724" s="5"/>
      <c r="E724" s="5"/>
      <c r="F724" s="5"/>
      <c r="G724" s="5"/>
      <c r="H724" s="45"/>
      <c r="I724" s="147"/>
      <c r="J724" s="148"/>
      <c r="K724" s="148"/>
      <c r="L724" s="27" t="s">
        <v>780</v>
      </c>
      <c r="M724" s="28"/>
      <c r="N724" s="197">
        <f>O724+P724</f>
        <v>0</v>
      </c>
      <c r="O724" s="197">
        <f>SUM(O725:O730)</f>
        <v>0</v>
      </c>
      <c r="P724" s="197">
        <f>SUM(P725:P730)</f>
        <v>0</v>
      </c>
      <c r="Q724" s="161"/>
      <c r="R724" s="161"/>
      <c r="S724" s="438"/>
      <c r="T724" s="161"/>
      <c r="U724" s="161"/>
      <c r="V724" s="161"/>
    </row>
    <row r="725" spans="1:22" ht="16.2">
      <c r="H725" s="17"/>
      <c r="I725" s="25"/>
      <c r="J725" s="26"/>
      <c r="K725" s="26"/>
      <c r="L725" s="29" t="s">
        <v>125</v>
      </c>
      <c r="M725" s="44">
        <v>4239</v>
      </c>
      <c r="N725" s="183">
        <f t="shared" si="145"/>
        <v>0</v>
      </c>
      <c r="O725" s="183"/>
      <c r="P725" s="183"/>
      <c r="Q725" s="161"/>
      <c r="R725" s="161"/>
      <c r="S725" s="438"/>
      <c r="T725" s="161"/>
      <c r="U725" s="161"/>
      <c r="V725" s="161"/>
    </row>
    <row r="726" spans="1:22" ht="16.2">
      <c r="A726" s="5"/>
      <c r="B726" s="5"/>
      <c r="C726" s="5"/>
      <c r="D726" s="5"/>
      <c r="E726" s="5"/>
      <c r="F726" s="5"/>
      <c r="G726" s="5"/>
      <c r="H726" s="17"/>
      <c r="I726" s="25"/>
      <c r="J726" s="26"/>
      <c r="K726" s="26"/>
      <c r="L726" s="29" t="s">
        <v>130</v>
      </c>
      <c r="M726" s="13">
        <v>4267</v>
      </c>
      <c r="N726" s="183">
        <f t="shared" si="145"/>
        <v>0</v>
      </c>
      <c r="O726" s="183"/>
      <c r="P726" s="183"/>
      <c r="Q726" s="161"/>
      <c r="R726" s="161"/>
      <c r="S726" s="438"/>
      <c r="T726" s="161"/>
      <c r="U726" s="161"/>
      <c r="V726" s="161"/>
    </row>
    <row r="727" spans="1:22" ht="16.2">
      <c r="A727" s="5"/>
      <c r="B727" s="5"/>
      <c r="C727" s="5"/>
      <c r="D727" s="5"/>
      <c r="E727" s="5"/>
      <c r="F727" s="5"/>
      <c r="G727" s="5"/>
      <c r="H727" s="17"/>
      <c r="I727" s="25"/>
      <c r="J727" s="26"/>
      <c r="K727" s="26"/>
      <c r="L727" s="32" t="s">
        <v>364</v>
      </c>
      <c r="M727" s="48">
        <v>4269</v>
      </c>
      <c r="N727" s="183">
        <f t="shared" si="145"/>
        <v>0</v>
      </c>
      <c r="O727" s="183"/>
      <c r="P727" s="183"/>
      <c r="Q727" s="161"/>
      <c r="R727" s="161"/>
      <c r="S727" s="438"/>
      <c r="T727" s="161"/>
      <c r="U727" s="161"/>
      <c r="V727" s="161"/>
    </row>
    <row r="728" spans="1:22" ht="16.2">
      <c r="H728" s="17"/>
      <c r="I728" s="25"/>
      <c r="J728" s="26"/>
      <c r="K728" s="26"/>
      <c r="L728" s="29" t="s">
        <v>348</v>
      </c>
      <c r="M728" s="12">
        <v>4729</v>
      </c>
      <c r="N728" s="183">
        <f t="shared" ref="N728" si="148">O728+P728</f>
        <v>0</v>
      </c>
      <c r="O728" s="183"/>
      <c r="P728" s="183"/>
      <c r="Q728" s="161"/>
      <c r="R728" s="161"/>
      <c r="S728" s="438"/>
      <c r="T728" s="161"/>
      <c r="U728" s="161"/>
      <c r="V728" s="161"/>
    </row>
    <row r="729" spans="1:22" ht="16.2">
      <c r="H729" s="17"/>
      <c r="I729" s="25"/>
      <c r="J729" s="26"/>
      <c r="K729" s="26"/>
      <c r="L729" s="30" t="s">
        <v>134</v>
      </c>
      <c r="M729" s="31">
        <v>4861</v>
      </c>
      <c r="N729" s="183">
        <f t="shared" si="145"/>
        <v>0</v>
      </c>
      <c r="O729" s="183"/>
      <c r="P729" s="183"/>
      <c r="Q729" s="161"/>
      <c r="R729" s="161"/>
      <c r="S729" s="438"/>
      <c r="T729" s="161"/>
      <c r="U729" s="161"/>
      <c r="V729" s="161"/>
    </row>
    <row r="730" spans="1:22" ht="16.2">
      <c r="A730" s="5"/>
      <c r="B730" s="5"/>
      <c r="C730" s="5"/>
      <c r="D730" s="5"/>
      <c r="E730" s="5"/>
      <c r="F730" s="5"/>
      <c r="G730" s="5"/>
      <c r="H730" s="17"/>
      <c r="I730" s="25"/>
      <c r="J730" s="26"/>
      <c r="K730" s="26"/>
      <c r="L730" s="30" t="s">
        <v>268</v>
      </c>
      <c r="M730" s="44">
        <v>5129</v>
      </c>
      <c r="N730" s="183">
        <f t="shared" ref="N730" si="149">O730+P730</f>
        <v>0</v>
      </c>
      <c r="O730" s="183"/>
      <c r="P730" s="183"/>
      <c r="Q730" s="161"/>
      <c r="R730" s="161"/>
      <c r="S730" s="438"/>
      <c r="T730" s="161"/>
      <c r="U730" s="161"/>
      <c r="V730" s="161"/>
    </row>
    <row r="731" spans="1:22" ht="27.6">
      <c r="H731" s="45"/>
      <c r="I731" s="147"/>
      <c r="J731" s="148"/>
      <c r="K731" s="148"/>
      <c r="L731" s="459" t="s">
        <v>850</v>
      </c>
      <c r="M731" s="28"/>
      <c r="N731" s="197">
        <f>O731+P731</f>
        <v>0</v>
      </c>
      <c r="O731" s="197">
        <f>SUM(O732:O734)</f>
        <v>0</v>
      </c>
      <c r="P731" s="197">
        <f>SUM(P732:P734)</f>
        <v>0</v>
      </c>
      <c r="Q731" s="161"/>
      <c r="R731" s="161"/>
      <c r="S731" s="438"/>
      <c r="T731" s="161"/>
      <c r="U731" s="161"/>
      <c r="V731" s="161"/>
    </row>
    <row r="732" spans="1:22" ht="16.2">
      <c r="A732" s="5"/>
      <c r="B732" s="5"/>
      <c r="C732" s="5"/>
      <c r="D732" s="5"/>
      <c r="E732" s="5"/>
      <c r="F732" s="5"/>
      <c r="G732" s="5"/>
      <c r="H732" s="17"/>
      <c r="I732" s="25"/>
      <c r="J732" s="26"/>
      <c r="K732" s="26"/>
      <c r="L732" s="29" t="s">
        <v>125</v>
      </c>
      <c r="M732" s="44">
        <v>4239</v>
      </c>
      <c r="N732" s="183">
        <f t="shared" si="145"/>
        <v>0</v>
      </c>
      <c r="O732" s="183"/>
      <c r="P732" s="183"/>
      <c r="Q732" s="161"/>
      <c r="R732" s="161"/>
      <c r="S732" s="438"/>
      <c r="T732" s="161"/>
      <c r="U732" s="161"/>
      <c r="V732" s="161"/>
    </row>
    <row r="733" spans="1:22" ht="16.2">
      <c r="A733" s="5"/>
      <c r="B733" s="5"/>
      <c r="C733" s="5"/>
      <c r="D733" s="5"/>
      <c r="E733" s="5"/>
      <c r="F733" s="5"/>
      <c r="G733" s="5"/>
      <c r="H733" s="17"/>
      <c r="I733" s="25"/>
      <c r="J733" s="26"/>
      <c r="K733" s="26"/>
      <c r="L733" s="29" t="s">
        <v>763</v>
      </c>
      <c r="M733" s="44">
        <v>4728</v>
      </c>
      <c r="N733" s="183">
        <f t="shared" si="145"/>
        <v>0</v>
      </c>
      <c r="O733" s="183"/>
      <c r="P733" s="183"/>
      <c r="Q733" s="161"/>
      <c r="R733" s="161"/>
      <c r="S733" s="438"/>
      <c r="T733" s="161"/>
      <c r="U733" s="161"/>
      <c r="V733" s="161"/>
    </row>
    <row r="734" spans="1:22" ht="16.2">
      <c r="H734" s="17"/>
      <c r="I734" s="25"/>
      <c r="J734" s="26"/>
      <c r="K734" s="26"/>
      <c r="L734" s="30" t="s">
        <v>134</v>
      </c>
      <c r="M734" s="31">
        <v>4861</v>
      </c>
      <c r="N734" s="183">
        <f t="shared" si="145"/>
        <v>0</v>
      </c>
      <c r="O734" s="183"/>
      <c r="P734" s="183"/>
      <c r="Q734" s="161"/>
      <c r="R734" s="161"/>
      <c r="S734" s="438"/>
      <c r="T734" s="161"/>
      <c r="U734" s="161"/>
      <c r="V734" s="161"/>
    </row>
    <row r="735" spans="1:22" ht="41.4">
      <c r="A735" s="5"/>
      <c r="B735" s="5"/>
      <c r="C735" s="5"/>
      <c r="D735" s="5"/>
      <c r="E735" s="5"/>
      <c r="F735" s="5"/>
      <c r="G735" s="5"/>
      <c r="H735" s="45"/>
      <c r="I735" s="147"/>
      <c r="J735" s="148"/>
      <c r="K735" s="148"/>
      <c r="L735" s="27" t="s">
        <v>781</v>
      </c>
      <c r="M735" s="28"/>
      <c r="N735" s="197">
        <f>O735+P735</f>
        <v>0</v>
      </c>
      <c r="O735" s="197">
        <f>SUM(O736:O742)</f>
        <v>0</v>
      </c>
      <c r="P735" s="197">
        <f>SUM(P736:P742)</f>
        <v>0</v>
      </c>
      <c r="Q735" s="161"/>
      <c r="R735" s="161"/>
      <c r="S735" s="438"/>
      <c r="T735" s="161"/>
      <c r="U735" s="161"/>
      <c r="V735" s="161"/>
    </row>
    <row r="736" spans="1:22" ht="16.2">
      <c r="A736" s="5"/>
      <c r="B736" s="5"/>
      <c r="C736" s="5"/>
      <c r="D736" s="5"/>
      <c r="E736" s="5"/>
      <c r="F736" s="5"/>
      <c r="G736" s="5"/>
      <c r="H736" s="17"/>
      <c r="I736" s="25"/>
      <c r="J736" s="26"/>
      <c r="K736" s="26"/>
      <c r="L736" s="29" t="s">
        <v>118</v>
      </c>
      <c r="M736" s="13">
        <v>4216</v>
      </c>
      <c r="N736" s="183">
        <f t="shared" si="145"/>
        <v>0</v>
      </c>
      <c r="O736" s="183"/>
      <c r="P736" s="183"/>
      <c r="Q736" s="161"/>
      <c r="R736" s="161"/>
      <c r="S736" s="438"/>
      <c r="T736" s="161"/>
      <c r="U736" s="161"/>
      <c r="V736" s="161"/>
    </row>
    <row r="737" spans="1:22" ht="16.2">
      <c r="H737" s="17"/>
      <c r="I737" s="25"/>
      <c r="J737" s="26"/>
      <c r="K737" s="26"/>
      <c r="L737" s="29" t="s">
        <v>125</v>
      </c>
      <c r="M737" s="44">
        <v>4239</v>
      </c>
      <c r="N737" s="183">
        <f t="shared" si="145"/>
        <v>0</v>
      </c>
      <c r="O737" s="183"/>
      <c r="P737" s="183"/>
      <c r="Q737" s="161"/>
      <c r="R737" s="161"/>
      <c r="S737" s="438"/>
      <c r="T737" s="161"/>
      <c r="U737" s="161"/>
      <c r="V737" s="161"/>
    </row>
    <row r="738" spans="1:22" ht="26.4">
      <c r="H738" s="17"/>
      <c r="I738" s="25"/>
      <c r="J738" s="26"/>
      <c r="K738" s="26"/>
      <c r="L738" s="30" t="s">
        <v>142</v>
      </c>
      <c r="M738" s="13">
        <v>4251</v>
      </c>
      <c r="N738" s="183">
        <f t="shared" si="145"/>
        <v>0</v>
      </c>
      <c r="O738" s="183"/>
      <c r="P738" s="183"/>
      <c r="Q738" s="161"/>
      <c r="R738" s="161"/>
      <c r="S738" s="438"/>
      <c r="T738" s="161"/>
      <c r="U738" s="161"/>
      <c r="V738" s="161"/>
    </row>
    <row r="739" spans="1:22" ht="16.2">
      <c r="A739" s="5"/>
      <c r="B739" s="5"/>
      <c r="C739" s="5"/>
      <c r="D739" s="5"/>
      <c r="E739" s="5"/>
      <c r="F739" s="5"/>
      <c r="G739" s="5"/>
      <c r="H739" s="17"/>
      <c r="I739" s="25"/>
      <c r="J739" s="26"/>
      <c r="K739" s="26"/>
      <c r="L739" s="29" t="s">
        <v>130</v>
      </c>
      <c r="M739" s="13">
        <v>4267</v>
      </c>
      <c r="N739" s="183">
        <f t="shared" ref="N739" si="150">O739+P739</f>
        <v>0</v>
      </c>
      <c r="O739" s="183"/>
      <c r="P739" s="183"/>
      <c r="Q739" s="161"/>
      <c r="R739" s="161"/>
      <c r="S739" s="438"/>
      <c r="T739" s="161"/>
      <c r="U739" s="161"/>
      <c r="V739" s="161"/>
    </row>
    <row r="740" spans="1:22" ht="16.2">
      <c r="A740" s="5"/>
      <c r="B740" s="5"/>
      <c r="C740" s="5"/>
      <c r="D740" s="5"/>
      <c r="E740" s="5"/>
      <c r="F740" s="5"/>
      <c r="G740" s="5"/>
      <c r="H740" s="17"/>
      <c r="I740" s="25"/>
      <c r="J740" s="26"/>
      <c r="K740" s="26"/>
      <c r="L740" s="32" t="s">
        <v>364</v>
      </c>
      <c r="M740" s="48">
        <v>4269</v>
      </c>
      <c r="N740" s="183">
        <f t="shared" si="145"/>
        <v>0</v>
      </c>
      <c r="O740" s="183"/>
      <c r="P740" s="183"/>
      <c r="Q740" s="161"/>
      <c r="R740" s="161"/>
      <c r="S740" s="438"/>
      <c r="T740" s="161"/>
      <c r="U740" s="161"/>
      <c r="V740" s="161"/>
    </row>
    <row r="741" spans="1:22" ht="16.2">
      <c r="H741" s="17"/>
      <c r="I741" s="25"/>
      <c r="J741" s="26"/>
      <c r="K741" s="26"/>
      <c r="L741" s="29" t="s">
        <v>348</v>
      </c>
      <c r="M741" s="12">
        <v>4729</v>
      </c>
      <c r="N741" s="183">
        <f t="shared" si="145"/>
        <v>0</v>
      </c>
      <c r="O741" s="183"/>
      <c r="P741" s="183"/>
      <c r="Q741" s="161"/>
      <c r="R741" s="161"/>
      <c r="S741" s="438"/>
      <c r="T741" s="161"/>
      <c r="U741" s="161"/>
      <c r="V741" s="161"/>
    </row>
    <row r="742" spans="1:22" ht="16.2">
      <c r="A742" s="5"/>
      <c r="B742" s="5"/>
      <c r="C742" s="5"/>
      <c r="D742" s="5"/>
      <c r="E742" s="5"/>
      <c r="F742" s="5"/>
      <c r="G742" s="5"/>
      <c r="H742" s="17"/>
      <c r="I742" s="25"/>
      <c r="J742" s="26"/>
      <c r="K742" s="26"/>
      <c r="L742" s="30" t="s">
        <v>134</v>
      </c>
      <c r="M742" s="31">
        <v>4861</v>
      </c>
      <c r="N742" s="183">
        <f t="shared" si="145"/>
        <v>0</v>
      </c>
      <c r="O742" s="183"/>
      <c r="P742" s="183"/>
      <c r="Q742" s="161"/>
      <c r="R742" s="161"/>
      <c r="S742" s="438"/>
      <c r="T742" s="161"/>
      <c r="U742" s="161"/>
      <c r="V742" s="161"/>
    </row>
    <row r="743" spans="1:22" ht="46.5" customHeight="1">
      <c r="A743" s="5"/>
      <c r="B743" s="5"/>
      <c r="C743" s="5"/>
      <c r="D743" s="5"/>
      <c r="E743" s="5"/>
      <c r="F743" s="5"/>
      <c r="G743" s="5"/>
      <c r="H743" s="45"/>
      <c r="I743" s="147"/>
      <c r="J743" s="148"/>
      <c r="K743" s="148"/>
      <c r="L743" s="27" t="s">
        <v>793</v>
      </c>
      <c r="M743" s="28"/>
      <c r="N743" s="197">
        <f>SUM(N744:N748)</f>
        <v>0</v>
      </c>
      <c r="O743" s="197">
        <f>SUM(O744:O748)</f>
        <v>0</v>
      </c>
      <c r="P743" s="197">
        <f>SUM(P744:P748)</f>
        <v>0</v>
      </c>
      <c r="Q743" s="161"/>
      <c r="R743" s="161"/>
      <c r="S743" s="438"/>
      <c r="T743" s="161"/>
      <c r="U743" s="161"/>
      <c r="V743" s="161"/>
    </row>
    <row r="744" spans="1:22" ht="19.5" customHeight="1">
      <c r="A744" s="5"/>
      <c r="B744" s="5"/>
      <c r="C744" s="5"/>
      <c r="D744" s="5"/>
      <c r="E744" s="5"/>
      <c r="F744" s="5"/>
      <c r="G744" s="5"/>
      <c r="H744" s="17"/>
      <c r="I744" s="25"/>
      <c r="J744" s="26"/>
      <c r="K744" s="26"/>
      <c r="L744" s="30" t="s">
        <v>142</v>
      </c>
      <c r="M744" s="13">
        <v>4251</v>
      </c>
      <c r="N744" s="183">
        <f t="shared" si="145"/>
        <v>0</v>
      </c>
      <c r="O744" s="183"/>
      <c r="P744" s="183">
        <v>0</v>
      </c>
      <c r="Q744" s="161"/>
      <c r="R744" s="161"/>
      <c r="S744" s="438"/>
      <c r="T744" s="161"/>
      <c r="U744" s="161"/>
      <c r="V744" s="161"/>
    </row>
    <row r="745" spans="1:22" ht="16.2">
      <c r="A745" s="5"/>
      <c r="B745" s="5"/>
      <c r="C745" s="5"/>
      <c r="D745" s="5"/>
      <c r="E745" s="5"/>
      <c r="F745" s="5"/>
      <c r="G745" s="5"/>
      <c r="H745" s="17"/>
      <c r="I745" s="25"/>
      <c r="J745" s="26"/>
      <c r="K745" s="26"/>
      <c r="L745" s="29" t="s">
        <v>130</v>
      </c>
      <c r="M745" s="13">
        <v>4267</v>
      </c>
      <c r="N745" s="183">
        <f t="shared" ref="N745" si="151">O745+P745</f>
        <v>0</v>
      </c>
      <c r="O745" s="183"/>
      <c r="P745" s="183"/>
      <c r="Q745" s="161"/>
      <c r="R745" s="161"/>
      <c r="S745" s="438"/>
      <c r="T745" s="161"/>
      <c r="U745" s="161"/>
      <c r="V745" s="161"/>
    </row>
    <row r="746" spans="1:22" ht="16.2">
      <c r="A746" s="5"/>
      <c r="B746" s="5"/>
      <c r="C746" s="5"/>
      <c r="D746" s="5"/>
      <c r="E746" s="5"/>
      <c r="F746" s="5"/>
      <c r="G746" s="5"/>
      <c r="H746" s="17"/>
      <c r="I746" s="25"/>
      <c r="J746" s="26"/>
      <c r="K746" s="26"/>
      <c r="L746" s="29" t="s">
        <v>348</v>
      </c>
      <c r="M746" s="12">
        <v>4729</v>
      </c>
      <c r="N746" s="183">
        <f t="shared" ref="N746:N748" si="152">O746+P746</f>
        <v>0</v>
      </c>
      <c r="O746" s="183"/>
      <c r="P746" s="183"/>
      <c r="Q746" s="161"/>
      <c r="R746" s="161"/>
      <c r="S746" s="438"/>
      <c r="T746" s="161"/>
      <c r="U746" s="161"/>
      <c r="V746" s="161"/>
    </row>
    <row r="747" spans="1:22" ht="16.2">
      <c r="A747" s="5"/>
      <c r="B747" s="5"/>
      <c r="C747" s="5"/>
      <c r="D747" s="5"/>
      <c r="E747" s="5"/>
      <c r="F747" s="5"/>
      <c r="G747" s="5"/>
      <c r="H747" s="17"/>
      <c r="I747" s="25"/>
      <c r="J747" s="26"/>
      <c r="K747" s="26"/>
      <c r="L747" s="30" t="s">
        <v>134</v>
      </c>
      <c r="M747" s="31">
        <v>4861</v>
      </c>
      <c r="N747" s="183">
        <f t="shared" si="152"/>
        <v>0</v>
      </c>
      <c r="O747" s="183"/>
      <c r="P747" s="183"/>
      <c r="Q747" s="161"/>
      <c r="R747" s="161"/>
      <c r="S747" s="438"/>
      <c r="T747" s="161"/>
      <c r="U747" s="161"/>
      <c r="V747" s="161"/>
    </row>
    <row r="748" spans="1:22" ht="16.2">
      <c r="A748" s="5"/>
      <c r="B748" s="5"/>
      <c r="C748" s="5"/>
      <c r="D748" s="5"/>
      <c r="E748" s="5"/>
      <c r="F748" s="5"/>
      <c r="G748" s="5"/>
      <c r="H748" s="17"/>
      <c r="I748" s="25"/>
      <c r="J748" s="26"/>
      <c r="K748" s="26"/>
      <c r="L748" s="30" t="s">
        <v>268</v>
      </c>
      <c r="M748" s="44">
        <v>5129</v>
      </c>
      <c r="N748" s="183">
        <f t="shared" si="152"/>
        <v>0</v>
      </c>
      <c r="O748" s="183"/>
      <c r="P748" s="183"/>
      <c r="Q748" s="161"/>
      <c r="R748" s="161"/>
      <c r="S748" s="438"/>
      <c r="T748" s="161"/>
      <c r="U748" s="161"/>
      <c r="V748" s="161"/>
    </row>
    <row r="749" spans="1:22" ht="46.5" customHeight="1">
      <c r="A749" s="5"/>
      <c r="B749" s="5"/>
      <c r="C749" s="5"/>
      <c r="D749" s="5"/>
      <c r="E749" s="5"/>
      <c r="F749" s="5"/>
      <c r="G749" s="5"/>
      <c r="H749" s="45"/>
      <c r="I749" s="147"/>
      <c r="J749" s="148"/>
      <c r="K749" s="148"/>
      <c r="L749" s="459" t="s">
        <v>906</v>
      </c>
      <c r="M749" s="28"/>
      <c r="N749" s="197">
        <f>SUM(N750)</f>
        <v>0</v>
      </c>
      <c r="O749" s="197">
        <f t="shared" ref="O749:P749" si="153">SUM(O750)</f>
        <v>0</v>
      </c>
      <c r="P749" s="197">
        <f t="shared" si="153"/>
        <v>0</v>
      </c>
      <c r="Q749" s="161"/>
      <c r="R749" s="161"/>
      <c r="S749" s="438"/>
      <c r="T749" s="161"/>
      <c r="U749" s="161"/>
      <c r="V749" s="161"/>
    </row>
    <row r="750" spans="1:22" ht="16.2">
      <c r="A750" s="5"/>
      <c r="B750" s="5"/>
      <c r="C750" s="5"/>
      <c r="D750" s="5"/>
      <c r="E750" s="5"/>
      <c r="F750" s="5"/>
      <c r="G750" s="5"/>
      <c r="H750" s="17"/>
      <c r="I750" s="25"/>
      <c r="J750" s="26"/>
      <c r="K750" s="26"/>
      <c r="L750" s="30" t="s">
        <v>851</v>
      </c>
      <c r="M750" s="13">
        <v>4239</v>
      </c>
      <c r="N750" s="183">
        <f t="shared" ref="N750" si="154">O750+P750</f>
        <v>0</v>
      </c>
      <c r="O750" s="183"/>
      <c r="P750" s="183">
        <v>0</v>
      </c>
      <c r="Q750" s="161"/>
      <c r="R750" s="161"/>
      <c r="S750" s="438"/>
      <c r="T750" s="161"/>
      <c r="U750" s="161"/>
      <c r="V750" s="161"/>
    </row>
    <row r="751" spans="1:22" ht="27.6">
      <c r="H751" s="165">
        <v>3090</v>
      </c>
      <c r="I751" s="166" t="s">
        <v>189</v>
      </c>
      <c r="J751" s="167">
        <v>9</v>
      </c>
      <c r="K751" s="167">
        <v>0</v>
      </c>
      <c r="L751" s="168" t="s">
        <v>351</v>
      </c>
      <c r="M751" s="176"/>
      <c r="N751" s="188">
        <f>+N753</f>
        <v>0</v>
      </c>
      <c r="O751" s="188">
        <f>+O753</f>
        <v>0</v>
      </c>
      <c r="P751" s="188">
        <f>+P753</f>
        <v>0</v>
      </c>
      <c r="Q751" s="161"/>
      <c r="R751" s="161"/>
      <c r="S751" s="438"/>
      <c r="T751" s="161"/>
      <c r="U751" s="161"/>
      <c r="V751" s="161"/>
    </row>
    <row r="752" spans="1:22" ht="16.2">
      <c r="A752" s="5"/>
      <c r="B752" s="5"/>
      <c r="C752" s="5"/>
      <c r="D752" s="5"/>
      <c r="E752" s="5"/>
      <c r="F752" s="5"/>
      <c r="G752" s="5"/>
      <c r="H752" s="25"/>
      <c r="I752" s="18"/>
      <c r="J752" s="19"/>
      <c r="K752" s="19"/>
      <c r="L752" s="30" t="s">
        <v>110</v>
      </c>
      <c r="M752" s="31"/>
      <c r="N752" s="190"/>
      <c r="O752" s="190"/>
      <c r="P752" s="190"/>
      <c r="Q752" s="161"/>
      <c r="R752" s="161"/>
      <c r="S752" s="438"/>
      <c r="T752" s="161"/>
      <c r="U752" s="161"/>
      <c r="V752" s="161"/>
    </row>
    <row r="753" spans="1:22" ht="26.4">
      <c r="H753" s="151" t="s">
        <v>354</v>
      </c>
      <c r="I753" s="152" t="s">
        <v>189</v>
      </c>
      <c r="J753" s="153">
        <v>9</v>
      </c>
      <c r="K753" s="153">
        <v>2</v>
      </c>
      <c r="L753" s="154" t="s">
        <v>355</v>
      </c>
      <c r="M753" s="155"/>
      <c r="N753" s="192">
        <f>+N755+N757</f>
        <v>0</v>
      </c>
      <c r="O753" s="192">
        <f>+O755+O757</f>
        <v>0</v>
      </c>
      <c r="P753" s="192">
        <f>+P755+P757</f>
        <v>0</v>
      </c>
      <c r="Q753" s="161"/>
      <c r="R753" s="161"/>
      <c r="S753" s="438"/>
      <c r="T753" s="161"/>
      <c r="U753" s="161"/>
      <c r="V753" s="161"/>
    </row>
    <row r="754" spans="1:22" ht="16.2">
      <c r="A754" s="5"/>
      <c r="B754" s="5"/>
      <c r="C754" s="5"/>
      <c r="D754" s="5"/>
      <c r="E754" s="5"/>
      <c r="F754" s="5"/>
      <c r="G754" s="5"/>
      <c r="H754" s="25"/>
      <c r="I754" s="25"/>
      <c r="J754" s="26"/>
      <c r="K754" s="26"/>
      <c r="L754" s="30" t="s">
        <v>108</v>
      </c>
      <c r="M754" s="31"/>
      <c r="N754" s="190"/>
      <c r="O754" s="190"/>
      <c r="P754" s="190"/>
      <c r="Q754" s="161"/>
      <c r="R754" s="161"/>
      <c r="S754" s="438"/>
      <c r="T754" s="161"/>
      <c r="U754" s="161"/>
      <c r="V754" s="161"/>
    </row>
    <row r="755" spans="1:22" ht="41.4">
      <c r="H755" s="45"/>
      <c r="I755" s="147"/>
      <c r="J755" s="148"/>
      <c r="K755" s="148"/>
      <c r="L755" s="27" t="s">
        <v>356</v>
      </c>
      <c r="M755" s="28"/>
      <c r="N755" s="197">
        <f>O755+P755</f>
        <v>0</v>
      </c>
      <c r="O755" s="197">
        <f>SUM(O756)</f>
        <v>0</v>
      </c>
      <c r="P755" s="197">
        <f>SUM(P756)</f>
        <v>0</v>
      </c>
      <c r="Q755" s="161"/>
      <c r="R755" s="161"/>
      <c r="S755" s="438"/>
      <c r="T755" s="161"/>
      <c r="U755" s="161"/>
      <c r="V755" s="161"/>
    </row>
    <row r="756" spans="1:22" ht="16.2">
      <c r="A756" s="5"/>
      <c r="B756" s="5"/>
      <c r="C756" s="5"/>
      <c r="D756" s="5"/>
      <c r="E756" s="5"/>
      <c r="F756" s="5"/>
      <c r="G756" s="5"/>
      <c r="H756" s="25"/>
      <c r="I756" s="25"/>
      <c r="J756" s="26"/>
      <c r="K756" s="26"/>
      <c r="L756" s="29" t="s">
        <v>348</v>
      </c>
      <c r="M756" s="12">
        <v>4729</v>
      </c>
      <c r="N756" s="183">
        <f t="shared" ref="N756:N758" si="155">O756+P756</f>
        <v>0</v>
      </c>
      <c r="O756" s="402"/>
      <c r="P756" s="402"/>
      <c r="Q756" s="161"/>
      <c r="R756" s="161"/>
      <c r="S756" s="438"/>
      <c r="T756" s="161"/>
      <c r="U756" s="161"/>
      <c r="V756" s="161"/>
    </row>
    <row r="757" spans="1:22" ht="16.2">
      <c r="H757" s="45"/>
      <c r="I757" s="147"/>
      <c r="J757" s="148"/>
      <c r="K757" s="148"/>
      <c r="L757" s="27" t="s">
        <v>357</v>
      </c>
      <c r="M757" s="28"/>
      <c r="N757" s="197">
        <f>O757+P757</f>
        <v>0</v>
      </c>
      <c r="O757" s="197">
        <f>SUM(O758)</f>
        <v>0</v>
      </c>
      <c r="P757" s="197">
        <f>SUM(P758)</f>
        <v>0</v>
      </c>
      <c r="Q757" s="161"/>
      <c r="R757" s="161"/>
      <c r="S757" s="438"/>
      <c r="T757" s="161"/>
      <c r="U757" s="161"/>
      <c r="V757" s="161"/>
    </row>
    <row r="758" spans="1:22" ht="16.8">
      <c r="A758" s="5"/>
      <c r="B758" s="5"/>
      <c r="C758" s="5"/>
      <c r="D758" s="5"/>
      <c r="E758" s="5"/>
      <c r="F758" s="5"/>
      <c r="G758" s="5"/>
      <c r="H758" s="25"/>
      <c r="I758" s="25"/>
      <c r="J758" s="26"/>
      <c r="K758" s="26"/>
      <c r="L758" s="29" t="s">
        <v>117</v>
      </c>
      <c r="M758" s="12">
        <v>4215</v>
      </c>
      <c r="N758" s="183">
        <f t="shared" si="155"/>
        <v>0</v>
      </c>
      <c r="O758" s="431"/>
      <c r="P758" s="431"/>
      <c r="Q758" s="161"/>
      <c r="R758" s="161"/>
      <c r="S758" s="438"/>
      <c r="T758" s="161"/>
      <c r="U758" s="161"/>
      <c r="V758" s="161"/>
    </row>
    <row r="759" spans="1:22" ht="27.6">
      <c r="H759" s="180">
        <v>3100</v>
      </c>
      <c r="I759" s="212" t="s">
        <v>104</v>
      </c>
      <c r="J759" s="213">
        <v>0</v>
      </c>
      <c r="K759" s="213">
        <v>0</v>
      </c>
      <c r="L759" s="162" t="s">
        <v>358</v>
      </c>
      <c r="M759" s="174"/>
      <c r="N759" s="163">
        <f>+N761</f>
        <v>0</v>
      </c>
      <c r="O759" s="163">
        <f>+O761</f>
        <v>0</v>
      </c>
      <c r="P759" s="163">
        <f>+P761</f>
        <v>0</v>
      </c>
      <c r="Q759" s="161"/>
      <c r="R759" s="161"/>
      <c r="S759" s="438"/>
      <c r="T759" s="161"/>
      <c r="U759" s="161"/>
      <c r="V759" s="161"/>
    </row>
    <row r="760" spans="1:22" ht="16.2">
      <c r="A760" s="5"/>
      <c r="B760" s="5"/>
      <c r="C760" s="5"/>
      <c r="D760" s="5"/>
      <c r="E760" s="5"/>
      <c r="F760" s="5"/>
      <c r="G760" s="5"/>
      <c r="H760" s="25"/>
      <c r="I760" s="18"/>
      <c r="J760" s="19"/>
      <c r="K760" s="19"/>
      <c r="L760" s="30" t="s">
        <v>108</v>
      </c>
      <c r="M760" s="31"/>
      <c r="N760" s="150"/>
      <c r="O760" s="150"/>
      <c r="P760" s="150"/>
      <c r="Q760" s="161"/>
      <c r="R760" s="161"/>
      <c r="S760" s="438"/>
      <c r="T760" s="161"/>
      <c r="U760" s="161"/>
      <c r="V760" s="161"/>
    </row>
    <row r="761" spans="1:22" ht="16.2">
      <c r="H761" s="165">
        <v>3110</v>
      </c>
      <c r="I761" s="166" t="s">
        <v>104</v>
      </c>
      <c r="J761" s="167">
        <v>1</v>
      </c>
      <c r="K761" s="167">
        <v>0</v>
      </c>
      <c r="L761" s="168" t="s">
        <v>365</v>
      </c>
      <c r="M761" s="176"/>
      <c r="N761" s="188">
        <f>+N763</f>
        <v>0</v>
      </c>
      <c r="O761" s="188">
        <f>+O763</f>
        <v>0</v>
      </c>
      <c r="P761" s="188">
        <f>+P763</f>
        <v>0</v>
      </c>
      <c r="Q761" s="161"/>
      <c r="R761" s="161"/>
      <c r="S761" s="438"/>
      <c r="T761" s="161"/>
      <c r="U761" s="161"/>
      <c r="V761" s="161"/>
    </row>
    <row r="762" spans="1:22" ht="16.2">
      <c r="A762" s="5"/>
      <c r="B762" s="5"/>
      <c r="C762" s="5"/>
      <c r="D762" s="5"/>
      <c r="E762" s="5"/>
      <c r="F762" s="5"/>
      <c r="G762" s="5"/>
      <c r="H762" s="25"/>
      <c r="I762" s="18"/>
      <c r="J762" s="19"/>
      <c r="K762" s="19"/>
      <c r="L762" s="30" t="s">
        <v>110</v>
      </c>
      <c r="M762" s="31"/>
      <c r="N762" s="190"/>
      <c r="O762" s="190"/>
      <c r="P762" s="190"/>
      <c r="Q762" s="161"/>
      <c r="R762" s="161"/>
      <c r="S762" s="438"/>
      <c r="T762" s="161"/>
      <c r="U762" s="161"/>
      <c r="V762" s="161"/>
    </row>
    <row r="763" spans="1:22" ht="16.2">
      <c r="A763" s="5"/>
      <c r="B763" s="5"/>
      <c r="C763" s="5"/>
      <c r="D763" s="5"/>
      <c r="E763" s="5"/>
      <c r="F763" s="5"/>
      <c r="G763" s="5"/>
      <c r="H763" s="151">
        <v>3112</v>
      </c>
      <c r="I763" s="152" t="s">
        <v>104</v>
      </c>
      <c r="J763" s="153">
        <v>1</v>
      </c>
      <c r="K763" s="153">
        <v>2</v>
      </c>
      <c r="L763" s="154" t="s">
        <v>359</v>
      </c>
      <c r="M763" s="155"/>
      <c r="N763" s="192">
        <f>O763+P763-O767</f>
        <v>0</v>
      </c>
      <c r="O763" s="192">
        <f>O765+O766+O767</f>
        <v>0</v>
      </c>
      <c r="P763" s="192">
        <f>P765+P766+P767</f>
        <v>0</v>
      </c>
      <c r="Q763" s="161"/>
      <c r="R763" s="161"/>
      <c r="S763" s="438"/>
      <c r="T763" s="161"/>
      <c r="U763" s="161"/>
      <c r="V763" s="161"/>
    </row>
    <row r="764" spans="1:22" ht="16.2">
      <c r="H764" s="25"/>
      <c r="I764" s="25"/>
      <c r="J764" s="26"/>
      <c r="K764" s="26"/>
      <c r="L764" s="30" t="s">
        <v>108</v>
      </c>
      <c r="M764" s="31"/>
      <c r="N764" s="190"/>
      <c r="O764" s="190"/>
      <c r="P764" s="190"/>
      <c r="Q764" s="161"/>
      <c r="R764" s="161"/>
      <c r="S764" s="438"/>
      <c r="T764" s="161"/>
      <c r="U764" s="161"/>
      <c r="V764" s="161"/>
    </row>
    <row r="765" spans="1:22" ht="16.2">
      <c r="H765" s="25"/>
      <c r="I765" s="25"/>
      <c r="J765" s="26"/>
      <c r="K765" s="26"/>
      <c r="L765" s="32" t="s">
        <v>167</v>
      </c>
      <c r="M765" s="33">
        <v>4639</v>
      </c>
      <c r="N765" s="183">
        <f t="shared" ref="N765:N766" si="156">O765+P765</f>
        <v>0</v>
      </c>
      <c r="O765" s="190"/>
      <c r="P765" s="190"/>
      <c r="Q765" s="161"/>
      <c r="R765" s="161"/>
      <c r="S765" s="438"/>
      <c r="T765" s="161"/>
      <c r="U765" s="161"/>
      <c r="V765" s="161"/>
    </row>
    <row r="766" spans="1:22" ht="16.2">
      <c r="A766" s="5"/>
      <c r="B766" s="5"/>
      <c r="C766" s="5"/>
      <c r="D766" s="5"/>
      <c r="E766" s="5"/>
      <c r="F766" s="5"/>
      <c r="G766" s="5"/>
      <c r="H766" s="25"/>
      <c r="I766" s="25"/>
      <c r="J766" s="26"/>
      <c r="K766" s="26"/>
      <c r="L766" s="30" t="s">
        <v>360</v>
      </c>
      <c r="M766" s="31">
        <v>4891</v>
      </c>
      <c r="N766" s="183">
        <f t="shared" si="156"/>
        <v>0</v>
      </c>
      <c r="O766" s="405"/>
      <c r="P766" s="405">
        <v>0</v>
      </c>
      <c r="Q766" s="161"/>
      <c r="R766" s="161"/>
      <c r="S766" s="438"/>
      <c r="T766" s="161"/>
      <c r="U766" s="161"/>
      <c r="V766" s="161"/>
    </row>
    <row r="767" spans="1:22" ht="16.2">
      <c r="A767" s="5"/>
      <c r="B767" s="5"/>
      <c r="C767" s="5"/>
      <c r="D767" s="5"/>
      <c r="E767" s="5"/>
      <c r="F767" s="5"/>
      <c r="G767" s="5"/>
      <c r="H767" s="37"/>
      <c r="I767" s="194"/>
      <c r="J767" s="195"/>
      <c r="K767" s="196"/>
      <c r="L767" s="29" t="s">
        <v>362</v>
      </c>
      <c r="M767" s="12" t="s">
        <v>361</v>
      </c>
      <c r="N767" s="183"/>
      <c r="O767" s="183"/>
      <c r="P767" s="183"/>
      <c r="Q767" s="161"/>
      <c r="R767" s="161"/>
      <c r="S767" s="438"/>
      <c r="T767" s="161"/>
      <c r="U767" s="161"/>
      <c r="V767" s="161"/>
    </row>
    <row r="768" spans="1:22">
      <c r="N768" s="5"/>
      <c r="O768" s="5"/>
    </row>
    <row r="769" spans="1:15">
      <c r="A769" s="5"/>
      <c r="B769" s="5"/>
      <c r="C769" s="5"/>
      <c r="D769" s="5"/>
      <c r="E769" s="5"/>
      <c r="F769" s="5"/>
      <c r="G769" s="5"/>
      <c r="N769" s="5"/>
      <c r="O769" s="5"/>
    </row>
    <row r="770" spans="1:15">
      <c r="N770" s="5"/>
      <c r="O770" s="5"/>
    </row>
    <row r="771" spans="1:1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M771" s="5"/>
      <c r="N771" s="5"/>
      <c r="O771" s="5"/>
    </row>
    <row r="773" spans="1: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M773" s="5"/>
      <c r="N773" s="5"/>
      <c r="O773" s="5"/>
    </row>
    <row r="774" spans="1: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M774" s="5"/>
      <c r="N774" s="5"/>
      <c r="O774" s="5"/>
    </row>
    <row r="775" spans="1: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M775" s="5"/>
      <c r="N775" s="5"/>
      <c r="O775" s="5"/>
    </row>
    <row r="776" spans="1: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M776" s="5"/>
      <c r="N776" s="5"/>
      <c r="O776" s="5"/>
    </row>
    <row r="777" spans="1: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M777" s="5"/>
      <c r="N777" s="5"/>
      <c r="O777" s="5"/>
    </row>
    <row r="778" spans="1: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M778" s="5"/>
      <c r="N778" s="5"/>
      <c r="O778" s="5"/>
    </row>
    <row r="779" spans="1: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M779" s="5"/>
      <c r="N779" s="5"/>
      <c r="O779" s="5"/>
    </row>
    <row r="781" spans="1: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M781" s="5"/>
      <c r="N781" s="5"/>
      <c r="O781" s="5"/>
    </row>
    <row r="783" spans="1: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M783" s="5"/>
      <c r="N783" s="5"/>
      <c r="O783" s="5"/>
    </row>
    <row r="785" spans="12:12" s="5" customFormat="1">
      <c r="L785" s="38"/>
    </row>
    <row r="787" spans="12:12" s="5" customFormat="1">
      <c r="L787" s="38"/>
    </row>
    <row r="788" spans="12:12" s="5" customFormat="1">
      <c r="L788" s="38"/>
    </row>
    <row r="790" spans="12:12" s="5" customFormat="1">
      <c r="L790" s="38"/>
    </row>
    <row r="792" spans="12:12" s="5" customFormat="1">
      <c r="L792" s="38"/>
    </row>
    <row r="794" spans="12:12" s="5" customFormat="1">
      <c r="L794" s="38"/>
    </row>
    <row r="796" spans="12:12" s="5" customFormat="1">
      <c r="L796" s="38"/>
    </row>
    <row r="798" spans="12:12" s="5" customFormat="1">
      <c r="L798" s="38"/>
    </row>
    <row r="800" spans="12:12" s="5" customFormat="1">
      <c r="L800" s="38"/>
    </row>
    <row r="802" spans="12:12" s="5" customFormat="1">
      <c r="L802" s="38"/>
    </row>
    <row r="803" spans="12:12" s="5" customFormat="1">
      <c r="L803" s="38"/>
    </row>
    <row r="805" spans="12:12" s="5" customFormat="1">
      <c r="L805" s="38"/>
    </row>
    <row r="807" spans="12:12" s="5" customFormat="1">
      <c r="L807" s="38"/>
    </row>
    <row r="808" spans="12:12" s="5" customFormat="1">
      <c r="L808" s="38"/>
    </row>
    <row r="810" spans="12:12" s="5" customFormat="1">
      <c r="L810" s="38"/>
    </row>
    <row r="811" spans="12:12" s="5" customFormat="1">
      <c r="L811" s="38"/>
    </row>
    <row r="812" spans="12:12" s="5" customFormat="1">
      <c r="L812" s="38"/>
    </row>
    <row r="813" spans="12:12" s="5" customFormat="1">
      <c r="L813" s="38"/>
    </row>
    <row r="814" spans="12:12" s="5" customFormat="1">
      <c r="L814" s="38"/>
    </row>
    <row r="816" spans="12:12" s="5" customFormat="1">
      <c r="L816" s="38"/>
    </row>
    <row r="818" spans="12:12" s="5" customFormat="1">
      <c r="L818" s="38"/>
    </row>
    <row r="820" spans="12:12" s="5" customFormat="1">
      <c r="L820" s="38"/>
    </row>
    <row r="822" spans="12:12" s="5" customFormat="1">
      <c r="L822" s="38"/>
    </row>
    <row r="824" spans="12:12" s="5" customFormat="1">
      <c r="L824" s="38"/>
    </row>
    <row r="826" spans="12:12" s="5" customFormat="1">
      <c r="L826" s="38"/>
    </row>
    <row r="827" spans="12:12" s="5" customFormat="1">
      <c r="L827" s="38"/>
    </row>
    <row r="828" spans="12:12" s="5" customFormat="1">
      <c r="L828" s="38"/>
    </row>
    <row r="830" spans="12:12" s="5" customFormat="1">
      <c r="L830" s="38"/>
    </row>
    <row r="832" spans="12:12" s="5" customFormat="1">
      <c r="L832" s="38"/>
    </row>
    <row r="834" spans="12:12" s="5" customFormat="1">
      <c r="L834" s="38"/>
    </row>
    <row r="836" spans="12:12" s="5" customFormat="1">
      <c r="L836" s="38"/>
    </row>
    <row r="838" spans="12:12" s="5" customFormat="1">
      <c r="L838" s="38"/>
    </row>
    <row r="840" spans="12:12" s="5" customFormat="1">
      <c r="L840" s="38"/>
    </row>
    <row r="842" spans="12:12" s="5" customFormat="1">
      <c r="L842" s="38"/>
    </row>
    <row r="843" spans="12:12" s="5" customFormat="1">
      <c r="L843" s="38"/>
    </row>
    <row r="845" spans="12:12" s="5" customFormat="1">
      <c r="L845" s="38"/>
    </row>
    <row r="847" spans="12:12" s="5" customFormat="1">
      <c r="L847" s="38"/>
    </row>
    <row r="849" spans="12:12" s="5" customFormat="1">
      <c r="L849" s="38"/>
    </row>
    <row r="851" spans="12:12" s="5" customFormat="1">
      <c r="L851" s="38"/>
    </row>
    <row r="853" spans="12:12" s="5" customFormat="1">
      <c r="L853" s="38"/>
    </row>
    <row r="855" spans="12:12" s="5" customFormat="1">
      <c r="L855" s="38"/>
    </row>
    <row r="856" spans="12:12" s="5" customFormat="1">
      <c r="L856" s="38"/>
    </row>
    <row r="858" spans="12:12" s="5" customFormat="1">
      <c r="L858" s="38"/>
    </row>
    <row r="860" spans="12:12" s="5" customFormat="1">
      <c r="L860" s="38"/>
    </row>
    <row r="862" spans="12:12" s="5" customFormat="1">
      <c r="L862" s="38"/>
    </row>
    <row r="864" spans="12:12" s="5" customFormat="1">
      <c r="L864" s="38"/>
    </row>
    <row r="866" spans="12:12" s="5" customFormat="1">
      <c r="L866" s="38"/>
    </row>
    <row r="868" spans="12:12" s="5" customFormat="1">
      <c r="L868" s="38"/>
    </row>
    <row r="870" spans="12:12" s="5" customFormat="1">
      <c r="L870" s="38"/>
    </row>
    <row r="872" spans="12:12" s="5" customFormat="1">
      <c r="L872" s="38"/>
    </row>
    <row r="874" spans="12:12" s="5" customFormat="1">
      <c r="L874" s="38"/>
    </row>
    <row r="876" spans="12:12" s="5" customFormat="1">
      <c r="L876" s="38"/>
    </row>
    <row r="878" spans="12:12" s="5" customFormat="1">
      <c r="L878" s="38"/>
    </row>
    <row r="880" spans="12:12" s="5" customFormat="1">
      <c r="L880" s="38"/>
    </row>
    <row r="882" spans="12:12" s="5" customFormat="1">
      <c r="L882" s="38"/>
    </row>
    <row r="884" spans="12:12" s="5" customFormat="1">
      <c r="L884" s="38"/>
    </row>
    <row r="886" spans="12:12" s="5" customFormat="1">
      <c r="L886" s="38"/>
    </row>
    <row r="888" spans="12:12" s="5" customFormat="1">
      <c r="L888" s="38"/>
    </row>
    <row r="890" spans="12:12" s="5" customFormat="1">
      <c r="L890" s="38"/>
    </row>
    <row r="891" spans="12:12" s="5" customFormat="1">
      <c r="L891" s="38"/>
    </row>
    <row r="892" spans="12:12" s="5" customFormat="1">
      <c r="L892" s="38"/>
    </row>
    <row r="894" spans="12:12" s="5" customFormat="1">
      <c r="L894" s="38"/>
    </row>
    <row r="896" spans="12:12" s="5" customFormat="1">
      <c r="L896" s="38"/>
    </row>
    <row r="898" spans="12:12" s="5" customFormat="1">
      <c r="L898" s="38"/>
    </row>
    <row r="900" spans="12:12" s="5" customFormat="1">
      <c r="L900" s="38"/>
    </row>
    <row r="901" spans="12:12" s="5" customFormat="1">
      <c r="L901" s="38"/>
    </row>
    <row r="902" spans="12:12" s="5" customFormat="1">
      <c r="L902" s="38"/>
    </row>
    <row r="904" spans="12:12" s="5" customFormat="1">
      <c r="L904" s="38"/>
    </row>
    <row r="906" spans="12:12" s="5" customFormat="1">
      <c r="L906" s="38"/>
    </row>
    <row r="908" spans="12:12" s="5" customFormat="1">
      <c r="L908" s="38"/>
    </row>
    <row r="910" spans="12:12" s="5" customFormat="1">
      <c r="L910" s="38"/>
    </row>
    <row r="911" spans="12:12" s="5" customFormat="1">
      <c r="L911" s="38"/>
    </row>
    <row r="912" spans="12:12" s="5" customFormat="1">
      <c r="L912" s="38"/>
    </row>
    <row r="913" spans="12:12" s="5" customFormat="1">
      <c r="L913" s="38"/>
    </row>
    <row r="914" spans="12:12" s="5" customFormat="1">
      <c r="L914" s="38"/>
    </row>
    <row r="915" spans="12:12" s="5" customFormat="1">
      <c r="L915" s="38"/>
    </row>
    <row r="916" spans="12:12" s="5" customFormat="1">
      <c r="L916" s="38"/>
    </row>
    <row r="917" spans="12:12" s="5" customFormat="1">
      <c r="L917" s="38"/>
    </row>
    <row r="918" spans="12:12" s="5" customFormat="1">
      <c r="L918" s="38"/>
    </row>
    <row r="919" spans="12:12" s="5" customFormat="1">
      <c r="L919" s="38"/>
    </row>
    <row r="921" spans="12:12" s="5" customFormat="1">
      <c r="L921" s="38"/>
    </row>
    <row r="922" spans="12:12" s="5" customFormat="1">
      <c r="L922" s="38"/>
    </row>
    <row r="923" spans="12:12" s="5" customFormat="1">
      <c r="L923" s="38"/>
    </row>
    <row r="924" spans="12:12" s="5" customFormat="1">
      <c r="L924" s="38"/>
    </row>
    <row r="925" spans="12:12" s="5" customFormat="1">
      <c r="L925" s="38"/>
    </row>
    <row r="926" spans="12:12" s="5" customFormat="1">
      <c r="L926" s="38"/>
    </row>
    <row r="927" spans="12:12" s="5" customFormat="1">
      <c r="L927" s="38"/>
    </row>
    <row r="929" spans="12:12" s="5" customFormat="1">
      <c r="L929" s="38"/>
    </row>
    <row r="931" spans="12:12" s="5" customFormat="1">
      <c r="L931" s="38"/>
    </row>
    <row r="933" spans="12:12" s="5" customFormat="1">
      <c r="L933" s="38"/>
    </row>
    <row r="935" spans="12:12" s="5" customFormat="1">
      <c r="L935" s="38"/>
    </row>
    <row r="936" spans="12:12" s="5" customFormat="1">
      <c r="L936" s="38"/>
    </row>
    <row r="937" spans="12:12" s="5" customFormat="1">
      <c r="L937" s="38"/>
    </row>
    <row r="938" spans="12:12" s="5" customFormat="1">
      <c r="L938" s="38"/>
    </row>
    <row r="939" spans="12:12" s="5" customFormat="1">
      <c r="L939" s="38"/>
    </row>
    <row r="940" spans="12:12" s="5" customFormat="1">
      <c r="L940" s="38"/>
    </row>
    <row r="941" spans="12:12" s="5" customFormat="1">
      <c r="L941" s="38"/>
    </row>
    <row r="942" spans="12:12" s="5" customFormat="1">
      <c r="L942" s="38"/>
    </row>
    <row r="943" spans="12:12" s="5" customFormat="1">
      <c r="L943" s="38"/>
    </row>
    <row r="944" spans="12:12" s="5" customFormat="1">
      <c r="L944" s="38"/>
    </row>
    <row r="945" spans="12:12" s="5" customFormat="1">
      <c r="L945" s="38"/>
    </row>
    <row r="946" spans="12:12" s="5" customFormat="1">
      <c r="L946" s="38"/>
    </row>
    <row r="947" spans="12:12" s="5" customFormat="1">
      <c r="L947" s="38"/>
    </row>
    <row r="948" spans="12:12" s="5" customFormat="1">
      <c r="L948" s="38"/>
    </row>
    <row r="949" spans="12:12" s="5" customFormat="1">
      <c r="L949" s="38"/>
    </row>
    <row r="950" spans="12:12" s="5" customFormat="1">
      <c r="L950" s="38"/>
    </row>
    <row r="951" spans="12:12" s="5" customFormat="1">
      <c r="L951" s="38"/>
    </row>
    <row r="952" spans="12:12" s="5" customFormat="1">
      <c r="L952" s="38"/>
    </row>
    <row r="954" spans="12:12" s="5" customFormat="1">
      <c r="L954" s="38"/>
    </row>
    <row r="956" spans="12:12" s="5" customFormat="1">
      <c r="L956" s="38"/>
    </row>
    <row r="958" spans="12:12" s="5" customFormat="1">
      <c r="L958" s="38"/>
    </row>
    <row r="959" spans="12:12" s="5" customFormat="1">
      <c r="L959" s="38"/>
    </row>
    <row r="961" spans="12:12" s="5" customFormat="1">
      <c r="L961" s="38"/>
    </row>
    <row r="963" spans="12:12" s="5" customFormat="1">
      <c r="L963" s="38"/>
    </row>
    <row r="965" spans="12:12" s="5" customFormat="1">
      <c r="L965" s="38"/>
    </row>
    <row r="966" spans="12:12" s="5" customFormat="1">
      <c r="L966" s="38"/>
    </row>
    <row r="967" spans="12:12" s="5" customFormat="1">
      <c r="L967" s="38"/>
    </row>
    <row r="968" spans="12:12" s="5" customFormat="1">
      <c r="L968" s="38"/>
    </row>
    <row r="969" spans="12:12" s="5" customFormat="1">
      <c r="L969" s="38"/>
    </row>
    <row r="970" spans="12:12" s="5" customFormat="1">
      <c r="L970" s="38"/>
    </row>
    <row r="972" spans="12:12" s="5" customFormat="1">
      <c r="L972" s="38"/>
    </row>
    <row r="974" spans="12:12" s="5" customFormat="1">
      <c r="L974" s="38"/>
    </row>
    <row r="976" spans="12:12" s="5" customFormat="1">
      <c r="L976" s="38"/>
    </row>
    <row r="977" spans="12:12" s="5" customFormat="1">
      <c r="L977" s="38"/>
    </row>
    <row r="979" spans="12:12" s="5" customFormat="1">
      <c r="L979" s="38"/>
    </row>
    <row r="980" spans="12:12" s="5" customFormat="1">
      <c r="L980" s="38"/>
    </row>
    <row r="982" spans="12:12" s="5" customFormat="1">
      <c r="L982" s="38"/>
    </row>
    <row r="983" spans="12:12" s="5" customFormat="1">
      <c r="L983" s="38"/>
    </row>
    <row r="984" spans="12:12" s="5" customFormat="1">
      <c r="L984" s="38"/>
    </row>
    <row r="986" spans="12:12" s="5" customFormat="1">
      <c r="L986" s="38"/>
    </row>
    <row r="987" spans="12:12" s="5" customFormat="1">
      <c r="L987" s="38"/>
    </row>
    <row r="988" spans="12:12" s="5" customFormat="1">
      <c r="L988" s="38"/>
    </row>
    <row r="990" spans="12:12" s="5" customFormat="1">
      <c r="L990" s="38"/>
    </row>
    <row r="991" spans="12:12" s="5" customFormat="1">
      <c r="L991" s="38"/>
    </row>
    <row r="993" spans="12:12" s="5" customFormat="1">
      <c r="L993" s="38"/>
    </row>
    <row r="995" spans="12:12" s="5" customFormat="1">
      <c r="L995" s="38"/>
    </row>
    <row r="997" spans="12:12" s="5" customFormat="1">
      <c r="L997" s="38"/>
    </row>
    <row r="998" spans="12:12" s="5" customFormat="1">
      <c r="L998" s="38"/>
    </row>
    <row r="1000" spans="12:12" s="5" customFormat="1">
      <c r="L1000" s="38"/>
    </row>
    <row r="1002" spans="12:12" s="5" customFormat="1">
      <c r="L1002" s="38"/>
    </row>
    <row r="1004" spans="12:12" s="5" customFormat="1">
      <c r="L1004" s="38"/>
    </row>
    <row r="1006" spans="12:12" s="5" customFormat="1">
      <c r="L1006" s="38"/>
    </row>
    <row r="1007" spans="12:12" s="5" customFormat="1">
      <c r="L1007" s="38"/>
    </row>
    <row r="1008" spans="12:12" s="5" customFormat="1">
      <c r="L1008" s="38"/>
    </row>
    <row r="1010" spans="12:12" s="5" customFormat="1">
      <c r="L1010" s="38"/>
    </row>
    <row r="1012" spans="12:12" s="5" customFormat="1">
      <c r="L1012" s="38"/>
    </row>
    <row r="1013" spans="12:12" s="5" customFormat="1">
      <c r="L1013" s="38"/>
    </row>
    <row r="1014" spans="12:12" s="5" customFormat="1">
      <c r="L1014" s="38"/>
    </row>
    <row r="1016" spans="12:12" s="5" customFormat="1">
      <c r="L1016" s="38"/>
    </row>
    <row r="1018" spans="12:12" s="5" customFormat="1">
      <c r="L1018" s="38"/>
    </row>
    <row r="1020" spans="12:12" s="5" customFormat="1">
      <c r="L1020" s="38"/>
    </row>
    <row r="1022" spans="12:12" s="5" customFormat="1">
      <c r="L1022" s="38"/>
    </row>
    <row r="1024" spans="12:12" s="5" customFormat="1">
      <c r="L1024" s="38"/>
    </row>
    <row r="1026" spans="12:12" s="5" customFormat="1">
      <c r="L1026" s="38"/>
    </row>
    <row r="1028" spans="12:12" s="5" customFormat="1">
      <c r="L1028" s="38"/>
    </row>
    <row r="1030" spans="12:12" s="5" customFormat="1">
      <c r="L1030" s="38"/>
    </row>
    <row r="1032" spans="12:12" s="5" customFormat="1">
      <c r="L1032" s="38"/>
    </row>
    <row r="1034" spans="12:12" s="5" customFormat="1">
      <c r="L1034" s="38"/>
    </row>
    <row r="1035" spans="12:12" s="5" customFormat="1">
      <c r="L1035" s="38"/>
    </row>
    <row r="1037" spans="12:12" s="5" customFormat="1">
      <c r="L1037" s="38"/>
    </row>
    <row r="1039" spans="12:12" s="5" customFormat="1">
      <c r="L1039" s="38"/>
    </row>
    <row r="1041" spans="12:12" s="5" customFormat="1">
      <c r="L1041" s="38"/>
    </row>
    <row r="1042" spans="12:12" s="5" customFormat="1">
      <c r="L1042" s="38"/>
    </row>
    <row r="1044" spans="12:12" s="5" customFormat="1">
      <c r="L1044" s="38"/>
    </row>
    <row r="1045" spans="12:12" s="5" customFormat="1">
      <c r="L1045" s="38"/>
    </row>
    <row r="1047" spans="12:12" s="5" customFormat="1">
      <c r="L1047" s="38"/>
    </row>
    <row r="1049" spans="12:12" s="5" customFormat="1">
      <c r="L1049" s="38"/>
    </row>
    <row r="1051" spans="12:12" s="5" customFormat="1">
      <c r="L1051" s="38"/>
    </row>
    <row r="1052" spans="12:12" s="5" customFormat="1">
      <c r="L1052" s="38"/>
    </row>
    <row r="1053" spans="12:12" s="5" customFormat="1">
      <c r="L1053" s="38"/>
    </row>
    <row r="1055" spans="12:12" s="5" customFormat="1">
      <c r="L1055" s="38"/>
    </row>
    <row r="1056" spans="12:12" s="5" customFormat="1">
      <c r="L1056" s="38"/>
    </row>
    <row r="1058" spans="12:12" s="5" customFormat="1">
      <c r="L1058" s="38"/>
    </row>
    <row r="1059" spans="12:12" s="5" customFormat="1">
      <c r="L1059" s="38"/>
    </row>
    <row r="1060" spans="12:12" s="5" customFormat="1">
      <c r="L1060" s="38"/>
    </row>
    <row r="1062" spans="12:12" s="5" customFormat="1">
      <c r="L1062" s="38"/>
    </row>
    <row r="1064" spans="12:12" s="5" customFormat="1">
      <c r="L1064" s="38"/>
    </row>
    <row r="1066" spans="12:12" s="5" customFormat="1">
      <c r="L1066" s="38"/>
    </row>
    <row r="1068" spans="12:12" s="5" customFormat="1">
      <c r="L1068" s="38"/>
    </row>
    <row r="1069" spans="12:12" s="5" customFormat="1">
      <c r="L1069" s="38"/>
    </row>
    <row r="1070" spans="12:12" s="5" customFormat="1">
      <c r="L1070" s="38"/>
    </row>
    <row r="1071" spans="12:12" s="5" customFormat="1">
      <c r="L1071" s="38"/>
    </row>
    <row r="1072" spans="12:12" s="5" customFormat="1">
      <c r="L1072" s="38"/>
    </row>
    <row r="1074" spans="12:12" s="5" customFormat="1">
      <c r="L1074" s="38"/>
    </row>
    <row r="1075" spans="12:12" s="5" customFormat="1">
      <c r="L1075" s="38"/>
    </row>
    <row r="1076" spans="12:12" s="5" customFormat="1">
      <c r="L1076" s="38"/>
    </row>
    <row r="1078" spans="12:12" s="5" customFormat="1">
      <c r="L1078" s="38"/>
    </row>
    <row r="1079" spans="12:12" s="5" customFormat="1">
      <c r="L1079" s="38"/>
    </row>
    <row r="1080" spans="12:12" s="5" customFormat="1">
      <c r="L1080" s="38"/>
    </row>
    <row r="1082" spans="12:12" s="5" customFormat="1">
      <c r="L1082" s="38"/>
    </row>
    <row r="1084" spans="12:12" s="5" customFormat="1">
      <c r="L1084" s="38"/>
    </row>
    <row r="1086" spans="12:12" s="5" customFormat="1">
      <c r="L1086" s="38"/>
    </row>
    <row r="1088" spans="12:12" s="5" customFormat="1">
      <c r="L1088" s="38"/>
    </row>
    <row r="1090" spans="12:12" s="5" customFormat="1">
      <c r="L1090" s="38"/>
    </row>
    <row r="1092" spans="12:12" s="5" customFormat="1">
      <c r="L1092" s="38"/>
    </row>
    <row r="1094" spans="12:12" s="5" customFormat="1">
      <c r="L1094" s="38"/>
    </row>
    <row r="1096" spans="12:12" s="5" customFormat="1">
      <c r="L1096" s="38"/>
    </row>
    <row r="1097" spans="12:12" s="5" customFormat="1">
      <c r="L1097" s="38"/>
    </row>
    <row r="1099" spans="12:12" s="5" customFormat="1">
      <c r="L1099" s="38"/>
    </row>
    <row r="1100" spans="12:12" s="5" customFormat="1">
      <c r="L1100" s="38"/>
    </row>
    <row r="1102" spans="12:12" s="5" customFormat="1">
      <c r="L1102" s="38"/>
    </row>
    <row r="1104" spans="12:12" s="5" customFormat="1">
      <c r="L1104" s="38"/>
    </row>
    <row r="1106" spans="12:12" s="5" customFormat="1">
      <c r="L1106" s="38"/>
    </row>
    <row r="1108" spans="12:12" s="5" customFormat="1">
      <c r="L1108" s="38"/>
    </row>
    <row r="1109" spans="12:12" s="5" customFormat="1">
      <c r="L1109" s="38"/>
    </row>
    <row r="1110" spans="12:12" s="5" customFormat="1">
      <c r="L1110" s="38"/>
    </row>
    <row r="1111" spans="12:12" s="5" customFormat="1">
      <c r="L1111" s="38"/>
    </row>
    <row r="1112" spans="12:12" s="5" customFormat="1">
      <c r="L1112" s="38"/>
    </row>
    <row r="1113" spans="12:12" s="5" customFormat="1">
      <c r="L1113" s="38"/>
    </row>
    <row r="1114" spans="12:12" s="5" customFormat="1">
      <c r="L1114" s="38"/>
    </row>
    <row r="1116" spans="12:12" s="5" customFormat="1">
      <c r="L1116" s="38"/>
    </row>
    <row r="1118" spans="12:12" s="5" customFormat="1">
      <c r="L1118" s="38"/>
    </row>
    <row r="1120" spans="12:12" s="5" customFormat="1">
      <c r="L1120" s="38"/>
    </row>
    <row r="1122" spans="12:12" s="5" customFormat="1">
      <c r="L1122" s="38"/>
    </row>
    <row r="1123" spans="12:12" s="5" customFormat="1">
      <c r="L1123" s="38"/>
    </row>
    <row r="1125" spans="12:12" s="5" customFormat="1">
      <c r="L1125" s="38"/>
    </row>
    <row r="1127" spans="12:12" s="5" customFormat="1">
      <c r="L1127" s="38"/>
    </row>
    <row r="1129" spans="12:12" s="5" customFormat="1">
      <c r="L1129" s="38"/>
    </row>
    <row r="1131" spans="12:12" s="5" customFormat="1">
      <c r="L1131" s="38"/>
    </row>
    <row r="1133" spans="12:12" s="5" customFormat="1">
      <c r="L1133" s="38"/>
    </row>
    <row r="1135" spans="12:12" s="5" customFormat="1">
      <c r="L1135" s="38"/>
    </row>
    <row r="1137" spans="12:12" s="5" customFormat="1">
      <c r="L1137" s="38"/>
    </row>
    <row r="1138" spans="12:12" s="5" customFormat="1">
      <c r="L1138" s="38"/>
    </row>
    <row r="1140" spans="12:12" s="5" customFormat="1">
      <c r="L1140" s="38"/>
    </row>
    <row r="1142" spans="12:12" s="5" customFormat="1">
      <c r="L1142" s="38"/>
    </row>
    <row r="1143" spans="12:12" s="5" customFormat="1">
      <c r="L1143" s="38"/>
    </row>
    <row r="1145" spans="12:12" s="5" customFormat="1">
      <c r="L1145" s="38"/>
    </row>
    <row r="1146" spans="12:12" s="5" customFormat="1">
      <c r="L1146" s="38"/>
    </row>
    <row r="1147" spans="12:12" s="5" customFormat="1">
      <c r="L1147" s="38"/>
    </row>
    <row r="1148" spans="12:12" s="5" customFormat="1">
      <c r="L1148" s="38"/>
    </row>
    <row r="1149" spans="12:12" s="5" customFormat="1">
      <c r="L1149" s="38"/>
    </row>
    <row r="1151" spans="12:12" s="5" customFormat="1">
      <c r="L1151" s="38"/>
    </row>
    <row r="1153" spans="12:12" s="5" customFormat="1">
      <c r="L1153" s="38"/>
    </row>
    <row r="1155" spans="12:12" s="5" customFormat="1">
      <c r="L1155" s="38"/>
    </row>
    <row r="1157" spans="12:12" s="5" customFormat="1">
      <c r="L1157" s="38"/>
    </row>
    <row r="1159" spans="12:12" s="5" customFormat="1">
      <c r="L1159" s="38"/>
    </row>
    <row r="1161" spans="12:12" s="5" customFormat="1">
      <c r="L1161" s="38"/>
    </row>
    <row r="1162" spans="12:12" s="5" customFormat="1">
      <c r="L1162" s="38"/>
    </row>
    <row r="1163" spans="12:12" s="5" customFormat="1">
      <c r="L1163" s="38"/>
    </row>
    <row r="1165" spans="12:12" s="5" customFormat="1">
      <c r="L1165" s="38"/>
    </row>
    <row r="1167" spans="12:12" s="5" customFormat="1">
      <c r="L1167" s="38"/>
    </row>
    <row r="1169" spans="12:12" s="5" customFormat="1">
      <c r="L1169" s="38"/>
    </row>
    <row r="1171" spans="12:12" s="5" customFormat="1">
      <c r="L1171" s="38"/>
    </row>
    <row r="1173" spans="12:12" s="5" customFormat="1">
      <c r="L1173" s="38"/>
    </row>
    <row r="1175" spans="12:12" s="5" customFormat="1">
      <c r="L1175" s="38"/>
    </row>
    <row r="1177" spans="12:12" s="5" customFormat="1">
      <c r="L1177" s="38"/>
    </row>
    <row r="1178" spans="12:12" s="5" customFormat="1">
      <c r="L1178" s="38"/>
    </row>
    <row r="1180" spans="12:12" s="5" customFormat="1">
      <c r="L1180" s="38"/>
    </row>
    <row r="1182" spans="12:12" s="5" customFormat="1">
      <c r="L1182" s="38"/>
    </row>
    <row r="1184" spans="12:12" s="5" customFormat="1">
      <c r="L1184" s="38"/>
    </row>
    <row r="1186" spans="12:12" s="5" customFormat="1">
      <c r="L1186" s="38"/>
    </row>
    <row r="1188" spans="12:12" s="5" customFormat="1">
      <c r="L1188" s="38"/>
    </row>
    <row r="1190" spans="12:12" s="5" customFormat="1">
      <c r="L1190" s="38"/>
    </row>
    <row r="1191" spans="12:12" s="5" customFormat="1">
      <c r="L1191" s="38"/>
    </row>
    <row r="1193" spans="12:12" s="5" customFormat="1">
      <c r="L1193" s="38"/>
    </row>
    <row r="1195" spans="12:12" s="5" customFormat="1">
      <c r="L1195" s="38"/>
    </row>
    <row r="1197" spans="12:12" s="5" customFormat="1">
      <c r="L1197" s="38"/>
    </row>
    <row r="1199" spans="12:12" s="5" customFormat="1">
      <c r="L1199" s="38"/>
    </row>
    <row r="1201" spans="12:12" s="5" customFormat="1">
      <c r="L1201" s="38"/>
    </row>
    <row r="1203" spans="12:12" s="5" customFormat="1">
      <c r="L1203" s="38"/>
    </row>
    <row r="1205" spans="12:12" s="5" customFormat="1">
      <c r="L1205" s="38"/>
    </row>
    <row r="1207" spans="12:12" s="5" customFormat="1">
      <c r="L1207" s="38"/>
    </row>
    <row r="1209" spans="12:12" s="5" customFormat="1">
      <c r="L1209" s="38"/>
    </row>
    <row r="1211" spans="12:12" s="5" customFormat="1">
      <c r="L1211" s="38"/>
    </row>
    <row r="1213" spans="12:12" s="5" customFormat="1">
      <c r="L1213" s="38"/>
    </row>
    <row r="1215" spans="12:12" s="5" customFormat="1">
      <c r="L1215" s="38"/>
    </row>
    <row r="1217" spans="12:12" s="5" customFormat="1">
      <c r="L1217" s="38"/>
    </row>
    <row r="1219" spans="12:12" s="5" customFormat="1">
      <c r="L1219" s="38"/>
    </row>
    <row r="1221" spans="12:12" s="5" customFormat="1">
      <c r="L1221" s="38"/>
    </row>
    <row r="1223" spans="12:12" s="5" customFormat="1">
      <c r="L1223" s="38"/>
    </row>
    <row r="1225" spans="12:12" s="5" customFormat="1">
      <c r="L1225" s="38"/>
    </row>
    <row r="1226" spans="12:12" s="5" customFormat="1">
      <c r="L1226" s="38"/>
    </row>
    <row r="1227" spans="12:12" s="5" customFormat="1">
      <c r="L1227" s="38"/>
    </row>
    <row r="1229" spans="12:12" s="5" customFormat="1">
      <c r="L1229" s="38"/>
    </row>
    <row r="1231" spans="12:12" s="5" customFormat="1">
      <c r="L1231" s="38"/>
    </row>
    <row r="1233" spans="12:12" s="5" customFormat="1">
      <c r="L1233" s="38"/>
    </row>
    <row r="1235" spans="12:12" s="5" customFormat="1">
      <c r="L1235" s="38"/>
    </row>
    <row r="1236" spans="12:12" s="5" customFormat="1">
      <c r="L1236" s="38"/>
    </row>
    <row r="1237" spans="12:12" s="5" customFormat="1">
      <c r="L1237" s="38"/>
    </row>
    <row r="1239" spans="12:12" s="5" customFormat="1">
      <c r="L1239" s="38"/>
    </row>
    <row r="1241" spans="12:12" s="5" customFormat="1">
      <c r="L1241" s="38"/>
    </row>
    <row r="1243" spans="12:12" s="5" customFormat="1">
      <c r="L1243" s="38"/>
    </row>
    <row r="1245" spans="12:12" s="5" customFormat="1">
      <c r="L1245" s="38"/>
    </row>
    <row r="1246" spans="12:12" s="5" customFormat="1">
      <c r="L1246" s="38"/>
    </row>
    <row r="1247" spans="12:12" s="5" customFormat="1">
      <c r="L1247" s="38"/>
    </row>
    <row r="1248" spans="12:12" s="5" customFormat="1">
      <c r="L1248" s="38"/>
    </row>
    <row r="1249" spans="12:12" s="5" customFormat="1">
      <c r="L1249" s="38"/>
    </row>
    <row r="1250" spans="12:12" s="5" customFormat="1">
      <c r="L1250" s="38"/>
    </row>
    <row r="1251" spans="12:12" s="5" customFormat="1">
      <c r="L1251" s="38"/>
    </row>
    <row r="1252" spans="12:12" s="5" customFormat="1">
      <c r="L1252" s="38"/>
    </row>
    <row r="1253" spans="12:12" s="5" customFormat="1">
      <c r="L1253" s="38"/>
    </row>
    <row r="1254" spans="12:12" s="5" customFormat="1">
      <c r="L1254" s="38"/>
    </row>
    <row r="1256" spans="12:12" s="5" customFormat="1">
      <c r="L1256" s="38"/>
    </row>
    <row r="1257" spans="12:12" s="5" customFormat="1">
      <c r="L1257" s="38"/>
    </row>
    <row r="1258" spans="12:12" s="5" customFormat="1">
      <c r="L1258" s="38"/>
    </row>
    <row r="1259" spans="12:12" s="5" customFormat="1">
      <c r="L1259" s="38"/>
    </row>
    <row r="1260" spans="12:12" s="5" customFormat="1">
      <c r="L1260" s="38"/>
    </row>
    <row r="1261" spans="12:12" s="5" customFormat="1">
      <c r="L1261" s="38"/>
    </row>
    <row r="1262" spans="12:12" s="5" customFormat="1">
      <c r="L1262" s="38"/>
    </row>
    <row r="1264" spans="12:12" s="5" customFormat="1">
      <c r="L1264" s="38"/>
    </row>
    <row r="1266" spans="12:12" s="5" customFormat="1">
      <c r="L1266" s="38"/>
    </row>
    <row r="1268" spans="12:12" s="5" customFormat="1">
      <c r="L1268" s="38"/>
    </row>
    <row r="1270" spans="12:12" s="5" customFormat="1">
      <c r="L1270" s="38"/>
    </row>
    <row r="1271" spans="12:12" s="5" customFormat="1">
      <c r="L1271" s="38"/>
    </row>
    <row r="1272" spans="12:12" s="5" customFormat="1">
      <c r="L1272" s="38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09375" defaultRowHeight="15.6"/>
  <cols>
    <col min="1" max="1" width="17.33203125" style="122" hidden="1" customWidth="1"/>
    <col min="2" max="2" width="3.33203125" style="116" hidden="1" customWidth="1"/>
    <col min="3" max="3" width="4.44140625" style="117" hidden="1" customWidth="1"/>
    <col min="4" max="4" width="3.33203125" style="118" hidden="1" customWidth="1"/>
    <col min="5" max="5" width="3.33203125" style="119" hidden="1" customWidth="1"/>
    <col min="6" max="6" width="3.33203125" style="120" hidden="1" customWidth="1"/>
    <col min="7" max="7" width="5.5546875" style="121" hidden="1" customWidth="1"/>
    <col min="8" max="8" width="5.33203125" style="6" customWidth="1"/>
    <col min="9" max="9" width="3.109375" style="40" customWidth="1"/>
    <col min="10" max="10" width="2.44140625" style="41" customWidth="1"/>
    <col min="11" max="11" width="2.109375" style="42" customWidth="1"/>
    <col min="12" max="12" width="51.5546875" style="38" customWidth="1"/>
    <col min="13" max="13" width="5.33203125" style="39" customWidth="1"/>
    <col min="14" max="14" width="16.109375" style="39" customWidth="1"/>
    <col min="15" max="15" width="15.109375" style="39" customWidth="1"/>
    <col min="16" max="16" width="13" style="5" customWidth="1"/>
    <col min="17" max="18" width="9.109375" style="5"/>
    <col min="19" max="19" width="12.109375" style="5" bestFit="1" customWidth="1"/>
    <col min="20" max="16384" width="9.109375" style="5"/>
  </cols>
  <sheetData>
    <row r="1" spans="1:22">
      <c r="A1" s="5"/>
      <c r="B1" s="236"/>
      <c r="C1" s="5"/>
      <c r="D1" s="237"/>
      <c r="E1" s="237"/>
      <c r="F1" s="237"/>
      <c r="G1" s="237"/>
      <c r="H1" s="237"/>
      <c r="I1" s="5"/>
      <c r="J1" s="5"/>
      <c r="K1" s="562"/>
      <c r="L1" s="562"/>
      <c r="M1" s="562"/>
      <c r="N1" s="493" t="s">
        <v>744</v>
      </c>
      <c r="O1" s="493"/>
      <c r="P1" s="493"/>
    </row>
    <row r="2" spans="1:22">
      <c r="A2" s="5"/>
      <c r="B2" s="236"/>
      <c r="C2" s="5"/>
      <c r="D2" s="237"/>
      <c r="E2" s="237"/>
      <c r="F2" s="237"/>
      <c r="G2" s="237"/>
      <c r="H2" s="237"/>
      <c r="I2" s="5"/>
      <c r="J2" s="5"/>
      <c r="K2" s="562"/>
      <c r="L2" s="562"/>
      <c r="M2" s="562"/>
      <c r="N2" s="493" t="s">
        <v>622</v>
      </c>
      <c r="O2" s="493"/>
      <c r="P2" s="493"/>
    </row>
    <row r="3" spans="1:22">
      <c r="A3" s="5"/>
      <c r="B3" s="236"/>
      <c r="C3" s="5"/>
      <c r="D3" s="237"/>
      <c r="E3" s="237"/>
      <c r="F3" s="237" t="s">
        <v>784</v>
      </c>
      <c r="G3" s="237"/>
      <c r="H3" s="237"/>
      <c r="I3" s="5"/>
      <c r="J3" s="5"/>
      <c r="K3" s="562"/>
      <c r="L3" s="562"/>
      <c r="M3" s="562"/>
      <c r="N3" s="493" t="s">
        <v>937</v>
      </c>
      <c r="O3" s="493"/>
      <c r="P3" s="493"/>
    </row>
    <row r="4" spans="1:22">
      <c r="A4" s="5"/>
      <c r="B4" s="236"/>
      <c r="C4" s="5"/>
      <c r="D4" s="237"/>
      <c r="E4" s="237"/>
      <c r="F4" s="237"/>
      <c r="G4" s="237"/>
      <c r="H4" s="237"/>
      <c r="I4" s="5"/>
      <c r="J4" s="5"/>
      <c r="K4" s="562"/>
      <c r="L4" s="562"/>
      <c r="M4" s="562"/>
      <c r="N4" s="493" t="s">
        <v>936</v>
      </c>
      <c r="O4" s="493"/>
      <c r="P4" s="493"/>
    </row>
    <row r="5" spans="1:22">
      <c r="A5" s="5"/>
      <c r="B5" s="236"/>
      <c r="C5" s="5"/>
      <c r="D5" s="237"/>
      <c r="E5" s="237"/>
      <c r="F5" s="237"/>
      <c r="G5" s="237"/>
      <c r="H5" s="237"/>
      <c r="I5" s="5"/>
      <c r="J5" s="5"/>
      <c r="K5" s="562"/>
      <c r="L5" s="562"/>
      <c r="M5" s="562"/>
      <c r="N5" s="566" t="s">
        <v>593</v>
      </c>
      <c r="O5" s="566"/>
      <c r="P5" s="566"/>
    </row>
    <row r="6" spans="1:22">
      <c r="A6" s="236" t="s">
        <v>745</v>
      </c>
      <c r="B6" s="236"/>
      <c r="C6" s="5"/>
      <c r="D6" s="237"/>
      <c r="E6" s="237"/>
      <c r="F6" s="237"/>
      <c r="G6" s="237"/>
      <c r="H6" s="237"/>
      <c r="I6" s="5"/>
      <c r="J6" s="5"/>
      <c r="K6" s="5"/>
      <c r="L6" s="238"/>
      <c r="M6" s="238"/>
      <c r="N6" s="5"/>
      <c r="O6" s="5"/>
    </row>
    <row r="7" spans="1:22" ht="31.5" customHeight="1">
      <c r="A7" s="122" t="s">
        <v>490</v>
      </c>
      <c r="H7" s="535" t="s">
        <v>923</v>
      </c>
      <c r="I7" s="535"/>
      <c r="J7" s="535"/>
      <c r="K7" s="535"/>
      <c r="L7" s="535"/>
      <c r="M7" s="535"/>
      <c r="N7" s="535"/>
      <c r="O7" s="535"/>
      <c r="P7" s="535"/>
    </row>
    <row r="8" spans="1:22">
      <c r="A8" s="123"/>
      <c r="H8" s="137"/>
      <c r="I8" s="137"/>
      <c r="J8" s="137"/>
      <c r="K8" s="137"/>
      <c r="L8" s="137"/>
      <c r="M8" s="137"/>
      <c r="N8" s="137"/>
      <c r="O8" s="137"/>
    </row>
    <row r="9" spans="1:22">
      <c r="A9" s="123"/>
      <c r="I9" s="7"/>
      <c r="J9" s="43"/>
      <c r="K9" s="43"/>
      <c r="L9" s="8"/>
      <c r="M9" s="209"/>
      <c r="N9" s="234"/>
      <c r="O9" s="561" t="s">
        <v>97</v>
      </c>
      <c r="P9" s="561"/>
    </row>
    <row r="10" spans="1:22" ht="46.5" customHeight="1">
      <c r="A10" s="123"/>
      <c r="H10" s="516" t="s">
        <v>98</v>
      </c>
      <c r="I10" s="516" t="s">
        <v>99</v>
      </c>
      <c r="J10" s="519" t="s">
        <v>100</v>
      </c>
      <c r="K10" s="519" t="s">
        <v>101</v>
      </c>
      <c r="L10" s="522" t="s">
        <v>102</v>
      </c>
      <c r="M10" s="525" t="s">
        <v>103</v>
      </c>
      <c r="N10" s="498" t="s">
        <v>374</v>
      </c>
      <c r="O10" s="534" t="s">
        <v>375</v>
      </c>
      <c r="P10" s="534"/>
    </row>
    <row r="11" spans="1:22" s="10" customFormat="1" ht="29.25" customHeight="1">
      <c r="A11" s="123"/>
      <c r="B11" s="116"/>
      <c r="C11" s="117"/>
      <c r="D11" s="118"/>
      <c r="E11" s="119"/>
      <c r="F11" s="120"/>
      <c r="G11" s="121"/>
      <c r="H11" s="517"/>
      <c r="I11" s="517"/>
      <c r="J11" s="520"/>
      <c r="K11" s="520"/>
      <c r="L11" s="523"/>
      <c r="M11" s="526"/>
      <c r="N11" s="498"/>
      <c r="O11" s="2" t="s">
        <v>376</v>
      </c>
      <c r="P11" s="2" t="s">
        <v>377</v>
      </c>
    </row>
    <row r="12" spans="1:22" s="15" customFormat="1">
      <c r="A12" s="123"/>
      <c r="B12" s="124"/>
      <c r="C12" s="125"/>
      <c r="D12" s="126"/>
      <c r="E12" s="127"/>
      <c r="F12" s="128"/>
      <c r="G12" s="129"/>
      <c r="H12" s="135">
        <v>1</v>
      </c>
      <c r="I12" s="135">
        <v>2</v>
      </c>
      <c r="J12" s="135">
        <v>3</v>
      </c>
      <c r="K12" s="135">
        <v>4</v>
      </c>
      <c r="L12" s="135">
        <v>5</v>
      </c>
      <c r="M12" s="136">
        <v>6</v>
      </c>
      <c r="N12" s="12">
        <v>7</v>
      </c>
      <c r="O12" s="12">
        <v>8</v>
      </c>
      <c r="P12" s="12" t="s">
        <v>624</v>
      </c>
    </row>
    <row r="13" spans="1:22" s="161" customFormat="1" ht="16.5" customHeight="1">
      <c r="A13" s="122" t="str">
        <f t="shared" ref="A13:A86" si="0">CONCATENATE(B13,C13,D13,E13,F13,G13)</f>
        <v>71000000000000</v>
      </c>
      <c r="B13" s="124" t="s">
        <v>439</v>
      </c>
      <c r="C13" s="125" t="s">
        <v>441</v>
      </c>
      <c r="D13" s="126" t="s">
        <v>441</v>
      </c>
      <c r="E13" s="127" t="s">
        <v>441</v>
      </c>
      <c r="F13" s="128" t="s">
        <v>441</v>
      </c>
      <c r="G13" s="129" t="s">
        <v>440</v>
      </c>
      <c r="H13" s="397"/>
      <c r="I13" s="157"/>
      <c r="J13" s="158"/>
      <c r="K13" s="158"/>
      <c r="L13" s="159" t="s">
        <v>105</v>
      </c>
      <c r="M13" s="172"/>
      <c r="N13" s="160">
        <f>O13+P13-O767</f>
        <v>0</v>
      </c>
      <c r="O13" s="160">
        <f>+O14+O109+O141+O319+O406+O476+O489+O574+O669+O759</f>
        <v>0</v>
      </c>
      <c r="P13" s="160">
        <f>+P14+P109+P141+P319+P406+P476+P489+P574+P669+P759</f>
        <v>0</v>
      </c>
      <c r="S13" s="438">
        <f>395001.8-N13</f>
        <v>395001.8</v>
      </c>
    </row>
    <row r="14" spans="1:22" s="181" customFormat="1" ht="27.6">
      <c r="A14" s="122" t="str">
        <f t="shared" si="0"/>
        <v>71010000000000</v>
      </c>
      <c r="B14" s="124" t="s">
        <v>439</v>
      </c>
      <c r="C14" s="117" t="s">
        <v>106</v>
      </c>
      <c r="D14" s="118" t="s">
        <v>441</v>
      </c>
      <c r="E14" s="127" t="s">
        <v>441</v>
      </c>
      <c r="F14" s="128" t="s">
        <v>441</v>
      </c>
      <c r="G14" s="129" t="s">
        <v>440</v>
      </c>
      <c r="H14" s="180">
        <v>2100</v>
      </c>
      <c r="I14" s="212" t="s">
        <v>106</v>
      </c>
      <c r="J14" s="213">
        <v>0</v>
      </c>
      <c r="K14" s="213">
        <v>0</v>
      </c>
      <c r="L14" s="162" t="s">
        <v>107</v>
      </c>
      <c r="M14" s="174"/>
      <c r="N14" s="163">
        <f>+N16+N66+N84+N99</f>
        <v>0</v>
      </c>
      <c r="O14" s="163">
        <f>+O16+O66+O84+O99</f>
        <v>0</v>
      </c>
      <c r="P14" s="163">
        <f>+P16+P66+P84+P99</f>
        <v>0</v>
      </c>
      <c r="Q14" s="161"/>
      <c r="R14" s="161"/>
      <c r="S14" s="438">
        <v>375456.8</v>
      </c>
      <c r="T14" s="161"/>
      <c r="U14" s="161"/>
      <c r="V14" s="161"/>
    </row>
    <row r="15" spans="1:22" s="23" customFormat="1" ht="16.2">
      <c r="A15" s="122" t="str">
        <f t="shared" si="0"/>
        <v>71010000000001</v>
      </c>
      <c r="B15" s="124" t="s">
        <v>439</v>
      </c>
      <c r="C15" s="117" t="s">
        <v>106</v>
      </c>
      <c r="D15" s="118" t="s">
        <v>441</v>
      </c>
      <c r="E15" s="127" t="s">
        <v>441</v>
      </c>
      <c r="F15" s="128" t="s">
        <v>441</v>
      </c>
      <c r="G15" s="129" t="s">
        <v>96</v>
      </c>
      <c r="H15" s="17"/>
      <c r="I15" s="18"/>
      <c r="J15" s="19"/>
      <c r="K15" s="19"/>
      <c r="L15" s="20" t="s">
        <v>108</v>
      </c>
      <c r="M15" s="44"/>
      <c r="N15" s="190"/>
      <c r="O15" s="190"/>
      <c r="P15" s="190"/>
      <c r="Q15" s="161"/>
      <c r="R15" s="161"/>
      <c r="S15" s="438">
        <v>19545</v>
      </c>
      <c r="T15" s="161"/>
      <c r="U15" s="161"/>
      <c r="V15" s="161"/>
    </row>
    <row r="16" spans="1:22" s="169" customFormat="1" ht="41.4">
      <c r="A16" s="122" t="str">
        <f t="shared" si="0"/>
        <v>71010100000000</v>
      </c>
      <c r="B16" s="124" t="s">
        <v>439</v>
      </c>
      <c r="C16" s="117" t="s">
        <v>106</v>
      </c>
      <c r="D16" s="118" t="s">
        <v>106</v>
      </c>
      <c r="E16" s="127" t="s">
        <v>441</v>
      </c>
      <c r="F16" s="128" t="s">
        <v>441</v>
      </c>
      <c r="G16" s="129" t="s">
        <v>440</v>
      </c>
      <c r="H16" s="165">
        <v>2110</v>
      </c>
      <c r="I16" s="166" t="s">
        <v>106</v>
      </c>
      <c r="J16" s="167">
        <v>1</v>
      </c>
      <c r="K16" s="167">
        <v>0</v>
      </c>
      <c r="L16" s="168" t="s">
        <v>109</v>
      </c>
      <c r="M16" s="176"/>
      <c r="N16" s="188">
        <f>+N18+N60</f>
        <v>0</v>
      </c>
      <c r="O16" s="188">
        <f>+O18+O60</f>
        <v>0</v>
      </c>
      <c r="P16" s="188">
        <f>+P18+P60</f>
        <v>0</v>
      </c>
      <c r="Q16" s="161"/>
      <c r="R16" s="161"/>
      <c r="S16" s="438">
        <f>+S15+S14</f>
        <v>395001.8</v>
      </c>
      <c r="T16" s="161"/>
      <c r="U16" s="161"/>
      <c r="V16" s="161"/>
    </row>
    <row r="17" spans="1:22" s="23" customFormat="1" ht="16.2">
      <c r="A17" s="122" t="str">
        <f t="shared" si="0"/>
        <v>71010100000001</v>
      </c>
      <c r="B17" s="124" t="s">
        <v>439</v>
      </c>
      <c r="C17" s="117" t="s">
        <v>106</v>
      </c>
      <c r="D17" s="118" t="s">
        <v>106</v>
      </c>
      <c r="E17" s="127" t="s">
        <v>441</v>
      </c>
      <c r="F17" s="128" t="s">
        <v>441</v>
      </c>
      <c r="G17" s="129" t="s">
        <v>96</v>
      </c>
      <c r="H17" s="17"/>
      <c r="I17" s="18"/>
      <c r="J17" s="19"/>
      <c r="K17" s="19"/>
      <c r="L17" s="20" t="s">
        <v>110</v>
      </c>
      <c r="M17" s="35"/>
      <c r="N17" s="190"/>
      <c r="O17" s="190"/>
      <c r="P17" s="190"/>
      <c r="Q17" s="161"/>
      <c r="R17" s="161"/>
      <c r="S17" s="438"/>
      <c r="T17" s="161"/>
      <c r="U17" s="161"/>
      <c r="V17" s="161"/>
    </row>
    <row r="18" spans="1:22" s="156" customFormat="1" ht="26.4">
      <c r="A18" s="122" t="str">
        <f t="shared" si="0"/>
        <v>71010101000000</v>
      </c>
      <c r="B18" s="124" t="s">
        <v>439</v>
      </c>
      <c r="C18" s="117" t="s">
        <v>106</v>
      </c>
      <c r="D18" s="118" t="s">
        <v>106</v>
      </c>
      <c r="E18" s="119" t="s">
        <v>106</v>
      </c>
      <c r="F18" s="128" t="s">
        <v>441</v>
      </c>
      <c r="G18" s="129" t="s">
        <v>440</v>
      </c>
      <c r="H18" s="151">
        <v>2111</v>
      </c>
      <c r="I18" s="152" t="s">
        <v>106</v>
      </c>
      <c r="J18" s="153">
        <v>1</v>
      </c>
      <c r="K18" s="153">
        <v>1</v>
      </c>
      <c r="L18" s="154" t="s">
        <v>363</v>
      </c>
      <c r="M18" s="155"/>
      <c r="N18" s="192">
        <f>+N20+N55</f>
        <v>0</v>
      </c>
      <c r="O18" s="192">
        <f>+O20+O55</f>
        <v>0</v>
      </c>
      <c r="P18" s="192">
        <f>+P20+P55</f>
        <v>0</v>
      </c>
      <c r="Q18" s="161"/>
      <c r="R18" s="161"/>
      <c r="S18" s="438"/>
      <c r="T18" s="161"/>
      <c r="U18" s="161"/>
      <c r="V18" s="161"/>
    </row>
    <row r="19" spans="1:22" ht="16.2">
      <c r="A19" s="122" t="str">
        <f t="shared" si="0"/>
        <v>71010101000001</v>
      </c>
      <c r="B19" s="124" t="s">
        <v>439</v>
      </c>
      <c r="C19" s="117" t="s">
        <v>106</v>
      </c>
      <c r="D19" s="118" t="s">
        <v>106</v>
      </c>
      <c r="E19" s="119" t="s">
        <v>106</v>
      </c>
      <c r="F19" s="128" t="s">
        <v>441</v>
      </c>
      <c r="G19" s="129" t="s">
        <v>96</v>
      </c>
      <c r="H19" s="17"/>
      <c r="I19" s="25"/>
      <c r="J19" s="26"/>
      <c r="K19" s="26"/>
      <c r="L19" s="20" t="s">
        <v>108</v>
      </c>
      <c r="M19" s="44"/>
      <c r="N19" s="190"/>
      <c r="O19" s="190"/>
      <c r="P19" s="190"/>
      <c r="Q19" s="161"/>
      <c r="R19" s="161"/>
      <c r="S19" s="438"/>
      <c r="T19" s="161"/>
      <c r="U19" s="161"/>
      <c r="V19" s="161"/>
    </row>
    <row r="20" spans="1:22" s="115" customFormat="1" ht="16.2">
      <c r="A20" s="122" t="str">
        <f t="shared" si="0"/>
        <v>71010101010000</v>
      </c>
      <c r="B20" s="124" t="s">
        <v>439</v>
      </c>
      <c r="C20" s="117" t="s">
        <v>106</v>
      </c>
      <c r="D20" s="118" t="s">
        <v>106</v>
      </c>
      <c r="E20" s="119" t="s">
        <v>106</v>
      </c>
      <c r="F20" s="128" t="s">
        <v>106</v>
      </c>
      <c r="G20" s="129" t="s">
        <v>440</v>
      </c>
      <c r="H20" s="45"/>
      <c r="I20" s="147"/>
      <c r="J20" s="148"/>
      <c r="K20" s="148"/>
      <c r="L20" s="27" t="s">
        <v>111</v>
      </c>
      <c r="M20" s="28"/>
      <c r="N20" s="197">
        <f>O20+P20</f>
        <v>0</v>
      </c>
      <c r="O20" s="197">
        <f>SUM(O21:O54)</f>
        <v>0</v>
      </c>
      <c r="P20" s="197">
        <f>SUM(P21:P54)</f>
        <v>0</v>
      </c>
      <c r="Q20" s="161"/>
      <c r="R20" s="161"/>
      <c r="S20" s="438"/>
      <c r="T20" s="161"/>
      <c r="U20" s="161"/>
      <c r="V20" s="161"/>
    </row>
    <row r="21" spans="1:22" s="23" customFormat="1" ht="16.2">
      <c r="A21" s="122" t="str">
        <f t="shared" si="0"/>
        <v>71010101014111</v>
      </c>
      <c r="B21" s="124" t="s">
        <v>439</v>
      </c>
      <c r="C21" s="117" t="s">
        <v>106</v>
      </c>
      <c r="D21" s="118" t="s">
        <v>106</v>
      </c>
      <c r="E21" s="119" t="s">
        <v>106</v>
      </c>
      <c r="F21" s="128" t="s">
        <v>106</v>
      </c>
      <c r="G21" s="129">
        <v>4111</v>
      </c>
      <c r="H21" s="25"/>
      <c r="I21" s="25"/>
      <c r="J21" s="26"/>
      <c r="K21" s="26"/>
      <c r="L21" s="36" t="s">
        <v>112</v>
      </c>
      <c r="M21" s="12">
        <v>4111</v>
      </c>
      <c r="N21" s="183">
        <f>O21+P21</f>
        <v>0</v>
      </c>
      <c r="O21" s="183"/>
      <c r="P21" s="183"/>
      <c r="Q21" s="161"/>
      <c r="R21" s="161"/>
      <c r="S21" s="438"/>
      <c r="T21" s="161"/>
      <c r="U21" s="161"/>
      <c r="V21" s="161"/>
    </row>
    <row r="22" spans="1:22" ht="26.4">
      <c r="A22" s="122" t="str">
        <f t="shared" si="0"/>
        <v>71010101014112</v>
      </c>
      <c r="B22" s="124" t="s">
        <v>439</v>
      </c>
      <c r="C22" s="117" t="s">
        <v>106</v>
      </c>
      <c r="D22" s="118" t="s">
        <v>106</v>
      </c>
      <c r="E22" s="119" t="s">
        <v>106</v>
      </c>
      <c r="F22" s="128" t="s">
        <v>106</v>
      </c>
      <c r="G22" s="129">
        <v>4112</v>
      </c>
      <c r="H22" s="25"/>
      <c r="I22" s="25"/>
      <c r="J22" s="26"/>
      <c r="K22" s="26"/>
      <c r="L22" s="36" t="s">
        <v>113</v>
      </c>
      <c r="M22" s="12">
        <v>4112</v>
      </c>
      <c r="N22" s="183">
        <f t="shared" ref="N22:N59" si="1">O22+P22</f>
        <v>0</v>
      </c>
      <c r="O22" s="183"/>
      <c r="P22" s="183"/>
      <c r="Q22" s="161"/>
      <c r="R22" s="161"/>
      <c r="S22" s="438"/>
      <c r="T22" s="161"/>
      <c r="U22" s="161"/>
      <c r="V22" s="161"/>
    </row>
    <row r="23" spans="1:22" s="23" customFormat="1" ht="16.2">
      <c r="A23" s="122" t="str">
        <f t="shared" si="0"/>
        <v>71010101014212</v>
      </c>
      <c r="B23" s="124" t="s">
        <v>439</v>
      </c>
      <c r="C23" s="117" t="s">
        <v>106</v>
      </c>
      <c r="D23" s="118" t="s">
        <v>106</v>
      </c>
      <c r="E23" s="119" t="s">
        <v>106</v>
      </c>
      <c r="F23" s="120" t="s">
        <v>106</v>
      </c>
      <c r="G23" s="121">
        <v>4212</v>
      </c>
      <c r="H23" s="25"/>
      <c r="I23" s="25"/>
      <c r="J23" s="26"/>
      <c r="K23" s="26"/>
      <c r="L23" s="29" t="s">
        <v>114</v>
      </c>
      <c r="M23" s="12">
        <v>4212</v>
      </c>
      <c r="N23" s="183">
        <f t="shared" si="1"/>
        <v>0</v>
      </c>
      <c r="O23" s="183"/>
      <c r="P23" s="183"/>
      <c r="Q23" s="161"/>
      <c r="R23" s="161"/>
      <c r="S23" s="438"/>
      <c r="T23" s="161"/>
      <c r="U23" s="161"/>
      <c r="V23" s="161"/>
    </row>
    <row r="24" spans="1:22" ht="16.2">
      <c r="A24" s="122" t="str">
        <f t="shared" si="0"/>
        <v>71010101014213</v>
      </c>
      <c r="B24" s="124" t="s">
        <v>439</v>
      </c>
      <c r="C24" s="117" t="s">
        <v>106</v>
      </c>
      <c r="D24" s="118" t="s">
        <v>106</v>
      </c>
      <c r="E24" s="119" t="s">
        <v>106</v>
      </c>
      <c r="F24" s="120" t="s">
        <v>106</v>
      </c>
      <c r="G24" s="121">
        <v>4213</v>
      </c>
      <c r="H24" s="25"/>
      <c r="I24" s="25"/>
      <c r="J24" s="26"/>
      <c r="K24" s="26"/>
      <c r="L24" s="30" t="s">
        <v>115</v>
      </c>
      <c r="M24" s="31">
        <v>4213</v>
      </c>
      <c r="N24" s="183">
        <f t="shared" si="1"/>
        <v>0</v>
      </c>
      <c r="O24" s="183"/>
      <c r="P24" s="183"/>
      <c r="Q24" s="161"/>
      <c r="R24" s="161"/>
      <c r="S24" s="438"/>
      <c r="T24" s="161"/>
      <c r="U24" s="161"/>
      <c r="V24" s="161"/>
    </row>
    <row r="25" spans="1:22" s="23" customFormat="1" ht="16.2">
      <c r="A25" s="122" t="str">
        <f t="shared" si="0"/>
        <v>71010101014214</v>
      </c>
      <c r="B25" s="124" t="s">
        <v>439</v>
      </c>
      <c r="C25" s="117" t="s">
        <v>106</v>
      </c>
      <c r="D25" s="118" t="s">
        <v>106</v>
      </c>
      <c r="E25" s="119" t="s">
        <v>106</v>
      </c>
      <c r="F25" s="120" t="s">
        <v>106</v>
      </c>
      <c r="G25" s="121">
        <v>4214</v>
      </c>
      <c r="H25" s="25"/>
      <c r="I25" s="25"/>
      <c r="J25" s="26"/>
      <c r="K25" s="26"/>
      <c r="L25" s="30" t="s">
        <v>116</v>
      </c>
      <c r="M25" s="31">
        <v>4214</v>
      </c>
      <c r="N25" s="183">
        <f t="shared" si="1"/>
        <v>0</v>
      </c>
      <c r="O25" s="183"/>
      <c r="P25" s="183"/>
      <c r="Q25" s="161"/>
      <c r="R25" s="161"/>
      <c r="S25" s="438"/>
      <c r="T25" s="161"/>
      <c r="U25" s="161"/>
      <c r="V25" s="161"/>
    </row>
    <row r="26" spans="1:22" ht="16.2">
      <c r="A26" s="122" t="str">
        <f t="shared" si="0"/>
        <v>71010101014215</v>
      </c>
      <c r="B26" s="124" t="s">
        <v>439</v>
      </c>
      <c r="C26" s="117" t="s">
        <v>106</v>
      </c>
      <c r="D26" s="118" t="s">
        <v>106</v>
      </c>
      <c r="E26" s="119" t="s">
        <v>106</v>
      </c>
      <c r="F26" s="120" t="s">
        <v>106</v>
      </c>
      <c r="G26" s="121">
        <v>4215</v>
      </c>
      <c r="H26" s="25"/>
      <c r="I26" s="25"/>
      <c r="J26" s="26"/>
      <c r="K26" s="26"/>
      <c r="L26" s="29" t="s">
        <v>117</v>
      </c>
      <c r="M26" s="12">
        <v>4215</v>
      </c>
      <c r="N26" s="183">
        <f t="shared" si="1"/>
        <v>0</v>
      </c>
      <c r="O26" s="183"/>
      <c r="P26" s="183"/>
      <c r="Q26" s="161"/>
      <c r="R26" s="161"/>
      <c r="S26" s="438"/>
      <c r="T26" s="161"/>
      <c r="U26" s="161"/>
      <c r="V26" s="161"/>
    </row>
    <row r="27" spans="1:22" ht="16.2">
      <c r="A27" s="122" t="str">
        <f t="shared" si="0"/>
        <v>71010101014216</v>
      </c>
      <c r="B27" s="124" t="s">
        <v>439</v>
      </c>
      <c r="C27" s="117" t="s">
        <v>106</v>
      </c>
      <c r="D27" s="118" t="s">
        <v>106</v>
      </c>
      <c r="E27" s="119" t="s">
        <v>106</v>
      </c>
      <c r="F27" s="120" t="s">
        <v>106</v>
      </c>
      <c r="G27" s="121">
        <v>4216</v>
      </c>
      <c r="H27" s="25"/>
      <c r="I27" s="25"/>
      <c r="J27" s="26"/>
      <c r="K27" s="26"/>
      <c r="L27" s="29" t="s">
        <v>447</v>
      </c>
      <c r="M27" s="12">
        <v>4216</v>
      </c>
      <c r="N27" s="183">
        <f t="shared" si="1"/>
        <v>0</v>
      </c>
      <c r="O27" s="183"/>
      <c r="P27" s="183"/>
      <c r="Q27" s="161"/>
      <c r="R27" s="161"/>
      <c r="S27" s="438"/>
      <c r="T27" s="161"/>
      <c r="U27" s="161"/>
      <c r="V27" s="161"/>
    </row>
    <row r="28" spans="1:22" ht="16.2">
      <c r="A28" s="122" t="str">
        <f t="shared" si="0"/>
        <v>71010101014222</v>
      </c>
      <c r="B28" s="124" t="s">
        <v>439</v>
      </c>
      <c r="C28" s="117" t="s">
        <v>106</v>
      </c>
      <c r="D28" s="118" t="s">
        <v>106</v>
      </c>
      <c r="E28" s="119" t="s">
        <v>106</v>
      </c>
      <c r="F28" s="120" t="s">
        <v>106</v>
      </c>
      <c r="G28" s="121">
        <v>4222</v>
      </c>
      <c r="H28" s="25"/>
      <c r="I28" s="25"/>
      <c r="J28" s="26"/>
      <c r="K28" s="26"/>
      <c r="L28" s="29" t="s">
        <v>392</v>
      </c>
      <c r="M28" s="12" t="s">
        <v>746</v>
      </c>
      <c r="N28" s="183">
        <f t="shared" si="1"/>
        <v>0</v>
      </c>
      <c r="O28" s="183"/>
      <c r="P28" s="183"/>
      <c r="Q28" s="161"/>
      <c r="R28" s="161"/>
      <c r="S28" s="438"/>
      <c r="T28" s="161"/>
      <c r="U28" s="161"/>
      <c r="V28" s="161"/>
    </row>
    <row r="29" spans="1:22" ht="16.2">
      <c r="A29" s="122" t="str">
        <f t="shared" si="0"/>
        <v>71010101014231</v>
      </c>
      <c r="B29" s="124" t="s">
        <v>439</v>
      </c>
      <c r="C29" s="117" t="s">
        <v>106</v>
      </c>
      <c r="D29" s="118" t="s">
        <v>106</v>
      </c>
      <c r="E29" s="119" t="s">
        <v>106</v>
      </c>
      <c r="F29" s="120" t="s">
        <v>106</v>
      </c>
      <c r="G29" s="121">
        <v>4231</v>
      </c>
      <c r="H29" s="25"/>
      <c r="I29" s="25"/>
      <c r="J29" s="26"/>
      <c r="K29" s="26"/>
      <c r="L29" s="29" t="s">
        <v>119</v>
      </c>
      <c r="M29" s="12">
        <v>4222</v>
      </c>
      <c r="N29" s="183">
        <f t="shared" si="1"/>
        <v>0</v>
      </c>
      <c r="O29" s="183"/>
      <c r="P29" s="183"/>
      <c r="Q29" s="161"/>
      <c r="R29" s="161"/>
      <c r="S29" s="438"/>
      <c r="T29" s="161"/>
      <c r="U29" s="161"/>
      <c r="V29" s="161"/>
    </row>
    <row r="30" spans="1:22" ht="16.2">
      <c r="A30" s="122" t="str">
        <f t="shared" si="0"/>
        <v>71010101014232</v>
      </c>
      <c r="B30" s="124" t="s">
        <v>439</v>
      </c>
      <c r="C30" s="117" t="s">
        <v>106</v>
      </c>
      <c r="D30" s="118" t="s">
        <v>106</v>
      </c>
      <c r="E30" s="119" t="s">
        <v>106</v>
      </c>
      <c r="F30" s="120" t="s">
        <v>106</v>
      </c>
      <c r="G30" s="121">
        <v>4232</v>
      </c>
      <c r="H30" s="25"/>
      <c r="I30" s="25"/>
      <c r="J30" s="26"/>
      <c r="K30" s="26"/>
      <c r="L30" s="29" t="s">
        <v>448</v>
      </c>
      <c r="M30" s="12">
        <v>4231</v>
      </c>
      <c r="N30" s="183">
        <f t="shared" si="1"/>
        <v>0</v>
      </c>
      <c r="O30" s="183"/>
      <c r="P30" s="183"/>
      <c r="Q30" s="161"/>
      <c r="R30" s="161"/>
      <c r="S30" s="438"/>
      <c r="T30" s="161"/>
      <c r="U30" s="161"/>
      <c r="V30" s="161"/>
    </row>
    <row r="31" spans="1:22" ht="16.2">
      <c r="A31" s="122" t="str">
        <f t="shared" si="0"/>
        <v>71010101014233</v>
      </c>
      <c r="B31" s="124" t="s">
        <v>439</v>
      </c>
      <c r="C31" s="117" t="s">
        <v>106</v>
      </c>
      <c r="D31" s="118" t="s">
        <v>106</v>
      </c>
      <c r="E31" s="119" t="s">
        <v>106</v>
      </c>
      <c r="F31" s="120" t="s">
        <v>106</v>
      </c>
      <c r="G31" s="121">
        <v>4233</v>
      </c>
      <c r="H31" s="25"/>
      <c r="I31" s="25"/>
      <c r="J31" s="26"/>
      <c r="K31" s="26"/>
      <c r="L31" s="29" t="s">
        <v>121</v>
      </c>
      <c r="M31" s="12">
        <v>4232</v>
      </c>
      <c r="N31" s="183">
        <f t="shared" si="1"/>
        <v>0</v>
      </c>
      <c r="O31" s="183"/>
      <c r="P31" s="183"/>
      <c r="Q31" s="161"/>
      <c r="R31" s="161"/>
      <c r="S31" s="438"/>
      <c r="T31" s="161"/>
      <c r="U31" s="161"/>
      <c r="V31" s="161"/>
    </row>
    <row r="32" spans="1:22" ht="26.4">
      <c r="A32" s="122" t="str">
        <f t="shared" si="0"/>
        <v>71010101014234</v>
      </c>
      <c r="B32" s="124" t="s">
        <v>439</v>
      </c>
      <c r="C32" s="117" t="s">
        <v>106</v>
      </c>
      <c r="D32" s="118" t="s">
        <v>106</v>
      </c>
      <c r="E32" s="119" t="s">
        <v>106</v>
      </c>
      <c r="F32" s="120" t="s">
        <v>106</v>
      </c>
      <c r="G32" s="121">
        <v>4234</v>
      </c>
      <c r="H32" s="25"/>
      <c r="I32" s="25"/>
      <c r="J32" s="26"/>
      <c r="K32" s="26"/>
      <c r="L32" s="29" t="s">
        <v>449</v>
      </c>
      <c r="M32" s="12">
        <v>4233</v>
      </c>
      <c r="N32" s="183">
        <f t="shared" si="1"/>
        <v>0</v>
      </c>
      <c r="O32" s="183"/>
      <c r="P32" s="183"/>
      <c r="Q32" s="161"/>
      <c r="R32" s="161"/>
      <c r="S32" s="438"/>
      <c r="T32" s="161"/>
      <c r="U32" s="161"/>
      <c r="V32" s="161"/>
    </row>
    <row r="33" spans="1:22" ht="16.2">
      <c r="A33" s="122" t="str">
        <f t="shared" si="0"/>
        <v>71010101014235</v>
      </c>
      <c r="B33" s="124" t="s">
        <v>439</v>
      </c>
      <c r="C33" s="117" t="s">
        <v>106</v>
      </c>
      <c r="D33" s="118" t="s">
        <v>106</v>
      </c>
      <c r="E33" s="119" t="s">
        <v>106</v>
      </c>
      <c r="F33" s="120" t="s">
        <v>106</v>
      </c>
      <c r="G33" s="121">
        <v>4235</v>
      </c>
      <c r="H33" s="25"/>
      <c r="I33" s="25"/>
      <c r="J33" s="26"/>
      <c r="K33" s="26"/>
      <c r="L33" s="29" t="s">
        <v>782</v>
      </c>
      <c r="M33" s="12">
        <v>4234</v>
      </c>
      <c r="N33" s="183">
        <f t="shared" si="1"/>
        <v>0</v>
      </c>
      <c r="O33" s="183"/>
      <c r="P33" s="183"/>
      <c r="Q33" s="161"/>
      <c r="R33" s="161"/>
      <c r="S33" s="438"/>
      <c r="T33" s="161"/>
      <c r="U33" s="161"/>
      <c r="V33" s="161"/>
    </row>
    <row r="34" spans="1:22" ht="16.2">
      <c r="B34" s="124"/>
      <c r="H34" s="25"/>
      <c r="I34" s="25"/>
      <c r="J34" s="26"/>
      <c r="K34" s="26"/>
      <c r="L34" s="29" t="s">
        <v>123</v>
      </c>
      <c r="M34" s="12">
        <v>4235</v>
      </c>
      <c r="N34" s="183">
        <f t="shared" si="1"/>
        <v>0</v>
      </c>
      <c r="O34" s="183"/>
      <c r="P34" s="183"/>
      <c r="Q34" s="161"/>
      <c r="R34" s="161"/>
      <c r="S34" s="438"/>
      <c r="T34" s="161"/>
      <c r="U34" s="161"/>
      <c r="V34" s="161"/>
    </row>
    <row r="35" spans="1:22" ht="16.2">
      <c r="A35" s="122" t="str">
        <f t="shared" si="0"/>
        <v>71010101014237</v>
      </c>
      <c r="B35" s="124" t="s">
        <v>439</v>
      </c>
      <c r="C35" s="117" t="s">
        <v>106</v>
      </c>
      <c r="D35" s="118" t="s">
        <v>106</v>
      </c>
      <c r="E35" s="119" t="s">
        <v>106</v>
      </c>
      <c r="F35" s="120" t="s">
        <v>106</v>
      </c>
      <c r="G35" s="121">
        <v>4237</v>
      </c>
      <c r="H35" s="25"/>
      <c r="I35" s="25"/>
      <c r="J35" s="26"/>
      <c r="K35" s="26"/>
      <c r="L35" s="29" t="s">
        <v>124</v>
      </c>
      <c r="M35" s="12">
        <v>4237</v>
      </c>
      <c r="N35" s="183">
        <f t="shared" si="1"/>
        <v>0</v>
      </c>
      <c r="O35" s="183"/>
      <c r="P35" s="183"/>
      <c r="Q35" s="161"/>
      <c r="R35" s="161"/>
      <c r="S35" s="438"/>
      <c r="T35" s="161"/>
      <c r="U35" s="161"/>
      <c r="V35" s="161"/>
    </row>
    <row r="36" spans="1:22" ht="16.2">
      <c r="A36" s="122" t="str">
        <f t="shared" si="0"/>
        <v>71010101014239</v>
      </c>
      <c r="B36" s="124" t="s">
        <v>439</v>
      </c>
      <c r="C36" s="117" t="s">
        <v>106</v>
      </c>
      <c r="D36" s="118" t="s">
        <v>106</v>
      </c>
      <c r="E36" s="119" t="s">
        <v>106</v>
      </c>
      <c r="F36" s="120" t="s">
        <v>106</v>
      </c>
      <c r="G36" s="121">
        <v>4239</v>
      </c>
      <c r="H36" s="25"/>
      <c r="I36" s="25"/>
      <c r="J36" s="26"/>
      <c r="K36" s="26"/>
      <c r="L36" s="29" t="s">
        <v>125</v>
      </c>
      <c r="M36" s="12">
        <v>4239</v>
      </c>
      <c r="N36" s="183">
        <f t="shared" si="1"/>
        <v>0</v>
      </c>
      <c r="O36" s="183"/>
      <c r="P36" s="183"/>
      <c r="Q36" s="161"/>
      <c r="R36" s="161"/>
      <c r="S36" s="438"/>
      <c r="T36" s="161"/>
      <c r="U36" s="161"/>
      <c r="V36" s="161"/>
    </row>
    <row r="37" spans="1:22" ht="16.2">
      <c r="A37" s="122" t="str">
        <f t="shared" si="0"/>
        <v>71010101014241</v>
      </c>
      <c r="B37" s="124" t="s">
        <v>439</v>
      </c>
      <c r="C37" s="117" t="s">
        <v>106</v>
      </c>
      <c r="D37" s="118" t="s">
        <v>106</v>
      </c>
      <c r="E37" s="119" t="s">
        <v>106</v>
      </c>
      <c r="F37" s="120" t="s">
        <v>106</v>
      </c>
      <c r="G37" s="121">
        <v>4241</v>
      </c>
      <c r="H37" s="25"/>
      <c r="I37" s="25"/>
      <c r="J37" s="26"/>
      <c r="K37" s="26"/>
      <c r="L37" s="29" t="s">
        <v>126</v>
      </c>
      <c r="M37" s="12">
        <v>4241</v>
      </c>
      <c r="N37" s="183">
        <f t="shared" si="1"/>
        <v>0</v>
      </c>
      <c r="O37" s="183"/>
      <c r="P37" s="183"/>
      <c r="Q37" s="161"/>
      <c r="R37" s="161"/>
      <c r="S37" s="438"/>
      <c r="T37" s="161"/>
      <c r="U37" s="161"/>
      <c r="V37" s="161"/>
    </row>
    <row r="38" spans="1:22" ht="26.4">
      <c r="A38" s="122" t="str">
        <f t="shared" si="0"/>
        <v>71010101014252</v>
      </c>
      <c r="B38" s="124" t="s">
        <v>439</v>
      </c>
      <c r="C38" s="117" t="s">
        <v>106</v>
      </c>
      <c r="D38" s="118" t="s">
        <v>106</v>
      </c>
      <c r="E38" s="119" t="s">
        <v>106</v>
      </c>
      <c r="F38" s="120" t="s">
        <v>106</v>
      </c>
      <c r="G38" s="121">
        <v>4252</v>
      </c>
      <c r="H38" s="25"/>
      <c r="I38" s="25"/>
      <c r="J38" s="26"/>
      <c r="K38" s="26"/>
      <c r="L38" s="29" t="s">
        <v>127</v>
      </c>
      <c r="M38" s="12">
        <v>4252</v>
      </c>
      <c r="N38" s="183">
        <f t="shared" si="1"/>
        <v>0</v>
      </c>
      <c r="O38" s="183"/>
      <c r="P38" s="183"/>
      <c r="Q38" s="161"/>
      <c r="R38" s="161"/>
      <c r="S38" s="438"/>
      <c r="T38" s="161"/>
      <c r="U38" s="161"/>
      <c r="V38" s="161"/>
    </row>
    <row r="39" spans="1:22" ht="16.2">
      <c r="A39" s="122" t="str">
        <f t="shared" si="0"/>
        <v>71010101014261</v>
      </c>
      <c r="B39" s="124" t="s">
        <v>439</v>
      </c>
      <c r="C39" s="117" t="s">
        <v>106</v>
      </c>
      <c r="D39" s="118" t="s">
        <v>106</v>
      </c>
      <c r="E39" s="119" t="s">
        <v>106</v>
      </c>
      <c r="F39" s="120" t="s">
        <v>106</v>
      </c>
      <c r="G39" s="121">
        <v>4261</v>
      </c>
      <c r="H39" s="25"/>
      <c r="I39" s="25"/>
      <c r="J39" s="26"/>
      <c r="K39" s="26"/>
      <c r="L39" s="30" t="s">
        <v>128</v>
      </c>
      <c r="M39" s="31">
        <v>4261</v>
      </c>
      <c r="N39" s="183">
        <f t="shared" si="1"/>
        <v>0</v>
      </c>
      <c r="O39" s="183"/>
      <c r="P39" s="183"/>
      <c r="Q39" s="161"/>
      <c r="R39" s="161"/>
      <c r="S39" s="438"/>
      <c r="T39" s="161"/>
      <c r="U39" s="161"/>
      <c r="V39" s="161"/>
    </row>
    <row r="40" spans="1:22" ht="16.2">
      <c r="A40" s="122" t="str">
        <f t="shared" si="0"/>
        <v>71010101014264</v>
      </c>
      <c r="B40" s="124" t="s">
        <v>439</v>
      </c>
      <c r="C40" s="117" t="s">
        <v>106</v>
      </c>
      <c r="D40" s="118" t="s">
        <v>106</v>
      </c>
      <c r="E40" s="119" t="s">
        <v>106</v>
      </c>
      <c r="F40" s="120" t="s">
        <v>106</v>
      </c>
      <c r="G40" s="121">
        <v>4264</v>
      </c>
      <c r="H40" s="25"/>
      <c r="I40" s="25"/>
      <c r="J40" s="26"/>
      <c r="K40" s="26"/>
      <c r="L40" s="32" t="s">
        <v>129</v>
      </c>
      <c r="M40" s="48">
        <v>4264</v>
      </c>
      <c r="N40" s="183">
        <f t="shared" si="1"/>
        <v>0</v>
      </c>
      <c r="O40" s="183"/>
      <c r="P40" s="183"/>
      <c r="Q40" s="161"/>
      <c r="R40" s="161"/>
      <c r="S40" s="438"/>
      <c r="T40" s="161"/>
      <c r="U40" s="161"/>
      <c r="V40" s="161"/>
    </row>
    <row r="41" spans="1:22" ht="16.2">
      <c r="A41" s="122" t="str">
        <f t="shared" si="0"/>
        <v>71010101014267</v>
      </c>
      <c r="B41" s="124" t="s">
        <v>439</v>
      </c>
      <c r="C41" s="117" t="s">
        <v>106</v>
      </c>
      <c r="D41" s="118" t="s">
        <v>106</v>
      </c>
      <c r="E41" s="119" t="s">
        <v>106</v>
      </c>
      <c r="F41" s="120" t="s">
        <v>106</v>
      </c>
      <c r="G41" s="121">
        <v>4267</v>
      </c>
      <c r="H41" s="25"/>
      <c r="I41" s="25"/>
      <c r="J41" s="26"/>
      <c r="K41" s="26"/>
      <c r="L41" s="32" t="s">
        <v>130</v>
      </c>
      <c r="M41" s="48">
        <v>4267</v>
      </c>
      <c r="N41" s="183">
        <f t="shared" si="1"/>
        <v>0</v>
      </c>
      <c r="O41" s="183"/>
      <c r="P41" s="183"/>
      <c r="Q41" s="161"/>
      <c r="R41" s="161"/>
      <c r="S41" s="438"/>
      <c r="T41" s="161"/>
      <c r="U41" s="161"/>
      <c r="V41" s="161"/>
    </row>
    <row r="42" spans="1:22" ht="16.2">
      <c r="A42" s="122" t="str">
        <f t="shared" si="0"/>
        <v>71010101014269</v>
      </c>
      <c r="B42" s="124" t="s">
        <v>439</v>
      </c>
      <c r="C42" s="117" t="s">
        <v>106</v>
      </c>
      <c r="D42" s="118" t="s">
        <v>106</v>
      </c>
      <c r="E42" s="119" t="s">
        <v>106</v>
      </c>
      <c r="F42" s="120" t="s">
        <v>106</v>
      </c>
      <c r="G42" s="121">
        <v>4269</v>
      </c>
      <c r="H42" s="25"/>
      <c r="I42" s="25"/>
      <c r="J42" s="26"/>
      <c r="K42" s="26"/>
      <c r="L42" s="32" t="s">
        <v>364</v>
      </c>
      <c r="M42" s="48">
        <v>4269</v>
      </c>
      <c r="N42" s="183">
        <f t="shared" si="1"/>
        <v>0</v>
      </c>
      <c r="O42" s="183"/>
      <c r="P42" s="183"/>
      <c r="Q42" s="161"/>
      <c r="R42" s="161"/>
      <c r="S42" s="438"/>
      <c r="T42" s="161"/>
      <c r="U42" s="161"/>
      <c r="V42" s="161"/>
    </row>
    <row r="43" spans="1:22" ht="26.4">
      <c r="A43" s="122" t="str">
        <f t="shared" si="0"/>
        <v>71010101014511</v>
      </c>
      <c r="B43" s="124" t="s">
        <v>439</v>
      </c>
      <c r="C43" s="117" t="s">
        <v>106</v>
      </c>
      <c r="D43" s="118" t="s">
        <v>106</v>
      </c>
      <c r="E43" s="119" t="s">
        <v>106</v>
      </c>
      <c r="F43" s="128" t="s">
        <v>106</v>
      </c>
      <c r="G43" s="129">
        <v>4511</v>
      </c>
      <c r="H43" s="25"/>
      <c r="I43" s="25"/>
      <c r="J43" s="26"/>
      <c r="K43" s="26"/>
      <c r="L43" s="29" t="s">
        <v>131</v>
      </c>
      <c r="M43" s="12">
        <v>4511</v>
      </c>
      <c r="N43" s="183">
        <f t="shared" si="1"/>
        <v>0</v>
      </c>
      <c r="O43" s="183"/>
      <c r="P43" s="183"/>
      <c r="Q43" s="161"/>
      <c r="R43" s="161"/>
      <c r="S43" s="438"/>
      <c r="T43" s="161"/>
      <c r="U43" s="161"/>
      <c r="V43" s="161"/>
    </row>
    <row r="44" spans="1:22" ht="26.4">
      <c r="B44" s="124"/>
      <c r="F44" s="128"/>
      <c r="G44" s="129"/>
      <c r="H44" s="25"/>
      <c r="I44" s="25"/>
      <c r="J44" s="26"/>
      <c r="K44" s="26"/>
      <c r="L44" s="32" t="s">
        <v>747</v>
      </c>
      <c r="M44" s="33">
        <v>4638</v>
      </c>
      <c r="N44" s="183">
        <f t="shared" si="1"/>
        <v>0</v>
      </c>
      <c r="O44" s="183"/>
      <c r="P44" s="183"/>
      <c r="Q44" s="161"/>
      <c r="R44" s="161"/>
      <c r="S44" s="438"/>
      <c r="T44" s="161"/>
      <c r="U44" s="161"/>
      <c r="V44" s="161"/>
    </row>
    <row r="45" spans="1:22" ht="16.2">
      <c r="A45" s="122" t="str">
        <f t="shared" si="0"/>
        <v>71010101014729</v>
      </c>
      <c r="B45" s="124" t="s">
        <v>439</v>
      </c>
      <c r="C45" s="117" t="s">
        <v>106</v>
      </c>
      <c r="D45" s="118" t="s">
        <v>106</v>
      </c>
      <c r="E45" s="119" t="s">
        <v>106</v>
      </c>
      <c r="F45" s="120" t="s">
        <v>106</v>
      </c>
      <c r="G45" s="121">
        <v>4729</v>
      </c>
      <c r="H45" s="25"/>
      <c r="I45" s="25"/>
      <c r="J45" s="26"/>
      <c r="K45" s="26"/>
      <c r="L45" s="32" t="s">
        <v>167</v>
      </c>
      <c r="M45" s="33">
        <v>4639</v>
      </c>
      <c r="N45" s="183">
        <f t="shared" si="1"/>
        <v>0</v>
      </c>
      <c r="O45" s="183"/>
      <c r="P45" s="183"/>
      <c r="Q45" s="161"/>
      <c r="R45" s="161"/>
      <c r="S45" s="438"/>
      <c r="T45" s="161"/>
      <c r="U45" s="161"/>
      <c r="V45" s="161"/>
    </row>
    <row r="46" spans="1:22" ht="16.2">
      <c r="A46" s="122" t="str">
        <f t="shared" si="0"/>
        <v>71010101014823</v>
      </c>
      <c r="B46" s="124" t="s">
        <v>439</v>
      </c>
      <c r="C46" s="117" t="s">
        <v>106</v>
      </c>
      <c r="D46" s="118" t="s">
        <v>106</v>
      </c>
      <c r="E46" s="119" t="s">
        <v>106</v>
      </c>
      <c r="F46" s="120" t="s">
        <v>106</v>
      </c>
      <c r="G46" s="121">
        <v>4823</v>
      </c>
      <c r="H46" s="25"/>
      <c r="I46" s="25"/>
      <c r="J46" s="26"/>
      <c r="K46" s="26"/>
      <c r="L46" s="29" t="s">
        <v>132</v>
      </c>
      <c r="M46" s="12">
        <v>4729</v>
      </c>
      <c r="N46" s="183">
        <f t="shared" ref="N46:N47" si="2">O46+P46</f>
        <v>0</v>
      </c>
      <c r="O46" s="183"/>
      <c r="P46" s="183"/>
      <c r="Q46" s="161"/>
      <c r="R46" s="161"/>
      <c r="S46" s="438"/>
      <c r="T46" s="161"/>
      <c r="U46" s="161"/>
      <c r="V46" s="161"/>
    </row>
    <row r="47" spans="1:22" ht="26.4">
      <c r="B47" s="124"/>
      <c r="H47" s="25"/>
      <c r="I47" s="25"/>
      <c r="J47" s="26"/>
      <c r="K47" s="26"/>
      <c r="L47" s="29" t="s">
        <v>858</v>
      </c>
      <c r="M47" s="12" t="s">
        <v>88</v>
      </c>
      <c r="N47" s="183">
        <f t="shared" si="2"/>
        <v>0</v>
      </c>
      <c r="O47" s="183"/>
      <c r="P47" s="183"/>
      <c r="Q47" s="161"/>
      <c r="R47" s="161"/>
      <c r="S47" s="438"/>
      <c r="T47" s="161"/>
      <c r="U47" s="161"/>
      <c r="V47" s="161"/>
    </row>
    <row r="48" spans="1:22" ht="16.2">
      <c r="A48" s="122" t="str">
        <f t="shared" si="0"/>
        <v>71010101014861</v>
      </c>
      <c r="B48" s="124" t="s">
        <v>439</v>
      </c>
      <c r="C48" s="117" t="s">
        <v>106</v>
      </c>
      <c r="D48" s="118" t="s">
        <v>106</v>
      </c>
      <c r="E48" s="119" t="s">
        <v>106</v>
      </c>
      <c r="F48" s="120" t="s">
        <v>106</v>
      </c>
      <c r="G48" s="121">
        <v>4861</v>
      </c>
      <c r="H48" s="25"/>
      <c r="I48" s="25"/>
      <c r="J48" s="26"/>
      <c r="K48" s="26"/>
      <c r="L48" s="29" t="s">
        <v>133</v>
      </c>
      <c r="M48" s="12">
        <v>4823</v>
      </c>
      <c r="N48" s="183">
        <f t="shared" si="1"/>
        <v>0</v>
      </c>
      <c r="O48" s="183"/>
      <c r="P48" s="183"/>
      <c r="Q48" s="161"/>
      <c r="R48" s="161"/>
      <c r="S48" s="438"/>
      <c r="T48" s="161"/>
      <c r="U48" s="161"/>
      <c r="V48" s="161"/>
    </row>
    <row r="49" spans="1:22" ht="16.2">
      <c r="A49" s="122" t="str">
        <f t="shared" si="0"/>
        <v>71010101015121</v>
      </c>
      <c r="B49" s="124" t="s">
        <v>439</v>
      </c>
      <c r="C49" s="117" t="s">
        <v>106</v>
      </c>
      <c r="D49" s="118" t="s">
        <v>106</v>
      </c>
      <c r="E49" s="119" t="s">
        <v>106</v>
      </c>
      <c r="F49" s="120" t="s">
        <v>106</v>
      </c>
      <c r="G49" s="121">
        <v>5121</v>
      </c>
      <c r="H49" s="25"/>
      <c r="I49" s="25"/>
      <c r="J49" s="26"/>
      <c r="K49" s="26"/>
      <c r="L49" s="32" t="s">
        <v>134</v>
      </c>
      <c r="M49" s="48">
        <v>4861</v>
      </c>
      <c r="N49" s="183">
        <f t="shared" si="1"/>
        <v>0</v>
      </c>
      <c r="O49" s="183"/>
      <c r="P49" s="183"/>
      <c r="Q49" s="161"/>
      <c r="R49" s="161"/>
      <c r="S49" s="438"/>
      <c r="T49" s="161"/>
      <c r="U49" s="161"/>
      <c r="V49" s="161"/>
    </row>
    <row r="50" spans="1:22" ht="16.2">
      <c r="A50" s="122" t="str">
        <f t="shared" si="0"/>
        <v>71010101015122</v>
      </c>
      <c r="B50" s="124" t="s">
        <v>439</v>
      </c>
      <c r="C50" s="117" t="s">
        <v>106</v>
      </c>
      <c r="D50" s="118" t="s">
        <v>106</v>
      </c>
      <c r="E50" s="119" t="s">
        <v>106</v>
      </c>
      <c r="F50" s="120" t="s">
        <v>106</v>
      </c>
      <c r="G50" s="121">
        <v>5122</v>
      </c>
      <c r="H50" s="25"/>
      <c r="I50" s="25"/>
      <c r="J50" s="26"/>
      <c r="K50" s="26"/>
      <c r="L50" s="29" t="s">
        <v>135</v>
      </c>
      <c r="M50" s="12">
        <v>5121</v>
      </c>
      <c r="N50" s="183">
        <f t="shared" si="1"/>
        <v>0</v>
      </c>
      <c r="O50" s="183"/>
      <c r="P50" s="183"/>
      <c r="Q50" s="161"/>
      <c r="R50" s="161"/>
      <c r="S50" s="438"/>
      <c r="T50" s="161"/>
      <c r="U50" s="161"/>
      <c r="V50" s="161"/>
    </row>
    <row r="51" spans="1:22" ht="16.2">
      <c r="A51" s="122" t="str">
        <f t="shared" si="0"/>
        <v>71010101015129</v>
      </c>
      <c r="B51" s="124" t="s">
        <v>439</v>
      </c>
      <c r="C51" s="117" t="s">
        <v>106</v>
      </c>
      <c r="D51" s="118" t="s">
        <v>106</v>
      </c>
      <c r="E51" s="119" t="s">
        <v>106</v>
      </c>
      <c r="F51" s="120" t="s">
        <v>106</v>
      </c>
      <c r="G51" s="121">
        <v>5129</v>
      </c>
      <c r="H51" s="25"/>
      <c r="I51" s="25"/>
      <c r="J51" s="26"/>
      <c r="K51" s="26"/>
      <c r="L51" s="29" t="s">
        <v>136</v>
      </c>
      <c r="M51" s="12">
        <v>5122</v>
      </c>
      <c r="N51" s="183">
        <f t="shared" si="1"/>
        <v>0</v>
      </c>
      <c r="O51" s="183"/>
      <c r="P51" s="183"/>
      <c r="Q51" s="161"/>
      <c r="R51" s="161"/>
      <c r="S51" s="438"/>
      <c r="T51" s="161"/>
      <c r="U51" s="161"/>
      <c r="V51" s="161"/>
    </row>
    <row r="52" spans="1:22" ht="16.2">
      <c r="A52" s="122" t="str">
        <f t="shared" si="0"/>
        <v>71010101015132</v>
      </c>
      <c r="B52" s="124" t="s">
        <v>439</v>
      </c>
      <c r="C52" s="117" t="s">
        <v>106</v>
      </c>
      <c r="D52" s="118" t="s">
        <v>106</v>
      </c>
      <c r="E52" s="119" t="s">
        <v>106</v>
      </c>
      <c r="F52" s="120" t="s">
        <v>106</v>
      </c>
      <c r="G52" s="121">
        <v>5132</v>
      </c>
      <c r="H52" s="25"/>
      <c r="I52" s="25"/>
      <c r="J52" s="26"/>
      <c r="K52" s="26"/>
      <c r="L52" s="29" t="s">
        <v>137</v>
      </c>
      <c r="M52" s="12">
        <v>5129</v>
      </c>
      <c r="N52" s="183">
        <f t="shared" si="1"/>
        <v>0</v>
      </c>
      <c r="O52" s="183"/>
      <c r="P52" s="183"/>
      <c r="Q52" s="161"/>
      <c r="R52" s="161"/>
      <c r="S52" s="438"/>
      <c r="T52" s="161"/>
      <c r="U52" s="161"/>
      <c r="V52" s="161"/>
    </row>
    <row r="53" spans="1:22" ht="16.2">
      <c r="A53" s="122" t="str">
        <f t="shared" si="0"/>
        <v>71010101015134</v>
      </c>
      <c r="B53" s="124" t="s">
        <v>439</v>
      </c>
      <c r="C53" s="117" t="s">
        <v>106</v>
      </c>
      <c r="D53" s="118" t="s">
        <v>106</v>
      </c>
      <c r="E53" s="119" t="s">
        <v>106</v>
      </c>
      <c r="F53" s="128" t="s">
        <v>106</v>
      </c>
      <c r="G53" s="129">
        <v>5134</v>
      </c>
      <c r="H53" s="25"/>
      <c r="I53" s="25"/>
      <c r="J53" s="26"/>
      <c r="K53" s="26"/>
      <c r="L53" s="29" t="s">
        <v>138</v>
      </c>
      <c r="M53" s="12">
        <v>5132</v>
      </c>
      <c r="N53" s="183">
        <f t="shared" si="1"/>
        <v>0</v>
      </c>
      <c r="O53" s="183"/>
      <c r="P53" s="183"/>
      <c r="Q53" s="161"/>
      <c r="R53" s="161"/>
      <c r="S53" s="438"/>
      <c r="T53" s="161"/>
      <c r="U53" s="161"/>
      <c r="V53" s="161"/>
    </row>
    <row r="54" spans="1:22" s="115" customFormat="1" ht="16.2">
      <c r="A54" s="122" t="str">
        <f t="shared" si="0"/>
        <v>71010101020000</v>
      </c>
      <c r="B54" s="124" t="s">
        <v>439</v>
      </c>
      <c r="C54" s="117" t="s">
        <v>106</v>
      </c>
      <c r="D54" s="118" t="s">
        <v>106</v>
      </c>
      <c r="E54" s="119" t="s">
        <v>106</v>
      </c>
      <c r="F54" s="128" t="s">
        <v>140</v>
      </c>
      <c r="G54" s="129" t="s">
        <v>440</v>
      </c>
      <c r="H54" s="25"/>
      <c r="I54" s="25"/>
      <c r="J54" s="26"/>
      <c r="K54" s="26"/>
      <c r="L54" s="29" t="s">
        <v>139</v>
      </c>
      <c r="M54" s="12">
        <v>5134</v>
      </c>
      <c r="N54" s="183">
        <f t="shared" si="1"/>
        <v>0</v>
      </c>
      <c r="O54" s="183"/>
      <c r="P54" s="183"/>
      <c r="Q54" s="161"/>
      <c r="R54" s="161"/>
      <c r="S54" s="438"/>
      <c r="T54" s="161"/>
      <c r="U54" s="161"/>
      <c r="V54" s="161"/>
    </row>
    <row r="55" spans="1:22" ht="25.5" customHeight="1">
      <c r="A55" s="122" t="str">
        <f t="shared" si="0"/>
        <v>71010101024251</v>
      </c>
      <c r="B55" s="124" t="s">
        <v>439</v>
      </c>
      <c r="C55" s="117" t="s">
        <v>106</v>
      </c>
      <c r="D55" s="118" t="s">
        <v>106</v>
      </c>
      <c r="E55" s="119" t="s">
        <v>106</v>
      </c>
      <c r="F55" s="120" t="s">
        <v>140</v>
      </c>
      <c r="G55" s="121">
        <v>4251</v>
      </c>
      <c r="H55" s="45"/>
      <c r="I55" s="147"/>
      <c r="J55" s="148"/>
      <c r="K55" s="148"/>
      <c r="L55" s="27" t="s">
        <v>787</v>
      </c>
      <c r="M55" s="28"/>
      <c r="N55" s="197">
        <f>O55+P55</f>
        <v>0</v>
      </c>
      <c r="O55" s="197">
        <f>SUM(O56:O59)</f>
        <v>0</v>
      </c>
      <c r="P55" s="197">
        <f>SUM(P56:P59)</f>
        <v>0</v>
      </c>
      <c r="Q55" s="161"/>
      <c r="R55" s="161"/>
      <c r="S55" s="438"/>
      <c r="T55" s="161"/>
      <c r="U55" s="161"/>
      <c r="V55" s="161"/>
    </row>
    <row r="56" spans="1:22" ht="25.5" customHeight="1">
      <c r="A56" s="122" t="str">
        <f t="shared" si="0"/>
        <v>71010101025113</v>
      </c>
      <c r="B56" s="124" t="s">
        <v>439</v>
      </c>
      <c r="C56" s="117" t="s">
        <v>106</v>
      </c>
      <c r="D56" s="118" t="s">
        <v>106</v>
      </c>
      <c r="E56" s="119" t="s">
        <v>106</v>
      </c>
      <c r="F56" s="120" t="s">
        <v>140</v>
      </c>
      <c r="G56" s="121">
        <v>5113</v>
      </c>
      <c r="H56" s="17"/>
      <c r="I56" s="25"/>
      <c r="J56" s="26"/>
      <c r="K56" s="26"/>
      <c r="L56" s="30" t="s">
        <v>142</v>
      </c>
      <c r="M56" s="13">
        <v>4251</v>
      </c>
      <c r="N56" s="183">
        <f t="shared" si="1"/>
        <v>0</v>
      </c>
      <c r="O56" s="183"/>
      <c r="P56" s="183"/>
      <c r="Q56" s="161"/>
      <c r="R56" s="161"/>
      <c r="S56" s="438"/>
      <c r="T56" s="161"/>
      <c r="U56" s="161"/>
      <c r="V56" s="161"/>
    </row>
    <row r="57" spans="1:22" s="156" customFormat="1" ht="16.2">
      <c r="A57" s="122" t="str">
        <f>CONCATENATE(B57,C57,D57,E57,F57,G57)</f>
        <v>71010103000000</v>
      </c>
      <c r="B57" s="124" t="s">
        <v>439</v>
      </c>
      <c r="C57" s="117" t="s">
        <v>106</v>
      </c>
      <c r="D57" s="118" t="s">
        <v>106</v>
      </c>
      <c r="E57" s="119" t="s">
        <v>442</v>
      </c>
      <c r="F57" s="128" t="s">
        <v>441</v>
      </c>
      <c r="G57" s="129" t="s">
        <v>440</v>
      </c>
      <c r="H57" s="17"/>
      <c r="I57" s="25"/>
      <c r="J57" s="26"/>
      <c r="K57" s="26"/>
      <c r="L57" s="30" t="s">
        <v>173</v>
      </c>
      <c r="M57" s="31">
        <v>5112</v>
      </c>
      <c r="N57" s="183">
        <f t="shared" si="1"/>
        <v>0</v>
      </c>
      <c r="O57" s="183"/>
      <c r="P57" s="183"/>
      <c r="Q57" s="161"/>
      <c r="R57" s="161"/>
      <c r="S57" s="438"/>
      <c r="T57" s="161"/>
      <c r="U57" s="161"/>
      <c r="V57" s="161"/>
    </row>
    <row r="58" spans="1:22" ht="24" customHeight="1">
      <c r="A58" s="122" t="str">
        <f>CONCATENATE(B58,C58,D58,E58,F58,G58)</f>
        <v>71010103000001</v>
      </c>
      <c r="B58" s="124" t="s">
        <v>439</v>
      </c>
      <c r="C58" s="117" t="s">
        <v>106</v>
      </c>
      <c r="D58" s="118" t="s">
        <v>106</v>
      </c>
      <c r="E58" s="119" t="s">
        <v>442</v>
      </c>
      <c r="F58" s="128" t="s">
        <v>441</v>
      </c>
      <c r="G58" s="129" t="s">
        <v>96</v>
      </c>
      <c r="H58" s="25"/>
      <c r="I58" s="25"/>
      <c r="J58" s="26"/>
      <c r="K58" s="26"/>
      <c r="L58" s="30" t="s">
        <v>174</v>
      </c>
      <c r="M58" s="13">
        <v>5113</v>
      </c>
      <c r="N58" s="183">
        <f t="shared" si="1"/>
        <v>0</v>
      </c>
      <c r="O58" s="183">
        <v>0</v>
      </c>
      <c r="P58" s="183"/>
      <c r="Q58" s="161"/>
      <c r="R58" s="161"/>
      <c r="S58" s="438"/>
      <c r="T58" s="161"/>
      <c r="U58" s="161"/>
      <c r="V58" s="161"/>
    </row>
    <row r="59" spans="1:22" ht="16.2">
      <c r="B59" s="124"/>
      <c r="F59" s="128"/>
      <c r="G59" s="129"/>
      <c r="H59" s="25"/>
      <c r="I59" s="25"/>
      <c r="J59" s="26"/>
      <c r="K59" s="26"/>
      <c r="L59" s="29" t="s">
        <v>137</v>
      </c>
      <c r="M59" s="12">
        <v>5129</v>
      </c>
      <c r="N59" s="183">
        <f t="shared" si="1"/>
        <v>0</v>
      </c>
      <c r="O59" s="183"/>
      <c r="P59" s="183"/>
      <c r="Q59" s="161"/>
      <c r="R59" s="161"/>
      <c r="S59" s="438"/>
      <c r="T59" s="161"/>
      <c r="U59" s="161"/>
      <c r="V59" s="161"/>
    </row>
    <row r="60" spans="1:22" s="115" customFormat="1" ht="16.2">
      <c r="A60" s="122" t="str">
        <f>CONCATENATE(B60,C60,D60,E60,F60,G60)</f>
        <v>71010103010000</v>
      </c>
      <c r="B60" s="124" t="s">
        <v>439</v>
      </c>
      <c r="C60" s="117" t="s">
        <v>106</v>
      </c>
      <c r="D60" s="118" t="s">
        <v>106</v>
      </c>
      <c r="E60" s="119" t="s">
        <v>442</v>
      </c>
      <c r="F60" s="128" t="s">
        <v>106</v>
      </c>
      <c r="G60" s="129" t="s">
        <v>440</v>
      </c>
      <c r="H60" s="151">
        <v>2113</v>
      </c>
      <c r="I60" s="152" t="s">
        <v>106</v>
      </c>
      <c r="J60" s="153">
        <v>1</v>
      </c>
      <c r="K60" s="153">
        <v>3</v>
      </c>
      <c r="L60" s="154" t="s">
        <v>581</v>
      </c>
      <c r="M60" s="155"/>
      <c r="N60" s="192">
        <f>+N62+N64</f>
        <v>0</v>
      </c>
      <c r="O60" s="192">
        <f t="shared" ref="O60:P60" si="3">+O62+O64</f>
        <v>0</v>
      </c>
      <c r="P60" s="192">
        <f t="shared" si="3"/>
        <v>0</v>
      </c>
      <c r="Q60" s="161"/>
      <c r="R60" s="161"/>
      <c r="S60" s="438"/>
      <c r="T60" s="161"/>
      <c r="U60" s="161"/>
      <c r="V60" s="161"/>
    </row>
    <row r="61" spans="1:22" ht="16.2">
      <c r="A61" s="122" t="str">
        <f>CONCATENATE(B61,C61,D61,E61,F61,G61)</f>
        <v>71010103014239</v>
      </c>
      <c r="B61" s="124" t="s">
        <v>439</v>
      </c>
      <c r="C61" s="117" t="s">
        <v>106</v>
      </c>
      <c r="D61" s="118" t="s">
        <v>106</v>
      </c>
      <c r="E61" s="119" t="s">
        <v>442</v>
      </c>
      <c r="F61" s="120" t="s">
        <v>106</v>
      </c>
      <c r="G61" s="121">
        <v>4239</v>
      </c>
      <c r="H61" s="17"/>
      <c r="I61" s="25"/>
      <c r="J61" s="26"/>
      <c r="K61" s="26"/>
      <c r="L61" s="20" t="s">
        <v>108</v>
      </c>
      <c r="M61" s="44"/>
      <c r="N61" s="437">
        <f>+N63</f>
        <v>0</v>
      </c>
      <c r="O61" s="190"/>
      <c r="P61" s="190"/>
      <c r="Q61" s="161"/>
      <c r="R61" s="161"/>
      <c r="S61" s="438"/>
      <c r="T61" s="161"/>
      <c r="U61" s="161"/>
      <c r="V61" s="161"/>
    </row>
    <row r="62" spans="1:22" s="170" customFormat="1" ht="27.6">
      <c r="A62" s="122" t="str">
        <f t="shared" si="0"/>
        <v>71010300000000</v>
      </c>
      <c r="B62" s="124" t="s">
        <v>439</v>
      </c>
      <c r="C62" s="117" t="s">
        <v>106</v>
      </c>
      <c r="D62" s="118" t="s">
        <v>442</v>
      </c>
      <c r="E62" s="119" t="s">
        <v>441</v>
      </c>
      <c r="F62" s="128" t="s">
        <v>441</v>
      </c>
      <c r="G62" s="129" t="s">
        <v>440</v>
      </c>
      <c r="H62" s="45"/>
      <c r="I62" s="147"/>
      <c r="J62" s="148"/>
      <c r="K62" s="148"/>
      <c r="L62" s="27" t="s">
        <v>583</v>
      </c>
      <c r="M62" s="28"/>
      <c r="N62" s="197">
        <f>O62+P62</f>
        <v>0</v>
      </c>
      <c r="O62" s="197">
        <f>SUM(O63)</f>
        <v>0</v>
      </c>
      <c r="P62" s="197">
        <f>SUM(P63)</f>
        <v>0</v>
      </c>
      <c r="Q62" s="161"/>
      <c r="R62" s="161"/>
      <c r="S62" s="438"/>
      <c r="T62" s="161"/>
      <c r="U62" s="161"/>
      <c r="V62" s="161"/>
    </row>
    <row r="63" spans="1:22" ht="16.2">
      <c r="A63" s="122" t="str">
        <f t="shared" si="0"/>
        <v>71010300000001</v>
      </c>
      <c r="B63" s="124" t="s">
        <v>439</v>
      </c>
      <c r="C63" s="117" t="s">
        <v>106</v>
      </c>
      <c r="D63" s="118" t="s">
        <v>442</v>
      </c>
      <c r="E63" s="119" t="s">
        <v>441</v>
      </c>
      <c r="F63" s="128" t="s">
        <v>441</v>
      </c>
      <c r="G63" s="129" t="s">
        <v>96</v>
      </c>
      <c r="H63" s="25"/>
      <c r="I63" s="25"/>
      <c r="J63" s="26"/>
      <c r="K63" s="26"/>
      <c r="L63" s="29" t="s">
        <v>125</v>
      </c>
      <c r="M63" s="12">
        <v>4239</v>
      </c>
      <c r="N63" s="183">
        <f t="shared" ref="N63" si="4">O63+P63</f>
        <v>0</v>
      </c>
      <c r="O63" s="183"/>
      <c r="P63" s="183"/>
      <c r="Q63" s="161"/>
      <c r="R63" s="161"/>
      <c r="S63" s="438"/>
      <c r="T63" s="161"/>
      <c r="U63" s="161"/>
      <c r="V63" s="161"/>
    </row>
    <row r="64" spans="1:22" ht="16.2">
      <c r="A64" s="122" t="str">
        <f>CONCATENATE(B64,C64,D64,E64,F64,G64)</f>
        <v>71100701044819</v>
      </c>
      <c r="B64" s="124" t="s">
        <v>439</v>
      </c>
      <c r="C64" s="117" t="s">
        <v>189</v>
      </c>
      <c r="D64" s="118" t="s">
        <v>183</v>
      </c>
      <c r="E64" s="119" t="s">
        <v>106</v>
      </c>
      <c r="F64" s="120" t="s">
        <v>155</v>
      </c>
      <c r="G64" s="121">
        <v>4819</v>
      </c>
      <c r="H64" s="45"/>
      <c r="I64" s="147"/>
      <c r="J64" s="148"/>
      <c r="K64" s="148"/>
      <c r="L64" s="27" t="s">
        <v>859</v>
      </c>
      <c r="M64" s="28"/>
      <c r="N64" s="197">
        <f>SUM(N65)</f>
        <v>0</v>
      </c>
      <c r="O64" s="197">
        <f>SUM(O65)</f>
        <v>0</v>
      </c>
      <c r="P64" s="197">
        <f>SUM(P65)</f>
        <v>0</v>
      </c>
      <c r="Q64" s="161"/>
      <c r="R64" s="161"/>
      <c r="S64" s="438"/>
      <c r="T64" s="161"/>
      <c r="U64" s="161"/>
      <c r="V64" s="161"/>
    </row>
    <row r="65" spans="1:22" s="115" customFormat="1" ht="26.4">
      <c r="A65" s="122" t="str">
        <f>CONCATENATE(B65,C65,D65,E65,F65,G65)</f>
        <v>71100701050000</v>
      </c>
      <c r="B65" s="124" t="s">
        <v>439</v>
      </c>
      <c r="C65" s="117" t="s">
        <v>189</v>
      </c>
      <c r="D65" s="118" t="s">
        <v>183</v>
      </c>
      <c r="E65" s="119" t="s">
        <v>106</v>
      </c>
      <c r="F65" s="120" t="s">
        <v>149</v>
      </c>
      <c r="G65" s="129" t="s">
        <v>440</v>
      </c>
      <c r="H65" s="25"/>
      <c r="I65" s="25"/>
      <c r="J65" s="26"/>
      <c r="K65" s="26"/>
      <c r="L65" s="30" t="s">
        <v>219</v>
      </c>
      <c r="M65" s="31">
        <v>4819</v>
      </c>
      <c r="N65" s="183">
        <f t="shared" ref="N65" si="5">O65+P65</f>
        <v>0</v>
      </c>
      <c r="O65" s="183"/>
      <c r="P65" s="183"/>
      <c r="Q65" s="161"/>
      <c r="R65" s="161"/>
      <c r="S65" s="438"/>
      <c r="T65" s="161"/>
      <c r="U65" s="161"/>
      <c r="V65" s="161"/>
    </row>
    <row r="66" spans="1:22" s="156" customFormat="1" ht="16.2">
      <c r="A66" s="122" t="str">
        <f t="shared" si="0"/>
        <v>71010301000000</v>
      </c>
      <c r="B66" s="124" t="s">
        <v>439</v>
      </c>
      <c r="C66" s="117" t="s">
        <v>106</v>
      </c>
      <c r="D66" s="118" t="s">
        <v>442</v>
      </c>
      <c r="E66" s="119" t="s">
        <v>106</v>
      </c>
      <c r="F66" s="128" t="s">
        <v>441</v>
      </c>
      <c r="G66" s="129" t="s">
        <v>440</v>
      </c>
      <c r="H66" s="165">
        <v>2130</v>
      </c>
      <c r="I66" s="166" t="s">
        <v>106</v>
      </c>
      <c r="J66" s="167">
        <v>3</v>
      </c>
      <c r="K66" s="167">
        <v>0</v>
      </c>
      <c r="L66" s="168" t="s">
        <v>144</v>
      </c>
      <c r="M66" s="176"/>
      <c r="N66" s="188">
        <f>+N68</f>
        <v>0</v>
      </c>
      <c r="O66" s="188">
        <f>+O68</f>
        <v>0</v>
      </c>
      <c r="P66" s="188">
        <f>+P68</f>
        <v>0</v>
      </c>
      <c r="Q66" s="161"/>
      <c r="R66" s="161"/>
      <c r="S66" s="438"/>
      <c r="T66" s="161"/>
      <c r="U66" s="161"/>
      <c r="V66" s="161"/>
    </row>
    <row r="67" spans="1:22" ht="16.2">
      <c r="A67" s="122" t="str">
        <f t="shared" si="0"/>
        <v>71010301000001</v>
      </c>
      <c r="B67" s="124" t="s">
        <v>439</v>
      </c>
      <c r="C67" s="117" t="s">
        <v>106</v>
      </c>
      <c r="D67" s="118" t="s">
        <v>442</v>
      </c>
      <c r="E67" s="119" t="s">
        <v>106</v>
      </c>
      <c r="F67" s="128" t="s">
        <v>441</v>
      </c>
      <c r="G67" s="129" t="s">
        <v>96</v>
      </c>
      <c r="H67" s="17"/>
      <c r="I67" s="18"/>
      <c r="J67" s="19"/>
      <c r="K67" s="19"/>
      <c r="L67" s="30" t="s">
        <v>110</v>
      </c>
      <c r="M67" s="49"/>
      <c r="N67" s="190"/>
      <c r="O67" s="190"/>
      <c r="P67" s="190"/>
      <c r="Q67" s="161"/>
      <c r="R67" s="161"/>
      <c r="S67" s="438"/>
      <c r="T67" s="161"/>
      <c r="U67" s="161"/>
      <c r="V67" s="161"/>
    </row>
    <row r="68" spans="1:22" s="115" customFormat="1" ht="26.4">
      <c r="A68" s="122" t="str">
        <f t="shared" si="0"/>
        <v>71010301010000</v>
      </c>
      <c r="B68" s="124" t="s">
        <v>439</v>
      </c>
      <c r="C68" s="117" t="s">
        <v>106</v>
      </c>
      <c r="D68" s="118" t="s">
        <v>442</v>
      </c>
      <c r="E68" s="119" t="s">
        <v>106</v>
      </c>
      <c r="F68" s="128" t="s">
        <v>106</v>
      </c>
      <c r="G68" s="129" t="s">
        <v>440</v>
      </c>
      <c r="H68" s="151">
        <v>2133</v>
      </c>
      <c r="I68" s="152" t="s">
        <v>106</v>
      </c>
      <c r="J68" s="153">
        <v>3</v>
      </c>
      <c r="K68" s="153">
        <v>1</v>
      </c>
      <c r="L68" s="154" t="s">
        <v>145</v>
      </c>
      <c r="M68" s="155"/>
      <c r="N68" s="192">
        <f>+N70</f>
        <v>0</v>
      </c>
      <c r="O68" s="192">
        <f>+O70</f>
        <v>0</v>
      </c>
      <c r="P68" s="192">
        <f>+P70</f>
        <v>0</v>
      </c>
      <c r="Q68" s="161"/>
      <c r="R68" s="161"/>
      <c r="S68" s="438"/>
      <c r="T68" s="161"/>
      <c r="U68" s="161"/>
      <c r="V68" s="161"/>
    </row>
    <row r="69" spans="1:22" ht="16.2">
      <c r="A69" s="122" t="str">
        <f t="shared" si="0"/>
        <v>71010301014111</v>
      </c>
      <c r="B69" s="124" t="s">
        <v>439</v>
      </c>
      <c r="C69" s="117" t="s">
        <v>106</v>
      </c>
      <c r="D69" s="118" t="s">
        <v>442</v>
      </c>
      <c r="E69" s="119" t="s">
        <v>106</v>
      </c>
      <c r="F69" s="120" t="s">
        <v>106</v>
      </c>
      <c r="G69" s="121">
        <v>4111</v>
      </c>
      <c r="H69" s="17"/>
      <c r="I69" s="25"/>
      <c r="J69" s="26"/>
      <c r="K69" s="26"/>
      <c r="L69" s="20" t="s">
        <v>108</v>
      </c>
      <c r="M69" s="44"/>
      <c r="N69" s="190"/>
      <c r="O69" s="190"/>
      <c r="P69" s="190"/>
      <c r="Q69" s="161"/>
      <c r="R69" s="161"/>
      <c r="S69" s="438"/>
      <c r="T69" s="161"/>
      <c r="U69" s="161"/>
      <c r="V69" s="161"/>
    </row>
    <row r="70" spans="1:22" ht="41.4">
      <c r="A70" s="122" t="str">
        <f t="shared" si="0"/>
        <v>71010301014212</v>
      </c>
      <c r="B70" s="124" t="s">
        <v>439</v>
      </c>
      <c r="C70" s="117" t="s">
        <v>106</v>
      </c>
      <c r="D70" s="118" t="s">
        <v>442</v>
      </c>
      <c r="E70" s="119" t="s">
        <v>106</v>
      </c>
      <c r="F70" s="120" t="s">
        <v>106</v>
      </c>
      <c r="G70" s="121">
        <v>4212</v>
      </c>
      <c r="H70" s="45"/>
      <c r="I70" s="147"/>
      <c r="J70" s="148"/>
      <c r="K70" s="148"/>
      <c r="L70" s="27" t="s">
        <v>146</v>
      </c>
      <c r="M70" s="28"/>
      <c r="N70" s="197">
        <f>O70+P70</f>
        <v>0</v>
      </c>
      <c r="O70" s="197">
        <f>SUM(O71:O83)</f>
        <v>0</v>
      </c>
      <c r="P70" s="197">
        <f>SUM(P71:P83)</f>
        <v>0</v>
      </c>
      <c r="Q70" s="161"/>
      <c r="R70" s="161"/>
      <c r="S70" s="438"/>
      <c r="T70" s="161"/>
      <c r="U70" s="161"/>
      <c r="V70" s="161"/>
    </row>
    <row r="71" spans="1:22" ht="16.2">
      <c r="A71" s="122" t="str">
        <f t="shared" si="0"/>
        <v>71010301014213</v>
      </c>
      <c r="B71" s="124" t="s">
        <v>439</v>
      </c>
      <c r="C71" s="117" t="s">
        <v>106</v>
      </c>
      <c r="D71" s="118" t="s">
        <v>442</v>
      </c>
      <c r="E71" s="119" t="s">
        <v>106</v>
      </c>
      <c r="F71" s="120" t="s">
        <v>106</v>
      </c>
      <c r="G71" s="121">
        <v>4213</v>
      </c>
      <c r="H71" s="17"/>
      <c r="I71" s="25"/>
      <c r="J71" s="26"/>
      <c r="K71" s="26"/>
      <c r="L71" s="29" t="s">
        <v>112</v>
      </c>
      <c r="M71" s="13">
        <v>4111</v>
      </c>
      <c r="N71" s="183">
        <f t="shared" ref="N71:N83" si="6">O71+P71</f>
        <v>0</v>
      </c>
      <c r="O71" s="183"/>
      <c r="P71" s="183"/>
      <c r="Q71" s="161"/>
      <c r="R71" s="161"/>
      <c r="S71" s="438"/>
      <c r="T71" s="161"/>
      <c r="U71" s="161"/>
      <c r="V71" s="161"/>
    </row>
    <row r="72" spans="1:22" ht="16.2">
      <c r="A72" s="122" t="str">
        <f t="shared" si="0"/>
        <v>71010301014214</v>
      </c>
      <c r="B72" s="124" t="s">
        <v>439</v>
      </c>
      <c r="C72" s="117" t="s">
        <v>106</v>
      </c>
      <c r="D72" s="118" t="s">
        <v>442</v>
      </c>
      <c r="E72" s="119" t="s">
        <v>106</v>
      </c>
      <c r="F72" s="120" t="s">
        <v>106</v>
      </c>
      <c r="G72" s="121">
        <v>4214</v>
      </c>
      <c r="H72" s="17"/>
      <c r="I72" s="25"/>
      <c r="J72" s="26"/>
      <c r="K72" s="26"/>
      <c r="L72" s="29" t="s">
        <v>114</v>
      </c>
      <c r="M72" s="33">
        <v>4212</v>
      </c>
      <c r="N72" s="183">
        <f t="shared" si="6"/>
        <v>0</v>
      </c>
      <c r="O72" s="183"/>
      <c r="P72" s="183"/>
      <c r="Q72" s="161"/>
      <c r="R72" s="161"/>
      <c r="S72" s="438"/>
      <c r="T72" s="161"/>
      <c r="U72" s="161"/>
      <c r="V72" s="161"/>
    </row>
    <row r="73" spans="1:22" ht="16.2">
      <c r="A73" s="122" t="str">
        <f t="shared" si="0"/>
        <v>71010301014216</v>
      </c>
      <c r="B73" s="124" t="s">
        <v>439</v>
      </c>
      <c r="C73" s="117" t="s">
        <v>106</v>
      </c>
      <c r="D73" s="118" t="s">
        <v>442</v>
      </c>
      <c r="E73" s="119" t="s">
        <v>106</v>
      </c>
      <c r="F73" s="120" t="s">
        <v>106</v>
      </c>
      <c r="G73" s="121">
        <v>4216</v>
      </c>
      <c r="H73" s="17"/>
      <c r="I73" s="25"/>
      <c r="J73" s="26"/>
      <c r="K73" s="26"/>
      <c r="L73" s="29" t="s">
        <v>115</v>
      </c>
      <c r="M73" s="33">
        <v>4213</v>
      </c>
      <c r="N73" s="183">
        <f t="shared" si="6"/>
        <v>0</v>
      </c>
      <c r="O73" s="183"/>
      <c r="P73" s="183"/>
      <c r="Q73" s="161"/>
      <c r="R73" s="161"/>
      <c r="S73" s="438"/>
      <c r="T73" s="161"/>
      <c r="U73" s="161"/>
      <c r="V73" s="161"/>
    </row>
    <row r="74" spans="1:22" ht="16.2">
      <c r="A74" s="122" t="str">
        <f t="shared" si="0"/>
        <v>71010301014231</v>
      </c>
      <c r="B74" s="124" t="s">
        <v>439</v>
      </c>
      <c r="C74" s="117" t="s">
        <v>106</v>
      </c>
      <c r="D74" s="118" t="s">
        <v>442</v>
      </c>
      <c r="E74" s="119" t="s">
        <v>106</v>
      </c>
      <c r="F74" s="120" t="s">
        <v>106</v>
      </c>
      <c r="G74" s="121">
        <v>4231</v>
      </c>
      <c r="H74" s="17"/>
      <c r="I74" s="25"/>
      <c r="J74" s="26"/>
      <c r="K74" s="26"/>
      <c r="L74" s="29" t="s">
        <v>116</v>
      </c>
      <c r="M74" s="33">
        <v>4214</v>
      </c>
      <c r="N74" s="183">
        <f t="shared" si="6"/>
        <v>0</v>
      </c>
      <c r="O74" s="183"/>
      <c r="P74" s="183"/>
      <c r="Q74" s="161"/>
      <c r="R74" s="161"/>
      <c r="S74" s="438"/>
      <c r="T74" s="161"/>
      <c r="U74" s="161"/>
      <c r="V74" s="161"/>
    </row>
    <row r="75" spans="1:22" ht="16.2">
      <c r="A75" s="122" t="str">
        <f t="shared" si="0"/>
        <v>71010301014252</v>
      </c>
      <c r="B75" s="124" t="s">
        <v>439</v>
      </c>
      <c r="C75" s="117" t="s">
        <v>106</v>
      </c>
      <c r="D75" s="118" t="s">
        <v>442</v>
      </c>
      <c r="E75" s="119" t="s">
        <v>106</v>
      </c>
      <c r="F75" s="120" t="s">
        <v>106</v>
      </c>
      <c r="G75" s="121">
        <v>4252</v>
      </c>
      <c r="H75" s="17"/>
      <c r="I75" s="25"/>
      <c r="J75" s="26"/>
      <c r="K75" s="26"/>
      <c r="L75" s="29" t="s">
        <v>147</v>
      </c>
      <c r="M75" s="33">
        <v>4216</v>
      </c>
      <c r="N75" s="183">
        <f t="shared" si="6"/>
        <v>0</v>
      </c>
      <c r="O75" s="183"/>
      <c r="P75" s="183"/>
      <c r="Q75" s="161"/>
      <c r="R75" s="161"/>
      <c r="S75" s="438"/>
      <c r="T75" s="161"/>
      <c r="U75" s="161"/>
      <c r="V75" s="161"/>
    </row>
    <row r="76" spans="1:22" ht="16.2">
      <c r="A76" s="122" t="str">
        <f t="shared" si="0"/>
        <v>71010301014261</v>
      </c>
      <c r="B76" s="124" t="s">
        <v>439</v>
      </c>
      <c r="C76" s="117" t="s">
        <v>106</v>
      </c>
      <c r="D76" s="118" t="s">
        <v>442</v>
      </c>
      <c r="E76" s="119" t="s">
        <v>106</v>
      </c>
      <c r="F76" s="120" t="s">
        <v>106</v>
      </c>
      <c r="G76" s="121">
        <v>4261</v>
      </c>
      <c r="H76" s="17"/>
      <c r="I76" s="25"/>
      <c r="J76" s="26"/>
      <c r="K76" s="26"/>
      <c r="L76" s="29" t="s">
        <v>148</v>
      </c>
      <c r="M76" s="33">
        <v>4231</v>
      </c>
      <c r="N76" s="183">
        <f t="shared" si="6"/>
        <v>0</v>
      </c>
      <c r="O76" s="183"/>
      <c r="P76" s="183"/>
      <c r="Q76" s="161"/>
      <c r="R76" s="161"/>
      <c r="S76" s="438"/>
      <c r="T76" s="161"/>
      <c r="U76" s="161"/>
      <c r="V76" s="161"/>
    </row>
    <row r="77" spans="1:22" ht="16.2">
      <c r="A77" s="122" t="str">
        <f t="shared" si="0"/>
        <v>71010301014267</v>
      </c>
      <c r="B77" s="124" t="s">
        <v>439</v>
      </c>
      <c r="C77" s="117" t="s">
        <v>106</v>
      </c>
      <c r="D77" s="118" t="s">
        <v>442</v>
      </c>
      <c r="E77" s="119" t="s">
        <v>106</v>
      </c>
      <c r="F77" s="120" t="s">
        <v>106</v>
      </c>
      <c r="G77" s="121">
        <v>4267</v>
      </c>
      <c r="H77" s="17"/>
      <c r="I77" s="25"/>
      <c r="J77" s="26"/>
      <c r="K77" s="26"/>
      <c r="L77" s="29" t="s">
        <v>126</v>
      </c>
      <c r="M77" s="12">
        <v>4241</v>
      </c>
      <c r="N77" s="183">
        <f t="shared" si="6"/>
        <v>0</v>
      </c>
      <c r="O77" s="183"/>
      <c r="P77" s="183"/>
      <c r="Q77" s="161"/>
      <c r="R77" s="161"/>
      <c r="S77" s="438"/>
      <c r="T77" s="161"/>
      <c r="U77" s="161"/>
      <c r="V77" s="161"/>
    </row>
    <row r="78" spans="1:22" ht="26.4">
      <c r="A78" s="122" t="str">
        <f t="shared" si="0"/>
        <v>71010301014823</v>
      </c>
      <c r="B78" s="124" t="s">
        <v>439</v>
      </c>
      <c r="C78" s="117" t="s">
        <v>106</v>
      </c>
      <c r="D78" s="118" t="s">
        <v>442</v>
      </c>
      <c r="E78" s="119" t="s">
        <v>106</v>
      </c>
      <c r="F78" s="120" t="s">
        <v>106</v>
      </c>
      <c r="G78" s="121">
        <v>4823</v>
      </c>
      <c r="H78" s="17"/>
      <c r="I78" s="25"/>
      <c r="J78" s="26"/>
      <c r="K78" s="26"/>
      <c r="L78" s="29" t="s">
        <v>127</v>
      </c>
      <c r="M78" s="33">
        <v>4252</v>
      </c>
      <c r="N78" s="183">
        <f t="shared" si="6"/>
        <v>0</v>
      </c>
      <c r="O78" s="183"/>
      <c r="P78" s="183"/>
      <c r="Q78" s="161"/>
      <c r="R78" s="161"/>
      <c r="S78" s="438"/>
      <c r="T78" s="161"/>
      <c r="U78" s="161"/>
      <c r="V78" s="161"/>
    </row>
    <row r="79" spans="1:22" ht="16.2">
      <c r="A79" s="122" t="str">
        <f t="shared" si="0"/>
        <v>71010301015122</v>
      </c>
      <c r="B79" s="124" t="s">
        <v>439</v>
      </c>
      <c r="C79" s="117" t="s">
        <v>106</v>
      </c>
      <c r="D79" s="118" t="s">
        <v>442</v>
      </c>
      <c r="E79" s="119" t="s">
        <v>106</v>
      </c>
      <c r="F79" s="120" t="s">
        <v>106</v>
      </c>
      <c r="G79" s="121">
        <v>5122</v>
      </c>
      <c r="H79" s="17"/>
      <c r="I79" s="25"/>
      <c r="J79" s="26"/>
      <c r="K79" s="26"/>
      <c r="L79" s="29" t="s">
        <v>128</v>
      </c>
      <c r="M79" s="33">
        <v>4261</v>
      </c>
      <c r="N79" s="183">
        <f t="shared" si="6"/>
        <v>0</v>
      </c>
      <c r="O79" s="183"/>
      <c r="P79" s="183"/>
      <c r="Q79" s="161"/>
      <c r="R79" s="161"/>
      <c r="S79" s="438"/>
      <c r="T79" s="161"/>
      <c r="U79" s="161"/>
      <c r="V79" s="161"/>
    </row>
    <row r="80" spans="1:22" s="170" customFormat="1" ht="16.2">
      <c r="A80" s="122" t="str">
        <f t="shared" si="0"/>
        <v>71010500000000</v>
      </c>
      <c r="B80" s="124" t="s">
        <v>439</v>
      </c>
      <c r="C80" s="117" t="s">
        <v>106</v>
      </c>
      <c r="D80" s="118" t="s">
        <v>149</v>
      </c>
      <c r="E80" s="119" t="s">
        <v>441</v>
      </c>
      <c r="F80" s="128" t="s">
        <v>441</v>
      </c>
      <c r="G80" s="129" t="s">
        <v>440</v>
      </c>
      <c r="H80" s="17"/>
      <c r="I80" s="25"/>
      <c r="J80" s="26"/>
      <c r="K80" s="26"/>
      <c r="L80" s="29" t="s">
        <v>130</v>
      </c>
      <c r="M80" s="33">
        <v>4267</v>
      </c>
      <c r="N80" s="183">
        <f t="shared" si="6"/>
        <v>0</v>
      </c>
      <c r="O80" s="183"/>
      <c r="P80" s="183"/>
      <c r="Q80" s="161"/>
      <c r="R80" s="161"/>
      <c r="S80" s="438"/>
      <c r="T80" s="161"/>
      <c r="U80" s="161"/>
      <c r="V80" s="161"/>
    </row>
    <row r="81" spans="1:22" ht="16.2">
      <c r="A81" s="122" t="str">
        <f t="shared" si="0"/>
        <v>71010500000001</v>
      </c>
      <c r="B81" s="124" t="s">
        <v>439</v>
      </c>
      <c r="C81" s="117" t="s">
        <v>106</v>
      </c>
      <c r="D81" s="118" t="s">
        <v>149</v>
      </c>
      <c r="E81" s="119" t="s">
        <v>441</v>
      </c>
      <c r="F81" s="128" t="s">
        <v>441</v>
      </c>
      <c r="G81" s="129" t="s">
        <v>96</v>
      </c>
      <c r="H81" s="17"/>
      <c r="I81" s="25"/>
      <c r="J81" s="26"/>
      <c r="K81" s="26"/>
      <c r="L81" s="32" t="s">
        <v>133</v>
      </c>
      <c r="M81" s="33">
        <v>4823</v>
      </c>
      <c r="N81" s="183">
        <f t="shared" si="6"/>
        <v>0</v>
      </c>
      <c r="O81" s="183"/>
      <c r="P81" s="183"/>
      <c r="Q81" s="161"/>
      <c r="R81" s="161"/>
      <c r="S81" s="438"/>
      <c r="T81" s="161"/>
      <c r="U81" s="161"/>
      <c r="V81" s="161"/>
    </row>
    <row r="82" spans="1:22" s="156" customFormat="1" ht="16.2">
      <c r="A82" s="122" t="str">
        <f t="shared" si="0"/>
        <v>71010501000000</v>
      </c>
      <c r="B82" s="124" t="s">
        <v>439</v>
      </c>
      <c r="C82" s="117" t="s">
        <v>106</v>
      </c>
      <c r="D82" s="118" t="s">
        <v>149</v>
      </c>
      <c r="E82" s="119" t="s">
        <v>106</v>
      </c>
      <c r="F82" s="128" t="s">
        <v>441</v>
      </c>
      <c r="G82" s="129" t="s">
        <v>440</v>
      </c>
      <c r="H82" s="17"/>
      <c r="I82" s="25"/>
      <c r="J82" s="26"/>
      <c r="K82" s="26"/>
      <c r="L82" s="32" t="s">
        <v>134</v>
      </c>
      <c r="M82" s="48">
        <v>4861</v>
      </c>
      <c r="N82" s="183">
        <f t="shared" si="6"/>
        <v>0</v>
      </c>
      <c r="O82" s="183"/>
      <c r="P82" s="183"/>
      <c r="Q82" s="161"/>
      <c r="R82" s="161"/>
      <c r="S82" s="438"/>
      <c r="T82" s="161"/>
      <c r="U82" s="161"/>
      <c r="V82" s="161"/>
    </row>
    <row r="83" spans="1:22" ht="16.2">
      <c r="A83" s="122" t="str">
        <f t="shared" si="0"/>
        <v>71010501000001</v>
      </c>
      <c r="B83" s="124" t="s">
        <v>439</v>
      </c>
      <c r="C83" s="117" t="s">
        <v>106</v>
      </c>
      <c r="D83" s="118" t="s">
        <v>149</v>
      </c>
      <c r="E83" s="119" t="s">
        <v>106</v>
      </c>
      <c r="F83" s="128" t="s">
        <v>441</v>
      </c>
      <c r="G83" s="129" t="s">
        <v>96</v>
      </c>
      <c r="H83" s="17"/>
      <c r="I83" s="25"/>
      <c r="J83" s="26"/>
      <c r="K83" s="26"/>
      <c r="L83" s="29" t="s">
        <v>136</v>
      </c>
      <c r="M83" s="12">
        <v>5122</v>
      </c>
      <c r="N83" s="183">
        <f t="shared" si="6"/>
        <v>0</v>
      </c>
      <c r="O83" s="183"/>
      <c r="P83" s="183"/>
      <c r="Q83" s="161"/>
      <c r="R83" s="161"/>
      <c r="S83" s="438"/>
      <c r="T83" s="161"/>
      <c r="U83" s="161"/>
      <c r="V83" s="161"/>
    </row>
    <row r="84" spans="1:22" s="115" customFormat="1" ht="27.6">
      <c r="A84" s="122" t="str">
        <f t="shared" si="0"/>
        <v>71010501010000</v>
      </c>
      <c r="B84" s="124" t="s">
        <v>439</v>
      </c>
      <c r="C84" s="117" t="s">
        <v>106</v>
      </c>
      <c r="D84" s="118" t="s">
        <v>149</v>
      </c>
      <c r="E84" s="119" t="s">
        <v>106</v>
      </c>
      <c r="F84" s="128" t="s">
        <v>106</v>
      </c>
      <c r="G84" s="129" t="s">
        <v>440</v>
      </c>
      <c r="H84" s="165">
        <v>2150</v>
      </c>
      <c r="I84" s="166" t="s">
        <v>106</v>
      </c>
      <c r="J84" s="167">
        <v>5</v>
      </c>
      <c r="K84" s="167">
        <v>0</v>
      </c>
      <c r="L84" s="168" t="s">
        <v>150</v>
      </c>
      <c r="M84" s="176"/>
      <c r="N84" s="188">
        <f>+N86</f>
        <v>0</v>
      </c>
      <c r="O84" s="188">
        <f>+O86</f>
        <v>0</v>
      </c>
      <c r="P84" s="188">
        <f>+P86</f>
        <v>0</v>
      </c>
      <c r="Q84" s="161"/>
      <c r="R84" s="161"/>
      <c r="S84" s="438"/>
      <c r="T84" s="161"/>
      <c r="U84" s="161"/>
      <c r="V84" s="161"/>
    </row>
    <row r="85" spans="1:22" ht="16.2">
      <c r="A85" s="122" t="str">
        <f t="shared" si="0"/>
        <v>71010501015134</v>
      </c>
      <c r="B85" s="124" t="s">
        <v>439</v>
      </c>
      <c r="C85" s="117" t="s">
        <v>106</v>
      </c>
      <c r="D85" s="118" t="s">
        <v>149</v>
      </c>
      <c r="E85" s="119" t="s">
        <v>106</v>
      </c>
      <c r="F85" s="120" t="s">
        <v>106</v>
      </c>
      <c r="G85" s="121">
        <v>5134</v>
      </c>
      <c r="H85" s="25"/>
      <c r="I85" s="18"/>
      <c r="J85" s="19"/>
      <c r="K85" s="19"/>
      <c r="L85" s="30" t="s">
        <v>110</v>
      </c>
      <c r="M85" s="31"/>
      <c r="N85" s="190"/>
      <c r="O85" s="190"/>
      <c r="P85" s="190"/>
      <c r="Q85" s="161"/>
      <c r="R85" s="161"/>
      <c r="S85" s="438"/>
      <c r="T85" s="161"/>
      <c r="U85" s="161"/>
      <c r="V85" s="161"/>
    </row>
    <row r="86" spans="1:22" s="115" customFormat="1" ht="26.4">
      <c r="A86" s="122" t="str">
        <f t="shared" si="0"/>
        <v>71010501020000</v>
      </c>
      <c r="B86" s="124" t="s">
        <v>439</v>
      </c>
      <c r="C86" s="117" t="s">
        <v>106</v>
      </c>
      <c r="D86" s="118" t="s">
        <v>149</v>
      </c>
      <c r="E86" s="119" t="s">
        <v>106</v>
      </c>
      <c r="F86" s="128" t="s">
        <v>140</v>
      </c>
      <c r="G86" s="129" t="s">
        <v>440</v>
      </c>
      <c r="H86" s="151">
        <v>2151</v>
      </c>
      <c r="I86" s="152" t="s">
        <v>106</v>
      </c>
      <c r="J86" s="153" t="s">
        <v>151</v>
      </c>
      <c r="K86" s="153">
        <v>1</v>
      </c>
      <c r="L86" s="154" t="s">
        <v>150</v>
      </c>
      <c r="M86" s="155"/>
      <c r="N86" s="192">
        <f>+N88+N91+N93+N95+N97</f>
        <v>0</v>
      </c>
      <c r="O86" s="192">
        <f t="shared" ref="O86:P86" si="7">+O88+O91+O93+O95+O97</f>
        <v>0</v>
      </c>
      <c r="P86" s="192">
        <f t="shared" si="7"/>
        <v>0</v>
      </c>
      <c r="Q86" s="161"/>
      <c r="R86" s="161"/>
      <c r="S86" s="438"/>
      <c r="T86" s="161"/>
      <c r="U86" s="161"/>
      <c r="V86" s="161"/>
    </row>
    <row r="87" spans="1:22" ht="16.2">
      <c r="A87" s="122" t="str">
        <f t="shared" ref="A87:A169" si="8">CONCATENATE(B87,C87,D87,E87,F87,G87)</f>
        <v>71010501025134</v>
      </c>
      <c r="B87" s="124" t="s">
        <v>439</v>
      </c>
      <c r="C87" s="117" t="s">
        <v>106</v>
      </c>
      <c r="D87" s="118" t="s">
        <v>149</v>
      </c>
      <c r="E87" s="119" t="s">
        <v>106</v>
      </c>
      <c r="F87" s="120" t="s">
        <v>140</v>
      </c>
      <c r="G87" s="121">
        <v>5134</v>
      </c>
      <c r="H87" s="25"/>
      <c r="I87" s="25"/>
      <c r="J87" s="26"/>
      <c r="K87" s="26"/>
      <c r="L87" s="30" t="s">
        <v>108</v>
      </c>
      <c r="M87" s="31"/>
      <c r="N87" s="190"/>
      <c r="O87" s="190"/>
      <c r="P87" s="190"/>
      <c r="Q87" s="161"/>
      <c r="R87" s="161"/>
      <c r="S87" s="438"/>
      <c r="T87" s="161"/>
      <c r="U87" s="161"/>
      <c r="V87" s="161"/>
    </row>
    <row r="88" spans="1:22" s="115" customFormat="1" ht="16.2">
      <c r="A88" s="122" t="str">
        <f t="shared" si="8"/>
        <v>71010501030000</v>
      </c>
      <c r="B88" s="124" t="s">
        <v>439</v>
      </c>
      <c r="C88" s="117" t="s">
        <v>106</v>
      </c>
      <c r="D88" s="118" t="s">
        <v>149</v>
      </c>
      <c r="E88" s="119" t="s">
        <v>106</v>
      </c>
      <c r="F88" s="128" t="s">
        <v>442</v>
      </c>
      <c r="G88" s="129" t="s">
        <v>440</v>
      </c>
      <c r="H88" s="45"/>
      <c r="I88" s="147"/>
      <c r="J88" s="148"/>
      <c r="K88" s="148"/>
      <c r="L88" s="27" t="s">
        <v>152</v>
      </c>
      <c r="M88" s="28"/>
      <c r="N88" s="197">
        <f>O88+P88</f>
        <v>0</v>
      </c>
      <c r="O88" s="197">
        <f>SUM(O89:O90)</f>
        <v>0</v>
      </c>
      <c r="P88" s="197">
        <f>SUM(P90)</f>
        <v>0</v>
      </c>
      <c r="Q88" s="161"/>
      <c r="R88" s="161"/>
      <c r="S88" s="438"/>
      <c r="T88" s="161"/>
      <c r="U88" s="161"/>
      <c r="V88" s="161"/>
    </row>
    <row r="89" spans="1:22" ht="16.2">
      <c r="B89" s="124"/>
      <c r="H89" s="25"/>
      <c r="I89" s="25"/>
      <c r="J89" s="26"/>
      <c r="K89" s="26"/>
      <c r="L89" s="32" t="s">
        <v>134</v>
      </c>
      <c r="M89" s="48">
        <v>4861</v>
      </c>
      <c r="N89" s="183">
        <f t="shared" ref="N89:N98" si="9">O89+P89</f>
        <v>0</v>
      </c>
      <c r="O89" s="183"/>
      <c r="P89" s="183">
        <v>0</v>
      </c>
      <c r="Q89" s="161"/>
      <c r="R89" s="161"/>
      <c r="S89" s="438"/>
      <c r="T89" s="161"/>
      <c r="U89" s="161"/>
      <c r="V89" s="161"/>
    </row>
    <row r="90" spans="1:22" ht="16.2">
      <c r="A90" s="122" t="str">
        <f t="shared" si="8"/>
        <v>71010501035134</v>
      </c>
      <c r="B90" s="124" t="s">
        <v>439</v>
      </c>
      <c r="C90" s="117" t="s">
        <v>106</v>
      </c>
      <c r="D90" s="118" t="s">
        <v>149</v>
      </c>
      <c r="E90" s="119" t="s">
        <v>106</v>
      </c>
      <c r="F90" s="120" t="s">
        <v>442</v>
      </c>
      <c r="G90" s="121">
        <v>5134</v>
      </c>
      <c r="H90" s="25"/>
      <c r="I90" s="25"/>
      <c r="J90" s="26"/>
      <c r="K90" s="26"/>
      <c r="L90" s="32" t="s">
        <v>139</v>
      </c>
      <c r="M90" s="48">
        <v>5134</v>
      </c>
      <c r="N90" s="183">
        <f t="shared" si="9"/>
        <v>0</v>
      </c>
      <c r="O90" s="183">
        <v>0</v>
      </c>
      <c r="P90" s="183"/>
      <c r="Q90" s="161"/>
      <c r="R90" s="161"/>
      <c r="S90" s="438"/>
      <c r="T90" s="161"/>
      <c r="U90" s="161"/>
      <c r="V90" s="161"/>
    </row>
    <row r="91" spans="1:22" s="115" customFormat="1" ht="27.6">
      <c r="A91" s="122" t="str">
        <f t="shared" si="8"/>
        <v>71010501040000</v>
      </c>
      <c r="B91" s="124" t="s">
        <v>439</v>
      </c>
      <c r="C91" s="117" t="s">
        <v>106</v>
      </c>
      <c r="D91" s="118" t="s">
        <v>149</v>
      </c>
      <c r="E91" s="119" t="s">
        <v>106</v>
      </c>
      <c r="F91" s="128" t="s">
        <v>155</v>
      </c>
      <c r="G91" s="129" t="s">
        <v>440</v>
      </c>
      <c r="H91" s="45"/>
      <c r="I91" s="147"/>
      <c r="J91" s="148"/>
      <c r="K91" s="148"/>
      <c r="L91" s="27" t="s">
        <v>153</v>
      </c>
      <c r="M91" s="28"/>
      <c r="N91" s="197">
        <f>O91+P91</f>
        <v>0</v>
      </c>
      <c r="O91" s="197">
        <f>SUM(O92)</f>
        <v>0</v>
      </c>
      <c r="P91" s="197">
        <f>SUM(P92)</f>
        <v>0</v>
      </c>
      <c r="Q91" s="161"/>
      <c r="R91" s="161"/>
      <c r="S91" s="438"/>
      <c r="T91" s="161"/>
      <c r="U91" s="161"/>
      <c r="V91" s="161"/>
    </row>
    <row r="92" spans="1:22" ht="16.2">
      <c r="A92" s="122" t="str">
        <f t="shared" si="8"/>
        <v>71010501045134</v>
      </c>
      <c r="B92" s="124" t="s">
        <v>439</v>
      </c>
      <c r="C92" s="117" t="s">
        <v>106</v>
      </c>
      <c r="D92" s="118" t="s">
        <v>149</v>
      </c>
      <c r="E92" s="119" t="s">
        <v>106</v>
      </c>
      <c r="F92" s="120" t="s">
        <v>155</v>
      </c>
      <c r="G92" s="121">
        <v>5134</v>
      </c>
      <c r="H92" s="25"/>
      <c r="I92" s="25"/>
      <c r="J92" s="26"/>
      <c r="K92" s="26"/>
      <c r="L92" s="32" t="s">
        <v>139</v>
      </c>
      <c r="M92" s="48">
        <v>5134</v>
      </c>
      <c r="N92" s="183">
        <f t="shared" si="9"/>
        <v>0</v>
      </c>
      <c r="O92" s="183"/>
      <c r="P92" s="183"/>
      <c r="Q92" s="161"/>
      <c r="R92" s="161"/>
      <c r="S92" s="438"/>
      <c r="T92" s="161"/>
      <c r="U92" s="161"/>
      <c r="V92" s="161"/>
    </row>
    <row r="93" spans="1:22" ht="27.6">
      <c r="A93" s="122" t="str">
        <f>CONCATENATE(B93,C93,D93,E93,F93,G93)</f>
        <v>71080202000001</v>
      </c>
      <c r="B93" s="124" t="s">
        <v>439</v>
      </c>
      <c r="C93" s="117" t="s">
        <v>185</v>
      </c>
      <c r="D93" s="118" t="s">
        <v>140</v>
      </c>
      <c r="E93" s="119" t="s">
        <v>140</v>
      </c>
      <c r="F93" s="120" t="s">
        <v>441</v>
      </c>
      <c r="G93" s="129" t="s">
        <v>96</v>
      </c>
      <c r="H93" s="45"/>
      <c r="I93" s="147"/>
      <c r="J93" s="148"/>
      <c r="K93" s="148"/>
      <c r="L93" s="27" t="s">
        <v>860</v>
      </c>
      <c r="M93" s="28"/>
      <c r="N93" s="197">
        <f>O93+P93</f>
        <v>0</v>
      </c>
      <c r="O93" s="197">
        <f>SUM(O94)</f>
        <v>0</v>
      </c>
      <c r="P93" s="197">
        <f>SUM(P94)</f>
        <v>0</v>
      </c>
      <c r="Q93" s="161"/>
      <c r="R93" s="161"/>
      <c r="S93" s="438"/>
      <c r="T93" s="161"/>
      <c r="U93" s="161"/>
      <c r="V93" s="161"/>
    </row>
    <row r="94" spans="1:22" s="115" customFormat="1" ht="16.2">
      <c r="A94" s="122" t="str">
        <f>CONCATENATE(B94,C94,D94,E94,F94,G94)</f>
        <v>71080202010000</v>
      </c>
      <c r="B94" s="124" t="s">
        <v>439</v>
      </c>
      <c r="C94" s="117" t="s">
        <v>185</v>
      </c>
      <c r="D94" s="118" t="s">
        <v>140</v>
      </c>
      <c r="E94" s="119" t="s">
        <v>140</v>
      </c>
      <c r="F94" s="120" t="s">
        <v>106</v>
      </c>
      <c r="G94" s="129" t="s">
        <v>440</v>
      </c>
      <c r="H94" s="25"/>
      <c r="I94" s="25"/>
      <c r="J94" s="26"/>
      <c r="K94" s="26"/>
      <c r="L94" s="32" t="s">
        <v>139</v>
      </c>
      <c r="M94" s="48">
        <v>5134</v>
      </c>
      <c r="N94" s="183">
        <f t="shared" ref="N94" si="10">O94+P94</f>
        <v>0</v>
      </c>
      <c r="O94" s="183"/>
      <c r="P94" s="183"/>
      <c r="Q94" s="161"/>
      <c r="R94" s="161"/>
      <c r="S94" s="438"/>
      <c r="T94" s="161"/>
      <c r="U94" s="161"/>
      <c r="V94" s="161"/>
    </row>
    <row r="95" spans="1:22" s="170" customFormat="1" ht="27.6">
      <c r="A95" s="122" t="str">
        <f t="shared" si="8"/>
        <v>71010600000000</v>
      </c>
      <c r="B95" s="124" t="s">
        <v>439</v>
      </c>
      <c r="C95" s="117" t="s">
        <v>106</v>
      </c>
      <c r="D95" s="118" t="s">
        <v>157</v>
      </c>
      <c r="E95" s="119" t="s">
        <v>441</v>
      </c>
      <c r="F95" s="128" t="s">
        <v>441</v>
      </c>
      <c r="G95" s="129" t="s">
        <v>440</v>
      </c>
      <c r="H95" s="45"/>
      <c r="I95" s="147"/>
      <c r="J95" s="148"/>
      <c r="K95" s="148"/>
      <c r="L95" s="27" t="s">
        <v>154</v>
      </c>
      <c r="M95" s="28"/>
      <c r="N95" s="197">
        <f>O95+P95</f>
        <v>0</v>
      </c>
      <c r="O95" s="197">
        <f>SUM(O96)</f>
        <v>0</v>
      </c>
      <c r="P95" s="197">
        <f>SUM(P96)</f>
        <v>0</v>
      </c>
      <c r="Q95" s="161"/>
      <c r="R95" s="161"/>
      <c r="S95" s="438"/>
      <c r="T95" s="161"/>
      <c r="U95" s="161"/>
      <c r="V95" s="161"/>
    </row>
    <row r="96" spans="1:22" ht="16.2">
      <c r="A96" s="122" t="str">
        <f t="shared" si="8"/>
        <v>71010600000001</v>
      </c>
      <c r="B96" s="124" t="s">
        <v>439</v>
      </c>
      <c r="C96" s="117" t="s">
        <v>106</v>
      </c>
      <c r="D96" s="118" t="s">
        <v>157</v>
      </c>
      <c r="E96" s="119" t="s">
        <v>441</v>
      </c>
      <c r="F96" s="128" t="s">
        <v>441</v>
      </c>
      <c r="G96" s="129" t="s">
        <v>96</v>
      </c>
      <c r="H96" s="25"/>
      <c r="I96" s="25"/>
      <c r="J96" s="26"/>
      <c r="K96" s="26"/>
      <c r="L96" s="32" t="s">
        <v>139</v>
      </c>
      <c r="M96" s="48">
        <v>5134</v>
      </c>
      <c r="N96" s="183">
        <f t="shared" si="9"/>
        <v>0</v>
      </c>
      <c r="O96" s="183"/>
      <c r="P96" s="183"/>
      <c r="Q96" s="161"/>
      <c r="R96" s="161"/>
      <c r="S96" s="438"/>
      <c r="T96" s="161"/>
      <c r="U96" s="161"/>
      <c r="V96" s="161"/>
    </row>
    <row r="97" spans="1:22" s="156" customFormat="1" ht="16.2">
      <c r="A97" s="122" t="str">
        <f t="shared" si="8"/>
        <v>71010601000000</v>
      </c>
      <c r="B97" s="124" t="s">
        <v>439</v>
      </c>
      <c r="C97" s="117" t="s">
        <v>106</v>
      </c>
      <c r="D97" s="118" t="s">
        <v>157</v>
      </c>
      <c r="E97" s="119" t="s">
        <v>106</v>
      </c>
      <c r="F97" s="128" t="s">
        <v>441</v>
      </c>
      <c r="G97" s="129" t="s">
        <v>440</v>
      </c>
      <c r="H97" s="45"/>
      <c r="I97" s="147"/>
      <c r="J97" s="148"/>
      <c r="K97" s="148"/>
      <c r="L97" s="27" t="s">
        <v>830</v>
      </c>
      <c r="M97" s="28"/>
      <c r="N97" s="197">
        <f>O97+P97</f>
        <v>0</v>
      </c>
      <c r="O97" s="197">
        <f>SUM(O98)</f>
        <v>0</v>
      </c>
      <c r="P97" s="197">
        <f>SUM(P98)</f>
        <v>0</v>
      </c>
      <c r="Q97" s="161"/>
      <c r="R97" s="161"/>
      <c r="S97" s="438"/>
      <c r="T97" s="161"/>
      <c r="U97" s="161"/>
      <c r="V97" s="161"/>
    </row>
    <row r="98" spans="1:22" ht="16.2">
      <c r="A98" s="122" t="str">
        <f t="shared" si="8"/>
        <v>71010601000001</v>
      </c>
      <c r="B98" s="124" t="s">
        <v>439</v>
      </c>
      <c r="C98" s="117" t="s">
        <v>106</v>
      </c>
      <c r="D98" s="118" t="s">
        <v>157</v>
      </c>
      <c r="E98" s="119" t="s">
        <v>106</v>
      </c>
      <c r="F98" s="128" t="s">
        <v>441</v>
      </c>
      <c r="G98" s="129" t="s">
        <v>96</v>
      </c>
      <c r="H98" s="25"/>
      <c r="I98" s="25"/>
      <c r="J98" s="26"/>
      <c r="K98" s="26"/>
      <c r="L98" s="32" t="s">
        <v>139</v>
      </c>
      <c r="M98" s="48">
        <v>5134</v>
      </c>
      <c r="N98" s="183">
        <f t="shared" si="9"/>
        <v>0</v>
      </c>
      <c r="O98" s="183"/>
      <c r="P98" s="183"/>
      <c r="Q98" s="161"/>
      <c r="R98" s="161"/>
      <c r="S98" s="438"/>
      <c r="T98" s="161"/>
      <c r="U98" s="161"/>
      <c r="V98" s="161"/>
    </row>
    <row r="99" spans="1:22" s="115" customFormat="1" ht="27.6">
      <c r="A99" s="122" t="str">
        <f t="shared" si="8"/>
        <v>71010601010000</v>
      </c>
      <c r="B99" s="124" t="s">
        <v>439</v>
      </c>
      <c r="C99" s="117" t="s">
        <v>106</v>
      </c>
      <c r="D99" s="118" t="s">
        <v>157</v>
      </c>
      <c r="E99" s="119" t="s">
        <v>106</v>
      </c>
      <c r="F99" s="128" t="s">
        <v>106</v>
      </c>
      <c r="G99" s="129" t="s">
        <v>440</v>
      </c>
      <c r="H99" s="165">
        <v>2160</v>
      </c>
      <c r="I99" s="166" t="s">
        <v>106</v>
      </c>
      <c r="J99" s="167">
        <v>6</v>
      </c>
      <c r="K99" s="167">
        <v>0</v>
      </c>
      <c r="L99" s="168" t="s">
        <v>158</v>
      </c>
      <c r="M99" s="176"/>
      <c r="N99" s="188">
        <f>+N101</f>
        <v>0</v>
      </c>
      <c r="O99" s="188">
        <f>+O101</f>
        <v>0</v>
      </c>
      <c r="P99" s="188">
        <f>+P101</f>
        <v>0</v>
      </c>
      <c r="Q99" s="161"/>
      <c r="R99" s="161"/>
      <c r="S99" s="438"/>
      <c r="T99" s="161"/>
      <c r="U99" s="161"/>
      <c r="V99" s="161"/>
    </row>
    <row r="100" spans="1:22" ht="16.2">
      <c r="A100" s="122" t="str">
        <f t="shared" si="8"/>
        <v>71010601014729</v>
      </c>
      <c r="B100" s="124" t="s">
        <v>439</v>
      </c>
      <c r="C100" s="117" t="s">
        <v>106</v>
      </c>
      <c r="D100" s="118" t="s">
        <v>157</v>
      </c>
      <c r="E100" s="119" t="s">
        <v>106</v>
      </c>
      <c r="F100" s="120" t="s">
        <v>106</v>
      </c>
      <c r="G100" s="121">
        <v>4729</v>
      </c>
      <c r="H100" s="25"/>
      <c r="I100" s="18"/>
      <c r="J100" s="19"/>
      <c r="K100" s="19"/>
      <c r="L100" s="30" t="s">
        <v>110</v>
      </c>
      <c r="M100" s="31"/>
      <c r="N100" s="190"/>
      <c r="O100" s="190"/>
      <c r="P100" s="190"/>
      <c r="Q100" s="161"/>
      <c r="R100" s="161"/>
      <c r="S100" s="438"/>
      <c r="T100" s="161"/>
      <c r="U100" s="161"/>
      <c r="V100" s="161"/>
    </row>
    <row r="101" spans="1:22" ht="26.4">
      <c r="A101" s="122" t="str">
        <f t="shared" si="8"/>
        <v>71010601014823</v>
      </c>
      <c r="B101" s="124" t="s">
        <v>439</v>
      </c>
      <c r="C101" s="117" t="s">
        <v>106</v>
      </c>
      <c r="D101" s="118" t="s">
        <v>157</v>
      </c>
      <c r="E101" s="119" t="s">
        <v>106</v>
      </c>
      <c r="F101" s="120" t="s">
        <v>106</v>
      </c>
      <c r="G101" s="121">
        <v>4823</v>
      </c>
      <c r="H101" s="151">
        <v>2161</v>
      </c>
      <c r="I101" s="152" t="s">
        <v>106</v>
      </c>
      <c r="J101" s="153">
        <v>6</v>
      </c>
      <c r="K101" s="153">
        <v>1</v>
      </c>
      <c r="L101" s="154" t="s">
        <v>159</v>
      </c>
      <c r="M101" s="155"/>
      <c r="N101" s="192">
        <f>+N103+N106</f>
        <v>0</v>
      </c>
      <c r="O101" s="192">
        <f>+O103+O106</f>
        <v>0</v>
      </c>
      <c r="P101" s="192">
        <f>+P103+P106</f>
        <v>0</v>
      </c>
      <c r="Q101" s="161"/>
      <c r="R101" s="161"/>
      <c r="S101" s="438"/>
      <c r="T101" s="161"/>
      <c r="U101" s="161"/>
      <c r="V101" s="161"/>
    </row>
    <row r="102" spans="1:22" s="115" customFormat="1" ht="16.2">
      <c r="A102" s="122" t="str">
        <f t="shared" si="8"/>
        <v>71010601020000</v>
      </c>
      <c r="B102" s="124" t="s">
        <v>439</v>
      </c>
      <c r="C102" s="117" t="s">
        <v>106</v>
      </c>
      <c r="D102" s="118" t="s">
        <v>157</v>
      </c>
      <c r="E102" s="119" t="s">
        <v>106</v>
      </c>
      <c r="F102" s="128" t="s">
        <v>140</v>
      </c>
      <c r="G102" s="129" t="s">
        <v>440</v>
      </c>
      <c r="H102" s="25"/>
      <c r="I102" s="25"/>
      <c r="J102" s="26"/>
      <c r="K102" s="26"/>
      <c r="L102" s="30" t="s">
        <v>108</v>
      </c>
      <c r="M102" s="31"/>
      <c r="N102" s="190"/>
      <c r="O102" s="190"/>
      <c r="P102" s="190"/>
      <c r="Q102" s="161"/>
      <c r="R102" s="161"/>
      <c r="S102" s="438"/>
      <c r="T102" s="161"/>
      <c r="U102" s="161"/>
      <c r="V102" s="161"/>
    </row>
    <row r="103" spans="1:22" ht="41.4">
      <c r="A103" s="122" t="str">
        <f t="shared" si="8"/>
        <v>71010601024241</v>
      </c>
      <c r="B103" s="124" t="s">
        <v>439</v>
      </c>
      <c r="C103" s="117" t="s">
        <v>106</v>
      </c>
      <c r="D103" s="118" t="s">
        <v>157</v>
      </c>
      <c r="E103" s="119" t="s">
        <v>106</v>
      </c>
      <c r="F103" s="120" t="s">
        <v>140</v>
      </c>
      <c r="G103" s="121">
        <v>4241</v>
      </c>
      <c r="H103" s="45"/>
      <c r="I103" s="147"/>
      <c r="J103" s="148"/>
      <c r="K103" s="148"/>
      <c r="L103" s="27" t="s">
        <v>160</v>
      </c>
      <c r="M103" s="28"/>
      <c r="N103" s="197">
        <f>O103+P103</f>
        <v>0</v>
      </c>
      <c r="O103" s="197">
        <f>SUM(O104:O105)</f>
        <v>0</v>
      </c>
      <c r="P103" s="197">
        <f>SUM(P104:P105)</f>
        <v>0</v>
      </c>
      <c r="Q103" s="161"/>
      <c r="R103" s="161"/>
      <c r="S103" s="438"/>
      <c r="T103" s="161"/>
      <c r="U103" s="161"/>
      <c r="V103" s="161"/>
    </row>
    <row r="104" spans="1:22" ht="16.2">
      <c r="A104" s="122" t="str">
        <f t="shared" si="8"/>
        <v>71010601024823</v>
      </c>
      <c r="B104" s="124" t="s">
        <v>439</v>
      </c>
      <c r="C104" s="117" t="s">
        <v>106</v>
      </c>
      <c r="D104" s="118" t="s">
        <v>157</v>
      </c>
      <c r="E104" s="119" t="s">
        <v>106</v>
      </c>
      <c r="F104" s="120" t="s">
        <v>140</v>
      </c>
      <c r="G104" s="121">
        <v>4823</v>
      </c>
      <c r="H104" s="25"/>
      <c r="I104" s="25"/>
      <c r="J104" s="26"/>
      <c r="K104" s="26"/>
      <c r="L104" s="29" t="s">
        <v>161</v>
      </c>
      <c r="M104" s="12">
        <v>4729</v>
      </c>
      <c r="N104" s="183">
        <f t="shared" ref="N104:N108" si="11">O104+P104</f>
        <v>0</v>
      </c>
      <c r="O104" s="183"/>
      <c r="P104" s="183"/>
      <c r="Q104" s="161"/>
      <c r="R104" s="161"/>
      <c r="S104" s="438"/>
      <c r="T104" s="161"/>
      <c r="U104" s="161"/>
      <c r="V104" s="161"/>
    </row>
    <row r="105" spans="1:22" s="182" customFormat="1" ht="16.2">
      <c r="A105" s="122" t="str">
        <f t="shared" si="8"/>
        <v>71020000000000</v>
      </c>
      <c r="B105" s="124" t="s">
        <v>439</v>
      </c>
      <c r="C105" s="117" t="s">
        <v>140</v>
      </c>
      <c r="D105" s="118" t="s">
        <v>441</v>
      </c>
      <c r="E105" s="119" t="s">
        <v>441</v>
      </c>
      <c r="F105" s="128" t="s">
        <v>441</v>
      </c>
      <c r="G105" s="129" t="s">
        <v>440</v>
      </c>
      <c r="H105" s="25"/>
      <c r="I105" s="25"/>
      <c r="J105" s="26"/>
      <c r="K105" s="26"/>
      <c r="L105" s="29" t="s">
        <v>133</v>
      </c>
      <c r="M105" s="12">
        <v>4823</v>
      </c>
      <c r="N105" s="183">
        <f t="shared" si="11"/>
        <v>0</v>
      </c>
      <c r="O105" s="183"/>
      <c r="P105" s="183"/>
      <c r="Q105" s="161"/>
      <c r="R105" s="161"/>
      <c r="S105" s="438"/>
      <c r="T105" s="161"/>
      <c r="U105" s="161"/>
      <c r="V105" s="161"/>
    </row>
    <row r="106" spans="1:22" ht="41.4">
      <c r="A106" s="122" t="str">
        <f t="shared" si="8"/>
        <v>71020000000001</v>
      </c>
      <c r="B106" s="124" t="s">
        <v>439</v>
      </c>
      <c r="C106" s="117" t="s">
        <v>140</v>
      </c>
      <c r="D106" s="118" t="s">
        <v>441</v>
      </c>
      <c r="E106" s="119" t="s">
        <v>441</v>
      </c>
      <c r="F106" s="120" t="s">
        <v>441</v>
      </c>
      <c r="G106" s="129" t="s">
        <v>96</v>
      </c>
      <c r="H106" s="45"/>
      <c r="I106" s="147"/>
      <c r="J106" s="148"/>
      <c r="K106" s="148"/>
      <c r="L106" s="27" t="s">
        <v>162</v>
      </c>
      <c r="M106" s="28"/>
      <c r="N106" s="197">
        <f>O106+P106</f>
        <v>0</v>
      </c>
      <c r="O106" s="197">
        <f>SUM(O107:O108)</f>
        <v>0</v>
      </c>
      <c r="P106" s="197">
        <f>SUM(P107:P108)</f>
        <v>0</v>
      </c>
      <c r="Q106" s="161"/>
      <c r="R106" s="161"/>
      <c r="S106" s="438"/>
      <c r="T106" s="161"/>
      <c r="U106" s="161"/>
      <c r="V106" s="161"/>
    </row>
    <row r="107" spans="1:22" s="170" customFormat="1" ht="16.2">
      <c r="A107" s="122" t="str">
        <f t="shared" si="8"/>
        <v>71020200000000</v>
      </c>
      <c r="B107" s="124" t="s">
        <v>439</v>
      </c>
      <c r="C107" s="117" t="s">
        <v>140</v>
      </c>
      <c r="D107" s="118" t="s">
        <v>140</v>
      </c>
      <c r="E107" s="119" t="s">
        <v>441</v>
      </c>
      <c r="F107" s="120" t="s">
        <v>441</v>
      </c>
      <c r="G107" s="129" t="s">
        <v>440</v>
      </c>
      <c r="H107" s="25"/>
      <c r="I107" s="25"/>
      <c r="J107" s="26"/>
      <c r="K107" s="26"/>
      <c r="L107" s="29" t="s">
        <v>126</v>
      </c>
      <c r="M107" s="12">
        <v>4241</v>
      </c>
      <c r="N107" s="183">
        <f t="shared" si="11"/>
        <v>0</v>
      </c>
      <c r="O107" s="183"/>
      <c r="P107" s="183"/>
      <c r="Q107" s="161"/>
      <c r="R107" s="161"/>
      <c r="S107" s="438"/>
      <c r="T107" s="161"/>
      <c r="U107" s="161"/>
      <c r="V107" s="161"/>
    </row>
    <row r="108" spans="1:22" ht="16.2">
      <c r="A108" s="122" t="str">
        <f t="shared" si="8"/>
        <v>71020200000001</v>
      </c>
      <c r="B108" s="124" t="s">
        <v>439</v>
      </c>
      <c r="C108" s="117" t="s">
        <v>140</v>
      </c>
      <c r="D108" s="118" t="s">
        <v>140</v>
      </c>
      <c r="E108" s="119" t="s">
        <v>441</v>
      </c>
      <c r="F108" s="120" t="s">
        <v>441</v>
      </c>
      <c r="G108" s="129" t="s">
        <v>96</v>
      </c>
      <c r="H108" s="25"/>
      <c r="I108" s="25"/>
      <c r="J108" s="26"/>
      <c r="K108" s="26"/>
      <c r="L108" s="29" t="s">
        <v>133</v>
      </c>
      <c r="M108" s="12">
        <v>4823</v>
      </c>
      <c r="N108" s="183">
        <f t="shared" si="11"/>
        <v>0</v>
      </c>
      <c r="O108" s="183"/>
      <c r="P108" s="183"/>
      <c r="Q108" s="161"/>
      <c r="R108" s="161"/>
      <c r="S108" s="438"/>
      <c r="T108" s="161"/>
      <c r="U108" s="161"/>
      <c r="V108" s="161"/>
    </row>
    <row r="109" spans="1:22" s="156" customFormat="1" ht="16.2">
      <c r="A109" s="122" t="str">
        <f t="shared" si="8"/>
        <v>71020201000000</v>
      </c>
      <c r="B109" s="124" t="s">
        <v>439</v>
      </c>
      <c r="C109" s="117" t="s">
        <v>140</v>
      </c>
      <c r="D109" s="118" t="s">
        <v>140</v>
      </c>
      <c r="E109" s="119" t="s">
        <v>106</v>
      </c>
      <c r="F109" s="120" t="s">
        <v>441</v>
      </c>
      <c r="G109" s="129" t="s">
        <v>440</v>
      </c>
      <c r="H109" s="180">
        <v>2200</v>
      </c>
      <c r="I109" s="212" t="s">
        <v>140</v>
      </c>
      <c r="J109" s="213">
        <v>0</v>
      </c>
      <c r="K109" s="213">
        <v>0</v>
      </c>
      <c r="L109" s="162" t="s">
        <v>163</v>
      </c>
      <c r="M109" s="174"/>
      <c r="N109" s="163">
        <f>+N111+N128</f>
        <v>0</v>
      </c>
      <c r="O109" s="163">
        <f>+O111+O128</f>
        <v>0</v>
      </c>
      <c r="P109" s="163">
        <f>+P111+P128</f>
        <v>0</v>
      </c>
      <c r="Q109" s="161"/>
      <c r="R109" s="161"/>
      <c r="S109" s="438"/>
      <c r="T109" s="161"/>
      <c r="U109" s="161"/>
      <c r="V109" s="161"/>
    </row>
    <row r="110" spans="1:22" ht="16.2">
      <c r="A110" s="122" t="str">
        <f t="shared" si="8"/>
        <v>71020201000001</v>
      </c>
      <c r="B110" s="124" t="s">
        <v>439</v>
      </c>
      <c r="C110" s="117" t="s">
        <v>140</v>
      </c>
      <c r="D110" s="118" t="s">
        <v>140</v>
      </c>
      <c r="E110" s="119" t="s">
        <v>106</v>
      </c>
      <c r="F110" s="120" t="s">
        <v>441</v>
      </c>
      <c r="G110" s="129" t="s">
        <v>96</v>
      </c>
      <c r="H110" s="25"/>
      <c r="I110" s="18"/>
      <c r="J110" s="19"/>
      <c r="K110" s="19"/>
      <c r="L110" s="30" t="s">
        <v>108</v>
      </c>
      <c r="M110" s="31"/>
      <c r="N110" s="190"/>
      <c r="O110" s="190"/>
      <c r="P110" s="190"/>
      <c r="Q110" s="161"/>
      <c r="R110" s="161"/>
      <c r="S110" s="438"/>
      <c r="T110" s="161"/>
      <c r="U110" s="161"/>
      <c r="V110" s="161"/>
    </row>
    <row r="111" spans="1:22" s="115" customFormat="1" ht="16.2">
      <c r="A111" s="122" t="str">
        <f t="shared" si="8"/>
        <v>71020201010000</v>
      </c>
      <c r="B111" s="124" t="s">
        <v>439</v>
      </c>
      <c r="C111" s="117" t="s">
        <v>140</v>
      </c>
      <c r="D111" s="118" t="s">
        <v>140</v>
      </c>
      <c r="E111" s="119" t="s">
        <v>106</v>
      </c>
      <c r="F111" s="120" t="s">
        <v>106</v>
      </c>
      <c r="G111" s="129" t="s">
        <v>440</v>
      </c>
      <c r="H111" s="165">
        <v>2220</v>
      </c>
      <c r="I111" s="166" t="s">
        <v>140</v>
      </c>
      <c r="J111" s="167">
        <v>2</v>
      </c>
      <c r="K111" s="167">
        <v>0</v>
      </c>
      <c r="L111" s="168" t="s">
        <v>164</v>
      </c>
      <c r="M111" s="176"/>
      <c r="N111" s="188">
        <f>+N113</f>
        <v>0</v>
      </c>
      <c r="O111" s="188">
        <f>+O113</f>
        <v>0</v>
      </c>
      <c r="P111" s="188">
        <f>+P113</f>
        <v>0</v>
      </c>
      <c r="Q111" s="161"/>
      <c r="R111" s="161"/>
      <c r="S111" s="438"/>
      <c r="T111" s="161"/>
      <c r="U111" s="161"/>
      <c r="V111" s="161"/>
    </row>
    <row r="112" spans="1:22" ht="16.2">
      <c r="A112" s="122" t="str">
        <f t="shared" si="8"/>
        <v>71020201014239</v>
      </c>
      <c r="B112" s="124" t="s">
        <v>439</v>
      </c>
      <c r="C112" s="117" t="s">
        <v>140</v>
      </c>
      <c r="D112" s="118" t="s">
        <v>140</v>
      </c>
      <c r="E112" s="119" t="s">
        <v>106</v>
      </c>
      <c r="F112" s="120" t="s">
        <v>106</v>
      </c>
      <c r="G112" s="121">
        <v>4239</v>
      </c>
      <c r="H112" s="25"/>
      <c r="I112" s="18"/>
      <c r="J112" s="19"/>
      <c r="K112" s="19"/>
      <c r="L112" s="30" t="s">
        <v>110</v>
      </c>
      <c r="M112" s="31"/>
      <c r="N112" s="190"/>
      <c r="O112" s="190"/>
      <c r="P112" s="190"/>
      <c r="Q112" s="161"/>
      <c r="R112" s="161"/>
      <c r="S112" s="438"/>
      <c r="T112" s="161"/>
      <c r="U112" s="161"/>
      <c r="V112" s="161"/>
    </row>
    <row r="113" spans="1:22" ht="16.2">
      <c r="A113" s="122" t="str">
        <f t="shared" si="8"/>
        <v>71020201014261</v>
      </c>
      <c r="B113" s="124" t="s">
        <v>439</v>
      </c>
      <c r="C113" s="117" t="s">
        <v>140</v>
      </c>
      <c r="D113" s="118" t="s">
        <v>140</v>
      </c>
      <c r="E113" s="119" t="s">
        <v>106</v>
      </c>
      <c r="F113" s="120" t="s">
        <v>106</v>
      </c>
      <c r="G113" s="121">
        <v>4261</v>
      </c>
      <c r="H113" s="151">
        <v>2221</v>
      </c>
      <c r="I113" s="152" t="s">
        <v>140</v>
      </c>
      <c r="J113" s="153">
        <v>2</v>
      </c>
      <c r="K113" s="153">
        <v>1</v>
      </c>
      <c r="L113" s="154" t="s">
        <v>165</v>
      </c>
      <c r="M113" s="155"/>
      <c r="N113" s="192">
        <f>+N115</f>
        <v>0</v>
      </c>
      <c r="O113" s="192">
        <f>+O115</f>
        <v>0</v>
      </c>
      <c r="P113" s="192">
        <f>+P115</f>
        <v>0</v>
      </c>
      <c r="Q113" s="161"/>
      <c r="R113" s="161"/>
      <c r="S113" s="438"/>
      <c r="T113" s="161"/>
      <c r="U113" s="161"/>
      <c r="V113" s="161"/>
    </row>
    <row r="114" spans="1:22" ht="16.2">
      <c r="A114" s="122" t="str">
        <f t="shared" si="8"/>
        <v>71020201014264</v>
      </c>
      <c r="B114" s="116" t="s">
        <v>439</v>
      </c>
      <c r="C114" s="117" t="s">
        <v>140</v>
      </c>
      <c r="D114" s="118" t="s">
        <v>140</v>
      </c>
      <c r="E114" s="119" t="s">
        <v>106</v>
      </c>
      <c r="F114" s="120" t="s">
        <v>106</v>
      </c>
      <c r="G114" s="121">
        <v>4264</v>
      </c>
      <c r="H114" s="25"/>
      <c r="I114" s="25"/>
      <c r="J114" s="26"/>
      <c r="K114" s="26"/>
      <c r="L114" s="30" t="s">
        <v>108</v>
      </c>
      <c r="M114" s="31"/>
      <c r="N114" s="190"/>
      <c r="O114" s="190"/>
      <c r="P114" s="190"/>
      <c r="Q114" s="161"/>
      <c r="R114" s="161"/>
      <c r="S114" s="438"/>
      <c r="T114" s="161"/>
      <c r="U114" s="161"/>
      <c r="V114" s="161"/>
    </row>
    <row r="115" spans="1:22" ht="16.2">
      <c r="A115" s="122" t="str">
        <f t="shared" si="8"/>
        <v>71020201014639</v>
      </c>
      <c r="B115" s="124" t="s">
        <v>439</v>
      </c>
      <c r="C115" s="117" t="s">
        <v>140</v>
      </c>
      <c r="D115" s="118" t="s">
        <v>140</v>
      </c>
      <c r="E115" s="119" t="s">
        <v>106</v>
      </c>
      <c r="F115" s="120" t="s">
        <v>106</v>
      </c>
      <c r="G115" s="121">
        <v>4639</v>
      </c>
      <c r="H115" s="45"/>
      <c r="I115" s="147"/>
      <c r="J115" s="148"/>
      <c r="K115" s="148"/>
      <c r="L115" s="27" t="s">
        <v>166</v>
      </c>
      <c r="M115" s="28"/>
      <c r="N115" s="197">
        <f>O115+P115</f>
        <v>0</v>
      </c>
      <c r="O115" s="197">
        <f>SUM(O116:O127)</f>
        <v>0</v>
      </c>
      <c r="P115" s="197">
        <f>SUM(P116:P127)</f>
        <v>0</v>
      </c>
      <c r="Q115" s="161"/>
      <c r="R115" s="161"/>
      <c r="S115" s="438"/>
      <c r="T115" s="161"/>
      <c r="U115" s="161"/>
      <c r="V115" s="161"/>
    </row>
    <row r="116" spans="1:22" s="170" customFormat="1" ht="16.2">
      <c r="A116" s="122" t="str">
        <f t="shared" si="8"/>
        <v>71020500000000</v>
      </c>
      <c r="B116" s="124" t="s">
        <v>439</v>
      </c>
      <c r="C116" s="117" t="s">
        <v>140</v>
      </c>
      <c r="D116" s="118" t="s">
        <v>149</v>
      </c>
      <c r="E116" s="119" t="s">
        <v>441</v>
      </c>
      <c r="F116" s="120" t="s">
        <v>441</v>
      </c>
      <c r="G116" s="129" t="s">
        <v>440</v>
      </c>
      <c r="H116" s="17"/>
      <c r="I116" s="25"/>
      <c r="J116" s="26"/>
      <c r="K116" s="26"/>
      <c r="L116" s="30" t="s">
        <v>116</v>
      </c>
      <c r="M116" s="13">
        <v>4214</v>
      </c>
      <c r="N116" s="183">
        <f t="shared" ref="N116:N127" si="12">O116+P116</f>
        <v>0</v>
      </c>
      <c r="O116" s="183"/>
      <c r="P116" s="183"/>
      <c r="Q116" s="161"/>
      <c r="R116" s="161"/>
      <c r="S116" s="438"/>
      <c r="T116" s="161"/>
      <c r="U116" s="161"/>
      <c r="V116" s="161"/>
    </row>
    <row r="117" spans="1:22" s="170" customFormat="1" ht="16.2">
      <c r="A117" s="122"/>
      <c r="B117" s="124"/>
      <c r="C117" s="117"/>
      <c r="D117" s="118"/>
      <c r="E117" s="119"/>
      <c r="F117" s="120"/>
      <c r="G117" s="129"/>
      <c r="H117" s="17"/>
      <c r="I117" s="25"/>
      <c r="J117" s="26"/>
      <c r="K117" s="26"/>
      <c r="L117" s="433" t="s">
        <v>862</v>
      </c>
      <c r="M117" s="13">
        <v>4234</v>
      </c>
      <c r="N117" s="183">
        <f t="shared" si="12"/>
        <v>0</v>
      </c>
      <c r="O117" s="183"/>
      <c r="P117" s="183"/>
      <c r="Q117" s="161"/>
      <c r="R117" s="161"/>
      <c r="S117" s="438"/>
      <c r="T117" s="161"/>
      <c r="U117" s="161"/>
      <c r="V117" s="161"/>
    </row>
    <row r="118" spans="1:22" ht="16.2">
      <c r="A118" s="122" t="str">
        <f t="shared" si="8"/>
        <v>71020500000001</v>
      </c>
      <c r="B118" s="124" t="s">
        <v>439</v>
      </c>
      <c r="C118" s="117" t="s">
        <v>140</v>
      </c>
      <c r="D118" s="118" t="s">
        <v>149</v>
      </c>
      <c r="E118" s="119" t="s">
        <v>441</v>
      </c>
      <c r="F118" s="120" t="s">
        <v>441</v>
      </c>
      <c r="G118" s="129" t="s">
        <v>96</v>
      </c>
      <c r="H118" s="17"/>
      <c r="I118" s="25"/>
      <c r="J118" s="26"/>
      <c r="K118" s="26"/>
      <c r="L118" s="32" t="s">
        <v>125</v>
      </c>
      <c r="M118" s="33">
        <v>4239</v>
      </c>
      <c r="N118" s="183">
        <f t="shared" si="12"/>
        <v>0</v>
      </c>
      <c r="O118" s="183"/>
      <c r="P118" s="183"/>
      <c r="Q118" s="161"/>
      <c r="R118" s="161"/>
      <c r="S118" s="438"/>
      <c r="T118" s="161"/>
      <c r="U118" s="161"/>
      <c r="V118" s="161"/>
    </row>
    <row r="119" spans="1:22" s="156" customFormat="1" ht="16.2">
      <c r="A119" s="122" t="str">
        <f t="shared" si="8"/>
        <v>71020501000000</v>
      </c>
      <c r="B119" s="124" t="s">
        <v>439</v>
      </c>
      <c r="C119" s="117" t="s">
        <v>140</v>
      </c>
      <c r="D119" s="118" t="s">
        <v>149</v>
      </c>
      <c r="E119" s="119" t="s">
        <v>106</v>
      </c>
      <c r="F119" s="120" t="s">
        <v>441</v>
      </c>
      <c r="G119" s="129" t="s">
        <v>440</v>
      </c>
      <c r="H119" s="17"/>
      <c r="I119" s="25"/>
      <c r="J119" s="26"/>
      <c r="K119" s="26"/>
      <c r="L119" s="29" t="s">
        <v>126</v>
      </c>
      <c r="M119" s="12">
        <v>4241</v>
      </c>
      <c r="N119" s="183">
        <f t="shared" si="12"/>
        <v>0</v>
      </c>
      <c r="O119" s="183"/>
      <c r="P119" s="183"/>
      <c r="Q119" s="161"/>
      <c r="R119" s="161"/>
      <c r="S119" s="438"/>
      <c r="T119" s="161"/>
      <c r="U119" s="161"/>
      <c r="V119" s="161"/>
    </row>
    <row r="120" spans="1:22" ht="25.5" customHeight="1">
      <c r="A120" s="122" t="str">
        <f t="shared" si="8"/>
        <v>71020501000001</v>
      </c>
      <c r="B120" s="124" t="s">
        <v>439</v>
      </c>
      <c r="C120" s="117" t="s">
        <v>140</v>
      </c>
      <c r="D120" s="118" t="s">
        <v>149</v>
      </c>
      <c r="E120" s="119" t="s">
        <v>106</v>
      </c>
      <c r="F120" s="120" t="s">
        <v>441</v>
      </c>
      <c r="G120" s="129" t="s">
        <v>96</v>
      </c>
      <c r="H120" s="17"/>
      <c r="I120" s="25"/>
      <c r="J120" s="26"/>
      <c r="K120" s="26"/>
      <c r="L120" s="29" t="s">
        <v>127</v>
      </c>
      <c r="M120" s="33">
        <v>4252</v>
      </c>
      <c r="N120" s="183">
        <f t="shared" si="12"/>
        <v>0</v>
      </c>
      <c r="O120" s="183"/>
      <c r="P120" s="183"/>
      <c r="Q120" s="161"/>
      <c r="R120" s="161"/>
      <c r="S120" s="438"/>
      <c r="T120" s="161"/>
      <c r="U120" s="161"/>
      <c r="V120" s="161"/>
    </row>
    <row r="121" spans="1:22" s="115" customFormat="1" ht="16.2">
      <c r="A121" s="122" t="str">
        <f t="shared" si="8"/>
        <v>71020501010000</v>
      </c>
      <c r="B121" s="124" t="s">
        <v>439</v>
      </c>
      <c r="C121" s="117" t="s">
        <v>140</v>
      </c>
      <c r="D121" s="118" t="s">
        <v>149</v>
      </c>
      <c r="E121" s="119" t="s">
        <v>106</v>
      </c>
      <c r="F121" s="120" t="s">
        <v>106</v>
      </c>
      <c r="G121" s="129" t="s">
        <v>440</v>
      </c>
      <c r="H121" s="17"/>
      <c r="I121" s="25"/>
      <c r="J121" s="26"/>
      <c r="K121" s="26"/>
      <c r="L121" s="29" t="s">
        <v>128</v>
      </c>
      <c r="M121" s="33">
        <v>4261</v>
      </c>
      <c r="N121" s="183">
        <f t="shared" si="12"/>
        <v>0</v>
      </c>
      <c r="O121" s="183"/>
      <c r="P121" s="183"/>
      <c r="Q121" s="161"/>
      <c r="R121" s="161"/>
      <c r="S121" s="438"/>
      <c r="T121" s="161"/>
      <c r="U121" s="161"/>
      <c r="V121" s="161"/>
    </row>
    <row r="122" spans="1:22" ht="16.2">
      <c r="A122" s="122" t="str">
        <f t="shared" si="8"/>
        <v>71020501014216</v>
      </c>
      <c r="B122" s="124" t="s">
        <v>439</v>
      </c>
      <c r="C122" s="117" t="s">
        <v>140</v>
      </c>
      <c r="D122" s="118" t="s">
        <v>149</v>
      </c>
      <c r="E122" s="119" t="s">
        <v>106</v>
      </c>
      <c r="F122" s="120" t="s">
        <v>106</v>
      </c>
      <c r="G122" s="121">
        <v>4216</v>
      </c>
      <c r="H122" s="177"/>
      <c r="I122" s="194"/>
      <c r="J122" s="201"/>
      <c r="K122" s="202"/>
      <c r="L122" s="203" t="s">
        <v>129</v>
      </c>
      <c r="M122" s="13">
        <v>4264</v>
      </c>
      <c r="N122" s="183">
        <f t="shared" si="12"/>
        <v>0</v>
      </c>
      <c r="O122" s="183"/>
      <c r="P122" s="183"/>
      <c r="Q122" s="161"/>
      <c r="R122" s="161"/>
      <c r="S122" s="438"/>
      <c r="T122" s="161"/>
      <c r="U122" s="161"/>
      <c r="V122" s="161"/>
    </row>
    <row r="123" spans="1:22" ht="16.2">
      <c r="A123" s="122" t="str">
        <f t="shared" si="8"/>
        <v>71020501014239</v>
      </c>
      <c r="B123" s="124" t="s">
        <v>439</v>
      </c>
      <c r="C123" s="117" t="s">
        <v>140</v>
      </c>
      <c r="D123" s="118" t="s">
        <v>149</v>
      </c>
      <c r="E123" s="119" t="s">
        <v>106</v>
      </c>
      <c r="F123" s="120" t="s">
        <v>106</v>
      </c>
      <c r="G123" s="121">
        <v>4239</v>
      </c>
      <c r="H123" s="17"/>
      <c r="I123" s="25"/>
      <c r="J123" s="26"/>
      <c r="K123" s="26"/>
      <c r="L123" s="32" t="s">
        <v>364</v>
      </c>
      <c r="M123" s="48">
        <v>4269</v>
      </c>
      <c r="N123" s="183">
        <f t="shared" si="12"/>
        <v>0</v>
      </c>
      <c r="O123" s="183"/>
      <c r="P123" s="183"/>
      <c r="Q123" s="161"/>
      <c r="R123" s="161"/>
      <c r="S123" s="438"/>
      <c r="T123" s="161"/>
      <c r="U123" s="161"/>
      <c r="V123" s="161"/>
    </row>
    <row r="124" spans="1:22" ht="16.2">
      <c r="A124" s="122" t="str">
        <f t="shared" si="8"/>
        <v>71020501014264</v>
      </c>
      <c r="B124" s="124" t="s">
        <v>439</v>
      </c>
      <c r="C124" s="117" t="s">
        <v>140</v>
      </c>
      <c r="D124" s="118" t="s">
        <v>149</v>
      </c>
      <c r="E124" s="119" t="s">
        <v>106</v>
      </c>
      <c r="F124" s="120" t="s">
        <v>106</v>
      </c>
      <c r="G124" s="121">
        <v>4264</v>
      </c>
      <c r="H124" s="17"/>
      <c r="I124" s="25"/>
      <c r="J124" s="26"/>
      <c r="K124" s="26"/>
      <c r="L124" s="30" t="s">
        <v>173</v>
      </c>
      <c r="M124" s="31">
        <v>5112</v>
      </c>
      <c r="N124" s="183">
        <f t="shared" si="12"/>
        <v>0</v>
      </c>
      <c r="O124" s="183"/>
      <c r="P124" s="183"/>
      <c r="Q124" s="161"/>
      <c r="R124" s="161"/>
      <c r="S124" s="438"/>
      <c r="T124" s="161"/>
      <c r="U124" s="161"/>
      <c r="V124" s="161"/>
    </row>
    <row r="125" spans="1:22" ht="16.2">
      <c r="A125" s="122" t="str">
        <f t="shared" si="8"/>
        <v>71020501014639</v>
      </c>
      <c r="B125" s="124" t="s">
        <v>439</v>
      </c>
      <c r="C125" s="117" t="s">
        <v>140</v>
      </c>
      <c r="D125" s="118" t="s">
        <v>149</v>
      </c>
      <c r="E125" s="119" t="s">
        <v>106</v>
      </c>
      <c r="F125" s="120" t="s">
        <v>106</v>
      </c>
      <c r="G125" s="121">
        <v>4639</v>
      </c>
      <c r="H125" s="17"/>
      <c r="I125" s="25"/>
      <c r="J125" s="26"/>
      <c r="K125" s="26"/>
      <c r="L125" s="30" t="s">
        <v>174</v>
      </c>
      <c r="M125" s="13">
        <v>5113</v>
      </c>
      <c r="N125" s="183">
        <f t="shared" si="12"/>
        <v>0</v>
      </c>
      <c r="O125" s="183"/>
      <c r="P125" s="183"/>
      <c r="Q125" s="161"/>
      <c r="R125" s="161"/>
      <c r="S125" s="438"/>
      <c r="T125" s="161"/>
      <c r="U125" s="161"/>
      <c r="V125" s="161"/>
    </row>
    <row r="126" spans="1:22" s="115" customFormat="1" ht="16.2">
      <c r="A126" s="215" t="str">
        <f t="shared" si="8"/>
        <v>71020501020000</v>
      </c>
      <c r="B126" s="124" t="s">
        <v>439</v>
      </c>
      <c r="C126" s="117" t="s">
        <v>140</v>
      </c>
      <c r="D126" s="118" t="s">
        <v>149</v>
      </c>
      <c r="E126" s="119" t="s">
        <v>106</v>
      </c>
      <c r="F126" s="216" t="s">
        <v>140</v>
      </c>
      <c r="G126" s="129" t="s">
        <v>440</v>
      </c>
      <c r="H126" s="17"/>
      <c r="I126" s="25"/>
      <c r="J126" s="26"/>
      <c r="K126" s="26"/>
      <c r="L126" s="29" t="s">
        <v>136</v>
      </c>
      <c r="M126" s="12">
        <v>5122</v>
      </c>
      <c r="N126" s="183">
        <f t="shared" si="12"/>
        <v>0</v>
      </c>
      <c r="O126" s="183"/>
      <c r="P126" s="183"/>
      <c r="Q126" s="161"/>
      <c r="R126" s="161"/>
      <c r="S126" s="438"/>
      <c r="T126" s="161"/>
      <c r="U126" s="161"/>
      <c r="V126" s="161"/>
    </row>
    <row r="127" spans="1:22" ht="16.2">
      <c r="A127" s="215" t="str">
        <f t="shared" si="8"/>
        <v>71020501024512</v>
      </c>
      <c r="B127" s="124" t="s">
        <v>439</v>
      </c>
      <c r="C127" s="117" t="s">
        <v>140</v>
      </c>
      <c r="D127" s="118" t="s">
        <v>149</v>
      </c>
      <c r="E127" s="119" t="s">
        <v>106</v>
      </c>
      <c r="F127" s="216" t="s">
        <v>140</v>
      </c>
      <c r="G127" s="121" t="s">
        <v>229</v>
      </c>
      <c r="H127" s="17"/>
      <c r="I127" s="25"/>
      <c r="J127" s="26"/>
      <c r="K127" s="26"/>
      <c r="L127" s="29" t="s">
        <v>137</v>
      </c>
      <c r="M127" s="12">
        <v>5129</v>
      </c>
      <c r="N127" s="183">
        <f t="shared" si="12"/>
        <v>0</v>
      </c>
      <c r="O127" s="183"/>
      <c r="P127" s="183"/>
      <c r="Q127" s="161"/>
      <c r="R127" s="161"/>
      <c r="S127" s="438"/>
      <c r="T127" s="161"/>
      <c r="U127" s="161"/>
      <c r="V127" s="161"/>
    </row>
    <row r="128" spans="1:22" s="182" customFormat="1" ht="16.2">
      <c r="A128" s="122" t="str">
        <f t="shared" si="8"/>
        <v>71040000000000</v>
      </c>
      <c r="B128" s="124" t="s">
        <v>439</v>
      </c>
      <c r="C128" s="117" t="s">
        <v>155</v>
      </c>
      <c r="D128" s="118" t="s">
        <v>441</v>
      </c>
      <c r="E128" s="119" t="s">
        <v>441</v>
      </c>
      <c r="F128" s="120" t="s">
        <v>441</v>
      </c>
      <c r="G128" s="129" t="s">
        <v>440</v>
      </c>
      <c r="H128" s="165">
        <v>2250</v>
      </c>
      <c r="I128" s="166" t="s">
        <v>140</v>
      </c>
      <c r="J128" s="167">
        <v>5</v>
      </c>
      <c r="K128" s="167">
        <v>0</v>
      </c>
      <c r="L128" s="168" t="s">
        <v>168</v>
      </c>
      <c r="M128" s="176"/>
      <c r="N128" s="188">
        <f>+N130</f>
        <v>0</v>
      </c>
      <c r="O128" s="188">
        <f>+O130</f>
        <v>0</v>
      </c>
      <c r="P128" s="188">
        <f>+P130</f>
        <v>0</v>
      </c>
      <c r="Q128" s="161"/>
      <c r="R128" s="161"/>
      <c r="S128" s="438"/>
      <c r="T128" s="161"/>
      <c r="U128" s="161"/>
      <c r="V128" s="161"/>
    </row>
    <row r="129" spans="1:22" ht="16.2">
      <c r="A129" s="122" t="str">
        <f t="shared" si="8"/>
        <v>71040000000001</v>
      </c>
      <c r="B129" s="124" t="s">
        <v>439</v>
      </c>
      <c r="C129" s="117" t="s">
        <v>155</v>
      </c>
      <c r="D129" s="118" t="s">
        <v>441</v>
      </c>
      <c r="E129" s="119" t="s">
        <v>441</v>
      </c>
      <c r="F129" s="120" t="s">
        <v>441</v>
      </c>
      <c r="G129" s="129" t="s">
        <v>96</v>
      </c>
      <c r="H129" s="25"/>
      <c r="I129" s="18"/>
      <c r="J129" s="19"/>
      <c r="K129" s="19"/>
      <c r="L129" s="30" t="s">
        <v>110</v>
      </c>
      <c r="M129" s="31"/>
      <c r="N129" s="190"/>
      <c r="O129" s="190"/>
      <c r="P129" s="190"/>
      <c r="Q129" s="161"/>
      <c r="R129" s="161"/>
      <c r="S129" s="438"/>
      <c r="T129" s="161"/>
      <c r="U129" s="161"/>
      <c r="V129" s="161"/>
    </row>
    <row r="130" spans="1:22" s="170" customFormat="1" ht="16.2">
      <c r="A130" s="122" t="str">
        <f t="shared" si="8"/>
        <v>71040200000000</v>
      </c>
      <c r="B130" s="124" t="s">
        <v>439</v>
      </c>
      <c r="C130" s="117" t="s">
        <v>155</v>
      </c>
      <c r="D130" s="118" t="s">
        <v>140</v>
      </c>
      <c r="E130" s="119" t="s">
        <v>441</v>
      </c>
      <c r="F130" s="120" t="s">
        <v>441</v>
      </c>
      <c r="G130" s="129" t="s">
        <v>440</v>
      </c>
      <c r="H130" s="151">
        <v>2251</v>
      </c>
      <c r="I130" s="152" t="s">
        <v>140</v>
      </c>
      <c r="J130" s="153">
        <v>5</v>
      </c>
      <c r="K130" s="153">
        <v>1</v>
      </c>
      <c r="L130" s="154" t="s">
        <v>168</v>
      </c>
      <c r="M130" s="155"/>
      <c r="N130" s="192">
        <f t="shared" ref="N130:P130" si="13">+N132+N138</f>
        <v>0</v>
      </c>
      <c r="O130" s="192">
        <f t="shared" si="13"/>
        <v>0</v>
      </c>
      <c r="P130" s="192">
        <f t="shared" si="13"/>
        <v>0</v>
      </c>
      <c r="Q130" s="161"/>
      <c r="R130" s="161"/>
      <c r="S130" s="438"/>
      <c r="T130" s="161"/>
      <c r="U130" s="161"/>
      <c r="V130" s="161"/>
    </row>
    <row r="131" spans="1:22" ht="16.2">
      <c r="A131" s="122" t="str">
        <f t="shared" si="8"/>
        <v>71040200000001</v>
      </c>
      <c r="B131" s="124" t="s">
        <v>439</v>
      </c>
      <c r="C131" s="117" t="s">
        <v>155</v>
      </c>
      <c r="D131" s="118" t="s">
        <v>140</v>
      </c>
      <c r="E131" s="119" t="s">
        <v>441</v>
      </c>
      <c r="F131" s="120" t="s">
        <v>441</v>
      </c>
      <c r="G131" s="129" t="s">
        <v>96</v>
      </c>
      <c r="H131" s="25"/>
      <c r="I131" s="25"/>
      <c r="J131" s="26"/>
      <c r="K131" s="26"/>
      <c r="L131" s="30" t="s">
        <v>108</v>
      </c>
      <c r="M131" s="31"/>
      <c r="N131" s="190"/>
      <c r="O131" s="190"/>
      <c r="P131" s="190"/>
      <c r="Q131" s="161"/>
      <c r="R131" s="161"/>
      <c r="S131" s="438"/>
      <c r="T131" s="161"/>
      <c r="U131" s="161"/>
      <c r="V131" s="161"/>
    </row>
    <row r="132" spans="1:22" s="156" customFormat="1" ht="28.95" customHeight="1">
      <c r="A132" s="122" t="str">
        <f t="shared" si="8"/>
        <v>71040204000000</v>
      </c>
      <c r="B132" s="124" t="s">
        <v>439</v>
      </c>
      <c r="C132" s="117" t="s">
        <v>155</v>
      </c>
      <c r="D132" s="118" t="s">
        <v>140</v>
      </c>
      <c r="E132" s="119" t="s">
        <v>155</v>
      </c>
      <c r="F132" s="120" t="s">
        <v>441</v>
      </c>
      <c r="G132" s="129" t="s">
        <v>440</v>
      </c>
      <c r="H132" s="45"/>
      <c r="I132" s="147"/>
      <c r="J132" s="148"/>
      <c r="K132" s="148"/>
      <c r="L132" s="27" t="s">
        <v>576</v>
      </c>
      <c r="M132" s="28"/>
      <c r="N132" s="197">
        <f>O132+P132</f>
        <v>0</v>
      </c>
      <c r="O132" s="197">
        <f>SUM(O133:O137)</f>
        <v>0</v>
      </c>
      <c r="P132" s="197">
        <f>SUM(P133:P137)</f>
        <v>0</v>
      </c>
      <c r="Q132" s="161"/>
      <c r="R132" s="161"/>
      <c r="S132" s="438"/>
      <c r="T132" s="161"/>
      <c r="U132" s="161"/>
      <c r="V132" s="161"/>
    </row>
    <row r="133" spans="1:22" ht="16.2">
      <c r="A133" s="122" t="str">
        <f t="shared" si="8"/>
        <v>71040204000001</v>
      </c>
      <c r="B133" s="124" t="s">
        <v>439</v>
      </c>
      <c r="C133" s="117" t="s">
        <v>155</v>
      </c>
      <c r="D133" s="118" t="s">
        <v>140</v>
      </c>
      <c r="E133" s="119" t="s">
        <v>155</v>
      </c>
      <c r="F133" s="120" t="s">
        <v>441</v>
      </c>
      <c r="G133" s="129" t="s">
        <v>96</v>
      </c>
      <c r="H133" s="17"/>
      <c r="I133" s="25"/>
      <c r="J133" s="26"/>
      <c r="K133" s="26"/>
      <c r="L133" s="32" t="s">
        <v>118</v>
      </c>
      <c r="M133" s="33">
        <v>4216</v>
      </c>
      <c r="N133" s="183">
        <f t="shared" ref="N133:N140" si="14">O133+P133</f>
        <v>0</v>
      </c>
      <c r="O133" s="183"/>
      <c r="P133" s="183"/>
      <c r="Q133" s="161"/>
      <c r="R133" s="161"/>
      <c r="S133" s="438"/>
      <c r="T133" s="161"/>
      <c r="U133" s="161"/>
      <c r="V133" s="161"/>
    </row>
    <row r="134" spans="1:22" s="115" customFormat="1" ht="16.2">
      <c r="A134" s="122" t="str">
        <f t="shared" si="8"/>
        <v>71040204010000</v>
      </c>
      <c r="B134" s="124" t="s">
        <v>439</v>
      </c>
      <c r="C134" s="117" t="s">
        <v>155</v>
      </c>
      <c r="D134" s="118" t="s">
        <v>140</v>
      </c>
      <c r="E134" s="119" t="s">
        <v>155</v>
      </c>
      <c r="F134" s="120" t="s">
        <v>106</v>
      </c>
      <c r="G134" s="129" t="s">
        <v>440</v>
      </c>
      <c r="H134" s="17"/>
      <c r="I134" s="25"/>
      <c r="J134" s="26"/>
      <c r="K134" s="26"/>
      <c r="L134" s="32" t="s">
        <v>125</v>
      </c>
      <c r="M134" s="33">
        <v>4239</v>
      </c>
      <c r="N134" s="183">
        <f t="shared" si="14"/>
        <v>0</v>
      </c>
      <c r="O134" s="183"/>
      <c r="P134" s="183"/>
      <c r="Q134" s="161"/>
      <c r="R134" s="161"/>
      <c r="S134" s="438"/>
      <c r="T134" s="161"/>
      <c r="U134" s="161"/>
      <c r="V134" s="161"/>
    </row>
    <row r="135" spans="1:22" ht="26.4">
      <c r="A135" s="122" t="str">
        <f t="shared" si="8"/>
        <v>71040204015112</v>
      </c>
      <c r="B135" s="124" t="s">
        <v>439</v>
      </c>
      <c r="C135" s="117" t="s">
        <v>155</v>
      </c>
      <c r="D135" s="118" t="s">
        <v>140</v>
      </c>
      <c r="E135" s="119" t="s">
        <v>155</v>
      </c>
      <c r="F135" s="120" t="s">
        <v>106</v>
      </c>
      <c r="G135" s="121">
        <v>5112</v>
      </c>
      <c r="H135" s="17"/>
      <c r="I135" s="25"/>
      <c r="J135" s="26"/>
      <c r="K135" s="26"/>
      <c r="L135" s="30" t="s">
        <v>142</v>
      </c>
      <c r="M135" s="13">
        <v>4251</v>
      </c>
      <c r="N135" s="183">
        <f t="shared" si="14"/>
        <v>0</v>
      </c>
      <c r="O135" s="183"/>
      <c r="P135" s="183"/>
      <c r="Q135" s="161"/>
      <c r="R135" s="161"/>
      <c r="S135" s="438"/>
      <c r="T135" s="161"/>
      <c r="U135" s="161"/>
      <c r="V135" s="161"/>
    </row>
    <row r="136" spans="1:22" ht="16.2">
      <c r="A136" s="122" t="str">
        <f t="shared" si="8"/>
        <v>71040204015113</v>
      </c>
      <c r="B136" s="124" t="s">
        <v>439</v>
      </c>
      <c r="C136" s="117" t="s">
        <v>155</v>
      </c>
      <c r="D136" s="118" t="s">
        <v>140</v>
      </c>
      <c r="E136" s="119" t="s">
        <v>155</v>
      </c>
      <c r="F136" s="120" t="s">
        <v>106</v>
      </c>
      <c r="G136" s="121">
        <v>5113</v>
      </c>
      <c r="H136" s="17"/>
      <c r="I136" s="25"/>
      <c r="J136" s="26"/>
      <c r="K136" s="26"/>
      <c r="L136" s="32" t="s">
        <v>129</v>
      </c>
      <c r="M136" s="33">
        <v>4264</v>
      </c>
      <c r="N136" s="183">
        <f t="shared" si="14"/>
        <v>0</v>
      </c>
      <c r="O136" s="183"/>
      <c r="P136" s="183"/>
      <c r="Q136" s="161"/>
      <c r="R136" s="161"/>
      <c r="S136" s="438"/>
      <c r="T136" s="161"/>
      <c r="U136" s="161"/>
      <c r="V136" s="161"/>
    </row>
    <row r="137" spans="1:22" s="170" customFormat="1" ht="16.2">
      <c r="A137" s="122" t="str">
        <f t="shared" si="8"/>
        <v>71040500000000</v>
      </c>
      <c r="B137" s="124" t="s">
        <v>439</v>
      </c>
      <c r="C137" s="117" t="s">
        <v>155</v>
      </c>
      <c r="D137" s="118" t="s">
        <v>149</v>
      </c>
      <c r="E137" s="119" t="s">
        <v>441</v>
      </c>
      <c r="F137" s="120" t="s">
        <v>441</v>
      </c>
      <c r="G137" s="129" t="s">
        <v>440</v>
      </c>
      <c r="H137" s="17"/>
      <c r="I137" s="25"/>
      <c r="J137" s="26"/>
      <c r="K137" s="26"/>
      <c r="L137" s="32" t="s">
        <v>167</v>
      </c>
      <c r="M137" s="33">
        <v>4639</v>
      </c>
      <c r="N137" s="183">
        <f t="shared" si="14"/>
        <v>0</v>
      </c>
      <c r="O137" s="183"/>
      <c r="P137" s="183"/>
      <c r="Q137" s="161"/>
      <c r="R137" s="161"/>
      <c r="S137" s="438"/>
      <c r="T137" s="161"/>
      <c r="U137" s="161"/>
      <c r="V137" s="161"/>
    </row>
    <row r="138" spans="1:22" ht="37.200000000000003" customHeight="1">
      <c r="A138" s="122" t="str">
        <f t="shared" si="8"/>
        <v>71040500000001</v>
      </c>
      <c r="B138" s="124" t="s">
        <v>439</v>
      </c>
      <c r="C138" s="117" t="s">
        <v>155</v>
      </c>
      <c r="D138" s="118" t="s">
        <v>149</v>
      </c>
      <c r="E138" s="119" t="s">
        <v>441</v>
      </c>
      <c r="F138" s="120" t="s">
        <v>441</v>
      </c>
      <c r="G138" s="129" t="s">
        <v>96</v>
      </c>
      <c r="H138" s="45"/>
      <c r="I138" s="147"/>
      <c r="J138" s="148"/>
      <c r="K138" s="148"/>
      <c r="L138" s="27" t="s">
        <v>748</v>
      </c>
      <c r="M138" s="28"/>
      <c r="N138" s="197">
        <f>O138+P138</f>
        <v>0</v>
      </c>
      <c r="O138" s="197">
        <f>SUM(O139:O140)</f>
        <v>0</v>
      </c>
      <c r="P138" s="197">
        <f>SUM(P139:P140)</f>
        <v>0</v>
      </c>
      <c r="Q138" s="161"/>
      <c r="R138" s="161"/>
      <c r="S138" s="438"/>
      <c r="T138" s="161"/>
      <c r="U138" s="161"/>
      <c r="V138" s="161"/>
    </row>
    <row r="139" spans="1:22" s="156" customFormat="1" ht="26.4">
      <c r="A139" s="122" t="str">
        <f t="shared" si="8"/>
        <v>71040501000000</v>
      </c>
      <c r="B139" s="124" t="s">
        <v>439</v>
      </c>
      <c r="C139" s="117" t="s">
        <v>155</v>
      </c>
      <c r="D139" s="118" t="s">
        <v>149</v>
      </c>
      <c r="E139" s="119" t="s">
        <v>106</v>
      </c>
      <c r="F139" s="120" t="s">
        <v>441</v>
      </c>
      <c r="G139" s="129" t="s">
        <v>440</v>
      </c>
      <c r="H139" s="17"/>
      <c r="I139" s="25"/>
      <c r="J139" s="26"/>
      <c r="K139" s="26"/>
      <c r="L139" s="29" t="s">
        <v>839</v>
      </c>
      <c r="M139" s="12" t="s">
        <v>83</v>
      </c>
      <c r="N139" s="183">
        <f t="shared" si="14"/>
        <v>0</v>
      </c>
      <c r="O139" s="183"/>
      <c r="P139" s="183">
        <v>0</v>
      </c>
      <c r="Q139" s="161"/>
      <c r="R139" s="161"/>
      <c r="S139" s="438"/>
      <c r="T139" s="161"/>
      <c r="U139" s="161"/>
      <c r="V139" s="161"/>
    </row>
    <row r="140" spans="1:22" ht="26.4">
      <c r="A140" s="122" t="str">
        <f t="shared" si="8"/>
        <v>71040501000001</v>
      </c>
      <c r="B140" s="124" t="s">
        <v>439</v>
      </c>
      <c r="C140" s="117" t="s">
        <v>155</v>
      </c>
      <c r="D140" s="118" t="s">
        <v>149</v>
      </c>
      <c r="E140" s="119" t="s">
        <v>106</v>
      </c>
      <c r="F140" s="120" t="s">
        <v>441</v>
      </c>
      <c r="G140" s="129" t="s">
        <v>96</v>
      </c>
      <c r="H140" s="17"/>
      <c r="I140" s="25"/>
      <c r="J140" s="26"/>
      <c r="K140" s="26"/>
      <c r="L140" s="29" t="s">
        <v>230</v>
      </c>
      <c r="M140" s="12" t="s">
        <v>229</v>
      </c>
      <c r="N140" s="183">
        <f t="shared" si="14"/>
        <v>0</v>
      </c>
      <c r="O140" s="183"/>
      <c r="P140" s="183"/>
      <c r="Q140" s="161"/>
      <c r="R140" s="161"/>
      <c r="S140" s="438"/>
      <c r="T140" s="161"/>
      <c r="U140" s="161"/>
      <c r="V140" s="161"/>
    </row>
    <row r="141" spans="1:22" s="115" customFormat="1" ht="24.75" customHeight="1">
      <c r="A141" s="122" t="str">
        <f t="shared" si="8"/>
        <v>71040501010000</v>
      </c>
      <c r="B141" s="124" t="s">
        <v>439</v>
      </c>
      <c r="C141" s="117" t="s">
        <v>155</v>
      </c>
      <c r="D141" s="118" t="s">
        <v>149</v>
      </c>
      <c r="E141" s="119" t="s">
        <v>106</v>
      </c>
      <c r="F141" s="120" t="s">
        <v>106</v>
      </c>
      <c r="G141" s="129" t="s">
        <v>440</v>
      </c>
      <c r="H141" s="180">
        <v>2400</v>
      </c>
      <c r="I141" s="212" t="s">
        <v>155</v>
      </c>
      <c r="J141" s="213">
        <v>0</v>
      </c>
      <c r="K141" s="213">
        <v>0</v>
      </c>
      <c r="L141" s="162" t="s">
        <v>169</v>
      </c>
      <c r="M141" s="174"/>
      <c r="N141" s="163">
        <f>+N143+N165+N172+N260+N272</f>
        <v>0</v>
      </c>
      <c r="O141" s="163">
        <f t="shared" ref="O141:P141" si="15">+O143+O165+O172+O260+O272</f>
        <v>0</v>
      </c>
      <c r="P141" s="163">
        <f t="shared" si="15"/>
        <v>0</v>
      </c>
      <c r="Q141" s="161"/>
      <c r="R141" s="161"/>
      <c r="S141" s="438"/>
      <c r="T141" s="161"/>
      <c r="U141" s="161"/>
      <c r="V141" s="161"/>
    </row>
    <row r="142" spans="1:22" ht="16.2">
      <c r="A142" s="122" t="str">
        <f t="shared" si="8"/>
        <v>71040501014251</v>
      </c>
      <c r="B142" s="124" t="s">
        <v>439</v>
      </c>
      <c r="C142" s="117" t="s">
        <v>155</v>
      </c>
      <c r="D142" s="118" t="s">
        <v>149</v>
      </c>
      <c r="E142" s="119" t="s">
        <v>106</v>
      </c>
      <c r="F142" s="120" t="s">
        <v>106</v>
      </c>
      <c r="G142" s="121">
        <v>4251</v>
      </c>
      <c r="H142" s="25"/>
      <c r="I142" s="18"/>
      <c r="J142" s="19"/>
      <c r="K142" s="19"/>
      <c r="L142" s="30" t="s">
        <v>108</v>
      </c>
      <c r="M142" s="31"/>
      <c r="N142" s="190"/>
      <c r="O142" s="190"/>
      <c r="P142" s="190"/>
      <c r="Q142" s="161"/>
      <c r="R142" s="161"/>
      <c r="S142" s="438"/>
      <c r="T142" s="161"/>
      <c r="U142" s="161"/>
      <c r="V142" s="161"/>
    </row>
    <row r="143" spans="1:22" ht="27.6">
      <c r="B143" s="124"/>
      <c r="H143" s="165">
        <v>2410</v>
      </c>
      <c r="I143" s="166" t="s">
        <v>155</v>
      </c>
      <c r="J143" s="167">
        <v>1</v>
      </c>
      <c r="K143" s="167">
        <v>0</v>
      </c>
      <c r="L143" s="168" t="s">
        <v>749</v>
      </c>
      <c r="M143" s="176"/>
      <c r="N143" s="188">
        <f>N145</f>
        <v>0</v>
      </c>
      <c r="O143" s="188">
        <f>O145</f>
        <v>0</v>
      </c>
      <c r="P143" s="188">
        <f>+P145</f>
        <v>0</v>
      </c>
      <c r="Q143" s="161"/>
      <c r="R143" s="161"/>
      <c r="S143" s="438"/>
      <c r="T143" s="161"/>
      <c r="U143" s="161"/>
      <c r="V143" s="161"/>
    </row>
    <row r="144" spans="1:22" s="115" customFormat="1" ht="16.2">
      <c r="A144" s="122" t="str">
        <f t="shared" si="8"/>
        <v>71040501020000</v>
      </c>
      <c r="B144" s="124" t="s">
        <v>439</v>
      </c>
      <c r="C144" s="117" t="s">
        <v>155</v>
      </c>
      <c r="D144" s="118" t="s">
        <v>149</v>
      </c>
      <c r="E144" s="119" t="s">
        <v>106</v>
      </c>
      <c r="F144" s="120" t="s">
        <v>140</v>
      </c>
      <c r="G144" s="129" t="s">
        <v>440</v>
      </c>
      <c r="H144" s="25"/>
      <c r="I144" s="18"/>
      <c r="J144" s="19"/>
      <c r="K144" s="19"/>
      <c r="L144" s="30" t="s">
        <v>750</v>
      </c>
      <c r="M144" s="31"/>
      <c r="N144" s="190"/>
      <c r="O144" s="190"/>
      <c r="P144" s="190"/>
      <c r="Q144" s="161"/>
      <c r="R144" s="161"/>
      <c r="S144" s="438"/>
      <c r="T144" s="161"/>
      <c r="U144" s="161"/>
      <c r="V144" s="161"/>
    </row>
    <row r="145" spans="1:22" ht="26.4">
      <c r="A145" s="122" t="str">
        <f t="shared" si="8"/>
        <v>71040501025113</v>
      </c>
      <c r="B145" s="124" t="s">
        <v>439</v>
      </c>
      <c r="C145" s="117" t="s">
        <v>155</v>
      </c>
      <c r="D145" s="118" t="s">
        <v>149</v>
      </c>
      <c r="E145" s="119" t="s">
        <v>106</v>
      </c>
      <c r="F145" s="120" t="s">
        <v>140</v>
      </c>
      <c r="G145" s="121">
        <v>5113</v>
      </c>
      <c r="H145" s="151">
        <v>2411</v>
      </c>
      <c r="I145" s="152" t="s">
        <v>155</v>
      </c>
      <c r="J145" s="153">
        <v>1</v>
      </c>
      <c r="K145" s="153">
        <v>1</v>
      </c>
      <c r="L145" s="154" t="s">
        <v>751</v>
      </c>
      <c r="M145" s="155"/>
      <c r="N145" s="192">
        <f>+N147+N149+N151+N154+N157+N159+N161+N163</f>
        <v>0</v>
      </c>
      <c r="O145" s="192">
        <f t="shared" ref="O145:P145" si="16">+O147+O149+O151+O154+O157+O159+O161+O163</f>
        <v>0</v>
      </c>
      <c r="P145" s="192">
        <f t="shared" si="16"/>
        <v>0</v>
      </c>
      <c r="Q145" s="161"/>
      <c r="R145" s="161"/>
      <c r="S145" s="438"/>
      <c r="T145" s="161"/>
      <c r="U145" s="161"/>
      <c r="V145" s="161"/>
    </row>
    <row r="146" spans="1:22" s="115" customFormat="1" ht="16.2">
      <c r="A146" s="122" t="str">
        <f t="shared" si="8"/>
        <v>71040501030000</v>
      </c>
      <c r="B146" s="124" t="s">
        <v>439</v>
      </c>
      <c r="C146" s="117" t="s">
        <v>155</v>
      </c>
      <c r="D146" s="118" t="s">
        <v>149</v>
      </c>
      <c r="E146" s="119" t="s">
        <v>106</v>
      </c>
      <c r="F146" s="120" t="s">
        <v>442</v>
      </c>
      <c r="G146" s="129" t="s">
        <v>440</v>
      </c>
      <c r="H146" s="25"/>
      <c r="I146" s="18"/>
      <c r="J146" s="19"/>
      <c r="K146" s="19"/>
      <c r="L146" s="30" t="s">
        <v>108</v>
      </c>
      <c r="M146" s="31"/>
      <c r="N146" s="190"/>
      <c r="O146" s="190"/>
      <c r="P146" s="190"/>
      <c r="Q146" s="161"/>
      <c r="R146" s="161"/>
      <c r="S146" s="438"/>
      <c r="T146" s="161"/>
      <c r="U146" s="161"/>
      <c r="V146" s="161"/>
    </row>
    <row r="147" spans="1:22" ht="47.4" customHeight="1">
      <c r="A147" s="122" t="str">
        <f t="shared" si="8"/>
        <v>71040501034251</v>
      </c>
      <c r="B147" s="124" t="s">
        <v>439</v>
      </c>
      <c r="C147" s="117" t="s">
        <v>155</v>
      </c>
      <c r="D147" s="118" t="s">
        <v>149</v>
      </c>
      <c r="E147" s="119" t="s">
        <v>106</v>
      </c>
      <c r="F147" s="120" t="s">
        <v>442</v>
      </c>
      <c r="G147" s="121">
        <v>4251</v>
      </c>
      <c r="H147" s="45"/>
      <c r="I147" s="147"/>
      <c r="J147" s="148"/>
      <c r="K147" s="148"/>
      <c r="L147" s="27" t="s">
        <v>752</v>
      </c>
      <c r="M147" s="28"/>
      <c r="N147" s="197">
        <f>O147+P147</f>
        <v>0</v>
      </c>
      <c r="O147" s="197">
        <f>SUM(O148)</f>
        <v>0</v>
      </c>
      <c r="P147" s="197">
        <f>SUM(P148)</f>
        <v>0</v>
      </c>
      <c r="Q147" s="161"/>
      <c r="R147" s="161"/>
      <c r="S147" s="438"/>
      <c r="T147" s="161"/>
      <c r="U147" s="161"/>
      <c r="V147" s="161"/>
    </row>
    <row r="148" spans="1:22" ht="16.2">
      <c r="A148" s="122" t="str">
        <f t="shared" si="8"/>
        <v>71040501035113</v>
      </c>
      <c r="B148" s="124" t="s">
        <v>439</v>
      </c>
      <c r="C148" s="117" t="s">
        <v>155</v>
      </c>
      <c r="D148" s="118" t="s">
        <v>149</v>
      </c>
      <c r="E148" s="119" t="s">
        <v>106</v>
      </c>
      <c r="F148" s="120" t="s">
        <v>442</v>
      </c>
      <c r="G148" s="121">
        <v>5113</v>
      </c>
      <c r="H148" s="25"/>
      <c r="I148" s="18"/>
      <c r="J148" s="19"/>
      <c r="K148" s="19"/>
      <c r="L148" s="32" t="s">
        <v>125</v>
      </c>
      <c r="M148" s="33">
        <v>4239</v>
      </c>
      <c r="N148" s="183">
        <f t="shared" ref="N148:N150" si="17">O148+P148</f>
        <v>0</v>
      </c>
      <c r="O148" s="190"/>
      <c r="P148" s="190">
        <v>0</v>
      </c>
      <c r="Q148" s="161"/>
      <c r="R148" s="161"/>
      <c r="S148" s="438"/>
      <c r="T148" s="161"/>
      <c r="U148" s="161"/>
      <c r="V148" s="161"/>
    </row>
    <row r="149" spans="1:22" s="115" customFormat="1" ht="43.95" customHeight="1">
      <c r="A149" s="122" t="str">
        <f t="shared" si="8"/>
        <v>71040501040000</v>
      </c>
      <c r="B149" s="124" t="s">
        <v>439</v>
      </c>
      <c r="C149" s="117" t="s">
        <v>155</v>
      </c>
      <c r="D149" s="118" t="s">
        <v>149</v>
      </c>
      <c r="E149" s="119" t="s">
        <v>106</v>
      </c>
      <c r="F149" s="120" t="s">
        <v>155</v>
      </c>
      <c r="G149" s="129" t="s">
        <v>440</v>
      </c>
      <c r="H149" s="45"/>
      <c r="I149" s="147"/>
      <c r="J149" s="148"/>
      <c r="K149" s="148"/>
      <c r="L149" s="27" t="s">
        <v>753</v>
      </c>
      <c r="M149" s="28"/>
      <c r="N149" s="197">
        <f>O149+P149</f>
        <v>0</v>
      </c>
      <c r="O149" s="197">
        <f>SUM(O150)</f>
        <v>0</v>
      </c>
      <c r="P149" s="197">
        <f>SUM(P150)</f>
        <v>0</v>
      </c>
      <c r="Q149" s="161"/>
      <c r="R149" s="161"/>
      <c r="S149" s="438"/>
      <c r="T149" s="161"/>
      <c r="U149" s="161"/>
      <c r="V149" s="161"/>
    </row>
    <row r="150" spans="1:22" ht="16.2">
      <c r="A150" s="122" t="str">
        <f t="shared" si="8"/>
        <v>71040501044251</v>
      </c>
      <c r="B150" s="124" t="s">
        <v>439</v>
      </c>
      <c r="C150" s="117" t="s">
        <v>155</v>
      </c>
      <c r="D150" s="118" t="s">
        <v>149</v>
      </c>
      <c r="E150" s="119" t="s">
        <v>106</v>
      </c>
      <c r="F150" s="120" t="s">
        <v>155</v>
      </c>
      <c r="G150" s="121">
        <v>4251</v>
      </c>
      <c r="H150" s="25"/>
      <c r="I150" s="18"/>
      <c r="J150" s="19"/>
      <c r="K150" s="19"/>
      <c r="L150" s="32" t="s">
        <v>125</v>
      </c>
      <c r="M150" s="33">
        <v>4239</v>
      </c>
      <c r="N150" s="183">
        <f t="shared" si="17"/>
        <v>0</v>
      </c>
      <c r="O150" s="190"/>
      <c r="P150" s="190"/>
      <c r="Q150" s="161"/>
      <c r="R150" s="161"/>
      <c r="S150" s="438"/>
      <c r="T150" s="161"/>
      <c r="U150" s="161"/>
      <c r="V150" s="161"/>
    </row>
    <row r="151" spans="1:22" ht="37.200000000000003" customHeight="1">
      <c r="B151" s="124"/>
      <c r="H151" s="45"/>
      <c r="I151" s="147"/>
      <c r="J151" s="148"/>
      <c r="K151" s="148"/>
      <c r="L151" s="27" t="s">
        <v>863</v>
      </c>
      <c r="M151" s="28"/>
      <c r="N151" s="197">
        <f>O151+P151</f>
        <v>0</v>
      </c>
      <c r="O151" s="197">
        <f>SUM(O152:O153)</f>
        <v>0</v>
      </c>
      <c r="P151" s="197">
        <f>SUM(P152:P153)</f>
        <v>0</v>
      </c>
      <c r="Q151" s="161"/>
      <c r="R151" s="161"/>
      <c r="S151" s="438"/>
      <c r="T151" s="161"/>
      <c r="U151" s="161"/>
      <c r="V151" s="161"/>
    </row>
    <row r="152" spans="1:22" s="115" customFormat="1" ht="16.2">
      <c r="A152" s="122" t="str">
        <f>CONCATENATE(B152,C152,D152,E152,F152,G152)</f>
        <v>71040501080000</v>
      </c>
      <c r="B152" s="124" t="s">
        <v>439</v>
      </c>
      <c r="C152" s="117" t="s">
        <v>155</v>
      </c>
      <c r="D152" s="118" t="s">
        <v>149</v>
      </c>
      <c r="E152" s="119" t="s">
        <v>106</v>
      </c>
      <c r="F152" s="120" t="s">
        <v>185</v>
      </c>
      <c r="G152" s="129" t="s">
        <v>440</v>
      </c>
      <c r="H152" s="17"/>
      <c r="I152" s="25"/>
      <c r="J152" s="26"/>
      <c r="K152" s="26"/>
      <c r="L152" s="30" t="s">
        <v>754</v>
      </c>
      <c r="M152" s="31">
        <v>4422</v>
      </c>
      <c r="N152" s="183">
        <f t="shared" ref="N152:N153" si="18">O152+P152</f>
        <v>0</v>
      </c>
      <c r="O152" s="183"/>
      <c r="P152" s="183"/>
      <c r="Q152" s="161"/>
      <c r="R152" s="161"/>
      <c r="S152" s="438"/>
      <c r="T152" s="161"/>
      <c r="U152" s="161"/>
      <c r="V152" s="161"/>
    </row>
    <row r="153" spans="1:22" s="115" customFormat="1" ht="16.2">
      <c r="A153" s="122"/>
      <c r="B153" s="124"/>
      <c r="C153" s="117"/>
      <c r="D153" s="118"/>
      <c r="E153" s="119"/>
      <c r="F153" s="120"/>
      <c r="G153" s="129"/>
      <c r="H153" s="17"/>
      <c r="I153" s="25"/>
      <c r="J153" s="26"/>
      <c r="K153" s="26"/>
      <c r="L153" s="30" t="s">
        <v>174</v>
      </c>
      <c r="M153" s="13">
        <v>5113</v>
      </c>
      <c r="N153" s="183">
        <f t="shared" si="18"/>
        <v>0</v>
      </c>
      <c r="O153" s="183"/>
      <c r="P153" s="183"/>
      <c r="Q153" s="161"/>
      <c r="R153" s="161"/>
      <c r="S153" s="438"/>
      <c r="T153" s="161"/>
      <c r="U153" s="161"/>
      <c r="V153" s="161"/>
    </row>
    <row r="154" spans="1:22" ht="60.6" customHeight="1">
      <c r="A154" s="122" t="str">
        <f t="shared" ref="A154:A164" si="19">CONCATENATE(B154,C154,D154,E154,F154,G154)</f>
        <v>71040501085113</v>
      </c>
      <c r="B154" s="124" t="s">
        <v>439</v>
      </c>
      <c r="C154" s="117" t="s">
        <v>155</v>
      </c>
      <c r="D154" s="118" t="s">
        <v>149</v>
      </c>
      <c r="E154" s="119" t="s">
        <v>106</v>
      </c>
      <c r="F154" s="120" t="s">
        <v>185</v>
      </c>
      <c r="G154" s="121">
        <v>5113</v>
      </c>
      <c r="H154" s="45"/>
      <c r="I154" s="147"/>
      <c r="J154" s="148"/>
      <c r="K154" s="148"/>
      <c r="L154" s="27" t="s">
        <v>867</v>
      </c>
      <c r="M154" s="28"/>
      <c r="N154" s="197">
        <f>O154+P154</f>
        <v>0</v>
      </c>
      <c r="O154" s="197">
        <f>SUM(O155:O156)</f>
        <v>0</v>
      </c>
      <c r="P154" s="197">
        <f>SUM(P155:P156)</f>
        <v>0</v>
      </c>
      <c r="Q154" s="161"/>
      <c r="R154" s="161"/>
      <c r="S154" s="438"/>
      <c r="T154" s="161"/>
      <c r="U154" s="161"/>
      <c r="V154" s="161"/>
    </row>
    <row r="155" spans="1:22" s="115" customFormat="1" ht="16.2">
      <c r="A155" s="122" t="str">
        <f t="shared" si="19"/>
        <v>71040501090000</v>
      </c>
      <c r="B155" s="124" t="s">
        <v>439</v>
      </c>
      <c r="C155" s="117" t="s">
        <v>155</v>
      </c>
      <c r="D155" s="118" t="s">
        <v>149</v>
      </c>
      <c r="E155" s="119" t="s">
        <v>106</v>
      </c>
      <c r="F155" s="120" t="s">
        <v>187</v>
      </c>
      <c r="G155" s="129" t="s">
        <v>440</v>
      </c>
      <c r="H155" s="17"/>
      <c r="I155" s="25"/>
      <c r="J155" s="26"/>
      <c r="K155" s="26"/>
      <c r="L155" s="32" t="s">
        <v>134</v>
      </c>
      <c r="M155" s="48">
        <v>4861</v>
      </c>
      <c r="N155" s="183">
        <f t="shared" ref="N155:N158" si="20">O155+P155</f>
        <v>0</v>
      </c>
      <c r="O155" s="183"/>
      <c r="P155" s="183"/>
      <c r="Q155" s="161"/>
      <c r="R155" s="161"/>
      <c r="S155" s="438"/>
      <c r="T155" s="161"/>
      <c r="U155" s="161"/>
      <c r="V155" s="161"/>
    </row>
    <row r="156" spans="1:22" ht="16.2">
      <c r="A156" s="122" t="str">
        <f t="shared" si="19"/>
        <v>71040501094251</v>
      </c>
      <c r="B156" s="124" t="s">
        <v>439</v>
      </c>
      <c r="C156" s="117" t="s">
        <v>155</v>
      </c>
      <c r="D156" s="118" t="s">
        <v>149</v>
      </c>
      <c r="E156" s="119" t="s">
        <v>106</v>
      </c>
      <c r="F156" s="120" t="s">
        <v>187</v>
      </c>
      <c r="G156" s="121">
        <v>4251</v>
      </c>
      <c r="H156" s="17"/>
      <c r="I156" s="25"/>
      <c r="J156" s="26"/>
      <c r="K156" s="26"/>
      <c r="L156" s="30" t="s">
        <v>174</v>
      </c>
      <c r="M156" s="13">
        <v>5113</v>
      </c>
      <c r="N156" s="183">
        <f t="shared" si="20"/>
        <v>0</v>
      </c>
      <c r="O156" s="183"/>
      <c r="P156" s="183"/>
      <c r="Q156" s="161"/>
      <c r="R156" s="161"/>
      <c r="S156" s="438"/>
      <c r="T156" s="161"/>
      <c r="U156" s="161"/>
      <c r="V156" s="161"/>
    </row>
    <row r="157" spans="1:22" ht="37.950000000000003" customHeight="1">
      <c r="A157" s="122" t="str">
        <f t="shared" si="19"/>
        <v>71040501094639</v>
      </c>
      <c r="B157" s="124" t="s">
        <v>439</v>
      </c>
      <c r="C157" s="117" t="s">
        <v>155</v>
      </c>
      <c r="D157" s="118" t="s">
        <v>149</v>
      </c>
      <c r="E157" s="119" t="s">
        <v>106</v>
      </c>
      <c r="F157" s="120" t="s">
        <v>187</v>
      </c>
      <c r="G157" s="121">
        <v>4639</v>
      </c>
      <c r="H157" s="45"/>
      <c r="I157" s="147"/>
      <c r="J157" s="148"/>
      <c r="K157" s="148"/>
      <c r="L157" s="27" t="s">
        <v>864</v>
      </c>
      <c r="M157" s="28"/>
      <c r="N157" s="197">
        <f>O157+P157</f>
        <v>0</v>
      </c>
      <c r="O157" s="197">
        <f>SUM(O158)</f>
        <v>0</v>
      </c>
      <c r="P157" s="197">
        <f>SUM(P158)</f>
        <v>0</v>
      </c>
      <c r="Q157" s="161"/>
      <c r="R157" s="161"/>
      <c r="S157" s="438"/>
      <c r="T157" s="161"/>
      <c r="U157" s="161"/>
      <c r="V157" s="161"/>
    </row>
    <row r="158" spans="1:22" s="115" customFormat="1" ht="16.2">
      <c r="A158" s="122" t="str">
        <f t="shared" si="19"/>
        <v>71040501100000</v>
      </c>
      <c r="B158" s="124" t="s">
        <v>439</v>
      </c>
      <c r="C158" s="117" t="s">
        <v>155</v>
      </c>
      <c r="D158" s="118" t="s">
        <v>149</v>
      </c>
      <c r="E158" s="119" t="s">
        <v>106</v>
      </c>
      <c r="F158" s="120" t="s">
        <v>189</v>
      </c>
      <c r="G158" s="129" t="s">
        <v>440</v>
      </c>
      <c r="H158" s="17"/>
      <c r="I158" s="25"/>
      <c r="J158" s="26"/>
      <c r="K158" s="26"/>
      <c r="L158" s="30" t="s">
        <v>174</v>
      </c>
      <c r="M158" s="13">
        <v>5113</v>
      </c>
      <c r="N158" s="183">
        <f t="shared" si="20"/>
        <v>0</v>
      </c>
      <c r="O158" s="183">
        <v>0</v>
      </c>
      <c r="P158" s="183"/>
      <c r="Q158" s="161"/>
      <c r="R158" s="161"/>
      <c r="S158" s="438"/>
      <c r="T158" s="161"/>
      <c r="U158" s="161"/>
      <c r="V158" s="161"/>
    </row>
    <row r="159" spans="1:22" ht="73.95" customHeight="1">
      <c r="A159" s="122" t="str">
        <f t="shared" si="19"/>
        <v>71040501104861</v>
      </c>
      <c r="B159" s="124" t="s">
        <v>439</v>
      </c>
      <c r="C159" s="117" t="s">
        <v>155</v>
      </c>
      <c r="D159" s="118" t="s">
        <v>149</v>
      </c>
      <c r="E159" s="119" t="s">
        <v>106</v>
      </c>
      <c r="F159" s="120" t="s">
        <v>189</v>
      </c>
      <c r="G159" s="121">
        <v>4861</v>
      </c>
      <c r="H159" s="45"/>
      <c r="I159" s="147"/>
      <c r="J159" s="148"/>
      <c r="K159" s="148"/>
      <c r="L159" s="27" t="s">
        <v>868</v>
      </c>
      <c r="M159" s="28"/>
      <c r="N159" s="197">
        <f>O159+P159</f>
        <v>0</v>
      </c>
      <c r="O159" s="197">
        <f>SUM(O160:O160)</f>
        <v>0</v>
      </c>
      <c r="P159" s="197">
        <f>SUM(P160:P160)</f>
        <v>0</v>
      </c>
      <c r="Q159" s="161"/>
      <c r="R159" s="161"/>
      <c r="S159" s="438"/>
      <c r="T159" s="161"/>
      <c r="U159" s="161"/>
      <c r="V159" s="161"/>
    </row>
    <row r="160" spans="1:22" s="115" customFormat="1" ht="16.2">
      <c r="A160" s="122" t="str">
        <f t="shared" si="19"/>
        <v>71040501110000</v>
      </c>
      <c r="B160" s="124" t="s">
        <v>439</v>
      </c>
      <c r="C160" s="117" t="s">
        <v>155</v>
      </c>
      <c r="D160" s="118" t="s">
        <v>149</v>
      </c>
      <c r="E160" s="119" t="s">
        <v>106</v>
      </c>
      <c r="F160" s="120" t="s">
        <v>104</v>
      </c>
      <c r="G160" s="129" t="s">
        <v>440</v>
      </c>
      <c r="H160" s="17"/>
      <c r="I160" s="25"/>
      <c r="J160" s="26"/>
      <c r="K160" s="26"/>
      <c r="L160" s="32" t="s">
        <v>134</v>
      </c>
      <c r="M160" s="48">
        <v>4861</v>
      </c>
      <c r="N160" s="183">
        <f t="shared" ref="N160:N162" si="21">O160+P160</f>
        <v>0</v>
      </c>
      <c r="O160" s="402"/>
      <c r="P160" s="402">
        <v>0</v>
      </c>
      <c r="Q160" s="161"/>
      <c r="R160" s="161"/>
      <c r="S160" s="438"/>
      <c r="T160" s="161"/>
      <c r="U160" s="161"/>
      <c r="V160" s="161"/>
    </row>
    <row r="161" spans="1:22" s="115" customFormat="1" ht="84.6" customHeight="1">
      <c r="A161" s="122" t="str">
        <f t="shared" si="19"/>
        <v>71040501120000</v>
      </c>
      <c r="B161" s="124" t="s">
        <v>439</v>
      </c>
      <c r="C161" s="117" t="s">
        <v>155</v>
      </c>
      <c r="D161" s="118" t="s">
        <v>149</v>
      </c>
      <c r="E161" s="119" t="s">
        <v>106</v>
      </c>
      <c r="F161" s="120" t="s">
        <v>443</v>
      </c>
      <c r="G161" s="129" t="s">
        <v>440</v>
      </c>
      <c r="H161" s="45"/>
      <c r="I161" s="147"/>
      <c r="J161" s="148"/>
      <c r="K161" s="148"/>
      <c r="L161" s="457" t="s">
        <v>869</v>
      </c>
      <c r="M161" s="28"/>
      <c r="N161" s="197">
        <f>O161+P161</f>
        <v>0</v>
      </c>
      <c r="O161" s="197">
        <f>SUM(O162:O162)</f>
        <v>0</v>
      </c>
      <c r="P161" s="197">
        <f>SUM(P162:P162)</f>
        <v>0</v>
      </c>
      <c r="Q161" s="161"/>
      <c r="R161" s="161"/>
      <c r="S161" s="438"/>
      <c r="T161" s="161"/>
      <c r="U161" s="161"/>
      <c r="V161" s="161"/>
    </row>
    <row r="162" spans="1:22" ht="16.2">
      <c r="A162" s="122" t="str">
        <f t="shared" si="19"/>
        <v>71040501125129</v>
      </c>
      <c r="B162" s="124" t="s">
        <v>439</v>
      </c>
      <c r="C162" s="117" t="s">
        <v>155</v>
      </c>
      <c r="D162" s="118" t="s">
        <v>149</v>
      </c>
      <c r="E162" s="119" t="s">
        <v>106</v>
      </c>
      <c r="F162" s="120" t="s">
        <v>443</v>
      </c>
      <c r="G162" s="121">
        <v>5129</v>
      </c>
      <c r="H162" s="17"/>
      <c r="I162" s="25"/>
      <c r="J162" s="26"/>
      <c r="K162" s="26"/>
      <c r="L162" s="32" t="s">
        <v>134</v>
      </c>
      <c r="M162" s="48">
        <v>4861</v>
      </c>
      <c r="N162" s="183">
        <f t="shared" si="21"/>
        <v>0</v>
      </c>
      <c r="O162" s="402"/>
      <c r="P162" s="402">
        <v>0</v>
      </c>
      <c r="Q162" s="161"/>
      <c r="R162" s="161"/>
      <c r="S162" s="438"/>
      <c r="T162" s="161"/>
      <c r="U162" s="161"/>
      <c r="V162" s="161"/>
    </row>
    <row r="163" spans="1:22" ht="42.6" customHeight="1">
      <c r="A163" s="122" t="str">
        <f t="shared" si="19"/>
        <v>71040501094639</v>
      </c>
      <c r="B163" s="124" t="s">
        <v>439</v>
      </c>
      <c r="C163" s="117" t="s">
        <v>155</v>
      </c>
      <c r="D163" s="118" t="s">
        <v>149</v>
      </c>
      <c r="E163" s="119" t="s">
        <v>106</v>
      </c>
      <c r="F163" s="120" t="s">
        <v>187</v>
      </c>
      <c r="G163" s="121">
        <v>4639</v>
      </c>
      <c r="H163" s="45"/>
      <c r="I163" s="147"/>
      <c r="J163" s="148"/>
      <c r="K163" s="148"/>
      <c r="L163" s="27" t="s">
        <v>865</v>
      </c>
      <c r="M163" s="28"/>
      <c r="N163" s="197">
        <f>O163+P163</f>
        <v>0</v>
      </c>
      <c r="O163" s="197">
        <f>SUM(O164)</f>
        <v>0</v>
      </c>
      <c r="P163" s="197">
        <f>SUM(P164)</f>
        <v>0</v>
      </c>
      <c r="Q163" s="161"/>
      <c r="R163" s="161"/>
      <c r="S163" s="438"/>
      <c r="T163" s="161"/>
      <c r="U163" s="161"/>
      <c r="V163" s="161"/>
    </row>
    <row r="164" spans="1:22" s="115" customFormat="1" ht="26.4">
      <c r="A164" s="122" t="str">
        <f t="shared" si="19"/>
        <v>71040501100000</v>
      </c>
      <c r="B164" s="124" t="s">
        <v>439</v>
      </c>
      <c r="C164" s="117" t="s">
        <v>155</v>
      </c>
      <c r="D164" s="118" t="s">
        <v>149</v>
      </c>
      <c r="E164" s="119" t="s">
        <v>106</v>
      </c>
      <c r="F164" s="120" t="s">
        <v>189</v>
      </c>
      <c r="G164" s="129" t="s">
        <v>440</v>
      </c>
      <c r="H164" s="17"/>
      <c r="I164" s="25"/>
      <c r="J164" s="26"/>
      <c r="K164" s="26"/>
      <c r="L164" s="30" t="s">
        <v>866</v>
      </c>
      <c r="M164" s="13">
        <v>5511</v>
      </c>
      <c r="N164" s="183">
        <f t="shared" ref="N164" si="22">O164+P164</f>
        <v>0</v>
      </c>
      <c r="O164" s="183">
        <v>0</v>
      </c>
      <c r="P164" s="183"/>
      <c r="Q164" s="161"/>
      <c r="R164" s="161"/>
      <c r="S164" s="438"/>
      <c r="T164" s="161"/>
      <c r="U164" s="161"/>
      <c r="V164" s="161"/>
    </row>
    <row r="165" spans="1:22" ht="27.6">
      <c r="A165" s="122" t="str">
        <f t="shared" si="8"/>
        <v>71040501045112</v>
      </c>
      <c r="B165" s="124" t="s">
        <v>439</v>
      </c>
      <c r="C165" s="117" t="s">
        <v>155</v>
      </c>
      <c r="D165" s="118" t="s">
        <v>149</v>
      </c>
      <c r="E165" s="119" t="s">
        <v>106</v>
      </c>
      <c r="F165" s="120" t="s">
        <v>155</v>
      </c>
      <c r="G165" s="121">
        <v>5112</v>
      </c>
      <c r="H165" s="165">
        <v>2420</v>
      </c>
      <c r="I165" s="166" t="s">
        <v>155</v>
      </c>
      <c r="J165" s="167">
        <v>2</v>
      </c>
      <c r="K165" s="167">
        <v>0</v>
      </c>
      <c r="L165" s="168" t="s">
        <v>170</v>
      </c>
      <c r="M165" s="176"/>
      <c r="N165" s="188">
        <f>+N167</f>
        <v>0</v>
      </c>
      <c r="O165" s="188">
        <f>+O167</f>
        <v>0</v>
      </c>
      <c r="P165" s="188">
        <f>+P167</f>
        <v>0</v>
      </c>
      <c r="Q165" s="161"/>
      <c r="R165" s="161"/>
      <c r="S165" s="438"/>
      <c r="T165" s="161"/>
      <c r="U165" s="161"/>
      <c r="V165" s="161"/>
    </row>
    <row r="166" spans="1:22" ht="16.2">
      <c r="A166" s="122" t="str">
        <f t="shared" si="8"/>
        <v>71040501045113</v>
      </c>
      <c r="B166" s="124" t="s">
        <v>439</v>
      </c>
      <c r="C166" s="117" t="s">
        <v>155</v>
      </c>
      <c r="D166" s="118" t="s">
        <v>149</v>
      </c>
      <c r="E166" s="119" t="s">
        <v>106</v>
      </c>
      <c r="F166" s="120" t="s">
        <v>155</v>
      </c>
      <c r="G166" s="121">
        <v>5113</v>
      </c>
      <c r="H166" s="25"/>
      <c r="I166" s="18"/>
      <c r="J166" s="19"/>
      <c r="K166" s="19"/>
      <c r="L166" s="30" t="s">
        <v>110</v>
      </c>
      <c r="M166" s="31"/>
      <c r="N166" s="190"/>
      <c r="O166" s="190"/>
      <c r="P166" s="190"/>
      <c r="Q166" s="161"/>
      <c r="R166" s="161"/>
      <c r="S166" s="438"/>
      <c r="T166" s="161"/>
      <c r="U166" s="161"/>
      <c r="V166" s="161"/>
    </row>
    <row r="167" spans="1:22" s="115" customFormat="1" ht="16.2">
      <c r="A167" s="122" t="str">
        <f t="shared" si="8"/>
        <v>71040501050000</v>
      </c>
      <c r="B167" s="124" t="s">
        <v>439</v>
      </c>
      <c r="C167" s="117" t="s">
        <v>155</v>
      </c>
      <c r="D167" s="118" t="s">
        <v>149</v>
      </c>
      <c r="E167" s="119" t="s">
        <v>106</v>
      </c>
      <c r="F167" s="120" t="s">
        <v>149</v>
      </c>
      <c r="G167" s="129" t="s">
        <v>440</v>
      </c>
      <c r="H167" s="151">
        <v>2424</v>
      </c>
      <c r="I167" s="152" t="s">
        <v>155</v>
      </c>
      <c r="J167" s="153">
        <v>2</v>
      </c>
      <c r="K167" s="153">
        <v>4</v>
      </c>
      <c r="L167" s="154" t="s">
        <v>171</v>
      </c>
      <c r="M167" s="155"/>
      <c r="N167" s="192">
        <f>+N169</f>
        <v>0</v>
      </c>
      <c r="O167" s="192">
        <f>+O169</f>
        <v>0</v>
      </c>
      <c r="P167" s="192">
        <f>+P169</f>
        <v>0</v>
      </c>
      <c r="Q167" s="161"/>
      <c r="R167" s="161"/>
      <c r="S167" s="438"/>
      <c r="T167" s="161"/>
      <c r="U167" s="161"/>
      <c r="V167" s="161"/>
    </row>
    <row r="168" spans="1:22" ht="16.2">
      <c r="A168" s="122" t="str">
        <f t="shared" si="8"/>
        <v>71040501054251</v>
      </c>
      <c r="B168" s="124" t="s">
        <v>439</v>
      </c>
      <c r="C168" s="117" t="s">
        <v>155</v>
      </c>
      <c r="D168" s="118" t="s">
        <v>149</v>
      </c>
      <c r="E168" s="119" t="s">
        <v>106</v>
      </c>
      <c r="F168" s="120" t="s">
        <v>149</v>
      </c>
      <c r="G168" s="121">
        <v>4251</v>
      </c>
      <c r="H168" s="25"/>
      <c r="I168" s="25"/>
      <c r="J168" s="26"/>
      <c r="K168" s="26"/>
      <c r="L168" s="30" t="s">
        <v>108</v>
      </c>
      <c r="M168" s="31"/>
      <c r="N168" s="190"/>
      <c r="O168" s="190"/>
      <c r="P168" s="190"/>
      <c r="Q168" s="161"/>
      <c r="R168" s="161"/>
      <c r="S168" s="438"/>
      <c r="T168" s="161"/>
      <c r="U168" s="161"/>
      <c r="V168" s="161"/>
    </row>
    <row r="169" spans="1:22" ht="16.2">
      <c r="A169" s="122" t="str">
        <f t="shared" si="8"/>
        <v>71040501055112</v>
      </c>
      <c r="B169" s="124" t="s">
        <v>439</v>
      </c>
      <c r="C169" s="117" t="s">
        <v>155</v>
      </c>
      <c r="D169" s="118" t="s">
        <v>149</v>
      </c>
      <c r="E169" s="119" t="s">
        <v>106</v>
      </c>
      <c r="F169" s="120" t="s">
        <v>149</v>
      </c>
      <c r="G169" s="121">
        <v>5112</v>
      </c>
      <c r="H169" s="45"/>
      <c r="I169" s="147"/>
      <c r="J169" s="148"/>
      <c r="K169" s="148"/>
      <c r="L169" s="27" t="s">
        <v>172</v>
      </c>
      <c r="M169" s="28"/>
      <c r="N169" s="197">
        <f>O169+P169</f>
        <v>0</v>
      </c>
      <c r="O169" s="197">
        <f>SUM(O170:O171)</f>
        <v>0</v>
      </c>
      <c r="P169" s="197">
        <f>SUM(P170:P171)</f>
        <v>0</v>
      </c>
      <c r="Q169" s="161"/>
      <c r="R169" s="161"/>
      <c r="S169" s="438"/>
      <c r="T169" s="161"/>
      <c r="U169" s="161"/>
      <c r="V169" s="161"/>
    </row>
    <row r="170" spans="1:22" ht="16.2">
      <c r="A170" s="122" t="str">
        <f t="shared" ref="A170:A220" si="23">CONCATENATE(B170,C170,D170,E170,F170,G170)</f>
        <v>71040501055113</v>
      </c>
      <c r="B170" s="124" t="s">
        <v>439</v>
      </c>
      <c r="C170" s="117" t="s">
        <v>155</v>
      </c>
      <c r="D170" s="118" t="s">
        <v>149</v>
      </c>
      <c r="E170" s="119" t="s">
        <v>106</v>
      </c>
      <c r="F170" s="120" t="s">
        <v>149</v>
      </c>
      <c r="G170" s="121">
        <v>5113</v>
      </c>
      <c r="H170" s="25"/>
      <c r="I170" s="18"/>
      <c r="J170" s="19"/>
      <c r="K170" s="19"/>
      <c r="L170" s="30" t="s">
        <v>173</v>
      </c>
      <c r="M170" s="31">
        <v>5112</v>
      </c>
      <c r="N170" s="183">
        <f t="shared" ref="N170:N171" si="24">O170+P170</f>
        <v>0</v>
      </c>
      <c r="O170" s="183">
        <v>0</v>
      </c>
      <c r="P170" s="183"/>
      <c r="Q170" s="161"/>
      <c r="R170" s="161"/>
      <c r="S170" s="438"/>
      <c r="T170" s="161"/>
      <c r="U170" s="161"/>
      <c r="V170" s="161"/>
    </row>
    <row r="171" spans="1:22" s="115" customFormat="1" ht="16.2">
      <c r="A171" s="122" t="str">
        <f t="shared" si="23"/>
        <v>71040501060000</v>
      </c>
      <c r="B171" s="124" t="s">
        <v>439</v>
      </c>
      <c r="C171" s="117" t="s">
        <v>155</v>
      </c>
      <c r="D171" s="118" t="s">
        <v>149</v>
      </c>
      <c r="E171" s="119" t="s">
        <v>106</v>
      </c>
      <c r="F171" s="120" t="s">
        <v>157</v>
      </c>
      <c r="G171" s="129" t="s">
        <v>440</v>
      </c>
      <c r="H171" s="17"/>
      <c r="I171" s="25"/>
      <c r="J171" s="26"/>
      <c r="K171" s="26"/>
      <c r="L171" s="30" t="s">
        <v>174</v>
      </c>
      <c r="M171" s="13">
        <v>5113</v>
      </c>
      <c r="N171" s="183">
        <f t="shared" si="24"/>
        <v>0</v>
      </c>
      <c r="O171" s="183"/>
      <c r="P171" s="183"/>
      <c r="Q171" s="161"/>
      <c r="R171" s="161"/>
      <c r="S171" s="438"/>
      <c r="T171" s="161"/>
      <c r="U171" s="161"/>
      <c r="V171" s="161"/>
    </row>
    <row r="172" spans="1:22" ht="16.2">
      <c r="A172" s="122" t="str">
        <f t="shared" si="23"/>
        <v>71040501134251</v>
      </c>
      <c r="B172" s="124" t="s">
        <v>439</v>
      </c>
      <c r="C172" s="117" t="s">
        <v>155</v>
      </c>
      <c r="D172" s="118" t="s">
        <v>149</v>
      </c>
      <c r="E172" s="119" t="s">
        <v>106</v>
      </c>
      <c r="F172" s="120" t="s">
        <v>444</v>
      </c>
      <c r="G172" s="121">
        <v>4251</v>
      </c>
      <c r="H172" s="165">
        <v>2450</v>
      </c>
      <c r="I172" s="166" t="s">
        <v>155</v>
      </c>
      <c r="J172" s="167">
        <v>5</v>
      </c>
      <c r="K172" s="167">
        <v>0</v>
      </c>
      <c r="L172" s="168" t="s">
        <v>175</v>
      </c>
      <c r="M172" s="176"/>
      <c r="N172" s="188">
        <f>+N174+N246</f>
        <v>0</v>
      </c>
      <c r="O172" s="188">
        <f>+O174+O246</f>
        <v>0</v>
      </c>
      <c r="P172" s="188">
        <f>+P174+P246</f>
        <v>0</v>
      </c>
      <c r="Q172" s="161"/>
      <c r="R172" s="161"/>
      <c r="S172" s="438"/>
      <c r="T172" s="161"/>
      <c r="U172" s="161"/>
      <c r="V172" s="161"/>
    </row>
    <row r="173" spans="1:22" ht="16.2">
      <c r="A173" s="122" t="str">
        <f t="shared" si="23"/>
        <v>71040501135129</v>
      </c>
      <c r="B173" s="124" t="s">
        <v>439</v>
      </c>
      <c r="C173" s="117" t="s">
        <v>155</v>
      </c>
      <c r="D173" s="118" t="s">
        <v>149</v>
      </c>
      <c r="E173" s="119" t="s">
        <v>106</v>
      </c>
      <c r="F173" s="120" t="s">
        <v>444</v>
      </c>
      <c r="G173" s="121">
        <v>5129</v>
      </c>
      <c r="H173" s="25"/>
      <c r="I173" s="18"/>
      <c r="J173" s="19"/>
      <c r="K173" s="19"/>
      <c r="L173" s="30" t="s">
        <v>110</v>
      </c>
      <c r="M173" s="31"/>
      <c r="N173" s="190"/>
      <c r="O173" s="190"/>
      <c r="P173" s="190"/>
      <c r="Q173" s="161"/>
      <c r="R173" s="161"/>
      <c r="S173" s="438"/>
      <c r="T173" s="161"/>
      <c r="U173" s="161"/>
      <c r="V173" s="161"/>
    </row>
    <row r="174" spans="1:22" ht="16.2">
      <c r="A174" s="122" t="str">
        <f t="shared" si="23"/>
        <v>71040501135221</v>
      </c>
      <c r="B174" s="124" t="s">
        <v>439</v>
      </c>
      <c r="C174" s="117" t="s">
        <v>155</v>
      </c>
      <c r="D174" s="118" t="s">
        <v>149</v>
      </c>
      <c r="E174" s="119" t="s">
        <v>106</v>
      </c>
      <c r="F174" s="120" t="s">
        <v>444</v>
      </c>
      <c r="G174" s="121">
        <v>5221</v>
      </c>
      <c r="H174" s="151">
        <v>2451</v>
      </c>
      <c r="I174" s="152" t="s">
        <v>155</v>
      </c>
      <c r="J174" s="153">
        <v>5</v>
      </c>
      <c r="K174" s="153">
        <v>1</v>
      </c>
      <c r="L174" s="154" t="s">
        <v>176</v>
      </c>
      <c r="M174" s="155"/>
      <c r="N174" s="192">
        <f>+N176+N179+N181+N185+N189+N194+N198+N200+N206+N213+N217+N220+N224+N231+N234+N236+N238+N244</f>
        <v>0</v>
      </c>
      <c r="O174" s="192">
        <f>+O176+O179+O181+O185+O189+O194+O198+O200+O206+O213+O217+O220+O224+O231+O234+O236+O238+O244</f>
        <v>0</v>
      </c>
      <c r="P174" s="192">
        <f t="shared" ref="P174" si="25">+P176+P179+P181+P185+P189+P194+P198+P200+P206+P213+P217+P220+P224+P231+P234+P236+P238+P244</f>
        <v>0</v>
      </c>
      <c r="Q174" s="161"/>
      <c r="R174" s="161"/>
      <c r="S174" s="438"/>
      <c r="T174" s="161"/>
      <c r="U174" s="161"/>
      <c r="V174" s="161"/>
    </row>
    <row r="175" spans="1:22" s="115" customFormat="1" ht="16.2">
      <c r="A175" s="122" t="str">
        <f t="shared" si="23"/>
        <v>71040501140000</v>
      </c>
      <c r="B175" s="124" t="s">
        <v>439</v>
      </c>
      <c r="C175" s="117" t="s">
        <v>155</v>
      </c>
      <c r="D175" s="118" t="s">
        <v>149</v>
      </c>
      <c r="E175" s="119" t="s">
        <v>106</v>
      </c>
      <c r="F175" s="120" t="s">
        <v>445</v>
      </c>
      <c r="G175" s="129" t="s">
        <v>440</v>
      </c>
      <c r="H175" s="25"/>
      <c r="I175" s="25"/>
      <c r="J175" s="26"/>
      <c r="K175" s="26"/>
      <c r="L175" s="30" t="s">
        <v>108</v>
      </c>
      <c r="M175" s="31"/>
      <c r="N175" s="190"/>
      <c r="O175" s="190"/>
      <c r="P175" s="190"/>
      <c r="Q175" s="161"/>
      <c r="R175" s="161"/>
      <c r="S175" s="438"/>
      <c r="T175" s="161"/>
      <c r="U175" s="161"/>
      <c r="V175" s="161"/>
    </row>
    <row r="176" spans="1:22" ht="28.5" customHeight="1">
      <c r="A176" s="122" t="str">
        <f t="shared" si="23"/>
        <v>71040501144729</v>
      </c>
      <c r="B176" s="124" t="s">
        <v>439</v>
      </c>
      <c r="C176" s="117" t="s">
        <v>155</v>
      </c>
      <c r="D176" s="118" t="s">
        <v>149</v>
      </c>
      <c r="E176" s="119" t="s">
        <v>106</v>
      </c>
      <c r="F176" s="120" t="s">
        <v>445</v>
      </c>
      <c r="G176" s="121">
        <v>4729</v>
      </c>
      <c r="H176" s="45"/>
      <c r="I176" s="147"/>
      <c r="J176" s="148"/>
      <c r="K176" s="148"/>
      <c r="L176" s="27" t="s">
        <v>177</v>
      </c>
      <c r="M176" s="28"/>
      <c r="N176" s="197">
        <f>O176+P176</f>
        <v>0</v>
      </c>
      <c r="O176" s="197">
        <f>SUM(O177:O178)</f>
        <v>0</v>
      </c>
      <c r="P176" s="197">
        <f>SUM(P177:P178)</f>
        <v>0</v>
      </c>
      <c r="Q176" s="161"/>
      <c r="R176" s="161"/>
      <c r="S176" s="438"/>
      <c r="T176" s="161"/>
      <c r="U176" s="161"/>
      <c r="V176" s="161"/>
    </row>
    <row r="177" spans="1:22" s="115" customFormat="1" ht="27" customHeight="1">
      <c r="A177" s="122" t="str">
        <f t="shared" si="23"/>
        <v>71040501150000</v>
      </c>
      <c r="B177" s="124" t="s">
        <v>439</v>
      </c>
      <c r="C177" s="117" t="s">
        <v>155</v>
      </c>
      <c r="D177" s="118" t="s">
        <v>149</v>
      </c>
      <c r="E177" s="119" t="s">
        <v>106</v>
      </c>
      <c r="F177" s="120" t="s">
        <v>446</v>
      </c>
      <c r="G177" s="129" t="s">
        <v>440</v>
      </c>
      <c r="H177" s="25"/>
      <c r="I177" s="25"/>
      <c r="J177" s="26"/>
      <c r="K177" s="26"/>
      <c r="L177" s="29" t="s">
        <v>142</v>
      </c>
      <c r="M177" s="12">
        <v>4251</v>
      </c>
      <c r="N177" s="183">
        <f t="shared" ref="N177:N243" si="26">O177+P177</f>
        <v>0</v>
      </c>
      <c r="O177" s="398"/>
      <c r="P177" s="398">
        <v>0</v>
      </c>
      <c r="Q177" s="161"/>
      <c r="R177" s="161"/>
      <c r="S177" s="438"/>
      <c r="T177" s="161"/>
      <c r="U177" s="161"/>
      <c r="V177" s="161"/>
    </row>
    <row r="178" spans="1:22" ht="21" customHeight="1">
      <c r="A178" s="122" t="str">
        <f t="shared" si="23"/>
        <v>71040501155112</v>
      </c>
      <c r="B178" s="124" t="s">
        <v>439</v>
      </c>
      <c r="C178" s="117" t="s">
        <v>155</v>
      </c>
      <c r="D178" s="118" t="s">
        <v>149</v>
      </c>
      <c r="E178" s="119" t="s">
        <v>106</v>
      </c>
      <c r="F178" s="120" t="s">
        <v>446</v>
      </c>
      <c r="G178" s="121">
        <v>5112</v>
      </c>
      <c r="H178" s="25"/>
      <c r="I178" s="25"/>
      <c r="J178" s="26"/>
      <c r="K178" s="26"/>
      <c r="L178" s="32" t="s">
        <v>174</v>
      </c>
      <c r="M178" s="48">
        <v>5113</v>
      </c>
      <c r="N178" s="183">
        <f t="shared" si="26"/>
        <v>0</v>
      </c>
      <c r="O178" s="183"/>
      <c r="P178" s="183"/>
      <c r="Q178" s="161"/>
      <c r="R178" s="161"/>
      <c r="S178" s="438"/>
      <c r="T178" s="161"/>
      <c r="U178" s="161"/>
      <c r="V178" s="161"/>
    </row>
    <row r="179" spans="1:22" ht="44.4" customHeight="1">
      <c r="A179" s="122" t="str">
        <f t="shared" si="23"/>
        <v>71040501155133</v>
      </c>
      <c r="B179" s="124" t="s">
        <v>439</v>
      </c>
      <c r="C179" s="117" t="s">
        <v>155</v>
      </c>
      <c r="D179" s="118" t="s">
        <v>149</v>
      </c>
      <c r="E179" s="119" t="s">
        <v>106</v>
      </c>
      <c r="F179" s="120" t="s">
        <v>446</v>
      </c>
      <c r="G179" s="121">
        <v>5133</v>
      </c>
      <c r="H179" s="45"/>
      <c r="I179" s="147"/>
      <c r="J179" s="148"/>
      <c r="K179" s="148"/>
      <c r="L179" s="459" t="s">
        <v>856</v>
      </c>
      <c r="M179" s="28"/>
      <c r="N179" s="197">
        <f>O179+P179</f>
        <v>0</v>
      </c>
      <c r="O179" s="197">
        <f>SUM(O180)</f>
        <v>0</v>
      </c>
      <c r="P179" s="197">
        <f>SUM(P180)</f>
        <v>0</v>
      </c>
      <c r="Q179" s="161"/>
      <c r="R179" s="161"/>
      <c r="S179" s="438"/>
      <c r="T179" s="161"/>
      <c r="U179" s="161"/>
      <c r="V179" s="161"/>
    </row>
    <row r="180" spans="1:22" ht="16.2">
      <c r="A180" s="122" t="str">
        <f t="shared" si="23"/>
        <v>71040501155134</v>
      </c>
      <c r="B180" s="124" t="s">
        <v>439</v>
      </c>
      <c r="C180" s="117" t="s">
        <v>155</v>
      </c>
      <c r="D180" s="118" t="s">
        <v>149</v>
      </c>
      <c r="E180" s="119" t="s">
        <v>106</v>
      </c>
      <c r="F180" s="120" t="s">
        <v>446</v>
      </c>
      <c r="G180" s="121">
        <v>5134</v>
      </c>
      <c r="H180" s="25"/>
      <c r="I180" s="25"/>
      <c r="J180" s="26"/>
      <c r="K180" s="26"/>
      <c r="L180" s="441" t="s">
        <v>134</v>
      </c>
      <c r="M180" s="422">
        <v>4861</v>
      </c>
      <c r="N180" s="183">
        <f t="shared" si="26"/>
        <v>0</v>
      </c>
      <c r="O180" s="402"/>
      <c r="P180" s="402"/>
      <c r="Q180" s="161"/>
      <c r="R180" s="161"/>
      <c r="S180" s="438"/>
      <c r="T180" s="161"/>
      <c r="U180" s="161"/>
      <c r="V180" s="161"/>
    </row>
    <row r="181" spans="1:22" s="156" customFormat="1" ht="16.2">
      <c r="A181" s="122" t="str">
        <f t="shared" si="23"/>
        <v>71040505000000</v>
      </c>
      <c r="B181" s="124" t="s">
        <v>439</v>
      </c>
      <c r="C181" s="117" t="s">
        <v>155</v>
      </c>
      <c r="D181" s="118" t="s">
        <v>149</v>
      </c>
      <c r="E181" s="119" t="s">
        <v>149</v>
      </c>
      <c r="F181" s="120" t="s">
        <v>441</v>
      </c>
      <c r="G181" s="129" t="s">
        <v>440</v>
      </c>
      <c r="H181" s="45"/>
      <c r="I181" s="147"/>
      <c r="J181" s="148"/>
      <c r="K181" s="148"/>
      <c r="L181" s="27" t="s">
        <v>179</v>
      </c>
      <c r="M181" s="28"/>
      <c r="N181" s="197">
        <f>O181+P181</f>
        <v>0</v>
      </c>
      <c r="O181" s="197">
        <f>SUM(O182:O184)</f>
        <v>0</v>
      </c>
      <c r="P181" s="197">
        <f>SUM(P182:P184)</f>
        <v>0</v>
      </c>
      <c r="Q181" s="161"/>
      <c r="R181" s="161"/>
      <c r="S181" s="438"/>
      <c r="T181" s="161"/>
      <c r="U181" s="161"/>
      <c r="V181" s="161"/>
    </row>
    <row r="182" spans="1:22" ht="24" customHeight="1">
      <c r="A182" s="122" t="str">
        <f t="shared" si="23"/>
        <v>71040505000001</v>
      </c>
      <c r="B182" s="124" t="s">
        <v>439</v>
      </c>
      <c r="C182" s="117" t="s">
        <v>155</v>
      </c>
      <c r="D182" s="118" t="s">
        <v>149</v>
      </c>
      <c r="E182" s="119" t="s">
        <v>149</v>
      </c>
      <c r="F182" s="120" t="s">
        <v>441</v>
      </c>
      <c r="G182" s="129" t="s">
        <v>96</v>
      </c>
      <c r="H182" s="17"/>
      <c r="I182" s="25"/>
      <c r="J182" s="26"/>
      <c r="K182" s="26"/>
      <c r="L182" s="30" t="s">
        <v>142</v>
      </c>
      <c r="M182" s="13">
        <v>4251</v>
      </c>
      <c r="N182" s="183">
        <f t="shared" si="26"/>
        <v>0</v>
      </c>
      <c r="O182" s="183"/>
      <c r="P182" s="183">
        <v>0</v>
      </c>
      <c r="Q182" s="161"/>
      <c r="R182" s="161"/>
      <c r="S182" s="438"/>
      <c r="T182" s="161"/>
      <c r="U182" s="161"/>
      <c r="V182" s="161"/>
    </row>
    <row r="183" spans="1:22" s="115" customFormat="1" ht="16.2">
      <c r="A183" s="122" t="str">
        <f t="shared" si="23"/>
        <v>71040505010000</v>
      </c>
      <c r="B183" s="124" t="s">
        <v>439</v>
      </c>
      <c r="C183" s="117" t="s">
        <v>155</v>
      </c>
      <c r="D183" s="118" t="s">
        <v>149</v>
      </c>
      <c r="E183" s="119" t="s">
        <v>149</v>
      </c>
      <c r="F183" s="120" t="s">
        <v>106</v>
      </c>
      <c r="G183" s="129" t="s">
        <v>440</v>
      </c>
      <c r="H183" s="17"/>
      <c r="I183" s="25"/>
      <c r="J183" s="26"/>
      <c r="K183" s="26"/>
      <c r="L183" s="30" t="s">
        <v>173</v>
      </c>
      <c r="M183" s="394">
        <v>5112</v>
      </c>
      <c r="N183" s="183">
        <f t="shared" si="26"/>
        <v>0</v>
      </c>
      <c r="O183" s="183"/>
      <c r="P183" s="183"/>
      <c r="Q183" s="161"/>
      <c r="R183" s="161"/>
      <c r="S183" s="438"/>
      <c r="T183" s="161"/>
      <c r="U183" s="161"/>
      <c r="V183" s="161"/>
    </row>
    <row r="184" spans="1:22" ht="16.2">
      <c r="A184" s="122" t="str">
        <f t="shared" si="23"/>
        <v>71040505015129</v>
      </c>
      <c r="B184" s="124" t="s">
        <v>439</v>
      </c>
      <c r="C184" s="117" t="s">
        <v>155</v>
      </c>
      <c r="D184" s="118" t="s">
        <v>149</v>
      </c>
      <c r="E184" s="119" t="s">
        <v>149</v>
      </c>
      <c r="F184" s="120" t="s">
        <v>106</v>
      </c>
      <c r="G184" s="121">
        <v>5129</v>
      </c>
      <c r="H184" s="25"/>
      <c r="I184" s="25"/>
      <c r="J184" s="26"/>
      <c r="K184" s="26"/>
      <c r="L184" s="32" t="s">
        <v>174</v>
      </c>
      <c r="M184" s="48">
        <v>5113</v>
      </c>
      <c r="N184" s="183">
        <f t="shared" si="26"/>
        <v>0</v>
      </c>
      <c r="O184" s="183"/>
      <c r="P184" s="183"/>
      <c r="Q184" s="161"/>
      <c r="R184" s="161"/>
      <c r="S184" s="438"/>
      <c r="T184" s="161"/>
      <c r="U184" s="161"/>
      <c r="V184" s="161"/>
    </row>
    <row r="185" spans="1:22" s="115" customFormat="1" ht="16.2">
      <c r="A185" s="122" t="str">
        <f t="shared" si="23"/>
        <v>71040505020000</v>
      </c>
      <c r="B185" s="124" t="s">
        <v>439</v>
      </c>
      <c r="C185" s="117" t="s">
        <v>155</v>
      </c>
      <c r="D185" s="118" t="s">
        <v>149</v>
      </c>
      <c r="E185" s="119" t="s">
        <v>149</v>
      </c>
      <c r="F185" s="120" t="s">
        <v>140</v>
      </c>
      <c r="G185" s="129" t="s">
        <v>440</v>
      </c>
      <c r="H185" s="45"/>
      <c r="I185" s="147"/>
      <c r="J185" s="148"/>
      <c r="K185" s="148"/>
      <c r="L185" s="27" t="s">
        <v>180</v>
      </c>
      <c r="M185" s="28"/>
      <c r="N185" s="197">
        <f>O185+P185</f>
        <v>0</v>
      </c>
      <c r="O185" s="197">
        <f>SUM(O186:O188)</f>
        <v>0</v>
      </c>
      <c r="P185" s="197">
        <f>SUM(P186:P188)</f>
        <v>0</v>
      </c>
      <c r="Q185" s="161"/>
      <c r="R185" s="161"/>
      <c r="S185" s="438"/>
      <c r="T185" s="161"/>
      <c r="U185" s="161"/>
      <c r="V185" s="161"/>
    </row>
    <row r="186" spans="1:22" ht="26.4">
      <c r="A186" s="122" t="str">
        <f t="shared" si="23"/>
        <v>71040505024511</v>
      </c>
      <c r="B186" s="124" t="s">
        <v>439</v>
      </c>
      <c r="C186" s="117" t="s">
        <v>155</v>
      </c>
      <c r="D186" s="118" t="s">
        <v>149</v>
      </c>
      <c r="E186" s="119" t="s">
        <v>149</v>
      </c>
      <c r="F186" s="120" t="s">
        <v>140</v>
      </c>
      <c r="G186" s="121">
        <v>4511</v>
      </c>
      <c r="H186" s="25"/>
      <c r="I186" s="25"/>
      <c r="J186" s="26"/>
      <c r="K186" s="26"/>
      <c r="L186" s="30" t="s">
        <v>142</v>
      </c>
      <c r="M186" s="13">
        <v>4251</v>
      </c>
      <c r="N186" s="183">
        <f t="shared" si="26"/>
        <v>0</v>
      </c>
      <c r="O186" s="183"/>
      <c r="P186" s="183"/>
      <c r="Q186" s="161"/>
      <c r="R186" s="161"/>
      <c r="S186" s="438"/>
      <c r="T186" s="161"/>
      <c r="U186" s="161"/>
      <c r="V186" s="161"/>
    </row>
    <row r="187" spans="1:22" s="115" customFormat="1" ht="16.2">
      <c r="A187" s="122" t="str">
        <f t="shared" si="23"/>
        <v>71040505030000</v>
      </c>
      <c r="B187" s="124" t="s">
        <v>439</v>
      </c>
      <c r="C187" s="117" t="s">
        <v>155</v>
      </c>
      <c r="D187" s="118" t="s">
        <v>149</v>
      </c>
      <c r="E187" s="119" t="s">
        <v>149</v>
      </c>
      <c r="F187" s="120" t="s">
        <v>442</v>
      </c>
      <c r="G187" s="129" t="s">
        <v>440</v>
      </c>
      <c r="H187" s="25"/>
      <c r="I187" s="25"/>
      <c r="J187" s="26"/>
      <c r="K187" s="26"/>
      <c r="L187" s="30" t="s">
        <v>173</v>
      </c>
      <c r="M187" s="31">
        <v>5112</v>
      </c>
      <c r="N187" s="183">
        <f t="shared" si="26"/>
        <v>0</v>
      </c>
      <c r="O187" s="183"/>
      <c r="P187" s="183"/>
      <c r="Q187" s="161"/>
      <c r="R187" s="161"/>
      <c r="S187" s="438"/>
      <c r="T187" s="161"/>
      <c r="U187" s="161"/>
      <c r="V187" s="161"/>
    </row>
    <row r="188" spans="1:22" ht="16.2">
      <c r="A188" s="122" t="str">
        <f t="shared" si="23"/>
        <v>71040505034511</v>
      </c>
      <c r="B188" s="124" t="s">
        <v>439</v>
      </c>
      <c r="C188" s="117" t="s">
        <v>155</v>
      </c>
      <c r="D188" s="118" t="s">
        <v>149</v>
      </c>
      <c r="E188" s="119" t="s">
        <v>149</v>
      </c>
      <c r="F188" s="120" t="s">
        <v>442</v>
      </c>
      <c r="G188" s="121">
        <v>4511</v>
      </c>
      <c r="H188" s="25"/>
      <c r="I188" s="25"/>
      <c r="J188" s="26"/>
      <c r="K188" s="26"/>
      <c r="L188" s="32" t="s">
        <v>174</v>
      </c>
      <c r="M188" s="48">
        <v>5113</v>
      </c>
      <c r="N188" s="183">
        <f t="shared" si="26"/>
        <v>0</v>
      </c>
      <c r="O188" s="183"/>
      <c r="P188" s="183"/>
      <c r="Q188" s="161"/>
      <c r="R188" s="161"/>
      <c r="S188" s="438"/>
      <c r="T188" s="161"/>
      <c r="U188" s="161"/>
      <c r="V188" s="161"/>
    </row>
    <row r="189" spans="1:22" s="115" customFormat="1" ht="19.5" customHeight="1">
      <c r="A189" s="122" t="str">
        <f t="shared" si="23"/>
        <v>71040505040000</v>
      </c>
      <c r="B189" s="124" t="s">
        <v>439</v>
      </c>
      <c r="C189" s="117" t="s">
        <v>155</v>
      </c>
      <c r="D189" s="118" t="s">
        <v>149</v>
      </c>
      <c r="E189" s="119" t="s">
        <v>149</v>
      </c>
      <c r="F189" s="120" t="s">
        <v>155</v>
      </c>
      <c r="G189" s="129" t="s">
        <v>440</v>
      </c>
      <c r="H189" s="45"/>
      <c r="I189" s="147"/>
      <c r="J189" s="148"/>
      <c r="K189" s="148"/>
      <c r="L189" s="27" t="s">
        <v>181</v>
      </c>
      <c r="M189" s="28"/>
      <c r="N189" s="197">
        <f>O189+P189</f>
        <v>0</v>
      </c>
      <c r="O189" s="197">
        <f>SUM(O190:O193)</f>
        <v>0</v>
      </c>
      <c r="P189" s="197">
        <f>SUM(P190:P193)</f>
        <v>0</v>
      </c>
      <c r="Q189" s="161"/>
      <c r="R189" s="161"/>
      <c r="S189" s="438"/>
      <c r="T189" s="161"/>
      <c r="U189" s="161"/>
      <c r="V189" s="161"/>
    </row>
    <row r="190" spans="1:22" ht="26.4">
      <c r="A190" s="122" t="str">
        <f t="shared" si="23"/>
        <v>71040505044861</v>
      </c>
      <c r="B190" s="124" t="s">
        <v>439</v>
      </c>
      <c r="C190" s="117" t="s">
        <v>155</v>
      </c>
      <c r="D190" s="118" t="s">
        <v>149</v>
      </c>
      <c r="E190" s="119" t="s">
        <v>149</v>
      </c>
      <c r="F190" s="120" t="s">
        <v>155</v>
      </c>
      <c r="G190" s="121">
        <v>4861</v>
      </c>
      <c r="H190" s="25"/>
      <c r="I190" s="25"/>
      <c r="J190" s="26"/>
      <c r="K190" s="26"/>
      <c r="L190" s="29" t="s">
        <v>142</v>
      </c>
      <c r="M190" s="12">
        <v>4251</v>
      </c>
      <c r="N190" s="183">
        <f t="shared" si="26"/>
        <v>0</v>
      </c>
      <c r="O190" s="183"/>
      <c r="P190" s="183"/>
      <c r="Q190" s="161"/>
      <c r="R190" s="161"/>
      <c r="S190" s="438"/>
      <c r="T190" s="161"/>
      <c r="U190" s="161"/>
      <c r="V190" s="161"/>
    </row>
    <row r="191" spans="1:22" s="115" customFormat="1" ht="21.6" customHeight="1">
      <c r="A191" s="122" t="str">
        <f t="shared" si="23"/>
        <v>71040505050000</v>
      </c>
      <c r="B191" s="124" t="s">
        <v>439</v>
      </c>
      <c r="C191" s="117" t="s">
        <v>155</v>
      </c>
      <c r="D191" s="118" t="s">
        <v>149</v>
      </c>
      <c r="E191" s="119" t="s">
        <v>149</v>
      </c>
      <c r="F191" s="120" t="s">
        <v>149</v>
      </c>
      <c r="G191" s="129" t="s">
        <v>440</v>
      </c>
      <c r="H191" s="25"/>
      <c r="I191" s="25"/>
      <c r="J191" s="26"/>
      <c r="K191" s="26"/>
      <c r="L191" s="30" t="s">
        <v>173</v>
      </c>
      <c r="M191" s="31">
        <v>5112</v>
      </c>
      <c r="N191" s="183">
        <f t="shared" si="26"/>
        <v>0</v>
      </c>
      <c r="O191" s="183"/>
      <c r="P191" s="183"/>
      <c r="Q191" s="161"/>
      <c r="R191" s="161"/>
      <c r="S191" s="438"/>
      <c r="T191" s="161"/>
      <c r="U191" s="161"/>
      <c r="V191" s="161"/>
    </row>
    <row r="192" spans="1:22" ht="16.8">
      <c r="A192" s="122" t="str">
        <f t="shared" si="23"/>
        <v>71040505054861</v>
      </c>
      <c r="B192" s="124" t="s">
        <v>439</v>
      </c>
      <c r="C192" s="117" t="s">
        <v>155</v>
      </c>
      <c r="D192" s="118" t="s">
        <v>149</v>
      </c>
      <c r="E192" s="119" t="s">
        <v>149</v>
      </c>
      <c r="F192" s="120" t="s">
        <v>149</v>
      </c>
      <c r="G192" s="121">
        <v>4861</v>
      </c>
      <c r="H192" s="25"/>
      <c r="I192" s="25"/>
      <c r="J192" s="26"/>
      <c r="K192" s="26"/>
      <c r="L192" s="30" t="s">
        <v>174</v>
      </c>
      <c r="M192" s="31">
        <v>5113</v>
      </c>
      <c r="N192" s="183">
        <f t="shared" si="26"/>
        <v>0</v>
      </c>
      <c r="O192" s="399"/>
      <c r="P192" s="399"/>
      <c r="Q192" s="161"/>
      <c r="R192" s="161"/>
      <c r="S192" s="438"/>
      <c r="T192" s="161"/>
      <c r="U192" s="161"/>
      <c r="V192" s="161"/>
    </row>
    <row r="193" spans="1:22" ht="16.2">
      <c r="B193" s="124"/>
      <c r="H193" s="25"/>
      <c r="I193" s="25"/>
      <c r="J193" s="26"/>
      <c r="K193" s="26"/>
      <c r="L193" s="30" t="s">
        <v>268</v>
      </c>
      <c r="M193" s="44">
        <v>5129</v>
      </c>
      <c r="N193" s="183">
        <f t="shared" ref="N193" si="27">O193+P193</f>
        <v>0</v>
      </c>
      <c r="O193" s="183"/>
      <c r="P193" s="183"/>
      <c r="Q193" s="161"/>
      <c r="R193" s="161"/>
      <c r="S193" s="438"/>
      <c r="T193" s="161"/>
      <c r="U193" s="161"/>
      <c r="V193" s="161"/>
    </row>
    <row r="194" spans="1:22" s="115" customFormat="1" ht="35.4" customHeight="1">
      <c r="A194" s="122" t="str">
        <f t="shared" si="23"/>
        <v>71040505060000</v>
      </c>
      <c r="B194" s="124" t="s">
        <v>439</v>
      </c>
      <c r="C194" s="117" t="s">
        <v>155</v>
      </c>
      <c r="D194" s="118" t="s">
        <v>149</v>
      </c>
      <c r="E194" s="119" t="s">
        <v>149</v>
      </c>
      <c r="F194" s="120" t="s">
        <v>157</v>
      </c>
      <c r="G194" s="129" t="s">
        <v>440</v>
      </c>
      <c r="H194" s="45"/>
      <c r="I194" s="147"/>
      <c r="J194" s="148"/>
      <c r="K194" s="148"/>
      <c r="L194" s="27" t="s">
        <v>182</v>
      </c>
      <c r="M194" s="28"/>
      <c r="N194" s="197">
        <f>O194+P194</f>
        <v>0</v>
      </c>
      <c r="O194" s="197">
        <f>SUM(O195:O197)</f>
        <v>0</v>
      </c>
      <c r="P194" s="197">
        <f>SUM(P195:P197)</f>
        <v>0</v>
      </c>
      <c r="Q194" s="161"/>
      <c r="R194" s="161"/>
      <c r="S194" s="438"/>
      <c r="T194" s="161"/>
      <c r="U194" s="161"/>
      <c r="V194" s="161"/>
    </row>
    <row r="195" spans="1:22" ht="16.8">
      <c r="A195" s="122" t="str">
        <f t="shared" si="23"/>
        <v>71040505064861</v>
      </c>
      <c r="B195" s="124" t="s">
        <v>439</v>
      </c>
      <c r="C195" s="117" t="s">
        <v>155</v>
      </c>
      <c r="D195" s="118" t="s">
        <v>149</v>
      </c>
      <c r="E195" s="119" t="s">
        <v>149</v>
      </c>
      <c r="F195" s="120" t="s">
        <v>157</v>
      </c>
      <c r="G195" s="121">
        <v>4861</v>
      </c>
      <c r="H195" s="25"/>
      <c r="I195" s="25"/>
      <c r="J195" s="26"/>
      <c r="K195" s="26"/>
      <c r="L195" s="32" t="s">
        <v>134</v>
      </c>
      <c r="M195" s="48">
        <v>4861</v>
      </c>
      <c r="N195" s="183">
        <f t="shared" si="26"/>
        <v>0</v>
      </c>
      <c r="O195" s="399"/>
      <c r="P195" s="399"/>
      <c r="Q195" s="161"/>
      <c r="R195" s="161"/>
      <c r="S195" s="438"/>
      <c r="T195" s="161"/>
      <c r="U195" s="161"/>
      <c r="V195" s="161"/>
    </row>
    <row r="196" spans="1:22" s="115" customFormat="1" ht="16.2">
      <c r="A196" s="122" t="str">
        <f t="shared" si="23"/>
        <v>71040505070000</v>
      </c>
      <c r="B196" s="124" t="s">
        <v>439</v>
      </c>
      <c r="C196" s="117" t="s">
        <v>155</v>
      </c>
      <c r="D196" s="118" t="s">
        <v>149</v>
      </c>
      <c r="E196" s="119" t="s">
        <v>149</v>
      </c>
      <c r="F196" s="120" t="s">
        <v>183</v>
      </c>
      <c r="G196" s="129" t="s">
        <v>440</v>
      </c>
      <c r="H196" s="25"/>
      <c r="I196" s="25"/>
      <c r="J196" s="26"/>
      <c r="K196" s="26"/>
      <c r="L196" s="32" t="s">
        <v>174</v>
      </c>
      <c r="M196" s="48">
        <v>5113</v>
      </c>
      <c r="N196" s="183">
        <f t="shared" si="26"/>
        <v>0</v>
      </c>
      <c r="O196" s="183"/>
      <c r="P196" s="183"/>
      <c r="Q196" s="161"/>
      <c r="R196" s="161"/>
      <c r="S196" s="438"/>
      <c r="T196" s="161"/>
      <c r="U196" s="161"/>
      <c r="V196" s="161"/>
    </row>
    <row r="197" spans="1:22" s="115" customFormat="1" ht="16.2">
      <c r="A197" s="122"/>
      <c r="B197" s="124"/>
      <c r="C197" s="117"/>
      <c r="D197" s="118"/>
      <c r="E197" s="119"/>
      <c r="F197" s="120"/>
      <c r="G197" s="129"/>
      <c r="H197" s="25"/>
      <c r="I197" s="25"/>
      <c r="J197" s="26"/>
      <c r="K197" s="26"/>
      <c r="L197" s="30" t="s">
        <v>268</v>
      </c>
      <c r="M197" s="44">
        <v>5129</v>
      </c>
      <c r="N197" s="183">
        <f t="shared" si="26"/>
        <v>0</v>
      </c>
      <c r="O197" s="183"/>
      <c r="P197" s="183"/>
      <c r="Q197" s="161"/>
      <c r="R197" s="161"/>
      <c r="S197" s="438"/>
      <c r="T197" s="161"/>
      <c r="U197" s="161"/>
      <c r="V197" s="161"/>
    </row>
    <row r="198" spans="1:22" ht="49.2" customHeight="1">
      <c r="A198" s="122" t="str">
        <f t="shared" si="23"/>
        <v>71040505074861</v>
      </c>
      <c r="B198" s="124" t="s">
        <v>439</v>
      </c>
      <c r="C198" s="117" t="s">
        <v>155</v>
      </c>
      <c r="D198" s="118" t="s">
        <v>149</v>
      </c>
      <c r="E198" s="119" t="s">
        <v>149</v>
      </c>
      <c r="F198" s="120" t="s">
        <v>183</v>
      </c>
      <c r="G198" s="121">
        <v>4861</v>
      </c>
      <c r="H198" s="45"/>
      <c r="I198" s="147"/>
      <c r="J198" s="148"/>
      <c r="K198" s="148"/>
      <c r="L198" s="27" t="s">
        <v>870</v>
      </c>
      <c r="M198" s="28"/>
      <c r="N198" s="197">
        <f>O198+P198</f>
        <v>0</v>
      </c>
      <c r="O198" s="197">
        <f>SUM(O199:O199)</f>
        <v>0</v>
      </c>
      <c r="P198" s="197">
        <f>SUM(P199:P199)</f>
        <v>0</v>
      </c>
      <c r="Q198" s="161"/>
      <c r="R198" s="161"/>
      <c r="S198" s="438"/>
      <c r="T198" s="161"/>
      <c r="U198" s="161"/>
      <c r="V198" s="161"/>
    </row>
    <row r="199" spans="1:22" s="115" customFormat="1" ht="30" customHeight="1">
      <c r="A199" s="122" t="str">
        <f t="shared" si="23"/>
        <v>71040505080000</v>
      </c>
      <c r="B199" s="124" t="s">
        <v>439</v>
      </c>
      <c r="C199" s="117" t="s">
        <v>155</v>
      </c>
      <c r="D199" s="118" t="s">
        <v>149</v>
      </c>
      <c r="E199" s="119" t="s">
        <v>149</v>
      </c>
      <c r="F199" s="120" t="s">
        <v>185</v>
      </c>
      <c r="G199" s="129" t="s">
        <v>440</v>
      </c>
      <c r="H199" s="17"/>
      <c r="I199" s="25"/>
      <c r="J199" s="26"/>
      <c r="K199" s="26"/>
      <c r="L199" s="30" t="s">
        <v>348</v>
      </c>
      <c r="M199" s="13">
        <v>4729</v>
      </c>
      <c r="N199" s="183">
        <f t="shared" si="26"/>
        <v>0</v>
      </c>
      <c r="O199" s="183"/>
      <c r="P199" s="183"/>
      <c r="Q199" s="161"/>
      <c r="R199" s="161"/>
      <c r="S199" s="438"/>
      <c r="T199" s="161"/>
      <c r="U199" s="161"/>
      <c r="V199" s="161"/>
    </row>
    <row r="200" spans="1:22" ht="27.6">
      <c r="A200" s="122" t="str">
        <f t="shared" si="23"/>
        <v>71040505094861</v>
      </c>
      <c r="B200" s="124" t="s">
        <v>439</v>
      </c>
      <c r="C200" s="117" t="s">
        <v>155</v>
      </c>
      <c r="D200" s="118" t="s">
        <v>149</v>
      </c>
      <c r="E200" s="119" t="s">
        <v>149</v>
      </c>
      <c r="F200" s="120" t="s">
        <v>187</v>
      </c>
      <c r="G200" s="121">
        <v>4861</v>
      </c>
      <c r="H200" s="45"/>
      <c r="I200" s="147"/>
      <c r="J200" s="148"/>
      <c r="K200" s="148"/>
      <c r="L200" s="27" t="s">
        <v>186</v>
      </c>
      <c r="M200" s="28"/>
      <c r="N200" s="197">
        <f>O200+P200</f>
        <v>0</v>
      </c>
      <c r="O200" s="197">
        <f>SUM(O201:O205)</f>
        <v>0</v>
      </c>
      <c r="P200" s="197">
        <f>SUM(P201:P205)</f>
        <v>0</v>
      </c>
      <c r="Q200" s="161"/>
      <c r="R200" s="161"/>
      <c r="S200" s="438"/>
      <c r="T200" s="161"/>
      <c r="U200" s="161"/>
      <c r="V200" s="161"/>
    </row>
    <row r="201" spans="1:22" s="170" customFormat="1" ht="22.95" customHeight="1">
      <c r="A201" s="122" t="str">
        <f t="shared" si="23"/>
        <v>71040700000000</v>
      </c>
      <c r="B201" s="124" t="s">
        <v>439</v>
      </c>
      <c r="C201" s="117" t="s">
        <v>155</v>
      </c>
      <c r="D201" s="118" t="s">
        <v>183</v>
      </c>
      <c r="E201" s="119" t="s">
        <v>441</v>
      </c>
      <c r="F201" s="120" t="s">
        <v>441</v>
      </c>
      <c r="G201" s="129" t="s">
        <v>440</v>
      </c>
      <c r="H201" s="25"/>
      <c r="I201" s="25"/>
      <c r="J201" s="26"/>
      <c r="K201" s="26"/>
      <c r="L201" s="30" t="s">
        <v>142</v>
      </c>
      <c r="M201" s="13">
        <v>4251</v>
      </c>
      <c r="N201" s="183">
        <f t="shared" si="26"/>
        <v>0</v>
      </c>
      <c r="O201" s="399"/>
      <c r="P201" s="399">
        <v>0</v>
      </c>
      <c r="Q201" s="161"/>
      <c r="R201" s="161"/>
      <c r="S201" s="438"/>
      <c r="T201" s="161"/>
      <c r="U201" s="161"/>
      <c r="V201" s="161"/>
    </row>
    <row r="202" spans="1:22" ht="16.2">
      <c r="A202" s="122" t="str">
        <f t="shared" si="23"/>
        <v>71040700000001</v>
      </c>
      <c r="B202" s="124" t="s">
        <v>439</v>
      </c>
      <c r="C202" s="117" t="s">
        <v>155</v>
      </c>
      <c r="D202" s="118" t="s">
        <v>183</v>
      </c>
      <c r="E202" s="119" t="s">
        <v>441</v>
      </c>
      <c r="F202" s="120" t="s">
        <v>441</v>
      </c>
      <c r="G202" s="129" t="s">
        <v>96</v>
      </c>
      <c r="H202" s="25"/>
      <c r="I202" s="25"/>
      <c r="J202" s="26"/>
      <c r="K202" s="26"/>
      <c r="L202" s="30" t="s">
        <v>348</v>
      </c>
      <c r="M202" s="13">
        <v>4729</v>
      </c>
      <c r="N202" s="183">
        <f t="shared" si="26"/>
        <v>0</v>
      </c>
      <c r="O202" s="183"/>
      <c r="P202" s="183">
        <v>0</v>
      </c>
      <c r="Q202" s="161"/>
      <c r="R202" s="161"/>
      <c r="S202" s="438"/>
      <c r="T202" s="161"/>
      <c r="U202" s="161"/>
      <c r="V202" s="161"/>
    </row>
    <row r="203" spans="1:22" s="156" customFormat="1" ht="16.2">
      <c r="A203" s="122" t="str">
        <f t="shared" si="23"/>
        <v>71040703000000</v>
      </c>
      <c r="B203" s="124" t="s">
        <v>439</v>
      </c>
      <c r="C203" s="117" t="s">
        <v>155</v>
      </c>
      <c r="D203" s="118" t="s">
        <v>183</v>
      </c>
      <c r="E203" s="119" t="s">
        <v>442</v>
      </c>
      <c r="F203" s="120" t="s">
        <v>441</v>
      </c>
      <c r="G203" s="129" t="s">
        <v>440</v>
      </c>
      <c r="H203" s="25"/>
      <c r="I203" s="25"/>
      <c r="J203" s="26"/>
      <c r="K203" s="26"/>
      <c r="L203" s="30" t="s">
        <v>173</v>
      </c>
      <c r="M203" s="31">
        <v>5112</v>
      </c>
      <c r="N203" s="183">
        <f t="shared" si="26"/>
        <v>0</v>
      </c>
      <c r="O203" s="183"/>
      <c r="P203" s="183"/>
      <c r="Q203" s="161"/>
      <c r="R203" s="161"/>
      <c r="S203" s="438"/>
      <c r="T203" s="161"/>
      <c r="U203" s="161"/>
      <c r="V203" s="161"/>
    </row>
    <row r="204" spans="1:22" ht="16.2">
      <c r="A204" s="122" t="str">
        <f t="shared" si="23"/>
        <v>71040703000001</v>
      </c>
      <c r="B204" s="124" t="s">
        <v>439</v>
      </c>
      <c r="C204" s="117" t="s">
        <v>155</v>
      </c>
      <c r="D204" s="118" t="s">
        <v>183</v>
      </c>
      <c r="E204" s="119" t="s">
        <v>442</v>
      </c>
      <c r="F204" s="120" t="s">
        <v>441</v>
      </c>
      <c r="G204" s="129" t="s">
        <v>96</v>
      </c>
      <c r="H204" s="25"/>
      <c r="I204" s="25"/>
      <c r="J204" s="26"/>
      <c r="K204" s="26"/>
      <c r="L204" s="32" t="s">
        <v>174</v>
      </c>
      <c r="M204" s="48">
        <v>5113</v>
      </c>
      <c r="N204" s="183">
        <f t="shared" si="26"/>
        <v>0</v>
      </c>
      <c r="O204" s="183"/>
      <c r="P204" s="183"/>
      <c r="Q204" s="161"/>
      <c r="R204" s="161"/>
      <c r="S204" s="438"/>
      <c r="T204" s="161"/>
      <c r="U204" s="161"/>
      <c r="V204" s="161"/>
    </row>
    <row r="205" spans="1:22" ht="16.2">
      <c r="B205" s="124"/>
      <c r="G205" s="129"/>
      <c r="H205" s="25"/>
      <c r="I205" s="25"/>
      <c r="J205" s="26"/>
      <c r="K205" s="26"/>
      <c r="L205" s="30" t="s">
        <v>268</v>
      </c>
      <c r="M205" s="44">
        <v>5129</v>
      </c>
      <c r="N205" s="183">
        <f t="shared" ref="N205" si="28">O205+P205</f>
        <v>0</v>
      </c>
      <c r="O205" s="183"/>
      <c r="P205" s="183"/>
      <c r="Q205" s="161"/>
      <c r="R205" s="161"/>
      <c r="S205" s="438"/>
      <c r="T205" s="161"/>
      <c r="U205" s="161"/>
      <c r="V205" s="161"/>
    </row>
    <row r="206" spans="1:22" s="115" customFormat="1" ht="16.5" customHeight="1">
      <c r="A206" s="122" t="str">
        <f t="shared" si="23"/>
        <v>71040703010000</v>
      </c>
      <c r="B206" s="124" t="s">
        <v>439</v>
      </c>
      <c r="C206" s="117" t="s">
        <v>155</v>
      </c>
      <c r="D206" s="118" t="s">
        <v>183</v>
      </c>
      <c r="E206" s="119" t="s">
        <v>442</v>
      </c>
      <c r="F206" s="120" t="s">
        <v>106</v>
      </c>
      <c r="G206" s="129" t="s">
        <v>440</v>
      </c>
      <c r="H206" s="45"/>
      <c r="I206" s="147"/>
      <c r="J206" s="148"/>
      <c r="K206" s="148"/>
      <c r="L206" s="27" t="s">
        <v>188</v>
      </c>
      <c r="M206" s="28"/>
      <c r="N206" s="197">
        <f>O206+P206</f>
        <v>0</v>
      </c>
      <c r="O206" s="197">
        <f>SUM(O209:O212)</f>
        <v>0</v>
      </c>
      <c r="P206" s="197">
        <f>SUM(P209:P212)</f>
        <v>0</v>
      </c>
      <c r="Q206" s="161"/>
      <c r="R206" s="161"/>
      <c r="S206" s="438"/>
      <c r="T206" s="161"/>
      <c r="U206" s="161"/>
      <c r="V206" s="161"/>
    </row>
    <row r="207" spans="1:22" s="170" customFormat="1" ht="16.2">
      <c r="A207" s="122" t="str">
        <f t="shared" ref="A207" si="29">CONCATENATE(B207,C207,D207,E207,F207,G207)</f>
        <v>71020500000000</v>
      </c>
      <c r="B207" s="124" t="s">
        <v>439</v>
      </c>
      <c r="C207" s="117" t="s">
        <v>140</v>
      </c>
      <c r="D207" s="118" t="s">
        <v>149</v>
      </c>
      <c r="E207" s="119" t="s">
        <v>441</v>
      </c>
      <c r="F207" s="120" t="s">
        <v>441</v>
      </c>
      <c r="G207" s="129" t="s">
        <v>440</v>
      </c>
      <c r="H207" s="17"/>
      <c r="I207" s="25"/>
      <c r="J207" s="26"/>
      <c r="K207" s="26"/>
      <c r="L207" s="30" t="s">
        <v>871</v>
      </c>
      <c r="M207" s="13">
        <v>4212</v>
      </c>
      <c r="N207" s="183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3"/>
      <c r="P207" s="183"/>
      <c r="Q207" s="161"/>
      <c r="R207" s="161"/>
      <c r="S207" s="438"/>
      <c r="T207" s="161"/>
      <c r="U207" s="161"/>
      <c r="V207" s="161"/>
    </row>
    <row r="208" spans="1:22" s="170" customFormat="1" ht="16.2">
      <c r="A208" s="122" t="str">
        <f t="shared" si="23"/>
        <v>71020500000000</v>
      </c>
      <c r="B208" s="124" t="s">
        <v>439</v>
      </c>
      <c r="C208" s="117" t="s">
        <v>140</v>
      </c>
      <c r="D208" s="118" t="s">
        <v>149</v>
      </c>
      <c r="E208" s="119" t="s">
        <v>441</v>
      </c>
      <c r="F208" s="120" t="s">
        <v>441</v>
      </c>
      <c r="G208" s="129" t="s">
        <v>440</v>
      </c>
      <c r="H208" s="17"/>
      <c r="I208" s="25"/>
      <c r="J208" s="26"/>
      <c r="K208" s="26"/>
      <c r="L208" s="30" t="s">
        <v>116</v>
      </c>
      <c r="M208" s="13">
        <v>4214</v>
      </c>
      <c r="N208" s="183">
        <f t="shared" ref="N208" si="30">O208+P208</f>
        <v>0</v>
      </c>
      <c r="O208" s="183"/>
      <c r="P208" s="183"/>
      <c r="Q208" s="161"/>
      <c r="R208" s="161"/>
      <c r="S208" s="438"/>
      <c r="T208" s="161"/>
      <c r="U208" s="161"/>
      <c r="V208" s="161"/>
    </row>
    <row r="209" spans="1:22" ht="16.2">
      <c r="A209" s="122" t="str">
        <f>CONCATENATE(B209,C209,D209,E209,F209,G209)</f>
        <v>71040703014639</v>
      </c>
      <c r="B209" s="124" t="s">
        <v>439</v>
      </c>
      <c r="C209" s="117" t="s">
        <v>155</v>
      </c>
      <c r="D209" s="118" t="s">
        <v>183</v>
      </c>
      <c r="E209" s="119" t="s">
        <v>442</v>
      </c>
      <c r="F209" s="120" t="s">
        <v>106</v>
      </c>
      <c r="G209" s="121">
        <v>4639</v>
      </c>
      <c r="H209" s="25"/>
      <c r="I209" s="25"/>
      <c r="J209" s="26"/>
      <c r="K209" s="26"/>
      <c r="L209" s="32" t="s">
        <v>125</v>
      </c>
      <c r="M209" s="33">
        <v>4239</v>
      </c>
      <c r="N209" s="183">
        <f t="shared" si="26"/>
        <v>0</v>
      </c>
      <c r="O209" s="183"/>
      <c r="P209" s="183"/>
      <c r="Q209" s="161"/>
      <c r="R209" s="161"/>
      <c r="S209" s="438"/>
      <c r="T209" s="161"/>
      <c r="U209" s="161"/>
      <c r="V209" s="161"/>
    </row>
    <row r="210" spans="1:22" s="170" customFormat="1" ht="26.4">
      <c r="A210" s="122" t="str">
        <f t="shared" si="23"/>
        <v>71040900000000</v>
      </c>
      <c r="B210" s="124" t="s">
        <v>439</v>
      </c>
      <c r="C210" s="117" t="s">
        <v>155</v>
      </c>
      <c r="D210" s="118" t="s">
        <v>187</v>
      </c>
      <c r="E210" s="119" t="s">
        <v>441</v>
      </c>
      <c r="F210" s="120" t="s">
        <v>441</v>
      </c>
      <c r="G210" s="129" t="s">
        <v>440</v>
      </c>
      <c r="H210" s="25"/>
      <c r="I210" s="25"/>
      <c r="J210" s="26"/>
      <c r="K210" s="26"/>
      <c r="L210" s="29" t="s">
        <v>142</v>
      </c>
      <c r="M210" s="12">
        <v>4251</v>
      </c>
      <c r="N210" s="183">
        <f t="shared" si="26"/>
        <v>0</v>
      </c>
      <c r="O210" s="183"/>
      <c r="P210" s="183">
        <v>0</v>
      </c>
      <c r="Q210" s="161"/>
      <c r="R210" s="161"/>
      <c r="S210" s="438"/>
      <c r="T210" s="161"/>
      <c r="U210" s="161"/>
      <c r="V210" s="161"/>
    </row>
    <row r="211" spans="1:22" ht="16.2">
      <c r="A211" s="122" t="str">
        <f t="shared" si="23"/>
        <v>71040900000001</v>
      </c>
      <c r="B211" s="124" t="s">
        <v>439</v>
      </c>
      <c r="C211" s="117" t="s">
        <v>155</v>
      </c>
      <c r="D211" s="118" t="s">
        <v>187</v>
      </c>
      <c r="E211" s="119" t="s">
        <v>441</v>
      </c>
      <c r="F211" s="120" t="s">
        <v>441</v>
      </c>
      <c r="G211" s="129" t="s">
        <v>96</v>
      </c>
      <c r="H211" s="25"/>
      <c r="I211" s="25"/>
      <c r="J211" s="26"/>
      <c r="K211" s="26"/>
      <c r="L211" s="30" t="s">
        <v>167</v>
      </c>
      <c r="M211" s="31">
        <v>4639</v>
      </c>
      <c r="N211" s="183">
        <f t="shared" si="26"/>
        <v>0</v>
      </c>
      <c r="O211" s="183"/>
      <c r="P211" s="183"/>
      <c r="Q211" s="161"/>
      <c r="R211" s="161"/>
      <c r="S211" s="438"/>
      <c r="T211" s="161"/>
      <c r="U211" s="161"/>
      <c r="V211" s="161"/>
    </row>
    <row r="212" spans="1:22" s="156" customFormat="1" ht="16.2">
      <c r="A212" s="122" t="str">
        <f t="shared" si="23"/>
        <v>71040901000000</v>
      </c>
      <c r="B212" s="124" t="s">
        <v>439</v>
      </c>
      <c r="C212" s="117" t="s">
        <v>155</v>
      </c>
      <c r="D212" s="118" t="s">
        <v>187</v>
      </c>
      <c r="E212" s="119" t="s">
        <v>106</v>
      </c>
      <c r="F212" s="120" t="s">
        <v>441</v>
      </c>
      <c r="G212" s="129" t="s">
        <v>440</v>
      </c>
      <c r="H212" s="25"/>
      <c r="I212" s="25"/>
      <c r="J212" s="26"/>
      <c r="K212" s="26"/>
      <c r="L212" s="32" t="s">
        <v>174</v>
      </c>
      <c r="M212" s="48">
        <v>5113</v>
      </c>
      <c r="N212" s="183">
        <f t="shared" si="26"/>
        <v>0</v>
      </c>
      <c r="O212" s="183"/>
      <c r="P212" s="183"/>
      <c r="Q212" s="161"/>
      <c r="R212" s="161"/>
      <c r="S212" s="438"/>
      <c r="T212" s="161"/>
      <c r="U212" s="161"/>
      <c r="V212" s="161"/>
    </row>
    <row r="213" spans="1:22" ht="16.2">
      <c r="A213" s="122" t="str">
        <f t="shared" si="23"/>
        <v>71040901000001</v>
      </c>
      <c r="B213" s="124" t="s">
        <v>439</v>
      </c>
      <c r="C213" s="117" t="s">
        <v>155</v>
      </c>
      <c r="D213" s="118" t="s">
        <v>187</v>
      </c>
      <c r="E213" s="119" t="s">
        <v>106</v>
      </c>
      <c r="F213" s="120" t="s">
        <v>441</v>
      </c>
      <c r="G213" s="129" t="s">
        <v>96</v>
      </c>
      <c r="H213" s="45"/>
      <c r="I213" s="147"/>
      <c r="J213" s="148"/>
      <c r="K213" s="148"/>
      <c r="L213" s="27" t="s">
        <v>190</v>
      </c>
      <c r="M213" s="28"/>
      <c r="N213" s="197">
        <f>O213+P213</f>
        <v>0</v>
      </c>
      <c r="O213" s="197">
        <f>SUM(O214:O216)</f>
        <v>0</v>
      </c>
      <c r="P213" s="197">
        <f>SUM(P214:P216)</f>
        <v>0</v>
      </c>
      <c r="Q213" s="161"/>
      <c r="R213" s="161"/>
      <c r="S213" s="438"/>
      <c r="T213" s="161"/>
      <c r="U213" s="161"/>
      <c r="V213" s="161"/>
    </row>
    <row r="214" spans="1:22" s="115" customFormat="1" ht="27" customHeight="1">
      <c r="A214" s="122" t="str">
        <f t="shared" si="23"/>
        <v>71040901010000</v>
      </c>
      <c r="B214" s="124" t="s">
        <v>439</v>
      </c>
      <c r="C214" s="117" t="s">
        <v>155</v>
      </c>
      <c r="D214" s="118" t="s">
        <v>187</v>
      </c>
      <c r="E214" s="119" t="s">
        <v>106</v>
      </c>
      <c r="F214" s="120" t="s">
        <v>106</v>
      </c>
      <c r="G214" s="129" t="s">
        <v>440</v>
      </c>
      <c r="H214" s="17"/>
      <c r="I214" s="400"/>
      <c r="J214" s="401"/>
      <c r="K214" s="401"/>
      <c r="L214" s="30" t="s">
        <v>873</v>
      </c>
      <c r="M214" s="48">
        <v>4511</v>
      </c>
      <c r="N214" s="183">
        <f t="shared" si="26"/>
        <v>0</v>
      </c>
      <c r="O214" s="399"/>
      <c r="P214" s="399"/>
      <c r="Q214" s="161"/>
      <c r="R214" s="161"/>
      <c r="S214" s="438"/>
      <c r="T214" s="161"/>
      <c r="U214" s="161"/>
      <c r="V214" s="161"/>
    </row>
    <row r="215" spans="1:22" s="115" customFormat="1" ht="27" customHeight="1">
      <c r="A215" s="122"/>
      <c r="B215" s="124"/>
      <c r="C215" s="117"/>
      <c r="D215" s="118"/>
      <c r="E215" s="119"/>
      <c r="F215" s="120"/>
      <c r="G215" s="129"/>
      <c r="H215" s="17"/>
      <c r="I215" s="400"/>
      <c r="J215" s="401"/>
      <c r="K215" s="401"/>
      <c r="L215" s="30" t="s">
        <v>911</v>
      </c>
      <c r="M215" s="48" t="s">
        <v>912</v>
      </c>
      <c r="N215" s="183">
        <f t="shared" si="26"/>
        <v>0</v>
      </c>
      <c r="O215" s="399"/>
      <c r="P215" s="399"/>
      <c r="Q215" s="161"/>
      <c r="R215" s="161"/>
      <c r="S215" s="438"/>
      <c r="T215" s="161"/>
      <c r="U215" s="161"/>
      <c r="V215" s="161"/>
    </row>
    <row r="216" spans="1:22" ht="16.8">
      <c r="A216" s="122" t="str">
        <f t="shared" si="23"/>
        <v>71040901015221</v>
      </c>
      <c r="B216" s="124" t="s">
        <v>439</v>
      </c>
      <c r="C216" s="117" t="s">
        <v>155</v>
      </c>
      <c r="D216" s="118" t="s">
        <v>187</v>
      </c>
      <c r="E216" s="119" t="s">
        <v>106</v>
      </c>
      <c r="F216" s="120" t="s">
        <v>106</v>
      </c>
      <c r="G216" s="121">
        <v>5221</v>
      </c>
      <c r="H216" s="25"/>
      <c r="I216" s="25"/>
      <c r="J216" s="26"/>
      <c r="K216" s="26"/>
      <c r="L216" s="32" t="s">
        <v>134</v>
      </c>
      <c r="M216" s="48">
        <v>4861</v>
      </c>
      <c r="N216" s="183">
        <f t="shared" si="26"/>
        <v>0</v>
      </c>
      <c r="O216" s="399"/>
      <c r="P216" s="399"/>
      <c r="Q216" s="161"/>
      <c r="R216" s="161"/>
      <c r="S216" s="438"/>
      <c r="T216" s="161"/>
      <c r="U216" s="161"/>
      <c r="V216" s="161"/>
    </row>
    <row r="217" spans="1:22" s="115" customFormat="1" ht="16.2">
      <c r="A217" s="122" t="str">
        <f t="shared" si="23"/>
        <v>71040901020000</v>
      </c>
      <c r="B217" s="124" t="s">
        <v>439</v>
      </c>
      <c r="C217" s="117" t="s">
        <v>155</v>
      </c>
      <c r="D217" s="118" t="s">
        <v>187</v>
      </c>
      <c r="E217" s="119" t="s">
        <v>106</v>
      </c>
      <c r="F217" s="120" t="s">
        <v>140</v>
      </c>
      <c r="G217" s="129" t="s">
        <v>440</v>
      </c>
      <c r="H217" s="45"/>
      <c r="I217" s="147"/>
      <c r="J217" s="148"/>
      <c r="K217" s="148"/>
      <c r="L217" s="27" t="s">
        <v>191</v>
      </c>
      <c r="M217" s="28"/>
      <c r="N217" s="197">
        <f>O217+P217</f>
        <v>0</v>
      </c>
      <c r="O217" s="197">
        <f>SUM(O218:O219)</f>
        <v>0</v>
      </c>
      <c r="P217" s="197">
        <f>SUM(P218:P219)</f>
        <v>0</v>
      </c>
      <c r="Q217" s="161"/>
      <c r="R217" s="161"/>
      <c r="S217" s="438"/>
      <c r="T217" s="161"/>
      <c r="U217" s="161"/>
      <c r="V217" s="161"/>
    </row>
    <row r="218" spans="1:22" ht="26.4">
      <c r="A218" s="122" t="str">
        <f t="shared" si="23"/>
        <v>71040901024637</v>
      </c>
      <c r="B218" s="124" t="s">
        <v>439</v>
      </c>
      <c r="C218" s="117" t="s">
        <v>155</v>
      </c>
      <c r="D218" s="118" t="s">
        <v>187</v>
      </c>
      <c r="E218" s="119" t="s">
        <v>106</v>
      </c>
      <c r="F218" s="120" t="s">
        <v>140</v>
      </c>
      <c r="G218" s="121">
        <v>4637</v>
      </c>
      <c r="H218" s="25"/>
      <c r="I218" s="25"/>
      <c r="J218" s="26"/>
      <c r="K218" s="26"/>
      <c r="L218" s="30" t="s">
        <v>142</v>
      </c>
      <c r="M218" s="13">
        <v>4251</v>
      </c>
      <c r="N218" s="183">
        <f t="shared" si="26"/>
        <v>0</v>
      </c>
      <c r="O218" s="183"/>
      <c r="P218" s="183"/>
      <c r="Q218" s="161"/>
      <c r="R218" s="161"/>
      <c r="S218" s="438"/>
      <c r="T218" s="161"/>
      <c r="U218" s="161"/>
      <c r="V218" s="161"/>
    </row>
    <row r="219" spans="1:22" s="115" customFormat="1" ht="16.2">
      <c r="A219" s="122" t="str">
        <f t="shared" si="23"/>
        <v>71040901030000</v>
      </c>
      <c r="B219" s="124" t="s">
        <v>439</v>
      </c>
      <c r="C219" s="117" t="s">
        <v>155</v>
      </c>
      <c r="D219" s="118" t="s">
        <v>187</v>
      </c>
      <c r="E219" s="119" t="s">
        <v>106</v>
      </c>
      <c r="F219" s="120" t="s">
        <v>442</v>
      </c>
      <c r="G219" s="129" t="s">
        <v>440</v>
      </c>
      <c r="H219" s="25"/>
      <c r="I219" s="25"/>
      <c r="J219" s="26"/>
      <c r="K219" s="26"/>
      <c r="L219" s="30" t="s">
        <v>173</v>
      </c>
      <c r="M219" s="31">
        <v>5112</v>
      </c>
      <c r="N219" s="183">
        <f t="shared" si="26"/>
        <v>0</v>
      </c>
      <c r="O219" s="183"/>
      <c r="P219" s="183"/>
      <c r="Q219" s="161"/>
      <c r="R219" s="161"/>
      <c r="S219" s="438"/>
      <c r="T219" s="161"/>
      <c r="U219" s="161"/>
      <c r="V219" s="161"/>
    </row>
    <row r="220" spans="1:22" ht="54" customHeight="1">
      <c r="A220" s="122" t="str">
        <f t="shared" si="23"/>
        <v>71040901034511</v>
      </c>
      <c r="B220" s="124" t="s">
        <v>439</v>
      </c>
      <c r="C220" s="117" t="s">
        <v>155</v>
      </c>
      <c r="D220" s="118" t="s">
        <v>187</v>
      </c>
      <c r="E220" s="119" t="s">
        <v>106</v>
      </c>
      <c r="F220" s="120" t="s">
        <v>442</v>
      </c>
      <c r="G220" s="121">
        <v>4511</v>
      </c>
      <c r="H220" s="45"/>
      <c r="I220" s="147"/>
      <c r="J220" s="148"/>
      <c r="K220" s="148"/>
      <c r="L220" s="457" t="s">
        <v>874</v>
      </c>
      <c r="M220" s="28"/>
      <c r="N220" s="197">
        <f>O220+P220</f>
        <v>0</v>
      </c>
      <c r="O220" s="197">
        <f>SUM(O221:O223)</f>
        <v>0</v>
      </c>
      <c r="P220" s="197">
        <f>SUM(P221:P223)</f>
        <v>0</v>
      </c>
      <c r="Q220" s="161"/>
      <c r="R220" s="161"/>
      <c r="S220" s="438"/>
      <c r="T220" s="161"/>
      <c r="U220" s="161"/>
      <c r="V220" s="161"/>
    </row>
    <row r="221" spans="1:22" s="115" customFormat="1" ht="16.2">
      <c r="A221" s="122" t="str">
        <f t="shared" ref="A221:A315" si="31">CONCATENATE(B221,C221,D221,E221,F221,G221)</f>
        <v>71040901040000</v>
      </c>
      <c r="B221" s="124" t="s">
        <v>439</v>
      </c>
      <c r="C221" s="117" t="s">
        <v>155</v>
      </c>
      <c r="D221" s="118" t="s">
        <v>187</v>
      </c>
      <c r="E221" s="119" t="s">
        <v>106</v>
      </c>
      <c r="F221" s="120" t="s">
        <v>155</v>
      </c>
      <c r="G221" s="129" t="s">
        <v>440</v>
      </c>
      <c r="H221" s="25"/>
      <c r="I221" s="25"/>
      <c r="J221" s="26"/>
      <c r="K221" s="26"/>
      <c r="L221" s="32" t="s">
        <v>134</v>
      </c>
      <c r="M221" s="48">
        <v>4861</v>
      </c>
      <c r="N221" s="183">
        <f t="shared" si="26"/>
        <v>0</v>
      </c>
      <c r="O221" s="402"/>
      <c r="P221" s="402">
        <v>0</v>
      </c>
      <c r="Q221" s="161"/>
      <c r="R221" s="161"/>
      <c r="S221" s="438"/>
      <c r="T221" s="161"/>
      <c r="U221" s="161"/>
      <c r="V221" s="161"/>
    </row>
    <row r="222" spans="1:22" ht="16.2">
      <c r="A222" s="122" t="str">
        <f t="shared" si="31"/>
        <v>71040901044639</v>
      </c>
      <c r="B222" s="124" t="s">
        <v>439</v>
      </c>
      <c r="C222" s="117" t="s">
        <v>155</v>
      </c>
      <c r="D222" s="118" t="s">
        <v>187</v>
      </c>
      <c r="E222" s="119" t="s">
        <v>106</v>
      </c>
      <c r="F222" s="120" t="s">
        <v>155</v>
      </c>
      <c r="G222" s="121">
        <v>4639</v>
      </c>
      <c r="H222" s="25"/>
      <c r="I222" s="25"/>
      <c r="J222" s="26"/>
      <c r="K222" s="26"/>
      <c r="L222" s="29" t="s">
        <v>755</v>
      </c>
      <c r="M222" s="12" t="s">
        <v>580</v>
      </c>
      <c r="N222" s="183">
        <f t="shared" si="26"/>
        <v>0</v>
      </c>
      <c r="O222" s="183"/>
      <c r="P222" s="183"/>
      <c r="Q222" s="161"/>
      <c r="R222" s="161"/>
      <c r="S222" s="438"/>
      <c r="T222" s="161"/>
      <c r="U222" s="161"/>
      <c r="V222" s="161"/>
    </row>
    <row r="223" spans="1:22" ht="16.2">
      <c r="A223" s="122" t="str">
        <f t="shared" si="31"/>
        <v>71040901044819</v>
      </c>
      <c r="B223" s="124" t="s">
        <v>439</v>
      </c>
      <c r="C223" s="117" t="s">
        <v>155</v>
      </c>
      <c r="D223" s="118" t="s">
        <v>187</v>
      </c>
      <c r="E223" s="119" t="s">
        <v>106</v>
      </c>
      <c r="F223" s="120" t="s">
        <v>155</v>
      </c>
      <c r="G223" s="121">
        <v>4819</v>
      </c>
      <c r="H223" s="25"/>
      <c r="I223" s="25"/>
      <c r="J223" s="26"/>
      <c r="K223" s="26"/>
      <c r="L223" s="29" t="s">
        <v>138</v>
      </c>
      <c r="M223" s="12" t="s">
        <v>756</v>
      </c>
      <c r="N223" s="183">
        <f t="shared" si="26"/>
        <v>0</v>
      </c>
      <c r="O223" s="183"/>
      <c r="P223" s="183"/>
      <c r="Q223" s="161"/>
      <c r="R223" s="161"/>
      <c r="S223" s="438"/>
      <c r="T223" s="161"/>
      <c r="U223" s="161"/>
      <c r="V223" s="161"/>
    </row>
    <row r="224" spans="1:22" s="115" customFormat="1" ht="26.25" customHeight="1">
      <c r="A224" s="122" t="str">
        <f t="shared" si="31"/>
        <v>71040901050000</v>
      </c>
      <c r="B224" s="124" t="s">
        <v>439</v>
      </c>
      <c r="C224" s="117" t="s">
        <v>155</v>
      </c>
      <c r="D224" s="118" t="s">
        <v>187</v>
      </c>
      <c r="E224" s="119" t="s">
        <v>106</v>
      </c>
      <c r="F224" s="120" t="s">
        <v>149</v>
      </c>
      <c r="G224" s="129" t="s">
        <v>440</v>
      </c>
      <c r="H224" s="45"/>
      <c r="I224" s="147"/>
      <c r="J224" s="148"/>
      <c r="K224" s="148"/>
      <c r="L224" s="27" t="s">
        <v>193</v>
      </c>
      <c r="M224" s="28"/>
      <c r="N224" s="197">
        <f>O224+P224</f>
        <v>0</v>
      </c>
      <c r="O224" s="197">
        <f>SUM(O225:O230)</f>
        <v>0</v>
      </c>
      <c r="P224" s="197">
        <f>SUM(P225:P230)</f>
        <v>0</v>
      </c>
      <c r="Q224" s="161"/>
      <c r="R224" s="161"/>
      <c r="S224" s="438"/>
      <c r="T224" s="161"/>
      <c r="U224" s="161"/>
      <c r="V224" s="161"/>
    </row>
    <row r="225" spans="1:22" ht="16.8">
      <c r="A225" s="122" t="str">
        <f t="shared" si="31"/>
        <v>71040901058111</v>
      </c>
      <c r="B225" s="124" t="s">
        <v>439</v>
      </c>
      <c r="C225" s="117" t="s">
        <v>155</v>
      </c>
      <c r="D225" s="118" t="s">
        <v>187</v>
      </c>
      <c r="E225" s="119" t="s">
        <v>106</v>
      </c>
      <c r="F225" s="120" t="s">
        <v>149</v>
      </c>
      <c r="G225" s="121">
        <v>8111</v>
      </c>
      <c r="H225" s="25"/>
      <c r="I225" s="25"/>
      <c r="J225" s="26"/>
      <c r="K225" s="26"/>
      <c r="L225" s="29" t="s">
        <v>114</v>
      </c>
      <c r="M225" s="33">
        <v>4212</v>
      </c>
      <c r="N225" s="183">
        <f t="shared" si="26"/>
        <v>0</v>
      </c>
      <c r="O225" s="399"/>
      <c r="P225" s="399"/>
      <c r="Q225" s="161"/>
      <c r="R225" s="161"/>
      <c r="S225" s="438"/>
      <c r="T225" s="161"/>
      <c r="U225" s="161"/>
      <c r="V225" s="161"/>
    </row>
    <row r="226" spans="1:22" ht="16.8">
      <c r="A226" s="122" t="str">
        <f t="shared" si="31"/>
        <v>71040901058411</v>
      </c>
      <c r="B226" s="124" t="s">
        <v>439</v>
      </c>
      <c r="C226" s="117" t="s">
        <v>155</v>
      </c>
      <c r="D226" s="118" t="s">
        <v>187</v>
      </c>
      <c r="E226" s="119" t="s">
        <v>106</v>
      </c>
      <c r="F226" s="120" t="s">
        <v>149</v>
      </c>
      <c r="G226" s="121">
        <v>8411</v>
      </c>
      <c r="H226" s="25"/>
      <c r="I226" s="25"/>
      <c r="J226" s="26"/>
      <c r="K226" s="26"/>
      <c r="L226" s="32" t="s">
        <v>125</v>
      </c>
      <c r="M226" s="33">
        <v>4239</v>
      </c>
      <c r="N226" s="183">
        <f t="shared" si="26"/>
        <v>0</v>
      </c>
      <c r="O226" s="403"/>
      <c r="P226" s="403"/>
      <c r="Q226" s="161"/>
      <c r="R226" s="161"/>
      <c r="S226" s="438"/>
      <c r="T226" s="161"/>
      <c r="U226" s="161"/>
      <c r="V226" s="161"/>
    </row>
    <row r="227" spans="1:22" s="115" customFormat="1" ht="26.4">
      <c r="A227" s="122" t="str">
        <f t="shared" si="31"/>
        <v>71040901060000</v>
      </c>
      <c r="B227" s="124" t="s">
        <v>439</v>
      </c>
      <c r="C227" s="117" t="s">
        <v>155</v>
      </c>
      <c r="D227" s="118" t="s">
        <v>187</v>
      </c>
      <c r="E227" s="119" t="s">
        <v>106</v>
      </c>
      <c r="F227" s="120" t="s">
        <v>157</v>
      </c>
      <c r="G227" s="129" t="s">
        <v>440</v>
      </c>
      <c r="H227" s="25"/>
      <c r="I227" s="25"/>
      <c r="J227" s="26"/>
      <c r="K227" s="26"/>
      <c r="L227" s="29" t="s">
        <v>142</v>
      </c>
      <c r="M227" s="12">
        <v>4251</v>
      </c>
      <c r="N227" s="183">
        <f t="shared" si="26"/>
        <v>0</v>
      </c>
      <c r="O227" s="183"/>
      <c r="P227" s="183"/>
      <c r="Q227" s="161"/>
      <c r="R227" s="161"/>
      <c r="S227" s="438"/>
      <c r="T227" s="161"/>
      <c r="U227" s="161"/>
      <c r="V227" s="161"/>
    </row>
    <row r="228" spans="1:22" ht="16.2">
      <c r="A228" s="122" t="str">
        <f t="shared" si="31"/>
        <v>71040901064819</v>
      </c>
      <c r="B228" s="124" t="s">
        <v>439</v>
      </c>
      <c r="C228" s="117" t="s">
        <v>155</v>
      </c>
      <c r="D228" s="118" t="s">
        <v>187</v>
      </c>
      <c r="E228" s="119" t="s">
        <v>106</v>
      </c>
      <c r="F228" s="120" t="s">
        <v>157</v>
      </c>
      <c r="G228" s="121">
        <v>4819</v>
      </c>
      <c r="H228" s="25"/>
      <c r="I228" s="25"/>
      <c r="J228" s="26"/>
      <c r="K228" s="26"/>
      <c r="L228" s="32" t="s">
        <v>134</v>
      </c>
      <c r="M228" s="48">
        <v>4861</v>
      </c>
      <c r="N228" s="183">
        <f t="shared" si="26"/>
        <v>0</v>
      </c>
      <c r="O228" s="404"/>
      <c r="P228" s="404"/>
      <c r="Q228" s="161"/>
      <c r="R228" s="161"/>
      <c r="S228" s="438"/>
      <c r="T228" s="161"/>
      <c r="U228" s="161"/>
      <c r="V228" s="161"/>
    </row>
    <row r="229" spans="1:22" ht="16.2">
      <c r="A229" s="122" t="str">
        <f>CONCATENATE(B229,C229,D229,E229,F229,G229)</f>
        <v>71040901064861</v>
      </c>
      <c r="B229" s="124" t="s">
        <v>439</v>
      </c>
      <c r="C229" s="117" t="s">
        <v>155</v>
      </c>
      <c r="D229" s="118" t="s">
        <v>187</v>
      </c>
      <c r="E229" s="119" t="s">
        <v>106</v>
      </c>
      <c r="F229" s="120" t="s">
        <v>157</v>
      </c>
      <c r="G229" s="121">
        <v>4861</v>
      </c>
      <c r="H229" s="25"/>
      <c r="I229" s="25"/>
      <c r="J229" s="26"/>
      <c r="K229" s="26"/>
      <c r="L229" s="29" t="s">
        <v>137</v>
      </c>
      <c r="M229" s="12">
        <v>5129</v>
      </c>
      <c r="N229" s="183">
        <f t="shared" si="26"/>
        <v>0</v>
      </c>
      <c r="O229" s="183"/>
      <c r="P229" s="183"/>
      <c r="Q229" s="161"/>
      <c r="R229" s="161"/>
      <c r="S229" s="438"/>
      <c r="T229" s="161"/>
      <c r="U229" s="161"/>
      <c r="V229" s="161"/>
    </row>
    <row r="230" spans="1:22" s="115" customFormat="1" ht="16.2">
      <c r="A230" s="122" t="str">
        <f t="shared" si="31"/>
        <v>71040901070000</v>
      </c>
      <c r="B230" s="124" t="s">
        <v>439</v>
      </c>
      <c r="C230" s="117" t="s">
        <v>155</v>
      </c>
      <c r="D230" s="118" t="s">
        <v>187</v>
      </c>
      <c r="E230" s="119" t="s">
        <v>106</v>
      </c>
      <c r="F230" s="120" t="s">
        <v>183</v>
      </c>
      <c r="G230" s="129" t="s">
        <v>440</v>
      </c>
      <c r="H230" s="25"/>
      <c r="I230" s="25"/>
      <c r="J230" s="26"/>
      <c r="K230" s="26"/>
      <c r="L230" s="32" t="s">
        <v>194</v>
      </c>
      <c r="M230" s="48">
        <v>5221</v>
      </c>
      <c r="N230" s="183">
        <f t="shared" si="26"/>
        <v>0</v>
      </c>
      <c r="O230" s="183"/>
      <c r="P230" s="183"/>
      <c r="Q230" s="161"/>
      <c r="R230" s="161"/>
      <c r="S230" s="438"/>
      <c r="T230" s="161"/>
      <c r="U230" s="161"/>
      <c r="V230" s="161"/>
    </row>
    <row r="231" spans="1:22" ht="55.2">
      <c r="A231" s="122" t="str">
        <f t="shared" si="31"/>
        <v>71040901074239</v>
      </c>
      <c r="B231" s="124" t="s">
        <v>439</v>
      </c>
      <c r="C231" s="117" t="s">
        <v>155</v>
      </c>
      <c r="D231" s="118" t="s">
        <v>187</v>
      </c>
      <c r="E231" s="119" t="s">
        <v>106</v>
      </c>
      <c r="F231" s="120" t="s">
        <v>183</v>
      </c>
      <c r="G231" s="121">
        <v>4239</v>
      </c>
      <c r="H231" s="45"/>
      <c r="I231" s="147"/>
      <c r="J231" s="148"/>
      <c r="K231" s="148"/>
      <c r="L231" s="27" t="s">
        <v>757</v>
      </c>
      <c r="M231" s="28"/>
      <c r="N231" s="197">
        <f>O231+P231</f>
        <v>0</v>
      </c>
      <c r="O231" s="197">
        <f>SUM(O232:O233)</f>
        <v>0</v>
      </c>
      <c r="P231" s="197">
        <f>SUM(P232:P233)</f>
        <v>0</v>
      </c>
      <c r="Q231" s="161"/>
      <c r="R231" s="161"/>
      <c r="S231" s="438"/>
      <c r="T231" s="161"/>
      <c r="U231" s="161"/>
      <c r="V231" s="161"/>
    </row>
    <row r="232" spans="1:22" ht="16.8">
      <c r="A232" s="122" t="str">
        <f t="shared" ref="A232" si="32">CONCATENATE(B232,C232,D232,E232,F232,G232)</f>
        <v>71040901058111</v>
      </c>
      <c r="B232" s="124" t="s">
        <v>439</v>
      </c>
      <c r="C232" s="117" t="s">
        <v>155</v>
      </c>
      <c r="D232" s="118" t="s">
        <v>187</v>
      </c>
      <c r="E232" s="119" t="s">
        <v>106</v>
      </c>
      <c r="F232" s="120" t="s">
        <v>149</v>
      </c>
      <c r="G232" s="121">
        <v>8111</v>
      </c>
      <c r="H232" s="25"/>
      <c r="I232" s="25"/>
      <c r="J232" s="26"/>
      <c r="K232" s="26"/>
      <c r="L232" s="29" t="s">
        <v>114</v>
      </c>
      <c r="M232" s="33">
        <v>4212</v>
      </c>
      <c r="N232" s="183">
        <f t="shared" ref="N232" si="33">O232+P232</f>
        <v>0</v>
      </c>
      <c r="O232" s="399"/>
      <c r="P232" s="399"/>
      <c r="Q232" s="161"/>
      <c r="R232" s="161"/>
      <c r="S232" s="438"/>
      <c r="T232" s="161"/>
      <c r="U232" s="161"/>
      <c r="V232" s="161"/>
    </row>
    <row r="233" spans="1:22" s="115" customFormat="1" ht="16.2">
      <c r="A233" s="122" t="str">
        <f t="shared" si="31"/>
        <v>71040901080000</v>
      </c>
      <c r="B233" s="124" t="s">
        <v>439</v>
      </c>
      <c r="C233" s="117" t="s">
        <v>155</v>
      </c>
      <c r="D233" s="118" t="s">
        <v>187</v>
      </c>
      <c r="E233" s="119" t="s">
        <v>106</v>
      </c>
      <c r="F233" s="120" t="s">
        <v>185</v>
      </c>
      <c r="G233" s="129" t="s">
        <v>440</v>
      </c>
      <c r="H233" s="25"/>
      <c r="I233" s="25"/>
      <c r="J233" s="26"/>
      <c r="K233" s="26"/>
      <c r="L233" s="32" t="s">
        <v>134</v>
      </c>
      <c r="M233" s="12">
        <v>4861</v>
      </c>
      <c r="N233" s="183">
        <f t="shared" si="26"/>
        <v>0</v>
      </c>
      <c r="O233" s="402"/>
      <c r="P233" s="402"/>
      <c r="Q233" s="161"/>
      <c r="R233" s="161"/>
      <c r="S233" s="438"/>
      <c r="T233" s="161"/>
      <c r="U233" s="161"/>
      <c r="V233" s="161"/>
    </row>
    <row r="234" spans="1:22" ht="27.6">
      <c r="A234" s="122" t="str">
        <f t="shared" si="31"/>
        <v>71040901084234</v>
      </c>
      <c r="B234" s="124" t="s">
        <v>439</v>
      </c>
      <c r="C234" s="117" t="s">
        <v>155</v>
      </c>
      <c r="D234" s="118" t="s">
        <v>187</v>
      </c>
      <c r="E234" s="119" t="s">
        <v>106</v>
      </c>
      <c r="F234" s="120" t="s">
        <v>185</v>
      </c>
      <c r="G234" s="121">
        <v>4234</v>
      </c>
      <c r="H234" s="146"/>
      <c r="I234" s="147"/>
      <c r="J234" s="148"/>
      <c r="K234" s="148"/>
      <c r="L234" s="460" t="s">
        <v>875</v>
      </c>
      <c r="M234" s="28"/>
      <c r="N234" s="197">
        <f>O234+P234</f>
        <v>0</v>
      </c>
      <c r="O234" s="197">
        <f>SUM(O235)</f>
        <v>0</v>
      </c>
      <c r="P234" s="197">
        <f>SUM(P235)</f>
        <v>0</v>
      </c>
      <c r="Q234" s="161"/>
      <c r="R234" s="161"/>
      <c r="S234" s="438"/>
      <c r="T234" s="161"/>
      <c r="U234" s="161"/>
      <c r="V234" s="161"/>
    </row>
    <row r="235" spans="1:22" ht="26.4">
      <c r="A235" s="122" t="str">
        <f t="shared" si="31"/>
        <v>71040901084511</v>
      </c>
      <c r="B235" s="124" t="s">
        <v>439</v>
      </c>
      <c r="C235" s="117" t="s">
        <v>155</v>
      </c>
      <c r="D235" s="118" t="s">
        <v>187</v>
      </c>
      <c r="E235" s="119" t="s">
        <v>106</v>
      </c>
      <c r="F235" s="120" t="s">
        <v>185</v>
      </c>
      <c r="G235" s="121">
        <v>4511</v>
      </c>
      <c r="H235" s="25"/>
      <c r="I235" s="25"/>
      <c r="J235" s="26"/>
      <c r="K235" s="26"/>
      <c r="L235" s="32" t="s">
        <v>131</v>
      </c>
      <c r="M235" s="48">
        <v>4511</v>
      </c>
      <c r="N235" s="183">
        <f t="shared" si="26"/>
        <v>0</v>
      </c>
      <c r="O235" s="402"/>
      <c r="P235" s="402">
        <v>0</v>
      </c>
      <c r="Q235" s="161"/>
      <c r="R235" s="161"/>
      <c r="S235" s="438"/>
      <c r="T235" s="161"/>
      <c r="U235" s="161"/>
      <c r="V235" s="161"/>
    </row>
    <row r="236" spans="1:22" ht="27.6">
      <c r="B236" s="124"/>
      <c r="H236" s="45"/>
      <c r="I236" s="147"/>
      <c r="J236" s="148"/>
      <c r="K236" s="148"/>
      <c r="L236" s="27" t="s">
        <v>876</v>
      </c>
      <c r="M236" s="28"/>
      <c r="N236" s="197">
        <f>O236+P236</f>
        <v>0</v>
      </c>
      <c r="O236" s="197">
        <f>SUM(O237)</f>
        <v>0</v>
      </c>
      <c r="P236" s="197">
        <f>SUM(P237)</f>
        <v>0</v>
      </c>
      <c r="Q236" s="161"/>
      <c r="R236" s="161"/>
      <c r="S236" s="438"/>
      <c r="T236" s="161"/>
      <c r="U236" s="161"/>
      <c r="V236" s="161"/>
    </row>
    <row r="237" spans="1:22" s="182" customFormat="1" ht="26.4">
      <c r="A237" s="122" t="str">
        <f t="shared" ref="A237" si="34">CONCATENATE(B237,C237,D237,E237,F237,G237)</f>
        <v>71050000000000</v>
      </c>
      <c r="B237" s="124" t="s">
        <v>439</v>
      </c>
      <c r="C237" s="117" t="s">
        <v>149</v>
      </c>
      <c r="D237" s="118" t="s">
        <v>441</v>
      </c>
      <c r="E237" s="119" t="s">
        <v>441</v>
      </c>
      <c r="F237" s="120" t="s">
        <v>441</v>
      </c>
      <c r="G237" s="129" t="s">
        <v>440</v>
      </c>
      <c r="H237" s="25"/>
      <c r="I237" s="25"/>
      <c r="J237" s="26"/>
      <c r="K237" s="26"/>
      <c r="L237" s="29" t="s">
        <v>131</v>
      </c>
      <c r="M237" s="12">
        <v>4511</v>
      </c>
      <c r="N237" s="183">
        <f t="shared" ref="N237" si="35">O237+P237</f>
        <v>0</v>
      </c>
      <c r="O237" s="406"/>
      <c r="P237" s="406"/>
      <c r="Q237" s="161"/>
      <c r="R237" s="161"/>
      <c r="S237" s="438"/>
      <c r="T237" s="161"/>
      <c r="U237" s="161"/>
      <c r="V237" s="161"/>
    </row>
    <row r="238" spans="1:22" ht="24.75" customHeight="1">
      <c r="B238" s="124"/>
      <c r="H238" s="146"/>
      <c r="I238" s="147"/>
      <c r="J238" s="148"/>
      <c r="K238" s="148"/>
      <c r="L238" s="440" t="s">
        <v>877</v>
      </c>
      <c r="M238" s="28"/>
      <c r="N238" s="197">
        <f>O238+P238</f>
        <v>0</v>
      </c>
      <c r="O238" s="197">
        <f>SUM(O239:O243)</f>
        <v>0</v>
      </c>
      <c r="P238" s="197">
        <f>SUM(P239:P243)</f>
        <v>0</v>
      </c>
      <c r="Q238" s="161"/>
      <c r="R238" s="161"/>
      <c r="S238" s="438"/>
      <c r="T238" s="161"/>
      <c r="U238" s="161"/>
      <c r="V238" s="161"/>
    </row>
    <row r="239" spans="1:22" ht="26.4">
      <c r="B239" s="124"/>
      <c r="G239" s="129"/>
      <c r="H239" s="25"/>
      <c r="I239" s="25"/>
      <c r="J239" s="26"/>
      <c r="K239" s="26"/>
      <c r="L239" s="30" t="s">
        <v>911</v>
      </c>
      <c r="M239" s="48" t="s">
        <v>912</v>
      </c>
      <c r="N239" s="183">
        <f>O239+P239</f>
        <v>0</v>
      </c>
      <c r="O239" s="399"/>
      <c r="P239" s="399"/>
      <c r="Q239" s="161"/>
      <c r="R239" s="161"/>
      <c r="S239" s="438"/>
      <c r="T239" s="161"/>
      <c r="U239" s="161"/>
      <c r="V239" s="161"/>
    </row>
    <row r="240" spans="1:22" ht="16.2">
      <c r="B240" s="124"/>
      <c r="H240" s="25"/>
      <c r="I240" s="25"/>
      <c r="J240" s="26"/>
      <c r="K240" s="26"/>
      <c r="L240" s="29" t="s">
        <v>790</v>
      </c>
      <c r="M240" s="12" t="s">
        <v>789</v>
      </c>
      <c r="N240" s="183">
        <f t="shared" si="26"/>
        <v>0</v>
      </c>
      <c r="O240" s="405"/>
      <c r="P240" s="405">
        <v>0</v>
      </c>
      <c r="Q240" s="161"/>
      <c r="R240" s="161"/>
      <c r="S240" s="438"/>
      <c r="T240" s="161"/>
      <c r="U240" s="161"/>
      <c r="V240" s="161"/>
    </row>
    <row r="241" spans="1:22" ht="16.2">
      <c r="B241" s="124"/>
      <c r="H241" s="25"/>
      <c r="I241" s="25"/>
      <c r="J241" s="26"/>
      <c r="K241" s="26"/>
      <c r="L241" s="30" t="s">
        <v>173</v>
      </c>
      <c r="M241" s="31">
        <v>5112</v>
      </c>
      <c r="N241" s="183">
        <f t="shared" ref="N241" si="36">O241+P241</f>
        <v>0</v>
      </c>
      <c r="O241" s="405"/>
      <c r="P241" s="405"/>
      <c r="Q241" s="161"/>
      <c r="R241" s="161"/>
      <c r="S241" s="438"/>
      <c r="T241" s="161"/>
      <c r="U241" s="161"/>
      <c r="V241" s="161"/>
    </row>
    <row r="242" spans="1:22" ht="16.2">
      <c r="B242" s="124"/>
      <c r="H242" s="25"/>
      <c r="I242" s="25"/>
      <c r="J242" s="26"/>
      <c r="K242" s="26"/>
      <c r="L242" s="417" t="s">
        <v>174</v>
      </c>
      <c r="M242" s="418">
        <v>5113</v>
      </c>
      <c r="N242" s="183">
        <f t="shared" si="26"/>
        <v>0</v>
      </c>
      <c r="O242" s="405"/>
      <c r="P242" s="405"/>
      <c r="Q242" s="161"/>
      <c r="R242" s="161"/>
      <c r="S242" s="438"/>
      <c r="T242" s="161"/>
      <c r="U242" s="161"/>
      <c r="V242" s="161"/>
    </row>
    <row r="243" spans="1:22" ht="16.2">
      <c r="B243" s="124"/>
      <c r="H243" s="25"/>
      <c r="I243" s="25"/>
      <c r="J243" s="26"/>
      <c r="K243" s="26"/>
      <c r="L243" s="29" t="s">
        <v>135</v>
      </c>
      <c r="M243" s="12">
        <v>5121</v>
      </c>
      <c r="N243" s="183">
        <f t="shared" si="26"/>
        <v>0</v>
      </c>
      <c r="O243" s="405"/>
      <c r="P243" s="405"/>
      <c r="Q243" s="161"/>
      <c r="R243" s="161"/>
      <c r="S243" s="438"/>
      <c r="T243" s="161"/>
      <c r="U243" s="161"/>
      <c r="V243" s="161"/>
    </row>
    <row r="244" spans="1:22" ht="20.399999999999999" customHeight="1">
      <c r="B244" s="124"/>
      <c r="H244" s="146"/>
      <c r="I244" s="147"/>
      <c r="J244" s="148"/>
      <c r="K244" s="148"/>
      <c r="L244" s="440" t="s">
        <v>909</v>
      </c>
      <c r="M244" s="28"/>
      <c r="N244" s="197">
        <f>O244+P244</f>
        <v>0</v>
      </c>
      <c r="O244" s="197">
        <f>SUM(O245)</f>
        <v>0</v>
      </c>
      <c r="P244" s="197">
        <f>SUM(P245)</f>
        <v>0</v>
      </c>
      <c r="Q244" s="161"/>
      <c r="R244" s="161"/>
      <c r="S244" s="438"/>
      <c r="T244" s="161"/>
      <c r="U244" s="161"/>
      <c r="V244" s="161"/>
    </row>
    <row r="245" spans="1:22" ht="16.2">
      <c r="B245" s="124"/>
      <c r="H245" s="25"/>
      <c r="I245" s="25"/>
      <c r="J245" s="26"/>
      <c r="K245" s="26"/>
      <c r="L245" s="30" t="s">
        <v>173</v>
      </c>
      <c r="M245" s="31">
        <v>5112</v>
      </c>
      <c r="N245" s="183">
        <f t="shared" ref="N245" si="37">O245+P245</f>
        <v>0</v>
      </c>
      <c r="O245" s="405"/>
      <c r="P245" s="405"/>
      <c r="Q245" s="161"/>
      <c r="R245" s="161"/>
      <c r="S245" s="438"/>
      <c r="T245" s="161"/>
      <c r="U245" s="161"/>
      <c r="V245" s="161"/>
    </row>
    <row r="246" spans="1:22" ht="16.2">
      <c r="A246" s="122" t="str">
        <f t="shared" si="31"/>
        <v>71040901114512</v>
      </c>
      <c r="B246" s="124" t="s">
        <v>439</v>
      </c>
      <c r="C246" s="117" t="s">
        <v>155</v>
      </c>
      <c r="D246" s="118" t="s">
        <v>187</v>
      </c>
      <c r="E246" s="119" t="s">
        <v>106</v>
      </c>
      <c r="F246" s="120" t="s">
        <v>104</v>
      </c>
      <c r="G246" s="121" t="s">
        <v>229</v>
      </c>
      <c r="H246" s="151">
        <v>2455</v>
      </c>
      <c r="I246" s="152" t="s">
        <v>155</v>
      </c>
      <c r="J246" s="153">
        <v>5</v>
      </c>
      <c r="K246" s="153">
        <v>5</v>
      </c>
      <c r="L246" s="154" t="s">
        <v>199</v>
      </c>
      <c r="M246" s="155"/>
      <c r="N246" s="192">
        <f>+N248+N251+N253+N255+N258</f>
        <v>0</v>
      </c>
      <c r="O246" s="192">
        <f t="shared" ref="O246:P246" si="38">+O248+O251+O253+O255+O258</f>
        <v>0</v>
      </c>
      <c r="P246" s="192">
        <f t="shared" si="38"/>
        <v>0</v>
      </c>
      <c r="Q246" s="161"/>
      <c r="R246" s="161"/>
      <c r="S246" s="438"/>
      <c r="T246" s="161"/>
      <c r="U246" s="161"/>
      <c r="V246" s="161"/>
    </row>
    <row r="247" spans="1:22" ht="16.2">
      <c r="B247" s="124"/>
      <c r="H247" s="25"/>
      <c r="I247" s="25"/>
      <c r="J247" s="26"/>
      <c r="K247" s="26"/>
      <c r="L247" s="30" t="s">
        <v>108</v>
      </c>
      <c r="M247" s="31"/>
      <c r="N247" s="190"/>
      <c r="O247" s="190"/>
      <c r="P247" s="190"/>
      <c r="Q247" s="161"/>
      <c r="R247" s="161"/>
      <c r="S247" s="438"/>
      <c r="T247" s="161"/>
      <c r="U247" s="161"/>
      <c r="V247" s="161"/>
    </row>
    <row r="248" spans="1:22" ht="16.2">
      <c r="B248" s="124"/>
      <c r="H248" s="45"/>
      <c r="I248" s="147"/>
      <c r="J248" s="148"/>
      <c r="K248" s="148"/>
      <c r="L248" s="27" t="s">
        <v>200</v>
      </c>
      <c r="M248" s="28"/>
      <c r="N248" s="197">
        <f>O248+P248</f>
        <v>0</v>
      </c>
      <c r="O248" s="197">
        <f>SUM(O249:O250)</f>
        <v>0</v>
      </c>
      <c r="P248" s="197">
        <f>SUM(P249:P250)</f>
        <v>0</v>
      </c>
      <c r="Q248" s="161"/>
      <c r="R248" s="161"/>
      <c r="S248" s="438"/>
      <c r="T248" s="161"/>
      <c r="U248" s="161"/>
      <c r="V248" s="161"/>
    </row>
    <row r="249" spans="1:22" ht="16.2">
      <c r="B249" s="124"/>
      <c r="H249" s="17"/>
      <c r="I249" s="25"/>
      <c r="J249" s="26"/>
      <c r="K249" s="26"/>
      <c r="L249" s="29" t="s">
        <v>126</v>
      </c>
      <c r="M249" s="12">
        <v>4241</v>
      </c>
      <c r="N249" s="183">
        <f t="shared" ref="N249:N259" si="39">O249+P249</f>
        <v>0</v>
      </c>
      <c r="O249" s="183"/>
      <c r="P249" s="183"/>
      <c r="Q249" s="161"/>
      <c r="R249" s="161"/>
      <c r="S249" s="438"/>
      <c r="T249" s="161"/>
      <c r="U249" s="161"/>
      <c r="V249" s="161"/>
    </row>
    <row r="250" spans="1:22" ht="16.8">
      <c r="B250" s="124"/>
      <c r="H250" s="17"/>
      <c r="I250" s="25"/>
      <c r="J250" s="26"/>
      <c r="K250" s="26"/>
      <c r="L250" s="30" t="s">
        <v>137</v>
      </c>
      <c r="M250" s="13">
        <v>5129</v>
      </c>
      <c r="N250" s="183">
        <f t="shared" si="39"/>
        <v>0</v>
      </c>
      <c r="O250" s="398"/>
      <c r="P250" s="398"/>
      <c r="Q250" s="161"/>
      <c r="R250" s="161"/>
      <c r="S250" s="438"/>
      <c r="T250" s="161"/>
      <c r="U250" s="161"/>
      <c r="V250" s="161"/>
    </row>
    <row r="251" spans="1:22" ht="27.6">
      <c r="B251" s="124"/>
      <c r="H251" s="45"/>
      <c r="I251" s="147"/>
      <c r="J251" s="148"/>
      <c r="K251" s="148"/>
      <c r="L251" s="27" t="s">
        <v>201</v>
      </c>
      <c r="M251" s="28"/>
      <c r="N251" s="197">
        <f>O251+P251</f>
        <v>0</v>
      </c>
      <c r="O251" s="197">
        <f>SUM(O252)</f>
        <v>0</v>
      </c>
      <c r="P251" s="197">
        <f>SUM(P252)</f>
        <v>0</v>
      </c>
      <c r="Q251" s="161"/>
      <c r="R251" s="161"/>
      <c r="S251" s="438"/>
      <c r="T251" s="161"/>
      <c r="U251" s="161"/>
      <c r="V251" s="161"/>
    </row>
    <row r="252" spans="1:22" ht="26.4">
      <c r="B252" s="124"/>
      <c r="H252" s="25"/>
      <c r="I252" s="25"/>
      <c r="J252" s="26"/>
      <c r="K252" s="26"/>
      <c r="L252" s="29" t="s">
        <v>131</v>
      </c>
      <c r="M252" s="12">
        <v>4511</v>
      </c>
      <c r="N252" s="183">
        <f t="shared" si="39"/>
        <v>0</v>
      </c>
      <c r="O252" s="402"/>
      <c r="P252" s="402"/>
      <c r="Q252" s="161"/>
      <c r="R252" s="161"/>
      <c r="S252" s="438"/>
      <c r="T252" s="161"/>
      <c r="U252" s="161"/>
      <c r="V252" s="161"/>
    </row>
    <row r="253" spans="1:22" ht="49.2" customHeight="1">
      <c r="A253" s="122" t="str">
        <f t="shared" si="31"/>
        <v>71050100000001</v>
      </c>
      <c r="B253" s="124" t="s">
        <v>439</v>
      </c>
      <c r="C253" s="117" t="s">
        <v>149</v>
      </c>
      <c r="D253" s="118" t="s">
        <v>106</v>
      </c>
      <c r="E253" s="119" t="s">
        <v>441</v>
      </c>
      <c r="F253" s="120" t="s">
        <v>441</v>
      </c>
      <c r="G253" s="129" t="s">
        <v>96</v>
      </c>
      <c r="H253" s="45"/>
      <c r="I253" s="147"/>
      <c r="J253" s="148"/>
      <c r="K253" s="148"/>
      <c r="L253" s="27" t="s">
        <v>878</v>
      </c>
      <c r="M253" s="28"/>
      <c r="N253" s="197">
        <f>O253+P253</f>
        <v>0</v>
      </c>
      <c r="O253" s="197">
        <f>SUM(O254)</f>
        <v>0</v>
      </c>
      <c r="P253" s="197">
        <f>SUM(P254)</f>
        <v>0</v>
      </c>
      <c r="Q253" s="161"/>
      <c r="R253" s="161"/>
      <c r="S253" s="438"/>
      <c r="T253" s="161"/>
      <c r="U253" s="161"/>
      <c r="V253" s="161"/>
    </row>
    <row r="254" spans="1:22" s="156" customFormat="1" ht="24" customHeight="1">
      <c r="A254" s="122" t="str">
        <f t="shared" si="31"/>
        <v>71050101000000</v>
      </c>
      <c r="B254" s="124" t="s">
        <v>439</v>
      </c>
      <c r="C254" s="117" t="s">
        <v>149</v>
      </c>
      <c r="D254" s="118" t="s">
        <v>106</v>
      </c>
      <c r="E254" s="119" t="s">
        <v>106</v>
      </c>
      <c r="F254" s="120" t="s">
        <v>441</v>
      </c>
      <c r="G254" s="129" t="s">
        <v>440</v>
      </c>
      <c r="H254" s="25"/>
      <c r="I254" s="25"/>
      <c r="J254" s="26"/>
      <c r="K254" s="26"/>
      <c r="L254" s="32" t="s">
        <v>134</v>
      </c>
      <c r="M254" s="48">
        <v>4861</v>
      </c>
      <c r="N254" s="183">
        <f t="shared" si="39"/>
        <v>0</v>
      </c>
      <c r="O254" s="402"/>
      <c r="P254" s="402"/>
      <c r="Q254" s="161"/>
      <c r="R254" s="161"/>
      <c r="S254" s="438"/>
      <c r="T254" s="161"/>
      <c r="U254" s="161"/>
      <c r="V254" s="161"/>
    </row>
    <row r="255" spans="1:22" ht="27.6">
      <c r="A255" s="122" t="str">
        <f t="shared" si="31"/>
        <v>71050101000001</v>
      </c>
      <c r="B255" s="124" t="s">
        <v>439</v>
      </c>
      <c r="C255" s="117" t="s">
        <v>149</v>
      </c>
      <c r="D255" s="118" t="s">
        <v>106</v>
      </c>
      <c r="E255" s="119" t="s">
        <v>106</v>
      </c>
      <c r="F255" s="120" t="s">
        <v>441</v>
      </c>
      <c r="G255" s="129" t="s">
        <v>96</v>
      </c>
      <c r="H255" s="407"/>
      <c r="I255" s="408"/>
      <c r="J255" s="409"/>
      <c r="K255" s="409"/>
      <c r="L255" s="459" t="s">
        <v>879</v>
      </c>
      <c r="M255" s="410"/>
      <c r="N255" s="197">
        <f>O255+P255</f>
        <v>0</v>
      </c>
      <c r="O255" s="411">
        <f>SUM(O256:O257)</f>
        <v>0</v>
      </c>
      <c r="P255" s="411">
        <f>SUM(P256:P257)</f>
        <v>0</v>
      </c>
      <c r="Q255" s="161"/>
      <c r="R255" s="161"/>
      <c r="S255" s="438"/>
      <c r="T255" s="161"/>
      <c r="U255" s="161"/>
      <c r="V255" s="161"/>
    </row>
    <row r="256" spans="1:22" s="115" customFormat="1" ht="16.2">
      <c r="A256" s="122" t="str">
        <f t="shared" si="31"/>
        <v>71050101010000</v>
      </c>
      <c r="B256" s="124" t="s">
        <v>439</v>
      </c>
      <c r="C256" s="117" t="s">
        <v>149</v>
      </c>
      <c r="D256" s="118" t="s">
        <v>106</v>
      </c>
      <c r="E256" s="119" t="s">
        <v>106</v>
      </c>
      <c r="F256" s="120" t="s">
        <v>106</v>
      </c>
      <c r="G256" s="129" t="s">
        <v>440</v>
      </c>
      <c r="H256" s="177"/>
      <c r="I256" s="412"/>
      <c r="J256" s="413"/>
      <c r="K256" s="414"/>
      <c r="L256" s="32" t="s">
        <v>134</v>
      </c>
      <c r="M256" s="48">
        <v>4861</v>
      </c>
      <c r="N256" s="183">
        <f t="shared" si="39"/>
        <v>0</v>
      </c>
      <c r="O256" s="179"/>
      <c r="P256" s="179"/>
      <c r="Q256" s="161"/>
      <c r="R256" s="161"/>
      <c r="S256" s="438"/>
      <c r="T256" s="161"/>
      <c r="U256" s="161"/>
      <c r="V256" s="161"/>
    </row>
    <row r="257" spans="1:22" ht="16.2">
      <c r="A257" s="122" t="str">
        <f t="shared" si="31"/>
        <v>71050101014213</v>
      </c>
      <c r="B257" s="124" t="s">
        <v>439</v>
      </c>
      <c r="C257" s="117" t="s">
        <v>149</v>
      </c>
      <c r="D257" s="118" t="s">
        <v>106</v>
      </c>
      <c r="E257" s="119" t="s">
        <v>106</v>
      </c>
      <c r="F257" s="120" t="s">
        <v>106</v>
      </c>
      <c r="G257" s="121">
        <v>4213</v>
      </c>
      <c r="H257" s="415"/>
      <c r="I257" s="415"/>
      <c r="J257" s="416"/>
      <c r="K257" s="416"/>
      <c r="L257" s="417" t="s">
        <v>174</v>
      </c>
      <c r="M257" s="418">
        <v>5113</v>
      </c>
      <c r="N257" s="183">
        <f t="shared" si="39"/>
        <v>0</v>
      </c>
      <c r="O257" s="419"/>
      <c r="P257" s="419"/>
      <c r="Q257" s="161"/>
      <c r="R257" s="161"/>
      <c r="S257" s="438"/>
      <c r="T257" s="161"/>
      <c r="U257" s="161"/>
      <c r="V257" s="161"/>
    </row>
    <row r="258" spans="1:22" s="115" customFormat="1" ht="27.6">
      <c r="A258" s="122" t="str">
        <f t="shared" si="31"/>
        <v>71050101030000</v>
      </c>
      <c r="B258" s="124" t="s">
        <v>439</v>
      </c>
      <c r="C258" s="117" t="s">
        <v>149</v>
      </c>
      <c r="D258" s="118" t="s">
        <v>106</v>
      </c>
      <c r="E258" s="119" t="s">
        <v>106</v>
      </c>
      <c r="F258" s="120" t="s">
        <v>442</v>
      </c>
      <c r="G258" s="129" t="s">
        <v>440</v>
      </c>
      <c r="H258" s="45"/>
      <c r="I258" s="147"/>
      <c r="J258" s="148"/>
      <c r="K258" s="148"/>
      <c r="L258" s="27" t="s">
        <v>880</v>
      </c>
      <c r="M258" s="28"/>
      <c r="N258" s="197">
        <f>O258+P258</f>
        <v>0</v>
      </c>
      <c r="O258" s="197">
        <f>SUM(O259)</f>
        <v>0</v>
      </c>
      <c r="P258" s="197">
        <f>SUM(P259)</f>
        <v>0</v>
      </c>
      <c r="Q258" s="161"/>
      <c r="R258" s="161"/>
      <c r="S258" s="438"/>
      <c r="T258" s="161"/>
      <c r="U258" s="161"/>
      <c r="V258" s="161"/>
    </row>
    <row r="259" spans="1:22" ht="16.2">
      <c r="A259" s="122" t="str">
        <f t="shared" si="31"/>
        <v>71050101034861</v>
      </c>
      <c r="B259" s="124" t="s">
        <v>439</v>
      </c>
      <c r="C259" s="117" t="s">
        <v>149</v>
      </c>
      <c r="D259" s="118" t="s">
        <v>106</v>
      </c>
      <c r="E259" s="119" t="s">
        <v>106</v>
      </c>
      <c r="F259" s="120" t="s">
        <v>442</v>
      </c>
      <c r="G259" s="129" t="s">
        <v>84</v>
      </c>
      <c r="H259" s="25"/>
      <c r="I259" s="25"/>
      <c r="J259" s="26"/>
      <c r="K259" s="26"/>
      <c r="L259" s="32" t="s">
        <v>134</v>
      </c>
      <c r="M259" s="395">
        <v>4861</v>
      </c>
      <c r="N259" s="183">
        <f t="shared" si="39"/>
        <v>0</v>
      </c>
      <c r="O259" s="402"/>
      <c r="P259" s="402">
        <v>0</v>
      </c>
      <c r="Q259" s="161"/>
      <c r="R259" s="161"/>
      <c r="S259" s="438"/>
      <c r="T259" s="161"/>
      <c r="U259" s="161"/>
      <c r="V259" s="161"/>
    </row>
    <row r="260" spans="1:22" s="115" customFormat="1" ht="16.2">
      <c r="A260" s="122" t="str">
        <f t="shared" si="31"/>
        <v>71050101040000</v>
      </c>
      <c r="B260" s="124" t="s">
        <v>439</v>
      </c>
      <c r="C260" s="117" t="s">
        <v>149</v>
      </c>
      <c r="D260" s="118" t="s">
        <v>106</v>
      </c>
      <c r="E260" s="119" t="s">
        <v>106</v>
      </c>
      <c r="F260" s="120" t="s">
        <v>155</v>
      </c>
      <c r="G260" s="129" t="s">
        <v>440</v>
      </c>
      <c r="H260" s="165" t="s">
        <v>206</v>
      </c>
      <c r="I260" s="166" t="s">
        <v>155</v>
      </c>
      <c r="J260" s="167">
        <v>7</v>
      </c>
      <c r="K260" s="167">
        <v>0</v>
      </c>
      <c r="L260" s="168" t="s">
        <v>207</v>
      </c>
      <c r="M260" s="176"/>
      <c r="N260" s="188">
        <f>+N262</f>
        <v>0</v>
      </c>
      <c r="O260" s="188">
        <f>+O262</f>
        <v>0</v>
      </c>
      <c r="P260" s="188">
        <f>+P262</f>
        <v>0</v>
      </c>
      <c r="Q260" s="161"/>
      <c r="R260" s="161"/>
      <c r="S260" s="438"/>
      <c r="T260" s="161"/>
      <c r="U260" s="161"/>
      <c r="V260" s="161"/>
    </row>
    <row r="261" spans="1:22" ht="16.2">
      <c r="A261" s="122" t="str">
        <f t="shared" si="31"/>
        <v>71050101044861</v>
      </c>
      <c r="B261" s="124" t="s">
        <v>439</v>
      </c>
      <c r="C261" s="117" t="s">
        <v>149</v>
      </c>
      <c r="D261" s="118" t="s">
        <v>106</v>
      </c>
      <c r="E261" s="119" t="s">
        <v>106</v>
      </c>
      <c r="F261" s="120" t="s">
        <v>155</v>
      </c>
      <c r="G261" s="129">
        <v>4861</v>
      </c>
      <c r="H261" s="25"/>
      <c r="I261" s="18"/>
      <c r="J261" s="19"/>
      <c r="K261" s="19"/>
      <c r="L261" s="30" t="s">
        <v>110</v>
      </c>
      <c r="M261" s="31"/>
      <c r="N261" s="190"/>
      <c r="O261" s="190"/>
      <c r="P261" s="190"/>
      <c r="Q261" s="161"/>
      <c r="R261" s="161"/>
      <c r="S261" s="438"/>
      <c r="T261" s="161"/>
      <c r="U261" s="161"/>
      <c r="V261" s="161"/>
    </row>
    <row r="262" spans="1:22" s="115" customFormat="1" ht="16.2">
      <c r="A262" s="122" t="str">
        <f t="shared" si="31"/>
        <v>71050101050000</v>
      </c>
      <c r="B262" s="124" t="s">
        <v>439</v>
      </c>
      <c r="C262" s="117" t="s">
        <v>149</v>
      </c>
      <c r="D262" s="118" t="s">
        <v>106</v>
      </c>
      <c r="E262" s="119" t="s">
        <v>106</v>
      </c>
      <c r="F262" s="120" t="s">
        <v>149</v>
      </c>
      <c r="G262" s="129" t="s">
        <v>440</v>
      </c>
      <c r="H262" s="151" t="s">
        <v>208</v>
      </c>
      <c r="I262" s="152" t="s">
        <v>155</v>
      </c>
      <c r="J262" s="153">
        <v>7</v>
      </c>
      <c r="K262" s="153">
        <v>3</v>
      </c>
      <c r="L262" s="154" t="s">
        <v>209</v>
      </c>
      <c r="M262" s="155"/>
      <c r="N262" s="192">
        <f>+N264</f>
        <v>0</v>
      </c>
      <c r="O262" s="192">
        <f>+O264</f>
        <v>0</v>
      </c>
      <c r="P262" s="192">
        <f>+P264</f>
        <v>0</v>
      </c>
      <c r="Q262" s="161"/>
      <c r="R262" s="161"/>
      <c r="S262" s="438"/>
      <c r="T262" s="161"/>
      <c r="U262" s="161"/>
      <c r="V262" s="161"/>
    </row>
    <row r="263" spans="1:22" ht="16.2">
      <c r="A263" s="122" t="str">
        <f t="shared" si="31"/>
        <v>71050101054861</v>
      </c>
      <c r="B263" s="124" t="s">
        <v>439</v>
      </c>
      <c r="C263" s="117" t="s">
        <v>149</v>
      </c>
      <c r="D263" s="118" t="s">
        <v>106</v>
      </c>
      <c r="E263" s="119" t="s">
        <v>106</v>
      </c>
      <c r="F263" s="120" t="s">
        <v>149</v>
      </c>
      <c r="G263" s="129">
        <v>4861</v>
      </c>
      <c r="H263" s="25"/>
      <c r="I263" s="25"/>
      <c r="J263" s="26"/>
      <c r="K263" s="26"/>
      <c r="L263" s="30" t="s">
        <v>108</v>
      </c>
      <c r="M263" s="31"/>
      <c r="N263" s="190"/>
      <c r="O263" s="190"/>
      <c r="P263" s="190"/>
      <c r="Q263" s="161"/>
      <c r="R263" s="161"/>
      <c r="S263" s="438"/>
      <c r="T263" s="161"/>
      <c r="U263" s="161"/>
      <c r="V263" s="161"/>
    </row>
    <row r="264" spans="1:22" s="115" customFormat="1" ht="16.2">
      <c r="A264" s="122" t="str">
        <f t="shared" si="31"/>
        <v>71050101060000</v>
      </c>
      <c r="B264" s="124" t="s">
        <v>439</v>
      </c>
      <c r="C264" s="117" t="s">
        <v>149</v>
      </c>
      <c r="D264" s="118" t="s">
        <v>106</v>
      </c>
      <c r="E264" s="119" t="s">
        <v>106</v>
      </c>
      <c r="F264" s="120" t="s">
        <v>157</v>
      </c>
      <c r="G264" s="129" t="s">
        <v>440</v>
      </c>
      <c r="H264" s="45"/>
      <c r="I264" s="147"/>
      <c r="J264" s="148"/>
      <c r="K264" s="148"/>
      <c r="L264" s="27" t="s">
        <v>210</v>
      </c>
      <c r="M264" s="28"/>
      <c r="N264" s="197">
        <f>O264+P264</f>
        <v>0</v>
      </c>
      <c r="O264" s="197">
        <f>SUM(O265:O271)</f>
        <v>0</v>
      </c>
      <c r="P264" s="197">
        <f>SUM(P265:P271)</f>
        <v>0</v>
      </c>
      <c r="Q264" s="161"/>
      <c r="R264" s="161"/>
      <c r="S264" s="438"/>
      <c r="T264" s="161"/>
      <c r="U264" s="161"/>
      <c r="V264" s="161"/>
    </row>
    <row r="265" spans="1:22" ht="16.2">
      <c r="A265" s="122" t="str">
        <f t="shared" si="31"/>
        <v>71050101064861</v>
      </c>
      <c r="B265" s="124" t="s">
        <v>439</v>
      </c>
      <c r="C265" s="117" t="s">
        <v>149</v>
      </c>
      <c r="D265" s="118" t="s">
        <v>106</v>
      </c>
      <c r="E265" s="119" t="s">
        <v>106</v>
      </c>
      <c r="F265" s="120" t="s">
        <v>157</v>
      </c>
      <c r="G265" s="129">
        <v>4861</v>
      </c>
      <c r="H265" s="25"/>
      <c r="I265" s="25"/>
      <c r="J265" s="26"/>
      <c r="K265" s="26"/>
      <c r="L265" s="32" t="s">
        <v>122</v>
      </c>
      <c r="M265" s="48">
        <v>4234</v>
      </c>
      <c r="N265" s="183">
        <f t="shared" ref="N265:N271" si="40">O265+P265</f>
        <v>0</v>
      </c>
      <c r="O265" s="420"/>
      <c r="P265" s="420"/>
      <c r="Q265" s="161"/>
      <c r="R265" s="161"/>
      <c r="S265" s="438"/>
      <c r="T265" s="161"/>
      <c r="U265" s="161"/>
      <c r="V265" s="161"/>
    </row>
    <row r="266" spans="1:22" s="115" customFormat="1" ht="16.2">
      <c r="A266" s="122" t="str">
        <f t="shared" si="31"/>
        <v>71050101070000</v>
      </c>
      <c r="B266" s="124" t="s">
        <v>439</v>
      </c>
      <c r="C266" s="117" t="s">
        <v>149</v>
      </c>
      <c r="D266" s="118" t="s">
        <v>106</v>
      </c>
      <c r="E266" s="119" t="s">
        <v>106</v>
      </c>
      <c r="F266" s="120" t="s">
        <v>183</v>
      </c>
      <c r="G266" s="129" t="s">
        <v>440</v>
      </c>
      <c r="H266" s="25"/>
      <c r="I266" s="25"/>
      <c r="J266" s="26"/>
      <c r="K266" s="26"/>
      <c r="L266" s="32" t="s">
        <v>125</v>
      </c>
      <c r="M266" s="33">
        <v>4239</v>
      </c>
      <c r="N266" s="183">
        <f t="shared" si="40"/>
        <v>0</v>
      </c>
      <c r="O266" s="420"/>
      <c r="P266" s="420"/>
      <c r="Q266" s="161"/>
      <c r="R266" s="161"/>
      <c r="S266" s="438"/>
      <c r="T266" s="161"/>
      <c r="U266" s="161"/>
      <c r="V266" s="161"/>
    </row>
    <row r="267" spans="1:22" ht="16.2">
      <c r="A267" s="122" t="str">
        <f t="shared" si="31"/>
        <v>71050101074861</v>
      </c>
      <c r="B267" s="124" t="s">
        <v>439</v>
      </c>
      <c r="C267" s="117" t="s">
        <v>149</v>
      </c>
      <c r="D267" s="118" t="s">
        <v>106</v>
      </c>
      <c r="E267" s="119" t="s">
        <v>106</v>
      </c>
      <c r="F267" s="120" t="s">
        <v>183</v>
      </c>
      <c r="G267" s="129">
        <v>4861</v>
      </c>
      <c r="H267" s="25"/>
      <c r="I267" s="25"/>
      <c r="J267" s="26"/>
      <c r="K267" s="26"/>
      <c r="L267" s="32" t="s">
        <v>364</v>
      </c>
      <c r="M267" s="48">
        <v>4269</v>
      </c>
      <c r="N267" s="183">
        <f t="shared" si="40"/>
        <v>0</v>
      </c>
      <c r="O267" s="420"/>
      <c r="P267" s="420"/>
      <c r="Q267" s="161"/>
      <c r="R267" s="161"/>
      <c r="S267" s="438"/>
      <c r="T267" s="161"/>
      <c r="U267" s="161"/>
      <c r="V267" s="161"/>
    </row>
    <row r="268" spans="1:22" s="115" customFormat="1" ht="16.2">
      <c r="A268" s="122"/>
      <c r="B268" s="124"/>
      <c r="C268" s="117"/>
      <c r="D268" s="118"/>
      <c r="E268" s="119"/>
      <c r="F268" s="120"/>
      <c r="G268" s="129"/>
      <c r="H268" s="25"/>
      <c r="I268" s="25"/>
      <c r="J268" s="26"/>
      <c r="K268" s="26"/>
      <c r="L268" s="32" t="s">
        <v>211</v>
      </c>
      <c r="M268" s="48">
        <v>4639</v>
      </c>
      <c r="N268" s="183">
        <f t="shared" si="40"/>
        <v>0</v>
      </c>
      <c r="O268" s="183"/>
      <c r="P268" s="183"/>
      <c r="Q268" s="161"/>
      <c r="R268" s="161"/>
      <c r="S268" s="438"/>
      <c r="T268" s="161"/>
      <c r="U268" s="161"/>
      <c r="V268" s="161"/>
    </row>
    <row r="269" spans="1:22" ht="16.2">
      <c r="B269" s="124"/>
      <c r="G269" s="129"/>
      <c r="H269" s="25"/>
      <c r="I269" s="25"/>
      <c r="J269" s="26"/>
      <c r="K269" s="26"/>
      <c r="L269" s="32" t="s">
        <v>134</v>
      </c>
      <c r="M269" s="48">
        <v>4861</v>
      </c>
      <c r="N269" s="183">
        <f t="shared" si="40"/>
        <v>0</v>
      </c>
      <c r="O269" s="183"/>
      <c r="P269" s="183"/>
      <c r="Q269" s="161"/>
      <c r="R269" s="161"/>
      <c r="S269" s="438"/>
      <c r="T269" s="161"/>
      <c r="U269" s="161"/>
      <c r="V269" s="161"/>
    </row>
    <row r="270" spans="1:22" ht="16.2">
      <c r="B270" s="124"/>
      <c r="G270" s="129"/>
      <c r="H270" s="25"/>
      <c r="I270" s="25"/>
      <c r="J270" s="26"/>
      <c r="K270" s="26"/>
      <c r="L270" s="30" t="s">
        <v>173</v>
      </c>
      <c r="M270" s="31">
        <v>5112</v>
      </c>
      <c r="N270" s="183">
        <f t="shared" si="40"/>
        <v>0</v>
      </c>
      <c r="O270" s="420"/>
      <c r="P270" s="420"/>
      <c r="Q270" s="161"/>
      <c r="R270" s="161"/>
      <c r="S270" s="438"/>
      <c r="T270" s="161"/>
      <c r="U270" s="161"/>
      <c r="V270" s="161"/>
    </row>
    <row r="271" spans="1:22" ht="16.2">
      <c r="B271" s="124"/>
      <c r="G271" s="129"/>
      <c r="H271" s="25"/>
      <c r="I271" s="25"/>
      <c r="J271" s="26"/>
      <c r="K271" s="26"/>
      <c r="L271" s="29" t="s">
        <v>138</v>
      </c>
      <c r="M271" s="12">
        <v>5132</v>
      </c>
      <c r="N271" s="183">
        <f t="shared" si="40"/>
        <v>0</v>
      </c>
      <c r="O271" s="183">
        <v>0</v>
      </c>
      <c r="P271" s="183"/>
      <c r="Q271" s="161"/>
      <c r="R271" s="161"/>
      <c r="S271" s="438"/>
      <c r="T271" s="161"/>
      <c r="U271" s="161"/>
      <c r="V271" s="161"/>
    </row>
    <row r="272" spans="1:22" ht="27.6">
      <c r="B272" s="124"/>
      <c r="G272" s="129"/>
      <c r="H272" s="165">
        <v>2490</v>
      </c>
      <c r="I272" s="166" t="s">
        <v>155</v>
      </c>
      <c r="J272" s="167">
        <v>9</v>
      </c>
      <c r="K272" s="167">
        <v>0</v>
      </c>
      <c r="L272" s="168" t="s">
        <v>212</v>
      </c>
      <c r="M272" s="176"/>
      <c r="N272" s="188">
        <f>+N274</f>
        <v>0</v>
      </c>
      <c r="O272" s="188">
        <f>+O274</f>
        <v>0</v>
      </c>
      <c r="P272" s="188">
        <f>+P274</f>
        <v>0</v>
      </c>
      <c r="Q272" s="161"/>
      <c r="R272" s="161"/>
      <c r="S272" s="438"/>
      <c r="T272" s="161"/>
      <c r="U272" s="161"/>
      <c r="V272" s="161"/>
    </row>
    <row r="273" spans="2:22" ht="16.2">
      <c r="B273" s="124"/>
      <c r="G273" s="129"/>
      <c r="H273" s="25"/>
      <c r="I273" s="18"/>
      <c r="J273" s="19"/>
      <c r="K273" s="19"/>
      <c r="L273" s="30" t="s">
        <v>110</v>
      </c>
      <c r="M273" s="31"/>
      <c r="N273" s="190"/>
      <c r="O273" s="190"/>
      <c r="P273" s="190"/>
      <c r="Q273" s="161"/>
      <c r="R273" s="161"/>
      <c r="S273" s="438"/>
      <c r="T273" s="161"/>
      <c r="U273" s="161"/>
      <c r="V273" s="161"/>
    </row>
    <row r="274" spans="2:22" ht="26.4">
      <c r="B274" s="124"/>
      <c r="G274" s="129"/>
      <c r="H274" s="151">
        <v>2491</v>
      </c>
      <c r="I274" s="152" t="s">
        <v>155</v>
      </c>
      <c r="J274" s="153">
        <v>9</v>
      </c>
      <c r="K274" s="153">
        <v>1</v>
      </c>
      <c r="L274" s="154" t="s">
        <v>212</v>
      </c>
      <c r="M274" s="155"/>
      <c r="N274" s="192">
        <f>+N276+N279+N283+N285+N291+N295+N300+N303+N307+N311+N314+N317</f>
        <v>0</v>
      </c>
      <c r="O274" s="192">
        <f t="shared" ref="O274:P274" si="41">+O276+O279+O283+O285+O291+O295+O300+O303+O307+O311+O314+O317</f>
        <v>0</v>
      </c>
      <c r="P274" s="192">
        <f t="shared" si="41"/>
        <v>0</v>
      </c>
      <c r="Q274" s="161"/>
      <c r="R274" s="161"/>
      <c r="S274" s="438"/>
      <c r="T274" s="161"/>
      <c r="U274" s="161"/>
      <c r="V274" s="161"/>
    </row>
    <row r="275" spans="2:22" ht="16.2">
      <c r="B275" s="124"/>
      <c r="G275" s="129"/>
      <c r="H275" s="25"/>
      <c r="I275" s="25"/>
      <c r="J275" s="26"/>
      <c r="K275" s="26"/>
      <c r="L275" s="30" t="s">
        <v>108</v>
      </c>
      <c r="M275" s="31"/>
      <c r="N275" s="190"/>
      <c r="O275" s="190"/>
      <c r="P275" s="190"/>
      <c r="Q275" s="161"/>
      <c r="R275" s="161"/>
      <c r="S275" s="438"/>
      <c r="T275" s="161"/>
      <c r="U275" s="161"/>
      <c r="V275" s="161"/>
    </row>
    <row r="276" spans="2:22" ht="16.2">
      <c r="B276" s="124"/>
      <c r="G276" s="129"/>
      <c r="H276" s="45"/>
      <c r="I276" s="147"/>
      <c r="J276" s="148"/>
      <c r="K276" s="148"/>
      <c r="L276" s="27" t="s">
        <v>213</v>
      </c>
      <c r="M276" s="28"/>
      <c r="N276" s="197">
        <f>O276+P276</f>
        <v>0</v>
      </c>
      <c r="O276" s="197">
        <f>SUM(O277:O278)</f>
        <v>0</v>
      </c>
      <c r="P276" s="197">
        <f>SUM(P277:P278)</f>
        <v>0</v>
      </c>
      <c r="Q276" s="161"/>
      <c r="R276" s="161"/>
      <c r="S276" s="438"/>
      <c r="T276" s="161"/>
      <c r="U276" s="161"/>
      <c r="V276" s="161"/>
    </row>
    <row r="277" spans="2:22" ht="16.2">
      <c r="B277" s="124"/>
      <c r="G277" s="129"/>
      <c r="H277" s="17"/>
      <c r="I277" s="25"/>
      <c r="J277" s="26"/>
      <c r="K277" s="26"/>
      <c r="L277" s="32" t="s">
        <v>364</v>
      </c>
      <c r="M277" s="48">
        <v>4269</v>
      </c>
      <c r="N277" s="183">
        <f t="shared" ref="N277:N313" si="42">O277+P277</f>
        <v>0</v>
      </c>
      <c r="O277" s="183"/>
      <c r="P277" s="183"/>
      <c r="Q277" s="161"/>
      <c r="R277" s="161"/>
      <c r="S277" s="438"/>
      <c r="T277" s="161"/>
      <c r="U277" s="161"/>
      <c r="V277" s="161"/>
    </row>
    <row r="278" spans="2:22" ht="16.2">
      <c r="B278" s="124"/>
      <c r="G278" s="129"/>
      <c r="H278" s="25"/>
      <c r="I278" s="25"/>
      <c r="J278" s="26"/>
      <c r="K278" s="26"/>
      <c r="L278" s="29" t="s">
        <v>137</v>
      </c>
      <c r="M278" s="12">
        <v>5129</v>
      </c>
      <c r="N278" s="183">
        <f t="shared" si="42"/>
        <v>0</v>
      </c>
      <c r="O278" s="183"/>
      <c r="P278" s="183"/>
      <c r="Q278" s="161"/>
      <c r="R278" s="161"/>
      <c r="S278" s="438"/>
      <c r="T278" s="161"/>
      <c r="U278" s="161"/>
      <c r="V278" s="161"/>
    </row>
    <row r="279" spans="2:22" ht="55.2">
      <c r="B279" s="124"/>
      <c r="G279" s="129"/>
      <c r="H279" s="45"/>
      <c r="I279" s="147"/>
      <c r="J279" s="148"/>
      <c r="K279" s="148"/>
      <c r="L279" s="27" t="s">
        <v>214</v>
      </c>
      <c r="M279" s="28"/>
      <c r="N279" s="197">
        <f>O279+P279</f>
        <v>0</v>
      </c>
      <c r="O279" s="197">
        <f>SUM(O280:O282)</f>
        <v>0</v>
      </c>
      <c r="P279" s="197">
        <f>SUM(P280:P282)</f>
        <v>0</v>
      </c>
      <c r="Q279" s="161"/>
      <c r="R279" s="161"/>
      <c r="S279" s="438"/>
      <c r="T279" s="161"/>
      <c r="U279" s="161"/>
      <c r="V279" s="161"/>
    </row>
    <row r="280" spans="2:22" ht="26.4">
      <c r="B280" s="124"/>
      <c r="G280" s="129"/>
      <c r="H280" s="25"/>
      <c r="I280" s="25"/>
      <c r="J280" s="26"/>
      <c r="K280" s="26"/>
      <c r="L280" s="29" t="s">
        <v>217</v>
      </c>
      <c r="M280" s="12">
        <v>4511</v>
      </c>
      <c r="N280" s="183">
        <f t="shared" ref="N280" si="43">O280+P280</f>
        <v>0</v>
      </c>
      <c r="O280" s="398"/>
      <c r="P280" s="398">
        <v>0</v>
      </c>
      <c r="Q280" s="161"/>
      <c r="R280" s="161"/>
      <c r="S280" s="438"/>
      <c r="T280" s="161"/>
      <c r="U280" s="161"/>
      <c r="V280" s="161"/>
    </row>
    <row r="281" spans="2:22" ht="26.4">
      <c r="B281" s="124"/>
      <c r="G281" s="129"/>
      <c r="H281" s="25"/>
      <c r="I281" s="25"/>
      <c r="J281" s="26"/>
      <c r="K281" s="26"/>
      <c r="L281" s="32" t="s">
        <v>215</v>
      </c>
      <c r="M281" s="48">
        <v>4637</v>
      </c>
      <c r="N281" s="183">
        <f t="shared" si="42"/>
        <v>0</v>
      </c>
      <c r="O281" s="183"/>
      <c r="P281" s="183"/>
      <c r="Q281" s="161"/>
      <c r="R281" s="161"/>
      <c r="S281" s="438"/>
      <c r="T281" s="161"/>
      <c r="U281" s="161"/>
      <c r="V281" s="161"/>
    </row>
    <row r="282" spans="2:22" ht="16.2">
      <c r="B282" s="124"/>
      <c r="G282" s="129"/>
      <c r="H282" s="25"/>
      <c r="I282" s="25"/>
      <c r="J282" s="26"/>
      <c r="K282" s="26"/>
      <c r="L282" s="32" t="s">
        <v>758</v>
      </c>
      <c r="M282" s="48" t="s">
        <v>759</v>
      </c>
      <c r="N282" s="183">
        <f t="shared" ref="N282" si="44">O282+P282</f>
        <v>0</v>
      </c>
      <c r="O282" s="183"/>
      <c r="P282" s="183"/>
      <c r="Q282" s="161"/>
      <c r="R282" s="161"/>
      <c r="S282" s="438"/>
      <c r="T282" s="161"/>
      <c r="U282" s="161"/>
      <c r="V282" s="161"/>
    </row>
    <row r="283" spans="2:22" ht="27.6">
      <c r="B283" s="124"/>
      <c r="G283" s="129"/>
      <c r="H283" s="45"/>
      <c r="I283" s="147"/>
      <c r="J283" s="148"/>
      <c r="K283" s="148"/>
      <c r="L283" s="27" t="s">
        <v>216</v>
      </c>
      <c r="M283" s="28"/>
      <c r="N283" s="197">
        <f>O283+P283</f>
        <v>0</v>
      </c>
      <c r="O283" s="197">
        <f>SUM(O284)</f>
        <v>0</v>
      </c>
      <c r="P283" s="197">
        <f>SUM(P284)</f>
        <v>0</v>
      </c>
      <c r="Q283" s="161"/>
      <c r="R283" s="161"/>
      <c r="S283" s="438"/>
      <c r="T283" s="161"/>
      <c r="U283" s="161"/>
      <c r="V283" s="161"/>
    </row>
    <row r="284" spans="2:22" ht="26.4">
      <c r="B284" s="124"/>
      <c r="G284" s="129"/>
      <c r="H284" s="25"/>
      <c r="I284" s="25"/>
      <c r="J284" s="26"/>
      <c r="K284" s="26"/>
      <c r="L284" s="29" t="s">
        <v>217</v>
      </c>
      <c r="M284" s="12">
        <v>4511</v>
      </c>
      <c r="N284" s="183">
        <f t="shared" si="42"/>
        <v>0</v>
      </c>
      <c r="O284" s="398"/>
      <c r="P284" s="398"/>
      <c r="Q284" s="161"/>
      <c r="R284" s="161"/>
      <c r="S284" s="438"/>
      <c r="T284" s="161"/>
      <c r="U284" s="161"/>
      <c r="V284" s="161"/>
    </row>
    <row r="285" spans="2:22" ht="27.6">
      <c r="B285" s="124"/>
      <c r="G285" s="129"/>
      <c r="H285" s="45"/>
      <c r="I285" s="147"/>
      <c r="J285" s="148"/>
      <c r="K285" s="148"/>
      <c r="L285" s="27" t="s">
        <v>218</v>
      </c>
      <c r="M285" s="28"/>
      <c r="N285" s="197">
        <f>O285+P285</f>
        <v>0</v>
      </c>
      <c r="O285" s="197">
        <f>SUM(O286:O290)</f>
        <v>0</v>
      </c>
      <c r="P285" s="197">
        <f>SUM(P286:P290)</f>
        <v>0</v>
      </c>
      <c r="Q285" s="161"/>
      <c r="R285" s="161"/>
      <c r="S285" s="438"/>
      <c r="T285" s="161"/>
      <c r="U285" s="161"/>
      <c r="V285" s="161"/>
    </row>
    <row r="286" spans="2:22" ht="26.4">
      <c r="B286" s="124"/>
      <c r="G286" s="129"/>
      <c r="H286" s="25"/>
      <c r="I286" s="25"/>
      <c r="J286" s="26"/>
      <c r="K286" s="26"/>
      <c r="L286" s="30" t="s">
        <v>241</v>
      </c>
      <c r="M286" s="31">
        <v>4638</v>
      </c>
      <c r="N286" s="183">
        <f t="shared" si="42"/>
        <v>0</v>
      </c>
      <c r="O286" s="183"/>
      <c r="P286" s="183"/>
      <c r="Q286" s="161"/>
      <c r="R286" s="161"/>
      <c r="S286" s="438"/>
      <c r="T286" s="161"/>
      <c r="U286" s="161"/>
      <c r="V286" s="161"/>
    </row>
    <row r="287" spans="2:22" ht="16.8">
      <c r="B287" s="124"/>
      <c r="G287" s="129"/>
      <c r="H287" s="25"/>
      <c r="I287" s="25"/>
      <c r="J287" s="26"/>
      <c r="K287" s="26"/>
      <c r="L287" s="32" t="s">
        <v>211</v>
      </c>
      <c r="M287" s="48">
        <v>4639</v>
      </c>
      <c r="N287" s="183">
        <f t="shared" si="42"/>
        <v>0</v>
      </c>
      <c r="O287" s="399"/>
      <c r="P287" s="399">
        <v>0</v>
      </c>
      <c r="Q287" s="161"/>
      <c r="R287" s="161"/>
      <c r="S287" s="438"/>
      <c r="T287" s="161"/>
      <c r="U287" s="161"/>
      <c r="V287" s="161"/>
    </row>
    <row r="288" spans="2:22" ht="16.8">
      <c r="B288" s="124"/>
      <c r="G288" s="129"/>
      <c r="H288" s="25"/>
      <c r="I288" s="25"/>
      <c r="J288" s="26"/>
      <c r="K288" s="26"/>
      <c r="L288" s="32" t="s">
        <v>758</v>
      </c>
      <c r="M288" s="48" t="s">
        <v>759</v>
      </c>
      <c r="N288" s="183">
        <f t="shared" si="42"/>
        <v>0</v>
      </c>
      <c r="O288" s="399"/>
      <c r="P288" s="399"/>
      <c r="Q288" s="161"/>
      <c r="R288" s="161"/>
      <c r="S288" s="438"/>
      <c r="T288" s="161"/>
      <c r="U288" s="161"/>
      <c r="V288" s="161"/>
    </row>
    <row r="289" spans="1:22" ht="16.2">
      <c r="B289" s="124"/>
      <c r="G289" s="129"/>
      <c r="H289" s="25"/>
      <c r="I289" s="25"/>
      <c r="J289" s="26"/>
      <c r="K289" s="26"/>
      <c r="L289" s="29" t="s">
        <v>348</v>
      </c>
      <c r="M289" s="31">
        <v>4729</v>
      </c>
      <c r="N289" s="183">
        <f t="shared" si="42"/>
        <v>0</v>
      </c>
      <c r="O289" s="183"/>
      <c r="P289" s="183"/>
      <c r="Q289" s="161"/>
      <c r="R289" s="161"/>
      <c r="S289" s="438"/>
      <c r="T289" s="161"/>
      <c r="U289" s="161"/>
      <c r="V289" s="161"/>
    </row>
    <row r="290" spans="1:22" ht="26.4">
      <c r="B290" s="124"/>
      <c r="G290" s="129"/>
      <c r="H290" s="25"/>
      <c r="I290" s="25"/>
      <c r="J290" s="26"/>
      <c r="K290" s="26"/>
      <c r="L290" s="30" t="s">
        <v>219</v>
      </c>
      <c r="M290" s="31">
        <v>4819</v>
      </c>
      <c r="N290" s="183">
        <f t="shared" si="42"/>
        <v>0</v>
      </c>
      <c r="O290" s="399"/>
      <c r="P290" s="399"/>
      <c r="Q290" s="161"/>
      <c r="R290" s="161"/>
      <c r="S290" s="438"/>
      <c r="T290" s="161"/>
      <c r="U290" s="161"/>
      <c r="V290" s="161"/>
    </row>
    <row r="291" spans="1:22" ht="16.2">
      <c r="B291" s="124"/>
      <c r="G291" s="129"/>
      <c r="H291" s="45"/>
      <c r="I291" s="147"/>
      <c r="J291" s="148"/>
      <c r="K291" s="148"/>
      <c r="L291" s="27" t="s">
        <v>220</v>
      </c>
      <c r="M291" s="28"/>
      <c r="N291" s="197">
        <f>O291+P291</f>
        <v>0</v>
      </c>
      <c r="O291" s="197">
        <f>SUM(O292:O294)</f>
        <v>0</v>
      </c>
      <c r="P291" s="197">
        <f>SUM(P292:P294)</f>
        <v>0</v>
      </c>
      <c r="Q291" s="161"/>
      <c r="R291" s="161"/>
      <c r="S291" s="438"/>
      <c r="T291" s="161"/>
      <c r="U291" s="161"/>
      <c r="V291" s="161"/>
    </row>
    <row r="292" spans="1:22" ht="16.2">
      <c r="B292" s="124"/>
      <c r="G292" s="129"/>
      <c r="H292" s="25"/>
      <c r="I292" s="25"/>
      <c r="J292" s="26"/>
      <c r="K292" s="26"/>
      <c r="L292" s="30" t="s">
        <v>221</v>
      </c>
      <c r="M292" s="31">
        <v>8111</v>
      </c>
      <c r="N292" s="183">
        <f t="shared" si="42"/>
        <v>0</v>
      </c>
      <c r="O292" s="405">
        <v>0</v>
      </c>
      <c r="P292" s="405"/>
      <c r="Q292" s="161"/>
      <c r="R292" s="161"/>
      <c r="S292" s="438"/>
      <c r="T292" s="161"/>
      <c r="U292" s="161"/>
      <c r="V292" s="161"/>
    </row>
    <row r="293" spans="1:22" ht="16.2">
      <c r="B293" s="124"/>
      <c r="G293" s="129"/>
      <c r="H293" s="25"/>
      <c r="I293" s="25"/>
      <c r="J293" s="26"/>
      <c r="K293" s="26"/>
      <c r="L293" s="30" t="s">
        <v>760</v>
      </c>
      <c r="M293" s="31">
        <v>8121</v>
      </c>
      <c r="N293" s="183">
        <f t="shared" si="42"/>
        <v>0</v>
      </c>
      <c r="O293" s="405"/>
      <c r="P293" s="405"/>
      <c r="Q293" s="161"/>
      <c r="R293" s="161"/>
      <c r="S293" s="438"/>
      <c r="T293" s="161"/>
      <c r="U293" s="161"/>
      <c r="V293" s="161"/>
    </row>
    <row r="294" spans="1:22" ht="16.2">
      <c r="B294" s="124"/>
      <c r="G294" s="129"/>
      <c r="H294" s="25"/>
      <c r="I294" s="25"/>
      <c r="J294" s="26"/>
      <c r="K294" s="26"/>
      <c r="L294" s="29" t="s">
        <v>222</v>
      </c>
      <c r="M294" s="12">
        <v>8411</v>
      </c>
      <c r="N294" s="183">
        <f t="shared" si="42"/>
        <v>0</v>
      </c>
      <c r="O294" s="405"/>
      <c r="P294" s="405"/>
      <c r="Q294" s="161"/>
      <c r="R294" s="161"/>
      <c r="S294" s="438"/>
      <c r="T294" s="161"/>
      <c r="U294" s="161"/>
      <c r="V294" s="161"/>
    </row>
    <row r="295" spans="1:22" s="170" customFormat="1" ht="16.2">
      <c r="A295" s="122" t="str">
        <f t="shared" si="31"/>
        <v>71050300000000</v>
      </c>
      <c r="B295" s="124" t="s">
        <v>439</v>
      </c>
      <c r="C295" s="117" t="s">
        <v>149</v>
      </c>
      <c r="D295" s="118" t="s">
        <v>442</v>
      </c>
      <c r="E295" s="119" t="s">
        <v>441</v>
      </c>
      <c r="F295" s="120" t="s">
        <v>441</v>
      </c>
      <c r="G295" s="129" t="s">
        <v>440</v>
      </c>
      <c r="H295" s="45"/>
      <c r="I295" s="147"/>
      <c r="J295" s="148"/>
      <c r="K295" s="148"/>
      <c r="L295" s="27" t="s">
        <v>881</v>
      </c>
      <c r="M295" s="28"/>
      <c r="N295" s="197">
        <f>O295+P295</f>
        <v>0</v>
      </c>
      <c r="O295" s="197">
        <f>SUM(O296:O299)</f>
        <v>0</v>
      </c>
      <c r="P295" s="197">
        <f>SUM(P296:P299)</f>
        <v>0</v>
      </c>
      <c r="Q295" s="161"/>
      <c r="R295" s="161"/>
      <c r="S295" s="438"/>
      <c r="T295" s="161"/>
      <c r="U295" s="161"/>
      <c r="V295" s="161"/>
    </row>
    <row r="296" spans="1:22" ht="16.2">
      <c r="A296" s="122" t="str">
        <f t="shared" si="31"/>
        <v>71050300000001</v>
      </c>
      <c r="B296" s="124" t="s">
        <v>439</v>
      </c>
      <c r="C296" s="117" t="s">
        <v>149</v>
      </c>
      <c r="D296" s="118" t="s">
        <v>442</v>
      </c>
      <c r="E296" s="119" t="s">
        <v>441</v>
      </c>
      <c r="F296" s="120" t="s">
        <v>441</v>
      </c>
      <c r="G296" s="129" t="s">
        <v>96</v>
      </c>
      <c r="H296" s="25"/>
      <c r="I296" s="25"/>
      <c r="J296" s="26"/>
      <c r="K296" s="26"/>
      <c r="L296" s="29" t="s">
        <v>125</v>
      </c>
      <c r="M296" s="33">
        <v>4239</v>
      </c>
      <c r="N296" s="183">
        <f t="shared" si="42"/>
        <v>0</v>
      </c>
      <c r="O296" s="183"/>
      <c r="P296" s="183"/>
      <c r="Q296" s="161"/>
      <c r="R296" s="161"/>
      <c r="S296" s="438"/>
      <c r="T296" s="161"/>
      <c r="U296" s="161"/>
      <c r="V296" s="161"/>
    </row>
    <row r="297" spans="1:22" ht="26.4">
      <c r="A297" s="122" t="str">
        <f t="shared" ref="A297" si="45">CONCATENATE(B297,C297,D297,E297,F297,G297)</f>
        <v>71050601014213</v>
      </c>
      <c r="B297" s="124" t="s">
        <v>439</v>
      </c>
      <c r="C297" s="117" t="s">
        <v>149</v>
      </c>
      <c r="D297" s="118" t="s">
        <v>157</v>
      </c>
      <c r="E297" s="119" t="s">
        <v>106</v>
      </c>
      <c r="F297" s="120" t="s">
        <v>106</v>
      </c>
      <c r="G297" s="121">
        <v>4213</v>
      </c>
      <c r="H297" s="25"/>
      <c r="I297" s="25"/>
      <c r="J297" s="26"/>
      <c r="K297" s="26"/>
      <c r="L297" s="29" t="s">
        <v>142</v>
      </c>
      <c r="M297" s="12">
        <v>4251</v>
      </c>
      <c r="N297" s="183">
        <f t="shared" ref="N297" si="46">O297+P297</f>
        <v>0</v>
      </c>
      <c r="O297" s="183"/>
      <c r="P297" s="183"/>
      <c r="Q297" s="161"/>
      <c r="R297" s="161"/>
      <c r="S297" s="438"/>
      <c r="T297" s="161"/>
      <c r="U297" s="161"/>
      <c r="V297" s="161"/>
    </row>
    <row r="298" spans="1:22" s="156" customFormat="1" ht="26.4">
      <c r="A298" s="122" t="str">
        <f t="shared" ref="A298" si="47">CONCATENATE(B298,C298,D298,E298,F298,G298)</f>
        <v>71050601000000</v>
      </c>
      <c r="B298" s="124" t="s">
        <v>439</v>
      </c>
      <c r="C298" s="117" t="s">
        <v>149</v>
      </c>
      <c r="D298" s="118" t="s">
        <v>157</v>
      </c>
      <c r="E298" s="119" t="s">
        <v>106</v>
      </c>
      <c r="F298" s="120" t="s">
        <v>441</v>
      </c>
      <c r="G298" s="129" t="s">
        <v>440</v>
      </c>
      <c r="H298" s="25"/>
      <c r="I298" s="25"/>
      <c r="J298" s="26"/>
      <c r="K298" s="26"/>
      <c r="L298" s="29" t="s">
        <v>217</v>
      </c>
      <c r="M298" s="12">
        <v>4511</v>
      </c>
      <c r="N298" s="183">
        <f t="shared" ref="N298" si="48">O298+P298</f>
        <v>0</v>
      </c>
      <c r="O298" s="398"/>
      <c r="P298" s="398"/>
      <c r="Q298" s="161"/>
      <c r="R298" s="161"/>
      <c r="S298" s="438"/>
      <c r="T298" s="161"/>
      <c r="U298" s="161"/>
      <c r="V298" s="161"/>
    </row>
    <row r="299" spans="1:22" s="156" customFormat="1" ht="16.2">
      <c r="A299" s="122" t="str">
        <f t="shared" si="31"/>
        <v>71050301000000</v>
      </c>
      <c r="B299" s="124" t="s">
        <v>439</v>
      </c>
      <c r="C299" s="117" t="s">
        <v>149</v>
      </c>
      <c r="D299" s="118" t="s">
        <v>442</v>
      </c>
      <c r="E299" s="119" t="s">
        <v>106</v>
      </c>
      <c r="F299" s="120" t="s">
        <v>441</v>
      </c>
      <c r="G299" s="129" t="s">
        <v>440</v>
      </c>
      <c r="H299" s="25"/>
      <c r="I299" s="25"/>
      <c r="J299" s="26"/>
      <c r="K299" s="26"/>
      <c r="L299" s="36" t="s">
        <v>134</v>
      </c>
      <c r="M299" s="31" t="s">
        <v>84</v>
      </c>
      <c r="N299" s="183">
        <f t="shared" si="42"/>
        <v>0</v>
      </c>
      <c r="O299" s="183"/>
      <c r="P299" s="183"/>
      <c r="Q299" s="161"/>
      <c r="R299" s="161"/>
      <c r="S299" s="438"/>
      <c r="T299" s="161"/>
      <c r="U299" s="161"/>
      <c r="V299" s="161"/>
    </row>
    <row r="300" spans="1:22" ht="16.2">
      <c r="A300" s="122" t="str">
        <f>CONCATENATE(B300,C300,D300,E300,F300,G300)</f>
        <v>71060601074251</v>
      </c>
      <c r="B300" s="124" t="s">
        <v>439</v>
      </c>
      <c r="C300" s="117" t="s">
        <v>157</v>
      </c>
      <c r="D300" s="118" t="s">
        <v>157</v>
      </c>
      <c r="E300" s="119" t="s">
        <v>106</v>
      </c>
      <c r="F300" s="120" t="s">
        <v>183</v>
      </c>
      <c r="G300" s="121">
        <v>4251</v>
      </c>
      <c r="H300" s="45"/>
      <c r="I300" s="147"/>
      <c r="J300" s="148"/>
      <c r="K300" s="148"/>
      <c r="L300" s="27" t="s">
        <v>882</v>
      </c>
      <c r="M300" s="28"/>
      <c r="N300" s="197">
        <f>O300+P300</f>
        <v>0</v>
      </c>
      <c r="O300" s="197">
        <f>SUM(O301:O302)</f>
        <v>0</v>
      </c>
      <c r="P300" s="197">
        <f>SUM(P301:P302)</f>
        <v>0</v>
      </c>
      <c r="Q300" s="161"/>
      <c r="R300" s="161"/>
      <c r="S300" s="438"/>
      <c r="T300" s="161"/>
      <c r="U300" s="161"/>
      <c r="V300" s="161"/>
    </row>
    <row r="301" spans="1:22" s="115" customFormat="1" ht="16.2">
      <c r="A301" s="122" t="str">
        <f>CONCATENATE(B301,C301,D301,E301,F301,G301)</f>
        <v>71060601080000</v>
      </c>
      <c r="B301" s="124" t="s">
        <v>439</v>
      </c>
      <c r="C301" s="117" t="s">
        <v>157</v>
      </c>
      <c r="D301" s="118" t="s">
        <v>157</v>
      </c>
      <c r="E301" s="119" t="s">
        <v>106</v>
      </c>
      <c r="F301" s="120" t="s">
        <v>185</v>
      </c>
      <c r="G301" s="129" t="s">
        <v>440</v>
      </c>
      <c r="H301" s="25"/>
      <c r="I301" s="25"/>
      <c r="J301" s="26"/>
      <c r="K301" s="26"/>
      <c r="L301" s="29" t="s">
        <v>125</v>
      </c>
      <c r="M301" s="31">
        <v>4239</v>
      </c>
      <c r="N301" s="183">
        <f>O301+P301</f>
        <v>0</v>
      </c>
      <c r="O301" s="183"/>
      <c r="P301" s="183"/>
      <c r="Q301" s="161"/>
      <c r="R301" s="161"/>
      <c r="S301" s="438"/>
      <c r="T301" s="161"/>
      <c r="U301" s="161"/>
      <c r="V301" s="161"/>
    </row>
    <row r="302" spans="1:22" ht="16.8">
      <c r="A302" s="122" t="str">
        <f>CONCATENATE(B302,C302,D302,E302,F302,G302)</f>
        <v>71060601084251</v>
      </c>
      <c r="B302" s="124" t="s">
        <v>439</v>
      </c>
      <c r="C302" s="117" t="s">
        <v>157</v>
      </c>
      <c r="D302" s="118" t="s">
        <v>157</v>
      </c>
      <c r="E302" s="119" t="s">
        <v>106</v>
      </c>
      <c r="F302" s="120" t="s">
        <v>185</v>
      </c>
      <c r="G302" s="121">
        <v>4251</v>
      </c>
      <c r="H302" s="25"/>
      <c r="I302" s="25"/>
      <c r="J302" s="26"/>
      <c r="K302" s="26"/>
      <c r="L302" s="29" t="s">
        <v>134</v>
      </c>
      <c r="M302" s="12">
        <v>4861</v>
      </c>
      <c r="N302" s="183">
        <f>O302+P302</f>
        <v>0</v>
      </c>
      <c r="O302" s="398"/>
      <c r="P302" s="398">
        <v>0</v>
      </c>
      <c r="Q302" s="161"/>
      <c r="R302" s="161"/>
      <c r="S302" s="438"/>
      <c r="T302" s="161"/>
      <c r="U302" s="161"/>
      <c r="V302" s="161"/>
    </row>
    <row r="303" spans="1:22" ht="16.2">
      <c r="A303" s="122" t="str">
        <f t="shared" si="31"/>
        <v>71050301014213</v>
      </c>
      <c r="B303" s="124" t="s">
        <v>439</v>
      </c>
      <c r="C303" s="117" t="s">
        <v>149</v>
      </c>
      <c r="D303" s="118" t="s">
        <v>442</v>
      </c>
      <c r="E303" s="119" t="s">
        <v>106</v>
      </c>
      <c r="F303" s="120" t="s">
        <v>106</v>
      </c>
      <c r="G303" s="121">
        <v>4213</v>
      </c>
      <c r="H303" s="45"/>
      <c r="I303" s="147"/>
      <c r="J303" s="148"/>
      <c r="K303" s="148"/>
      <c r="L303" s="27" t="s">
        <v>225</v>
      </c>
      <c r="M303" s="28"/>
      <c r="N303" s="197">
        <f>O303+P303</f>
        <v>0</v>
      </c>
      <c r="O303" s="197">
        <f>SUM(O304:O306)</f>
        <v>0</v>
      </c>
      <c r="P303" s="197">
        <f>SUM(P304:P306)</f>
        <v>0</v>
      </c>
      <c r="Q303" s="161"/>
      <c r="R303" s="161"/>
      <c r="S303" s="438"/>
      <c r="T303" s="161"/>
      <c r="U303" s="161"/>
      <c r="V303" s="161"/>
    </row>
    <row r="304" spans="1:22" s="170" customFormat="1" ht="16.2">
      <c r="A304" s="122" t="str">
        <f t="shared" si="31"/>
        <v>71050600000000</v>
      </c>
      <c r="B304" s="124" t="s">
        <v>439</v>
      </c>
      <c r="C304" s="117" t="s">
        <v>149</v>
      </c>
      <c r="D304" s="118" t="s">
        <v>157</v>
      </c>
      <c r="E304" s="119" t="s">
        <v>441</v>
      </c>
      <c r="F304" s="120" t="s">
        <v>441</v>
      </c>
      <c r="G304" s="129" t="s">
        <v>440</v>
      </c>
      <c r="H304" s="25"/>
      <c r="I304" s="25"/>
      <c r="J304" s="26"/>
      <c r="K304" s="26"/>
      <c r="L304" s="29" t="s">
        <v>122</v>
      </c>
      <c r="M304" s="12">
        <v>4234</v>
      </c>
      <c r="N304" s="183">
        <f t="shared" si="42"/>
        <v>0</v>
      </c>
      <c r="O304" s="183"/>
      <c r="P304" s="183"/>
      <c r="Q304" s="161"/>
      <c r="R304" s="161"/>
      <c r="S304" s="438"/>
      <c r="T304" s="161"/>
      <c r="U304" s="161"/>
      <c r="V304" s="161"/>
    </row>
    <row r="305" spans="1:22" ht="16.2">
      <c r="A305" s="122" t="str">
        <f t="shared" si="31"/>
        <v>71050600000001</v>
      </c>
      <c r="B305" s="124" t="s">
        <v>439</v>
      </c>
      <c r="C305" s="117" t="s">
        <v>149</v>
      </c>
      <c r="D305" s="118" t="s">
        <v>157</v>
      </c>
      <c r="E305" s="119" t="s">
        <v>441</v>
      </c>
      <c r="F305" s="120" t="s">
        <v>441</v>
      </c>
      <c r="G305" s="129" t="s">
        <v>96</v>
      </c>
      <c r="H305" s="25"/>
      <c r="I305" s="25"/>
      <c r="J305" s="26"/>
      <c r="K305" s="26"/>
      <c r="L305" s="29" t="s">
        <v>125</v>
      </c>
      <c r="M305" s="12">
        <v>4239</v>
      </c>
      <c r="N305" s="183">
        <f t="shared" si="42"/>
        <v>0</v>
      </c>
      <c r="O305" s="183"/>
      <c r="P305" s="183"/>
      <c r="Q305" s="161"/>
      <c r="R305" s="161"/>
      <c r="S305" s="438"/>
      <c r="T305" s="161"/>
      <c r="U305" s="161"/>
      <c r="V305" s="161"/>
    </row>
    <row r="306" spans="1:22" s="156" customFormat="1" ht="26.4">
      <c r="A306" s="122" t="str">
        <f t="shared" si="31"/>
        <v>71050601000000</v>
      </c>
      <c r="B306" s="124" t="s">
        <v>439</v>
      </c>
      <c r="C306" s="117" t="s">
        <v>149</v>
      </c>
      <c r="D306" s="118" t="s">
        <v>157</v>
      </c>
      <c r="E306" s="119" t="s">
        <v>106</v>
      </c>
      <c r="F306" s="120" t="s">
        <v>441</v>
      </c>
      <c r="G306" s="129" t="s">
        <v>440</v>
      </c>
      <c r="H306" s="25"/>
      <c r="I306" s="25"/>
      <c r="J306" s="26"/>
      <c r="K306" s="26"/>
      <c r="L306" s="29" t="s">
        <v>217</v>
      </c>
      <c r="M306" s="12">
        <v>4511</v>
      </c>
      <c r="N306" s="183">
        <f t="shared" si="42"/>
        <v>0</v>
      </c>
      <c r="O306" s="398"/>
      <c r="P306" s="398"/>
      <c r="Q306" s="161"/>
      <c r="R306" s="161"/>
      <c r="S306" s="438"/>
      <c r="T306" s="161"/>
      <c r="U306" s="161"/>
      <c r="V306" s="161"/>
    </row>
    <row r="307" spans="1:22" ht="36.75" customHeight="1">
      <c r="A307" s="122" t="str">
        <f t="shared" si="31"/>
        <v>71050601000001</v>
      </c>
      <c r="B307" s="124" t="s">
        <v>439</v>
      </c>
      <c r="C307" s="117" t="s">
        <v>149</v>
      </c>
      <c r="D307" s="118" t="s">
        <v>157</v>
      </c>
      <c r="E307" s="119" t="s">
        <v>106</v>
      </c>
      <c r="F307" s="120" t="s">
        <v>441</v>
      </c>
      <c r="G307" s="129" t="s">
        <v>96</v>
      </c>
      <c r="H307" s="45"/>
      <c r="I307" s="147"/>
      <c r="J307" s="148"/>
      <c r="K307" s="148"/>
      <c r="L307" s="27" t="s">
        <v>795</v>
      </c>
      <c r="M307" s="28"/>
      <c r="N307" s="197">
        <f>O307+P307</f>
        <v>0</v>
      </c>
      <c r="O307" s="197">
        <f>SUM(O308:O310)</f>
        <v>0</v>
      </c>
      <c r="P307" s="197">
        <f>SUM(P308:P310)</f>
        <v>0</v>
      </c>
      <c r="Q307" s="161"/>
      <c r="R307" s="161"/>
      <c r="S307" s="438"/>
      <c r="T307" s="161"/>
      <c r="U307" s="161"/>
      <c r="V307" s="161"/>
    </row>
    <row r="308" spans="1:22" s="115" customFormat="1" ht="16.2">
      <c r="A308" s="122" t="str">
        <f t="shared" si="31"/>
        <v>71050601010000</v>
      </c>
      <c r="B308" s="124" t="s">
        <v>439</v>
      </c>
      <c r="C308" s="117" t="s">
        <v>149</v>
      </c>
      <c r="D308" s="118" t="s">
        <v>157</v>
      </c>
      <c r="E308" s="119" t="s">
        <v>106</v>
      </c>
      <c r="F308" s="120" t="s">
        <v>106</v>
      </c>
      <c r="G308" s="129" t="s">
        <v>440</v>
      </c>
      <c r="H308" s="25"/>
      <c r="I308" s="25"/>
      <c r="J308" s="26"/>
      <c r="K308" s="26"/>
      <c r="L308" s="29" t="s">
        <v>125</v>
      </c>
      <c r="M308" s="33">
        <v>4239</v>
      </c>
      <c r="N308" s="183">
        <f t="shared" si="42"/>
        <v>0</v>
      </c>
      <c r="O308" s="183"/>
      <c r="P308" s="183">
        <v>0</v>
      </c>
      <c r="Q308" s="161"/>
      <c r="R308" s="161"/>
      <c r="S308" s="438"/>
      <c r="T308" s="161"/>
      <c r="U308" s="161"/>
      <c r="V308" s="161"/>
    </row>
    <row r="309" spans="1:22" ht="26.4">
      <c r="A309" s="122" t="str">
        <f t="shared" si="31"/>
        <v>71050601014213</v>
      </c>
      <c r="B309" s="124" t="s">
        <v>439</v>
      </c>
      <c r="C309" s="117" t="s">
        <v>149</v>
      </c>
      <c r="D309" s="118" t="s">
        <v>157</v>
      </c>
      <c r="E309" s="119" t="s">
        <v>106</v>
      </c>
      <c r="F309" s="120" t="s">
        <v>106</v>
      </c>
      <c r="G309" s="121">
        <v>4213</v>
      </c>
      <c r="H309" s="25"/>
      <c r="I309" s="25"/>
      <c r="J309" s="26"/>
      <c r="K309" s="26"/>
      <c r="L309" s="29" t="s">
        <v>142</v>
      </c>
      <c r="M309" s="12">
        <v>4251</v>
      </c>
      <c r="N309" s="183">
        <f t="shared" si="42"/>
        <v>0</v>
      </c>
      <c r="O309" s="183"/>
      <c r="P309" s="183"/>
      <c r="Q309" s="161"/>
      <c r="R309" s="161"/>
      <c r="S309" s="438"/>
      <c r="T309" s="161"/>
      <c r="U309" s="161"/>
      <c r="V309" s="161"/>
    </row>
    <row r="310" spans="1:22" ht="16.2">
      <c r="A310" s="122" t="str">
        <f t="shared" si="31"/>
        <v>71050601014269</v>
      </c>
      <c r="B310" s="124" t="s">
        <v>439</v>
      </c>
      <c r="C310" s="117" t="s">
        <v>149</v>
      </c>
      <c r="D310" s="118" t="s">
        <v>157</v>
      </c>
      <c r="E310" s="119" t="s">
        <v>106</v>
      </c>
      <c r="F310" s="120" t="s">
        <v>106</v>
      </c>
      <c r="G310" s="121">
        <v>4269</v>
      </c>
      <c r="H310" s="25"/>
      <c r="I310" s="25"/>
      <c r="J310" s="26"/>
      <c r="K310" s="26"/>
      <c r="L310" s="29" t="s">
        <v>134</v>
      </c>
      <c r="M310" s="12">
        <v>4861</v>
      </c>
      <c r="N310" s="183">
        <f t="shared" si="42"/>
        <v>0</v>
      </c>
      <c r="O310" s="183"/>
      <c r="P310" s="183">
        <v>0</v>
      </c>
      <c r="Q310" s="161"/>
      <c r="R310" s="161"/>
      <c r="S310" s="438"/>
      <c r="T310" s="161"/>
      <c r="U310" s="161"/>
      <c r="V310" s="161"/>
    </row>
    <row r="311" spans="1:22" ht="24" customHeight="1">
      <c r="A311" s="122" t="str">
        <f t="shared" si="31"/>
        <v>71050601014638</v>
      </c>
      <c r="B311" s="124" t="s">
        <v>439</v>
      </c>
      <c r="C311" s="117" t="s">
        <v>149</v>
      </c>
      <c r="D311" s="118" t="s">
        <v>157</v>
      </c>
      <c r="E311" s="119" t="s">
        <v>106</v>
      </c>
      <c r="F311" s="120" t="s">
        <v>106</v>
      </c>
      <c r="G311" s="121">
        <v>4638</v>
      </c>
      <c r="H311" s="45"/>
      <c r="I311" s="147"/>
      <c r="J311" s="148"/>
      <c r="K311" s="148"/>
      <c r="L311" s="27" t="s">
        <v>883</v>
      </c>
      <c r="M311" s="28"/>
      <c r="N311" s="197">
        <f>O311+P311</f>
        <v>0</v>
      </c>
      <c r="O311" s="197">
        <f>SUM(O312:O313)</f>
        <v>0</v>
      </c>
      <c r="P311" s="197">
        <f>SUM(P312:P313)</f>
        <v>0</v>
      </c>
      <c r="Q311" s="161"/>
      <c r="R311" s="161"/>
      <c r="S311" s="438"/>
      <c r="T311" s="161"/>
      <c r="U311" s="161"/>
      <c r="V311" s="161"/>
    </row>
    <row r="312" spans="1:22" ht="16.8">
      <c r="A312" s="122" t="str">
        <f t="shared" si="31"/>
        <v>71040901058111</v>
      </c>
      <c r="B312" s="124" t="s">
        <v>439</v>
      </c>
      <c r="C312" s="117" t="s">
        <v>155</v>
      </c>
      <c r="D312" s="118" t="s">
        <v>187</v>
      </c>
      <c r="E312" s="119" t="s">
        <v>106</v>
      </c>
      <c r="F312" s="120" t="s">
        <v>149</v>
      </c>
      <c r="G312" s="121">
        <v>8111</v>
      </c>
      <c r="H312" s="25"/>
      <c r="I312" s="25"/>
      <c r="J312" s="26"/>
      <c r="K312" s="26"/>
      <c r="L312" s="29" t="s">
        <v>114</v>
      </c>
      <c r="M312" s="33">
        <v>4212</v>
      </c>
      <c r="N312" s="183">
        <f t="shared" ref="N312" si="49">O312+P312</f>
        <v>0</v>
      </c>
      <c r="O312" s="399"/>
      <c r="P312" s="399"/>
      <c r="Q312" s="161"/>
      <c r="R312" s="161"/>
      <c r="S312" s="438"/>
      <c r="T312" s="161"/>
      <c r="U312" s="161"/>
      <c r="V312" s="161"/>
    </row>
    <row r="313" spans="1:22" ht="16.8">
      <c r="A313" s="122" t="str">
        <f t="shared" si="31"/>
        <v>71050601015113</v>
      </c>
      <c r="B313" s="124" t="s">
        <v>439</v>
      </c>
      <c r="C313" s="117" t="s">
        <v>149</v>
      </c>
      <c r="D313" s="118" t="s">
        <v>157</v>
      </c>
      <c r="E313" s="119" t="s">
        <v>106</v>
      </c>
      <c r="F313" s="120" t="s">
        <v>106</v>
      </c>
      <c r="G313" s="121">
        <v>5113</v>
      </c>
      <c r="H313" s="25"/>
      <c r="I313" s="25"/>
      <c r="J313" s="26"/>
      <c r="K313" s="26"/>
      <c r="L313" s="29" t="s">
        <v>137</v>
      </c>
      <c r="M313" s="12">
        <v>5129</v>
      </c>
      <c r="N313" s="183">
        <f t="shared" si="42"/>
        <v>0</v>
      </c>
      <c r="O313" s="399"/>
      <c r="P313" s="399"/>
      <c r="Q313" s="161"/>
      <c r="R313" s="161"/>
      <c r="S313" s="438"/>
      <c r="T313" s="161"/>
      <c r="U313" s="161"/>
      <c r="V313" s="161"/>
    </row>
    <row r="314" spans="1:22" s="115" customFormat="1" ht="16.2">
      <c r="A314" s="122" t="str">
        <f t="shared" si="31"/>
        <v>71050601020000</v>
      </c>
      <c r="B314" s="124" t="s">
        <v>439</v>
      </c>
      <c r="C314" s="117" t="s">
        <v>149</v>
      </c>
      <c r="D314" s="118" t="s">
        <v>157</v>
      </c>
      <c r="E314" s="119" t="s">
        <v>106</v>
      </c>
      <c r="F314" s="120" t="s">
        <v>140</v>
      </c>
      <c r="G314" s="129" t="s">
        <v>440</v>
      </c>
      <c r="H314" s="45"/>
      <c r="I314" s="147"/>
      <c r="J314" s="148"/>
      <c r="K314" s="148"/>
      <c r="L314" s="27" t="s">
        <v>884</v>
      </c>
      <c r="M314" s="28"/>
      <c r="N314" s="197">
        <f>O314+P314</f>
        <v>0</v>
      </c>
      <c r="O314" s="197">
        <f>SUM(O315:O316)</f>
        <v>0</v>
      </c>
      <c r="P314" s="197">
        <f>SUM(P315:P316)</f>
        <v>0</v>
      </c>
      <c r="Q314" s="161"/>
      <c r="R314" s="161"/>
      <c r="S314" s="438"/>
      <c r="T314" s="161"/>
      <c r="U314" s="161"/>
      <c r="V314" s="161"/>
    </row>
    <row r="315" spans="1:22" s="115" customFormat="1" ht="26.4">
      <c r="A315" s="122" t="str">
        <f t="shared" si="31"/>
        <v>71050601050000</v>
      </c>
      <c r="B315" s="124" t="s">
        <v>439</v>
      </c>
      <c r="C315" s="117" t="s">
        <v>149</v>
      </c>
      <c r="D315" s="118" t="s">
        <v>157</v>
      </c>
      <c r="E315" s="119" t="s">
        <v>106</v>
      </c>
      <c r="F315" s="120" t="s">
        <v>149</v>
      </c>
      <c r="G315" s="129" t="s">
        <v>440</v>
      </c>
      <c r="H315" s="25"/>
      <c r="I315" s="25"/>
      <c r="J315" s="26"/>
      <c r="K315" s="26"/>
      <c r="L315" s="29" t="s">
        <v>142</v>
      </c>
      <c r="M315" s="12">
        <v>4251</v>
      </c>
      <c r="N315" s="183">
        <f t="shared" ref="N315" si="50">O315+P315</f>
        <v>0</v>
      </c>
      <c r="O315" s="183"/>
      <c r="P315" s="183"/>
      <c r="Q315" s="161"/>
      <c r="R315" s="161"/>
      <c r="S315" s="438"/>
      <c r="T315" s="161"/>
      <c r="U315" s="161"/>
      <c r="V315" s="161"/>
    </row>
    <row r="316" spans="1:22" ht="16.2">
      <c r="B316" s="124"/>
      <c r="G316" s="129"/>
      <c r="H316" s="25"/>
      <c r="I316" s="25"/>
      <c r="J316" s="26"/>
      <c r="K316" s="26"/>
      <c r="L316" s="30" t="s">
        <v>173</v>
      </c>
      <c r="M316" s="31">
        <v>5112</v>
      </c>
      <c r="N316" s="183">
        <f t="shared" ref="N316" si="51">O316+P316</f>
        <v>0</v>
      </c>
      <c r="O316" s="183"/>
      <c r="P316" s="183"/>
      <c r="Q316" s="161"/>
      <c r="R316" s="161"/>
      <c r="S316" s="438"/>
      <c r="T316" s="161"/>
      <c r="U316" s="161"/>
      <c r="V316" s="161"/>
    </row>
    <row r="317" spans="1:22" s="115" customFormat="1" ht="27.6">
      <c r="A317" s="122" t="str">
        <f t="shared" ref="A317:A318" si="52">CONCATENATE(B317,C317,D317,E317,F317,G317)</f>
        <v>71050601020000</v>
      </c>
      <c r="B317" s="124" t="s">
        <v>439</v>
      </c>
      <c r="C317" s="117" t="s">
        <v>149</v>
      </c>
      <c r="D317" s="118" t="s">
        <v>157</v>
      </c>
      <c r="E317" s="119" t="s">
        <v>106</v>
      </c>
      <c r="F317" s="120" t="s">
        <v>140</v>
      </c>
      <c r="G317" s="129" t="s">
        <v>440</v>
      </c>
      <c r="H317" s="45"/>
      <c r="I317" s="147"/>
      <c r="J317" s="148"/>
      <c r="K317" s="148"/>
      <c r="L317" s="27" t="s">
        <v>910</v>
      </c>
      <c r="M317" s="28"/>
      <c r="N317" s="197">
        <f>O317+P317</f>
        <v>0</v>
      </c>
      <c r="O317" s="197">
        <f>SUM(O318)</f>
        <v>0</v>
      </c>
      <c r="P317" s="197">
        <f>SUM(P318)</f>
        <v>0</v>
      </c>
      <c r="Q317" s="161"/>
      <c r="R317" s="161"/>
      <c r="S317" s="438"/>
      <c r="T317" s="161"/>
      <c r="U317" s="161"/>
      <c r="V317" s="161"/>
    </row>
    <row r="318" spans="1:22" s="115" customFormat="1" ht="26.4">
      <c r="A318" s="122" t="str">
        <f t="shared" si="52"/>
        <v>71050601050000</v>
      </c>
      <c r="B318" s="124" t="s">
        <v>439</v>
      </c>
      <c r="C318" s="117" t="s">
        <v>149</v>
      </c>
      <c r="D318" s="118" t="s">
        <v>157</v>
      </c>
      <c r="E318" s="119" t="s">
        <v>106</v>
      </c>
      <c r="F318" s="120" t="s">
        <v>149</v>
      </c>
      <c r="G318" s="129" t="s">
        <v>440</v>
      </c>
      <c r="H318" s="25"/>
      <c r="I318" s="25"/>
      <c r="J318" s="26"/>
      <c r="K318" s="26"/>
      <c r="L318" s="29" t="s">
        <v>217</v>
      </c>
      <c r="M318" s="12">
        <v>4511</v>
      </c>
      <c r="N318" s="183">
        <f t="shared" ref="N318" si="53">O318+P318</f>
        <v>0</v>
      </c>
      <c r="O318" s="183"/>
      <c r="P318" s="183"/>
      <c r="Q318" s="161"/>
      <c r="R318" s="161"/>
      <c r="S318" s="438"/>
      <c r="T318" s="161"/>
      <c r="U318" s="161"/>
      <c r="V318" s="161"/>
    </row>
    <row r="319" spans="1:22" s="115" customFormat="1" ht="16.2">
      <c r="A319" s="122" t="str">
        <f t="shared" ref="A319:A361" si="54">CONCATENATE(B319,C319,D319,E319,F319,G319)</f>
        <v>71050601050000</v>
      </c>
      <c r="B319" s="124" t="s">
        <v>439</v>
      </c>
      <c r="C319" s="117" t="s">
        <v>149</v>
      </c>
      <c r="D319" s="118" t="s">
        <v>157</v>
      </c>
      <c r="E319" s="119" t="s">
        <v>106</v>
      </c>
      <c r="F319" s="120" t="s">
        <v>149</v>
      </c>
      <c r="G319" s="129" t="s">
        <v>440</v>
      </c>
      <c r="H319" s="180">
        <v>2500</v>
      </c>
      <c r="I319" s="212" t="s">
        <v>149</v>
      </c>
      <c r="J319" s="213">
        <v>0</v>
      </c>
      <c r="K319" s="213">
        <v>0</v>
      </c>
      <c r="L319" s="162" t="s">
        <v>231</v>
      </c>
      <c r="M319" s="174"/>
      <c r="N319" s="163">
        <f>+N321+N362+N370+N377</f>
        <v>0</v>
      </c>
      <c r="O319" s="163">
        <f>+O321+O362+O370+O377</f>
        <v>0</v>
      </c>
      <c r="P319" s="163">
        <f>+P321+P362+P370+P377</f>
        <v>0</v>
      </c>
      <c r="Q319" s="161"/>
      <c r="R319" s="161"/>
      <c r="S319" s="438"/>
      <c r="T319" s="161"/>
      <c r="U319" s="161"/>
      <c r="V319" s="161"/>
    </row>
    <row r="320" spans="1:22" ht="16.2">
      <c r="A320" s="122" t="str">
        <f t="shared" si="54"/>
        <v>71050601054861</v>
      </c>
      <c r="B320" s="124" t="s">
        <v>439</v>
      </c>
      <c r="C320" s="117" t="s">
        <v>149</v>
      </c>
      <c r="D320" s="118" t="s">
        <v>157</v>
      </c>
      <c r="E320" s="119" t="s">
        <v>106</v>
      </c>
      <c r="F320" s="120" t="s">
        <v>149</v>
      </c>
      <c r="G320" s="121">
        <v>4861</v>
      </c>
      <c r="H320" s="25"/>
      <c r="I320" s="18"/>
      <c r="J320" s="19"/>
      <c r="K320" s="19"/>
      <c r="L320" s="30" t="s">
        <v>108</v>
      </c>
      <c r="M320" s="31"/>
      <c r="N320" s="190"/>
      <c r="O320" s="190"/>
      <c r="P320" s="190"/>
      <c r="Q320" s="161"/>
      <c r="R320" s="161"/>
      <c r="S320" s="438"/>
      <c r="T320" s="161"/>
      <c r="U320" s="161"/>
      <c r="V320" s="161"/>
    </row>
    <row r="321" spans="1:231" s="182" customFormat="1" ht="16.2">
      <c r="A321" s="122" t="str">
        <f t="shared" si="54"/>
        <v>71060000000000</v>
      </c>
      <c r="B321" s="124" t="s">
        <v>439</v>
      </c>
      <c r="C321" s="117" t="s">
        <v>157</v>
      </c>
      <c r="D321" s="118" t="s">
        <v>441</v>
      </c>
      <c r="E321" s="119" t="s">
        <v>441</v>
      </c>
      <c r="F321" s="120" t="s">
        <v>441</v>
      </c>
      <c r="G321" s="129" t="s">
        <v>440</v>
      </c>
      <c r="H321" s="165">
        <v>2510</v>
      </c>
      <c r="I321" s="166" t="s">
        <v>149</v>
      </c>
      <c r="J321" s="167">
        <v>1</v>
      </c>
      <c r="K321" s="167">
        <v>0</v>
      </c>
      <c r="L321" s="168" t="s">
        <v>232</v>
      </c>
      <c r="M321" s="176"/>
      <c r="N321" s="188">
        <f>+N323</f>
        <v>0</v>
      </c>
      <c r="O321" s="188">
        <f>+O323</f>
        <v>0</v>
      </c>
      <c r="P321" s="188">
        <f>+P323</f>
        <v>0</v>
      </c>
      <c r="Q321" s="161"/>
      <c r="R321" s="161"/>
      <c r="S321" s="438"/>
      <c r="T321" s="161"/>
      <c r="U321" s="161"/>
      <c r="V321" s="161"/>
    </row>
    <row r="322" spans="1:231" ht="16.2">
      <c r="A322" s="122" t="str">
        <f t="shared" si="54"/>
        <v>71060000000001</v>
      </c>
      <c r="B322" s="124" t="s">
        <v>439</v>
      </c>
      <c r="C322" s="117" t="s">
        <v>157</v>
      </c>
      <c r="D322" s="118" t="s">
        <v>441</v>
      </c>
      <c r="E322" s="119" t="s">
        <v>441</v>
      </c>
      <c r="F322" s="120" t="s">
        <v>441</v>
      </c>
      <c r="G322" s="129" t="s">
        <v>96</v>
      </c>
      <c r="H322" s="17"/>
      <c r="I322" s="18"/>
      <c r="J322" s="19"/>
      <c r="K322" s="19"/>
      <c r="L322" s="30" t="s">
        <v>110</v>
      </c>
      <c r="M322" s="31"/>
      <c r="N322" s="190"/>
      <c r="O322" s="190"/>
      <c r="P322" s="190"/>
      <c r="Q322" s="161"/>
      <c r="R322" s="161"/>
      <c r="S322" s="438"/>
      <c r="T322" s="161"/>
      <c r="U322" s="161"/>
      <c r="V322" s="161"/>
      <c r="DC322" s="179"/>
      <c r="DD322" s="179"/>
      <c r="DE322" s="179"/>
      <c r="DF322" s="179"/>
      <c r="DG322" s="179"/>
      <c r="DO322" s="179"/>
      <c r="DP322" s="179"/>
      <c r="DQ322" s="179"/>
      <c r="DR322" s="179"/>
      <c r="DS322" s="179"/>
      <c r="EA322" s="179"/>
      <c r="EB322" s="179"/>
      <c r="EC322" s="179"/>
      <c r="ED322" s="179"/>
      <c r="EE322" s="179"/>
      <c r="EM322" s="179"/>
      <c r="EN322" s="179"/>
      <c r="EO322" s="179"/>
      <c r="EP322" s="179"/>
      <c r="EQ322" s="179"/>
      <c r="EY322" s="179"/>
      <c r="EZ322" s="179"/>
      <c r="FA322" s="179"/>
      <c r="FB322" s="179"/>
      <c r="FC322" s="179"/>
      <c r="FK322" s="179"/>
      <c r="FL322" s="179"/>
      <c r="FM322" s="179"/>
      <c r="FN322" s="179"/>
      <c r="FO322" s="179"/>
      <c r="FW322" s="179"/>
      <c r="FX322" s="179"/>
      <c r="FY322" s="179"/>
      <c r="FZ322" s="179"/>
      <c r="GA322" s="179"/>
      <c r="GI322" s="179"/>
      <c r="GJ322" s="179"/>
      <c r="GK322" s="179"/>
      <c r="GL322" s="179"/>
      <c r="GM322" s="179"/>
      <c r="GU322" s="179"/>
      <c r="GV322" s="179"/>
      <c r="GW322" s="179"/>
      <c r="GX322" s="179"/>
      <c r="GY322" s="179"/>
      <c r="HG322" s="179"/>
      <c r="HH322" s="179"/>
      <c r="HI322" s="179"/>
      <c r="HJ322" s="179"/>
      <c r="HK322" s="179"/>
      <c r="HS322" s="179"/>
      <c r="HT322" s="179"/>
      <c r="HU322" s="179"/>
      <c r="HV322" s="179"/>
      <c r="HW322" s="179"/>
    </row>
    <row r="323" spans="1:231" s="170" customFormat="1" ht="16.2">
      <c r="A323" s="122" t="str">
        <f t="shared" si="54"/>
        <v>71060100000000</v>
      </c>
      <c r="B323" s="124" t="s">
        <v>439</v>
      </c>
      <c r="C323" s="117" t="s">
        <v>157</v>
      </c>
      <c r="D323" s="118" t="s">
        <v>106</v>
      </c>
      <c r="E323" s="119" t="s">
        <v>441</v>
      </c>
      <c r="F323" s="120" t="s">
        <v>441</v>
      </c>
      <c r="G323" s="129" t="s">
        <v>440</v>
      </c>
      <c r="H323" s="151">
        <v>2511</v>
      </c>
      <c r="I323" s="152" t="s">
        <v>149</v>
      </c>
      <c r="J323" s="153">
        <v>1</v>
      </c>
      <c r="K323" s="153">
        <v>1</v>
      </c>
      <c r="L323" s="154" t="s">
        <v>232</v>
      </c>
      <c r="M323" s="155"/>
      <c r="N323" s="192">
        <f>+N325+N335+N337+N360</f>
        <v>0</v>
      </c>
      <c r="O323" s="192">
        <f t="shared" ref="O323:P323" si="55">+O325+O335+O337+O360</f>
        <v>0</v>
      </c>
      <c r="P323" s="192">
        <f t="shared" si="55"/>
        <v>0</v>
      </c>
      <c r="Q323" s="161"/>
      <c r="R323" s="161"/>
      <c r="S323" s="438"/>
      <c r="T323" s="161"/>
      <c r="U323" s="161"/>
      <c r="V323" s="161"/>
    </row>
    <row r="324" spans="1:231" ht="16.2">
      <c r="A324" s="122" t="str">
        <f t="shared" si="54"/>
        <v>71060100000001</v>
      </c>
      <c r="B324" s="124" t="s">
        <v>439</v>
      </c>
      <c r="C324" s="117" t="s">
        <v>157</v>
      </c>
      <c r="D324" s="118" t="s">
        <v>106</v>
      </c>
      <c r="E324" s="119" t="s">
        <v>441</v>
      </c>
      <c r="F324" s="120" t="s">
        <v>441</v>
      </c>
      <c r="G324" s="129" t="s">
        <v>96</v>
      </c>
      <c r="H324" s="17"/>
      <c r="I324" s="25"/>
      <c r="J324" s="26"/>
      <c r="K324" s="26"/>
      <c r="L324" s="30" t="s">
        <v>108</v>
      </c>
      <c r="M324" s="31"/>
      <c r="N324" s="190"/>
      <c r="O324" s="190"/>
      <c r="P324" s="190"/>
      <c r="Q324" s="161"/>
      <c r="R324" s="161"/>
      <c r="S324" s="438"/>
      <c r="T324" s="161"/>
      <c r="U324" s="161"/>
      <c r="V324" s="161"/>
    </row>
    <row r="325" spans="1:231" s="156" customFormat="1" ht="16.2">
      <c r="A325" s="122" t="str">
        <f t="shared" si="54"/>
        <v>71060101000000</v>
      </c>
      <c r="B325" s="124" t="s">
        <v>439</v>
      </c>
      <c r="C325" s="117" t="s">
        <v>157</v>
      </c>
      <c r="D325" s="118" t="s">
        <v>106</v>
      </c>
      <c r="E325" s="119" t="s">
        <v>106</v>
      </c>
      <c r="F325" s="120" t="s">
        <v>441</v>
      </c>
      <c r="G325" s="129" t="s">
        <v>440</v>
      </c>
      <c r="H325" s="45"/>
      <c r="I325" s="147"/>
      <c r="J325" s="148"/>
      <c r="K325" s="148"/>
      <c r="L325" s="27" t="s">
        <v>233</v>
      </c>
      <c r="M325" s="28"/>
      <c r="N325" s="197">
        <f>O325+P325</f>
        <v>0</v>
      </c>
      <c r="O325" s="197">
        <f>SUM(O326:O334)</f>
        <v>0</v>
      </c>
      <c r="P325" s="197">
        <f>SUM(P326:P334)</f>
        <v>0</v>
      </c>
      <c r="Q325" s="161"/>
      <c r="R325" s="161"/>
      <c r="S325" s="438"/>
      <c r="T325" s="161"/>
      <c r="U325" s="161"/>
      <c r="V325" s="161"/>
    </row>
    <row r="326" spans="1:231" ht="16.2">
      <c r="A326" s="122" t="str">
        <f t="shared" si="54"/>
        <v>71060101000001</v>
      </c>
      <c r="B326" s="124" t="s">
        <v>439</v>
      </c>
      <c r="C326" s="117" t="s">
        <v>157</v>
      </c>
      <c r="D326" s="118" t="s">
        <v>106</v>
      </c>
      <c r="E326" s="119" t="s">
        <v>106</v>
      </c>
      <c r="F326" s="120" t="s">
        <v>441</v>
      </c>
      <c r="G326" s="129" t="s">
        <v>96</v>
      </c>
      <c r="H326" s="25"/>
      <c r="I326" s="25"/>
      <c r="J326" s="26"/>
      <c r="K326" s="26"/>
      <c r="L326" s="30" t="s">
        <v>115</v>
      </c>
      <c r="M326" s="31">
        <v>4213</v>
      </c>
      <c r="N326" s="183">
        <f t="shared" ref="N326:N336" si="56">O326+P326</f>
        <v>0</v>
      </c>
      <c r="O326" s="183"/>
      <c r="P326" s="183">
        <v>0</v>
      </c>
      <c r="Q326" s="161"/>
      <c r="R326" s="161"/>
      <c r="S326" s="438"/>
      <c r="T326" s="161"/>
      <c r="U326" s="161"/>
      <c r="V326" s="161"/>
    </row>
    <row r="327" spans="1:231" ht="26.4">
      <c r="A327" s="122" t="str">
        <f t="shared" si="54"/>
        <v>71050601014213</v>
      </c>
      <c r="B327" s="124" t="s">
        <v>439</v>
      </c>
      <c r="C327" s="117" t="s">
        <v>149</v>
      </c>
      <c r="D327" s="118" t="s">
        <v>157</v>
      </c>
      <c r="E327" s="119" t="s">
        <v>106</v>
      </c>
      <c r="F327" s="120" t="s">
        <v>106</v>
      </c>
      <c r="G327" s="121">
        <v>4213</v>
      </c>
      <c r="H327" s="25"/>
      <c r="I327" s="25"/>
      <c r="J327" s="26"/>
      <c r="K327" s="26"/>
      <c r="L327" s="29" t="s">
        <v>142</v>
      </c>
      <c r="M327" s="12">
        <v>4251</v>
      </c>
      <c r="N327" s="183">
        <f t="shared" si="56"/>
        <v>0</v>
      </c>
      <c r="O327" s="183"/>
      <c r="P327" s="183"/>
      <c r="Q327" s="161"/>
      <c r="R327" s="161"/>
      <c r="S327" s="438"/>
      <c r="T327" s="161"/>
      <c r="U327" s="161"/>
      <c r="V327" s="161"/>
    </row>
    <row r="328" spans="1:231" s="115" customFormat="1" ht="16.2">
      <c r="A328" s="122" t="str">
        <f t="shared" si="54"/>
        <v>71060101010000</v>
      </c>
      <c r="B328" s="124" t="s">
        <v>439</v>
      </c>
      <c r="C328" s="117" t="s">
        <v>157</v>
      </c>
      <c r="D328" s="118" t="s">
        <v>106</v>
      </c>
      <c r="E328" s="119" t="s">
        <v>106</v>
      </c>
      <c r="F328" s="120" t="s">
        <v>106</v>
      </c>
      <c r="G328" s="129" t="s">
        <v>440</v>
      </c>
      <c r="H328" s="25"/>
      <c r="I328" s="25"/>
      <c r="J328" s="26"/>
      <c r="K328" s="26"/>
      <c r="L328" s="32" t="s">
        <v>130</v>
      </c>
      <c r="M328" s="48">
        <v>4267</v>
      </c>
      <c r="N328" s="183">
        <f t="shared" si="56"/>
        <v>0</v>
      </c>
      <c r="O328" s="183"/>
      <c r="P328" s="183"/>
      <c r="Q328" s="161"/>
      <c r="R328" s="161"/>
      <c r="S328" s="438"/>
      <c r="T328" s="161"/>
      <c r="U328" s="161"/>
      <c r="V328" s="161"/>
    </row>
    <row r="329" spans="1:231" ht="16.2">
      <c r="A329" s="122" t="str">
        <f t="shared" si="54"/>
        <v>71060101014639</v>
      </c>
      <c r="B329" s="124" t="s">
        <v>439</v>
      </c>
      <c r="C329" s="117" t="s">
        <v>157</v>
      </c>
      <c r="D329" s="118" t="s">
        <v>106</v>
      </c>
      <c r="E329" s="119" t="s">
        <v>106</v>
      </c>
      <c r="F329" s="120" t="s">
        <v>106</v>
      </c>
      <c r="G329" s="121">
        <v>4639</v>
      </c>
      <c r="H329" s="25"/>
      <c r="I329" s="25"/>
      <c r="J329" s="26"/>
      <c r="K329" s="26"/>
      <c r="L329" s="32" t="s">
        <v>364</v>
      </c>
      <c r="M329" s="48">
        <v>4269</v>
      </c>
      <c r="N329" s="183">
        <f t="shared" si="56"/>
        <v>0</v>
      </c>
      <c r="O329" s="183"/>
      <c r="P329" s="183"/>
      <c r="Q329" s="161"/>
      <c r="R329" s="161"/>
      <c r="S329" s="438"/>
      <c r="T329" s="161"/>
      <c r="U329" s="161"/>
      <c r="V329" s="161"/>
    </row>
    <row r="330" spans="1:231" ht="16.2">
      <c r="A330" s="122" t="str">
        <f t="shared" si="54"/>
        <v>71060101014861</v>
      </c>
      <c r="B330" s="124" t="s">
        <v>439</v>
      </c>
      <c r="C330" s="117" t="s">
        <v>157</v>
      </c>
      <c r="D330" s="118" t="s">
        <v>106</v>
      </c>
      <c r="E330" s="119" t="s">
        <v>106</v>
      </c>
      <c r="F330" s="120" t="s">
        <v>106</v>
      </c>
      <c r="G330" s="121">
        <v>4861</v>
      </c>
      <c r="H330" s="25"/>
      <c r="I330" s="25"/>
      <c r="J330" s="26"/>
      <c r="K330" s="26"/>
      <c r="L330" s="29" t="s">
        <v>348</v>
      </c>
      <c r="M330" s="31">
        <v>4729</v>
      </c>
      <c r="N330" s="183">
        <f t="shared" si="56"/>
        <v>0</v>
      </c>
      <c r="O330" s="183"/>
      <c r="P330" s="183"/>
      <c r="Q330" s="161"/>
      <c r="R330" s="161"/>
      <c r="S330" s="438"/>
      <c r="T330" s="161"/>
      <c r="U330" s="161"/>
      <c r="V330" s="161"/>
    </row>
    <row r="331" spans="1:231" ht="16.8">
      <c r="B331" s="124"/>
      <c r="H331" s="25"/>
      <c r="I331" s="25"/>
      <c r="J331" s="26"/>
      <c r="K331" s="26"/>
      <c r="L331" s="30" t="s">
        <v>173</v>
      </c>
      <c r="M331" s="31">
        <v>5112</v>
      </c>
      <c r="N331" s="183">
        <f t="shared" si="56"/>
        <v>0</v>
      </c>
      <c r="O331" s="399">
        <v>0</v>
      </c>
      <c r="P331" s="399"/>
      <c r="Q331" s="161"/>
      <c r="R331" s="161"/>
      <c r="S331" s="438"/>
      <c r="T331" s="161"/>
      <c r="U331" s="161"/>
      <c r="V331" s="161"/>
    </row>
    <row r="332" spans="1:231" s="115" customFormat="1" ht="16.2">
      <c r="A332" s="122" t="str">
        <f t="shared" si="54"/>
        <v>71060101020000</v>
      </c>
      <c r="B332" s="124" t="s">
        <v>439</v>
      </c>
      <c r="C332" s="117" t="s">
        <v>157</v>
      </c>
      <c r="D332" s="118" t="s">
        <v>106</v>
      </c>
      <c r="E332" s="119" t="s">
        <v>106</v>
      </c>
      <c r="F332" s="120" t="s">
        <v>140</v>
      </c>
      <c r="G332" s="129" t="s">
        <v>440</v>
      </c>
      <c r="H332" s="25"/>
      <c r="I332" s="25"/>
      <c r="J332" s="26"/>
      <c r="K332" s="26"/>
      <c r="L332" s="29" t="s">
        <v>174</v>
      </c>
      <c r="M332" s="12">
        <v>5113</v>
      </c>
      <c r="N332" s="183">
        <f t="shared" si="56"/>
        <v>0</v>
      </c>
      <c r="O332" s="183"/>
      <c r="P332" s="183"/>
      <c r="Q332" s="161"/>
      <c r="R332" s="161"/>
      <c r="S332" s="438"/>
      <c r="T332" s="161"/>
      <c r="U332" s="161"/>
      <c r="V332" s="161"/>
    </row>
    <row r="333" spans="1:231" ht="16.8">
      <c r="A333" s="122" t="str">
        <f t="shared" si="54"/>
        <v>71060101024819</v>
      </c>
      <c r="B333" s="124" t="s">
        <v>439</v>
      </c>
      <c r="C333" s="117" t="s">
        <v>157</v>
      </c>
      <c r="D333" s="118" t="s">
        <v>106</v>
      </c>
      <c r="E333" s="119" t="s">
        <v>106</v>
      </c>
      <c r="F333" s="120" t="s">
        <v>140</v>
      </c>
      <c r="G333" s="121">
        <v>4819</v>
      </c>
      <c r="H333" s="25"/>
      <c r="I333" s="25"/>
      <c r="J333" s="26"/>
      <c r="K333" s="26"/>
      <c r="L333" s="29" t="s">
        <v>135</v>
      </c>
      <c r="M333" s="12">
        <v>5121</v>
      </c>
      <c r="N333" s="183">
        <f t="shared" si="56"/>
        <v>0</v>
      </c>
      <c r="O333" s="399">
        <v>0</v>
      </c>
      <c r="P333" s="399"/>
      <c r="Q333" s="161"/>
      <c r="R333" s="161"/>
      <c r="S333" s="438"/>
      <c r="T333" s="161"/>
      <c r="U333" s="161"/>
      <c r="V333" s="161"/>
    </row>
    <row r="334" spans="1:231" ht="16.2">
      <c r="A334" s="122" t="str">
        <f t="shared" si="54"/>
        <v>71060101025111</v>
      </c>
      <c r="B334" s="124" t="s">
        <v>439</v>
      </c>
      <c r="C334" s="117" t="s">
        <v>157</v>
      </c>
      <c r="D334" s="118" t="s">
        <v>106</v>
      </c>
      <c r="E334" s="119" t="s">
        <v>106</v>
      </c>
      <c r="F334" s="120" t="s">
        <v>140</v>
      </c>
      <c r="G334" s="121">
        <v>5111</v>
      </c>
      <c r="H334" s="25"/>
      <c r="I334" s="25"/>
      <c r="J334" s="26"/>
      <c r="K334" s="26"/>
      <c r="L334" s="29" t="s">
        <v>137</v>
      </c>
      <c r="M334" s="12">
        <v>5129</v>
      </c>
      <c r="N334" s="183">
        <f t="shared" si="56"/>
        <v>0</v>
      </c>
      <c r="O334" s="183">
        <v>0</v>
      </c>
      <c r="P334" s="183"/>
      <c r="Q334" s="161"/>
      <c r="R334" s="161"/>
      <c r="S334" s="438"/>
      <c r="T334" s="161"/>
      <c r="U334" s="161"/>
      <c r="V334" s="161"/>
    </row>
    <row r="335" spans="1:231" ht="27.6">
      <c r="A335" s="122" t="str">
        <f t="shared" si="54"/>
        <v>71060101025112</v>
      </c>
      <c r="B335" s="124" t="s">
        <v>439</v>
      </c>
      <c r="C335" s="117" t="s">
        <v>157</v>
      </c>
      <c r="D335" s="118" t="s">
        <v>106</v>
      </c>
      <c r="E335" s="119" t="s">
        <v>106</v>
      </c>
      <c r="F335" s="120" t="s">
        <v>140</v>
      </c>
      <c r="G335" s="121">
        <v>5112</v>
      </c>
      <c r="H335" s="45"/>
      <c r="I335" s="147"/>
      <c r="J335" s="148"/>
      <c r="K335" s="148"/>
      <c r="L335" s="27" t="s">
        <v>234</v>
      </c>
      <c r="M335" s="28"/>
      <c r="N335" s="197">
        <f>O335+P335</f>
        <v>0</v>
      </c>
      <c r="O335" s="197">
        <f>SUM(O336)</f>
        <v>0</v>
      </c>
      <c r="P335" s="197">
        <f>SUM(P336)</f>
        <v>0</v>
      </c>
      <c r="Q335" s="161"/>
      <c r="R335" s="161"/>
      <c r="S335" s="438"/>
      <c r="T335" s="161"/>
      <c r="U335" s="161"/>
      <c r="V335" s="161"/>
    </row>
    <row r="336" spans="1:231" ht="16.8">
      <c r="A336" s="122" t="str">
        <f t="shared" si="54"/>
        <v>71060101025113</v>
      </c>
      <c r="B336" s="124" t="s">
        <v>439</v>
      </c>
      <c r="C336" s="117" t="s">
        <v>157</v>
      </c>
      <c r="D336" s="118" t="s">
        <v>106</v>
      </c>
      <c r="E336" s="119" t="s">
        <v>106</v>
      </c>
      <c r="F336" s="120" t="s">
        <v>140</v>
      </c>
      <c r="G336" s="121">
        <v>5113</v>
      </c>
      <c r="H336" s="25"/>
      <c r="I336" s="25"/>
      <c r="J336" s="26"/>
      <c r="K336" s="26"/>
      <c r="L336" s="30" t="s">
        <v>115</v>
      </c>
      <c r="M336" s="31">
        <v>4213</v>
      </c>
      <c r="N336" s="183">
        <f t="shared" si="56"/>
        <v>0</v>
      </c>
      <c r="O336" s="399"/>
      <c r="P336" s="399">
        <v>0</v>
      </c>
      <c r="Q336" s="161"/>
      <c r="R336" s="161"/>
      <c r="S336" s="438"/>
      <c r="T336" s="161"/>
      <c r="U336" s="161"/>
      <c r="V336" s="161"/>
    </row>
    <row r="337" spans="1:22" ht="32.25" customHeight="1">
      <c r="A337" s="122" t="str">
        <f t="shared" si="54"/>
        <v>71060301014861</v>
      </c>
      <c r="B337" s="124" t="s">
        <v>439</v>
      </c>
      <c r="C337" s="117" t="s">
        <v>157</v>
      </c>
      <c r="D337" s="118" t="s">
        <v>442</v>
      </c>
      <c r="E337" s="119" t="s">
        <v>106</v>
      </c>
      <c r="F337" s="120" t="s">
        <v>106</v>
      </c>
      <c r="G337" s="121">
        <v>4861</v>
      </c>
      <c r="H337" s="45"/>
      <c r="I337" s="45"/>
      <c r="J337" s="45"/>
      <c r="K337" s="45"/>
      <c r="L337" s="27" t="s">
        <v>831</v>
      </c>
      <c r="M337" s="28"/>
      <c r="N337" s="197">
        <f>O337+P337</f>
        <v>0</v>
      </c>
      <c r="O337" s="197">
        <f>SUM(O338:O359)</f>
        <v>0</v>
      </c>
      <c r="P337" s="197">
        <f>SUM(P338:P359)</f>
        <v>0</v>
      </c>
      <c r="Q337" s="161"/>
      <c r="R337" s="161"/>
      <c r="S337" s="438"/>
      <c r="T337" s="161"/>
      <c r="U337" s="161"/>
      <c r="V337" s="161"/>
    </row>
    <row r="338" spans="1:22" ht="16.8">
      <c r="A338" s="122" t="str">
        <f t="shared" si="54"/>
        <v>71060301015112</v>
      </c>
      <c r="B338" s="124" t="s">
        <v>439</v>
      </c>
      <c r="C338" s="117" t="s">
        <v>157</v>
      </c>
      <c r="D338" s="118" t="s">
        <v>442</v>
      </c>
      <c r="E338" s="119" t="s">
        <v>106</v>
      </c>
      <c r="F338" s="120" t="s">
        <v>106</v>
      </c>
      <c r="G338" s="129" t="s">
        <v>87</v>
      </c>
      <c r="H338" s="37"/>
      <c r="I338" s="194"/>
      <c r="J338" s="195"/>
      <c r="K338" s="196"/>
      <c r="L338" s="36" t="s">
        <v>112</v>
      </c>
      <c r="M338" s="12">
        <v>4111</v>
      </c>
      <c r="N338" s="183">
        <f t="shared" ref="N338:N359" si="57">O338+P338</f>
        <v>0</v>
      </c>
      <c r="O338" s="399"/>
      <c r="P338" s="399"/>
      <c r="Q338" s="161"/>
      <c r="R338" s="161"/>
      <c r="S338" s="438"/>
      <c r="T338" s="161"/>
      <c r="U338" s="161"/>
      <c r="V338" s="161"/>
    </row>
    <row r="339" spans="1:22" ht="26.4">
      <c r="A339" s="122" t="str">
        <f t="shared" si="54"/>
        <v>71060301015113</v>
      </c>
      <c r="B339" s="124" t="s">
        <v>439</v>
      </c>
      <c r="C339" s="117" t="s">
        <v>157</v>
      </c>
      <c r="D339" s="118" t="s">
        <v>442</v>
      </c>
      <c r="E339" s="119" t="s">
        <v>106</v>
      </c>
      <c r="F339" s="120" t="s">
        <v>106</v>
      </c>
      <c r="G339" s="129" t="s">
        <v>85</v>
      </c>
      <c r="H339" s="37"/>
      <c r="I339" s="194"/>
      <c r="J339" s="195"/>
      <c r="K339" s="196"/>
      <c r="L339" s="36" t="s">
        <v>113</v>
      </c>
      <c r="M339" s="12">
        <v>4112</v>
      </c>
      <c r="N339" s="183">
        <f t="shared" si="57"/>
        <v>0</v>
      </c>
      <c r="O339" s="399"/>
      <c r="P339" s="399"/>
      <c r="Q339" s="161"/>
      <c r="R339" s="161"/>
      <c r="S339" s="438"/>
      <c r="T339" s="161"/>
      <c r="U339" s="161"/>
      <c r="V339" s="161"/>
    </row>
    <row r="340" spans="1:22" s="115" customFormat="1" ht="16.8">
      <c r="A340" s="122" t="str">
        <f t="shared" si="54"/>
        <v>71060301020000</v>
      </c>
      <c r="B340" s="124" t="s">
        <v>439</v>
      </c>
      <c r="C340" s="117" t="s">
        <v>157</v>
      </c>
      <c r="D340" s="118" t="s">
        <v>442</v>
      </c>
      <c r="E340" s="119" t="s">
        <v>106</v>
      </c>
      <c r="F340" s="120" t="s">
        <v>140</v>
      </c>
      <c r="G340" s="129" t="s">
        <v>440</v>
      </c>
      <c r="H340" s="37"/>
      <c r="I340" s="194"/>
      <c r="J340" s="195"/>
      <c r="K340" s="196"/>
      <c r="L340" s="29" t="s">
        <v>114</v>
      </c>
      <c r="M340" s="12">
        <v>4212</v>
      </c>
      <c r="N340" s="183">
        <f t="shared" si="57"/>
        <v>0</v>
      </c>
      <c r="O340" s="399"/>
      <c r="P340" s="399"/>
      <c r="Q340" s="161"/>
      <c r="R340" s="161"/>
      <c r="S340" s="438"/>
      <c r="T340" s="161"/>
      <c r="U340" s="161"/>
      <c r="V340" s="161"/>
    </row>
    <row r="341" spans="1:22" ht="16.8">
      <c r="A341" s="122" t="str">
        <f t="shared" si="54"/>
        <v>71060301024861</v>
      </c>
      <c r="B341" s="124" t="s">
        <v>439</v>
      </c>
      <c r="C341" s="117" t="s">
        <v>157</v>
      </c>
      <c r="D341" s="118" t="s">
        <v>442</v>
      </c>
      <c r="E341" s="119" t="s">
        <v>106</v>
      </c>
      <c r="F341" s="120" t="s">
        <v>140</v>
      </c>
      <c r="G341" s="121">
        <v>4861</v>
      </c>
      <c r="H341" s="37"/>
      <c r="I341" s="194"/>
      <c r="J341" s="195"/>
      <c r="K341" s="196"/>
      <c r="L341" s="30" t="s">
        <v>115</v>
      </c>
      <c r="M341" s="31">
        <v>4213</v>
      </c>
      <c r="N341" s="183">
        <f t="shared" si="57"/>
        <v>0</v>
      </c>
      <c r="O341" s="399"/>
      <c r="P341" s="399"/>
      <c r="Q341" s="161"/>
      <c r="R341" s="161"/>
      <c r="S341" s="438"/>
      <c r="T341" s="161"/>
      <c r="U341" s="161"/>
      <c r="V341" s="161"/>
    </row>
    <row r="342" spans="1:22" s="115" customFormat="1" ht="16.8">
      <c r="A342" s="122" t="str">
        <f t="shared" si="54"/>
        <v>71060301030000</v>
      </c>
      <c r="B342" s="124" t="s">
        <v>439</v>
      </c>
      <c r="C342" s="117" t="s">
        <v>157</v>
      </c>
      <c r="D342" s="118" t="s">
        <v>442</v>
      </c>
      <c r="E342" s="119" t="s">
        <v>106</v>
      </c>
      <c r="F342" s="120" t="s">
        <v>442</v>
      </c>
      <c r="G342" s="129" t="s">
        <v>440</v>
      </c>
      <c r="H342" s="37"/>
      <c r="I342" s="194"/>
      <c r="J342" s="195"/>
      <c r="K342" s="196"/>
      <c r="L342" s="30" t="s">
        <v>116</v>
      </c>
      <c r="M342" s="31">
        <v>4214</v>
      </c>
      <c r="N342" s="183">
        <f t="shared" si="57"/>
        <v>0</v>
      </c>
      <c r="O342" s="399"/>
      <c r="P342" s="399"/>
      <c r="Q342" s="161"/>
      <c r="R342" s="161"/>
      <c r="S342" s="438"/>
      <c r="T342" s="161"/>
      <c r="U342" s="161"/>
      <c r="V342" s="161"/>
    </row>
    <row r="343" spans="1:22" ht="16.8">
      <c r="A343" s="122" t="str">
        <f t="shared" si="54"/>
        <v>71060301034861</v>
      </c>
      <c r="B343" s="124" t="s">
        <v>439</v>
      </c>
      <c r="C343" s="117" t="s">
        <v>157</v>
      </c>
      <c r="D343" s="118" t="s">
        <v>442</v>
      </c>
      <c r="E343" s="119" t="s">
        <v>106</v>
      </c>
      <c r="F343" s="120" t="s">
        <v>442</v>
      </c>
      <c r="G343" s="121">
        <v>4861</v>
      </c>
      <c r="H343" s="37"/>
      <c r="I343" s="194"/>
      <c r="J343" s="195"/>
      <c r="K343" s="196"/>
      <c r="L343" s="29" t="s">
        <v>117</v>
      </c>
      <c r="M343" s="12">
        <v>4215</v>
      </c>
      <c r="N343" s="183">
        <f t="shared" si="57"/>
        <v>0</v>
      </c>
      <c r="O343" s="398"/>
      <c r="P343" s="398"/>
      <c r="Q343" s="161"/>
      <c r="R343" s="161"/>
      <c r="S343" s="438"/>
      <c r="T343" s="161"/>
      <c r="U343" s="161"/>
      <c r="V343" s="161"/>
    </row>
    <row r="344" spans="1:22" s="115" customFormat="1" ht="16.8">
      <c r="A344" s="122" t="str">
        <f t="shared" si="54"/>
        <v>71060301040000</v>
      </c>
      <c r="B344" s="124" t="s">
        <v>439</v>
      </c>
      <c r="C344" s="117" t="s">
        <v>157</v>
      </c>
      <c r="D344" s="118" t="s">
        <v>442</v>
      </c>
      <c r="E344" s="119" t="s">
        <v>106</v>
      </c>
      <c r="F344" s="120" t="s">
        <v>155</v>
      </c>
      <c r="G344" s="129" t="s">
        <v>440</v>
      </c>
      <c r="H344" s="37"/>
      <c r="I344" s="194"/>
      <c r="J344" s="195"/>
      <c r="K344" s="196"/>
      <c r="L344" s="30" t="s">
        <v>118</v>
      </c>
      <c r="M344" s="44">
        <v>4216</v>
      </c>
      <c r="N344" s="183">
        <f t="shared" si="57"/>
        <v>0</v>
      </c>
      <c r="O344" s="399"/>
      <c r="P344" s="399"/>
      <c r="Q344" s="161"/>
      <c r="R344" s="161"/>
      <c r="S344" s="438"/>
      <c r="T344" s="161"/>
      <c r="U344" s="161"/>
      <c r="V344" s="161"/>
    </row>
    <row r="345" spans="1:22" ht="16.8">
      <c r="A345" s="122" t="str">
        <f t="shared" si="54"/>
        <v>71060301044861</v>
      </c>
      <c r="B345" s="124" t="s">
        <v>439</v>
      </c>
      <c r="C345" s="117" t="s">
        <v>157</v>
      </c>
      <c r="D345" s="118" t="s">
        <v>442</v>
      </c>
      <c r="E345" s="119" t="s">
        <v>106</v>
      </c>
      <c r="F345" s="120" t="s">
        <v>155</v>
      </c>
      <c r="G345" s="121">
        <v>4861</v>
      </c>
      <c r="H345" s="37"/>
      <c r="I345" s="194"/>
      <c r="J345" s="195"/>
      <c r="K345" s="196"/>
      <c r="L345" s="29" t="s">
        <v>121</v>
      </c>
      <c r="M345" s="12">
        <v>4232</v>
      </c>
      <c r="N345" s="183">
        <f t="shared" si="57"/>
        <v>0</v>
      </c>
      <c r="O345" s="399"/>
      <c r="P345" s="399"/>
      <c r="Q345" s="161"/>
      <c r="R345" s="161"/>
      <c r="S345" s="438"/>
      <c r="T345" s="161"/>
      <c r="U345" s="161"/>
      <c r="V345" s="161"/>
    </row>
    <row r="346" spans="1:22" s="115" customFormat="1" ht="16.8">
      <c r="A346" s="122" t="str">
        <f t="shared" si="54"/>
        <v>71060301050000</v>
      </c>
      <c r="B346" s="124" t="s">
        <v>439</v>
      </c>
      <c r="C346" s="117" t="s">
        <v>157</v>
      </c>
      <c r="D346" s="118" t="s">
        <v>442</v>
      </c>
      <c r="E346" s="119" t="s">
        <v>106</v>
      </c>
      <c r="F346" s="120" t="s">
        <v>149</v>
      </c>
      <c r="G346" s="129" t="s">
        <v>440</v>
      </c>
      <c r="H346" s="37"/>
      <c r="I346" s="194"/>
      <c r="J346" s="195"/>
      <c r="K346" s="196"/>
      <c r="L346" s="29" t="s">
        <v>125</v>
      </c>
      <c r="M346" s="12">
        <v>4239</v>
      </c>
      <c r="N346" s="183">
        <f t="shared" si="57"/>
        <v>0</v>
      </c>
      <c r="O346" s="399"/>
      <c r="P346" s="399"/>
      <c r="Q346" s="161"/>
      <c r="R346" s="161"/>
      <c r="S346" s="438"/>
      <c r="T346" s="161"/>
      <c r="U346" s="161"/>
      <c r="V346" s="161"/>
    </row>
    <row r="347" spans="1:22" ht="16.8">
      <c r="A347" s="122" t="str">
        <f t="shared" si="54"/>
        <v>71060301054861</v>
      </c>
      <c r="B347" s="124" t="s">
        <v>439</v>
      </c>
      <c r="C347" s="117" t="s">
        <v>157</v>
      </c>
      <c r="D347" s="118" t="s">
        <v>442</v>
      </c>
      <c r="E347" s="119" t="s">
        <v>106</v>
      </c>
      <c r="F347" s="120" t="s">
        <v>149</v>
      </c>
      <c r="G347" s="121">
        <v>4861</v>
      </c>
      <c r="H347" s="37"/>
      <c r="I347" s="194"/>
      <c r="J347" s="195"/>
      <c r="K347" s="196"/>
      <c r="L347" s="29" t="s">
        <v>126</v>
      </c>
      <c r="M347" s="12">
        <v>4241</v>
      </c>
      <c r="N347" s="183">
        <f t="shared" si="57"/>
        <v>0</v>
      </c>
      <c r="O347" s="399"/>
      <c r="P347" s="399"/>
      <c r="Q347" s="161"/>
      <c r="R347" s="161"/>
      <c r="S347" s="438"/>
      <c r="T347" s="161"/>
      <c r="U347" s="161"/>
      <c r="V347" s="161"/>
    </row>
    <row r="348" spans="1:22" s="170" customFormat="1" ht="26.4">
      <c r="A348" s="122" t="str">
        <f t="shared" si="54"/>
        <v>71060400000000</v>
      </c>
      <c r="B348" s="124" t="s">
        <v>439</v>
      </c>
      <c r="C348" s="117" t="s">
        <v>157</v>
      </c>
      <c r="D348" s="118" t="s">
        <v>155</v>
      </c>
      <c r="E348" s="119" t="s">
        <v>441</v>
      </c>
      <c r="F348" s="120" t="s">
        <v>441</v>
      </c>
      <c r="G348" s="129" t="s">
        <v>440</v>
      </c>
      <c r="H348" s="37"/>
      <c r="I348" s="194"/>
      <c r="J348" s="195"/>
      <c r="K348" s="196"/>
      <c r="L348" s="29" t="s">
        <v>127</v>
      </c>
      <c r="M348" s="12">
        <v>4252</v>
      </c>
      <c r="N348" s="183">
        <f t="shared" si="57"/>
        <v>0</v>
      </c>
      <c r="O348" s="399"/>
      <c r="P348" s="399"/>
      <c r="Q348" s="161"/>
      <c r="R348" s="161"/>
      <c r="S348" s="438"/>
      <c r="T348" s="161"/>
      <c r="U348" s="161"/>
      <c r="V348" s="161"/>
    </row>
    <row r="349" spans="1:22" ht="16.8">
      <c r="A349" s="122" t="str">
        <f t="shared" si="54"/>
        <v>71060400000001</v>
      </c>
      <c r="B349" s="124" t="s">
        <v>439</v>
      </c>
      <c r="C349" s="117" t="s">
        <v>157</v>
      </c>
      <c r="D349" s="118" t="s">
        <v>155</v>
      </c>
      <c r="E349" s="119" t="s">
        <v>441</v>
      </c>
      <c r="F349" s="120" t="s">
        <v>441</v>
      </c>
      <c r="G349" s="129" t="s">
        <v>96</v>
      </c>
      <c r="H349" s="37"/>
      <c r="I349" s="194"/>
      <c r="J349" s="195"/>
      <c r="K349" s="196"/>
      <c r="L349" s="30" t="s">
        <v>128</v>
      </c>
      <c r="M349" s="31">
        <v>4261</v>
      </c>
      <c r="N349" s="183">
        <f t="shared" si="57"/>
        <v>0</v>
      </c>
      <c r="O349" s="399"/>
      <c r="P349" s="399"/>
      <c r="Q349" s="161"/>
      <c r="R349" s="161"/>
      <c r="S349" s="438"/>
      <c r="T349" s="161"/>
      <c r="U349" s="161"/>
      <c r="V349" s="161"/>
    </row>
    <row r="350" spans="1:22" s="156" customFormat="1" ht="16.8">
      <c r="A350" s="122" t="str">
        <f t="shared" si="54"/>
        <v>71060401000000</v>
      </c>
      <c r="B350" s="124" t="s">
        <v>439</v>
      </c>
      <c r="C350" s="117" t="s">
        <v>157</v>
      </c>
      <c r="D350" s="118" t="s">
        <v>155</v>
      </c>
      <c r="E350" s="119" t="s">
        <v>106</v>
      </c>
      <c r="F350" s="120" t="s">
        <v>441</v>
      </c>
      <c r="G350" s="129" t="s">
        <v>440</v>
      </c>
      <c r="H350" s="37"/>
      <c r="I350" s="194"/>
      <c r="J350" s="195"/>
      <c r="K350" s="196"/>
      <c r="L350" s="32" t="s">
        <v>129</v>
      </c>
      <c r="M350" s="48">
        <v>4264</v>
      </c>
      <c r="N350" s="183">
        <f t="shared" si="57"/>
        <v>0</v>
      </c>
      <c r="O350" s="399"/>
      <c r="P350" s="399"/>
      <c r="Q350" s="161"/>
      <c r="R350" s="161"/>
      <c r="S350" s="438"/>
      <c r="T350" s="161"/>
      <c r="U350" s="161"/>
      <c r="V350" s="161"/>
    </row>
    <row r="351" spans="1:22" ht="16.8">
      <c r="A351" s="122" t="str">
        <f t="shared" si="54"/>
        <v>71060401000001</v>
      </c>
      <c r="B351" s="124" t="s">
        <v>439</v>
      </c>
      <c r="C351" s="117" t="s">
        <v>157</v>
      </c>
      <c r="D351" s="118" t="s">
        <v>155</v>
      </c>
      <c r="E351" s="119" t="s">
        <v>106</v>
      </c>
      <c r="F351" s="120" t="s">
        <v>441</v>
      </c>
      <c r="G351" s="129" t="s">
        <v>96</v>
      </c>
      <c r="H351" s="37"/>
      <c r="I351" s="194"/>
      <c r="J351" s="195"/>
      <c r="K351" s="196"/>
      <c r="L351" s="32" t="s">
        <v>130</v>
      </c>
      <c r="M351" s="48">
        <v>4267</v>
      </c>
      <c r="N351" s="183">
        <f t="shared" si="57"/>
        <v>0</v>
      </c>
      <c r="O351" s="399"/>
      <c r="P351" s="399"/>
      <c r="Q351" s="161"/>
      <c r="R351" s="161"/>
      <c r="S351" s="438"/>
      <c r="T351" s="161"/>
      <c r="U351" s="161"/>
      <c r="V351" s="161"/>
    </row>
    <row r="352" spans="1:22" s="115" customFormat="1" ht="16.8">
      <c r="A352" s="122" t="str">
        <f t="shared" si="54"/>
        <v>71060401010000</v>
      </c>
      <c r="B352" s="124" t="s">
        <v>439</v>
      </c>
      <c r="C352" s="117" t="s">
        <v>157</v>
      </c>
      <c r="D352" s="118" t="s">
        <v>155</v>
      </c>
      <c r="E352" s="119" t="s">
        <v>106</v>
      </c>
      <c r="F352" s="120" t="s">
        <v>106</v>
      </c>
      <c r="G352" s="129" t="s">
        <v>440</v>
      </c>
      <c r="H352" s="37"/>
      <c r="I352" s="194"/>
      <c r="J352" s="195"/>
      <c r="K352" s="196"/>
      <c r="L352" s="32" t="s">
        <v>364</v>
      </c>
      <c r="M352" s="48">
        <v>4269</v>
      </c>
      <c r="N352" s="183">
        <f t="shared" si="57"/>
        <v>0</v>
      </c>
      <c r="O352" s="399"/>
      <c r="P352" s="399"/>
      <c r="Q352" s="161"/>
      <c r="R352" s="161"/>
      <c r="S352" s="438"/>
      <c r="T352" s="161"/>
      <c r="U352" s="161"/>
      <c r="V352" s="161"/>
    </row>
    <row r="353" spans="1:22" s="115" customFormat="1" ht="16.8">
      <c r="A353" s="122"/>
      <c r="B353" s="124"/>
      <c r="C353" s="117"/>
      <c r="D353" s="118"/>
      <c r="E353" s="119"/>
      <c r="F353" s="120"/>
      <c r="G353" s="129"/>
      <c r="H353" s="37"/>
      <c r="I353" s="194"/>
      <c r="J353" s="195"/>
      <c r="K353" s="196"/>
      <c r="L353" s="427" t="s">
        <v>791</v>
      </c>
      <c r="M353" s="395" t="s">
        <v>789</v>
      </c>
      <c r="N353" s="183">
        <f t="shared" si="57"/>
        <v>0</v>
      </c>
      <c r="O353" s="399"/>
      <c r="P353" s="399"/>
      <c r="Q353" s="161"/>
      <c r="R353" s="161"/>
      <c r="S353" s="438"/>
      <c r="T353" s="161"/>
      <c r="U353" s="161"/>
      <c r="V353" s="161"/>
    </row>
    <row r="354" spans="1:22" ht="16.8">
      <c r="A354" s="122" t="str">
        <f t="shared" si="54"/>
        <v>71060401014251</v>
      </c>
      <c r="B354" s="116" t="s">
        <v>439</v>
      </c>
      <c r="C354" s="117" t="s">
        <v>157</v>
      </c>
      <c r="D354" s="118" t="s">
        <v>155</v>
      </c>
      <c r="E354" s="119" t="s">
        <v>106</v>
      </c>
      <c r="F354" s="120" t="s">
        <v>106</v>
      </c>
      <c r="G354" s="121">
        <v>4251</v>
      </c>
      <c r="H354" s="37"/>
      <c r="I354" s="194"/>
      <c r="J354" s="195"/>
      <c r="K354" s="196"/>
      <c r="L354" s="29" t="s">
        <v>133</v>
      </c>
      <c r="M354" s="12">
        <v>4823</v>
      </c>
      <c r="N354" s="183">
        <f t="shared" si="57"/>
        <v>0</v>
      </c>
      <c r="O354" s="399"/>
      <c r="P354" s="399"/>
      <c r="Q354" s="161"/>
      <c r="R354" s="161"/>
      <c r="S354" s="438"/>
      <c r="T354" s="161"/>
      <c r="U354" s="161"/>
      <c r="V354" s="161"/>
    </row>
    <row r="355" spans="1:22" ht="26.4">
      <c r="A355" s="122" t="str">
        <f t="shared" si="54"/>
        <v>71060401015113</v>
      </c>
      <c r="B355" s="124" t="s">
        <v>439</v>
      </c>
      <c r="C355" s="117" t="s">
        <v>157</v>
      </c>
      <c r="D355" s="118" t="s">
        <v>155</v>
      </c>
      <c r="E355" s="119" t="s">
        <v>106</v>
      </c>
      <c r="F355" s="120" t="s">
        <v>106</v>
      </c>
      <c r="G355" s="121">
        <v>5113</v>
      </c>
      <c r="H355" s="37"/>
      <c r="I355" s="194"/>
      <c r="J355" s="195"/>
      <c r="K355" s="196"/>
      <c r="L355" s="29" t="s">
        <v>761</v>
      </c>
      <c r="M355" s="12" t="s">
        <v>762</v>
      </c>
      <c r="N355" s="183">
        <f t="shared" si="57"/>
        <v>0</v>
      </c>
      <c r="O355" s="399"/>
      <c r="P355" s="399"/>
      <c r="Q355" s="161"/>
      <c r="R355" s="161"/>
      <c r="S355" s="438"/>
      <c r="T355" s="161"/>
      <c r="U355" s="161"/>
      <c r="V355" s="161"/>
    </row>
    <row r="356" spans="1:22" ht="16.8">
      <c r="A356" s="122" t="str">
        <f t="shared" si="54"/>
        <v>71060401015113</v>
      </c>
      <c r="B356" s="124" t="s">
        <v>439</v>
      </c>
      <c r="C356" s="117" t="s">
        <v>157</v>
      </c>
      <c r="D356" s="118" t="s">
        <v>155</v>
      </c>
      <c r="E356" s="119" t="s">
        <v>106</v>
      </c>
      <c r="F356" s="120" t="s">
        <v>106</v>
      </c>
      <c r="G356" s="121">
        <v>5113</v>
      </c>
      <c r="H356" s="37"/>
      <c r="I356" s="194"/>
      <c r="J356" s="195"/>
      <c r="K356" s="196"/>
      <c r="L356" s="36" t="s">
        <v>134</v>
      </c>
      <c r="M356" s="31">
        <v>4861</v>
      </c>
      <c r="N356" s="183">
        <f t="shared" si="57"/>
        <v>0</v>
      </c>
      <c r="O356" s="399"/>
      <c r="P356" s="399"/>
      <c r="Q356" s="161"/>
      <c r="R356" s="161"/>
      <c r="S356" s="438"/>
      <c r="T356" s="161"/>
      <c r="U356" s="161"/>
      <c r="V356" s="161"/>
    </row>
    <row r="357" spans="1:22" ht="16.8">
      <c r="A357" s="122" t="str">
        <f t="shared" si="54"/>
        <v>71060401015129</v>
      </c>
      <c r="B357" s="124" t="s">
        <v>439</v>
      </c>
      <c r="C357" s="117" t="s">
        <v>157</v>
      </c>
      <c r="D357" s="118" t="s">
        <v>155</v>
      </c>
      <c r="E357" s="119" t="s">
        <v>106</v>
      </c>
      <c r="F357" s="120" t="s">
        <v>106</v>
      </c>
      <c r="G357" s="121">
        <v>5129</v>
      </c>
      <c r="H357" s="37"/>
      <c r="I357" s="194"/>
      <c r="J357" s="195"/>
      <c r="K357" s="196"/>
      <c r="L357" s="29" t="s">
        <v>136</v>
      </c>
      <c r="M357" s="12">
        <v>5122</v>
      </c>
      <c r="N357" s="183">
        <f t="shared" si="57"/>
        <v>0</v>
      </c>
      <c r="O357" s="399"/>
      <c r="P357" s="399"/>
      <c r="Q357" s="161"/>
      <c r="R357" s="161"/>
      <c r="S357" s="438"/>
      <c r="T357" s="161"/>
      <c r="U357" s="161"/>
      <c r="V357" s="161"/>
    </row>
    <row r="358" spans="1:22" s="115" customFormat="1" ht="16.8">
      <c r="A358" s="122" t="str">
        <f t="shared" si="54"/>
        <v>71060401020000</v>
      </c>
      <c r="B358" s="124" t="s">
        <v>439</v>
      </c>
      <c r="C358" s="117" t="s">
        <v>157</v>
      </c>
      <c r="D358" s="118" t="s">
        <v>155</v>
      </c>
      <c r="E358" s="119" t="s">
        <v>106</v>
      </c>
      <c r="F358" s="120" t="s">
        <v>140</v>
      </c>
      <c r="G358" s="129" t="s">
        <v>440</v>
      </c>
      <c r="H358" s="37"/>
      <c r="I358" s="194"/>
      <c r="J358" s="195"/>
      <c r="K358" s="196"/>
      <c r="L358" s="29" t="s">
        <v>137</v>
      </c>
      <c r="M358" s="12">
        <v>5129</v>
      </c>
      <c r="N358" s="183">
        <f t="shared" si="57"/>
        <v>0</v>
      </c>
      <c r="O358" s="399"/>
      <c r="P358" s="399"/>
      <c r="Q358" s="161"/>
      <c r="R358" s="161"/>
      <c r="S358" s="438"/>
      <c r="T358" s="161"/>
      <c r="U358" s="161"/>
      <c r="V358" s="161"/>
    </row>
    <row r="359" spans="1:22" ht="16.2">
      <c r="A359" s="122" t="str">
        <f t="shared" si="54"/>
        <v>71060401024511</v>
      </c>
      <c r="B359" s="124" t="s">
        <v>439</v>
      </c>
      <c r="C359" s="117" t="s">
        <v>157</v>
      </c>
      <c r="D359" s="118" t="s">
        <v>155</v>
      </c>
      <c r="E359" s="119" t="s">
        <v>106</v>
      </c>
      <c r="F359" s="120" t="s">
        <v>140</v>
      </c>
      <c r="G359" s="129">
        <v>4511</v>
      </c>
      <c r="H359" s="37"/>
      <c r="I359" s="194"/>
      <c r="J359" s="195"/>
      <c r="K359" s="196"/>
      <c r="L359" s="29" t="s">
        <v>138</v>
      </c>
      <c r="M359" s="12">
        <v>5132</v>
      </c>
      <c r="N359" s="183">
        <f t="shared" si="57"/>
        <v>0</v>
      </c>
      <c r="O359" s="183"/>
      <c r="P359" s="183"/>
      <c r="Q359" s="161"/>
      <c r="R359" s="161"/>
      <c r="S359" s="438"/>
      <c r="T359" s="161"/>
      <c r="U359" s="161"/>
      <c r="V359" s="161"/>
    </row>
    <row r="360" spans="1:22" ht="16.2">
      <c r="A360" s="122" t="str">
        <f t="shared" si="54"/>
        <v>71060401024861</v>
      </c>
      <c r="B360" s="124" t="s">
        <v>439</v>
      </c>
      <c r="C360" s="117" t="s">
        <v>157</v>
      </c>
      <c r="D360" s="118" t="s">
        <v>155</v>
      </c>
      <c r="E360" s="119" t="s">
        <v>106</v>
      </c>
      <c r="F360" s="120" t="s">
        <v>140</v>
      </c>
      <c r="G360" s="121">
        <v>4861</v>
      </c>
      <c r="H360" s="45"/>
      <c r="I360" s="45"/>
      <c r="J360" s="45"/>
      <c r="K360" s="45"/>
      <c r="L360" s="27" t="s">
        <v>885</v>
      </c>
      <c r="M360" s="28"/>
      <c r="N360" s="197">
        <f>O360+P360</f>
        <v>0</v>
      </c>
      <c r="O360" s="197">
        <f>SUM(O361)</f>
        <v>0</v>
      </c>
      <c r="P360" s="197">
        <f>SUM(P361)</f>
        <v>0</v>
      </c>
      <c r="Q360" s="161"/>
      <c r="R360" s="161"/>
      <c r="S360" s="438"/>
      <c r="T360" s="161"/>
      <c r="U360" s="161"/>
      <c r="V360" s="161"/>
    </row>
    <row r="361" spans="1:22" s="115" customFormat="1" ht="26.4">
      <c r="A361" s="122" t="str">
        <f t="shared" si="54"/>
        <v>71060401030000</v>
      </c>
      <c r="B361" s="124" t="s">
        <v>439</v>
      </c>
      <c r="C361" s="117" t="s">
        <v>157</v>
      </c>
      <c r="D361" s="118" t="s">
        <v>155</v>
      </c>
      <c r="E361" s="119" t="s">
        <v>106</v>
      </c>
      <c r="F361" s="120" t="s">
        <v>442</v>
      </c>
      <c r="G361" s="129" t="s">
        <v>440</v>
      </c>
      <c r="H361" s="37"/>
      <c r="I361" s="194"/>
      <c r="J361" s="195"/>
      <c r="K361" s="196"/>
      <c r="L361" s="29" t="s">
        <v>217</v>
      </c>
      <c r="M361" s="12">
        <v>4511</v>
      </c>
      <c r="N361" s="183">
        <f t="shared" ref="N361" si="58">O361+P361</f>
        <v>0</v>
      </c>
      <c r="O361" s="398"/>
      <c r="P361" s="398"/>
      <c r="Q361" s="161"/>
      <c r="R361" s="161"/>
      <c r="S361" s="438"/>
      <c r="T361" s="161"/>
      <c r="U361" s="161"/>
      <c r="V361" s="161"/>
    </row>
    <row r="362" spans="1:22" ht="16.2">
      <c r="A362" s="122" t="str">
        <f t="shared" ref="A362:A424" si="59">CONCATENATE(B362,C362,D362,E362,F362,G362)</f>
        <v>71060401034251</v>
      </c>
      <c r="B362" s="124" t="s">
        <v>439</v>
      </c>
      <c r="C362" s="117" t="s">
        <v>157</v>
      </c>
      <c r="D362" s="118" t="s">
        <v>155</v>
      </c>
      <c r="E362" s="119" t="s">
        <v>106</v>
      </c>
      <c r="F362" s="120" t="s">
        <v>442</v>
      </c>
      <c r="G362" s="121">
        <v>4251</v>
      </c>
      <c r="H362" s="165">
        <v>2520</v>
      </c>
      <c r="I362" s="166" t="s">
        <v>149</v>
      </c>
      <c r="J362" s="167">
        <v>2</v>
      </c>
      <c r="K362" s="167">
        <v>0</v>
      </c>
      <c r="L362" s="168" t="s">
        <v>640</v>
      </c>
      <c r="M362" s="176"/>
      <c r="N362" s="188">
        <f>+N364</f>
        <v>0</v>
      </c>
      <c r="O362" s="188">
        <f>+O364</f>
        <v>0</v>
      </c>
      <c r="P362" s="188">
        <f>+P364</f>
        <v>0</v>
      </c>
      <c r="Q362" s="161"/>
      <c r="R362" s="161"/>
      <c r="S362" s="438"/>
      <c r="T362" s="161"/>
      <c r="U362" s="161"/>
      <c r="V362" s="161"/>
    </row>
    <row r="363" spans="1:22" ht="16.2">
      <c r="A363" s="122" t="str">
        <f t="shared" si="59"/>
        <v>71060401034861</v>
      </c>
      <c r="B363" s="124" t="s">
        <v>439</v>
      </c>
      <c r="C363" s="117" t="s">
        <v>157</v>
      </c>
      <c r="D363" s="118" t="s">
        <v>155</v>
      </c>
      <c r="E363" s="119" t="s">
        <v>106</v>
      </c>
      <c r="F363" s="120" t="s">
        <v>442</v>
      </c>
      <c r="G363" s="129">
        <v>4861</v>
      </c>
      <c r="H363" s="17"/>
      <c r="I363" s="18"/>
      <c r="J363" s="19"/>
      <c r="K363" s="19"/>
      <c r="L363" s="30" t="s">
        <v>110</v>
      </c>
      <c r="M363" s="31"/>
      <c r="N363" s="405"/>
      <c r="O363" s="405"/>
      <c r="P363" s="405"/>
      <c r="Q363" s="161"/>
      <c r="R363" s="161"/>
      <c r="S363" s="438"/>
      <c r="T363" s="161"/>
      <c r="U363" s="161"/>
      <c r="V363" s="161"/>
    </row>
    <row r="364" spans="1:22" ht="16.2">
      <c r="A364" s="122" t="str">
        <f t="shared" si="59"/>
        <v>71060401035113</v>
      </c>
      <c r="B364" s="124" t="s">
        <v>439</v>
      </c>
      <c r="C364" s="117" t="s">
        <v>157</v>
      </c>
      <c r="D364" s="118" t="s">
        <v>155</v>
      </c>
      <c r="E364" s="119" t="s">
        <v>106</v>
      </c>
      <c r="F364" s="120" t="s">
        <v>442</v>
      </c>
      <c r="G364" s="121">
        <v>5113</v>
      </c>
      <c r="H364" s="151">
        <v>2521</v>
      </c>
      <c r="I364" s="152" t="s">
        <v>149</v>
      </c>
      <c r="J364" s="153">
        <v>2</v>
      </c>
      <c r="K364" s="153">
        <v>1</v>
      </c>
      <c r="L364" s="154" t="s">
        <v>640</v>
      </c>
      <c r="M364" s="155"/>
      <c r="N364" s="192">
        <f>+N366</f>
        <v>0</v>
      </c>
      <c r="O364" s="192">
        <f>+O366</f>
        <v>0</v>
      </c>
      <c r="P364" s="192">
        <f>+P366</f>
        <v>0</v>
      </c>
      <c r="Q364" s="161"/>
      <c r="R364" s="161"/>
      <c r="S364" s="438"/>
      <c r="T364" s="161"/>
      <c r="U364" s="161"/>
      <c r="V364" s="161"/>
    </row>
    <row r="365" spans="1:22" s="115" customFormat="1" ht="16.2">
      <c r="A365" s="122" t="str">
        <f t="shared" si="59"/>
        <v>71060401040000</v>
      </c>
      <c r="B365" s="124" t="s">
        <v>439</v>
      </c>
      <c r="C365" s="117" t="s">
        <v>157</v>
      </c>
      <c r="D365" s="118" t="s">
        <v>155</v>
      </c>
      <c r="E365" s="119" t="s">
        <v>106</v>
      </c>
      <c r="F365" s="120" t="s">
        <v>155</v>
      </c>
      <c r="G365" s="129" t="s">
        <v>440</v>
      </c>
      <c r="H365" s="17"/>
      <c r="I365" s="25"/>
      <c r="J365" s="26"/>
      <c r="K365" s="26"/>
      <c r="L365" s="30" t="s">
        <v>108</v>
      </c>
      <c r="M365" s="31"/>
      <c r="N365" s="405"/>
      <c r="O365" s="405"/>
      <c r="P365" s="405"/>
      <c r="Q365" s="161"/>
      <c r="R365" s="161"/>
      <c r="S365" s="438"/>
      <c r="T365" s="161"/>
      <c r="U365" s="161"/>
      <c r="V365" s="161"/>
    </row>
    <row r="366" spans="1:22" ht="16.2">
      <c r="A366" s="122" t="str">
        <f t="shared" si="59"/>
        <v>71060401044861</v>
      </c>
      <c r="B366" s="124" t="s">
        <v>439</v>
      </c>
      <c r="C366" s="117" t="s">
        <v>157</v>
      </c>
      <c r="D366" s="118" t="s">
        <v>155</v>
      </c>
      <c r="E366" s="119" t="s">
        <v>106</v>
      </c>
      <c r="F366" s="120" t="s">
        <v>155</v>
      </c>
      <c r="G366" s="121">
        <v>4861</v>
      </c>
      <c r="H366" s="45"/>
      <c r="I366" s="45"/>
      <c r="J366" s="45"/>
      <c r="K366" s="45"/>
      <c r="L366" s="27" t="s">
        <v>642</v>
      </c>
      <c r="M366" s="28"/>
      <c r="N366" s="197">
        <f>O366+P366</f>
        <v>0</v>
      </c>
      <c r="O366" s="197">
        <f>SUM(O367:O369)</f>
        <v>0</v>
      </c>
      <c r="P366" s="197">
        <f>SUM(P367:P369)</f>
        <v>0</v>
      </c>
      <c r="Q366" s="161"/>
      <c r="R366" s="161"/>
      <c r="S366" s="438"/>
      <c r="T366" s="161"/>
      <c r="U366" s="161"/>
      <c r="V366" s="161"/>
    </row>
    <row r="367" spans="1:22" s="115" customFormat="1" ht="26.4">
      <c r="A367" s="122"/>
      <c r="B367" s="124"/>
      <c r="C367" s="117"/>
      <c r="D367" s="118"/>
      <c r="E367" s="119"/>
      <c r="F367" s="120"/>
      <c r="G367" s="129"/>
      <c r="H367" s="30"/>
      <c r="I367" s="30"/>
      <c r="J367" s="30"/>
      <c r="K367" s="30"/>
      <c r="L367" s="203" t="s">
        <v>142</v>
      </c>
      <c r="M367" s="31">
        <v>4251</v>
      </c>
      <c r="N367" s="183">
        <f t="shared" ref="N367:N369" si="60">O367+P367</f>
        <v>0</v>
      </c>
      <c r="O367" s="183"/>
      <c r="P367" s="183"/>
      <c r="Q367" s="161"/>
      <c r="R367" s="161"/>
      <c r="S367" s="438"/>
      <c r="T367" s="161"/>
      <c r="U367" s="161"/>
      <c r="V367" s="161"/>
    </row>
    <row r="368" spans="1:22" ht="16.8">
      <c r="B368" s="124"/>
      <c r="H368" s="37"/>
      <c r="I368" s="194"/>
      <c r="J368" s="195"/>
      <c r="K368" s="196"/>
      <c r="L368" s="30" t="s">
        <v>173</v>
      </c>
      <c r="M368" s="31">
        <v>5112</v>
      </c>
      <c r="N368" s="183">
        <f t="shared" si="60"/>
        <v>0</v>
      </c>
      <c r="O368" s="399">
        <v>0</v>
      </c>
      <c r="P368" s="399"/>
      <c r="Q368" s="161"/>
      <c r="R368" s="161"/>
      <c r="S368" s="438"/>
      <c r="T368" s="161"/>
      <c r="U368" s="161"/>
      <c r="V368" s="161"/>
    </row>
    <row r="369" spans="1:22" s="115" customFormat="1" ht="16.2">
      <c r="A369" s="122" t="str">
        <f t="shared" si="59"/>
        <v>71060401050000</v>
      </c>
      <c r="B369" s="124" t="s">
        <v>439</v>
      </c>
      <c r="C369" s="117" t="s">
        <v>157</v>
      </c>
      <c r="D369" s="118" t="s">
        <v>155</v>
      </c>
      <c r="E369" s="119" t="s">
        <v>106</v>
      </c>
      <c r="F369" s="120" t="s">
        <v>149</v>
      </c>
      <c r="G369" s="129" t="s">
        <v>440</v>
      </c>
      <c r="H369" s="37"/>
      <c r="I369" s="194"/>
      <c r="J369" s="195"/>
      <c r="K369" s="196"/>
      <c r="L369" s="30" t="s">
        <v>174</v>
      </c>
      <c r="M369" s="31">
        <v>5113</v>
      </c>
      <c r="N369" s="183">
        <f t="shared" si="60"/>
        <v>0</v>
      </c>
      <c r="O369" s="183"/>
      <c r="P369" s="183">
        <v>0</v>
      </c>
      <c r="Q369" s="161"/>
      <c r="R369" s="161"/>
      <c r="S369" s="438"/>
      <c r="T369" s="161"/>
      <c r="U369" s="161"/>
      <c r="V369" s="161"/>
    </row>
    <row r="370" spans="1:22" ht="16.2">
      <c r="A370" s="122" t="str">
        <f t="shared" si="59"/>
        <v>71060401054861</v>
      </c>
      <c r="B370" s="124" t="s">
        <v>439</v>
      </c>
      <c r="C370" s="117" t="s">
        <v>157</v>
      </c>
      <c r="D370" s="118" t="s">
        <v>155</v>
      </c>
      <c r="E370" s="119" t="s">
        <v>106</v>
      </c>
      <c r="F370" s="120" t="s">
        <v>149</v>
      </c>
      <c r="G370" s="121">
        <v>4861</v>
      </c>
      <c r="H370" s="165">
        <v>2530</v>
      </c>
      <c r="I370" s="166" t="s">
        <v>149</v>
      </c>
      <c r="J370" s="167">
        <v>3</v>
      </c>
      <c r="K370" s="167">
        <v>0</v>
      </c>
      <c r="L370" s="168" t="s">
        <v>235</v>
      </c>
      <c r="M370" s="176"/>
      <c r="N370" s="188">
        <f>+N372</f>
        <v>0</v>
      </c>
      <c r="O370" s="188">
        <f>+O372</f>
        <v>0</v>
      </c>
      <c r="P370" s="188">
        <f>+P372</f>
        <v>0</v>
      </c>
      <c r="Q370" s="161"/>
      <c r="R370" s="161"/>
      <c r="S370" s="438"/>
      <c r="T370" s="161"/>
      <c r="U370" s="161"/>
      <c r="V370" s="161"/>
    </row>
    <row r="371" spans="1:22" s="170" customFormat="1" ht="16.2">
      <c r="A371" s="122" t="str">
        <f t="shared" si="59"/>
        <v>71060500000000</v>
      </c>
      <c r="B371" s="124" t="s">
        <v>439</v>
      </c>
      <c r="C371" s="117" t="s">
        <v>157</v>
      </c>
      <c r="D371" s="118" t="s">
        <v>149</v>
      </c>
      <c r="E371" s="119" t="s">
        <v>441</v>
      </c>
      <c r="F371" s="120" t="s">
        <v>441</v>
      </c>
      <c r="G371" s="129" t="s">
        <v>440</v>
      </c>
      <c r="H371" s="17"/>
      <c r="I371" s="18"/>
      <c r="J371" s="19"/>
      <c r="K371" s="19"/>
      <c r="L371" s="30" t="s">
        <v>110</v>
      </c>
      <c r="M371" s="35"/>
      <c r="N371" s="190"/>
      <c r="O371" s="190"/>
      <c r="P371" s="190"/>
      <c r="Q371" s="161"/>
      <c r="R371" s="161"/>
      <c r="S371" s="438"/>
      <c r="T371" s="161"/>
      <c r="U371" s="161"/>
      <c r="V371" s="161"/>
    </row>
    <row r="372" spans="1:22" ht="16.2">
      <c r="A372" s="122" t="str">
        <f t="shared" si="59"/>
        <v>71060500000001</v>
      </c>
      <c r="B372" s="124" t="s">
        <v>439</v>
      </c>
      <c r="C372" s="117" t="s">
        <v>157</v>
      </c>
      <c r="D372" s="118" t="s">
        <v>149</v>
      </c>
      <c r="E372" s="119" t="s">
        <v>441</v>
      </c>
      <c r="F372" s="120" t="s">
        <v>441</v>
      </c>
      <c r="G372" s="129" t="s">
        <v>96</v>
      </c>
      <c r="H372" s="151">
        <v>2531</v>
      </c>
      <c r="I372" s="152" t="s">
        <v>149</v>
      </c>
      <c r="J372" s="153">
        <v>3</v>
      </c>
      <c r="K372" s="153">
        <v>1</v>
      </c>
      <c r="L372" s="154" t="s">
        <v>236</v>
      </c>
      <c r="M372" s="155"/>
      <c r="N372" s="192">
        <f>+N374</f>
        <v>0</v>
      </c>
      <c r="O372" s="192">
        <f t="shared" ref="O372:P372" si="61">+O374</f>
        <v>0</v>
      </c>
      <c r="P372" s="192">
        <f t="shared" si="61"/>
        <v>0</v>
      </c>
      <c r="Q372" s="161"/>
      <c r="R372" s="161"/>
      <c r="S372" s="438"/>
      <c r="T372" s="161"/>
      <c r="U372" s="161"/>
      <c r="V372" s="161"/>
    </row>
    <row r="373" spans="1:22" s="156" customFormat="1" ht="16.2">
      <c r="A373" s="122" t="str">
        <f t="shared" si="59"/>
        <v>71060501000000</v>
      </c>
      <c r="B373" s="124" t="s">
        <v>439</v>
      </c>
      <c r="C373" s="117" t="s">
        <v>157</v>
      </c>
      <c r="D373" s="118" t="s">
        <v>149</v>
      </c>
      <c r="E373" s="119" t="s">
        <v>106</v>
      </c>
      <c r="F373" s="120" t="s">
        <v>441</v>
      </c>
      <c r="G373" s="129" t="s">
        <v>440</v>
      </c>
      <c r="H373" s="17"/>
      <c r="I373" s="25"/>
      <c r="J373" s="26"/>
      <c r="K373" s="26"/>
      <c r="L373" s="30" t="s">
        <v>108</v>
      </c>
      <c r="M373" s="44"/>
      <c r="N373" s="190"/>
      <c r="O373" s="190"/>
      <c r="P373" s="190"/>
      <c r="Q373" s="161"/>
      <c r="R373" s="161"/>
      <c r="S373" s="438"/>
      <c r="T373" s="161"/>
      <c r="U373" s="161"/>
      <c r="V373" s="161"/>
    </row>
    <row r="374" spans="1:22" ht="27.6">
      <c r="B374" s="124"/>
      <c r="G374" s="129"/>
      <c r="H374" s="45"/>
      <c r="I374" s="147"/>
      <c r="J374" s="148"/>
      <c r="K374" s="148"/>
      <c r="L374" s="27" t="s">
        <v>886</v>
      </c>
      <c r="M374" s="28"/>
      <c r="N374" s="197">
        <f>O374+P374</f>
        <v>0</v>
      </c>
      <c r="O374" s="197">
        <f>SUM(O375:O376)</f>
        <v>0</v>
      </c>
      <c r="P374" s="197">
        <f>SUM(P375:P376)</f>
        <v>0</v>
      </c>
      <c r="Q374" s="161"/>
      <c r="R374" s="161"/>
      <c r="S374" s="438"/>
      <c r="T374" s="161"/>
      <c r="U374" s="161"/>
      <c r="V374" s="161"/>
    </row>
    <row r="375" spans="1:22" s="115" customFormat="1" ht="16.8">
      <c r="A375" s="122" t="str">
        <f t="shared" ref="A375:A376" si="62">CONCATENATE(B375,C375,D375,E375,F375,G375)</f>
        <v>71060301050000</v>
      </c>
      <c r="B375" s="124" t="s">
        <v>439</v>
      </c>
      <c r="C375" s="117" t="s">
        <v>157</v>
      </c>
      <c r="D375" s="118" t="s">
        <v>442</v>
      </c>
      <c r="E375" s="119" t="s">
        <v>106</v>
      </c>
      <c r="F375" s="120" t="s">
        <v>149</v>
      </c>
      <c r="G375" s="129" t="s">
        <v>440</v>
      </c>
      <c r="H375" s="37"/>
      <c r="I375" s="194"/>
      <c r="J375" s="195"/>
      <c r="K375" s="196"/>
      <c r="L375" s="29" t="s">
        <v>125</v>
      </c>
      <c r="M375" s="12">
        <v>4239</v>
      </c>
      <c r="N375" s="183">
        <f t="shared" ref="N375:N376" si="63">O375+P375</f>
        <v>0</v>
      </c>
      <c r="O375" s="399"/>
      <c r="P375" s="399">
        <v>0</v>
      </c>
      <c r="Q375" s="161"/>
      <c r="R375" s="161"/>
      <c r="S375" s="438"/>
      <c r="T375" s="161"/>
      <c r="U375" s="161"/>
      <c r="V375" s="161"/>
    </row>
    <row r="376" spans="1:22" s="115" customFormat="1" ht="26.4">
      <c r="A376" s="122" t="str">
        <f t="shared" si="62"/>
        <v>71060401030000</v>
      </c>
      <c r="B376" s="124" t="s">
        <v>439</v>
      </c>
      <c r="C376" s="117" t="s">
        <v>157</v>
      </c>
      <c r="D376" s="118" t="s">
        <v>155</v>
      </c>
      <c r="E376" s="119" t="s">
        <v>106</v>
      </c>
      <c r="F376" s="120" t="s">
        <v>442</v>
      </c>
      <c r="G376" s="129" t="s">
        <v>440</v>
      </c>
      <c r="H376" s="37"/>
      <c r="I376" s="194"/>
      <c r="J376" s="195"/>
      <c r="K376" s="196"/>
      <c r="L376" s="29" t="s">
        <v>217</v>
      </c>
      <c r="M376" s="12">
        <v>4511</v>
      </c>
      <c r="N376" s="183">
        <f t="shared" si="63"/>
        <v>0</v>
      </c>
      <c r="O376" s="398"/>
      <c r="P376" s="398"/>
      <c r="Q376" s="161"/>
      <c r="R376" s="161"/>
      <c r="S376" s="438"/>
      <c r="T376" s="161"/>
      <c r="U376" s="161"/>
      <c r="V376" s="161"/>
    </row>
    <row r="377" spans="1:22" ht="27.6">
      <c r="A377" s="122" t="str">
        <f t="shared" si="59"/>
        <v>71060501015134</v>
      </c>
      <c r="B377" s="124" t="s">
        <v>439</v>
      </c>
      <c r="C377" s="117" t="s">
        <v>157</v>
      </c>
      <c r="D377" s="118" t="s">
        <v>149</v>
      </c>
      <c r="E377" s="119" t="s">
        <v>106</v>
      </c>
      <c r="F377" s="120" t="s">
        <v>106</v>
      </c>
      <c r="G377" s="121">
        <v>5134</v>
      </c>
      <c r="H377" s="165">
        <v>2560</v>
      </c>
      <c r="I377" s="166" t="s">
        <v>149</v>
      </c>
      <c r="J377" s="167">
        <v>6</v>
      </c>
      <c r="K377" s="167">
        <v>0</v>
      </c>
      <c r="L377" s="168" t="s">
        <v>238</v>
      </c>
      <c r="M377" s="176"/>
      <c r="N377" s="188">
        <f>+N379</f>
        <v>0</v>
      </c>
      <c r="O377" s="188">
        <f>+O379</f>
        <v>0</v>
      </c>
      <c r="P377" s="188">
        <f>+P379</f>
        <v>0</v>
      </c>
      <c r="Q377" s="161"/>
      <c r="R377" s="161"/>
      <c r="S377" s="438"/>
      <c r="T377" s="161"/>
      <c r="U377" s="161"/>
      <c r="V377" s="161"/>
    </row>
    <row r="378" spans="1:22" s="170" customFormat="1" ht="16.2">
      <c r="A378" s="122" t="str">
        <f t="shared" si="59"/>
        <v>71060600000000</v>
      </c>
      <c r="B378" s="124" t="s">
        <v>439</v>
      </c>
      <c r="C378" s="117" t="s">
        <v>157</v>
      </c>
      <c r="D378" s="118" t="s">
        <v>157</v>
      </c>
      <c r="E378" s="119" t="s">
        <v>441</v>
      </c>
      <c r="F378" s="120" t="s">
        <v>441</v>
      </c>
      <c r="G378" s="129" t="s">
        <v>440</v>
      </c>
      <c r="H378" s="25"/>
      <c r="I378" s="18"/>
      <c r="J378" s="19"/>
      <c r="K378" s="19"/>
      <c r="L378" s="30" t="s">
        <v>110</v>
      </c>
      <c r="M378" s="31"/>
      <c r="N378" s="190"/>
      <c r="O378" s="190"/>
      <c r="P378" s="190"/>
      <c r="Q378" s="161"/>
      <c r="R378" s="161"/>
      <c r="S378" s="438"/>
      <c r="T378" s="161"/>
      <c r="U378" s="161"/>
      <c r="V378" s="161"/>
    </row>
    <row r="379" spans="1:22" ht="26.4">
      <c r="A379" s="122" t="str">
        <f t="shared" si="59"/>
        <v>71060600000001</v>
      </c>
      <c r="B379" s="124" t="s">
        <v>439</v>
      </c>
      <c r="C379" s="117" t="s">
        <v>157</v>
      </c>
      <c r="D379" s="118" t="s">
        <v>157</v>
      </c>
      <c r="E379" s="119" t="s">
        <v>441</v>
      </c>
      <c r="F379" s="120" t="s">
        <v>441</v>
      </c>
      <c r="G379" s="129" t="s">
        <v>96</v>
      </c>
      <c r="H379" s="151">
        <v>2561</v>
      </c>
      <c r="I379" s="152" t="s">
        <v>149</v>
      </c>
      <c r="J379" s="153">
        <v>6</v>
      </c>
      <c r="K379" s="153">
        <v>1</v>
      </c>
      <c r="L379" s="154" t="s">
        <v>238</v>
      </c>
      <c r="M379" s="155"/>
      <c r="N379" s="192">
        <f>+N381+N389+N391+N396+N393+N398+N402+N404</f>
        <v>0</v>
      </c>
      <c r="O379" s="192">
        <f t="shared" ref="O379:P379" si="64">+O381+O389+O391+O396+O393+O398+O402+O404</f>
        <v>0</v>
      </c>
      <c r="P379" s="192">
        <f t="shared" si="64"/>
        <v>0</v>
      </c>
      <c r="Q379" s="161"/>
      <c r="R379" s="161"/>
      <c r="S379" s="438"/>
      <c r="T379" s="161"/>
      <c r="U379" s="161"/>
      <c r="V379" s="161"/>
    </row>
    <row r="380" spans="1:22" s="156" customFormat="1" ht="16.2">
      <c r="A380" s="122" t="str">
        <f t="shared" si="59"/>
        <v>71060601000000</v>
      </c>
      <c r="B380" s="124" t="s">
        <v>439</v>
      </c>
      <c r="C380" s="117" t="s">
        <v>157</v>
      </c>
      <c r="D380" s="118" t="s">
        <v>157</v>
      </c>
      <c r="E380" s="119" t="s">
        <v>106</v>
      </c>
      <c r="F380" s="120" t="s">
        <v>441</v>
      </c>
      <c r="G380" s="129" t="s">
        <v>440</v>
      </c>
      <c r="H380" s="25"/>
      <c r="I380" s="25"/>
      <c r="J380" s="26"/>
      <c r="K380" s="26"/>
      <c r="L380" s="30" t="s">
        <v>108</v>
      </c>
      <c r="M380" s="31"/>
      <c r="N380" s="190"/>
      <c r="O380" s="190"/>
      <c r="P380" s="190"/>
      <c r="Q380" s="161"/>
      <c r="R380" s="161"/>
      <c r="S380" s="438"/>
      <c r="T380" s="161"/>
      <c r="U380" s="161"/>
      <c r="V380" s="161"/>
    </row>
    <row r="381" spans="1:22" ht="16.2">
      <c r="A381" s="122" t="str">
        <f t="shared" si="59"/>
        <v>71060601000001</v>
      </c>
      <c r="B381" s="124" t="s">
        <v>439</v>
      </c>
      <c r="C381" s="117" t="s">
        <v>157</v>
      </c>
      <c r="D381" s="118" t="s">
        <v>157</v>
      </c>
      <c r="E381" s="119" t="s">
        <v>106</v>
      </c>
      <c r="F381" s="120" t="s">
        <v>441</v>
      </c>
      <c r="G381" s="129" t="s">
        <v>96</v>
      </c>
      <c r="H381" s="45"/>
      <c r="I381" s="147"/>
      <c r="J381" s="148"/>
      <c r="K381" s="148"/>
      <c r="L381" s="27" t="s">
        <v>239</v>
      </c>
      <c r="M381" s="28"/>
      <c r="N381" s="197">
        <f>O381+P381</f>
        <v>0</v>
      </c>
      <c r="O381" s="197">
        <f>SUM(O382:O388)</f>
        <v>0</v>
      </c>
      <c r="P381" s="197">
        <f>SUM(P382:P388)</f>
        <v>0</v>
      </c>
      <c r="Q381" s="161"/>
      <c r="R381" s="161"/>
      <c r="S381" s="438"/>
      <c r="T381" s="161"/>
      <c r="U381" s="161"/>
      <c r="V381" s="161"/>
    </row>
    <row r="382" spans="1:22" s="115" customFormat="1" ht="16.2">
      <c r="A382" s="122" t="str">
        <f t="shared" si="59"/>
        <v>71060601010000</v>
      </c>
      <c r="B382" s="124" t="s">
        <v>439</v>
      </c>
      <c r="C382" s="117" t="s">
        <v>157</v>
      </c>
      <c r="D382" s="118" t="s">
        <v>157</v>
      </c>
      <c r="E382" s="119" t="s">
        <v>106</v>
      </c>
      <c r="F382" s="120" t="s">
        <v>106</v>
      </c>
      <c r="G382" s="129" t="s">
        <v>440</v>
      </c>
      <c r="H382" s="17"/>
      <c r="I382" s="25"/>
      <c r="J382" s="26"/>
      <c r="K382" s="26"/>
      <c r="L382" s="32" t="s">
        <v>115</v>
      </c>
      <c r="M382" s="33">
        <v>4213</v>
      </c>
      <c r="N382" s="183">
        <f t="shared" ref="N382:N401" si="65">O382+P382</f>
        <v>0</v>
      </c>
      <c r="O382" s="183"/>
      <c r="P382" s="183"/>
      <c r="Q382" s="161"/>
      <c r="R382" s="161"/>
      <c r="S382" s="438"/>
      <c r="T382" s="161"/>
      <c r="U382" s="161"/>
      <c r="V382" s="161"/>
    </row>
    <row r="383" spans="1:22" ht="16.2">
      <c r="A383" s="122" t="str">
        <f t="shared" si="59"/>
        <v>71060601014251</v>
      </c>
      <c r="B383" s="124" t="s">
        <v>439</v>
      </c>
      <c r="C383" s="117" t="s">
        <v>157</v>
      </c>
      <c r="D383" s="118" t="s">
        <v>157</v>
      </c>
      <c r="E383" s="119" t="s">
        <v>106</v>
      </c>
      <c r="F383" s="120" t="s">
        <v>106</v>
      </c>
      <c r="G383" s="121">
        <v>4251</v>
      </c>
      <c r="H383" s="25"/>
      <c r="I383" s="25"/>
      <c r="J383" s="26"/>
      <c r="K383" s="26"/>
      <c r="L383" s="29" t="s">
        <v>125</v>
      </c>
      <c r="M383" s="12">
        <v>4239</v>
      </c>
      <c r="N383" s="183">
        <f t="shared" si="65"/>
        <v>0</v>
      </c>
      <c r="O383" s="183"/>
      <c r="P383" s="183"/>
      <c r="Q383" s="161"/>
      <c r="R383" s="161"/>
      <c r="S383" s="438"/>
      <c r="T383" s="161"/>
      <c r="U383" s="161"/>
      <c r="V383" s="161"/>
    </row>
    <row r="384" spans="1:22" ht="26.4">
      <c r="A384" s="122" t="str">
        <f t="shared" si="59"/>
        <v>71060601014269</v>
      </c>
      <c r="B384" s="116" t="s">
        <v>439</v>
      </c>
      <c r="C384" s="117" t="s">
        <v>157</v>
      </c>
      <c r="D384" s="118" t="s">
        <v>157</v>
      </c>
      <c r="E384" s="119" t="s">
        <v>106</v>
      </c>
      <c r="F384" s="120" t="s">
        <v>106</v>
      </c>
      <c r="G384" s="121">
        <v>4269</v>
      </c>
      <c r="H384" s="25"/>
      <c r="I384" s="25"/>
      <c r="J384" s="26"/>
      <c r="K384" s="26"/>
      <c r="L384" s="29" t="s">
        <v>217</v>
      </c>
      <c r="M384" s="12">
        <v>4511</v>
      </c>
      <c r="N384" s="183">
        <f t="shared" si="65"/>
        <v>0</v>
      </c>
      <c r="O384" s="398"/>
      <c r="P384" s="398"/>
      <c r="Q384" s="161"/>
      <c r="R384" s="161"/>
      <c r="S384" s="438"/>
      <c r="T384" s="161"/>
      <c r="U384" s="161"/>
      <c r="V384" s="161"/>
    </row>
    <row r="385" spans="1:22" ht="26.4">
      <c r="A385" s="122" t="str">
        <f t="shared" si="59"/>
        <v>71060601014521</v>
      </c>
      <c r="B385" s="116" t="s">
        <v>439</v>
      </c>
      <c r="C385" s="117" t="s">
        <v>157</v>
      </c>
      <c r="D385" s="118" t="s">
        <v>157</v>
      </c>
      <c r="E385" s="119" t="s">
        <v>106</v>
      </c>
      <c r="F385" s="120" t="s">
        <v>106</v>
      </c>
      <c r="G385" s="121">
        <v>4521</v>
      </c>
      <c r="H385" s="25"/>
      <c r="I385" s="25"/>
      <c r="J385" s="26"/>
      <c r="K385" s="26"/>
      <c r="L385" s="30" t="s">
        <v>241</v>
      </c>
      <c r="M385" s="31">
        <v>4638</v>
      </c>
      <c r="N385" s="183">
        <f t="shared" si="65"/>
        <v>0</v>
      </c>
      <c r="O385" s="183"/>
      <c r="P385" s="183"/>
      <c r="Q385" s="161"/>
      <c r="R385" s="161"/>
      <c r="S385" s="438"/>
      <c r="T385" s="161"/>
      <c r="U385" s="161"/>
      <c r="V385" s="161"/>
    </row>
    <row r="386" spans="1:22" s="115" customFormat="1" ht="16.2">
      <c r="A386" s="122" t="str">
        <f t="shared" si="59"/>
        <v>71060601020000</v>
      </c>
      <c r="B386" s="124" t="s">
        <v>439</v>
      </c>
      <c r="C386" s="117" t="s">
        <v>157</v>
      </c>
      <c r="D386" s="118" t="s">
        <v>157</v>
      </c>
      <c r="E386" s="119" t="s">
        <v>106</v>
      </c>
      <c r="F386" s="120" t="s">
        <v>140</v>
      </c>
      <c r="G386" s="129" t="s">
        <v>440</v>
      </c>
      <c r="H386" s="25"/>
      <c r="I386" s="25"/>
      <c r="J386" s="26"/>
      <c r="K386" s="26"/>
      <c r="L386" s="30" t="s">
        <v>173</v>
      </c>
      <c r="M386" s="31">
        <v>5112</v>
      </c>
      <c r="N386" s="183">
        <f t="shared" si="65"/>
        <v>0</v>
      </c>
      <c r="O386" s="183"/>
      <c r="P386" s="183"/>
      <c r="Q386" s="161"/>
      <c r="R386" s="161"/>
      <c r="S386" s="438"/>
      <c r="T386" s="161"/>
      <c r="U386" s="161"/>
      <c r="V386" s="161"/>
    </row>
    <row r="387" spans="1:22" ht="16.2">
      <c r="A387" s="122" t="str">
        <f t="shared" si="59"/>
        <v>71060601024269</v>
      </c>
      <c r="B387" s="124" t="s">
        <v>439</v>
      </c>
      <c r="C387" s="134" t="s">
        <v>157</v>
      </c>
      <c r="D387" s="133" t="s">
        <v>157</v>
      </c>
      <c r="E387" s="132" t="s">
        <v>106</v>
      </c>
      <c r="F387" s="130" t="s">
        <v>140</v>
      </c>
      <c r="G387" s="131">
        <v>4269</v>
      </c>
      <c r="H387" s="25"/>
      <c r="I387" s="25"/>
      <c r="J387" s="26"/>
      <c r="K387" s="26"/>
      <c r="L387" s="29" t="s">
        <v>135</v>
      </c>
      <c r="M387" s="12">
        <v>5121</v>
      </c>
      <c r="N387" s="183">
        <f t="shared" si="65"/>
        <v>0</v>
      </c>
      <c r="O387" s="183">
        <v>0</v>
      </c>
      <c r="P387" s="183"/>
      <c r="Q387" s="161"/>
      <c r="R387" s="161"/>
      <c r="S387" s="438"/>
      <c r="T387" s="161"/>
      <c r="U387" s="161"/>
      <c r="V387" s="161"/>
    </row>
    <row r="388" spans="1:22" ht="16.2">
      <c r="A388" s="122" t="str">
        <f t="shared" si="59"/>
        <v>71060601025113</v>
      </c>
      <c r="B388" s="124" t="s">
        <v>439</v>
      </c>
      <c r="C388" s="117" t="s">
        <v>157</v>
      </c>
      <c r="D388" s="118" t="s">
        <v>157</v>
      </c>
      <c r="E388" s="119" t="s">
        <v>106</v>
      </c>
      <c r="F388" s="120" t="s">
        <v>140</v>
      </c>
      <c r="G388" s="121">
        <v>5113</v>
      </c>
      <c r="H388" s="25"/>
      <c r="I388" s="25"/>
      <c r="J388" s="26"/>
      <c r="K388" s="26"/>
      <c r="L388" s="29" t="s">
        <v>174</v>
      </c>
      <c r="M388" s="12">
        <v>5113</v>
      </c>
      <c r="N388" s="183">
        <f t="shared" si="65"/>
        <v>0</v>
      </c>
      <c r="O388" s="183"/>
      <c r="P388" s="183"/>
      <c r="Q388" s="161"/>
      <c r="R388" s="161"/>
      <c r="S388" s="438"/>
      <c r="T388" s="161"/>
      <c r="U388" s="161"/>
      <c r="V388" s="161"/>
    </row>
    <row r="389" spans="1:22" s="115" customFormat="1" ht="27.6">
      <c r="A389" s="122" t="str">
        <f t="shared" si="59"/>
        <v>71060601030000</v>
      </c>
      <c r="B389" s="124" t="s">
        <v>439</v>
      </c>
      <c r="C389" s="117" t="s">
        <v>157</v>
      </c>
      <c r="D389" s="118" t="s">
        <v>157</v>
      </c>
      <c r="E389" s="119" t="s">
        <v>106</v>
      </c>
      <c r="F389" s="120" t="s">
        <v>442</v>
      </c>
      <c r="G389" s="129" t="s">
        <v>440</v>
      </c>
      <c r="H389" s="45"/>
      <c r="I389" s="147"/>
      <c r="J389" s="148"/>
      <c r="K389" s="148"/>
      <c r="L389" s="27" t="s">
        <v>242</v>
      </c>
      <c r="M389" s="28"/>
      <c r="N389" s="197">
        <f>O389+P389</f>
        <v>0</v>
      </c>
      <c r="O389" s="197">
        <f>SUM(O390)</f>
        <v>0</v>
      </c>
      <c r="P389" s="197">
        <f>SUM(P390)</f>
        <v>0</v>
      </c>
      <c r="Q389" s="161"/>
      <c r="R389" s="161"/>
      <c r="S389" s="438"/>
      <c r="T389" s="161"/>
      <c r="U389" s="161"/>
      <c r="V389" s="161"/>
    </row>
    <row r="390" spans="1:22" ht="16.2">
      <c r="A390" s="122" t="str">
        <f t="shared" si="59"/>
        <v>71060601034251</v>
      </c>
      <c r="B390" s="124" t="s">
        <v>439</v>
      </c>
      <c r="C390" s="117" t="s">
        <v>157</v>
      </c>
      <c r="D390" s="118" t="s">
        <v>157</v>
      </c>
      <c r="E390" s="119" t="s">
        <v>106</v>
      </c>
      <c r="F390" s="120" t="s">
        <v>442</v>
      </c>
      <c r="G390" s="121">
        <v>4251</v>
      </c>
      <c r="H390" s="17"/>
      <c r="I390" s="25"/>
      <c r="J390" s="26"/>
      <c r="K390" s="26"/>
      <c r="L390" s="32" t="s">
        <v>115</v>
      </c>
      <c r="M390" s="33">
        <v>4213</v>
      </c>
      <c r="N390" s="183">
        <f t="shared" si="65"/>
        <v>0</v>
      </c>
      <c r="O390" s="183"/>
      <c r="P390" s="183"/>
      <c r="Q390" s="161"/>
      <c r="R390" s="161"/>
      <c r="S390" s="438"/>
      <c r="T390" s="161"/>
      <c r="U390" s="161"/>
      <c r="V390" s="161"/>
    </row>
    <row r="391" spans="1:22" ht="16.2">
      <c r="A391" s="122" t="str">
        <f t="shared" si="59"/>
        <v>71060601034269</v>
      </c>
      <c r="B391" s="124" t="s">
        <v>439</v>
      </c>
      <c r="C391" s="117" t="s">
        <v>157</v>
      </c>
      <c r="D391" s="118" t="s">
        <v>157</v>
      </c>
      <c r="E391" s="119" t="s">
        <v>106</v>
      </c>
      <c r="F391" s="120" t="s">
        <v>442</v>
      </c>
      <c r="G391" s="121">
        <v>4269</v>
      </c>
      <c r="H391" s="45"/>
      <c r="I391" s="147"/>
      <c r="J391" s="148"/>
      <c r="K391" s="148"/>
      <c r="L391" s="27" t="s">
        <v>887</v>
      </c>
      <c r="M391" s="28"/>
      <c r="N391" s="197">
        <f>O391+P391</f>
        <v>0</v>
      </c>
      <c r="O391" s="197">
        <f>SUM(O392:O392)</f>
        <v>0</v>
      </c>
      <c r="P391" s="197">
        <f>SUM(P392:P392)</f>
        <v>0</v>
      </c>
      <c r="Q391" s="161"/>
      <c r="R391" s="161"/>
      <c r="S391" s="438"/>
      <c r="T391" s="161"/>
      <c r="U391" s="161"/>
      <c r="V391" s="161"/>
    </row>
    <row r="392" spans="1:22" ht="16.2">
      <c r="A392" s="122" t="str">
        <f t="shared" si="59"/>
        <v>71060601034521</v>
      </c>
      <c r="B392" s="124" t="s">
        <v>439</v>
      </c>
      <c r="C392" s="117" t="s">
        <v>157</v>
      </c>
      <c r="D392" s="118" t="s">
        <v>157</v>
      </c>
      <c r="E392" s="119" t="s">
        <v>106</v>
      </c>
      <c r="F392" s="120" t="s">
        <v>442</v>
      </c>
      <c r="G392" s="121">
        <v>4521</v>
      </c>
      <c r="H392" s="17"/>
      <c r="I392" s="25"/>
      <c r="J392" s="26"/>
      <c r="K392" s="26"/>
      <c r="L392" s="32" t="s">
        <v>115</v>
      </c>
      <c r="M392" s="33">
        <v>4213</v>
      </c>
      <c r="N392" s="183">
        <f t="shared" si="65"/>
        <v>0</v>
      </c>
      <c r="O392" s="183"/>
      <c r="P392" s="183"/>
      <c r="Q392" s="161"/>
      <c r="R392" s="161"/>
      <c r="S392" s="438"/>
      <c r="T392" s="161"/>
      <c r="U392" s="161"/>
      <c r="V392" s="161"/>
    </row>
    <row r="393" spans="1:22" s="115" customFormat="1" ht="37.950000000000003" customHeight="1">
      <c r="A393" s="122" t="str">
        <f t="shared" si="59"/>
        <v>71060601040000</v>
      </c>
      <c r="B393" s="124" t="s">
        <v>439</v>
      </c>
      <c r="C393" s="117" t="s">
        <v>157</v>
      </c>
      <c r="D393" s="118" t="s">
        <v>157</v>
      </c>
      <c r="E393" s="119" t="s">
        <v>106</v>
      </c>
      <c r="F393" s="120" t="s">
        <v>155</v>
      </c>
      <c r="G393" s="129" t="s">
        <v>440</v>
      </c>
      <c r="H393" s="45"/>
      <c r="I393" s="147"/>
      <c r="J393" s="148"/>
      <c r="K393" s="148"/>
      <c r="L393" s="27" t="s">
        <v>888</v>
      </c>
      <c r="M393" s="28"/>
      <c r="N393" s="197">
        <f>O393+P393</f>
        <v>0</v>
      </c>
      <c r="O393" s="197">
        <f>SUM(O394:O395)</f>
        <v>0</v>
      </c>
      <c r="P393" s="197">
        <f>SUM(P394:P395)</f>
        <v>0</v>
      </c>
      <c r="Q393" s="161"/>
      <c r="R393" s="161"/>
      <c r="S393" s="438"/>
      <c r="T393" s="161"/>
      <c r="U393" s="161"/>
      <c r="V393" s="161"/>
    </row>
    <row r="394" spans="1:22" ht="16.8">
      <c r="A394" s="122" t="str">
        <f t="shared" si="59"/>
        <v>71060601044251</v>
      </c>
      <c r="B394" s="124" t="s">
        <v>439</v>
      </c>
      <c r="C394" s="117" t="s">
        <v>157</v>
      </c>
      <c r="D394" s="118" t="s">
        <v>157</v>
      </c>
      <c r="E394" s="119" t="s">
        <v>106</v>
      </c>
      <c r="F394" s="120" t="s">
        <v>155</v>
      </c>
      <c r="G394" s="121">
        <v>4251</v>
      </c>
      <c r="H394" s="17"/>
      <c r="I394" s="400"/>
      <c r="J394" s="401"/>
      <c r="K394" s="401"/>
      <c r="L394" s="32" t="s">
        <v>115</v>
      </c>
      <c r="M394" s="33">
        <v>4213</v>
      </c>
      <c r="N394" s="183">
        <f t="shared" si="65"/>
        <v>0</v>
      </c>
      <c r="O394" s="399"/>
      <c r="P394" s="399"/>
      <c r="Q394" s="161"/>
      <c r="R394" s="161"/>
      <c r="S394" s="438"/>
      <c r="T394" s="161"/>
      <c r="U394" s="161"/>
      <c r="V394" s="161"/>
    </row>
    <row r="395" spans="1:22" ht="16.8">
      <c r="A395" s="122" t="str">
        <f t="shared" ref="A395" si="66">CONCATENATE(B395,C395,D395,E395,F395,G395)</f>
        <v>71060601044819</v>
      </c>
      <c r="B395" s="124" t="s">
        <v>439</v>
      </c>
      <c r="C395" s="117" t="s">
        <v>157</v>
      </c>
      <c r="D395" s="118" t="s">
        <v>157</v>
      </c>
      <c r="E395" s="119" t="s">
        <v>106</v>
      </c>
      <c r="F395" s="120" t="s">
        <v>155</v>
      </c>
      <c r="G395" s="129" t="s">
        <v>88</v>
      </c>
      <c r="H395" s="25"/>
      <c r="I395" s="25"/>
      <c r="J395" s="26"/>
      <c r="K395" s="26"/>
      <c r="L395" s="30" t="s">
        <v>173</v>
      </c>
      <c r="M395" s="421">
        <v>5112</v>
      </c>
      <c r="N395" s="183">
        <f t="shared" ref="N395" si="67">O395+P395</f>
        <v>0</v>
      </c>
      <c r="O395" s="398">
        <v>0</v>
      </c>
      <c r="P395" s="398"/>
      <c r="Q395" s="161"/>
      <c r="R395" s="161"/>
      <c r="S395" s="438"/>
      <c r="T395" s="161"/>
      <c r="U395" s="161"/>
      <c r="V395" s="161"/>
    </row>
    <row r="396" spans="1:22" ht="27.6">
      <c r="A396" s="122" t="str">
        <f>CONCATENATE(B396,C396,D396,E396,F396,G396)</f>
        <v>71060601035112</v>
      </c>
      <c r="B396" s="124" t="s">
        <v>439</v>
      </c>
      <c r="C396" s="117" t="s">
        <v>157</v>
      </c>
      <c r="D396" s="118" t="s">
        <v>157</v>
      </c>
      <c r="E396" s="119" t="s">
        <v>106</v>
      </c>
      <c r="F396" s="120" t="s">
        <v>442</v>
      </c>
      <c r="G396" s="121">
        <v>5112</v>
      </c>
      <c r="H396" s="45"/>
      <c r="I396" s="147"/>
      <c r="J396" s="148"/>
      <c r="K396" s="148"/>
      <c r="L396" s="27" t="s">
        <v>889</v>
      </c>
      <c r="M396" s="28"/>
      <c r="N396" s="197">
        <f>O396+P396</f>
        <v>0</v>
      </c>
      <c r="O396" s="197">
        <f>SUM(O397:O397)</f>
        <v>0</v>
      </c>
      <c r="P396" s="197">
        <f>SUM(P397:P397)</f>
        <v>0</v>
      </c>
      <c r="Q396" s="161"/>
      <c r="R396" s="161"/>
      <c r="S396" s="438"/>
      <c r="T396" s="161"/>
      <c r="U396" s="161"/>
      <c r="V396" s="161"/>
    </row>
    <row r="397" spans="1:22" ht="26.4">
      <c r="A397" s="122" t="str">
        <f>CONCATENATE(B397,C397,D397,E397,F397,G397)</f>
        <v>71060601035113</v>
      </c>
      <c r="B397" s="124" t="s">
        <v>439</v>
      </c>
      <c r="C397" s="117" t="s">
        <v>157</v>
      </c>
      <c r="D397" s="118" t="s">
        <v>157</v>
      </c>
      <c r="E397" s="119" t="s">
        <v>106</v>
      </c>
      <c r="F397" s="120" t="s">
        <v>442</v>
      </c>
      <c r="G397" s="121">
        <v>5113</v>
      </c>
      <c r="H397" s="25"/>
      <c r="I397" s="25"/>
      <c r="J397" s="26"/>
      <c r="K397" s="26"/>
      <c r="L397" s="29" t="s">
        <v>217</v>
      </c>
      <c r="M397" s="12">
        <v>4511</v>
      </c>
      <c r="N397" s="183">
        <f>O397+P397</f>
        <v>0</v>
      </c>
      <c r="O397" s="183"/>
      <c r="P397" s="183"/>
      <c r="Q397" s="161"/>
      <c r="R397" s="161"/>
      <c r="S397" s="438"/>
      <c r="T397" s="161"/>
      <c r="U397" s="161"/>
      <c r="V397" s="161"/>
    </row>
    <row r="398" spans="1:22" ht="27.6">
      <c r="A398" s="122" t="str">
        <f t="shared" si="59"/>
        <v>71060601044639</v>
      </c>
      <c r="B398" s="124" t="s">
        <v>439</v>
      </c>
      <c r="C398" s="117" t="s">
        <v>157</v>
      </c>
      <c r="D398" s="118" t="s">
        <v>157</v>
      </c>
      <c r="E398" s="119" t="s">
        <v>106</v>
      </c>
      <c r="F398" s="120" t="s">
        <v>155</v>
      </c>
      <c r="G398" s="121">
        <v>4639</v>
      </c>
      <c r="H398" s="45"/>
      <c r="I398" s="147"/>
      <c r="J398" s="148"/>
      <c r="K398" s="148"/>
      <c r="L398" s="27" t="s">
        <v>890</v>
      </c>
      <c r="M398" s="28"/>
      <c r="N398" s="197">
        <f>O398+P398</f>
        <v>0</v>
      </c>
      <c r="O398" s="197">
        <f>SUM(O399:O401)</f>
        <v>0</v>
      </c>
      <c r="P398" s="197">
        <f>SUM(P399:P401)</f>
        <v>0</v>
      </c>
      <c r="Q398" s="161"/>
      <c r="R398" s="161"/>
      <c r="S398" s="438"/>
      <c r="T398" s="161"/>
      <c r="U398" s="161"/>
      <c r="V398" s="161"/>
    </row>
    <row r="399" spans="1:22" s="115" customFormat="1" ht="18" customHeight="1">
      <c r="A399" s="122" t="str">
        <f t="shared" si="59"/>
        <v>71080101010000</v>
      </c>
      <c r="B399" s="124" t="s">
        <v>439</v>
      </c>
      <c r="C399" s="117" t="s">
        <v>185</v>
      </c>
      <c r="D399" s="118" t="s">
        <v>106</v>
      </c>
      <c r="E399" s="119" t="s">
        <v>106</v>
      </c>
      <c r="F399" s="120" t="s">
        <v>106</v>
      </c>
      <c r="G399" s="129" t="s">
        <v>440</v>
      </c>
      <c r="H399" s="177"/>
      <c r="I399" s="194"/>
      <c r="J399" s="201"/>
      <c r="K399" s="202"/>
      <c r="L399" s="203" t="s">
        <v>142</v>
      </c>
      <c r="M399" s="13">
        <v>4251</v>
      </c>
      <c r="N399" s="183">
        <f t="shared" ref="N399" si="68">O399+P399</f>
        <v>0</v>
      </c>
      <c r="O399" s="183"/>
      <c r="P399" s="183">
        <v>0</v>
      </c>
      <c r="Q399" s="161"/>
      <c r="R399" s="161"/>
      <c r="S399" s="438"/>
      <c r="T399" s="161"/>
      <c r="U399" s="161"/>
      <c r="V399" s="161"/>
    </row>
    <row r="400" spans="1:22" ht="16.8">
      <c r="A400" s="122" t="str">
        <f t="shared" si="59"/>
        <v>71060601044819</v>
      </c>
      <c r="B400" s="124" t="s">
        <v>439</v>
      </c>
      <c r="C400" s="117" t="s">
        <v>157</v>
      </c>
      <c r="D400" s="118" t="s">
        <v>157</v>
      </c>
      <c r="E400" s="119" t="s">
        <v>106</v>
      </c>
      <c r="F400" s="120" t="s">
        <v>155</v>
      </c>
      <c r="G400" s="129" t="s">
        <v>88</v>
      </c>
      <c r="H400" s="25"/>
      <c r="I400" s="25"/>
      <c r="J400" s="26"/>
      <c r="K400" s="26"/>
      <c r="L400" s="30" t="s">
        <v>173</v>
      </c>
      <c r="M400" s="421">
        <v>5112</v>
      </c>
      <c r="N400" s="183">
        <f t="shared" si="65"/>
        <v>0</v>
      </c>
      <c r="O400" s="398">
        <v>0</v>
      </c>
      <c r="P400" s="398"/>
      <c r="Q400" s="161"/>
      <c r="R400" s="161"/>
      <c r="S400" s="438"/>
      <c r="T400" s="161"/>
      <c r="U400" s="161"/>
      <c r="V400" s="161"/>
    </row>
    <row r="401" spans="1:22" ht="16.8">
      <c r="A401" s="122" t="str">
        <f t="shared" si="59"/>
        <v>71060601045113</v>
      </c>
      <c r="B401" s="124" t="s">
        <v>439</v>
      </c>
      <c r="C401" s="117" t="s">
        <v>157</v>
      </c>
      <c r="D401" s="118" t="s">
        <v>157</v>
      </c>
      <c r="E401" s="119" t="s">
        <v>106</v>
      </c>
      <c r="F401" s="120" t="s">
        <v>155</v>
      </c>
      <c r="G401" s="121">
        <v>5113</v>
      </c>
      <c r="H401" s="25"/>
      <c r="I401" s="25"/>
      <c r="J401" s="26"/>
      <c r="K401" s="26"/>
      <c r="L401" s="29" t="s">
        <v>174</v>
      </c>
      <c r="M401" s="422">
        <v>5113</v>
      </c>
      <c r="N401" s="183">
        <f t="shared" si="65"/>
        <v>0</v>
      </c>
      <c r="O401" s="398">
        <v>0</v>
      </c>
      <c r="P401" s="398"/>
      <c r="Q401" s="161"/>
      <c r="R401" s="161"/>
      <c r="S401" s="438"/>
      <c r="T401" s="161"/>
      <c r="U401" s="161"/>
      <c r="V401" s="161"/>
    </row>
    <row r="402" spans="1:22" ht="21" customHeight="1">
      <c r="B402" s="124"/>
      <c r="H402" s="45"/>
      <c r="I402" s="147"/>
      <c r="J402" s="148"/>
      <c r="K402" s="148"/>
      <c r="L402" s="27" t="s">
        <v>891</v>
      </c>
      <c r="M402" s="28"/>
      <c r="N402" s="197">
        <f>O402+P402</f>
        <v>0</v>
      </c>
      <c r="O402" s="197">
        <f>SUM(O403:O403)</f>
        <v>0</v>
      </c>
      <c r="P402" s="197">
        <f>SUM(P403:P403)</f>
        <v>0</v>
      </c>
      <c r="Q402" s="161"/>
      <c r="R402" s="161"/>
      <c r="S402" s="438"/>
      <c r="T402" s="161"/>
      <c r="U402" s="161"/>
      <c r="V402" s="161"/>
    </row>
    <row r="403" spans="1:22" ht="16.8">
      <c r="A403" s="122" t="str">
        <f t="shared" ref="A403" si="69">CONCATENATE(B403,C403,D403,E403,F403,G403)</f>
        <v>71060601044251</v>
      </c>
      <c r="B403" s="124" t="s">
        <v>439</v>
      </c>
      <c r="C403" s="117" t="s">
        <v>157</v>
      </c>
      <c r="D403" s="118" t="s">
        <v>157</v>
      </c>
      <c r="E403" s="119" t="s">
        <v>106</v>
      </c>
      <c r="F403" s="120" t="s">
        <v>155</v>
      </c>
      <c r="G403" s="121">
        <v>4251</v>
      </c>
      <c r="H403" s="17"/>
      <c r="I403" s="400"/>
      <c r="J403" s="401"/>
      <c r="K403" s="401"/>
      <c r="L403" s="32" t="s">
        <v>115</v>
      </c>
      <c r="M403" s="33">
        <v>4213</v>
      </c>
      <c r="N403" s="183">
        <f t="shared" ref="N403" si="70">O403+P403</f>
        <v>0</v>
      </c>
      <c r="O403" s="399"/>
      <c r="P403" s="399"/>
      <c r="Q403" s="161"/>
      <c r="R403" s="161"/>
      <c r="S403" s="438"/>
      <c r="T403" s="161"/>
      <c r="U403" s="161"/>
      <c r="V403" s="161"/>
    </row>
    <row r="404" spans="1:22" ht="21" customHeight="1">
      <c r="B404" s="124"/>
      <c r="H404" s="45"/>
      <c r="I404" s="147"/>
      <c r="J404" s="148"/>
      <c r="K404" s="148"/>
      <c r="L404" s="27" t="s">
        <v>907</v>
      </c>
      <c r="M404" s="28"/>
      <c r="N404" s="197">
        <f>O404+P404</f>
        <v>0</v>
      </c>
      <c r="O404" s="197">
        <f>SUM(O405:O405)</f>
        <v>0</v>
      </c>
      <c r="P404" s="197">
        <f>SUM(P405:P405)</f>
        <v>0</v>
      </c>
      <c r="Q404" s="161"/>
      <c r="R404" s="161"/>
      <c r="S404" s="438"/>
      <c r="T404" s="161"/>
      <c r="U404" s="161"/>
      <c r="V404" s="161"/>
    </row>
    <row r="405" spans="1:22" ht="16.8">
      <c r="A405" s="122" t="str">
        <f t="shared" ref="A405" si="71">CONCATENATE(B405,C405,D405,E405,F405,G405)</f>
        <v>71060601044819</v>
      </c>
      <c r="B405" s="124" t="s">
        <v>439</v>
      </c>
      <c r="C405" s="117" t="s">
        <v>157</v>
      </c>
      <c r="D405" s="118" t="s">
        <v>157</v>
      </c>
      <c r="E405" s="119" t="s">
        <v>106</v>
      </c>
      <c r="F405" s="120" t="s">
        <v>155</v>
      </c>
      <c r="G405" s="129" t="s">
        <v>88</v>
      </c>
      <c r="H405" s="25"/>
      <c r="I405" s="25"/>
      <c r="J405" s="26"/>
      <c r="K405" s="26"/>
      <c r="L405" s="30" t="s">
        <v>173</v>
      </c>
      <c r="M405" s="421">
        <v>5112</v>
      </c>
      <c r="N405" s="183">
        <f t="shared" ref="N405" si="72">O405+P405</f>
        <v>0</v>
      </c>
      <c r="O405" s="398">
        <v>0</v>
      </c>
      <c r="P405" s="398"/>
      <c r="Q405" s="161"/>
      <c r="R405" s="161"/>
      <c r="S405" s="438"/>
      <c r="T405" s="161"/>
      <c r="U405" s="161"/>
      <c r="V405" s="161"/>
    </row>
    <row r="406" spans="1:22" ht="27.6">
      <c r="B406" s="124"/>
      <c r="H406" s="180">
        <v>2600</v>
      </c>
      <c r="I406" s="212" t="s">
        <v>157</v>
      </c>
      <c r="J406" s="213">
        <v>0</v>
      </c>
      <c r="K406" s="213">
        <v>0</v>
      </c>
      <c r="L406" s="162" t="s">
        <v>246</v>
      </c>
      <c r="M406" s="174"/>
      <c r="N406" s="163">
        <f>+N408+N424+N441</f>
        <v>0</v>
      </c>
      <c r="O406" s="163">
        <f>+O408+O418+O424+O441</f>
        <v>0</v>
      </c>
      <c r="P406" s="163">
        <f>+P408+P418+P424+P441</f>
        <v>0</v>
      </c>
      <c r="Q406" s="161"/>
      <c r="R406" s="161"/>
      <c r="S406" s="438"/>
      <c r="T406" s="161"/>
      <c r="U406" s="161"/>
      <c r="V406" s="161"/>
    </row>
    <row r="407" spans="1:22" s="115" customFormat="1" ht="16.2">
      <c r="A407" s="122" t="str">
        <f t="shared" si="59"/>
        <v>71060601050000</v>
      </c>
      <c r="B407" s="124" t="s">
        <v>439</v>
      </c>
      <c r="C407" s="117" t="s">
        <v>157</v>
      </c>
      <c r="D407" s="118" t="s">
        <v>157</v>
      </c>
      <c r="E407" s="119" t="s">
        <v>106</v>
      </c>
      <c r="F407" s="120" t="s">
        <v>149</v>
      </c>
      <c r="G407" s="129" t="s">
        <v>440</v>
      </c>
      <c r="H407" s="25"/>
      <c r="I407" s="18"/>
      <c r="J407" s="19"/>
      <c r="K407" s="19"/>
      <c r="L407" s="30" t="s">
        <v>108</v>
      </c>
      <c r="M407" s="178"/>
      <c r="N407" s="191"/>
      <c r="O407" s="191"/>
      <c r="P407" s="191"/>
      <c r="Q407" s="161"/>
      <c r="R407" s="161"/>
      <c r="S407" s="438"/>
      <c r="T407" s="161"/>
      <c r="U407" s="161"/>
      <c r="V407" s="161"/>
    </row>
    <row r="408" spans="1:22" ht="16.2">
      <c r="A408" s="122" t="str">
        <f t="shared" si="59"/>
        <v>71060601054861</v>
      </c>
      <c r="B408" s="124" t="s">
        <v>439</v>
      </c>
      <c r="C408" s="117" t="s">
        <v>157</v>
      </c>
      <c r="D408" s="118" t="s">
        <v>157</v>
      </c>
      <c r="E408" s="119" t="s">
        <v>106</v>
      </c>
      <c r="F408" s="120" t="s">
        <v>149</v>
      </c>
      <c r="G408" s="121">
        <v>4861</v>
      </c>
      <c r="H408" s="165">
        <v>2610</v>
      </c>
      <c r="I408" s="166" t="s">
        <v>157</v>
      </c>
      <c r="J408" s="167">
        <v>1</v>
      </c>
      <c r="K408" s="167">
        <v>0</v>
      </c>
      <c r="L408" s="168" t="s">
        <v>247</v>
      </c>
      <c r="M408" s="176"/>
      <c r="N408" s="188">
        <f>+N410</f>
        <v>0</v>
      </c>
      <c r="O408" s="188">
        <f>+O410</f>
        <v>0</v>
      </c>
      <c r="P408" s="188">
        <f>+P410</f>
        <v>0</v>
      </c>
      <c r="Q408" s="161"/>
      <c r="R408" s="161"/>
      <c r="S408" s="438"/>
      <c r="T408" s="161"/>
      <c r="U408" s="161"/>
      <c r="V408" s="161"/>
    </row>
    <row r="409" spans="1:22" s="115" customFormat="1" ht="16.2">
      <c r="A409" s="122" t="str">
        <f t="shared" si="59"/>
        <v>71060601060000</v>
      </c>
      <c r="B409" s="124" t="s">
        <v>439</v>
      </c>
      <c r="C409" s="117" t="s">
        <v>157</v>
      </c>
      <c r="D409" s="118" t="s">
        <v>157</v>
      </c>
      <c r="E409" s="119" t="s">
        <v>106</v>
      </c>
      <c r="F409" s="120" t="s">
        <v>157</v>
      </c>
      <c r="G409" s="129" t="s">
        <v>440</v>
      </c>
      <c r="H409" s="25"/>
      <c r="I409" s="18"/>
      <c r="J409" s="19"/>
      <c r="K409" s="19"/>
      <c r="L409" s="30" t="s">
        <v>110</v>
      </c>
      <c r="M409" s="31"/>
      <c r="N409" s="190"/>
      <c r="O409" s="190"/>
      <c r="P409" s="190"/>
      <c r="Q409" s="161"/>
      <c r="R409" s="161"/>
      <c r="S409" s="438"/>
      <c r="T409" s="161"/>
      <c r="U409" s="161"/>
      <c r="V409" s="161"/>
    </row>
    <row r="410" spans="1:22" ht="16.2">
      <c r="A410" s="122" t="str">
        <f t="shared" si="59"/>
        <v>71060601064638</v>
      </c>
      <c r="B410" s="124" t="s">
        <v>439</v>
      </c>
      <c r="C410" s="117" t="s">
        <v>157</v>
      </c>
      <c r="D410" s="118" t="s">
        <v>157</v>
      </c>
      <c r="E410" s="119" t="s">
        <v>106</v>
      </c>
      <c r="F410" s="120" t="s">
        <v>157</v>
      </c>
      <c r="G410" s="121">
        <v>4638</v>
      </c>
      <c r="H410" s="151" t="s">
        <v>89</v>
      </c>
      <c r="I410" s="152" t="s">
        <v>157</v>
      </c>
      <c r="J410" s="153" t="s">
        <v>82</v>
      </c>
      <c r="K410" s="153" t="s">
        <v>82</v>
      </c>
      <c r="L410" s="154" t="s">
        <v>247</v>
      </c>
      <c r="M410" s="155" t="s">
        <v>81</v>
      </c>
      <c r="N410" s="192">
        <f>+N300+N412+N414+N416</f>
        <v>0</v>
      </c>
      <c r="O410" s="192">
        <f>+O300+O412+O414</f>
        <v>0</v>
      </c>
      <c r="P410" s="192">
        <f>+P300+P412+P414</f>
        <v>0</v>
      </c>
      <c r="Q410" s="161"/>
      <c r="R410" s="161"/>
      <c r="S410" s="438"/>
      <c r="T410" s="161"/>
      <c r="U410" s="161"/>
      <c r="V410" s="161"/>
    </row>
    <row r="411" spans="1:22" s="115" customFormat="1" ht="16.2">
      <c r="A411" s="122" t="str">
        <f t="shared" si="59"/>
        <v>71060601070000</v>
      </c>
      <c r="B411" s="124" t="s">
        <v>439</v>
      </c>
      <c r="C411" s="117" t="s">
        <v>157</v>
      </c>
      <c r="D411" s="118" t="s">
        <v>157</v>
      </c>
      <c r="E411" s="119" t="s">
        <v>106</v>
      </c>
      <c r="F411" s="120" t="s">
        <v>183</v>
      </c>
      <c r="G411" s="129" t="s">
        <v>440</v>
      </c>
      <c r="H411" s="25"/>
      <c r="I411" s="25"/>
      <c r="J411" s="26"/>
      <c r="K411" s="26"/>
      <c r="L411" s="30" t="s">
        <v>108</v>
      </c>
      <c r="M411" s="31"/>
      <c r="N411" s="190"/>
      <c r="O411" s="190"/>
      <c r="P411" s="190"/>
      <c r="Q411" s="161"/>
      <c r="R411" s="161"/>
      <c r="S411" s="438"/>
      <c r="T411" s="161"/>
      <c r="U411" s="161"/>
      <c r="V411" s="161"/>
    </row>
    <row r="412" spans="1:22" ht="55.2">
      <c r="A412" s="122" t="str">
        <f t="shared" si="59"/>
        <v>71060601085113</v>
      </c>
      <c r="B412" s="124" t="s">
        <v>439</v>
      </c>
      <c r="C412" s="117" t="s">
        <v>157</v>
      </c>
      <c r="D412" s="118" t="s">
        <v>157</v>
      </c>
      <c r="E412" s="119" t="s">
        <v>106</v>
      </c>
      <c r="F412" s="120" t="s">
        <v>185</v>
      </c>
      <c r="G412" s="121">
        <v>5113</v>
      </c>
      <c r="H412" s="46"/>
      <c r="I412" s="147"/>
      <c r="J412" s="148"/>
      <c r="K412" s="148"/>
      <c r="L412" s="27" t="s">
        <v>892</v>
      </c>
      <c r="M412" s="28"/>
      <c r="N412" s="197">
        <f>O412+P412</f>
        <v>0</v>
      </c>
      <c r="O412" s="197">
        <f>SUM(O413:O413)</f>
        <v>0</v>
      </c>
      <c r="P412" s="197">
        <f>SUM(P413:P413)</f>
        <v>0</v>
      </c>
      <c r="Q412" s="161"/>
      <c r="R412" s="161"/>
      <c r="S412" s="438"/>
      <c r="T412" s="161"/>
      <c r="U412" s="161"/>
      <c r="V412" s="161"/>
    </row>
    <row r="413" spans="1:22" s="115" customFormat="1" ht="16.8">
      <c r="A413" s="122" t="str">
        <f t="shared" si="59"/>
        <v>71060601090000</v>
      </c>
      <c r="B413" s="124" t="s">
        <v>439</v>
      </c>
      <c r="C413" s="117" t="s">
        <v>157</v>
      </c>
      <c r="D413" s="118" t="s">
        <v>157</v>
      </c>
      <c r="E413" s="119" t="s">
        <v>106</v>
      </c>
      <c r="F413" s="120" t="s">
        <v>187</v>
      </c>
      <c r="G413" s="129" t="s">
        <v>440</v>
      </c>
      <c r="H413" s="25"/>
      <c r="I413" s="18"/>
      <c r="J413" s="19"/>
      <c r="K413" s="19"/>
      <c r="L413" s="30" t="s">
        <v>118</v>
      </c>
      <c r="M413" s="44">
        <v>4216</v>
      </c>
      <c r="N413" s="183">
        <f t="shared" ref="N413" si="73">O413+P413</f>
        <v>0</v>
      </c>
      <c r="O413" s="399"/>
      <c r="P413" s="399"/>
      <c r="Q413" s="161"/>
      <c r="R413" s="161"/>
      <c r="S413" s="438"/>
      <c r="T413" s="161"/>
      <c r="U413" s="161"/>
      <c r="V413" s="161"/>
    </row>
    <row r="414" spans="1:22" s="182" customFormat="1" ht="55.2">
      <c r="A414" s="122"/>
      <c r="B414" s="124"/>
      <c r="C414" s="117"/>
      <c r="D414" s="118"/>
      <c r="E414" s="119"/>
      <c r="F414" s="120"/>
      <c r="G414" s="129"/>
      <c r="H414" s="45"/>
      <c r="I414" s="50"/>
      <c r="J414" s="51"/>
      <c r="K414" s="51"/>
      <c r="L414" s="27" t="s">
        <v>893</v>
      </c>
      <c r="M414" s="28"/>
      <c r="N414" s="197">
        <f>O414+P414</f>
        <v>0</v>
      </c>
      <c r="O414" s="197">
        <f>+O415</f>
        <v>0</v>
      </c>
      <c r="P414" s="197">
        <f>+P415</f>
        <v>0</v>
      </c>
      <c r="Q414" s="161"/>
      <c r="R414" s="161"/>
      <c r="S414" s="438"/>
      <c r="T414" s="161"/>
      <c r="U414" s="161"/>
      <c r="V414" s="161"/>
    </row>
    <row r="415" spans="1:22" s="182" customFormat="1" ht="16.2">
      <c r="A415" s="122"/>
      <c r="B415" s="124"/>
      <c r="C415" s="117"/>
      <c r="D415" s="118"/>
      <c r="E415" s="119"/>
      <c r="F415" s="120"/>
      <c r="G415" s="129"/>
      <c r="H415" s="25"/>
      <c r="I415" s="18"/>
      <c r="J415" s="19"/>
      <c r="K415" s="19"/>
      <c r="L415" s="29" t="s">
        <v>763</v>
      </c>
      <c r="M415" s="44">
        <v>4728</v>
      </c>
      <c r="N415" s="183">
        <v>0</v>
      </c>
      <c r="O415" s="183"/>
      <c r="P415" s="183"/>
      <c r="Q415" s="161"/>
      <c r="R415" s="161"/>
      <c r="S415" s="438"/>
      <c r="T415" s="161"/>
      <c r="U415" s="161"/>
      <c r="V415" s="161"/>
    </row>
    <row r="416" spans="1:22" s="182" customFormat="1" ht="27.6">
      <c r="A416" s="122"/>
      <c r="B416" s="124"/>
      <c r="C416" s="117"/>
      <c r="D416" s="118"/>
      <c r="E416" s="119"/>
      <c r="F416" s="120"/>
      <c r="G416" s="129"/>
      <c r="H416" s="45"/>
      <c r="I416" s="50"/>
      <c r="J416" s="51"/>
      <c r="K416" s="51"/>
      <c r="L416" s="459" t="s">
        <v>894</v>
      </c>
      <c r="M416" s="28"/>
      <c r="N416" s="197">
        <f>N417</f>
        <v>0</v>
      </c>
      <c r="O416" s="197">
        <f t="shared" ref="O416:P416" si="74">O417</f>
        <v>0</v>
      </c>
      <c r="P416" s="197">
        <f t="shared" si="74"/>
        <v>0</v>
      </c>
      <c r="Q416" s="161"/>
      <c r="R416" s="161"/>
      <c r="S416" s="438"/>
      <c r="T416" s="161"/>
      <c r="U416" s="161"/>
      <c r="V416" s="161"/>
    </row>
    <row r="417" spans="1:22" s="182" customFormat="1" ht="16.2">
      <c r="A417" s="122"/>
      <c r="B417" s="124"/>
      <c r="C417" s="117"/>
      <c r="D417" s="118"/>
      <c r="E417" s="119"/>
      <c r="F417" s="120"/>
      <c r="G417" s="129"/>
      <c r="H417" s="25"/>
      <c r="I417" s="18"/>
      <c r="J417" s="19"/>
      <c r="K417" s="19"/>
      <c r="L417" s="29" t="s">
        <v>348</v>
      </c>
      <c r="M417" s="12">
        <v>4729</v>
      </c>
      <c r="N417" s="183">
        <f t="shared" ref="N417" si="75">O417+P417</f>
        <v>0</v>
      </c>
      <c r="O417" s="183"/>
      <c r="P417" s="183"/>
      <c r="Q417" s="161"/>
      <c r="R417" s="161"/>
      <c r="S417" s="438"/>
      <c r="T417" s="161"/>
      <c r="U417" s="161"/>
      <c r="V417" s="161"/>
    </row>
    <row r="418" spans="1:22" ht="16.2">
      <c r="A418" s="122" t="str">
        <f t="shared" ref="A418:A421" si="76">CONCATENATE(B418,C418,D418,E418,F418,G418)</f>
        <v>71080000000001</v>
      </c>
      <c r="B418" s="124" t="s">
        <v>439</v>
      </c>
      <c r="C418" s="117" t="s">
        <v>185</v>
      </c>
      <c r="D418" s="118" t="s">
        <v>441</v>
      </c>
      <c r="E418" s="119" t="s">
        <v>441</v>
      </c>
      <c r="F418" s="120" t="s">
        <v>441</v>
      </c>
      <c r="G418" s="129" t="s">
        <v>96</v>
      </c>
      <c r="H418" s="165">
        <v>2630</v>
      </c>
      <c r="I418" s="166" t="s">
        <v>157</v>
      </c>
      <c r="J418" s="167">
        <v>3</v>
      </c>
      <c r="K418" s="167">
        <v>0</v>
      </c>
      <c r="L418" s="168" t="s">
        <v>251</v>
      </c>
      <c r="M418" s="176"/>
      <c r="N418" s="188">
        <f>+N420</f>
        <v>0</v>
      </c>
      <c r="O418" s="188">
        <f>+O420</f>
        <v>0</v>
      </c>
      <c r="P418" s="188">
        <f>+P420</f>
        <v>0</v>
      </c>
      <c r="Q418" s="161"/>
      <c r="R418" s="161"/>
      <c r="S418" s="438"/>
      <c r="T418" s="161"/>
      <c r="U418" s="161"/>
      <c r="V418" s="161"/>
    </row>
    <row r="419" spans="1:22" s="170" customFormat="1" ht="16.2">
      <c r="A419" s="122" t="str">
        <f t="shared" si="76"/>
        <v>71080100000000</v>
      </c>
      <c r="B419" s="124" t="s">
        <v>439</v>
      </c>
      <c r="C419" s="117" t="s">
        <v>185</v>
      </c>
      <c r="D419" s="118" t="s">
        <v>106</v>
      </c>
      <c r="E419" s="119" t="s">
        <v>441</v>
      </c>
      <c r="F419" s="120" t="s">
        <v>441</v>
      </c>
      <c r="G419" s="129" t="s">
        <v>440</v>
      </c>
      <c r="H419" s="25"/>
      <c r="I419" s="18"/>
      <c r="J419" s="19"/>
      <c r="K419" s="19"/>
      <c r="L419" s="30" t="s">
        <v>110</v>
      </c>
      <c r="M419" s="31"/>
      <c r="N419" s="190"/>
      <c r="O419" s="190"/>
      <c r="P419" s="190"/>
      <c r="Q419" s="161"/>
      <c r="R419" s="161"/>
      <c r="S419" s="438"/>
      <c r="T419" s="161"/>
      <c r="U419" s="161"/>
      <c r="V419" s="161"/>
    </row>
    <row r="420" spans="1:22" ht="16.2">
      <c r="A420" s="122" t="str">
        <f t="shared" si="76"/>
        <v>71080100000001</v>
      </c>
      <c r="B420" s="124" t="s">
        <v>439</v>
      </c>
      <c r="C420" s="117" t="s">
        <v>185</v>
      </c>
      <c r="D420" s="118" t="s">
        <v>106</v>
      </c>
      <c r="E420" s="119" t="s">
        <v>441</v>
      </c>
      <c r="F420" s="120" t="s">
        <v>441</v>
      </c>
      <c r="G420" s="129" t="s">
        <v>96</v>
      </c>
      <c r="H420" s="151">
        <v>2631</v>
      </c>
      <c r="I420" s="152" t="s">
        <v>157</v>
      </c>
      <c r="J420" s="153">
        <v>3</v>
      </c>
      <c r="K420" s="153">
        <v>1</v>
      </c>
      <c r="L420" s="154" t="s">
        <v>251</v>
      </c>
      <c r="M420" s="155"/>
      <c r="N420" s="192">
        <f>+N424+N427+N431+N433+N422</f>
        <v>0</v>
      </c>
      <c r="O420" s="192">
        <f>+O422</f>
        <v>0</v>
      </c>
      <c r="P420" s="192">
        <f>+P422</f>
        <v>0</v>
      </c>
      <c r="Q420" s="161"/>
      <c r="R420" s="161"/>
      <c r="S420" s="438"/>
      <c r="T420" s="161"/>
      <c r="U420" s="161"/>
      <c r="V420" s="161"/>
    </row>
    <row r="421" spans="1:22" s="156" customFormat="1" ht="15" customHeight="1">
      <c r="A421" s="122" t="str">
        <f t="shared" si="76"/>
        <v>71080101000000</v>
      </c>
      <c r="B421" s="124" t="s">
        <v>439</v>
      </c>
      <c r="C421" s="117" t="s">
        <v>185</v>
      </c>
      <c r="D421" s="118" t="s">
        <v>106</v>
      </c>
      <c r="E421" s="119" t="s">
        <v>106</v>
      </c>
      <c r="F421" s="120" t="s">
        <v>441</v>
      </c>
      <c r="G421" s="129" t="s">
        <v>440</v>
      </c>
      <c r="H421" s="25"/>
      <c r="I421" s="25"/>
      <c r="J421" s="26"/>
      <c r="K421" s="26"/>
      <c r="L421" s="30" t="s">
        <v>108</v>
      </c>
      <c r="M421" s="31"/>
      <c r="N421" s="190"/>
      <c r="O421" s="190"/>
      <c r="P421" s="190"/>
      <c r="Q421" s="161"/>
      <c r="R421" s="161"/>
      <c r="S421" s="438"/>
      <c r="T421" s="161"/>
      <c r="U421" s="161"/>
      <c r="V421" s="161"/>
    </row>
    <row r="422" spans="1:22" ht="45" customHeight="1">
      <c r="A422" s="122" t="str">
        <f>CONCATENATE(B422,C422,D422,E422,F422,G422)</f>
        <v>71080201000001</v>
      </c>
      <c r="B422" s="124" t="s">
        <v>439</v>
      </c>
      <c r="C422" s="117" t="s">
        <v>185</v>
      </c>
      <c r="D422" s="118" t="s">
        <v>140</v>
      </c>
      <c r="E422" s="119" t="s">
        <v>106</v>
      </c>
      <c r="F422" s="120" t="s">
        <v>441</v>
      </c>
      <c r="G422" s="129" t="s">
        <v>96</v>
      </c>
      <c r="H422" s="45"/>
      <c r="I422" s="46"/>
      <c r="J422" s="47"/>
      <c r="K422" s="47"/>
      <c r="L422" s="27" t="s">
        <v>941</v>
      </c>
      <c r="M422" s="28"/>
      <c r="N422" s="197">
        <f>O422+P422</f>
        <v>0</v>
      </c>
      <c r="O422" s="197">
        <f>SUM(O423:O423)</f>
        <v>0</v>
      </c>
      <c r="P422" s="197">
        <f>SUM(P423:P423)</f>
        <v>0</v>
      </c>
      <c r="Q422" s="161"/>
      <c r="R422" s="161"/>
      <c r="S422" s="438"/>
      <c r="T422" s="161"/>
      <c r="U422" s="161"/>
      <c r="V422" s="161"/>
    </row>
    <row r="423" spans="1:22" s="115" customFormat="1" ht="21.75" customHeight="1">
      <c r="A423" s="122" t="str">
        <f>CONCATENATE(B423,C423,D423,E423,F423,G423)</f>
        <v>71080201010000</v>
      </c>
      <c r="B423" s="124" t="s">
        <v>439</v>
      </c>
      <c r="C423" s="117" t="s">
        <v>185</v>
      </c>
      <c r="D423" s="118" t="s">
        <v>140</v>
      </c>
      <c r="E423" s="119" t="s">
        <v>106</v>
      </c>
      <c r="F423" s="120" t="s">
        <v>106</v>
      </c>
      <c r="G423" s="129" t="s">
        <v>440</v>
      </c>
      <c r="H423" s="25"/>
      <c r="I423" s="18"/>
      <c r="J423" s="19"/>
      <c r="K423" s="19"/>
      <c r="L423" s="30" t="s">
        <v>134</v>
      </c>
      <c r="M423" s="31">
        <v>4861</v>
      </c>
      <c r="N423" s="183">
        <f>O423+P423</f>
        <v>0</v>
      </c>
      <c r="O423" s="399"/>
      <c r="P423" s="399"/>
      <c r="Q423" s="161"/>
      <c r="R423" s="161"/>
      <c r="S423" s="438"/>
      <c r="T423" s="161"/>
      <c r="U423" s="161"/>
      <c r="V423" s="161"/>
    </row>
    <row r="424" spans="1:22" ht="16.2">
      <c r="A424" s="122" t="str">
        <f t="shared" si="59"/>
        <v>71080000000001</v>
      </c>
      <c r="B424" s="124" t="s">
        <v>439</v>
      </c>
      <c r="C424" s="117" t="s">
        <v>185</v>
      </c>
      <c r="D424" s="118" t="s">
        <v>441</v>
      </c>
      <c r="E424" s="119" t="s">
        <v>441</v>
      </c>
      <c r="F424" s="120" t="s">
        <v>441</v>
      </c>
      <c r="G424" s="129" t="s">
        <v>96</v>
      </c>
      <c r="H424" s="165">
        <v>2640</v>
      </c>
      <c r="I424" s="166" t="s">
        <v>157</v>
      </c>
      <c r="J424" s="167">
        <v>4</v>
      </c>
      <c r="K424" s="167">
        <v>0</v>
      </c>
      <c r="L424" s="168" t="s">
        <v>258</v>
      </c>
      <c r="M424" s="176"/>
      <c r="N424" s="188">
        <f>+N426</f>
        <v>0</v>
      </c>
      <c r="O424" s="188">
        <f>+O426</f>
        <v>0</v>
      </c>
      <c r="P424" s="188">
        <f>+P426</f>
        <v>0</v>
      </c>
      <c r="Q424" s="161"/>
      <c r="R424" s="161"/>
      <c r="S424" s="438"/>
      <c r="T424" s="161"/>
      <c r="U424" s="161"/>
      <c r="V424" s="161"/>
    </row>
    <row r="425" spans="1:22" s="170" customFormat="1" ht="16.2">
      <c r="A425" s="122" t="str">
        <f t="shared" ref="A425:A475" si="77">CONCATENATE(B425,C425,D425,E425,F425,G425)</f>
        <v>71080100000000</v>
      </c>
      <c r="B425" s="124" t="s">
        <v>439</v>
      </c>
      <c r="C425" s="117" t="s">
        <v>185</v>
      </c>
      <c r="D425" s="118" t="s">
        <v>106</v>
      </c>
      <c r="E425" s="119" t="s">
        <v>441</v>
      </c>
      <c r="F425" s="120" t="s">
        <v>441</v>
      </c>
      <c r="G425" s="129" t="s">
        <v>440</v>
      </c>
      <c r="H425" s="25"/>
      <c r="I425" s="18"/>
      <c r="J425" s="19"/>
      <c r="K425" s="19"/>
      <c r="L425" s="30" t="s">
        <v>110</v>
      </c>
      <c r="M425" s="31"/>
      <c r="N425" s="190"/>
      <c r="O425" s="190"/>
      <c r="P425" s="190"/>
      <c r="Q425" s="161"/>
      <c r="R425" s="161"/>
      <c r="S425" s="438"/>
      <c r="T425" s="161"/>
      <c r="U425" s="161"/>
      <c r="V425" s="161"/>
    </row>
    <row r="426" spans="1:22" ht="16.2">
      <c r="A426" s="122" t="str">
        <f t="shared" si="77"/>
        <v>71080100000001</v>
      </c>
      <c r="B426" s="124" t="s">
        <v>439</v>
      </c>
      <c r="C426" s="117" t="s">
        <v>185</v>
      </c>
      <c r="D426" s="118" t="s">
        <v>106</v>
      </c>
      <c r="E426" s="119" t="s">
        <v>441</v>
      </c>
      <c r="F426" s="120" t="s">
        <v>441</v>
      </c>
      <c r="G426" s="129" t="s">
        <v>96</v>
      </c>
      <c r="H426" s="151">
        <v>2641</v>
      </c>
      <c r="I426" s="152" t="s">
        <v>157</v>
      </c>
      <c r="J426" s="153">
        <v>4</v>
      </c>
      <c r="K426" s="153">
        <v>1</v>
      </c>
      <c r="L426" s="154" t="s">
        <v>259</v>
      </c>
      <c r="M426" s="155"/>
      <c r="N426" s="192">
        <f>+N430+N433+N437+N439+N428</f>
        <v>0</v>
      </c>
      <c r="O426" s="192">
        <f t="shared" ref="O426:P426" si="78">+O430+O433+O437+O439+O428</f>
        <v>0</v>
      </c>
      <c r="P426" s="192">
        <f t="shared" si="78"/>
        <v>0</v>
      </c>
      <c r="Q426" s="161"/>
      <c r="R426" s="161"/>
      <c r="S426" s="438"/>
      <c r="T426" s="161"/>
      <c r="U426" s="161"/>
      <c r="V426" s="161"/>
    </row>
    <row r="427" spans="1:22" s="156" customFormat="1" ht="15" customHeight="1">
      <c r="A427" s="122" t="str">
        <f t="shared" si="77"/>
        <v>71080101000000</v>
      </c>
      <c r="B427" s="124" t="s">
        <v>439</v>
      </c>
      <c r="C427" s="117" t="s">
        <v>185</v>
      </c>
      <c r="D427" s="118" t="s">
        <v>106</v>
      </c>
      <c r="E427" s="119" t="s">
        <v>106</v>
      </c>
      <c r="F427" s="120" t="s">
        <v>441</v>
      </c>
      <c r="G427" s="129" t="s">
        <v>440</v>
      </c>
      <c r="H427" s="25"/>
      <c r="I427" s="25"/>
      <c r="J427" s="26"/>
      <c r="K427" s="26"/>
      <c r="L427" s="30" t="s">
        <v>108</v>
      </c>
      <c r="M427" s="31"/>
      <c r="N427" s="190"/>
      <c r="O427" s="190"/>
      <c r="P427" s="190"/>
      <c r="Q427" s="161"/>
      <c r="R427" s="161"/>
      <c r="S427" s="438"/>
      <c r="T427" s="161"/>
      <c r="U427" s="161"/>
      <c r="V427" s="161"/>
    </row>
    <row r="428" spans="1:22" ht="19.5" customHeight="1">
      <c r="A428" s="122" t="str">
        <f>CONCATENATE(B428,C428,D428,E428,F428,G428)</f>
        <v>71080201000001</v>
      </c>
      <c r="B428" s="124" t="s">
        <v>439</v>
      </c>
      <c r="C428" s="117" t="s">
        <v>185</v>
      </c>
      <c r="D428" s="118" t="s">
        <v>140</v>
      </c>
      <c r="E428" s="119" t="s">
        <v>106</v>
      </c>
      <c r="F428" s="120" t="s">
        <v>441</v>
      </c>
      <c r="G428" s="129" t="s">
        <v>96</v>
      </c>
      <c r="H428" s="45"/>
      <c r="I428" s="46"/>
      <c r="J428" s="47"/>
      <c r="K428" s="47"/>
      <c r="L428" s="27" t="s">
        <v>895</v>
      </c>
      <c r="M428" s="28"/>
      <c r="N428" s="197">
        <f>O428+P428</f>
        <v>0</v>
      </c>
      <c r="O428" s="197">
        <f>SUM(O429)</f>
        <v>0</v>
      </c>
      <c r="P428" s="197">
        <f>SUM(P429)</f>
        <v>0</v>
      </c>
      <c r="Q428" s="161"/>
      <c r="R428" s="161"/>
      <c r="S428" s="438"/>
      <c r="T428" s="161"/>
      <c r="U428" s="161"/>
      <c r="V428" s="161"/>
    </row>
    <row r="429" spans="1:22" s="115" customFormat="1" ht="21.75" customHeight="1">
      <c r="A429" s="122" t="str">
        <f>CONCATENATE(B429,C429,D429,E429,F429,G429)</f>
        <v>71080201010000</v>
      </c>
      <c r="B429" s="124" t="s">
        <v>439</v>
      </c>
      <c r="C429" s="117" t="s">
        <v>185</v>
      </c>
      <c r="D429" s="118" t="s">
        <v>140</v>
      </c>
      <c r="E429" s="119" t="s">
        <v>106</v>
      </c>
      <c r="F429" s="120" t="s">
        <v>106</v>
      </c>
      <c r="G429" s="129" t="s">
        <v>440</v>
      </c>
      <c r="H429" s="25"/>
      <c r="I429" s="18"/>
      <c r="J429" s="19"/>
      <c r="K429" s="19"/>
      <c r="L429" s="30" t="s">
        <v>174</v>
      </c>
      <c r="M429" s="31">
        <v>5113</v>
      </c>
      <c r="N429" s="183">
        <f>O429+P429</f>
        <v>0</v>
      </c>
      <c r="O429" s="399"/>
      <c r="P429" s="399"/>
      <c r="Q429" s="161"/>
      <c r="R429" s="161"/>
      <c r="S429" s="438"/>
      <c r="T429" s="161"/>
      <c r="U429" s="161"/>
      <c r="V429" s="161"/>
    </row>
    <row r="430" spans="1:22" ht="27.6">
      <c r="A430" s="122" t="str">
        <f t="shared" si="77"/>
        <v>71080101024251</v>
      </c>
      <c r="B430" s="124" t="s">
        <v>439</v>
      </c>
      <c r="C430" s="117" t="s">
        <v>185</v>
      </c>
      <c r="D430" s="118" t="s">
        <v>106</v>
      </c>
      <c r="E430" s="119" t="s">
        <v>106</v>
      </c>
      <c r="F430" s="120" t="s">
        <v>140</v>
      </c>
      <c r="G430" s="121">
        <v>4251</v>
      </c>
      <c r="H430" s="45"/>
      <c r="I430" s="46"/>
      <c r="J430" s="47"/>
      <c r="K430" s="47"/>
      <c r="L430" s="27" t="s">
        <v>260</v>
      </c>
      <c r="M430" s="28"/>
      <c r="N430" s="197">
        <f>O430+P430</f>
        <v>0</v>
      </c>
      <c r="O430" s="197">
        <f>SUM(O431:O432)</f>
        <v>0</v>
      </c>
      <c r="P430" s="197">
        <f>SUM(P431:P432)</f>
        <v>0</v>
      </c>
      <c r="Q430" s="161"/>
      <c r="R430" s="161"/>
      <c r="S430" s="438"/>
      <c r="T430" s="161"/>
      <c r="U430" s="161"/>
      <c r="V430" s="161"/>
    </row>
    <row r="431" spans="1:22" ht="26.4">
      <c r="A431" s="122" t="str">
        <f t="shared" si="77"/>
        <v>71080101024639</v>
      </c>
      <c r="B431" s="124" t="s">
        <v>439</v>
      </c>
      <c r="C431" s="117" t="s">
        <v>185</v>
      </c>
      <c r="D431" s="118" t="s">
        <v>106</v>
      </c>
      <c r="E431" s="119" t="s">
        <v>106</v>
      </c>
      <c r="F431" s="120" t="s">
        <v>140</v>
      </c>
      <c r="G431" s="121">
        <v>4639</v>
      </c>
      <c r="H431" s="25"/>
      <c r="I431" s="18"/>
      <c r="J431" s="19"/>
      <c r="K431" s="19"/>
      <c r="L431" s="29" t="s">
        <v>217</v>
      </c>
      <c r="M431" s="12">
        <v>4511</v>
      </c>
      <c r="N431" s="183">
        <f t="shared" ref="N431:N440" si="79">O431+P431</f>
        <v>0</v>
      </c>
      <c r="O431" s="399"/>
      <c r="P431" s="399"/>
      <c r="Q431" s="161"/>
      <c r="R431" s="161"/>
      <c r="S431" s="438"/>
      <c r="T431" s="161"/>
      <c r="U431" s="161"/>
      <c r="V431" s="161"/>
    </row>
    <row r="432" spans="1:22" ht="16.2">
      <c r="A432" s="122" t="str">
        <f t="shared" si="77"/>
        <v>71080101024819</v>
      </c>
      <c r="B432" s="124" t="s">
        <v>439</v>
      </c>
      <c r="C432" s="117" t="s">
        <v>185</v>
      </c>
      <c r="D432" s="118" t="s">
        <v>106</v>
      </c>
      <c r="E432" s="119" t="s">
        <v>106</v>
      </c>
      <c r="F432" s="120" t="s">
        <v>140</v>
      </c>
      <c r="G432" s="121">
        <v>4819</v>
      </c>
      <c r="H432" s="25"/>
      <c r="I432" s="18"/>
      <c r="J432" s="19"/>
      <c r="K432" s="19"/>
      <c r="L432" s="30" t="s">
        <v>134</v>
      </c>
      <c r="M432" s="31">
        <v>4861</v>
      </c>
      <c r="N432" s="183">
        <f t="shared" si="79"/>
        <v>0</v>
      </c>
      <c r="O432" s="183">
        <v>0</v>
      </c>
      <c r="P432" s="183"/>
      <c r="Q432" s="161"/>
      <c r="R432" s="161"/>
      <c r="S432" s="438"/>
      <c r="T432" s="161"/>
      <c r="U432" s="161"/>
      <c r="V432" s="161"/>
    </row>
    <row r="433" spans="1:22" ht="55.2">
      <c r="A433" s="122" t="str">
        <f t="shared" si="77"/>
        <v>71080101025112</v>
      </c>
      <c r="B433" s="124" t="s">
        <v>439</v>
      </c>
      <c r="C433" s="117" t="s">
        <v>185</v>
      </c>
      <c r="D433" s="118" t="s">
        <v>106</v>
      </c>
      <c r="E433" s="119" t="s">
        <v>106</v>
      </c>
      <c r="F433" s="120" t="s">
        <v>140</v>
      </c>
      <c r="G433" s="121">
        <v>5112</v>
      </c>
      <c r="H433" s="45"/>
      <c r="I433" s="46"/>
      <c r="J433" s="47"/>
      <c r="K433" s="47"/>
      <c r="L433" s="457" t="s">
        <v>896</v>
      </c>
      <c r="M433" s="28"/>
      <c r="N433" s="197">
        <f>O433+P433</f>
        <v>0</v>
      </c>
      <c r="O433" s="197">
        <f>SUM(O434:O436)</f>
        <v>0</v>
      </c>
      <c r="P433" s="197">
        <f>SUM(P434:P436)</f>
        <v>0</v>
      </c>
      <c r="Q433" s="161"/>
      <c r="R433" s="161"/>
      <c r="S433" s="438"/>
      <c r="T433" s="161"/>
      <c r="U433" s="161"/>
      <c r="V433" s="161"/>
    </row>
    <row r="434" spans="1:22" ht="26.4">
      <c r="A434" s="122" t="str">
        <f t="shared" si="77"/>
        <v>71080101025113</v>
      </c>
      <c r="B434" s="124" t="s">
        <v>439</v>
      </c>
      <c r="C434" s="117" t="s">
        <v>185</v>
      </c>
      <c r="D434" s="118" t="s">
        <v>106</v>
      </c>
      <c r="E434" s="119" t="s">
        <v>106</v>
      </c>
      <c r="F434" s="120" t="s">
        <v>140</v>
      </c>
      <c r="G434" s="121">
        <v>5113</v>
      </c>
      <c r="H434" s="17"/>
      <c r="I434" s="25"/>
      <c r="J434" s="26"/>
      <c r="K434" s="26"/>
      <c r="L434" s="29" t="s">
        <v>142</v>
      </c>
      <c r="M434" s="44">
        <v>4251</v>
      </c>
      <c r="N434" s="183">
        <f t="shared" si="79"/>
        <v>0</v>
      </c>
      <c r="O434" s="183"/>
      <c r="P434" s="183">
        <v>0</v>
      </c>
      <c r="Q434" s="161"/>
      <c r="R434" s="161"/>
      <c r="S434" s="438"/>
      <c r="T434" s="161"/>
      <c r="U434" s="161"/>
      <c r="V434" s="161"/>
    </row>
    <row r="435" spans="1:22" s="115" customFormat="1" ht="16.2">
      <c r="A435" s="122" t="str">
        <f t="shared" si="77"/>
        <v>71080101030000</v>
      </c>
      <c r="B435" s="124" t="s">
        <v>439</v>
      </c>
      <c r="C435" s="117" t="s">
        <v>185</v>
      </c>
      <c r="D435" s="118" t="s">
        <v>106</v>
      </c>
      <c r="E435" s="119" t="s">
        <v>106</v>
      </c>
      <c r="F435" s="120" t="s">
        <v>442</v>
      </c>
      <c r="G435" s="129" t="s">
        <v>440</v>
      </c>
      <c r="H435" s="37"/>
      <c r="I435" s="194"/>
      <c r="J435" s="195"/>
      <c r="K435" s="196"/>
      <c r="L435" s="36" t="s">
        <v>134</v>
      </c>
      <c r="M435" s="13">
        <v>4861</v>
      </c>
      <c r="N435" s="183">
        <f t="shared" si="79"/>
        <v>0</v>
      </c>
      <c r="O435" s="402"/>
      <c r="P435" s="402">
        <v>0</v>
      </c>
      <c r="Q435" s="161"/>
      <c r="R435" s="161"/>
      <c r="S435" s="438"/>
      <c r="T435" s="161"/>
      <c r="U435" s="161"/>
      <c r="V435" s="161"/>
    </row>
    <row r="436" spans="1:22" ht="16.2">
      <c r="A436" s="122" t="str">
        <f t="shared" si="77"/>
        <v>71080101034239</v>
      </c>
      <c r="B436" s="124" t="s">
        <v>439</v>
      </c>
      <c r="C436" s="117" t="s">
        <v>185</v>
      </c>
      <c r="D436" s="118" t="s">
        <v>106</v>
      </c>
      <c r="E436" s="119" t="s">
        <v>106</v>
      </c>
      <c r="F436" s="120" t="s">
        <v>442</v>
      </c>
      <c r="G436" s="121">
        <v>4239</v>
      </c>
      <c r="H436" s="25"/>
      <c r="I436" s="18"/>
      <c r="J436" s="19"/>
      <c r="K436" s="19"/>
      <c r="L436" s="30" t="s">
        <v>174</v>
      </c>
      <c r="M436" s="31">
        <v>5113</v>
      </c>
      <c r="N436" s="183">
        <f t="shared" si="79"/>
        <v>0</v>
      </c>
      <c r="O436" s="183">
        <v>0</v>
      </c>
      <c r="P436" s="183">
        <v>0</v>
      </c>
      <c r="Q436" s="161"/>
      <c r="R436" s="161"/>
      <c r="S436" s="438"/>
      <c r="T436" s="161"/>
      <c r="U436" s="161"/>
      <c r="V436" s="161"/>
    </row>
    <row r="437" spans="1:22" ht="55.2">
      <c r="A437" s="122" t="str">
        <f>CONCATENATE(B437,C437,D437,E437,F437,G437)</f>
        <v>71080101035121</v>
      </c>
      <c r="B437" s="124" t="s">
        <v>439</v>
      </c>
      <c r="C437" s="117" t="s">
        <v>185</v>
      </c>
      <c r="D437" s="118" t="s">
        <v>106</v>
      </c>
      <c r="E437" s="119" t="s">
        <v>106</v>
      </c>
      <c r="F437" s="120" t="s">
        <v>442</v>
      </c>
      <c r="G437" s="121" t="s">
        <v>580</v>
      </c>
      <c r="H437" s="45"/>
      <c r="I437" s="46"/>
      <c r="J437" s="47"/>
      <c r="K437" s="47"/>
      <c r="L437" s="27" t="s">
        <v>584</v>
      </c>
      <c r="M437" s="28"/>
      <c r="N437" s="197">
        <f>O437+P437</f>
        <v>0</v>
      </c>
      <c r="O437" s="197">
        <f>SUM(O438)</f>
        <v>0</v>
      </c>
      <c r="P437" s="197">
        <f>SUM(P438)</f>
        <v>0</v>
      </c>
      <c r="Q437" s="161"/>
      <c r="R437" s="161"/>
      <c r="S437" s="438"/>
      <c r="T437" s="161"/>
      <c r="U437" s="161"/>
      <c r="V437" s="161"/>
    </row>
    <row r="438" spans="1:22" s="170" customFormat="1" ht="16.2">
      <c r="A438" s="122" t="str">
        <f t="shared" si="77"/>
        <v>71080200000000</v>
      </c>
      <c r="B438" s="124" t="s">
        <v>439</v>
      </c>
      <c r="C438" s="117" t="s">
        <v>185</v>
      </c>
      <c r="D438" s="118" t="s">
        <v>140</v>
      </c>
      <c r="E438" s="119" t="s">
        <v>441</v>
      </c>
      <c r="F438" s="120" t="s">
        <v>441</v>
      </c>
      <c r="G438" s="129" t="s">
        <v>440</v>
      </c>
      <c r="H438" s="25"/>
      <c r="I438" s="18"/>
      <c r="J438" s="19"/>
      <c r="K438" s="19"/>
      <c r="L438" s="36" t="s">
        <v>134</v>
      </c>
      <c r="M438" s="31">
        <v>4861</v>
      </c>
      <c r="N438" s="183">
        <f t="shared" si="79"/>
        <v>0</v>
      </c>
      <c r="O438" s="402"/>
      <c r="P438" s="402"/>
      <c r="Q438" s="161"/>
      <c r="R438" s="161"/>
      <c r="S438" s="438"/>
      <c r="T438" s="161"/>
      <c r="U438" s="161"/>
      <c r="V438" s="161"/>
    </row>
    <row r="439" spans="1:22" ht="69">
      <c r="A439" s="122" t="str">
        <f t="shared" si="77"/>
        <v>71080200000001</v>
      </c>
      <c r="B439" s="124" t="s">
        <v>439</v>
      </c>
      <c r="C439" s="117" t="s">
        <v>185</v>
      </c>
      <c r="D439" s="118" t="s">
        <v>140</v>
      </c>
      <c r="E439" s="119" t="s">
        <v>441</v>
      </c>
      <c r="F439" s="120" t="s">
        <v>441</v>
      </c>
      <c r="G439" s="129" t="s">
        <v>96</v>
      </c>
      <c r="H439" s="45"/>
      <c r="I439" s="46"/>
      <c r="J439" s="47"/>
      <c r="K439" s="47"/>
      <c r="L439" s="27" t="s">
        <v>764</v>
      </c>
      <c r="M439" s="28"/>
      <c r="N439" s="197">
        <f>O439+P439</f>
        <v>0</v>
      </c>
      <c r="O439" s="197">
        <f>SUM(O440)</f>
        <v>0</v>
      </c>
      <c r="P439" s="197">
        <f>SUM(P440)</f>
        <v>0</v>
      </c>
      <c r="Q439" s="161"/>
      <c r="R439" s="161"/>
      <c r="S439" s="438"/>
      <c r="T439" s="161"/>
      <c r="U439" s="161"/>
      <c r="V439" s="161"/>
    </row>
    <row r="440" spans="1:22" s="156" customFormat="1" ht="16.2">
      <c r="A440" s="122" t="str">
        <f t="shared" si="77"/>
        <v>71080201000000</v>
      </c>
      <c r="B440" s="124" t="s">
        <v>439</v>
      </c>
      <c r="C440" s="117" t="s">
        <v>185</v>
      </c>
      <c r="D440" s="118" t="s">
        <v>140</v>
      </c>
      <c r="E440" s="119" t="s">
        <v>106</v>
      </c>
      <c r="F440" s="120" t="s">
        <v>441</v>
      </c>
      <c r="G440" s="129" t="s">
        <v>440</v>
      </c>
      <c r="H440" s="25"/>
      <c r="I440" s="18"/>
      <c r="J440" s="19"/>
      <c r="K440" s="19"/>
      <c r="L440" s="36" t="s">
        <v>134</v>
      </c>
      <c r="M440" s="31">
        <v>4861</v>
      </c>
      <c r="N440" s="183">
        <f t="shared" si="79"/>
        <v>0</v>
      </c>
      <c r="O440" s="402"/>
      <c r="P440" s="402"/>
      <c r="Q440" s="161"/>
      <c r="R440" s="161"/>
      <c r="S440" s="438"/>
      <c r="T440" s="161"/>
      <c r="U440" s="161"/>
      <c r="V440" s="161"/>
    </row>
    <row r="441" spans="1:22" ht="27.6">
      <c r="A441" s="122" t="str">
        <f t="shared" si="77"/>
        <v>71080202014511</v>
      </c>
      <c r="B441" s="124" t="s">
        <v>439</v>
      </c>
      <c r="C441" s="117" t="s">
        <v>185</v>
      </c>
      <c r="D441" s="118" t="s">
        <v>140</v>
      </c>
      <c r="E441" s="119" t="s">
        <v>140</v>
      </c>
      <c r="F441" s="120" t="s">
        <v>106</v>
      </c>
      <c r="G441" s="121">
        <v>4511</v>
      </c>
      <c r="H441" s="165">
        <v>2660</v>
      </c>
      <c r="I441" s="166" t="s">
        <v>157</v>
      </c>
      <c r="J441" s="167">
        <v>6</v>
      </c>
      <c r="K441" s="167">
        <v>0</v>
      </c>
      <c r="L441" s="168" t="s">
        <v>263</v>
      </c>
      <c r="M441" s="176"/>
      <c r="N441" s="188">
        <f>+N443</f>
        <v>0</v>
      </c>
      <c r="O441" s="188">
        <f>+O443</f>
        <v>0</v>
      </c>
      <c r="P441" s="188">
        <f>+P443</f>
        <v>0</v>
      </c>
      <c r="Q441" s="161"/>
      <c r="R441" s="161"/>
      <c r="S441" s="438"/>
      <c r="T441" s="161"/>
      <c r="U441" s="161"/>
      <c r="V441" s="161"/>
    </row>
    <row r="442" spans="1:22" s="115" customFormat="1" ht="16.2">
      <c r="A442" s="122" t="str">
        <f t="shared" si="77"/>
        <v>71080202020000</v>
      </c>
      <c r="B442" s="124" t="s">
        <v>439</v>
      </c>
      <c r="C442" s="117" t="s">
        <v>185</v>
      </c>
      <c r="D442" s="118" t="s">
        <v>140</v>
      </c>
      <c r="E442" s="119" t="s">
        <v>140</v>
      </c>
      <c r="F442" s="120" t="s">
        <v>140</v>
      </c>
      <c r="G442" s="129" t="s">
        <v>440</v>
      </c>
      <c r="H442" s="25"/>
      <c r="I442" s="18"/>
      <c r="J442" s="19"/>
      <c r="K442" s="19"/>
      <c r="L442" s="30" t="s">
        <v>110</v>
      </c>
      <c r="M442" s="31"/>
      <c r="N442" s="190"/>
      <c r="O442" s="190"/>
      <c r="P442" s="190"/>
      <c r="Q442" s="161"/>
      <c r="R442" s="161"/>
      <c r="S442" s="438"/>
      <c r="T442" s="161"/>
      <c r="U442" s="161"/>
      <c r="V442" s="161"/>
    </row>
    <row r="443" spans="1:22" ht="26.4">
      <c r="A443" s="122" t="str">
        <f t="shared" si="77"/>
        <v>71080202024639</v>
      </c>
      <c r="B443" s="124" t="s">
        <v>439</v>
      </c>
      <c r="C443" s="117" t="s">
        <v>185</v>
      </c>
      <c r="D443" s="118" t="s">
        <v>140</v>
      </c>
      <c r="E443" s="119" t="s">
        <v>140</v>
      </c>
      <c r="F443" s="120" t="s">
        <v>140</v>
      </c>
      <c r="G443" s="129" t="s">
        <v>86</v>
      </c>
      <c r="H443" s="151">
        <v>2661</v>
      </c>
      <c r="I443" s="152" t="s">
        <v>157</v>
      </c>
      <c r="J443" s="153">
        <v>6</v>
      </c>
      <c r="K443" s="153">
        <v>1</v>
      </c>
      <c r="L443" s="154" t="s">
        <v>263</v>
      </c>
      <c r="M443" s="155"/>
      <c r="N443" s="192">
        <f>+N445+N449+N455+N464+N473</f>
        <v>0</v>
      </c>
      <c r="O443" s="192">
        <f t="shared" ref="O443:P443" si="80">+O445+O449+O455+O464+O473</f>
        <v>0</v>
      </c>
      <c r="P443" s="192">
        <f t="shared" si="80"/>
        <v>0</v>
      </c>
      <c r="Q443" s="161"/>
      <c r="R443" s="161"/>
      <c r="S443" s="438"/>
      <c r="T443" s="161"/>
      <c r="U443" s="161"/>
      <c r="V443" s="161"/>
    </row>
    <row r="444" spans="1:22" ht="16.2">
      <c r="A444" s="122" t="str">
        <f t="shared" si="77"/>
        <v>71080202025113</v>
      </c>
      <c r="B444" s="124" t="s">
        <v>439</v>
      </c>
      <c r="C444" s="117" t="s">
        <v>185</v>
      </c>
      <c r="D444" s="118" t="s">
        <v>140</v>
      </c>
      <c r="E444" s="119" t="s">
        <v>140</v>
      </c>
      <c r="F444" s="120" t="s">
        <v>140</v>
      </c>
      <c r="G444" s="121">
        <v>5113</v>
      </c>
      <c r="H444" s="25"/>
      <c r="I444" s="25"/>
      <c r="J444" s="26"/>
      <c r="K444" s="26"/>
      <c r="L444" s="30" t="s">
        <v>108</v>
      </c>
      <c r="M444" s="31"/>
      <c r="N444" s="190"/>
      <c r="O444" s="190"/>
      <c r="P444" s="190"/>
      <c r="Q444" s="161"/>
      <c r="R444" s="161"/>
      <c r="S444" s="438"/>
      <c r="T444" s="161"/>
      <c r="U444" s="161"/>
      <c r="V444" s="161"/>
    </row>
    <row r="445" spans="1:22" s="156" customFormat="1" ht="27.6">
      <c r="A445" s="122" t="str">
        <f t="shared" si="77"/>
        <v>71080203000000</v>
      </c>
      <c r="B445" s="124" t="s">
        <v>439</v>
      </c>
      <c r="C445" s="117" t="s">
        <v>185</v>
      </c>
      <c r="D445" s="118" t="s">
        <v>140</v>
      </c>
      <c r="E445" s="119" t="s">
        <v>442</v>
      </c>
      <c r="F445" s="120" t="s">
        <v>441</v>
      </c>
      <c r="G445" s="129" t="s">
        <v>440</v>
      </c>
      <c r="H445" s="45"/>
      <c r="I445" s="147"/>
      <c r="J445" s="148"/>
      <c r="K445" s="148"/>
      <c r="L445" s="27" t="s">
        <v>264</v>
      </c>
      <c r="M445" s="28"/>
      <c r="N445" s="197">
        <f>O445+P445</f>
        <v>0</v>
      </c>
      <c r="O445" s="197">
        <f>SUM(O446:O448)</f>
        <v>0</v>
      </c>
      <c r="P445" s="197">
        <f>SUM(P446:P448)</f>
        <v>0</v>
      </c>
      <c r="Q445" s="161"/>
      <c r="R445" s="161"/>
      <c r="S445" s="438"/>
      <c r="T445" s="161"/>
      <c r="U445" s="161"/>
      <c r="V445" s="161"/>
    </row>
    <row r="446" spans="1:22" ht="26.4">
      <c r="A446" s="122" t="str">
        <f t="shared" si="77"/>
        <v>71080203000001</v>
      </c>
      <c r="B446" s="124" t="s">
        <v>439</v>
      </c>
      <c r="C446" s="117" t="s">
        <v>185</v>
      </c>
      <c r="D446" s="118" t="s">
        <v>140</v>
      </c>
      <c r="E446" s="119" t="s">
        <v>442</v>
      </c>
      <c r="F446" s="120" t="s">
        <v>441</v>
      </c>
      <c r="G446" s="129" t="s">
        <v>96</v>
      </c>
      <c r="H446" s="17"/>
      <c r="I446" s="25"/>
      <c r="J446" s="26"/>
      <c r="K446" s="26"/>
      <c r="L446" s="30" t="s">
        <v>142</v>
      </c>
      <c r="M446" s="44">
        <v>4251</v>
      </c>
      <c r="N446" s="183">
        <f t="shared" ref="N446:N462" si="81">O446+P446</f>
        <v>0</v>
      </c>
      <c r="O446" s="183"/>
      <c r="P446" s="183"/>
      <c r="Q446" s="161"/>
      <c r="R446" s="161"/>
      <c r="S446" s="438"/>
      <c r="T446" s="161"/>
      <c r="U446" s="161"/>
      <c r="V446" s="161"/>
    </row>
    <row r="447" spans="1:22" s="115" customFormat="1" ht="16.2">
      <c r="A447" s="122" t="str">
        <f t="shared" si="77"/>
        <v>71080203010000</v>
      </c>
      <c r="B447" s="124" t="s">
        <v>439</v>
      </c>
      <c r="C447" s="117" t="s">
        <v>185</v>
      </c>
      <c r="D447" s="118" t="s">
        <v>140</v>
      </c>
      <c r="E447" s="119" t="s">
        <v>442</v>
      </c>
      <c r="F447" s="120" t="s">
        <v>106</v>
      </c>
      <c r="G447" s="129" t="s">
        <v>440</v>
      </c>
      <c r="H447" s="177"/>
      <c r="I447" s="194"/>
      <c r="J447" s="201"/>
      <c r="K447" s="202"/>
      <c r="L447" s="203" t="s">
        <v>240</v>
      </c>
      <c r="M447" s="13">
        <v>4269</v>
      </c>
      <c r="N447" s="183">
        <f t="shared" si="81"/>
        <v>0</v>
      </c>
      <c r="O447" s="183"/>
      <c r="P447" s="183"/>
      <c r="Q447" s="161"/>
      <c r="R447" s="161"/>
      <c r="S447" s="438"/>
      <c r="T447" s="161"/>
      <c r="U447" s="161"/>
      <c r="V447" s="161"/>
    </row>
    <row r="448" spans="1:22" ht="26.4">
      <c r="A448" s="122" t="str">
        <f t="shared" si="77"/>
        <v>71080203014511</v>
      </c>
      <c r="B448" s="124" t="s">
        <v>439</v>
      </c>
      <c r="C448" s="117" t="s">
        <v>185</v>
      </c>
      <c r="D448" s="118" t="s">
        <v>140</v>
      </c>
      <c r="E448" s="119" t="s">
        <v>442</v>
      </c>
      <c r="F448" s="120" t="s">
        <v>106</v>
      </c>
      <c r="G448" s="121">
        <v>4511</v>
      </c>
      <c r="H448" s="177"/>
      <c r="I448" s="194"/>
      <c r="J448" s="201"/>
      <c r="K448" s="202"/>
      <c r="L448" s="203" t="s">
        <v>267</v>
      </c>
      <c r="M448" s="13">
        <v>4521</v>
      </c>
      <c r="N448" s="183">
        <f t="shared" si="81"/>
        <v>0</v>
      </c>
      <c r="O448" s="183"/>
      <c r="P448" s="183"/>
      <c r="Q448" s="161"/>
      <c r="R448" s="161"/>
      <c r="S448" s="438"/>
      <c r="T448" s="161"/>
      <c r="U448" s="161"/>
      <c r="V448" s="161"/>
    </row>
    <row r="449" spans="1:22" s="115" customFormat="1" ht="27.6">
      <c r="A449" s="122" t="str">
        <f t="shared" si="77"/>
        <v>71080203020000</v>
      </c>
      <c r="B449" s="124" t="s">
        <v>439</v>
      </c>
      <c r="C449" s="117" t="s">
        <v>185</v>
      </c>
      <c r="D449" s="118" t="s">
        <v>140</v>
      </c>
      <c r="E449" s="119" t="s">
        <v>442</v>
      </c>
      <c r="F449" s="120" t="s">
        <v>140</v>
      </c>
      <c r="G449" s="129" t="s">
        <v>440</v>
      </c>
      <c r="H449" s="45"/>
      <c r="I449" s="147"/>
      <c r="J449" s="148"/>
      <c r="K449" s="148"/>
      <c r="L449" s="27" t="s">
        <v>265</v>
      </c>
      <c r="M449" s="28"/>
      <c r="N449" s="197">
        <f>O449+P449</f>
        <v>0</v>
      </c>
      <c r="O449" s="197">
        <f>SUM(O450:O454)</f>
        <v>0</v>
      </c>
      <c r="P449" s="197">
        <f>SUM(P450:P454)</f>
        <v>0</v>
      </c>
      <c r="Q449" s="161"/>
      <c r="R449" s="161"/>
      <c r="S449" s="438"/>
      <c r="T449" s="161"/>
      <c r="U449" s="161"/>
      <c r="V449" s="161"/>
    </row>
    <row r="450" spans="1:22" ht="26.4">
      <c r="A450" s="122" t="str">
        <f t="shared" si="77"/>
        <v>71080203025113</v>
      </c>
      <c r="B450" s="124" t="s">
        <v>439</v>
      </c>
      <c r="C450" s="117" t="s">
        <v>185</v>
      </c>
      <c r="D450" s="118" t="s">
        <v>140</v>
      </c>
      <c r="E450" s="119" t="s">
        <v>442</v>
      </c>
      <c r="F450" s="120" t="s">
        <v>140</v>
      </c>
      <c r="G450" s="121">
        <v>5113</v>
      </c>
      <c r="H450" s="17"/>
      <c r="I450" s="25"/>
      <c r="J450" s="26"/>
      <c r="K450" s="26"/>
      <c r="L450" s="30" t="s">
        <v>142</v>
      </c>
      <c r="M450" s="44">
        <v>4251</v>
      </c>
      <c r="N450" s="183">
        <f t="shared" si="81"/>
        <v>0</v>
      </c>
      <c r="O450" s="183"/>
      <c r="P450" s="183"/>
      <c r="Q450" s="161"/>
      <c r="R450" s="161"/>
      <c r="S450" s="438"/>
      <c r="T450" s="161"/>
      <c r="U450" s="161"/>
      <c r="V450" s="161"/>
    </row>
    <row r="451" spans="1:22" ht="16.2">
      <c r="A451" s="122" t="str">
        <f t="shared" si="77"/>
        <v>71080203025129</v>
      </c>
      <c r="B451" s="124" t="s">
        <v>439</v>
      </c>
      <c r="C451" s="117" t="s">
        <v>185</v>
      </c>
      <c r="D451" s="118" t="s">
        <v>140</v>
      </c>
      <c r="E451" s="119" t="s">
        <v>442</v>
      </c>
      <c r="F451" s="120" t="s">
        <v>140</v>
      </c>
      <c r="G451" s="121">
        <v>5129</v>
      </c>
      <c r="H451" s="17"/>
      <c r="I451" s="25"/>
      <c r="J451" s="26"/>
      <c r="K451" s="26"/>
      <c r="L451" s="30" t="s">
        <v>240</v>
      </c>
      <c r="M451" s="44">
        <v>4269</v>
      </c>
      <c r="N451" s="183">
        <f t="shared" si="81"/>
        <v>0</v>
      </c>
      <c r="O451" s="183"/>
      <c r="P451" s="183"/>
      <c r="Q451" s="161"/>
      <c r="R451" s="161"/>
      <c r="S451" s="438"/>
      <c r="T451" s="161"/>
      <c r="U451" s="161"/>
      <c r="V451" s="161"/>
    </row>
    <row r="452" spans="1:22" s="156" customFormat="1" ht="26.4">
      <c r="A452" s="122" t="str">
        <f t="shared" si="77"/>
        <v>71080204000000</v>
      </c>
      <c r="B452" s="124" t="s">
        <v>439</v>
      </c>
      <c r="C452" s="117" t="s">
        <v>185</v>
      </c>
      <c r="D452" s="118" t="s">
        <v>140</v>
      </c>
      <c r="E452" s="119" t="s">
        <v>155</v>
      </c>
      <c r="F452" s="120" t="s">
        <v>441</v>
      </c>
      <c r="G452" s="129" t="s">
        <v>440</v>
      </c>
      <c r="H452" s="17"/>
      <c r="I452" s="25"/>
      <c r="J452" s="26"/>
      <c r="K452" s="26"/>
      <c r="L452" s="203" t="s">
        <v>267</v>
      </c>
      <c r="M452" s="13">
        <v>4521</v>
      </c>
      <c r="N452" s="183">
        <f t="shared" si="81"/>
        <v>0</v>
      </c>
      <c r="O452" s="183"/>
      <c r="P452" s="183"/>
      <c r="Q452" s="161"/>
      <c r="R452" s="161"/>
      <c r="S452" s="438"/>
      <c r="T452" s="161"/>
      <c r="U452" s="161"/>
      <c r="V452" s="161"/>
    </row>
    <row r="453" spans="1:22" ht="16.2">
      <c r="A453" s="122" t="str">
        <f t="shared" si="77"/>
        <v>71080204000001</v>
      </c>
      <c r="B453" s="124" t="s">
        <v>439</v>
      </c>
      <c r="C453" s="117" t="s">
        <v>185</v>
      </c>
      <c r="D453" s="118" t="s">
        <v>140</v>
      </c>
      <c r="E453" s="119" t="s">
        <v>155</v>
      </c>
      <c r="F453" s="120" t="s">
        <v>441</v>
      </c>
      <c r="G453" s="129" t="s">
        <v>96</v>
      </c>
      <c r="H453" s="17"/>
      <c r="I453" s="25"/>
      <c r="J453" s="26"/>
      <c r="K453" s="26"/>
      <c r="L453" s="30" t="s">
        <v>173</v>
      </c>
      <c r="M453" s="31">
        <v>5112</v>
      </c>
      <c r="N453" s="183">
        <f t="shared" si="81"/>
        <v>0</v>
      </c>
      <c r="O453" s="183">
        <v>0</v>
      </c>
      <c r="P453" s="183"/>
      <c r="Q453" s="161"/>
      <c r="R453" s="161"/>
      <c r="S453" s="438"/>
      <c r="T453" s="161"/>
      <c r="U453" s="161"/>
      <c r="V453" s="161"/>
    </row>
    <row r="454" spans="1:22" s="115" customFormat="1" ht="16.2">
      <c r="A454" s="122" t="str">
        <f t="shared" si="77"/>
        <v>71080204010000</v>
      </c>
      <c r="B454" s="124" t="s">
        <v>439</v>
      </c>
      <c r="C454" s="117" t="s">
        <v>185</v>
      </c>
      <c r="D454" s="118" t="s">
        <v>140</v>
      </c>
      <c r="E454" s="119" t="s">
        <v>155</v>
      </c>
      <c r="F454" s="120" t="s">
        <v>106</v>
      </c>
      <c r="G454" s="129" t="s">
        <v>440</v>
      </c>
      <c r="H454" s="17"/>
      <c r="I454" s="25"/>
      <c r="J454" s="26"/>
      <c r="K454" s="26"/>
      <c r="L454" s="32" t="s">
        <v>174</v>
      </c>
      <c r="M454" s="33">
        <v>5113</v>
      </c>
      <c r="N454" s="183">
        <f t="shared" si="81"/>
        <v>0</v>
      </c>
      <c r="O454" s="183">
        <v>0</v>
      </c>
      <c r="P454" s="183"/>
      <c r="Q454" s="161"/>
      <c r="R454" s="161"/>
      <c r="S454" s="438"/>
      <c r="T454" s="161"/>
      <c r="U454" s="161"/>
      <c r="V454" s="161"/>
    </row>
    <row r="455" spans="1:22" ht="27.6">
      <c r="A455" s="122" t="str">
        <f t="shared" si="77"/>
        <v>71080204014216</v>
      </c>
      <c r="B455" s="124" t="s">
        <v>439</v>
      </c>
      <c r="C455" s="117" t="s">
        <v>185</v>
      </c>
      <c r="D455" s="118" t="s">
        <v>140</v>
      </c>
      <c r="E455" s="119" t="s">
        <v>155</v>
      </c>
      <c r="F455" s="120" t="s">
        <v>106</v>
      </c>
      <c r="G455" s="121">
        <v>4216</v>
      </c>
      <c r="H455" s="45"/>
      <c r="I455" s="147"/>
      <c r="J455" s="148"/>
      <c r="K455" s="148"/>
      <c r="L455" s="27" t="s">
        <v>266</v>
      </c>
      <c r="M455" s="28"/>
      <c r="N455" s="197">
        <f>O455+P455</f>
        <v>0</v>
      </c>
      <c r="O455" s="197">
        <f>SUM(O456:O463)</f>
        <v>0</v>
      </c>
      <c r="P455" s="197">
        <f>SUM(P456:P463)</f>
        <v>0</v>
      </c>
      <c r="Q455" s="161"/>
      <c r="R455" s="161"/>
      <c r="S455" s="438"/>
      <c r="T455" s="161"/>
      <c r="U455" s="161"/>
      <c r="V455" s="161"/>
    </row>
    <row r="456" spans="1:22" ht="23.25" customHeight="1">
      <c r="A456" s="122" t="str">
        <f t="shared" si="77"/>
        <v>71080204014239</v>
      </c>
      <c r="B456" s="124" t="s">
        <v>439</v>
      </c>
      <c r="C456" s="117" t="s">
        <v>185</v>
      </c>
      <c r="D456" s="118" t="s">
        <v>140</v>
      </c>
      <c r="E456" s="119" t="s">
        <v>155</v>
      </c>
      <c r="F456" s="120" t="s">
        <v>106</v>
      </c>
      <c r="G456" s="121">
        <v>4239</v>
      </c>
      <c r="H456" s="17"/>
      <c r="I456" s="25"/>
      <c r="J456" s="26"/>
      <c r="K456" s="26"/>
      <c r="L456" s="29" t="s">
        <v>125</v>
      </c>
      <c r="M456" s="31">
        <v>4239</v>
      </c>
      <c r="N456" s="183">
        <f t="shared" si="81"/>
        <v>0</v>
      </c>
      <c r="O456" s="183"/>
      <c r="P456" s="183"/>
      <c r="Q456" s="161"/>
      <c r="R456" s="161"/>
      <c r="S456" s="438"/>
      <c r="T456" s="161"/>
      <c r="U456" s="161"/>
      <c r="V456" s="161"/>
    </row>
    <row r="457" spans="1:22" ht="30" customHeight="1">
      <c r="A457" s="122" t="str">
        <f t="shared" si="77"/>
        <v>71080204014269</v>
      </c>
      <c r="B457" s="116" t="s">
        <v>439</v>
      </c>
      <c r="C457" s="117" t="s">
        <v>185</v>
      </c>
      <c r="D457" s="118" t="s">
        <v>140</v>
      </c>
      <c r="E457" s="119" t="s">
        <v>155</v>
      </c>
      <c r="F457" s="120" t="s">
        <v>106</v>
      </c>
      <c r="G457" s="121">
        <v>4269</v>
      </c>
      <c r="H457" s="17"/>
      <c r="I457" s="25"/>
      <c r="J457" s="26"/>
      <c r="K457" s="26"/>
      <c r="L457" s="30" t="s">
        <v>142</v>
      </c>
      <c r="M457" s="44">
        <v>4251</v>
      </c>
      <c r="N457" s="183">
        <f t="shared" si="81"/>
        <v>0</v>
      </c>
      <c r="O457" s="183"/>
      <c r="P457" s="183"/>
      <c r="Q457" s="161"/>
      <c r="R457" s="161"/>
      <c r="S457" s="438"/>
      <c r="T457" s="161"/>
      <c r="U457" s="161"/>
      <c r="V457" s="161"/>
    </row>
    <row r="458" spans="1:22" ht="16.2">
      <c r="A458" s="122" t="str">
        <f t="shared" si="77"/>
        <v>71080204014639</v>
      </c>
      <c r="B458" s="124" t="s">
        <v>439</v>
      </c>
      <c r="C458" s="117" t="s">
        <v>185</v>
      </c>
      <c r="D458" s="118" t="s">
        <v>140</v>
      </c>
      <c r="E458" s="119" t="s">
        <v>155</v>
      </c>
      <c r="F458" s="120" t="s">
        <v>106</v>
      </c>
      <c r="G458" s="121">
        <v>4639</v>
      </c>
      <c r="H458" s="17"/>
      <c r="I458" s="25"/>
      <c r="J458" s="26"/>
      <c r="K458" s="26"/>
      <c r="L458" s="30" t="s">
        <v>240</v>
      </c>
      <c r="M458" s="44">
        <v>4269</v>
      </c>
      <c r="N458" s="183">
        <f t="shared" si="81"/>
        <v>0</v>
      </c>
      <c r="O458" s="183"/>
      <c r="P458" s="183"/>
      <c r="Q458" s="161"/>
      <c r="R458" s="161"/>
      <c r="S458" s="438"/>
      <c r="T458" s="161"/>
      <c r="U458" s="161"/>
      <c r="V458" s="161"/>
    </row>
    <row r="459" spans="1:22" ht="26.4">
      <c r="A459" s="122" t="str">
        <f t="shared" si="77"/>
        <v>71080204014819</v>
      </c>
      <c r="B459" s="124" t="s">
        <v>439</v>
      </c>
      <c r="C459" s="117" t="s">
        <v>185</v>
      </c>
      <c r="D459" s="118" t="s">
        <v>140</v>
      </c>
      <c r="E459" s="119" t="s">
        <v>155</v>
      </c>
      <c r="F459" s="120" t="s">
        <v>106</v>
      </c>
      <c r="G459" s="129" t="s">
        <v>88</v>
      </c>
      <c r="H459" s="17"/>
      <c r="I459" s="25"/>
      <c r="J459" s="26"/>
      <c r="K459" s="26"/>
      <c r="L459" s="30" t="s">
        <v>267</v>
      </c>
      <c r="M459" s="44">
        <v>4521</v>
      </c>
      <c r="N459" s="183">
        <f t="shared" si="81"/>
        <v>0</v>
      </c>
      <c r="O459" s="183"/>
      <c r="P459" s="183"/>
      <c r="Q459" s="161"/>
      <c r="R459" s="161"/>
      <c r="S459" s="438"/>
      <c r="T459" s="161"/>
      <c r="U459" s="161"/>
      <c r="V459" s="161"/>
    </row>
    <row r="460" spans="1:22" s="115" customFormat="1" ht="26.4">
      <c r="A460" s="122" t="str">
        <f t="shared" si="77"/>
        <v>71080204020000</v>
      </c>
      <c r="B460" s="124" t="s">
        <v>439</v>
      </c>
      <c r="C460" s="117" t="s">
        <v>185</v>
      </c>
      <c r="D460" s="118" t="s">
        <v>140</v>
      </c>
      <c r="E460" s="119" t="s">
        <v>155</v>
      </c>
      <c r="F460" s="120" t="s">
        <v>140</v>
      </c>
      <c r="G460" s="129" t="s">
        <v>440</v>
      </c>
      <c r="H460" s="17"/>
      <c r="I460" s="25"/>
      <c r="J460" s="26"/>
      <c r="K460" s="26"/>
      <c r="L460" s="30" t="s">
        <v>219</v>
      </c>
      <c r="M460" s="31">
        <v>4819</v>
      </c>
      <c r="N460" s="183">
        <f t="shared" si="81"/>
        <v>0</v>
      </c>
      <c r="O460" s="183"/>
      <c r="P460" s="183"/>
      <c r="Q460" s="161"/>
      <c r="R460" s="161"/>
      <c r="S460" s="438"/>
      <c r="T460" s="161"/>
      <c r="U460" s="161"/>
      <c r="V460" s="161"/>
    </row>
    <row r="461" spans="1:22" ht="16.2">
      <c r="A461" s="122" t="str">
        <f t="shared" si="77"/>
        <v>71080204024511</v>
      </c>
      <c r="B461" s="124" t="s">
        <v>439</v>
      </c>
      <c r="C461" s="117" t="s">
        <v>185</v>
      </c>
      <c r="D461" s="118" t="s">
        <v>140</v>
      </c>
      <c r="E461" s="119" t="s">
        <v>155</v>
      </c>
      <c r="F461" s="120" t="s">
        <v>140</v>
      </c>
      <c r="G461" s="121">
        <v>4511</v>
      </c>
      <c r="H461" s="25"/>
      <c r="I461" s="25"/>
      <c r="J461" s="26"/>
      <c r="K461" s="26"/>
      <c r="L461" s="30" t="s">
        <v>173</v>
      </c>
      <c r="M461" s="31">
        <v>5112</v>
      </c>
      <c r="N461" s="183">
        <f t="shared" si="81"/>
        <v>0</v>
      </c>
      <c r="O461" s="183"/>
      <c r="P461" s="183"/>
      <c r="Q461" s="161"/>
      <c r="R461" s="161"/>
      <c r="S461" s="438"/>
      <c r="T461" s="161"/>
      <c r="U461" s="161"/>
      <c r="V461" s="161"/>
    </row>
    <row r="462" spans="1:22" s="115" customFormat="1" ht="16.8">
      <c r="A462" s="122" t="str">
        <f t="shared" si="77"/>
        <v>71080204030000</v>
      </c>
      <c r="B462" s="124" t="s">
        <v>439</v>
      </c>
      <c r="C462" s="117" t="s">
        <v>185</v>
      </c>
      <c r="D462" s="118" t="s">
        <v>140</v>
      </c>
      <c r="E462" s="119" t="s">
        <v>155</v>
      </c>
      <c r="F462" s="120" t="s">
        <v>442</v>
      </c>
      <c r="G462" s="129" t="s">
        <v>440</v>
      </c>
      <c r="H462" s="25"/>
      <c r="I462" s="25"/>
      <c r="J462" s="26"/>
      <c r="K462" s="26"/>
      <c r="L462" s="30" t="s">
        <v>174</v>
      </c>
      <c r="M462" s="31">
        <v>5113</v>
      </c>
      <c r="N462" s="183">
        <f t="shared" si="81"/>
        <v>0</v>
      </c>
      <c r="O462" s="398"/>
      <c r="P462" s="398"/>
      <c r="Q462" s="161"/>
      <c r="R462" s="161"/>
      <c r="S462" s="438"/>
      <c r="T462" s="161"/>
      <c r="U462" s="161"/>
      <c r="V462" s="161"/>
    </row>
    <row r="463" spans="1:22" ht="16.2">
      <c r="A463" s="122" t="str">
        <f t="shared" si="77"/>
        <v>71080204035113</v>
      </c>
      <c r="B463" s="124" t="s">
        <v>439</v>
      </c>
      <c r="C463" s="117" t="s">
        <v>185</v>
      </c>
      <c r="D463" s="118" t="s">
        <v>140</v>
      </c>
      <c r="E463" s="119" t="s">
        <v>155</v>
      </c>
      <c r="F463" s="120" t="s">
        <v>442</v>
      </c>
      <c r="G463" s="121">
        <v>5113</v>
      </c>
      <c r="H463" s="17"/>
      <c r="I463" s="25"/>
      <c r="J463" s="26"/>
      <c r="K463" s="26"/>
      <c r="L463" s="30" t="s">
        <v>268</v>
      </c>
      <c r="M463" s="44">
        <v>5129</v>
      </c>
      <c r="N463" s="183">
        <f>O463+P463</f>
        <v>0</v>
      </c>
      <c r="O463" s="183"/>
      <c r="P463" s="183"/>
      <c r="Q463" s="161"/>
      <c r="R463" s="161"/>
      <c r="S463" s="438"/>
      <c r="T463" s="161"/>
      <c r="U463" s="161"/>
      <c r="V463" s="161"/>
    </row>
    <row r="464" spans="1:22" s="156" customFormat="1" ht="27.6">
      <c r="A464" s="122" t="str">
        <f t="shared" si="77"/>
        <v>71080205000000</v>
      </c>
      <c r="B464" s="124" t="s">
        <v>439</v>
      </c>
      <c r="C464" s="117" t="s">
        <v>185</v>
      </c>
      <c r="D464" s="118" t="s">
        <v>140</v>
      </c>
      <c r="E464" s="119" t="s">
        <v>149</v>
      </c>
      <c r="F464" s="120" t="s">
        <v>441</v>
      </c>
      <c r="G464" s="129" t="s">
        <v>440</v>
      </c>
      <c r="H464" s="45"/>
      <c r="I464" s="147"/>
      <c r="J464" s="148"/>
      <c r="K464" s="148"/>
      <c r="L464" s="27" t="s">
        <v>269</v>
      </c>
      <c r="M464" s="28"/>
      <c r="N464" s="197">
        <f>O464+P464</f>
        <v>0</v>
      </c>
      <c r="O464" s="197">
        <f>SUM(O465:O472)</f>
        <v>0</v>
      </c>
      <c r="P464" s="197">
        <f>SUM(P465:P472)</f>
        <v>0</v>
      </c>
      <c r="Q464" s="161"/>
      <c r="R464" s="161"/>
      <c r="S464" s="438"/>
      <c r="T464" s="161"/>
      <c r="U464" s="161"/>
      <c r="V464" s="161"/>
    </row>
    <row r="465" spans="1:22" ht="16.2">
      <c r="A465" s="122" t="str">
        <f t="shared" si="77"/>
        <v>71080205000001</v>
      </c>
      <c r="B465" s="124" t="s">
        <v>439</v>
      </c>
      <c r="C465" s="117" t="s">
        <v>185</v>
      </c>
      <c r="D465" s="118" t="s">
        <v>140</v>
      </c>
      <c r="E465" s="119" t="s">
        <v>149</v>
      </c>
      <c r="F465" s="120" t="s">
        <v>441</v>
      </c>
      <c r="G465" s="129" t="s">
        <v>96</v>
      </c>
      <c r="H465" s="25"/>
      <c r="I465" s="25"/>
      <c r="J465" s="26"/>
      <c r="K465" s="26"/>
      <c r="L465" s="29" t="s">
        <v>122</v>
      </c>
      <c r="M465" s="12">
        <v>4234</v>
      </c>
      <c r="N465" s="183">
        <f>O465+P465</f>
        <v>0</v>
      </c>
      <c r="O465" s="405"/>
      <c r="P465" s="405"/>
      <c r="Q465" s="161"/>
      <c r="R465" s="161"/>
      <c r="S465" s="438"/>
      <c r="T465" s="161"/>
      <c r="U465" s="161"/>
      <c r="V465" s="161"/>
    </row>
    <row r="466" spans="1:22" s="115" customFormat="1" ht="26.4">
      <c r="A466" s="122" t="str">
        <f t="shared" si="77"/>
        <v>71080205010000</v>
      </c>
      <c r="B466" s="124" t="s">
        <v>439</v>
      </c>
      <c r="C466" s="117" t="s">
        <v>185</v>
      </c>
      <c r="D466" s="118" t="s">
        <v>140</v>
      </c>
      <c r="E466" s="119" t="s">
        <v>149</v>
      </c>
      <c r="F466" s="120" t="s">
        <v>106</v>
      </c>
      <c r="G466" s="129" t="s">
        <v>440</v>
      </c>
      <c r="H466" s="25"/>
      <c r="I466" s="25"/>
      <c r="J466" s="26"/>
      <c r="K466" s="26"/>
      <c r="L466" s="30" t="s">
        <v>142</v>
      </c>
      <c r="M466" s="31">
        <v>4251</v>
      </c>
      <c r="N466" s="183">
        <f t="shared" ref="N466:N475" si="82">O466+P466</f>
        <v>0</v>
      </c>
      <c r="O466" s="183"/>
      <c r="P466" s="183">
        <v>0</v>
      </c>
      <c r="Q466" s="161"/>
      <c r="R466" s="161"/>
      <c r="S466" s="438"/>
      <c r="T466" s="161"/>
      <c r="U466" s="161"/>
      <c r="V466" s="161"/>
    </row>
    <row r="467" spans="1:22" ht="16.2">
      <c r="A467" s="122" t="str">
        <f t="shared" si="77"/>
        <v>71080205014511</v>
      </c>
      <c r="B467" s="124" t="s">
        <v>439</v>
      </c>
      <c r="C467" s="117" t="s">
        <v>185</v>
      </c>
      <c r="D467" s="118" t="s">
        <v>140</v>
      </c>
      <c r="E467" s="119" t="s">
        <v>149</v>
      </c>
      <c r="F467" s="120" t="s">
        <v>106</v>
      </c>
      <c r="G467" s="121">
        <v>4511</v>
      </c>
      <c r="H467" s="17"/>
      <c r="I467" s="25"/>
      <c r="J467" s="26"/>
      <c r="K467" s="26"/>
      <c r="L467" s="30" t="s">
        <v>240</v>
      </c>
      <c r="M467" s="13">
        <v>4269</v>
      </c>
      <c r="N467" s="183">
        <f t="shared" si="82"/>
        <v>0</v>
      </c>
      <c r="O467" s="183"/>
      <c r="P467" s="183"/>
      <c r="Q467" s="161"/>
      <c r="R467" s="161"/>
      <c r="S467" s="438"/>
      <c r="T467" s="161"/>
      <c r="U467" s="161"/>
      <c r="V467" s="161"/>
    </row>
    <row r="468" spans="1:22" s="115" customFormat="1" ht="26.4">
      <c r="A468" s="122" t="str">
        <f t="shared" si="77"/>
        <v>71080205020000</v>
      </c>
      <c r="B468" s="124" t="s">
        <v>439</v>
      </c>
      <c r="C468" s="117" t="s">
        <v>185</v>
      </c>
      <c r="D468" s="118" t="s">
        <v>140</v>
      </c>
      <c r="E468" s="119" t="s">
        <v>149</v>
      </c>
      <c r="F468" s="120" t="s">
        <v>140</v>
      </c>
      <c r="G468" s="129" t="s">
        <v>440</v>
      </c>
      <c r="H468" s="17"/>
      <c r="I468" s="25"/>
      <c r="J468" s="26"/>
      <c r="K468" s="26"/>
      <c r="L468" s="30" t="s">
        <v>267</v>
      </c>
      <c r="M468" s="13">
        <v>4521</v>
      </c>
      <c r="N468" s="183">
        <f t="shared" si="82"/>
        <v>0</v>
      </c>
      <c r="O468" s="183"/>
      <c r="P468" s="183"/>
      <c r="Q468" s="161"/>
      <c r="R468" s="161"/>
      <c r="S468" s="438"/>
      <c r="T468" s="161"/>
      <c r="U468" s="161"/>
      <c r="V468" s="161"/>
    </row>
    <row r="469" spans="1:22" ht="16.2">
      <c r="A469" s="122" t="str">
        <f t="shared" si="77"/>
        <v>71080205024511</v>
      </c>
      <c r="B469" s="124" t="s">
        <v>439</v>
      </c>
      <c r="C469" s="117" t="s">
        <v>185</v>
      </c>
      <c r="D469" s="118" t="s">
        <v>140</v>
      </c>
      <c r="E469" s="119" t="s">
        <v>149</v>
      </c>
      <c r="F469" s="120" t="s">
        <v>140</v>
      </c>
      <c r="G469" s="121">
        <v>4511</v>
      </c>
      <c r="H469" s="25"/>
      <c r="I469" s="25"/>
      <c r="J469" s="26"/>
      <c r="K469" s="26"/>
      <c r="L469" s="32" t="s">
        <v>211</v>
      </c>
      <c r="M469" s="48">
        <v>4639</v>
      </c>
      <c r="N469" s="183">
        <f t="shared" si="82"/>
        <v>0</v>
      </c>
      <c r="O469" s="183"/>
      <c r="P469" s="183"/>
      <c r="Q469" s="161"/>
      <c r="R469" s="161"/>
      <c r="S469" s="438"/>
      <c r="T469" s="161"/>
      <c r="U469" s="161"/>
      <c r="V469" s="161"/>
    </row>
    <row r="470" spans="1:22" ht="16.2">
      <c r="A470" s="122" t="str">
        <f t="shared" si="77"/>
        <v>71090201044239</v>
      </c>
      <c r="B470" s="124" t="s">
        <v>439</v>
      </c>
      <c r="C470" s="117" t="s">
        <v>187</v>
      </c>
      <c r="D470" s="118" t="s">
        <v>140</v>
      </c>
      <c r="E470" s="119" t="s">
        <v>106</v>
      </c>
      <c r="F470" s="120" t="s">
        <v>155</v>
      </c>
      <c r="G470" s="121">
        <v>4239</v>
      </c>
      <c r="H470" s="25"/>
      <c r="I470" s="18"/>
      <c r="J470" s="19"/>
      <c r="K470" s="19"/>
      <c r="L470" s="30" t="s">
        <v>134</v>
      </c>
      <c r="M470" s="31">
        <v>4861</v>
      </c>
      <c r="N470" s="183">
        <f t="shared" si="82"/>
        <v>0</v>
      </c>
      <c r="O470" s="405"/>
      <c r="P470" s="405"/>
      <c r="Q470" s="161"/>
      <c r="R470" s="161"/>
      <c r="S470" s="438"/>
      <c r="T470" s="161"/>
      <c r="U470" s="161"/>
      <c r="V470" s="161"/>
    </row>
    <row r="471" spans="1:22" ht="16.2">
      <c r="B471" s="124"/>
      <c r="H471" s="37"/>
      <c r="I471" s="194"/>
      <c r="J471" s="195"/>
      <c r="K471" s="196"/>
      <c r="L471" s="30" t="s">
        <v>173</v>
      </c>
      <c r="M471" s="31">
        <v>5112</v>
      </c>
      <c r="N471" s="183">
        <f t="shared" si="82"/>
        <v>0</v>
      </c>
      <c r="O471" s="183"/>
      <c r="P471" s="183"/>
      <c r="Q471" s="161"/>
      <c r="R471" s="161"/>
      <c r="S471" s="438"/>
      <c r="T471" s="161"/>
      <c r="U471" s="161"/>
      <c r="V471" s="161"/>
    </row>
    <row r="472" spans="1:22" ht="16.2">
      <c r="B472" s="124"/>
      <c r="H472" s="25"/>
      <c r="I472" s="25"/>
      <c r="J472" s="26"/>
      <c r="K472" s="26"/>
      <c r="L472" s="30" t="s">
        <v>174</v>
      </c>
      <c r="M472" s="31">
        <v>5113</v>
      </c>
      <c r="N472" s="183">
        <f t="shared" si="82"/>
        <v>0</v>
      </c>
      <c r="O472" s="183"/>
      <c r="P472" s="183"/>
      <c r="Q472" s="161"/>
      <c r="R472" s="161"/>
      <c r="S472" s="438"/>
      <c r="T472" s="161"/>
      <c r="U472" s="161"/>
      <c r="V472" s="161"/>
    </row>
    <row r="473" spans="1:22" s="156" customFormat="1" ht="16.2">
      <c r="A473" s="122" t="str">
        <f t="shared" si="77"/>
        <v>71080207000000</v>
      </c>
      <c r="B473" s="124" t="s">
        <v>439</v>
      </c>
      <c r="C473" s="117" t="s">
        <v>185</v>
      </c>
      <c r="D473" s="118" t="s">
        <v>140</v>
      </c>
      <c r="E473" s="119" t="s">
        <v>183</v>
      </c>
      <c r="F473" s="120" t="s">
        <v>441</v>
      </c>
      <c r="G473" s="129" t="s">
        <v>440</v>
      </c>
      <c r="H473" s="45"/>
      <c r="I473" s="147"/>
      <c r="J473" s="148"/>
      <c r="K473" s="148"/>
      <c r="L473" s="27" t="s">
        <v>841</v>
      </c>
      <c r="M473" s="28"/>
      <c r="N473" s="197">
        <f>O473+P473</f>
        <v>0</v>
      </c>
      <c r="O473" s="197">
        <f>SUM(O474:O475)</f>
        <v>0</v>
      </c>
      <c r="P473" s="197">
        <f>SUM(P474:P475)</f>
        <v>0</v>
      </c>
      <c r="Q473" s="161"/>
      <c r="R473" s="161"/>
      <c r="S473" s="438"/>
      <c r="T473" s="161"/>
      <c r="U473" s="161"/>
      <c r="V473" s="161"/>
    </row>
    <row r="474" spans="1:22" ht="25.5" customHeight="1">
      <c r="A474" s="122" t="str">
        <f t="shared" si="77"/>
        <v>71080207000001</v>
      </c>
      <c r="B474" s="124" t="s">
        <v>439</v>
      </c>
      <c r="C474" s="117" t="s">
        <v>185</v>
      </c>
      <c r="D474" s="118" t="s">
        <v>140</v>
      </c>
      <c r="E474" s="119" t="s">
        <v>183</v>
      </c>
      <c r="F474" s="120" t="s">
        <v>441</v>
      </c>
      <c r="G474" s="129" t="s">
        <v>96</v>
      </c>
      <c r="H474" s="17"/>
      <c r="I474" s="400"/>
      <c r="J474" s="401"/>
      <c r="K474" s="401"/>
      <c r="L474" s="30" t="s">
        <v>142</v>
      </c>
      <c r="M474" s="31">
        <v>4251</v>
      </c>
      <c r="N474" s="183">
        <f t="shared" si="82"/>
        <v>0</v>
      </c>
      <c r="O474" s="423"/>
      <c r="P474" s="423"/>
      <c r="Q474" s="161"/>
      <c r="R474" s="161"/>
      <c r="S474" s="438"/>
      <c r="T474" s="161"/>
      <c r="U474" s="161"/>
      <c r="V474" s="161"/>
    </row>
    <row r="475" spans="1:22" s="115" customFormat="1" ht="25.5" customHeight="1">
      <c r="A475" s="122" t="str">
        <f t="shared" si="77"/>
        <v>71080207010000</v>
      </c>
      <c r="B475" s="124" t="s">
        <v>439</v>
      </c>
      <c r="C475" s="117" t="s">
        <v>185</v>
      </c>
      <c r="D475" s="118" t="s">
        <v>140</v>
      </c>
      <c r="E475" s="119" t="s">
        <v>183</v>
      </c>
      <c r="F475" s="120" t="s">
        <v>106</v>
      </c>
      <c r="G475" s="129" t="s">
        <v>440</v>
      </c>
      <c r="H475" s="25"/>
      <c r="I475" s="25"/>
      <c r="J475" s="26"/>
      <c r="K475" s="26"/>
      <c r="L475" s="30" t="s">
        <v>174</v>
      </c>
      <c r="M475" s="31">
        <v>5113</v>
      </c>
      <c r="N475" s="183">
        <f t="shared" si="82"/>
        <v>0</v>
      </c>
      <c r="O475" s="398">
        <v>0</v>
      </c>
      <c r="P475" s="398"/>
      <c r="Q475" s="161"/>
      <c r="R475" s="161"/>
      <c r="S475" s="438"/>
      <c r="T475" s="161"/>
      <c r="U475" s="161"/>
      <c r="V475" s="161"/>
    </row>
    <row r="476" spans="1:22" s="156" customFormat="1" ht="16.2">
      <c r="A476" s="122" t="str">
        <f t="shared" ref="A476:A525" si="83">CONCATENATE(B476,C476,D476,E476,F476,G476)</f>
        <v>71080403000000</v>
      </c>
      <c r="B476" s="124" t="s">
        <v>439</v>
      </c>
      <c r="C476" s="117" t="s">
        <v>185</v>
      </c>
      <c r="D476" s="118" t="s">
        <v>155</v>
      </c>
      <c r="E476" s="119" t="s">
        <v>442</v>
      </c>
      <c r="F476" s="120" t="s">
        <v>441</v>
      </c>
      <c r="G476" s="129" t="s">
        <v>440</v>
      </c>
      <c r="H476" s="180">
        <v>2700</v>
      </c>
      <c r="I476" s="212" t="s">
        <v>183</v>
      </c>
      <c r="J476" s="213">
        <v>0</v>
      </c>
      <c r="K476" s="213">
        <v>0</v>
      </c>
      <c r="L476" s="162" t="s">
        <v>275</v>
      </c>
      <c r="M476" s="174"/>
      <c r="N476" s="163">
        <f>+N478</f>
        <v>0</v>
      </c>
      <c r="O476" s="163">
        <f t="shared" ref="O476:P476" si="84">+O478</f>
        <v>0</v>
      </c>
      <c r="P476" s="163">
        <f t="shared" si="84"/>
        <v>0</v>
      </c>
      <c r="Q476" s="161"/>
      <c r="R476" s="161"/>
      <c r="S476" s="438"/>
      <c r="T476" s="161"/>
      <c r="U476" s="161"/>
      <c r="V476" s="161"/>
    </row>
    <row r="477" spans="1:22" ht="16.2">
      <c r="A477" s="122" t="str">
        <f t="shared" si="83"/>
        <v>71080403000001</v>
      </c>
      <c r="B477" s="124" t="s">
        <v>439</v>
      </c>
      <c r="C477" s="117" t="s">
        <v>185</v>
      </c>
      <c r="D477" s="118" t="s">
        <v>155</v>
      </c>
      <c r="E477" s="119" t="s">
        <v>442</v>
      </c>
      <c r="F477" s="120" t="s">
        <v>441</v>
      </c>
      <c r="G477" s="129" t="s">
        <v>96</v>
      </c>
      <c r="H477" s="25"/>
      <c r="I477" s="18"/>
      <c r="J477" s="19"/>
      <c r="K477" s="19"/>
      <c r="L477" s="30" t="s">
        <v>108</v>
      </c>
      <c r="M477" s="31"/>
      <c r="N477" s="150"/>
      <c r="O477" s="150"/>
      <c r="P477" s="150"/>
      <c r="Q477" s="161"/>
      <c r="R477" s="161"/>
      <c r="S477" s="438"/>
      <c r="T477" s="161"/>
      <c r="U477" s="161"/>
      <c r="V477" s="161"/>
    </row>
    <row r="478" spans="1:22" ht="16.2">
      <c r="A478" s="122" t="str">
        <f t="shared" si="83"/>
        <v>71090101000001</v>
      </c>
      <c r="B478" s="124" t="s">
        <v>439</v>
      </c>
      <c r="C478" s="117" t="s">
        <v>187</v>
      </c>
      <c r="D478" s="118" t="s">
        <v>106</v>
      </c>
      <c r="E478" s="119" t="s">
        <v>106</v>
      </c>
      <c r="F478" s="120" t="s">
        <v>441</v>
      </c>
      <c r="G478" s="129" t="s">
        <v>96</v>
      </c>
      <c r="H478" s="165">
        <v>2760</v>
      </c>
      <c r="I478" s="166" t="s">
        <v>183</v>
      </c>
      <c r="J478" s="167">
        <v>6</v>
      </c>
      <c r="K478" s="167">
        <v>0</v>
      </c>
      <c r="L478" s="168" t="s">
        <v>279</v>
      </c>
      <c r="M478" s="176"/>
      <c r="N478" s="188">
        <f>+N480</f>
        <v>0</v>
      </c>
      <c r="O478" s="188">
        <f t="shared" ref="O478:P478" si="85">+O480</f>
        <v>0</v>
      </c>
      <c r="P478" s="188">
        <f t="shared" si="85"/>
        <v>0</v>
      </c>
      <c r="Q478" s="161"/>
      <c r="R478" s="161"/>
      <c r="S478" s="438"/>
      <c r="T478" s="161"/>
      <c r="U478" s="161"/>
      <c r="V478" s="161"/>
    </row>
    <row r="479" spans="1:22" s="115" customFormat="1" ht="16.2">
      <c r="A479" s="122" t="str">
        <f t="shared" si="83"/>
        <v>71090101010000</v>
      </c>
      <c r="B479" s="124" t="s">
        <v>439</v>
      </c>
      <c r="C479" s="117" t="s">
        <v>187</v>
      </c>
      <c r="D479" s="118" t="s">
        <v>106</v>
      </c>
      <c r="E479" s="119" t="s">
        <v>106</v>
      </c>
      <c r="F479" s="120" t="s">
        <v>106</v>
      </c>
      <c r="G479" s="129" t="s">
        <v>440</v>
      </c>
      <c r="H479" s="25"/>
      <c r="I479" s="18"/>
      <c r="J479" s="19"/>
      <c r="K479" s="19"/>
      <c r="L479" s="30" t="s">
        <v>110</v>
      </c>
      <c r="M479" s="31"/>
      <c r="N479" s="190"/>
      <c r="O479" s="190"/>
      <c r="P479" s="190"/>
      <c r="Q479" s="161"/>
      <c r="R479" s="161"/>
      <c r="S479" s="438"/>
      <c r="T479" s="161"/>
      <c r="U479" s="161"/>
      <c r="V479" s="161"/>
    </row>
    <row r="480" spans="1:22" ht="16.2">
      <c r="A480" s="122" t="str">
        <f t="shared" si="83"/>
        <v>71090101014239</v>
      </c>
      <c r="B480" s="124" t="s">
        <v>439</v>
      </c>
      <c r="C480" s="117" t="s">
        <v>187</v>
      </c>
      <c r="D480" s="118" t="s">
        <v>106</v>
      </c>
      <c r="E480" s="119" t="s">
        <v>106</v>
      </c>
      <c r="F480" s="120" t="s">
        <v>106</v>
      </c>
      <c r="G480" s="121">
        <v>4239</v>
      </c>
      <c r="H480" s="151">
        <v>2761</v>
      </c>
      <c r="I480" s="152" t="s">
        <v>183</v>
      </c>
      <c r="J480" s="153">
        <v>6</v>
      </c>
      <c r="K480" s="153">
        <v>1</v>
      </c>
      <c r="L480" s="154" t="s">
        <v>280</v>
      </c>
      <c r="M480" s="155"/>
      <c r="N480" s="192">
        <f>+N482+N485+N487</f>
        <v>0</v>
      </c>
      <c r="O480" s="192">
        <f>+O482+O485+O487</f>
        <v>0</v>
      </c>
      <c r="P480" s="192">
        <f>+P482+P485+P487</f>
        <v>0</v>
      </c>
      <c r="Q480" s="161"/>
      <c r="R480" s="161"/>
      <c r="S480" s="438"/>
      <c r="T480" s="161"/>
      <c r="U480" s="161"/>
      <c r="V480" s="161"/>
    </row>
    <row r="481" spans="1:235" ht="16.2">
      <c r="A481" s="122" t="str">
        <f t="shared" si="83"/>
        <v>71090101014511</v>
      </c>
      <c r="B481" s="124" t="s">
        <v>439</v>
      </c>
      <c r="C481" s="117" t="s">
        <v>187</v>
      </c>
      <c r="D481" s="118" t="s">
        <v>106</v>
      </c>
      <c r="E481" s="119" t="s">
        <v>106</v>
      </c>
      <c r="F481" s="120" t="s">
        <v>106</v>
      </c>
      <c r="G481" s="121">
        <v>4511</v>
      </c>
      <c r="H481" s="25"/>
      <c r="I481" s="25"/>
      <c r="J481" s="26"/>
      <c r="K481" s="26"/>
      <c r="L481" s="30" t="s">
        <v>108</v>
      </c>
      <c r="M481" s="31"/>
      <c r="N481" s="190"/>
      <c r="O481" s="190"/>
      <c r="P481" s="190"/>
      <c r="Q481" s="161"/>
      <c r="R481" s="161"/>
      <c r="S481" s="438"/>
      <c r="T481" s="161"/>
      <c r="U481" s="161"/>
      <c r="V481" s="161"/>
    </row>
    <row r="482" spans="1:235" s="115" customFormat="1" ht="38.4" customHeight="1">
      <c r="A482" s="122" t="str">
        <f t="shared" si="83"/>
        <v>71090101020000</v>
      </c>
      <c r="B482" s="124" t="s">
        <v>439</v>
      </c>
      <c r="C482" s="117" t="s">
        <v>187</v>
      </c>
      <c r="D482" s="118" t="s">
        <v>106</v>
      </c>
      <c r="E482" s="119" t="s">
        <v>106</v>
      </c>
      <c r="F482" s="120" t="s">
        <v>140</v>
      </c>
      <c r="G482" s="129" t="s">
        <v>440</v>
      </c>
      <c r="H482" s="45"/>
      <c r="I482" s="147"/>
      <c r="J482" s="148"/>
      <c r="K482" s="148"/>
      <c r="L482" s="27" t="s">
        <v>897</v>
      </c>
      <c r="M482" s="28"/>
      <c r="N482" s="197">
        <f>O482+P482</f>
        <v>0</v>
      </c>
      <c r="O482" s="197">
        <f>SUM(O483:O484)</f>
        <v>0</v>
      </c>
      <c r="P482" s="197">
        <f>SUM(P483:P484)</f>
        <v>0</v>
      </c>
      <c r="Q482" s="161"/>
      <c r="R482" s="161"/>
      <c r="S482" s="438"/>
      <c r="T482" s="161"/>
      <c r="U482" s="161"/>
      <c r="V482" s="161"/>
    </row>
    <row r="483" spans="1:235" ht="16.8">
      <c r="A483" s="122" t="str">
        <f t="shared" si="83"/>
        <v>71090101025129</v>
      </c>
      <c r="B483" s="124" t="s">
        <v>439</v>
      </c>
      <c r="C483" s="117" t="s">
        <v>187</v>
      </c>
      <c r="D483" s="118" t="s">
        <v>106</v>
      </c>
      <c r="E483" s="119" t="s">
        <v>106</v>
      </c>
      <c r="F483" s="120" t="s">
        <v>140</v>
      </c>
      <c r="G483" s="121">
        <v>5129</v>
      </c>
      <c r="H483" s="25"/>
      <c r="I483" s="25"/>
      <c r="J483" s="26"/>
      <c r="K483" s="26"/>
      <c r="L483" s="30" t="s">
        <v>136</v>
      </c>
      <c r="M483" s="31">
        <v>5122</v>
      </c>
      <c r="N483" s="183">
        <f t="shared" ref="N483:N486" si="86">O483+P483</f>
        <v>0</v>
      </c>
      <c r="O483" s="398"/>
      <c r="P483" s="398"/>
      <c r="Q483" s="161"/>
      <c r="R483" s="161"/>
      <c r="S483" s="438"/>
      <c r="T483" s="161"/>
      <c r="U483" s="161"/>
      <c r="V483" s="161"/>
    </row>
    <row r="484" spans="1:235" s="115" customFormat="1" ht="16.8">
      <c r="A484" s="122" t="str">
        <f t="shared" si="83"/>
        <v>71090101030000</v>
      </c>
      <c r="B484" s="124" t="s">
        <v>439</v>
      </c>
      <c r="C484" s="117" t="s">
        <v>187</v>
      </c>
      <c r="D484" s="118" t="s">
        <v>106</v>
      </c>
      <c r="E484" s="119" t="s">
        <v>106</v>
      </c>
      <c r="F484" s="120" t="s">
        <v>442</v>
      </c>
      <c r="G484" s="129" t="s">
        <v>440</v>
      </c>
      <c r="H484" s="25"/>
      <c r="I484" s="25"/>
      <c r="J484" s="26"/>
      <c r="K484" s="26"/>
      <c r="L484" s="30" t="s">
        <v>137</v>
      </c>
      <c r="M484" s="31">
        <v>5129</v>
      </c>
      <c r="N484" s="183">
        <f t="shared" si="86"/>
        <v>0</v>
      </c>
      <c r="O484" s="398">
        <v>0</v>
      </c>
      <c r="P484" s="398"/>
      <c r="Q484" s="161"/>
      <c r="R484" s="161"/>
      <c r="S484" s="438"/>
      <c r="T484" s="161"/>
      <c r="U484" s="161"/>
      <c r="V484" s="161"/>
    </row>
    <row r="485" spans="1:235" s="115" customFormat="1" ht="27.6">
      <c r="A485" s="122" t="str">
        <f t="shared" si="83"/>
        <v>71090101034239</v>
      </c>
      <c r="B485" s="124" t="s">
        <v>439</v>
      </c>
      <c r="C485" s="117" t="s">
        <v>187</v>
      </c>
      <c r="D485" s="118" t="s">
        <v>106</v>
      </c>
      <c r="E485" s="119" t="s">
        <v>106</v>
      </c>
      <c r="F485" s="120" t="s">
        <v>442</v>
      </c>
      <c r="G485" s="129">
        <v>4239</v>
      </c>
      <c r="H485" s="45"/>
      <c r="I485" s="147"/>
      <c r="J485" s="148"/>
      <c r="K485" s="148"/>
      <c r="L485" s="27" t="s">
        <v>282</v>
      </c>
      <c r="M485" s="28"/>
      <c r="N485" s="197">
        <f t="shared" si="86"/>
        <v>0</v>
      </c>
      <c r="O485" s="197">
        <f>SUM(O486)</f>
        <v>0</v>
      </c>
      <c r="P485" s="197">
        <f>SUM(P486)</f>
        <v>0</v>
      </c>
      <c r="Q485" s="161"/>
      <c r="R485" s="161"/>
      <c r="S485" s="438"/>
      <c r="T485" s="161"/>
      <c r="U485" s="161"/>
      <c r="V485" s="161"/>
    </row>
    <row r="486" spans="1:235" s="39" customFormat="1" ht="16.8">
      <c r="A486" s="122" t="str">
        <f t="shared" si="83"/>
        <v>71090101034511</v>
      </c>
      <c r="B486" s="124" t="s">
        <v>439</v>
      </c>
      <c r="C486" s="117" t="s">
        <v>187</v>
      </c>
      <c r="D486" s="118" t="s">
        <v>106</v>
      </c>
      <c r="E486" s="119" t="s">
        <v>106</v>
      </c>
      <c r="F486" s="120" t="s">
        <v>442</v>
      </c>
      <c r="G486" s="129" t="s">
        <v>83</v>
      </c>
      <c r="H486" s="25"/>
      <c r="I486" s="25"/>
      <c r="J486" s="26"/>
      <c r="K486" s="26"/>
      <c r="L486" s="29" t="s">
        <v>126</v>
      </c>
      <c r="M486" s="12">
        <v>4241</v>
      </c>
      <c r="N486" s="183">
        <f t="shared" si="86"/>
        <v>0</v>
      </c>
      <c r="O486" s="398"/>
      <c r="P486" s="398"/>
      <c r="Q486" s="161"/>
      <c r="R486" s="161"/>
      <c r="S486" s="438"/>
      <c r="T486" s="161"/>
      <c r="U486" s="161"/>
      <c r="V486" s="161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</row>
    <row r="487" spans="1:235" s="115" customFormat="1" ht="16.2">
      <c r="A487" s="122" t="str">
        <f t="shared" ref="A487:A488" si="87">CONCATENATE(B487,C487,D487,E487,F487,G487)</f>
        <v>71090101034239</v>
      </c>
      <c r="B487" s="124" t="s">
        <v>439</v>
      </c>
      <c r="C487" s="117" t="s">
        <v>187</v>
      </c>
      <c r="D487" s="118" t="s">
        <v>106</v>
      </c>
      <c r="E487" s="119" t="s">
        <v>106</v>
      </c>
      <c r="F487" s="120" t="s">
        <v>442</v>
      </c>
      <c r="G487" s="129">
        <v>4239</v>
      </c>
      <c r="H487" s="45"/>
      <c r="I487" s="147"/>
      <c r="J487" s="148"/>
      <c r="K487" s="148"/>
      <c r="L487" s="27" t="s">
        <v>908</v>
      </c>
      <c r="M487" s="28"/>
      <c r="N487" s="197">
        <f t="shared" ref="N487:N488" si="88">O487+P487</f>
        <v>0</v>
      </c>
      <c r="O487" s="197">
        <f>SUM(O488)</f>
        <v>0</v>
      </c>
      <c r="P487" s="197">
        <f>SUM(P488)</f>
        <v>0</v>
      </c>
      <c r="Q487" s="161"/>
      <c r="R487" s="161"/>
      <c r="S487" s="438"/>
      <c r="T487" s="161"/>
      <c r="U487" s="161"/>
      <c r="V487" s="161"/>
    </row>
    <row r="488" spans="1:235" s="115" customFormat="1" ht="25.5" customHeight="1">
      <c r="A488" s="122" t="str">
        <f t="shared" si="87"/>
        <v>71080207010000</v>
      </c>
      <c r="B488" s="124" t="s">
        <v>439</v>
      </c>
      <c r="C488" s="117" t="s">
        <v>185</v>
      </c>
      <c r="D488" s="118" t="s">
        <v>140</v>
      </c>
      <c r="E488" s="119" t="s">
        <v>183</v>
      </c>
      <c r="F488" s="120" t="s">
        <v>106</v>
      </c>
      <c r="G488" s="129" t="s">
        <v>440</v>
      </c>
      <c r="H488" s="25"/>
      <c r="I488" s="25"/>
      <c r="J488" s="26"/>
      <c r="K488" s="26"/>
      <c r="L488" s="30" t="s">
        <v>174</v>
      </c>
      <c r="M488" s="31">
        <v>5113</v>
      </c>
      <c r="N488" s="183">
        <f t="shared" si="88"/>
        <v>0</v>
      </c>
      <c r="O488" s="398"/>
      <c r="P488" s="398"/>
      <c r="Q488" s="161"/>
      <c r="R488" s="161"/>
      <c r="S488" s="438"/>
      <c r="T488" s="161"/>
      <c r="U488" s="161"/>
      <c r="V488" s="161"/>
    </row>
    <row r="489" spans="1:235" s="115" customFormat="1" ht="16.2">
      <c r="A489" s="122" t="str">
        <f t="shared" si="83"/>
        <v>71090102020000</v>
      </c>
      <c r="B489" s="124" t="s">
        <v>439</v>
      </c>
      <c r="C489" s="117" t="s">
        <v>187</v>
      </c>
      <c r="D489" s="118" t="s">
        <v>106</v>
      </c>
      <c r="E489" s="119" t="s">
        <v>140</v>
      </c>
      <c r="F489" s="120" t="s">
        <v>140</v>
      </c>
      <c r="G489" s="129" t="s">
        <v>440</v>
      </c>
      <c r="H489" s="180">
        <v>2800</v>
      </c>
      <c r="I489" s="212" t="s">
        <v>185</v>
      </c>
      <c r="J489" s="213">
        <v>0</v>
      </c>
      <c r="K489" s="213">
        <v>0</v>
      </c>
      <c r="L489" s="162" t="s">
        <v>284</v>
      </c>
      <c r="M489" s="174"/>
      <c r="N489" s="163">
        <f>+N491+N516+N565</f>
        <v>0</v>
      </c>
      <c r="O489" s="163">
        <f>+O491+O516+O565</f>
        <v>0</v>
      </c>
      <c r="P489" s="163">
        <f>+P491+P516+P565</f>
        <v>0</v>
      </c>
      <c r="Q489" s="161"/>
      <c r="R489" s="161"/>
      <c r="S489" s="438"/>
      <c r="T489" s="161"/>
      <c r="U489" s="161"/>
      <c r="V489" s="161"/>
    </row>
    <row r="490" spans="1:235" ht="16.2">
      <c r="A490" s="122" t="str">
        <f t="shared" si="83"/>
        <v>71090102024239</v>
      </c>
      <c r="B490" s="124" t="s">
        <v>439</v>
      </c>
      <c r="C490" s="117" t="s">
        <v>187</v>
      </c>
      <c r="D490" s="118" t="s">
        <v>106</v>
      </c>
      <c r="E490" s="119" t="s">
        <v>140</v>
      </c>
      <c r="F490" s="120" t="s">
        <v>140</v>
      </c>
      <c r="G490" s="121">
        <v>4239</v>
      </c>
      <c r="H490" s="25"/>
      <c r="I490" s="18"/>
      <c r="J490" s="19"/>
      <c r="K490" s="19"/>
      <c r="L490" s="30" t="s">
        <v>108</v>
      </c>
      <c r="M490" s="31"/>
      <c r="N490" s="190"/>
      <c r="O490" s="190"/>
      <c r="P490" s="190"/>
      <c r="Q490" s="161"/>
      <c r="R490" s="161"/>
      <c r="S490" s="438"/>
      <c r="T490" s="161"/>
      <c r="U490" s="161"/>
      <c r="V490" s="161"/>
    </row>
    <row r="491" spans="1:235" ht="16.2">
      <c r="A491" s="122" t="str">
        <f t="shared" si="83"/>
        <v>71090102024511</v>
      </c>
      <c r="B491" s="116" t="s">
        <v>439</v>
      </c>
      <c r="C491" s="117" t="s">
        <v>187</v>
      </c>
      <c r="D491" s="118" t="s">
        <v>106</v>
      </c>
      <c r="E491" s="119" t="s">
        <v>140</v>
      </c>
      <c r="F491" s="120" t="s">
        <v>140</v>
      </c>
      <c r="G491" s="121">
        <v>4511</v>
      </c>
      <c r="H491" s="165">
        <v>2810</v>
      </c>
      <c r="I491" s="166" t="s">
        <v>185</v>
      </c>
      <c r="J491" s="167">
        <v>1</v>
      </c>
      <c r="K491" s="167">
        <v>0</v>
      </c>
      <c r="L491" s="168" t="s">
        <v>285</v>
      </c>
      <c r="M491" s="176"/>
      <c r="N491" s="188">
        <f>+N493</f>
        <v>0</v>
      </c>
      <c r="O491" s="188">
        <f>+O493</f>
        <v>0</v>
      </c>
      <c r="P491" s="188">
        <f>+P493</f>
        <v>0</v>
      </c>
      <c r="Q491" s="161"/>
      <c r="R491" s="161"/>
      <c r="S491" s="438"/>
      <c r="T491" s="161"/>
      <c r="U491" s="161"/>
      <c r="V491" s="161"/>
    </row>
    <row r="492" spans="1:235" s="115" customFormat="1" ht="16.2">
      <c r="A492" s="122" t="str">
        <f t="shared" si="83"/>
        <v>71090102030000</v>
      </c>
      <c r="B492" s="124" t="s">
        <v>439</v>
      </c>
      <c r="C492" s="117" t="s">
        <v>187</v>
      </c>
      <c r="D492" s="118" t="s">
        <v>106</v>
      </c>
      <c r="E492" s="119" t="s">
        <v>140</v>
      </c>
      <c r="F492" s="120" t="s">
        <v>442</v>
      </c>
      <c r="G492" s="129" t="s">
        <v>440</v>
      </c>
      <c r="H492" s="25"/>
      <c r="I492" s="18"/>
      <c r="J492" s="19"/>
      <c r="K492" s="19"/>
      <c r="L492" s="30" t="s">
        <v>110</v>
      </c>
      <c r="M492" s="31"/>
      <c r="N492" s="190"/>
      <c r="O492" s="190"/>
      <c r="P492" s="190"/>
      <c r="Q492" s="161"/>
      <c r="R492" s="161"/>
      <c r="S492" s="438"/>
      <c r="T492" s="161"/>
      <c r="U492" s="161"/>
      <c r="V492" s="161"/>
    </row>
    <row r="493" spans="1:235" ht="16.2">
      <c r="A493" s="122" t="str">
        <f t="shared" si="83"/>
        <v>71090102034239</v>
      </c>
      <c r="B493" s="124" t="s">
        <v>439</v>
      </c>
      <c r="C493" s="117" t="s">
        <v>187</v>
      </c>
      <c r="D493" s="118" t="s">
        <v>106</v>
      </c>
      <c r="E493" s="119" t="s">
        <v>140</v>
      </c>
      <c r="F493" s="120" t="s">
        <v>442</v>
      </c>
      <c r="G493" s="121">
        <v>4239</v>
      </c>
      <c r="H493" s="151">
        <v>2811</v>
      </c>
      <c r="I493" s="152" t="s">
        <v>185</v>
      </c>
      <c r="J493" s="153">
        <v>1</v>
      </c>
      <c r="K493" s="153">
        <v>1</v>
      </c>
      <c r="L493" s="154" t="s">
        <v>285</v>
      </c>
      <c r="M493" s="155"/>
      <c r="N493" s="192">
        <f>+N495+N500+N510+N514</f>
        <v>0</v>
      </c>
      <c r="O493" s="192">
        <f t="shared" ref="O493:P493" si="89">+O495+O500+O510+O514</f>
        <v>0</v>
      </c>
      <c r="P493" s="192">
        <f t="shared" si="89"/>
        <v>0</v>
      </c>
      <c r="Q493" s="161"/>
      <c r="R493" s="161"/>
      <c r="S493" s="438"/>
      <c r="T493" s="161"/>
      <c r="U493" s="161"/>
      <c r="V493" s="161"/>
    </row>
    <row r="494" spans="1:235" ht="16.2">
      <c r="A494" s="122" t="str">
        <f t="shared" si="83"/>
        <v>71090102034511</v>
      </c>
      <c r="B494" s="116" t="s">
        <v>439</v>
      </c>
      <c r="C494" s="117" t="s">
        <v>187</v>
      </c>
      <c r="D494" s="118" t="s">
        <v>106</v>
      </c>
      <c r="E494" s="119" t="s">
        <v>140</v>
      </c>
      <c r="F494" s="120" t="s">
        <v>442</v>
      </c>
      <c r="G494" s="121">
        <v>4511</v>
      </c>
      <c r="H494" s="25"/>
      <c r="I494" s="25"/>
      <c r="J494" s="26"/>
      <c r="K494" s="26"/>
      <c r="L494" s="30" t="s">
        <v>108</v>
      </c>
      <c r="M494" s="31"/>
      <c r="N494" s="190"/>
      <c r="O494" s="190"/>
      <c r="P494" s="190"/>
      <c r="Q494" s="161"/>
      <c r="R494" s="161"/>
      <c r="S494" s="438"/>
      <c r="T494" s="161"/>
      <c r="U494" s="161"/>
      <c r="V494" s="161"/>
    </row>
    <row r="495" spans="1:235" s="170" customFormat="1" ht="16.2">
      <c r="A495" s="122" t="str">
        <f t="shared" si="83"/>
        <v>71090200000000</v>
      </c>
      <c r="B495" s="124" t="s">
        <v>439</v>
      </c>
      <c r="C495" s="117" t="s">
        <v>187</v>
      </c>
      <c r="D495" s="118" t="s">
        <v>140</v>
      </c>
      <c r="E495" s="119" t="s">
        <v>441</v>
      </c>
      <c r="F495" s="120" t="s">
        <v>441</v>
      </c>
      <c r="G495" s="129" t="s">
        <v>440</v>
      </c>
      <c r="H495" s="45"/>
      <c r="I495" s="147"/>
      <c r="J495" s="148"/>
      <c r="K495" s="148"/>
      <c r="L495" s="27" t="s">
        <v>286</v>
      </c>
      <c r="M495" s="28"/>
      <c r="N495" s="197">
        <f>SUM(N496:N499)</f>
        <v>0</v>
      </c>
      <c r="O495" s="197">
        <f t="shared" ref="O495:P495" si="90">SUM(O496:O499)</f>
        <v>0</v>
      </c>
      <c r="P495" s="197">
        <f t="shared" si="90"/>
        <v>0</v>
      </c>
      <c r="Q495" s="161"/>
      <c r="R495" s="161"/>
      <c r="S495" s="438"/>
      <c r="T495" s="161"/>
      <c r="U495" s="161"/>
      <c r="V495" s="161"/>
    </row>
    <row r="496" spans="1:235" ht="16.2">
      <c r="A496" s="122" t="str">
        <f t="shared" si="83"/>
        <v>71090200000001</v>
      </c>
      <c r="B496" s="124" t="s">
        <v>439</v>
      </c>
      <c r="C496" s="117" t="s">
        <v>187</v>
      </c>
      <c r="D496" s="118" t="s">
        <v>140</v>
      </c>
      <c r="E496" s="119" t="s">
        <v>441</v>
      </c>
      <c r="F496" s="120" t="s">
        <v>441</v>
      </c>
      <c r="G496" s="129" t="s">
        <v>96</v>
      </c>
      <c r="H496" s="17"/>
      <c r="I496" s="25"/>
      <c r="J496" s="26"/>
      <c r="K496" s="26"/>
      <c r="L496" s="29" t="s">
        <v>125</v>
      </c>
      <c r="M496" s="31">
        <v>4239</v>
      </c>
      <c r="N496" s="183">
        <f t="shared" ref="N496:N513" si="91">O496+P496</f>
        <v>0</v>
      </c>
      <c r="O496" s="183"/>
      <c r="P496" s="183"/>
      <c r="Q496" s="161"/>
      <c r="R496" s="161"/>
      <c r="S496" s="438"/>
      <c r="T496" s="161"/>
      <c r="U496" s="161"/>
      <c r="V496" s="161"/>
    </row>
    <row r="497" spans="1:22" s="156" customFormat="1" ht="16.2">
      <c r="A497" s="122" t="str">
        <f t="shared" si="83"/>
        <v>71090201000000</v>
      </c>
      <c r="B497" s="124" t="s">
        <v>439</v>
      </c>
      <c r="C497" s="117" t="s">
        <v>187</v>
      </c>
      <c r="D497" s="118" t="s">
        <v>140</v>
      </c>
      <c r="E497" s="119" t="s">
        <v>106</v>
      </c>
      <c r="F497" s="120" t="s">
        <v>441</v>
      </c>
      <c r="G497" s="129" t="s">
        <v>440</v>
      </c>
      <c r="H497" s="25"/>
      <c r="I497" s="18"/>
      <c r="J497" s="19"/>
      <c r="K497" s="19"/>
      <c r="L497" s="30" t="s">
        <v>167</v>
      </c>
      <c r="M497" s="31">
        <v>4639</v>
      </c>
      <c r="N497" s="183">
        <f t="shared" si="91"/>
        <v>0</v>
      </c>
      <c r="O497" s="183"/>
      <c r="P497" s="183"/>
      <c r="Q497" s="161"/>
      <c r="R497" s="161"/>
      <c r="S497" s="438"/>
      <c r="T497" s="161"/>
      <c r="U497" s="161"/>
      <c r="V497" s="161"/>
    </row>
    <row r="498" spans="1:22" s="156" customFormat="1" ht="26.4">
      <c r="A498" s="122"/>
      <c r="B498" s="124"/>
      <c r="C498" s="117"/>
      <c r="D498" s="118"/>
      <c r="E498" s="119"/>
      <c r="F498" s="120"/>
      <c r="G498" s="129"/>
      <c r="H498" s="25"/>
      <c r="I498" s="18"/>
      <c r="J498" s="19"/>
      <c r="K498" s="19"/>
      <c r="L498" s="30" t="s">
        <v>834</v>
      </c>
      <c r="M498" s="31">
        <v>4727</v>
      </c>
      <c r="N498" s="183">
        <f t="shared" ref="N498:N499" si="92">O498+P498</f>
        <v>0</v>
      </c>
      <c r="O498" s="183"/>
      <c r="P498" s="183"/>
      <c r="Q498" s="161"/>
      <c r="R498" s="161"/>
      <c r="S498" s="438"/>
      <c r="T498" s="161"/>
      <c r="U498" s="161"/>
      <c r="V498" s="161"/>
    </row>
    <row r="499" spans="1:22" ht="26.4">
      <c r="A499" s="122" t="str">
        <f t="shared" ref="A499" si="93">CONCATENATE(B499,C499,D499,E499,F499,G499)</f>
        <v>71090201024239</v>
      </c>
      <c r="B499" s="124" t="s">
        <v>439</v>
      </c>
      <c r="C499" s="117" t="s">
        <v>187</v>
      </c>
      <c r="D499" s="118" t="s">
        <v>140</v>
      </c>
      <c r="E499" s="119" t="s">
        <v>106</v>
      </c>
      <c r="F499" s="120" t="s">
        <v>140</v>
      </c>
      <c r="G499" s="121">
        <v>4239</v>
      </c>
      <c r="H499" s="25"/>
      <c r="I499" s="18"/>
      <c r="J499" s="19"/>
      <c r="K499" s="19"/>
      <c r="L499" s="29" t="s">
        <v>219</v>
      </c>
      <c r="M499" s="12">
        <v>4819</v>
      </c>
      <c r="N499" s="183">
        <f t="shared" si="92"/>
        <v>0</v>
      </c>
      <c r="O499" s="183"/>
      <c r="P499" s="183"/>
      <c r="Q499" s="161"/>
      <c r="R499" s="161"/>
      <c r="S499" s="438"/>
      <c r="T499" s="161"/>
      <c r="U499" s="161"/>
      <c r="V499" s="161"/>
    </row>
    <row r="500" spans="1:22" ht="27.6">
      <c r="A500" s="122" t="str">
        <f t="shared" si="83"/>
        <v>71090201000001</v>
      </c>
      <c r="B500" s="124" t="s">
        <v>439</v>
      </c>
      <c r="C500" s="117" t="s">
        <v>187</v>
      </c>
      <c r="D500" s="118" t="s">
        <v>140</v>
      </c>
      <c r="E500" s="119" t="s">
        <v>106</v>
      </c>
      <c r="F500" s="120" t="s">
        <v>441</v>
      </c>
      <c r="G500" s="129" t="s">
        <v>96</v>
      </c>
      <c r="H500" s="45"/>
      <c r="I500" s="147"/>
      <c r="J500" s="148"/>
      <c r="K500" s="148"/>
      <c r="L500" s="27" t="s">
        <v>287</v>
      </c>
      <c r="M500" s="28"/>
      <c r="N500" s="197">
        <f>O500+P500</f>
        <v>0</v>
      </c>
      <c r="O500" s="197">
        <f>SUM(O501:O509)</f>
        <v>0</v>
      </c>
      <c r="P500" s="197">
        <f>SUM(P501:P509)</f>
        <v>0</v>
      </c>
      <c r="Q500" s="161"/>
      <c r="R500" s="161"/>
      <c r="S500" s="438"/>
      <c r="T500" s="161"/>
      <c r="U500" s="161"/>
      <c r="V500" s="161"/>
    </row>
    <row r="501" spans="1:22" s="115" customFormat="1" ht="16.2">
      <c r="A501" s="122" t="str">
        <f t="shared" si="83"/>
        <v>71090201010000</v>
      </c>
      <c r="B501" s="124" t="s">
        <v>439</v>
      </c>
      <c r="C501" s="117" t="s">
        <v>187</v>
      </c>
      <c r="D501" s="118" t="s">
        <v>140</v>
      </c>
      <c r="E501" s="119" t="s">
        <v>106</v>
      </c>
      <c r="F501" s="120" t="s">
        <v>106</v>
      </c>
      <c r="G501" s="129" t="s">
        <v>440</v>
      </c>
      <c r="H501" s="17"/>
      <c r="I501" s="25"/>
      <c r="J501" s="26"/>
      <c r="K501" s="26"/>
      <c r="L501" s="29" t="s">
        <v>114</v>
      </c>
      <c r="M501" s="44">
        <v>4212</v>
      </c>
      <c r="N501" s="183">
        <f t="shared" si="91"/>
        <v>0</v>
      </c>
      <c r="O501" s="183"/>
      <c r="P501" s="183"/>
      <c r="Q501" s="161"/>
      <c r="R501" s="161"/>
      <c r="S501" s="438"/>
      <c r="T501" s="161"/>
      <c r="U501" s="161"/>
      <c r="V501" s="161"/>
    </row>
    <row r="502" spans="1:22" ht="16.2">
      <c r="A502" s="122" t="str">
        <f t="shared" si="83"/>
        <v>71090201014239</v>
      </c>
      <c r="B502" s="124" t="s">
        <v>439</v>
      </c>
      <c r="C502" s="117" t="s">
        <v>187</v>
      </c>
      <c r="D502" s="118" t="s">
        <v>140</v>
      </c>
      <c r="E502" s="119" t="s">
        <v>106</v>
      </c>
      <c r="F502" s="120" t="s">
        <v>106</v>
      </c>
      <c r="G502" s="121">
        <v>4239</v>
      </c>
      <c r="H502" s="17"/>
      <c r="I502" s="25"/>
      <c r="J502" s="26"/>
      <c r="K502" s="26"/>
      <c r="L502" s="29" t="s">
        <v>115</v>
      </c>
      <c r="M502" s="44">
        <v>4213</v>
      </c>
      <c r="N502" s="183">
        <f t="shared" si="91"/>
        <v>0</v>
      </c>
      <c r="O502" s="183"/>
      <c r="P502" s="183"/>
      <c r="Q502" s="161"/>
      <c r="R502" s="161"/>
      <c r="S502" s="438"/>
      <c r="T502" s="161"/>
      <c r="U502" s="161"/>
      <c r="V502" s="161"/>
    </row>
    <row r="503" spans="1:22" ht="18" customHeight="1">
      <c r="A503" s="122" t="str">
        <f t="shared" si="83"/>
        <v>71090201014511</v>
      </c>
      <c r="B503" s="116" t="s">
        <v>439</v>
      </c>
      <c r="C503" s="117" t="s">
        <v>187</v>
      </c>
      <c r="D503" s="118" t="s">
        <v>140</v>
      </c>
      <c r="E503" s="119" t="s">
        <v>106</v>
      </c>
      <c r="F503" s="120" t="s">
        <v>106</v>
      </c>
      <c r="G503" s="121">
        <v>4511</v>
      </c>
      <c r="H503" s="17"/>
      <c r="I503" s="25"/>
      <c r="J503" s="26"/>
      <c r="K503" s="26"/>
      <c r="L503" s="30" t="s">
        <v>142</v>
      </c>
      <c r="M503" s="13">
        <v>4251</v>
      </c>
      <c r="N503" s="183">
        <f t="shared" si="91"/>
        <v>0</v>
      </c>
      <c r="O503" s="183"/>
      <c r="P503" s="183"/>
      <c r="Q503" s="161"/>
      <c r="R503" s="161"/>
      <c r="S503" s="438"/>
      <c r="T503" s="161"/>
      <c r="U503" s="161"/>
      <c r="V503" s="161"/>
    </row>
    <row r="504" spans="1:22" s="115" customFormat="1" ht="16.8">
      <c r="A504" s="122" t="str">
        <f t="shared" si="83"/>
        <v>71090201020000</v>
      </c>
      <c r="B504" s="124" t="s">
        <v>439</v>
      </c>
      <c r="C504" s="117" t="s">
        <v>187</v>
      </c>
      <c r="D504" s="118" t="s">
        <v>140</v>
      </c>
      <c r="E504" s="119" t="s">
        <v>106</v>
      </c>
      <c r="F504" s="120" t="s">
        <v>140</v>
      </c>
      <c r="G504" s="129" t="s">
        <v>440</v>
      </c>
      <c r="H504" s="25"/>
      <c r="I504" s="18"/>
      <c r="J504" s="19"/>
      <c r="K504" s="19"/>
      <c r="L504" s="30" t="s">
        <v>167</v>
      </c>
      <c r="M504" s="31">
        <v>4639</v>
      </c>
      <c r="N504" s="183">
        <f t="shared" si="91"/>
        <v>0</v>
      </c>
      <c r="O504" s="399"/>
      <c r="P504" s="399"/>
      <c r="Q504" s="161"/>
      <c r="R504" s="161"/>
      <c r="S504" s="438"/>
      <c r="T504" s="161"/>
      <c r="U504" s="161"/>
      <c r="V504" s="161"/>
    </row>
    <row r="505" spans="1:22" ht="26.4">
      <c r="A505" s="122" t="str">
        <f t="shared" si="83"/>
        <v>71090201024239</v>
      </c>
      <c r="B505" s="124" t="s">
        <v>439</v>
      </c>
      <c r="C505" s="117" t="s">
        <v>187</v>
      </c>
      <c r="D505" s="118" t="s">
        <v>140</v>
      </c>
      <c r="E505" s="119" t="s">
        <v>106</v>
      </c>
      <c r="F505" s="120" t="s">
        <v>140</v>
      </c>
      <c r="G505" s="121">
        <v>4239</v>
      </c>
      <c r="H505" s="25"/>
      <c r="I505" s="18"/>
      <c r="J505" s="19"/>
      <c r="K505" s="19"/>
      <c r="L505" s="29" t="s">
        <v>219</v>
      </c>
      <c r="M505" s="12">
        <v>4819</v>
      </c>
      <c r="N505" s="183">
        <f t="shared" si="91"/>
        <v>0</v>
      </c>
      <c r="O505" s="183"/>
      <c r="P505" s="183"/>
      <c r="Q505" s="161"/>
      <c r="R505" s="161"/>
      <c r="S505" s="438"/>
      <c r="T505" s="161"/>
      <c r="U505" s="161"/>
      <c r="V505" s="161"/>
    </row>
    <row r="506" spans="1:22" ht="16.2">
      <c r="A506" s="122" t="str">
        <f t="shared" si="83"/>
        <v>71090201024511</v>
      </c>
      <c r="B506" s="116" t="s">
        <v>439</v>
      </c>
      <c r="C506" s="117" t="s">
        <v>187</v>
      </c>
      <c r="D506" s="118" t="s">
        <v>140</v>
      </c>
      <c r="E506" s="119" t="s">
        <v>106</v>
      </c>
      <c r="F506" s="120" t="s">
        <v>140</v>
      </c>
      <c r="G506" s="121">
        <v>4511</v>
      </c>
      <c r="H506" s="25"/>
      <c r="I506" s="18"/>
      <c r="J506" s="19"/>
      <c r="K506" s="19"/>
      <c r="L506" s="30" t="s">
        <v>173</v>
      </c>
      <c r="M506" s="31">
        <v>5112</v>
      </c>
      <c r="N506" s="183">
        <f t="shared" si="91"/>
        <v>0</v>
      </c>
      <c r="O506" s="183">
        <v>0</v>
      </c>
      <c r="P506" s="183"/>
      <c r="Q506" s="161"/>
      <c r="R506" s="161"/>
      <c r="S506" s="438"/>
      <c r="T506" s="161"/>
      <c r="U506" s="161"/>
      <c r="V506" s="161"/>
    </row>
    <row r="507" spans="1:22" s="115" customFormat="1" ht="16.2">
      <c r="A507" s="122" t="str">
        <f t="shared" si="83"/>
        <v>71090201030000</v>
      </c>
      <c r="B507" s="124" t="s">
        <v>439</v>
      </c>
      <c r="C507" s="117" t="s">
        <v>187</v>
      </c>
      <c r="D507" s="118" t="s">
        <v>140</v>
      </c>
      <c r="E507" s="119" t="s">
        <v>106</v>
      </c>
      <c r="F507" s="120" t="s">
        <v>442</v>
      </c>
      <c r="G507" s="129" t="s">
        <v>440</v>
      </c>
      <c r="H507" s="25"/>
      <c r="I507" s="18"/>
      <c r="J507" s="19"/>
      <c r="K507" s="19"/>
      <c r="L507" s="30" t="s">
        <v>174</v>
      </c>
      <c r="M507" s="31">
        <v>5113</v>
      </c>
      <c r="N507" s="183">
        <f t="shared" si="91"/>
        <v>0</v>
      </c>
      <c r="O507" s="183">
        <v>0</v>
      </c>
      <c r="P507" s="183"/>
      <c r="Q507" s="161"/>
      <c r="R507" s="161"/>
      <c r="S507" s="438"/>
      <c r="T507" s="161"/>
      <c r="U507" s="161"/>
      <c r="V507" s="161"/>
    </row>
    <row r="508" spans="1:22" ht="15" customHeight="1">
      <c r="A508" s="122" t="str">
        <f t="shared" si="83"/>
        <v>71090201034239</v>
      </c>
      <c r="B508" s="124" t="s">
        <v>439</v>
      </c>
      <c r="C508" s="117" t="s">
        <v>187</v>
      </c>
      <c r="D508" s="118" t="s">
        <v>140</v>
      </c>
      <c r="E508" s="119" t="s">
        <v>106</v>
      </c>
      <c r="F508" s="120" t="s">
        <v>442</v>
      </c>
      <c r="G508" s="121">
        <v>4239</v>
      </c>
      <c r="H508" s="25"/>
      <c r="I508" s="18"/>
      <c r="J508" s="19"/>
      <c r="K508" s="19"/>
      <c r="L508" s="29" t="s">
        <v>137</v>
      </c>
      <c r="M508" s="12">
        <v>5129</v>
      </c>
      <c r="N508" s="183">
        <f t="shared" si="91"/>
        <v>0</v>
      </c>
      <c r="O508" s="183"/>
      <c r="P508" s="183"/>
      <c r="Q508" s="161"/>
      <c r="R508" s="161"/>
      <c r="S508" s="438"/>
      <c r="T508" s="161"/>
      <c r="U508" s="161"/>
      <c r="V508" s="161"/>
    </row>
    <row r="509" spans="1:22" ht="16.2">
      <c r="A509" s="122" t="str">
        <f t="shared" si="83"/>
        <v>71090201034511</v>
      </c>
      <c r="B509" s="116" t="s">
        <v>439</v>
      </c>
      <c r="C509" s="117" t="s">
        <v>187</v>
      </c>
      <c r="D509" s="118" t="s">
        <v>140</v>
      </c>
      <c r="E509" s="119" t="s">
        <v>106</v>
      </c>
      <c r="F509" s="120" t="s">
        <v>442</v>
      </c>
      <c r="G509" s="121">
        <v>4511</v>
      </c>
      <c r="H509" s="25"/>
      <c r="I509" s="18"/>
      <c r="J509" s="19"/>
      <c r="K509" s="19"/>
      <c r="L509" s="30" t="s">
        <v>765</v>
      </c>
      <c r="M509" s="12" t="s">
        <v>766</v>
      </c>
      <c r="N509" s="183">
        <f t="shared" si="91"/>
        <v>0</v>
      </c>
      <c r="O509" s="183"/>
      <c r="P509" s="183"/>
      <c r="Q509" s="161"/>
      <c r="R509" s="161"/>
      <c r="S509" s="438"/>
      <c r="T509" s="161"/>
      <c r="U509" s="161"/>
      <c r="V509" s="161"/>
    </row>
    <row r="510" spans="1:22" s="115" customFormat="1" ht="27.6">
      <c r="A510" s="122" t="str">
        <f t="shared" si="83"/>
        <v>71090201040000</v>
      </c>
      <c r="B510" s="124" t="s">
        <v>439</v>
      </c>
      <c r="C510" s="117" t="s">
        <v>187</v>
      </c>
      <c r="D510" s="118" t="s">
        <v>140</v>
      </c>
      <c r="E510" s="119" t="s">
        <v>106</v>
      </c>
      <c r="F510" s="120" t="s">
        <v>155</v>
      </c>
      <c r="G510" s="129" t="s">
        <v>440</v>
      </c>
      <c r="H510" s="45"/>
      <c r="I510" s="147"/>
      <c r="J510" s="148"/>
      <c r="K510" s="148"/>
      <c r="L510" s="27" t="s">
        <v>842</v>
      </c>
      <c r="M510" s="28"/>
      <c r="N510" s="197">
        <f>O510+P510</f>
        <v>0</v>
      </c>
      <c r="O510" s="197">
        <f>SUM(O511:O513)</f>
        <v>0</v>
      </c>
      <c r="P510" s="197">
        <f>SUM(P511:P513)</f>
        <v>0</v>
      </c>
      <c r="Q510" s="161"/>
      <c r="R510" s="161"/>
      <c r="S510" s="438"/>
      <c r="T510" s="161"/>
      <c r="U510" s="161"/>
      <c r="V510" s="161"/>
    </row>
    <row r="511" spans="1:22" ht="16.2">
      <c r="A511" s="122" t="str">
        <f t="shared" si="83"/>
        <v>71090201044239</v>
      </c>
      <c r="B511" s="124" t="s">
        <v>439</v>
      </c>
      <c r="C511" s="117" t="s">
        <v>187</v>
      </c>
      <c r="D511" s="118" t="s">
        <v>140</v>
      </c>
      <c r="E511" s="119" t="s">
        <v>106</v>
      </c>
      <c r="F511" s="120" t="s">
        <v>155</v>
      </c>
      <c r="G511" s="121">
        <v>4239</v>
      </c>
      <c r="H511" s="25"/>
      <c r="I511" s="18"/>
      <c r="J511" s="19"/>
      <c r="K511" s="19"/>
      <c r="L511" s="30" t="s">
        <v>134</v>
      </c>
      <c r="M511" s="31">
        <v>4861</v>
      </c>
      <c r="N511" s="183">
        <f t="shared" si="91"/>
        <v>0</v>
      </c>
      <c r="O511" s="183"/>
      <c r="P511" s="183"/>
      <c r="Q511" s="161"/>
      <c r="R511" s="161"/>
      <c r="S511" s="438"/>
      <c r="T511" s="161"/>
      <c r="U511" s="161"/>
      <c r="V511" s="161"/>
    </row>
    <row r="512" spans="1:22" ht="16.2">
      <c r="A512" s="122" t="str">
        <f t="shared" si="83"/>
        <v>71090201044511</v>
      </c>
      <c r="B512" s="116" t="s">
        <v>439</v>
      </c>
      <c r="C512" s="117" t="s">
        <v>187</v>
      </c>
      <c r="D512" s="118" t="s">
        <v>140</v>
      </c>
      <c r="E512" s="119" t="s">
        <v>106</v>
      </c>
      <c r="F512" s="120" t="s">
        <v>155</v>
      </c>
      <c r="G512" s="121">
        <v>4511</v>
      </c>
      <c r="H512" s="25"/>
      <c r="I512" s="18"/>
      <c r="J512" s="19"/>
      <c r="K512" s="19"/>
      <c r="L512" s="29" t="s">
        <v>125</v>
      </c>
      <c r="M512" s="12">
        <v>4239</v>
      </c>
      <c r="N512" s="183">
        <f t="shared" si="91"/>
        <v>0</v>
      </c>
      <c r="O512" s="190"/>
      <c r="P512" s="190"/>
      <c r="Q512" s="161"/>
      <c r="R512" s="161"/>
      <c r="S512" s="438"/>
      <c r="T512" s="161"/>
      <c r="U512" s="161"/>
      <c r="V512" s="161"/>
    </row>
    <row r="513" spans="1:22" s="156" customFormat="1" ht="16.2">
      <c r="A513" s="122" t="str">
        <f t="shared" si="83"/>
        <v>71090202000000</v>
      </c>
      <c r="B513" s="124" t="s">
        <v>439</v>
      </c>
      <c r="C513" s="117" t="s">
        <v>187</v>
      </c>
      <c r="D513" s="118" t="s">
        <v>140</v>
      </c>
      <c r="E513" s="119" t="s">
        <v>140</v>
      </c>
      <c r="F513" s="120" t="s">
        <v>441</v>
      </c>
      <c r="G513" s="129" t="s">
        <v>440</v>
      </c>
      <c r="H513" s="25"/>
      <c r="I513" s="18"/>
      <c r="J513" s="19"/>
      <c r="K513" s="19"/>
      <c r="L513" s="30" t="s">
        <v>174</v>
      </c>
      <c r="M513" s="31">
        <v>5113</v>
      </c>
      <c r="N513" s="183">
        <f t="shared" si="91"/>
        <v>0</v>
      </c>
      <c r="O513" s="190"/>
      <c r="P513" s="190"/>
      <c r="Q513" s="161"/>
      <c r="R513" s="161"/>
      <c r="S513" s="438"/>
      <c r="T513" s="161"/>
      <c r="U513" s="161"/>
      <c r="V513" s="161"/>
    </row>
    <row r="514" spans="1:22" ht="34.5" customHeight="1">
      <c r="A514" s="122" t="str">
        <f t="shared" si="83"/>
        <v>71090202000001</v>
      </c>
      <c r="B514" s="124" t="s">
        <v>439</v>
      </c>
      <c r="C514" s="117" t="s">
        <v>187</v>
      </c>
      <c r="D514" s="118" t="s">
        <v>140</v>
      </c>
      <c r="E514" s="119" t="s">
        <v>140</v>
      </c>
      <c r="F514" s="120" t="s">
        <v>441</v>
      </c>
      <c r="G514" s="129" t="s">
        <v>96</v>
      </c>
      <c r="H514" s="45"/>
      <c r="I514" s="147"/>
      <c r="J514" s="148"/>
      <c r="K514" s="148"/>
      <c r="L514" s="27" t="s">
        <v>898</v>
      </c>
      <c r="M514" s="28"/>
      <c r="N514" s="197">
        <f>O514+P514</f>
        <v>0</v>
      </c>
      <c r="O514" s="197">
        <f>SUM(O515)</f>
        <v>0</v>
      </c>
      <c r="P514" s="197">
        <f>SUM(P515)</f>
        <v>0</v>
      </c>
      <c r="Q514" s="161"/>
      <c r="R514" s="161"/>
      <c r="S514" s="438"/>
      <c r="T514" s="161"/>
      <c r="U514" s="161"/>
      <c r="V514" s="161"/>
    </row>
    <row r="515" spans="1:22" ht="16.2">
      <c r="A515" s="122" t="str">
        <f t="shared" ref="A515" si="94">CONCATENATE(B515,C515,D515,E515,F515,G515)</f>
        <v>71090201014239</v>
      </c>
      <c r="B515" s="124" t="s">
        <v>439</v>
      </c>
      <c r="C515" s="117" t="s">
        <v>187</v>
      </c>
      <c r="D515" s="118" t="s">
        <v>140</v>
      </c>
      <c r="E515" s="119" t="s">
        <v>106</v>
      </c>
      <c r="F515" s="120" t="s">
        <v>106</v>
      </c>
      <c r="G515" s="121">
        <v>4239</v>
      </c>
      <c r="H515" s="17"/>
      <c r="I515" s="25"/>
      <c r="J515" s="26"/>
      <c r="K515" s="26"/>
      <c r="L515" s="29" t="s">
        <v>115</v>
      </c>
      <c r="M515" s="44">
        <v>4213</v>
      </c>
      <c r="N515" s="183">
        <f t="shared" ref="N515" si="95">O515+P515</f>
        <v>0</v>
      </c>
      <c r="O515" s="183"/>
      <c r="P515" s="183"/>
      <c r="Q515" s="161"/>
      <c r="R515" s="161"/>
      <c r="S515" s="438"/>
      <c r="T515" s="161"/>
      <c r="U515" s="161"/>
      <c r="V515" s="161"/>
    </row>
    <row r="516" spans="1:22" ht="16.2">
      <c r="A516" s="122" t="str">
        <f t="shared" si="83"/>
        <v>71090202014239</v>
      </c>
      <c r="B516" s="124" t="s">
        <v>439</v>
      </c>
      <c r="C516" s="117" t="s">
        <v>187</v>
      </c>
      <c r="D516" s="118" t="s">
        <v>140</v>
      </c>
      <c r="E516" s="119" t="s">
        <v>140</v>
      </c>
      <c r="F516" s="120" t="s">
        <v>106</v>
      </c>
      <c r="G516" s="121">
        <v>4239</v>
      </c>
      <c r="H516" s="165">
        <v>2820</v>
      </c>
      <c r="I516" s="166" t="s">
        <v>185</v>
      </c>
      <c r="J516" s="167">
        <v>2</v>
      </c>
      <c r="K516" s="167">
        <v>0</v>
      </c>
      <c r="L516" s="168" t="s">
        <v>289</v>
      </c>
      <c r="M516" s="176"/>
      <c r="N516" s="188">
        <f>+N518+N524+N529+N533+N549+N558</f>
        <v>0</v>
      </c>
      <c r="O516" s="188">
        <f>+O518+O524+O529+O533+O549+O558</f>
        <v>0</v>
      </c>
      <c r="P516" s="188">
        <f>+P518+P524+P529+P533+P549+P558</f>
        <v>0</v>
      </c>
      <c r="Q516" s="161"/>
      <c r="R516" s="161"/>
      <c r="S516" s="438"/>
      <c r="T516" s="161"/>
      <c r="U516" s="161"/>
      <c r="V516" s="161"/>
    </row>
    <row r="517" spans="1:22" ht="16.2">
      <c r="A517" s="122" t="str">
        <f t="shared" si="83"/>
        <v>71090202014511</v>
      </c>
      <c r="B517" s="116" t="s">
        <v>439</v>
      </c>
      <c r="C517" s="117" t="s">
        <v>187</v>
      </c>
      <c r="D517" s="118" t="s">
        <v>140</v>
      </c>
      <c r="E517" s="119" t="s">
        <v>140</v>
      </c>
      <c r="F517" s="120" t="s">
        <v>106</v>
      </c>
      <c r="G517" s="121">
        <v>4511</v>
      </c>
      <c r="H517" s="25"/>
      <c r="I517" s="18"/>
      <c r="J517" s="19"/>
      <c r="K517" s="19"/>
      <c r="L517" s="30" t="s">
        <v>110</v>
      </c>
      <c r="M517" s="31"/>
      <c r="N517" s="190"/>
      <c r="O517" s="190"/>
      <c r="P517" s="190"/>
      <c r="Q517" s="161"/>
      <c r="R517" s="161"/>
      <c r="S517" s="438"/>
      <c r="T517" s="161"/>
      <c r="U517" s="161"/>
      <c r="V517" s="161"/>
    </row>
    <row r="518" spans="1:22" s="115" customFormat="1" ht="16.2">
      <c r="A518" s="122" t="str">
        <f t="shared" si="83"/>
        <v>71090202020000</v>
      </c>
      <c r="B518" s="124" t="s">
        <v>439</v>
      </c>
      <c r="C518" s="117" t="s">
        <v>187</v>
      </c>
      <c r="D518" s="118" t="s">
        <v>140</v>
      </c>
      <c r="E518" s="119" t="s">
        <v>140</v>
      </c>
      <c r="F518" s="120" t="s">
        <v>140</v>
      </c>
      <c r="G518" s="129" t="s">
        <v>440</v>
      </c>
      <c r="H518" s="151">
        <v>2821</v>
      </c>
      <c r="I518" s="152" t="s">
        <v>185</v>
      </c>
      <c r="J518" s="153">
        <v>2</v>
      </c>
      <c r="K518" s="153">
        <v>1</v>
      </c>
      <c r="L518" s="154" t="s">
        <v>290</v>
      </c>
      <c r="M518" s="155"/>
      <c r="N518" s="192">
        <f>+N520+N522</f>
        <v>0</v>
      </c>
      <c r="O518" s="192">
        <f t="shared" ref="O518:P518" si="96">+O520+O522</f>
        <v>0</v>
      </c>
      <c r="P518" s="192">
        <f t="shared" si="96"/>
        <v>0</v>
      </c>
      <c r="Q518" s="161"/>
      <c r="R518" s="161"/>
      <c r="S518" s="438"/>
      <c r="T518" s="161"/>
      <c r="U518" s="161"/>
      <c r="V518" s="161"/>
    </row>
    <row r="519" spans="1:22" ht="16.2">
      <c r="A519" s="122" t="str">
        <f t="shared" si="83"/>
        <v>71090202024239</v>
      </c>
      <c r="B519" s="124" t="s">
        <v>439</v>
      </c>
      <c r="C519" s="117" t="s">
        <v>187</v>
      </c>
      <c r="D519" s="118" t="s">
        <v>140</v>
      </c>
      <c r="E519" s="119" t="s">
        <v>140</v>
      </c>
      <c r="F519" s="120" t="s">
        <v>140</v>
      </c>
      <c r="G519" s="121">
        <v>4239</v>
      </c>
      <c r="H519" s="25"/>
      <c r="I519" s="25"/>
      <c r="J519" s="26"/>
      <c r="K519" s="26"/>
      <c r="L519" s="30" t="s">
        <v>108</v>
      </c>
      <c r="M519" s="31"/>
      <c r="N519" s="190"/>
      <c r="O519" s="190"/>
      <c r="P519" s="190"/>
      <c r="Q519" s="161"/>
      <c r="R519" s="161"/>
      <c r="S519" s="438"/>
      <c r="T519" s="161"/>
      <c r="U519" s="161"/>
      <c r="V519" s="161"/>
    </row>
    <row r="520" spans="1:22" ht="16.2">
      <c r="A520" s="122" t="str">
        <f t="shared" si="83"/>
        <v>71090202024511</v>
      </c>
      <c r="B520" s="116" t="s">
        <v>439</v>
      </c>
      <c r="C520" s="117" t="s">
        <v>187</v>
      </c>
      <c r="D520" s="118" t="s">
        <v>140</v>
      </c>
      <c r="E520" s="119" t="s">
        <v>140</v>
      </c>
      <c r="F520" s="120" t="s">
        <v>140</v>
      </c>
      <c r="G520" s="121">
        <v>4511</v>
      </c>
      <c r="H520" s="45"/>
      <c r="I520" s="147"/>
      <c r="J520" s="148"/>
      <c r="K520" s="148"/>
      <c r="L520" s="27" t="s">
        <v>291</v>
      </c>
      <c r="M520" s="28"/>
      <c r="N520" s="197">
        <f>O520+P520</f>
        <v>0</v>
      </c>
      <c r="O520" s="197">
        <f>SUM(O521)</f>
        <v>0</v>
      </c>
      <c r="P520" s="197">
        <f>SUM(P521)</f>
        <v>0</v>
      </c>
      <c r="Q520" s="161"/>
      <c r="R520" s="161"/>
      <c r="S520" s="438"/>
      <c r="T520" s="161"/>
      <c r="U520" s="161"/>
      <c r="V520" s="161"/>
    </row>
    <row r="521" spans="1:22" s="115" customFormat="1" ht="26.4">
      <c r="A521" s="122" t="str">
        <f t="shared" si="83"/>
        <v>71090202030000</v>
      </c>
      <c r="B521" s="124" t="s">
        <v>439</v>
      </c>
      <c r="C521" s="117" t="s">
        <v>187</v>
      </c>
      <c r="D521" s="118" t="s">
        <v>140</v>
      </c>
      <c r="E521" s="119" t="s">
        <v>140</v>
      </c>
      <c r="F521" s="120" t="s">
        <v>442</v>
      </c>
      <c r="G521" s="129" t="s">
        <v>440</v>
      </c>
      <c r="H521" s="25"/>
      <c r="I521" s="18"/>
      <c r="J521" s="19"/>
      <c r="K521" s="19"/>
      <c r="L521" s="29" t="s">
        <v>217</v>
      </c>
      <c r="M521" s="12">
        <v>4511</v>
      </c>
      <c r="N521" s="183">
        <f t="shared" ref="N521:N523" si="97">O521+P521</f>
        <v>0</v>
      </c>
      <c r="O521" s="398"/>
      <c r="P521" s="398"/>
      <c r="Q521" s="161"/>
      <c r="R521" s="161"/>
      <c r="S521" s="438"/>
      <c r="T521" s="161"/>
      <c r="U521" s="161"/>
      <c r="V521" s="161"/>
    </row>
    <row r="522" spans="1:22" ht="28.5" customHeight="1">
      <c r="A522" s="122" t="str">
        <f t="shared" si="83"/>
        <v>71090202034239</v>
      </c>
      <c r="B522" s="124" t="s">
        <v>439</v>
      </c>
      <c r="C522" s="117" t="s">
        <v>187</v>
      </c>
      <c r="D522" s="118" t="s">
        <v>140</v>
      </c>
      <c r="E522" s="119" t="s">
        <v>140</v>
      </c>
      <c r="F522" s="120" t="s">
        <v>442</v>
      </c>
      <c r="G522" s="121">
        <v>4239</v>
      </c>
      <c r="H522" s="45"/>
      <c r="I522" s="147"/>
      <c r="J522" s="148"/>
      <c r="K522" s="148"/>
      <c r="L522" s="27" t="s">
        <v>767</v>
      </c>
      <c r="M522" s="28"/>
      <c r="N522" s="197">
        <f>O522+P522</f>
        <v>0</v>
      </c>
      <c r="O522" s="197">
        <f>SUM(O523)</f>
        <v>0</v>
      </c>
      <c r="P522" s="197">
        <f>SUM(P523)</f>
        <v>0</v>
      </c>
      <c r="Q522" s="161"/>
      <c r="R522" s="161"/>
      <c r="S522" s="438"/>
      <c r="T522" s="161"/>
      <c r="U522" s="161"/>
      <c r="V522" s="161"/>
    </row>
    <row r="523" spans="1:22" ht="16.2">
      <c r="A523" s="122" t="str">
        <f t="shared" si="83"/>
        <v>71090202034511</v>
      </c>
      <c r="B523" s="116" t="s">
        <v>439</v>
      </c>
      <c r="C523" s="117" t="s">
        <v>187</v>
      </c>
      <c r="D523" s="118" t="s">
        <v>140</v>
      </c>
      <c r="E523" s="119" t="s">
        <v>140</v>
      </c>
      <c r="F523" s="120" t="s">
        <v>442</v>
      </c>
      <c r="G523" s="121">
        <v>4511</v>
      </c>
      <c r="H523" s="25"/>
      <c r="I523" s="18"/>
      <c r="J523" s="19"/>
      <c r="K523" s="19"/>
      <c r="L523" s="29" t="s">
        <v>138</v>
      </c>
      <c r="M523" s="12">
        <v>5132</v>
      </c>
      <c r="N523" s="183">
        <f t="shared" si="97"/>
        <v>0</v>
      </c>
      <c r="O523" s="183"/>
      <c r="P523" s="183"/>
      <c r="Q523" s="161"/>
      <c r="R523" s="161"/>
      <c r="S523" s="438"/>
      <c r="T523" s="161"/>
      <c r="U523" s="161"/>
      <c r="V523" s="161"/>
    </row>
    <row r="524" spans="1:22" ht="16.2">
      <c r="A524" s="122" t="str">
        <f t="shared" si="83"/>
        <v>71090202044511</v>
      </c>
      <c r="B524" s="116" t="s">
        <v>439</v>
      </c>
      <c r="C524" s="117" t="s">
        <v>187</v>
      </c>
      <c r="D524" s="118" t="s">
        <v>140</v>
      </c>
      <c r="E524" s="119" t="s">
        <v>140</v>
      </c>
      <c r="F524" s="120" t="s">
        <v>155</v>
      </c>
      <c r="G524" s="121">
        <v>4511</v>
      </c>
      <c r="H524" s="151">
        <v>2821</v>
      </c>
      <c r="I524" s="152" t="s">
        <v>185</v>
      </c>
      <c r="J524" s="153">
        <v>2</v>
      </c>
      <c r="K524" s="153">
        <v>2</v>
      </c>
      <c r="L524" s="154" t="s">
        <v>293</v>
      </c>
      <c r="M524" s="155"/>
      <c r="N524" s="192">
        <f>+N526</f>
        <v>0</v>
      </c>
      <c r="O524" s="192">
        <f t="shared" ref="O524:P524" si="98">+O526</f>
        <v>0</v>
      </c>
      <c r="P524" s="192">
        <f t="shared" si="98"/>
        <v>0</v>
      </c>
      <c r="Q524" s="161"/>
      <c r="R524" s="161"/>
      <c r="S524" s="438"/>
      <c r="T524" s="161"/>
      <c r="U524" s="161"/>
      <c r="V524" s="161"/>
    </row>
    <row r="525" spans="1:22" s="170" customFormat="1" ht="16.2">
      <c r="A525" s="122" t="str">
        <f t="shared" si="83"/>
        <v>71090500000000</v>
      </c>
      <c r="B525" s="124" t="s">
        <v>439</v>
      </c>
      <c r="C525" s="117" t="s">
        <v>187</v>
      </c>
      <c r="D525" s="118" t="s">
        <v>149</v>
      </c>
      <c r="E525" s="119" t="s">
        <v>441</v>
      </c>
      <c r="F525" s="120" t="s">
        <v>441</v>
      </c>
      <c r="G525" s="129" t="s">
        <v>440</v>
      </c>
      <c r="H525" s="25"/>
      <c r="I525" s="25"/>
      <c r="J525" s="26"/>
      <c r="K525" s="26"/>
      <c r="L525" s="30" t="s">
        <v>108</v>
      </c>
      <c r="M525" s="31"/>
      <c r="N525" s="190"/>
      <c r="O525" s="190"/>
      <c r="P525" s="190"/>
      <c r="Q525" s="161"/>
      <c r="R525" s="161"/>
      <c r="S525" s="438"/>
      <c r="T525" s="161"/>
      <c r="U525" s="161"/>
      <c r="V525" s="161"/>
    </row>
    <row r="526" spans="1:22" ht="16.2">
      <c r="A526" s="122" t="str">
        <f t="shared" ref="A526:A580" si="99">CONCATENATE(B526,C526,D526,E526,F526,G526)</f>
        <v>71090500000001</v>
      </c>
      <c r="B526" s="124" t="s">
        <v>439</v>
      </c>
      <c r="C526" s="117" t="s">
        <v>187</v>
      </c>
      <c r="D526" s="118" t="s">
        <v>149</v>
      </c>
      <c r="E526" s="119" t="s">
        <v>441</v>
      </c>
      <c r="F526" s="120" t="s">
        <v>441</v>
      </c>
      <c r="G526" s="129" t="s">
        <v>96</v>
      </c>
      <c r="H526" s="45"/>
      <c r="I526" s="147"/>
      <c r="J526" s="148"/>
      <c r="K526" s="148"/>
      <c r="L526" s="27" t="s">
        <v>294</v>
      </c>
      <c r="M526" s="28"/>
      <c r="N526" s="197">
        <f>O526+P526</f>
        <v>0</v>
      </c>
      <c r="O526" s="197">
        <f>SUM(O527:O528)</f>
        <v>0</v>
      </c>
      <c r="P526" s="197">
        <f>SUM(P527:P528)</f>
        <v>0</v>
      </c>
      <c r="Q526" s="161"/>
      <c r="R526" s="161"/>
      <c r="S526" s="438"/>
      <c r="T526" s="161"/>
      <c r="U526" s="161"/>
      <c r="V526" s="161"/>
    </row>
    <row r="527" spans="1:22" s="156" customFormat="1" ht="26.4">
      <c r="A527" s="122" t="str">
        <f t="shared" si="99"/>
        <v>71090501000000</v>
      </c>
      <c r="B527" s="124" t="s">
        <v>439</v>
      </c>
      <c r="C527" s="117" t="s">
        <v>187</v>
      </c>
      <c r="D527" s="118" t="s">
        <v>149</v>
      </c>
      <c r="E527" s="119" t="s">
        <v>106</v>
      </c>
      <c r="F527" s="120" t="s">
        <v>441</v>
      </c>
      <c r="G527" s="129" t="s">
        <v>440</v>
      </c>
      <c r="H527" s="25"/>
      <c r="I527" s="25"/>
      <c r="J527" s="26"/>
      <c r="K527" s="26"/>
      <c r="L527" s="29" t="s">
        <v>217</v>
      </c>
      <c r="M527" s="12">
        <v>4511</v>
      </c>
      <c r="N527" s="183">
        <f t="shared" ref="N527:N528" si="100">O527+P527</f>
        <v>0</v>
      </c>
      <c r="O527" s="405"/>
      <c r="P527" s="405">
        <v>0</v>
      </c>
      <c r="Q527" s="161"/>
      <c r="R527" s="161"/>
      <c r="S527" s="438"/>
      <c r="T527" s="161"/>
      <c r="U527" s="161"/>
      <c r="V527" s="161"/>
    </row>
    <row r="528" spans="1:22" ht="26.4">
      <c r="A528" s="122" t="str">
        <f t="shared" si="99"/>
        <v>71090501000001</v>
      </c>
      <c r="B528" s="124" t="s">
        <v>439</v>
      </c>
      <c r="C528" s="117" t="s">
        <v>187</v>
      </c>
      <c r="D528" s="118" t="s">
        <v>149</v>
      </c>
      <c r="E528" s="119" t="s">
        <v>106</v>
      </c>
      <c r="F528" s="120" t="s">
        <v>441</v>
      </c>
      <c r="G528" s="129" t="s">
        <v>96</v>
      </c>
      <c r="H528" s="25"/>
      <c r="I528" s="25"/>
      <c r="J528" s="26"/>
      <c r="K528" s="26"/>
      <c r="L528" s="29" t="s">
        <v>219</v>
      </c>
      <c r="M528" s="12">
        <v>4819</v>
      </c>
      <c r="N528" s="183">
        <f t="shared" si="100"/>
        <v>0</v>
      </c>
      <c r="O528" s="183"/>
      <c r="P528" s="183"/>
      <c r="Q528" s="161"/>
      <c r="R528" s="161"/>
      <c r="S528" s="438"/>
      <c r="T528" s="161"/>
      <c r="U528" s="161"/>
      <c r="V528" s="161"/>
    </row>
    <row r="529" spans="1:22" ht="16.2">
      <c r="B529" s="124"/>
      <c r="H529" s="151">
        <v>2823</v>
      </c>
      <c r="I529" s="152" t="s">
        <v>185</v>
      </c>
      <c r="J529" s="153">
        <v>2</v>
      </c>
      <c r="K529" s="153">
        <v>3</v>
      </c>
      <c r="L529" s="154" t="s">
        <v>296</v>
      </c>
      <c r="M529" s="155"/>
      <c r="N529" s="192">
        <f>+N531</f>
        <v>0</v>
      </c>
      <c r="O529" s="192">
        <f>+O531</f>
        <v>0</v>
      </c>
      <c r="P529" s="192">
        <f>+P531</f>
        <v>0</v>
      </c>
      <c r="Q529" s="161"/>
      <c r="R529" s="161"/>
      <c r="S529" s="438"/>
      <c r="T529" s="161"/>
      <c r="U529" s="161"/>
      <c r="V529" s="161"/>
    </row>
    <row r="530" spans="1:22" ht="16.2">
      <c r="B530" s="124"/>
      <c r="H530" s="25"/>
      <c r="I530" s="25"/>
      <c r="J530" s="26"/>
      <c r="K530" s="26"/>
      <c r="L530" s="30" t="s">
        <v>108</v>
      </c>
      <c r="M530" s="31"/>
      <c r="N530" s="190"/>
      <c r="O530" s="190"/>
      <c r="P530" s="190"/>
      <c r="Q530" s="161"/>
      <c r="R530" s="161"/>
      <c r="S530" s="438"/>
      <c r="T530" s="161"/>
      <c r="U530" s="161"/>
      <c r="V530" s="161"/>
    </row>
    <row r="531" spans="1:22" ht="27.6">
      <c r="B531" s="124"/>
      <c r="H531" s="45"/>
      <c r="I531" s="147"/>
      <c r="J531" s="148"/>
      <c r="K531" s="148"/>
      <c r="L531" s="27" t="s">
        <v>297</v>
      </c>
      <c r="M531" s="28"/>
      <c r="N531" s="197">
        <f>O531+P531</f>
        <v>0</v>
      </c>
      <c r="O531" s="197">
        <f>SUM(O532)</f>
        <v>0</v>
      </c>
      <c r="P531" s="197">
        <f>SUM(P532)</f>
        <v>0</v>
      </c>
      <c r="Q531" s="161"/>
      <c r="R531" s="161"/>
      <c r="S531" s="438"/>
      <c r="T531" s="161"/>
      <c r="U531" s="161"/>
      <c r="V531" s="161"/>
    </row>
    <row r="532" spans="1:22" s="115" customFormat="1" ht="26.4">
      <c r="A532" s="122" t="str">
        <f t="shared" si="99"/>
        <v>71090501030000</v>
      </c>
      <c r="B532" s="124" t="s">
        <v>439</v>
      </c>
      <c r="C532" s="117" t="s">
        <v>187</v>
      </c>
      <c r="D532" s="118" t="s">
        <v>149</v>
      </c>
      <c r="E532" s="119" t="s">
        <v>106</v>
      </c>
      <c r="F532" s="120" t="s">
        <v>442</v>
      </c>
      <c r="G532" s="129" t="s">
        <v>440</v>
      </c>
      <c r="H532" s="17"/>
      <c r="I532" s="25"/>
      <c r="J532" s="26"/>
      <c r="K532" s="26"/>
      <c r="L532" s="29" t="s">
        <v>217</v>
      </c>
      <c r="M532" s="33">
        <v>4511</v>
      </c>
      <c r="N532" s="183">
        <f t="shared" ref="N532" si="101">O532+P532</f>
        <v>0</v>
      </c>
      <c r="O532" s="183"/>
      <c r="P532" s="183"/>
      <c r="Q532" s="161"/>
      <c r="R532" s="161"/>
      <c r="S532" s="438"/>
      <c r="T532" s="161"/>
      <c r="U532" s="161"/>
      <c r="V532" s="161"/>
    </row>
    <row r="533" spans="1:22" ht="16.2">
      <c r="A533" s="122" t="str">
        <f t="shared" si="99"/>
        <v>71090501044239</v>
      </c>
      <c r="B533" s="124" t="s">
        <v>439</v>
      </c>
      <c r="C533" s="117" t="s">
        <v>187</v>
      </c>
      <c r="D533" s="118" t="s">
        <v>149</v>
      </c>
      <c r="E533" s="119" t="s">
        <v>106</v>
      </c>
      <c r="F533" s="120" t="s">
        <v>155</v>
      </c>
      <c r="G533" s="121">
        <v>4239</v>
      </c>
      <c r="H533" s="151">
        <v>2824</v>
      </c>
      <c r="I533" s="152" t="s">
        <v>185</v>
      </c>
      <c r="J533" s="153">
        <v>2</v>
      </c>
      <c r="K533" s="153">
        <v>4</v>
      </c>
      <c r="L533" s="154" t="s">
        <v>299</v>
      </c>
      <c r="M533" s="155"/>
      <c r="N533" s="192">
        <f>+N535+N544+N546</f>
        <v>0</v>
      </c>
      <c r="O533" s="192">
        <f t="shared" ref="O533:P533" si="102">+O535+O544+O546</f>
        <v>0</v>
      </c>
      <c r="P533" s="192">
        <f t="shared" si="102"/>
        <v>0</v>
      </c>
      <c r="Q533" s="161"/>
      <c r="R533" s="161"/>
      <c r="S533" s="438"/>
      <c r="T533" s="161"/>
      <c r="U533" s="161"/>
      <c r="V533" s="161"/>
    </row>
    <row r="534" spans="1:22" s="115" customFormat="1" ht="16.2">
      <c r="A534" s="122" t="str">
        <f t="shared" si="99"/>
        <v>71090501050000</v>
      </c>
      <c r="B534" s="124" t="s">
        <v>439</v>
      </c>
      <c r="C534" s="117" t="s">
        <v>187</v>
      </c>
      <c r="D534" s="118" t="s">
        <v>149</v>
      </c>
      <c r="E534" s="119" t="s">
        <v>106</v>
      </c>
      <c r="F534" s="120" t="s">
        <v>149</v>
      </c>
      <c r="G534" s="129" t="s">
        <v>440</v>
      </c>
      <c r="H534" s="25"/>
      <c r="I534" s="25"/>
      <c r="J534" s="26"/>
      <c r="K534" s="26"/>
      <c r="L534" s="30" t="s">
        <v>108</v>
      </c>
      <c r="M534" s="31"/>
      <c r="N534" s="190"/>
      <c r="O534" s="190"/>
      <c r="P534" s="190"/>
      <c r="Q534" s="161"/>
      <c r="R534" s="161"/>
      <c r="S534" s="438"/>
      <c r="T534" s="161"/>
      <c r="U534" s="161"/>
      <c r="V534" s="161"/>
    </row>
    <row r="535" spans="1:22" ht="16.2">
      <c r="A535" s="122" t="str">
        <f t="shared" si="99"/>
        <v>71090501054819</v>
      </c>
      <c r="B535" s="124" t="s">
        <v>439</v>
      </c>
      <c r="C535" s="117" t="s">
        <v>187</v>
      </c>
      <c r="D535" s="118" t="s">
        <v>149</v>
      </c>
      <c r="E535" s="119" t="s">
        <v>106</v>
      </c>
      <c r="F535" s="120" t="s">
        <v>149</v>
      </c>
      <c r="G535" s="121">
        <v>4819</v>
      </c>
      <c r="H535" s="45"/>
      <c r="I535" s="147"/>
      <c r="J535" s="148"/>
      <c r="K535" s="148"/>
      <c r="L535" s="27" t="s">
        <v>300</v>
      </c>
      <c r="M535" s="28"/>
      <c r="N535" s="197">
        <f>SUM(N536:N543)</f>
        <v>0</v>
      </c>
      <c r="O535" s="197">
        <f t="shared" ref="O535:P535" si="103">SUM(O536:O543)</f>
        <v>0</v>
      </c>
      <c r="P535" s="197">
        <f t="shared" si="103"/>
        <v>0</v>
      </c>
      <c r="Q535" s="161"/>
      <c r="R535" s="161"/>
      <c r="S535" s="438"/>
      <c r="T535" s="161"/>
      <c r="U535" s="161"/>
      <c r="V535" s="161"/>
    </row>
    <row r="536" spans="1:22" s="170" customFormat="1" ht="16.2">
      <c r="A536" s="122"/>
      <c r="B536" s="124"/>
      <c r="C536" s="117"/>
      <c r="D536" s="118"/>
      <c r="E536" s="119"/>
      <c r="F536" s="120"/>
      <c r="G536" s="129"/>
      <c r="H536" s="17"/>
      <c r="I536" s="25"/>
      <c r="J536" s="26"/>
      <c r="K536" s="26"/>
      <c r="L536" s="29" t="s">
        <v>118</v>
      </c>
      <c r="M536" s="12">
        <v>4216</v>
      </c>
      <c r="N536" s="183">
        <f t="shared" ref="N536:N539" si="104">O536+P536</f>
        <v>0</v>
      </c>
      <c r="O536" s="183"/>
      <c r="P536" s="183"/>
      <c r="Q536" s="161"/>
      <c r="R536" s="161"/>
      <c r="S536" s="438"/>
      <c r="T536" s="161"/>
      <c r="U536" s="161"/>
      <c r="V536" s="161"/>
    </row>
    <row r="537" spans="1:22" s="170" customFormat="1" ht="16.2">
      <c r="A537" s="122" t="str">
        <f t="shared" si="99"/>
        <v>71090600000000</v>
      </c>
      <c r="B537" s="124" t="s">
        <v>439</v>
      </c>
      <c r="C537" s="117" t="s">
        <v>187</v>
      </c>
      <c r="D537" s="118" t="s">
        <v>157</v>
      </c>
      <c r="E537" s="119" t="s">
        <v>441</v>
      </c>
      <c r="F537" s="120" t="s">
        <v>441</v>
      </c>
      <c r="G537" s="129" t="s">
        <v>440</v>
      </c>
      <c r="H537" s="17"/>
      <c r="I537" s="25"/>
      <c r="J537" s="26"/>
      <c r="K537" s="26"/>
      <c r="L537" s="29" t="s">
        <v>782</v>
      </c>
      <c r="M537" s="12">
        <v>4234</v>
      </c>
      <c r="N537" s="183">
        <f t="shared" si="104"/>
        <v>0</v>
      </c>
      <c r="O537" s="183"/>
      <c r="P537" s="183"/>
      <c r="Q537" s="161"/>
      <c r="R537" s="161"/>
      <c r="S537" s="438"/>
      <c r="T537" s="161"/>
      <c r="U537" s="161"/>
      <c r="V537" s="161"/>
    </row>
    <row r="538" spans="1:22" ht="16.2">
      <c r="A538" s="122" t="str">
        <f t="shared" si="99"/>
        <v>71090600000001</v>
      </c>
      <c r="B538" s="124" t="s">
        <v>439</v>
      </c>
      <c r="C538" s="117" t="s">
        <v>187</v>
      </c>
      <c r="D538" s="118" t="s">
        <v>157</v>
      </c>
      <c r="E538" s="119" t="s">
        <v>441</v>
      </c>
      <c r="F538" s="120" t="s">
        <v>441</v>
      </c>
      <c r="G538" s="129" t="s">
        <v>96</v>
      </c>
      <c r="H538" s="17"/>
      <c r="I538" s="25"/>
      <c r="J538" s="26"/>
      <c r="K538" s="26"/>
      <c r="L538" s="29" t="s">
        <v>125</v>
      </c>
      <c r="M538" s="31">
        <v>4239</v>
      </c>
      <c r="N538" s="183">
        <f t="shared" si="104"/>
        <v>0</v>
      </c>
      <c r="O538" s="183"/>
      <c r="P538" s="183"/>
      <c r="Q538" s="161"/>
      <c r="R538" s="161"/>
      <c r="S538" s="438"/>
      <c r="T538" s="161"/>
      <c r="U538" s="161"/>
      <c r="V538" s="161"/>
    </row>
    <row r="539" spans="1:22" s="156" customFormat="1" ht="16.2">
      <c r="A539" s="122" t="str">
        <f t="shared" si="99"/>
        <v>71090601000000</v>
      </c>
      <c r="B539" s="124" t="s">
        <v>439</v>
      </c>
      <c r="C539" s="117" t="s">
        <v>187</v>
      </c>
      <c r="D539" s="118" t="s">
        <v>157</v>
      </c>
      <c r="E539" s="119" t="s">
        <v>106</v>
      </c>
      <c r="F539" s="120" t="s">
        <v>441</v>
      </c>
      <c r="G539" s="129" t="s">
        <v>440</v>
      </c>
      <c r="H539" s="17"/>
      <c r="I539" s="25"/>
      <c r="J539" s="26"/>
      <c r="K539" s="26"/>
      <c r="L539" s="32" t="s">
        <v>130</v>
      </c>
      <c r="M539" s="48">
        <v>4267</v>
      </c>
      <c r="N539" s="183">
        <f t="shared" si="104"/>
        <v>0</v>
      </c>
      <c r="O539" s="183"/>
      <c r="P539" s="183"/>
      <c r="Q539" s="161"/>
      <c r="R539" s="161"/>
      <c r="S539" s="438"/>
      <c r="T539" s="161"/>
      <c r="U539" s="161"/>
      <c r="V539" s="161"/>
    </row>
    <row r="540" spans="1:22" ht="16.2">
      <c r="A540" s="122" t="str">
        <f t="shared" si="99"/>
        <v>71090601000001</v>
      </c>
      <c r="B540" s="124" t="s">
        <v>439</v>
      </c>
      <c r="C540" s="117" t="s">
        <v>187</v>
      </c>
      <c r="D540" s="118" t="s">
        <v>157</v>
      </c>
      <c r="E540" s="119" t="s">
        <v>106</v>
      </c>
      <c r="F540" s="120" t="s">
        <v>441</v>
      </c>
      <c r="G540" s="129" t="s">
        <v>96</v>
      </c>
      <c r="H540" s="177"/>
      <c r="I540" s="194"/>
      <c r="J540" s="201"/>
      <c r="K540" s="202"/>
      <c r="L540" s="203" t="s">
        <v>240</v>
      </c>
      <c r="M540" s="13">
        <v>4269</v>
      </c>
      <c r="N540" s="183">
        <f t="shared" ref="N540:N545" si="105">O540+P540</f>
        <v>0</v>
      </c>
      <c r="O540" s="183"/>
      <c r="P540" s="183"/>
      <c r="Q540" s="161"/>
      <c r="R540" s="161"/>
      <c r="S540" s="438"/>
      <c r="T540" s="161"/>
      <c r="U540" s="161"/>
      <c r="V540" s="161"/>
    </row>
    <row r="541" spans="1:22" s="115" customFormat="1" ht="16.2">
      <c r="A541" s="122" t="str">
        <f t="shared" si="99"/>
        <v>71090601010000</v>
      </c>
      <c r="B541" s="124" t="s">
        <v>439</v>
      </c>
      <c r="C541" s="117" t="s">
        <v>187</v>
      </c>
      <c r="D541" s="118" t="s">
        <v>157</v>
      </c>
      <c r="E541" s="119" t="s">
        <v>106</v>
      </c>
      <c r="F541" s="120" t="s">
        <v>106</v>
      </c>
      <c r="G541" s="129" t="s">
        <v>440</v>
      </c>
      <c r="H541" s="25"/>
      <c r="I541" s="25"/>
      <c r="J541" s="26"/>
      <c r="K541" s="26"/>
      <c r="L541" s="36" t="s">
        <v>167</v>
      </c>
      <c r="M541" s="13">
        <v>4639</v>
      </c>
      <c r="N541" s="183">
        <f t="shared" si="105"/>
        <v>0</v>
      </c>
      <c r="O541" s="183"/>
      <c r="P541" s="183"/>
      <c r="Q541" s="161"/>
      <c r="R541" s="161"/>
      <c r="S541" s="438"/>
      <c r="T541" s="161"/>
      <c r="U541" s="161"/>
      <c r="V541" s="161"/>
    </row>
    <row r="542" spans="1:22" ht="26.4">
      <c r="A542" s="122" t="str">
        <f t="shared" ref="A542" si="106">CONCATENATE(B542,C542,D542,E542,F542,G542)</f>
        <v>71090501000001</v>
      </c>
      <c r="B542" s="124" t="s">
        <v>439</v>
      </c>
      <c r="C542" s="117" t="s">
        <v>187</v>
      </c>
      <c r="D542" s="118" t="s">
        <v>149</v>
      </c>
      <c r="E542" s="119" t="s">
        <v>106</v>
      </c>
      <c r="F542" s="120" t="s">
        <v>441</v>
      </c>
      <c r="G542" s="129" t="s">
        <v>96</v>
      </c>
      <c r="H542" s="25"/>
      <c r="I542" s="25"/>
      <c r="J542" s="26"/>
      <c r="K542" s="26"/>
      <c r="L542" s="29" t="s">
        <v>219</v>
      </c>
      <c r="M542" s="12">
        <v>4819</v>
      </c>
      <c r="N542" s="183">
        <f t="shared" si="105"/>
        <v>0</v>
      </c>
      <c r="O542" s="183"/>
      <c r="P542" s="183"/>
      <c r="Q542" s="161"/>
      <c r="R542" s="161"/>
      <c r="S542" s="438"/>
      <c r="T542" s="161"/>
      <c r="U542" s="161"/>
      <c r="V542" s="161"/>
    </row>
    <row r="543" spans="1:22" ht="16.2">
      <c r="A543" s="122" t="str">
        <f t="shared" si="99"/>
        <v>71090601014251</v>
      </c>
      <c r="B543" s="124" t="s">
        <v>439</v>
      </c>
      <c r="C543" s="117" t="s">
        <v>187</v>
      </c>
      <c r="D543" s="118" t="s">
        <v>157</v>
      </c>
      <c r="E543" s="119" t="s">
        <v>106</v>
      </c>
      <c r="F543" s="120" t="s">
        <v>106</v>
      </c>
      <c r="G543" s="121">
        <v>4251</v>
      </c>
      <c r="H543" s="37"/>
      <c r="I543" s="194"/>
      <c r="J543" s="195"/>
      <c r="K543" s="196"/>
      <c r="L543" s="29" t="s">
        <v>137</v>
      </c>
      <c r="M543" s="12">
        <v>5129</v>
      </c>
      <c r="N543" s="183">
        <f t="shared" si="105"/>
        <v>0</v>
      </c>
      <c r="O543" s="183"/>
      <c r="P543" s="183"/>
      <c r="Q543" s="161"/>
      <c r="R543" s="161"/>
      <c r="S543" s="438"/>
      <c r="T543" s="161"/>
      <c r="U543" s="161"/>
      <c r="V543" s="161"/>
    </row>
    <row r="544" spans="1:22" ht="18" customHeight="1">
      <c r="A544" s="122" t="str">
        <f t="shared" si="99"/>
        <v>71090601015113</v>
      </c>
      <c r="B544" s="124" t="s">
        <v>439</v>
      </c>
      <c r="C544" s="117" t="s">
        <v>187</v>
      </c>
      <c r="D544" s="118" t="s">
        <v>157</v>
      </c>
      <c r="E544" s="119" t="s">
        <v>106</v>
      </c>
      <c r="F544" s="120" t="s">
        <v>106</v>
      </c>
      <c r="G544" s="121">
        <v>5113</v>
      </c>
      <c r="H544" s="45"/>
      <c r="I544" s="147"/>
      <c r="J544" s="148"/>
      <c r="K544" s="148"/>
      <c r="L544" s="27" t="s">
        <v>301</v>
      </c>
      <c r="M544" s="28"/>
      <c r="N544" s="197">
        <f>O544+P544</f>
        <v>0</v>
      </c>
      <c r="O544" s="197">
        <f>SUM(O545)</f>
        <v>0</v>
      </c>
      <c r="P544" s="197">
        <f>SUM(P545)</f>
        <v>0</v>
      </c>
      <c r="Q544" s="161"/>
      <c r="R544" s="161"/>
      <c r="S544" s="438"/>
      <c r="T544" s="161"/>
      <c r="U544" s="161"/>
      <c r="V544" s="161"/>
    </row>
    <row r="545" spans="1:22" s="115" customFormat="1" ht="26.4">
      <c r="A545" s="122" t="str">
        <f t="shared" si="99"/>
        <v>71090601020000</v>
      </c>
      <c r="B545" s="124" t="s">
        <v>439</v>
      </c>
      <c r="C545" s="117" t="s">
        <v>187</v>
      </c>
      <c r="D545" s="118" t="s">
        <v>157</v>
      </c>
      <c r="E545" s="119" t="s">
        <v>106</v>
      </c>
      <c r="F545" s="120" t="s">
        <v>140</v>
      </c>
      <c r="G545" s="129" t="s">
        <v>440</v>
      </c>
      <c r="H545" s="25"/>
      <c r="I545" s="25"/>
      <c r="J545" s="26"/>
      <c r="K545" s="26"/>
      <c r="L545" s="29" t="s">
        <v>217</v>
      </c>
      <c r="M545" s="12">
        <v>4511</v>
      </c>
      <c r="N545" s="183">
        <f t="shared" si="105"/>
        <v>0</v>
      </c>
      <c r="O545" s="183"/>
      <c r="P545" s="183"/>
      <c r="Q545" s="161"/>
      <c r="R545" s="161"/>
      <c r="S545" s="438"/>
      <c r="T545" s="161"/>
      <c r="U545" s="161"/>
      <c r="V545" s="161"/>
    </row>
    <row r="546" spans="1:22" ht="18" customHeight="1">
      <c r="A546" s="122" t="str">
        <f t="shared" si="99"/>
        <v>71090601015113</v>
      </c>
      <c r="B546" s="124" t="s">
        <v>439</v>
      </c>
      <c r="C546" s="117" t="s">
        <v>187</v>
      </c>
      <c r="D546" s="118" t="s">
        <v>157</v>
      </c>
      <c r="E546" s="119" t="s">
        <v>106</v>
      </c>
      <c r="F546" s="120" t="s">
        <v>106</v>
      </c>
      <c r="G546" s="121">
        <v>5113</v>
      </c>
      <c r="H546" s="45"/>
      <c r="I546" s="147"/>
      <c r="J546" s="148"/>
      <c r="K546" s="148"/>
      <c r="L546" s="27" t="s">
        <v>832</v>
      </c>
      <c r="M546" s="28"/>
      <c r="N546" s="197">
        <f>O546+P546</f>
        <v>0</v>
      </c>
      <c r="O546" s="197">
        <f>SUM(O547:O548)</f>
        <v>0</v>
      </c>
      <c r="P546" s="197">
        <f>SUM(P547:P548)</f>
        <v>0</v>
      </c>
      <c r="Q546" s="161"/>
      <c r="R546" s="161"/>
      <c r="S546" s="438"/>
      <c r="T546" s="161"/>
      <c r="U546" s="161"/>
      <c r="V546" s="161"/>
    </row>
    <row r="547" spans="1:22" ht="16.2">
      <c r="A547" s="122" t="str">
        <f t="shared" si="99"/>
        <v>71090201024511</v>
      </c>
      <c r="B547" s="116" t="s">
        <v>439</v>
      </c>
      <c r="C547" s="117" t="s">
        <v>187</v>
      </c>
      <c r="D547" s="118" t="s">
        <v>140</v>
      </c>
      <c r="E547" s="119" t="s">
        <v>106</v>
      </c>
      <c r="F547" s="120" t="s">
        <v>140</v>
      </c>
      <c r="G547" s="121">
        <v>4511</v>
      </c>
      <c r="H547" s="25"/>
      <c r="I547" s="18"/>
      <c r="J547" s="19"/>
      <c r="K547" s="19"/>
      <c r="L547" s="30" t="s">
        <v>173</v>
      </c>
      <c r="M547" s="31">
        <v>5112</v>
      </c>
      <c r="N547" s="183">
        <f t="shared" ref="N547:N548" si="107">O547+P547</f>
        <v>0</v>
      </c>
      <c r="O547" s="183">
        <v>0</v>
      </c>
      <c r="P547" s="183"/>
      <c r="Q547" s="161"/>
      <c r="R547" s="161"/>
      <c r="S547" s="438"/>
      <c r="T547" s="161"/>
      <c r="U547" s="161"/>
      <c r="V547" s="161"/>
    </row>
    <row r="548" spans="1:22" ht="16.8">
      <c r="A548" s="122" t="str">
        <f t="shared" ref="A548" si="108">CONCATENATE(B548,C548,D548,E548,F548,G548)</f>
        <v>71100700000001</v>
      </c>
      <c r="B548" s="124" t="s">
        <v>439</v>
      </c>
      <c r="C548" s="117" t="s">
        <v>189</v>
      </c>
      <c r="D548" s="118" t="s">
        <v>183</v>
      </c>
      <c r="E548" s="119" t="s">
        <v>441</v>
      </c>
      <c r="F548" s="120" t="s">
        <v>441</v>
      </c>
      <c r="G548" s="129" t="s">
        <v>96</v>
      </c>
      <c r="H548" s="25"/>
      <c r="I548" s="25"/>
      <c r="J548" s="26"/>
      <c r="K548" s="26"/>
      <c r="L548" s="32" t="s">
        <v>143</v>
      </c>
      <c r="M548" s="48">
        <v>5113</v>
      </c>
      <c r="N548" s="183">
        <f t="shared" si="107"/>
        <v>0</v>
      </c>
      <c r="O548" s="398"/>
      <c r="P548" s="398"/>
      <c r="Q548" s="161"/>
      <c r="R548" s="161"/>
      <c r="S548" s="438"/>
      <c r="T548" s="161"/>
      <c r="U548" s="161"/>
      <c r="V548" s="161"/>
    </row>
    <row r="549" spans="1:22" ht="16.2">
      <c r="A549" s="122" t="str">
        <f t="shared" si="99"/>
        <v>71090601045113</v>
      </c>
      <c r="B549" s="124" t="s">
        <v>439</v>
      </c>
      <c r="C549" s="117" t="s">
        <v>187</v>
      </c>
      <c r="D549" s="118" t="s">
        <v>157</v>
      </c>
      <c r="E549" s="119" t="s">
        <v>106</v>
      </c>
      <c r="F549" s="120" t="s">
        <v>155</v>
      </c>
      <c r="G549" s="121">
        <v>5113</v>
      </c>
      <c r="H549" s="151">
        <v>2825</v>
      </c>
      <c r="I549" s="152" t="s">
        <v>185</v>
      </c>
      <c r="J549" s="153">
        <v>2</v>
      </c>
      <c r="K549" s="153">
        <v>5</v>
      </c>
      <c r="L549" s="154" t="s">
        <v>303</v>
      </c>
      <c r="M549" s="155"/>
      <c r="N549" s="192">
        <f>+N551+N553+N555</f>
        <v>0</v>
      </c>
      <c r="O549" s="192">
        <f>+O551+O553+O555</f>
        <v>0</v>
      </c>
      <c r="P549" s="192">
        <f>+P551+P553+P555</f>
        <v>0</v>
      </c>
      <c r="Q549" s="161"/>
      <c r="R549" s="161"/>
      <c r="S549" s="438"/>
      <c r="T549" s="161"/>
      <c r="U549" s="161"/>
      <c r="V549" s="161"/>
    </row>
    <row r="550" spans="1:22" s="115" customFormat="1" ht="16.2">
      <c r="A550" s="122" t="str">
        <f t="shared" si="99"/>
        <v>71090601050000</v>
      </c>
      <c r="B550" s="124" t="s">
        <v>439</v>
      </c>
      <c r="C550" s="117" t="s">
        <v>187</v>
      </c>
      <c r="D550" s="118" t="s">
        <v>157</v>
      </c>
      <c r="E550" s="119" t="s">
        <v>106</v>
      </c>
      <c r="F550" s="120" t="s">
        <v>149</v>
      </c>
      <c r="G550" s="129" t="s">
        <v>440</v>
      </c>
      <c r="H550" s="25"/>
      <c r="I550" s="25"/>
      <c r="J550" s="26"/>
      <c r="K550" s="26"/>
      <c r="L550" s="30" t="s">
        <v>108</v>
      </c>
      <c r="M550" s="48"/>
      <c r="N550" s="190"/>
      <c r="O550" s="190"/>
      <c r="P550" s="190"/>
      <c r="Q550" s="161"/>
      <c r="R550" s="161"/>
      <c r="S550" s="438"/>
      <c r="T550" s="161"/>
      <c r="U550" s="161"/>
      <c r="V550" s="161"/>
    </row>
    <row r="551" spans="1:22" ht="16.2">
      <c r="A551" s="122" t="str">
        <f t="shared" si="99"/>
        <v>71090601054239</v>
      </c>
      <c r="B551" s="124" t="s">
        <v>439</v>
      </c>
      <c r="C551" s="117" t="s">
        <v>187</v>
      </c>
      <c r="D551" s="118" t="s">
        <v>157</v>
      </c>
      <c r="E551" s="119" t="s">
        <v>106</v>
      </c>
      <c r="F551" s="120" t="s">
        <v>149</v>
      </c>
      <c r="G551" s="129">
        <v>4239</v>
      </c>
      <c r="H551" s="45"/>
      <c r="I551" s="147"/>
      <c r="J551" s="148"/>
      <c r="K551" s="148"/>
      <c r="L551" s="27" t="s">
        <v>304</v>
      </c>
      <c r="M551" s="28"/>
      <c r="N551" s="197">
        <f>O551+P551</f>
        <v>0</v>
      </c>
      <c r="O551" s="197">
        <f>SUM(O552)</f>
        <v>0</v>
      </c>
      <c r="P551" s="197">
        <f>SUM(P552)</f>
        <v>0</v>
      </c>
      <c r="Q551" s="161"/>
      <c r="R551" s="161"/>
      <c r="S551" s="438"/>
      <c r="T551" s="161"/>
      <c r="U551" s="161"/>
      <c r="V551" s="161"/>
    </row>
    <row r="552" spans="1:22" ht="26.4">
      <c r="A552" s="122" t="str">
        <f t="shared" si="99"/>
        <v>71090601054637</v>
      </c>
      <c r="B552" s="116" t="s">
        <v>439</v>
      </c>
      <c r="C552" s="117" t="s">
        <v>187</v>
      </c>
      <c r="D552" s="118" t="s">
        <v>157</v>
      </c>
      <c r="E552" s="119" t="s">
        <v>106</v>
      </c>
      <c r="F552" s="120" t="s">
        <v>149</v>
      </c>
      <c r="G552" s="121">
        <v>4637</v>
      </c>
      <c r="H552" s="25"/>
      <c r="I552" s="25"/>
      <c r="J552" s="26"/>
      <c r="K552" s="26"/>
      <c r="L552" s="29" t="s">
        <v>217</v>
      </c>
      <c r="M552" s="12">
        <v>4511</v>
      </c>
      <c r="N552" s="183">
        <f t="shared" ref="N552:N557" si="109">O552+P552</f>
        <v>0</v>
      </c>
      <c r="O552" s="183"/>
      <c r="P552" s="183"/>
      <c r="Q552" s="161"/>
      <c r="R552" s="161"/>
      <c r="S552" s="438"/>
      <c r="T552" s="161"/>
      <c r="U552" s="161"/>
      <c r="V552" s="161"/>
    </row>
    <row r="553" spans="1:22" s="182" customFormat="1" ht="16.2">
      <c r="A553" s="122" t="str">
        <f t="shared" si="99"/>
        <v>71100000000000</v>
      </c>
      <c r="B553" s="124" t="s">
        <v>439</v>
      </c>
      <c r="C553" s="117" t="s">
        <v>189</v>
      </c>
      <c r="D553" s="118" t="s">
        <v>441</v>
      </c>
      <c r="E553" s="119" t="s">
        <v>441</v>
      </c>
      <c r="F553" s="120" t="s">
        <v>441</v>
      </c>
      <c r="G553" s="129" t="s">
        <v>440</v>
      </c>
      <c r="H553" s="45"/>
      <c r="I553" s="147"/>
      <c r="J553" s="148"/>
      <c r="K553" s="148"/>
      <c r="L553" s="27" t="s">
        <v>305</v>
      </c>
      <c r="M553" s="28"/>
      <c r="N553" s="197">
        <f>O553+P553</f>
        <v>0</v>
      </c>
      <c r="O553" s="197">
        <f>SUM(O554)</f>
        <v>0</v>
      </c>
      <c r="P553" s="197">
        <f>SUM(P554)</f>
        <v>0</v>
      </c>
      <c r="Q553" s="161"/>
      <c r="R553" s="161"/>
      <c r="S553" s="438"/>
      <c r="T553" s="161"/>
      <c r="U553" s="161"/>
      <c r="V553" s="161"/>
    </row>
    <row r="554" spans="1:22" ht="26.4">
      <c r="A554" s="122" t="str">
        <f t="shared" si="99"/>
        <v>71100000000001</v>
      </c>
      <c r="B554" s="124" t="s">
        <v>439</v>
      </c>
      <c r="C554" s="117" t="s">
        <v>189</v>
      </c>
      <c r="D554" s="118" t="s">
        <v>441</v>
      </c>
      <c r="E554" s="119" t="s">
        <v>441</v>
      </c>
      <c r="F554" s="120" t="s">
        <v>441</v>
      </c>
      <c r="G554" s="129" t="s">
        <v>96</v>
      </c>
      <c r="H554" s="25"/>
      <c r="I554" s="25"/>
      <c r="J554" s="26"/>
      <c r="K554" s="26"/>
      <c r="L554" s="29" t="s">
        <v>217</v>
      </c>
      <c r="M554" s="12">
        <v>4511</v>
      </c>
      <c r="N554" s="183">
        <f t="shared" si="109"/>
        <v>0</v>
      </c>
      <c r="O554" s="183"/>
      <c r="P554" s="183"/>
      <c r="Q554" s="161"/>
      <c r="R554" s="161"/>
      <c r="S554" s="438"/>
      <c r="T554" s="161"/>
      <c r="U554" s="161"/>
      <c r="V554" s="161"/>
    </row>
    <row r="555" spans="1:22" s="170" customFormat="1" ht="16.2">
      <c r="A555" s="122" t="str">
        <f t="shared" si="99"/>
        <v>71100700000000</v>
      </c>
      <c r="B555" s="124" t="s">
        <v>439</v>
      </c>
      <c r="C555" s="117" t="s">
        <v>189</v>
      </c>
      <c r="D555" s="118" t="s">
        <v>183</v>
      </c>
      <c r="E555" s="119" t="s">
        <v>441</v>
      </c>
      <c r="F555" s="120" t="s">
        <v>441</v>
      </c>
      <c r="G555" s="129" t="s">
        <v>440</v>
      </c>
      <c r="H555" s="45"/>
      <c r="I555" s="147"/>
      <c r="J555" s="148"/>
      <c r="K555" s="148"/>
      <c r="L555" s="27" t="s">
        <v>641</v>
      </c>
      <c r="M555" s="28"/>
      <c r="N555" s="197">
        <f>O555+P555</f>
        <v>0</v>
      </c>
      <c r="O555" s="197">
        <f>SUM(O556:O557)</f>
        <v>0</v>
      </c>
      <c r="P555" s="197">
        <f>SUM(P556:P557)</f>
        <v>0</v>
      </c>
      <c r="Q555" s="161"/>
      <c r="R555" s="161"/>
      <c r="S555" s="438"/>
      <c r="T555" s="161"/>
      <c r="U555" s="161"/>
      <c r="V555" s="161"/>
    </row>
    <row r="556" spans="1:22" ht="16.8">
      <c r="A556" s="122" t="str">
        <f t="shared" si="99"/>
        <v>71100700000001</v>
      </c>
      <c r="B556" s="124" t="s">
        <v>439</v>
      </c>
      <c r="C556" s="117" t="s">
        <v>189</v>
      </c>
      <c r="D556" s="118" t="s">
        <v>183</v>
      </c>
      <c r="E556" s="119" t="s">
        <v>441</v>
      </c>
      <c r="F556" s="120" t="s">
        <v>441</v>
      </c>
      <c r="G556" s="129" t="s">
        <v>96</v>
      </c>
      <c r="H556" s="25"/>
      <c r="I556" s="25"/>
      <c r="J556" s="26"/>
      <c r="K556" s="26"/>
      <c r="L556" s="32" t="s">
        <v>143</v>
      </c>
      <c r="M556" s="48">
        <v>5113</v>
      </c>
      <c r="N556" s="183">
        <f t="shared" si="109"/>
        <v>0</v>
      </c>
      <c r="O556" s="398"/>
      <c r="P556" s="398"/>
      <c r="Q556" s="161"/>
      <c r="R556" s="161"/>
      <c r="S556" s="438"/>
      <c r="T556" s="161"/>
      <c r="U556" s="161"/>
      <c r="V556" s="161"/>
    </row>
    <row r="557" spans="1:22" s="156" customFormat="1" ht="16.8">
      <c r="A557" s="122" t="str">
        <f t="shared" si="99"/>
        <v>71100701000000</v>
      </c>
      <c r="B557" s="124" t="s">
        <v>439</v>
      </c>
      <c r="C557" s="117" t="s">
        <v>189</v>
      </c>
      <c r="D557" s="118" t="s">
        <v>183</v>
      </c>
      <c r="E557" s="119" t="s">
        <v>106</v>
      </c>
      <c r="F557" s="120" t="s">
        <v>441</v>
      </c>
      <c r="G557" s="129" t="s">
        <v>440</v>
      </c>
      <c r="H557" s="25"/>
      <c r="I557" s="25"/>
      <c r="J557" s="26"/>
      <c r="K557" s="26"/>
      <c r="L557" s="29" t="s">
        <v>137</v>
      </c>
      <c r="M557" s="12">
        <v>5129</v>
      </c>
      <c r="N557" s="183">
        <f t="shared" si="109"/>
        <v>0</v>
      </c>
      <c r="O557" s="398"/>
      <c r="P557" s="398"/>
      <c r="Q557" s="161"/>
      <c r="R557" s="161"/>
      <c r="S557" s="438"/>
      <c r="T557" s="161"/>
      <c r="U557" s="161"/>
      <c r="V557" s="161"/>
    </row>
    <row r="558" spans="1:22" ht="26.4">
      <c r="A558" s="122" t="str">
        <f t="shared" si="99"/>
        <v>71100701000001</v>
      </c>
      <c r="B558" s="124" t="s">
        <v>439</v>
      </c>
      <c r="C558" s="117" t="s">
        <v>189</v>
      </c>
      <c r="D558" s="118" t="s">
        <v>183</v>
      </c>
      <c r="E558" s="119" t="s">
        <v>106</v>
      </c>
      <c r="F558" s="120" t="s">
        <v>441</v>
      </c>
      <c r="G558" s="129" t="s">
        <v>96</v>
      </c>
      <c r="H558" s="151">
        <v>2827</v>
      </c>
      <c r="I558" s="152" t="s">
        <v>185</v>
      </c>
      <c r="J558" s="153">
        <v>2</v>
      </c>
      <c r="K558" s="153">
        <v>7</v>
      </c>
      <c r="L558" s="154" t="s">
        <v>306</v>
      </c>
      <c r="M558" s="155"/>
      <c r="N558" s="192">
        <f>+N560</f>
        <v>0</v>
      </c>
      <c r="O558" s="192">
        <f t="shared" ref="O558:P558" si="110">+O560</f>
        <v>0</v>
      </c>
      <c r="P558" s="192">
        <f t="shared" si="110"/>
        <v>0</v>
      </c>
      <c r="Q558" s="161"/>
      <c r="R558" s="161"/>
      <c r="S558" s="438"/>
      <c r="T558" s="161"/>
      <c r="U558" s="161"/>
      <c r="V558" s="161"/>
    </row>
    <row r="559" spans="1:22" s="115" customFormat="1" ht="16.2">
      <c r="A559" s="122" t="str">
        <f t="shared" si="99"/>
        <v>71100701010000</v>
      </c>
      <c r="B559" s="124" t="s">
        <v>439</v>
      </c>
      <c r="C559" s="117" t="s">
        <v>189</v>
      </c>
      <c r="D559" s="118" t="s">
        <v>183</v>
      </c>
      <c r="E559" s="119" t="s">
        <v>106</v>
      </c>
      <c r="F559" s="120" t="s">
        <v>106</v>
      </c>
      <c r="G559" s="129" t="s">
        <v>440</v>
      </c>
      <c r="H559" s="25"/>
      <c r="I559" s="25"/>
      <c r="J559" s="26"/>
      <c r="K559" s="26"/>
      <c r="L559" s="30" t="s">
        <v>108</v>
      </c>
      <c r="M559" s="31"/>
      <c r="N559" s="190"/>
      <c r="O559" s="190"/>
      <c r="P559" s="190"/>
      <c r="Q559" s="161"/>
      <c r="R559" s="161"/>
      <c r="S559" s="438"/>
      <c r="T559" s="161"/>
      <c r="U559" s="161"/>
      <c r="V559" s="161"/>
    </row>
    <row r="560" spans="1:22" ht="16.2">
      <c r="A560" s="122" t="str">
        <f t="shared" si="99"/>
        <v>71100701014216</v>
      </c>
      <c r="B560" s="124" t="s">
        <v>439</v>
      </c>
      <c r="C560" s="117" t="s">
        <v>189</v>
      </c>
      <c r="D560" s="118" t="s">
        <v>183</v>
      </c>
      <c r="E560" s="119" t="s">
        <v>106</v>
      </c>
      <c r="F560" s="120" t="s">
        <v>106</v>
      </c>
      <c r="G560" s="121">
        <v>4216</v>
      </c>
      <c r="H560" s="45"/>
      <c r="I560" s="147"/>
      <c r="J560" s="148"/>
      <c r="K560" s="148"/>
      <c r="L560" s="27" t="s">
        <v>307</v>
      </c>
      <c r="M560" s="28"/>
      <c r="N560" s="197">
        <f>O560+P560</f>
        <v>0</v>
      </c>
      <c r="O560" s="197">
        <f>SUM(O561:O564)</f>
        <v>0</v>
      </c>
      <c r="P560" s="197">
        <f>SUM(P561:P564)</f>
        <v>0</v>
      </c>
      <c r="Q560" s="161"/>
      <c r="R560" s="161"/>
      <c r="S560" s="438"/>
      <c r="T560" s="161"/>
      <c r="U560" s="161"/>
      <c r="V560" s="161"/>
    </row>
    <row r="561" spans="1:22" ht="16.2">
      <c r="A561" s="122" t="str">
        <f t="shared" si="99"/>
        <v>71100701014239</v>
      </c>
      <c r="B561" s="124" t="s">
        <v>439</v>
      </c>
      <c r="C561" s="117" t="s">
        <v>189</v>
      </c>
      <c r="D561" s="118" t="s">
        <v>183</v>
      </c>
      <c r="E561" s="119" t="s">
        <v>106</v>
      </c>
      <c r="F561" s="120" t="s">
        <v>106</v>
      </c>
      <c r="G561" s="121">
        <v>4239</v>
      </c>
      <c r="H561" s="17"/>
      <c r="I561" s="25"/>
      <c r="J561" s="26"/>
      <c r="K561" s="26"/>
      <c r="L561" s="29" t="s">
        <v>125</v>
      </c>
      <c r="M561" s="31">
        <v>4239</v>
      </c>
      <c r="N561" s="183">
        <f t="shared" ref="N561:N564" si="111">O561+P561</f>
        <v>0</v>
      </c>
      <c r="O561" s="183"/>
      <c r="P561" s="183"/>
      <c r="Q561" s="161"/>
      <c r="R561" s="161"/>
      <c r="S561" s="438"/>
      <c r="T561" s="161"/>
      <c r="U561" s="161"/>
      <c r="V561" s="161"/>
    </row>
    <row r="562" spans="1:22" ht="26.4">
      <c r="A562" s="122" t="str">
        <f t="shared" si="99"/>
        <v>71100701014639</v>
      </c>
      <c r="B562" s="124" t="s">
        <v>439</v>
      </c>
      <c r="C562" s="117" t="s">
        <v>189</v>
      </c>
      <c r="D562" s="118" t="s">
        <v>183</v>
      </c>
      <c r="E562" s="119" t="s">
        <v>106</v>
      </c>
      <c r="F562" s="120" t="s">
        <v>106</v>
      </c>
      <c r="G562" s="121">
        <v>4639</v>
      </c>
      <c r="H562" s="25"/>
      <c r="I562" s="25"/>
      <c r="J562" s="26"/>
      <c r="K562" s="26"/>
      <c r="L562" s="30" t="s">
        <v>142</v>
      </c>
      <c r="M562" s="31">
        <v>4251</v>
      </c>
      <c r="N562" s="183">
        <f t="shared" si="111"/>
        <v>0</v>
      </c>
      <c r="O562" s="183"/>
      <c r="P562" s="183">
        <v>0</v>
      </c>
      <c r="Q562" s="161"/>
      <c r="R562" s="161"/>
      <c r="S562" s="438"/>
      <c r="T562" s="161"/>
      <c r="U562" s="161"/>
      <c r="V562" s="161"/>
    </row>
    <row r="563" spans="1:22" s="156" customFormat="1" ht="16.8">
      <c r="A563" s="122" t="str">
        <f t="shared" si="99"/>
        <v>71100701000000</v>
      </c>
      <c r="B563" s="124" t="s">
        <v>439</v>
      </c>
      <c r="C563" s="117" t="s">
        <v>189</v>
      </c>
      <c r="D563" s="118" t="s">
        <v>183</v>
      </c>
      <c r="E563" s="119" t="s">
        <v>106</v>
      </c>
      <c r="F563" s="120" t="s">
        <v>441</v>
      </c>
      <c r="G563" s="129" t="s">
        <v>440</v>
      </c>
      <c r="H563" s="25"/>
      <c r="I563" s="25"/>
      <c r="J563" s="26"/>
      <c r="K563" s="26"/>
      <c r="L563" s="29" t="s">
        <v>137</v>
      </c>
      <c r="M563" s="12">
        <v>5129</v>
      </c>
      <c r="N563" s="183">
        <f t="shared" si="111"/>
        <v>0</v>
      </c>
      <c r="O563" s="398"/>
      <c r="P563" s="398"/>
      <c r="Q563" s="161"/>
      <c r="R563" s="161"/>
      <c r="S563" s="438"/>
      <c r="T563" s="161"/>
      <c r="U563" s="161"/>
      <c r="V563" s="161"/>
    </row>
    <row r="564" spans="1:22" ht="16.2">
      <c r="A564" s="122" t="str">
        <f t="shared" si="99"/>
        <v>71060401024511</v>
      </c>
      <c r="B564" s="124" t="s">
        <v>439</v>
      </c>
      <c r="C564" s="117" t="s">
        <v>157</v>
      </c>
      <c r="D564" s="118" t="s">
        <v>155</v>
      </c>
      <c r="E564" s="119" t="s">
        <v>106</v>
      </c>
      <c r="F564" s="120" t="s">
        <v>140</v>
      </c>
      <c r="G564" s="129">
        <v>4511</v>
      </c>
      <c r="H564" s="37"/>
      <c r="I564" s="194"/>
      <c r="J564" s="195"/>
      <c r="K564" s="196"/>
      <c r="L564" s="29" t="s">
        <v>138</v>
      </c>
      <c r="M564" s="12">
        <v>5132</v>
      </c>
      <c r="N564" s="183">
        <f t="shared" si="111"/>
        <v>0</v>
      </c>
      <c r="O564" s="183"/>
      <c r="P564" s="183"/>
      <c r="Q564" s="161"/>
      <c r="R564" s="161"/>
      <c r="S564" s="438"/>
      <c r="T564" s="161"/>
      <c r="U564" s="161"/>
      <c r="V564" s="161"/>
    </row>
    <row r="565" spans="1:22" ht="16.2">
      <c r="A565" s="122" t="str">
        <f t="shared" si="99"/>
        <v>71100701034819</v>
      </c>
      <c r="B565" s="124" t="s">
        <v>439</v>
      </c>
      <c r="C565" s="117" t="s">
        <v>189</v>
      </c>
      <c r="D565" s="118" t="s">
        <v>183</v>
      </c>
      <c r="E565" s="119" t="s">
        <v>106</v>
      </c>
      <c r="F565" s="120" t="s">
        <v>442</v>
      </c>
      <c r="G565" s="121">
        <v>4819</v>
      </c>
      <c r="H565" s="165">
        <v>2840</v>
      </c>
      <c r="I565" s="166" t="s">
        <v>185</v>
      </c>
      <c r="J565" s="167">
        <v>4</v>
      </c>
      <c r="K565" s="167">
        <v>0</v>
      </c>
      <c r="L565" s="168" t="s">
        <v>313</v>
      </c>
      <c r="M565" s="176"/>
      <c r="N565" s="188">
        <f>+N567+N572</f>
        <v>0</v>
      </c>
      <c r="O565" s="188">
        <f>+O567+O572</f>
        <v>0</v>
      </c>
      <c r="P565" s="188">
        <f>+P567+P572</f>
        <v>0</v>
      </c>
      <c r="Q565" s="161"/>
      <c r="R565" s="161"/>
      <c r="S565" s="438"/>
      <c r="T565" s="161"/>
      <c r="U565" s="161"/>
      <c r="V565" s="161"/>
    </row>
    <row r="566" spans="1:22" s="115" customFormat="1" ht="16.2">
      <c r="A566" s="122" t="str">
        <f t="shared" si="99"/>
        <v>71100701040000</v>
      </c>
      <c r="B566" s="124" t="s">
        <v>439</v>
      </c>
      <c r="C566" s="117" t="s">
        <v>189</v>
      </c>
      <c r="D566" s="118" t="s">
        <v>183</v>
      </c>
      <c r="E566" s="119" t="s">
        <v>106</v>
      </c>
      <c r="F566" s="120" t="s">
        <v>155</v>
      </c>
      <c r="G566" s="129" t="s">
        <v>440</v>
      </c>
      <c r="H566" s="25"/>
      <c r="I566" s="18"/>
      <c r="J566" s="19"/>
      <c r="K566" s="19"/>
      <c r="L566" s="30" t="s">
        <v>110</v>
      </c>
      <c r="M566" s="31"/>
      <c r="N566" s="190"/>
      <c r="O566" s="190"/>
      <c r="P566" s="190"/>
      <c r="Q566" s="161"/>
      <c r="R566" s="161"/>
      <c r="S566" s="438"/>
      <c r="T566" s="161"/>
      <c r="U566" s="161"/>
      <c r="V566" s="161"/>
    </row>
    <row r="567" spans="1:22" ht="16.2">
      <c r="A567" s="122" t="str">
        <f t="shared" si="99"/>
        <v>71100701044216</v>
      </c>
      <c r="B567" s="124" t="s">
        <v>439</v>
      </c>
      <c r="C567" s="117" t="s">
        <v>189</v>
      </c>
      <c r="D567" s="118" t="s">
        <v>183</v>
      </c>
      <c r="E567" s="119" t="s">
        <v>106</v>
      </c>
      <c r="F567" s="120" t="s">
        <v>155</v>
      </c>
      <c r="G567" s="121">
        <v>4216</v>
      </c>
      <c r="H567" s="151" t="s">
        <v>768</v>
      </c>
      <c r="I567" s="152" t="s">
        <v>185</v>
      </c>
      <c r="J567" s="153">
        <v>4</v>
      </c>
      <c r="K567" s="153">
        <v>1</v>
      </c>
      <c r="L567" s="154" t="s">
        <v>769</v>
      </c>
      <c r="M567" s="155"/>
      <c r="N567" s="192">
        <f t="shared" ref="N567" si="112">+N569</f>
        <v>0</v>
      </c>
      <c r="O567" s="192">
        <f>+O569</f>
        <v>0</v>
      </c>
      <c r="P567" s="192">
        <f>+P569</f>
        <v>0</v>
      </c>
      <c r="Q567" s="161"/>
      <c r="R567" s="161"/>
      <c r="S567" s="438"/>
      <c r="T567" s="161"/>
      <c r="U567" s="161"/>
      <c r="V567" s="161"/>
    </row>
    <row r="568" spans="1:22" ht="16.2">
      <c r="A568" s="122" t="str">
        <f t="shared" si="99"/>
        <v>71100701044239</v>
      </c>
      <c r="B568" s="124" t="s">
        <v>439</v>
      </c>
      <c r="C568" s="117" t="s">
        <v>189</v>
      </c>
      <c r="D568" s="118" t="s">
        <v>183</v>
      </c>
      <c r="E568" s="119" t="s">
        <v>106</v>
      </c>
      <c r="F568" s="120" t="s">
        <v>155</v>
      </c>
      <c r="G568" s="121">
        <v>4239</v>
      </c>
      <c r="H568" s="25"/>
      <c r="I568" s="18"/>
      <c r="J568" s="19"/>
      <c r="K568" s="19"/>
      <c r="L568" s="30" t="s">
        <v>108</v>
      </c>
      <c r="M568" s="31"/>
      <c r="N568" s="190"/>
      <c r="O568" s="190"/>
      <c r="P568" s="190"/>
      <c r="Q568" s="161"/>
      <c r="R568" s="161"/>
      <c r="S568" s="438"/>
      <c r="T568" s="161"/>
      <c r="U568" s="161"/>
      <c r="V568" s="161"/>
    </row>
    <row r="569" spans="1:22" ht="16.2">
      <c r="A569" s="122" t="str">
        <f t="shared" si="99"/>
        <v>71100701044269</v>
      </c>
      <c r="B569" s="124" t="s">
        <v>439</v>
      </c>
      <c r="C569" s="117" t="s">
        <v>189</v>
      </c>
      <c r="D569" s="118" t="s">
        <v>183</v>
      </c>
      <c r="E569" s="119" t="s">
        <v>106</v>
      </c>
      <c r="F569" s="120" t="s">
        <v>155</v>
      </c>
      <c r="G569" s="121">
        <v>4269</v>
      </c>
      <c r="H569" s="45"/>
      <c r="I569" s="147"/>
      <c r="J569" s="148"/>
      <c r="K569" s="148"/>
      <c r="L569" s="27" t="s">
        <v>770</v>
      </c>
      <c r="M569" s="28"/>
      <c r="N569" s="197">
        <f>SUM(N570:N571)</f>
        <v>0</v>
      </c>
      <c r="O569" s="197">
        <f t="shared" ref="O569:P569" si="113">SUM(O570:O571)</f>
        <v>0</v>
      </c>
      <c r="P569" s="197">
        <f t="shared" si="113"/>
        <v>0</v>
      </c>
      <c r="Q569" s="161"/>
      <c r="R569" s="161"/>
      <c r="S569" s="438"/>
      <c r="T569" s="161"/>
      <c r="U569" s="161"/>
      <c r="V569" s="161"/>
    </row>
    <row r="570" spans="1:22" ht="16.8">
      <c r="A570" s="122" t="str">
        <f t="shared" si="99"/>
        <v>71100701044521</v>
      </c>
      <c r="B570" s="124" t="s">
        <v>439</v>
      </c>
      <c r="C570" s="117" t="s">
        <v>189</v>
      </c>
      <c r="D570" s="118" t="s">
        <v>183</v>
      </c>
      <c r="E570" s="119" t="s">
        <v>106</v>
      </c>
      <c r="F570" s="120" t="s">
        <v>155</v>
      </c>
      <c r="G570" s="121">
        <v>4521</v>
      </c>
      <c r="H570" s="25"/>
      <c r="I570" s="18"/>
      <c r="J570" s="19"/>
      <c r="K570" s="19"/>
      <c r="L570" s="29" t="s">
        <v>125</v>
      </c>
      <c r="M570" s="12">
        <v>4239</v>
      </c>
      <c r="N570" s="183">
        <f t="shared" ref="N570:N571" si="114">O570+P570</f>
        <v>0</v>
      </c>
      <c r="O570" s="398"/>
      <c r="P570" s="398"/>
      <c r="Q570" s="161"/>
      <c r="R570" s="161"/>
      <c r="S570" s="438"/>
      <c r="T570" s="161"/>
      <c r="U570" s="161"/>
      <c r="V570" s="161"/>
    </row>
    <row r="571" spans="1:22" ht="26.4">
      <c r="A571" s="122" t="str">
        <f t="shared" si="99"/>
        <v>71090501000001</v>
      </c>
      <c r="B571" s="124" t="s">
        <v>439</v>
      </c>
      <c r="C571" s="117" t="s">
        <v>187</v>
      </c>
      <c r="D571" s="118" t="s">
        <v>149</v>
      </c>
      <c r="E571" s="119" t="s">
        <v>106</v>
      </c>
      <c r="F571" s="120" t="s">
        <v>441</v>
      </c>
      <c r="G571" s="129" t="s">
        <v>96</v>
      </c>
      <c r="H571" s="25"/>
      <c r="I571" s="25"/>
      <c r="J571" s="26"/>
      <c r="K571" s="26"/>
      <c r="L571" s="29" t="s">
        <v>219</v>
      </c>
      <c r="M571" s="12">
        <v>4819</v>
      </c>
      <c r="N571" s="183">
        <f t="shared" si="114"/>
        <v>0</v>
      </c>
      <c r="O571" s="183"/>
      <c r="P571" s="183"/>
      <c r="Q571" s="161"/>
      <c r="R571" s="161"/>
      <c r="S571" s="438"/>
      <c r="T571" s="161"/>
      <c r="U571" s="161"/>
      <c r="V571" s="161"/>
    </row>
    <row r="572" spans="1:22" ht="16.2">
      <c r="A572" s="122" t="str">
        <f t="shared" si="99"/>
        <v>71100701044639</v>
      </c>
      <c r="B572" s="124" t="s">
        <v>439</v>
      </c>
      <c r="C572" s="117" t="s">
        <v>189</v>
      </c>
      <c r="D572" s="118" t="s">
        <v>183</v>
      </c>
      <c r="E572" s="119" t="s">
        <v>106</v>
      </c>
      <c r="F572" s="120" t="s">
        <v>155</v>
      </c>
      <c r="G572" s="121">
        <v>4639</v>
      </c>
      <c r="H572" s="151">
        <v>2843</v>
      </c>
      <c r="I572" s="152" t="s">
        <v>185</v>
      </c>
      <c r="J572" s="153">
        <v>4</v>
      </c>
      <c r="K572" s="153">
        <v>3</v>
      </c>
      <c r="L572" s="154" t="s">
        <v>313</v>
      </c>
      <c r="M572" s="155"/>
      <c r="N572" s="192">
        <f>+N64</f>
        <v>0</v>
      </c>
      <c r="O572" s="192">
        <f>+O64</f>
        <v>0</v>
      </c>
      <c r="P572" s="192">
        <f>+P64</f>
        <v>0</v>
      </c>
      <c r="Q572" s="161"/>
      <c r="R572" s="161"/>
      <c r="S572" s="438"/>
      <c r="T572" s="161"/>
      <c r="U572" s="161"/>
      <c r="V572" s="161"/>
    </row>
    <row r="573" spans="1:22" ht="16.2">
      <c r="A573" s="122" t="str">
        <f t="shared" si="99"/>
        <v>71100701044729</v>
      </c>
      <c r="B573" s="124" t="s">
        <v>439</v>
      </c>
      <c r="C573" s="117" t="s">
        <v>189</v>
      </c>
      <c r="D573" s="118" t="s">
        <v>183</v>
      </c>
      <c r="E573" s="119" t="s">
        <v>106</v>
      </c>
      <c r="F573" s="120" t="s">
        <v>155</v>
      </c>
      <c r="G573" s="121">
        <v>4729</v>
      </c>
      <c r="H573" s="25"/>
      <c r="I573" s="25"/>
      <c r="J573" s="26"/>
      <c r="K573" s="26"/>
      <c r="L573" s="30" t="s">
        <v>108</v>
      </c>
      <c r="M573" s="31"/>
      <c r="N573" s="190"/>
      <c r="O573" s="190"/>
      <c r="P573" s="190"/>
      <c r="Q573" s="161"/>
      <c r="R573" s="161"/>
      <c r="S573" s="438"/>
      <c r="T573" s="161"/>
      <c r="U573" s="161"/>
      <c r="V573" s="161"/>
    </row>
    <row r="574" spans="1:22" ht="16.2">
      <c r="A574" s="122" t="str">
        <f t="shared" si="99"/>
        <v>71100701054819</v>
      </c>
      <c r="B574" s="124" t="s">
        <v>439</v>
      </c>
      <c r="C574" s="117" t="s">
        <v>189</v>
      </c>
      <c r="D574" s="118" t="s">
        <v>183</v>
      </c>
      <c r="E574" s="119" t="s">
        <v>106</v>
      </c>
      <c r="F574" s="120" t="s">
        <v>149</v>
      </c>
      <c r="G574" s="121">
        <v>4819</v>
      </c>
      <c r="H574" s="467">
        <v>2900</v>
      </c>
      <c r="I574" s="212" t="s">
        <v>187</v>
      </c>
      <c r="J574" s="213">
        <v>0</v>
      </c>
      <c r="K574" s="213">
        <v>0</v>
      </c>
      <c r="L574" s="162" t="s">
        <v>315</v>
      </c>
      <c r="M574" s="174"/>
      <c r="N574" s="163">
        <f>+N576+N606+N622+N647</f>
        <v>0</v>
      </c>
      <c r="O574" s="163">
        <f>+O576+O606+O622+O647</f>
        <v>0</v>
      </c>
      <c r="P574" s="163">
        <f>+P576+P606+P622+P647</f>
        <v>0</v>
      </c>
      <c r="Q574" s="161"/>
      <c r="R574" s="161"/>
      <c r="S574" s="438"/>
      <c r="T574" s="161"/>
      <c r="U574" s="161"/>
      <c r="V574" s="161"/>
    </row>
    <row r="575" spans="1:22" s="170" customFormat="1" ht="16.2">
      <c r="A575" s="122" t="str">
        <f t="shared" si="99"/>
        <v>71100900000000</v>
      </c>
      <c r="B575" s="124" t="s">
        <v>439</v>
      </c>
      <c r="C575" s="117" t="s">
        <v>189</v>
      </c>
      <c r="D575" s="118" t="s">
        <v>187</v>
      </c>
      <c r="E575" s="119" t="s">
        <v>441</v>
      </c>
      <c r="F575" s="120" t="s">
        <v>441</v>
      </c>
      <c r="G575" s="129" t="s">
        <v>440</v>
      </c>
      <c r="H575" s="25"/>
      <c r="I575" s="18"/>
      <c r="J575" s="19"/>
      <c r="K575" s="19"/>
      <c r="L575" s="30" t="s">
        <v>108</v>
      </c>
      <c r="M575" s="31"/>
      <c r="N575" s="150"/>
      <c r="O575" s="150"/>
      <c r="P575" s="150"/>
      <c r="Q575" s="161"/>
      <c r="R575" s="161"/>
      <c r="S575" s="438"/>
      <c r="T575" s="161"/>
      <c r="U575" s="161"/>
      <c r="V575" s="161"/>
    </row>
    <row r="576" spans="1:22" ht="16.2">
      <c r="A576" s="122" t="str">
        <f t="shared" si="99"/>
        <v>71100900000001</v>
      </c>
      <c r="B576" s="124" t="s">
        <v>439</v>
      </c>
      <c r="C576" s="117" t="s">
        <v>189</v>
      </c>
      <c r="D576" s="118" t="s">
        <v>187</v>
      </c>
      <c r="E576" s="119" t="s">
        <v>441</v>
      </c>
      <c r="F576" s="120" t="s">
        <v>441</v>
      </c>
      <c r="G576" s="129" t="s">
        <v>96</v>
      </c>
      <c r="H576" s="165">
        <v>2910</v>
      </c>
      <c r="I576" s="166" t="s">
        <v>187</v>
      </c>
      <c r="J576" s="167">
        <v>1</v>
      </c>
      <c r="K576" s="167">
        <v>0</v>
      </c>
      <c r="L576" s="168" t="s">
        <v>316</v>
      </c>
      <c r="M576" s="176"/>
      <c r="N576" s="188">
        <f>+N578+N601</f>
        <v>0</v>
      </c>
      <c r="O576" s="188">
        <f>+O578+O601</f>
        <v>0</v>
      </c>
      <c r="P576" s="188">
        <f>+P578+P601</f>
        <v>0</v>
      </c>
      <c r="Q576" s="161"/>
      <c r="R576" s="161"/>
      <c r="S576" s="438"/>
      <c r="T576" s="161"/>
      <c r="U576" s="161"/>
      <c r="V576" s="161"/>
    </row>
    <row r="577" spans="1:22" s="156" customFormat="1" ht="16.2">
      <c r="A577" s="122" t="str">
        <f t="shared" si="99"/>
        <v>71100901000000</v>
      </c>
      <c r="B577" s="124" t="s">
        <v>439</v>
      </c>
      <c r="C577" s="117" t="s">
        <v>189</v>
      </c>
      <c r="D577" s="118" t="s">
        <v>187</v>
      </c>
      <c r="E577" s="119" t="s">
        <v>106</v>
      </c>
      <c r="F577" s="120" t="s">
        <v>441</v>
      </c>
      <c r="G577" s="129" t="s">
        <v>440</v>
      </c>
      <c r="H577" s="25"/>
      <c r="I577" s="18"/>
      <c r="J577" s="19"/>
      <c r="K577" s="19"/>
      <c r="L577" s="30" t="s">
        <v>110</v>
      </c>
      <c r="M577" s="31"/>
      <c r="N577" s="190"/>
      <c r="O577" s="190"/>
      <c r="P577" s="190"/>
      <c r="Q577" s="161"/>
      <c r="R577" s="161"/>
      <c r="S577" s="438"/>
      <c r="T577" s="161"/>
      <c r="U577" s="161"/>
      <c r="V577" s="161"/>
    </row>
    <row r="578" spans="1:22" ht="16.2">
      <c r="A578" s="122" t="str">
        <f t="shared" si="99"/>
        <v>71100901000001</v>
      </c>
      <c r="B578" s="124" t="s">
        <v>439</v>
      </c>
      <c r="C578" s="117" t="s">
        <v>189</v>
      </c>
      <c r="D578" s="118" t="s">
        <v>187</v>
      </c>
      <c r="E578" s="119" t="s">
        <v>106</v>
      </c>
      <c r="F578" s="120" t="s">
        <v>441</v>
      </c>
      <c r="G578" s="129" t="s">
        <v>96</v>
      </c>
      <c r="H578" s="151">
        <v>2911</v>
      </c>
      <c r="I578" s="152" t="s">
        <v>187</v>
      </c>
      <c r="J578" s="153">
        <v>1</v>
      </c>
      <c r="K578" s="153">
        <v>1</v>
      </c>
      <c r="L578" s="154" t="s">
        <v>317</v>
      </c>
      <c r="M578" s="155"/>
      <c r="N578" s="192">
        <f>+N580+N585+N589+N593+N595+N597+N599</f>
        <v>0</v>
      </c>
      <c r="O578" s="192">
        <f t="shared" ref="O578:P578" si="115">+O580+O585+O589+O593+O595+O597+O599</f>
        <v>0</v>
      </c>
      <c r="P578" s="192">
        <f t="shared" si="115"/>
        <v>0</v>
      </c>
      <c r="Q578" s="161"/>
      <c r="R578" s="161"/>
      <c r="S578" s="438"/>
      <c r="T578" s="161"/>
      <c r="U578" s="161"/>
      <c r="V578" s="161"/>
    </row>
    <row r="579" spans="1:22" s="115" customFormat="1" ht="16.2">
      <c r="A579" s="122" t="str">
        <f t="shared" si="99"/>
        <v>71100901010000</v>
      </c>
      <c r="B579" s="124" t="s">
        <v>439</v>
      </c>
      <c r="C579" s="117" t="s">
        <v>189</v>
      </c>
      <c r="D579" s="118" t="s">
        <v>187</v>
      </c>
      <c r="E579" s="119" t="s">
        <v>106</v>
      </c>
      <c r="F579" s="120" t="s">
        <v>106</v>
      </c>
      <c r="G579" s="129" t="s">
        <v>440</v>
      </c>
      <c r="H579" s="25"/>
      <c r="I579" s="25"/>
      <c r="J579" s="26"/>
      <c r="K579" s="26"/>
      <c r="L579" s="30" t="s">
        <v>108</v>
      </c>
      <c r="M579" s="31"/>
      <c r="N579" s="190"/>
      <c r="O579" s="190"/>
      <c r="P579" s="190"/>
      <c r="Q579" s="161"/>
      <c r="R579" s="161"/>
      <c r="S579" s="438"/>
      <c r="T579" s="161"/>
      <c r="U579" s="161"/>
      <c r="V579" s="161"/>
    </row>
    <row r="580" spans="1:22" ht="16.2">
      <c r="A580" s="122" t="str">
        <f t="shared" si="99"/>
        <v>71100901014111</v>
      </c>
      <c r="B580" s="124" t="s">
        <v>439</v>
      </c>
      <c r="C580" s="117" t="s">
        <v>189</v>
      </c>
      <c r="D580" s="118" t="s">
        <v>187</v>
      </c>
      <c r="E580" s="119" t="s">
        <v>106</v>
      </c>
      <c r="F580" s="120" t="s">
        <v>106</v>
      </c>
      <c r="G580" s="121">
        <v>4111</v>
      </c>
      <c r="H580" s="45"/>
      <c r="I580" s="147"/>
      <c r="J580" s="148"/>
      <c r="K580" s="148"/>
      <c r="L580" s="27" t="s">
        <v>318</v>
      </c>
      <c r="M580" s="28"/>
      <c r="N580" s="197">
        <f>O580+P580</f>
        <v>0</v>
      </c>
      <c r="O580" s="197">
        <f>SUM(O581:O584)</f>
        <v>0</v>
      </c>
      <c r="P580" s="197">
        <f>SUM(P581:P584)</f>
        <v>0</v>
      </c>
      <c r="Q580" s="161"/>
      <c r="R580" s="161"/>
      <c r="S580" s="438"/>
      <c r="T580" s="161"/>
      <c r="U580" s="161"/>
      <c r="V580" s="161"/>
    </row>
    <row r="581" spans="1:22" ht="16.8">
      <c r="A581" s="122" t="str">
        <f t="shared" ref="A581:A610" si="116">CONCATENATE(B581,C581,D581,E581,F581,G581)</f>
        <v>71100901014212</v>
      </c>
      <c r="B581" s="124" t="s">
        <v>439</v>
      </c>
      <c r="C581" s="117" t="s">
        <v>189</v>
      </c>
      <c r="D581" s="118" t="s">
        <v>187</v>
      </c>
      <c r="E581" s="119" t="s">
        <v>106</v>
      </c>
      <c r="F581" s="120" t="s">
        <v>106</v>
      </c>
      <c r="G581" s="121">
        <v>4212</v>
      </c>
      <c r="H581" s="25"/>
      <c r="I581" s="18"/>
      <c r="J581" s="19"/>
      <c r="K581" s="19"/>
      <c r="L581" s="29" t="s">
        <v>125</v>
      </c>
      <c r="M581" s="12">
        <v>4239</v>
      </c>
      <c r="N581" s="183">
        <f t="shared" ref="N581:N596" si="117">O581+P581</f>
        <v>0</v>
      </c>
      <c r="O581" s="398"/>
      <c r="P581" s="398"/>
      <c r="Q581" s="161"/>
      <c r="R581" s="161"/>
      <c r="S581" s="438"/>
      <c r="T581" s="161"/>
      <c r="U581" s="161"/>
      <c r="V581" s="161"/>
    </row>
    <row r="582" spans="1:22" ht="16.8">
      <c r="A582" s="122" t="str">
        <f t="shared" si="116"/>
        <v>71100901014213</v>
      </c>
      <c r="B582" s="124" t="s">
        <v>439</v>
      </c>
      <c r="C582" s="117" t="s">
        <v>189</v>
      </c>
      <c r="D582" s="118" t="s">
        <v>187</v>
      </c>
      <c r="E582" s="119" t="s">
        <v>106</v>
      </c>
      <c r="F582" s="120" t="s">
        <v>106</v>
      </c>
      <c r="G582" s="121">
        <v>4213</v>
      </c>
      <c r="H582" s="25"/>
      <c r="I582" s="18"/>
      <c r="J582" s="19"/>
      <c r="K582" s="19"/>
      <c r="L582" s="32" t="s">
        <v>364</v>
      </c>
      <c r="M582" s="44">
        <v>4269</v>
      </c>
      <c r="N582" s="183">
        <f t="shared" si="117"/>
        <v>0</v>
      </c>
      <c r="O582" s="398"/>
      <c r="P582" s="398"/>
      <c r="Q582" s="161"/>
      <c r="R582" s="161"/>
      <c r="S582" s="438"/>
      <c r="T582" s="161"/>
      <c r="U582" s="161"/>
      <c r="V582" s="161"/>
    </row>
    <row r="583" spans="1:22" ht="26.4">
      <c r="A583" s="122" t="str">
        <f t="shared" si="116"/>
        <v>71100901014214</v>
      </c>
      <c r="B583" s="124" t="s">
        <v>439</v>
      </c>
      <c r="C583" s="117" t="s">
        <v>189</v>
      </c>
      <c r="D583" s="118" t="s">
        <v>187</v>
      </c>
      <c r="E583" s="119" t="s">
        <v>106</v>
      </c>
      <c r="F583" s="120" t="s">
        <v>106</v>
      </c>
      <c r="G583" s="121">
        <v>4214</v>
      </c>
      <c r="H583" s="25"/>
      <c r="I583" s="18"/>
      <c r="J583" s="19"/>
      <c r="K583" s="19"/>
      <c r="L583" s="29" t="s">
        <v>217</v>
      </c>
      <c r="M583" s="12">
        <v>4511</v>
      </c>
      <c r="N583" s="183">
        <f t="shared" si="117"/>
        <v>0</v>
      </c>
      <c r="O583" s="398"/>
      <c r="P583" s="398">
        <v>0</v>
      </c>
      <c r="Q583" s="161"/>
      <c r="R583" s="161"/>
      <c r="S583" s="438"/>
      <c r="T583" s="161"/>
      <c r="U583" s="161"/>
      <c r="V583" s="161"/>
    </row>
    <row r="584" spans="1:22" ht="16.2">
      <c r="A584" s="122" t="str">
        <f t="shared" si="116"/>
        <v>71100901014216</v>
      </c>
      <c r="B584" s="124" t="s">
        <v>439</v>
      </c>
      <c r="C584" s="117" t="s">
        <v>189</v>
      </c>
      <c r="D584" s="118" t="s">
        <v>187</v>
      </c>
      <c r="E584" s="119" t="s">
        <v>106</v>
      </c>
      <c r="F584" s="120" t="s">
        <v>106</v>
      </c>
      <c r="G584" s="121">
        <v>4216</v>
      </c>
      <c r="H584" s="424"/>
      <c r="I584" s="425"/>
      <c r="J584" s="426"/>
      <c r="K584" s="426"/>
      <c r="L584" s="29" t="s">
        <v>137</v>
      </c>
      <c r="M584" s="12">
        <v>5129</v>
      </c>
      <c r="N584" s="183">
        <f t="shared" si="117"/>
        <v>0</v>
      </c>
      <c r="O584" s="405"/>
      <c r="P584" s="405"/>
      <c r="Q584" s="161"/>
      <c r="R584" s="161"/>
      <c r="S584" s="438"/>
      <c r="T584" s="161"/>
      <c r="U584" s="161"/>
      <c r="V584" s="161"/>
    </row>
    <row r="585" spans="1:22" ht="27.6">
      <c r="A585" s="122" t="str">
        <f t="shared" si="116"/>
        <v>71100901014221</v>
      </c>
      <c r="B585" s="124" t="s">
        <v>439</v>
      </c>
      <c r="C585" s="117" t="s">
        <v>189</v>
      </c>
      <c r="D585" s="118" t="s">
        <v>187</v>
      </c>
      <c r="E585" s="119" t="s">
        <v>106</v>
      </c>
      <c r="F585" s="120" t="s">
        <v>106</v>
      </c>
      <c r="G585" s="121">
        <v>4221</v>
      </c>
      <c r="H585" s="45"/>
      <c r="I585" s="147"/>
      <c r="J585" s="148"/>
      <c r="K585" s="148"/>
      <c r="L585" s="27" t="s">
        <v>319</v>
      </c>
      <c r="M585" s="28"/>
      <c r="N585" s="197">
        <f>O585+P585</f>
        <v>0</v>
      </c>
      <c r="O585" s="197">
        <f>SUM(O586:O588)</f>
        <v>0</v>
      </c>
      <c r="P585" s="197">
        <f>SUM(P586:P588)</f>
        <v>0</v>
      </c>
      <c r="Q585" s="161"/>
      <c r="R585" s="161"/>
      <c r="S585" s="438"/>
      <c r="T585" s="161"/>
      <c r="U585" s="161"/>
      <c r="V585" s="161"/>
    </row>
    <row r="586" spans="1:22" ht="16.8">
      <c r="A586" s="122" t="str">
        <f t="shared" si="116"/>
        <v>71100901014252</v>
      </c>
      <c r="B586" s="124" t="s">
        <v>439</v>
      </c>
      <c r="C586" s="117" t="s">
        <v>189</v>
      </c>
      <c r="D586" s="118" t="s">
        <v>187</v>
      </c>
      <c r="E586" s="119" t="s">
        <v>106</v>
      </c>
      <c r="F586" s="120" t="s">
        <v>106</v>
      </c>
      <c r="G586" s="121">
        <v>4252</v>
      </c>
      <c r="H586" s="17"/>
      <c r="I586" s="400"/>
      <c r="J586" s="401"/>
      <c r="K586" s="401"/>
      <c r="L586" s="32" t="s">
        <v>364</v>
      </c>
      <c r="M586" s="44">
        <v>4269</v>
      </c>
      <c r="N586" s="183">
        <f t="shared" si="117"/>
        <v>0</v>
      </c>
      <c r="O586" s="399"/>
      <c r="P586" s="399"/>
      <c r="Q586" s="161"/>
      <c r="R586" s="161"/>
      <c r="S586" s="438"/>
      <c r="T586" s="161"/>
      <c r="U586" s="161"/>
      <c r="V586" s="161"/>
    </row>
    <row r="587" spans="1:22" ht="16.8">
      <c r="B587" s="124"/>
      <c r="H587" s="17"/>
      <c r="I587" s="400"/>
      <c r="J587" s="401"/>
      <c r="K587" s="401"/>
      <c r="L587" s="32" t="s">
        <v>758</v>
      </c>
      <c r="M587" s="48" t="s">
        <v>759</v>
      </c>
      <c r="N587" s="183">
        <f t="shared" ref="N587" si="118">O587+P587</f>
        <v>0</v>
      </c>
      <c r="O587" s="399"/>
      <c r="P587" s="399"/>
      <c r="Q587" s="161"/>
      <c r="R587" s="161"/>
      <c r="S587" s="438"/>
      <c r="T587" s="161"/>
      <c r="U587" s="161"/>
      <c r="V587" s="161"/>
    </row>
    <row r="588" spans="1:22" ht="16.8">
      <c r="A588" s="122" t="str">
        <f t="shared" si="116"/>
        <v>71100901014261</v>
      </c>
      <c r="B588" s="124" t="s">
        <v>439</v>
      </c>
      <c r="C588" s="117" t="s">
        <v>189</v>
      </c>
      <c r="D588" s="118" t="s">
        <v>187</v>
      </c>
      <c r="E588" s="119" t="s">
        <v>106</v>
      </c>
      <c r="F588" s="120" t="s">
        <v>106</v>
      </c>
      <c r="G588" s="121">
        <v>4261</v>
      </c>
      <c r="H588" s="25"/>
      <c r="I588" s="25"/>
      <c r="J588" s="26"/>
      <c r="K588" s="26"/>
      <c r="L588" s="29" t="s">
        <v>137</v>
      </c>
      <c r="M588" s="12">
        <v>5129</v>
      </c>
      <c r="N588" s="183">
        <f t="shared" si="117"/>
        <v>0</v>
      </c>
      <c r="O588" s="399"/>
      <c r="P588" s="399"/>
      <c r="Q588" s="161"/>
      <c r="R588" s="161"/>
      <c r="S588" s="438"/>
      <c r="T588" s="161"/>
      <c r="U588" s="161"/>
      <c r="V588" s="161"/>
    </row>
    <row r="589" spans="1:22" ht="27.6">
      <c r="A589" s="122" t="str">
        <f t="shared" si="116"/>
        <v>71100901014264</v>
      </c>
      <c r="B589" s="124" t="s">
        <v>439</v>
      </c>
      <c r="C589" s="117" t="s">
        <v>189</v>
      </c>
      <c r="D589" s="118" t="s">
        <v>187</v>
      </c>
      <c r="E589" s="119" t="s">
        <v>106</v>
      </c>
      <c r="F589" s="120" t="s">
        <v>106</v>
      </c>
      <c r="G589" s="121">
        <v>4264</v>
      </c>
      <c r="H589" s="45"/>
      <c r="I589" s="147"/>
      <c r="J589" s="148"/>
      <c r="K589" s="148"/>
      <c r="L589" s="459" t="s">
        <v>843</v>
      </c>
      <c r="M589" s="28"/>
      <c r="N589" s="197">
        <f>O589+P589</f>
        <v>0</v>
      </c>
      <c r="O589" s="197">
        <f>SUM(O590:O592)</f>
        <v>0</v>
      </c>
      <c r="P589" s="197">
        <f>SUM(P590:P592)</f>
        <v>0</v>
      </c>
      <c r="Q589" s="161"/>
      <c r="R589" s="161"/>
      <c r="S589" s="438"/>
      <c r="T589" s="161"/>
      <c r="U589" s="161"/>
      <c r="V589" s="161"/>
    </row>
    <row r="590" spans="1:22" ht="16.2">
      <c r="A590" s="122" t="str">
        <f t="shared" si="116"/>
        <v>71100901014267</v>
      </c>
      <c r="B590" s="124" t="s">
        <v>439</v>
      </c>
      <c r="C590" s="117" t="s">
        <v>189</v>
      </c>
      <c r="D590" s="118" t="s">
        <v>187</v>
      </c>
      <c r="E590" s="119" t="s">
        <v>106</v>
      </c>
      <c r="F590" s="120" t="s">
        <v>106</v>
      </c>
      <c r="G590" s="121">
        <v>4267</v>
      </c>
      <c r="H590" s="25"/>
      <c r="I590" s="25"/>
      <c r="J590" s="26"/>
      <c r="K590" s="26"/>
      <c r="L590" s="29" t="s">
        <v>125</v>
      </c>
      <c r="M590" s="12">
        <v>4239</v>
      </c>
      <c r="N590" s="183">
        <f t="shared" si="117"/>
        <v>0</v>
      </c>
      <c r="O590" s="183"/>
      <c r="P590" s="183"/>
      <c r="Q590" s="161"/>
      <c r="R590" s="161"/>
      <c r="S590" s="438"/>
      <c r="T590" s="161"/>
      <c r="U590" s="161"/>
      <c r="V590" s="161"/>
    </row>
    <row r="591" spans="1:22" ht="16.2">
      <c r="B591" s="124"/>
      <c r="H591" s="25"/>
      <c r="I591" s="25"/>
      <c r="J591" s="26"/>
      <c r="K591" s="26"/>
      <c r="L591" s="32" t="s">
        <v>758</v>
      </c>
      <c r="M591" s="48" t="s">
        <v>759</v>
      </c>
      <c r="N591" s="183"/>
      <c r="O591" s="183"/>
      <c r="P591" s="183"/>
      <c r="Q591" s="161"/>
      <c r="R591" s="161"/>
      <c r="S591" s="438"/>
      <c r="T591" s="161"/>
      <c r="U591" s="161"/>
      <c r="V591" s="161"/>
    </row>
    <row r="592" spans="1:22" ht="26.4">
      <c r="A592" s="122" t="str">
        <f t="shared" si="116"/>
        <v>71100901014823</v>
      </c>
      <c r="B592" s="124" t="s">
        <v>439</v>
      </c>
      <c r="C592" s="117" t="s">
        <v>189</v>
      </c>
      <c r="D592" s="118" t="s">
        <v>187</v>
      </c>
      <c r="E592" s="119" t="s">
        <v>106</v>
      </c>
      <c r="F592" s="120" t="s">
        <v>106</v>
      </c>
      <c r="G592" s="121">
        <v>4823</v>
      </c>
      <c r="H592" s="37"/>
      <c r="I592" s="194"/>
      <c r="J592" s="195"/>
      <c r="K592" s="196"/>
      <c r="L592" s="36" t="s">
        <v>217</v>
      </c>
      <c r="M592" s="12" t="s">
        <v>83</v>
      </c>
      <c r="N592" s="183">
        <f t="shared" si="117"/>
        <v>0</v>
      </c>
      <c r="O592" s="402"/>
      <c r="P592" s="402"/>
      <c r="Q592" s="161"/>
      <c r="R592" s="161"/>
      <c r="S592" s="438"/>
      <c r="T592" s="161"/>
      <c r="U592" s="161"/>
      <c r="V592" s="161"/>
    </row>
    <row r="593" spans="1:22" ht="44.25" customHeight="1">
      <c r="B593" s="124"/>
      <c r="H593" s="45"/>
      <c r="I593" s="147"/>
      <c r="J593" s="148"/>
      <c r="K593" s="148"/>
      <c r="L593" s="27" t="s">
        <v>794</v>
      </c>
      <c r="M593" s="28"/>
      <c r="N593" s="197">
        <f>O593+P593</f>
        <v>0</v>
      </c>
      <c r="O593" s="197">
        <f>SUM(O594)</f>
        <v>0</v>
      </c>
      <c r="P593" s="197">
        <f>SUM(P594)</f>
        <v>0</v>
      </c>
      <c r="Q593" s="161"/>
      <c r="R593" s="161"/>
      <c r="S593" s="438"/>
      <c r="T593" s="161"/>
      <c r="U593" s="161"/>
      <c r="V593" s="161"/>
    </row>
    <row r="594" spans="1:22" ht="16.2">
      <c r="B594" s="124"/>
      <c r="H594" s="37"/>
      <c r="I594" s="194"/>
      <c r="J594" s="195"/>
      <c r="K594" s="196"/>
      <c r="L594" s="29" t="s">
        <v>348</v>
      </c>
      <c r="M594" s="12">
        <v>4729</v>
      </c>
      <c r="N594" s="183">
        <f t="shared" ref="N594" si="119">O594+P594</f>
        <v>0</v>
      </c>
      <c r="O594" s="402"/>
      <c r="P594" s="402">
        <v>0</v>
      </c>
      <c r="Q594" s="161"/>
      <c r="R594" s="161"/>
      <c r="S594" s="438"/>
      <c r="T594" s="161"/>
      <c r="U594" s="161"/>
      <c r="V594" s="161"/>
    </row>
    <row r="595" spans="1:22" ht="46.5" customHeight="1">
      <c r="B595" s="124"/>
      <c r="H595" s="45"/>
      <c r="I595" s="147"/>
      <c r="J595" s="148"/>
      <c r="K595" s="148"/>
      <c r="L595" s="457" t="s">
        <v>836</v>
      </c>
      <c r="M595" s="28"/>
      <c r="N595" s="197">
        <f>O595+P595</f>
        <v>0</v>
      </c>
      <c r="O595" s="197">
        <f>SUM(O596)</f>
        <v>0</v>
      </c>
      <c r="P595" s="197">
        <f>SUM(P596)</f>
        <v>0</v>
      </c>
      <c r="Q595" s="161"/>
      <c r="R595" s="161"/>
      <c r="S595" s="438"/>
      <c r="T595" s="161"/>
      <c r="U595" s="161"/>
      <c r="V595" s="161"/>
    </row>
    <row r="596" spans="1:22" ht="16.2">
      <c r="B596" s="124"/>
      <c r="H596" s="37"/>
      <c r="I596" s="194"/>
      <c r="J596" s="195"/>
      <c r="K596" s="196"/>
      <c r="L596" s="30" t="s">
        <v>134</v>
      </c>
      <c r="M596" s="31">
        <v>4861</v>
      </c>
      <c r="N596" s="183">
        <f t="shared" si="117"/>
        <v>0</v>
      </c>
      <c r="O596" s="405"/>
      <c r="P596" s="405">
        <v>0</v>
      </c>
      <c r="Q596" s="161"/>
      <c r="R596" s="161"/>
      <c r="S596" s="438"/>
      <c r="T596" s="161"/>
      <c r="U596" s="161"/>
      <c r="V596" s="161"/>
    </row>
    <row r="597" spans="1:22" ht="78" customHeight="1">
      <c r="B597" s="124"/>
      <c r="H597" s="45"/>
      <c r="I597" s="147"/>
      <c r="J597" s="148"/>
      <c r="K597" s="148"/>
      <c r="L597" s="457" t="s">
        <v>838</v>
      </c>
      <c r="M597" s="28"/>
      <c r="N597" s="197">
        <f>O597+P597</f>
        <v>0</v>
      </c>
      <c r="O597" s="197">
        <f>SUM(O598)</f>
        <v>0</v>
      </c>
      <c r="P597" s="197">
        <f>SUM(P598)</f>
        <v>0</v>
      </c>
      <c r="Q597" s="161"/>
      <c r="R597" s="161"/>
      <c r="S597" s="438"/>
      <c r="T597" s="161"/>
      <c r="U597" s="161"/>
      <c r="V597" s="161"/>
    </row>
    <row r="598" spans="1:22" ht="16.2">
      <c r="B598" s="124"/>
      <c r="H598" s="37"/>
      <c r="I598" s="194"/>
      <c r="J598" s="195"/>
      <c r="K598" s="196"/>
      <c r="L598" s="29" t="s">
        <v>348</v>
      </c>
      <c r="M598" s="12">
        <v>4729</v>
      </c>
      <c r="N598" s="183">
        <f t="shared" ref="N598" si="120">O598+P598</f>
        <v>0</v>
      </c>
      <c r="O598" s="402"/>
      <c r="P598" s="402">
        <v>0</v>
      </c>
      <c r="Q598" s="161"/>
      <c r="R598" s="161"/>
      <c r="S598" s="438"/>
      <c r="T598" s="161"/>
      <c r="U598" s="161"/>
      <c r="V598" s="161"/>
    </row>
    <row r="599" spans="1:22" ht="55.2">
      <c r="B599" s="124"/>
      <c r="H599" s="45"/>
      <c r="I599" s="147"/>
      <c r="J599" s="148"/>
      <c r="K599" s="148"/>
      <c r="L599" s="459" t="s">
        <v>844</v>
      </c>
      <c r="M599" s="28"/>
      <c r="N599" s="197">
        <f>N600</f>
        <v>0</v>
      </c>
      <c r="O599" s="197">
        <f t="shared" ref="O599:P599" si="121">O600</f>
        <v>0</v>
      </c>
      <c r="P599" s="197">
        <f t="shared" si="121"/>
        <v>0</v>
      </c>
      <c r="Q599" s="161"/>
      <c r="R599" s="161"/>
      <c r="S599" s="438"/>
      <c r="T599" s="161"/>
      <c r="U599" s="161"/>
      <c r="V599" s="161"/>
    </row>
    <row r="600" spans="1:22" ht="16.2">
      <c r="B600" s="124"/>
      <c r="H600" s="37"/>
      <c r="I600" s="194"/>
      <c r="J600" s="195"/>
      <c r="K600" s="196"/>
      <c r="L600" s="29" t="s">
        <v>348</v>
      </c>
      <c r="M600" s="12">
        <v>4729</v>
      </c>
      <c r="N600" s="183">
        <f t="shared" ref="N600" si="122">O600+P600</f>
        <v>0</v>
      </c>
      <c r="O600" s="402"/>
      <c r="P600" s="402">
        <v>0</v>
      </c>
      <c r="Q600" s="161"/>
      <c r="R600" s="161"/>
      <c r="S600" s="438"/>
      <c r="T600" s="161"/>
      <c r="U600" s="161"/>
      <c r="V600" s="161"/>
    </row>
    <row r="601" spans="1:22" ht="26.4">
      <c r="A601" s="122" t="str">
        <f t="shared" si="116"/>
        <v>71100901014861</v>
      </c>
      <c r="B601" s="124" t="s">
        <v>439</v>
      </c>
      <c r="C601" s="117" t="s">
        <v>189</v>
      </c>
      <c r="D601" s="118" t="s">
        <v>187</v>
      </c>
      <c r="E601" s="119" t="s">
        <v>106</v>
      </c>
      <c r="F601" s="120" t="s">
        <v>106</v>
      </c>
      <c r="G601" s="121">
        <v>4861</v>
      </c>
      <c r="H601" s="151">
        <v>2911</v>
      </c>
      <c r="I601" s="152" t="s">
        <v>187</v>
      </c>
      <c r="J601" s="153">
        <v>1</v>
      </c>
      <c r="K601" s="153">
        <v>2</v>
      </c>
      <c r="L601" s="154" t="s">
        <v>321</v>
      </c>
      <c r="M601" s="155"/>
      <c r="N601" s="192">
        <f>+N603</f>
        <v>0</v>
      </c>
      <c r="O601" s="192">
        <f>+O603</f>
        <v>0</v>
      </c>
      <c r="P601" s="192">
        <f>+P603</f>
        <v>0</v>
      </c>
      <c r="Q601" s="161"/>
      <c r="R601" s="161"/>
      <c r="S601" s="438"/>
      <c r="T601" s="161"/>
      <c r="U601" s="161"/>
      <c r="V601" s="161"/>
    </row>
    <row r="602" spans="1:22" ht="16.2">
      <c r="A602" s="122" t="str">
        <f t="shared" si="116"/>
        <v>71100901015122</v>
      </c>
      <c r="B602" s="124" t="s">
        <v>439</v>
      </c>
      <c r="C602" s="117" t="s">
        <v>189</v>
      </c>
      <c r="D602" s="118" t="s">
        <v>187</v>
      </c>
      <c r="E602" s="119" t="s">
        <v>106</v>
      </c>
      <c r="F602" s="120" t="s">
        <v>106</v>
      </c>
      <c r="G602" s="121">
        <v>5122</v>
      </c>
      <c r="H602" s="25"/>
      <c r="I602" s="25"/>
      <c r="J602" s="26"/>
      <c r="K602" s="26"/>
      <c r="L602" s="30" t="s">
        <v>108</v>
      </c>
      <c r="M602" s="31"/>
      <c r="N602" s="190"/>
      <c r="O602" s="190"/>
      <c r="P602" s="190"/>
      <c r="Q602" s="161"/>
      <c r="R602" s="161"/>
      <c r="S602" s="438"/>
      <c r="T602" s="161"/>
      <c r="U602" s="161"/>
      <c r="V602" s="161"/>
    </row>
    <row r="603" spans="1:22" s="156" customFormat="1" ht="16.2">
      <c r="A603" s="122" t="str">
        <f t="shared" si="116"/>
        <v>71100902000000</v>
      </c>
      <c r="B603" s="124" t="s">
        <v>439</v>
      </c>
      <c r="C603" s="117" t="s">
        <v>189</v>
      </c>
      <c r="D603" s="118" t="s">
        <v>187</v>
      </c>
      <c r="E603" s="119" t="s">
        <v>140</v>
      </c>
      <c r="F603" s="120" t="s">
        <v>441</v>
      </c>
      <c r="G603" s="129" t="s">
        <v>440</v>
      </c>
      <c r="H603" s="45"/>
      <c r="I603" s="147"/>
      <c r="J603" s="148"/>
      <c r="K603" s="148"/>
      <c r="L603" s="27" t="s">
        <v>322</v>
      </c>
      <c r="M603" s="28"/>
      <c r="N603" s="197">
        <f>SUM(N604:N605)</f>
        <v>0</v>
      </c>
      <c r="O603" s="197">
        <f>SUM(O604:O605)</f>
        <v>0</v>
      </c>
      <c r="P603" s="197">
        <f>SUM(P604:P605)</f>
        <v>0</v>
      </c>
      <c r="Q603" s="161"/>
      <c r="R603" s="161"/>
      <c r="S603" s="438"/>
      <c r="T603" s="161"/>
      <c r="U603" s="161"/>
      <c r="V603" s="161"/>
    </row>
    <row r="604" spans="1:22" ht="16.2">
      <c r="A604" s="122" t="str">
        <f t="shared" si="116"/>
        <v>71100902000001</v>
      </c>
      <c r="B604" s="124" t="s">
        <v>439</v>
      </c>
      <c r="C604" s="117" t="s">
        <v>189</v>
      </c>
      <c r="D604" s="118" t="s">
        <v>187</v>
      </c>
      <c r="E604" s="119" t="s">
        <v>140</v>
      </c>
      <c r="F604" s="120" t="s">
        <v>441</v>
      </c>
      <c r="G604" s="129" t="s">
        <v>96</v>
      </c>
      <c r="H604" s="25"/>
      <c r="I604" s="18"/>
      <c r="J604" s="19"/>
      <c r="K604" s="19"/>
      <c r="L604" s="29" t="s">
        <v>125</v>
      </c>
      <c r="M604" s="12">
        <v>4239</v>
      </c>
      <c r="N604" s="183">
        <f t="shared" ref="N604:N605" si="123">O604+P604</f>
        <v>0</v>
      </c>
      <c r="O604" s="183">
        <v>0</v>
      </c>
      <c r="P604" s="183"/>
      <c r="Q604" s="161"/>
      <c r="R604" s="161"/>
      <c r="S604" s="438"/>
      <c r="T604" s="161"/>
      <c r="U604" s="161"/>
      <c r="V604" s="161"/>
    </row>
    <row r="605" spans="1:22" s="115" customFormat="1" ht="26.4">
      <c r="A605" s="122" t="str">
        <f t="shared" si="116"/>
        <v>71100902010000</v>
      </c>
      <c r="B605" s="124" t="s">
        <v>439</v>
      </c>
      <c r="C605" s="117" t="s">
        <v>189</v>
      </c>
      <c r="D605" s="118" t="s">
        <v>187</v>
      </c>
      <c r="E605" s="119" t="s">
        <v>140</v>
      </c>
      <c r="F605" s="120" t="s">
        <v>106</v>
      </c>
      <c r="G605" s="129" t="s">
        <v>440</v>
      </c>
      <c r="H605" s="177"/>
      <c r="I605" s="194"/>
      <c r="J605" s="201"/>
      <c r="K605" s="202"/>
      <c r="L605" s="203" t="s">
        <v>217</v>
      </c>
      <c r="M605" s="13">
        <v>4511</v>
      </c>
      <c r="N605" s="183">
        <f t="shared" si="123"/>
        <v>0</v>
      </c>
      <c r="O605" s="402"/>
      <c r="P605" s="402"/>
      <c r="Q605" s="161"/>
      <c r="R605" s="161"/>
      <c r="S605" s="438"/>
      <c r="T605" s="161"/>
      <c r="U605" s="161"/>
      <c r="V605" s="161"/>
    </row>
    <row r="606" spans="1:22" ht="16.2">
      <c r="A606" s="122" t="str">
        <f t="shared" si="116"/>
        <v>71110100000001</v>
      </c>
      <c r="B606" s="124" t="s">
        <v>439</v>
      </c>
      <c r="C606" s="117" t="s">
        <v>104</v>
      </c>
      <c r="D606" s="118" t="s">
        <v>106</v>
      </c>
      <c r="E606" s="119" t="s">
        <v>441</v>
      </c>
      <c r="F606" s="120" t="s">
        <v>441</v>
      </c>
      <c r="G606" s="129" t="s">
        <v>96</v>
      </c>
      <c r="H606" s="165">
        <v>2920</v>
      </c>
      <c r="I606" s="166" t="s">
        <v>187</v>
      </c>
      <c r="J606" s="167">
        <v>2</v>
      </c>
      <c r="K606" s="167">
        <v>0</v>
      </c>
      <c r="L606" s="168" t="s">
        <v>325</v>
      </c>
      <c r="M606" s="176"/>
      <c r="N606" s="188">
        <f>+N608+N617</f>
        <v>0</v>
      </c>
      <c r="O606" s="188">
        <f>+O608+O617</f>
        <v>0</v>
      </c>
      <c r="P606" s="188">
        <f>+P608+P617</f>
        <v>0</v>
      </c>
      <c r="Q606" s="161"/>
      <c r="R606" s="161"/>
      <c r="S606" s="438"/>
      <c r="T606" s="161"/>
      <c r="U606" s="161"/>
      <c r="V606" s="161"/>
    </row>
    <row r="607" spans="1:22" s="156" customFormat="1" ht="16.2">
      <c r="A607" s="122" t="str">
        <f t="shared" si="116"/>
        <v>71110102000000</v>
      </c>
      <c r="B607" s="124" t="s">
        <v>439</v>
      </c>
      <c r="C607" s="117" t="s">
        <v>104</v>
      </c>
      <c r="D607" s="118" t="s">
        <v>106</v>
      </c>
      <c r="E607" s="119" t="s">
        <v>140</v>
      </c>
      <c r="F607" s="120" t="s">
        <v>441</v>
      </c>
      <c r="G607" s="129" t="s">
        <v>440</v>
      </c>
      <c r="H607" s="25"/>
      <c r="I607" s="18"/>
      <c r="J607" s="19"/>
      <c r="K607" s="19"/>
      <c r="L607" s="30" t="s">
        <v>110</v>
      </c>
      <c r="M607" s="31"/>
      <c r="N607" s="190"/>
      <c r="O607" s="190"/>
      <c r="P607" s="190"/>
      <c r="Q607" s="161"/>
      <c r="R607" s="161"/>
      <c r="S607" s="438"/>
      <c r="T607" s="161"/>
      <c r="U607" s="161"/>
      <c r="V607" s="161"/>
    </row>
    <row r="608" spans="1:22" ht="26.4">
      <c r="A608" s="122" t="str">
        <f t="shared" si="116"/>
        <v>71110102000001</v>
      </c>
      <c r="B608" s="124" t="s">
        <v>439</v>
      </c>
      <c r="C608" s="117" t="s">
        <v>104</v>
      </c>
      <c r="D608" s="118" t="s">
        <v>106</v>
      </c>
      <c r="E608" s="119" t="s">
        <v>140</v>
      </c>
      <c r="F608" s="120" t="s">
        <v>441</v>
      </c>
      <c r="G608" s="129" t="s">
        <v>96</v>
      </c>
      <c r="H608" s="151">
        <v>2921</v>
      </c>
      <c r="I608" s="152" t="s">
        <v>187</v>
      </c>
      <c r="J608" s="153">
        <v>2</v>
      </c>
      <c r="K608" s="153">
        <v>1</v>
      </c>
      <c r="L608" s="154" t="s">
        <v>326</v>
      </c>
      <c r="M608" s="155"/>
      <c r="N608" s="192">
        <f>N610+N613</f>
        <v>0</v>
      </c>
      <c r="O608" s="192">
        <f>O610+O613+O615</f>
        <v>0</v>
      </c>
      <c r="P608" s="192">
        <f>P610+P613+P615</f>
        <v>0</v>
      </c>
      <c r="Q608" s="161"/>
      <c r="R608" s="161"/>
      <c r="S608" s="438"/>
      <c r="T608" s="161"/>
      <c r="U608" s="161"/>
      <c r="V608" s="161"/>
    </row>
    <row r="609" spans="1:22" ht="16.2">
      <c r="A609" s="122" t="str">
        <f t="shared" si="116"/>
        <v>71110102004891</v>
      </c>
      <c r="B609" s="124" t="s">
        <v>439</v>
      </c>
      <c r="C609" s="117" t="s">
        <v>104</v>
      </c>
      <c r="D609" s="118" t="s">
        <v>106</v>
      </c>
      <c r="E609" s="119" t="s">
        <v>140</v>
      </c>
      <c r="F609" s="120" t="s">
        <v>441</v>
      </c>
      <c r="G609" s="129">
        <v>4891</v>
      </c>
      <c r="H609" s="25"/>
      <c r="I609" s="25"/>
      <c r="J609" s="26"/>
      <c r="K609" s="26"/>
      <c r="L609" s="30" t="s">
        <v>108</v>
      </c>
      <c r="M609" s="31"/>
      <c r="N609" s="190"/>
      <c r="O609" s="190"/>
      <c r="P609" s="190"/>
      <c r="Q609" s="161"/>
      <c r="R609" s="161"/>
      <c r="S609" s="438"/>
      <c r="T609" s="161"/>
      <c r="U609" s="161"/>
      <c r="V609" s="161"/>
    </row>
    <row r="610" spans="1:22" ht="16.2">
      <c r="A610" s="122" t="str">
        <f t="shared" si="116"/>
        <v>7111010200x</v>
      </c>
      <c r="B610" s="124" t="s">
        <v>439</v>
      </c>
      <c r="C610" s="117" t="s">
        <v>104</v>
      </c>
      <c r="D610" s="118" t="s">
        <v>106</v>
      </c>
      <c r="E610" s="119" t="s">
        <v>140</v>
      </c>
      <c r="F610" s="120" t="s">
        <v>441</v>
      </c>
      <c r="G610" s="129" t="s">
        <v>361</v>
      </c>
      <c r="H610" s="45"/>
      <c r="I610" s="147"/>
      <c r="J610" s="148"/>
      <c r="K610" s="148"/>
      <c r="L610" s="27" t="s">
        <v>322</v>
      </c>
      <c r="M610" s="28"/>
      <c r="N610" s="197">
        <f>O610+P610</f>
        <v>0</v>
      </c>
      <c r="O610" s="197">
        <f>SUM(O611:O612)</f>
        <v>0</v>
      </c>
      <c r="P610" s="197">
        <f>SUM(P611:P612)</f>
        <v>0</v>
      </c>
      <c r="Q610" s="161"/>
      <c r="R610" s="161"/>
      <c r="S610" s="438"/>
      <c r="T610" s="161"/>
      <c r="U610" s="161"/>
      <c r="V610" s="161"/>
    </row>
    <row r="611" spans="1:22" ht="16.2">
      <c r="H611" s="25"/>
      <c r="I611" s="18"/>
      <c r="J611" s="19"/>
      <c r="K611" s="19"/>
      <c r="L611" s="29" t="s">
        <v>125</v>
      </c>
      <c r="M611" s="12">
        <v>4239</v>
      </c>
      <c r="N611" s="183">
        <f t="shared" ref="N611:N612" si="124">O611+P611</f>
        <v>0</v>
      </c>
      <c r="O611" s="183">
        <v>0</v>
      </c>
      <c r="P611" s="183"/>
      <c r="Q611" s="161"/>
      <c r="R611" s="161"/>
      <c r="S611" s="438"/>
      <c r="T611" s="161"/>
      <c r="U611" s="161"/>
      <c r="V611" s="161"/>
    </row>
    <row r="612" spans="1:22" ht="26.4">
      <c r="H612" s="177"/>
      <c r="I612" s="194"/>
      <c r="J612" s="201"/>
      <c r="K612" s="202"/>
      <c r="L612" s="203" t="s">
        <v>217</v>
      </c>
      <c r="M612" s="13">
        <v>4511</v>
      </c>
      <c r="N612" s="183">
        <f t="shared" si="124"/>
        <v>0</v>
      </c>
      <c r="O612" s="402"/>
      <c r="P612" s="402"/>
      <c r="Q612" s="161"/>
      <c r="R612" s="161"/>
      <c r="S612" s="438"/>
      <c r="T612" s="161"/>
      <c r="U612" s="161"/>
      <c r="V612" s="161"/>
    </row>
    <row r="613" spans="1:22" ht="45.75" customHeight="1">
      <c r="A613" s="122" t="str">
        <f t="shared" ref="A613" si="125">CONCATENATE(B613,C613,D613,E613,F613,G613)</f>
        <v>7111010200x</v>
      </c>
      <c r="B613" s="124" t="s">
        <v>439</v>
      </c>
      <c r="C613" s="117" t="s">
        <v>104</v>
      </c>
      <c r="D613" s="118" t="s">
        <v>106</v>
      </c>
      <c r="E613" s="119" t="s">
        <v>140</v>
      </c>
      <c r="F613" s="120" t="s">
        <v>441</v>
      </c>
      <c r="G613" s="129" t="s">
        <v>361</v>
      </c>
      <c r="H613" s="45"/>
      <c r="I613" s="147"/>
      <c r="J613" s="148"/>
      <c r="K613" s="148"/>
      <c r="L613" s="27" t="s">
        <v>840</v>
      </c>
      <c r="M613" s="28"/>
      <c r="N613" s="197">
        <f>O613+P613</f>
        <v>0</v>
      </c>
      <c r="O613" s="197">
        <f>O614</f>
        <v>0</v>
      </c>
      <c r="P613" s="197">
        <f>P614</f>
        <v>0</v>
      </c>
      <c r="Q613" s="161"/>
      <c r="R613" s="161"/>
      <c r="S613" s="438"/>
      <c r="T613" s="161"/>
      <c r="U613" s="161"/>
      <c r="V613" s="161"/>
    </row>
    <row r="614" spans="1:22" ht="16.2">
      <c r="H614" s="25"/>
      <c r="I614" s="18"/>
      <c r="J614" s="19"/>
      <c r="K614" s="19"/>
      <c r="L614" s="29" t="s">
        <v>348</v>
      </c>
      <c r="M614" s="12">
        <v>4729</v>
      </c>
      <c r="N614" s="183">
        <f t="shared" ref="N614" si="126">O614+P614</f>
        <v>0</v>
      </c>
      <c r="O614" s="183"/>
      <c r="P614" s="183">
        <v>0</v>
      </c>
      <c r="Q614" s="161"/>
      <c r="R614" s="161"/>
      <c r="S614" s="438"/>
      <c r="T614" s="161"/>
      <c r="U614" s="161"/>
      <c r="V614" s="161"/>
    </row>
    <row r="615" spans="1:22" ht="45.75" customHeight="1">
      <c r="A615" s="122" t="str">
        <f t="shared" ref="A615" si="127">CONCATENATE(B615,C615,D615,E615,F615,G615)</f>
        <v>7111010200x</v>
      </c>
      <c r="B615" s="124" t="s">
        <v>439</v>
      </c>
      <c r="C615" s="117" t="s">
        <v>104</v>
      </c>
      <c r="D615" s="118" t="s">
        <v>106</v>
      </c>
      <c r="E615" s="119" t="s">
        <v>140</v>
      </c>
      <c r="F615" s="120" t="s">
        <v>441</v>
      </c>
      <c r="G615" s="129" t="s">
        <v>361</v>
      </c>
      <c r="H615" s="45"/>
      <c r="I615" s="147"/>
      <c r="J615" s="148"/>
      <c r="K615" s="148"/>
      <c r="L615" s="27" t="s">
        <v>942</v>
      </c>
      <c r="M615" s="28"/>
      <c r="N615" s="197">
        <f>O615+P615</f>
        <v>0</v>
      </c>
      <c r="O615" s="197">
        <f>O616</f>
        <v>0</v>
      </c>
      <c r="P615" s="197">
        <f>P616</f>
        <v>0</v>
      </c>
      <c r="Q615" s="161"/>
      <c r="R615" s="161"/>
      <c r="S615" s="438"/>
      <c r="T615" s="161"/>
      <c r="U615" s="161"/>
      <c r="V615" s="161"/>
    </row>
    <row r="616" spans="1:22" ht="26.4">
      <c r="H616" s="25"/>
      <c r="I616" s="18"/>
      <c r="J616" s="19"/>
      <c r="K616" s="19"/>
      <c r="L616" s="32" t="s">
        <v>940</v>
      </c>
      <c r="M616" s="48" t="s">
        <v>939</v>
      </c>
      <c r="N616" s="183">
        <f t="shared" ref="N616" si="128">O616+P616</f>
        <v>0</v>
      </c>
      <c r="O616" s="183"/>
      <c r="P616" s="183">
        <v>0</v>
      </c>
      <c r="Q616" s="161"/>
      <c r="R616" s="161"/>
      <c r="S616" s="438"/>
      <c r="T616" s="161"/>
      <c r="U616" s="161"/>
      <c r="V616" s="161"/>
    </row>
    <row r="617" spans="1:22" ht="26.4">
      <c r="A617" s="5"/>
      <c r="B617" s="5"/>
      <c r="C617" s="5"/>
      <c r="D617" s="5"/>
      <c r="E617" s="5"/>
      <c r="F617" s="5"/>
      <c r="G617" s="5"/>
      <c r="H617" s="151">
        <v>2922</v>
      </c>
      <c r="I617" s="152" t="s">
        <v>187</v>
      </c>
      <c r="J617" s="153">
        <v>2</v>
      </c>
      <c r="K617" s="153">
        <v>2</v>
      </c>
      <c r="L617" s="154" t="s">
        <v>328</v>
      </c>
      <c r="M617" s="155"/>
      <c r="N617" s="192">
        <f>+N619</f>
        <v>0</v>
      </c>
      <c r="O617" s="192">
        <f>SUM(O619)</f>
        <v>0</v>
      </c>
      <c r="P617" s="192">
        <f>+P619</f>
        <v>0</v>
      </c>
      <c r="Q617" s="161"/>
      <c r="R617" s="161"/>
      <c r="S617" s="438"/>
      <c r="T617" s="161"/>
      <c r="U617" s="161"/>
      <c r="V617" s="161"/>
    </row>
    <row r="618" spans="1:22" ht="16.2">
      <c r="A618" s="5"/>
      <c r="B618" s="5"/>
      <c r="C618" s="5"/>
      <c r="D618" s="5"/>
      <c r="E618" s="5"/>
      <c r="F618" s="5"/>
      <c r="G618" s="5"/>
      <c r="H618" s="25"/>
      <c r="I618" s="25"/>
      <c r="J618" s="26"/>
      <c r="K618" s="26"/>
      <c r="L618" s="30" t="s">
        <v>108</v>
      </c>
      <c r="M618" s="31"/>
      <c r="N618" s="190"/>
      <c r="O618" s="190"/>
      <c r="P618" s="190"/>
      <c r="Q618" s="161"/>
      <c r="R618" s="161"/>
      <c r="S618" s="438"/>
      <c r="T618" s="161"/>
      <c r="U618" s="161"/>
      <c r="V618" s="161"/>
    </row>
    <row r="619" spans="1:22" ht="16.2">
      <c r="A619" s="5"/>
      <c r="B619" s="5"/>
      <c r="C619" s="5"/>
      <c r="D619" s="5"/>
      <c r="E619" s="5"/>
      <c r="F619" s="5"/>
      <c r="G619" s="5"/>
      <c r="H619" s="45"/>
      <c r="I619" s="147"/>
      <c r="J619" s="148"/>
      <c r="K619" s="148"/>
      <c r="L619" s="27" t="s">
        <v>322</v>
      </c>
      <c r="M619" s="28"/>
      <c r="N619" s="197">
        <f>O619+P619</f>
        <v>0</v>
      </c>
      <c r="O619" s="197">
        <f>SUM(O620:O621)</f>
        <v>0</v>
      </c>
      <c r="P619" s="197">
        <f>SUM(P620:P621)</f>
        <v>0</v>
      </c>
      <c r="Q619" s="161"/>
      <c r="R619" s="161"/>
      <c r="S619" s="438"/>
      <c r="T619" s="161"/>
      <c r="U619" s="161"/>
      <c r="V619" s="161"/>
    </row>
    <row r="620" spans="1:22" ht="16.2">
      <c r="A620" s="5"/>
      <c r="B620" s="5"/>
      <c r="C620" s="5"/>
      <c r="D620" s="5"/>
      <c r="E620" s="5"/>
      <c r="F620" s="5"/>
      <c r="G620" s="5"/>
      <c r="H620" s="25"/>
      <c r="I620" s="18"/>
      <c r="J620" s="19"/>
      <c r="K620" s="19"/>
      <c r="L620" s="29" t="s">
        <v>125</v>
      </c>
      <c r="M620" s="12">
        <v>4239</v>
      </c>
      <c r="N620" s="183">
        <f t="shared" ref="N620:N621" si="129">O620+P620</f>
        <v>0</v>
      </c>
      <c r="O620" s="183">
        <v>0</v>
      </c>
      <c r="P620" s="183"/>
      <c r="Q620" s="161"/>
      <c r="R620" s="161"/>
      <c r="S620" s="438"/>
      <c r="T620" s="161"/>
      <c r="U620" s="161"/>
      <c r="V620" s="161"/>
    </row>
    <row r="621" spans="1:22" ht="26.4">
      <c r="A621" s="5"/>
      <c r="B621" s="5"/>
      <c r="C621" s="5"/>
      <c r="D621" s="5"/>
      <c r="E621" s="5"/>
      <c r="F621" s="5"/>
      <c r="G621" s="5"/>
      <c r="H621" s="177"/>
      <c r="I621" s="194"/>
      <c r="J621" s="201"/>
      <c r="K621" s="202"/>
      <c r="L621" s="203" t="s">
        <v>217</v>
      </c>
      <c r="M621" s="13">
        <v>4511</v>
      </c>
      <c r="N621" s="183">
        <f t="shared" si="129"/>
        <v>0</v>
      </c>
      <c r="O621" s="402"/>
      <c r="P621" s="402"/>
      <c r="Q621" s="161"/>
      <c r="R621" s="161"/>
      <c r="S621" s="438"/>
      <c r="T621" s="161"/>
      <c r="U621" s="161"/>
      <c r="V621" s="161"/>
    </row>
    <row r="622" spans="1:22" ht="16.2">
      <c r="A622" s="5"/>
      <c r="B622" s="5"/>
      <c r="C622" s="5"/>
      <c r="D622" s="5"/>
      <c r="E622" s="5"/>
      <c r="F622" s="5"/>
      <c r="G622" s="5"/>
      <c r="H622" s="165">
        <v>2950</v>
      </c>
      <c r="I622" s="166" t="s">
        <v>187</v>
      </c>
      <c r="J622" s="167">
        <v>5</v>
      </c>
      <c r="K622" s="167">
        <v>0</v>
      </c>
      <c r="L622" s="168" t="s">
        <v>329</v>
      </c>
      <c r="M622" s="176"/>
      <c r="N622" s="188">
        <f>+N624</f>
        <v>0</v>
      </c>
      <c r="O622" s="188">
        <f>+O624</f>
        <v>0</v>
      </c>
      <c r="P622" s="188">
        <f>+P624</f>
        <v>0</v>
      </c>
      <c r="Q622" s="161"/>
      <c r="R622" s="161"/>
      <c r="S622" s="438"/>
      <c r="T622" s="161"/>
      <c r="U622" s="161"/>
      <c r="V622" s="161"/>
    </row>
    <row r="623" spans="1:22" ht="16.2">
      <c r="A623" s="5"/>
      <c r="B623" s="5"/>
      <c r="C623" s="5"/>
      <c r="D623" s="5"/>
      <c r="E623" s="5"/>
      <c r="F623" s="5"/>
      <c r="G623" s="5"/>
      <c r="H623" s="25"/>
      <c r="I623" s="18"/>
      <c r="J623" s="19"/>
      <c r="K623" s="19"/>
      <c r="L623" s="30" t="s">
        <v>110</v>
      </c>
      <c r="M623" s="31"/>
      <c r="N623" s="190"/>
      <c r="O623" s="190"/>
      <c r="P623" s="190"/>
      <c r="Q623" s="161"/>
      <c r="R623" s="161"/>
      <c r="S623" s="438"/>
      <c r="T623" s="161"/>
      <c r="U623" s="161"/>
      <c r="V623" s="161"/>
    </row>
    <row r="624" spans="1:22" ht="16.2">
      <c r="A624" s="5"/>
      <c r="B624" s="5"/>
      <c r="C624" s="5"/>
      <c r="D624" s="5"/>
      <c r="E624" s="5"/>
      <c r="F624" s="5"/>
      <c r="G624" s="5"/>
      <c r="H624" s="151">
        <v>2951</v>
      </c>
      <c r="I624" s="152" t="s">
        <v>187</v>
      </c>
      <c r="J624" s="153">
        <v>5</v>
      </c>
      <c r="K624" s="153">
        <v>1</v>
      </c>
      <c r="L624" s="154" t="s">
        <v>330</v>
      </c>
      <c r="M624" s="155"/>
      <c r="N624" s="192">
        <f>+N626+N631+N634+N637+N639+N644</f>
        <v>0</v>
      </c>
      <c r="O624" s="192">
        <f>+O626+O631+O634+O637+O639+O644</f>
        <v>0</v>
      </c>
      <c r="P624" s="192">
        <f>+P626+P631+P634+P637+P639+P644</f>
        <v>0</v>
      </c>
      <c r="Q624" s="161"/>
      <c r="R624" s="161"/>
      <c r="S624" s="438"/>
      <c r="T624" s="161"/>
      <c r="U624" s="161"/>
      <c r="V624" s="161"/>
    </row>
    <row r="625" spans="1:22" ht="16.2">
      <c r="H625" s="25"/>
      <c r="I625" s="25"/>
      <c r="J625" s="26"/>
      <c r="K625" s="26"/>
      <c r="L625" s="30" t="s">
        <v>108</v>
      </c>
      <c r="M625" s="31"/>
      <c r="N625" s="190"/>
      <c r="O625" s="190"/>
      <c r="P625" s="190"/>
      <c r="Q625" s="161"/>
      <c r="R625" s="161"/>
      <c r="S625" s="438"/>
      <c r="T625" s="161"/>
      <c r="U625" s="161"/>
      <c r="V625" s="161"/>
    </row>
    <row r="626" spans="1:22" ht="16.2">
      <c r="A626" s="5"/>
      <c r="B626" s="5"/>
      <c r="C626" s="5"/>
      <c r="D626" s="5"/>
      <c r="E626" s="5"/>
      <c r="F626" s="5"/>
      <c r="G626" s="5"/>
      <c r="H626" s="45"/>
      <c r="I626" s="147"/>
      <c r="J626" s="148"/>
      <c r="K626" s="148"/>
      <c r="L626" s="27" t="s">
        <v>331</v>
      </c>
      <c r="M626" s="28"/>
      <c r="N626" s="197">
        <f>O626+P626</f>
        <v>0</v>
      </c>
      <c r="O626" s="197">
        <f>SUM(O627:O630)</f>
        <v>0</v>
      </c>
      <c r="P626" s="197">
        <f>SUM(P627:P630)</f>
        <v>0</v>
      </c>
      <c r="Q626" s="161"/>
      <c r="R626" s="161"/>
      <c r="S626" s="438"/>
      <c r="T626" s="161"/>
      <c r="U626" s="161"/>
      <c r="V626" s="161"/>
    </row>
    <row r="627" spans="1:22" ht="16.2">
      <c r="A627" s="5"/>
      <c r="B627" s="5"/>
      <c r="C627" s="5"/>
      <c r="D627" s="5"/>
      <c r="E627" s="5"/>
      <c r="F627" s="5"/>
      <c r="G627" s="5"/>
      <c r="H627" s="25"/>
      <c r="I627" s="18"/>
      <c r="J627" s="19"/>
      <c r="K627" s="19"/>
      <c r="L627" s="29" t="s">
        <v>114</v>
      </c>
      <c r="M627" s="12" t="s">
        <v>872</v>
      </c>
      <c r="N627" s="183">
        <f t="shared" ref="N627:N645" si="130">O627+P627</f>
        <v>0</v>
      </c>
      <c r="O627" s="405"/>
      <c r="P627" s="405">
        <v>0</v>
      </c>
      <c r="Q627" s="161"/>
      <c r="R627" s="161"/>
      <c r="S627" s="438"/>
      <c r="T627" s="161"/>
      <c r="U627" s="161"/>
      <c r="V627" s="161"/>
    </row>
    <row r="628" spans="1:22" ht="26.4">
      <c r="A628" s="5"/>
      <c r="B628" s="5"/>
      <c r="C628" s="5"/>
      <c r="D628" s="5"/>
      <c r="E628" s="5"/>
      <c r="F628" s="5"/>
      <c r="G628" s="5"/>
      <c r="H628" s="25"/>
      <c r="I628" s="18"/>
      <c r="J628" s="19"/>
      <c r="K628" s="19"/>
      <c r="L628" s="29" t="s">
        <v>131</v>
      </c>
      <c r="M628" s="12">
        <v>4511</v>
      </c>
      <c r="N628" s="183">
        <f t="shared" si="130"/>
        <v>0</v>
      </c>
      <c r="O628" s="183"/>
      <c r="P628" s="183"/>
      <c r="Q628" s="161"/>
      <c r="R628" s="161"/>
      <c r="S628" s="438"/>
      <c r="T628" s="161"/>
      <c r="U628" s="161"/>
      <c r="V628" s="161"/>
    </row>
    <row r="629" spans="1:22" ht="26.4">
      <c r="A629" s="5"/>
      <c r="B629" s="5"/>
      <c r="C629" s="5"/>
      <c r="D629" s="5"/>
      <c r="E629" s="5"/>
      <c r="F629" s="5"/>
      <c r="G629" s="5"/>
      <c r="H629" s="177"/>
      <c r="I629" s="194"/>
      <c r="J629" s="201"/>
      <c r="K629" s="202"/>
      <c r="L629" s="203" t="s">
        <v>219</v>
      </c>
      <c r="M629" s="13">
        <v>4819</v>
      </c>
      <c r="N629" s="183">
        <f t="shared" si="130"/>
        <v>0</v>
      </c>
      <c r="O629" s="183"/>
      <c r="P629" s="183"/>
      <c r="Q629" s="161"/>
      <c r="R629" s="161"/>
      <c r="S629" s="438"/>
      <c r="T629" s="161"/>
      <c r="U629" s="161"/>
      <c r="V629" s="161"/>
    </row>
    <row r="630" spans="1:22" ht="16.2">
      <c r="A630" s="5"/>
      <c r="B630" s="5"/>
      <c r="C630" s="5"/>
      <c r="D630" s="5"/>
      <c r="E630" s="5"/>
      <c r="F630" s="5"/>
      <c r="G630" s="5"/>
      <c r="H630" s="17"/>
      <c r="I630" s="25"/>
      <c r="J630" s="26"/>
      <c r="K630" s="26"/>
      <c r="L630" s="32" t="s">
        <v>332</v>
      </c>
      <c r="M630" s="33">
        <v>5122</v>
      </c>
      <c r="N630" s="183">
        <f t="shared" si="130"/>
        <v>0</v>
      </c>
      <c r="O630" s="183">
        <v>0</v>
      </c>
      <c r="P630" s="183"/>
      <c r="Q630" s="161"/>
      <c r="R630" s="161"/>
      <c r="S630" s="438"/>
      <c r="T630" s="161"/>
      <c r="U630" s="161"/>
      <c r="V630" s="161"/>
    </row>
    <row r="631" spans="1:22" ht="27.6">
      <c r="A631" s="5"/>
      <c r="B631" s="5"/>
      <c r="C631" s="5"/>
      <c r="D631" s="5"/>
      <c r="E631" s="5"/>
      <c r="F631" s="5"/>
      <c r="G631" s="5"/>
      <c r="H631" s="45"/>
      <c r="I631" s="147"/>
      <c r="J631" s="148"/>
      <c r="K631" s="148"/>
      <c r="L631" s="27" t="s">
        <v>639</v>
      </c>
      <c r="M631" s="28"/>
      <c r="N631" s="197">
        <f>O631+P631</f>
        <v>0</v>
      </c>
      <c r="O631" s="197">
        <f>SUM(O632:O633)</f>
        <v>0</v>
      </c>
      <c r="P631" s="197">
        <f>SUM(P632:P633)</f>
        <v>0</v>
      </c>
      <c r="Q631" s="161"/>
      <c r="R631" s="161"/>
      <c r="S631" s="438"/>
      <c r="T631" s="161"/>
      <c r="U631" s="161"/>
      <c r="V631" s="161"/>
    </row>
    <row r="632" spans="1:22" ht="26.4">
      <c r="A632" s="5"/>
      <c r="B632" s="5"/>
      <c r="C632" s="5"/>
      <c r="D632" s="5"/>
      <c r="E632" s="5"/>
      <c r="F632" s="5"/>
      <c r="G632" s="5"/>
      <c r="H632" s="25"/>
      <c r="I632" s="18"/>
      <c r="J632" s="19"/>
      <c r="K632" s="19"/>
      <c r="L632" s="29" t="s">
        <v>219</v>
      </c>
      <c r="M632" s="44">
        <v>4819</v>
      </c>
      <c r="N632" s="183">
        <f t="shared" si="130"/>
        <v>0</v>
      </c>
      <c r="O632" s="183"/>
      <c r="P632" s="183"/>
      <c r="Q632" s="161"/>
      <c r="R632" s="161"/>
      <c r="S632" s="438"/>
      <c r="T632" s="161"/>
      <c r="U632" s="161"/>
      <c r="V632" s="161"/>
    </row>
    <row r="633" spans="1:22" ht="16.2">
      <c r="A633" s="5"/>
      <c r="B633" s="5"/>
      <c r="C633" s="5"/>
      <c r="D633" s="5"/>
      <c r="E633" s="5"/>
      <c r="F633" s="5"/>
      <c r="G633" s="5"/>
      <c r="H633" s="25"/>
      <c r="I633" s="18"/>
      <c r="J633" s="19"/>
      <c r="K633" s="19"/>
      <c r="L633" s="29" t="s">
        <v>137</v>
      </c>
      <c r="M633" s="12">
        <v>5129</v>
      </c>
      <c r="N633" s="183">
        <f t="shared" si="130"/>
        <v>0</v>
      </c>
      <c r="O633" s="183"/>
      <c r="P633" s="183"/>
      <c r="Q633" s="161"/>
      <c r="R633" s="161"/>
      <c r="S633" s="438"/>
      <c r="T633" s="161"/>
      <c r="U633" s="161"/>
      <c r="V633" s="161"/>
    </row>
    <row r="634" spans="1:22" ht="41.4">
      <c r="A634" s="5"/>
      <c r="B634" s="5"/>
      <c r="C634" s="5"/>
      <c r="D634" s="5"/>
      <c r="E634" s="5"/>
      <c r="F634" s="5"/>
      <c r="G634" s="5"/>
      <c r="H634" s="45"/>
      <c r="I634" s="147"/>
      <c r="J634" s="148"/>
      <c r="K634" s="148"/>
      <c r="L634" s="27" t="s">
        <v>334</v>
      </c>
      <c r="M634" s="28"/>
      <c r="N634" s="197">
        <f>O634+P634</f>
        <v>0</v>
      </c>
      <c r="O634" s="197">
        <f>SUM(O635:O636)</f>
        <v>0</v>
      </c>
      <c r="P634" s="197">
        <f>SUM(P635:P636)</f>
        <v>0</v>
      </c>
      <c r="Q634" s="161"/>
      <c r="R634" s="161"/>
      <c r="S634" s="438"/>
      <c r="T634" s="161"/>
      <c r="U634" s="161"/>
      <c r="V634" s="161"/>
    </row>
    <row r="635" spans="1:22" ht="16.2">
      <c r="A635" s="5"/>
      <c r="B635" s="5"/>
      <c r="C635" s="5"/>
      <c r="D635" s="5"/>
      <c r="E635" s="5"/>
      <c r="F635" s="5"/>
      <c r="G635" s="5"/>
      <c r="H635" s="25"/>
      <c r="I635" s="18"/>
      <c r="J635" s="19"/>
      <c r="K635" s="19"/>
      <c r="L635" s="29" t="s">
        <v>125</v>
      </c>
      <c r="M635" s="12">
        <v>4239</v>
      </c>
      <c r="N635" s="183">
        <f t="shared" si="130"/>
        <v>0</v>
      </c>
      <c r="O635" s="183">
        <v>0</v>
      </c>
      <c r="P635" s="183"/>
      <c r="Q635" s="161"/>
      <c r="R635" s="161"/>
      <c r="S635" s="438"/>
      <c r="T635" s="161"/>
      <c r="U635" s="161"/>
      <c r="V635" s="161"/>
    </row>
    <row r="636" spans="1:22" ht="26.4">
      <c r="A636" s="5"/>
      <c r="B636" s="5"/>
      <c r="C636" s="5"/>
      <c r="D636" s="5"/>
      <c r="E636" s="5"/>
      <c r="F636" s="5"/>
      <c r="G636" s="5"/>
      <c r="H636" s="177"/>
      <c r="I636" s="194"/>
      <c r="J636" s="201"/>
      <c r="K636" s="202"/>
      <c r="L636" s="203" t="s">
        <v>217</v>
      </c>
      <c r="M636" s="13">
        <v>4511</v>
      </c>
      <c r="N636" s="183">
        <f t="shared" si="130"/>
        <v>0</v>
      </c>
      <c r="O636" s="402"/>
      <c r="P636" s="402">
        <v>0</v>
      </c>
      <c r="Q636" s="161"/>
      <c r="R636" s="161"/>
      <c r="S636" s="438"/>
      <c r="T636" s="161"/>
      <c r="U636" s="161"/>
      <c r="V636" s="161"/>
    </row>
    <row r="637" spans="1:22" ht="27.6">
      <c r="A637" s="5"/>
      <c r="B637" s="5"/>
      <c r="C637" s="5"/>
      <c r="D637" s="5"/>
      <c r="E637" s="5"/>
      <c r="F637" s="5"/>
      <c r="G637" s="5"/>
      <c r="H637" s="45"/>
      <c r="I637" s="147"/>
      <c r="J637" s="148"/>
      <c r="K637" s="148"/>
      <c r="L637" s="27" t="s">
        <v>335</v>
      </c>
      <c r="M637" s="28"/>
      <c r="N637" s="197">
        <f>O637+P637</f>
        <v>0</v>
      </c>
      <c r="O637" s="197">
        <f>SUM(O638)</f>
        <v>0</v>
      </c>
      <c r="P637" s="197">
        <f>SUM(P638)</f>
        <v>0</v>
      </c>
      <c r="Q637" s="161"/>
      <c r="R637" s="161"/>
      <c r="S637" s="438"/>
      <c r="T637" s="161"/>
      <c r="U637" s="161"/>
      <c r="V637" s="161"/>
    </row>
    <row r="638" spans="1:22" ht="26.4">
      <c r="A638" s="5"/>
      <c r="B638" s="5"/>
      <c r="C638" s="5"/>
      <c r="D638" s="5"/>
      <c r="E638" s="5"/>
      <c r="F638" s="5"/>
      <c r="G638" s="5"/>
      <c r="H638" s="25"/>
      <c r="I638" s="18"/>
      <c r="J638" s="19"/>
      <c r="K638" s="19"/>
      <c r="L638" s="203" t="s">
        <v>217</v>
      </c>
      <c r="M638" s="13">
        <v>4511</v>
      </c>
      <c r="N638" s="183">
        <f t="shared" si="130"/>
        <v>0</v>
      </c>
      <c r="O638" s="398"/>
      <c r="P638" s="398">
        <v>0</v>
      </c>
      <c r="Q638" s="161"/>
      <c r="R638" s="161"/>
      <c r="S638" s="438"/>
      <c r="T638" s="161"/>
      <c r="U638" s="161"/>
      <c r="V638" s="161"/>
    </row>
    <row r="639" spans="1:22" ht="69">
      <c r="A639" s="5"/>
      <c r="B639" s="5"/>
      <c r="C639" s="5"/>
      <c r="D639" s="5"/>
      <c r="E639" s="5"/>
      <c r="F639" s="5"/>
      <c r="G639" s="5"/>
      <c r="H639" s="45"/>
      <c r="I639" s="147"/>
      <c r="J639" s="148"/>
      <c r="K639" s="148"/>
      <c r="L639" s="27" t="s">
        <v>845</v>
      </c>
      <c r="M639" s="28"/>
      <c r="N639" s="197">
        <f>O639+P639</f>
        <v>0</v>
      </c>
      <c r="O639" s="197">
        <f>SUM(O640:O643)</f>
        <v>0</v>
      </c>
      <c r="P639" s="197">
        <f>SUM(P640:P643)</f>
        <v>0</v>
      </c>
      <c r="Q639" s="161"/>
      <c r="R639" s="161"/>
      <c r="S639" s="438"/>
      <c r="T639" s="161"/>
      <c r="U639" s="161"/>
      <c r="V639" s="161"/>
    </row>
    <row r="640" spans="1:22" ht="16.2">
      <c r="A640" s="5"/>
      <c r="B640" s="5"/>
      <c r="C640" s="5"/>
      <c r="D640" s="5"/>
      <c r="E640" s="5"/>
      <c r="F640" s="5"/>
      <c r="G640" s="5"/>
      <c r="H640" s="25"/>
      <c r="I640" s="18"/>
      <c r="J640" s="19"/>
      <c r="K640" s="19"/>
      <c r="L640" s="29" t="s">
        <v>348</v>
      </c>
      <c r="M640" s="12">
        <v>4729</v>
      </c>
      <c r="N640" s="183">
        <f t="shared" si="130"/>
        <v>0</v>
      </c>
      <c r="O640" s="183"/>
      <c r="P640" s="183"/>
      <c r="Q640" s="161"/>
      <c r="R640" s="161"/>
      <c r="S640" s="438"/>
      <c r="T640" s="161"/>
      <c r="U640" s="161"/>
      <c r="V640" s="161"/>
    </row>
    <row r="641" spans="1:22" ht="16.2">
      <c r="A641" s="5"/>
      <c r="B641" s="5"/>
      <c r="C641" s="5"/>
      <c r="D641" s="5"/>
      <c r="E641" s="5"/>
      <c r="F641" s="5"/>
      <c r="G641" s="5"/>
      <c r="H641" s="25"/>
      <c r="I641" s="18"/>
      <c r="J641" s="19"/>
      <c r="K641" s="19"/>
      <c r="L641" s="30" t="s">
        <v>173</v>
      </c>
      <c r="M641" s="31">
        <v>5112</v>
      </c>
      <c r="N641" s="183">
        <f t="shared" si="130"/>
        <v>0</v>
      </c>
      <c r="O641" s="183"/>
      <c r="P641" s="183"/>
      <c r="Q641" s="161"/>
      <c r="R641" s="161"/>
      <c r="S641" s="438"/>
      <c r="T641" s="161"/>
      <c r="U641" s="161"/>
      <c r="V641" s="161"/>
    </row>
    <row r="642" spans="1:22" ht="16.2">
      <c r="A642" s="5"/>
      <c r="B642" s="5"/>
      <c r="C642" s="5"/>
      <c r="D642" s="5"/>
      <c r="E642" s="5"/>
      <c r="F642" s="5"/>
      <c r="G642" s="5"/>
      <c r="H642" s="25"/>
      <c r="I642" s="18"/>
      <c r="J642" s="19"/>
      <c r="K642" s="19"/>
      <c r="L642" s="32" t="s">
        <v>143</v>
      </c>
      <c r="M642" s="48">
        <v>5113</v>
      </c>
      <c r="N642" s="183">
        <f t="shared" si="130"/>
        <v>0</v>
      </c>
      <c r="O642" s="183"/>
      <c r="P642" s="183"/>
      <c r="Q642" s="161"/>
      <c r="R642" s="161"/>
      <c r="S642" s="438"/>
      <c r="T642" s="161"/>
      <c r="U642" s="161"/>
      <c r="V642" s="161"/>
    </row>
    <row r="643" spans="1:22" ht="16.2">
      <c r="A643" s="5"/>
      <c r="B643" s="5"/>
      <c r="C643" s="5"/>
      <c r="D643" s="5"/>
      <c r="E643" s="5"/>
      <c r="F643" s="5"/>
      <c r="G643" s="5"/>
      <c r="H643" s="25"/>
      <c r="I643" s="18"/>
      <c r="J643" s="19"/>
      <c r="K643" s="19"/>
      <c r="L643" s="30" t="s">
        <v>268</v>
      </c>
      <c r="M643" s="44">
        <v>5129</v>
      </c>
      <c r="N643" s="183">
        <f t="shared" si="130"/>
        <v>0</v>
      </c>
      <c r="O643" s="183">
        <v>0</v>
      </c>
      <c r="P643" s="183"/>
      <c r="Q643" s="161"/>
      <c r="R643" s="161"/>
      <c r="S643" s="438"/>
      <c r="T643" s="161"/>
      <c r="U643" s="161"/>
      <c r="V643" s="161"/>
    </row>
    <row r="644" spans="1:22" ht="27.6">
      <c r="H644" s="45"/>
      <c r="I644" s="147"/>
      <c r="J644" s="148"/>
      <c r="K644" s="148"/>
      <c r="L644" s="27" t="s">
        <v>852</v>
      </c>
      <c r="M644" s="28"/>
      <c r="N644" s="197">
        <f>SUM(N645:N646)</f>
        <v>0</v>
      </c>
      <c r="O644" s="197">
        <f>SUM(O645:O646)</f>
        <v>0</v>
      </c>
      <c r="P644" s="197">
        <f>SUM(P645:P646)</f>
        <v>0</v>
      </c>
      <c r="Q644" s="161"/>
      <c r="R644" s="161"/>
      <c r="S644" s="438"/>
      <c r="T644" s="161"/>
      <c r="U644" s="161"/>
      <c r="V644" s="161"/>
    </row>
    <row r="645" spans="1:22" ht="16.2">
      <c r="A645" s="5"/>
      <c r="B645" s="5"/>
      <c r="C645" s="5"/>
      <c r="D645" s="5"/>
      <c r="E645" s="5"/>
      <c r="F645" s="5"/>
      <c r="G645" s="5"/>
      <c r="H645" s="25"/>
      <c r="I645" s="18"/>
      <c r="J645" s="19"/>
      <c r="K645" s="19"/>
      <c r="L645" s="30" t="s">
        <v>173</v>
      </c>
      <c r="M645" s="31">
        <v>5112</v>
      </c>
      <c r="N645" s="183">
        <f t="shared" si="130"/>
        <v>0</v>
      </c>
      <c r="O645" s="405"/>
      <c r="P645" s="405"/>
      <c r="Q645" s="161"/>
      <c r="R645" s="161"/>
      <c r="S645" s="438"/>
      <c r="T645" s="161"/>
      <c r="U645" s="161"/>
      <c r="V645" s="161"/>
    </row>
    <row r="646" spans="1:22" ht="16.2">
      <c r="A646" s="5"/>
      <c r="B646" s="5"/>
      <c r="C646" s="5"/>
      <c r="D646" s="5"/>
      <c r="E646" s="5"/>
      <c r="F646" s="5"/>
      <c r="G646" s="5"/>
      <c r="H646" s="25"/>
      <c r="I646" s="18"/>
      <c r="J646" s="19"/>
      <c r="K646" s="19"/>
      <c r="L646" s="32" t="s">
        <v>143</v>
      </c>
      <c r="M646" s="48">
        <v>5113</v>
      </c>
      <c r="N646" s="183">
        <f t="shared" ref="N646" si="131">O646+P646</f>
        <v>0</v>
      </c>
      <c r="O646" s="183">
        <v>0</v>
      </c>
      <c r="P646" s="183"/>
      <c r="Q646" s="161"/>
      <c r="R646" s="161"/>
      <c r="S646" s="438"/>
      <c r="T646" s="161"/>
      <c r="U646" s="161"/>
      <c r="V646" s="161"/>
    </row>
    <row r="647" spans="1:22" ht="16.2">
      <c r="A647" s="5"/>
      <c r="B647" s="5"/>
      <c r="C647" s="5"/>
      <c r="D647" s="5"/>
      <c r="E647" s="5"/>
      <c r="F647" s="5"/>
      <c r="G647" s="5"/>
      <c r="H647" s="165">
        <v>2960</v>
      </c>
      <c r="I647" s="166" t="s">
        <v>187</v>
      </c>
      <c r="J647" s="167">
        <v>6</v>
      </c>
      <c r="K647" s="167">
        <v>0</v>
      </c>
      <c r="L647" s="168" t="s">
        <v>337</v>
      </c>
      <c r="M647" s="176"/>
      <c r="N647" s="188">
        <f>+N649</f>
        <v>0</v>
      </c>
      <c r="O647" s="188">
        <f>+O649</f>
        <v>0</v>
      </c>
      <c r="P647" s="188">
        <f>+P649</f>
        <v>0</v>
      </c>
      <c r="Q647" s="161"/>
      <c r="R647" s="161"/>
      <c r="S647" s="438"/>
      <c r="T647" s="161"/>
      <c r="U647" s="161"/>
      <c r="V647" s="161"/>
    </row>
    <row r="648" spans="1:22" ht="16.2">
      <c r="A648" s="5"/>
      <c r="B648" s="5"/>
      <c r="C648" s="5"/>
      <c r="D648" s="5"/>
      <c r="E648" s="5"/>
      <c r="F648" s="5"/>
      <c r="G648" s="5"/>
      <c r="H648" s="25"/>
      <c r="I648" s="18"/>
      <c r="J648" s="19"/>
      <c r="K648" s="19"/>
      <c r="L648" s="30" t="s">
        <v>110</v>
      </c>
      <c r="M648" s="31"/>
      <c r="N648" s="190"/>
      <c r="O648" s="190"/>
      <c r="P648" s="190"/>
      <c r="Q648" s="161"/>
      <c r="R648" s="161"/>
      <c r="S648" s="438"/>
      <c r="T648" s="161"/>
      <c r="U648" s="161"/>
      <c r="V648" s="161"/>
    </row>
    <row r="649" spans="1:22" ht="16.2">
      <c r="H649" s="151">
        <v>2961</v>
      </c>
      <c r="I649" s="152" t="s">
        <v>187</v>
      </c>
      <c r="J649" s="153">
        <v>6</v>
      </c>
      <c r="K649" s="153">
        <v>1</v>
      </c>
      <c r="L649" s="154" t="s">
        <v>337</v>
      </c>
      <c r="M649" s="155"/>
      <c r="N649" s="192">
        <f>+N651+N656+N658+N660+N662+N665+N667</f>
        <v>0</v>
      </c>
      <c r="O649" s="192">
        <f t="shared" ref="O649:P649" si="132">+O651+O656+O658+O660+O662+O665+O667</f>
        <v>0</v>
      </c>
      <c r="P649" s="192">
        <f t="shared" si="132"/>
        <v>0</v>
      </c>
      <c r="Q649" s="161"/>
      <c r="R649" s="161"/>
      <c r="S649" s="438"/>
      <c r="T649" s="161"/>
      <c r="U649" s="161"/>
      <c r="V649" s="161"/>
    </row>
    <row r="650" spans="1:22" ht="16.2">
      <c r="A650" s="5"/>
      <c r="B650" s="5"/>
      <c r="C650" s="5"/>
      <c r="D650" s="5"/>
      <c r="E650" s="5"/>
      <c r="F650" s="5"/>
      <c r="G650" s="5"/>
      <c r="H650" s="25"/>
      <c r="I650" s="25"/>
      <c r="J650" s="26"/>
      <c r="K650" s="26"/>
      <c r="L650" s="30" t="s">
        <v>108</v>
      </c>
      <c r="M650" s="31"/>
      <c r="N650" s="190"/>
      <c r="O650" s="190"/>
      <c r="P650" s="190"/>
      <c r="Q650" s="161"/>
      <c r="R650" s="161"/>
      <c r="S650" s="438"/>
      <c r="T650" s="161"/>
      <c r="U650" s="161"/>
      <c r="V650" s="161"/>
    </row>
    <row r="651" spans="1:22" ht="27.6">
      <c r="A651" s="5"/>
      <c r="B651" s="5"/>
      <c r="C651" s="5"/>
      <c r="D651" s="5"/>
      <c r="E651" s="5"/>
      <c r="F651" s="5"/>
      <c r="G651" s="5"/>
      <c r="H651" s="45"/>
      <c r="I651" s="147"/>
      <c r="J651" s="148"/>
      <c r="K651" s="148"/>
      <c r="L651" s="27" t="s">
        <v>833</v>
      </c>
      <c r="M651" s="28"/>
      <c r="N651" s="197">
        <f>O651+P651</f>
        <v>0</v>
      </c>
      <c r="O651" s="197">
        <f>SUM(O652:O655)</f>
        <v>0</v>
      </c>
      <c r="P651" s="197">
        <f>SUM(P652:P655)</f>
        <v>0</v>
      </c>
      <c r="Q651" s="161"/>
      <c r="R651" s="161"/>
      <c r="S651" s="438"/>
      <c r="T651" s="161"/>
      <c r="U651" s="161"/>
      <c r="V651" s="161"/>
    </row>
    <row r="652" spans="1:22" ht="26.4">
      <c r="H652" s="17"/>
      <c r="I652" s="25"/>
      <c r="J652" s="26"/>
      <c r="K652" s="26"/>
      <c r="L652" s="30" t="s">
        <v>142</v>
      </c>
      <c r="M652" s="13">
        <v>4251</v>
      </c>
      <c r="N652" s="183">
        <f t="shared" ref="N652:N664" si="133">O652+P652</f>
        <v>0</v>
      </c>
      <c r="O652" s="183"/>
      <c r="P652" s="183"/>
      <c r="Q652" s="161"/>
      <c r="R652" s="161"/>
      <c r="S652" s="438"/>
      <c r="T652" s="161"/>
      <c r="U652" s="161"/>
      <c r="V652" s="161"/>
    </row>
    <row r="653" spans="1:22" ht="16.2">
      <c r="A653" s="5"/>
      <c r="B653" s="5"/>
      <c r="C653" s="5"/>
      <c r="D653" s="5"/>
      <c r="E653" s="5"/>
      <c r="F653" s="5"/>
      <c r="G653" s="5"/>
      <c r="H653" s="17"/>
      <c r="I653" s="25"/>
      <c r="J653" s="26"/>
      <c r="K653" s="26"/>
      <c r="L653" s="29" t="s">
        <v>167</v>
      </c>
      <c r="M653" s="12">
        <v>4639</v>
      </c>
      <c r="N653" s="183">
        <f t="shared" si="133"/>
        <v>0</v>
      </c>
      <c r="O653" s="183"/>
      <c r="P653" s="183"/>
      <c r="Q653" s="161"/>
      <c r="R653" s="161"/>
      <c r="S653" s="438"/>
      <c r="T653" s="161"/>
      <c r="U653" s="161"/>
      <c r="V653" s="161"/>
    </row>
    <row r="654" spans="1:22" ht="16.2">
      <c r="A654" s="5"/>
      <c r="B654" s="5"/>
      <c r="C654" s="5"/>
      <c r="D654" s="5"/>
      <c r="E654" s="5"/>
      <c r="F654" s="5"/>
      <c r="G654" s="5"/>
      <c r="H654" s="17"/>
      <c r="I654" s="25"/>
      <c r="J654" s="26"/>
      <c r="K654" s="26"/>
      <c r="L654" s="30" t="s">
        <v>173</v>
      </c>
      <c r="M654" s="31">
        <v>5112</v>
      </c>
      <c r="N654" s="183">
        <f t="shared" si="133"/>
        <v>0</v>
      </c>
      <c r="O654" s="183"/>
      <c r="P654" s="183"/>
      <c r="Q654" s="161"/>
      <c r="R654" s="161"/>
      <c r="S654" s="438"/>
      <c r="T654" s="161"/>
      <c r="U654" s="161"/>
      <c r="V654" s="161"/>
    </row>
    <row r="655" spans="1:22" ht="16.2">
      <c r="H655" s="25"/>
      <c r="I655" s="25"/>
      <c r="J655" s="26"/>
      <c r="K655" s="26"/>
      <c r="L655" s="32" t="s">
        <v>143</v>
      </c>
      <c r="M655" s="48">
        <v>5113</v>
      </c>
      <c r="N655" s="183">
        <f t="shared" si="133"/>
        <v>0</v>
      </c>
      <c r="O655" s="183"/>
      <c r="P655" s="183"/>
      <c r="Q655" s="161"/>
      <c r="R655" s="161"/>
      <c r="S655" s="438"/>
      <c r="T655" s="161"/>
      <c r="U655" s="161"/>
      <c r="V655" s="161"/>
    </row>
    <row r="656" spans="1:22" ht="27.6">
      <c r="A656" s="5"/>
      <c r="B656" s="5"/>
      <c r="C656" s="5"/>
      <c r="D656" s="5"/>
      <c r="E656" s="5"/>
      <c r="F656" s="5"/>
      <c r="G656" s="5"/>
      <c r="H656" s="45"/>
      <c r="I656" s="147"/>
      <c r="J656" s="148"/>
      <c r="K656" s="148"/>
      <c r="L656" s="27" t="s">
        <v>339</v>
      </c>
      <c r="M656" s="28"/>
      <c r="N656" s="197">
        <f>O656+P656</f>
        <v>0</v>
      </c>
      <c r="O656" s="197">
        <f>SUM(O657)</f>
        <v>0</v>
      </c>
      <c r="P656" s="197">
        <f>SUM(P657)</f>
        <v>0</v>
      </c>
      <c r="Q656" s="161"/>
      <c r="R656" s="161"/>
      <c r="S656" s="438"/>
      <c r="T656" s="161"/>
      <c r="U656" s="161"/>
      <c r="V656" s="161"/>
    </row>
    <row r="657" spans="1:22" ht="16.2">
      <c r="A657" s="5"/>
      <c r="B657" s="5"/>
      <c r="C657" s="5"/>
      <c r="D657" s="5"/>
      <c r="E657" s="5"/>
      <c r="F657" s="5"/>
      <c r="G657" s="5"/>
      <c r="H657" s="25"/>
      <c r="I657" s="25"/>
      <c r="J657" s="26"/>
      <c r="K657" s="26"/>
      <c r="L657" s="29" t="s">
        <v>125</v>
      </c>
      <c r="M657" s="12">
        <v>4239</v>
      </c>
      <c r="N657" s="183">
        <f t="shared" si="133"/>
        <v>0</v>
      </c>
      <c r="O657" s="183"/>
      <c r="P657" s="183"/>
      <c r="Q657" s="161"/>
      <c r="R657" s="161"/>
      <c r="S657" s="438"/>
      <c r="T657" s="161"/>
      <c r="U657" s="161"/>
      <c r="V657" s="161"/>
    </row>
    <row r="658" spans="1:22" ht="41.4">
      <c r="A658" s="5"/>
      <c r="B658" s="5"/>
      <c r="C658" s="5"/>
      <c r="D658" s="5"/>
      <c r="E658" s="5"/>
      <c r="F658" s="5"/>
      <c r="G658" s="5"/>
      <c r="H658" s="45"/>
      <c r="I658" s="147"/>
      <c r="J658" s="148"/>
      <c r="K658" s="148"/>
      <c r="L658" s="27" t="s">
        <v>771</v>
      </c>
      <c r="M658" s="28"/>
      <c r="N658" s="197">
        <f>O658+P658</f>
        <v>0</v>
      </c>
      <c r="O658" s="197">
        <f>SUM(O659)</f>
        <v>0</v>
      </c>
      <c r="P658" s="197">
        <f>SUM(P659)</f>
        <v>0</v>
      </c>
      <c r="Q658" s="161"/>
      <c r="R658" s="161"/>
      <c r="S658" s="438"/>
      <c r="T658" s="161"/>
      <c r="U658" s="161"/>
      <c r="V658" s="161"/>
    </row>
    <row r="659" spans="1:22" ht="16.2">
      <c r="H659" s="25"/>
      <c r="I659" s="25"/>
      <c r="J659" s="26"/>
      <c r="K659" s="26"/>
      <c r="L659" s="29" t="s">
        <v>348</v>
      </c>
      <c r="M659" s="12">
        <v>4729</v>
      </c>
      <c r="N659" s="183">
        <f t="shared" si="133"/>
        <v>0</v>
      </c>
      <c r="O659" s="402"/>
      <c r="P659" s="402"/>
      <c r="Q659" s="161"/>
      <c r="R659" s="161"/>
      <c r="S659" s="438"/>
      <c r="T659" s="161"/>
      <c r="U659" s="161"/>
      <c r="V659" s="161"/>
    </row>
    <row r="660" spans="1:22" ht="55.2">
      <c r="A660" s="5"/>
      <c r="B660" s="5"/>
      <c r="C660" s="5"/>
      <c r="D660" s="5"/>
      <c r="E660" s="5"/>
      <c r="F660" s="5"/>
      <c r="G660" s="5"/>
      <c r="H660" s="46"/>
      <c r="I660" s="147"/>
      <c r="J660" s="148"/>
      <c r="K660" s="148"/>
      <c r="L660" s="27" t="s">
        <v>772</v>
      </c>
      <c r="M660" s="28"/>
      <c r="N660" s="197">
        <f>O660+P660</f>
        <v>0</v>
      </c>
      <c r="O660" s="197">
        <f>SUM(O661)</f>
        <v>0</v>
      </c>
      <c r="P660" s="197">
        <f>SUM(P661)</f>
        <v>0</v>
      </c>
      <c r="Q660" s="161"/>
      <c r="R660" s="161"/>
      <c r="S660" s="438"/>
      <c r="T660" s="161"/>
      <c r="U660" s="161"/>
      <c r="V660" s="161"/>
    </row>
    <row r="661" spans="1:22" ht="16.2">
      <c r="A661" s="5"/>
      <c r="B661" s="5"/>
      <c r="C661" s="5"/>
      <c r="D661" s="5"/>
      <c r="E661" s="5"/>
      <c r="F661" s="5"/>
      <c r="G661" s="5"/>
      <c r="H661" s="25"/>
      <c r="I661" s="25"/>
      <c r="J661" s="26"/>
      <c r="K661" s="26"/>
      <c r="L661" s="29" t="s">
        <v>348</v>
      </c>
      <c r="M661" s="12">
        <v>4729</v>
      </c>
      <c r="N661" s="183">
        <f t="shared" si="133"/>
        <v>0</v>
      </c>
      <c r="O661" s="402"/>
      <c r="P661" s="402"/>
      <c r="Q661" s="161"/>
      <c r="R661" s="161"/>
      <c r="S661" s="438"/>
      <c r="T661" s="161"/>
      <c r="U661" s="161"/>
      <c r="V661" s="161"/>
    </row>
    <row r="662" spans="1:22" ht="41.4">
      <c r="A662" s="5"/>
      <c r="B662" s="5"/>
      <c r="C662" s="5"/>
      <c r="D662" s="5"/>
      <c r="E662" s="5"/>
      <c r="F662" s="5"/>
      <c r="G662" s="5"/>
      <c r="H662" s="46"/>
      <c r="I662" s="147"/>
      <c r="J662" s="148"/>
      <c r="K662" s="148"/>
      <c r="L662" s="27" t="s">
        <v>846</v>
      </c>
      <c r="M662" s="28"/>
      <c r="N662" s="197">
        <f>O662+P662</f>
        <v>0</v>
      </c>
      <c r="O662" s="197">
        <f>SUM(O663:O664)</f>
        <v>0</v>
      </c>
      <c r="P662" s="197">
        <f>SUM(P663:P664)</f>
        <v>0</v>
      </c>
      <c r="Q662" s="161"/>
      <c r="R662" s="161"/>
      <c r="S662" s="438"/>
      <c r="T662" s="161"/>
      <c r="U662" s="161"/>
      <c r="V662" s="161"/>
    </row>
    <row r="663" spans="1:22" ht="16.2">
      <c r="H663" s="25"/>
      <c r="I663" s="25"/>
      <c r="J663" s="26"/>
      <c r="K663" s="26"/>
      <c r="L663" s="29" t="s">
        <v>348</v>
      </c>
      <c r="M663" s="12">
        <v>4729</v>
      </c>
      <c r="N663" s="183">
        <f t="shared" si="133"/>
        <v>0</v>
      </c>
      <c r="O663" s="402"/>
      <c r="P663" s="402"/>
      <c r="Q663" s="161"/>
      <c r="R663" s="161"/>
      <c r="S663" s="438"/>
      <c r="T663" s="161"/>
      <c r="U663" s="161"/>
      <c r="V663" s="161"/>
    </row>
    <row r="664" spans="1:22" ht="26.4">
      <c r="A664" s="5"/>
      <c r="B664" s="5"/>
      <c r="C664" s="5"/>
      <c r="D664" s="5"/>
      <c r="E664" s="5"/>
      <c r="F664" s="5"/>
      <c r="G664" s="5"/>
      <c r="H664" s="177"/>
      <c r="I664" s="194"/>
      <c r="J664" s="201"/>
      <c r="K664" s="202"/>
      <c r="L664" s="203" t="s">
        <v>215</v>
      </c>
      <c r="M664" s="13">
        <v>4637</v>
      </c>
      <c r="N664" s="183">
        <f t="shared" si="133"/>
        <v>0</v>
      </c>
      <c r="O664" s="183"/>
      <c r="P664" s="183"/>
      <c r="Q664" s="161"/>
      <c r="R664" s="161"/>
      <c r="S664" s="438"/>
      <c r="T664" s="161"/>
      <c r="U664" s="161"/>
      <c r="V664" s="161"/>
    </row>
    <row r="665" spans="1:22" ht="27.6">
      <c r="A665" s="5"/>
      <c r="B665" s="5"/>
      <c r="C665" s="5"/>
      <c r="D665" s="5"/>
      <c r="E665" s="5"/>
      <c r="F665" s="5"/>
      <c r="G665" s="5"/>
      <c r="H665" s="46"/>
      <c r="I665" s="147"/>
      <c r="J665" s="148"/>
      <c r="K665" s="148"/>
      <c r="L665" s="459" t="s">
        <v>899</v>
      </c>
      <c r="M665" s="461"/>
      <c r="N665" s="197">
        <f>O665+P665</f>
        <v>0</v>
      </c>
      <c r="O665" s="197">
        <f>SUM(O666)</f>
        <v>0</v>
      </c>
      <c r="P665" s="197">
        <f>SUM(P666)</f>
        <v>0</v>
      </c>
      <c r="Q665" s="161"/>
      <c r="R665" s="161"/>
      <c r="S665" s="438"/>
      <c r="T665" s="161"/>
      <c r="U665" s="161"/>
      <c r="V665" s="161"/>
    </row>
    <row r="666" spans="1:22" ht="18.600000000000001" customHeight="1">
      <c r="A666" s="5"/>
      <c r="B666" s="5"/>
      <c r="C666" s="5"/>
      <c r="D666" s="5"/>
      <c r="E666" s="5"/>
      <c r="F666" s="5"/>
      <c r="G666" s="5"/>
      <c r="H666" s="177"/>
      <c r="I666" s="194"/>
      <c r="J666" s="201"/>
      <c r="K666" s="202"/>
      <c r="L666" s="32" t="s">
        <v>900</v>
      </c>
      <c r="M666" s="48">
        <v>4861</v>
      </c>
      <c r="N666" s="183">
        <f t="shared" ref="N666" si="134">O666+P666</f>
        <v>0</v>
      </c>
      <c r="O666" s="402"/>
      <c r="P666" s="402">
        <v>0</v>
      </c>
      <c r="Q666" s="161"/>
      <c r="R666" s="161"/>
      <c r="S666" s="438"/>
      <c r="T666" s="161"/>
      <c r="U666" s="161"/>
      <c r="V666" s="161"/>
    </row>
    <row r="667" spans="1:22" ht="27.6">
      <c r="A667" s="5"/>
      <c r="B667" s="5"/>
      <c r="C667" s="5"/>
      <c r="D667" s="5"/>
      <c r="E667" s="5"/>
      <c r="F667" s="5"/>
      <c r="G667" s="5"/>
      <c r="H667" s="46"/>
      <c r="I667" s="147"/>
      <c r="J667" s="148"/>
      <c r="K667" s="148"/>
      <c r="L667" s="459" t="s">
        <v>938</v>
      </c>
      <c r="M667" s="461"/>
      <c r="N667" s="197">
        <f>O667+P667</f>
        <v>0</v>
      </c>
      <c r="O667" s="197">
        <f>SUM(O668)</f>
        <v>0</v>
      </c>
      <c r="P667" s="197">
        <f>SUM(P668)</f>
        <v>0</v>
      </c>
      <c r="Q667" s="161"/>
      <c r="R667" s="161"/>
      <c r="S667" s="438"/>
      <c r="T667" s="161"/>
      <c r="U667" s="161"/>
      <c r="V667" s="161"/>
    </row>
    <row r="668" spans="1:22" ht="27.6" customHeight="1">
      <c r="A668" s="5"/>
      <c r="B668" s="5"/>
      <c r="C668" s="5"/>
      <c r="D668" s="5"/>
      <c r="E668" s="5"/>
      <c r="F668" s="5"/>
      <c r="G668" s="5"/>
      <c r="H668" s="177"/>
      <c r="I668" s="194"/>
      <c r="J668" s="201"/>
      <c r="K668" s="202"/>
      <c r="L668" s="32" t="s">
        <v>940</v>
      </c>
      <c r="M668" s="48" t="s">
        <v>939</v>
      </c>
      <c r="N668" s="183">
        <f t="shared" ref="N668" si="135">O668+P668</f>
        <v>0</v>
      </c>
      <c r="O668" s="402"/>
      <c r="P668" s="402">
        <v>0</v>
      </c>
      <c r="Q668" s="161"/>
      <c r="R668" s="161"/>
      <c r="S668" s="438"/>
      <c r="T668" s="161"/>
      <c r="U668" s="161"/>
      <c r="V668" s="161"/>
    </row>
    <row r="669" spans="1:22" ht="16.2">
      <c r="A669" s="5"/>
      <c r="B669" s="5"/>
      <c r="C669" s="5"/>
      <c r="D669" s="5"/>
      <c r="E669" s="5"/>
      <c r="F669" s="5"/>
      <c r="G669" s="5"/>
      <c r="H669" s="180">
        <v>3000</v>
      </c>
      <c r="I669" s="212" t="s">
        <v>189</v>
      </c>
      <c r="J669" s="213">
        <v>0</v>
      </c>
      <c r="K669" s="213">
        <v>0</v>
      </c>
      <c r="L669" s="162" t="s">
        <v>343</v>
      </c>
      <c r="M669" s="174"/>
      <c r="N669" s="163">
        <f>+N671+N677+N698+N751</f>
        <v>0</v>
      </c>
      <c r="O669" s="163">
        <f>+O671+O677+O698+O751</f>
        <v>0</v>
      </c>
      <c r="P669" s="163">
        <f>+P671+P677+P698+P751</f>
        <v>0</v>
      </c>
      <c r="Q669" s="161"/>
      <c r="R669" s="161"/>
      <c r="S669" s="438"/>
      <c r="T669" s="161"/>
      <c r="U669" s="161"/>
      <c r="V669" s="161"/>
    </row>
    <row r="670" spans="1:22" ht="16.2">
      <c r="H670" s="25"/>
      <c r="I670" s="18"/>
      <c r="J670" s="19"/>
      <c r="K670" s="19"/>
      <c r="L670" s="30" t="s">
        <v>108</v>
      </c>
      <c r="M670" s="31"/>
      <c r="N670" s="190"/>
      <c r="O670" s="190"/>
      <c r="P670" s="190"/>
      <c r="Q670" s="161"/>
      <c r="R670" s="161"/>
      <c r="S670" s="438"/>
      <c r="T670" s="161"/>
      <c r="U670" s="161"/>
      <c r="V670" s="161"/>
    </row>
    <row r="671" spans="1:22" ht="16.2">
      <c r="A671" s="5"/>
      <c r="B671" s="5"/>
      <c r="C671" s="5"/>
      <c r="D671" s="5"/>
      <c r="E671" s="5"/>
      <c r="F671" s="5"/>
      <c r="G671" s="5"/>
      <c r="H671" s="165">
        <v>3030</v>
      </c>
      <c r="I671" s="166" t="s">
        <v>189</v>
      </c>
      <c r="J671" s="167">
        <v>3</v>
      </c>
      <c r="K671" s="167">
        <v>0</v>
      </c>
      <c r="L671" s="168" t="s">
        <v>773</v>
      </c>
      <c r="M671" s="176"/>
      <c r="N671" s="188">
        <f>+N673</f>
        <v>0</v>
      </c>
      <c r="O671" s="188">
        <f>+O673</f>
        <v>0</v>
      </c>
      <c r="P671" s="188">
        <f>+P673</f>
        <v>0</v>
      </c>
      <c r="Q671" s="161"/>
      <c r="R671" s="161"/>
      <c r="S671" s="438"/>
      <c r="T671" s="161"/>
      <c r="U671" s="161"/>
      <c r="V671" s="161"/>
    </row>
    <row r="672" spans="1:22" ht="16.2">
      <c r="H672" s="25"/>
      <c r="I672" s="18"/>
      <c r="J672" s="19"/>
      <c r="K672" s="19"/>
      <c r="L672" s="30" t="s">
        <v>110</v>
      </c>
      <c r="M672" s="31"/>
      <c r="N672" s="190"/>
      <c r="O672" s="190"/>
      <c r="P672" s="190"/>
      <c r="Q672" s="161"/>
      <c r="R672" s="161"/>
      <c r="S672" s="438"/>
      <c r="T672" s="161"/>
      <c r="U672" s="161"/>
      <c r="V672" s="161"/>
    </row>
    <row r="673" spans="1:22" ht="16.2">
      <c r="A673" s="5"/>
      <c r="B673" s="5"/>
      <c r="C673" s="5"/>
      <c r="D673" s="5"/>
      <c r="E673" s="5"/>
      <c r="F673" s="5"/>
      <c r="G673" s="5"/>
      <c r="H673" s="151">
        <v>3031</v>
      </c>
      <c r="I673" s="152" t="s">
        <v>189</v>
      </c>
      <c r="J673" s="153">
        <v>3</v>
      </c>
      <c r="K673" s="153">
        <v>1</v>
      </c>
      <c r="L673" s="154" t="s">
        <v>773</v>
      </c>
      <c r="M673" s="155"/>
      <c r="N673" s="192">
        <f>+N675</f>
        <v>0</v>
      </c>
      <c r="O673" s="192">
        <f>+O675</f>
        <v>0</v>
      </c>
      <c r="P673" s="192">
        <f>+P675</f>
        <v>0</v>
      </c>
      <c r="Q673" s="161"/>
      <c r="R673" s="161"/>
      <c r="S673" s="438"/>
      <c r="T673" s="161"/>
      <c r="U673" s="161"/>
      <c r="V673" s="161"/>
    </row>
    <row r="674" spans="1:22" ht="16.2">
      <c r="A674" s="5"/>
      <c r="B674" s="5"/>
      <c r="C674" s="5"/>
      <c r="D674" s="5"/>
      <c r="E674" s="5"/>
      <c r="F674" s="5"/>
      <c r="G674" s="5"/>
      <c r="H674" s="396"/>
      <c r="I674" s="424"/>
      <c r="J674" s="428"/>
      <c r="K674" s="428"/>
      <c r="L674" s="30" t="s">
        <v>108</v>
      </c>
      <c r="M674" s="429"/>
      <c r="N674" s="190"/>
      <c r="O674" s="190"/>
      <c r="P674" s="190"/>
      <c r="Q674" s="161"/>
      <c r="R674" s="161"/>
      <c r="S674" s="438"/>
      <c r="T674" s="161"/>
      <c r="U674" s="161"/>
      <c r="V674" s="161"/>
    </row>
    <row r="675" spans="1:22" ht="27.6">
      <c r="H675" s="45"/>
      <c r="I675" s="147"/>
      <c r="J675" s="148"/>
      <c r="K675" s="148"/>
      <c r="L675" s="27" t="s">
        <v>774</v>
      </c>
      <c r="M675" s="28"/>
      <c r="N675" s="197">
        <f>O675+P675</f>
        <v>0</v>
      </c>
      <c r="O675" s="197">
        <f>SUM(O676)</f>
        <v>0</v>
      </c>
      <c r="P675" s="197">
        <f>SUM(P676)</f>
        <v>0</v>
      </c>
      <c r="Q675" s="161"/>
      <c r="R675" s="161"/>
      <c r="S675" s="438"/>
      <c r="T675" s="161"/>
      <c r="U675" s="161"/>
      <c r="V675" s="161"/>
    </row>
    <row r="676" spans="1:22" ht="16.2">
      <c r="A676" s="5"/>
      <c r="B676" s="5"/>
      <c r="C676" s="5"/>
      <c r="D676" s="5"/>
      <c r="E676" s="5"/>
      <c r="F676" s="5"/>
      <c r="G676" s="5"/>
      <c r="H676" s="17"/>
      <c r="I676" s="25"/>
      <c r="J676" s="26"/>
      <c r="K676" s="26"/>
      <c r="L676" s="29" t="s">
        <v>125</v>
      </c>
      <c r="M676" s="13">
        <v>4239</v>
      </c>
      <c r="N676" s="183">
        <f t="shared" ref="N676" si="136">O676+P676</f>
        <v>0</v>
      </c>
      <c r="O676" s="183"/>
      <c r="P676" s="183"/>
      <c r="Q676" s="161"/>
      <c r="R676" s="161"/>
      <c r="S676" s="438"/>
      <c r="T676" s="161"/>
      <c r="U676" s="161"/>
      <c r="V676" s="161"/>
    </row>
    <row r="677" spans="1:22" ht="16.2">
      <c r="H677" s="165">
        <v>3040</v>
      </c>
      <c r="I677" s="166" t="s">
        <v>189</v>
      </c>
      <c r="J677" s="167">
        <v>4</v>
      </c>
      <c r="K677" s="167">
        <v>0</v>
      </c>
      <c r="L677" s="168" t="s">
        <v>775</v>
      </c>
      <c r="M677" s="176"/>
      <c r="N677" s="188">
        <f>+N679</f>
        <v>0</v>
      </c>
      <c r="O677" s="188">
        <f>+O679</f>
        <v>0</v>
      </c>
      <c r="P677" s="188">
        <f>+P679</f>
        <v>0</v>
      </c>
      <c r="Q677" s="161"/>
      <c r="R677" s="161"/>
      <c r="S677" s="438"/>
      <c r="T677" s="161"/>
      <c r="U677" s="161"/>
      <c r="V677" s="161"/>
    </row>
    <row r="678" spans="1:22" ht="16.2">
      <c r="A678" s="5"/>
      <c r="B678" s="5"/>
      <c r="C678" s="5"/>
      <c r="D678" s="5"/>
      <c r="E678" s="5"/>
      <c r="F678" s="5"/>
      <c r="G678" s="5"/>
      <c r="H678" s="25"/>
      <c r="I678" s="18"/>
      <c r="J678" s="19"/>
      <c r="K678" s="19"/>
      <c r="L678" s="30" t="s">
        <v>110</v>
      </c>
      <c r="M678" s="31"/>
      <c r="N678" s="190"/>
      <c r="O678" s="190"/>
      <c r="P678" s="190"/>
      <c r="Q678" s="161"/>
      <c r="R678" s="161"/>
      <c r="S678" s="438"/>
      <c r="T678" s="161"/>
      <c r="U678" s="161"/>
      <c r="V678" s="161"/>
    </row>
    <row r="679" spans="1:22" ht="16.2">
      <c r="H679" s="151">
        <v>3041</v>
      </c>
      <c r="I679" s="152" t="s">
        <v>189</v>
      </c>
      <c r="J679" s="153">
        <v>4</v>
      </c>
      <c r="K679" s="153">
        <v>1</v>
      </c>
      <c r="L679" s="154" t="s">
        <v>775</v>
      </c>
      <c r="M679" s="155"/>
      <c r="N679" s="192">
        <f>+N681+N689+N692+N695</f>
        <v>0</v>
      </c>
      <c r="O679" s="192">
        <f t="shared" ref="O679:P679" si="137">+O681+O689+O692+O695</f>
        <v>0</v>
      </c>
      <c r="P679" s="192">
        <f t="shared" si="137"/>
        <v>0</v>
      </c>
      <c r="Q679" s="161"/>
      <c r="R679" s="161"/>
      <c r="S679" s="438"/>
      <c r="T679" s="161"/>
      <c r="U679" s="161"/>
      <c r="V679" s="161"/>
    </row>
    <row r="680" spans="1:22" ht="16.2">
      <c r="A680" s="5"/>
      <c r="B680" s="5"/>
      <c r="C680" s="5"/>
      <c r="D680" s="5"/>
      <c r="E680" s="5"/>
      <c r="F680" s="5"/>
      <c r="G680" s="5"/>
      <c r="H680" s="396"/>
      <c r="I680" s="424"/>
      <c r="J680" s="428"/>
      <c r="K680" s="428"/>
      <c r="L680" s="30" t="s">
        <v>108</v>
      </c>
      <c r="M680" s="429"/>
      <c r="N680" s="190"/>
      <c r="O680" s="190"/>
      <c r="P680" s="190"/>
      <c r="Q680" s="161"/>
      <c r="R680" s="161"/>
      <c r="S680" s="438"/>
      <c r="T680" s="161"/>
      <c r="U680" s="161"/>
      <c r="V680" s="161"/>
    </row>
    <row r="681" spans="1:22" ht="28.5" customHeight="1">
      <c r="H681" s="45"/>
      <c r="I681" s="147"/>
      <c r="J681" s="148"/>
      <c r="K681" s="148"/>
      <c r="L681" s="27" t="s">
        <v>776</v>
      </c>
      <c r="M681" s="28"/>
      <c r="N681" s="197">
        <f>O681+P681</f>
        <v>0</v>
      </c>
      <c r="O681" s="197">
        <f>SUM(O682:O688)</f>
        <v>0</v>
      </c>
      <c r="P681" s="197">
        <f>SUM(P682:P688)</f>
        <v>0</v>
      </c>
      <c r="Q681" s="161"/>
      <c r="R681" s="161"/>
      <c r="S681" s="438"/>
      <c r="T681" s="161"/>
      <c r="U681" s="161"/>
      <c r="V681" s="161"/>
    </row>
    <row r="682" spans="1:22" ht="16.2">
      <c r="A682" s="5"/>
      <c r="B682" s="5"/>
      <c r="C682" s="5"/>
      <c r="D682" s="5"/>
      <c r="E682" s="5"/>
      <c r="F682" s="5"/>
      <c r="G682" s="5"/>
      <c r="H682" s="17"/>
      <c r="I682" s="25"/>
      <c r="J682" s="26"/>
      <c r="K682" s="26"/>
      <c r="L682" s="29" t="s">
        <v>118</v>
      </c>
      <c r="M682" s="13">
        <v>4216</v>
      </c>
      <c r="N682" s="183">
        <f t="shared" ref="N682:N691" si="138">O682+P682</f>
        <v>0</v>
      </c>
      <c r="O682" s="183"/>
      <c r="P682" s="183"/>
      <c r="Q682" s="161"/>
      <c r="R682" s="161"/>
      <c r="S682" s="438"/>
      <c r="T682" s="161"/>
      <c r="U682" s="161"/>
      <c r="V682" s="161"/>
    </row>
    <row r="683" spans="1:22" ht="26.4">
      <c r="A683" s="5"/>
      <c r="B683" s="5"/>
      <c r="C683" s="5"/>
      <c r="D683" s="5"/>
      <c r="E683" s="5"/>
      <c r="F683" s="5"/>
      <c r="G683" s="5"/>
      <c r="H683" s="17"/>
      <c r="I683" s="25"/>
      <c r="J683" s="26"/>
      <c r="K683" s="26"/>
      <c r="L683" s="36" t="s">
        <v>394</v>
      </c>
      <c r="M683" s="13">
        <v>4233</v>
      </c>
      <c r="N683" s="183">
        <f t="shared" si="138"/>
        <v>0</v>
      </c>
      <c r="O683" s="183"/>
      <c r="P683" s="183"/>
      <c r="Q683" s="161"/>
      <c r="R683" s="161"/>
      <c r="S683" s="438"/>
      <c r="T683" s="161"/>
      <c r="U683" s="161"/>
      <c r="V683" s="161"/>
    </row>
    <row r="684" spans="1:22" ht="16.2">
      <c r="A684" s="5"/>
      <c r="B684" s="5"/>
      <c r="C684" s="5"/>
      <c r="D684" s="5"/>
      <c r="E684" s="5"/>
      <c r="F684" s="5"/>
      <c r="G684" s="5"/>
      <c r="H684" s="17"/>
      <c r="I684" s="25"/>
      <c r="J684" s="26"/>
      <c r="K684" s="26"/>
      <c r="L684" s="29" t="s">
        <v>122</v>
      </c>
      <c r="M684" s="12">
        <v>4234</v>
      </c>
      <c r="N684" s="183"/>
      <c r="O684" s="183"/>
      <c r="P684" s="183"/>
      <c r="Q684" s="161"/>
      <c r="R684" s="161"/>
      <c r="S684" s="438"/>
      <c r="T684" s="161"/>
      <c r="U684" s="161"/>
      <c r="V684" s="161"/>
    </row>
    <row r="685" spans="1:22" ht="16.2">
      <c r="A685" s="5"/>
      <c r="B685" s="5"/>
      <c r="C685" s="5"/>
      <c r="D685" s="5"/>
      <c r="E685" s="5"/>
      <c r="F685" s="5"/>
      <c r="G685" s="5"/>
      <c r="H685" s="17"/>
      <c r="I685" s="25"/>
      <c r="J685" s="26"/>
      <c r="K685" s="26"/>
      <c r="L685" s="29" t="s">
        <v>125</v>
      </c>
      <c r="M685" s="44">
        <v>4239</v>
      </c>
      <c r="N685" s="183"/>
      <c r="O685" s="183"/>
      <c r="P685" s="183"/>
      <c r="Q685" s="161"/>
      <c r="R685" s="161"/>
      <c r="S685" s="438"/>
      <c r="T685" s="161"/>
      <c r="U685" s="161"/>
      <c r="V685" s="161"/>
    </row>
    <row r="686" spans="1:22" ht="16.2">
      <c r="A686" s="5"/>
      <c r="B686" s="5"/>
      <c r="C686" s="5"/>
      <c r="D686" s="5"/>
      <c r="E686" s="5"/>
      <c r="F686" s="5"/>
      <c r="G686" s="5"/>
      <c r="H686" s="17"/>
      <c r="I686" s="25"/>
      <c r="J686" s="26"/>
      <c r="K686" s="26"/>
      <c r="L686" s="29" t="s">
        <v>901</v>
      </c>
      <c r="M686" s="12" t="s">
        <v>902</v>
      </c>
      <c r="N686" s="183"/>
      <c r="O686" s="183"/>
      <c r="P686" s="183"/>
      <c r="Q686" s="161"/>
      <c r="R686" s="161"/>
      <c r="S686" s="438"/>
      <c r="T686" s="161"/>
      <c r="U686" s="161"/>
      <c r="V686" s="161"/>
    </row>
    <row r="687" spans="1:22" ht="16.2">
      <c r="A687" s="5"/>
      <c r="B687" s="5"/>
      <c r="C687" s="5"/>
      <c r="D687" s="5"/>
      <c r="E687" s="5"/>
      <c r="F687" s="5"/>
      <c r="G687" s="5"/>
      <c r="H687" s="17"/>
      <c r="I687" s="25"/>
      <c r="J687" s="26"/>
      <c r="K687" s="26"/>
      <c r="L687" s="29" t="s">
        <v>130</v>
      </c>
      <c r="M687" s="13">
        <v>4267</v>
      </c>
      <c r="N687" s="183"/>
      <c r="O687" s="183"/>
      <c r="P687" s="183"/>
      <c r="Q687" s="161"/>
      <c r="R687" s="161"/>
      <c r="S687" s="438"/>
      <c r="T687" s="161"/>
      <c r="U687" s="161"/>
      <c r="V687" s="161"/>
    </row>
    <row r="688" spans="1:22" ht="16.2">
      <c r="A688" s="5"/>
      <c r="B688" s="5"/>
      <c r="C688" s="5"/>
      <c r="D688" s="5"/>
      <c r="E688" s="5"/>
      <c r="F688" s="5"/>
      <c r="G688" s="5"/>
      <c r="H688" s="17"/>
      <c r="I688" s="25"/>
      <c r="J688" s="26"/>
      <c r="K688" s="26"/>
      <c r="L688" s="433" t="s">
        <v>903</v>
      </c>
      <c r="M688" s="468" t="s">
        <v>904</v>
      </c>
      <c r="N688" s="183">
        <f t="shared" si="138"/>
        <v>0</v>
      </c>
      <c r="O688" s="183"/>
      <c r="P688" s="183"/>
      <c r="Q688" s="161"/>
      <c r="R688" s="161"/>
      <c r="S688" s="438"/>
      <c r="T688" s="161"/>
      <c r="U688" s="161"/>
      <c r="V688" s="161"/>
    </row>
    <row r="689" spans="1:22" ht="30.75" customHeight="1">
      <c r="H689" s="45"/>
      <c r="I689" s="147"/>
      <c r="J689" s="148"/>
      <c r="K689" s="148"/>
      <c r="L689" s="459" t="s">
        <v>847</v>
      </c>
      <c r="M689" s="461"/>
      <c r="N689" s="197">
        <f>O689+P689</f>
        <v>0</v>
      </c>
      <c r="O689" s="197">
        <f>SUM(O690:O691)</f>
        <v>0</v>
      </c>
      <c r="P689" s="197">
        <f>SUM(P690:P691)</f>
        <v>0</v>
      </c>
      <c r="Q689" s="161"/>
      <c r="R689" s="161"/>
      <c r="S689" s="438"/>
      <c r="T689" s="161"/>
      <c r="U689" s="161"/>
      <c r="V689" s="161"/>
    </row>
    <row r="690" spans="1:22" ht="16.2">
      <c r="A690" s="5"/>
      <c r="B690" s="5"/>
      <c r="C690" s="5"/>
      <c r="D690" s="5"/>
      <c r="E690" s="5"/>
      <c r="F690" s="5"/>
      <c r="G690" s="5"/>
      <c r="H690" s="17"/>
      <c r="I690" s="25"/>
      <c r="J690" s="26"/>
      <c r="K690" s="26"/>
      <c r="L690" s="29" t="s">
        <v>125</v>
      </c>
      <c r="M690" s="44">
        <v>4239</v>
      </c>
      <c r="N690" s="183">
        <f t="shared" si="138"/>
        <v>0</v>
      </c>
      <c r="O690" s="183"/>
      <c r="P690" s="183"/>
      <c r="Q690" s="161"/>
      <c r="R690" s="161"/>
      <c r="S690" s="438"/>
      <c r="T690" s="161"/>
      <c r="U690" s="161"/>
      <c r="V690" s="161"/>
    </row>
    <row r="691" spans="1:22" ht="16.2">
      <c r="H691" s="17"/>
      <c r="I691" s="25"/>
      <c r="J691" s="26"/>
      <c r="K691" s="26"/>
      <c r="L691" s="30" t="s">
        <v>134</v>
      </c>
      <c r="M691" s="31">
        <v>4861</v>
      </c>
      <c r="N691" s="183">
        <f t="shared" si="138"/>
        <v>0</v>
      </c>
      <c r="O691" s="183"/>
      <c r="P691" s="183"/>
      <c r="Q691" s="161"/>
      <c r="R691" s="161"/>
      <c r="S691" s="438"/>
      <c r="T691" s="161"/>
      <c r="U691" s="161"/>
      <c r="V691" s="161"/>
    </row>
    <row r="692" spans="1:22" ht="54" customHeight="1">
      <c r="H692" s="45"/>
      <c r="I692" s="147"/>
      <c r="J692" s="148"/>
      <c r="K692" s="148"/>
      <c r="L692" s="459" t="s">
        <v>848</v>
      </c>
      <c r="M692" s="461"/>
      <c r="N692" s="197">
        <f>SUM(N693:N694)</f>
        <v>0</v>
      </c>
      <c r="O692" s="197">
        <f t="shared" ref="O692:P692" si="139">SUM(O693:O694)</f>
        <v>0</v>
      </c>
      <c r="P692" s="197">
        <f t="shared" si="139"/>
        <v>0</v>
      </c>
      <c r="Q692" s="161"/>
      <c r="R692" s="161"/>
      <c r="S692" s="438"/>
      <c r="T692" s="161"/>
      <c r="U692" s="161"/>
      <c r="V692" s="161"/>
    </row>
    <row r="693" spans="1:22" ht="16.2">
      <c r="H693" s="17"/>
      <c r="I693" s="25"/>
      <c r="J693" s="26"/>
      <c r="K693" s="26"/>
      <c r="L693" s="29" t="s">
        <v>123</v>
      </c>
      <c r="M693" s="12">
        <v>4235</v>
      </c>
      <c r="N693" s="183">
        <f t="shared" ref="N693:N694" si="140">O693+P693</f>
        <v>0</v>
      </c>
      <c r="O693" s="183"/>
      <c r="P693" s="183"/>
      <c r="Q693" s="161"/>
      <c r="R693" s="161"/>
      <c r="S693" s="438"/>
      <c r="T693" s="161"/>
      <c r="U693" s="161"/>
      <c r="V693" s="161"/>
    </row>
    <row r="694" spans="1:22" ht="16.2">
      <c r="H694" s="17"/>
      <c r="I694" s="25"/>
      <c r="J694" s="26"/>
      <c r="K694" s="26"/>
      <c r="L694" s="30" t="s">
        <v>134</v>
      </c>
      <c r="M694" s="31">
        <v>4861</v>
      </c>
      <c r="N694" s="183">
        <f t="shared" si="140"/>
        <v>0</v>
      </c>
      <c r="O694" s="183"/>
      <c r="P694" s="183"/>
      <c r="Q694" s="161"/>
      <c r="R694" s="161"/>
      <c r="S694" s="438"/>
      <c r="T694" s="161"/>
      <c r="U694" s="161"/>
      <c r="V694" s="161"/>
    </row>
    <row r="695" spans="1:22" ht="45" customHeight="1">
      <c r="H695" s="45"/>
      <c r="I695" s="147"/>
      <c r="J695" s="148"/>
      <c r="K695" s="148"/>
      <c r="L695" s="459" t="s">
        <v>849</v>
      </c>
      <c r="M695" s="461"/>
      <c r="N695" s="197">
        <f>SUM(N696:N697)</f>
        <v>0</v>
      </c>
      <c r="O695" s="197">
        <f t="shared" ref="O695:P695" si="141">SUM(O696:O697)</f>
        <v>0</v>
      </c>
      <c r="P695" s="197">
        <f t="shared" si="141"/>
        <v>0</v>
      </c>
      <c r="Q695" s="161"/>
      <c r="R695" s="161"/>
      <c r="S695" s="438"/>
      <c r="T695" s="161"/>
      <c r="U695" s="161"/>
      <c r="V695" s="161"/>
    </row>
    <row r="696" spans="1:22" ht="16.2">
      <c r="H696" s="17"/>
      <c r="I696" s="25"/>
      <c r="J696" s="26"/>
      <c r="K696" s="26"/>
      <c r="L696" s="462" t="s">
        <v>123</v>
      </c>
      <c r="M696" s="463">
        <v>4235</v>
      </c>
      <c r="N696" s="183">
        <f t="shared" ref="N696:N697" si="142">O696+P696</f>
        <v>0</v>
      </c>
      <c r="O696" s="183"/>
      <c r="P696" s="183"/>
      <c r="Q696" s="161"/>
      <c r="R696" s="161"/>
      <c r="S696" s="438"/>
      <c r="T696" s="161"/>
      <c r="U696" s="161"/>
      <c r="V696" s="161"/>
    </row>
    <row r="697" spans="1:22" ht="16.2">
      <c r="H697" s="17"/>
      <c r="I697" s="25"/>
      <c r="J697" s="26"/>
      <c r="K697" s="26"/>
      <c r="L697" s="433" t="s">
        <v>125</v>
      </c>
      <c r="M697" s="464">
        <v>4239</v>
      </c>
      <c r="N697" s="183">
        <f t="shared" si="142"/>
        <v>0</v>
      </c>
      <c r="O697" s="183"/>
      <c r="P697" s="183"/>
      <c r="Q697" s="161"/>
      <c r="R697" s="161"/>
      <c r="S697" s="438"/>
      <c r="T697" s="161"/>
      <c r="U697" s="161"/>
      <c r="V697" s="161"/>
    </row>
    <row r="698" spans="1:22" ht="27.6">
      <c r="A698" s="5"/>
      <c r="B698" s="5"/>
      <c r="C698" s="5"/>
      <c r="D698" s="5"/>
      <c r="E698" s="5"/>
      <c r="F698" s="5"/>
      <c r="G698" s="5"/>
      <c r="H698" s="165">
        <v>3070</v>
      </c>
      <c r="I698" s="166" t="s">
        <v>189</v>
      </c>
      <c r="J698" s="167">
        <v>7</v>
      </c>
      <c r="K698" s="167">
        <v>0</v>
      </c>
      <c r="L698" s="168" t="s">
        <v>344</v>
      </c>
      <c r="M698" s="176"/>
      <c r="N698" s="188">
        <f>+N700</f>
        <v>0</v>
      </c>
      <c r="O698" s="188">
        <f>+O700</f>
        <v>0</v>
      </c>
      <c r="P698" s="188">
        <f>+P700</f>
        <v>0</v>
      </c>
      <c r="Q698" s="161"/>
      <c r="R698" s="161"/>
      <c r="S698" s="438"/>
      <c r="T698" s="161"/>
      <c r="U698" s="161"/>
      <c r="V698" s="161"/>
    </row>
    <row r="699" spans="1:22" ht="16.2">
      <c r="A699" s="5"/>
      <c r="B699" s="5"/>
      <c r="C699" s="5"/>
      <c r="D699" s="5"/>
      <c r="E699" s="5"/>
      <c r="F699" s="5"/>
      <c r="G699" s="5"/>
      <c r="H699" s="25"/>
      <c r="I699" s="18"/>
      <c r="J699" s="19"/>
      <c r="K699" s="19"/>
      <c r="L699" s="30" t="s">
        <v>110</v>
      </c>
      <c r="M699" s="31"/>
      <c r="N699" s="190"/>
      <c r="O699" s="190"/>
      <c r="P699" s="190"/>
      <c r="Q699" s="161"/>
      <c r="R699" s="161"/>
      <c r="S699" s="438"/>
      <c r="T699" s="161"/>
      <c r="U699" s="161"/>
      <c r="V699" s="161"/>
    </row>
    <row r="700" spans="1:22" ht="26.4">
      <c r="A700" s="5"/>
      <c r="B700" s="5"/>
      <c r="C700" s="5"/>
      <c r="D700" s="5"/>
      <c r="E700" s="5"/>
      <c r="F700" s="5"/>
      <c r="G700" s="5"/>
      <c r="H700" s="151">
        <v>3071</v>
      </c>
      <c r="I700" s="152" t="s">
        <v>189</v>
      </c>
      <c r="J700" s="153">
        <v>7</v>
      </c>
      <c r="K700" s="153">
        <v>1</v>
      </c>
      <c r="L700" s="154" t="s">
        <v>344</v>
      </c>
      <c r="M700" s="155"/>
      <c r="N700" s="192">
        <f>+N702+N710+N716+N718+N724+N731+N735+N743+N749</f>
        <v>0</v>
      </c>
      <c r="O700" s="192">
        <f t="shared" ref="O700:P700" si="143">+O702+O710+O716+O718+O724+O731+O735+O743+O749</f>
        <v>0</v>
      </c>
      <c r="P700" s="192">
        <f t="shared" si="143"/>
        <v>0</v>
      </c>
      <c r="Q700" s="161"/>
      <c r="R700" s="161"/>
      <c r="S700" s="438"/>
      <c r="T700" s="161"/>
      <c r="U700" s="161"/>
      <c r="V700" s="161"/>
    </row>
    <row r="701" spans="1:22" ht="16.2">
      <c r="H701" s="25"/>
      <c r="I701" s="25"/>
      <c r="J701" s="26"/>
      <c r="K701" s="26"/>
      <c r="L701" s="30" t="s">
        <v>108</v>
      </c>
      <c r="M701" s="31"/>
      <c r="N701" s="190"/>
      <c r="O701" s="190"/>
      <c r="P701" s="190"/>
      <c r="Q701" s="161"/>
      <c r="R701" s="161"/>
      <c r="S701" s="438"/>
      <c r="T701" s="161"/>
      <c r="U701" s="161"/>
      <c r="V701" s="161"/>
    </row>
    <row r="702" spans="1:22" ht="41.4">
      <c r="A702" s="5"/>
      <c r="B702" s="5"/>
      <c r="C702" s="5"/>
      <c r="D702" s="5"/>
      <c r="E702" s="5"/>
      <c r="F702" s="5"/>
      <c r="G702" s="5"/>
      <c r="H702" s="45"/>
      <c r="I702" s="147"/>
      <c r="J702" s="148"/>
      <c r="K702" s="148"/>
      <c r="L702" s="27" t="s">
        <v>905</v>
      </c>
      <c r="M702" s="28"/>
      <c r="N702" s="197">
        <f>O702+P702</f>
        <v>0</v>
      </c>
      <c r="O702" s="430">
        <f>SUM(O703:O709)</f>
        <v>0</v>
      </c>
      <c r="P702" s="430">
        <f>SUM(P703:P709)</f>
        <v>0</v>
      </c>
      <c r="Q702" s="161"/>
      <c r="R702" s="161"/>
      <c r="S702" s="438"/>
      <c r="T702" s="161"/>
      <c r="U702" s="161"/>
      <c r="V702" s="161"/>
    </row>
    <row r="703" spans="1:22" ht="16.8">
      <c r="H703" s="17"/>
      <c r="I703" s="25"/>
      <c r="J703" s="26"/>
      <c r="K703" s="26"/>
      <c r="L703" s="29" t="s">
        <v>116</v>
      </c>
      <c r="M703" s="13">
        <v>4214</v>
      </c>
      <c r="N703" s="183">
        <f t="shared" ref="N703:N744" si="144">O703+P703</f>
        <v>0</v>
      </c>
      <c r="O703" s="399">
        <v>0</v>
      </c>
      <c r="P703" s="399"/>
      <c r="Q703" s="161"/>
      <c r="R703" s="161"/>
      <c r="S703" s="438"/>
      <c r="T703" s="161"/>
      <c r="U703" s="161"/>
      <c r="V703" s="161"/>
    </row>
    <row r="704" spans="1:22" ht="26.4">
      <c r="A704" s="5"/>
      <c r="B704" s="5"/>
      <c r="C704" s="5"/>
      <c r="D704" s="5"/>
      <c r="E704" s="5"/>
      <c r="F704" s="5"/>
      <c r="G704" s="5"/>
      <c r="H704" s="17"/>
      <c r="I704" s="25"/>
      <c r="J704" s="26"/>
      <c r="K704" s="26"/>
      <c r="L704" s="30" t="s">
        <v>394</v>
      </c>
      <c r="M704" s="31">
        <v>4233</v>
      </c>
      <c r="N704" s="183">
        <f t="shared" si="144"/>
        <v>0</v>
      </c>
      <c r="O704" s="399"/>
      <c r="P704" s="399"/>
      <c r="Q704" s="161"/>
      <c r="R704" s="161"/>
      <c r="S704" s="438"/>
      <c r="T704" s="161"/>
      <c r="U704" s="161"/>
      <c r="V704" s="161"/>
    </row>
    <row r="705" spans="1:22" ht="16.8">
      <c r="H705" s="17"/>
      <c r="I705" s="25"/>
      <c r="J705" s="26"/>
      <c r="K705" s="26"/>
      <c r="L705" s="29" t="s">
        <v>123</v>
      </c>
      <c r="M705" s="12">
        <v>4235</v>
      </c>
      <c r="N705" s="183">
        <f t="shared" si="144"/>
        <v>0</v>
      </c>
      <c r="O705" s="399"/>
      <c r="P705" s="399"/>
      <c r="Q705" s="161"/>
      <c r="R705" s="161"/>
      <c r="S705" s="438"/>
      <c r="T705" s="161"/>
      <c r="U705" s="161"/>
      <c r="V705" s="161"/>
    </row>
    <row r="706" spans="1:22" ht="16.8">
      <c r="A706" s="5"/>
      <c r="B706" s="5"/>
      <c r="C706" s="5"/>
      <c r="D706" s="5"/>
      <c r="E706" s="5"/>
      <c r="F706" s="5"/>
      <c r="G706" s="5"/>
      <c r="H706" s="17"/>
      <c r="I706" s="25"/>
      <c r="J706" s="26"/>
      <c r="K706" s="26"/>
      <c r="L706" s="29" t="s">
        <v>125</v>
      </c>
      <c r="M706" s="44">
        <v>4239</v>
      </c>
      <c r="N706" s="183">
        <f t="shared" si="144"/>
        <v>0</v>
      </c>
      <c r="O706" s="399"/>
      <c r="P706" s="399"/>
      <c r="Q706" s="161"/>
      <c r="R706" s="161"/>
      <c r="S706" s="438"/>
      <c r="T706" s="161"/>
      <c r="U706" s="161"/>
      <c r="V706" s="161"/>
    </row>
    <row r="707" spans="1:22" ht="16.2">
      <c r="H707" s="17"/>
      <c r="I707" s="25"/>
      <c r="J707" s="26"/>
      <c r="K707" s="26"/>
      <c r="L707" s="29" t="s">
        <v>396</v>
      </c>
      <c r="M707" s="44">
        <v>4241</v>
      </c>
      <c r="N707" s="183">
        <f t="shared" si="144"/>
        <v>0</v>
      </c>
      <c r="O707" s="183"/>
      <c r="P707" s="183"/>
      <c r="Q707" s="161"/>
      <c r="R707" s="161"/>
      <c r="S707" s="438"/>
      <c r="T707" s="161"/>
      <c r="U707" s="161"/>
      <c r="V707" s="161"/>
    </row>
    <row r="708" spans="1:22" ht="16.2">
      <c r="A708" s="5"/>
      <c r="B708" s="5"/>
      <c r="C708" s="5"/>
      <c r="D708" s="5"/>
      <c r="E708" s="5"/>
      <c r="F708" s="5"/>
      <c r="G708" s="5"/>
      <c r="H708" s="17"/>
      <c r="I708" s="25"/>
      <c r="J708" s="26"/>
      <c r="K708" s="26"/>
      <c r="L708" s="30" t="s">
        <v>134</v>
      </c>
      <c r="M708" s="31">
        <v>4861</v>
      </c>
      <c r="N708" s="183">
        <f t="shared" si="144"/>
        <v>0</v>
      </c>
      <c r="O708" s="183"/>
      <c r="P708" s="183"/>
      <c r="Q708" s="161"/>
      <c r="R708" s="161"/>
      <c r="S708" s="438"/>
      <c r="T708" s="161"/>
      <c r="U708" s="161"/>
      <c r="V708" s="161"/>
    </row>
    <row r="709" spans="1:22" ht="16.8">
      <c r="H709" s="17"/>
      <c r="I709" s="25"/>
      <c r="J709" s="26"/>
      <c r="K709" s="26"/>
      <c r="L709" s="29" t="s">
        <v>136</v>
      </c>
      <c r="M709" s="12">
        <v>5122</v>
      </c>
      <c r="N709" s="183">
        <f t="shared" si="144"/>
        <v>0</v>
      </c>
      <c r="O709" s="399"/>
      <c r="P709" s="399"/>
      <c r="Q709" s="161"/>
      <c r="R709" s="161"/>
      <c r="S709" s="438"/>
      <c r="T709" s="161"/>
      <c r="U709" s="161"/>
      <c r="V709" s="161"/>
    </row>
    <row r="710" spans="1:22" ht="41.4">
      <c r="A710" s="5"/>
      <c r="B710" s="5"/>
      <c r="C710" s="5"/>
      <c r="D710" s="5"/>
      <c r="E710" s="5"/>
      <c r="F710" s="5"/>
      <c r="G710" s="5"/>
      <c r="H710" s="45"/>
      <c r="I710" s="147"/>
      <c r="J710" s="148"/>
      <c r="K710" s="148"/>
      <c r="L710" s="27" t="s">
        <v>913</v>
      </c>
      <c r="M710" s="28"/>
      <c r="N710" s="197">
        <f>O710+P710</f>
        <v>0</v>
      </c>
      <c r="O710" s="197">
        <f>SUM(O711:O715)</f>
        <v>0</v>
      </c>
      <c r="P710" s="197">
        <f>SUM(P711:P715)</f>
        <v>0</v>
      </c>
      <c r="Q710" s="161"/>
      <c r="R710" s="161"/>
      <c r="S710" s="438"/>
      <c r="T710" s="161"/>
      <c r="U710" s="161"/>
      <c r="V710" s="161"/>
    </row>
    <row r="711" spans="1:22" ht="16.2">
      <c r="H711" s="17"/>
      <c r="I711" s="25"/>
      <c r="J711" s="26"/>
      <c r="K711" s="26"/>
      <c r="L711" s="29" t="s">
        <v>125</v>
      </c>
      <c r="M711" s="44">
        <v>4239</v>
      </c>
      <c r="N711" s="183">
        <f t="shared" si="144"/>
        <v>0</v>
      </c>
      <c r="O711" s="183"/>
      <c r="P711" s="183"/>
      <c r="Q711" s="161"/>
      <c r="R711" s="161"/>
      <c r="S711" s="438"/>
      <c r="T711" s="161"/>
      <c r="U711" s="161"/>
      <c r="V711" s="161"/>
    </row>
    <row r="712" spans="1:22" ht="21.6" customHeight="1">
      <c r="H712" s="17"/>
      <c r="I712" s="25"/>
      <c r="J712" s="26"/>
      <c r="K712" s="26"/>
      <c r="L712" s="30" t="s">
        <v>142</v>
      </c>
      <c r="M712" s="13">
        <v>4251</v>
      </c>
      <c r="N712" s="183">
        <f t="shared" si="144"/>
        <v>0</v>
      </c>
      <c r="O712" s="183"/>
      <c r="P712" s="183"/>
      <c r="Q712" s="161"/>
      <c r="R712" s="161"/>
      <c r="S712" s="438"/>
      <c r="T712" s="161"/>
      <c r="U712" s="161"/>
      <c r="V712" s="161"/>
    </row>
    <row r="713" spans="1:22" ht="16.2">
      <c r="A713" s="5"/>
      <c r="B713" s="5"/>
      <c r="C713" s="5"/>
      <c r="D713" s="5"/>
      <c r="E713" s="5"/>
      <c r="F713" s="5"/>
      <c r="G713" s="5"/>
      <c r="H713" s="17"/>
      <c r="I713" s="25"/>
      <c r="J713" s="26"/>
      <c r="K713" s="26"/>
      <c r="L713" s="29" t="s">
        <v>130</v>
      </c>
      <c r="M713" s="13">
        <v>4267</v>
      </c>
      <c r="N713" s="183">
        <f t="shared" si="144"/>
        <v>0</v>
      </c>
      <c r="O713" s="183"/>
      <c r="P713" s="183"/>
      <c r="Q713" s="161"/>
      <c r="R713" s="161"/>
      <c r="S713" s="438"/>
      <c r="T713" s="161"/>
      <c r="U713" s="161"/>
      <c r="V713" s="161"/>
    </row>
    <row r="714" spans="1:22" ht="16.2">
      <c r="A714" s="5"/>
      <c r="B714" s="5"/>
      <c r="C714" s="5"/>
      <c r="D714" s="5"/>
      <c r="E714" s="5"/>
      <c r="F714" s="5"/>
      <c r="G714" s="5"/>
      <c r="H714" s="17"/>
      <c r="I714" s="25"/>
      <c r="J714" s="26"/>
      <c r="K714" s="26"/>
      <c r="L714" s="32" t="s">
        <v>364</v>
      </c>
      <c r="M714" s="48">
        <v>4269</v>
      </c>
      <c r="N714" s="183">
        <f t="shared" ref="N714" si="145">O714+P714</f>
        <v>0</v>
      </c>
      <c r="O714" s="183"/>
      <c r="P714" s="183"/>
      <c r="Q714" s="161"/>
      <c r="R714" s="161"/>
      <c r="S714" s="438"/>
      <c r="T714" s="161"/>
      <c r="U714" s="161"/>
      <c r="V714" s="161"/>
    </row>
    <row r="715" spans="1:22" ht="16.2">
      <c r="H715" s="17"/>
      <c r="I715" s="25"/>
      <c r="J715" s="26"/>
      <c r="K715" s="26"/>
      <c r="L715" s="30" t="s">
        <v>134</v>
      </c>
      <c r="M715" s="31">
        <v>4861</v>
      </c>
      <c r="N715" s="183">
        <f t="shared" si="144"/>
        <v>0</v>
      </c>
      <c r="O715" s="183"/>
      <c r="P715" s="183"/>
      <c r="Q715" s="161"/>
      <c r="R715" s="161"/>
      <c r="S715" s="438"/>
      <c r="T715" s="161"/>
      <c r="U715" s="161"/>
      <c r="V715" s="161"/>
    </row>
    <row r="716" spans="1:22" ht="27.6">
      <c r="A716" s="5"/>
      <c r="B716" s="5"/>
      <c r="C716" s="5"/>
      <c r="D716" s="5"/>
      <c r="E716" s="5"/>
      <c r="F716" s="5"/>
      <c r="G716" s="5"/>
      <c r="H716" s="45"/>
      <c r="I716" s="147"/>
      <c r="J716" s="148"/>
      <c r="K716" s="148"/>
      <c r="L716" s="27" t="s">
        <v>778</v>
      </c>
      <c r="M716" s="28"/>
      <c r="N716" s="197">
        <f>O716+P716</f>
        <v>0</v>
      </c>
      <c r="O716" s="197">
        <f>SUM(O717)</f>
        <v>0</v>
      </c>
      <c r="P716" s="197">
        <f>SUM(P717)</f>
        <v>0</v>
      </c>
      <c r="Q716" s="161"/>
      <c r="R716" s="161"/>
      <c r="S716" s="438"/>
      <c r="T716" s="161"/>
      <c r="U716" s="161"/>
      <c r="V716" s="161"/>
    </row>
    <row r="717" spans="1:22" ht="26.4">
      <c r="H717" s="25"/>
      <c r="I717" s="25"/>
      <c r="J717" s="26"/>
      <c r="K717" s="26"/>
      <c r="L717" s="29" t="s">
        <v>219</v>
      </c>
      <c r="M717" s="12">
        <v>4819</v>
      </c>
      <c r="N717" s="183">
        <f t="shared" si="144"/>
        <v>0</v>
      </c>
      <c r="O717" s="405"/>
      <c r="P717" s="405"/>
      <c r="Q717" s="161"/>
      <c r="R717" s="161"/>
      <c r="S717" s="438"/>
      <c r="T717" s="161"/>
      <c r="U717" s="161"/>
      <c r="V717" s="161"/>
    </row>
    <row r="718" spans="1:22" ht="41.4">
      <c r="A718" s="5"/>
      <c r="B718" s="5"/>
      <c r="C718" s="5"/>
      <c r="D718" s="5"/>
      <c r="E718" s="5"/>
      <c r="F718" s="5"/>
      <c r="G718" s="5"/>
      <c r="H718" s="45"/>
      <c r="I718" s="147"/>
      <c r="J718" s="148"/>
      <c r="K718" s="148"/>
      <c r="L718" s="27" t="s">
        <v>779</v>
      </c>
      <c r="M718" s="28"/>
      <c r="N718" s="197">
        <f>O718+P718</f>
        <v>0</v>
      </c>
      <c r="O718" s="197">
        <f>SUM(O719:O723)</f>
        <v>0</v>
      </c>
      <c r="P718" s="197">
        <f>SUM(P719:P723)</f>
        <v>0</v>
      </c>
      <c r="Q718" s="161"/>
      <c r="R718" s="161"/>
      <c r="S718" s="438"/>
      <c r="T718" s="161"/>
      <c r="U718" s="161"/>
      <c r="V718" s="161"/>
    </row>
    <row r="719" spans="1:22" ht="16.2">
      <c r="H719" s="17"/>
      <c r="I719" s="25"/>
      <c r="J719" s="26"/>
      <c r="K719" s="26"/>
      <c r="L719" s="29" t="s">
        <v>118</v>
      </c>
      <c r="M719" s="13">
        <v>4216</v>
      </c>
      <c r="N719" s="183">
        <f t="shared" si="144"/>
        <v>0</v>
      </c>
      <c r="O719" s="183"/>
      <c r="P719" s="183"/>
      <c r="Q719" s="161"/>
      <c r="R719" s="161"/>
      <c r="S719" s="438"/>
      <c r="T719" s="161"/>
      <c r="U719" s="161"/>
      <c r="V719" s="161"/>
    </row>
    <row r="720" spans="1:22" ht="16.2">
      <c r="A720" s="5"/>
      <c r="B720" s="5"/>
      <c r="C720" s="5"/>
      <c r="D720" s="5"/>
      <c r="E720" s="5"/>
      <c r="F720" s="5"/>
      <c r="G720" s="5"/>
      <c r="H720" s="17"/>
      <c r="I720" s="25"/>
      <c r="J720" s="26"/>
      <c r="K720" s="26"/>
      <c r="L720" s="29" t="s">
        <v>125</v>
      </c>
      <c r="M720" s="44">
        <v>4239</v>
      </c>
      <c r="N720" s="183">
        <f t="shared" si="144"/>
        <v>0</v>
      </c>
      <c r="O720" s="183"/>
      <c r="P720" s="183"/>
      <c r="Q720" s="161"/>
      <c r="R720" s="161"/>
      <c r="S720" s="438"/>
      <c r="T720" s="161"/>
      <c r="U720" s="161"/>
      <c r="V720" s="161"/>
    </row>
    <row r="721" spans="1:22" ht="16.2">
      <c r="H721" s="17"/>
      <c r="I721" s="25"/>
      <c r="J721" s="26"/>
      <c r="K721" s="26"/>
      <c r="L721" s="29" t="s">
        <v>396</v>
      </c>
      <c r="M721" s="44">
        <v>4241</v>
      </c>
      <c r="N721" s="183">
        <f t="shared" si="144"/>
        <v>0</v>
      </c>
      <c r="O721" s="183"/>
      <c r="P721" s="183"/>
      <c r="Q721" s="161"/>
      <c r="R721" s="161"/>
      <c r="S721" s="438"/>
      <c r="T721" s="161"/>
      <c r="U721" s="161"/>
      <c r="V721" s="161"/>
    </row>
    <row r="722" spans="1:22" ht="26.4">
      <c r="H722" s="17"/>
      <c r="I722" s="25"/>
      <c r="J722" s="26"/>
      <c r="K722" s="26"/>
      <c r="L722" s="30" t="s">
        <v>142</v>
      </c>
      <c r="M722" s="13">
        <v>4251</v>
      </c>
      <c r="N722" s="183">
        <f t="shared" ref="N722" si="146">O722+P722</f>
        <v>0</v>
      </c>
      <c r="O722" s="183"/>
      <c r="P722" s="183"/>
      <c r="Q722" s="161"/>
      <c r="R722" s="161"/>
      <c r="S722" s="438"/>
      <c r="T722" s="161"/>
      <c r="U722" s="161"/>
      <c r="V722" s="161"/>
    </row>
    <row r="723" spans="1:22" ht="16.2">
      <c r="A723" s="5"/>
      <c r="B723" s="5"/>
      <c r="C723" s="5"/>
      <c r="D723" s="5"/>
      <c r="E723" s="5"/>
      <c r="F723" s="5"/>
      <c r="G723" s="5"/>
      <c r="H723" s="17"/>
      <c r="I723" s="25"/>
      <c r="J723" s="26"/>
      <c r="K723" s="26"/>
      <c r="L723" s="30" t="s">
        <v>134</v>
      </c>
      <c r="M723" s="31">
        <v>4861</v>
      </c>
      <c r="N723" s="183">
        <f t="shared" si="144"/>
        <v>0</v>
      </c>
      <c r="O723" s="183"/>
      <c r="P723" s="183"/>
      <c r="Q723" s="161"/>
      <c r="R723" s="161"/>
      <c r="S723" s="438"/>
      <c r="T723" s="161"/>
      <c r="U723" s="161"/>
      <c r="V723" s="161"/>
    </row>
    <row r="724" spans="1:22" ht="36.75" customHeight="1">
      <c r="A724" s="5"/>
      <c r="B724" s="5"/>
      <c r="C724" s="5"/>
      <c r="D724" s="5"/>
      <c r="E724" s="5"/>
      <c r="F724" s="5"/>
      <c r="G724" s="5"/>
      <c r="H724" s="45"/>
      <c r="I724" s="147"/>
      <c r="J724" s="148"/>
      <c r="K724" s="148"/>
      <c r="L724" s="27" t="s">
        <v>780</v>
      </c>
      <c r="M724" s="28"/>
      <c r="N724" s="197">
        <f>O724+P724</f>
        <v>0</v>
      </c>
      <c r="O724" s="197">
        <f>SUM(O725:O730)</f>
        <v>0</v>
      </c>
      <c r="P724" s="197">
        <f>SUM(P725:P730)</f>
        <v>0</v>
      </c>
      <c r="Q724" s="161"/>
      <c r="R724" s="161"/>
      <c r="S724" s="438"/>
      <c r="T724" s="161"/>
      <c r="U724" s="161"/>
      <c r="V724" s="161"/>
    </row>
    <row r="725" spans="1:22" ht="16.2">
      <c r="H725" s="17"/>
      <c r="I725" s="25"/>
      <c r="J725" s="26"/>
      <c r="K725" s="26"/>
      <c r="L725" s="29" t="s">
        <v>125</v>
      </c>
      <c r="M725" s="44">
        <v>4239</v>
      </c>
      <c r="N725" s="183">
        <f t="shared" si="144"/>
        <v>0</v>
      </c>
      <c r="O725" s="183"/>
      <c r="P725" s="183"/>
      <c r="Q725" s="161"/>
      <c r="R725" s="161"/>
      <c r="S725" s="438"/>
      <c r="T725" s="161"/>
      <c r="U725" s="161"/>
      <c r="V725" s="161"/>
    </row>
    <row r="726" spans="1:22" ht="16.2">
      <c r="A726" s="5"/>
      <c r="B726" s="5"/>
      <c r="C726" s="5"/>
      <c r="D726" s="5"/>
      <c r="E726" s="5"/>
      <c r="F726" s="5"/>
      <c r="G726" s="5"/>
      <c r="H726" s="17"/>
      <c r="I726" s="25"/>
      <c r="J726" s="26"/>
      <c r="K726" s="26"/>
      <c r="L726" s="29" t="s">
        <v>130</v>
      </c>
      <c r="M726" s="13">
        <v>4267</v>
      </c>
      <c r="N726" s="183">
        <f t="shared" si="144"/>
        <v>0</v>
      </c>
      <c r="O726" s="183"/>
      <c r="P726" s="183"/>
      <c r="Q726" s="161"/>
      <c r="R726" s="161"/>
      <c r="S726" s="438"/>
      <c r="T726" s="161"/>
      <c r="U726" s="161"/>
      <c r="V726" s="161"/>
    </row>
    <row r="727" spans="1:22" ht="16.2">
      <c r="A727" s="5"/>
      <c r="B727" s="5"/>
      <c r="C727" s="5"/>
      <c r="D727" s="5"/>
      <c r="E727" s="5"/>
      <c r="F727" s="5"/>
      <c r="G727" s="5"/>
      <c r="H727" s="17"/>
      <c r="I727" s="25"/>
      <c r="J727" s="26"/>
      <c r="K727" s="26"/>
      <c r="L727" s="32" t="s">
        <v>364</v>
      </c>
      <c r="M727" s="48">
        <v>4269</v>
      </c>
      <c r="N727" s="183">
        <f t="shared" si="144"/>
        <v>0</v>
      </c>
      <c r="O727" s="183"/>
      <c r="P727" s="183"/>
      <c r="Q727" s="161"/>
      <c r="R727" s="161"/>
      <c r="S727" s="438"/>
      <c r="T727" s="161"/>
      <c r="U727" s="161"/>
      <c r="V727" s="161"/>
    </row>
    <row r="728" spans="1:22" ht="16.2">
      <c r="H728" s="17"/>
      <c r="I728" s="25"/>
      <c r="J728" s="26"/>
      <c r="K728" s="26"/>
      <c r="L728" s="29" t="s">
        <v>348</v>
      </c>
      <c r="M728" s="12">
        <v>4729</v>
      </c>
      <c r="N728" s="183">
        <f t="shared" ref="N728" si="147">O728+P728</f>
        <v>0</v>
      </c>
      <c r="O728" s="183"/>
      <c r="P728" s="183"/>
      <c r="Q728" s="161"/>
      <c r="R728" s="161"/>
      <c r="S728" s="438"/>
      <c r="T728" s="161"/>
      <c r="U728" s="161"/>
      <c r="V728" s="161"/>
    </row>
    <row r="729" spans="1:22" ht="16.2">
      <c r="H729" s="17"/>
      <c r="I729" s="25"/>
      <c r="J729" s="26"/>
      <c r="K729" s="26"/>
      <c r="L729" s="30" t="s">
        <v>134</v>
      </c>
      <c r="M729" s="31">
        <v>4861</v>
      </c>
      <c r="N729" s="183">
        <f t="shared" si="144"/>
        <v>0</v>
      </c>
      <c r="O729" s="183"/>
      <c r="P729" s="183"/>
      <c r="Q729" s="161"/>
      <c r="R729" s="161"/>
      <c r="S729" s="438"/>
      <c r="T729" s="161"/>
      <c r="U729" s="161"/>
      <c r="V729" s="161"/>
    </row>
    <row r="730" spans="1:22" ht="16.2">
      <c r="A730" s="5"/>
      <c r="B730" s="5"/>
      <c r="C730" s="5"/>
      <c r="D730" s="5"/>
      <c r="E730" s="5"/>
      <c r="F730" s="5"/>
      <c r="G730" s="5"/>
      <c r="H730" s="17"/>
      <c r="I730" s="25"/>
      <c r="J730" s="26"/>
      <c r="K730" s="26"/>
      <c r="L730" s="30" t="s">
        <v>268</v>
      </c>
      <c r="M730" s="44">
        <v>5129</v>
      </c>
      <c r="N730" s="183">
        <f t="shared" ref="N730" si="148">O730+P730</f>
        <v>0</v>
      </c>
      <c r="O730" s="183">
        <v>0</v>
      </c>
      <c r="P730" s="183"/>
      <c r="Q730" s="161"/>
      <c r="R730" s="161"/>
      <c r="S730" s="438"/>
      <c r="T730" s="161"/>
      <c r="U730" s="161"/>
      <c r="V730" s="161"/>
    </row>
    <row r="731" spans="1:22" ht="27.6">
      <c r="H731" s="45"/>
      <c r="I731" s="147"/>
      <c r="J731" s="148"/>
      <c r="K731" s="148"/>
      <c r="L731" s="459" t="s">
        <v>850</v>
      </c>
      <c r="M731" s="28"/>
      <c r="N731" s="197">
        <f>O731+P731</f>
        <v>0</v>
      </c>
      <c r="O731" s="197">
        <f>SUM(O732:O734)</f>
        <v>0</v>
      </c>
      <c r="P731" s="197">
        <f>SUM(P732:P734)</f>
        <v>0</v>
      </c>
      <c r="Q731" s="161"/>
      <c r="R731" s="161"/>
      <c r="S731" s="438"/>
      <c r="T731" s="161"/>
      <c r="U731" s="161"/>
      <c r="V731" s="161"/>
    </row>
    <row r="732" spans="1:22" ht="16.2">
      <c r="A732" s="5"/>
      <c r="B732" s="5"/>
      <c r="C732" s="5"/>
      <c r="D732" s="5"/>
      <c r="E732" s="5"/>
      <c r="F732" s="5"/>
      <c r="G732" s="5"/>
      <c r="H732" s="17"/>
      <c r="I732" s="25"/>
      <c r="J732" s="26"/>
      <c r="K732" s="26"/>
      <c r="L732" s="29" t="s">
        <v>125</v>
      </c>
      <c r="M732" s="44">
        <v>4239</v>
      </c>
      <c r="N732" s="183">
        <f t="shared" si="144"/>
        <v>0</v>
      </c>
      <c r="O732" s="183"/>
      <c r="P732" s="183"/>
      <c r="Q732" s="161"/>
      <c r="R732" s="161"/>
      <c r="S732" s="438"/>
      <c r="T732" s="161"/>
      <c r="U732" s="161"/>
      <c r="V732" s="161"/>
    </row>
    <row r="733" spans="1:22" ht="16.2">
      <c r="A733" s="5"/>
      <c r="B733" s="5"/>
      <c r="C733" s="5"/>
      <c r="D733" s="5"/>
      <c r="E733" s="5"/>
      <c r="F733" s="5"/>
      <c r="G733" s="5"/>
      <c r="H733" s="17"/>
      <c r="I733" s="25"/>
      <c r="J733" s="26"/>
      <c r="K733" s="26"/>
      <c r="L733" s="29" t="s">
        <v>763</v>
      </c>
      <c r="M733" s="44">
        <v>4728</v>
      </c>
      <c r="N733" s="183">
        <f t="shared" si="144"/>
        <v>0</v>
      </c>
      <c r="O733" s="183"/>
      <c r="P733" s="183"/>
      <c r="Q733" s="161"/>
      <c r="R733" s="161"/>
      <c r="S733" s="438"/>
      <c r="T733" s="161"/>
      <c r="U733" s="161"/>
      <c r="V733" s="161"/>
    </row>
    <row r="734" spans="1:22" ht="16.2">
      <c r="H734" s="17"/>
      <c r="I734" s="25"/>
      <c r="J734" s="26"/>
      <c r="K734" s="26"/>
      <c r="L734" s="30" t="s">
        <v>134</v>
      </c>
      <c r="M734" s="31">
        <v>4861</v>
      </c>
      <c r="N734" s="183">
        <f t="shared" si="144"/>
        <v>0</v>
      </c>
      <c r="O734" s="183"/>
      <c r="P734" s="183"/>
      <c r="Q734" s="161"/>
      <c r="R734" s="161"/>
      <c r="S734" s="438"/>
      <c r="T734" s="161"/>
      <c r="U734" s="161"/>
      <c r="V734" s="161"/>
    </row>
    <row r="735" spans="1:22" ht="41.4">
      <c r="A735" s="5"/>
      <c r="B735" s="5"/>
      <c r="C735" s="5"/>
      <c r="D735" s="5"/>
      <c r="E735" s="5"/>
      <c r="F735" s="5"/>
      <c r="G735" s="5"/>
      <c r="H735" s="45"/>
      <c r="I735" s="147"/>
      <c r="J735" s="148"/>
      <c r="K735" s="148"/>
      <c r="L735" s="27" t="s">
        <v>781</v>
      </c>
      <c r="M735" s="28"/>
      <c r="N735" s="197">
        <f>O735+P735</f>
        <v>0</v>
      </c>
      <c r="O735" s="197">
        <f>SUM(O736:O742)</f>
        <v>0</v>
      </c>
      <c r="P735" s="197">
        <f>SUM(P736:P742)</f>
        <v>0</v>
      </c>
      <c r="Q735" s="161"/>
      <c r="R735" s="161"/>
      <c r="S735" s="438"/>
      <c r="T735" s="161"/>
      <c r="U735" s="161"/>
      <c r="V735" s="161"/>
    </row>
    <row r="736" spans="1:22" ht="16.2">
      <c r="A736" s="5"/>
      <c r="B736" s="5"/>
      <c r="C736" s="5"/>
      <c r="D736" s="5"/>
      <c r="E736" s="5"/>
      <c r="F736" s="5"/>
      <c r="G736" s="5"/>
      <c r="H736" s="17"/>
      <c r="I736" s="25"/>
      <c r="J736" s="26"/>
      <c r="K736" s="26"/>
      <c r="L736" s="29" t="s">
        <v>118</v>
      </c>
      <c r="M736" s="13">
        <v>4216</v>
      </c>
      <c r="N736" s="183">
        <f t="shared" si="144"/>
        <v>0</v>
      </c>
      <c r="O736" s="183"/>
      <c r="P736" s="183"/>
      <c r="Q736" s="161"/>
      <c r="R736" s="161"/>
      <c r="S736" s="438"/>
      <c r="T736" s="161"/>
      <c r="U736" s="161"/>
      <c r="V736" s="161"/>
    </row>
    <row r="737" spans="1:22" ht="16.2">
      <c r="H737" s="17"/>
      <c r="I737" s="25"/>
      <c r="J737" s="26"/>
      <c r="K737" s="26"/>
      <c r="L737" s="29" t="s">
        <v>125</v>
      </c>
      <c r="M737" s="44">
        <v>4239</v>
      </c>
      <c r="N737" s="183">
        <f t="shared" si="144"/>
        <v>0</v>
      </c>
      <c r="O737" s="183"/>
      <c r="P737" s="183"/>
      <c r="Q737" s="161"/>
      <c r="R737" s="161"/>
      <c r="S737" s="438"/>
      <c r="T737" s="161"/>
      <c r="U737" s="161"/>
      <c r="V737" s="161"/>
    </row>
    <row r="738" spans="1:22" ht="26.4">
      <c r="H738" s="17"/>
      <c r="I738" s="25"/>
      <c r="J738" s="26"/>
      <c r="K738" s="26"/>
      <c r="L738" s="30" t="s">
        <v>142</v>
      </c>
      <c r="M738" s="13">
        <v>4251</v>
      </c>
      <c r="N738" s="183">
        <f t="shared" si="144"/>
        <v>0</v>
      </c>
      <c r="O738" s="183"/>
      <c r="P738" s="183"/>
      <c r="Q738" s="161"/>
      <c r="R738" s="161"/>
      <c r="S738" s="438"/>
      <c r="T738" s="161"/>
      <c r="U738" s="161"/>
      <c r="V738" s="161"/>
    </row>
    <row r="739" spans="1:22" ht="16.2">
      <c r="A739" s="5"/>
      <c r="B739" s="5"/>
      <c r="C739" s="5"/>
      <c r="D739" s="5"/>
      <c r="E739" s="5"/>
      <c r="F739" s="5"/>
      <c r="G739" s="5"/>
      <c r="H739" s="17"/>
      <c r="I739" s="25"/>
      <c r="J739" s="26"/>
      <c r="K739" s="26"/>
      <c r="L739" s="29" t="s">
        <v>130</v>
      </c>
      <c r="M739" s="13">
        <v>4267</v>
      </c>
      <c r="N739" s="183">
        <f t="shared" ref="N739" si="149">O739+P739</f>
        <v>0</v>
      </c>
      <c r="O739" s="183"/>
      <c r="P739" s="183"/>
      <c r="Q739" s="161"/>
      <c r="R739" s="161"/>
      <c r="S739" s="438"/>
      <c r="T739" s="161"/>
      <c r="U739" s="161"/>
      <c r="V739" s="161"/>
    </row>
    <row r="740" spans="1:22" ht="16.2">
      <c r="A740" s="5"/>
      <c r="B740" s="5"/>
      <c r="C740" s="5"/>
      <c r="D740" s="5"/>
      <c r="E740" s="5"/>
      <c r="F740" s="5"/>
      <c r="G740" s="5"/>
      <c r="H740" s="17"/>
      <c r="I740" s="25"/>
      <c r="J740" s="26"/>
      <c r="K740" s="26"/>
      <c r="L740" s="32" t="s">
        <v>364</v>
      </c>
      <c r="M740" s="48">
        <v>4269</v>
      </c>
      <c r="N740" s="183">
        <f t="shared" si="144"/>
        <v>0</v>
      </c>
      <c r="O740" s="183"/>
      <c r="P740" s="183"/>
      <c r="Q740" s="161"/>
      <c r="R740" s="161"/>
      <c r="S740" s="438"/>
      <c r="T740" s="161"/>
      <c r="U740" s="161"/>
      <c r="V740" s="161"/>
    </row>
    <row r="741" spans="1:22" ht="16.2">
      <c r="H741" s="17"/>
      <c r="I741" s="25"/>
      <c r="J741" s="26"/>
      <c r="K741" s="26"/>
      <c r="L741" s="29" t="s">
        <v>348</v>
      </c>
      <c r="M741" s="12">
        <v>4729</v>
      </c>
      <c r="N741" s="183">
        <f t="shared" si="144"/>
        <v>0</v>
      </c>
      <c r="O741" s="183"/>
      <c r="P741" s="183"/>
      <c r="Q741" s="161"/>
      <c r="R741" s="161"/>
      <c r="S741" s="438"/>
      <c r="T741" s="161"/>
      <c r="U741" s="161"/>
      <c r="V741" s="161"/>
    </row>
    <row r="742" spans="1:22" ht="16.2">
      <c r="A742" s="5"/>
      <c r="B742" s="5"/>
      <c r="C742" s="5"/>
      <c r="D742" s="5"/>
      <c r="E742" s="5"/>
      <c r="F742" s="5"/>
      <c r="G742" s="5"/>
      <c r="H742" s="17"/>
      <c r="I742" s="25"/>
      <c r="J742" s="26"/>
      <c r="K742" s="26"/>
      <c r="L742" s="30" t="s">
        <v>134</v>
      </c>
      <c r="M742" s="31">
        <v>4861</v>
      </c>
      <c r="N742" s="183">
        <f t="shared" si="144"/>
        <v>0</v>
      </c>
      <c r="O742" s="183"/>
      <c r="P742" s="183"/>
      <c r="Q742" s="161"/>
      <c r="R742" s="161"/>
      <c r="S742" s="438"/>
      <c r="T742" s="161"/>
      <c r="U742" s="161"/>
      <c r="V742" s="161"/>
    </row>
    <row r="743" spans="1:22" ht="46.5" customHeight="1">
      <c r="A743" s="5"/>
      <c r="B743" s="5"/>
      <c r="C743" s="5"/>
      <c r="D743" s="5"/>
      <c r="E743" s="5"/>
      <c r="F743" s="5"/>
      <c r="G743" s="5"/>
      <c r="H743" s="45"/>
      <c r="I743" s="147"/>
      <c r="J743" s="148"/>
      <c r="K743" s="148"/>
      <c r="L743" s="27" t="s">
        <v>793</v>
      </c>
      <c r="M743" s="28"/>
      <c r="N743" s="197">
        <f>SUM(N744:N748)</f>
        <v>0</v>
      </c>
      <c r="O743" s="197">
        <f>SUM(O744:O748)</f>
        <v>0</v>
      </c>
      <c r="P743" s="197">
        <f>SUM(P744:P748)</f>
        <v>0</v>
      </c>
      <c r="Q743" s="161"/>
      <c r="R743" s="161"/>
      <c r="S743" s="438"/>
      <c r="T743" s="161"/>
      <c r="U743" s="161"/>
      <c r="V743" s="161"/>
    </row>
    <row r="744" spans="1:22" ht="19.5" customHeight="1">
      <c r="A744" s="5"/>
      <c r="B744" s="5"/>
      <c r="C744" s="5"/>
      <c r="D744" s="5"/>
      <c r="E744" s="5"/>
      <c r="F744" s="5"/>
      <c r="G744" s="5"/>
      <c r="H744" s="17"/>
      <c r="I744" s="25"/>
      <c r="J744" s="26"/>
      <c r="K744" s="26"/>
      <c r="L744" s="30" t="s">
        <v>142</v>
      </c>
      <c r="M744" s="13">
        <v>4251</v>
      </c>
      <c r="N744" s="183">
        <f t="shared" si="144"/>
        <v>0</v>
      </c>
      <c r="O744" s="183"/>
      <c r="P744" s="183">
        <v>0</v>
      </c>
      <c r="Q744" s="161"/>
      <c r="R744" s="161"/>
      <c r="S744" s="438"/>
      <c r="T744" s="161"/>
      <c r="U744" s="161"/>
      <c r="V744" s="161"/>
    </row>
    <row r="745" spans="1:22" ht="16.2">
      <c r="A745" s="5"/>
      <c r="B745" s="5"/>
      <c r="C745" s="5"/>
      <c r="D745" s="5"/>
      <c r="E745" s="5"/>
      <c r="F745" s="5"/>
      <c r="G745" s="5"/>
      <c r="H745" s="17"/>
      <c r="I745" s="25"/>
      <c r="J745" s="26"/>
      <c r="K745" s="26"/>
      <c r="L745" s="29" t="s">
        <v>130</v>
      </c>
      <c r="M745" s="13">
        <v>4267</v>
      </c>
      <c r="N745" s="183">
        <f t="shared" ref="N745" si="150">O745+P745</f>
        <v>0</v>
      </c>
      <c r="O745" s="183"/>
      <c r="P745" s="183"/>
      <c r="Q745" s="161"/>
      <c r="R745" s="161"/>
      <c r="S745" s="438"/>
      <c r="T745" s="161"/>
      <c r="U745" s="161"/>
      <c r="V745" s="161"/>
    </row>
    <row r="746" spans="1:22" ht="16.2">
      <c r="A746" s="5"/>
      <c r="B746" s="5"/>
      <c r="C746" s="5"/>
      <c r="D746" s="5"/>
      <c r="E746" s="5"/>
      <c r="F746" s="5"/>
      <c r="G746" s="5"/>
      <c r="H746" s="17"/>
      <c r="I746" s="25"/>
      <c r="J746" s="26"/>
      <c r="K746" s="26"/>
      <c r="L746" s="29" t="s">
        <v>348</v>
      </c>
      <c r="M746" s="12">
        <v>4729</v>
      </c>
      <c r="N746" s="183">
        <f t="shared" ref="N746:N748" si="151">O746+P746</f>
        <v>0</v>
      </c>
      <c r="O746" s="183"/>
      <c r="P746" s="183"/>
      <c r="Q746" s="161"/>
      <c r="R746" s="161"/>
      <c r="S746" s="438"/>
      <c r="T746" s="161"/>
      <c r="U746" s="161"/>
      <c r="V746" s="161"/>
    </row>
    <row r="747" spans="1:22" ht="16.2">
      <c r="A747" s="5"/>
      <c r="B747" s="5"/>
      <c r="C747" s="5"/>
      <c r="D747" s="5"/>
      <c r="E747" s="5"/>
      <c r="F747" s="5"/>
      <c r="G747" s="5"/>
      <c r="H747" s="17"/>
      <c r="I747" s="25"/>
      <c r="J747" s="26"/>
      <c r="K747" s="26"/>
      <c r="L747" s="30" t="s">
        <v>134</v>
      </c>
      <c r="M747" s="31">
        <v>4861</v>
      </c>
      <c r="N747" s="183">
        <f t="shared" si="151"/>
        <v>0</v>
      </c>
      <c r="O747" s="183"/>
      <c r="P747" s="183"/>
      <c r="Q747" s="161"/>
      <c r="R747" s="161"/>
      <c r="S747" s="438"/>
      <c r="T747" s="161"/>
      <c r="U747" s="161"/>
      <c r="V747" s="161"/>
    </row>
    <row r="748" spans="1:22" ht="16.2">
      <c r="A748" s="5"/>
      <c r="B748" s="5"/>
      <c r="C748" s="5"/>
      <c r="D748" s="5"/>
      <c r="E748" s="5"/>
      <c r="F748" s="5"/>
      <c r="G748" s="5"/>
      <c r="H748" s="17"/>
      <c r="I748" s="25"/>
      <c r="J748" s="26"/>
      <c r="K748" s="26"/>
      <c r="L748" s="30" t="s">
        <v>268</v>
      </c>
      <c r="M748" s="44">
        <v>5129</v>
      </c>
      <c r="N748" s="183">
        <f t="shared" si="151"/>
        <v>0</v>
      </c>
      <c r="O748" s="183"/>
      <c r="P748" s="183"/>
      <c r="Q748" s="161"/>
      <c r="R748" s="161"/>
      <c r="S748" s="438"/>
      <c r="T748" s="161"/>
      <c r="U748" s="161"/>
      <c r="V748" s="161"/>
    </row>
    <row r="749" spans="1:22" ht="46.5" customHeight="1">
      <c r="A749" s="5"/>
      <c r="B749" s="5"/>
      <c r="C749" s="5"/>
      <c r="D749" s="5"/>
      <c r="E749" s="5"/>
      <c r="F749" s="5"/>
      <c r="G749" s="5"/>
      <c r="H749" s="45"/>
      <c r="I749" s="147"/>
      <c r="J749" s="148"/>
      <c r="K749" s="148"/>
      <c r="L749" s="459" t="s">
        <v>906</v>
      </c>
      <c r="M749" s="28"/>
      <c r="N749" s="197">
        <f>SUM(N750)</f>
        <v>0</v>
      </c>
      <c r="O749" s="197">
        <f t="shared" ref="O749:P749" si="152">SUM(O750)</f>
        <v>0</v>
      </c>
      <c r="P749" s="197">
        <f t="shared" si="152"/>
        <v>0</v>
      </c>
      <c r="Q749" s="161"/>
      <c r="R749" s="161"/>
      <c r="S749" s="438"/>
      <c r="T749" s="161"/>
      <c r="U749" s="161"/>
      <c r="V749" s="161"/>
    </row>
    <row r="750" spans="1:22" ht="16.2">
      <c r="A750" s="5"/>
      <c r="B750" s="5"/>
      <c r="C750" s="5"/>
      <c r="D750" s="5"/>
      <c r="E750" s="5"/>
      <c r="F750" s="5"/>
      <c r="G750" s="5"/>
      <c r="H750" s="17"/>
      <c r="I750" s="25"/>
      <c r="J750" s="26"/>
      <c r="K750" s="26"/>
      <c r="L750" s="30" t="s">
        <v>851</v>
      </c>
      <c r="M750" s="13">
        <v>4239</v>
      </c>
      <c r="N750" s="183">
        <f t="shared" ref="N750" si="153">O750+P750</f>
        <v>0</v>
      </c>
      <c r="O750" s="183"/>
      <c r="P750" s="183">
        <v>0</v>
      </c>
      <c r="Q750" s="161"/>
      <c r="R750" s="161"/>
      <c r="S750" s="438"/>
      <c r="T750" s="161"/>
      <c r="U750" s="161"/>
      <c r="V750" s="161"/>
    </row>
    <row r="751" spans="1:22" ht="27.6">
      <c r="H751" s="165">
        <v>3090</v>
      </c>
      <c r="I751" s="166" t="s">
        <v>189</v>
      </c>
      <c r="J751" s="167">
        <v>9</v>
      </c>
      <c r="K751" s="167">
        <v>0</v>
      </c>
      <c r="L751" s="168" t="s">
        <v>351</v>
      </c>
      <c r="M751" s="176"/>
      <c r="N751" s="188">
        <f>+N753</f>
        <v>0</v>
      </c>
      <c r="O751" s="188">
        <f>+O753</f>
        <v>0</v>
      </c>
      <c r="P751" s="188">
        <f>+P753</f>
        <v>0</v>
      </c>
      <c r="Q751" s="161"/>
      <c r="R751" s="161"/>
      <c r="S751" s="438"/>
      <c r="T751" s="161"/>
      <c r="U751" s="161"/>
      <c r="V751" s="161"/>
    </row>
    <row r="752" spans="1:22" ht="16.2">
      <c r="A752" s="5"/>
      <c r="B752" s="5"/>
      <c r="C752" s="5"/>
      <c r="D752" s="5"/>
      <c r="E752" s="5"/>
      <c r="F752" s="5"/>
      <c r="G752" s="5"/>
      <c r="H752" s="25"/>
      <c r="I752" s="18"/>
      <c r="J752" s="19"/>
      <c r="K752" s="19"/>
      <c r="L752" s="30" t="s">
        <v>110</v>
      </c>
      <c r="M752" s="31"/>
      <c r="N752" s="190"/>
      <c r="O752" s="190"/>
      <c r="P752" s="190"/>
      <c r="Q752" s="161"/>
      <c r="R752" s="161"/>
      <c r="S752" s="438"/>
      <c r="T752" s="161"/>
      <c r="U752" s="161"/>
      <c r="V752" s="161"/>
    </row>
    <row r="753" spans="1:22" ht="26.4">
      <c r="H753" s="151" t="s">
        <v>354</v>
      </c>
      <c r="I753" s="152" t="s">
        <v>189</v>
      </c>
      <c r="J753" s="153">
        <v>9</v>
      </c>
      <c r="K753" s="153">
        <v>2</v>
      </c>
      <c r="L753" s="154" t="s">
        <v>355</v>
      </c>
      <c r="M753" s="155"/>
      <c r="N753" s="192">
        <f>+N755+N757</f>
        <v>0</v>
      </c>
      <c r="O753" s="192">
        <f>+O755+O757</f>
        <v>0</v>
      </c>
      <c r="P753" s="192">
        <f>+P755+P757</f>
        <v>0</v>
      </c>
      <c r="Q753" s="161"/>
      <c r="R753" s="161"/>
      <c r="S753" s="438"/>
      <c r="T753" s="161"/>
      <c r="U753" s="161"/>
      <c r="V753" s="161"/>
    </row>
    <row r="754" spans="1:22" ht="16.2">
      <c r="A754" s="5"/>
      <c r="B754" s="5"/>
      <c r="C754" s="5"/>
      <c r="D754" s="5"/>
      <c r="E754" s="5"/>
      <c r="F754" s="5"/>
      <c r="G754" s="5"/>
      <c r="H754" s="25"/>
      <c r="I754" s="25"/>
      <c r="J754" s="26"/>
      <c r="K754" s="26"/>
      <c r="L754" s="30" t="s">
        <v>108</v>
      </c>
      <c r="M754" s="31"/>
      <c r="N754" s="190"/>
      <c r="O754" s="190"/>
      <c r="P754" s="190"/>
      <c r="Q754" s="161"/>
      <c r="R754" s="161"/>
      <c r="S754" s="438"/>
      <c r="T754" s="161"/>
      <c r="U754" s="161"/>
      <c r="V754" s="161"/>
    </row>
    <row r="755" spans="1:22" ht="41.4">
      <c r="H755" s="45"/>
      <c r="I755" s="147"/>
      <c r="J755" s="148"/>
      <c r="K755" s="148"/>
      <c r="L755" s="27" t="s">
        <v>356</v>
      </c>
      <c r="M755" s="28"/>
      <c r="N755" s="197">
        <f>O755+P755</f>
        <v>0</v>
      </c>
      <c r="O755" s="197">
        <f>SUM(O756)</f>
        <v>0</v>
      </c>
      <c r="P755" s="197">
        <f>SUM(P756)</f>
        <v>0</v>
      </c>
      <c r="Q755" s="161"/>
      <c r="R755" s="161"/>
      <c r="S755" s="438"/>
      <c r="T755" s="161"/>
      <c r="U755" s="161"/>
      <c r="V755" s="161"/>
    </row>
    <row r="756" spans="1:22" ht="16.2">
      <c r="A756" s="5"/>
      <c r="B756" s="5"/>
      <c r="C756" s="5"/>
      <c r="D756" s="5"/>
      <c r="E756" s="5"/>
      <c r="F756" s="5"/>
      <c r="G756" s="5"/>
      <c r="H756" s="25"/>
      <c r="I756" s="25"/>
      <c r="J756" s="26"/>
      <c r="K756" s="26"/>
      <c r="L756" s="29" t="s">
        <v>348</v>
      </c>
      <c r="M756" s="12">
        <v>4729</v>
      </c>
      <c r="N756" s="183">
        <f t="shared" ref="N756:N758" si="154">O756+P756</f>
        <v>0</v>
      </c>
      <c r="O756" s="402"/>
      <c r="P756" s="402"/>
      <c r="Q756" s="161"/>
      <c r="R756" s="161"/>
      <c r="S756" s="438"/>
      <c r="T756" s="161"/>
      <c r="U756" s="161"/>
      <c r="V756" s="161"/>
    </row>
    <row r="757" spans="1:22" ht="16.2">
      <c r="H757" s="45"/>
      <c r="I757" s="147"/>
      <c r="J757" s="148"/>
      <c r="K757" s="148"/>
      <c r="L757" s="27" t="s">
        <v>357</v>
      </c>
      <c r="M757" s="28"/>
      <c r="N757" s="197">
        <f>O757+P757</f>
        <v>0</v>
      </c>
      <c r="O757" s="197">
        <f>SUM(O758)</f>
        <v>0</v>
      </c>
      <c r="P757" s="197">
        <f>SUM(P758)</f>
        <v>0</v>
      </c>
      <c r="Q757" s="161"/>
      <c r="R757" s="161"/>
      <c r="S757" s="438"/>
      <c r="T757" s="161"/>
      <c r="U757" s="161"/>
      <c r="V757" s="161"/>
    </row>
    <row r="758" spans="1:22" ht="16.8">
      <c r="A758" s="5"/>
      <c r="B758" s="5"/>
      <c r="C758" s="5"/>
      <c r="D758" s="5"/>
      <c r="E758" s="5"/>
      <c r="F758" s="5"/>
      <c r="G758" s="5"/>
      <c r="H758" s="25"/>
      <c r="I758" s="25"/>
      <c r="J758" s="26"/>
      <c r="K758" s="26"/>
      <c r="L758" s="29" t="s">
        <v>117</v>
      </c>
      <c r="M758" s="12">
        <v>4215</v>
      </c>
      <c r="N758" s="183">
        <f t="shared" si="154"/>
        <v>0</v>
      </c>
      <c r="O758" s="431"/>
      <c r="P758" s="431"/>
      <c r="Q758" s="161"/>
      <c r="R758" s="161"/>
      <c r="S758" s="438"/>
      <c r="T758" s="161"/>
      <c r="U758" s="161"/>
      <c r="V758" s="161"/>
    </row>
    <row r="759" spans="1:22" ht="27.6">
      <c r="H759" s="180">
        <v>3100</v>
      </c>
      <c r="I759" s="212" t="s">
        <v>104</v>
      </c>
      <c r="J759" s="213">
        <v>0</v>
      </c>
      <c r="K759" s="213">
        <v>0</v>
      </c>
      <c r="L759" s="162" t="s">
        <v>358</v>
      </c>
      <c r="M759" s="174"/>
      <c r="N759" s="163">
        <f>+N761</f>
        <v>0</v>
      </c>
      <c r="O759" s="163">
        <f>+O761</f>
        <v>0</v>
      </c>
      <c r="P759" s="163">
        <f>+P761</f>
        <v>0</v>
      </c>
      <c r="Q759" s="161"/>
      <c r="R759" s="161"/>
      <c r="S759" s="438"/>
      <c r="T759" s="161"/>
      <c r="U759" s="161"/>
      <c r="V759" s="161"/>
    </row>
    <row r="760" spans="1:22" ht="16.2">
      <c r="A760" s="5"/>
      <c r="B760" s="5"/>
      <c r="C760" s="5"/>
      <c r="D760" s="5"/>
      <c r="E760" s="5"/>
      <c r="F760" s="5"/>
      <c r="G760" s="5"/>
      <c r="H760" s="25"/>
      <c r="I760" s="18"/>
      <c r="J760" s="19"/>
      <c r="K760" s="19"/>
      <c r="L760" s="30" t="s">
        <v>108</v>
      </c>
      <c r="M760" s="31"/>
      <c r="N760" s="150"/>
      <c r="O760" s="150"/>
      <c r="P760" s="150"/>
      <c r="Q760" s="161"/>
      <c r="R760" s="161"/>
      <c r="S760" s="438"/>
      <c r="T760" s="161"/>
      <c r="U760" s="161"/>
      <c r="V760" s="161"/>
    </row>
    <row r="761" spans="1:22" ht="16.2">
      <c r="H761" s="165">
        <v>3110</v>
      </c>
      <c r="I761" s="166" t="s">
        <v>104</v>
      </c>
      <c r="J761" s="167">
        <v>1</v>
      </c>
      <c r="K761" s="167">
        <v>0</v>
      </c>
      <c r="L761" s="168" t="s">
        <v>365</v>
      </c>
      <c r="M761" s="176"/>
      <c r="N761" s="188">
        <f>+N763</f>
        <v>0</v>
      </c>
      <c r="O761" s="188">
        <f>+O763</f>
        <v>0</v>
      </c>
      <c r="P761" s="188">
        <f>+P763</f>
        <v>0</v>
      </c>
      <c r="Q761" s="161"/>
      <c r="R761" s="161"/>
      <c r="S761" s="438"/>
      <c r="T761" s="161"/>
      <c r="U761" s="161"/>
      <c r="V761" s="161"/>
    </row>
    <row r="762" spans="1:22" ht="16.2">
      <c r="A762" s="5"/>
      <c r="B762" s="5"/>
      <c r="C762" s="5"/>
      <c r="D762" s="5"/>
      <c r="E762" s="5"/>
      <c r="F762" s="5"/>
      <c r="G762" s="5"/>
      <c r="H762" s="25"/>
      <c r="I762" s="18"/>
      <c r="J762" s="19"/>
      <c r="K762" s="19"/>
      <c r="L762" s="30" t="s">
        <v>110</v>
      </c>
      <c r="M762" s="31"/>
      <c r="N762" s="190"/>
      <c r="O762" s="190"/>
      <c r="P762" s="190"/>
      <c r="Q762" s="161"/>
      <c r="R762" s="161"/>
      <c r="S762" s="438"/>
      <c r="T762" s="161"/>
      <c r="U762" s="161"/>
      <c r="V762" s="161"/>
    </row>
    <row r="763" spans="1:22" ht="16.2">
      <c r="A763" s="5"/>
      <c r="B763" s="5"/>
      <c r="C763" s="5"/>
      <c r="D763" s="5"/>
      <c r="E763" s="5"/>
      <c r="F763" s="5"/>
      <c r="G763" s="5"/>
      <c r="H763" s="151">
        <v>3112</v>
      </c>
      <c r="I763" s="152" t="s">
        <v>104</v>
      </c>
      <c r="J763" s="153">
        <v>1</v>
      </c>
      <c r="K763" s="153">
        <v>2</v>
      </c>
      <c r="L763" s="154" t="s">
        <v>359</v>
      </c>
      <c r="M763" s="155"/>
      <c r="N763" s="192">
        <f>O763+P763-O767</f>
        <v>0</v>
      </c>
      <c r="O763" s="192">
        <f>O765+O766+O767</f>
        <v>0</v>
      </c>
      <c r="P763" s="192">
        <f>P765+P766+P767</f>
        <v>0</v>
      </c>
      <c r="Q763" s="161"/>
      <c r="R763" s="161"/>
      <c r="S763" s="438"/>
      <c r="T763" s="161"/>
      <c r="U763" s="161"/>
      <c r="V763" s="161"/>
    </row>
    <row r="764" spans="1:22" ht="16.2">
      <c r="H764" s="25"/>
      <c r="I764" s="25"/>
      <c r="J764" s="26"/>
      <c r="K764" s="26"/>
      <c r="L764" s="30" t="s">
        <v>108</v>
      </c>
      <c r="M764" s="31"/>
      <c r="N764" s="190"/>
      <c r="O764" s="190"/>
      <c r="P764" s="190"/>
      <c r="Q764" s="161"/>
      <c r="R764" s="161"/>
      <c r="S764" s="438"/>
      <c r="T764" s="161"/>
      <c r="U764" s="161"/>
      <c r="V764" s="161"/>
    </row>
    <row r="765" spans="1:22" ht="16.2">
      <c r="H765" s="25"/>
      <c r="I765" s="25"/>
      <c r="J765" s="26"/>
      <c r="K765" s="26"/>
      <c r="L765" s="32" t="s">
        <v>167</v>
      </c>
      <c r="M765" s="33">
        <v>4639</v>
      </c>
      <c r="N765" s="183">
        <f t="shared" ref="N765:N766" si="155">O765+P765</f>
        <v>0</v>
      </c>
      <c r="O765" s="190"/>
      <c r="P765" s="190"/>
      <c r="Q765" s="161"/>
      <c r="R765" s="161"/>
      <c r="S765" s="438"/>
      <c r="T765" s="161"/>
      <c r="U765" s="161"/>
      <c r="V765" s="161"/>
    </row>
    <row r="766" spans="1:22" ht="16.2">
      <c r="A766" s="5"/>
      <c r="B766" s="5"/>
      <c r="C766" s="5"/>
      <c r="D766" s="5"/>
      <c r="E766" s="5"/>
      <c r="F766" s="5"/>
      <c r="G766" s="5"/>
      <c r="H766" s="25"/>
      <c r="I766" s="25"/>
      <c r="J766" s="26"/>
      <c r="K766" s="26"/>
      <c r="L766" s="30" t="s">
        <v>360</v>
      </c>
      <c r="M766" s="31">
        <v>4891</v>
      </c>
      <c r="N766" s="183">
        <f t="shared" si="155"/>
        <v>0</v>
      </c>
      <c r="O766" s="405"/>
      <c r="P766" s="405">
        <v>0</v>
      </c>
      <c r="Q766" s="161"/>
      <c r="R766" s="161"/>
      <c r="S766" s="438"/>
      <c r="T766" s="161"/>
      <c r="U766" s="161"/>
      <c r="V766" s="161"/>
    </row>
    <row r="767" spans="1:22" ht="16.2">
      <c r="A767" s="5"/>
      <c r="B767" s="5"/>
      <c r="C767" s="5"/>
      <c r="D767" s="5"/>
      <c r="E767" s="5"/>
      <c r="F767" s="5"/>
      <c r="G767" s="5"/>
      <c r="H767" s="37"/>
      <c r="I767" s="194"/>
      <c r="J767" s="195"/>
      <c r="K767" s="196"/>
      <c r="L767" s="29" t="s">
        <v>362</v>
      </c>
      <c r="M767" s="12" t="s">
        <v>361</v>
      </c>
      <c r="N767" s="183"/>
      <c r="O767" s="183"/>
      <c r="P767" s="183"/>
      <c r="Q767" s="161"/>
      <c r="R767" s="161"/>
      <c r="S767" s="438"/>
      <c r="T767" s="161"/>
      <c r="U767" s="161"/>
      <c r="V767" s="161"/>
    </row>
    <row r="769" spans="12:12" s="5" customFormat="1">
      <c r="L769" s="38"/>
    </row>
    <row r="771" spans="12:12" s="5" customFormat="1">
      <c r="L771" s="38"/>
    </row>
    <row r="773" spans="12:12" s="5" customFormat="1">
      <c r="L773" s="38"/>
    </row>
    <row r="774" spans="12:12" s="5" customFormat="1">
      <c r="L774" s="38"/>
    </row>
    <row r="775" spans="12:12" s="5" customFormat="1">
      <c r="L775" s="38"/>
    </row>
    <row r="776" spans="12:12" s="5" customFormat="1">
      <c r="L776" s="38"/>
    </row>
    <row r="777" spans="12:12" s="5" customFormat="1">
      <c r="L777" s="38"/>
    </row>
    <row r="778" spans="12:12" s="5" customFormat="1">
      <c r="L778" s="38"/>
    </row>
    <row r="779" spans="12:12" s="5" customFormat="1">
      <c r="L779" s="38"/>
    </row>
    <row r="781" spans="12:12" s="5" customFormat="1">
      <c r="L781" s="38"/>
    </row>
    <row r="783" spans="12:12" s="5" customFormat="1">
      <c r="L783" s="38"/>
    </row>
    <row r="785" spans="12:12" s="5" customFormat="1">
      <c r="L785" s="38"/>
    </row>
    <row r="787" spans="12:12" s="5" customFormat="1">
      <c r="L787" s="38"/>
    </row>
    <row r="788" spans="12:12" s="5" customFormat="1">
      <c r="L788" s="38"/>
    </row>
    <row r="790" spans="12:12" s="5" customFormat="1">
      <c r="L790" s="38"/>
    </row>
    <row r="792" spans="12:12" s="5" customFormat="1">
      <c r="L792" s="38"/>
    </row>
    <row r="794" spans="12:12" s="5" customFormat="1">
      <c r="L794" s="38"/>
    </row>
    <row r="796" spans="12:12" s="5" customFormat="1">
      <c r="L796" s="38"/>
    </row>
    <row r="798" spans="12:12" s="5" customFormat="1">
      <c r="L798" s="38"/>
    </row>
    <row r="800" spans="12:12" s="5" customFormat="1">
      <c r="L800" s="38"/>
    </row>
    <row r="802" spans="12:12" s="5" customFormat="1">
      <c r="L802" s="38"/>
    </row>
    <row r="803" spans="12:12" s="5" customFormat="1">
      <c r="L803" s="38"/>
    </row>
    <row r="805" spans="12:12" s="5" customFormat="1">
      <c r="L805" s="38"/>
    </row>
    <row r="807" spans="12:12" s="5" customFormat="1">
      <c r="L807" s="38"/>
    </row>
    <row r="808" spans="12:12" s="5" customFormat="1">
      <c r="L808" s="38"/>
    </row>
    <row r="810" spans="12:12" s="5" customFormat="1">
      <c r="L810" s="38"/>
    </row>
    <row r="811" spans="12:12" s="5" customFormat="1">
      <c r="L811" s="38"/>
    </row>
    <row r="812" spans="12:12" s="5" customFormat="1">
      <c r="L812" s="38"/>
    </row>
    <row r="813" spans="12:12" s="5" customFormat="1">
      <c r="L813" s="38"/>
    </row>
    <row r="814" spans="12:12" s="5" customFormat="1">
      <c r="L814" s="38"/>
    </row>
    <row r="816" spans="12:12" s="5" customFormat="1">
      <c r="L816" s="38"/>
    </row>
    <row r="818" spans="12:12" s="5" customFormat="1">
      <c r="L818" s="38"/>
    </row>
    <row r="820" spans="12:12" s="5" customFormat="1">
      <c r="L820" s="38"/>
    </row>
    <row r="822" spans="12:12" s="5" customFormat="1">
      <c r="L822" s="38"/>
    </row>
    <row r="824" spans="12:12" s="5" customFormat="1">
      <c r="L824" s="38"/>
    </row>
    <row r="826" spans="12:12" s="5" customFormat="1">
      <c r="L826" s="38"/>
    </row>
    <row r="827" spans="12:12" s="5" customFormat="1">
      <c r="L827" s="38"/>
    </row>
    <row r="828" spans="12:12" s="5" customFormat="1">
      <c r="L828" s="38"/>
    </row>
    <row r="830" spans="12:12" s="5" customFormat="1">
      <c r="L830" s="38"/>
    </row>
    <row r="832" spans="12:12" s="5" customFormat="1">
      <c r="L832" s="38"/>
    </row>
    <row r="834" spans="12:12" s="5" customFormat="1">
      <c r="L834" s="38"/>
    </row>
    <row r="836" spans="12:12" s="5" customFormat="1">
      <c r="L836" s="38"/>
    </row>
    <row r="838" spans="12:12" s="5" customFormat="1">
      <c r="L838" s="38"/>
    </row>
    <row r="840" spans="12:12" s="5" customFormat="1">
      <c r="L840" s="38"/>
    </row>
    <row r="842" spans="12:12" s="5" customFormat="1">
      <c r="L842" s="38"/>
    </row>
    <row r="843" spans="12:12" s="5" customFormat="1">
      <c r="L843" s="38"/>
    </row>
    <row r="845" spans="12:12" s="5" customFormat="1">
      <c r="L845" s="38"/>
    </row>
    <row r="847" spans="12:12" s="5" customFormat="1">
      <c r="L847" s="38"/>
    </row>
    <row r="849" spans="12:12" s="5" customFormat="1">
      <c r="L849" s="38"/>
    </row>
    <row r="851" spans="12:12" s="5" customFormat="1">
      <c r="L851" s="38"/>
    </row>
    <row r="853" spans="12:12" s="5" customFormat="1">
      <c r="L853" s="38"/>
    </row>
    <row r="855" spans="12:12" s="5" customFormat="1">
      <c r="L855" s="38"/>
    </row>
    <row r="856" spans="12:12" s="5" customFormat="1">
      <c r="L856" s="38"/>
    </row>
    <row r="858" spans="12:12" s="5" customFormat="1">
      <c r="L858" s="38"/>
    </row>
    <row r="860" spans="12:12" s="5" customFormat="1">
      <c r="L860" s="38"/>
    </row>
    <row r="862" spans="12:12" s="5" customFormat="1">
      <c r="L862" s="38"/>
    </row>
    <row r="864" spans="12:12" s="5" customFormat="1">
      <c r="L864" s="38"/>
    </row>
    <row r="866" spans="12:12" s="5" customFormat="1">
      <c r="L866" s="38"/>
    </row>
    <row r="868" spans="12:12" s="5" customFormat="1">
      <c r="L868" s="38"/>
    </row>
    <row r="870" spans="12:12" s="5" customFormat="1">
      <c r="L870" s="38"/>
    </row>
    <row r="872" spans="12:12" s="5" customFormat="1">
      <c r="L872" s="38"/>
    </row>
    <row r="874" spans="12:12" s="5" customFormat="1">
      <c r="L874" s="38"/>
    </row>
    <row r="876" spans="12:12" s="5" customFormat="1">
      <c r="L876" s="38"/>
    </row>
    <row r="878" spans="12:12" s="5" customFormat="1">
      <c r="L878" s="38"/>
    </row>
    <row r="880" spans="12:12" s="5" customFormat="1">
      <c r="L880" s="38"/>
    </row>
    <row r="882" spans="12:12" s="5" customFormat="1">
      <c r="L882" s="38"/>
    </row>
    <row r="884" spans="12:12" s="5" customFormat="1">
      <c r="L884" s="38"/>
    </row>
    <row r="886" spans="12:12" s="5" customFormat="1">
      <c r="L886" s="38"/>
    </row>
    <row r="888" spans="12:12" s="5" customFormat="1">
      <c r="L888" s="38"/>
    </row>
    <row r="890" spans="12:12" s="5" customFormat="1">
      <c r="L890" s="38"/>
    </row>
    <row r="891" spans="12:12" s="5" customFormat="1">
      <c r="L891" s="38"/>
    </row>
    <row r="892" spans="12:12" s="5" customFormat="1">
      <c r="L892" s="38"/>
    </row>
    <row r="894" spans="12:12" s="5" customFormat="1">
      <c r="L894" s="38"/>
    </row>
    <row r="896" spans="12:12" s="5" customFormat="1">
      <c r="L896" s="38"/>
    </row>
    <row r="898" spans="12:12" s="5" customFormat="1">
      <c r="L898" s="38"/>
    </row>
    <row r="900" spans="12:12" s="5" customFormat="1">
      <c r="L900" s="38"/>
    </row>
    <row r="901" spans="12:12" s="5" customFormat="1">
      <c r="L901" s="38"/>
    </row>
    <row r="902" spans="12:12" s="5" customFormat="1">
      <c r="L902" s="38"/>
    </row>
    <row r="904" spans="12:12" s="5" customFormat="1">
      <c r="L904" s="38"/>
    </row>
    <row r="906" spans="12:12" s="5" customFormat="1">
      <c r="L906" s="38"/>
    </row>
    <row r="908" spans="12:12" s="5" customFormat="1">
      <c r="L908" s="38"/>
    </row>
    <row r="910" spans="12:12" s="5" customFormat="1">
      <c r="L910" s="38"/>
    </row>
    <row r="911" spans="12:12" s="5" customFormat="1">
      <c r="L911" s="38"/>
    </row>
    <row r="912" spans="12:12" s="5" customFormat="1">
      <c r="L912" s="38"/>
    </row>
    <row r="913" spans="12:12" s="5" customFormat="1">
      <c r="L913" s="38"/>
    </row>
    <row r="914" spans="12:12" s="5" customFormat="1">
      <c r="L914" s="38"/>
    </row>
    <row r="915" spans="12:12" s="5" customFormat="1">
      <c r="L915" s="38"/>
    </row>
    <row r="916" spans="12:12" s="5" customFormat="1">
      <c r="L916" s="38"/>
    </row>
    <row r="917" spans="12:12" s="5" customFormat="1">
      <c r="L917" s="38"/>
    </row>
    <row r="918" spans="12:12" s="5" customFormat="1">
      <c r="L918" s="38"/>
    </row>
    <row r="919" spans="12:12" s="5" customFormat="1">
      <c r="L919" s="38"/>
    </row>
    <row r="921" spans="12:12" s="5" customFormat="1">
      <c r="L921" s="38"/>
    </row>
    <row r="922" spans="12:12" s="5" customFormat="1">
      <c r="L922" s="38"/>
    </row>
    <row r="923" spans="12:12" s="5" customFormat="1">
      <c r="L923" s="38"/>
    </row>
    <row r="924" spans="12:12" s="5" customFormat="1">
      <c r="L924" s="38"/>
    </row>
    <row r="925" spans="12:12" s="5" customFormat="1">
      <c r="L925" s="38"/>
    </row>
    <row r="926" spans="12:12" s="5" customFormat="1">
      <c r="L926" s="38"/>
    </row>
    <row r="927" spans="12:12" s="5" customFormat="1">
      <c r="L927" s="38"/>
    </row>
    <row r="929" spans="12:12" s="5" customFormat="1">
      <c r="L929" s="38"/>
    </row>
    <row r="931" spans="12:12" s="5" customFormat="1">
      <c r="L931" s="38"/>
    </row>
    <row r="933" spans="12:12" s="5" customFormat="1">
      <c r="L933" s="38"/>
    </row>
    <row r="935" spans="12:12" s="5" customFormat="1">
      <c r="L935" s="38"/>
    </row>
    <row r="936" spans="12:12" s="5" customFormat="1">
      <c r="L936" s="38"/>
    </row>
    <row r="937" spans="12:12" s="5" customFormat="1">
      <c r="L937" s="38"/>
    </row>
    <row r="938" spans="12:12" s="5" customFormat="1">
      <c r="L938" s="38"/>
    </row>
    <row r="939" spans="12:12" s="5" customFormat="1">
      <c r="L939" s="38"/>
    </row>
    <row r="940" spans="12:12" s="5" customFormat="1">
      <c r="L940" s="38"/>
    </row>
    <row r="941" spans="12:12" s="5" customFormat="1">
      <c r="L941" s="38"/>
    </row>
    <row r="942" spans="12:12" s="5" customFormat="1">
      <c r="L942" s="38"/>
    </row>
    <row r="943" spans="12:12" s="5" customFormat="1">
      <c r="L943" s="38"/>
    </row>
    <row r="944" spans="12:12" s="5" customFormat="1">
      <c r="L944" s="38"/>
    </row>
    <row r="945" spans="12:12" s="5" customFormat="1">
      <c r="L945" s="38"/>
    </row>
    <row r="946" spans="12:12" s="5" customFormat="1">
      <c r="L946" s="38"/>
    </row>
    <row r="947" spans="12:12" s="5" customFormat="1">
      <c r="L947" s="38"/>
    </row>
    <row r="948" spans="12:12" s="5" customFormat="1">
      <c r="L948" s="38"/>
    </row>
    <row r="949" spans="12:12" s="5" customFormat="1">
      <c r="L949" s="38"/>
    </row>
    <row r="950" spans="12:12" s="5" customFormat="1">
      <c r="L950" s="38"/>
    </row>
    <row r="951" spans="12:12" s="5" customFormat="1">
      <c r="L951" s="38"/>
    </row>
    <row r="952" spans="12:12" s="5" customFormat="1">
      <c r="L952" s="38"/>
    </row>
    <row r="954" spans="12:12" s="5" customFormat="1">
      <c r="L954" s="38"/>
    </row>
    <row r="956" spans="12:12" s="5" customFormat="1">
      <c r="L956" s="38"/>
    </row>
    <row r="958" spans="12:12" s="5" customFormat="1">
      <c r="L958" s="38"/>
    </row>
    <row r="959" spans="12:12" s="5" customFormat="1">
      <c r="L959" s="38"/>
    </row>
    <row r="961" spans="12:12" s="5" customFormat="1">
      <c r="L961" s="38"/>
    </row>
    <row r="963" spans="12:12" s="5" customFormat="1">
      <c r="L963" s="38"/>
    </row>
    <row r="965" spans="12:12" s="5" customFormat="1">
      <c r="L965" s="38"/>
    </row>
    <row r="966" spans="12:12" s="5" customFormat="1">
      <c r="L966" s="38"/>
    </row>
    <row r="967" spans="12:12" s="5" customFormat="1">
      <c r="L967" s="38"/>
    </row>
    <row r="968" spans="12:12" s="5" customFormat="1">
      <c r="L968" s="38"/>
    </row>
    <row r="969" spans="12:12" s="5" customFormat="1">
      <c r="L969" s="38"/>
    </row>
    <row r="970" spans="12:12" s="5" customFormat="1">
      <c r="L970" s="38"/>
    </row>
    <row r="972" spans="12:12" s="5" customFormat="1">
      <c r="L972" s="38"/>
    </row>
    <row r="974" spans="12:12" s="5" customFormat="1">
      <c r="L974" s="38"/>
    </row>
    <row r="976" spans="12:12" s="5" customFormat="1">
      <c r="L976" s="38"/>
    </row>
    <row r="977" spans="12:12" s="5" customFormat="1">
      <c r="L977" s="38"/>
    </row>
    <row r="979" spans="12:12" s="5" customFormat="1">
      <c r="L979" s="38"/>
    </row>
    <row r="980" spans="12:12" s="5" customFormat="1">
      <c r="L980" s="38"/>
    </row>
    <row r="982" spans="12:12" s="5" customFormat="1">
      <c r="L982" s="38"/>
    </row>
    <row r="983" spans="12:12" s="5" customFormat="1">
      <c r="L983" s="38"/>
    </row>
    <row r="984" spans="12:12" s="5" customFormat="1">
      <c r="L984" s="38"/>
    </row>
    <row r="986" spans="12:12" s="5" customFormat="1">
      <c r="L986" s="38"/>
    </row>
    <row r="987" spans="12:12" s="5" customFormat="1">
      <c r="L987" s="38"/>
    </row>
    <row r="988" spans="12:12" s="5" customFormat="1">
      <c r="L988" s="38"/>
    </row>
    <row r="990" spans="12:12" s="5" customFormat="1">
      <c r="L990" s="38"/>
    </row>
    <row r="991" spans="12:12" s="5" customFormat="1">
      <c r="L991" s="38"/>
    </row>
    <row r="993" spans="12:12" s="5" customFormat="1">
      <c r="L993" s="38"/>
    </row>
    <row r="995" spans="12:12" s="5" customFormat="1">
      <c r="L995" s="38"/>
    </row>
    <row r="997" spans="12:12" s="5" customFormat="1">
      <c r="L997" s="38"/>
    </row>
    <row r="998" spans="12:12" s="5" customFormat="1">
      <c r="L998" s="38"/>
    </row>
    <row r="1000" spans="12:12" s="5" customFormat="1">
      <c r="L1000" s="38"/>
    </row>
    <row r="1002" spans="12:12" s="5" customFormat="1">
      <c r="L1002" s="38"/>
    </row>
    <row r="1004" spans="12:12" s="5" customFormat="1">
      <c r="L1004" s="38"/>
    </row>
    <row r="1006" spans="12:12" s="5" customFormat="1">
      <c r="L1006" s="38"/>
    </row>
    <row r="1007" spans="12:12" s="5" customFormat="1">
      <c r="L1007" s="38"/>
    </row>
    <row r="1008" spans="12:12" s="5" customFormat="1">
      <c r="L1008" s="38"/>
    </row>
    <row r="1010" spans="12:12" s="5" customFormat="1">
      <c r="L1010" s="38"/>
    </row>
    <row r="1012" spans="12:12" s="5" customFormat="1">
      <c r="L1012" s="38"/>
    </row>
    <row r="1013" spans="12:12" s="5" customFormat="1">
      <c r="L1013" s="38"/>
    </row>
    <row r="1014" spans="12:12" s="5" customFormat="1">
      <c r="L1014" s="38"/>
    </row>
    <row r="1016" spans="12:12" s="5" customFormat="1">
      <c r="L1016" s="38"/>
    </row>
    <row r="1018" spans="12:12" s="5" customFormat="1">
      <c r="L1018" s="38"/>
    </row>
    <row r="1020" spans="12:12" s="5" customFormat="1">
      <c r="L1020" s="38"/>
    </row>
    <row r="1022" spans="12:12" s="5" customFormat="1">
      <c r="L1022" s="38"/>
    </row>
    <row r="1024" spans="12:12" s="5" customFormat="1">
      <c r="L1024" s="38"/>
    </row>
    <row r="1026" spans="12:12" s="5" customFormat="1">
      <c r="L1026" s="38"/>
    </row>
    <row r="1028" spans="12:12" s="5" customFormat="1">
      <c r="L1028" s="38"/>
    </row>
    <row r="1030" spans="12:12" s="5" customFormat="1">
      <c r="L1030" s="38"/>
    </row>
    <row r="1032" spans="12:12" s="5" customFormat="1">
      <c r="L1032" s="38"/>
    </row>
    <row r="1034" spans="12:12" s="5" customFormat="1">
      <c r="L1034" s="38"/>
    </row>
    <row r="1035" spans="12:12" s="5" customFormat="1">
      <c r="L1035" s="38"/>
    </row>
    <row r="1037" spans="12:12" s="5" customFormat="1">
      <c r="L1037" s="38"/>
    </row>
    <row r="1039" spans="12:12" s="5" customFormat="1">
      <c r="L1039" s="38"/>
    </row>
    <row r="1041" spans="12:12" s="5" customFormat="1">
      <c r="L1041" s="38"/>
    </row>
    <row r="1042" spans="12:12" s="5" customFormat="1">
      <c r="L1042" s="38"/>
    </row>
    <row r="1044" spans="12:12" s="5" customFormat="1">
      <c r="L1044" s="38"/>
    </row>
    <row r="1045" spans="12:12" s="5" customFormat="1">
      <c r="L1045" s="38"/>
    </row>
    <row r="1047" spans="12:12" s="5" customFormat="1">
      <c r="L1047" s="38"/>
    </row>
    <row r="1049" spans="12:12" s="5" customFormat="1">
      <c r="L1049" s="38"/>
    </row>
    <row r="1051" spans="12:12" s="5" customFormat="1">
      <c r="L1051" s="38"/>
    </row>
    <row r="1052" spans="12:12" s="5" customFormat="1">
      <c r="L1052" s="38"/>
    </row>
    <row r="1053" spans="12:12" s="5" customFormat="1">
      <c r="L1053" s="38"/>
    </row>
    <row r="1055" spans="12:12" s="5" customFormat="1">
      <c r="L1055" s="38"/>
    </row>
    <row r="1056" spans="12:12" s="5" customFormat="1">
      <c r="L1056" s="38"/>
    </row>
    <row r="1058" spans="12:12" s="5" customFormat="1">
      <c r="L1058" s="38"/>
    </row>
    <row r="1059" spans="12:12" s="5" customFormat="1">
      <c r="L1059" s="38"/>
    </row>
    <row r="1060" spans="12:12" s="5" customFormat="1">
      <c r="L1060" s="38"/>
    </row>
    <row r="1062" spans="12:12" s="5" customFormat="1">
      <c r="L1062" s="38"/>
    </row>
    <row r="1064" spans="12:12" s="5" customFormat="1">
      <c r="L1064" s="38"/>
    </row>
    <row r="1066" spans="12:12" s="5" customFormat="1">
      <c r="L1066" s="38"/>
    </row>
    <row r="1068" spans="12:12" s="5" customFormat="1">
      <c r="L1068" s="38"/>
    </row>
    <row r="1069" spans="12:12" s="5" customFormat="1">
      <c r="L1069" s="38"/>
    </row>
    <row r="1070" spans="12:12" s="5" customFormat="1">
      <c r="L1070" s="38"/>
    </row>
    <row r="1071" spans="12:12" s="5" customFormat="1">
      <c r="L1071" s="38"/>
    </row>
    <row r="1072" spans="12:12" s="5" customFormat="1">
      <c r="L1072" s="38"/>
    </row>
    <row r="1074" spans="12:12" s="5" customFormat="1">
      <c r="L1074" s="38"/>
    </row>
    <row r="1075" spans="12:12" s="5" customFormat="1">
      <c r="L1075" s="38"/>
    </row>
    <row r="1076" spans="12:12" s="5" customFormat="1">
      <c r="L1076" s="38"/>
    </row>
    <row r="1078" spans="12:12" s="5" customFormat="1">
      <c r="L1078" s="38"/>
    </row>
    <row r="1079" spans="12:12" s="5" customFormat="1">
      <c r="L1079" s="38"/>
    </row>
    <row r="1080" spans="12:12" s="5" customFormat="1">
      <c r="L1080" s="38"/>
    </row>
    <row r="1082" spans="12:12" s="5" customFormat="1">
      <c r="L1082" s="38"/>
    </row>
    <row r="1084" spans="12:12" s="5" customFormat="1">
      <c r="L1084" s="38"/>
    </row>
    <row r="1086" spans="12:12" s="5" customFormat="1">
      <c r="L1086" s="38"/>
    </row>
    <row r="1088" spans="12:12" s="5" customFormat="1">
      <c r="L1088" s="38"/>
    </row>
    <row r="1090" spans="12:12" s="5" customFormat="1">
      <c r="L1090" s="38"/>
    </row>
    <row r="1092" spans="12:12" s="5" customFormat="1">
      <c r="L1092" s="38"/>
    </row>
    <row r="1094" spans="12:12" s="5" customFormat="1">
      <c r="L1094" s="38"/>
    </row>
    <row r="1096" spans="12:12" s="5" customFormat="1">
      <c r="L1096" s="38"/>
    </row>
    <row r="1097" spans="12:12" s="5" customFormat="1">
      <c r="L1097" s="38"/>
    </row>
    <row r="1099" spans="12:12" s="5" customFormat="1">
      <c r="L1099" s="38"/>
    </row>
    <row r="1100" spans="12:12" s="5" customFormat="1">
      <c r="L1100" s="38"/>
    </row>
    <row r="1102" spans="12:12" s="5" customFormat="1">
      <c r="L1102" s="38"/>
    </row>
    <row r="1104" spans="12:12" s="5" customFormat="1">
      <c r="L1104" s="38"/>
    </row>
    <row r="1106" spans="12:12" s="5" customFormat="1">
      <c r="L1106" s="38"/>
    </row>
    <row r="1108" spans="12:12" s="5" customFormat="1">
      <c r="L1108" s="38"/>
    </row>
    <row r="1109" spans="12:12" s="5" customFormat="1">
      <c r="L1109" s="38"/>
    </row>
    <row r="1110" spans="12:12" s="5" customFormat="1">
      <c r="L1110" s="38"/>
    </row>
    <row r="1111" spans="12:12" s="5" customFormat="1">
      <c r="L1111" s="38"/>
    </row>
    <row r="1112" spans="12:12" s="5" customFormat="1">
      <c r="L1112" s="38"/>
    </row>
    <row r="1113" spans="12:12" s="5" customFormat="1">
      <c r="L1113" s="38"/>
    </row>
    <row r="1114" spans="12:12" s="5" customFormat="1">
      <c r="L1114" s="38"/>
    </row>
    <row r="1116" spans="12:12" s="5" customFormat="1">
      <c r="L1116" s="38"/>
    </row>
    <row r="1118" spans="12:12" s="5" customFormat="1">
      <c r="L1118" s="38"/>
    </row>
    <row r="1120" spans="12:12" s="5" customFormat="1">
      <c r="L1120" s="38"/>
    </row>
    <row r="1122" spans="12:12" s="5" customFormat="1">
      <c r="L1122" s="38"/>
    </row>
    <row r="1123" spans="12:12" s="5" customFormat="1">
      <c r="L1123" s="38"/>
    </row>
    <row r="1125" spans="12:12" s="5" customFormat="1">
      <c r="L1125" s="38"/>
    </row>
    <row r="1127" spans="12:12" s="5" customFormat="1">
      <c r="L1127" s="38"/>
    </row>
    <row r="1129" spans="12:12" s="5" customFormat="1">
      <c r="L1129" s="38"/>
    </row>
    <row r="1131" spans="12:12" s="5" customFormat="1">
      <c r="L1131" s="38"/>
    </row>
    <row r="1133" spans="12:12" s="5" customFormat="1">
      <c r="L1133" s="38"/>
    </row>
    <row r="1135" spans="12:12" s="5" customFormat="1">
      <c r="L1135" s="38"/>
    </row>
    <row r="1137" spans="12:12" s="5" customFormat="1">
      <c r="L1137" s="38"/>
    </row>
    <row r="1138" spans="12:12" s="5" customFormat="1">
      <c r="L1138" s="38"/>
    </row>
    <row r="1140" spans="12:12" s="5" customFormat="1">
      <c r="L1140" s="38"/>
    </row>
    <row r="1142" spans="12:12" s="5" customFormat="1">
      <c r="L1142" s="38"/>
    </row>
    <row r="1143" spans="12:12" s="5" customFormat="1">
      <c r="L1143" s="38"/>
    </row>
    <row r="1145" spans="12:12" s="5" customFormat="1">
      <c r="L1145" s="38"/>
    </row>
    <row r="1146" spans="12:12" s="5" customFormat="1">
      <c r="L1146" s="38"/>
    </row>
    <row r="1147" spans="12:12" s="5" customFormat="1">
      <c r="L1147" s="38"/>
    </row>
    <row r="1148" spans="12:12" s="5" customFormat="1">
      <c r="L1148" s="38"/>
    </row>
    <row r="1149" spans="12:12" s="5" customFormat="1">
      <c r="L1149" s="38"/>
    </row>
    <row r="1151" spans="12:12" s="5" customFormat="1">
      <c r="L1151" s="38"/>
    </row>
    <row r="1153" spans="12:12" s="5" customFormat="1">
      <c r="L1153" s="38"/>
    </row>
    <row r="1155" spans="12:12" s="5" customFormat="1">
      <c r="L1155" s="38"/>
    </row>
    <row r="1157" spans="12:12" s="5" customFormat="1">
      <c r="L1157" s="38"/>
    </row>
    <row r="1159" spans="12:12" s="5" customFormat="1">
      <c r="L1159" s="38"/>
    </row>
    <row r="1161" spans="12:12" s="5" customFormat="1">
      <c r="L1161" s="38"/>
    </row>
    <row r="1162" spans="12:12" s="5" customFormat="1">
      <c r="L1162" s="38"/>
    </row>
    <row r="1163" spans="12:12" s="5" customFormat="1">
      <c r="L1163" s="38"/>
    </row>
    <row r="1165" spans="12:12" s="5" customFormat="1">
      <c r="L1165" s="38"/>
    </row>
    <row r="1167" spans="12:12" s="5" customFormat="1">
      <c r="L1167" s="38"/>
    </row>
    <row r="1169" spans="12:12" s="5" customFormat="1">
      <c r="L1169" s="38"/>
    </row>
    <row r="1171" spans="12:12" s="5" customFormat="1">
      <c r="L1171" s="38"/>
    </row>
    <row r="1173" spans="12:12" s="5" customFormat="1">
      <c r="L1173" s="38"/>
    </row>
    <row r="1175" spans="12:12" s="5" customFormat="1">
      <c r="L1175" s="38"/>
    </row>
    <row r="1177" spans="12:12" s="5" customFormat="1">
      <c r="L1177" s="38"/>
    </row>
    <row r="1178" spans="12:12" s="5" customFormat="1">
      <c r="L1178" s="38"/>
    </row>
    <row r="1180" spans="12:12" s="5" customFormat="1">
      <c r="L1180" s="38"/>
    </row>
    <row r="1182" spans="12:12" s="5" customFormat="1">
      <c r="L1182" s="38"/>
    </row>
    <row r="1184" spans="12:12" s="5" customFormat="1">
      <c r="L1184" s="38"/>
    </row>
    <row r="1186" spans="12:12" s="5" customFormat="1">
      <c r="L1186" s="38"/>
    </row>
    <row r="1188" spans="12:12" s="5" customFormat="1">
      <c r="L1188" s="38"/>
    </row>
    <row r="1190" spans="12:12" s="5" customFormat="1">
      <c r="L1190" s="38"/>
    </row>
    <row r="1191" spans="12:12" s="5" customFormat="1">
      <c r="L1191" s="38"/>
    </row>
    <row r="1193" spans="12:12" s="5" customFormat="1">
      <c r="L1193" s="38"/>
    </row>
    <row r="1195" spans="12:12" s="5" customFormat="1">
      <c r="L1195" s="38"/>
    </row>
    <row r="1197" spans="12:12" s="5" customFormat="1">
      <c r="L1197" s="38"/>
    </row>
    <row r="1199" spans="12:12" s="5" customFormat="1">
      <c r="L1199" s="38"/>
    </row>
    <row r="1201" spans="12:12" s="5" customFormat="1">
      <c r="L1201" s="38"/>
    </row>
    <row r="1203" spans="12:12" s="5" customFormat="1">
      <c r="L1203" s="38"/>
    </row>
    <row r="1205" spans="12:12" s="5" customFormat="1">
      <c r="L1205" s="38"/>
    </row>
    <row r="1207" spans="12:12" s="5" customFormat="1">
      <c r="L1207" s="38"/>
    </row>
    <row r="1209" spans="12:12" s="5" customFormat="1">
      <c r="L1209" s="38"/>
    </row>
    <row r="1211" spans="12:12" s="5" customFormat="1">
      <c r="L1211" s="38"/>
    </row>
    <row r="1213" spans="12:12" s="5" customFormat="1">
      <c r="L1213" s="38"/>
    </row>
    <row r="1215" spans="12:12" s="5" customFormat="1">
      <c r="L1215" s="38"/>
    </row>
    <row r="1217" spans="12:12" s="5" customFormat="1">
      <c r="L1217" s="38"/>
    </row>
    <row r="1219" spans="12:12" s="5" customFormat="1">
      <c r="L1219" s="38"/>
    </row>
    <row r="1221" spans="12:12" s="5" customFormat="1">
      <c r="L1221" s="38"/>
    </row>
    <row r="1223" spans="12:12" s="5" customFormat="1">
      <c r="L1223" s="38"/>
    </row>
    <row r="1225" spans="12:12" s="5" customFormat="1">
      <c r="L1225" s="38"/>
    </row>
    <row r="1226" spans="12:12" s="5" customFormat="1">
      <c r="L1226" s="38"/>
    </row>
    <row r="1227" spans="12:12" s="5" customFormat="1">
      <c r="L1227" s="38"/>
    </row>
    <row r="1229" spans="12:12" s="5" customFormat="1">
      <c r="L1229" s="38"/>
    </row>
    <row r="1231" spans="12:12" s="5" customFormat="1">
      <c r="L1231" s="38"/>
    </row>
    <row r="1233" spans="12:12" s="5" customFormat="1">
      <c r="L1233" s="38"/>
    </row>
    <row r="1235" spans="12:12" s="5" customFormat="1">
      <c r="L1235" s="38"/>
    </row>
    <row r="1236" spans="12:12" s="5" customFormat="1">
      <c r="L1236" s="38"/>
    </row>
    <row r="1237" spans="12:12" s="5" customFormat="1">
      <c r="L1237" s="38"/>
    </row>
    <row r="1239" spans="12:12" s="5" customFormat="1">
      <c r="L1239" s="38"/>
    </row>
    <row r="1241" spans="12:12" s="5" customFormat="1">
      <c r="L1241" s="38"/>
    </row>
    <row r="1243" spans="12:12" s="5" customFormat="1">
      <c r="L1243" s="38"/>
    </row>
    <row r="1245" spans="12:12" s="5" customFormat="1">
      <c r="L1245" s="38"/>
    </row>
    <row r="1246" spans="12:12" s="5" customFormat="1">
      <c r="L1246" s="38"/>
    </row>
    <row r="1247" spans="12:12" s="5" customFormat="1">
      <c r="L1247" s="38"/>
    </row>
    <row r="1248" spans="12:12" s="5" customFormat="1">
      <c r="L1248" s="38"/>
    </row>
    <row r="1249" spans="12:12" s="5" customFormat="1">
      <c r="L1249" s="38"/>
    </row>
    <row r="1250" spans="12:12" s="5" customFormat="1">
      <c r="L1250" s="38"/>
    </row>
    <row r="1251" spans="12:12" s="5" customFormat="1">
      <c r="L1251" s="38"/>
    </row>
    <row r="1252" spans="12:12" s="5" customFormat="1">
      <c r="L1252" s="38"/>
    </row>
    <row r="1253" spans="12:12" s="5" customFormat="1">
      <c r="L1253" s="38"/>
    </row>
    <row r="1254" spans="12:12" s="5" customFormat="1">
      <c r="L1254" s="38"/>
    </row>
    <row r="1256" spans="12:12" s="5" customFormat="1">
      <c r="L1256" s="38"/>
    </row>
    <row r="1257" spans="12:12" s="5" customFormat="1">
      <c r="L1257" s="38"/>
    </row>
    <row r="1258" spans="12:12" s="5" customFormat="1">
      <c r="L1258" s="38"/>
    </row>
    <row r="1259" spans="12:12" s="5" customFormat="1">
      <c r="L1259" s="38"/>
    </row>
    <row r="1260" spans="12:12" s="5" customFormat="1">
      <c r="L1260" s="38"/>
    </row>
    <row r="1261" spans="12:12" s="5" customFormat="1">
      <c r="L1261" s="38"/>
    </row>
    <row r="1262" spans="12:12" s="5" customFormat="1">
      <c r="L1262" s="38"/>
    </row>
    <row r="1264" spans="12:12" s="5" customFormat="1">
      <c r="L1264" s="38"/>
    </row>
    <row r="1266" spans="12:12" s="5" customFormat="1">
      <c r="L1266" s="38"/>
    </row>
    <row r="1268" spans="12:12" s="5" customFormat="1">
      <c r="L1268" s="38"/>
    </row>
    <row r="1270" spans="12:12" s="5" customFormat="1">
      <c r="L1270" s="38"/>
    </row>
    <row r="1271" spans="12:12" s="5" customFormat="1">
      <c r="L1271" s="38"/>
    </row>
    <row r="1272" spans="12:12" s="5" customFormat="1">
      <c r="L1272" s="38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09375" defaultRowHeight="15.6"/>
  <cols>
    <col min="1" max="1" width="17.33203125" style="122" hidden="1" customWidth="1"/>
    <col min="2" max="2" width="3.33203125" style="116" hidden="1" customWidth="1"/>
    <col min="3" max="3" width="4.44140625" style="117" hidden="1" customWidth="1"/>
    <col min="4" max="4" width="3.33203125" style="118" hidden="1" customWidth="1"/>
    <col min="5" max="5" width="3.33203125" style="119" hidden="1" customWidth="1"/>
    <col min="6" max="6" width="3.33203125" style="120" hidden="1" customWidth="1"/>
    <col min="7" max="7" width="5.5546875" style="121" hidden="1" customWidth="1"/>
    <col min="8" max="8" width="5.44140625" style="6" customWidth="1"/>
    <col min="9" max="9" width="3.109375" style="40" customWidth="1"/>
    <col min="10" max="10" width="2.44140625" style="41" customWidth="1"/>
    <col min="11" max="11" width="2.109375" style="42" customWidth="1"/>
    <col min="12" max="12" width="51.5546875" style="38" customWidth="1"/>
    <col min="13" max="13" width="5.33203125" style="39" customWidth="1"/>
    <col min="14" max="14" width="16.109375" style="39" customWidth="1"/>
    <col min="15" max="15" width="14.33203125" style="39" customWidth="1"/>
    <col min="16" max="16" width="13.44140625" style="5" customWidth="1"/>
    <col min="17" max="17" width="9.33203125" style="5" bestFit="1" customWidth="1"/>
    <col min="18" max="19" width="9.5546875" style="5" bestFit="1" customWidth="1"/>
    <col min="20" max="16384" width="9.109375" style="5"/>
  </cols>
  <sheetData>
    <row r="1" spans="1:22">
      <c r="A1" s="5"/>
      <c r="B1" s="236"/>
      <c r="C1" s="5"/>
      <c r="D1" s="237"/>
      <c r="E1" s="237"/>
      <c r="F1" s="237"/>
      <c r="G1" s="237"/>
      <c r="H1" s="237"/>
      <c r="I1" s="5"/>
      <c r="J1" s="5"/>
      <c r="K1" s="562"/>
      <c r="L1" s="562"/>
      <c r="M1" s="562"/>
      <c r="N1" s="493" t="s">
        <v>744</v>
      </c>
      <c r="O1" s="493"/>
      <c r="P1" s="493"/>
    </row>
    <row r="2" spans="1:22">
      <c r="A2" s="5"/>
      <c r="B2" s="236"/>
      <c r="C2" s="5"/>
      <c r="D2" s="237"/>
      <c r="E2" s="237"/>
      <c r="F2" s="237"/>
      <c r="G2" s="237"/>
      <c r="H2" s="237"/>
      <c r="I2" s="5"/>
      <c r="J2" s="5"/>
      <c r="K2" s="562"/>
      <c r="L2" s="562"/>
      <c r="M2" s="562"/>
      <c r="N2" s="493" t="s">
        <v>622</v>
      </c>
      <c r="O2" s="493"/>
      <c r="P2" s="493"/>
    </row>
    <row r="3" spans="1:22">
      <c r="A3" s="5"/>
      <c r="B3" s="236"/>
      <c r="C3" s="5"/>
      <c r="D3" s="237"/>
      <c r="E3" s="237"/>
      <c r="F3" s="237" t="s">
        <v>784</v>
      </c>
      <c r="G3" s="237"/>
      <c r="H3" s="237"/>
      <c r="I3" s="5"/>
      <c r="J3" s="5"/>
      <c r="K3" s="562"/>
      <c r="L3" s="562"/>
      <c r="M3" s="562"/>
      <c r="N3" s="493" t="s">
        <v>937</v>
      </c>
      <c r="O3" s="493"/>
      <c r="P3" s="493"/>
    </row>
    <row r="4" spans="1:22">
      <c r="A4" s="5"/>
      <c r="B4" s="236"/>
      <c r="C4" s="5"/>
      <c r="D4" s="237"/>
      <c r="E4" s="237"/>
      <c r="F4" s="237"/>
      <c r="G4" s="237"/>
      <c r="H4" s="237"/>
      <c r="I4" s="5"/>
      <c r="J4" s="5"/>
      <c r="K4" s="562"/>
      <c r="L4" s="562"/>
      <c r="M4" s="562"/>
      <c r="N4" s="493" t="s">
        <v>936</v>
      </c>
      <c r="O4" s="493"/>
      <c r="P4" s="493"/>
    </row>
    <row r="5" spans="1:22">
      <c r="A5" s="5"/>
      <c r="B5" s="236"/>
      <c r="C5" s="5"/>
      <c r="D5" s="237"/>
      <c r="E5" s="237"/>
      <c r="F5" s="237"/>
      <c r="G5" s="237"/>
      <c r="H5" s="237"/>
      <c r="I5" s="5"/>
      <c r="J5" s="5"/>
      <c r="K5" s="562"/>
      <c r="L5" s="562"/>
      <c r="M5" s="562"/>
      <c r="N5" s="566" t="s">
        <v>594</v>
      </c>
      <c r="O5" s="566"/>
      <c r="P5" s="566"/>
    </row>
    <row r="6" spans="1:22" ht="19.5" customHeight="1">
      <c r="A6" s="236" t="s">
        <v>745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22" ht="34.5" customHeight="1">
      <c r="A7" s="122" t="s">
        <v>490</v>
      </c>
      <c r="H7" s="535" t="s">
        <v>924</v>
      </c>
      <c r="I7" s="535"/>
      <c r="J7" s="535"/>
      <c r="K7" s="535"/>
      <c r="L7" s="535"/>
      <c r="M7" s="535"/>
      <c r="N7" s="535"/>
      <c r="O7" s="535"/>
      <c r="P7" s="535"/>
    </row>
    <row r="8" spans="1:22">
      <c r="H8" s="235"/>
      <c r="I8" s="235"/>
      <c r="J8" s="235"/>
      <c r="K8" s="235"/>
      <c r="L8" s="235"/>
      <c r="M8" s="235"/>
      <c r="N8" s="235"/>
      <c r="O8" s="235"/>
      <c r="P8" s="235"/>
    </row>
    <row r="9" spans="1:22">
      <c r="A9" s="123"/>
      <c r="I9" s="7"/>
      <c r="J9" s="43"/>
      <c r="K9" s="43"/>
      <c r="L9" s="8"/>
      <c r="M9" s="209"/>
      <c r="N9" s="234"/>
      <c r="O9" s="561" t="s">
        <v>97</v>
      </c>
      <c r="P9" s="561"/>
    </row>
    <row r="10" spans="1:22" ht="46.5" customHeight="1">
      <c r="A10" s="123"/>
      <c r="H10" s="516" t="s">
        <v>98</v>
      </c>
      <c r="I10" s="516" t="s">
        <v>99</v>
      </c>
      <c r="J10" s="519" t="s">
        <v>100</v>
      </c>
      <c r="K10" s="519" t="s">
        <v>101</v>
      </c>
      <c r="L10" s="522" t="s">
        <v>102</v>
      </c>
      <c r="M10" s="525" t="s">
        <v>103</v>
      </c>
      <c r="N10" s="498" t="s">
        <v>374</v>
      </c>
      <c r="O10" s="534" t="s">
        <v>375</v>
      </c>
      <c r="P10" s="534"/>
    </row>
    <row r="11" spans="1:22" s="10" customFormat="1" ht="29.25" customHeight="1">
      <c r="A11" s="123"/>
      <c r="B11" s="116"/>
      <c r="C11" s="117"/>
      <c r="D11" s="118"/>
      <c r="E11" s="119"/>
      <c r="F11" s="120"/>
      <c r="G11" s="121"/>
      <c r="H11" s="517"/>
      <c r="I11" s="517"/>
      <c r="J11" s="520"/>
      <c r="K11" s="520"/>
      <c r="L11" s="523"/>
      <c r="M11" s="526"/>
      <c r="N11" s="498"/>
      <c r="O11" s="2" t="s">
        <v>376</v>
      </c>
      <c r="P11" s="2" t="s">
        <v>377</v>
      </c>
    </row>
    <row r="12" spans="1:22" s="15" customFormat="1">
      <c r="A12" s="123"/>
      <c r="B12" s="124"/>
      <c r="C12" s="125"/>
      <c r="D12" s="126"/>
      <c r="E12" s="127"/>
      <c r="F12" s="128"/>
      <c r="G12" s="129"/>
      <c r="H12" s="135">
        <v>1</v>
      </c>
      <c r="I12" s="135">
        <v>2</v>
      </c>
      <c r="J12" s="135">
        <v>3</v>
      </c>
      <c r="K12" s="135">
        <v>4</v>
      </c>
      <c r="L12" s="135">
        <v>5</v>
      </c>
      <c r="M12" s="136">
        <v>6</v>
      </c>
      <c r="N12" s="12">
        <v>7</v>
      </c>
      <c r="O12" s="12">
        <v>8</v>
      </c>
      <c r="P12" s="12" t="s">
        <v>624</v>
      </c>
    </row>
    <row r="13" spans="1:22" s="161" customFormat="1" ht="16.5" customHeight="1">
      <c r="A13" s="122" t="str">
        <f t="shared" ref="A13:A86" si="0">CONCATENATE(B13,C13,D13,E13,F13,G13)</f>
        <v>71000000000000</v>
      </c>
      <c r="B13" s="124" t="s">
        <v>439</v>
      </c>
      <c r="C13" s="125" t="s">
        <v>441</v>
      </c>
      <c r="D13" s="126" t="s">
        <v>441</v>
      </c>
      <c r="E13" s="127" t="s">
        <v>441</v>
      </c>
      <c r="F13" s="128" t="s">
        <v>441</v>
      </c>
      <c r="G13" s="129" t="s">
        <v>440</v>
      </c>
      <c r="H13" s="397"/>
      <c r="I13" s="157"/>
      <c r="J13" s="158"/>
      <c r="K13" s="158"/>
      <c r="L13" s="159" t="s">
        <v>105</v>
      </c>
      <c r="M13" s="172"/>
      <c r="N13" s="160">
        <f>O13+P13-O767</f>
        <v>0</v>
      </c>
      <c r="O13" s="160">
        <f>+O14+O109+O141+O319+O406+O476+O489+O574+O669+O759</f>
        <v>0</v>
      </c>
      <c r="P13" s="160">
        <f>+P14+P109+P141+P319+P406+P476+P489+P574+P669+P759</f>
        <v>0</v>
      </c>
      <c r="S13" s="438"/>
    </row>
    <row r="14" spans="1:22" s="181" customFormat="1" ht="27.6">
      <c r="A14" s="122" t="str">
        <f t="shared" si="0"/>
        <v>71010000000000</v>
      </c>
      <c r="B14" s="124" t="s">
        <v>439</v>
      </c>
      <c r="C14" s="117" t="s">
        <v>106</v>
      </c>
      <c r="D14" s="118" t="s">
        <v>441</v>
      </c>
      <c r="E14" s="127" t="s">
        <v>441</v>
      </c>
      <c r="F14" s="128" t="s">
        <v>441</v>
      </c>
      <c r="G14" s="129" t="s">
        <v>440</v>
      </c>
      <c r="H14" s="180">
        <v>2100</v>
      </c>
      <c r="I14" s="212" t="s">
        <v>106</v>
      </c>
      <c r="J14" s="213">
        <v>0</v>
      </c>
      <c r="K14" s="213">
        <v>0</v>
      </c>
      <c r="L14" s="162" t="s">
        <v>107</v>
      </c>
      <c r="M14" s="174"/>
      <c r="N14" s="163">
        <f>+N16+N66+N84+N99</f>
        <v>0</v>
      </c>
      <c r="O14" s="163">
        <f>+O16+O66+O84+O99</f>
        <v>0</v>
      </c>
      <c r="P14" s="163">
        <f>+P16+P66+P84+P99</f>
        <v>0</v>
      </c>
      <c r="Q14" s="161"/>
      <c r="R14" s="161"/>
      <c r="S14" s="438"/>
      <c r="T14" s="161"/>
      <c r="U14" s="161"/>
      <c r="V14" s="161"/>
    </row>
    <row r="15" spans="1:22" s="23" customFormat="1" ht="16.2">
      <c r="A15" s="122" t="str">
        <f t="shared" si="0"/>
        <v>71010000000001</v>
      </c>
      <c r="B15" s="124" t="s">
        <v>439</v>
      </c>
      <c r="C15" s="117" t="s">
        <v>106</v>
      </c>
      <c r="D15" s="118" t="s">
        <v>441</v>
      </c>
      <c r="E15" s="127" t="s">
        <v>441</v>
      </c>
      <c r="F15" s="128" t="s">
        <v>441</v>
      </c>
      <c r="G15" s="129" t="s">
        <v>96</v>
      </c>
      <c r="H15" s="17"/>
      <c r="I15" s="18"/>
      <c r="J15" s="19"/>
      <c r="K15" s="19"/>
      <c r="L15" s="20" t="s">
        <v>108</v>
      </c>
      <c r="M15" s="44"/>
      <c r="N15" s="190"/>
      <c r="O15" s="190"/>
      <c r="P15" s="190"/>
      <c r="Q15" s="161"/>
      <c r="R15" s="161"/>
      <c r="S15" s="438"/>
      <c r="T15" s="161"/>
      <c r="U15" s="161"/>
      <c r="V15" s="161"/>
    </row>
    <row r="16" spans="1:22" s="169" customFormat="1" ht="41.4">
      <c r="A16" s="122" t="str">
        <f t="shared" si="0"/>
        <v>71010100000000</v>
      </c>
      <c r="B16" s="124" t="s">
        <v>439</v>
      </c>
      <c r="C16" s="117" t="s">
        <v>106</v>
      </c>
      <c r="D16" s="118" t="s">
        <v>106</v>
      </c>
      <c r="E16" s="127" t="s">
        <v>441</v>
      </c>
      <c r="F16" s="128" t="s">
        <v>441</v>
      </c>
      <c r="G16" s="129" t="s">
        <v>440</v>
      </c>
      <c r="H16" s="165">
        <v>2110</v>
      </c>
      <c r="I16" s="166" t="s">
        <v>106</v>
      </c>
      <c r="J16" s="167">
        <v>1</v>
      </c>
      <c r="K16" s="167">
        <v>0</v>
      </c>
      <c r="L16" s="168" t="s">
        <v>109</v>
      </c>
      <c r="M16" s="176"/>
      <c r="N16" s="188">
        <f>+N18+N60</f>
        <v>0</v>
      </c>
      <c r="O16" s="188">
        <f>+O18+O60</f>
        <v>0</v>
      </c>
      <c r="P16" s="188">
        <f>+P18+P60</f>
        <v>0</v>
      </c>
      <c r="Q16" s="161"/>
      <c r="R16" s="161"/>
      <c r="S16" s="438"/>
      <c r="T16" s="161"/>
      <c r="U16" s="161"/>
      <c r="V16" s="161"/>
    </row>
    <row r="17" spans="1:22" s="23" customFormat="1" ht="16.2">
      <c r="A17" s="122" t="str">
        <f t="shared" si="0"/>
        <v>71010100000001</v>
      </c>
      <c r="B17" s="124" t="s">
        <v>439</v>
      </c>
      <c r="C17" s="117" t="s">
        <v>106</v>
      </c>
      <c r="D17" s="118" t="s">
        <v>106</v>
      </c>
      <c r="E17" s="127" t="s">
        <v>441</v>
      </c>
      <c r="F17" s="128" t="s">
        <v>441</v>
      </c>
      <c r="G17" s="129" t="s">
        <v>96</v>
      </c>
      <c r="H17" s="17"/>
      <c r="I17" s="18"/>
      <c r="J17" s="19"/>
      <c r="K17" s="19"/>
      <c r="L17" s="20" t="s">
        <v>110</v>
      </c>
      <c r="M17" s="35"/>
      <c r="N17" s="190"/>
      <c r="O17" s="190"/>
      <c r="P17" s="190"/>
      <c r="Q17" s="161"/>
      <c r="R17" s="161"/>
      <c r="S17" s="438"/>
      <c r="T17" s="161"/>
      <c r="U17" s="161"/>
      <c r="V17" s="161"/>
    </row>
    <row r="18" spans="1:22" s="156" customFormat="1" ht="26.4">
      <c r="A18" s="122" t="str">
        <f t="shared" si="0"/>
        <v>71010101000000</v>
      </c>
      <c r="B18" s="124" t="s">
        <v>439</v>
      </c>
      <c r="C18" s="117" t="s">
        <v>106</v>
      </c>
      <c r="D18" s="118" t="s">
        <v>106</v>
      </c>
      <c r="E18" s="119" t="s">
        <v>106</v>
      </c>
      <c r="F18" s="128" t="s">
        <v>441</v>
      </c>
      <c r="G18" s="129" t="s">
        <v>440</v>
      </c>
      <c r="H18" s="151">
        <v>2111</v>
      </c>
      <c r="I18" s="152" t="s">
        <v>106</v>
      </c>
      <c r="J18" s="153">
        <v>1</v>
      </c>
      <c r="K18" s="153">
        <v>1</v>
      </c>
      <c r="L18" s="154" t="s">
        <v>363</v>
      </c>
      <c r="M18" s="155"/>
      <c r="N18" s="192">
        <f>+N20+N55</f>
        <v>0</v>
      </c>
      <c r="O18" s="192">
        <f>+O20+O55</f>
        <v>0</v>
      </c>
      <c r="P18" s="192">
        <f>+P20+P55</f>
        <v>0</v>
      </c>
      <c r="Q18" s="161"/>
      <c r="R18" s="161"/>
      <c r="S18" s="438"/>
      <c r="T18" s="161"/>
      <c r="U18" s="161"/>
      <c r="V18" s="161"/>
    </row>
    <row r="19" spans="1:22" ht="16.2">
      <c r="A19" s="122" t="str">
        <f t="shared" si="0"/>
        <v>71010101000001</v>
      </c>
      <c r="B19" s="124" t="s">
        <v>439</v>
      </c>
      <c r="C19" s="117" t="s">
        <v>106</v>
      </c>
      <c r="D19" s="118" t="s">
        <v>106</v>
      </c>
      <c r="E19" s="119" t="s">
        <v>106</v>
      </c>
      <c r="F19" s="128" t="s">
        <v>441</v>
      </c>
      <c r="G19" s="129" t="s">
        <v>96</v>
      </c>
      <c r="H19" s="17"/>
      <c r="I19" s="25"/>
      <c r="J19" s="26"/>
      <c r="K19" s="26"/>
      <c r="L19" s="20" t="s">
        <v>108</v>
      </c>
      <c r="M19" s="44"/>
      <c r="N19" s="190"/>
      <c r="O19" s="190"/>
      <c r="P19" s="190"/>
      <c r="Q19" s="161"/>
      <c r="R19" s="161"/>
      <c r="S19" s="438"/>
      <c r="T19" s="161"/>
      <c r="U19" s="161"/>
      <c r="V19" s="161"/>
    </row>
    <row r="20" spans="1:22" s="115" customFormat="1" ht="16.2">
      <c r="A20" s="122" t="str">
        <f t="shared" si="0"/>
        <v>71010101010000</v>
      </c>
      <c r="B20" s="124" t="s">
        <v>439</v>
      </c>
      <c r="C20" s="117" t="s">
        <v>106</v>
      </c>
      <c r="D20" s="118" t="s">
        <v>106</v>
      </c>
      <c r="E20" s="119" t="s">
        <v>106</v>
      </c>
      <c r="F20" s="128" t="s">
        <v>106</v>
      </c>
      <c r="G20" s="129" t="s">
        <v>440</v>
      </c>
      <c r="H20" s="45"/>
      <c r="I20" s="147"/>
      <c r="J20" s="148"/>
      <c r="K20" s="148"/>
      <c r="L20" s="27" t="s">
        <v>111</v>
      </c>
      <c r="M20" s="28"/>
      <c r="N20" s="197">
        <f>O20+P20</f>
        <v>0</v>
      </c>
      <c r="O20" s="197">
        <f>SUM(O21:O54)</f>
        <v>0</v>
      </c>
      <c r="P20" s="197">
        <f>SUM(P21:P54)</f>
        <v>0</v>
      </c>
      <c r="Q20" s="161"/>
      <c r="R20" s="161"/>
      <c r="S20" s="438"/>
      <c r="T20" s="161"/>
      <c r="U20" s="161"/>
      <c r="V20" s="161"/>
    </row>
    <row r="21" spans="1:22" s="23" customFormat="1" ht="16.2">
      <c r="A21" s="122" t="str">
        <f t="shared" si="0"/>
        <v>71010101014111</v>
      </c>
      <c r="B21" s="124" t="s">
        <v>439</v>
      </c>
      <c r="C21" s="117" t="s">
        <v>106</v>
      </c>
      <c r="D21" s="118" t="s">
        <v>106</v>
      </c>
      <c r="E21" s="119" t="s">
        <v>106</v>
      </c>
      <c r="F21" s="128" t="s">
        <v>106</v>
      </c>
      <c r="G21" s="129">
        <v>4111</v>
      </c>
      <c r="H21" s="25"/>
      <c r="I21" s="25"/>
      <c r="J21" s="26"/>
      <c r="K21" s="26"/>
      <c r="L21" s="36" t="s">
        <v>112</v>
      </c>
      <c r="M21" s="12">
        <v>4111</v>
      </c>
      <c r="N21" s="183">
        <f>O21+P21</f>
        <v>0</v>
      </c>
      <c r="O21" s="183"/>
      <c r="P21" s="183"/>
      <c r="Q21" s="161"/>
      <c r="R21" s="161"/>
      <c r="S21" s="438"/>
      <c r="T21" s="161"/>
      <c r="U21" s="161"/>
      <c r="V21" s="161"/>
    </row>
    <row r="22" spans="1:22" ht="26.4">
      <c r="A22" s="122" t="str">
        <f t="shared" si="0"/>
        <v>71010101014112</v>
      </c>
      <c r="B22" s="124" t="s">
        <v>439</v>
      </c>
      <c r="C22" s="117" t="s">
        <v>106</v>
      </c>
      <c r="D22" s="118" t="s">
        <v>106</v>
      </c>
      <c r="E22" s="119" t="s">
        <v>106</v>
      </c>
      <c r="F22" s="128" t="s">
        <v>106</v>
      </c>
      <c r="G22" s="129">
        <v>4112</v>
      </c>
      <c r="H22" s="25"/>
      <c r="I22" s="25"/>
      <c r="J22" s="26"/>
      <c r="K22" s="26"/>
      <c r="L22" s="36" t="s">
        <v>113</v>
      </c>
      <c r="M22" s="12">
        <v>4112</v>
      </c>
      <c r="N22" s="183">
        <f t="shared" ref="N22:N59" si="1">O22+P22</f>
        <v>0</v>
      </c>
      <c r="O22" s="183"/>
      <c r="P22" s="183"/>
      <c r="Q22" s="161"/>
      <c r="R22" s="161"/>
      <c r="S22" s="438"/>
      <c r="T22" s="161"/>
      <c r="U22" s="161"/>
      <c r="V22" s="161"/>
    </row>
    <row r="23" spans="1:22" s="23" customFormat="1" ht="16.2">
      <c r="A23" s="122" t="str">
        <f t="shared" si="0"/>
        <v>71010101014212</v>
      </c>
      <c r="B23" s="124" t="s">
        <v>439</v>
      </c>
      <c r="C23" s="117" t="s">
        <v>106</v>
      </c>
      <c r="D23" s="118" t="s">
        <v>106</v>
      </c>
      <c r="E23" s="119" t="s">
        <v>106</v>
      </c>
      <c r="F23" s="120" t="s">
        <v>106</v>
      </c>
      <c r="G23" s="121">
        <v>4212</v>
      </c>
      <c r="H23" s="25"/>
      <c r="I23" s="25"/>
      <c r="J23" s="26"/>
      <c r="K23" s="26"/>
      <c r="L23" s="29" t="s">
        <v>114</v>
      </c>
      <c r="M23" s="12">
        <v>4212</v>
      </c>
      <c r="N23" s="183">
        <f t="shared" si="1"/>
        <v>0</v>
      </c>
      <c r="O23" s="183"/>
      <c r="P23" s="183"/>
      <c r="Q23" s="161"/>
      <c r="R23" s="161"/>
      <c r="S23" s="438"/>
      <c r="T23" s="161"/>
      <c r="U23" s="161"/>
      <c r="V23" s="161"/>
    </row>
    <row r="24" spans="1:22" ht="16.2">
      <c r="A24" s="122" t="str">
        <f t="shared" si="0"/>
        <v>71010101014213</v>
      </c>
      <c r="B24" s="124" t="s">
        <v>439</v>
      </c>
      <c r="C24" s="117" t="s">
        <v>106</v>
      </c>
      <c r="D24" s="118" t="s">
        <v>106</v>
      </c>
      <c r="E24" s="119" t="s">
        <v>106</v>
      </c>
      <c r="F24" s="120" t="s">
        <v>106</v>
      </c>
      <c r="G24" s="121">
        <v>4213</v>
      </c>
      <c r="H24" s="25"/>
      <c r="I24" s="25"/>
      <c r="J24" s="26"/>
      <c r="K24" s="26"/>
      <c r="L24" s="30" t="s">
        <v>115</v>
      </c>
      <c r="M24" s="31">
        <v>4213</v>
      </c>
      <c r="N24" s="183">
        <f t="shared" si="1"/>
        <v>0</v>
      </c>
      <c r="O24" s="183"/>
      <c r="P24" s="183"/>
      <c r="Q24" s="161"/>
      <c r="R24" s="161"/>
      <c r="S24" s="438"/>
      <c r="T24" s="161"/>
      <c r="U24" s="161"/>
      <c r="V24" s="161"/>
    </row>
    <row r="25" spans="1:22" s="23" customFormat="1" ht="16.2">
      <c r="A25" s="122" t="str">
        <f t="shared" si="0"/>
        <v>71010101014214</v>
      </c>
      <c r="B25" s="124" t="s">
        <v>439</v>
      </c>
      <c r="C25" s="117" t="s">
        <v>106</v>
      </c>
      <c r="D25" s="118" t="s">
        <v>106</v>
      </c>
      <c r="E25" s="119" t="s">
        <v>106</v>
      </c>
      <c r="F25" s="120" t="s">
        <v>106</v>
      </c>
      <c r="G25" s="121">
        <v>4214</v>
      </c>
      <c r="H25" s="25"/>
      <c r="I25" s="25"/>
      <c r="J25" s="26"/>
      <c r="K25" s="26"/>
      <c r="L25" s="30" t="s">
        <v>116</v>
      </c>
      <c r="M25" s="31">
        <v>4214</v>
      </c>
      <c r="N25" s="183">
        <f t="shared" si="1"/>
        <v>0</v>
      </c>
      <c r="O25" s="183"/>
      <c r="P25" s="183"/>
      <c r="Q25" s="161"/>
      <c r="R25" s="161"/>
      <c r="S25" s="438"/>
      <c r="T25" s="161"/>
      <c r="U25" s="161"/>
      <c r="V25" s="161"/>
    </row>
    <row r="26" spans="1:22" ht="16.2">
      <c r="A26" s="122" t="str">
        <f t="shared" si="0"/>
        <v>71010101014215</v>
      </c>
      <c r="B26" s="124" t="s">
        <v>439</v>
      </c>
      <c r="C26" s="117" t="s">
        <v>106</v>
      </c>
      <c r="D26" s="118" t="s">
        <v>106</v>
      </c>
      <c r="E26" s="119" t="s">
        <v>106</v>
      </c>
      <c r="F26" s="120" t="s">
        <v>106</v>
      </c>
      <c r="G26" s="121">
        <v>4215</v>
      </c>
      <c r="H26" s="25"/>
      <c r="I26" s="25"/>
      <c r="J26" s="26"/>
      <c r="K26" s="26"/>
      <c r="L26" s="29" t="s">
        <v>117</v>
      </c>
      <c r="M26" s="12">
        <v>4215</v>
      </c>
      <c r="N26" s="183">
        <f t="shared" si="1"/>
        <v>0</v>
      </c>
      <c r="O26" s="183"/>
      <c r="P26" s="183"/>
      <c r="Q26" s="161"/>
      <c r="R26" s="161"/>
      <c r="S26" s="438"/>
      <c r="T26" s="161"/>
      <c r="U26" s="161"/>
      <c r="V26" s="161"/>
    </row>
    <row r="27" spans="1:22" ht="16.2">
      <c r="A27" s="122" t="str">
        <f t="shared" si="0"/>
        <v>71010101014216</v>
      </c>
      <c r="B27" s="124" t="s">
        <v>439</v>
      </c>
      <c r="C27" s="117" t="s">
        <v>106</v>
      </c>
      <c r="D27" s="118" t="s">
        <v>106</v>
      </c>
      <c r="E27" s="119" t="s">
        <v>106</v>
      </c>
      <c r="F27" s="120" t="s">
        <v>106</v>
      </c>
      <c r="G27" s="121">
        <v>4216</v>
      </c>
      <c r="H27" s="25"/>
      <c r="I27" s="25"/>
      <c r="J27" s="26"/>
      <c r="K27" s="26"/>
      <c r="L27" s="29" t="s">
        <v>447</v>
      </c>
      <c r="M27" s="12">
        <v>4216</v>
      </c>
      <c r="N27" s="183">
        <f t="shared" si="1"/>
        <v>0</v>
      </c>
      <c r="O27" s="183"/>
      <c r="P27" s="183"/>
      <c r="Q27" s="161"/>
      <c r="R27" s="161"/>
      <c r="S27" s="438"/>
      <c r="T27" s="161"/>
      <c r="U27" s="161"/>
      <c r="V27" s="161"/>
    </row>
    <row r="28" spans="1:22" ht="16.2">
      <c r="A28" s="122" t="str">
        <f t="shared" si="0"/>
        <v>71010101014222</v>
      </c>
      <c r="B28" s="124" t="s">
        <v>439</v>
      </c>
      <c r="C28" s="117" t="s">
        <v>106</v>
      </c>
      <c r="D28" s="118" t="s">
        <v>106</v>
      </c>
      <c r="E28" s="119" t="s">
        <v>106</v>
      </c>
      <c r="F28" s="120" t="s">
        <v>106</v>
      </c>
      <c r="G28" s="121">
        <v>4222</v>
      </c>
      <c r="H28" s="25"/>
      <c r="I28" s="25"/>
      <c r="J28" s="26"/>
      <c r="K28" s="26"/>
      <c r="L28" s="29" t="s">
        <v>392</v>
      </c>
      <c r="M28" s="12" t="s">
        <v>746</v>
      </c>
      <c r="N28" s="183">
        <f t="shared" si="1"/>
        <v>0</v>
      </c>
      <c r="O28" s="183"/>
      <c r="P28" s="183"/>
      <c r="Q28" s="161"/>
      <c r="R28" s="161"/>
      <c r="S28" s="438"/>
      <c r="T28" s="161"/>
      <c r="U28" s="161"/>
      <c r="V28" s="161"/>
    </row>
    <row r="29" spans="1:22" ht="16.2">
      <c r="A29" s="122" t="str">
        <f t="shared" si="0"/>
        <v>71010101014231</v>
      </c>
      <c r="B29" s="124" t="s">
        <v>439</v>
      </c>
      <c r="C29" s="117" t="s">
        <v>106</v>
      </c>
      <c r="D29" s="118" t="s">
        <v>106</v>
      </c>
      <c r="E29" s="119" t="s">
        <v>106</v>
      </c>
      <c r="F29" s="120" t="s">
        <v>106</v>
      </c>
      <c r="G29" s="121">
        <v>4231</v>
      </c>
      <c r="H29" s="25"/>
      <c r="I29" s="25"/>
      <c r="J29" s="26"/>
      <c r="K29" s="26"/>
      <c r="L29" s="29" t="s">
        <v>119</v>
      </c>
      <c r="M29" s="12">
        <v>4222</v>
      </c>
      <c r="N29" s="183">
        <f t="shared" si="1"/>
        <v>0</v>
      </c>
      <c r="O29" s="183"/>
      <c r="P29" s="183"/>
      <c r="Q29" s="161"/>
      <c r="R29" s="161"/>
      <c r="S29" s="438"/>
      <c r="T29" s="161"/>
      <c r="U29" s="161"/>
      <c r="V29" s="161"/>
    </row>
    <row r="30" spans="1:22" ht="16.2">
      <c r="A30" s="122" t="str">
        <f t="shared" si="0"/>
        <v>71010101014232</v>
      </c>
      <c r="B30" s="124" t="s">
        <v>439</v>
      </c>
      <c r="C30" s="117" t="s">
        <v>106</v>
      </c>
      <c r="D30" s="118" t="s">
        <v>106</v>
      </c>
      <c r="E30" s="119" t="s">
        <v>106</v>
      </c>
      <c r="F30" s="120" t="s">
        <v>106</v>
      </c>
      <c r="G30" s="121">
        <v>4232</v>
      </c>
      <c r="H30" s="25"/>
      <c r="I30" s="25"/>
      <c r="J30" s="26"/>
      <c r="K30" s="26"/>
      <c r="L30" s="29" t="s">
        <v>448</v>
      </c>
      <c r="M30" s="12">
        <v>4231</v>
      </c>
      <c r="N30" s="183">
        <f t="shared" si="1"/>
        <v>0</v>
      </c>
      <c r="O30" s="183"/>
      <c r="P30" s="183"/>
      <c r="Q30" s="161"/>
      <c r="R30" s="161"/>
      <c r="S30" s="438"/>
      <c r="T30" s="161"/>
      <c r="U30" s="161"/>
      <c r="V30" s="161"/>
    </row>
    <row r="31" spans="1:22" ht="16.2">
      <c r="A31" s="122" t="str">
        <f t="shared" si="0"/>
        <v>71010101014233</v>
      </c>
      <c r="B31" s="124" t="s">
        <v>439</v>
      </c>
      <c r="C31" s="117" t="s">
        <v>106</v>
      </c>
      <c r="D31" s="118" t="s">
        <v>106</v>
      </c>
      <c r="E31" s="119" t="s">
        <v>106</v>
      </c>
      <c r="F31" s="120" t="s">
        <v>106</v>
      </c>
      <c r="G31" s="121">
        <v>4233</v>
      </c>
      <c r="H31" s="25"/>
      <c r="I31" s="25"/>
      <c r="J31" s="26"/>
      <c r="K31" s="26"/>
      <c r="L31" s="29" t="s">
        <v>121</v>
      </c>
      <c r="M31" s="12">
        <v>4232</v>
      </c>
      <c r="N31" s="183">
        <f t="shared" si="1"/>
        <v>0</v>
      </c>
      <c r="O31" s="183"/>
      <c r="P31" s="183"/>
      <c r="Q31" s="161"/>
      <c r="R31" s="161"/>
      <c r="S31" s="438"/>
      <c r="T31" s="161"/>
      <c r="U31" s="161"/>
      <c r="V31" s="161"/>
    </row>
    <row r="32" spans="1:22" ht="26.4">
      <c r="A32" s="122" t="str">
        <f t="shared" si="0"/>
        <v>71010101014234</v>
      </c>
      <c r="B32" s="124" t="s">
        <v>439</v>
      </c>
      <c r="C32" s="117" t="s">
        <v>106</v>
      </c>
      <c r="D32" s="118" t="s">
        <v>106</v>
      </c>
      <c r="E32" s="119" t="s">
        <v>106</v>
      </c>
      <c r="F32" s="120" t="s">
        <v>106</v>
      </c>
      <c r="G32" s="121">
        <v>4234</v>
      </c>
      <c r="H32" s="25"/>
      <c r="I32" s="25"/>
      <c r="J32" s="26"/>
      <c r="K32" s="26"/>
      <c r="L32" s="29" t="s">
        <v>449</v>
      </c>
      <c r="M32" s="12">
        <v>4233</v>
      </c>
      <c r="N32" s="183">
        <f t="shared" si="1"/>
        <v>0</v>
      </c>
      <c r="O32" s="183"/>
      <c r="P32" s="183"/>
      <c r="Q32" s="161"/>
      <c r="R32" s="161"/>
      <c r="S32" s="438"/>
      <c r="T32" s="161"/>
      <c r="U32" s="161"/>
      <c r="V32" s="161"/>
    </row>
    <row r="33" spans="1:22" ht="16.2">
      <c r="A33" s="122" t="str">
        <f t="shared" si="0"/>
        <v>71010101014235</v>
      </c>
      <c r="B33" s="124" t="s">
        <v>439</v>
      </c>
      <c r="C33" s="117" t="s">
        <v>106</v>
      </c>
      <c r="D33" s="118" t="s">
        <v>106</v>
      </c>
      <c r="E33" s="119" t="s">
        <v>106</v>
      </c>
      <c r="F33" s="120" t="s">
        <v>106</v>
      </c>
      <c r="G33" s="121">
        <v>4235</v>
      </c>
      <c r="H33" s="25"/>
      <c r="I33" s="25"/>
      <c r="J33" s="26"/>
      <c r="K33" s="26"/>
      <c r="L33" s="29" t="s">
        <v>782</v>
      </c>
      <c r="M33" s="12">
        <v>4234</v>
      </c>
      <c r="N33" s="183">
        <f t="shared" si="1"/>
        <v>0</v>
      </c>
      <c r="O33" s="183"/>
      <c r="P33" s="183"/>
      <c r="Q33" s="161"/>
      <c r="R33" s="161"/>
      <c r="S33" s="438"/>
      <c r="T33" s="161"/>
      <c r="U33" s="161"/>
      <c r="V33" s="161"/>
    </row>
    <row r="34" spans="1:22" ht="16.2">
      <c r="B34" s="124"/>
      <c r="H34" s="25"/>
      <c r="I34" s="25"/>
      <c r="J34" s="26"/>
      <c r="K34" s="26"/>
      <c r="L34" s="29" t="s">
        <v>123</v>
      </c>
      <c r="M34" s="12">
        <v>4235</v>
      </c>
      <c r="N34" s="183">
        <f t="shared" si="1"/>
        <v>0</v>
      </c>
      <c r="O34" s="183"/>
      <c r="P34" s="183"/>
      <c r="Q34" s="161"/>
      <c r="R34" s="161"/>
      <c r="S34" s="438"/>
      <c r="T34" s="161"/>
      <c r="U34" s="161"/>
      <c r="V34" s="161"/>
    </row>
    <row r="35" spans="1:22" ht="16.2">
      <c r="A35" s="122" t="str">
        <f t="shared" si="0"/>
        <v>71010101014237</v>
      </c>
      <c r="B35" s="124" t="s">
        <v>439</v>
      </c>
      <c r="C35" s="117" t="s">
        <v>106</v>
      </c>
      <c r="D35" s="118" t="s">
        <v>106</v>
      </c>
      <c r="E35" s="119" t="s">
        <v>106</v>
      </c>
      <c r="F35" s="120" t="s">
        <v>106</v>
      </c>
      <c r="G35" s="121">
        <v>4237</v>
      </c>
      <c r="H35" s="25"/>
      <c r="I35" s="25"/>
      <c r="J35" s="26"/>
      <c r="K35" s="26"/>
      <c r="L35" s="29" t="s">
        <v>124</v>
      </c>
      <c r="M35" s="12">
        <v>4237</v>
      </c>
      <c r="N35" s="183">
        <f t="shared" si="1"/>
        <v>0</v>
      </c>
      <c r="O35" s="183"/>
      <c r="P35" s="183"/>
      <c r="Q35" s="161"/>
      <c r="R35" s="161"/>
      <c r="S35" s="438"/>
      <c r="T35" s="161"/>
      <c r="U35" s="161"/>
      <c r="V35" s="161"/>
    </row>
    <row r="36" spans="1:22" ht="16.2">
      <c r="A36" s="122" t="str">
        <f t="shared" si="0"/>
        <v>71010101014239</v>
      </c>
      <c r="B36" s="124" t="s">
        <v>439</v>
      </c>
      <c r="C36" s="117" t="s">
        <v>106</v>
      </c>
      <c r="D36" s="118" t="s">
        <v>106</v>
      </c>
      <c r="E36" s="119" t="s">
        <v>106</v>
      </c>
      <c r="F36" s="120" t="s">
        <v>106</v>
      </c>
      <c r="G36" s="121">
        <v>4239</v>
      </c>
      <c r="H36" s="25"/>
      <c r="I36" s="25"/>
      <c r="J36" s="26"/>
      <c r="K36" s="26"/>
      <c r="L36" s="29" t="s">
        <v>125</v>
      </c>
      <c r="M36" s="12">
        <v>4239</v>
      </c>
      <c r="N36" s="183">
        <f t="shared" si="1"/>
        <v>0</v>
      </c>
      <c r="O36" s="183"/>
      <c r="P36" s="183"/>
      <c r="Q36" s="161"/>
      <c r="R36" s="161"/>
      <c r="S36" s="438"/>
      <c r="T36" s="161"/>
      <c r="U36" s="161"/>
      <c r="V36" s="161"/>
    </row>
    <row r="37" spans="1:22" ht="16.2">
      <c r="A37" s="122" t="str">
        <f t="shared" si="0"/>
        <v>71010101014241</v>
      </c>
      <c r="B37" s="124" t="s">
        <v>439</v>
      </c>
      <c r="C37" s="117" t="s">
        <v>106</v>
      </c>
      <c r="D37" s="118" t="s">
        <v>106</v>
      </c>
      <c r="E37" s="119" t="s">
        <v>106</v>
      </c>
      <c r="F37" s="120" t="s">
        <v>106</v>
      </c>
      <c r="G37" s="121">
        <v>4241</v>
      </c>
      <c r="H37" s="25"/>
      <c r="I37" s="25"/>
      <c r="J37" s="26"/>
      <c r="K37" s="26"/>
      <c r="L37" s="29" t="s">
        <v>126</v>
      </c>
      <c r="M37" s="12">
        <v>4241</v>
      </c>
      <c r="N37" s="183">
        <f t="shared" si="1"/>
        <v>0</v>
      </c>
      <c r="O37" s="183"/>
      <c r="P37" s="183"/>
      <c r="Q37" s="161"/>
      <c r="R37" s="161"/>
      <c r="S37" s="438"/>
      <c r="T37" s="161"/>
      <c r="U37" s="161"/>
      <c r="V37" s="161"/>
    </row>
    <row r="38" spans="1:22" ht="26.4">
      <c r="A38" s="122" t="str">
        <f t="shared" si="0"/>
        <v>71010101014252</v>
      </c>
      <c r="B38" s="124" t="s">
        <v>439</v>
      </c>
      <c r="C38" s="117" t="s">
        <v>106</v>
      </c>
      <c r="D38" s="118" t="s">
        <v>106</v>
      </c>
      <c r="E38" s="119" t="s">
        <v>106</v>
      </c>
      <c r="F38" s="120" t="s">
        <v>106</v>
      </c>
      <c r="G38" s="121">
        <v>4252</v>
      </c>
      <c r="H38" s="25"/>
      <c r="I38" s="25"/>
      <c r="J38" s="26"/>
      <c r="K38" s="26"/>
      <c r="L38" s="29" t="s">
        <v>127</v>
      </c>
      <c r="M38" s="12">
        <v>4252</v>
      </c>
      <c r="N38" s="183">
        <f t="shared" si="1"/>
        <v>0</v>
      </c>
      <c r="O38" s="183"/>
      <c r="P38" s="183"/>
      <c r="Q38" s="161"/>
      <c r="R38" s="161"/>
      <c r="S38" s="438"/>
      <c r="T38" s="161"/>
      <c r="U38" s="161"/>
      <c r="V38" s="161"/>
    </row>
    <row r="39" spans="1:22" ht="16.2">
      <c r="A39" s="122" t="str">
        <f t="shared" si="0"/>
        <v>71010101014261</v>
      </c>
      <c r="B39" s="124" t="s">
        <v>439</v>
      </c>
      <c r="C39" s="117" t="s">
        <v>106</v>
      </c>
      <c r="D39" s="118" t="s">
        <v>106</v>
      </c>
      <c r="E39" s="119" t="s">
        <v>106</v>
      </c>
      <c r="F39" s="120" t="s">
        <v>106</v>
      </c>
      <c r="G39" s="121">
        <v>4261</v>
      </c>
      <c r="H39" s="25"/>
      <c r="I39" s="25"/>
      <c r="J39" s="26"/>
      <c r="K39" s="26"/>
      <c r="L39" s="30" t="s">
        <v>128</v>
      </c>
      <c r="M39" s="31">
        <v>4261</v>
      </c>
      <c r="N39" s="183">
        <f t="shared" si="1"/>
        <v>0</v>
      </c>
      <c r="O39" s="183"/>
      <c r="P39" s="183"/>
      <c r="Q39" s="161"/>
      <c r="R39" s="161"/>
      <c r="S39" s="438"/>
      <c r="T39" s="161"/>
      <c r="U39" s="161"/>
      <c r="V39" s="161"/>
    </row>
    <row r="40" spans="1:22" ht="16.2">
      <c r="A40" s="122" t="str">
        <f t="shared" si="0"/>
        <v>71010101014264</v>
      </c>
      <c r="B40" s="124" t="s">
        <v>439</v>
      </c>
      <c r="C40" s="117" t="s">
        <v>106</v>
      </c>
      <c r="D40" s="118" t="s">
        <v>106</v>
      </c>
      <c r="E40" s="119" t="s">
        <v>106</v>
      </c>
      <c r="F40" s="120" t="s">
        <v>106</v>
      </c>
      <c r="G40" s="121">
        <v>4264</v>
      </c>
      <c r="H40" s="25"/>
      <c r="I40" s="25"/>
      <c r="J40" s="26"/>
      <c r="K40" s="26"/>
      <c r="L40" s="32" t="s">
        <v>129</v>
      </c>
      <c r="M40" s="48">
        <v>4264</v>
      </c>
      <c r="N40" s="183">
        <f t="shared" si="1"/>
        <v>0</v>
      </c>
      <c r="O40" s="183"/>
      <c r="P40" s="183"/>
      <c r="Q40" s="161"/>
      <c r="R40" s="161"/>
      <c r="S40" s="438"/>
      <c r="T40" s="161"/>
      <c r="U40" s="161"/>
      <c r="V40" s="161"/>
    </row>
    <row r="41" spans="1:22" ht="16.2">
      <c r="A41" s="122" t="str">
        <f t="shared" si="0"/>
        <v>71010101014267</v>
      </c>
      <c r="B41" s="124" t="s">
        <v>439</v>
      </c>
      <c r="C41" s="117" t="s">
        <v>106</v>
      </c>
      <c r="D41" s="118" t="s">
        <v>106</v>
      </c>
      <c r="E41" s="119" t="s">
        <v>106</v>
      </c>
      <c r="F41" s="120" t="s">
        <v>106</v>
      </c>
      <c r="G41" s="121">
        <v>4267</v>
      </c>
      <c r="H41" s="25"/>
      <c r="I41" s="25"/>
      <c r="J41" s="26"/>
      <c r="K41" s="26"/>
      <c r="L41" s="32" t="s">
        <v>130</v>
      </c>
      <c r="M41" s="48">
        <v>4267</v>
      </c>
      <c r="N41" s="183">
        <f t="shared" si="1"/>
        <v>0</v>
      </c>
      <c r="O41" s="183"/>
      <c r="P41" s="183"/>
      <c r="Q41" s="161"/>
      <c r="R41" s="161"/>
      <c r="S41" s="438"/>
      <c r="T41" s="161"/>
      <c r="U41" s="161"/>
      <c r="V41" s="161"/>
    </row>
    <row r="42" spans="1:22" ht="16.2">
      <c r="A42" s="122" t="str">
        <f t="shared" si="0"/>
        <v>71010101014269</v>
      </c>
      <c r="B42" s="124" t="s">
        <v>439</v>
      </c>
      <c r="C42" s="117" t="s">
        <v>106</v>
      </c>
      <c r="D42" s="118" t="s">
        <v>106</v>
      </c>
      <c r="E42" s="119" t="s">
        <v>106</v>
      </c>
      <c r="F42" s="120" t="s">
        <v>106</v>
      </c>
      <c r="G42" s="121">
        <v>4269</v>
      </c>
      <c r="H42" s="25"/>
      <c r="I42" s="25"/>
      <c r="J42" s="26"/>
      <c r="K42" s="26"/>
      <c r="L42" s="32" t="s">
        <v>364</v>
      </c>
      <c r="M42" s="48">
        <v>4269</v>
      </c>
      <c r="N42" s="183">
        <f t="shared" si="1"/>
        <v>0</v>
      </c>
      <c r="O42" s="183"/>
      <c r="P42" s="183"/>
      <c r="Q42" s="161"/>
      <c r="R42" s="161"/>
      <c r="S42" s="438"/>
      <c r="T42" s="161"/>
      <c r="U42" s="161"/>
      <c r="V42" s="161"/>
    </row>
    <row r="43" spans="1:22" ht="26.4">
      <c r="A43" s="122" t="str">
        <f t="shared" si="0"/>
        <v>71010101014511</v>
      </c>
      <c r="B43" s="124" t="s">
        <v>439</v>
      </c>
      <c r="C43" s="117" t="s">
        <v>106</v>
      </c>
      <c r="D43" s="118" t="s">
        <v>106</v>
      </c>
      <c r="E43" s="119" t="s">
        <v>106</v>
      </c>
      <c r="F43" s="128" t="s">
        <v>106</v>
      </c>
      <c r="G43" s="129">
        <v>4511</v>
      </c>
      <c r="H43" s="25"/>
      <c r="I43" s="25"/>
      <c r="J43" s="26"/>
      <c r="K43" s="26"/>
      <c r="L43" s="29" t="s">
        <v>131</v>
      </c>
      <c r="M43" s="12">
        <v>4511</v>
      </c>
      <c r="N43" s="183">
        <f t="shared" si="1"/>
        <v>0</v>
      </c>
      <c r="O43" s="183"/>
      <c r="P43" s="183"/>
      <c r="Q43" s="161"/>
      <c r="R43" s="161"/>
      <c r="S43" s="438"/>
      <c r="T43" s="161"/>
      <c r="U43" s="161"/>
      <c r="V43" s="161"/>
    </row>
    <row r="44" spans="1:22" ht="26.4">
      <c r="B44" s="124"/>
      <c r="F44" s="128"/>
      <c r="G44" s="129"/>
      <c r="H44" s="25"/>
      <c r="I44" s="25"/>
      <c r="J44" s="26"/>
      <c r="K44" s="26"/>
      <c r="L44" s="32" t="s">
        <v>747</v>
      </c>
      <c r="M44" s="33">
        <v>4638</v>
      </c>
      <c r="N44" s="183">
        <f t="shared" si="1"/>
        <v>0</v>
      </c>
      <c r="O44" s="183"/>
      <c r="P44" s="183"/>
      <c r="Q44" s="161"/>
      <c r="R44" s="161"/>
      <c r="S44" s="438"/>
      <c r="T44" s="161"/>
      <c r="U44" s="161"/>
      <c r="V44" s="161"/>
    </row>
    <row r="45" spans="1:22" ht="16.2">
      <c r="A45" s="122" t="str">
        <f t="shared" si="0"/>
        <v>71010101014729</v>
      </c>
      <c r="B45" s="124" t="s">
        <v>439</v>
      </c>
      <c r="C45" s="117" t="s">
        <v>106</v>
      </c>
      <c r="D45" s="118" t="s">
        <v>106</v>
      </c>
      <c r="E45" s="119" t="s">
        <v>106</v>
      </c>
      <c r="F45" s="120" t="s">
        <v>106</v>
      </c>
      <c r="G45" s="121">
        <v>4729</v>
      </c>
      <c r="H45" s="25"/>
      <c r="I45" s="25"/>
      <c r="J45" s="26"/>
      <c r="K45" s="26"/>
      <c r="L45" s="32" t="s">
        <v>167</v>
      </c>
      <c r="M45" s="33">
        <v>4639</v>
      </c>
      <c r="N45" s="183">
        <f t="shared" si="1"/>
        <v>0</v>
      </c>
      <c r="O45" s="183"/>
      <c r="P45" s="183"/>
      <c r="Q45" s="161"/>
      <c r="R45" s="161"/>
      <c r="S45" s="438"/>
      <c r="T45" s="161"/>
      <c r="U45" s="161"/>
      <c r="V45" s="161"/>
    </row>
    <row r="46" spans="1:22" ht="16.2">
      <c r="A46" s="122" t="str">
        <f t="shared" si="0"/>
        <v>71010101014823</v>
      </c>
      <c r="B46" s="124" t="s">
        <v>439</v>
      </c>
      <c r="C46" s="117" t="s">
        <v>106</v>
      </c>
      <c r="D46" s="118" t="s">
        <v>106</v>
      </c>
      <c r="E46" s="119" t="s">
        <v>106</v>
      </c>
      <c r="F46" s="120" t="s">
        <v>106</v>
      </c>
      <c r="G46" s="121">
        <v>4823</v>
      </c>
      <c r="H46" s="25"/>
      <c r="I46" s="25"/>
      <c r="J46" s="26"/>
      <c r="K46" s="26"/>
      <c r="L46" s="29" t="s">
        <v>132</v>
      </c>
      <c r="M46" s="12">
        <v>4729</v>
      </c>
      <c r="N46" s="183">
        <f t="shared" ref="N46:N47" si="2">O46+P46</f>
        <v>0</v>
      </c>
      <c r="O46" s="183"/>
      <c r="P46" s="183"/>
      <c r="Q46" s="161"/>
      <c r="R46" s="161"/>
      <c r="S46" s="438"/>
      <c r="T46" s="161"/>
      <c r="U46" s="161"/>
      <c r="V46" s="161"/>
    </row>
    <row r="47" spans="1:22" ht="26.4">
      <c r="B47" s="124"/>
      <c r="H47" s="25"/>
      <c r="I47" s="25"/>
      <c r="J47" s="26"/>
      <c r="K47" s="26"/>
      <c r="L47" s="29" t="s">
        <v>858</v>
      </c>
      <c r="M47" s="12" t="s">
        <v>88</v>
      </c>
      <c r="N47" s="183">
        <f t="shared" si="2"/>
        <v>0</v>
      </c>
      <c r="O47" s="183"/>
      <c r="P47" s="183"/>
      <c r="Q47" s="161"/>
      <c r="R47" s="161"/>
      <c r="S47" s="438"/>
      <c r="T47" s="161"/>
      <c r="U47" s="161"/>
      <c r="V47" s="161"/>
    </row>
    <row r="48" spans="1:22" ht="16.2">
      <c r="A48" s="122" t="str">
        <f t="shared" si="0"/>
        <v>71010101014861</v>
      </c>
      <c r="B48" s="124" t="s">
        <v>439</v>
      </c>
      <c r="C48" s="117" t="s">
        <v>106</v>
      </c>
      <c r="D48" s="118" t="s">
        <v>106</v>
      </c>
      <c r="E48" s="119" t="s">
        <v>106</v>
      </c>
      <c r="F48" s="120" t="s">
        <v>106</v>
      </c>
      <c r="G48" s="121">
        <v>4861</v>
      </c>
      <c r="H48" s="25"/>
      <c r="I48" s="25"/>
      <c r="J48" s="26"/>
      <c r="K48" s="26"/>
      <c r="L48" s="29" t="s">
        <v>133</v>
      </c>
      <c r="M48" s="12">
        <v>4823</v>
      </c>
      <c r="N48" s="183">
        <f t="shared" si="1"/>
        <v>0</v>
      </c>
      <c r="O48" s="183"/>
      <c r="P48" s="183"/>
      <c r="Q48" s="161"/>
      <c r="R48" s="161"/>
      <c r="S48" s="438"/>
      <c r="T48" s="161"/>
      <c r="U48" s="161"/>
      <c r="V48" s="161"/>
    </row>
    <row r="49" spans="1:22" ht="16.2">
      <c r="A49" s="122" t="str">
        <f t="shared" si="0"/>
        <v>71010101015121</v>
      </c>
      <c r="B49" s="124" t="s">
        <v>439</v>
      </c>
      <c r="C49" s="117" t="s">
        <v>106</v>
      </c>
      <c r="D49" s="118" t="s">
        <v>106</v>
      </c>
      <c r="E49" s="119" t="s">
        <v>106</v>
      </c>
      <c r="F49" s="120" t="s">
        <v>106</v>
      </c>
      <c r="G49" s="121">
        <v>5121</v>
      </c>
      <c r="H49" s="25"/>
      <c r="I49" s="25"/>
      <c r="J49" s="26"/>
      <c r="K49" s="26"/>
      <c r="L49" s="32" t="s">
        <v>134</v>
      </c>
      <c r="M49" s="48">
        <v>4861</v>
      </c>
      <c r="N49" s="183">
        <f t="shared" si="1"/>
        <v>0</v>
      </c>
      <c r="O49" s="183"/>
      <c r="P49" s="183"/>
      <c r="Q49" s="161"/>
      <c r="R49" s="161"/>
      <c r="S49" s="438"/>
      <c r="T49" s="161"/>
      <c r="U49" s="161"/>
      <c r="V49" s="161"/>
    </row>
    <row r="50" spans="1:22" ht="16.2">
      <c r="A50" s="122" t="str">
        <f t="shared" si="0"/>
        <v>71010101015122</v>
      </c>
      <c r="B50" s="124" t="s">
        <v>439</v>
      </c>
      <c r="C50" s="117" t="s">
        <v>106</v>
      </c>
      <c r="D50" s="118" t="s">
        <v>106</v>
      </c>
      <c r="E50" s="119" t="s">
        <v>106</v>
      </c>
      <c r="F50" s="120" t="s">
        <v>106</v>
      </c>
      <c r="G50" s="121">
        <v>5122</v>
      </c>
      <c r="H50" s="25"/>
      <c r="I50" s="25"/>
      <c r="J50" s="26"/>
      <c r="K50" s="26"/>
      <c r="L50" s="29" t="s">
        <v>135</v>
      </c>
      <c r="M50" s="12">
        <v>5121</v>
      </c>
      <c r="N50" s="183">
        <f t="shared" si="1"/>
        <v>0</v>
      </c>
      <c r="O50" s="183"/>
      <c r="P50" s="183"/>
      <c r="Q50" s="161"/>
      <c r="R50" s="161"/>
      <c r="S50" s="438"/>
      <c r="T50" s="161"/>
      <c r="U50" s="161"/>
      <c r="V50" s="161"/>
    </row>
    <row r="51" spans="1:22" ht="16.2">
      <c r="A51" s="122" t="str">
        <f t="shared" si="0"/>
        <v>71010101015129</v>
      </c>
      <c r="B51" s="124" t="s">
        <v>439</v>
      </c>
      <c r="C51" s="117" t="s">
        <v>106</v>
      </c>
      <c r="D51" s="118" t="s">
        <v>106</v>
      </c>
      <c r="E51" s="119" t="s">
        <v>106</v>
      </c>
      <c r="F51" s="120" t="s">
        <v>106</v>
      </c>
      <c r="G51" s="121">
        <v>5129</v>
      </c>
      <c r="H51" s="25"/>
      <c r="I51" s="25"/>
      <c r="J51" s="26"/>
      <c r="K51" s="26"/>
      <c r="L51" s="29" t="s">
        <v>136</v>
      </c>
      <c r="M51" s="12">
        <v>5122</v>
      </c>
      <c r="N51" s="183">
        <f t="shared" si="1"/>
        <v>0</v>
      </c>
      <c r="O51" s="183"/>
      <c r="P51" s="183"/>
      <c r="Q51" s="161"/>
      <c r="R51" s="161"/>
      <c r="S51" s="438"/>
      <c r="T51" s="161"/>
      <c r="U51" s="161"/>
      <c r="V51" s="161"/>
    </row>
    <row r="52" spans="1:22" ht="16.2">
      <c r="A52" s="122" t="str">
        <f t="shared" si="0"/>
        <v>71010101015132</v>
      </c>
      <c r="B52" s="124" t="s">
        <v>439</v>
      </c>
      <c r="C52" s="117" t="s">
        <v>106</v>
      </c>
      <c r="D52" s="118" t="s">
        <v>106</v>
      </c>
      <c r="E52" s="119" t="s">
        <v>106</v>
      </c>
      <c r="F52" s="120" t="s">
        <v>106</v>
      </c>
      <c r="G52" s="121">
        <v>5132</v>
      </c>
      <c r="H52" s="25"/>
      <c r="I52" s="25"/>
      <c r="J52" s="26"/>
      <c r="K52" s="26"/>
      <c r="L52" s="29" t="s">
        <v>137</v>
      </c>
      <c r="M52" s="12">
        <v>5129</v>
      </c>
      <c r="N52" s="183">
        <f t="shared" si="1"/>
        <v>0</v>
      </c>
      <c r="O52" s="183"/>
      <c r="P52" s="183"/>
      <c r="Q52" s="161"/>
      <c r="R52" s="161"/>
      <c r="S52" s="438"/>
      <c r="T52" s="161"/>
      <c r="U52" s="161"/>
      <c r="V52" s="161"/>
    </row>
    <row r="53" spans="1:22" ht="16.2">
      <c r="A53" s="122" t="str">
        <f t="shared" si="0"/>
        <v>71010101015134</v>
      </c>
      <c r="B53" s="124" t="s">
        <v>439</v>
      </c>
      <c r="C53" s="117" t="s">
        <v>106</v>
      </c>
      <c r="D53" s="118" t="s">
        <v>106</v>
      </c>
      <c r="E53" s="119" t="s">
        <v>106</v>
      </c>
      <c r="F53" s="128" t="s">
        <v>106</v>
      </c>
      <c r="G53" s="129">
        <v>5134</v>
      </c>
      <c r="H53" s="25"/>
      <c r="I53" s="25"/>
      <c r="J53" s="26"/>
      <c r="K53" s="26"/>
      <c r="L53" s="29" t="s">
        <v>138</v>
      </c>
      <c r="M53" s="12">
        <v>5132</v>
      </c>
      <c r="N53" s="183">
        <f t="shared" si="1"/>
        <v>0</v>
      </c>
      <c r="O53" s="183">
        <v>0</v>
      </c>
      <c r="P53" s="183"/>
      <c r="Q53" s="161"/>
      <c r="R53" s="161"/>
      <c r="S53" s="438"/>
      <c r="T53" s="161"/>
      <c r="U53" s="161"/>
      <c r="V53" s="161"/>
    </row>
    <row r="54" spans="1:22" s="115" customFormat="1" ht="16.2">
      <c r="A54" s="122" t="str">
        <f t="shared" si="0"/>
        <v>71010101020000</v>
      </c>
      <c r="B54" s="124" t="s">
        <v>439</v>
      </c>
      <c r="C54" s="117" t="s">
        <v>106</v>
      </c>
      <c r="D54" s="118" t="s">
        <v>106</v>
      </c>
      <c r="E54" s="119" t="s">
        <v>106</v>
      </c>
      <c r="F54" s="128" t="s">
        <v>140</v>
      </c>
      <c r="G54" s="129" t="s">
        <v>440</v>
      </c>
      <c r="H54" s="25"/>
      <c r="I54" s="25"/>
      <c r="J54" s="26"/>
      <c r="K54" s="26"/>
      <c r="L54" s="29" t="s">
        <v>139</v>
      </c>
      <c r="M54" s="12">
        <v>5134</v>
      </c>
      <c r="N54" s="183">
        <f t="shared" si="1"/>
        <v>0</v>
      </c>
      <c r="O54" s="183"/>
      <c r="P54" s="183"/>
      <c r="Q54" s="161"/>
      <c r="R54" s="161"/>
      <c r="S54" s="438"/>
      <c r="T54" s="161"/>
      <c r="U54" s="161"/>
      <c r="V54" s="161"/>
    </row>
    <row r="55" spans="1:22" ht="25.5" customHeight="1">
      <c r="A55" s="122" t="str">
        <f t="shared" si="0"/>
        <v>71010101024251</v>
      </c>
      <c r="B55" s="124" t="s">
        <v>439</v>
      </c>
      <c r="C55" s="117" t="s">
        <v>106</v>
      </c>
      <c r="D55" s="118" t="s">
        <v>106</v>
      </c>
      <c r="E55" s="119" t="s">
        <v>106</v>
      </c>
      <c r="F55" s="120" t="s">
        <v>140</v>
      </c>
      <c r="G55" s="121">
        <v>4251</v>
      </c>
      <c r="H55" s="45"/>
      <c r="I55" s="147"/>
      <c r="J55" s="148"/>
      <c r="K55" s="148"/>
      <c r="L55" s="27" t="s">
        <v>787</v>
      </c>
      <c r="M55" s="28"/>
      <c r="N55" s="197">
        <f>O55+P55</f>
        <v>0</v>
      </c>
      <c r="O55" s="197">
        <f>SUM(O56:O59)</f>
        <v>0</v>
      </c>
      <c r="P55" s="197">
        <f>SUM(P56:P59)</f>
        <v>0</v>
      </c>
      <c r="Q55" s="161"/>
      <c r="R55" s="161"/>
      <c r="S55" s="438"/>
      <c r="T55" s="161"/>
      <c r="U55" s="161"/>
      <c r="V55" s="161"/>
    </row>
    <row r="56" spans="1:22" ht="30.75" customHeight="1">
      <c r="A56" s="122" t="str">
        <f t="shared" si="0"/>
        <v>71010101025113</v>
      </c>
      <c r="B56" s="124" t="s">
        <v>439</v>
      </c>
      <c r="C56" s="117" t="s">
        <v>106</v>
      </c>
      <c r="D56" s="118" t="s">
        <v>106</v>
      </c>
      <c r="E56" s="119" t="s">
        <v>106</v>
      </c>
      <c r="F56" s="120" t="s">
        <v>140</v>
      </c>
      <c r="G56" s="121">
        <v>5113</v>
      </c>
      <c r="H56" s="17"/>
      <c r="I56" s="25"/>
      <c r="J56" s="26"/>
      <c r="K56" s="26"/>
      <c r="L56" s="30" t="s">
        <v>142</v>
      </c>
      <c r="M56" s="13">
        <v>4251</v>
      </c>
      <c r="N56" s="183">
        <f t="shared" si="1"/>
        <v>0</v>
      </c>
      <c r="O56" s="183"/>
      <c r="P56" s="183">
        <v>0</v>
      </c>
      <c r="Q56" s="161"/>
      <c r="R56" s="161"/>
      <c r="S56" s="438"/>
      <c r="T56" s="161"/>
      <c r="U56" s="161"/>
      <c r="V56" s="161"/>
    </row>
    <row r="57" spans="1:22" s="156" customFormat="1" ht="16.2">
      <c r="A57" s="122" t="str">
        <f>CONCATENATE(B57,C57,D57,E57,F57,G57)</f>
        <v>71010103000000</v>
      </c>
      <c r="B57" s="124" t="s">
        <v>439</v>
      </c>
      <c r="C57" s="117" t="s">
        <v>106</v>
      </c>
      <c r="D57" s="118" t="s">
        <v>106</v>
      </c>
      <c r="E57" s="119" t="s">
        <v>442</v>
      </c>
      <c r="F57" s="128" t="s">
        <v>441</v>
      </c>
      <c r="G57" s="129" t="s">
        <v>440</v>
      </c>
      <c r="H57" s="17"/>
      <c r="I57" s="25"/>
      <c r="J57" s="26"/>
      <c r="K57" s="26"/>
      <c r="L57" s="30" t="s">
        <v>173</v>
      </c>
      <c r="M57" s="31">
        <v>5112</v>
      </c>
      <c r="N57" s="183">
        <f t="shared" si="1"/>
        <v>0</v>
      </c>
      <c r="O57" s="183"/>
      <c r="P57" s="183"/>
      <c r="Q57" s="161"/>
      <c r="R57" s="161"/>
      <c r="S57" s="438"/>
      <c r="T57" s="161"/>
      <c r="U57" s="161"/>
      <c r="V57" s="161"/>
    </row>
    <row r="58" spans="1:22" ht="24" customHeight="1">
      <c r="A58" s="122" t="str">
        <f>CONCATENATE(B58,C58,D58,E58,F58,G58)</f>
        <v>71010103000001</v>
      </c>
      <c r="B58" s="124" t="s">
        <v>439</v>
      </c>
      <c r="C58" s="117" t="s">
        <v>106</v>
      </c>
      <c r="D58" s="118" t="s">
        <v>106</v>
      </c>
      <c r="E58" s="119" t="s">
        <v>442</v>
      </c>
      <c r="F58" s="128" t="s">
        <v>441</v>
      </c>
      <c r="G58" s="129" t="s">
        <v>96</v>
      </c>
      <c r="H58" s="25"/>
      <c r="I58" s="25"/>
      <c r="J58" s="26"/>
      <c r="K58" s="26"/>
      <c r="L58" s="30" t="s">
        <v>174</v>
      </c>
      <c r="M58" s="13">
        <v>5113</v>
      </c>
      <c r="N58" s="183">
        <f t="shared" si="1"/>
        <v>0</v>
      </c>
      <c r="O58" s="183">
        <v>0</v>
      </c>
      <c r="P58" s="183"/>
      <c r="Q58" s="161"/>
      <c r="R58" s="161"/>
      <c r="S58" s="438"/>
      <c r="T58" s="161"/>
      <c r="U58" s="161"/>
      <c r="V58" s="161"/>
    </row>
    <row r="59" spans="1:22" ht="16.2">
      <c r="B59" s="124"/>
      <c r="F59" s="128"/>
      <c r="G59" s="129"/>
      <c r="H59" s="25"/>
      <c r="I59" s="25"/>
      <c r="J59" s="26"/>
      <c r="K59" s="26"/>
      <c r="L59" s="29" t="s">
        <v>137</v>
      </c>
      <c r="M59" s="12">
        <v>5129</v>
      </c>
      <c r="N59" s="183">
        <f t="shared" si="1"/>
        <v>0</v>
      </c>
      <c r="O59" s="183"/>
      <c r="P59" s="183"/>
      <c r="Q59" s="161"/>
      <c r="R59" s="161"/>
      <c r="S59" s="438"/>
      <c r="T59" s="161"/>
      <c r="U59" s="161"/>
      <c r="V59" s="161"/>
    </row>
    <row r="60" spans="1:22" s="115" customFormat="1" ht="16.2">
      <c r="A60" s="122" t="str">
        <f>CONCATENATE(B60,C60,D60,E60,F60,G60)</f>
        <v>71010103010000</v>
      </c>
      <c r="B60" s="124" t="s">
        <v>439</v>
      </c>
      <c r="C60" s="117" t="s">
        <v>106</v>
      </c>
      <c r="D60" s="118" t="s">
        <v>106</v>
      </c>
      <c r="E60" s="119" t="s">
        <v>442</v>
      </c>
      <c r="F60" s="128" t="s">
        <v>106</v>
      </c>
      <c r="G60" s="129" t="s">
        <v>440</v>
      </c>
      <c r="H60" s="151">
        <v>2113</v>
      </c>
      <c r="I60" s="152" t="s">
        <v>106</v>
      </c>
      <c r="J60" s="153">
        <v>1</v>
      </c>
      <c r="K60" s="153">
        <v>3</v>
      </c>
      <c r="L60" s="154" t="s">
        <v>581</v>
      </c>
      <c r="M60" s="155"/>
      <c r="N60" s="192">
        <f>+N62+N64</f>
        <v>0</v>
      </c>
      <c r="O60" s="192">
        <f t="shared" ref="O60:P60" si="3">+O62+O64</f>
        <v>0</v>
      </c>
      <c r="P60" s="192">
        <f t="shared" si="3"/>
        <v>0</v>
      </c>
      <c r="Q60" s="161"/>
      <c r="R60" s="161"/>
      <c r="S60" s="438"/>
      <c r="T60" s="161"/>
      <c r="U60" s="161"/>
      <c r="V60" s="161"/>
    </row>
    <row r="61" spans="1:22" ht="16.2">
      <c r="A61" s="122" t="str">
        <f>CONCATENATE(B61,C61,D61,E61,F61,G61)</f>
        <v>71010103014239</v>
      </c>
      <c r="B61" s="124" t="s">
        <v>439</v>
      </c>
      <c r="C61" s="117" t="s">
        <v>106</v>
      </c>
      <c r="D61" s="118" t="s">
        <v>106</v>
      </c>
      <c r="E61" s="119" t="s">
        <v>442</v>
      </c>
      <c r="F61" s="120" t="s">
        <v>106</v>
      </c>
      <c r="G61" s="121">
        <v>4239</v>
      </c>
      <c r="H61" s="17"/>
      <c r="I61" s="25"/>
      <c r="J61" s="26"/>
      <c r="K61" s="26"/>
      <c r="L61" s="20" t="s">
        <v>108</v>
      </c>
      <c r="M61" s="44"/>
      <c r="N61" s="437">
        <f>+N63</f>
        <v>0</v>
      </c>
      <c r="O61" s="190"/>
      <c r="P61" s="190"/>
      <c r="Q61" s="161"/>
      <c r="R61" s="161"/>
      <c r="S61" s="438"/>
      <c r="T61" s="161"/>
      <c r="U61" s="161"/>
      <c r="V61" s="161"/>
    </row>
    <row r="62" spans="1:22" s="170" customFormat="1" ht="27.6">
      <c r="A62" s="122" t="str">
        <f t="shared" si="0"/>
        <v>71010300000000</v>
      </c>
      <c r="B62" s="124" t="s">
        <v>439</v>
      </c>
      <c r="C62" s="117" t="s">
        <v>106</v>
      </c>
      <c r="D62" s="118" t="s">
        <v>442</v>
      </c>
      <c r="E62" s="119" t="s">
        <v>441</v>
      </c>
      <c r="F62" s="128" t="s">
        <v>441</v>
      </c>
      <c r="G62" s="129" t="s">
        <v>440</v>
      </c>
      <c r="H62" s="45"/>
      <c r="I62" s="147"/>
      <c r="J62" s="148"/>
      <c r="K62" s="148"/>
      <c r="L62" s="27" t="s">
        <v>583</v>
      </c>
      <c r="M62" s="28"/>
      <c r="N62" s="197">
        <f>O62+P62</f>
        <v>0</v>
      </c>
      <c r="O62" s="197">
        <f>SUM(O63)</f>
        <v>0</v>
      </c>
      <c r="P62" s="197">
        <f>SUM(P63)</f>
        <v>0</v>
      </c>
      <c r="Q62" s="161"/>
      <c r="R62" s="161"/>
      <c r="S62" s="438"/>
      <c r="T62" s="161"/>
      <c r="U62" s="161"/>
      <c r="V62" s="161"/>
    </row>
    <row r="63" spans="1:22" ht="16.2">
      <c r="A63" s="122" t="str">
        <f t="shared" si="0"/>
        <v>71010300000001</v>
      </c>
      <c r="B63" s="124" t="s">
        <v>439</v>
      </c>
      <c r="C63" s="117" t="s">
        <v>106</v>
      </c>
      <c r="D63" s="118" t="s">
        <v>442</v>
      </c>
      <c r="E63" s="119" t="s">
        <v>441</v>
      </c>
      <c r="F63" s="128" t="s">
        <v>441</v>
      </c>
      <c r="G63" s="129" t="s">
        <v>96</v>
      </c>
      <c r="H63" s="25"/>
      <c r="I63" s="25"/>
      <c r="J63" s="26"/>
      <c r="K63" s="26"/>
      <c r="L63" s="29" t="s">
        <v>125</v>
      </c>
      <c r="M63" s="12">
        <v>4239</v>
      </c>
      <c r="N63" s="183">
        <f t="shared" ref="N63" si="4">O63+P63</f>
        <v>0</v>
      </c>
      <c r="O63" s="183"/>
      <c r="P63" s="183"/>
      <c r="Q63" s="161"/>
      <c r="R63" s="161"/>
      <c r="S63" s="438"/>
      <c r="T63" s="161"/>
      <c r="U63" s="161"/>
      <c r="V63" s="161"/>
    </row>
    <row r="64" spans="1:22" ht="16.2">
      <c r="A64" s="122" t="str">
        <f>CONCATENATE(B64,C64,D64,E64,F64,G64)</f>
        <v>71100701044819</v>
      </c>
      <c r="B64" s="124" t="s">
        <v>439</v>
      </c>
      <c r="C64" s="117" t="s">
        <v>189</v>
      </c>
      <c r="D64" s="118" t="s">
        <v>183</v>
      </c>
      <c r="E64" s="119" t="s">
        <v>106</v>
      </c>
      <c r="F64" s="120" t="s">
        <v>155</v>
      </c>
      <c r="G64" s="121">
        <v>4819</v>
      </c>
      <c r="H64" s="45"/>
      <c r="I64" s="147"/>
      <c r="J64" s="148"/>
      <c r="K64" s="148"/>
      <c r="L64" s="27" t="s">
        <v>859</v>
      </c>
      <c r="M64" s="28"/>
      <c r="N64" s="197">
        <f>SUM(N65)</f>
        <v>0</v>
      </c>
      <c r="O64" s="197">
        <f>SUM(O65)</f>
        <v>0</v>
      </c>
      <c r="P64" s="197">
        <f>SUM(P65)</f>
        <v>0</v>
      </c>
      <c r="Q64" s="161"/>
      <c r="R64" s="161"/>
      <c r="S64" s="438"/>
      <c r="T64" s="161"/>
      <c r="U64" s="161"/>
      <c r="V64" s="161"/>
    </row>
    <row r="65" spans="1:22" s="115" customFormat="1" ht="26.4">
      <c r="A65" s="122" t="str">
        <f>CONCATENATE(B65,C65,D65,E65,F65,G65)</f>
        <v>71100701050000</v>
      </c>
      <c r="B65" s="124" t="s">
        <v>439</v>
      </c>
      <c r="C65" s="117" t="s">
        <v>189</v>
      </c>
      <c r="D65" s="118" t="s">
        <v>183</v>
      </c>
      <c r="E65" s="119" t="s">
        <v>106</v>
      </c>
      <c r="F65" s="120" t="s">
        <v>149</v>
      </c>
      <c r="G65" s="129" t="s">
        <v>440</v>
      </c>
      <c r="H65" s="25"/>
      <c r="I65" s="25"/>
      <c r="J65" s="26"/>
      <c r="K65" s="26"/>
      <c r="L65" s="30" t="s">
        <v>219</v>
      </c>
      <c r="M65" s="31">
        <v>4819</v>
      </c>
      <c r="N65" s="183">
        <f t="shared" ref="N65" si="5">O65+P65</f>
        <v>0</v>
      </c>
      <c r="O65" s="183"/>
      <c r="P65" s="183"/>
      <c r="Q65" s="161"/>
      <c r="R65" s="161"/>
      <c r="S65" s="438"/>
      <c r="T65" s="161"/>
      <c r="U65" s="161"/>
      <c r="V65" s="161"/>
    </row>
    <row r="66" spans="1:22" s="156" customFormat="1" ht="16.2">
      <c r="A66" s="122" t="str">
        <f t="shared" si="0"/>
        <v>71010301000000</v>
      </c>
      <c r="B66" s="124" t="s">
        <v>439</v>
      </c>
      <c r="C66" s="117" t="s">
        <v>106</v>
      </c>
      <c r="D66" s="118" t="s">
        <v>442</v>
      </c>
      <c r="E66" s="119" t="s">
        <v>106</v>
      </c>
      <c r="F66" s="128" t="s">
        <v>441</v>
      </c>
      <c r="G66" s="129" t="s">
        <v>440</v>
      </c>
      <c r="H66" s="165">
        <v>2130</v>
      </c>
      <c r="I66" s="166" t="s">
        <v>106</v>
      </c>
      <c r="J66" s="167">
        <v>3</v>
      </c>
      <c r="K66" s="167">
        <v>0</v>
      </c>
      <c r="L66" s="168" t="s">
        <v>144</v>
      </c>
      <c r="M66" s="176"/>
      <c r="N66" s="188">
        <f>+N68</f>
        <v>0</v>
      </c>
      <c r="O66" s="188">
        <f>+O68</f>
        <v>0</v>
      </c>
      <c r="P66" s="188">
        <f>+P68</f>
        <v>0</v>
      </c>
      <c r="Q66" s="161"/>
      <c r="R66" s="161"/>
      <c r="S66" s="438"/>
      <c r="T66" s="161"/>
      <c r="U66" s="161"/>
      <c r="V66" s="161"/>
    </row>
    <row r="67" spans="1:22" ht="16.2">
      <c r="A67" s="122" t="str">
        <f t="shared" si="0"/>
        <v>71010301000001</v>
      </c>
      <c r="B67" s="124" t="s">
        <v>439</v>
      </c>
      <c r="C67" s="117" t="s">
        <v>106</v>
      </c>
      <c r="D67" s="118" t="s">
        <v>442</v>
      </c>
      <c r="E67" s="119" t="s">
        <v>106</v>
      </c>
      <c r="F67" s="128" t="s">
        <v>441</v>
      </c>
      <c r="G67" s="129" t="s">
        <v>96</v>
      </c>
      <c r="H67" s="17"/>
      <c r="I67" s="18"/>
      <c r="J67" s="19"/>
      <c r="K67" s="19"/>
      <c r="L67" s="30" t="s">
        <v>110</v>
      </c>
      <c r="M67" s="49"/>
      <c r="N67" s="190"/>
      <c r="O67" s="190"/>
      <c r="P67" s="190"/>
      <c r="Q67" s="161"/>
      <c r="R67" s="161"/>
      <c r="S67" s="438"/>
      <c r="T67" s="161"/>
      <c r="U67" s="161"/>
      <c r="V67" s="161"/>
    </row>
    <row r="68" spans="1:22" s="115" customFormat="1" ht="26.4">
      <c r="A68" s="122" t="str">
        <f t="shared" si="0"/>
        <v>71010301010000</v>
      </c>
      <c r="B68" s="124" t="s">
        <v>439</v>
      </c>
      <c r="C68" s="117" t="s">
        <v>106</v>
      </c>
      <c r="D68" s="118" t="s">
        <v>442</v>
      </c>
      <c r="E68" s="119" t="s">
        <v>106</v>
      </c>
      <c r="F68" s="128" t="s">
        <v>106</v>
      </c>
      <c r="G68" s="129" t="s">
        <v>440</v>
      </c>
      <c r="H68" s="151">
        <v>2133</v>
      </c>
      <c r="I68" s="152" t="s">
        <v>106</v>
      </c>
      <c r="J68" s="153">
        <v>3</v>
      </c>
      <c r="K68" s="153">
        <v>1</v>
      </c>
      <c r="L68" s="154" t="s">
        <v>145</v>
      </c>
      <c r="M68" s="155"/>
      <c r="N68" s="192">
        <f>+N70</f>
        <v>0</v>
      </c>
      <c r="O68" s="192">
        <f>+O70</f>
        <v>0</v>
      </c>
      <c r="P68" s="192">
        <f>+P70</f>
        <v>0</v>
      </c>
      <c r="Q68" s="161"/>
      <c r="R68" s="161"/>
      <c r="S68" s="438"/>
      <c r="T68" s="161"/>
      <c r="U68" s="161"/>
      <c r="V68" s="161"/>
    </row>
    <row r="69" spans="1:22" ht="16.2">
      <c r="A69" s="122" t="str">
        <f t="shared" si="0"/>
        <v>71010301014111</v>
      </c>
      <c r="B69" s="124" t="s">
        <v>439</v>
      </c>
      <c r="C69" s="117" t="s">
        <v>106</v>
      </c>
      <c r="D69" s="118" t="s">
        <v>442</v>
      </c>
      <c r="E69" s="119" t="s">
        <v>106</v>
      </c>
      <c r="F69" s="120" t="s">
        <v>106</v>
      </c>
      <c r="G69" s="121">
        <v>4111</v>
      </c>
      <c r="H69" s="17"/>
      <c r="I69" s="25"/>
      <c r="J69" s="26"/>
      <c r="K69" s="26"/>
      <c r="L69" s="20" t="s">
        <v>108</v>
      </c>
      <c r="M69" s="44"/>
      <c r="N69" s="190"/>
      <c r="O69" s="190"/>
      <c r="P69" s="190"/>
      <c r="Q69" s="161"/>
      <c r="R69" s="161"/>
      <c r="S69" s="438"/>
      <c r="T69" s="161"/>
      <c r="U69" s="161"/>
      <c r="V69" s="161"/>
    </row>
    <row r="70" spans="1:22" ht="41.4">
      <c r="A70" s="122" t="str">
        <f t="shared" si="0"/>
        <v>71010301014212</v>
      </c>
      <c r="B70" s="124" t="s">
        <v>439</v>
      </c>
      <c r="C70" s="117" t="s">
        <v>106</v>
      </c>
      <c r="D70" s="118" t="s">
        <v>442</v>
      </c>
      <c r="E70" s="119" t="s">
        <v>106</v>
      </c>
      <c r="F70" s="120" t="s">
        <v>106</v>
      </c>
      <c r="G70" s="121">
        <v>4212</v>
      </c>
      <c r="H70" s="45"/>
      <c r="I70" s="147"/>
      <c r="J70" s="148"/>
      <c r="K70" s="148"/>
      <c r="L70" s="27" t="s">
        <v>146</v>
      </c>
      <c r="M70" s="28"/>
      <c r="N70" s="197">
        <f>O70+P70</f>
        <v>0</v>
      </c>
      <c r="O70" s="197">
        <f>SUM(O71:O83)</f>
        <v>0</v>
      </c>
      <c r="P70" s="197">
        <f>SUM(P71:P83)</f>
        <v>0</v>
      </c>
      <c r="Q70" s="161"/>
      <c r="R70" s="161"/>
      <c r="S70" s="438"/>
      <c r="T70" s="161"/>
      <c r="U70" s="161"/>
      <c r="V70" s="161"/>
    </row>
    <row r="71" spans="1:22" ht="16.2">
      <c r="A71" s="122" t="str">
        <f t="shared" si="0"/>
        <v>71010301014213</v>
      </c>
      <c r="B71" s="124" t="s">
        <v>439</v>
      </c>
      <c r="C71" s="117" t="s">
        <v>106</v>
      </c>
      <c r="D71" s="118" t="s">
        <v>442</v>
      </c>
      <c r="E71" s="119" t="s">
        <v>106</v>
      </c>
      <c r="F71" s="120" t="s">
        <v>106</v>
      </c>
      <c r="G71" s="121">
        <v>4213</v>
      </c>
      <c r="H71" s="17"/>
      <c r="I71" s="25"/>
      <c r="J71" s="26"/>
      <c r="K71" s="26"/>
      <c r="L71" s="29" t="s">
        <v>112</v>
      </c>
      <c r="M71" s="13">
        <v>4111</v>
      </c>
      <c r="N71" s="183">
        <f t="shared" ref="N71:N83" si="6">O71+P71</f>
        <v>0</v>
      </c>
      <c r="O71" s="183"/>
      <c r="P71" s="183"/>
      <c r="Q71" s="161"/>
      <c r="R71" s="161"/>
      <c r="S71" s="438"/>
      <c r="T71" s="161"/>
      <c r="U71" s="161"/>
      <c r="V71" s="161"/>
    </row>
    <row r="72" spans="1:22" ht="16.2">
      <c r="A72" s="122" t="str">
        <f t="shared" si="0"/>
        <v>71010301014214</v>
      </c>
      <c r="B72" s="124" t="s">
        <v>439</v>
      </c>
      <c r="C72" s="117" t="s">
        <v>106</v>
      </c>
      <c r="D72" s="118" t="s">
        <v>442</v>
      </c>
      <c r="E72" s="119" t="s">
        <v>106</v>
      </c>
      <c r="F72" s="120" t="s">
        <v>106</v>
      </c>
      <c r="G72" s="121">
        <v>4214</v>
      </c>
      <c r="H72" s="17"/>
      <c r="I72" s="25"/>
      <c r="J72" s="26"/>
      <c r="K72" s="26"/>
      <c r="L72" s="29" t="s">
        <v>114</v>
      </c>
      <c r="M72" s="33">
        <v>4212</v>
      </c>
      <c r="N72" s="183">
        <f t="shared" si="6"/>
        <v>0</v>
      </c>
      <c r="O72" s="183"/>
      <c r="P72" s="183"/>
      <c r="Q72" s="161"/>
      <c r="R72" s="161"/>
      <c r="S72" s="438"/>
      <c r="T72" s="161"/>
      <c r="U72" s="161"/>
      <c r="V72" s="161"/>
    </row>
    <row r="73" spans="1:22" ht="16.2">
      <c r="A73" s="122" t="str">
        <f t="shared" si="0"/>
        <v>71010301014216</v>
      </c>
      <c r="B73" s="124" t="s">
        <v>439</v>
      </c>
      <c r="C73" s="117" t="s">
        <v>106</v>
      </c>
      <c r="D73" s="118" t="s">
        <v>442</v>
      </c>
      <c r="E73" s="119" t="s">
        <v>106</v>
      </c>
      <c r="F73" s="120" t="s">
        <v>106</v>
      </c>
      <c r="G73" s="121">
        <v>4216</v>
      </c>
      <c r="H73" s="17"/>
      <c r="I73" s="25"/>
      <c r="J73" s="26"/>
      <c r="K73" s="26"/>
      <c r="L73" s="29" t="s">
        <v>115</v>
      </c>
      <c r="M73" s="33">
        <v>4213</v>
      </c>
      <c r="N73" s="183">
        <f t="shared" si="6"/>
        <v>0</v>
      </c>
      <c r="O73" s="183"/>
      <c r="P73" s="183"/>
      <c r="Q73" s="161"/>
      <c r="R73" s="161"/>
      <c r="S73" s="438"/>
      <c r="T73" s="161"/>
      <c r="U73" s="161"/>
      <c r="V73" s="161"/>
    </row>
    <row r="74" spans="1:22" ht="16.2">
      <c r="A74" s="122" t="str">
        <f t="shared" si="0"/>
        <v>71010301014231</v>
      </c>
      <c r="B74" s="124" t="s">
        <v>439</v>
      </c>
      <c r="C74" s="117" t="s">
        <v>106</v>
      </c>
      <c r="D74" s="118" t="s">
        <v>442</v>
      </c>
      <c r="E74" s="119" t="s">
        <v>106</v>
      </c>
      <c r="F74" s="120" t="s">
        <v>106</v>
      </c>
      <c r="G74" s="121">
        <v>4231</v>
      </c>
      <c r="H74" s="17"/>
      <c r="I74" s="25"/>
      <c r="J74" s="26"/>
      <c r="K74" s="26"/>
      <c r="L74" s="29" t="s">
        <v>116</v>
      </c>
      <c r="M74" s="33">
        <v>4214</v>
      </c>
      <c r="N74" s="183">
        <f t="shared" si="6"/>
        <v>0</v>
      </c>
      <c r="O74" s="183"/>
      <c r="P74" s="183"/>
      <c r="Q74" s="161"/>
      <c r="R74" s="161"/>
      <c r="S74" s="438"/>
      <c r="T74" s="161"/>
      <c r="U74" s="161"/>
      <c r="V74" s="161"/>
    </row>
    <row r="75" spans="1:22" ht="16.2">
      <c r="A75" s="122" t="str">
        <f t="shared" si="0"/>
        <v>71010301014252</v>
      </c>
      <c r="B75" s="124" t="s">
        <v>439</v>
      </c>
      <c r="C75" s="117" t="s">
        <v>106</v>
      </c>
      <c r="D75" s="118" t="s">
        <v>442</v>
      </c>
      <c r="E75" s="119" t="s">
        <v>106</v>
      </c>
      <c r="F75" s="120" t="s">
        <v>106</v>
      </c>
      <c r="G75" s="121">
        <v>4252</v>
      </c>
      <c r="H75" s="17"/>
      <c r="I75" s="25"/>
      <c r="J75" s="26"/>
      <c r="K75" s="26"/>
      <c r="L75" s="29" t="s">
        <v>147</v>
      </c>
      <c r="M75" s="33">
        <v>4216</v>
      </c>
      <c r="N75" s="183">
        <f t="shared" si="6"/>
        <v>0</v>
      </c>
      <c r="O75" s="183"/>
      <c r="P75" s="183"/>
      <c r="Q75" s="161"/>
      <c r="R75" s="161"/>
      <c r="S75" s="438"/>
      <c r="T75" s="161"/>
      <c r="U75" s="161"/>
      <c r="V75" s="161"/>
    </row>
    <row r="76" spans="1:22" ht="16.2">
      <c r="A76" s="122" t="str">
        <f t="shared" si="0"/>
        <v>71010301014261</v>
      </c>
      <c r="B76" s="124" t="s">
        <v>439</v>
      </c>
      <c r="C76" s="117" t="s">
        <v>106</v>
      </c>
      <c r="D76" s="118" t="s">
        <v>442</v>
      </c>
      <c r="E76" s="119" t="s">
        <v>106</v>
      </c>
      <c r="F76" s="120" t="s">
        <v>106</v>
      </c>
      <c r="G76" s="121">
        <v>4261</v>
      </c>
      <c r="H76" s="17"/>
      <c r="I76" s="25"/>
      <c r="J76" s="26"/>
      <c r="K76" s="26"/>
      <c r="L76" s="29" t="s">
        <v>148</v>
      </c>
      <c r="M76" s="33">
        <v>4231</v>
      </c>
      <c r="N76" s="183">
        <f t="shared" si="6"/>
        <v>0</v>
      </c>
      <c r="O76" s="183"/>
      <c r="P76" s="183"/>
      <c r="Q76" s="161"/>
      <c r="R76" s="161"/>
      <c r="S76" s="438"/>
      <c r="T76" s="161"/>
      <c r="U76" s="161"/>
      <c r="V76" s="161"/>
    </row>
    <row r="77" spans="1:22" ht="16.2">
      <c r="A77" s="122" t="str">
        <f t="shared" si="0"/>
        <v>71010301014267</v>
      </c>
      <c r="B77" s="124" t="s">
        <v>439</v>
      </c>
      <c r="C77" s="117" t="s">
        <v>106</v>
      </c>
      <c r="D77" s="118" t="s">
        <v>442</v>
      </c>
      <c r="E77" s="119" t="s">
        <v>106</v>
      </c>
      <c r="F77" s="120" t="s">
        <v>106</v>
      </c>
      <c r="G77" s="121">
        <v>4267</v>
      </c>
      <c r="H77" s="17"/>
      <c r="I77" s="25"/>
      <c r="J77" s="26"/>
      <c r="K77" s="26"/>
      <c r="L77" s="29" t="s">
        <v>126</v>
      </c>
      <c r="M77" s="12">
        <v>4241</v>
      </c>
      <c r="N77" s="183">
        <f t="shared" si="6"/>
        <v>0</v>
      </c>
      <c r="O77" s="183"/>
      <c r="P77" s="183"/>
      <c r="Q77" s="161"/>
      <c r="R77" s="161"/>
      <c r="S77" s="438"/>
      <c r="T77" s="161"/>
      <c r="U77" s="161"/>
      <c r="V77" s="161"/>
    </row>
    <row r="78" spans="1:22" ht="26.4">
      <c r="A78" s="122" t="str">
        <f t="shared" si="0"/>
        <v>71010301014823</v>
      </c>
      <c r="B78" s="124" t="s">
        <v>439</v>
      </c>
      <c r="C78" s="117" t="s">
        <v>106</v>
      </c>
      <c r="D78" s="118" t="s">
        <v>442</v>
      </c>
      <c r="E78" s="119" t="s">
        <v>106</v>
      </c>
      <c r="F78" s="120" t="s">
        <v>106</v>
      </c>
      <c r="G78" s="121">
        <v>4823</v>
      </c>
      <c r="H78" s="17"/>
      <c r="I78" s="25"/>
      <c r="J78" s="26"/>
      <c r="K78" s="26"/>
      <c r="L78" s="29" t="s">
        <v>127</v>
      </c>
      <c r="M78" s="33">
        <v>4252</v>
      </c>
      <c r="N78" s="183">
        <f t="shared" si="6"/>
        <v>0</v>
      </c>
      <c r="O78" s="183"/>
      <c r="P78" s="183"/>
      <c r="Q78" s="161"/>
      <c r="R78" s="161"/>
      <c r="S78" s="438"/>
      <c r="T78" s="161"/>
      <c r="U78" s="161"/>
      <c r="V78" s="161"/>
    </row>
    <row r="79" spans="1:22" ht="16.2">
      <c r="A79" s="122" t="str">
        <f t="shared" si="0"/>
        <v>71010301015122</v>
      </c>
      <c r="B79" s="124" t="s">
        <v>439</v>
      </c>
      <c r="C79" s="117" t="s">
        <v>106</v>
      </c>
      <c r="D79" s="118" t="s">
        <v>442</v>
      </c>
      <c r="E79" s="119" t="s">
        <v>106</v>
      </c>
      <c r="F79" s="120" t="s">
        <v>106</v>
      </c>
      <c r="G79" s="121">
        <v>5122</v>
      </c>
      <c r="H79" s="17"/>
      <c r="I79" s="25"/>
      <c r="J79" s="26"/>
      <c r="K79" s="26"/>
      <c r="L79" s="29" t="s">
        <v>128</v>
      </c>
      <c r="M79" s="33">
        <v>4261</v>
      </c>
      <c r="N79" s="183">
        <f t="shared" si="6"/>
        <v>0</v>
      </c>
      <c r="O79" s="183"/>
      <c r="P79" s="183"/>
      <c r="Q79" s="161"/>
      <c r="R79" s="161"/>
      <c r="S79" s="438"/>
      <c r="T79" s="161"/>
      <c r="U79" s="161"/>
      <c r="V79" s="161"/>
    </row>
    <row r="80" spans="1:22" s="170" customFormat="1" ht="16.2">
      <c r="A80" s="122" t="str">
        <f t="shared" si="0"/>
        <v>71010500000000</v>
      </c>
      <c r="B80" s="124" t="s">
        <v>439</v>
      </c>
      <c r="C80" s="117" t="s">
        <v>106</v>
      </c>
      <c r="D80" s="118" t="s">
        <v>149</v>
      </c>
      <c r="E80" s="119" t="s">
        <v>441</v>
      </c>
      <c r="F80" s="128" t="s">
        <v>441</v>
      </c>
      <c r="G80" s="129" t="s">
        <v>440</v>
      </c>
      <c r="H80" s="17"/>
      <c r="I80" s="25"/>
      <c r="J80" s="26"/>
      <c r="K80" s="26"/>
      <c r="L80" s="29" t="s">
        <v>130</v>
      </c>
      <c r="M80" s="33">
        <v>4267</v>
      </c>
      <c r="N80" s="183">
        <f t="shared" si="6"/>
        <v>0</v>
      </c>
      <c r="O80" s="183"/>
      <c r="P80" s="183"/>
      <c r="Q80" s="161"/>
      <c r="R80" s="161"/>
      <c r="S80" s="438"/>
      <c r="T80" s="161"/>
      <c r="U80" s="161"/>
      <c r="V80" s="161"/>
    </row>
    <row r="81" spans="1:22" ht="16.2">
      <c r="A81" s="122" t="str">
        <f t="shared" si="0"/>
        <v>71010500000001</v>
      </c>
      <c r="B81" s="124" t="s">
        <v>439</v>
      </c>
      <c r="C81" s="117" t="s">
        <v>106</v>
      </c>
      <c r="D81" s="118" t="s">
        <v>149</v>
      </c>
      <c r="E81" s="119" t="s">
        <v>441</v>
      </c>
      <c r="F81" s="128" t="s">
        <v>441</v>
      </c>
      <c r="G81" s="129" t="s">
        <v>96</v>
      </c>
      <c r="H81" s="17"/>
      <c r="I81" s="25"/>
      <c r="J81" s="26"/>
      <c r="K81" s="26"/>
      <c r="L81" s="32" t="s">
        <v>133</v>
      </c>
      <c r="M81" s="33">
        <v>4823</v>
      </c>
      <c r="N81" s="183">
        <f t="shared" si="6"/>
        <v>0</v>
      </c>
      <c r="O81" s="183"/>
      <c r="P81" s="183"/>
      <c r="Q81" s="161"/>
      <c r="R81" s="161"/>
      <c r="S81" s="438"/>
      <c r="T81" s="161"/>
      <c r="U81" s="161"/>
      <c r="V81" s="161"/>
    </row>
    <row r="82" spans="1:22" s="156" customFormat="1" ht="16.2">
      <c r="A82" s="122" t="str">
        <f t="shared" si="0"/>
        <v>71010501000000</v>
      </c>
      <c r="B82" s="124" t="s">
        <v>439</v>
      </c>
      <c r="C82" s="117" t="s">
        <v>106</v>
      </c>
      <c r="D82" s="118" t="s">
        <v>149</v>
      </c>
      <c r="E82" s="119" t="s">
        <v>106</v>
      </c>
      <c r="F82" s="128" t="s">
        <v>441</v>
      </c>
      <c r="G82" s="129" t="s">
        <v>440</v>
      </c>
      <c r="H82" s="17"/>
      <c r="I82" s="25"/>
      <c r="J82" s="26"/>
      <c r="K82" s="26"/>
      <c r="L82" s="32" t="s">
        <v>134</v>
      </c>
      <c r="M82" s="48">
        <v>4861</v>
      </c>
      <c r="N82" s="183">
        <f t="shared" si="6"/>
        <v>0</v>
      </c>
      <c r="O82" s="183"/>
      <c r="P82" s="183"/>
      <c r="Q82" s="161"/>
      <c r="R82" s="161"/>
      <c r="S82" s="438"/>
      <c r="T82" s="161"/>
      <c r="U82" s="161"/>
      <c r="V82" s="161"/>
    </row>
    <row r="83" spans="1:22" ht="16.2">
      <c r="A83" s="122" t="str">
        <f t="shared" si="0"/>
        <v>71010501000001</v>
      </c>
      <c r="B83" s="124" t="s">
        <v>439</v>
      </c>
      <c r="C83" s="117" t="s">
        <v>106</v>
      </c>
      <c r="D83" s="118" t="s">
        <v>149</v>
      </c>
      <c r="E83" s="119" t="s">
        <v>106</v>
      </c>
      <c r="F83" s="128" t="s">
        <v>441</v>
      </c>
      <c r="G83" s="129" t="s">
        <v>96</v>
      </c>
      <c r="H83" s="17"/>
      <c r="I83" s="25"/>
      <c r="J83" s="26"/>
      <c r="K83" s="26"/>
      <c r="L83" s="29" t="s">
        <v>136</v>
      </c>
      <c r="M83" s="12">
        <v>5122</v>
      </c>
      <c r="N83" s="183">
        <f t="shared" si="6"/>
        <v>0</v>
      </c>
      <c r="O83" s="183"/>
      <c r="P83" s="183"/>
      <c r="Q83" s="161"/>
      <c r="R83" s="161"/>
      <c r="S83" s="438"/>
      <c r="T83" s="161"/>
      <c r="U83" s="161"/>
      <c r="V83" s="161"/>
    </row>
    <row r="84" spans="1:22" s="115" customFormat="1" ht="27.6">
      <c r="A84" s="122" t="str">
        <f t="shared" si="0"/>
        <v>71010501010000</v>
      </c>
      <c r="B84" s="124" t="s">
        <v>439</v>
      </c>
      <c r="C84" s="117" t="s">
        <v>106</v>
      </c>
      <c r="D84" s="118" t="s">
        <v>149</v>
      </c>
      <c r="E84" s="119" t="s">
        <v>106</v>
      </c>
      <c r="F84" s="128" t="s">
        <v>106</v>
      </c>
      <c r="G84" s="129" t="s">
        <v>440</v>
      </c>
      <c r="H84" s="165">
        <v>2150</v>
      </c>
      <c r="I84" s="166" t="s">
        <v>106</v>
      </c>
      <c r="J84" s="167">
        <v>5</v>
      </c>
      <c r="K84" s="167">
        <v>0</v>
      </c>
      <c r="L84" s="168" t="s">
        <v>150</v>
      </c>
      <c r="M84" s="176"/>
      <c r="N84" s="188">
        <f>+N86</f>
        <v>0</v>
      </c>
      <c r="O84" s="188">
        <f>+O86</f>
        <v>0</v>
      </c>
      <c r="P84" s="188">
        <f>+P86</f>
        <v>0</v>
      </c>
      <c r="Q84" s="161"/>
      <c r="R84" s="161"/>
      <c r="S84" s="438"/>
      <c r="T84" s="161"/>
      <c r="U84" s="161"/>
      <c r="V84" s="161"/>
    </row>
    <row r="85" spans="1:22" ht="16.2">
      <c r="A85" s="122" t="str">
        <f t="shared" si="0"/>
        <v>71010501015134</v>
      </c>
      <c r="B85" s="124" t="s">
        <v>439</v>
      </c>
      <c r="C85" s="117" t="s">
        <v>106</v>
      </c>
      <c r="D85" s="118" t="s">
        <v>149</v>
      </c>
      <c r="E85" s="119" t="s">
        <v>106</v>
      </c>
      <c r="F85" s="120" t="s">
        <v>106</v>
      </c>
      <c r="G85" s="121">
        <v>5134</v>
      </c>
      <c r="H85" s="25"/>
      <c r="I85" s="18"/>
      <c r="J85" s="19"/>
      <c r="K85" s="19"/>
      <c r="L85" s="30" t="s">
        <v>110</v>
      </c>
      <c r="M85" s="31"/>
      <c r="N85" s="190"/>
      <c r="O85" s="190"/>
      <c r="P85" s="190"/>
      <c r="Q85" s="161"/>
      <c r="R85" s="161"/>
      <c r="S85" s="438"/>
      <c r="T85" s="161"/>
      <c r="U85" s="161"/>
      <c r="V85" s="161"/>
    </row>
    <row r="86" spans="1:22" s="115" customFormat="1" ht="26.4">
      <c r="A86" s="122" t="str">
        <f t="shared" si="0"/>
        <v>71010501020000</v>
      </c>
      <c r="B86" s="124" t="s">
        <v>439</v>
      </c>
      <c r="C86" s="117" t="s">
        <v>106</v>
      </c>
      <c r="D86" s="118" t="s">
        <v>149</v>
      </c>
      <c r="E86" s="119" t="s">
        <v>106</v>
      </c>
      <c r="F86" s="128" t="s">
        <v>140</v>
      </c>
      <c r="G86" s="129" t="s">
        <v>440</v>
      </c>
      <c r="H86" s="151">
        <v>2151</v>
      </c>
      <c r="I86" s="152" t="s">
        <v>106</v>
      </c>
      <c r="J86" s="153" t="s">
        <v>151</v>
      </c>
      <c r="K86" s="153">
        <v>1</v>
      </c>
      <c r="L86" s="154" t="s">
        <v>150</v>
      </c>
      <c r="M86" s="155"/>
      <c r="N86" s="192">
        <f>+N88+N91+N93+N95+N97</f>
        <v>0</v>
      </c>
      <c r="O86" s="192">
        <f t="shared" ref="O86:P86" si="7">+O88+O91+O93+O95+O97</f>
        <v>0</v>
      </c>
      <c r="P86" s="192">
        <f t="shared" si="7"/>
        <v>0</v>
      </c>
      <c r="Q86" s="161"/>
      <c r="R86" s="161"/>
      <c r="S86" s="438"/>
      <c r="T86" s="161"/>
      <c r="U86" s="161"/>
      <c r="V86" s="161"/>
    </row>
    <row r="87" spans="1:22" ht="16.2">
      <c r="A87" s="122" t="str">
        <f t="shared" ref="A87:A169" si="8">CONCATENATE(B87,C87,D87,E87,F87,G87)</f>
        <v>71010501025134</v>
      </c>
      <c r="B87" s="124" t="s">
        <v>439</v>
      </c>
      <c r="C87" s="117" t="s">
        <v>106</v>
      </c>
      <c r="D87" s="118" t="s">
        <v>149</v>
      </c>
      <c r="E87" s="119" t="s">
        <v>106</v>
      </c>
      <c r="F87" s="120" t="s">
        <v>140</v>
      </c>
      <c r="G87" s="121">
        <v>5134</v>
      </c>
      <c r="H87" s="25"/>
      <c r="I87" s="25"/>
      <c r="J87" s="26"/>
      <c r="K87" s="26"/>
      <c r="L87" s="30" t="s">
        <v>108</v>
      </c>
      <c r="M87" s="31"/>
      <c r="N87" s="190"/>
      <c r="O87" s="190"/>
      <c r="P87" s="190"/>
      <c r="Q87" s="161"/>
      <c r="R87" s="161"/>
      <c r="S87" s="438"/>
      <c r="T87" s="161"/>
      <c r="U87" s="161"/>
      <c r="V87" s="161"/>
    </row>
    <row r="88" spans="1:22" s="115" customFormat="1" ht="16.2">
      <c r="A88" s="122" t="str">
        <f t="shared" si="8"/>
        <v>71010501030000</v>
      </c>
      <c r="B88" s="124" t="s">
        <v>439</v>
      </c>
      <c r="C88" s="117" t="s">
        <v>106</v>
      </c>
      <c r="D88" s="118" t="s">
        <v>149</v>
      </c>
      <c r="E88" s="119" t="s">
        <v>106</v>
      </c>
      <c r="F88" s="128" t="s">
        <v>442</v>
      </c>
      <c r="G88" s="129" t="s">
        <v>440</v>
      </c>
      <c r="H88" s="45"/>
      <c r="I88" s="147"/>
      <c r="J88" s="148"/>
      <c r="K88" s="148"/>
      <c r="L88" s="27" t="s">
        <v>152</v>
      </c>
      <c r="M88" s="28"/>
      <c r="N88" s="197">
        <f>O88+P88</f>
        <v>0</v>
      </c>
      <c r="O88" s="197">
        <f>SUM(O89:O90)</f>
        <v>0</v>
      </c>
      <c r="P88" s="197">
        <f>SUM(P90)</f>
        <v>0</v>
      </c>
      <c r="Q88" s="161"/>
      <c r="R88" s="161"/>
      <c r="S88" s="438"/>
      <c r="T88" s="161"/>
      <c r="U88" s="161"/>
      <c r="V88" s="161"/>
    </row>
    <row r="89" spans="1:22" ht="16.2">
      <c r="B89" s="124"/>
      <c r="H89" s="25"/>
      <c r="I89" s="25"/>
      <c r="J89" s="26"/>
      <c r="K89" s="26"/>
      <c r="L89" s="32" t="s">
        <v>134</v>
      </c>
      <c r="M89" s="48">
        <v>4861</v>
      </c>
      <c r="N89" s="183">
        <f t="shared" ref="N89:N98" si="9">O89+P89</f>
        <v>0</v>
      </c>
      <c r="O89" s="183"/>
      <c r="P89" s="183">
        <v>0</v>
      </c>
      <c r="Q89" s="161"/>
      <c r="R89" s="161"/>
      <c r="S89" s="438"/>
      <c r="T89" s="161"/>
      <c r="U89" s="161"/>
      <c r="V89" s="161"/>
    </row>
    <row r="90" spans="1:22" ht="16.2">
      <c r="A90" s="122" t="str">
        <f t="shared" si="8"/>
        <v>71010501035134</v>
      </c>
      <c r="B90" s="124" t="s">
        <v>439</v>
      </c>
      <c r="C90" s="117" t="s">
        <v>106</v>
      </c>
      <c r="D90" s="118" t="s">
        <v>149</v>
      </c>
      <c r="E90" s="119" t="s">
        <v>106</v>
      </c>
      <c r="F90" s="120" t="s">
        <v>442</v>
      </c>
      <c r="G90" s="121">
        <v>5134</v>
      </c>
      <c r="H90" s="25"/>
      <c r="I90" s="25"/>
      <c r="J90" s="26"/>
      <c r="K90" s="26"/>
      <c r="L90" s="32" t="s">
        <v>139</v>
      </c>
      <c r="M90" s="48">
        <v>5134</v>
      </c>
      <c r="N90" s="183">
        <f t="shared" si="9"/>
        <v>0</v>
      </c>
      <c r="O90" s="183">
        <v>0</v>
      </c>
      <c r="P90" s="183"/>
      <c r="Q90" s="161"/>
      <c r="R90" s="161"/>
      <c r="S90" s="438"/>
      <c r="T90" s="161"/>
      <c r="U90" s="161"/>
      <c r="V90" s="161"/>
    </row>
    <row r="91" spans="1:22" s="115" customFormat="1" ht="27.6">
      <c r="A91" s="122" t="str">
        <f t="shared" si="8"/>
        <v>71010501040000</v>
      </c>
      <c r="B91" s="124" t="s">
        <v>439</v>
      </c>
      <c r="C91" s="117" t="s">
        <v>106</v>
      </c>
      <c r="D91" s="118" t="s">
        <v>149</v>
      </c>
      <c r="E91" s="119" t="s">
        <v>106</v>
      </c>
      <c r="F91" s="128" t="s">
        <v>155</v>
      </c>
      <c r="G91" s="129" t="s">
        <v>440</v>
      </c>
      <c r="H91" s="45"/>
      <c r="I91" s="147"/>
      <c r="J91" s="148"/>
      <c r="K91" s="148"/>
      <c r="L91" s="27" t="s">
        <v>153</v>
      </c>
      <c r="M91" s="28"/>
      <c r="N91" s="197">
        <f>O91+P91</f>
        <v>0</v>
      </c>
      <c r="O91" s="197">
        <f>SUM(O92)</f>
        <v>0</v>
      </c>
      <c r="P91" s="197">
        <f>SUM(P92)</f>
        <v>0</v>
      </c>
      <c r="Q91" s="161"/>
      <c r="R91" s="161"/>
      <c r="S91" s="438"/>
      <c r="T91" s="161"/>
      <c r="U91" s="161"/>
      <c r="V91" s="161"/>
    </row>
    <row r="92" spans="1:22" ht="16.2">
      <c r="A92" s="122" t="str">
        <f t="shared" si="8"/>
        <v>71010501045134</v>
      </c>
      <c r="B92" s="124" t="s">
        <v>439</v>
      </c>
      <c r="C92" s="117" t="s">
        <v>106</v>
      </c>
      <c r="D92" s="118" t="s">
        <v>149</v>
      </c>
      <c r="E92" s="119" t="s">
        <v>106</v>
      </c>
      <c r="F92" s="120" t="s">
        <v>155</v>
      </c>
      <c r="G92" s="121">
        <v>5134</v>
      </c>
      <c r="H92" s="25"/>
      <c r="I92" s="25"/>
      <c r="J92" s="26"/>
      <c r="K92" s="26"/>
      <c r="L92" s="32" t="s">
        <v>139</v>
      </c>
      <c r="M92" s="48">
        <v>5134</v>
      </c>
      <c r="N92" s="183">
        <f t="shared" si="9"/>
        <v>0</v>
      </c>
      <c r="O92" s="183"/>
      <c r="P92" s="183"/>
      <c r="Q92" s="161"/>
      <c r="R92" s="161"/>
      <c r="S92" s="438"/>
      <c r="T92" s="161"/>
      <c r="U92" s="161"/>
      <c r="V92" s="161"/>
    </row>
    <row r="93" spans="1:22" ht="27.6">
      <c r="A93" s="122" t="str">
        <f>CONCATENATE(B93,C93,D93,E93,F93,G93)</f>
        <v>71080202000001</v>
      </c>
      <c r="B93" s="124" t="s">
        <v>439</v>
      </c>
      <c r="C93" s="117" t="s">
        <v>185</v>
      </c>
      <c r="D93" s="118" t="s">
        <v>140</v>
      </c>
      <c r="E93" s="119" t="s">
        <v>140</v>
      </c>
      <c r="F93" s="120" t="s">
        <v>441</v>
      </c>
      <c r="G93" s="129" t="s">
        <v>96</v>
      </c>
      <c r="H93" s="45"/>
      <c r="I93" s="147"/>
      <c r="J93" s="148"/>
      <c r="K93" s="148"/>
      <c r="L93" s="27" t="s">
        <v>860</v>
      </c>
      <c r="M93" s="28"/>
      <c r="N93" s="197">
        <f>O93+P93</f>
        <v>0</v>
      </c>
      <c r="O93" s="197">
        <f>SUM(O94)</f>
        <v>0</v>
      </c>
      <c r="P93" s="197">
        <f>SUM(P94)</f>
        <v>0</v>
      </c>
      <c r="Q93" s="161"/>
      <c r="R93" s="161"/>
      <c r="S93" s="438"/>
      <c r="T93" s="161"/>
      <c r="U93" s="161"/>
      <c r="V93" s="161"/>
    </row>
    <row r="94" spans="1:22" s="115" customFormat="1" ht="16.2">
      <c r="A94" s="122" t="str">
        <f>CONCATENATE(B94,C94,D94,E94,F94,G94)</f>
        <v>71080202010000</v>
      </c>
      <c r="B94" s="124" t="s">
        <v>439</v>
      </c>
      <c r="C94" s="117" t="s">
        <v>185</v>
      </c>
      <c r="D94" s="118" t="s">
        <v>140</v>
      </c>
      <c r="E94" s="119" t="s">
        <v>140</v>
      </c>
      <c r="F94" s="120" t="s">
        <v>106</v>
      </c>
      <c r="G94" s="129" t="s">
        <v>440</v>
      </c>
      <c r="H94" s="25"/>
      <c r="I94" s="25"/>
      <c r="J94" s="26"/>
      <c r="K94" s="26"/>
      <c r="L94" s="32" t="s">
        <v>139</v>
      </c>
      <c r="M94" s="48">
        <v>5134</v>
      </c>
      <c r="N94" s="183">
        <f t="shared" ref="N94" si="10">O94+P94</f>
        <v>0</v>
      </c>
      <c r="O94" s="183"/>
      <c r="P94" s="183"/>
      <c r="Q94" s="161"/>
      <c r="R94" s="161"/>
      <c r="S94" s="438"/>
      <c r="T94" s="161"/>
      <c r="U94" s="161"/>
      <c r="V94" s="161"/>
    </row>
    <row r="95" spans="1:22" s="170" customFormat="1" ht="27.6">
      <c r="A95" s="122" t="str">
        <f t="shared" si="8"/>
        <v>71010600000000</v>
      </c>
      <c r="B95" s="124" t="s">
        <v>439</v>
      </c>
      <c r="C95" s="117" t="s">
        <v>106</v>
      </c>
      <c r="D95" s="118" t="s">
        <v>157</v>
      </c>
      <c r="E95" s="119" t="s">
        <v>441</v>
      </c>
      <c r="F95" s="128" t="s">
        <v>441</v>
      </c>
      <c r="G95" s="129" t="s">
        <v>440</v>
      </c>
      <c r="H95" s="45"/>
      <c r="I95" s="147"/>
      <c r="J95" s="148"/>
      <c r="K95" s="148"/>
      <c r="L95" s="27" t="s">
        <v>154</v>
      </c>
      <c r="M95" s="28"/>
      <c r="N95" s="197">
        <f>O95+P95</f>
        <v>0</v>
      </c>
      <c r="O95" s="197">
        <f>SUM(O96)</f>
        <v>0</v>
      </c>
      <c r="P95" s="197">
        <f>SUM(P96)</f>
        <v>0</v>
      </c>
      <c r="Q95" s="161"/>
      <c r="R95" s="161"/>
      <c r="S95" s="438"/>
      <c r="T95" s="161"/>
      <c r="U95" s="161"/>
      <c r="V95" s="161"/>
    </row>
    <row r="96" spans="1:22" ht="16.2">
      <c r="A96" s="122" t="str">
        <f t="shared" si="8"/>
        <v>71010600000001</v>
      </c>
      <c r="B96" s="124" t="s">
        <v>439</v>
      </c>
      <c r="C96" s="117" t="s">
        <v>106</v>
      </c>
      <c r="D96" s="118" t="s">
        <v>157</v>
      </c>
      <c r="E96" s="119" t="s">
        <v>441</v>
      </c>
      <c r="F96" s="128" t="s">
        <v>441</v>
      </c>
      <c r="G96" s="129" t="s">
        <v>96</v>
      </c>
      <c r="H96" s="25"/>
      <c r="I96" s="25"/>
      <c r="J96" s="26"/>
      <c r="K96" s="26"/>
      <c r="L96" s="32" t="s">
        <v>139</v>
      </c>
      <c r="M96" s="48">
        <v>5134</v>
      </c>
      <c r="N96" s="183">
        <f t="shared" si="9"/>
        <v>0</v>
      </c>
      <c r="O96" s="183"/>
      <c r="P96" s="183"/>
      <c r="Q96" s="161"/>
      <c r="R96" s="161"/>
      <c r="S96" s="438"/>
      <c r="T96" s="161"/>
      <c r="U96" s="161"/>
      <c r="V96" s="161"/>
    </row>
    <row r="97" spans="1:22" s="156" customFormat="1" ht="16.2">
      <c r="A97" s="122" t="str">
        <f t="shared" si="8"/>
        <v>71010601000000</v>
      </c>
      <c r="B97" s="124" t="s">
        <v>439</v>
      </c>
      <c r="C97" s="117" t="s">
        <v>106</v>
      </c>
      <c r="D97" s="118" t="s">
        <v>157</v>
      </c>
      <c r="E97" s="119" t="s">
        <v>106</v>
      </c>
      <c r="F97" s="128" t="s">
        <v>441</v>
      </c>
      <c r="G97" s="129" t="s">
        <v>440</v>
      </c>
      <c r="H97" s="45"/>
      <c r="I97" s="147"/>
      <c r="J97" s="148"/>
      <c r="K97" s="148"/>
      <c r="L97" s="27" t="s">
        <v>830</v>
      </c>
      <c r="M97" s="28"/>
      <c r="N97" s="197">
        <f>O97+P97</f>
        <v>0</v>
      </c>
      <c r="O97" s="197">
        <f>SUM(O98)</f>
        <v>0</v>
      </c>
      <c r="P97" s="197">
        <f>SUM(P98)</f>
        <v>0</v>
      </c>
      <c r="Q97" s="161"/>
      <c r="R97" s="161"/>
      <c r="S97" s="438"/>
      <c r="T97" s="161"/>
      <c r="U97" s="161"/>
      <c r="V97" s="161"/>
    </row>
    <row r="98" spans="1:22" ht="16.2">
      <c r="A98" s="122" t="str">
        <f t="shared" si="8"/>
        <v>71010601000001</v>
      </c>
      <c r="B98" s="124" t="s">
        <v>439</v>
      </c>
      <c r="C98" s="117" t="s">
        <v>106</v>
      </c>
      <c r="D98" s="118" t="s">
        <v>157</v>
      </c>
      <c r="E98" s="119" t="s">
        <v>106</v>
      </c>
      <c r="F98" s="128" t="s">
        <v>441</v>
      </c>
      <c r="G98" s="129" t="s">
        <v>96</v>
      </c>
      <c r="H98" s="25"/>
      <c r="I98" s="25"/>
      <c r="J98" s="26"/>
      <c r="K98" s="26"/>
      <c r="L98" s="32" t="s">
        <v>139</v>
      </c>
      <c r="M98" s="48">
        <v>5134</v>
      </c>
      <c r="N98" s="183">
        <f t="shared" si="9"/>
        <v>0</v>
      </c>
      <c r="O98" s="183"/>
      <c r="P98" s="183"/>
      <c r="Q98" s="161"/>
      <c r="R98" s="161"/>
      <c r="S98" s="438"/>
      <c r="T98" s="161"/>
      <c r="U98" s="161"/>
      <c r="V98" s="161"/>
    </row>
    <row r="99" spans="1:22" s="115" customFormat="1" ht="27.6">
      <c r="A99" s="122" t="str">
        <f t="shared" si="8"/>
        <v>71010601010000</v>
      </c>
      <c r="B99" s="124" t="s">
        <v>439</v>
      </c>
      <c r="C99" s="117" t="s">
        <v>106</v>
      </c>
      <c r="D99" s="118" t="s">
        <v>157</v>
      </c>
      <c r="E99" s="119" t="s">
        <v>106</v>
      </c>
      <c r="F99" s="128" t="s">
        <v>106</v>
      </c>
      <c r="G99" s="129" t="s">
        <v>440</v>
      </c>
      <c r="H99" s="165">
        <v>2160</v>
      </c>
      <c r="I99" s="166" t="s">
        <v>106</v>
      </c>
      <c r="J99" s="167">
        <v>6</v>
      </c>
      <c r="K99" s="167">
        <v>0</v>
      </c>
      <c r="L99" s="168" t="s">
        <v>158</v>
      </c>
      <c r="M99" s="176"/>
      <c r="N99" s="188">
        <f>+N101</f>
        <v>0</v>
      </c>
      <c r="O99" s="188">
        <f>+O101</f>
        <v>0</v>
      </c>
      <c r="P99" s="188">
        <f>+P101</f>
        <v>0</v>
      </c>
      <c r="Q99" s="161"/>
      <c r="R99" s="161"/>
      <c r="S99" s="438"/>
      <c r="T99" s="161"/>
      <c r="U99" s="161"/>
      <c r="V99" s="161"/>
    </row>
    <row r="100" spans="1:22" ht="16.2">
      <c r="A100" s="122" t="str">
        <f t="shared" si="8"/>
        <v>71010601014729</v>
      </c>
      <c r="B100" s="124" t="s">
        <v>439</v>
      </c>
      <c r="C100" s="117" t="s">
        <v>106</v>
      </c>
      <c r="D100" s="118" t="s">
        <v>157</v>
      </c>
      <c r="E100" s="119" t="s">
        <v>106</v>
      </c>
      <c r="F100" s="120" t="s">
        <v>106</v>
      </c>
      <c r="G100" s="121">
        <v>4729</v>
      </c>
      <c r="H100" s="25"/>
      <c r="I100" s="18"/>
      <c r="J100" s="19"/>
      <c r="K100" s="19"/>
      <c r="L100" s="30" t="s">
        <v>110</v>
      </c>
      <c r="M100" s="31"/>
      <c r="N100" s="190"/>
      <c r="O100" s="190"/>
      <c r="P100" s="190"/>
      <c r="Q100" s="161"/>
      <c r="R100" s="161"/>
      <c r="S100" s="438"/>
      <c r="T100" s="161"/>
      <c r="U100" s="161"/>
      <c r="V100" s="161"/>
    </row>
    <row r="101" spans="1:22" ht="26.4">
      <c r="A101" s="122" t="str">
        <f t="shared" si="8"/>
        <v>71010601014823</v>
      </c>
      <c r="B101" s="124" t="s">
        <v>439</v>
      </c>
      <c r="C101" s="117" t="s">
        <v>106</v>
      </c>
      <c r="D101" s="118" t="s">
        <v>157</v>
      </c>
      <c r="E101" s="119" t="s">
        <v>106</v>
      </c>
      <c r="F101" s="120" t="s">
        <v>106</v>
      </c>
      <c r="G101" s="121">
        <v>4823</v>
      </c>
      <c r="H101" s="151">
        <v>2161</v>
      </c>
      <c r="I101" s="152" t="s">
        <v>106</v>
      </c>
      <c r="J101" s="153">
        <v>6</v>
      </c>
      <c r="K101" s="153">
        <v>1</v>
      </c>
      <c r="L101" s="154" t="s">
        <v>159</v>
      </c>
      <c r="M101" s="155"/>
      <c r="N101" s="192">
        <f>+N103+N106</f>
        <v>0</v>
      </c>
      <c r="O101" s="192">
        <f>+O103+O106</f>
        <v>0</v>
      </c>
      <c r="P101" s="192">
        <f>+P103+P106</f>
        <v>0</v>
      </c>
      <c r="Q101" s="161"/>
      <c r="R101" s="161"/>
      <c r="S101" s="438"/>
      <c r="T101" s="161"/>
      <c r="U101" s="161"/>
      <c r="V101" s="161"/>
    </row>
    <row r="102" spans="1:22" s="115" customFormat="1" ht="16.2">
      <c r="A102" s="122" t="str">
        <f t="shared" si="8"/>
        <v>71010601020000</v>
      </c>
      <c r="B102" s="124" t="s">
        <v>439</v>
      </c>
      <c r="C102" s="117" t="s">
        <v>106</v>
      </c>
      <c r="D102" s="118" t="s">
        <v>157</v>
      </c>
      <c r="E102" s="119" t="s">
        <v>106</v>
      </c>
      <c r="F102" s="128" t="s">
        <v>140</v>
      </c>
      <c r="G102" s="129" t="s">
        <v>440</v>
      </c>
      <c r="H102" s="25"/>
      <c r="I102" s="25"/>
      <c r="J102" s="26"/>
      <c r="K102" s="26"/>
      <c r="L102" s="30" t="s">
        <v>108</v>
      </c>
      <c r="M102" s="31"/>
      <c r="N102" s="190"/>
      <c r="O102" s="190"/>
      <c r="P102" s="190"/>
      <c r="Q102" s="161"/>
      <c r="R102" s="161"/>
      <c r="S102" s="438"/>
      <c r="T102" s="161"/>
      <c r="U102" s="161"/>
      <c r="V102" s="161"/>
    </row>
    <row r="103" spans="1:22" ht="41.4">
      <c r="A103" s="122" t="str">
        <f t="shared" si="8"/>
        <v>71010601024241</v>
      </c>
      <c r="B103" s="124" t="s">
        <v>439</v>
      </c>
      <c r="C103" s="117" t="s">
        <v>106</v>
      </c>
      <c r="D103" s="118" t="s">
        <v>157</v>
      </c>
      <c r="E103" s="119" t="s">
        <v>106</v>
      </c>
      <c r="F103" s="120" t="s">
        <v>140</v>
      </c>
      <c r="G103" s="121">
        <v>4241</v>
      </c>
      <c r="H103" s="45"/>
      <c r="I103" s="147"/>
      <c r="J103" s="148"/>
      <c r="K103" s="148"/>
      <c r="L103" s="27" t="s">
        <v>160</v>
      </c>
      <c r="M103" s="28"/>
      <c r="N103" s="197">
        <f>O103+P103</f>
        <v>0</v>
      </c>
      <c r="O103" s="197">
        <f>SUM(O104:O105)</f>
        <v>0</v>
      </c>
      <c r="P103" s="197">
        <f>SUM(P104:P105)</f>
        <v>0</v>
      </c>
      <c r="Q103" s="161"/>
      <c r="R103" s="161"/>
      <c r="S103" s="438"/>
      <c r="T103" s="161"/>
      <c r="U103" s="161"/>
      <c r="V103" s="161"/>
    </row>
    <row r="104" spans="1:22" ht="16.2">
      <c r="A104" s="122" t="str">
        <f t="shared" si="8"/>
        <v>71010601024823</v>
      </c>
      <c r="B104" s="124" t="s">
        <v>439</v>
      </c>
      <c r="C104" s="117" t="s">
        <v>106</v>
      </c>
      <c r="D104" s="118" t="s">
        <v>157</v>
      </c>
      <c r="E104" s="119" t="s">
        <v>106</v>
      </c>
      <c r="F104" s="120" t="s">
        <v>140</v>
      </c>
      <c r="G104" s="121">
        <v>4823</v>
      </c>
      <c r="H104" s="25"/>
      <c r="I104" s="25"/>
      <c r="J104" s="26"/>
      <c r="K104" s="26"/>
      <c r="L104" s="29" t="s">
        <v>161</v>
      </c>
      <c r="M104" s="12">
        <v>4729</v>
      </c>
      <c r="N104" s="183">
        <f t="shared" ref="N104:N108" si="11">O104+P104</f>
        <v>0</v>
      </c>
      <c r="O104" s="183"/>
      <c r="P104" s="183"/>
      <c r="Q104" s="161"/>
      <c r="R104" s="161"/>
      <c r="S104" s="438"/>
      <c r="T104" s="161"/>
      <c r="U104" s="161"/>
      <c r="V104" s="161"/>
    </row>
    <row r="105" spans="1:22" s="182" customFormat="1" ht="16.2">
      <c r="A105" s="122" t="str">
        <f t="shared" si="8"/>
        <v>71020000000000</v>
      </c>
      <c r="B105" s="124" t="s">
        <v>439</v>
      </c>
      <c r="C105" s="117" t="s">
        <v>140</v>
      </c>
      <c r="D105" s="118" t="s">
        <v>441</v>
      </c>
      <c r="E105" s="119" t="s">
        <v>441</v>
      </c>
      <c r="F105" s="128" t="s">
        <v>441</v>
      </c>
      <c r="G105" s="129" t="s">
        <v>440</v>
      </c>
      <c r="H105" s="25"/>
      <c r="I105" s="25"/>
      <c r="J105" s="26"/>
      <c r="K105" s="26"/>
      <c r="L105" s="29" t="s">
        <v>133</v>
      </c>
      <c r="M105" s="12">
        <v>4823</v>
      </c>
      <c r="N105" s="183">
        <f t="shared" si="11"/>
        <v>0</v>
      </c>
      <c r="O105" s="183"/>
      <c r="P105" s="183"/>
      <c r="Q105" s="161"/>
      <c r="R105" s="161"/>
      <c r="S105" s="438"/>
      <c r="T105" s="161"/>
      <c r="U105" s="161"/>
      <c r="V105" s="161"/>
    </row>
    <row r="106" spans="1:22" ht="41.4">
      <c r="A106" s="122" t="str">
        <f t="shared" si="8"/>
        <v>71020000000001</v>
      </c>
      <c r="B106" s="124" t="s">
        <v>439</v>
      </c>
      <c r="C106" s="117" t="s">
        <v>140</v>
      </c>
      <c r="D106" s="118" t="s">
        <v>441</v>
      </c>
      <c r="E106" s="119" t="s">
        <v>441</v>
      </c>
      <c r="F106" s="120" t="s">
        <v>441</v>
      </c>
      <c r="G106" s="129" t="s">
        <v>96</v>
      </c>
      <c r="H106" s="45"/>
      <c r="I106" s="147"/>
      <c r="J106" s="148"/>
      <c r="K106" s="148"/>
      <c r="L106" s="27" t="s">
        <v>162</v>
      </c>
      <c r="M106" s="28"/>
      <c r="N106" s="197">
        <f>O106+P106</f>
        <v>0</v>
      </c>
      <c r="O106" s="197">
        <f>SUM(O107:O108)</f>
        <v>0</v>
      </c>
      <c r="P106" s="197">
        <f>SUM(P107:P108)</f>
        <v>0</v>
      </c>
      <c r="Q106" s="161"/>
      <c r="R106" s="161"/>
      <c r="S106" s="438"/>
      <c r="T106" s="161"/>
      <c r="U106" s="161"/>
      <c r="V106" s="161"/>
    </row>
    <row r="107" spans="1:22" s="170" customFormat="1" ht="16.2">
      <c r="A107" s="122" t="str">
        <f t="shared" si="8"/>
        <v>71020200000000</v>
      </c>
      <c r="B107" s="124" t="s">
        <v>439</v>
      </c>
      <c r="C107" s="117" t="s">
        <v>140</v>
      </c>
      <c r="D107" s="118" t="s">
        <v>140</v>
      </c>
      <c r="E107" s="119" t="s">
        <v>441</v>
      </c>
      <c r="F107" s="120" t="s">
        <v>441</v>
      </c>
      <c r="G107" s="129" t="s">
        <v>440</v>
      </c>
      <c r="H107" s="25"/>
      <c r="I107" s="25"/>
      <c r="J107" s="26"/>
      <c r="K107" s="26"/>
      <c r="L107" s="29" t="s">
        <v>126</v>
      </c>
      <c r="M107" s="12">
        <v>4241</v>
      </c>
      <c r="N107" s="183">
        <f t="shared" si="11"/>
        <v>0</v>
      </c>
      <c r="O107" s="183"/>
      <c r="P107" s="183"/>
      <c r="Q107" s="161"/>
      <c r="R107" s="161"/>
      <c r="S107" s="438"/>
      <c r="T107" s="161"/>
      <c r="U107" s="161"/>
      <c r="V107" s="161"/>
    </row>
    <row r="108" spans="1:22" ht="16.2">
      <c r="A108" s="122" t="str">
        <f t="shared" si="8"/>
        <v>71020200000001</v>
      </c>
      <c r="B108" s="124" t="s">
        <v>439</v>
      </c>
      <c r="C108" s="117" t="s">
        <v>140</v>
      </c>
      <c r="D108" s="118" t="s">
        <v>140</v>
      </c>
      <c r="E108" s="119" t="s">
        <v>441</v>
      </c>
      <c r="F108" s="120" t="s">
        <v>441</v>
      </c>
      <c r="G108" s="129" t="s">
        <v>96</v>
      </c>
      <c r="H108" s="25"/>
      <c r="I108" s="25"/>
      <c r="J108" s="26"/>
      <c r="K108" s="26"/>
      <c r="L108" s="29" t="s">
        <v>133</v>
      </c>
      <c r="M108" s="12">
        <v>4823</v>
      </c>
      <c r="N108" s="183">
        <f t="shared" si="11"/>
        <v>0</v>
      </c>
      <c r="O108" s="183"/>
      <c r="P108" s="183"/>
      <c r="Q108" s="161"/>
      <c r="R108" s="161"/>
      <c r="S108" s="438"/>
      <c r="T108" s="161"/>
      <c r="U108" s="161"/>
      <c r="V108" s="161"/>
    </row>
    <row r="109" spans="1:22" s="156" customFormat="1" ht="16.2">
      <c r="A109" s="122" t="str">
        <f t="shared" si="8"/>
        <v>71020201000000</v>
      </c>
      <c r="B109" s="124" t="s">
        <v>439</v>
      </c>
      <c r="C109" s="117" t="s">
        <v>140</v>
      </c>
      <c r="D109" s="118" t="s">
        <v>140</v>
      </c>
      <c r="E109" s="119" t="s">
        <v>106</v>
      </c>
      <c r="F109" s="120" t="s">
        <v>441</v>
      </c>
      <c r="G109" s="129" t="s">
        <v>440</v>
      </c>
      <c r="H109" s="180">
        <v>2200</v>
      </c>
      <c r="I109" s="212" t="s">
        <v>140</v>
      </c>
      <c r="J109" s="213">
        <v>0</v>
      </c>
      <c r="K109" s="213">
        <v>0</v>
      </c>
      <c r="L109" s="162" t="s">
        <v>163</v>
      </c>
      <c r="M109" s="174"/>
      <c r="N109" s="163">
        <f>+N111+N128</f>
        <v>0</v>
      </c>
      <c r="O109" s="163">
        <f>+O111+O128</f>
        <v>0</v>
      </c>
      <c r="P109" s="163">
        <f>+P111+P128</f>
        <v>0</v>
      </c>
      <c r="Q109" s="161"/>
      <c r="R109" s="161"/>
      <c r="S109" s="438"/>
      <c r="T109" s="161"/>
      <c r="U109" s="161"/>
      <c r="V109" s="161"/>
    </row>
    <row r="110" spans="1:22" ht="16.2">
      <c r="A110" s="122" t="str">
        <f t="shared" si="8"/>
        <v>71020201000001</v>
      </c>
      <c r="B110" s="124" t="s">
        <v>439</v>
      </c>
      <c r="C110" s="117" t="s">
        <v>140</v>
      </c>
      <c r="D110" s="118" t="s">
        <v>140</v>
      </c>
      <c r="E110" s="119" t="s">
        <v>106</v>
      </c>
      <c r="F110" s="120" t="s">
        <v>441</v>
      </c>
      <c r="G110" s="129" t="s">
        <v>96</v>
      </c>
      <c r="H110" s="25"/>
      <c r="I110" s="18"/>
      <c r="J110" s="19"/>
      <c r="K110" s="19"/>
      <c r="L110" s="30" t="s">
        <v>108</v>
      </c>
      <c r="M110" s="31"/>
      <c r="N110" s="190"/>
      <c r="O110" s="190"/>
      <c r="P110" s="190"/>
      <c r="Q110" s="161"/>
      <c r="R110" s="161"/>
      <c r="S110" s="438"/>
      <c r="T110" s="161"/>
      <c r="U110" s="161"/>
      <c r="V110" s="161"/>
    </row>
    <row r="111" spans="1:22" s="115" customFormat="1" ht="16.2">
      <c r="A111" s="122" t="str">
        <f t="shared" si="8"/>
        <v>71020201010000</v>
      </c>
      <c r="B111" s="124" t="s">
        <v>439</v>
      </c>
      <c r="C111" s="117" t="s">
        <v>140</v>
      </c>
      <c r="D111" s="118" t="s">
        <v>140</v>
      </c>
      <c r="E111" s="119" t="s">
        <v>106</v>
      </c>
      <c r="F111" s="120" t="s">
        <v>106</v>
      </c>
      <c r="G111" s="129" t="s">
        <v>440</v>
      </c>
      <c r="H111" s="165">
        <v>2220</v>
      </c>
      <c r="I111" s="166" t="s">
        <v>140</v>
      </c>
      <c r="J111" s="167">
        <v>2</v>
      </c>
      <c r="K111" s="167">
        <v>0</v>
      </c>
      <c r="L111" s="168" t="s">
        <v>164</v>
      </c>
      <c r="M111" s="176"/>
      <c r="N111" s="188">
        <f>+N113</f>
        <v>0</v>
      </c>
      <c r="O111" s="188">
        <f>+O113</f>
        <v>0</v>
      </c>
      <c r="P111" s="188">
        <f>+P113</f>
        <v>0</v>
      </c>
      <c r="Q111" s="161"/>
      <c r="R111" s="161"/>
      <c r="S111" s="438"/>
      <c r="T111" s="161"/>
      <c r="U111" s="161"/>
      <c r="V111" s="161"/>
    </row>
    <row r="112" spans="1:22" ht="16.2">
      <c r="A112" s="122" t="str">
        <f t="shared" si="8"/>
        <v>71020201014239</v>
      </c>
      <c r="B112" s="124" t="s">
        <v>439</v>
      </c>
      <c r="C112" s="117" t="s">
        <v>140</v>
      </c>
      <c r="D112" s="118" t="s">
        <v>140</v>
      </c>
      <c r="E112" s="119" t="s">
        <v>106</v>
      </c>
      <c r="F112" s="120" t="s">
        <v>106</v>
      </c>
      <c r="G112" s="121">
        <v>4239</v>
      </c>
      <c r="H112" s="25"/>
      <c r="I112" s="18"/>
      <c r="J112" s="19"/>
      <c r="K112" s="19"/>
      <c r="L112" s="30" t="s">
        <v>110</v>
      </c>
      <c r="M112" s="31"/>
      <c r="N112" s="190"/>
      <c r="O112" s="190"/>
      <c r="P112" s="190"/>
      <c r="Q112" s="161"/>
      <c r="R112" s="161"/>
      <c r="S112" s="438"/>
      <c r="T112" s="161"/>
      <c r="U112" s="161"/>
      <c r="V112" s="161"/>
    </row>
    <row r="113" spans="1:22" ht="16.2">
      <c r="A113" s="122" t="str">
        <f t="shared" si="8"/>
        <v>71020201014261</v>
      </c>
      <c r="B113" s="124" t="s">
        <v>439</v>
      </c>
      <c r="C113" s="117" t="s">
        <v>140</v>
      </c>
      <c r="D113" s="118" t="s">
        <v>140</v>
      </c>
      <c r="E113" s="119" t="s">
        <v>106</v>
      </c>
      <c r="F113" s="120" t="s">
        <v>106</v>
      </c>
      <c r="G113" s="121">
        <v>4261</v>
      </c>
      <c r="H113" s="151">
        <v>2221</v>
      </c>
      <c r="I113" s="152" t="s">
        <v>140</v>
      </c>
      <c r="J113" s="153">
        <v>2</v>
      </c>
      <c r="K113" s="153">
        <v>1</v>
      </c>
      <c r="L113" s="154" t="s">
        <v>165</v>
      </c>
      <c r="M113" s="155"/>
      <c r="N113" s="192">
        <f>+N115</f>
        <v>0</v>
      </c>
      <c r="O113" s="192">
        <f>+O115</f>
        <v>0</v>
      </c>
      <c r="P113" s="192">
        <f>+P115</f>
        <v>0</v>
      </c>
      <c r="Q113" s="161"/>
      <c r="R113" s="161"/>
      <c r="S113" s="438"/>
      <c r="T113" s="161"/>
      <c r="U113" s="161"/>
      <c r="V113" s="161"/>
    </row>
    <row r="114" spans="1:22" ht="16.2">
      <c r="A114" s="122" t="str">
        <f t="shared" si="8"/>
        <v>71020201014264</v>
      </c>
      <c r="B114" s="116" t="s">
        <v>439</v>
      </c>
      <c r="C114" s="117" t="s">
        <v>140</v>
      </c>
      <c r="D114" s="118" t="s">
        <v>140</v>
      </c>
      <c r="E114" s="119" t="s">
        <v>106</v>
      </c>
      <c r="F114" s="120" t="s">
        <v>106</v>
      </c>
      <c r="G114" s="121">
        <v>4264</v>
      </c>
      <c r="H114" s="25"/>
      <c r="I114" s="25"/>
      <c r="J114" s="26"/>
      <c r="K114" s="26"/>
      <c r="L114" s="30" t="s">
        <v>108</v>
      </c>
      <c r="M114" s="31"/>
      <c r="N114" s="190"/>
      <c r="O114" s="190"/>
      <c r="P114" s="190"/>
      <c r="Q114" s="161"/>
      <c r="R114" s="161"/>
      <c r="S114" s="438"/>
      <c r="T114" s="161"/>
      <c r="U114" s="161"/>
      <c r="V114" s="161"/>
    </row>
    <row r="115" spans="1:22" ht="16.2">
      <c r="A115" s="122" t="str">
        <f t="shared" si="8"/>
        <v>71020201014639</v>
      </c>
      <c r="B115" s="124" t="s">
        <v>439</v>
      </c>
      <c r="C115" s="117" t="s">
        <v>140</v>
      </c>
      <c r="D115" s="118" t="s">
        <v>140</v>
      </c>
      <c r="E115" s="119" t="s">
        <v>106</v>
      </c>
      <c r="F115" s="120" t="s">
        <v>106</v>
      </c>
      <c r="G115" s="121">
        <v>4639</v>
      </c>
      <c r="H115" s="45"/>
      <c r="I115" s="147"/>
      <c r="J115" s="148"/>
      <c r="K115" s="148"/>
      <c r="L115" s="27" t="s">
        <v>166</v>
      </c>
      <c r="M115" s="28"/>
      <c r="N115" s="197">
        <f>O115+P115</f>
        <v>0</v>
      </c>
      <c r="O115" s="197">
        <f>SUM(O116:O127)</f>
        <v>0</v>
      </c>
      <c r="P115" s="197">
        <f>SUM(P116:P127)</f>
        <v>0</v>
      </c>
      <c r="Q115" s="161"/>
      <c r="R115" s="161"/>
      <c r="S115" s="438"/>
      <c r="T115" s="161"/>
      <c r="U115" s="161"/>
      <c r="V115" s="161"/>
    </row>
    <row r="116" spans="1:22" s="170" customFormat="1" ht="16.2">
      <c r="A116" s="122" t="str">
        <f t="shared" si="8"/>
        <v>71020500000000</v>
      </c>
      <c r="B116" s="124" t="s">
        <v>439</v>
      </c>
      <c r="C116" s="117" t="s">
        <v>140</v>
      </c>
      <c r="D116" s="118" t="s">
        <v>149</v>
      </c>
      <c r="E116" s="119" t="s">
        <v>441</v>
      </c>
      <c r="F116" s="120" t="s">
        <v>441</v>
      </c>
      <c r="G116" s="129" t="s">
        <v>440</v>
      </c>
      <c r="H116" s="17"/>
      <c r="I116" s="25"/>
      <c r="J116" s="26"/>
      <c r="K116" s="26"/>
      <c r="L116" s="30" t="s">
        <v>116</v>
      </c>
      <c r="M116" s="13">
        <v>4214</v>
      </c>
      <c r="N116" s="183">
        <f t="shared" ref="N116:N127" si="12">O116+P116</f>
        <v>0</v>
      </c>
      <c r="O116" s="183"/>
      <c r="P116" s="183"/>
      <c r="Q116" s="161"/>
      <c r="R116" s="161"/>
      <c r="S116" s="438"/>
      <c r="T116" s="161"/>
      <c r="U116" s="161"/>
      <c r="V116" s="161"/>
    </row>
    <row r="117" spans="1:22" s="170" customFormat="1" ht="16.2">
      <c r="A117" s="122"/>
      <c r="B117" s="124"/>
      <c r="C117" s="117"/>
      <c r="D117" s="118"/>
      <c r="E117" s="119"/>
      <c r="F117" s="120"/>
      <c r="G117" s="129"/>
      <c r="H117" s="17"/>
      <c r="I117" s="25"/>
      <c r="J117" s="26"/>
      <c r="K117" s="26"/>
      <c r="L117" s="433" t="s">
        <v>862</v>
      </c>
      <c r="M117" s="13">
        <v>4234</v>
      </c>
      <c r="N117" s="183">
        <f t="shared" si="12"/>
        <v>0</v>
      </c>
      <c r="O117" s="183"/>
      <c r="P117" s="183"/>
      <c r="Q117" s="161"/>
      <c r="R117" s="161"/>
      <c r="S117" s="438"/>
      <c r="T117" s="161"/>
      <c r="U117" s="161"/>
      <c r="V117" s="161"/>
    </row>
    <row r="118" spans="1:22" ht="16.2">
      <c r="A118" s="122" t="str">
        <f t="shared" si="8"/>
        <v>71020500000001</v>
      </c>
      <c r="B118" s="124" t="s">
        <v>439</v>
      </c>
      <c r="C118" s="117" t="s">
        <v>140</v>
      </c>
      <c r="D118" s="118" t="s">
        <v>149</v>
      </c>
      <c r="E118" s="119" t="s">
        <v>441</v>
      </c>
      <c r="F118" s="120" t="s">
        <v>441</v>
      </c>
      <c r="G118" s="129" t="s">
        <v>96</v>
      </c>
      <c r="H118" s="17"/>
      <c r="I118" s="25"/>
      <c r="J118" s="26"/>
      <c r="K118" s="26"/>
      <c r="L118" s="32" t="s">
        <v>125</v>
      </c>
      <c r="M118" s="33">
        <v>4239</v>
      </c>
      <c r="N118" s="183">
        <f t="shared" si="12"/>
        <v>0</v>
      </c>
      <c r="O118" s="183"/>
      <c r="P118" s="183"/>
      <c r="Q118" s="161"/>
      <c r="R118" s="161"/>
      <c r="S118" s="438"/>
      <c r="T118" s="161"/>
      <c r="U118" s="161"/>
      <c r="V118" s="161"/>
    </row>
    <row r="119" spans="1:22" s="156" customFormat="1" ht="16.2">
      <c r="A119" s="122" t="str">
        <f t="shared" si="8"/>
        <v>71020501000000</v>
      </c>
      <c r="B119" s="124" t="s">
        <v>439</v>
      </c>
      <c r="C119" s="117" t="s">
        <v>140</v>
      </c>
      <c r="D119" s="118" t="s">
        <v>149</v>
      </c>
      <c r="E119" s="119" t="s">
        <v>106</v>
      </c>
      <c r="F119" s="120" t="s">
        <v>441</v>
      </c>
      <c r="G119" s="129" t="s">
        <v>440</v>
      </c>
      <c r="H119" s="17"/>
      <c r="I119" s="25"/>
      <c r="J119" s="26"/>
      <c r="K119" s="26"/>
      <c r="L119" s="29" t="s">
        <v>126</v>
      </c>
      <c r="M119" s="12">
        <v>4241</v>
      </c>
      <c r="N119" s="183">
        <f t="shared" si="12"/>
        <v>0</v>
      </c>
      <c r="O119" s="183"/>
      <c r="P119" s="183"/>
      <c r="Q119" s="161"/>
      <c r="R119" s="161"/>
      <c r="S119" s="438"/>
      <c r="T119" s="161"/>
      <c r="U119" s="161"/>
      <c r="V119" s="161"/>
    </row>
    <row r="120" spans="1:22" ht="25.5" customHeight="1">
      <c r="A120" s="122" t="str">
        <f t="shared" si="8"/>
        <v>71020501000001</v>
      </c>
      <c r="B120" s="124" t="s">
        <v>439</v>
      </c>
      <c r="C120" s="117" t="s">
        <v>140</v>
      </c>
      <c r="D120" s="118" t="s">
        <v>149</v>
      </c>
      <c r="E120" s="119" t="s">
        <v>106</v>
      </c>
      <c r="F120" s="120" t="s">
        <v>441</v>
      </c>
      <c r="G120" s="129" t="s">
        <v>96</v>
      </c>
      <c r="H120" s="17"/>
      <c r="I120" s="25"/>
      <c r="J120" s="26"/>
      <c r="K120" s="26"/>
      <c r="L120" s="29" t="s">
        <v>127</v>
      </c>
      <c r="M120" s="33">
        <v>4252</v>
      </c>
      <c r="N120" s="183">
        <f t="shared" si="12"/>
        <v>0</v>
      </c>
      <c r="O120" s="183"/>
      <c r="P120" s="183"/>
      <c r="Q120" s="161"/>
      <c r="R120" s="161"/>
      <c r="S120" s="438"/>
      <c r="T120" s="161"/>
      <c r="U120" s="161"/>
      <c r="V120" s="161"/>
    </row>
    <row r="121" spans="1:22" s="115" customFormat="1" ht="16.2">
      <c r="A121" s="122" t="str">
        <f t="shared" si="8"/>
        <v>71020501010000</v>
      </c>
      <c r="B121" s="124" t="s">
        <v>439</v>
      </c>
      <c r="C121" s="117" t="s">
        <v>140</v>
      </c>
      <c r="D121" s="118" t="s">
        <v>149</v>
      </c>
      <c r="E121" s="119" t="s">
        <v>106</v>
      </c>
      <c r="F121" s="120" t="s">
        <v>106</v>
      </c>
      <c r="G121" s="129" t="s">
        <v>440</v>
      </c>
      <c r="H121" s="17"/>
      <c r="I121" s="25"/>
      <c r="J121" s="26"/>
      <c r="K121" s="26"/>
      <c r="L121" s="29" t="s">
        <v>128</v>
      </c>
      <c r="M121" s="33">
        <v>4261</v>
      </c>
      <c r="N121" s="183">
        <f t="shared" si="12"/>
        <v>0</v>
      </c>
      <c r="O121" s="183"/>
      <c r="P121" s="183"/>
      <c r="Q121" s="161"/>
      <c r="R121" s="161"/>
      <c r="S121" s="438"/>
      <c r="T121" s="161"/>
      <c r="U121" s="161"/>
      <c r="V121" s="161"/>
    </row>
    <row r="122" spans="1:22" ht="16.2">
      <c r="A122" s="122" t="str">
        <f t="shared" si="8"/>
        <v>71020501014216</v>
      </c>
      <c r="B122" s="124" t="s">
        <v>439</v>
      </c>
      <c r="C122" s="117" t="s">
        <v>140</v>
      </c>
      <c r="D122" s="118" t="s">
        <v>149</v>
      </c>
      <c r="E122" s="119" t="s">
        <v>106</v>
      </c>
      <c r="F122" s="120" t="s">
        <v>106</v>
      </c>
      <c r="G122" s="121">
        <v>4216</v>
      </c>
      <c r="H122" s="177"/>
      <c r="I122" s="194"/>
      <c r="J122" s="201"/>
      <c r="K122" s="202"/>
      <c r="L122" s="203" t="s">
        <v>129</v>
      </c>
      <c r="M122" s="13">
        <v>4264</v>
      </c>
      <c r="N122" s="183">
        <f t="shared" si="12"/>
        <v>0</v>
      </c>
      <c r="O122" s="183"/>
      <c r="P122" s="183"/>
      <c r="Q122" s="161"/>
      <c r="R122" s="161"/>
      <c r="S122" s="438"/>
      <c r="T122" s="161"/>
      <c r="U122" s="161"/>
      <c r="V122" s="161"/>
    </row>
    <row r="123" spans="1:22" ht="16.2">
      <c r="A123" s="122" t="str">
        <f t="shared" si="8"/>
        <v>71020501014239</v>
      </c>
      <c r="B123" s="124" t="s">
        <v>439</v>
      </c>
      <c r="C123" s="117" t="s">
        <v>140</v>
      </c>
      <c r="D123" s="118" t="s">
        <v>149</v>
      </c>
      <c r="E123" s="119" t="s">
        <v>106</v>
      </c>
      <c r="F123" s="120" t="s">
        <v>106</v>
      </c>
      <c r="G123" s="121">
        <v>4239</v>
      </c>
      <c r="H123" s="17"/>
      <c r="I123" s="25"/>
      <c r="J123" s="26"/>
      <c r="K123" s="26"/>
      <c r="L123" s="32" t="s">
        <v>364</v>
      </c>
      <c r="M123" s="48">
        <v>4269</v>
      </c>
      <c r="N123" s="183">
        <f t="shared" si="12"/>
        <v>0</v>
      </c>
      <c r="O123" s="183"/>
      <c r="P123" s="183"/>
      <c r="Q123" s="161"/>
      <c r="R123" s="161"/>
      <c r="S123" s="438"/>
      <c r="T123" s="161"/>
      <c r="U123" s="161"/>
      <c r="V123" s="161"/>
    </row>
    <row r="124" spans="1:22" ht="16.2">
      <c r="A124" s="122" t="str">
        <f t="shared" si="8"/>
        <v>71020501014264</v>
      </c>
      <c r="B124" s="124" t="s">
        <v>439</v>
      </c>
      <c r="C124" s="117" t="s">
        <v>140</v>
      </c>
      <c r="D124" s="118" t="s">
        <v>149</v>
      </c>
      <c r="E124" s="119" t="s">
        <v>106</v>
      </c>
      <c r="F124" s="120" t="s">
        <v>106</v>
      </c>
      <c r="G124" s="121">
        <v>4264</v>
      </c>
      <c r="H124" s="17"/>
      <c r="I124" s="25"/>
      <c r="J124" s="26"/>
      <c r="K124" s="26"/>
      <c r="L124" s="30" t="s">
        <v>173</v>
      </c>
      <c r="M124" s="31">
        <v>5112</v>
      </c>
      <c r="N124" s="183">
        <f t="shared" si="12"/>
        <v>0</v>
      </c>
      <c r="O124" s="183"/>
      <c r="P124" s="183"/>
      <c r="Q124" s="161"/>
      <c r="R124" s="161"/>
      <c r="S124" s="438"/>
      <c r="T124" s="161"/>
      <c r="U124" s="161"/>
      <c r="V124" s="161"/>
    </row>
    <row r="125" spans="1:22" ht="16.2">
      <c r="A125" s="122" t="str">
        <f t="shared" si="8"/>
        <v>71020501014639</v>
      </c>
      <c r="B125" s="124" t="s">
        <v>439</v>
      </c>
      <c r="C125" s="117" t="s">
        <v>140</v>
      </c>
      <c r="D125" s="118" t="s">
        <v>149</v>
      </c>
      <c r="E125" s="119" t="s">
        <v>106</v>
      </c>
      <c r="F125" s="120" t="s">
        <v>106</v>
      </c>
      <c r="G125" s="121">
        <v>4639</v>
      </c>
      <c r="H125" s="17"/>
      <c r="I125" s="25"/>
      <c r="J125" s="26"/>
      <c r="K125" s="26"/>
      <c r="L125" s="30" t="s">
        <v>174</v>
      </c>
      <c r="M125" s="13">
        <v>5113</v>
      </c>
      <c r="N125" s="183">
        <f t="shared" si="12"/>
        <v>0</v>
      </c>
      <c r="O125" s="183"/>
      <c r="P125" s="183"/>
      <c r="Q125" s="161"/>
      <c r="R125" s="161"/>
      <c r="S125" s="438"/>
      <c r="T125" s="161"/>
      <c r="U125" s="161"/>
      <c r="V125" s="161"/>
    </row>
    <row r="126" spans="1:22" s="115" customFormat="1" ht="16.2">
      <c r="A126" s="215" t="str">
        <f t="shared" si="8"/>
        <v>71020501020000</v>
      </c>
      <c r="B126" s="124" t="s">
        <v>439</v>
      </c>
      <c r="C126" s="117" t="s">
        <v>140</v>
      </c>
      <c r="D126" s="118" t="s">
        <v>149</v>
      </c>
      <c r="E126" s="119" t="s">
        <v>106</v>
      </c>
      <c r="F126" s="216" t="s">
        <v>140</v>
      </c>
      <c r="G126" s="129" t="s">
        <v>440</v>
      </c>
      <c r="H126" s="17"/>
      <c r="I126" s="25"/>
      <c r="J126" s="26"/>
      <c r="K126" s="26"/>
      <c r="L126" s="29" t="s">
        <v>136</v>
      </c>
      <c r="M126" s="12">
        <v>5122</v>
      </c>
      <c r="N126" s="183">
        <f t="shared" si="12"/>
        <v>0</v>
      </c>
      <c r="O126" s="183"/>
      <c r="P126" s="183"/>
      <c r="Q126" s="161"/>
      <c r="R126" s="161"/>
      <c r="S126" s="438"/>
      <c r="T126" s="161"/>
      <c r="U126" s="161"/>
      <c r="V126" s="161"/>
    </row>
    <row r="127" spans="1:22" ht="16.2">
      <c r="A127" s="215" t="str">
        <f t="shared" si="8"/>
        <v>71020501024512</v>
      </c>
      <c r="B127" s="124" t="s">
        <v>439</v>
      </c>
      <c r="C127" s="117" t="s">
        <v>140</v>
      </c>
      <c r="D127" s="118" t="s">
        <v>149</v>
      </c>
      <c r="E127" s="119" t="s">
        <v>106</v>
      </c>
      <c r="F127" s="216" t="s">
        <v>140</v>
      </c>
      <c r="G127" s="121" t="s">
        <v>229</v>
      </c>
      <c r="H127" s="17"/>
      <c r="I127" s="25"/>
      <c r="J127" s="26"/>
      <c r="K127" s="26"/>
      <c r="L127" s="29" t="s">
        <v>137</v>
      </c>
      <c r="M127" s="12">
        <v>5129</v>
      </c>
      <c r="N127" s="183">
        <f t="shared" si="12"/>
        <v>0</v>
      </c>
      <c r="O127" s="183"/>
      <c r="P127" s="183"/>
      <c r="Q127" s="161"/>
      <c r="R127" s="161"/>
      <c r="S127" s="438"/>
      <c r="T127" s="161"/>
      <c r="U127" s="161"/>
      <c r="V127" s="161"/>
    </row>
    <row r="128" spans="1:22" s="182" customFormat="1" ht="16.2">
      <c r="A128" s="122" t="str">
        <f t="shared" si="8"/>
        <v>71040000000000</v>
      </c>
      <c r="B128" s="124" t="s">
        <v>439</v>
      </c>
      <c r="C128" s="117" t="s">
        <v>155</v>
      </c>
      <c r="D128" s="118" t="s">
        <v>441</v>
      </c>
      <c r="E128" s="119" t="s">
        <v>441</v>
      </c>
      <c r="F128" s="120" t="s">
        <v>441</v>
      </c>
      <c r="G128" s="129" t="s">
        <v>440</v>
      </c>
      <c r="H128" s="165">
        <v>2250</v>
      </c>
      <c r="I128" s="166" t="s">
        <v>140</v>
      </c>
      <c r="J128" s="167">
        <v>5</v>
      </c>
      <c r="K128" s="167">
        <v>0</v>
      </c>
      <c r="L128" s="168" t="s">
        <v>168</v>
      </c>
      <c r="M128" s="176"/>
      <c r="N128" s="188">
        <f>+N130</f>
        <v>0</v>
      </c>
      <c r="O128" s="188">
        <f>+O130</f>
        <v>0</v>
      </c>
      <c r="P128" s="188">
        <f>+P130</f>
        <v>0</v>
      </c>
      <c r="Q128" s="161"/>
      <c r="R128" s="161"/>
      <c r="S128" s="438"/>
      <c r="T128" s="161"/>
      <c r="U128" s="161"/>
      <c r="V128" s="161"/>
    </row>
    <row r="129" spans="1:22" ht="16.2">
      <c r="A129" s="122" t="str">
        <f t="shared" si="8"/>
        <v>71040000000001</v>
      </c>
      <c r="B129" s="124" t="s">
        <v>439</v>
      </c>
      <c r="C129" s="117" t="s">
        <v>155</v>
      </c>
      <c r="D129" s="118" t="s">
        <v>441</v>
      </c>
      <c r="E129" s="119" t="s">
        <v>441</v>
      </c>
      <c r="F129" s="120" t="s">
        <v>441</v>
      </c>
      <c r="G129" s="129" t="s">
        <v>96</v>
      </c>
      <c r="H129" s="25"/>
      <c r="I129" s="18"/>
      <c r="J129" s="19"/>
      <c r="K129" s="19"/>
      <c r="L129" s="30" t="s">
        <v>110</v>
      </c>
      <c r="M129" s="31"/>
      <c r="N129" s="190"/>
      <c r="O129" s="190"/>
      <c r="P129" s="190"/>
      <c r="Q129" s="161"/>
      <c r="R129" s="161"/>
      <c r="S129" s="438"/>
      <c r="T129" s="161"/>
      <c r="U129" s="161"/>
      <c r="V129" s="161"/>
    </row>
    <row r="130" spans="1:22" s="170" customFormat="1" ht="16.2">
      <c r="A130" s="122" t="str">
        <f t="shared" si="8"/>
        <v>71040200000000</v>
      </c>
      <c r="B130" s="124" t="s">
        <v>439</v>
      </c>
      <c r="C130" s="117" t="s">
        <v>155</v>
      </c>
      <c r="D130" s="118" t="s">
        <v>140</v>
      </c>
      <c r="E130" s="119" t="s">
        <v>441</v>
      </c>
      <c r="F130" s="120" t="s">
        <v>441</v>
      </c>
      <c r="G130" s="129" t="s">
        <v>440</v>
      </c>
      <c r="H130" s="151">
        <v>2251</v>
      </c>
      <c r="I130" s="152" t="s">
        <v>140</v>
      </c>
      <c r="J130" s="153">
        <v>5</v>
      </c>
      <c r="K130" s="153">
        <v>1</v>
      </c>
      <c r="L130" s="154" t="s">
        <v>168</v>
      </c>
      <c r="M130" s="155"/>
      <c r="N130" s="192">
        <f t="shared" ref="N130:P130" si="13">+N132+N138</f>
        <v>0</v>
      </c>
      <c r="O130" s="192">
        <f t="shared" si="13"/>
        <v>0</v>
      </c>
      <c r="P130" s="192">
        <f t="shared" si="13"/>
        <v>0</v>
      </c>
      <c r="Q130" s="161"/>
      <c r="R130" s="161"/>
      <c r="S130" s="438"/>
      <c r="T130" s="161"/>
      <c r="U130" s="161"/>
      <c r="V130" s="161"/>
    </row>
    <row r="131" spans="1:22" ht="16.2">
      <c r="A131" s="122" t="str">
        <f t="shared" si="8"/>
        <v>71040200000001</v>
      </c>
      <c r="B131" s="124" t="s">
        <v>439</v>
      </c>
      <c r="C131" s="117" t="s">
        <v>155</v>
      </c>
      <c r="D131" s="118" t="s">
        <v>140</v>
      </c>
      <c r="E131" s="119" t="s">
        <v>441</v>
      </c>
      <c r="F131" s="120" t="s">
        <v>441</v>
      </c>
      <c r="G131" s="129" t="s">
        <v>96</v>
      </c>
      <c r="H131" s="25"/>
      <c r="I131" s="25"/>
      <c r="J131" s="26"/>
      <c r="K131" s="26"/>
      <c r="L131" s="30" t="s">
        <v>108</v>
      </c>
      <c r="M131" s="31"/>
      <c r="N131" s="190"/>
      <c r="O131" s="190"/>
      <c r="P131" s="190"/>
      <c r="Q131" s="161"/>
      <c r="R131" s="161"/>
      <c r="S131" s="438"/>
      <c r="T131" s="161"/>
      <c r="U131" s="161"/>
      <c r="V131" s="161"/>
    </row>
    <row r="132" spans="1:22" s="156" customFormat="1" ht="28.95" customHeight="1">
      <c r="A132" s="122" t="str">
        <f t="shared" si="8"/>
        <v>71040204000000</v>
      </c>
      <c r="B132" s="124" t="s">
        <v>439</v>
      </c>
      <c r="C132" s="117" t="s">
        <v>155</v>
      </c>
      <c r="D132" s="118" t="s">
        <v>140</v>
      </c>
      <c r="E132" s="119" t="s">
        <v>155</v>
      </c>
      <c r="F132" s="120" t="s">
        <v>441</v>
      </c>
      <c r="G132" s="129" t="s">
        <v>440</v>
      </c>
      <c r="H132" s="45"/>
      <c r="I132" s="147"/>
      <c r="J132" s="148"/>
      <c r="K132" s="148"/>
      <c r="L132" s="27" t="s">
        <v>576</v>
      </c>
      <c r="M132" s="28"/>
      <c r="N132" s="197">
        <f>O132+P132</f>
        <v>0</v>
      </c>
      <c r="O132" s="197">
        <f>SUM(O133:O137)</f>
        <v>0</v>
      </c>
      <c r="P132" s="197">
        <f>SUM(P133:P137)</f>
        <v>0</v>
      </c>
      <c r="Q132" s="161"/>
      <c r="R132" s="161"/>
      <c r="S132" s="438"/>
      <c r="T132" s="161"/>
      <c r="U132" s="161"/>
      <c r="V132" s="161"/>
    </row>
    <row r="133" spans="1:22" ht="16.2">
      <c r="A133" s="122" t="str">
        <f t="shared" si="8"/>
        <v>71040204000001</v>
      </c>
      <c r="B133" s="124" t="s">
        <v>439</v>
      </c>
      <c r="C133" s="117" t="s">
        <v>155</v>
      </c>
      <c r="D133" s="118" t="s">
        <v>140</v>
      </c>
      <c r="E133" s="119" t="s">
        <v>155</v>
      </c>
      <c r="F133" s="120" t="s">
        <v>441</v>
      </c>
      <c r="G133" s="129" t="s">
        <v>96</v>
      </c>
      <c r="H133" s="17"/>
      <c r="I133" s="25"/>
      <c r="J133" s="26"/>
      <c r="K133" s="26"/>
      <c r="L133" s="32" t="s">
        <v>118</v>
      </c>
      <c r="M133" s="33">
        <v>4216</v>
      </c>
      <c r="N133" s="183">
        <f t="shared" ref="N133:N140" si="14">O133+P133</f>
        <v>0</v>
      </c>
      <c r="O133" s="183"/>
      <c r="P133" s="183"/>
      <c r="Q133" s="161"/>
      <c r="R133" s="161"/>
      <c r="S133" s="438"/>
      <c r="T133" s="161"/>
      <c r="U133" s="161"/>
      <c r="V133" s="161"/>
    </row>
    <row r="134" spans="1:22" s="115" customFormat="1" ht="16.2">
      <c r="A134" s="122" t="str">
        <f t="shared" si="8"/>
        <v>71040204010000</v>
      </c>
      <c r="B134" s="124" t="s">
        <v>439</v>
      </c>
      <c r="C134" s="117" t="s">
        <v>155</v>
      </c>
      <c r="D134" s="118" t="s">
        <v>140</v>
      </c>
      <c r="E134" s="119" t="s">
        <v>155</v>
      </c>
      <c r="F134" s="120" t="s">
        <v>106</v>
      </c>
      <c r="G134" s="129" t="s">
        <v>440</v>
      </c>
      <c r="H134" s="17"/>
      <c r="I134" s="25"/>
      <c r="J134" s="26"/>
      <c r="K134" s="26"/>
      <c r="L134" s="32" t="s">
        <v>125</v>
      </c>
      <c r="M134" s="33">
        <v>4239</v>
      </c>
      <c r="N134" s="183">
        <f t="shared" si="14"/>
        <v>0</v>
      </c>
      <c r="O134" s="183"/>
      <c r="P134" s="183"/>
      <c r="Q134" s="161"/>
      <c r="R134" s="161"/>
      <c r="S134" s="438"/>
      <c r="T134" s="161"/>
      <c r="U134" s="161"/>
      <c r="V134" s="161"/>
    </row>
    <row r="135" spans="1:22" ht="26.4">
      <c r="A135" s="122" t="str">
        <f t="shared" si="8"/>
        <v>71040204015112</v>
      </c>
      <c r="B135" s="124" t="s">
        <v>439</v>
      </c>
      <c r="C135" s="117" t="s">
        <v>155</v>
      </c>
      <c r="D135" s="118" t="s">
        <v>140</v>
      </c>
      <c r="E135" s="119" t="s">
        <v>155</v>
      </c>
      <c r="F135" s="120" t="s">
        <v>106</v>
      </c>
      <c r="G135" s="121">
        <v>5112</v>
      </c>
      <c r="H135" s="17"/>
      <c r="I135" s="25"/>
      <c r="J135" s="26"/>
      <c r="K135" s="26"/>
      <c r="L135" s="30" t="s">
        <v>142</v>
      </c>
      <c r="M135" s="13">
        <v>4251</v>
      </c>
      <c r="N135" s="183">
        <f t="shared" si="14"/>
        <v>0</v>
      </c>
      <c r="O135" s="183"/>
      <c r="P135" s="183"/>
      <c r="Q135" s="161"/>
      <c r="R135" s="161"/>
      <c r="S135" s="438"/>
      <c r="T135" s="161"/>
      <c r="U135" s="161"/>
      <c r="V135" s="161"/>
    </row>
    <row r="136" spans="1:22" ht="16.2">
      <c r="A136" s="122" t="str">
        <f t="shared" si="8"/>
        <v>71040204015113</v>
      </c>
      <c r="B136" s="124" t="s">
        <v>439</v>
      </c>
      <c r="C136" s="117" t="s">
        <v>155</v>
      </c>
      <c r="D136" s="118" t="s">
        <v>140</v>
      </c>
      <c r="E136" s="119" t="s">
        <v>155</v>
      </c>
      <c r="F136" s="120" t="s">
        <v>106</v>
      </c>
      <c r="G136" s="121">
        <v>5113</v>
      </c>
      <c r="H136" s="17"/>
      <c r="I136" s="25"/>
      <c r="J136" s="26"/>
      <c r="K136" s="26"/>
      <c r="L136" s="32" t="s">
        <v>129</v>
      </c>
      <c r="M136" s="33">
        <v>4264</v>
      </c>
      <c r="N136" s="183">
        <f t="shared" si="14"/>
        <v>0</v>
      </c>
      <c r="O136" s="183"/>
      <c r="P136" s="183"/>
      <c r="Q136" s="161"/>
      <c r="R136" s="161"/>
      <c r="S136" s="438"/>
      <c r="T136" s="161"/>
      <c r="U136" s="161"/>
      <c r="V136" s="161"/>
    </row>
    <row r="137" spans="1:22" s="170" customFormat="1" ht="16.2">
      <c r="A137" s="122" t="str">
        <f t="shared" si="8"/>
        <v>71040500000000</v>
      </c>
      <c r="B137" s="124" t="s">
        <v>439</v>
      </c>
      <c r="C137" s="117" t="s">
        <v>155</v>
      </c>
      <c r="D137" s="118" t="s">
        <v>149</v>
      </c>
      <c r="E137" s="119" t="s">
        <v>441</v>
      </c>
      <c r="F137" s="120" t="s">
        <v>441</v>
      </c>
      <c r="G137" s="129" t="s">
        <v>440</v>
      </c>
      <c r="H137" s="17"/>
      <c r="I137" s="25"/>
      <c r="J137" s="26"/>
      <c r="K137" s="26"/>
      <c r="L137" s="32" t="s">
        <v>167</v>
      </c>
      <c r="M137" s="33">
        <v>4639</v>
      </c>
      <c r="N137" s="183">
        <f t="shared" si="14"/>
        <v>0</v>
      </c>
      <c r="O137" s="183"/>
      <c r="P137" s="183"/>
      <c r="Q137" s="161"/>
      <c r="R137" s="161"/>
      <c r="S137" s="438"/>
      <c r="T137" s="161"/>
      <c r="U137" s="161"/>
      <c r="V137" s="161"/>
    </row>
    <row r="138" spans="1:22" ht="37.200000000000003" customHeight="1">
      <c r="A138" s="122" t="str">
        <f t="shared" si="8"/>
        <v>71040500000001</v>
      </c>
      <c r="B138" s="124" t="s">
        <v>439</v>
      </c>
      <c r="C138" s="117" t="s">
        <v>155</v>
      </c>
      <c r="D138" s="118" t="s">
        <v>149</v>
      </c>
      <c r="E138" s="119" t="s">
        <v>441</v>
      </c>
      <c r="F138" s="120" t="s">
        <v>441</v>
      </c>
      <c r="G138" s="129" t="s">
        <v>96</v>
      </c>
      <c r="H138" s="45"/>
      <c r="I138" s="147"/>
      <c r="J138" s="148"/>
      <c r="K138" s="148"/>
      <c r="L138" s="27" t="s">
        <v>748</v>
      </c>
      <c r="M138" s="28"/>
      <c r="N138" s="197">
        <f>O138+P138</f>
        <v>0</v>
      </c>
      <c r="O138" s="197">
        <f>SUM(O139:O140)</f>
        <v>0</v>
      </c>
      <c r="P138" s="197">
        <f>SUM(P139:P140)</f>
        <v>0</v>
      </c>
      <c r="Q138" s="161"/>
      <c r="R138" s="161"/>
      <c r="S138" s="438"/>
      <c r="T138" s="161"/>
      <c r="U138" s="161"/>
      <c r="V138" s="161"/>
    </row>
    <row r="139" spans="1:22" s="156" customFormat="1" ht="26.4">
      <c r="A139" s="122" t="str">
        <f t="shared" si="8"/>
        <v>71040501000000</v>
      </c>
      <c r="B139" s="124" t="s">
        <v>439</v>
      </c>
      <c r="C139" s="117" t="s">
        <v>155</v>
      </c>
      <c r="D139" s="118" t="s">
        <v>149</v>
      </c>
      <c r="E139" s="119" t="s">
        <v>106</v>
      </c>
      <c r="F139" s="120" t="s">
        <v>441</v>
      </c>
      <c r="G139" s="129" t="s">
        <v>440</v>
      </c>
      <c r="H139" s="17"/>
      <c r="I139" s="25"/>
      <c r="J139" s="26"/>
      <c r="K139" s="26"/>
      <c r="L139" s="29" t="s">
        <v>839</v>
      </c>
      <c r="M139" s="12" t="s">
        <v>83</v>
      </c>
      <c r="N139" s="183">
        <f t="shared" si="14"/>
        <v>0</v>
      </c>
      <c r="O139" s="183"/>
      <c r="P139" s="183">
        <v>0</v>
      </c>
      <c r="Q139" s="161"/>
      <c r="R139" s="161"/>
      <c r="S139" s="438"/>
      <c r="T139" s="161"/>
      <c r="U139" s="161"/>
      <c r="V139" s="161"/>
    </row>
    <row r="140" spans="1:22" ht="26.4">
      <c r="A140" s="122" t="str">
        <f t="shared" si="8"/>
        <v>71040501000001</v>
      </c>
      <c r="B140" s="124" t="s">
        <v>439</v>
      </c>
      <c r="C140" s="117" t="s">
        <v>155</v>
      </c>
      <c r="D140" s="118" t="s">
        <v>149</v>
      </c>
      <c r="E140" s="119" t="s">
        <v>106</v>
      </c>
      <c r="F140" s="120" t="s">
        <v>441</v>
      </c>
      <c r="G140" s="129" t="s">
        <v>96</v>
      </c>
      <c r="H140" s="17"/>
      <c r="I140" s="25"/>
      <c r="J140" s="26"/>
      <c r="K140" s="26"/>
      <c r="L140" s="29" t="s">
        <v>230</v>
      </c>
      <c r="M140" s="12" t="s">
        <v>229</v>
      </c>
      <c r="N140" s="183">
        <f t="shared" si="14"/>
        <v>0</v>
      </c>
      <c r="O140" s="183"/>
      <c r="P140" s="183"/>
      <c r="Q140" s="161"/>
      <c r="R140" s="161"/>
      <c r="S140" s="438"/>
      <c r="T140" s="161"/>
      <c r="U140" s="161"/>
      <c r="V140" s="161"/>
    </row>
    <row r="141" spans="1:22" s="115" customFormat="1" ht="24.75" customHeight="1">
      <c r="A141" s="122" t="str">
        <f t="shared" si="8"/>
        <v>71040501010000</v>
      </c>
      <c r="B141" s="124" t="s">
        <v>439</v>
      </c>
      <c r="C141" s="117" t="s">
        <v>155</v>
      </c>
      <c r="D141" s="118" t="s">
        <v>149</v>
      </c>
      <c r="E141" s="119" t="s">
        <v>106</v>
      </c>
      <c r="F141" s="120" t="s">
        <v>106</v>
      </c>
      <c r="G141" s="129" t="s">
        <v>440</v>
      </c>
      <c r="H141" s="180">
        <v>2400</v>
      </c>
      <c r="I141" s="212" t="s">
        <v>155</v>
      </c>
      <c r="J141" s="213">
        <v>0</v>
      </c>
      <c r="K141" s="213">
        <v>0</v>
      </c>
      <c r="L141" s="162" t="s">
        <v>169</v>
      </c>
      <c r="M141" s="174"/>
      <c r="N141" s="163">
        <f>+N143+N165+N172+N260+N272</f>
        <v>0</v>
      </c>
      <c r="O141" s="163">
        <f t="shared" ref="O141:P141" si="15">+O143+O165+O172+O260+O272</f>
        <v>0</v>
      </c>
      <c r="P141" s="163">
        <f t="shared" si="15"/>
        <v>0</v>
      </c>
      <c r="Q141" s="161"/>
      <c r="R141" s="161"/>
      <c r="S141" s="438"/>
      <c r="T141" s="161"/>
      <c r="U141" s="161"/>
      <c r="V141" s="161"/>
    </row>
    <row r="142" spans="1:22" ht="16.2">
      <c r="A142" s="122" t="str">
        <f t="shared" si="8"/>
        <v>71040501014251</v>
      </c>
      <c r="B142" s="124" t="s">
        <v>439</v>
      </c>
      <c r="C142" s="117" t="s">
        <v>155</v>
      </c>
      <c r="D142" s="118" t="s">
        <v>149</v>
      </c>
      <c r="E142" s="119" t="s">
        <v>106</v>
      </c>
      <c r="F142" s="120" t="s">
        <v>106</v>
      </c>
      <c r="G142" s="121">
        <v>4251</v>
      </c>
      <c r="H142" s="25"/>
      <c r="I142" s="18"/>
      <c r="J142" s="19"/>
      <c r="K142" s="19"/>
      <c r="L142" s="30" t="s">
        <v>108</v>
      </c>
      <c r="M142" s="31"/>
      <c r="N142" s="190"/>
      <c r="O142" s="190"/>
      <c r="P142" s="190"/>
      <c r="Q142" s="161"/>
      <c r="R142" s="161"/>
      <c r="S142" s="438"/>
      <c r="T142" s="161"/>
      <c r="U142" s="161"/>
      <c r="V142" s="161"/>
    </row>
    <row r="143" spans="1:22" ht="27.6">
      <c r="B143" s="124"/>
      <c r="H143" s="165">
        <v>2410</v>
      </c>
      <c r="I143" s="166" t="s">
        <v>155</v>
      </c>
      <c r="J143" s="167">
        <v>1</v>
      </c>
      <c r="K143" s="167">
        <v>0</v>
      </c>
      <c r="L143" s="168" t="s">
        <v>749</v>
      </c>
      <c r="M143" s="176"/>
      <c r="N143" s="188">
        <f>N145</f>
        <v>0</v>
      </c>
      <c r="O143" s="188">
        <f>O145</f>
        <v>0</v>
      </c>
      <c r="P143" s="188">
        <f>+P145</f>
        <v>0</v>
      </c>
      <c r="Q143" s="161"/>
      <c r="R143" s="161"/>
      <c r="S143" s="438"/>
      <c r="T143" s="161"/>
      <c r="U143" s="161"/>
      <c r="V143" s="161"/>
    </row>
    <row r="144" spans="1:22" s="115" customFormat="1" ht="16.2">
      <c r="A144" s="122" t="str">
        <f t="shared" si="8"/>
        <v>71040501020000</v>
      </c>
      <c r="B144" s="124" t="s">
        <v>439</v>
      </c>
      <c r="C144" s="117" t="s">
        <v>155</v>
      </c>
      <c r="D144" s="118" t="s">
        <v>149</v>
      </c>
      <c r="E144" s="119" t="s">
        <v>106</v>
      </c>
      <c r="F144" s="120" t="s">
        <v>140</v>
      </c>
      <c r="G144" s="129" t="s">
        <v>440</v>
      </c>
      <c r="H144" s="25"/>
      <c r="I144" s="18"/>
      <c r="J144" s="19"/>
      <c r="K144" s="19"/>
      <c r="L144" s="30" t="s">
        <v>750</v>
      </c>
      <c r="M144" s="31"/>
      <c r="N144" s="190"/>
      <c r="O144" s="190"/>
      <c r="P144" s="190"/>
      <c r="Q144" s="161"/>
      <c r="R144" s="161"/>
      <c r="S144" s="438"/>
      <c r="T144" s="161"/>
      <c r="U144" s="161"/>
      <c r="V144" s="161"/>
    </row>
    <row r="145" spans="1:22" ht="26.4">
      <c r="A145" s="122" t="str">
        <f t="shared" si="8"/>
        <v>71040501025113</v>
      </c>
      <c r="B145" s="124" t="s">
        <v>439</v>
      </c>
      <c r="C145" s="117" t="s">
        <v>155</v>
      </c>
      <c r="D145" s="118" t="s">
        <v>149</v>
      </c>
      <c r="E145" s="119" t="s">
        <v>106</v>
      </c>
      <c r="F145" s="120" t="s">
        <v>140</v>
      </c>
      <c r="G145" s="121">
        <v>5113</v>
      </c>
      <c r="H145" s="151">
        <v>2411</v>
      </c>
      <c r="I145" s="152" t="s">
        <v>155</v>
      </c>
      <c r="J145" s="153">
        <v>1</v>
      </c>
      <c r="K145" s="153">
        <v>1</v>
      </c>
      <c r="L145" s="154" t="s">
        <v>751</v>
      </c>
      <c r="M145" s="155"/>
      <c r="N145" s="192">
        <f>+N147+N149+N151+N154+N157+N159+N161+N163</f>
        <v>0</v>
      </c>
      <c r="O145" s="192">
        <f t="shared" ref="O145:P145" si="16">+O147+O149+O151+O154+O157+O159+O161+O163</f>
        <v>0</v>
      </c>
      <c r="P145" s="192">
        <f t="shared" si="16"/>
        <v>0</v>
      </c>
      <c r="Q145" s="161"/>
      <c r="R145" s="161"/>
      <c r="S145" s="438"/>
      <c r="T145" s="161"/>
      <c r="U145" s="161"/>
      <c r="V145" s="161"/>
    </row>
    <row r="146" spans="1:22" s="115" customFormat="1" ht="16.2">
      <c r="A146" s="122" t="str">
        <f t="shared" si="8"/>
        <v>71040501030000</v>
      </c>
      <c r="B146" s="124" t="s">
        <v>439</v>
      </c>
      <c r="C146" s="117" t="s">
        <v>155</v>
      </c>
      <c r="D146" s="118" t="s">
        <v>149</v>
      </c>
      <c r="E146" s="119" t="s">
        <v>106</v>
      </c>
      <c r="F146" s="120" t="s">
        <v>442</v>
      </c>
      <c r="G146" s="129" t="s">
        <v>440</v>
      </c>
      <c r="H146" s="25"/>
      <c r="I146" s="18"/>
      <c r="J146" s="19"/>
      <c r="K146" s="19"/>
      <c r="L146" s="30" t="s">
        <v>108</v>
      </c>
      <c r="M146" s="31"/>
      <c r="N146" s="190"/>
      <c r="O146" s="190"/>
      <c r="P146" s="190"/>
      <c r="Q146" s="161"/>
      <c r="R146" s="161"/>
      <c r="S146" s="438"/>
      <c r="T146" s="161"/>
      <c r="U146" s="161"/>
      <c r="V146" s="161"/>
    </row>
    <row r="147" spans="1:22" ht="47.4" customHeight="1">
      <c r="A147" s="122" t="str">
        <f t="shared" si="8"/>
        <v>71040501034251</v>
      </c>
      <c r="B147" s="124" t="s">
        <v>439</v>
      </c>
      <c r="C147" s="117" t="s">
        <v>155</v>
      </c>
      <c r="D147" s="118" t="s">
        <v>149</v>
      </c>
      <c r="E147" s="119" t="s">
        <v>106</v>
      </c>
      <c r="F147" s="120" t="s">
        <v>442</v>
      </c>
      <c r="G147" s="121">
        <v>4251</v>
      </c>
      <c r="H147" s="45"/>
      <c r="I147" s="147"/>
      <c r="J147" s="148"/>
      <c r="K147" s="148"/>
      <c r="L147" s="27" t="s">
        <v>752</v>
      </c>
      <c r="M147" s="28"/>
      <c r="N147" s="197">
        <f>O147+P147</f>
        <v>0</v>
      </c>
      <c r="O147" s="197">
        <f>SUM(O148)</f>
        <v>0</v>
      </c>
      <c r="P147" s="197">
        <f>SUM(P148)</f>
        <v>0</v>
      </c>
      <c r="Q147" s="161"/>
      <c r="R147" s="161"/>
      <c r="S147" s="438"/>
      <c r="T147" s="161"/>
      <c r="U147" s="161"/>
      <c r="V147" s="161"/>
    </row>
    <row r="148" spans="1:22" ht="16.2">
      <c r="A148" s="122" t="str">
        <f t="shared" si="8"/>
        <v>71040501035113</v>
      </c>
      <c r="B148" s="124" t="s">
        <v>439</v>
      </c>
      <c r="C148" s="117" t="s">
        <v>155</v>
      </c>
      <c r="D148" s="118" t="s">
        <v>149</v>
      </c>
      <c r="E148" s="119" t="s">
        <v>106</v>
      </c>
      <c r="F148" s="120" t="s">
        <v>442</v>
      </c>
      <c r="G148" s="121">
        <v>5113</v>
      </c>
      <c r="H148" s="25"/>
      <c r="I148" s="18"/>
      <c r="J148" s="19"/>
      <c r="K148" s="19"/>
      <c r="L148" s="32" t="s">
        <v>125</v>
      </c>
      <c r="M148" s="33">
        <v>4239</v>
      </c>
      <c r="N148" s="183">
        <f t="shared" ref="N148:N150" si="17">O148+P148</f>
        <v>0</v>
      </c>
      <c r="O148" s="190"/>
      <c r="P148" s="190">
        <v>0</v>
      </c>
      <c r="Q148" s="161"/>
      <c r="R148" s="161"/>
      <c r="S148" s="438"/>
      <c r="T148" s="161"/>
      <c r="U148" s="161"/>
      <c r="V148" s="161"/>
    </row>
    <row r="149" spans="1:22" s="115" customFormat="1" ht="43.95" customHeight="1">
      <c r="A149" s="122" t="str">
        <f t="shared" si="8"/>
        <v>71040501040000</v>
      </c>
      <c r="B149" s="124" t="s">
        <v>439</v>
      </c>
      <c r="C149" s="117" t="s">
        <v>155</v>
      </c>
      <c r="D149" s="118" t="s">
        <v>149</v>
      </c>
      <c r="E149" s="119" t="s">
        <v>106</v>
      </c>
      <c r="F149" s="120" t="s">
        <v>155</v>
      </c>
      <c r="G149" s="129" t="s">
        <v>440</v>
      </c>
      <c r="H149" s="45"/>
      <c r="I149" s="147"/>
      <c r="J149" s="148"/>
      <c r="K149" s="148"/>
      <c r="L149" s="27" t="s">
        <v>753</v>
      </c>
      <c r="M149" s="28"/>
      <c r="N149" s="197">
        <f>O149+P149</f>
        <v>0</v>
      </c>
      <c r="O149" s="197">
        <f>SUM(O150)</f>
        <v>0</v>
      </c>
      <c r="P149" s="197">
        <f>SUM(P150)</f>
        <v>0</v>
      </c>
      <c r="Q149" s="161"/>
      <c r="R149" s="161"/>
      <c r="S149" s="438"/>
      <c r="T149" s="161"/>
      <c r="U149" s="161"/>
      <c r="V149" s="161"/>
    </row>
    <row r="150" spans="1:22" ht="16.2">
      <c r="A150" s="122" t="str">
        <f t="shared" si="8"/>
        <v>71040501044251</v>
      </c>
      <c r="B150" s="124" t="s">
        <v>439</v>
      </c>
      <c r="C150" s="117" t="s">
        <v>155</v>
      </c>
      <c r="D150" s="118" t="s">
        <v>149</v>
      </c>
      <c r="E150" s="119" t="s">
        <v>106</v>
      </c>
      <c r="F150" s="120" t="s">
        <v>155</v>
      </c>
      <c r="G150" s="121">
        <v>4251</v>
      </c>
      <c r="H150" s="25"/>
      <c r="I150" s="18"/>
      <c r="J150" s="19"/>
      <c r="K150" s="19"/>
      <c r="L150" s="32" t="s">
        <v>125</v>
      </c>
      <c r="M150" s="33">
        <v>4239</v>
      </c>
      <c r="N150" s="183">
        <f t="shared" si="17"/>
        <v>0</v>
      </c>
      <c r="O150" s="190"/>
      <c r="P150" s="190"/>
      <c r="Q150" s="161"/>
      <c r="R150" s="161"/>
      <c r="S150" s="438"/>
      <c r="T150" s="161"/>
      <c r="U150" s="161"/>
      <c r="V150" s="161"/>
    </row>
    <row r="151" spans="1:22" ht="37.200000000000003" customHeight="1">
      <c r="B151" s="124"/>
      <c r="H151" s="45"/>
      <c r="I151" s="147"/>
      <c r="J151" s="148"/>
      <c r="K151" s="148"/>
      <c r="L151" s="27" t="s">
        <v>863</v>
      </c>
      <c r="M151" s="28"/>
      <c r="N151" s="197">
        <f>O151+P151</f>
        <v>0</v>
      </c>
      <c r="O151" s="197">
        <f>SUM(O152:O153)</f>
        <v>0</v>
      </c>
      <c r="P151" s="197">
        <f>SUM(P152:P153)</f>
        <v>0</v>
      </c>
      <c r="Q151" s="161"/>
      <c r="R151" s="161"/>
      <c r="S151" s="438"/>
      <c r="T151" s="161"/>
      <c r="U151" s="161"/>
      <c r="V151" s="161"/>
    </row>
    <row r="152" spans="1:22" s="115" customFormat="1" ht="16.2">
      <c r="A152" s="122" t="str">
        <f>CONCATENATE(B152,C152,D152,E152,F152,G152)</f>
        <v>71040501080000</v>
      </c>
      <c r="B152" s="124" t="s">
        <v>439</v>
      </c>
      <c r="C152" s="117" t="s">
        <v>155</v>
      </c>
      <c r="D152" s="118" t="s">
        <v>149</v>
      </c>
      <c r="E152" s="119" t="s">
        <v>106</v>
      </c>
      <c r="F152" s="120" t="s">
        <v>185</v>
      </c>
      <c r="G152" s="129" t="s">
        <v>440</v>
      </c>
      <c r="H152" s="17"/>
      <c r="I152" s="25"/>
      <c r="J152" s="26"/>
      <c r="K152" s="26"/>
      <c r="L152" s="30" t="s">
        <v>754</v>
      </c>
      <c r="M152" s="31">
        <v>4422</v>
      </c>
      <c r="N152" s="183">
        <f t="shared" ref="N152:N153" si="18">O152+P152</f>
        <v>0</v>
      </c>
      <c r="O152" s="183"/>
      <c r="P152" s="183"/>
      <c r="Q152" s="161"/>
      <c r="R152" s="161"/>
      <c r="S152" s="438"/>
      <c r="T152" s="161"/>
      <c r="U152" s="161"/>
      <c r="V152" s="161"/>
    </row>
    <row r="153" spans="1:22" s="115" customFormat="1" ht="16.2">
      <c r="A153" s="122"/>
      <c r="B153" s="124"/>
      <c r="C153" s="117"/>
      <c r="D153" s="118"/>
      <c r="E153" s="119"/>
      <c r="F153" s="120"/>
      <c r="G153" s="129"/>
      <c r="H153" s="17"/>
      <c r="I153" s="25"/>
      <c r="J153" s="26"/>
      <c r="K153" s="26"/>
      <c r="L153" s="30" t="s">
        <v>174</v>
      </c>
      <c r="M153" s="13">
        <v>5113</v>
      </c>
      <c r="N153" s="183">
        <f t="shared" si="18"/>
        <v>0</v>
      </c>
      <c r="O153" s="183"/>
      <c r="P153" s="183"/>
      <c r="Q153" s="161"/>
      <c r="R153" s="161"/>
      <c r="S153" s="438"/>
      <c r="T153" s="161"/>
      <c r="U153" s="161"/>
      <c r="V153" s="161"/>
    </row>
    <row r="154" spans="1:22" ht="60.6" customHeight="1">
      <c r="A154" s="122" t="str">
        <f t="shared" ref="A154:A164" si="19">CONCATENATE(B154,C154,D154,E154,F154,G154)</f>
        <v>71040501085113</v>
      </c>
      <c r="B154" s="124" t="s">
        <v>439</v>
      </c>
      <c r="C154" s="117" t="s">
        <v>155</v>
      </c>
      <c r="D154" s="118" t="s">
        <v>149</v>
      </c>
      <c r="E154" s="119" t="s">
        <v>106</v>
      </c>
      <c r="F154" s="120" t="s">
        <v>185</v>
      </c>
      <c r="G154" s="121">
        <v>5113</v>
      </c>
      <c r="H154" s="45"/>
      <c r="I154" s="147"/>
      <c r="J154" s="148"/>
      <c r="K154" s="148"/>
      <c r="L154" s="27" t="s">
        <v>867</v>
      </c>
      <c r="M154" s="28"/>
      <c r="N154" s="197">
        <f>O154+P154</f>
        <v>0</v>
      </c>
      <c r="O154" s="197">
        <f>SUM(O155:O156)</f>
        <v>0</v>
      </c>
      <c r="P154" s="197">
        <f>SUM(P155:P156)</f>
        <v>0</v>
      </c>
      <c r="Q154" s="161"/>
      <c r="R154" s="161"/>
      <c r="S154" s="438"/>
      <c r="T154" s="161"/>
      <c r="U154" s="161"/>
      <c r="V154" s="161"/>
    </row>
    <row r="155" spans="1:22" s="115" customFormat="1" ht="16.2">
      <c r="A155" s="122" t="str">
        <f t="shared" si="19"/>
        <v>71040501090000</v>
      </c>
      <c r="B155" s="124" t="s">
        <v>439</v>
      </c>
      <c r="C155" s="117" t="s">
        <v>155</v>
      </c>
      <c r="D155" s="118" t="s">
        <v>149</v>
      </c>
      <c r="E155" s="119" t="s">
        <v>106</v>
      </c>
      <c r="F155" s="120" t="s">
        <v>187</v>
      </c>
      <c r="G155" s="129" t="s">
        <v>440</v>
      </c>
      <c r="H155" s="17"/>
      <c r="I155" s="25"/>
      <c r="J155" s="26"/>
      <c r="K155" s="26"/>
      <c r="L155" s="32" t="s">
        <v>134</v>
      </c>
      <c r="M155" s="48">
        <v>4861</v>
      </c>
      <c r="N155" s="183">
        <f t="shared" ref="N155:N158" si="20">O155+P155</f>
        <v>0</v>
      </c>
      <c r="O155" s="183"/>
      <c r="P155" s="183"/>
      <c r="Q155" s="161"/>
      <c r="R155" s="161"/>
      <c r="S155" s="438"/>
      <c r="T155" s="161"/>
      <c r="U155" s="161"/>
      <c r="V155" s="161"/>
    </row>
    <row r="156" spans="1:22" ht="16.2">
      <c r="A156" s="122" t="str">
        <f t="shared" si="19"/>
        <v>71040501094251</v>
      </c>
      <c r="B156" s="124" t="s">
        <v>439</v>
      </c>
      <c r="C156" s="117" t="s">
        <v>155</v>
      </c>
      <c r="D156" s="118" t="s">
        <v>149</v>
      </c>
      <c r="E156" s="119" t="s">
        <v>106</v>
      </c>
      <c r="F156" s="120" t="s">
        <v>187</v>
      </c>
      <c r="G156" s="121">
        <v>4251</v>
      </c>
      <c r="H156" s="17"/>
      <c r="I156" s="25"/>
      <c r="J156" s="26"/>
      <c r="K156" s="26"/>
      <c r="L156" s="30" t="s">
        <v>174</v>
      </c>
      <c r="M156" s="13">
        <v>5113</v>
      </c>
      <c r="N156" s="183">
        <f t="shared" si="20"/>
        <v>0</v>
      </c>
      <c r="O156" s="183"/>
      <c r="P156" s="183"/>
      <c r="Q156" s="161"/>
      <c r="R156" s="161"/>
      <c r="S156" s="438"/>
      <c r="T156" s="161"/>
      <c r="U156" s="161"/>
      <c r="V156" s="161"/>
    </row>
    <row r="157" spans="1:22" ht="37.950000000000003" customHeight="1">
      <c r="A157" s="122" t="str">
        <f t="shared" si="19"/>
        <v>71040501094639</v>
      </c>
      <c r="B157" s="124" t="s">
        <v>439</v>
      </c>
      <c r="C157" s="117" t="s">
        <v>155</v>
      </c>
      <c r="D157" s="118" t="s">
        <v>149</v>
      </c>
      <c r="E157" s="119" t="s">
        <v>106</v>
      </c>
      <c r="F157" s="120" t="s">
        <v>187</v>
      </c>
      <c r="G157" s="121">
        <v>4639</v>
      </c>
      <c r="H157" s="45"/>
      <c r="I157" s="147"/>
      <c r="J157" s="148"/>
      <c r="K157" s="148"/>
      <c r="L157" s="27" t="s">
        <v>864</v>
      </c>
      <c r="M157" s="28"/>
      <c r="N157" s="197">
        <f>O157+P157</f>
        <v>0</v>
      </c>
      <c r="O157" s="197">
        <f>SUM(O158)</f>
        <v>0</v>
      </c>
      <c r="P157" s="197">
        <f>SUM(P158)</f>
        <v>0</v>
      </c>
      <c r="Q157" s="161"/>
      <c r="R157" s="161"/>
      <c r="S157" s="438"/>
      <c r="T157" s="161"/>
      <c r="U157" s="161"/>
      <c r="V157" s="161"/>
    </row>
    <row r="158" spans="1:22" s="115" customFormat="1" ht="16.2">
      <c r="A158" s="122" t="str">
        <f t="shared" si="19"/>
        <v>71040501100000</v>
      </c>
      <c r="B158" s="124" t="s">
        <v>439</v>
      </c>
      <c r="C158" s="117" t="s">
        <v>155</v>
      </c>
      <c r="D158" s="118" t="s">
        <v>149</v>
      </c>
      <c r="E158" s="119" t="s">
        <v>106</v>
      </c>
      <c r="F158" s="120" t="s">
        <v>189</v>
      </c>
      <c r="G158" s="129" t="s">
        <v>440</v>
      </c>
      <c r="H158" s="17"/>
      <c r="I158" s="25"/>
      <c r="J158" s="26"/>
      <c r="K158" s="26"/>
      <c r="L158" s="30" t="s">
        <v>174</v>
      </c>
      <c r="M158" s="13">
        <v>5113</v>
      </c>
      <c r="N158" s="183">
        <f t="shared" si="20"/>
        <v>0</v>
      </c>
      <c r="O158" s="183">
        <v>0</v>
      </c>
      <c r="P158" s="183"/>
      <c r="Q158" s="161"/>
      <c r="R158" s="161"/>
      <c r="S158" s="438"/>
      <c r="T158" s="161"/>
      <c r="U158" s="161"/>
      <c r="V158" s="161"/>
    </row>
    <row r="159" spans="1:22" ht="73.95" customHeight="1">
      <c r="A159" s="122" t="str">
        <f t="shared" si="19"/>
        <v>71040501104861</v>
      </c>
      <c r="B159" s="124" t="s">
        <v>439</v>
      </c>
      <c r="C159" s="117" t="s">
        <v>155</v>
      </c>
      <c r="D159" s="118" t="s">
        <v>149</v>
      </c>
      <c r="E159" s="119" t="s">
        <v>106</v>
      </c>
      <c r="F159" s="120" t="s">
        <v>189</v>
      </c>
      <c r="G159" s="121">
        <v>4861</v>
      </c>
      <c r="H159" s="45"/>
      <c r="I159" s="147"/>
      <c r="J159" s="148"/>
      <c r="K159" s="148"/>
      <c r="L159" s="27" t="s">
        <v>868</v>
      </c>
      <c r="M159" s="28"/>
      <c r="N159" s="197">
        <f>O159+P159</f>
        <v>0</v>
      </c>
      <c r="O159" s="197">
        <f>SUM(O160:O160)</f>
        <v>0</v>
      </c>
      <c r="P159" s="197">
        <f>SUM(P160:P160)</f>
        <v>0</v>
      </c>
      <c r="Q159" s="161"/>
      <c r="R159" s="161"/>
      <c r="S159" s="438"/>
      <c r="T159" s="161"/>
      <c r="U159" s="161"/>
      <c r="V159" s="161"/>
    </row>
    <row r="160" spans="1:22" s="115" customFormat="1" ht="16.2">
      <c r="A160" s="122" t="str">
        <f t="shared" si="19"/>
        <v>71040501110000</v>
      </c>
      <c r="B160" s="124" t="s">
        <v>439</v>
      </c>
      <c r="C160" s="117" t="s">
        <v>155</v>
      </c>
      <c r="D160" s="118" t="s">
        <v>149</v>
      </c>
      <c r="E160" s="119" t="s">
        <v>106</v>
      </c>
      <c r="F160" s="120" t="s">
        <v>104</v>
      </c>
      <c r="G160" s="129" t="s">
        <v>440</v>
      </c>
      <c r="H160" s="17"/>
      <c r="I160" s="25"/>
      <c r="J160" s="26"/>
      <c r="K160" s="26"/>
      <c r="L160" s="32" t="s">
        <v>134</v>
      </c>
      <c r="M160" s="48">
        <v>4861</v>
      </c>
      <c r="N160" s="183">
        <f t="shared" ref="N160:N162" si="21">O160+P160</f>
        <v>0</v>
      </c>
      <c r="O160" s="402"/>
      <c r="P160" s="402">
        <v>0</v>
      </c>
      <c r="Q160" s="161"/>
      <c r="R160" s="161"/>
      <c r="S160" s="438"/>
      <c r="T160" s="161"/>
      <c r="U160" s="161"/>
      <c r="V160" s="161"/>
    </row>
    <row r="161" spans="1:22" s="115" customFormat="1" ht="84.6" customHeight="1">
      <c r="A161" s="122" t="str">
        <f t="shared" si="19"/>
        <v>71040501120000</v>
      </c>
      <c r="B161" s="124" t="s">
        <v>439</v>
      </c>
      <c r="C161" s="117" t="s">
        <v>155</v>
      </c>
      <c r="D161" s="118" t="s">
        <v>149</v>
      </c>
      <c r="E161" s="119" t="s">
        <v>106</v>
      </c>
      <c r="F161" s="120" t="s">
        <v>443</v>
      </c>
      <c r="G161" s="129" t="s">
        <v>440</v>
      </c>
      <c r="H161" s="45"/>
      <c r="I161" s="147"/>
      <c r="J161" s="148"/>
      <c r="K161" s="148"/>
      <c r="L161" s="457" t="s">
        <v>869</v>
      </c>
      <c r="M161" s="28"/>
      <c r="N161" s="197">
        <f>O161+P161</f>
        <v>0</v>
      </c>
      <c r="O161" s="197">
        <f>SUM(O162:O162)</f>
        <v>0</v>
      </c>
      <c r="P161" s="197">
        <f>SUM(P162:P162)</f>
        <v>0</v>
      </c>
      <c r="Q161" s="161"/>
      <c r="R161" s="161"/>
      <c r="S161" s="438"/>
      <c r="T161" s="161"/>
      <c r="U161" s="161"/>
      <c r="V161" s="161"/>
    </row>
    <row r="162" spans="1:22" ht="16.2">
      <c r="A162" s="122" t="str">
        <f t="shared" si="19"/>
        <v>71040501125129</v>
      </c>
      <c r="B162" s="124" t="s">
        <v>439</v>
      </c>
      <c r="C162" s="117" t="s">
        <v>155</v>
      </c>
      <c r="D162" s="118" t="s">
        <v>149</v>
      </c>
      <c r="E162" s="119" t="s">
        <v>106</v>
      </c>
      <c r="F162" s="120" t="s">
        <v>443</v>
      </c>
      <c r="G162" s="121">
        <v>5129</v>
      </c>
      <c r="H162" s="17"/>
      <c r="I162" s="25"/>
      <c r="J162" s="26"/>
      <c r="K162" s="26"/>
      <c r="L162" s="32" t="s">
        <v>134</v>
      </c>
      <c r="M162" s="48">
        <v>4861</v>
      </c>
      <c r="N162" s="183">
        <f t="shared" si="21"/>
        <v>0</v>
      </c>
      <c r="O162" s="402"/>
      <c r="P162" s="402">
        <v>0</v>
      </c>
      <c r="Q162" s="161"/>
      <c r="R162" s="161"/>
      <c r="S162" s="438"/>
      <c r="T162" s="161"/>
      <c r="U162" s="161"/>
      <c r="V162" s="161"/>
    </row>
    <row r="163" spans="1:22" ht="42.6" customHeight="1">
      <c r="A163" s="122" t="str">
        <f t="shared" si="19"/>
        <v>71040501094639</v>
      </c>
      <c r="B163" s="124" t="s">
        <v>439</v>
      </c>
      <c r="C163" s="117" t="s">
        <v>155</v>
      </c>
      <c r="D163" s="118" t="s">
        <v>149</v>
      </c>
      <c r="E163" s="119" t="s">
        <v>106</v>
      </c>
      <c r="F163" s="120" t="s">
        <v>187</v>
      </c>
      <c r="G163" s="121">
        <v>4639</v>
      </c>
      <c r="H163" s="45"/>
      <c r="I163" s="147"/>
      <c r="J163" s="148"/>
      <c r="K163" s="148"/>
      <c r="L163" s="27" t="s">
        <v>865</v>
      </c>
      <c r="M163" s="28"/>
      <c r="N163" s="197">
        <f>O163+P163</f>
        <v>0</v>
      </c>
      <c r="O163" s="197">
        <f>SUM(O164)</f>
        <v>0</v>
      </c>
      <c r="P163" s="197">
        <f>SUM(P164)</f>
        <v>0</v>
      </c>
      <c r="Q163" s="161"/>
      <c r="R163" s="161"/>
      <c r="S163" s="438"/>
      <c r="T163" s="161"/>
      <c r="U163" s="161"/>
      <c r="V163" s="161"/>
    </row>
    <row r="164" spans="1:22" s="115" customFormat="1" ht="26.4">
      <c r="A164" s="122" t="str">
        <f t="shared" si="19"/>
        <v>71040501100000</v>
      </c>
      <c r="B164" s="124" t="s">
        <v>439</v>
      </c>
      <c r="C164" s="117" t="s">
        <v>155</v>
      </c>
      <c r="D164" s="118" t="s">
        <v>149</v>
      </c>
      <c r="E164" s="119" t="s">
        <v>106</v>
      </c>
      <c r="F164" s="120" t="s">
        <v>189</v>
      </c>
      <c r="G164" s="129" t="s">
        <v>440</v>
      </c>
      <c r="H164" s="17"/>
      <c r="I164" s="25"/>
      <c r="J164" s="26"/>
      <c r="K164" s="26"/>
      <c r="L164" s="30" t="s">
        <v>866</v>
      </c>
      <c r="M164" s="13">
        <v>5511</v>
      </c>
      <c r="N164" s="183">
        <f t="shared" ref="N164" si="22">O164+P164</f>
        <v>0</v>
      </c>
      <c r="O164" s="183">
        <v>0</v>
      </c>
      <c r="P164" s="183"/>
      <c r="Q164" s="161"/>
      <c r="R164" s="161"/>
      <c r="S164" s="438"/>
      <c r="T164" s="161"/>
      <c r="U164" s="161"/>
      <c r="V164" s="161"/>
    </row>
    <row r="165" spans="1:22" ht="27.6">
      <c r="A165" s="122" t="str">
        <f t="shared" si="8"/>
        <v>71040501045112</v>
      </c>
      <c r="B165" s="124" t="s">
        <v>439</v>
      </c>
      <c r="C165" s="117" t="s">
        <v>155</v>
      </c>
      <c r="D165" s="118" t="s">
        <v>149</v>
      </c>
      <c r="E165" s="119" t="s">
        <v>106</v>
      </c>
      <c r="F165" s="120" t="s">
        <v>155</v>
      </c>
      <c r="G165" s="121">
        <v>5112</v>
      </c>
      <c r="H165" s="165">
        <v>2420</v>
      </c>
      <c r="I165" s="166" t="s">
        <v>155</v>
      </c>
      <c r="J165" s="167">
        <v>2</v>
      </c>
      <c r="K165" s="167">
        <v>0</v>
      </c>
      <c r="L165" s="168" t="s">
        <v>170</v>
      </c>
      <c r="M165" s="176"/>
      <c r="N165" s="188">
        <f>+N167</f>
        <v>0</v>
      </c>
      <c r="O165" s="188">
        <f>+O167</f>
        <v>0</v>
      </c>
      <c r="P165" s="188">
        <f>+P167</f>
        <v>0</v>
      </c>
      <c r="Q165" s="161"/>
      <c r="R165" s="161"/>
      <c r="S165" s="438"/>
      <c r="T165" s="161"/>
      <c r="U165" s="161"/>
      <c r="V165" s="161"/>
    </row>
    <row r="166" spans="1:22" ht="16.2">
      <c r="A166" s="122" t="str">
        <f t="shared" si="8"/>
        <v>71040501045113</v>
      </c>
      <c r="B166" s="124" t="s">
        <v>439</v>
      </c>
      <c r="C166" s="117" t="s">
        <v>155</v>
      </c>
      <c r="D166" s="118" t="s">
        <v>149</v>
      </c>
      <c r="E166" s="119" t="s">
        <v>106</v>
      </c>
      <c r="F166" s="120" t="s">
        <v>155</v>
      </c>
      <c r="G166" s="121">
        <v>5113</v>
      </c>
      <c r="H166" s="25"/>
      <c r="I166" s="18"/>
      <c r="J166" s="19"/>
      <c r="K166" s="19"/>
      <c r="L166" s="30" t="s">
        <v>110</v>
      </c>
      <c r="M166" s="31"/>
      <c r="N166" s="190"/>
      <c r="O166" s="190"/>
      <c r="P166" s="190"/>
      <c r="Q166" s="161"/>
      <c r="R166" s="161"/>
      <c r="S166" s="438"/>
      <c r="T166" s="161"/>
      <c r="U166" s="161"/>
      <c r="V166" s="161"/>
    </row>
    <row r="167" spans="1:22" s="115" customFormat="1" ht="16.2">
      <c r="A167" s="122" t="str">
        <f t="shared" si="8"/>
        <v>71040501050000</v>
      </c>
      <c r="B167" s="124" t="s">
        <v>439</v>
      </c>
      <c r="C167" s="117" t="s">
        <v>155</v>
      </c>
      <c r="D167" s="118" t="s">
        <v>149</v>
      </c>
      <c r="E167" s="119" t="s">
        <v>106</v>
      </c>
      <c r="F167" s="120" t="s">
        <v>149</v>
      </c>
      <c r="G167" s="129" t="s">
        <v>440</v>
      </c>
      <c r="H167" s="151">
        <v>2424</v>
      </c>
      <c r="I167" s="152" t="s">
        <v>155</v>
      </c>
      <c r="J167" s="153">
        <v>2</v>
      </c>
      <c r="K167" s="153">
        <v>4</v>
      </c>
      <c r="L167" s="154" t="s">
        <v>171</v>
      </c>
      <c r="M167" s="155"/>
      <c r="N167" s="192">
        <f>+N169</f>
        <v>0</v>
      </c>
      <c r="O167" s="192">
        <f>+O169</f>
        <v>0</v>
      </c>
      <c r="P167" s="192">
        <f>+P169</f>
        <v>0</v>
      </c>
      <c r="Q167" s="161"/>
      <c r="R167" s="161"/>
      <c r="S167" s="438"/>
      <c r="T167" s="161"/>
      <c r="U167" s="161"/>
      <c r="V167" s="161"/>
    </row>
    <row r="168" spans="1:22" ht="16.2">
      <c r="A168" s="122" t="str">
        <f t="shared" si="8"/>
        <v>71040501054251</v>
      </c>
      <c r="B168" s="124" t="s">
        <v>439</v>
      </c>
      <c r="C168" s="117" t="s">
        <v>155</v>
      </c>
      <c r="D168" s="118" t="s">
        <v>149</v>
      </c>
      <c r="E168" s="119" t="s">
        <v>106</v>
      </c>
      <c r="F168" s="120" t="s">
        <v>149</v>
      </c>
      <c r="G168" s="121">
        <v>4251</v>
      </c>
      <c r="H168" s="25"/>
      <c r="I168" s="25"/>
      <c r="J168" s="26"/>
      <c r="K168" s="26"/>
      <c r="L168" s="30" t="s">
        <v>108</v>
      </c>
      <c r="M168" s="31"/>
      <c r="N168" s="190"/>
      <c r="O168" s="190"/>
      <c r="P168" s="190"/>
      <c r="Q168" s="161"/>
      <c r="R168" s="161"/>
      <c r="S168" s="438"/>
      <c r="T168" s="161"/>
      <c r="U168" s="161"/>
      <c r="V168" s="161"/>
    </row>
    <row r="169" spans="1:22" ht="16.2">
      <c r="A169" s="122" t="str">
        <f t="shared" si="8"/>
        <v>71040501055112</v>
      </c>
      <c r="B169" s="124" t="s">
        <v>439</v>
      </c>
      <c r="C169" s="117" t="s">
        <v>155</v>
      </c>
      <c r="D169" s="118" t="s">
        <v>149</v>
      </c>
      <c r="E169" s="119" t="s">
        <v>106</v>
      </c>
      <c r="F169" s="120" t="s">
        <v>149</v>
      </c>
      <c r="G169" s="121">
        <v>5112</v>
      </c>
      <c r="H169" s="45"/>
      <c r="I169" s="147"/>
      <c r="J169" s="148"/>
      <c r="K169" s="148"/>
      <c r="L169" s="27" t="s">
        <v>172</v>
      </c>
      <c r="M169" s="28"/>
      <c r="N169" s="197">
        <f>O169+P169</f>
        <v>0</v>
      </c>
      <c r="O169" s="197">
        <f>SUM(O170:O171)</f>
        <v>0</v>
      </c>
      <c r="P169" s="197">
        <f>SUM(P170:P171)</f>
        <v>0</v>
      </c>
      <c r="Q169" s="161"/>
      <c r="R169" s="161"/>
      <c r="S169" s="438"/>
      <c r="T169" s="161"/>
      <c r="U169" s="161"/>
      <c r="V169" s="161"/>
    </row>
    <row r="170" spans="1:22" ht="16.2">
      <c r="A170" s="122" t="str">
        <f t="shared" ref="A170:A220" si="23">CONCATENATE(B170,C170,D170,E170,F170,G170)</f>
        <v>71040501055113</v>
      </c>
      <c r="B170" s="124" t="s">
        <v>439</v>
      </c>
      <c r="C170" s="117" t="s">
        <v>155</v>
      </c>
      <c r="D170" s="118" t="s">
        <v>149</v>
      </c>
      <c r="E170" s="119" t="s">
        <v>106</v>
      </c>
      <c r="F170" s="120" t="s">
        <v>149</v>
      </c>
      <c r="G170" s="121">
        <v>5113</v>
      </c>
      <c r="H170" s="25"/>
      <c r="I170" s="18"/>
      <c r="J170" s="19"/>
      <c r="K170" s="19"/>
      <c r="L170" s="30" t="s">
        <v>173</v>
      </c>
      <c r="M170" s="31">
        <v>5112</v>
      </c>
      <c r="N170" s="183">
        <f t="shared" ref="N170:N171" si="24">O170+P170</f>
        <v>0</v>
      </c>
      <c r="O170" s="183">
        <v>0</v>
      </c>
      <c r="P170" s="183"/>
      <c r="Q170" s="161"/>
      <c r="R170" s="161"/>
      <c r="S170" s="438"/>
      <c r="T170" s="161"/>
      <c r="U170" s="161"/>
      <c r="V170" s="161"/>
    </row>
    <row r="171" spans="1:22" s="115" customFormat="1" ht="16.2">
      <c r="A171" s="122" t="str">
        <f t="shared" si="23"/>
        <v>71040501060000</v>
      </c>
      <c r="B171" s="124" t="s">
        <v>439</v>
      </c>
      <c r="C171" s="117" t="s">
        <v>155</v>
      </c>
      <c r="D171" s="118" t="s">
        <v>149</v>
      </c>
      <c r="E171" s="119" t="s">
        <v>106</v>
      </c>
      <c r="F171" s="120" t="s">
        <v>157</v>
      </c>
      <c r="G171" s="129" t="s">
        <v>440</v>
      </c>
      <c r="H171" s="17"/>
      <c r="I171" s="25"/>
      <c r="J171" s="26"/>
      <c r="K171" s="26"/>
      <c r="L171" s="30" t="s">
        <v>174</v>
      </c>
      <c r="M171" s="13">
        <v>5113</v>
      </c>
      <c r="N171" s="183">
        <f t="shared" si="24"/>
        <v>0</v>
      </c>
      <c r="O171" s="183"/>
      <c r="P171" s="183"/>
      <c r="Q171" s="161"/>
      <c r="R171" s="161"/>
      <c r="S171" s="438"/>
      <c r="T171" s="161"/>
      <c r="U171" s="161"/>
      <c r="V171" s="161"/>
    </row>
    <row r="172" spans="1:22" ht="16.2">
      <c r="A172" s="122" t="str">
        <f t="shared" si="23"/>
        <v>71040501134251</v>
      </c>
      <c r="B172" s="124" t="s">
        <v>439</v>
      </c>
      <c r="C172" s="117" t="s">
        <v>155</v>
      </c>
      <c r="D172" s="118" t="s">
        <v>149</v>
      </c>
      <c r="E172" s="119" t="s">
        <v>106</v>
      </c>
      <c r="F172" s="120" t="s">
        <v>444</v>
      </c>
      <c r="G172" s="121">
        <v>4251</v>
      </c>
      <c r="H172" s="165">
        <v>2450</v>
      </c>
      <c r="I172" s="166" t="s">
        <v>155</v>
      </c>
      <c r="J172" s="167">
        <v>5</v>
      </c>
      <c r="K172" s="167">
        <v>0</v>
      </c>
      <c r="L172" s="168" t="s">
        <v>175</v>
      </c>
      <c r="M172" s="176"/>
      <c r="N172" s="188">
        <f>+N174+N246</f>
        <v>0</v>
      </c>
      <c r="O172" s="188">
        <f>+O174+O246</f>
        <v>0</v>
      </c>
      <c r="P172" s="188">
        <f>+P174+P246</f>
        <v>0</v>
      </c>
      <c r="Q172" s="161"/>
      <c r="R172" s="161"/>
      <c r="S172" s="438"/>
      <c r="T172" s="161"/>
      <c r="U172" s="161"/>
      <c r="V172" s="161"/>
    </row>
    <row r="173" spans="1:22" ht="16.2">
      <c r="A173" s="122" t="str">
        <f t="shared" si="23"/>
        <v>71040501135129</v>
      </c>
      <c r="B173" s="124" t="s">
        <v>439</v>
      </c>
      <c r="C173" s="117" t="s">
        <v>155</v>
      </c>
      <c r="D173" s="118" t="s">
        <v>149</v>
      </c>
      <c r="E173" s="119" t="s">
        <v>106</v>
      </c>
      <c r="F173" s="120" t="s">
        <v>444</v>
      </c>
      <c r="G173" s="121">
        <v>5129</v>
      </c>
      <c r="H173" s="25"/>
      <c r="I173" s="18"/>
      <c r="J173" s="19"/>
      <c r="K173" s="19"/>
      <c r="L173" s="30" t="s">
        <v>110</v>
      </c>
      <c r="M173" s="31"/>
      <c r="N173" s="190"/>
      <c r="O173" s="190"/>
      <c r="P173" s="190"/>
      <c r="Q173" s="161"/>
      <c r="R173" s="161"/>
      <c r="S173" s="438"/>
      <c r="T173" s="161"/>
      <c r="U173" s="161"/>
      <c r="V173" s="161"/>
    </row>
    <row r="174" spans="1:22" ht="16.2">
      <c r="A174" s="122" t="str">
        <f t="shared" si="23"/>
        <v>71040501135221</v>
      </c>
      <c r="B174" s="124" t="s">
        <v>439</v>
      </c>
      <c r="C174" s="117" t="s">
        <v>155</v>
      </c>
      <c r="D174" s="118" t="s">
        <v>149</v>
      </c>
      <c r="E174" s="119" t="s">
        <v>106</v>
      </c>
      <c r="F174" s="120" t="s">
        <v>444</v>
      </c>
      <c r="G174" s="121">
        <v>5221</v>
      </c>
      <c r="H174" s="151">
        <v>2451</v>
      </c>
      <c r="I174" s="152" t="s">
        <v>155</v>
      </c>
      <c r="J174" s="153">
        <v>5</v>
      </c>
      <c r="K174" s="153">
        <v>1</v>
      </c>
      <c r="L174" s="154" t="s">
        <v>176</v>
      </c>
      <c r="M174" s="155"/>
      <c r="N174" s="192">
        <f>+N176+N179+N181+N185+N189+N194+N198+N200+N206+N213+N217+N220+N224+N231+N234+N236+N238+N244</f>
        <v>0</v>
      </c>
      <c r="O174" s="192">
        <f>+O176+O179+O181+O185+O189+O194+O198+O200+O206+O213+O217+O220+O224+O231+O234+O236+O238+O244</f>
        <v>0</v>
      </c>
      <c r="P174" s="192">
        <f t="shared" ref="P174" si="25">+P176+P179+P181+P185+P189+P194+P198+P200+P206+P213+P217+P220+P224+P231+P234+P236+P238+P244</f>
        <v>0</v>
      </c>
      <c r="Q174" s="161"/>
      <c r="R174" s="161"/>
      <c r="S174" s="438"/>
      <c r="T174" s="161"/>
      <c r="U174" s="161"/>
      <c r="V174" s="161"/>
    </row>
    <row r="175" spans="1:22" s="115" customFormat="1" ht="16.2">
      <c r="A175" s="122" t="str">
        <f t="shared" si="23"/>
        <v>71040501140000</v>
      </c>
      <c r="B175" s="124" t="s">
        <v>439</v>
      </c>
      <c r="C175" s="117" t="s">
        <v>155</v>
      </c>
      <c r="D175" s="118" t="s">
        <v>149</v>
      </c>
      <c r="E175" s="119" t="s">
        <v>106</v>
      </c>
      <c r="F175" s="120" t="s">
        <v>445</v>
      </c>
      <c r="G175" s="129" t="s">
        <v>440</v>
      </c>
      <c r="H175" s="25"/>
      <c r="I175" s="25"/>
      <c r="J175" s="26"/>
      <c r="K175" s="26"/>
      <c r="L175" s="30" t="s">
        <v>108</v>
      </c>
      <c r="M175" s="31"/>
      <c r="N175" s="190"/>
      <c r="O175" s="190"/>
      <c r="P175" s="190"/>
      <c r="Q175" s="161"/>
      <c r="R175" s="161"/>
      <c r="S175" s="438"/>
      <c r="T175" s="161"/>
      <c r="U175" s="161"/>
      <c r="V175" s="161"/>
    </row>
    <row r="176" spans="1:22" ht="28.5" customHeight="1">
      <c r="A176" s="122" t="str">
        <f t="shared" si="23"/>
        <v>71040501144729</v>
      </c>
      <c r="B176" s="124" t="s">
        <v>439</v>
      </c>
      <c r="C176" s="117" t="s">
        <v>155</v>
      </c>
      <c r="D176" s="118" t="s">
        <v>149</v>
      </c>
      <c r="E176" s="119" t="s">
        <v>106</v>
      </c>
      <c r="F176" s="120" t="s">
        <v>445</v>
      </c>
      <c r="G176" s="121">
        <v>4729</v>
      </c>
      <c r="H176" s="45"/>
      <c r="I176" s="147"/>
      <c r="J176" s="148"/>
      <c r="K176" s="148"/>
      <c r="L176" s="27" t="s">
        <v>177</v>
      </c>
      <c r="M176" s="28"/>
      <c r="N176" s="197">
        <f>O176+P176</f>
        <v>0</v>
      </c>
      <c r="O176" s="197">
        <f>SUM(O177:O178)</f>
        <v>0</v>
      </c>
      <c r="P176" s="197">
        <f>SUM(P177:P178)</f>
        <v>0</v>
      </c>
      <c r="Q176" s="161"/>
      <c r="R176" s="161"/>
      <c r="S176" s="438"/>
      <c r="T176" s="161"/>
      <c r="U176" s="161"/>
      <c r="V176" s="161"/>
    </row>
    <row r="177" spans="1:22" s="115" customFormat="1" ht="27" customHeight="1">
      <c r="A177" s="122" t="str">
        <f t="shared" si="23"/>
        <v>71040501150000</v>
      </c>
      <c r="B177" s="124" t="s">
        <v>439</v>
      </c>
      <c r="C177" s="117" t="s">
        <v>155</v>
      </c>
      <c r="D177" s="118" t="s">
        <v>149</v>
      </c>
      <c r="E177" s="119" t="s">
        <v>106</v>
      </c>
      <c r="F177" s="120" t="s">
        <v>446</v>
      </c>
      <c r="G177" s="129" t="s">
        <v>440</v>
      </c>
      <c r="H177" s="25"/>
      <c r="I177" s="25"/>
      <c r="J177" s="26"/>
      <c r="K177" s="26"/>
      <c r="L177" s="29" t="s">
        <v>142</v>
      </c>
      <c r="M177" s="12">
        <v>4251</v>
      </c>
      <c r="N177" s="183">
        <f t="shared" ref="N177:N243" si="26">O177+P177</f>
        <v>0</v>
      </c>
      <c r="O177" s="398"/>
      <c r="P177" s="398">
        <v>0</v>
      </c>
      <c r="Q177" s="161"/>
      <c r="R177" s="161"/>
      <c r="S177" s="438"/>
      <c r="T177" s="161"/>
      <c r="U177" s="161"/>
      <c r="V177" s="161"/>
    </row>
    <row r="178" spans="1:22" ht="21" customHeight="1">
      <c r="A178" s="122" t="str">
        <f t="shared" si="23"/>
        <v>71040501155112</v>
      </c>
      <c r="B178" s="124" t="s">
        <v>439</v>
      </c>
      <c r="C178" s="117" t="s">
        <v>155</v>
      </c>
      <c r="D178" s="118" t="s">
        <v>149</v>
      </c>
      <c r="E178" s="119" t="s">
        <v>106</v>
      </c>
      <c r="F178" s="120" t="s">
        <v>446</v>
      </c>
      <c r="G178" s="121">
        <v>5112</v>
      </c>
      <c r="H178" s="25"/>
      <c r="I178" s="25"/>
      <c r="J178" s="26"/>
      <c r="K178" s="26"/>
      <c r="L178" s="32" t="s">
        <v>174</v>
      </c>
      <c r="M178" s="48">
        <v>5113</v>
      </c>
      <c r="N178" s="183">
        <f t="shared" si="26"/>
        <v>0</v>
      </c>
      <c r="O178" s="183"/>
      <c r="P178" s="183"/>
      <c r="Q178" s="161"/>
      <c r="R178" s="161"/>
      <c r="S178" s="438"/>
      <c r="T178" s="161"/>
      <c r="U178" s="161"/>
      <c r="V178" s="161"/>
    </row>
    <row r="179" spans="1:22" ht="44.4" customHeight="1">
      <c r="A179" s="122" t="str">
        <f t="shared" si="23"/>
        <v>71040501155133</v>
      </c>
      <c r="B179" s="124" t="s">
        <v>439</v>
      </c>
      <c r="C179" s="117" t="s">
        <v>155</v>
      </c>
      <c r="D179" s="118" t="s">
        <v>149</v>
      </c>
      <c r="E179" s="119" t="s">
        <v>106</v>
      </c>
      <c r="F179" s="120" t="s">
        <v>446</v>
      </c>
      <c r="G179" s="121">
        <v>5133</v>
      </c>
      <c r="H179" s="45"/>
      <c r="I179" s="147"/>
      <c r="J179" s="148"/>
      <c r="K179" s="148"/>
      <c r="L179" s="459" t="s">
        <v>856</v>
      </c>
      <c r="M179" s="28"/>
      <c r="N179" s="197">
        <f>O179+P179</f>
        <v>0</v>
      </c>
      <c r="O179" s="197">
        <f>SUM(O180)</f>
        <v>0</v>
      </c>
      <c r="P179" s="197">
        <f>SUM(P180)</f>
        <v>0</v>
      </c>
      <c r="Q179" s="161"/>
      <c r="R179" s="161"/>
      <c r="S179" s="438"/>
      <c r="T179" s="161"/>
      <c r="U179" s="161"/>
      <c r="V179" s="161"/>
    </row>
    <row r="180" spans="1:22" ht="16.2">
      <c r="A180" s="122" t="str">
        <f t="shared" si="23"/>
        <v>71040501155134</v>
      </c>
      <c r="B180" s="124" t="s">
        <v>439</v>
      </c>
      <c r="C180" s="117" t="s">
        <v>155</v>
      </c>
      <c r="D180" s="118" t="s">
        <v>149</v>
      </c>
      <c r="E180" s="119" t="s">
        <v>106</v>
      </c>
      <c r="F180" s="120" t="s">
        <v>446</v>
      </c>
      <c r="G180" s="121">
        <v>5134</v>
      </c>
      <c r="H180" s="25"/>
      <c r="I180" s="25"/>
      <c r="J180" s="26"/>
      <c r="K180" s="26"/>
      <c r="L180" s="441" t="s">
        <v>134</v>
      </c>
      <c r="M180" s="422">
        <v>4861</v>
      </c>
      <c r="N180" s="183">
        <f t="shared" si="26"/>
        <v>0</v>
      </c>
      <c r="O180" s="402"/>
      <c r="P180" s="402"/>
      <c r="Q180" s="161"/>
      <c r="R180" s="161"/>
      <c r="S180" s="438"/>
      <c r="T180" s="161"/>
      <c r="U180" s="161"/>
      <c r="V180" s="161"/>
    </row>
    <row r="181" spans="1:22" s="156" customFormat="1" ht="16.2">
      <c r="A181" s="122" t="str">
        <f t="shared" si="23"/>
        <v>71040505000000</v>
      </c>
      <c r="B181" s="124" t="s">
        <v>439</v>
      </c>
      <c r="C181" s="117" t="s">
        <v>155</v>
      </c>
      <c r="D181" s="118" t="s">
        <v>149</v>
      </c>
      <c r="E181" s="119" t="s">
        <v>149</v>
      </c>
      <c r="F181" s="120" t="s">
        <v>441</v>
      </c>
      <c r="G181" s="129" t="s">
        <v>440</v>
      </c>
      <c r="H181" s="45"/>
      <c r="I181" s="147"/>
      <c r="J181" s="148"/>
      <c r="K181" s="148"/>
      <c r="L181" s="27" t="s">
        <v>179</v>
      </c>
      <c r="M181" s="28"/>
      <c r="N181" s="197">
        <f>O181+P181</f>
        <v>0</v>
      </c>
      <c r="O181" s="197">
        <f>SUM(O182:O184)</f>
        <v>0</v>
      </c>
      <c r="P181" s="197">
        <f>SUM(P182:P184)</f>
        <v>0</v>
      </c>
      <c r="Q181" s="161"/>
      <c r="R181" s="161"/>
      <c r="S181" s="438"/>
      <c r="T181" s="161"/>
      <c r="U181" s="161"/>
      <c r="V181" s="161"/>
    </row>
    <row r="182" spans="1:22" ht="26.4">
      <c r="A182" s="122" t="str">
        <f t="shared" si="23"/>
        <v>71040505000001</v>
      </c>
      <c r="B182" s="124" t="s">
        <v>439</v>
      </c>
      <c r="C182" s="117" t="s">
        <v>155</v>
      </c>
      <c r="D182" s="118" t="s">
        <v>149</v>
      </c>
      <c r="E182" s="119" t="s">
        <v>149</v>
      </c>
      <c r="F182" s="120" t="s">
        <v>441</v>
      </c>
      <c r="G182" s="129" t="s">
        <v>96</v>
      </c>
      <c r="H182" s="17"/>
      <c r="I182" s="25"/>
      <c r="J182" s="26"/>
      <c r="K182" s="26"/>
      <c r="L182" s="30" t="s">
        <v>142</v>
      </c>
      <c r="M182" s="13">
        <v>4251</v>
      </c>
      <c r="N182" s="183">
        <f t="shared" si="26"/>
        <v>0</v>
      </c>
      <c r="O182" s="183"/>
      <c r="P182" s="183">
        <v>0</v>
      </c>
      <c r="Q182" s="161"/>
      <c r="R182" s="161"/>
      <c r="S182" s="438"/>
      <c r="T182" s="161"/>
      <c r="U182" s="161"/>
      <c r="V182" s="161"/>
    </row>
    <row r="183" spans="1:22" s="115" customFormat="1" ht="16.2">
      <c r="A183" s="122" t="str">
        <f t="shared" si="23"/>
        <v>71040505010000</v>
      </c>
      <c r="B183" s="124" t="s">
        <v>439</v>
      </c>
      <c r="C183" s="117" t="s">
        <v>155</v>
      </c>
      <c r="D183" s="118" t="s">
        <v>149</v>
      </c>
      <c r="E183" s="119" t="s">
        <v>149</v>
      </c>
      <c r="F183" s="120" t="s">
        <v>106</v>
      </c>
      <c r="G183" s="129" t="s">
        <v>440</v>
      </c>
      <c r="H183" s="17"/>
      <c r="I183" s="25"/>
      <c r="J183" s="26"/>
      <c r="K183" s="26"/>
      <c r="L183" s="30" t="s">
        <v>173</v>
      </c>
      <c r="M183" s="394">
        <v>5112</v>
      </c>
      <c r="N183" s="183">
        <f t="shared" si="26"/>
        <v>0</v>
      </c>
      <c r="O183" s="183"/>
      <c r="P183" s="183"/>
      <c r="Q183" s="161"/>
      <c r="R183" s="161"/>
      <c r="S183" s="438"/>
      <c r="T183" s="161"/>
      <c r="U183" s="161"/>
      <c r="V183" s="161"/>
    </row>
    <row r="184" spans="1:22" ht="16.2">
      <c r="A184" s="122" t="str">
        <f t="shared" si="23"/>
        <v>71040505015129</v>
      </c>
      <c r="B184" s="124" t="s">
        <v>439</v>
      </c>
      <c r="C184" s="117" t="s">
        <v>155</v>
      </c>
      <c r="D184" s="118" t="s">
        <v>149</v>
      </c>
      <c r="E184" s="119" t="s">
        <v>149</v>
      </c>
      <c r="F184" s="120" t="s">
        <v>106</v>
      </c>
      <c r="G184" s="121">
        <v>5129</v>
      </c>
      <c r="H184" s="25"/>
      <c r="I184" s="25"/>
      <c r="J184" s="26"/>
      <c r="K184" s="26"/>
      <c r="L184" s="32" t="s">
        <v>174</v>
      </c>
      <c r="M184" s="48">
        <v>5113</v>
      </c>
      <c r="N184" s="183">
        <f t="shared" si="26"/>
        <v>0</v>
      </c>
      <c r="O184" s="183"/>
      <c r="P184" s="183"/>
      <c r="Q184" s="161"/>
      <c r="R184" s="161"/>
      <c r="S184" s="438"/>
      <c r="T184" s="161"/>
      <c r="U184" s="161"/>
      <c r="V184" s="161"/>
    </row>
    <row r="185" spans="1:22" s="115" customFormat="1" ht="16.2">
      <c r="A185" s="122" t="str">
        <f t="shared" si="23"/>
        <v>71040505020000</v>
      </c>
      <c r="B185" s="124" t="s">
        <v>439</v>
      </c>
      <c r="C185" s="117" t="s">
        <v>155</v>
      </c>
      <c r="D185" s="118" t="s">
        <v>149</v>
      </c>
      <c r="E185" s="119" t="s">
        <v>149</v>
      </c>
      <c r="F185" s="120" t="s">
        <v>140</v>
      </c>
      <c r="G185" s="129" t="s">
        <v>440</v>
      </c>
      <c r="H185" s="45"/>
      <c r="I185" s="147"/>
      <c r="J185" s="148"/>
      <c r="K185" s="148"/>
      <c r="L185" s="27" t="s">
        <v>180</v>
      </c>
      <c r="M185" s="28"/>
      <c r="N185" s="197">
        <f>O185+P185</f>
        <v>0</v>
      </c>
      <c r="O185" s="197">
        <f>SUM(O186:O188)</f>
        <v>0</v>
      </c>
      <c r="P185" s="197">
        <f>SUM(P186:P188)</f>
        <v>0</v>
      </c>
      <c r="Q185" s="161"/>
      <c r="R185" s="161"/>
      <c r="S185" s="438"/>
      <c r="T185" s="161"/>
      <c r="U185" s="161"/>
      <c r="V185" s="161"/>
    </row>
    <row r="186" spans="1:22" ht="28.5" customHeight="1">
      <c r="A186" s="122" t="str">
        <f t="shared" si="23"/>
        <v>71040505024511</v>
      </c>
      <c r="B186" s="124" t="s">
        <v>439</v>
      </c>
      <c r="C186" s="117" t="s">
        <v>155</v>
      </c>
      <c r="D186" s="118" t="s">
        <v>149</v>
      </c>
      <c r="E186" s="119" t="s">
        <v>149</v>
      </c>
      <c r="F186" s="120" t="s">
        <v>140</v>
      </c>
      <c r="G186" s="121">
        <v>4511</v>
      </c>
      <c r="H186" s="25"/>
      <c r="I186" s="25"/>
      <c r="J186" s="26"/>
      <c r="K186" s="26"/>
      <c r="L186" s="30" t="s">
        <v>142</v>
      </c>
      <c r="M186" s="13">
        <v>4251</v>
      </c>
      <c r="N186" s="183">
        <f t="shared" si="26"/>
        <v>0</v>
      </c>
      <c r="O186" s="183"/>
      <c r="P186" s="183">
        <v>0</v>
      </c>
      <c r="Q186" s="161"/>
      <c r="R186" s="161"/>
      <c r="S186" s="438"/>
      <c r="T186" s="161"/>
      <c r="U186" s="161"/>
      <c r="V186" s="161"/>
    </row>
    <row r="187" spans="1:22" s="115" customFormat="1" ht="18" customHeight="1">
      <c r="A187" s="122" t="str">
        <f t="shared" si="23"/>
        <v>71040505030000</v>
      </c>
      <c r="B187" s="124" t="s">
        <v>439</v>
      </c>
      <c r="C187" s="117" t="s">
        <v>155</v>
      </c>
      <c r="D187" s="118" t="s">
        <v>149</v>
      </c>
      <c r="E187" s="119" t="s">
        <v>149</v>
      </c>
      <c r="F187" s="120" t="s">
        <v>442</v>
      </c>
      <c r="G187" s="129" t="s">
        <v>440</v>
      </c>
      <c r="H187" s="25"/>
      <c r="I187" s="25"/>
      <c r="J187" s="26"/>
      <c r="K187" s="26"/>
      <c r="L187" s="30" t="s">
        <v>173</v>
      </c>
      <c r="M187" s="31">
        <v>5112</v>
      </c>
      <c r="N187" s="183">
        <f t="shared" si="26"/>
        <v>0</v>
      </c>
      <c r="O187" s="183">
        <v>0</v>
      </c>
      <c r="P187" s="183"/>
      <c r="Q187" s="161"/>
      <c r="R187" s="161"/>
      <c r="S187" s="438"/>
      <c r="T187" s="161"/>
      <c r="U187" s="161"/>
      <c r="V187" s="161"/>
    </row>
    <row r="188" spans="1:22" ht="18" customHeight="1">
      <c r="A188" s="122" t="str">
        <f t="shared" si="23"/>
        <v>71040505034511</v>
      </c>
      <c r="B188" s="124" t="s">
        <v>439</v>
      </c>
      <c r="C188" s="117" t="s">
        <v>155</v>
      </c>
      <c r="D188" s="118" t="s">
        <v>149</v>
      </c>
      <c r="E188" s="119" t="s">
        <v>149</v>
      </c>
      <c r="F188" s="120" t="s">
        <v>442</v>
      </c>
      <c r="G188" s="121">
        <v>4511</v>
      </c>
      <c r="H188" s="25"/>
      <c r="I188" s="25"/>
      <c r="J188" s="26"/>
      <c r="K188" s="26"/>
      <c r="L188" s="32" t="s">
        <v>174</v>
      </c>
      <c r="M188" s="48">
        <v>5113</v>
      </c>
      <c r="N188" s="183">
        <f t="shared" si="26"/>
        <v>0</v>
      </c>
      <c r="O188" s="183"/>
      <c r="P188" s="183"/>
      <c r="Q188" s="161"/>
      <c r="R188" s="161"/>
      <c r="S188" s="438"/>
      <c r="T188" s="161"/>
      <c r="U188" s="161"/>
      <c r="V188" s="161"/>
    </row>
    <row r="189" spans="1:22" s="115" customFormat="1" ht="19.5" customHeight="1">
      <c r="A189" s="122" t="str">
        <f t="shared" si="23"/>
        <v>71040505040000</v>
      </c>
      <c r="B189" s="124" t="s">
        <v>439</v>
      </c>
      <c r="C189" s="117" t="s">
        <v>155</v>
      </c>
      <c r="D189" s="118" t="s">
        <v>149</v>
      </c>
      <c r="E189" s="119" t="s">
        <v>149</v>
      </c>
      <c r="F189" s="120" t="s">
        <v>155</v>
      </c>
      <c r="G189" s="129" t="s">
        <v>440</v>
      </c>
      <c r="H189" s="45"/>
      <c r="I189" s="147"/>
      <c r="J189" s="148"/>
      <c r="K189" s="148"/>
      <c r="L189" s="27" t="s">
        <v>181</v>
      </c>
      <c r="M189" s="28"/>
      <c r="N189" s="197">
        <f>O189+P189</f>
        <v>0</v>
      </c>
      <c r="O189" s="197">
        <f>SUM(O190:O193)</f>
        <v>0</v>
      </c>
      <c r="P189" s="197">
        <f>SUM(P190:P193)</f>
        <v>0</v>
      </c>
      <c r="Q189" s="161"/>
      <c r="R189" s="161"/>
      <c r="S189" s="438"/>
      <c r="T189" s="161"/>
      <c r="U189" s="161"/>
      <c r="V189" s="161"/>
    </row>
    <row r="190" spans="1:22" ht="26.4">
      <c r="A190" s="122" t="str">
        <f t="shared" si="23"/>
        <v>71040505044861</v>
      </c>
      <c r="B190" s="124" t="s">
        <v>439</v>
      </c>
      <c r="C190" s="117" t="s">
        <v>155</v>
      </c>
      <c r="D190" s="118" t="s">
        <v>149</v>
      </c>
      <c r="E190" s="119" t="s">
        <v>149</v>
      </c>
      <c r="F190" s="120" t="s">
        <v>155</v>
      </c>
      <c r="G190" s="121">
        <v>4861</v>
      </c>
      <c r="H190" s="25"/>
      <c r="I190" s="25"/>
      <c r="J190" s="26"/>
      <c r="K190" s="26"/>
      <c r="L190" s="29" t="s">
        <v>142</v>
      </c>
      <c r="M190" s="12">
        <v>4251</v>
      </c>
      <c r="N190" s="183">
        <f t="shared" si="26"/>
        <v>0</v>
      </c>
      <c r="O190" s="183"/>
      <c r="P190" s="183"/>
      <c r="Q190" s="161"/>
      <c r="R190" s="161"/>
      <c r="S190" s="438"/>
      <c r="T190" s="161"/>
      <c r="U190" s="161"/>
      <c r="V190" s="161"/>
    </row>
    <row r="191" spans="1:22" s="115" customFormat="1" ht="21.6" customHeight="1">
      <c r="A191" s="122" t="str">
        <f t="shared" si="23"/>
        <v>71040505050000</v>
      </c>
      <c r="B191" s="124" t="s">
        <v>439</v>
      </c>
      <c r="C191" s="117" t="s">
        <v>155</v>
      </c>
      <c r="D191" s="118" t="s">
        <v>149</v>
      </c>
      <c r="E191" s="119" t="s">
        <v>149</v>
      </c>
      <c r="F191" s="120" t="s">
        <v>149</v>
      </c>
      <c r="G191" s="129" t="s">
        <v>440</v>
      </c>
      <c r="H191" s="25"/>
      <c r="I191" s="25"/>
      <c r="J191" s="26"/>
      <c r="K191" s="26"/>
      <c r="L191" s="30" t="s">
        <v>173</v>
      </c>
      <c r="M191" s="31">
        <v>5112</v>
      </c>
      <c r="N191" s="183">
        <f t="shared" si="26"/>
        <v>0</v>
      </c>
      <c r="O191" s="183"/>
      <c r="P191" s="183"/>
      <c r="Q191" s="161"/>
      <c r="R191" s="161"/>
      <c r="S191" s="438"/>
      <c r="T191" s="161"/>
      <c r="U191" s="161"/>
      <c r="V191" s="161"/>
    </row>
    <row r="192" spans="1:22" ht="16.8">
      <c r="A192" s="122" t="str">
        <f t="shared" si="23"/>
        <v>71040505054861</v>
      </c>
      <c r="B192" s="124" t="s">
        <v>439</v>
      </c>
      <c r="C192" s="117" t="s">
        <v>155</v>
      </c>
      <c r="D192" s="118" t="s">
        <v>149</v>
      </c>
      <c r="E192" s="119" t="s">
        <v>149</v>
      </c>
      <c r="F192" s="120" t="s">
        <v>149</v>
      </c>
      <c r="G192" s="121">
        <v>4861</v>
      </c>
      <c r="H192" s="25"/>
      <c r="I192" s="25"/>
      <c r="J192" s="26"/>
      <c r="K192" s="26"/>
      <c r="L192" s="30" t="s">
        <v>174</v>
      </c>
      <c r="M192" s="31">
        <v>5113</v>
      </c>
      <c r="N192" s="183">
        <f t="shared" si="26"/>
        <v>0</v>
      </c>
      <c r="O192" s="399">
        <v>0</v>
      </c>
      <c r="P192" s="399"/>
      <c r="Q192" s="161"/>
      <c r="R192" s="161"/>
      <c r="S192" s="438"/>
      <c r="T192" s="161"/>
      <c r="U192" s="161"/>
      <c r="V192" s="161"/>
    </row>
    <row r="193" spans="1:22" ht="16.2">
      <c r="B193" s="124"/>
      <c r="H193" s="25"/>
      <c r="I193" s="25"/>
      <c r="J193" s="26"/>
      <c r="K193" s="26"/>
      <c r="L193" s="30" t="s">
        <v>268</v>
      </c>
      <c r="M193" s="44">
        <v>5129</v>
      </c>
      <c r="N193" s="183">
        <f t="shared" ref="N193" si="27">O193+P193</f>
        <v>0</v>
      </c>
      <c r="O193" s="183"/>
      <c r="P193" s="183"/>
      <c r="Q193" s="161"/>
      <c r="R193" s="161"/>
      <c r="S193" s="438"/>
      <c r="T193" s="161"/>
      <c r="U193" s="161"/>
      <c r="V193" s="161"/>
    </row>
    <row r="194" spans="1:22" s="115" customFormat="1" ht="35.4" customHeight="1">
      <c r="A194" s="122" t="str">
        <f t="shared" si="23"/>
        <v>71040505060000</v>
      </c>
      <c r="B194" s="124" t="s">
        <v>439</v>
      </c>
      <c r="C194" s="117" t="s">
        <v>155</v>
      </c>
      <c r="D194" s="118" t="s">
        <v>149</v>
      </c>
      <c r="E194" s="119" t="s">
        <v>149</v>
      </c>
      <c r="F194" s="120" t="s">
        <v>157</v>
      </c>
      <c r="G194" s="129" t="s">
        <v>440</v>
      </c>
      <c r="H194" s="45"/>
      <c r="I194" s="147"/>
      <c r="J194" s="148"/>
      <c r="K194" s="148"/>
      <c r="L194" s="27" t="s">
        <v>182</v>
      </c>
      <c r="M194" s="28"/>
      <c r="N194" s="197">
        <f>O194+P194</f>
        <v>0</v>
      </c>
      <c r="O194" s="197">
        <f>SUM(O195:O197)</f>
        <v>0</v>
      </c>
      <c r="P194" s="197">
        <f>SUM(P195:P197)</f>
        <v>0</v>
      </c>
      <c r="Q194" s="161"/>
      <c r="R194" s="161"/>
      <c r="S194" s="438"/>
      <c r="T194" s="161"/>
      <c r="U194" s="161"/>
      <c r="V194" s="161"/>
    </row>
    <row r="195" spans="1:22" ht="16.8">
      <c r="A195" s="122" t="str">
        <f t="shared" si="23"/>
        <v>71040505064861</v>
      </c>
      <c r="B195" s="124" t="s">
        <v>439</v>
      </c>
      <c r="C195" s="117" t="s">
        <v>155</v>
      </c>
      <c r="D195" s="118" t="s">
        <v>149</v>
      </c>
      <c r="E195" s="119" t="s">
        <v>149</v>
      </c>
      <c r="F195" s="120" t="s">
        <v>157</v>
      </c>
      <c r="G195" s="121">
        <v>4861</v>
      </c>
      <c r="H195" s="25"/>
      <c r="I195" s="25"/>
      <c r="J195" s="26"/>
      <c r="K195" s="26"/>
      <c r="L195" s="32" t="s">
        <v>134</v>
      </c>
      <c r="M195" s="48">
        <v>4861</v>
      </c>
      <c r="N195" s="183">
        <f t="shared" si="26"/>
        <v>0</v>
      </c>
      <c r="O195" s="399"/>
      <c r="P195" s="399"/>
      <c r="Q195" s="161"/>
      <c r="R195" s="161"/>
      <c r="S195" s="438"/>
      <c r="T195" s="161"/>
      <c r="U195" s="161"/>
      <c r="V195" s="161"/>
    </row>
    <row r="196" spans="1:22" s="115" customFormat="1" ht="16.2">
      <c r="A196" s="122" t="str">
        <f t="shared" si="23"/>
        <v>71040505070000</v>
      </c>
      <c r="B196" s="124" t="s">
        <v>439</v>
      </c>
      <c r="C196" s="117" t="s">
        <v>155</v>
      </c>
      <c r="D196" s="118" t="s">
        <v>149</v>
      </c>
      <c r="E196" s="119" t="s">
        <v>149</v>
      </c>
      <c r="F196" s="120" t="s">
        <v>183</v>
      </c>
      <c r="G196" s="129" t="s">
        <v>440</v>
      </c>
      <c r="H196" s="25"/>
      <c r="I196" s="25"/>
      <c r="J196" s="26"/>
      <c r="K196" s="26"/>
      <c r="L196" s="32" t="s">
        <v>174</v>
      </c>
      <c r="M196" s="48">
        <v>5113</v>
      </c>
      <c r="N196" s="183">
        <f t="shared" si="26"/>
        <v>0</v>
      </c>
      <c r="O196" s="183"/>
      <c r="P196" s="183"/>
      <c r="Q196" s="161"/>
      <c r="R196" s="161"/>
      <c r="S196" s="438"/>
      <c r="T196" s="161"/>
      <c r="U196" s="161"/>
      <c r="V196" s="161"/>
    </row>
    <row r="197" spans="1:22" s="115" customFormat="1" ht="16.2">
      <c r="A197" s="122"/>
      <c r="B197" s="124"/>
      <c r="C197" s="117"/>
      <c r="D197" s="118"/>
      <c r="E197" s="119"/>
      <c r="F197" s="120"/>
      <c r="G197" s="129"/>
      <c r="H197" s="25"/>
      <c r="I197" s="25"/>
      <c r="J197" s="26"/>
      <c r="K197" s="26"/>
      <c r="L197" s="30" t="s">
        <v>268</v>
      </c>
      <c r="M197" s="44">
        <v>5129</v>
      </c>
      <c r="N197" s="183">
        <f t="shared" si="26"/>
        <v>0</v>
      </c>
      <c r="O197" s="183"/>
      <c r="P197" s="183"/>
      <c r="Q197" s="161"/>
      <c r="R197" s="161"/>
      <c r="S197" s="438"/>
      <c r="T197" s="161"/>
      <c r="U197" s="161"/>
      <c r="V197" s="161"/>
    </row>
    <row r="198" spans="1:22" ht="49.2" customHeight="1">
      <c r="A198" s="122" t="str">
        <f t="shared" si="23"/>
        <v>71040505074861</v>
      </c>
      <c r="B198" s="124" t="s">
        <v>439</v>
      </c>
      <c r="C198" s="117" t="s">
        <v>155</v>
      </c>
      <c r="D198" s="118" t="s">
        <v>149</v>
      </c>
      <c r="E198" s="119" t="s">
        <v>149</v>
      </c>
      <c r="F198" s="120" t="s">
        <v>183</v>
      </c>
      <c r="G198" s="121">
        <v>4861</v>
      </c>
      <c r="H198" s="45"/>
      <c r="I198" s="147"/>
      <c r="J198" s="148"/>
      <c r="K198" s="148"/>
      <c r="L198" s="27" t="s">
        <v>870</v>
      </c>
      <c r="M198" s="28"/>
      <c r="N198" s="197">
        <f>O198+P198</f>
        <v>0</v>
      </c>
      <c r="O198" s="197">
        <f>SUM(O199:O199)</f>
        <v>0</v>
      </c>
      <c r="P198" s="197">
        <f>SUM(P199:P199)</f>
        <v>0</v>
      </c>
      <c r="Q198" s="161"/>
      <c r="R198" s="161"/>
      <c r="S198" s="438"/>
      <c r="T198" s="161"/>
      <c r="U198" s="161"/>
      <c r="V198" s="161"/>
    </row>
    <row r="199" spans="1:22" s="115" customFormat="1" ht="30" customHeight="1">
      <c r="A199" s="122" t="str">
        <f t="shared" si="23"/>
        <v>71040505080000</v>
      </c>
      <c r="B199" s="124" t="s">
        <v>439</v>
      </c>
      <c r="C199" s="117" t="s">
        <v>155</v>
      </c>
      <c r="D199" s="118" t="s">
        <v>149</v>
      </c>
      <c r="E199" s="119" t="s">
        <v>149</v>
      </c>
      <c r="F199" s="120" t="s">
        <v>185</v>
      </c>
      <c r="G199" s="129" t="s">
        <v>440</v>
      </c>
      <c r="H199" s="17"/>
      <c r="I199" s="25"/>
      <c r="J199" s="26"/>
      <c r="K199" s="26"/>
      <c r="L199" s="30" t="s">
        <v>348</v>
      </c>
      <c r="M199" s="13">
        <v>4729</v>
      </c>
      <c r="N199" s="183">
        <f t="shared" si="26"/>
        <v>0</v>
      </c>
      <c r="O199" s="183"/>
      <c r="P199" s="183"/>
      <c r="Q199" s="161"/>
      <c r="R199" s="161"/>
      <c r="S199" s="438"/>
      <c r="T199" s="161"/>
      <c r="U199" s="161"/>
      <c r="V199" s="161"/>
    </row>
    <row r="200" spans="1:22" ht="27.6">
      <c r="A200" s="122" t="str">
        <f t="shared" si="23"/>
        <v>71040505094861</v>
      </c>
      <c r="B200" s="124" t="s">
        <v>439</v>
      </c>
      <c r="C200" s="117" t="s">
        <v>155</v>
      </c>
      <c r="D200" s="118" t="s">
        <v>149</v>
      </c>
      <c r="E200" s="119" t="s">
        <v>149</v>
      </c>
      <c r="F200" s="120" t="s">
        <v>187</v>
      </c>
      <c r="G200" s="121">
        <v>4861</v>
      </c>
      <c r="H200" s="45"/>
      <c r="I200" s="147"/>
      <c r="J200" s="148"/>
      <c r="K200" s="148"/>
      <c r="L200" s="27" t="s">
        <v>186</v>
      </c>
      <c r="M200" s="28"/>
      <c r="N200" s="197">
        <f>O200+P200</f>
        <v>0</v>
      </c>
      <c r="O200" s="197">
        <f>SUM(O201:O205)</f>
        <v>0</v>
      </c>
      <c r="P200" s="197">
        <f>SUM(P201:P205)</f>
        <v>0</v>
      </c>
      <c r="Q200" s="161"/>
      <c r="R200" s="161"/>
      <c r="S200" s="438"/>
      <c r="T200" s="161"/>
      <c r="U200" s="161"/>
      <c r="V200" s="161"/>
    </row>
    <row r="201" spans="1:22" s="170" customFormat="1" ht="27" customHeight="1">
      <c r="A201" s="122" t="str">
        <f t="shared" si="23"/>
        <v>71040700000000</v>
      </c>
      <c r="B201" s="124" t="s">
        <v>439</v>
      </c>
      <c r="C201" s="117" t="s">
        <v>155</v>
      </c>
      <c r="D201" s="118" t="s">
        <v>183</v>
      </c>
      <c r="E201" s="119" t="s">
        <v>441</v>
      </c>
      <c r="F201" s="120" t="s">
        <v>441</v>
      </c>
      <c r="G201" s="129" t="s">
        <v>440</v>
      </c>
      <c r="H201" s="25"/>
      <c r="I201" s="25"/>
      <c r="J201" s="26"/>
      <c r="K201" s="26"/>
      <c r="L201" s="30" t="s">
        <v>142</v>
      </c>
      <c r="M201" s="13">
        <v>4251</v>
      </c>
      <c r="N201" s="183">
        <f t="shared" si="26"/>
        <v>0</v>
      </c>
      <c r="O201" s="399"/>
      <c r="P201" s="399"/>
      <c r="Q201" s="161"/>
      <c r="R201" s="161"/>
      <c r="S201" s="438"/>
      <c r="T201" s="161"/>
      <c r="U201" s="161"/>
      <c r="V201" s="161"/>
    </row>
    <row r="202" spans="1:22" ht="16.2">
      <c r="A202" s="122" t="str">
        <f t="shared" si="23"/>
        <v>71040700000001</v>
      </c>
      <c r="B202" s="124" t="s">
        <v>439</v>
      </c>
      <c r="C202" s="117" t="s">
        <v>155</v>
      </c>
      <c r="D202" s="118" t="s">
        <v>183</v>
      </c>
      <c r="E202" s="119" t="s">
        <v>441</v>
      </c>
      <c r="F202" s="120" t="s">
        <v>441</v>
      </c>
      <c r="G202" s="129" t="s">
        <v>96</v>
      </c>
      <c r="H202" s="25"/>
      <c r="I202" s="25"/>
      <c r="J202" s="26"/>
      <c r="K202" s="26"/>
      <c r="L202" s="30" t="s">
        <v>348</v>
      </c>
      <c r="M202" s="13">
        <v>4729</v>
      </c>
      <c r="N202" s="183">
        <f t="shared" si="26"/>
        <v>0</v>
      </c>
      <c r="O202" s="183"/>
      <c r="P202" s="183">
        <v>0</v>
      </c>
      <c r="Q202" s="161"/>
      <c r="R202" s="161"/>
      <c r="S202" s="438"/>
      <c r="T202" s="161"/>
      <c r="U202" s="161"/>
      <c r="V202" s="161"/>
    </row>
    <row r="203" spans="1:22" s="156" customFormat="1" ht="16.2">
      <c r="A203" s="122" t="str">
        <f t="shared" si="23"/>
        <v>71040703000000</v>
      </c>
      <c r="B203" s="124" t="s">
        <v>439</v>
      </c>
      <c r="C203" s="117" t="s">
        <v>155</v>
      </c>
      <c r="D203" s="118" t="s">
        <v>183</v>
      </c>
      <c r="E203" s="119" t="s">
        <v>442</v>
      </c>
      <c r="F203" s="120" t="s">
        <v>441</v>
      </c>
      <c r="G203" s="129" t="s">
        <v>440</v>
      </c>
      <c r="H203" s="25"/>
      <c r="I203" s="25"/>
      <c r="J203" s="26"/>
      <c r="K203" s="26"/>
      <c r="L203" s="30" t="s">
        <v>173</v>
      </c>
      <c r="M203" s="31">
        <v>5112</v>
      </c>
      <c r="N203" s="183">
        <f t="shared" si="26"/>
        <v>0</v>
      </c>
      <c r="O203" s="183"/>
      <c r="P203" s="183"/>
      <c r="Q203" s="161"/>
      <c r="R203" s="161"/>
      <c r="S203" s="438"/>
      <c r="T203" s="161"/>
      <c r="U203" s="161"/>
      <c r="V203" s="161"/>
    </row>
    <row r="204" spans="1:22" ht="16.2">
      <c r="A204" s="122" t="str">
        <f t="shared" si="23"/>
        <v>71040703000001</v>
      </c>
      <c r="B204" s="124" t="s">
        <v>439</v>
      </c>
      <c r="C204" s="117" t="s">
        <v>155</v>
      </c>
      <c r="D204" s="118" t="s">
        <v>183</v>
      </c>
      <c r="E204" s="119" t="s">
        <v>442</v>
      </c>
      <c r="F204" s="120" t="s">
        <v>441</v>
      </c>
      <c r="G204" s="129" t="s">
        <v>96</v>
      </c>
      <c r="H204" s="25"/>
      <c r="I204" s="25"/>
      <c r="J204" s="26"/>
      <c r="K204" s="26"/>
      <c r="L204" s="32" t="s">
        <v>174</v>
      </c>
      <c r="M204" s="48">
        <v>5113</v>
      </c>
      <c r="N204" s="183">
        <f t="shared" si="26"/>
        <v>0</v>
      </c>
      <c r="O204" s="183"/>
      <c r="P204" s="183"/>
      <c r="Q204" s="161"/>
      <c r="R204" s="161"/>
      <c r="S204" s="438"/>
      <c r="T204" s="161"/>
      <c r="U204" s="161"/>
      <c r="V204" s="161"/>
    </row>
    <row r="205" spans="1:22" ht="16.2">
      <c r="B205" s="124"/>
      <c r="G205" s="129"/>
      <c r="H205" s="25"/>
      <c r="I205" s="25"/>
      <c r="J205" s="26"/>
      <c r="K205" s="26"/>
      <c r="L205" s="30" t="s">
        <v>268</v>
      </c>
      <c r="M205" s="44">
        <v>5129</v>
      </c>
      <c r="N205" s="183">
        <f t="shared" ref="N205" si="28">O205+P205</f>
        <v>0</v>
      </c>
      <c r="O205" s="183"/>
      <c r="P205" s="183"/>
      <c r="Q205" s="161"/>
      <c r="R205" s="161"/>
      <c r="S205" s="438"/>
      <c r="T205" s="161"/>
      <c r="U205" s="161"/>
      <c r="V205" s="161"/>
    </row>
    <row r="206" spans="1:22" s="115" customFormat="1" ht="16.5" customHeight="1">
      <c r="A206" s="122" t="str">
        <f t="shared" si="23"/>
        <v>71040703010000</v>
      </c>
      <c r="B206" s="124" t="s">
        <v>439</v>
      </c>
      <c r="C206" s="117" t="s">
        <v>155</v>
      </c>
      <c r="D206" s="118" t="s">
        <v>183</v>
      </c>
      <c r="E206" s="119" t="s">
        <v>442</v>
      </c>
      <c r="F206" s="120" t="s">
        <v>106</v>
      </c>
      <c r="G206" s="129" t="s">
        <v>440</v>
      </c>
      <c r="H206" s="45"/>
      <c r="I206" s="147"/>
      <c r="J206" s="148"/>
      <c r="K206" s="148"/>
      <c r="L206" s="27" t="s">
        <v>188</v>
      </c>
      <c r="M206" s="28"/>
      <c r="N206" s="197">
        <f>O206+P206</f>
        <v>0</v>
      </c>
      <c r="O206" s="197">
        <f>SUM(O209:O212)</f>
        <v>0</v>
      </c>
      <c r="P206" s="197">
        <f>SUM(P209:P212)</f>
        <v>0</v>
      </c>
      <c r="Q206" s="161"/>
      <c r="R206" s="161"/>
      <c r="S206" s="438"/>
      <c r="T206" s="161"/>
      <c r="U206" s="161"/>
      <c r="V206" s="161"/>
    </row>
    <row r="207" spans="1:22" s="170" customFormat="1" ht="16.2">
      <c r="A207" s="122" t="str">
        <f t="shared" ref="A207" si="29">CONCATENATE(B207,C207,D207,E207,F207,G207)</f>
        <v>71020500000000</v>
      </c>
      <c r="B207" s="124" t="s">
        <v>439</v>
      </c>
      <c r="C207" s="117" t="s">
        <v>140</v>
      </c>
      <c r="D207" s="118" t="s">
        <v>149</v>
      </c>
      <c r="E207" s="119" t="s">
        <v>441</v>
      </c>
      <c r="F207" s="120" t="s">
        <v>441</v>
      </c>
      <c r="G207" s="129" t="s">
        <v>440</v>
      </c>
      <c r="H207" s="17"/>
      <c r="I207" s="25"/>
      <c r="J207" s="26"/>
      <c r="K207" s="26"/>
      <c r="L207" s="30" t="s">
        <v>871</v>
      </c>
      <c r="M207" s="13">
        <v>4212</v>
      </c>
      <c r="N207" s="183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3"/>
      <c r="P207" s="183"/>
      <c r="Q207" s="161"/>
      <c r="R207" s="161"/>
      <c r="S207" s="438"/>
      <c r="T207" s="161"/>
      <c r="U207" s="161"/>
      <c r="V207" s="161"/>
    </row>
    <row r="208" spans="1:22" s="170" customFormat="1" ht="16.2">
      <c r="A208" s="122" t="str">
        <f t="shared" si="23"/>
        <v>71020500000000</v>
      </c>
      <c r="B208" s="124" t="s">
        <v>439</v>
      </c>
      <c r="C208" s="117" t="s">
        <v>140</v>
      </c>
      <c r="D208" s="118" t="s">
        <v>149</v>
      </c>
      <c r="E208" s="119" t="s">
        <v>441</v>
      </c>
      <c r="F208" s="120" t="s">
        <v>441</v>
      </c>
      <c r="G208" s="129" t="s">
        <v>440</v>
      </c>
      <c r="H208" s="17"/>
      <c r="I208" s="25"/>
      <c r="J208" s="26"/>
      <c r="K208" s="26"/>
      <c r="L208" s="30" t="s">
        <v>116</v>
      </c>
      <c r="M208" s="13">
        <v>4214</v>
      </c>
      <c r="N208" s="183">
        <f t="shared" ref="N208" si="30">O208+P208</f>
        <v>0</v>
      </c>
      <c r="O208" s="183"/>
      <c r="P208" s="183"/>
      <c r="Q208" s="161"/>
      <c r="R208" s="161"/>
      <c r="S208" s="438"/>
      <c r="T208" s="161"/>
      <c r="U208" s="161"/>
      <c r="V208" s="161"/>
    </row>
    <row r="209" spans="1:22" ht="16.2">
      <c r="A209" s="122" t="str">
        <f>CONCATENATE(B209,C209,D209,E209,F209,G209)</f>
        <v>71040703014639</v>
      </c>
      <c r="B209" s="124" t="s">
        <v>439</v>
      </c>
      <c r="C209" s="117" t="s">
        <v>155</v>
      </c>
      <c r="D209" s="118" t="s">
        <v>183</v>
      </c>
      <c r="E209" s="119" t="s">
        <v>442</v>
      </c>
      <c r="F209" s="120" t="s">
        <v>106</v>
      </c>
      <c r="G209" s="121">
        <v>4639</v>
      </c>
      <c r="H209" s="25"/>
      <c r="I209" s="25"/>
      <c r="J209" s="26"/>
      <c r="K209" s="26"/>
      <c r="L209" s="32" t="s">
        <v>125</v>
      </c>
      <c r="M209" s="33">
        <v>4239</v>
      </c>
      <c r="N209" s="183">
        <f t="shared" si="26"/>
        <v>0</v>
      </c>
      <c r="O209" s="183"/>
      <c r="P209" s="183"/>
      <c r="Q209" s="161"/>
      <c r="R209" s="161"/>
      <c r="S209" s="438"/>
      <c r="T209" s="161"/>
      <c r="U209" s="161"/>
      <c r="V209" s="161"/>
    </row>
    <row r="210" spans="1:22" s="170" customFormat="1" ht="26.4">
      <c r="A210" s="122" t="str">
        <f t="shared" si="23"/>
        <v>71040900000000</v>
      </c>
      <c r="B210" s="124" t="s">
        <v>439</v>
      </c>
      <c r="C210" s="117" t="s">
        <v>155</v>
      </c>
      <c r="D210" s="118" t="s">
        <v>187</v>
      </c>
      <c r="E210" s="119" t="s">
        <v>441</v>
      </c>
      <c r="F210" s="120" t="s">
        <v>441</v>
      </c>
      <c r="G210" s="129" t="s">
        <v>440</v>
      </c>
      <c r="H210" s="25"/>
      <c r="I210" s="25"/>
      <c r="J210" s="26"/>
      <c r="K210" s="26"/>
      <c r="L210" s="29" t="s">
        <v>142</v>
      </c>
      <c r="M210" s="12">
        <v>4251</v>
      </c>
      <c r="N210" s="183">
        <f t="shared" si="26"/>
        <v>0</v>
      </c>
      <c r="O210" s="183"/>
      <c r="P210" s="183">
        <v>0</v>
      </c>
      <c r="Q210" s="161"/>
      <c r="R210" s="161"/>
      <c r="S210" s="438"/>
      <c r="T210" s="161"/>
      <c r="U210" s="161"/>
      <c r="V210" s="161"/>
    </row>
    <row r="211" spans="1:22" ht="16.2">
      <c r="A211" s="122" t="str">
        <f t="shared" si="23"/>
        <v>71040900000001</v>
      </c>
      <c r="B211" s="124" t="s">
        <v>439</v>
      </c>
      <c r="C211" s="117" t="s">
        <v>155</v>
      </c>
      <c r="D211" s="118" t="s">
        <v>187</v>
      </c>
      <c r="E211" s="119" t="s">
        <v>441</v>
      </c>
      <c r="F211" s="120" t="s">
        <v>441</v>
      </c>
      <c r="G211" s="129" t="s">
        <v>96</v>
      </c>
      <c r="H211" s="25"/>
      <c r="I211" s="25"/>
      <c r="J211" s="26"/>
      <c r="K211" s="26"/>
      <c r="L211" s="30" t="s">
        <v>167</v>
      </c>
      <c r="M211" s="31">
        <v>4639</v>
      </c>
      <c r="N211" s="183">
        <f t="shared" si="26"/>
        <v>0</v>
      </c>
      <c r="O211" s="183"/>
      <c r="P211" s="183"/>
      <c r="Q211" s="161"/>
      <c r="R211" s="161"/>
      <c r="S211" s="438"/>
      <c r="T211" s="161"/>
      <c r="U211" s="161"/>
      <c r="V211" s="161"/>
    </row>
    <row r="212" spans="1:22" s="156" customFormat="1" ht="16.2">
      <c r="A212" s="122" t="str">
        <f t="shared" si="23"/>
        <v>71040901000000</v>
      </c>
      <c r="B212" s="124" t="s">
        <v>439</v>
      </c>
      <c r="C212" s="117" t="s">
        <v>155</v>
      </c>
      <c r="D212" s="118" t="s">
        <v>187</v>
      </c>
      <c r="E212" s="119" t="s">
        <v>106</v>
      </c>
      <c r="F212" s="120" t="s">
        <v>441</v>
      </c>
      <c r="G212" s="129" t="s">
        <v>440</v>
      </c>
      <c r="H212" s="25"/>
      <c r="I212" s="25"/>
      <c r="J212" s="26"/>
      <c r="K212" s="26"/>
      <c r="L212" s="32" t="s">
        <v>174</v>
      </c>
      <c r="M212" s="48">
        <v>5113</v>
      </c>
      <c r="N212" s="183">
        <f t="shared" si="26"/>
        <v>0</v>
      </c>
      <c r="O212" s="183"/>
      <c r="P212" s="183"/>
      <c r="Q212" s="161"/>
      <c r="R212" s="161"/>
      <c r="S212" s="438"/>
      <c r="T212" s="161"/>
      <c r="U212" s="161"/>
      <c r="V212" s="161"/>
    </row>
    <row r="213" spans="1:22" ht="16.2">
      <c r="A213" s="122" t="str">
        <f t="shared" si="23"/>
        <v>71040901000001</v>
      </c>
      <c r="B213" s="124" t="s">
        <v>439</v>
      </c>
      <c r="C213" s="117" t="s">
        <v>155</v>
      </c>
      <c r="D213" s="118" t="s">
        <v>187</v>
      </c>
      <c r="E213" s="119" t="s">
        <v>106</v>
      </c>
      <c r="F213" s="120" t="s">
        <v>441</v>
      </c>
      <c r="G213" s="129" t="s">
        <v>96</v>
      </c>
      <c r="H213" s="45"/>
      <c r="I213" s="147"/>
      <c r="J213" s="148"/>
      <c r="K213" s="148"/>
      <c r="L213" s="27" t="s">
        <v>190</v>
      </c>
      <c r="M213" s="28"/>
      <c r="N213" s="197">
        <f>O213+P213</f>
        <v>0</v>
      </c>
      <c r="O213" s="197">
        <f>SUM(O214:O216)</f>
        <v>0</v>
      </c>
      <c r="P213" s="197">
        <f>SUM(P214:P216)</f>
        <v>0</v>
      </c>
      <c r="Q213" s="161"/>
      <c r="R213" s="161"/>
      <c r="S213" s="438"/>
      <c r="T213" s="161"/>
      <c r="U213" s="161"/>
      <c r="V213" s="161"/>
    </row>
    <row r="214" spans="1:22" s="115" customFormat="1" ht="27" customHeight="1">
      <c r="A214" s="122" t="str">
        <f t="shared" si="23"/>
        <v>71040901010000</v>
      </c>
      <c r="B214" s="124" t="s">
        <v>439</v>
      </c>
      <c r="C214" s="117" t="s">
        <v>155</v>
      </c>
      <c r="D214" s="118" t="s">
        <v>187</v>
      </c>
      <c r="E214" s="119" t="s">
        <v>106</v>
      </c>
      <c r="F214" s="120" t="s">
        <v>106</v>
      </c>
      <c r="G214" s="129" t="s">
        <v>440</v>
      </c>
      <c r="H214" s="17"/>
      <c r="I214" s="400"/>
      <c r="J214" s="401"/>
      <c r="K214" s="401"/>
      <c r="L214" s="30" t="s">
        <v>873</v>
      </c>
      <c r="M214" s="48">
        <v>4511</v>
      </c>
      <c r="N214" s="183">
        <f t="shared" si="26"/>
        <v>0</v>
      </c>
      <c r="O214" s="399"/>
      <c r="P214" s="399"/>
      <c r="Q214" s="161"/>
      <c r="R214" s="161"/>
      <c r="S214" s="438"/>
      <c r="T214" s="161"/>
      <c r="U214" s="161"/>
      <c r="V214" s="161"/>
    </row>
    <row r="215" spans="1:22" s="115" customFormat="1" ht="27" customHeight="1">
      <c r="A215" s="122"/>
      <c r="B215" s="124"/>
      <c r="C215" s="117"/>
      <c r="D215" s="118"/>
      <c r="E215" s="119"/>
      <c r="F215" s="120"/>
      <c r="G215" s="129"/>
      <c r="H215" s="17"/>
      <c r="I215" s="400"/>
      <c r="J215" s="401"/>
      <c r="K215" s="401"/>
      <c r="L215" s="30" t="s">
        <v>911</v>
      </c>
      <c r="M215" s="48" t="s">
        <v>912</v>
      </c>
      <c r="N215" s="183">
        <f t="shared" si="26"/>
        <v>0</v>
      </c>
      <c r="O215" s="399"/>
      <c r="P215" s="399"/>
      <c r="Q215" s="161"/>
      <c r="R215" s="161"/>
      <c r="S215" s="438"/>
      <c r="T215" s="161"/>
      <c r="U215" s="161"/>
      <c r="V215" s="161"/>
    </row>
    <row r="216" spans="1:22" ht="16.8">
      <c r="A216" s="122" t="str">
        <f t="shared" si="23"/>
        <v>71040901015221</v>
      </c>
      <c r="B216" s="124" t="s">
        <v>439</v>
      </c>
      <c r="C216" s="117" t="s">
        <v>155</v>
      </c>
      <c r="D216" s="118" t="s">
        <v>187</v>
      </c>
      <c r="E216" s="119" t="s">
        <v>106</v>
      </c>
      <c r="F216" s="120" t="s">
        <v>106</v>
      </c>
      <c r="G216" s="121">
        <v>5221</v>
      </c>
      <c r="H216" s="25"/>
      <c r="I216" s="25"/>
      <c r="J216" s="26"/>
      <c r="K216" s="26"/>
      <c r="L216" s="32" t="s">
        <v>134</v>
      </c>
      <c r="M216" s="48">
        <v>4861</v>
      </c>
      <c r="N216" s="183">
        <f t="shared" si="26"/>
        <v>0</v>
      </c>
      <c r="O216" s="399"/>
      <c r="P216" s="399"/>
      <c r="Q216" s="161"/>
      <c r="R216" s="161"/>
      <c r="S216" s="438"/>
      <c r="T216" s="161"/>
      <c r="U216" s="161"/>
      <c r="V216" s="161"/>
    </row>
    <row r="217" spans="1:22" s="115" customFormat="1" ht="16.2">
      <c r="A217" s="122" t="str">
        <f t="shared" si="23"/>
        <v>71040901020000</v>
      </c>
      <c r="B217" s="124" t="s">
        <v>439</v>
      </c>
      <c r="C217" s="117" t="s">
        <v>155</v>
      </c>
      <c r="D217" s="118" t="s">
        <v>187</v>
      </c>
      <c r="E217" s="119" t="s">
        <v>106</v>
      </c>
      <c r="F217" s="120" t="s">
        <v>140</v>
      </c>
      <c r="G217" s="129" t="s">
        <v>440</v>
      </c>
      <c r="H217" s="45"/>
      <c r="I217" s="147"/>
      <c r="J217" s="148"/>
      <c r="K217" s="148"/>
      <c r="L217" s="27" t="s">
        <v>191</v>
      </c>
      <c r="M217" s="28"/>
      <c r="N217" s="197">
        <f>O217+P217</f>
        <v>0</v>
      </c>
      <c r="O217" s="197">
        <f>SUM(O218:O219)</f>
        <v>0</v>
      </c>
      <c r="P217" s="197">
        <f>SUM(P218:P219)</f>
        <v>0</v>
      </c>
      <c r="Q217" s="161"/>
      <c r="R217" s="161"/>
      <c r="S217" s="438"/>
      <c r="T217" s="161"/>
      <c r="U217" s="161"/>
      <c r="V217" s="161"/>
    </row>
    <row r="218" spans="1:22" ht="26.4">
      <c r="A218" s="122" t="str">
        <f t="shared" si="23"/>
        <v>71040901024637</v>
      </c>
      <c r="B218" s="124" t="s">
        <v>439</v>
      </c>
      <c r="C218" s="117" t="s">
        <v>155</v>
      </c>
      <c r="D218" s="118" t="s">
        <v>187</v>
      </c>
      <c r="E218" s="119" t="s">
        <v>106</v>
      </c>
      <c r="F218" s="120" t="s">
        <v>140</v>
      </c>
      <c r="G218" s="121">
        <v>4637</v>
      </c>
      <c r="H218" s="25"/>
      <c r="I218" s="25"/>
      <c r="J218" s="26"/>
      <c r="K218" s="26"/>
      <c r="L218" s="30" t="s">
        <v>142</v>
      </c>
      <c r="M218" s="13">
        <v>4251</v>
      </c>
      <c r="N218" s="183">
        <f t="shared" si="26"/>
        <v>0</v>
      </c>
      <c r="O218" s="183"/>
      <c r="P218" s="183"/>
      <c r="Q218" s="161"/>
      <c r="R218" s="161"/>
      <c r="S218" s="438"/>
      <c r="T218" s="161"/>
      <c r="U218" s="161"/>
      <c r="V218" s="161"/>
    </row>
    <row r="219" spans="1:22" s="115" customFormat="1" ht="16.2">
      <c r="A219" s="122" t="str">
        <f t="shared" si="23"/>
        <v>71040901030000</v>
      </c>
      <c r="B219" s="124" t="s">
        <v>439</v>
      </c>
      <c r="C219" s="117" t="s">
        <v>155</v>
      </c>
      <c r="D219" s="118" t="s">
        <v>187</v>
      </c>
      <c r="E219" s="119" t="s">
        <v>106</v>
      </c>
      <c r="F219" s="120" t="s">
        <v>442</v>
      </c>
      <c r="G219" s="129" t="s">
        <v>440</v>
      </c>
      <c r="H219" s="25"/>
      <c r="I219" s="25"/>
      <c r="J219" s="26"/>
      <c r="K219" s="26"/>
      <c r="L219" s="30" t="s">
        <v>173</v>
      </c>
      <c r="M219" s="31">
        <v>5112</v>
      </c>
      <c r="N219" s="183">
        <f t="shared" si="26"/>
        <v>0</v>
      </c>
      <c r="O219" s="183"/>
      <c r="P219" s="183"/>
      <c r="Q219" s="161"/>
      <c r="R219" s="161"/>
      <c r="S219" s="438"/>
      <c r="T219" s="161"/>
      <c r="U219" s="161"/>
      <c r="V219" s="161"/>
    </row>
    <row r="220" spans="1:22" ht="54" customHeight="1">
      <c r="A220" s="122" t="str">
        <f t="shared" si="23"/>
        <v>71040901034511</v>
      </c>
      <c r="B220" s="124" t="s">
        <v>439</v>
      </c>
      <c r="C220" s="117" t="s">
        <v>155</v>
      </c>
      <c r="D220" s="118" t="s">
        <v>187</v>
      </c>
      <c r="E220" s="119" t="s">
        <v>106</v>
      </c>
      <c r="F220" s="120" t="s">
        <v>442</v>
      </c>
      <c r="G220" s="121">
        <v>4511</v>
      </c>
      <c r="H220" s="45"/>
      <c r="I220" s="147"/>
      <c r="J220" s="148"/>
      <c r="K220" s="148"/>
      <c r="L220" s="457" t="s">
        <v>874</v>
      </c>
      <c r="M220" s="28"/>
      <c r="N220" s="197">
        <f>O220+P220</f>
        <v>0</v>
      </c>
      <c r="O220" s="197">
        <f>SUM(O221:O223)</f>
        <v>0</v>
      </c>
      <c r="P220" s="197">
        <f>SUM(P221:P223)</f>
        <v>0</v>
      </c>
      <c r="Q220" s="161"/>
      <c r="R220" s="161"/>
      <c r="S220" s="438"/>
      <c r="T220" s="161"/>
      <c r="U220" s="161"/>
      <c r="V220" s="161"/>
    </row>
    <row r="221" spans="1:22" s="115" customFormat="1" ht="16.2">
      <c r="A221" s="122" t="str">
        <f t="shared" ref="A221:A315" si="31">CONCATENATE(B221,C221,D221,E221,F221,G221)</f>
        <v>71040901040000</v>
      </c>
      <c r="B221" s="124" t="s">
        <v>439</v>
      </c>
      <c r="C221" s="117" t="s">
        <v>155</v>
      </c>
      <c r="D221" s="118" t="s">
        <v>187</v>
      </c>
      <c r="E221" s="119" t="s">
        <v>106</v>
      </c>
      <c r="F221" s="120" t="s">
        <v>155</v>
      </c>
      <c r="G221" s="129" t="s">
        <v>440</v>
      </c>
      <c r="H221" s="25"/>
      <c r="I221" s="25"/>
      <c r="J221" s="26"/>
      <c r="K221" s="26"/>
      <c r="L221" s="32" t="s">
        <v>134</v>
      </c>
      <c r="M221" s="48">
        <v>4861</v>
      </c>
      <c r="N221" s="183">
        <f t="shared" si="26"/>
        <v>0</v>
      </c>
      <c r="O221" s="402"/>
      <c r="P221" s="402">
        <v>0</v>
      </c>
      <c r="Q221" s="161"/>
      <c r="R221" s="161"/>
      <c r="S221" s="438"/>
      <c r="T221" s="161"/>
      <c r="U221" s="161"/>
      <c r="V221" s="161"/>
    </row>
    <row r="222" spans="1:22" ht="16.2">
      <c r="A222" s="122" t="str">
        <f t="shared" si="31"/>
        <v>71040901044639</v>
      </c>
      <c r="B222" s="124" t="s">
        <v>439</v>
      </c>
      <c r="C222" s="117" t="s">
        <v>155</v>
      </c>
      <c r="D222" s="118" t="s">
        <v>187</v>
      </c>
      <c r="E222" s="119" t="s">
        <v>106</v>
      </c>
      <c r="F222" s="120" t="s">
        <v>155</v>
      </c>
      <c r="G222" s="121">
        <v>4639</v>
      </c>
      <c r="H222" s="25"/>
      <c r="I222" s="25"/>
      <c r="J222" s="26"/>
      <c r="K222" s="26"/>
      <c r="L222" s="29" t="s">
        <v>755</v>
      </c>
      <c r="M222" s="12" t="s">
        <v>580</v>
      </c>
      <c r="N222" s="183">
        <f t="shared" si="26"/>
        <v>0</v>
      </c>
      <c r="O222" s="183"/>
      <c r="P222" s="183"/>
      <c r="Q222" s="161"/>
      <c r="R222" s="161"/>
      <c r="S222" s="438"/>
      <c r="T222" s="161"/>
      <c r="U222" s="161"/>
      <c r="V222" s="161"/>
    </row>
    <row r="223" spans="1:22" ht="16.2">
      <c r="A223" s="122" t="str">
        <f t="shared" si="31"/>
        <v>71040901044819</v>
      </c>
      <c r="B223" s="124" t="s">
        <v>439</v>
      </c>
      <c r="C223" s="117" t="s">
        <v>155</v>
      </c>
      <c r="D223" s="118" t="s">
        <v>187</v>
      </c>
      <c r="E223" s="119" t="s">
        <v>106</v>
      </c>
      <c r="F223" s="120" t="s">
        <v>155</v>
      </c>
      <c r="G223" s="121">
        <v>4819</v>
      </c>
      <c r="H223" s="25"/>
      <c r="I223" s="25"/>
      <c r="J223" s="26"/>
      <c r="K223" s="26"/>
      <c r="L223" s="29" t="s">
        <v>138</v>
      </c>
      <c r="M223" s="12" t="s">
        <v>756</v>
      </c>
      <c r="N223" s="183">
        <f t="shared" si="26"/>
        <v>0</v>
      </c>
      <c r="O223" s="183"/>
      <c r="P223" s="183"/>
      <c r="Q223" s="161"/>
      <c r="R223" s="161"/>
      <c r="S223" s="438"/>
      <c r="T223" s="161"/>
      <c r="U223" s="161"/>
      <c r="V223" s="161"/>
    </row>
    <row r="224" spans="1:22" s="115" customFormat="1" ht="26.25" customHeight="1">
      <c r="A224" s="122" t="str">
        <f t="shared" si="31"/>
        <v>71040901050000</v>
      </c>
      <c r="B224" s="124" t="s">
        <v>439</v>
      </c>
      <c r="C224" s="117" t="s">
        <v>155</v>
      </c>
      <c r="D224" s="118" t="s">
        <v>187</v>
      </c>
      <c r="E224" s="119" t="s">
        <v>106</v>
      </c>
      <c r="F224" s="120" t="s">
        <v>149</v>
      </c>
      <c r="G224" s="129" t="s">
        <v>440</v>
      </c>
      <c r="H224" s="45"/>
      <c r="I224" s="147"/>
      <c r="J224" s="148"/>
      <c r="K224" s="148"/>
      <c r="L224" s="27" t="s">
        <v>193</v>
      </c>
      <c r="M224" s="28"/>
      <c r="N224" s="197">
        <f>O224+P224</f>
        <v>0</v>
      </c>
      <c r="O224" s="197">
        <f>SUM(O225:O230)</f>
        <v>0</v>
      </c>
      <c r="P224" s="197">
        <f>SUM(P225:P230)</f>
        <v>0</v>
      </c>
      <c r="Q224" s="161"/>
      <c r="R224" s="161"/>
      <c r="S224" s="438"/>
      <c r="T224" s="161"/>
      <c r="U224" s="161"/>
      <c r="V224" s="161"/>
    </row>
    <row r="225" spans="1:22" ht="16.8">
      <c r="A225" s="122" t="str">
        <f t="shared" si="31"/>
        <v>71040901058111</v>
      </c>
      <c r="B225" s="124" t="s">
        <v>439</v>
      </c>
      <c r="C225" s="117" t="s">
        <v>155</v>
      </c>
      <c r="D225" s="118" t="s">
        <v>187</v>
      </c>
      <c r="E225" s="119" t="s">
        <v>106</v>
      </c>
      <c r="F225" s="120" t="s">
        <v>149</v>
      </c>
      <c r="G225" s="121">
        <v>8111</v>
      </c>
      <c r="H225" s="25"/>
      <c r="I225" s="25"/>
      <c r="J225" s="26"/>
      <c r="K225" s="26"/>
      <c r="L225" s="29" t="s">
        <v>114</v>
      </c>
      <c r="M225" s="33">
        <v>4212</v>
      </c>
      <c r="N225" s="183">
        <f t="shared" si="26"/>
        <v>0</v>
      </c>
      <c r="O225" s="399"/>
      <c r="P225" s="399"/>
      <c r="Q225" s="161"/>
      <c r="R225" s="161"/>
      <c r="S225" s="438"/>
      <c r="T225" s="161"/>
      <c r="U225" s="161"/>
      <c r="V225" s="161"/>
    </row>
    <row r="226" spans="1:22" ht="16.8">
      <c r="A226" s="122" t="str">
        <f t="shared" si="31"/>
        <v>71040901058411</v>
      </c>
      <c r="B226" s="124" t="s">
        <v>439</v>
      </c>
      <c r="C226" s="117" t="s">
        <v>155</v>
      </c>
      <c r="D226" s="118" t="s">
        <v>187</v>
      </c>
      <c r="E226" s="119" t="s">
        <v>106</v>
      </c>
      <c r="F226" s="120" t="s">
        <v>149</v>
      </c>
      <c r="G226" s="121">
        <v>8411</v>
      </c>
      <c r="H226" s="25"/>
      <c r="I226" s="25"/>
      <c r="J226" s="26"/>
      <c r="K226" s="26"/>
      <c r="L226" s="32" t="s">
        <v>125</v>
      </c>
      <c r="M226" s="33">
        <v>4239</v>
      </c>
      <c r="N226" s="183">
        <f t="shared" si="26"/>
        <v>0</v>
      </c>
      <c r="O226" s="403"/>
      <c r="P226" s="403"/>
      <c r="Q226" s="161"/>
      <c r="R226" s="161"/>
      <c r="S226" s="438"/>
      <c r="T226" s="161"/>
      <c r="U226" s="161"/>
      <c r="V226" s="161"/>
    </row>
    <row r="227" spans="1:22" s="115" customFormat="1" ht="26.4">
      <c r="A227" s="122" t="str">
        <f t="shared" si="31"/>
        <v>71040901060000</v>
      </c>
      <c r="B227" s="124" t="s">
        <v>439</v>
      </c>
      <c r="C227" s="117" t="s">
        <v>155</v>
      </c>
      <c r="D227" s="118" t="s">
        <v>187</v>
      </c>
      <c r="E227" s="119" t="s">
        <v>106</v>
      </c>
      <c r="F227" s="120" t="s">
        <v>157</v>
      </c>
      <c r="G227" s="129" t="s">
        <v>440</v>
      </c>
      <c r="H227" s="25"/>
      <c r="I227" s="25"/>
      <c r="J227" s="26"/>
      <c r="K227" s="26"/>
      <c r="L227" s="29" t="s">
        <v>142</v>
      </c>
      <c r="M227" s="12">
        <v>4251</v>
      </c>
      <c r="N227" s="183">
        <f t="shared" si="26"/>
        <v>0</v>
      </c>
      <c r="O227" s="183"/>
      <c r="P227" s="183"/>
      <c r="Q227" s="161"/>
      <c r="R227" s="161"/>
      <c r="S227" s="438"/>
      <c r="T227" s="161"/>
      <c r="U227" s="161"/>
      <c r="V227" s="161"/>
    </row>
    <row r="228" spans="1:22" ht="16.2">
      <c r="A228" s="122" t="str">
        <f t="shared" si="31"/>
        <v>71040901064819</v>
      </c>
      <c r="B228" s="124" t="s">
        <v>439</v>
      </c>
      <c r="C228" s="117" t="s">
        <v>155</v>
      </c>
      <c r="D228" s="118" t="s">
        <v>187</v>
      </c>
      <c r="E228" s="119" t="s">
        <v>106</v>
      </c>
      <c r="F228" s="120" t="s">
        <v>157</v>
      </c>
      <c r="G228" s="121">
        <v>4819</v>
      </c>
      <c r="H228" s="25"/>
      <c r="I228" s="25"/>
      <c r="J228" s="26"/>
      <c r="K228" s="26"/>
      <c r="L228" s="32" t="s">
        <v>134</v>
      </c>
      <c r="M228" s="48">
        <v>4861</v>
      </c>
      <c r="N228" s="183">
        <f t="shared" si="26"/>
        <v>0</v>
      </c>
      <c r="O228" s="404"/>
      <c r="P228" s="404"/>
      <c r="Q228" s="161"/>
      <c r="R228" s="161"/>
      <c r="S228" s="438"/>
      <c r="T228" s="161"/>
      <c r="U228" s="161"/>
      <c r="V228" s="161"/>
    </row>
    <row r="229" spans="1:22" ht="16.2">
      <c r="A229" s="122" t="str">
        <f>CONCATENATE(B229,C229,D229,E229,F229,G229)</f>
        <v>71040901064861</v>
      </c>
      <c r="B229" s="124" t="s">
        <v>439</v>
      </c>
      <c r="C229" s="117" t="s">
        <v>155</v>
      </c>
      <c r="D229" s="118" t="s">
        <v>187</v>
      </c>
      <c r="E229" s="119" t="s">
        <v>106</v>
      </c>
      <c r="F229" s="120" t="s">
        <v>157</v>
      </c>
      <c r="G229" s="121">
        <v>4861</v>
      </c>
      <c r="H229" s="25"/>
      <c r="I229" s="25"/>
      <c r="J229" s="26"/>
      <c r="K229" s="26"/>
      <c r="L229" s="29" t="s">
        <v>137</v>
      </c>
      <c r="M229" s="12">
        <v>5129</v>
      </c>
      <c r="N229" s="183">
        <f t="shared" si="26"/>
        <v>0</v>
      </c>
      <c r="O229" s="183"/>
      <c r="P229" s="183"/>
      <c r="Q229" s="161"/>
      <c r="R229" s="161"/>
      <c r="S229" s="438"/>
      <c r="T229" s="161"/>
      <c r="U229" s="161"/>
      <c r="V229" s="161"/>
    </row>
    <row r="230" spans="1:22" s="115" customFormat="1" ht="16.2">
      <c r="A230" s="122" t="str">
        <f t="shared" si="31"/>
        <v>71040901070000</v>
      </c>
      <c r="B230" s="124" t="s">
        <v>439</v>
      </c>
      <c r="C230" s="117" t="s">
        <v>155</v>
      </c>
      <c r="D230" s="118" t="s">
        <v>187</v>
      </c>
      <c r="E230" s="119" t="s">
        <v>106</v>
      </c>
      <c r="F230" s="120" t="s">
        <v>183</v>
      </c>
      <c r="G230" s="129" t="s">
        <v>440</v>
      </c>
      <c r="H230" s="25"/>
      <c r="I230" s="25"/>
      <c r="J230" s="26"/>
      <c r="K230" s="26"/>
      <c r="L230" s="32" t="s">
        <v>194</v>
      </c>
      <c r="M230" s="48">
        <v>5221</v>
      </c>
      <c r="N230" s="183">
        <f t="shared" si="26"/>
        <v>0</v>
      </c>
      <c r="O230" s="183"/>
      <c r="P230" s="183"/>
      <c r="Q230" s="161"/>
      <c r="R230" s="161"/>
      <c r="S230" s="438"/>
      <c r="T230" s="161"/>
      <c r="U230" s="161"/>
      <c r="V230" s="161"/>
    </row>
    <row r="231" spans="1:22" ht="55.2">
      <c r="A231" s="122" t="str">
        <f t="shared" si="31"/>
        <v>71040901074239</v>
      </c>
      <c r="B231" s="124" t="s">
        <v>439</v>
      </c>
      <c r="C231" s="117" t="s">
        <v>155</v>
      </c>
      <c r="D231" s="118" t="s">
        <v>187</v>
      </c>
      <c r="E231" s="119" t="s">
        <v>106</v>
      </c>
      <c r="F231" s="120" t="s">
        <v>183</v>
      </c>
      <c r="G231" s="121">
        <v>4239</v>
      </c>
      <c r="H231" s="45"/>
      <c r="I231" s="147"/>
      <c r="J231" s="148"/>
      <c r="K231" s="148"/>
      <c r="L231" s="27" t="s">
        <v>757</v>
      </c>
      <c r="M231" s="28"/>
      <c r="N231" s="197">
        <f>O231+P231</f>
        <v>0</v>
      </c>
      <c r="O231" s="197">
        <f>SUM(O232:O233)</f>
        <v>0</v>
      </c>
      <c r="P231" s="197">
        <f>SUM(P232:P233)</f>
        <v>0</v>
      </c>
      <c r="Q231" s="161"/>
      <c r="R231" s="161"/>
      <c r="S231" s="438"/>
      <c r="T231" s="161"/>
      <c r="U231" s="161"/>
      <c r="V231" s="161"/>
    </row>
    <row r="232" spans="1:22" ht="16.8">
      <c r="A232" s="122" t="str">
        <f t="shared" ref="A232" si="32">CONCATENATE(B232,C232,D232,E232,F232,G232)</f>
        <v>71040901058111</v>
      </c>
      <c r="B232" s="124" t="s">
        <v>439</v>
      </c>
      <c r="C232" s="117" t="s">
        <v>155</v>
      </c>
      <c r="D232" s="118" t="s">
        <v>187</v>
      </c>
      <c r="E232" s="119" t="s">
        <v>106</v>
      </c>
      <c r="F232" s="120" t="s">
        <v>149</v>
      </c>
      <c r="G232" s="121">
        <v>8111</v>
      </c>
      <c r="H232" s="25"/>
      <c r="I232" s="25"/>
      <c r="J232" s="26"/>
      <c r="K232" s="26"/>
      <c r="L232" s="29" t="s">
        <v>114</v>
      </c>
      <c r="M232" s="33">
        <v>4212</v>
      </c>
      <c r="N232" s="183">
        <f t="shared" ref="N232" si="33">O232+P232</f>
        <v>0</v>
      </c>
      <c r="O232" s="399"/>
      <c r="P232" s="399"/>
      <c r="Q232" s="161"/>
      <c r="R232" s="161"/>
      <c r="S232" s="438"/>
      <c r="T232" s="161"/>
      <c r="U232" s="161"/>
      <c r="V232" s="161"/>
    </row>
    <row r="233" spans="1:22" s="115" customFormat="1" ht="16.2">
      <c r="A233" s="122" t="str">
        <f t="shared" si="31"/>
        <v>71040901080000</v>
      </c>
      <c r="B233" s="124" t="s">
        <v>439</v>
      </c>
      <c r="C233" s="117" t="s">
        <v>155</v>
      </c>
      <c r="D233" s="118" t="s">
        <v>187</v>
      </c>
      <c r="E233" s="119" t="s">
        <v>106</v>
      </c>
      <c r="F233" s="120" t="s">
        <v>185</v>
      </c>
      <c r="G233" s="129" t="s">
        <v>440</v>
      </c>
      <c r="H233" s="25"/>
      <c r="I233" s="25"/>
      <c r="J233" s="26"/>
      <c r="K233" s="26"/>
      <c r="L233" s="32" t="s">
        <v>134</v>
      </c>
      <c r="M233" s="12">
        <v>4861</v>
      </c>
      <c r="N233" s="183">
        <f t="shared" si="26"/>
        <v>0</v>
      </c>
      <c r="O233" s="402"/>
      <c r="P233" s="402"/>
      <c r="Q233" s="161"/>
      <c r="R233" s="161"/>
      <c r="S233" s="438"/>
      <c r="T233" s="161"/>
      <c r="U233" s="161"/>
      <c r="V233" s="161"/>
    </row>
    <row r="234" spans="1:22" ht="27.6">
      <c r="A234" s="122" t="str">
        <f t="shared" si="31"/>
        <v>71040901084234</v>
      </c>
      <c r="B234" s="124" t="s">
        <v>439</v>
      </c>
      <c r="C234" s="117" t="s">
        <v>155</v>
      </c>
      <c r="D234" s="118" t="s">
        <v>187</v>
      </c>
      <c r="E234" s="119" t="s">
        <v>106</v>
      </c>
      <c r="F234" s="120" t="s">
        <v>185</v>
      </c>
      <c r="G234" s="121">
        <v>4234</v>
      </c>
      <c r="H234" s="146"/>
      <c r="I234" s="147"/>
      <c r="J234" s="148"/>
      <c r="K234" s="148"/>
      <c r="L234" s="460" t="s">
        <v>875</v>
      </c>
      <c r="M234" s="28"/>
      <c r="N234" s="197">
        <f>O234+P234</f>
        <v>0</v>
      </c>
      <c r="O234" s="197">
        <f>SUM(O235)</f>
        <v>0</v>
      </c>
      <c r="P234" s="197">
        <f>SUM(P235)</f>
        <v>0</v>
      </c>
      <c r="Q234" s="161"/>
      <c r="R234" s="161"/>
      <c r="S234" s="438"/>
      <c r="T234" s="161"/>
      <c r="U234" s="161"/>
      <c r="V234" s="161"/>
    </row>
    <row r="235" spans="1:22" ht="26.4">
      <c r="A235" s="122" t="str">
        <f t="shared" si="31"/>
        <v>71040901084511</v>
      </c>
      <c r="B235" s="124" t="s">
        <v>439</v>
      </c>
      <c r="C235" s="117" t="s">
        <v>155</v>
      </c>
      <c r="D235" s="118" t="s">
        <v>187</v>
      </c>
      <c r="E235" s="119" t="s">
        <v>106</v>
      </c>
      <c r="F235" s="120" t="s">
        <v>185</v>
      </c>
      <c r="G235" s="121">
        <v>4511</v>
      </c>
      <c r="H235" s="25"/>
      <c r="I235" s="25"/>
      <c r="J235" s="26"/>
      <c r="K235" s="26"/>
      <c r="L235" s="32" t="s">
        <v>131</v>
      </c>
      <c r="M235" s="48">
        <v>4511</v>
      </c>
      <c r="N235" s="183">
        <f t="shared" si="26"/>
        <v>0</v>
      </c>
      <c r="O235" s="402"/>
      <c r="P235" s="402">
        <v>0</v>
      </c>
      <c r="Q235" s="161"/>
      <c r="R235" s="161"/>
      <c r="S235" s="438"/>
      <c r="T235" s="161"/>
      <c r="U235" s="161"/>
      <c r="V235" s="161"/>
    </row>
    <row r="236" spans="1:22" ht="27.6">
      <c r="B236" s="124"/>
      <c r="H236" s="45"/>
      <c r="I236" s="147"/>
      <c r="J236" s="148"/>
      <c r="K236" s="148"/>
      <c r="L236" s="27" t="s">
        <v>876</v>
      </c>
      <c r="M236" s="28"/>
      <c r="N236" s="197">
        <f>O236+P236</f>
        <v>0</v>
      </c>
      <c r="O236" s="197">
        <f>SUM(O237)</f>
        <v>0</v>
      </c>
      <c r="P236" s="197">
        <f>SUM(P237)</f>
        <v>0</v>
      </c>
      <c r="Q236" s="161"/>
      <c r="R236" s="161"/>
      <c r="S236" s="438"/>
      <c r="T236" s="161"/>
      <c r="U236" s="161"/>
      <c r="V236" s="161"/>
    </row>
    <row r="237" spans="1:22" s="182" customFormat="1" ht="26.4">
      <c r="A237" s="122" t="str">
        <f t="shared" ref="A237" si="34">CONCATENATE(B237,C237,D237,E237,F237,G237)</f>
        <v>71050000000000</v>
      </c>
      <c r="B237" s="124" t="s">
        <v>439</v>
      </c>
      <c r="C237" s="117" t="s">
        <v>149</v>
      </c>
      <c r="D237" s="118" t="s">
        <v>441</v>
      </c>
      <c r="E237" s="119" t="s">
        <v>441</v>
      </c>
      <c r="F237" s="120" t="s">
        <v>441</v>
      </c>
      <c r="G237" s="129" t="s">
        <v>440</v>
      </c>
      <c r="H237" s="25"/>
      <c r="I237" s="25"/>
      <c r="J237" s="26"/>
      <c r="K237" s="26"/>
      <c r="L237" s="29" t="s">
        <v>131</v>
      </c>
      <c r="M237" s="12">
        <v>4511</v>
      </c>
      <c r="N237" s="183">
        <f t="shared" ref="N237" si="35">O237+P237</f>
        <v>0</v>
      </c>
      <c r="O237" s="406"/>
      <c r="P237" s="406"/>
      <c r="Q237" s="161"/>
      <c r="R237" s="161"/>
      <c r="S237" s="438"/>
      <c r="T237" s="161"/>
      <c r="U237" s="161"/>
      <c r="V237" s="161"/>
    </row>
    <row r="238" spans="1:22" ht="24.75" customHeight="1">
      <c r="B238" s="124"/>
      <c r="H238" s="146"/>
      <c r="I238" s="147"/>
      <c r="J238" s="148"/>
      <c r="K238" s="148"/>
      <c r="L238" s="440" t="s">
        <v>877</v>
      </c>
      <c r="M238" s="28"/>
      <c r="N238" s="197">
        <f>O238+P238</f>
        <v>0</v>
      </c>
      <c r="O238" s="197">
        <f>SUM(O239:O243)</f>
        <v>0</v>
      </c>
      <c r="P238" s="197">
        <f>SUM(P239:P243)</f>
        <v>0</v>
      </c>
      <c r="Q238" s="161"/>
      <c r="R238" s="161"/>
      <c r="S238" s="438"/>
      <c r="T238" s="161"/>
      <c r="U238" s="161"/>
      <c r="V238" s="161"/>
    </row>
    <row r="239" spans="1:22" ht="26.4">
      <c r="B239" s="124"/>
      <c r="G239" s="129"/>
      <c r="H239" s="25"/>
      <c r="I239" s="25"/>
      <c r="J239" s="26"/>
      <c r="K239" s="26"/>
      <c r="L239" s="30" t="s">
        <v>911</v>
      </c>
      <c r="M239" s="48" t="s">
        <v>912</v>
      </c>
      <c r="N239" s="183">
        <f>O239+P239</f>
        <v>0</v>
      </c>
      <c r="O239" s="399"/>
      <c r="P239" s="399"/>
      <c r="Q239" s="161"/>
      <c r="R239" s="161"/>
      <c r="S239" s="438"/>
      <c r="T239" s="161"/>
      <c r="U239" s="161"/>
      <c r="V239" s="161"/>
    </row>
    <row r="240" spans="1:22" ht="16.2">
      <c r="B240" s="124"/>
      <c r="H240" s="25"/>
      <c r="I240" s="25"/>
      <c r="J240" s="26"/>
      <c r="K240" s="26"/>
      <c r="L240" s="29" t="s">
        <v>790</v>
      </c>
      <c r="M240" s="12" t="s">
        <v>789</v>
      </c>
      <c r="N240" s="183">
        <f t="shared" si="26"/>
        <v>0</v>
      </c>
      <c r="O240" s="405"/>
      <c r="P240" s="405">
        <v>0</v>
      </c>
      <c r="Q240" s="161"/>
      <c r="R240" s="161"/>
      <c r="S240" s="438"/>
      <c r="T240" s="161"/>
      <c r="U240" s="161"/>
      <c r="V240" s="161"/>
    </row>
    <row r="241" spans="1:22" ht="16.2">
      <c r="B241" s="124"/>
      <c r="H241" s="25"/>
      <c r="I241" s="25"/>
      <c r="J241" s="26"/>
      <c r="K241" s="26"/>
      <c r="L241" s="30" t="s">
        <v>173</v>
      </c>
      <c r="M241" s="31">
        <v>5112</v>
      </c>
      <c r="N241" s="183">
        <f t="shared" ref="N241" si="36">O241+P241</f>
        <v>0</v>
      </c>
      <c r="O241" s="405"/>
      <c r="P241" s="405"/>
      <c r="Q241" s="161"/>
      <c r="R241" s="161"/>
      <c r="S241" s="438"/>
      <c r="T241" s="161"/>
      <c r="U241" s="161"/>
      <c r="V241" s="161"/>
    </row>
    <row r="242" spans="1:22" ht="16.2">
      <c r="B242" s="124"/>
      <c r="H242" s="25"/>
      <c r="I242" s="25"/>
      <c r="J242" s="26"/>
      <c r="K242" s="26"/>
      <c r="L242" s="417" t="s">
        <v>174</v>
      </c>
      <c r="M242" s="418">
        <v>5113</v>
      </c>
      <c r="N242" s="183">
        <f t="shared" si="26"/>
        <v>0</v>
      </c>
      <c r="O242" s="405"/>
      <c r="P242" s="405"/>
      <c r="Q242" s="161"/>
      <c r="R242" s="161"/>
      <c r="S242" s="438"/>
      <c r="T242" s="161"/>
      <c r="U242" s="161"/>
      <c r="V242" s="161"/>
    </row>
    <row r="243" spans="1:22" ht="16.2">
      <c r="B243" s="124"/>
      <c r="H243" s="25"/>
      <c r="I243" s="25"/>
      <c r="J243" s="26"/>
      <c r="K243" s="26"/>
      <c r="L243" s="29" t="s">
        <v>135</v>
      </c>
      <c r="M243" s="12">
        <v>5121</v>
      </c>
      <c r="N243" s="183">
        <f t="shared" si="26"/>
        <v>0</v>
      </c>
      <c r="O243" s="405"/>
      <c r="P243" s="405"/>
      <c r="Q243" s="161"/>
      <c r="R243" s="161"/>
      <c r="S243" s="438"/>
      <c r="T243" s="161"/>
      <c r="U243" s="161"/>
      <c r="V243" s="161"/>
    </row>
    <row r="244" spans="1:22" ht="20.399999999999999" customHeight="1">
      <c r="B244" s="124"/>
      <c r="H244" s="146"/>
      <c r="I244" s="147"/>
      <c r="J244" s="148"/>
      <c r="K244" s="148"/>
      <c r="L244" s="440" t="s">
        <v>909</v>
      </c>
      <c r="M244" s="28"/>
      <c r="N244" s="197">
        <f>O244+P244</f>
        <v>0</v>
      </c>
      <c r="O244" s="197">
        <f>SUM(O245)</f>
        <v>0</v>
      </c>
      <c r="P244" s="197">
        <f>SUM(P245)</f>
        <v>0</v>
      </c>
      <c r="Q244" s="161"/>
      <c r="R244" s="161"/>
      <c r="S244" s="438"/>
      <c r="T244" s="161"/>
      <c r="U244" s="161"/>
      <c r="V244" s="161"/>
    </row>
    <row r="245" spans="1:22" ht="16.2">
      <c r="B245" s="124"/>
      <c r="H245" s="25"/>
      <c r="I245" s="25"/>
      <c r="J245" s="26"/>
      <c r="K245" s="26"/>
      <c r="L245" s="30" t="s">
        <v>173</v>
      </c>
      <c r="M245" s="31">
        <v>5112</v>
      </c>
      <c r="N245" s="183">
        <f t="shared" ref="N245" si="37">O245+P245</f>
        <v>0</v>
      </c>
      <c r="O245" s="405"/>
      <c r="P245" s="405"/>
      <c r="Q245" s="161"/>
      <c r="R245" s="161"/>
      <c r="S245" s="438"/>
      <c r="T245" s="161"/>
      <c r="U245" s="161"/>
      <c r="V245" s="161"/>
    </row>
    <row r="246" spans="1:22" ht="16.2">
      <c r="A246" s="122" t="str">
        <f t="shared" si="31"/>
        <v>71040901114512</v>
      </c>
      <c r="B246" s="124" t="s">
        <v>439</v>
      </c>
      <c r="C246" s="117" t="s">
        <v>155</v>
      </c>
      <c r="D246" s="118" t="s">
        <v>187</v>
      </c>
      <c r="E246" s="119" t="s">
        <v>106</v>
      </c>
      <c r="F246" s="120" t="s">
        <v>104</v>
      </c>
      <c r="G246" s="121" t="s">
        <v>229</v>
      </c>
      <c r="H246" s="151">
        <v>2455</v>
      </c>
      <c r="I246" s="152" t="s">
        <v>155</v>
      </c>
      <c r="J246" s="153">
        <v>5</v>
      </c>
      <c r="K246" s="153">
        <v>5</v>
      </c>
      <c r="L246" s="154" t="s">
        <v>199</v>
      </c>
      <c r="M246" s="155"/>
      <c r="N246" s="192">
        <f>+N248+N251+N253+N255+N258</f>
        <v>0</v>
      </c>
      <c r="O246" s="192">
        <f t="shared" ref="O246:P246" si="38">+O248+O251+O253+O255+O258</f>
        <v>0</v>
      </c>
      <c r="P246" s="192">
        <f t="shared" si="38"/>
        <v>0</v>
      </c>
      <c r="Q246" s="161"/>
      <c r="R246" s="161"/>
      <c r="S246" s="438"/>
      <c r="T246" s="161"/>
      <c r="U246" s="161"/>
      <c r="V246" s="161"/>
    </row>
    <row r="247" spans="1:22" ht="16.2">
      <c r="B247" s="124"/>
      <c r="H247" s="25"/>
      <c r="I247" s="25"/>
      <c r="J247" s="26"/>
      <c r="K247" s="26"/>
      <c r="L247" s="30" t="s">
        <v>108</v>
      </c>
      <c r="M247" s="31"/>
      <c r="N247" s="190"/>
      <c r="O247" s="190"/>
      <c r="P247" s="190"/>
      <c r="Q247" s="161"/>
      <c r="R247" s="161"/>
      <c r="S247" s="438"/>
      <c r="T247" s="161"/>
      <c r="U247" s="161"/>
      <c r="V247" s="161"/>
    </row>
    <row r="248" spans="1:22" ht="16.2">
      <c r="B248" s="124"/>
      <c r="H248" s="45"/>
      <c r="I248" s="147"/>
      <c r="J248" s="148"/>
      <c r="K248" s="148"/>
      <c r="L248" s="27" t="s">
        <v>200</v>
      </c>
      <c r="M248" s="28"/>
      <c r="N248" s="197">
        <f>O248+P248</f>
        <v>0</v>
      </c>
      <c r="O248" s="197">
        <f>SUM(O249:O250)</f>
        <v>0</v>
      </c>
      <c r="P248" s="197">
        <f>SUM(P249:P250)</f>
        <v>0</v>
      </c>
      <c r="Q248" s="161"/>
      <c r="R248" s="161"/>
      <c r="S248" s="438"/>
      <c r="T248" s="161"/>
      <c r="U248" s="161"/>
      <c r="V248" s="161"/>
    </row>
    <row r="249" spans="1:22" ht="16.2">
      <c r="B249" s="124"/>
      <c r="H249" s="17"/>
      <c r="I249" s="25"/>
      <c r="J249" s="26"/>
      <c r="K249" s="26"/>
      <c r="L249" s="29" t="s">
        <v>126</v>
      </c>
      <c r="M249" s="12">
        <v>4241</v>
      </c>
      <c r="N249" s="183">
        <f t="shared" ref="N249:N259" si="39">O249+P249</f>
        <v>0</v>
      </c>
      <c r="O249" s="183"/>
      <c r="P249" s="183"/>
      <c r="Q249" s="161"/>
      <c r="R249" s="161"/>
      <c r="S249" s="438"/>
      <c r="T249" s="161"/>
      <c r="U249" s="161"/>
      <c r="V249" s="161"/>
    </row>
    <row r="250" spans="1:22" ht="16.8">
      <c r="B250" s="124"/>
      <c r="H250" s="17"/>
      <c r="I250" s="25"/>
      <c r="J250" s="26"/>
      <c r="K250" s="26"/>
      <c r="L250" s="30" t="s">
        <v>137</v>
      </c>
      <c r="M250" s="13">
        <v>5129</v>
      </c>
      <c r="N250" s="183">
        <f t="shared" si="39"/>
        <v>0</v>
      </c>
      <c r="O250" s="398"/>
      <c r="P250" s="398"/>
      <c r="Q250" s="161"/>
      <c r="R250" s="161"/>
      <c r="S250" s="438"/>
      <c r="T250" s="161"/>
      <c r="U250" s="161"/>
      <c r="V250" s="161"/>
    </row>
    <row r="251" spans="1:22" ht="27.6">
      <c r="B251" s="124"/>
      <c r="H251" s="45"/>
      <c r="I251" s="147"/>
      <c r="J251" s="148"/>
      <c r="K251" s="148"/>
      <c r="L251" s="27" t="s">
        <v>201</v>
      </c>
      <c r="M251" s="28"/>
      <c r="N251" s="197">
        <f>O251+P251</f>
        <v>0</v>
      </c>
      <c r="O251" s="197">
        <f>SUM(O252)</f>
        <v>0</v>
      </c>
      <c r="P251" s="197">
        <f>SUM(P252)</f>
        <v>0</v>
      </c>
      <c r="Q251" s="161"/>
      <c r="R251" s="161"/>
      <c r="S251" s="438"/>
      <c r="T251" s="161"/>
      <c r="U251" s="161"/>
      <c r="V251" s="161"/>
    </row>
    <row r="252" spans="1:22" ht="26.4">
      <c r="B252" s="124"/>
      <c r="H252" s="25"/>
      <c r="I252" s="25"/>
      <c r="J252" s="26"/>
      <c r="K252" s="26"/>
      <c r="L252" s="29" t="s">
        <v>131</v>
      </c>
      <c r="M252" s="12">
        <v>4511</v>
      </c>
      <c r="N252" s="183">
        <f t="shared" si="39"/>
        <v>0</v>
      </c>
      <c r="O252" s="402"/>
      <c r="P252" s="402"/>
      <c r="Q252" s="161"/>
      <c r="R252" s="161"/>
      <c r="S252" s="438"/>
      <c r="T252" s="161"/>
      <c r="U252" s="161"/>
      <c r="V252" s="161"/>
    </row>
    <row r="253" spans="1:22" ht="49.2" customHeight="1">
      <c r="A253" s="122" t="str">
        <f t="shared" si="31"/>
        <v>71050100000001</v>
      </c>
      <c r="B253" s="124" t="s">
        <v>439</v>
      </c>
      <c r="C253" s="117" t="s">
        <v>149</v>
      </c>
      <c r="D253" s="118" t="s">
        <v>106</v>
      </c>
      <c r="E253" s="119" t="s">
        <v>441</v>
      </c>
      <c r="F253" s="120" t="s">
        <v>441</v>
      </c>
      <c r="G253" s="129" t="s">
        <v>96</v>
      </c>
      <c r="H253" s="45"/>
      <c r="I253" s="147"/>
      <c r="J253" s="148"/>
      <c r="K253" s="148"/>
      <c r="L253" s="27" t="s">
        <v>878</v>
      </c>
      <c r="M253" s="28"/>
      <c r="N253" s="197">
        <f>O253+P253</f>
        <v>0</v>
      </c>
      <c r="O253" s="197">
        <f>SUM(O254)</f>
        <v>0</v>
      </c>
      <c r="P253" s="197">
        <f>SUM(P254)</f>
        <v>0</v>
      </c>
      <c r="Q253" s="161"/>
      <c r="R253" s="161"/>
      <c r="S253" s="438"/>
      <c r="T253" s="161"/>
      <c r="U253" s="161"/>
      <c r="V253" s="161"/>
    </row>
    <row r="254" spans="1:22" s="156" customFormat="1" ht="24" customHeight="1">
      <c r="A254" s="122" t="str">
        <f t="shared" si="31"/>
        <v>71050101000000</v>
      </c>
      <c r="B254" s="124" t="s">
        <v>439</v>
      </c>
      <c r="C254" s="117" t="s">
        <v>149</v>
      </c>
      <c r="D254" s="118" t="s">
        <v>106</v>
      </c>
      <c r="E254" s="119" t="s">
        <v>106</v>
      </c>
      <c r="F254" s="120" t="s">
        <v>441</v>
      </c>
      <c r="G254" s="129" t="s">
        <v>440</v>
      </c>
      <c r="H254" s="25"/>
      <c r="I254" s="25"/>
      <c r="J254" s="26"/>
      <c r="K254" s="26"/>
      <c r="L254" s="32" t="s">
        <v>134</v>
      </c>
      <c r="M254" s="48">
        <v>4861</v>
      </c>
      <c r="N254" s="183">
        <f t="shared" si="39"/>
        <v>0</v>
      </c>
      <c r="O254" s="402"/>
      <c r="P254" s="402"/>
      <c r="Q254" s="161"/>
      <c r="R254" s="161"/>
      <c r="S254" s="438"/>
      <c r="T254" s="161"/>
      <c r="U254" s="161"/>
      <c r="V254" s="161"/>
    </row>
    <row r="255" spans="1:22" ht="27.6">
      <c r="A255" s="122" t="str">
        <f t="shared" si="31"/>
        <v>71050101000001</v>
      </c>
      <c r="B255" s="124" t="s">
        <v>439</v>
      </c>
      <c r="C255" s="117" t="s">
        <v>149</v>
      </c>
      <c r="D255" s="118" t="s">
        <v>106</v>
      </c>
      <c r="E255" s="119" t="s">
        <v>106</v>
      </c>
      <c r="F255" s="120" t="s">
        <v>441</v>
      </c>
      <c r="G255" s="129" t="s">
        <v>96</v>
      </c>
      <c r="H255" s="407"/>
      <c r="I255" s="408"/>
      <c r="J255" s="409"/>
      <c r="K255" s="409"/>
      <c r="L255" s="459" t="s">
        <v>879</v>
      </c>
      <c r="M255" s="410"/>
      <c r="N255" s="197">
        <f>O255+P255</f>
        <v>0</v>
      </c>
      <c r="O255" s="411">
        <f>SUM(O256:O257)</f>
        <v>0</v>
      </c>
      <c r="P255" s="411">
        <f>SUM(P256:P257)</f>
        <v>0</v>
      </c>
      <c r="Q255" s="161"/>
      <c r="R255" s="161"/>
      <c r="S255" s="438"/>
      <c r="T255" s="161"/>
      <c r="U255" s="161"/>
      <c r="V255" s="161"/>
    </row>
    <row r="256" spans="1:22" s="115" customFormat="1" ht="16.2">
      <c r="A256" s="122" t="str">
        <f t="shared" si="31"/>
        <v>71050101010000</v>
      </c>
      <c r="B256" s="124" t="s">
        <v>439</v>
      </c>
      <c r="C256" s="117" t="s">
        <v>149</v>
      </c>
      <c r="D256" s="118" t="s">
        <v>106</v>
      </c>
      <c r="E256" s="119" t="s">
        <v>106</v>
      </c>
      <c r="F256" s="120" t="s">
        <v>106</v>
      </c>
      <c r="G256" s="129" t="s">
        <v>440</v>
      </c>
      <c r="H256" s="177"/>
      <c r="I256" s="412"/>
      <c r="J256" s="413"/>
      <c r="K256" s="414"/>
      <c r="L256" s="32" t="s">
        <v>134</v>
      </c>
      <c r="M256" s="48">
        <v>4861</v>
      </c>
      <c r="N256" s="183">
        <f t="shared" si="39"/>
        <v>0</v>
      </c>
      <c r="O256" s="179"/>
      <c r="P256" s="179"/>
      <c r="Q256" s="161"/>
      <c r="R256" s="161"/>
      <c r="S256" s="438"/>
      <c r="T256" s="161"/>
      <c r="U256" s="161"/>
      <c r="V256" s="161"/>
    </row>
    <row r="257" spans="1:22" ht="16.2">
      <c r="A257" s="122" t="str">
        <f t="shared" si="31"/>
        <v>71050101014213</v>
      </c>
      <c r="B257" s="124" t="s">
        <v>439</v>
      </c>
      <c r="C257" s="117" t="s">
        <v>149</v>
      </c>
      <c r="D257" s="118" t="s">
        <v>106</v>
      </c>
      <c r="E257" s="119" t="s">
        <v>106</v>
      </c>
      <c r="F257" s="120" t="s">
        <v>106</v>
      </c>
      <c r="G257" s="121">
        <v>4213</v>
      </c>
      <c r="H257" s="415"/>
      <c r="I257" s="415"/>
      <c r="J257" s="416"/>
      <c r="K257" s="416"/>
      <c r="L257" s="417" t="s">
        <v>174</v>
      </c>
      <c r="M257" s="418">
        <v>5113</v>
      </c>
      <c r="N257" s="183">
        <f t="shared" si="39"/>
        <v>0</v>
      </c>
      <c r="O257" s="419"/>
      <c r="P257" s="419"/>
      <c r="Q257" s="161"/>
      <c r="R257" s="161"/>
      <c r="S257" s="438"/>
      <c r="T257" s="161"/>
      <c r="U257" s="161"/>
      <c r="V257" s="161"/>
    </row>
    <row r="258" spans="1:22" s="115" customFormat="1" ht="27.6">
      <c r="A258" s="122" t="str">
        <f t="shared" si="31"/>
        <v>71050101030000</v>
      </c>
      <c r="B258" s="124" t="s">
        <v>439</v>
      </c>
      <c r="C258" s="117" t="s">
        <v>149</v>
      </c>
      <c r="D258" s="118" t="s">
        <v>106</v>
      </c>
      <c r="E258" s="119" t="s">
        <v>106</v>
      </c>
      <c r="F258" s="120" t="s">
        <v>442</v>
      </c>
      <c r="G258" s="129" t="s">
        <v>440</v>
      </c>
      <c r="H258" s="45"/>
      <c r="I258" s="147"/>
      <c r="J258" s="148"/>
      <c r="K258" s="148"/>
      <c r="L258" s="27" t="s">
        <v>880</v>
      </c>
      <c r="M258" s="28"/>
      <c r="N258" s="197">
        <f>O258+P258</f>
        <v>0</v>
      </c>
      <c r="O258" s="197">
        <f>SUM(O259)</f>
        <v>0</v>
      </c>
      <c r="P258" s="197">
        <f>SUM(P259)</f>
        <v>0</v>
      </c>
      <c r="Q258" s="161"/>
      <c r="R258" s="161"/>
      <c r="S258" s="438"/>
      <c r="T258" s="161"/>
      <c r="U258" s="161"/>
      <c r="V258" s="161"/>
    </row>
    <row r="259" spans="1:22" ht="16.2">
      <c r="A259" s="122" t="str">
        <f t="shared" si="31"/>
        <v>71050101034861</v>
      </c>
      <c r="B259" s="124" t="s">
        <v>439</v>
      </c>
      <c r="C259" s="117" t="s">
        <v>149</v>
      </c>
      <c r="D259" s="118" t="s">
        <v>106</v>
      </c>
      <c r="E259" s="119" t="s">
        <v>106</v>
      </c>
      <c r="F259" s="120" t="s">
        <v>442</v>
      </c>
      <c r="G259" s="129" t="s">
        <v>84</v>
      </c>
      <c r="H259" s="25"/>
      <c r="I259" s="25"/>
      <c r="J259" s="26"/>
      <c r="K259" s="26"/>
      <c r="L259" s="32" t="s">
        <v>134</v>
      </c>
      <c r="M259" s="395">
        <v>4861</v>
      </c>
      <c r="N259" s="183">
        <f t="shared" si="39"/>
        <v>0</v>
      </c>
      <c r="O259" s="402"/>
      <c r="P259" s="402">
        <v>0</v>
      </c>
      <c r="Q259" s="161"/>
      <c r="R259" s="161"/>
      <c r="S259" s="438"/>
      <c r="T259" s="161"/>
      <c r="U259" s="161"/>
      <c r="V259" s="161"/>
    </row>
    <row r="260" spans="1:22" s="115" customFormat="1" ht="16.2">
      <c r="A260" s="122" t="str">
        <f t="shared" si="31"/>
        <v>71050101040000</v>
      </c>
      <c r="B260" s="124" t="s">
        <v>439</v>
      </c>
      <c r="C260" s="117" t="s">
        <v>149</v>
      </c>
      <c r="D260" s="118" t="s">
        <v>106</v>
      </c>
      <c r="E260" s="119" t="s">
        <v>106</v>
      </c>
      <c r="F260" s="120" t="s">
        <v>155</v>
      </c>
      <c r="G260" s="129" t="s">
        <v>440</v>
      </c>
      <c r="H260" s="165" t="s">
        <v>206</v>
      </c>
      <c r="I260" s="166" t="s">
        <v>155</v>
      </c>
      <c r="J260" s="167">
        <v>7</v>
      </c>
      <c r="K260" s="167">
        <v>0</v>
      </c>
      <c r="L260" s="168" t="s">
        <v>207</v>
      </c>
      <c r="M260" s="176"/>
      <c r="N260" s="188">
        <f>+N262</f>
        <v>0</v>
      </c>
      <c r="O260" s="188">
        <f>+O262</f>
        <v>0</v>
      </c>
      <c r="P260" s="188">
        <f>+P262</f>
        <v>0</v>
      </c>
      <c r="Q260" s="161"/>
      <c r="R260" s="161"/>
      <c r="S260" s="438"/>
      <c r="T260" s="161"/>
      <c r="U260" s="161"/>
      <c r="V260" s="161"/>
    </row>
    <row r="261" spans="1:22" ht="16.2">
      <c r="A261" s="122" t="str">
        <f t="shared" si="31"/>
        <v>71050101044861</v>
      </c>
      <c r="B261" s="124" t="s">
        <v>439</v>
      </c>
      <c r="C261" s="117" t="s">
        <v>149</v>
      </c>
      <c r="D261" s="118" t="s">
        <v>106</v>
      </c>
      <c r="E261" s="119" t="s">
        <v>106</v>
      </c>
      <c r="F261" s="120" t="s">
        <v>155</v>
      </c>
      <c r="G261" s="129">
        <v>4861</v>
      </c>
      <c r="H261" s="25"/>
      <c r="I261" s="18"/>
      <c r="J261" s="19"/>
      <c r="K261" s="19"/>
      <c r="L261" s="30" t="s">
        <v>110</v>
      </c>
      <c r="M261" s="31"/>
      <c r="N261" s="190"/>
      <c r="O261" s="190"/>
      <c r="P261" s="190"/>
      <c r="Q261" s="161"/>
      <c r="R261" s="161"/>
      <c r="S261" s="438"/>
      <c r="T261" s="161"/>
      <c r="U261" s="161"/>
      <c r="V261" s="161"/>
    </row>
    <row r="262" spans="1:22" s="115" customFormat="1" ht="16.2">
      <c r="A262" s="122" t="str">
        <f t="shared" si="31"/>
        <v>71050101050000</v>
      </c>
      <c r="B262" s="124" t="s">
        <v>439</v>
      </c>
      <c r="C262" s="117" t="s">
        <v>149</v>
      </c>
      <c r="D262" s="118" t="s">
        <v>106</v>
      </c>
      <c r="E262" s="119" t="s">
        <v>106</v>
      </c>
      <c r="F262" s="120" t="s">
        <v>149</v>
      </c>
      <c r="G262" s="129" t="s">
        <v>440</v>
      </c>
      <c r="H262" s="151" t="s">
        <v>208</v>
      </c>
      <c r="I262" s="152" t="s">
        <v>155</v>
      </c>
      <c r="J262" s="153">
        <v>7</v>
      </c>
      <c r="K262" s="153">
        <v>3</v>
      </c>
      <c r="L262" s="154" t="s">
        <v>209</v>
      </c>
      <c r="M262" s="155"/>
      <c r="N262" s="192">
        <f>+N264</f>
        <v>0</v>
      </c>
      <c r="O262" s="192">
        <f>+O264</f>
        <v>0</v>
      </c>
      <c r="P262" s="192">
        <f>+P264</f>
        <v>0</v>
      </c>
      <c r="Q262" s="161"/>
      <c r="R262" s="161"/>
      <c r="S262" s="438"/>
      <c r="T262" s="161"/>
      <c r="U262" s="161"/>
      <c r="V262" s="161"/>
    </row>
    <row r="263" spans="1:22" ht="16.2">
      <c r="A263" s="122" t="str">
        <f t="shared" si="31"/>
        <v>71050101054861</v>
      </c>
      <c r="B263" s="124" t="s">
        <v>439</v>
      </c>
      <c r="C263" s="117" t="s">
        <v>149</v>
      </c>
      <c r="D263" s="118" t="s">
        <v>106</v>
      </c>
      <c r="E263" s="119" t="s">
        <v>106</v>
      </c>
      <c r="F263" s="120" t="s">
        <v>149</v>
      </c>
      <c r="G263" s="129">
        <v>4861</v>
      </c>
      <c r="H263" s="25"/>
      <c r="I263" s="25"/>
      <c r="J263" s="26"/>
      <c r="K263" s="26"/>
      <c r="L263" s="30" t="s">
        <v>108</v>
      </c>
      <c r="M263" s="31"/>
      <c r="N263" s="190"/>
      <c r="O263" s="190"/>
      <c r="P263" s="190"/>
      <c r="Q263" s="161"/>
      <c r="R263" s="161"/>
      <c r="S263" s="438"/>
      <c r="T263" s="161"/>
      <c r="U263" s="161"/>
      <c r="V263" s="161"/>
    </row>
    <row r="264" spans="1:22" s="115" customFormat="1" ht="16.2">
      <c r="A264" s="122" t="str">
        <f t="shared" si="31"/>
        <v>71050101060000</v>
      </c>
      <c r="B264" s="124" t="s">
        <v>439</v>
      </c>
      <c r="C264" s="117" t="s">
        <v>149</v>
      </c>
      <c r="D264" s="118" t="s">
        <v>106</v>
      </c>
      <c r="E264" s="119" t="s">
        <v>106</v>
      </c>
      <c r="F264" s="120" t="s">
        <v>157</v>
      </c>
      <c r="G264" s="129" t="s">
        <v>440</v>
      </c>
      <c r="H264" s="45"/>
      <c r="I264" s="147"/>
      <c r="J264" s="148"/>
      <c r="K264" s="148"/>
      <c r="L264" s="27" t="s">
        <v>210</v>
      </c>
      <c r="M264" s="28"/>
      <c r="N264" s="197">
        <f>O264+P264</f>
        <v>0</v>
      </c>
      <c r="O264" s="197">
        <f>SUM(O265:O271)</f>
        <v>0</v>
      </c>
      <c r="P264" s="197">
        <f>SUM(P265:P271)</f>
        <v>0</v>
      </c>
      <c r="Q264" s="161"/>
      <c r="R264" s="161"/>
      <c r="S264" s="438"/>
      <c r="T264" s="161"/>
      <c r="U264" s="161"/>
      <c r="V264" s="161"/>
    </row>
    <row r="265" spans="1:22" ht="16.2">
      <c r="A265" s="122" t="str">
        <f t="shared" si="31"/>
        <v>71050101064861</v>
      </c>
      <c r="B265" s="124" t="s">
        <v>439</v>
      </c>
      <c r="C265" s="117" t="s">
        <v>149</v>
      </c>
      <c r="D265" s="118" t="s">
        <v>106</v>
      </c>
      <c r="E265" s="119" t="s">
        <v>106</v>
      </c>
      <c r="F265" s="120" t="s">
        <v>157</v>
      </c>
      <c r="G265" s="129">
        <v>4861</v>
      </c>
      <c r="H265" s="25"/>
      <c r="I265" s="25"/>
      <c r="J265" s="26"/>
      <c r="K265" s="26"/>
      <c r="L265" s="32" t="s">
        <v>122</v>
      </c>
      <c r="M265" s="48">
        <v>4234</v>
      </c>
      <c r="N265" s="183">
        <f t="shared" ref="N265:N271" si="40">O265+P265</f>
        <v>0</v>
      </c>
      <c r="O265" s="420"/>
      <c r="P265" s="420"/>
      <c r="Q265" s="161"/>
      <c r="R265" s="161"/>
      <c r="S265" s="438"/>
      <c r="T265" s="161"/>
      <c r="U265" s="161"/>
      <c r="V265" s="161"/>
    </row>
    <row r="266" spans="1:22" s="115" customFormat="1" ht="16.2">
      <c r="A266" s="122" t="str">
        <f t="shared" si="31"/>
        <v>71050101070000</v>
      </c>
      <c r="B266" s="124" t="s">
        <v>439</v>
      </c>
      <c r="C266" s="117" t="s">
        <v>149</v>
      </c>
      <c r="D266" s="118" t="s">
        <v>106</v>
      </c>
      <c r="E266" s="119" t="s">
        <v>106</v>
      </c>
      <c r="F266" s="120" t="s">
        <v>183</v>
      </c>
      <c r="G266" s="129" t="s">
        <v>440</v>
      </c>
      <c r="H266" s="25"/>
      <c r="I266" s="25"/>
      <c r="J266" s="26"/>
      <c r="K266" s="26"/>
      <c r="L266" s="32" t="s">
        <v>125</v>
      </c>
      <c r="M266" s="33">
        <v>4239</v>
      </c>
      <c r="N266" s="183">
        <f t="shared" si="40"/>
        <v>0</v>
      </c>
      <c r="O266" s="420"/>
      <c r="P266" s="420"/>
      <c r="Q266" s="161"/>
      <c r="R266" s="161"/>
      <c r="S266" s="438"/>
      <c r="T266" s="161"/>
      <c r="U266" s="161"/>
      <c r="V266" s="161"/>
    </row>
    <row r="267" spans="1:22" ht="16.2">
      <c r="A267" s="122" t="str">
        <f t="shared" si="31"/>
        <v>71050101074861</v>
      </c>
      <c r="B267" s="124" t="s">
        <v>439</v>
      </c>
      <c r="C267" s="117" t="s">
        <v>149</v>
      </c>
      <c r="D267" s="118" t="s">
        <v>106</v>
      </c>
      <c r="E267" s="119" t="s">
        <v>106</v>
      </c>
      <c r="F267" s="120" t="s">
        <v>183</v>
      </c>
      <c r="G267" s="129">
        <v>4861</v>
      </c>
      <c r="H267" s="25"/>
      <c r="I267" s="25"/>
      <c r="J267" s="26"/>
      <c r="K267" s="26"/>
      <c r="L267" s="32" t="s">
        <v>364</v>
      </c>
      <c r="M267" s="48">
        <v>4269</v>
      </c>
      <c r="N267" s="183">
        <f t="shared" si="40"/>
        <v>0</v>
      </c>
      <c r="O267" s="420"/>
      <c r="P267" s="420"/>
      <c r="Q267" s="161"/>
      <c r="R267" s="161"/>
      <c r="S267" s="438"/>
      <c r="T267" s="161"/>
      <c r="U267" s="161"/>
      <c r="V267" s="161"/>
    </row>
    <row r="268" spans="1:22" s="115" customFormat="1" ht="16.2">
      <c r="A268" s="122"/>
      <c r="B268" s="124"/>
      <c r="C268" s="117"/>
      <c r="D268" s="118"/>
      <c r="E268" s="119"/>
      <c r="F268" s="120"/>
      <c r="G268" s="129"/>
      <c r="H268" s="25"/>
      <c r="I268" s="25"/>
      <c r="J268" s="26"/>
      <c r="K268" s="26"/>
      <c r="L268" s="32" t="s">
        <v>211</v>
      </c>
      <c r="M268" s="48">
        <v>4639</v>
      </c>
      <c r="N268" s="183">
        <f t="shared" si="40"/>
        <v>0</v>
      </c>
      <c r="O268" s="183"/>
      <c r="P268" s="183"/>
      <c r="Q268" s="161"/>
      <c r="R268" s="161"/>
      <c r="S268" s="438"/>
      <c r="T268" s="161"/>
      <c r="U268" s="161"/>
      <c r="V268" s="161"/>
    </row>
    <row r="269" spans="1:22" ht="16.2">
      <c r="B269" s="124"/>
      <c r="G269" s="129"/>
      <c r="H269" s="25"/>
      <c r="I269" s="25"/>
      <c r="J269" s="26"/>
      <c r="K269" s="26"/>
      <c r="L269" s="32" t="s">
        <v>134</v>
      </c>
      <c r="M269" s="48">
        <v>4861</v>
      </c>
      <c r="N269" s="183">
        <f t="shared" si="40"/>
        <v>0</v>
      </c>
      <c r="O269" s="183"/>
      <c r="P269" s="183"/>
      <c r="Q269" s="161"/>
      <c r="R269" s="161"/>
      <c r="S269" s="438"/>
      <c r="T269" s="161"/>
      <c r="U269" s="161"/>
      <c r="V269" s="161"/>
    </row>
    <row r="270" spans="1:22" ht="16.2">
      <c r="B270" s="124"/>
      <c r="G270" s="129"/>
      <c r="H270" s="25"/>
      <c r="I270" s="25"/>
      <c r="J270" s="26"/>
      <c r="K270" s="26"/>
      <c r="L270" s="30" t="s">
        <v>173</v>
      </c>
      <c r="M270" s="31">
        <v>5112</v>
      </c>
      <c r="N270" s="183">
        <f t="shared" si="40"/>
        <v>0</v>
      </c>
      <c r="O270" s="420"/>
      <c r="P270" s="420"/>
      <c r="Q270" s="161"/>
      <c r="R270" s="161"/>
      <c r="S270" s="438"/>
      <c r="T270" s="161"/>
      <c r="U270" s="161"/>
      <c r="V270" s="161"/>
    </row>
    <row r="271" spans="1:22" ht="16.2">
      <c r="B271" s="124"/>
      <c r="G271" s="129"/>
      <c r="H271" s="25"/>
      <c r="I271" s="25"/>
      <c r="J271" s="26"/>
      <c r="K271" s="26"/>
      <c r="L271" s="29" t="s">
        <v>138</v>
      </c>
      <c r="M271" s="12">
        <v>5132</v>
      </c>
      <c r="N271" s="183">
        <f t="shared" si="40"/>
        <v>0</v>
      </c>
      <c r="O271" s="183">
        <v>0</v>
      </c>
      <c r="P271" s="183"/>
      <c r="Q271" s="161"/>
      <c r="R271" s="161"/>
      <c r="S271" s="438"/>
      <c r="T271" s="161"/>
      <c r="U271" s="161"/>
      <c r="V271" s="161"/>
    </row>
    <row r="272" spans="1:22" ht="27.6">
      <c r="B272" s="124"/>
      <c r="G272" s="129"/>
      <c r="H272" s="165">
        <v>2490</v>
      </c>
      <c r="I272" s="166" t="s">
        <v>155</v>
      </c>
      <c r="J272" s="167">
        <v>9</v>
      </c>
      <c r="K272" s="167">
        <v>0</v>
      </c>
      <c r="L272" s="168" t="s">
        <v>212</v>
      </c>
      <c r="M272" s="176"/>
      <c r="N272" s="188">
        <f>+N274</f>
        <v>0</v>
      </c>
      <c r="O272" s="188">
        <f>+O274</f>
        <v>0</v>
      </c>
      <c r="P272" s="188">
        <f>+P274</f>
        <v>0</v>
      </c>
      <c r="Q272" s="161"/>
      <c r="R272" s="161"/>
      <c r="S272" s="438"/>
      <c r="T272" s="161"/>
      <c r="U272" s="161"/>
      <c r="V272" s="161"/>
    </row>
    <row r="273" spans="2:22" ht="16.2">
      <c r="B273" s="124"/>
      <c r="G273" s="129"/>
      <c r="H273" s="25"/>
      <c r="I273" s="18"/>
      <c r="J273" s="19"/>
      <c r="K273" s="19"/>
      <c r="L273" s="30" t="s">
        <v>110</v>
      </c>
      <c r="M273" s="31"/>
      <c r="N273" s="190"/>
      <c r="O273" s="190"/>
      <c r="P273" s="190"/>
      <c r="Q273" s="161"/>
      <c r="R273" s="161"/>
      <c r="S273" s="438"/>
      <c r="T273" s="161"/>
      <c r="U273" s="161"/>
      <c r="V273" s="161"/>
    </row>
    <row r="274" spans="2:22" ht="26.4">
      <c r="B274" s="124"/>
      <c r="G274" s="129"/>
      <c r="H274" s="151">
        <v>2491</v>
      </c>
      <c r="I274" s="152" t="s">
        <v>155</v>
      </c>
      <c r="J274" s="153">
        <v>9</v>
      </c>
      <c r="K274" s="153">
        <v>1</v>
      </c>
      <c r="L274" s="154" t="s">
        <v>212</v>
      </c>
      <c r="M274" s="155"/>
      <c r="N274" s="192">
        <f>+N276+N279+N283+N285+N291+N295+N300+N303+N307+N311+N314+N317</f>
        <v>0</v>
      </c>
      <c r="O274" s="192">
        <f t="shared" ref="O274:P274" si="41">+O276+O279+O283+O285+O291+O295+O300+O303+O307+O311+O314+O317</f>
        <v>0</v>
      </c>
      <c r="P274" s="192">
        <f t="shared" si="41"/>
        <v>0</v>
      </c>
      <c r="Q274" s="161"/>
      <c r="R274" s="161"/>
      <c r="S274" s="438"/>
      <c r="T274" s="161"/>
      <c r="U274" s="161"/>
      <c r="V274" s="161"/>
    </row>
    <row r="275" spans="2:22" ht="16.2">
      <c r="B275" s="124"/>
      <c r="G275" s="129"/>
      <c r="H275" s="25"/>
      <c r="I275" s="25"/>
      <c r="J275" s="26"/>
      <c r="K275" s="26"/>
      <c r="L275" s="30" t="s">
        <v>108</v>
      </c>
      <c r="M275" s="31"/>
      <c r="N275" s="190"/>
      <c r="O275" s="190"/>
      <c r="P275" s="190"/>
      <c r="Q275" s="161"/>
      <c r="R275" s="161"/>
      <c r="S275" s="438"/>
      <c r="T275" s="161"/>
      <c r="U275" s="161"/>
      <c r="V275" s="161"/>
    </row>
    <row r="276" spans="2:22" ht="16.2">
      <c r="B276" s="124"/>
      <c r="G276" s="129"/>
      <c r="H276" s="45"/>
      <c r="I276" s="147"/>
      <c r="J276" s="148"/>
      <c r="K276" s="148"/>
      <c r="L276" s="27" t="s">
        <v>213</v>
      </c>
      <c r="M276" s="28"/>
      <c r="N276" s="197">
        <f>O276+P276</f>
        <v>0</v>
      </c>
      <c r="O276" s="197">
        <f>SUM(O277:O278)</f>
        <v>0</v>
      </c>
      <c r="P276" s="197">
        <f>SUM(P277:P278)</f>
        <v>0</v>
      </c>
      <c r="Q276" s="161"/>
      <c r="R276" s="161"/>
      <c r="S276" s="438"/>
      <c r="T276" s="161"/>
      <c r="U276" s="161"/>
      <c r="V276" s="161"/>
    </row>
    <row r="277" spans="2:22" ht="16.2">
      <c r="B277" s="124"/>
      <c r="G277" s="129"/>
      <c r="H277" s="17"/>
      <c r="I277" s="25"/>
      <c r="J277" s="26"/>
      <c r="K277" s="26"/>
      <c r="L277" s="32" t="s">
        <v>364</v>
      </c>
      <c r="M277" s="48">
        <v>4269</v>
      </c>
      <c r="N277" s="183">
        <f t="shared" ref="N277:N313" si="42">O277+P277</f>
        <v>0</v>
      </c>
      <c r="O277" s="183"/>
      <c r="P277" s="183"/>
      <c r="Q277" s="161"/>
      <c r="R277" s="161"/>
      <c r="S277" s="438"/>
      <c r="T277" s="161"/>
      <c r="U277" s="161"/>
      <c r="V277" s="161"/>
    </row>
    <row r="278" spans="2:22" ht="16.2">
      <c r="B278" s="124"/>
      <c r="G278" s="129"/>
      <c r="H278" s="25"/>
      <c r="I278" s="25"/>
      <c r="J278" s="26"/>
      <c r="K278" s="26"/>
      <c r="L278" s="29" t="s">
        <v>137</v>
      </c>
      <c r="M278" s="12">
        <v>5129</v>
      </c>
      <c r="N278" s="183">
        <f t="shared" si="42"/>
        <v>0</v>
      </c>
      <c r="O278" s="183"/>
      <c r="P278" s="183"/>
      <c r="Q278" s="161"/>
      <c r="R278" s="161"/>
      <c r="S278" s="438"/>
      <c r="T278" s="161"/>
      <c r="U278" s="161"/>
      <c r="V278" s="161"/>
    </row>
    <row r="279" spans="2:22" ht="55.2">
      <c r="B279" s="124"/>
      <c r="G279" s="129"/>
      <c r="H279" s="45"/>
      <c r="I279" s="147"/>
      <c r="J279" s="148"/>
      <c r="K279" s="148"/>
      <c r="L279" s="27" t="s">
        <v>214</v>
      </c>
      <c r="M279" s="28"/>
      <c r="N279" s="197">
        <f>O279+P279</f>
        <v>0</v>
      </c>
      <c r="O279" s="197">
        <f>SUM(O280:O282)</f>
        <v>0</v>
      </c>
      <c r="P279" s="197">
        <f>SUM(P280:P282)</f>
        <v>0</v>
      </c>
      <c r="Q279" s="161"/>
      <c r="R279" s="161"/>
      <c r="S279" s="438"/>
      <c r="T279" s="161"/>
      <c r="U279" s="161"/>
      <c r="V279" s="161"/>
    </row>
    <row r="280" spans="2:22" ht="26.4">
      <c r="B280" s="124"/>
      <c r="G280" s="129"/>
      <c r="H280" s="25"/>
      <c r="I280" s="25"/>
      <c r="J280" s="26"/>
      <c r="K280" s="26"/>
      <c r="L280" s="29" t="s">
        <v>217</v>
      </c>
      <c r="M280" s="12">
        <v>4511</v>
      </c>
      <c r="N280" s="183">
        <f t="shared" ref="N280" si="43">O280+P280</f>
        <v>0</v>
      </c>
      <c r="O280" s="398"/>
      <c r="P280" s="398">
        <v>0</v>
      </c>
      <c r="Q280" s="161"/>
      <c r="R280" s="161"/>
      <c r="S280" s="438"/>
      <c r="T280" s="161"/>
      <c r="U280" s="161"/>
      <c r="V280" s="161"/>
    </row>
    <row r="281" spans="2:22" ht="26.4">
      <c r="B281" s="124"/>
      <c r="G281" s="129"/>
      <c r="H281" s="25"/>
      <c r="I281" s="25"/>
      <c r="J281" s="26"/>
      <c r="K281" s="26"/>
      <c r="L281" s="32" t="s">
        <v>215</v>
      </c>
      <c r="M281" s="48">
        <v>4637</v>
      </c>
      <c r="N281" s="183">
        <f t="shared" si="42"/>
        <v>0</v>
      </c>
      <c r="O281" s="183"/>
      <c r="P281" s="183"/>
      <c r="Q281" s="161"/>
      <c r="R281" s="161"/>
      <c r="S281" s="438"/>
      <c r="T281" s="161"/>
      <c r="U281" s="161"/>
      <c r="V281" s="161"/>
    </row>
    <row r="282" spans="2:22" ht="16.2">
      <c r="B282" s="124"/>
      <c r="G282" s="129"/>
      <c r="H282" s="25"/>
      <c r="I282" s="25"/>
      <c r="J282" s="26"/>
      <c r="K282" s="26"/>
      <c r="L282" s="32" t="s">
        <v>758</v>
      </c>
      <c r="M282" s="48" t="s">
        <v>759</v>
      </c>
      <c r="N282" s="183">
        <f t="shared" ref="N282" si="44">O282+P282</f>
        <v>0</v>
      </c>
      <c r="O282" s="183"/>
      <c r="P282" s="183"/>
      <c r="Q282" s="161"/>
      <c r="R282" s="161"/>
      <c r="S282" s="438"/>
      <c r="T282" s="161"/>
      <c r="U282" s="161"/>
      <c r="V282" s="161"/>
    </row>
    <row r="283" spans="2:22" ht="27.6">
      <c r="B283" s="124"/>
      <c r="G283" s="129"/>
      <c r="H283" s="45"/>
      <c r="I283" s="147"/>
      <c r="J283" s="148"/>
      <c r="K283" s="148"/>
      <c r="L283" s="27" t="s">
        <v>216</v>
      </c>
      <c r="M283" s="28"/>
      <c r="N283" s="197">
        <f>O283+P283</f>
        <v>0</v>
      </c>
      <c r="O283" s="197">
        <f>SUM(O284)</f>
        <v>0</v>
      </c>
      <c r="P283" s="197">
        <f>SUM(P284)</f>
        <v>0</v>
      </c>
      <c r="Q283" s="161"/>
      <c r="R283" s="161"/>
      <c r="S283" s="438"/>
      <c r="T283" s="161"/>
      <c r="U283" s="161"/>
      <c r="V283" s="161"/>
    </row>
    <row r="284" spans="2:22" ht="26.4">
      <c r="B284" s="124"/>
      <c r="G284" s="129"/>
      <c r="H284" s="25"/>
      <c r="I284" s="25"/>
      <c r="J284" s="26"/>
      <c r="K284" s="26"/>
      <c r="L284" s="29" t="s">
        <v>217</v>
      </c>
      <c r="M284" s="12">
        <v>4511</v>
      </c>
      <c r="N284" s="183">
        <f t="shared" si="42"/>
        <v>0</v>
      </c>
      <c r="O284" s="398"/>
      <c r="P284" s="398"/>
      <c r="Q284" s="161"/>
      <c r="R284" s="161"/>
      <c r="S284" s="438"/>
      <c r="T284" s="161"/>
      <c r="U284" s="161"/>
      <c r="V284" s="161"/>
    </row>
    <row r="285" spans="2:22" ht="27.6">
      <c r="B285" s="124"/>
      <c r="G285" s="129"/>
      <c r="H285" s="45"/>
      <c r="I285" s="147"/>
      <c r="J285" s="148"/>
      <c r="K285" s="148"/>
      <c r="L285" s="27" t="s">
        <v>218</v>
      </c>
      <c r="M285" s="28"/>
      <c r="N285" s="197">
        <f>O285+P285</f>
        <v>0</v>
      </c>
      <c r="O285" s="197">
        <f>SUM(O286:O290)</f>
        <v>0</v>
      </c>
      <c r="P285" s="197">
        <f>SUM(P286:P290)</f>
        <v>0</v>
      </c>
      <c r="Q285" s="161"/>
      <c r="R285" s="161"/>
      <c r="S285" s="438"/>
      <c r="T285" s="161"/>
      <c r="U285" s="161"/>
      <c r="V285" s="161"/>
    </row>
    <row r="286" spans="2:22" ht="26.4">
      <c r="B286" s="124"/>
      <c r="G286" s="129"/>
      <c r="H286" s="25"/>
      <c r="I286" s="25"/>
      <c r="J286" s="26"/>
      <c r="K286" s="26"/>
      <c r="L286" s="30" t="s">
        <v>241</v>
      </c>
      <c r="M286" s="31">
        <v>4638</v>
      </c>
      <c r="N286" s="183">
        <f t="shared" si="42"/>
        <v>0</v>
      </c>
      <c r="O286" s="183"/>
      <c r="P286" s="183"/>
      <c r="Q286" s="161"/>
      <c r="R286" s="161"/>
      <c r="S286" s="438"/>
      <c r="T286" s="161"/>
      <c r="U286" s="161"/>
      <c r="V286" s="161"/>
    </row>
    <row r="287" spans="2:22" ht="16.8">
      <c r="B287" s="124"/>
      <c r="G287" s="129"/>
      <c r="H287" s="25"/>
      <c r="I287" s="25"/>
      <c r="J287" s="26"/>
      <c r="K287" s="26"/>
      <c r="L287" s="32" t="s">
        <v>211</v>
      </c>
      <c r="M287" s="48">
        <v>4639</v>
      </c>
      <c r="N287" s="183">
        <f t="shared" si="42"/>
        <v>0</v>
      </c>
      <c r="O287" s="399"/>
      <c r="P287" s="399">
        <v>0</v>
      </c>
      <c r="Q287" s="161"/>
      <c r="R287" s="161"/>
      <c r="S287" s="438"/>
      <c r="T287" s="161"/>
      <c r="U287" s="161"/>
      <c r="V287" s="161"/>
    </row>
    <row r="288" spans="2:22" ht="16.8">
      <c r="B288" s="124"/>
      <c r="G288" s="129"/>
      <c r="H288" s="25"/>
      <c r="I288" s="25"/>
      <c r="J288" s="26"/>
      <c r="K288" s="26"/>
      <c r="L288" s="32" t="s">
        <v>758</v>
      </c>
      <c r="M288" s="48" t="s">
        <v>759</v>
      </c>
      <c r="N288" s="183">
        <f t="shared" si="42"/>
        <v>0</v>
      </c>
      <c r="O288" s="399"/>
      <c r="P288" s="399"/>
      <c r="Q288" s="161"/>
      <c r="R288" s="161"/>
      <c r="S288" s="438"/>
      <c r="T288" s="161"/>
      <c r="U288" s="161"/>
      <c r="V288" s="161"/>
    </row>
    <row r="289" spans="1:22" ht="16.2">
      <c r="B289" s="124"/>
      <c r="G289" s="129"/>
      <c r="H289" s="25"/>
      <c r="I289" s="25"/>
      <c r="J289" s="26"/>
      <c r="K289" s="26"/>
      <c r="L289" s="29" t="s">
        <v>348</v>
      </c>
      <c r="M289" s="31">
        <v>4729</v>
      </c>
      <c r="N289" s="183">
        <f t="shared" si="42"/>
        <v>0</v>
      </c>
      <c r="O289" s="183"/>
      <c r="P289" s="183"/>
      <c r="Q289" s="161"/>
      <c r="R289" s="161"/>
      <c r="S289" s="438"/>
      <c r="T289" s="161"/>
      <c r="U289" s="161"/>
      <c r="V289" s="161"/>
    </row>
    <row r="290" spans="1:22" ht="26.4">
      <c r="B290" s="124"/>
      <c r="G290" s="129"/>
      <c r="H290" s="25"/>
      <c r="I290" s="25"/>
      <c r="J290" s="26"/>
      <c r="K290" s="26"/>
      <c r="L290" s="30" t="s">
        <v>219</v>
      </c>
      <c r="M290" s="31">
        <v>4819</v>
      </c>
      <c r="N290" s="183">
        <f t="shared" si="42"/>
        <v>0</v>
      </c>
      <c r="O290" s="399"/>
      <c r="P290" s="399"/>
      <c r="Q290" s="161"/>
      <c r="R290" s="161"/>
      <c r="S290" s="438"/>
      <c r="T290" s="161"/>
      <c r="U290" s="161"/>
      <c r="V290" s="161"/>
    </row>
    <row r="291" spans="1:22" ht="16.2">
      <c r="B291" s="124"/>
      <c r="G291" s="129"/>
      <c r="H291" s="45"/>
      <c r="I291" s="147"/>
      <c r="J291" s="148"/>
      <c r="K291" s="148"/>
      <c r="L291" s="27" t="s">
        <v>220</v>
      </c>
      <c r="M291" s="28"/>
      <c r="N291" s="197">
        <f>O291+P291</f>
        <v>0</v>
      </c>
      <c r="O291" s="197">
        <f>SUM(O292:O294)</f>
        <v>0</v>
      </c>
      <c r="P291" s="197">
        <f>SUM(P292:P294)</f>
        <v>0</v>
      </c>
      <c r="Q291" s="161"/>
      <c r="R291" s="161"/>
      <c r="S291" s="438"/>
      <c r="T291" s="161"/>
      <c r="U291" s="161"/>
      <c r="V291" s="161"/>
    </row>
    <row r="292" spans="1:22" ht="16.2">
      <c r="B292" s="124"/>
      <c r="G292" s="129"/>
      <c r="H292" s="25"/>
      <c r="I292" s="25"/>
      <c r="J292" s="26"/>
      <c r="K292" s="26"/>
      <c r="L292" s="30" t="s">
        <v>221</v>
      </c>
      <c r="M292" s="31">
        <v>8111</v>
      </c>
      <c r="N292" s="183">
        <f t="shared" si="42"/>
        <v>0</v>
      </c>
      <c r="O292" s="405">
        <v>0</v>
      </c>
      <c r="P292" s="405"/>
      <c r="Q292" s="161"/>
      <c r="R292" s="161"/>
      <c r="S292" s="438"/>
      <c r="T292" s="161"/>
      <c r="U292" s="161"/>
      <c r="V292" s="161"/>
    </row>
    <row r="293" spans="1:22" ht="16.2">
      <c r="B293" s="124"/>
      <c r="G293" s="129"/>
      <c r="H293" s="25"/>
      <c r="I293" s="25"/>
      <c r="J293" s="26"/>
      <c r="K293" s="26"/>
      <c r="L293" s="30" t="s">
        <v>760</v>
      </c>
      <c r="M293" s="31">
        <v>8121</v>
      </c>
      <c r="N293" s="183">
        <f t="shared" si="42"/>
        <v>0</v>
      </c>
      <c r="O293" s="405"/>
      <c r="P293" s="405"/>
      <c r="Q293" s="161"/>
      <c r="R293" s="161"/>
      <c r="S293" s="438"/>
      <c r="T293" s="161"/>
      <c r="U293" s="161"/>
      <c r="V293" s="161"/>
    </row>
    <row r="294" spans="1:22" ht="16.2">
      <c r="B294" s="124"/>
      <c r="G294" s="129"/>
      <c r="H294" s="25"/>
      <c r="I294" s="25"/>
      <c r="J294" s="26"/>
      <c r="K294" s="26"/>
      <c r="L294" s="29" t="s">
        <v>222</v>
      </c>
      <c r="M294" s="12">
        <v>8411</v>
      </c>
      <c r="N294" s="183">
        <f t="shared" si="42"/>
        <v>0</v>
      </c>
      <c r="O294" s="405"/>
      <c r="P294" s="405"/>
      <c r="Q294" s="161"/>
      <c r="R294" s="161"/>
      <c r="S294" s="438"/>
      <c r="T294" s="161"/>
      <c r="U294" s="161"/>
      <c r="V294" s="161"/>
    </row>
    <row r="295" spans="1:22" s="170" customFormat="1" ht="16.2">
      <c r="A295" s="122" t="str">
        <f t="shared" si="31"/>
        <v>71050300000000</v>
      </c>
      <c r="B295" s="124" t="s">
        <v>439</v>
      </c>
      <c r="C295" s="117" t="s">
        <v>149</v>
      </c>
      <c r="D295" s="118" t="s">
        <v>442</v>
      </c>
      <c r="E295" s="119" t="s">
        <v>441</v>
      </c>
      <c r="F295" s="120" t="s">
        <v>441</v>
      </c>
      <c r="G295" s="129" t="s">
        <v>440</v>
      </c>
      <c r="H295" s="45"/>
      <c r="I295" s="147"/>
      <c r="J295" s="148"/>
      <c r="K295" s="148"/>
      <c r="L295" s="27" t="s">
        <v>881</v>
      </c>
      <c r="M295" s="28"/>
      <c r="N295" s="197">
        <f>O295+P295</f>
        <v>0</v>
      </c>
      <c r="O295" s="197">
        <f>SUM(O296:O299)</f>
        <v>0</v>
      </c>
      <c r="P295" s="197">
        <f>SUM(P296:P299)</f>
        <v>0</v>
      </c>
      <c r="Q295" s="161"/>
      <c r="R295" s="161"/>
      <c r="S295" s="438"/>
      <c r="T295" s="161"/>
      <c r="U295" s="161"/>
      <c r="V295" s="161"/>
    </row>
    <row r="296" spans="1:22" ht="16.2">
      <c r="A296" s="122" t="str">
        <f t="shared" si="31"/>
        <v>71050300000001</v>
      </c>
      <c r="B296" s="124" t="s">
        <v>439</v>
      </c>
      <c r="C296" s="117" t="s">
        <v>149</v>
      </c>
      <c r="D296" s="118" t="s">
        <v>442</v>
      </c>
      <c r="E296" s="119" t="s">
        <v>441</v>
      </c>
      <c r="F296" s="120" t="s">
        <v>441</v>
      </c>
      <c r="G296" s="129" t="s">
        <v>96</v>
      </c>
      <c r="H296" s="25"/>
      <c r="I296" s="25"/>
      <c r="J296" s="26"/>
      <c r="K296" s="26"/>
      <c r="L296" s="29" t="s">
        <v>125</v>
      </c>
      <c r="M296" s="33">
        <v>4239</v>
      </c>
      <c r="N296" s="183">
        <f t="shared" si="42"/>
        <v>0</v>
      </c>
      <c r="O296" s="183"/>
      <c r="P296" s="183"/>
      <c r="Q296" s="161"/>
      <c r="R296" s="161"/>
      <c r="S296" s="438"/>
      <c r="T296" s="161"/>
      <c r="U296" s="161"/>
      <c r="V296" s="161"/>
    </row>
    <row r="297" spans="1:22" ht="26.4">
      <c r="A297" s="122" t="str">
        <f t="shared" ref="A297" si="45">CONCATENATE(B297,C297,D297,E297,F297,G297)</f>
        <v>71050601014213</v>
      </c>
      <c r="B297" s="124" t="s">
        <v>439</v>
      </c>
      <c r="C297" s="117" t="s">
        <v>149</v>
      </c>
      <c r="D297" s="118" t="s">
        <v>157</v>
      </c>
      <c r="E297" s="119" t="s">
        <v>106</v>
      </c>
      <c r="F297" s="120" t="s">
        <v>106</v>
      </c>
      <c r="G297" s="121">
        <v>4213</v>
      </c>
      <c r="H297" s="25"/>
      <c r="I297" s="25"/>
      <c r="J297" s="26"/>
      <c r="K297" s="26"/>
      <c r="L297" s="29" t="s">
        <v>142</v>
      </c>
      <c r="M297" s="12">
        <v>4251</v>
      </c>
      <c r="N297" s="183">
        <f t="shared" ref="N297" si="46">O297+P297</f>
        <v>0</v>
      </c>
      <c r="O297" s="183"/>
      <c r="P297" s="183"/>
      <c r="Q297" s="161"/>
      <c r="R297" s="161"/>
      <c r="S297" s="438"/>
      <c r="T297" s="161"/>
      <c r="U297" s="161"/>
      <c r="V297" s="161"/>
    </row>
    <row r="298" spans="1:22" s="156" customFormat="1" ht="26.4">
      <c r="A298" s="122" t="str">
        <f t="shared" ref="A298" si="47">CONCATENATE(B298,C298,D298,E298,F298,G298)</f>
        <v>71050601000000</v>
      </c>
      <c r="B298" s="124" t="s">
        <v>439</v>
      </c>
      <c r="C298" s="117" t="s">
        <v>149</v>
      </c>
      <c r="D298" s="118" t="s">
        <v>157</v>
      </c>
      <c r="E298" s="119" t="s">
        <v>106</v>
      </c>
      <c r="F298" s="120" t="s">
        <v>441</v>
      </c>
      <c r="G298" s="129" t="s">
        <v>440</v>
      </c>
      <c r="H298" s="25"/>
      <c r="I298" s="25"/>
      <c r="J298" s="26"/>
      <c r="K298" s="26"/>
      <c r="L298" s="29" t="s">
        <v>217</v>
      </c>
      <c r="M298" s="12">
        <v>4511</v>
      </c>
      <c r="N298" s="183">
        <f t="shared" ref="N298" si="48">O298+P298</f>
        <v>0</v>
      </c>
      <c r="O298" s="398"/>
      <c r="P298" s="398"/>
      <c r="Q298" s="161"/>
      <c r="R298" s="161"/>
      <c r="S298" s="438"/>
      <c r="T298" s="161"/>
      <c r="U298" s="161"/>
      <c r="V298" s="161"/>
    </row>
    <row r="299" spans="1:22" s="156" customFormat="1" ht="16.2">
      <c r="A299" s="122" t="str">
        <f t="shared" si="31"/>
        <v>71050301000000</v>
      </c>
      <c r="B299" s="124" t="s">
        <v>439</v>
      </c>
      <c r="C299" s="117" t="s">
        <v>149</v>
      </c>
      <c r="D299" s="118" t="s">
        <v>442</v>
      </c>
      <c r="E299" s="119" t="s">
        <v>106</v>
      </c>
      <c r="F299" s="120" t="s">
        <v>441</v>
      </c>
      <c r="G299" s="129" t="s">
        <v>440</v>
      </c>
      <c r="H299" s="25"/>
      <c r="I299" s="25"/>
      <c r="J299" s="26"/>
      <c r="K299" s="26"/>
      <c r="L299" s="36" t="s">
        <v>134</v>
      </c>
      <c r="M299" s="31" t="s">
        <v>84</v>
      </c>
      <c r="N299" s="183">
        <f t="shared" si="42"/>
        <v>0</v>
      </c>
      <c r="O299" s="183"/>
      <c r="P299" s="183"/>
      <c r="Q299" s="161"/>
      <c r="R299" s="161"/>
      <c r="S299" s="438"/>
      <c r="T299" s="161"/>
      <c r="U299" s="161"/>
      <c r="V299" s="161"/>
    </row>
    <row r="300" spans="1:22" ht="16.2">
      <c r="A300" s="122" t="str">
        <f>CONCATENATE(B300,C300,D300,E300,F300,G300)</f>
        <v>71060601074251</v>
      </c>
      <c r="B300" s="124" t="s">
        <v>439</v>
      </c>
      <c r="C300" s="117" t="s">
        <v>157</v>
      </c>
      <c r="D300" s="118" t="s">
        <v>157</v>
      </c>
      <c r="E300" s="119" t="s">
        <v>106</v>
      </c>
      <c r="F300" s="120" t="s">
        <v>183</v>
      </c>
      <c r="G300" s="121">
        <v>4251</v>
      </c>
      <c r="H300" s="45"/>
      <c r="I300" s="147"/>
      <c r="J300" s="148"/>
      <c r="K300" s="148"/>
      <c r="L300" s="27" t="s">
        <v>882</v>
      </c>
      <c r="M300" s="28"/>
      <c r="N300" s="197">
        <f>O300+P300</f>
        <v>0</v>
      </c>
      <c r="O300" s="197">
        <f t="shared" ref="O300:P300" si="49">P300+Q300</f>
        <v>0</v>
      </c>
      <c r="P300" s="197">
        <f t="shared" si="49"/>
        <v>0</v>
      </c>
      <c r="Q300" s="161"/>
      <c r="R300" s="161"/>
      <c r="S300" s="438"/>
      <c r="T300" s="161"/>
      <c r="U300" s="161"/>
      <c r="V300" s="161"/>
    </row>
    <row r="301" spans="1:22" s="115" customFormat="1" ht="16.2">
      <c r="A301" s="122" t="str">
        <f>CONCATENATE(B301,C301,D301,E301,F301,G301)</f>
        <v>71060601080000</v>
      </c>
      <c r="B301" s="124" t="s">
        <v>439</v>
      </c>
      <c r="C301" s="117" t="s">
        <v>157</v>
      </c>
      <c r="D301" s="118" t="s">
        <v>157</v>
      </c>
      <c r="E301" s="119" t="s">
        <v>106</v>
      </c>
      <c r="F301" s="120" t="s">
        <v>185</v>
      </c>
      <c r="G301" s="129" t="s">
        <v>440</v>
      </c>
      <c r="H301" s="25"/>
      <c r="I301" s="25"/>
      <c r="J301" s="26"/>
      <c r="K301" s="26"/>
      <c r="L301" s="29" t="s">
        <v>125</v>
      </c>
      <c r="M301" s="31">
        <v>4239</v>
      </c>
      <c r="N301" s="183">
        <f>O301+P301</f>
        <v>0</v>
      </c>
      <c r="O301" s="183"/>
      <c r="P301" s="183"/>
      <c r="Q301" s="161"/>
      <c r="R301" s="161"/>
      <c r="S301" s="438"/>
      <c r="T301" s="161"/>
      <c r="U301" s="161"/>
      <c r="V301" s="161"/>
    </row>
    <row r="302" spans="1:22" ht="16.8">
      <c r="A302" s="122" t="str">
        <f>CONCATENATE(B302,C302,D302,E302,F302,G302)</f>
        <v>71060601084251</v>
      </c>
      <c r="B302" s="124" t="s">
        <v>439</v>
      </c>
      <c r="C302" s="117" t="s">
        <v>157</v>
      </c>
      <c r="D302" s="118" t="s">
        <v>157</v>
      </c>
      <c r="E302" s="119" t="s">
        <v>106</v>
      </c>
      <c r="F302" s="120" t="s">
        <v>185</v>
      </c>
      <c r="G302" s="121">
        <v>4251</v>
      </c>
      <c r="H302" s="25"/>
      <c r="I302" s="25"/>
      <c r="J302" s="26"/>
      <c r="K302" s="26"/>
      <c r="L302" s="29" t="s">
        <v>134</v>
      </c>
      <c r="M302" s="12">
        <v>4861</v>
      </c>
      <c r="N302" s="183">
        <f>O302+P302</f>
        <v>0</v>
      </c>
      <c r="O302" s="398"/>
      <c r="P302" s="398"/>
      <c r="Q302" s="161"/>
      <c r="R302" s="161"/>
      <c r="S302" s="438"/>
      <c r="T302" s="161"/>
      <c r="U302" s="161"/>
      <c r="V302" s="161"/>
    </row>
    <row r="303" spans="1:22" ht="16.2">
      <c r="A303" s="122" t="str">
        <f t="shared" si="31"/>
        <v>71050301014213</v>
      </c>
      <c r="B303" s="124" t="s">
        <v>439</v>
      </c>
      <c r="C303" s="117" t="s">
        <v>149</v>
      </c>
      <c r="D303" s="118" t="s">
        <v>442</v>
      </c>
      <c r="E303" s="119" t="s">
        <v>106</v>
      </c>
      <c r="F303" s="120" t="s">
        <v>106</v>
      </c>
      <c r="G303" s="121">
        <v>4213</v>
      </c>
      <c r="H303" s="45"/>
      <c r="I303" s="147"/>
      <c r="J303" s="148"/>
      <c r="K303" s="148"/>
      <c r="L303" s="27" t="s">
        <v>225</v>
      </c>
      <c r="M303" s="28"/>
      <c r="N303" s="197">
        <f>O303+P303</f>
        <v>0</v>
      </c>
      <c r="O303" s="197">
        <f>SUM(O304:O306)</f>
        <v>0</v>
      </c>
      <c r="P303" s="197">
        <f>SUM(P304:P306)</f>
        <v>0</v>
      </c>
      <c r="Q303" s="161"/>
      <c r="R303" s="161"/>
      <c r="S303" s="438"/>
      <c r="T303" s="161"/>
      <c r="U303" s="161"/>
      <c r="V303" s="161"/>
    </row>
    <row r="304" spans="1:22" s="170" customFormat="1" ht="16.2">
      <c r="A304" s="122" t="str">
        <f t="shared" si="31"/>
        <v>71050600000000</v>
      </c>
      <c r="B304" s="124" t="s">
        <v>439</v>
      </c>
      <c r="C304" s="117" t="s">
        <v>149</v>
      </c>
      <c r="D304" s="118" t="s">
        <v>157</v>
      </c>
      <c r="E304" s="119" t="s">
        <v>441</v>
      </c>
      <c r="F304" s="120" t="s">
        <v>441</v>
      </c>
      <c r="G304" s="129" t="s">
        <v>440</v>
      </c>
      <c r="H304" s="25"/>
      <c r="I304" s="25"/>
      <c r="J304" s="26"/>
      <c r="K304" s="26"/>
      <c r="L304" s="29" t="s">
        <v>122</v>
      </c>
      <c r="M304" s="12">
        <v>4234</v>
      </c>
      <c r="N304" s="183">
        <f t="shared" si="42"/>
        <v>0</v>
      </c>
      <c r="O304" s="183"/>
      <c r="P304" s="183"/>
      <c r="Q304" s="161"/>
      <c r="R304" s="161"/>
      <c r="S304" s="438"/>
      <c r="T304" s="161"/>
      <c r="U304" s="161"/>
      <c r="V304" s="161"/>
    </row>
    <row r="305" spans="1:22" ht="16.2">
      <c r="A305" s="122" t="str">
        <f t="shared" si="31"/>
        <v>71050600000001</v>
      </c>
      <c r="B305" s="124" t="s">
        <v>439</v>
      </c>
      <c r="C305" s="117" t="s">
        <v>149</v>
      </c>
      <c r="D305" s="118" t="s">
        <v>157</v>
      </c>
      <c r="E305" s="119" t="s">
        <v>441</v>
      </c>
      <c r="F305" s="120" t="s">
        <v>441</v>
      </c>
      <c r="G305" s="129" t="s">
        <v>96</v>
      </c>
      <c r="H305" s="25"/>
      <c r="I305" s="25"/>
      <c r="J305" s="26"/>
      <c r="K305" s="26"/>
      <c r="L305" s="29" t="s">
        <v>125</v>
      </c>
      <c r="M305" s="12">
        <v>4239</v>
      </c>
      <c r="N305" s="183">
        <f t="shared" si="42"/>
        <v>0</v>
      </c>
      <c r="O305" s="183"/>
      <c r="P305" s="183"/>
      <c r="Q305" s="161"/>
      <c r="R305" s="161"/>
      <c r="S305" s="438"/>
      <c r="T305" s="161"/>
      <c r="U305" s="161"/>
      <c r="V305" s="161"/>
    </row>
    <row r="306" spans="1:22" s="156" customFormat="1" ht="26.4">
      <c r="A306" s="122" t="str">
        <f t="shared" si="31"/>
        <v>71050601000000</v>
      </c>
      <c r="B306" s="124" t="s">
        <v>439</v>
      </c>
      <c r="C306" s="117" t="s">
        <v>149</v>
      </c>
      <c r="D306" s="118" t="s">
        <v>157</v>
      </c>
      <c r="E306" s="119" t="s">
        <v>106</v>
      </c>
      <c r="F306" s="120" t="s">
        <v>441</v>
      </c>
      <c r="G306" s="129" t="s">
        <v>440</v>
      </c>
      <c r="H306" s="25"/>
      <c r="I306" s="25"/>
      <c r="J306" s="26"/>
      <c r="K306" s="26"/>
      <c r="L306" s="29" t="s">
        <v>217</v>
      </c>
      <c r="M306" s="12">
        <v>4511</v>
      </c>
      <c r="N306" s="183">
        <f t="shared" si="42"/>
        <v>0</v>
      </c>
      <c r="O306" s="398"/>
      <c r="P306" s="398"/>
      <c r="Q306" s="161"/>
      <c r="R306" s="161"/>
      <c r="S306" s="438"/>
      <c r="T306" s="161"/>
      <c r="U306" s="161"/>
      <c r="V306" s="161"/>
    </row>
    <row r="307" spans="1:22" ht="36.75" customHeight="1">
      <c r="A307" s="122" t="str">
        <f t="shared" si="31"/>
        <v>71050601000001</v>
      </c>
      <c r="B307" s="124" t="s">
        <v>439</v>
      </c>
      <c r="C307" s="117" t="s">
        <v>149</v>
      </c>
      <c r="D307" s="118" t="s">
        <v>157</v>
      </c>
      <c r="E307" s="119" t="s">
        <v>106</v>
      </c>
      <c r="F307" s="120" t="s">
        <v>441</v>
      </c>
      <c r="G307" s="129" t="s">
        <v>96</v>
      </c>
      <c r="H307" s="45"/>
      <c r="I307" s="147"/>
      <c r="J307" s="148"/>
      <c r="K307" s="148"/>
      <c r="L307" s="27" t="s">
        <v>795</v>
      </c>
      <c r="M307" s="28"/>
      <c r="N307" s="197">
        <f>O307+P307</f>
        <v>0</v>
      </c>
      <c r="O307" s="197">
        <f>SUM(O308:O310)</f>
        <v>0</v>
      </c>
      <c r="P307" s="197">
        <f>SUM(P308:P310)</f>
        <v>0</v>
      </c>
      <c r="Q307" s="161"/>
      <c r="R307" s="161"/>
      <c r="S307" s="438"/>
      <c r="T307" s="161"/>
      <c r="U307" s="161"/>
      <c r="V307" s="161"/>
    </row>
    <row r="308" spans="1:22" s="115" customFormat="1" ht="16.2">
      <c r="A308" s="122" t="str">
        <f t="shared" si="31"/>
        <v>71050601010000</v>
      </c>
      <c r="B308" s="124" t="s">
        <v>439</v>
      </c>
      <c r="C308" s="117" t="s">
        <v>149</v>
      </c>
      <c r="D308" s="118" t="s">
        <v>157</v>
      </c>
      <c r="E308" s="119" t="s">
        <v>106</v>
      </c>
      <c r="F308" s="120" t="s">
        <v>106</v>
      </c>
      <c r="G308" s="129" t="s">
        <v>440</v>
      </c>
      <c r="H308" s="25"/>
      <c r="I308" s="25"/>
      <c r="J308" s="26"/>
      <c r="K308" s="26"/>
      <c r="L308" s="29" t="s">
        <v>125</v>
      </c>
      <c r="M308" s="33">
        <v>4239</v>
      </c>
      <c r="N308" s="183">
        <f t="shared" si="42"/>
        <v>0</v>
      </c>
      <c r="O308" s="183"/>
      <c r="P308" s="183">
        <v>0</v>
      </c>
      <c r="Q308" s="161"/>
      <c r="R308" s="161"/>
      <c r="S308" s="438"/>
      <c r="T308" s="161"/>
      <c r="U308" s="161"/>
      <c r="V308" s="161"/>
    </row>
    <row r="309" spans="1:22" ht="26.4">
      <c r="A309" s="122" t="str">
        <f t="shared" si="31"/>
        <v>71050601014213</v>
      </c>
      <c r="B309" s="124" t="s">
        <v>439</v>
      </c>
      <c r="C309" s="117" t="s">
        <v>149</v>
      </c>
      <c r="D309" s="118" t="s">
        <v>157</v>
      </c>
      <c r="E309" s="119" t="s">
        <v>106</v>
      </c>
      <c r="F309" s="120" t="s">
        <v>106</v>
      </c>
      <c r="G309" s="121">
        <v>4213</v>
      </c>
      <c r="H309" s="25"/>
      <c r="I309" s="25"/>
      <c r="J309" s="26"/>
      <c r="K309" s="26"/>
      <c r="L309" s="29" t="s">
        <v>142</v>
      </c>
      <c r="M309" s="12">
        <v>4251</v>
      </c>
      <c r="N309" s="183">
        <f t="shared" si="42"/>
        <v>0</v>
      </c>
      <c r="O309" s="183"/>
      <c r="P309" s="183"/>
      <c r="Q309" s="161"/>
      <c r="R309" s="161"/>
      <c r="S309" s="438"/>
      <c r="T309" s="161"/>
      <c r="U309" s="161"/>
      <c r="V309" s="161"/>
    </row>
    <row r="310" spans="1:22" ht="16.2">
      <c r="A310" s="122" t="str">
        <f t="shared" si="31"/>
        <v>71050601014269</v>
      </c>
      <c r="B310" s="124" t="s">
        <v>439</v>
      </c>
      <c r="C310" s="117" t="s">
        <v>149</v>
      </c>
      <c r="D310" s="118" t="s">
        <v>157</v>
      </c>
      <c r="E310" s="119" t="s">
        <v>106</v>
      </c>
      <c r="F310" s="120" t="s">
        <v>106</v>
      </c>
      <c r="G310" s="121">
        <v>4269</v>
      </c>
      <c r="H310" s="25"/>
      <c r="I310" s="25"/>
      <c r="J310" s="26"/>
      <c r="K310" s="26"/>
      <c r="L310" s="29" t="s">
        <v>134</v>
      </c>
      <c r="M310" s="12">
        <v>4861</v>
      </c>
      <c r="N310" s="183">
        <f t="shared" si="42"/>
        <v>0</v>
      </c>
      <c r="O310" s="183"/>
      <c r="P310" s="183"/>
      <c r="Q310" s="161"/>
      <c r="R310" s="161"/>
      <c r="S310" s="438"/>
      <c r="T310" s="161"/>
      <c r="U310" s="161"/>
      <c r="V310" s="161"/>
    </row>
    <row r="311" spans="1:22" ht="24" customHeight="1">
      <c r="A311" s="122" t="str">
        <f t="shared" si="31"/>
        <v>71050601014638</v>
      </c>
      <c r="B311" s="124" t="s">
        <v>439</v>
      </c>
      <c r="C311" s="117" t="s">
        <v>149</v>
      </c>
      <c r="D311" s="118" t="s">
        <v>157</v>
      </c>
      <c r="E311" s="119" t="s">
        <v>106</v>
      </c>
      <c r="F311" s="120" t="s">
        <v>106</v>
      </c>
      <c r="G311" s="121">
        <v>4638</v>
      </c>
      <c r="H311" s="45"/>
      <c r="I311" s="147"/>
      <c r="J311" s="148"/>
      <c r="K311" s="148"/>
      <c r="L311" s="27" t="s">
        <v>883</v>
      </c>
      <c r="M311" s="28"/>
      <c r="N311" s="197">
        <f>O311+P311</f>
        <v>0</v>
      </c>
      <c r="O311" s="197">
        <f>SUM(O312:O313)</f>
        <v>0</v>
      </c>
      <c r="P311" s="197">
        <f>SUM(P312:P313)</f>
        <v>0</v>
      </c>
      <c r="Q311" s="161"/>
      <c r="R311" s="161"/>
      <c r="S311" s="438"/>
      <c r="T311" s="161"/>
      <c r="U311" s="161"/>
      <c r="V311" s="161"/>
    </row>
    <row r="312" spans="1:22" ht="16.8">
      <c r="A312" s="122" t="str">
        <f t="shared" si="31"/>
        <v>71040901058111</v>
      </c>
      <c r="B312" s="124" t="s">
        <v>439</v>
      </c>
      <c r="C312" s="117" t="s">
        <v>155</v>
      </c>
      <c r="D312" s="118" t="s">
        <v>187</v>
      </c>
      <c r="E312" s="119" t="s">
        <v>106</v>
      </c>
      <c r="F312" s="120" t="s">
        <v>149</v>
      </c>
      <c r="G312" s="121">
        <v>8111</v>
      </c>
      <c r="H312" s="25"/>
      <c r="I312" s="25"/>
      <c r="J312" s="26"/>
      <c r="K312" s="26"/>
      <c r="L312" s="29" t="s">
        <v>114</v>
      </c>
      <c r="M312" s="33">
        <v>4212</v>
      </c>
      <c r="N312" s="183">
        <f t="shared" ref="N312" si="50">O312+P312</f>
        <v>0</v>
      </c>
      <c r="O312" s="399"/>
      <c r="P312" s="399"/>
      <c r="Q312" s="161"/>
      <c r="R312" s="161"/>
      <c r="S312" s="438"/>
      <c r="T312" s="161"/>
      <c r="U312" s="161"/>
      <c r="V312" s="161"/>
    </row>
    <row r="313" spans="1:22" ht="16.8">
      <c r="A313" s="122" t="str">
        <f t="shared" si="31"/>
        <v>71050601015113</v>
      </c>
      <c r="B313" s="124" t="s">
        <v>439</v>
      </c>
      <c r="C313" s="117" t="s">
        <v>149</v>
      </c>
      <c r="D313" s="118" t="s">
        <v>157</v>
      </c>
      <c r="E313" s="119" t="s">
        <v>106</v>
      </c>
      <c r="F313" s="120" t="s">
        <v>106</v>
      </c>
      <c r="G313" s="121">
        <v>5113</v>
      </c>
      <c r="H313" s="25"/>
      <c r="I313" s="25"/>
      <c r="J313" s="26"/>
      <c r="K313" s="26"/>
      <c r="L313" s="29" t="s">
        <v>137</v>
      </c>
      <c r="M313" s="12">
        <v>5129</v>
      </c>
      <c r="N313" s="183">
        <f t="shared" si="42"/>
        <v>0</v>
      </c>
      <c r="O313" s="399"/>
      <c r="P313" s="399"/>
      <c r="Q313" s="161"/>
      <c r="R313" s="161"/>
      <c r="S313" s="438"/>
      <c r="T313" s="161"/>
      <c r="U313" s="161"/>
      <c r="V313" s="161"/>
    </row>
    <row r="314" spans="1:22" s="115" customFormat="1" ht="16.2">
      <c r="A314" s="122" t="str">
        <f t="shared" si="31"/>
        <v>71050601020000</v>
      </c>
      <c r="B314" s="124" t="s">
        <v>439</v>
      </c>
      <c r="C314" s="117" t="s">
        <v>149</v>
      </c>
      <c r="D314" s="118" t="s">
        <v>157</v>
      </c>
      <c r="E314" s="119" t="s">
        <v>106</v>
      </c>
      <c r="F314" s="120" t="s">
        <v>140</v>
      </c>
      <c r="G314" s="129" t="s">
        <v>440</v>
      </c>
      <c r="H314" s="45"/>
      <c r="I314" s="147"/>
      <c r="J314" s="148"/>
      <c r="K314" s="148"/>
      <c r="L314" s="27" t="s">
        <v>884</v>
      </c>
      <c r="M314" s="28"/>
      <c r="N314" s="197">
        <f>O314+P314</f>
        <v>0</v>
      </c>
      <c r="O314" s="197">
        <f>SUM(O315:O316)</f>
        <v>0</v>
      </c>
      <c r="P314" s="197">
        <f>SUM(P315:P316)</f>
        <v>0</v>
      </c>
      <c r="Q314" s="161"/>
      <c r="R314" s="161"/>
      <c r="S314" s="438"/>
      <c r="T314" s="161"/>
      <c r="U314" s="161"/>
      <c r="V314" s="161"/>
    </row>
    <row r="315" spans="1:22" s="115" customFormat="1" ht="26.4">
      <c r="A315" s="122" t="str">
        <f t="shared" si="31"/>
        <v>71050601050000</v>
      </c>
      <c r="B315" s="124" t="s">
        <v>439</v>
      </c>
      <c r="C315" s="117" t="s">
        <v>149</v>
      </c>
      <c r="D315" s="118" t="s">
        <v>157</v>
      </c>
      <c r="E315" s="119" t="s">
        <v>106</v>
      </c>
      <c r="F315" s="120" t="s">
        <v>149</v>
      </c>
      <c r="G315" s="129" t="s">
        <v>440</v>
      </c>
      <c r="H315" s="25"/>
      <c r="I315" s="25"/>
      <c r="J315" s="26"/>
      <c r="K315" s="26"/>
      <c r="L315" s="29" t="s">
        <v>142</v>
      </c>
      <c r="M315" s="12">
        <v>4251</v>
      </c>
      <c r="N315" s="183">
        <f t="shared" ref="N315" si="51">O315+P315</f>
        <v>0</v>
      </c>
      <c r="O315" s="183"/>
      <c r="P315" s="183"/>
      <c r="Q315" s="161"/>
      <c r="R315" s="161"/>
      <c r="S315" s="438"/>
      <c r="T315" s="161"/>
      <c r="U315" s="161"/>
      <c r="V315" s="161"/>
    </row>
    <row r="316" spans="1:22" ht="16.2">
      <c r="B316" s="124"/>
      <c r="G316" s="129"/>
      <c r="H316" s="25"/>
      <c r="I316" s="25"/>
      <c r="J316" s="26"/>
      <c r="K316" s="26"/>
      <c r="L316" s="30" t="s">
        <v>173</v>
      </c>
      <c r="M316" s="31">
        <v>5112</v>
      </c>
      <c r="N316" s="183">
        <f t="shared" ref="N316" si="52">O316+P316</f>
        <v>0</v>
      </c>
      <c r="O316" s="183"/>
      <c r="P316" s="183"/>
      <c r="Q316" s="161"/>
      <c r="R316" s="161"/>
      <c r="S316" s="438"/>
      <c r="T316" s="161"/>
      <c r="U316" s="161"/>
      <c r="V316" s="161"/>
    </row>
    <row r="317" spans="1:22" s="115" customFormat="1" ht="27.6">
      <c r="A317" s="122" t="str">
        <f t="shared" ref="A317:A318" si="53">CONCATENATE(B317,C317,D317,E317,F317,G317)</f>
        <v>71050601020000</v>
      </c>
      <c r="B317" s="124" t="s">
        <v>439</v>
      </c>
      <c r="C317" s="117" t="s">
        <v>149</v>
      </c>
      <c r="D317" s="118" t="s">
        <v>157</v>
      </c>
      <c r="E317" s="119" t="s">
        <v>106</v>
      </c>
      <c r="F317" s="120" t="s">
        <v>140</v>
      </c>
      <c r="G317" s="129" t="s">
        <v>440</v>
      </c>
      <c r="H317" s="45"/>
      <c r="I317" s="147"/>
      <c r="J317" s="148"/>
      <c r="K317" s="148"/>
      <c r="L317" s="27" t="s">
        <v>910</v>
      </c>
      <c r="M317" s="28"/>
      <c r="N317" s="197">
        <f>O317+P317</f>
        <v>0</v>
      </c>
      <c r="O317" s="197">
        <f>SUM(O318)</f>
        <v>0</v>
      </c>
      <c r="P317" s="197">
        <f>SUM(P318)</f>
        <v>0</v>
      </c>
      <c r="Q317" s="161"/>
      <c r="R317" s="161"/>
      <c r="S317" s="438"/>
      <c r="T317" s="161"/>
      <c r="U317" s="161"/>
      <c r="V317" s="161"/>
    </row>
    <row r="318" spans="1:22" s="115" customFormat="1" ht="26.4">
      <c r="A318" s="122" t="str">
        <f t="shared" si="53"/>
        <v>71050601050000</v>
      </c>
      <c r="B318" s="124" t="s">
        <v>439</v>
      </c>
      <c r="C318" s="117" t="s">
        <v>149</v>
      </c>
      <c r="D318" s="118" t="s">
        <v>157</v>
      </c>
      <c r="E318" s="119" t="s">
        <v>106</v>
      </c>
      <c r="F318" s="120" t="s">
        <v>149</v>
      </c>
      <c r="G318" s="129" t="s">
        <v>440</v>
      </c>
      <c r="H318" s="25"/>
      <c r="I318" s="25"/>
      <c r="J318" s="26"/>
      <c r="K318" s="26"/>
      <c r="L318" s="29" t="s">
        <v>217</v>
      </c>
      <c r="M318" s="12">
        <v>4511</v>
      </c>
      <c r="N318" s="183">
        <f t="shared" ref="N318" si="54">O318+P318</f>
        <v>0</v>
      </c>
      <c r="O318" s="183"/>
      <c r="P318" s="183"/>
      <c r="Q318" s="161"/>
      <c r="R318" s="161"/>
      <c r="S318" s="438"/>
      <c r="T318" s="161"/>
      <c r="U318" s="161"/>
      <c r="V318" s="161"/>
    </row>
    <row r="319" spans="1:22" s="115" customFormat="1" ht="16.2">
      <c r="A319" s="122" t="str">
        <f t="shared" ref="A319:A361" si="55">CONCATENATE(B319,C319,D319,E319,F319,G319)</f>
        <v>71050601050000</v>
      </c>
      <c r="B319" s="124" t="s">
        <v>439</v>
      </c>
      <c r="C319" s="117" t="s">
        <v>149</v>
      </c>
      <c r="D319" s="118" t="s">
        <v>157</v>
      </c>
      <c r="E319" s="119" t="s">
        <v>106</v>
      </c>
      <c r="F319" s="120" t="s">
        <v>149</v>
      </c>
      <c r="G319" s="129" t="s">
        <v>440</v>
      </c>
      <c r="H319" s="180">
        <v>2500</v>
      </c>
      <c r="I319" s="212" t="s">
        <v>149</v>
      </c>
      <c r="J319" s="213">
        <v>0</v>
      </c>
      <c r="K319" s="213">
        <v>0</v>
      </c>
      <c r="L319" s="162" t="s">
        <v>231</v>
      </c>
      <c r="M319" s="174"/>
      <c r="N319" s="163">
        <f>+N321+N362+N370+N377</f>
        <v>0</v>
      </c>
      <c r="O319" s="163">
        <f>+O321+O362+O370+O377</f>
        <v>0</v>
      </c>
      <c r="P319" s="163">
        <f>+P321+P362+P370+P377</f>
        <v>0</v>
      </c>
      <c r="Q319" s="161"/>
      <c r="R319" s="161"/>
      <c r="S319" s="438"/>
      <c r="T319" s="161"/>
      <c r="U319" s="161"/>
      <c r="V319" s="161"/>
    </row>
    <row r="320" spans="1:22" ht="16.2">
      <c r="A320" s="122" t="str">
        <f t="shared" si="55"/>
        <v>71050601054861</v>
      </c>
      <c r="B320" s="124" t="s">
        <v>439</v>
      </c>
      <c r="C320" s="117" t="s">
        <v>149</v>
      </c>
      <c r="D320" s="118" t="s">
        <v>157</v>
      </c>
      <c r="E320" s="119" t="s">
        <v>106</v>
      </c>
      <c r="F320" s="120" t="s">
        <v>149</v>
      </c>
      <c r="G320" s="121">
        <v>4861</v>
      </c>
      <c r="H320" s="25"/>
      <c r="I320" s="18"/>
      <c r="J320" s="19"/>
      <c r="K320" s="19"/>
      <c r="L320" s="30" t="s">
        <v>108</v>
      </c>
      <c r="M320" s="31"/>
      <c r="N320" s="190"/>
      <c r="O320" s="190"/>
      <c r="P320" s="190"/>
      <c r="Q320" s="161"/>
      <c r="R320" s="161"/>
      <c r="S320" s="438"/>
      <c r="T320" s="161"/>
      <c r="U320" s="161"/>
      <c r="V320" s="161"/>
    </row>
    <row r="321" spans="1:231" s="182" customFormat="1" ht="16.2">
      <c r="A321" s="122" t="str">
        <f t="shared" si="55"/>
        <v>71060000000000</v>
      </c>
      <c r="B321" s="124" t="s">
        <v>439</v>
      </c>
      <c r="C321" s="117" t="s">
        <v>157</v>
      </c>
      <c r="D321" s="118" t="s">
        <v>441</v>
      </c>
      <c r="E321" s="119" t="s">
        <v>441</v>
      </c>
      <c r="F321" s="120" t="s">
        <v>441</v>
      </c>
      <c r="G321" s="129" t="s">
        <v>440</v>
      </c>
      <c r="H321" s="165">
        <v>2510</v>
      </c>
      <c r="I321" s="166" t="s">
        <v>149</v>
      </c>
      <c r="J321" s="167">
        <v>1</v>
      </c>
      <c r="K321" s="167">
        <v>0</v>
      </c>
      <c r="L321" s="168" t="s">
        <v>232</v>
      </c>
      <c r="M321" s="176"/>
      <c r="N321" s="188">
        <f>+N323</f>
        <v>0</v>
      </c>
      <c r="O321" s="188">
        <f>+O323</f>
        <v>0</v>
      </c>
      <c r="P321" s="188">
        <f>+P323</f>
        <v>0</v>
      </c>
      <c r="Q321" s="161"/>
      <c r="R321" s="161"/>
      <c r="S321" s="438"/>
      <c r="T321" s="161"/>
      <c r="U321" s="161"/>
      <c r="V321" s="161"/>
    </row>
    <row r="322" spans="1:231" ht="16.2">
      <c r="A322" s="122" t="str">
        <f t="shared" si="55"/>
        <v>71060000000001</v>
      </c>
      <c r="B322" s="124" t="s">
        <v>439</v>
      </c>
      <c r="C322" s="117" t="s">
        <v>157</v>
      </c>
      <c r="D322" s="118" t="s">
        <v>441</v>
      </c>
      <c r="E322" s="119" t="s">
        <v>441</v>
      </c>
      <c r="F322" s="120" t="s">
        <v>441</v>
      </c>
      <c r="G322" s="129" t="s">
        <v>96</v>
      </c>
      <c r="H322" s="17"/>
      <c r="I322" s="18"/>
      <c r="J322" s="19"/>
      <c r="K322" s="19"/>
      <c r="L322" s="30" t="s">
        <v>110</v>
      </c>
      <c r="M322" s="31"/>
      <c r="N322" s="190"/>
      <c r="O322" s="190"/>
      <c r="P322" s="190"/>
      <c r="Q322" s="161"/>
      <c r="R322" s="161"/>
      <c r="S322" s="438"/>
      <c r="T322" s="161"/>
      <c r="U322" s="161"/>
      <c r="V322" s="161"/>
      <c r="DC322" s="179"/>
      <c r="DD322" s="179"/>
      <c r="DE322" s="179"/>
      <c r="DF322" s="179"/>
      <c r="DG322" s="179"/>
      <c r="DO322" s="179"/>
      <c r="DP322" s="179"/>
      <c r="DQ322" s="179"/>
      <c r="DR322" s="179"/>
      <c r="DS322" s="179"/>
      <c r="EA322" s="179"/>
      <c r="EB322" s="179"/>
      <c r="EC322" s="179"/>
      <c r="ED322" s="179"/>
      <c r="EE322" s="179"/>
      <c r="EM322" s="179"/>
      <c r="EN322" s="179"/>
      <c r="EO322" s="179"/>
      <c r="EP322" s="179"/>
      <c r="EQ322" s="179"/>
      <c r="EY322" s="179"/>
      <c r="EZ322" s="179"/>
      <c r="FA322" s="179"/>
      <c r="FB322" s="179"/>
      <c r="FC322" s="179"/>
      <c r="FK322" s="179"/>
      <c r="FL322" s="179"/>
      <c r="FM322" s="179"/>
      <c r="FN322" s="179"/>
      <c r="FO322" s="179"/>
      <c r="FW322" s="179"/>
      <c r="FX322" s="179"/>
      <c r="FY322" s="179"/>
      <c r="FZ322" s="179"/>
      <c r="GA322" s="179"/>
      <c r="GI322" s="179"/>
      <c r="GJ322" s="179"/>
      <c r="GK322" s="179"/>
      <c r="GL322" s="179"/>
      <c r="GM322" s="179"/>
      <c r="GU322" s="179"/>
      <c r="GV322" s="179"/>
      <c r="GW322" s="179"/>
      <c r="GX322" s="179"/>
      <c r="GY322" s="179"/>
      <c r="HG322" s="179"/>
      <c r="HH322" s="179"/>
      <c r="HI322" s="179"/>
      <c r="HJ322" s="179"/>
      <c r="HK322" s="179"/>
      <c r="HS322" s="179"/>
      <c r="HT322" s="179"/>
      <c r="HU322" s="179"/>
      <c r="HV322" s="179"/>
      <c r="HW322" s="179"/>
    </row>
    <row r="323" spans="1:231" s="170" customFormat="1" ht="16.2">
      <c r="A323" s="122" t="str">
        <f t="shared" si="55"/>
        <v>71060100000000</v>
      </c>
      <c r="B323" s="124" t="s">
        <v>439</v>
      </c>
      <c r="C323" s="117" t="s">
        <v>157</v>
      </c>
      <c r="D323" s="118" t="s">
        <v>106</v>
      </c>
      <c r="E323" s="119" t="s">
        <v>441</v>
      </c>
      <c r="F323" s="120" t="s">
        <v>441</v>
      </c>
      <c r="G323" s="129" t="s">
        <v>440</v>
      </c>
      <c r="H323" s="151">
        <v>2511</v>
      </c>
      <c r="I323" s="152" t="s">
        <v>149</v>
      </c>
      <c r="J323" s="153">
        <v>1</v>
      </c>
      <c r="K323" s="153">
        <v>1</v>
      </c>
      <c r="L323" s="154" t="s">
        <v>232</v>
      </c>
      <c r="M323" s="155"/>
      <c r="N323" s="192">
        <f>+N325+N335+N337+N360</f>
        <v>0</v>
      </c>
      <c r="O323" s="192">
        <f t="shared" ref="O323:P323" si="56">+O325+O335+O337+O360</f>
        <v>0</v>
      </c>
      <c r="P323" s="192">
        <f t="shared" si="56"/>
        <v>0</v>
      </c>
      <c r="Q323" s="161"/>
      <c r="R323" s="161"/>
      <c r="S323" s="438"/>
      <c r="T323" s="161"/>
      <c r="U323" s="161"/>
      <c r="V323" s="161"/>
    </row>
    <row r="324" spans="1:231" ht="16.2">
      <c r="A324" s="122" t="str">
        <f t="shared" si="55"/>
        <v>71060100000001</v>
      </c>
      <c r="B324" s="124" t="s">
        <v>439</v>
      </c>
      <c r="C324" s="117" t="s">
        <v>157</v>
      </c>
      <c r="D324" s="118" t="s">
        <v>106</v>
      </c>
      <c r="E324" s="119" t="s">
        <v>441</v>
      </c>
      <c r="F324" s="120" t="s">
        <v>441</v>
      </c>
      <c r="G324" s="129" t="s">
        <v>96</v>
      </c>
      <c r="H324" s="17"/>
      <c r="I324" s="25"/>
      <c r="J324" s="26"/>
      <c r="K324" s="26"/>
      <c r="L324" s="30" t="s">
        <v>108</v>
      </c>
      <c r="M324" s="31"/>
      <c r="N324" s="190"/>
      <c r="O324" s="190"/>
      <c r="P324" s="190"/>
      <c r="Q324" s="161"/>
      <c r="R324" s="161"/>
      <c r="S324" s="438"/>
      <c r="T324" s="161"/>
      <c r="U324" s="161"/>
      <c r="V324" s="161"/>
    </row>
    <row r="325" spans="1:231" s="156" customFormat="1" ht="16.2">
      <c r="A325" s="122" t="str">
        <f t="shared" si="55"/>
        <v>71060101000000</v>
      </c>
      <c r="B325" s="124" t="s">
        <v>439</v>
      </c>
      <c r="C325" s="117" t="s">
        <v>157</v>
      </c>
      <c r="D325" s="118" t="s">
        <v>106</v>
      </c>
      <c r="E325" s="119" t="s">
        <v>106</v>
      </c>
      <c r="F325" s="120" t="s">
        <v>441</v>
      </c>
      <c r="G325" s="129" t="s">
        <v>440</v>
      </c>
      <c r="H325" s="45"/>
      <c r="I325" s="147"/>
      <c r="J325" s="148"/>
      <c r="K325" s="148"/>
      <c r="L325" s="27" t="s">
        <v>233</v>
      </c>
      <c r="M325" s="28"/>
      <c r="N325" s="197">
        <f>O325+P325</f>
        <v>0</v>
      </c>
      <c r="O325" s="197">
        <f>SUM(O326:O334)</f>
        <v>0</v>
      </c>
      <c r="P325" s="197">
        <f>SUM(P326:P334)</f>
        <v>0</v>
      </c>
      <c r="Q325" s="161"/>
      <c r="R325" s="161"/>
      <c r="S325" s="438"/>
      <c r="T325" s="161"/>
      <c r="U325" s="161"/>
      <c r="V325" s="161"/>
    </row>
    <row r="326" spans="1:231" ht="16.2">
      <c r="A326" s="122" t="str">
        <f t="shared" si="55"/>
        <v>71060101000001</v>
      </c>
      <c r="B326" s="124" t="s">
        <v>439</v>
      </c>
      <c r="C326" s="117" t="s">
        <v>157</v>
      </c>
      <c r="D326" s="118" t="s">
        <v>106</v>
      </c>
      <c r="E326" s="119" t="s">
        <v>106</v>
      </c>
      <c r="F326" s="120" t="s">
        <v>441</v>
      </c>
      <c r="G326" s="129" t="s">
        <v>96</v>
      </c>
      <c r="H326" s="25"/>
      <c r="I326" s="25"/>
      <c r="J326" s="26"/>
      <c r="K326" s="26"/>
      <c r="L326" s="30" t="s">
        <v>115</v>
      </c>
      <c r="M326" s="31">
        <v>4213</v>
      </c>
      <c r="N326" s="183">
        <f t="shared" ref="N326:N336" si="57">O326+P326</f>
        <v>0</v>
      </c>
      <c r="O326" s="183"/>
      <c r="P326" s="183">
        <v>0</v>
      </c>
      <c r="Q326" s="161"/>
      <c r="R326" s="161"/>
      <c r="S326" s="438"/>
      <c r="T326" s="161"/>
      <c r="U326" s="161"/>
      <c r="V326" s="161"/>
    </row>
    <row r="327" spans="1:231" ht="26.4">
      <c r="A327" s="122" t="str">
        <f t="shared" si="55"/>
        <v>71050601014213</v>
      </c>
      <c r="B327" s="124" t="s">
        <v>439</v>
      </c>
      <c r="C327" s="117" t="s">
        <v>149</v>
      </c>
      <c r="D327" s="118" t="s">
        <v>157</v>
      </c>
      <c r="E327" s="119" t="s">
        <v>106</v>
      </c>
      <c r="F327" s="120" t="s">
        <v>106</v>
      </c>
      <c r="G327" s="121">
        <v>4213</v>
      </c>
      <c r="H327" s="25"/>
      <c r="I327" s="25"/>
      <c r="J327" s="26"/>
      <c r="K327" s="26"/>
      <c r="L327" s="29" t="s">
        <v>142</v>
      </c>
      <c r="M327" s="12">
        <v>4251</v>
      </c>
      <c r="N327" s="183">
        <f t="shared" si="57"/>
        <v>0</v>
      </c>
      <c r="O327" s="183"/>
      <c r="P327" s="183"/>
      <c r="Q327" s="161"/>
      <c r="R327" s="161"/>
      <c r="S327" s="438"/>
      <c r="T327" s="161"/>
      <c r="U327" s="161"/>
      <c r="V327" s="161"/>
    </row>
    <row r="328" spans="1:231" s="115" customFormat="1" ht="16.2">
      <c r="A328" s="122" t="str">
        <f t="shared" si="55"/>
        <v>71060101010000</v>
      </c>
      <c r="B328" s="124" t="s">
        <v>439</v>
      </c>
      <c r="C328" s="117" t="s">
        <v>157</v>
      </c>
      <c r="D328" s="118" t="s">
        <v>106</v>
      </c>
      <c r="E328" s="119" t="s">
        <v>106</v>
      </c>
      <c r="F328" s="120" t="s">
        <v>106</v>
      </c>
      <c r="G328" s="129" t="s">
        <v>440</v>
      </c>
      <c r="H328" s="25"/>
      <c r="I328" s="25"/>
      <c r="J328" s="26"/>
      <c r="K328" s="26"/>
      <c r="L328" s="32" t="s">
        <v>130</v>
      </c>
      <c r="M328" s="48">
        <v>4267</v>
      </c>
      <c r="N328" s="183">
        <f t="shared" si="57"/>
        <v>0</v>
      </c>
      <c r="O328" s="183"/>
      <c r="P328" s="183"/>
      <c r="Q328" s="161"/>
      <c r="R328" s="161"/>
      <c r="S328" s="438"/>
      <c r="T328" s="161"/>
      <c r="U328" s="161"/>
      <c r="V328" s="161"/>
    </row>
    <row r="329" spans="1:231" ht="16.2">
      <c r="A329" s="122" t="str">
        <f t="shared" si="55"/>
        <v>71060101014639</v>
      </c>
      <c r="B329" s="124" t="s">
        <v>439</v>
      </c>
      <c r="C329" s="117" t="s">
        <v>157</v>
      </c>
      <c r="D329" s="118" t="s">
        <v>106</v>
      </c>
      <c r="E329" s="119" t="s">
        <v>106</v>
      </c>
      <c r="F329" s="120" t="s">
        <v>106</v>
      </c>
      <c r="G329" s="121">
        <v>4639</v>
      </c>
      <c r="H329" s="25"/>
      <c r="I329" s="25"/>
      <c r="J329" s="26"/>
      <c r="K329" s="26"/>
      <c r="L329" s="32" t="s">
        <v>364</v>
      </c>
      <c r="M329" s="48">
        <v>4269</v>
      </c>
      <c r="N329" s="183">
        <f t="shared" si="57"/>
        <v>0</v>
      </c>
      <c r="O329" s="183"/>
      <c r="P329" s="183"/>
      <c r="Q329" s="161"/>
      <c r="R329" s="161"/>
      <c r="S329" s="438"/>
      <c r="T329" s="161"/>
      <c r="U329" s="161"/>
      <c r="V329" s="161"/>
    </row>
    <row r="330" spans="1:231" ht="16.2">
      <c r="A330" s="122" t="str">
        <f t="shared" si="55"/>
        <v>71060101014861</v>
      </c>
      <c r="B330" s="124" t="s">
        <v>439</v>
      </c>
      <c r="C330" s="117" t="s">
        <v>157</v>
      </c>
      <c r="D330" s="118" t="s">
        <v>106</v>
      </c>
      <c r="E330" s="119" t="s">
        <v>106</v>
      </c>
      <c r="F330" s="120" t="s">
        <v>106</v>
      </c>
      <c r="G330" s="121">
        <v>4861</v>
      </c>
      <c r="H330" s="25"/>
      <c r="I330" s="25"/>
      <c r="J330" s="26"/>
      <c r="K330" s="26"/>
      <c r="L330" s="29" t="s">
        <v>348</v>
      </c>
      <c r="M330" s="31">
        <v>4729</v>
      </c>
      <c r="N330" s="183">
        <f t="shared" si="57"/>
        <v>0</v>
      </c>
      <c r="O330" s="183"/>
      <c r="P330" s="183"/>
      <c r="Q330" s="161"/>
      <c r="R330" s="161"/>
      <c r="S330" s="438"/>
      <c r="T330" s="161"/>
      <c r="U330" s="161"/>
      <c r="V330" s="161"/>
    </row>
    <row r="331" spans="1:231" ht="16.8">
      <c r="B331" s="124"/>
      <c r="H331" s="25"/>
      <c r="I331" s="25"/>
      <c r="J331" s="26"/>
      <c r="K331" s="26"/>
      <c r="L331" s="30" t="s">
        <v>173</v>
      </c>
      <c r="M331" s="31">
        <v>5112</v>
      </c>
      <c r="N331" s="183">
        <f t="shared" si="57"/>
        <v>0</v>
      </c>
      <c r="O331" s="399">
        <v>0</v>
      </c>
      <c r="P331" s="399"/>
      <c r="Q331" s="161"/>
      <c r="R331" s="161"/>
      <c r="S331" s="438"/>
      <c r="T331" s="161"/>
      <c r="U331" s="161"/>
      <c r="V331" s="161"/>
    </row>
    <row r="332" spans="1:231" s="115" customFormat="1" ht="16.2">
      <c r="A332" s="122" t="str">
        <f t="shared" si="55"/>
        <v>71060101020000</v>
      </c>
      <c r="B332" s="124" t="s">
        <v>439</v>
      </c>
      <c r="C332" s="117" t="s">
        <v>157</v>
      </c>
      <c r="D332" s="118" t="s">
        <v>106</v>
      </c>
      <c r="E332" s="119" t="s">
        <v>106</v>
      </c>
      <c r="F332" s="120" t="s">
        <v>140</v>
      </c>
      <c r="G332" s="129" t="s">
        <v>440</v>
      </c>
      <c r="H332" s="25"/>
      <c r="I332" s="25"/>
      <c r="J332" s="26"/>
      <c r="K332" s="26"/>
      <c r="L332" s="29" t="s">
        <v>174</v>
      </c>
      <c r="M332" s="12">
        <v>5113</v>
      </c>
      <c r="N332" s="183">
        <f t="shared" si="57"/>
        <v>0</v>
      </c>
      <c r="O332" s="183"/>
      <c r="P332" s="183"/>
      <c r="Q332" s="161"/>
      <c r="R332" s="161"/>
      <c r="S332" s="438"/>
      <c r="T332" s="161"/>
      <c r="U332" s="161"/>
      <c r="V332" s="161"/>
    </row>
    <row r="333" spans="1:231" ht="16.8">
      <c r="A333" s="122" t="str">
        <f t="shared" si="55"/>
        <v>71060101024819</v>
      </c>
      <c r="B333" s="124" t="s">
        <v>439</v>
      </c>
      <c r="C333" s="117" t="s">
        <v>157</v>
      </c>
      <c r="D333" s="118" t="s">
        <v>106</v>
      </c>
      <c r="E333" s="119" t="s">
        <v>106</v>
      </c>
      <c r="F333" s="120" t="s">
        <v>140</v>
      </c>
      <c r="G333" s="121">
        <v>4819</v>
      </c>
      <c r="H333" s="25"/>
      <c r="I333" s="25"/>
      <c r="J333" s="26"/>
      <c r="K333" s="26"/>
      <c r="L333" s="29" t="s">
        <v>135</v>
      </c>
      <c r="M333" s="12">
        <v>5121</v>
      </c>
      <c r="N333" s="183">
        <f t="shared" si="57"/>
        <v>0</v>
      </c>
      <c r="O333" s="399">
        <v>0</v>
      </c>
      <c r="P333" s="399"/>
      <c r="Q333" s="161"/>
      <c r="R333" s="161"/>
      <c r="S333" s="438"/>
      <c r="T333" s="161"/>
      <c r="U333" s="161"/>
      <c r="V333" s="161"/>
    </row>
    <row r="334" spans="1:231" ht="16.2">
      <c r="A334" s="122" t="str">
        <f t="shared" si="55"/>
        <v>71060101025111</v>
      </c>
      <c r="B334" s="124" t="s">
        <v>439</v>
      </c>
      <c r="C334" s="117" t="s">
        <v>157</v>
      </c>
      <c r="D334" s="118" t="s">
        <v>106</v>
      </c>
      <c r="E334" s="119" t="s">
        <v>106</v>
      </c>
      <c r="F334" s="120" t="s">
        <v>140</v>
      </c>
      <c r="G334" s="121">
        <v>5111</v>
      </c>
      <c r="H334" s="25"/>
      <c r="I334" s="25"/>
      <c r="J334" s="26"/>
      <c r="K334" s="26"/>
      <c r="L334" s="29" t="s">
        <v>137</v>
      </c>
      <c r="M334" s="12">
        <v>5129</v>
      </c>
      <c r="N334" s="183">
        <f t="shared" si="57"/>
        <v>0</v>
      </c>
      <c r="O334" s="183">
        <v>0</v>
      </c>
      <c r="P334" s="183"/>
      <c r="Q334" s="161"/>
      <c r="R334" s="161"/>
      <c r="S334" s="438"/>
      <c r="T334" s="161"/>
      <c r="U334" s="161"/>
      <c r="V334" s="161"/>
    </row>
    <row r="335" spans="1:231" ht="27.6">
      <c r="A335" s="122" t="str">
        <f t="shared" si="55"/>
        <v>71060101025112</v>
      </c>
      <c r="B335" s="124" t="s">
        <v>439</v>
      </c>
      <c r="C335" s="117" t="s">
        <v>157</v>
      </c>
      <c r="D335" s="118" t="s">
        <v>106</v>
      </c>
      <c r="E335" s="119" t="s">
        <v>106</v>
      </c>
      <c r="F335" s="120" t="s">
        <v>140</v>
      </c>
      <c r="G335" s="121">
        <v>5112</v>
      </c>
      <c r="H335" s="45"/>
      <c r="I335" s="147"/>
      <c r="J335" s="148"/>
      <c r="K335" s="148"/>
      <c r="L335" s="27" t="s">
        <v>234</v>
      </c>
      <c r="M335" s="28"/>
      <c r="N335" s="197">
        <f>O335+P335</f>
        <v>0</v>
      </c>
      <c r="O335" s="197">
        <f>SUM(O336)</f>
        <v>0</v>
      </c>
      <c r="P335" s="197">
        <f>SUM(P336)</f>
        <v>0</v>
      </c>
      <c r="Q335" s="161"/>
      <c r="R335" s="161"/>
      <c r="S335" s="438"/>
      <c r="T335" s="161"/>
      <c r="U335" s="161"/>
      <c r="V335" s="161"/>
    </row>
    <row r="336" spans="1:231" ht="16.8">
      <c r="A336" s="122" t="str">
        <f t="shared" si="55"/>
        <v>71060101025113</v>
      </c>
      <c r="B336" s="124" t="s">
        <v>439</v>
      </c>
      <c r="C336" s="117" t="s">
        <v>157</v>
      </c>
      <c r="D336" s="118" t="s">
        <v>106</v>
      </c>
      <c r="E336" s="119" t="s">
        <v>106</v>
      </c>
      <c r="F336" s="120" t="s">
        <v>140</v>
      </c>
      <c r="G336" s="121">
        <v>5113</v>
      </c>
      <c r="H336" s="25"/>
      <c r="I336" s="25"/>
      <c r="J336" s="26"/>
      <c r="K336" s="26"/>
      <c r="L336" s="30" t="s">
        <v>115</v>
      </c>
      <c r="M336" s="31">
        <v>4213</v>
      </c>
      <c r="N336" s="183">
        <f t="shared" si="57"/>
        <v>0</v>
      </c>
      <c r="O336" s="399"/>
      <c r="P336" s="399">
        <v>0</v>
      </c>
      <c r="Q336" s="161"/>
      <c r="R336" s="161"/>
      <c r="S336" s="438"/>
      <c r="T336" s="161"/>
      <c r="U336" s="161"/>
      <c r="V336" s="161"/>
    </row>
    <row r="337" spans="1:22" ht="32.25" customHeight="1">
      <c r="A337" s="122" t="str">
        <f t="shared" si="55"/>
        <v>71060301014861</v>
      </c>
      <c r="B337" s="124" t="s">
        <v>439</v>
      </c>
      <c r="C337" s="117" t="s">
        <v>157</v>
      </c>
      <c r="D337" s="118" t="s">
        <v>442</v>
      </c>
      <c r="E337" s="119" t="s">
        <v>106</v>
      </c>
      <c r="F337" s="120" t="s">
        <v>106</v>
      </c>
      <c r="G337" s="121">
        <v>4861</v>
      </c>
      <c r="H337" s="45"/>
      <c r="I337" s="45"/>
      <c r="J337" s="45"/>
      <c r="K337" s="45"/>
      <c r="L337" s="27" t="s">
        <v>831</v>
      </c>
      <c r="M337" s="28"/>
      <c r="N337" s="197">
        <f>O337+P337</f>
        <v>0</v>
      </c>
      <c r="O337" s="197">
        <f>SUM(O338:O359)</f>
        <v>0</v>
      </c>
      <c r="P337" s="197">
        <f>SUM(P338:P359)</f>
        <v>0</v>
      </c>
      <c r="Q337" s="161"/>
      <c r="R337" s="161"/>
      <c r="S337" s="438"/>
      <c r="T337" s="161"/>
      <c r="U337" s="161"/>
      <c r="V337" s="161"/>
    </row>
    <row r="338" spans="1:22" ht="16.8">
      <c r="A338" s="122" t="str">
        <f t="shared" si="55"/>
        <v>71060301015112</v>
      </c>
      <c r="B338" s="124" t="s">
        <v>439</v>
      </c>
      <c r="C338" s="117" t="s">
        <v>157</v>
      </c>
      <c r="D338" s="118" t="s">
        <v>442</v>
      </c>
      <c r="E338" s="119" t="s">
        <v>106</v>
      </c>
      <c r="F338" s="120" t="s">
        <v>106</v>
      </c>
      <c r="G338" s="129" t="s">
        <v>87</v>
      </c>
      <c r="H338" s="37"/>
      <c r="I338" s="194"/>
      <c r="J338" s="195"/>
      <c r="K338" s="196"/>
      <c r="L338" s="36" t="s">
        <v>112</v>
      </c>
      <c r="M338" s="12">
        <v>4111</v>
      </c>
      <c r="N338" s="183">
        <f t="shared" ref="N338:N359" si="58">O338+P338</f>
        <v>0</v>
      </c>
      <c r="O338" s="399"/>
      <c r="P338" s="399"/>
      <c r="Q338" s="161"/>
      <c r="R338" s="161"/>
      <c r="S338" s="438"/>
      <c r="T338" s="161"/>
      <c r="U338" s="161"/>
      <c r="V338" s="161"/>
    </row>
    <row r="339" spans="1:22" ht="26.4">
      <c r="A339" s="122" t="str">
        <f t="shared" si="55"/>
        <v>71060301015113</v>
      </c>
      <c r="B339" s="124" t="s">
        <v>439</v>
      </c>
      <c r="C339" s="117" t="s">
        <v>157</v>
      </c>
      <c r="D339" s="118" t="s">
        <v>442</v>
      </c>
      <c r="E339" s="119" t="s">
        <v>106</v>
      </c>
      <c r="F339" s="120" t="s">
        <v>106</v>
      </c>
      <c r="G339" s="129" t="s">
        <v>85</v>
      </c>
      <c r="H339" s="37"/>
      <c r="I339" s="194"/>
      <c r="J339" s="195"/>
      <c r="K339" s="196"/>
      <c r="L339" s="36" t="s">
        <v>113</v>
      </c>
      <c r="M339" s="12">
        <v>4112</v>
      </c>
      <c r="N339" s="183">
        <f t="shared" si="58"/>
        <v>0</v>
      </c>
      <c r="O339" s="399"/>
      <c r="P339" s="399"/>
      <c r="Q339" s="161"/>
      <c r="R339" s="161"/>
      <c r="S339" s="438"/>
      <c r="T339" s="161"/>
      <c r="U339" s="161"/>
      <c r="V339" s="161"/>
    </row>
    <row r="340" spans="1:22" s="115" customFormat="1" ht="16.8">
      <c r="A340" s="122" t="str">
        <f t="shared" si="55"/>
        <v>71060301020000</v>
      </c>
      <c r="B340" s="124" t="s">
        <v>439</v>
      </c>
      <c r="C340" s="117" t="s">
        <v>157</v>
      </c>
      <c r="D340" s="118" t="s">
        <v>442</v>
      </c>
      <c r="E340" s="119" t="s">
        <v>106</v>
      </c>
      <c r="F340" s="120" t="s">
        <v>140</v>
      </c>
      <c r="G340" s="129" t="s">
        <v>440</v>
      </c>
      <c r="H340" s="37"/>
      <c r="I340" s="194"/>
      <c r="J340" s="195"/>
      <c r="K340" s="196"/>
      <c r="L340" s="29" t="s">
        <v>114</v>
      </c>
      <c r="M340" s="12">
        <v>4212</v>
      </c>
      <c r="N340" s="183">
        <f t="shared" si="58"/>
        <v>0</v>
      </c>
      <c r="O340" s="399"/>
      <c r="P340" s="399"/>
      <c r="Q340" s="161"/>
      <c r="R340" s="161"/>
      <c r="S340" s="438"/>
      <c r="T340" s="161"/>
      <c r="U340" s="161"/>
      <c r="V340" s="161"/>
    </row>
    <row r="341" spans="1:22" ht="16.8">
      <c r="A341" s="122" t="str">
        <f t="shared" si="55"/>
        <v>71060301024861</v>
      </c>
      <c r="B341" s="124" t="s">
        <v>439</v>
      </c>
      <c r="C341" s="117" t="s">
        <v>157</v>
      </c>
      <c r="D341" s="118" t="s">
        <v>442</v>
      </c>
      <c r="E341" s="119" t="s">
        <v>106</v>
      </c>
      <c r="F341" s="120" t="s">
        <v>140</v>
      </c>
      <c r="G341" s="121">
        <v>4861</v>
      </c>
      <c r="H341" s="37"/>
      <c r="I341" s="194"/>
      <c r="J341" s="195"/>
      <c r="K341" s="196"/>
      <c r="L341" s="30" t="s">
        <v>115</v>
      </c>
      <c r="M341" s="31">
        <v>4213</v>
      </c>
      <c r="N341" s="183">
        <f t="shared" si="58"/>
        <v>0</v>
      </c>
      <c r="O341" s="399"/>
      <c r="P341" s="399"/>
      <c r="Q341" s="161"/>
      <c r="R341" s="161"/>
      <c r="S341" s="438"/>
      <c r="T341" s="161"/>
      <c r="U341" s="161"/>
      <c r="V341" s="161"/>
    </row>
    <row r="342" spans="1:22" s="115" customFormat="1" ht="16.8">
      <c r="A342" s="122" t="str">
        <f t="shared" si="55"/>
        <v>71060301030000</v>
      </c>
      <c r="B342" s="124" t="s">
        <v>439</v>
      </c>
      <c r="C342" s="117" t="s">
        <v>157</v>
      </c>
      <c r="D342" s="118" t="s">
        <v>442</v>
      </c>
      <c r="E342" s="119" t="s">
        <v>106</v>
      </c>
      <c r="F342" s="120" t="s">
        <v>442</v>
      </c>
      <c r="G342" s="129" t="s">
        <v>440</v>
      </c>
      <c r="H342" s="37"/>
      <c r="I342" s="194"/>
      <c r="J342" s="195"/>
      <c r="K342" s="196"/>
      <c r="L342" s="30" t="s">
        <v>116</v>
      </c>
      <c r="M342" s="31">
        <v>4214</v>
      </c>
      <c r="N342" s="183">
        <f t="shared" si="58"/>
        <v>0</v>
      </c>
      <c r="O342" s="399"/>
      <c r="P342" s="399"/>
      <c r="Q342" s="161"/>
      <c r="R342" s="161"/>
      <c r="S342" s="438"/>
      <c r="T342" s="161"/>
      <c r="U342" s="161"/>
      <c r="V342" s="161"/>
    </row>
    <row r="343" spans="1:22" ht="16.8">
      <c r="A343" s="122" t="str">
        <f t="shared" si="55"/>
        <v>71060301034861</v>
      </c>
      <c r="B343" s="124" t="s">
        <v>439</v>
      </c>
      <c r="C343" s="117" t="s">
        <v>157</v>
      </c>
      <c r="D343" s="118" t="s">
        <v>442</v>
      </c>
      <c r="E343" s="119" t="s">
        <v>106</v>
      </c>
      <c r="F343" s="120" t="s">
        <v>442</v>
      </c>
      <c r="G343" s="121">
        <v>4861</v>
      </c>
      <c r="H343" s="37"/>
      <c r="I343" s="194"/>
      <c r="J343" s="195"/>
      <c r="K343" s="196"/>
      <c r="L343" s="29" t="s">
        <v>117</v>
      </c>
      <c r="M343" s="12">
        <v>4215</v>
      </c>
      <c r="N343" s="183">
        <f t="shared" si="58"/>
        <v>0</v>
      </c>
      <c r="O343" s="398"/>
      <c r="P343" s="398"/>
      <c r="Q343" s="161"/>
      <c r="R343" s="161"/>
      <c r="S343" s="438"/>
      <c r="T343" s="161"/>
      <c r="U343" s="161"/>
      <c r="V343" s="161"/>
    </row>
    <row r="344" spans="1:22" s="115" customFormat="1" ht="16.8">
      <c r="A344" s="122" t="str">
        <f t="shared" si="55"/>
        <v>71060301040000</v>
      </c>
      <c r="B344" s="124" t="s">
        <v>439</v>
      </c>
      <c r="C344" s="117" t="s">
        <v>157</v>
      </c>
      <c r="D344" s="118" t="s">
        <v>442</v>
      </c>
      <c r="E344" s="119" t="s">
        <v>106</v>
      </c>
      <c r="F344" s="120" t="s">
        <v>155</v>
      </c>
      <c r="G344" s="129" t="s">
        <v>440</v>
      </c>
      <c r="H344" s="37"/>
      <c r="I344" s="194"/>
      <c r="J344" s="195"/>
      <c r="K344" s="196"/>
      <c r="L344" s="30" t="s">
        <v>118</v>
      </c>
      <c r="M344" s="44">
        <v>4216</v>
      </c>
      <c r="N344" s="183">
        <f t="shared" si="58"/>
        <v>0</v>
      </c>
      <c r="O344" s="399"/>
      <c r="P344" s="399"/>
      <c r="Q344" s="161"/>
      <c r="R344" s="161"/>
      <c r="S344" s="438"/>
      <c r="T344" s="161"/>
      <c r="U344" s="161"/>
      <c r="V344" s="161"/>
    </row>
    <row r="345" spans="1:22" ht="16.8">
      <c r="A345" s="122" t="str">
        <f t="shared" si="55"/>
        <v>71060301044861</v>
      </c>
      <c r="B345" s="124" t="s">
        <v>439</v>
      </c>
      <c r="C345" s="117" t="s">
        <v>157</v>
      </c>
      <c r="D345" s="118" t="s">
        <v>442</v>
      </c>
      <c r="E345" s="119" t="s">
        <v>106</v>
      </c>
      <c r="F345" s="120" t="s">
        <v>155</v>
      </c>
      <c r="G345" s="121">
        <v>4861</v>
      </c>
      <c r="H345" s="37"/>
      <c r="I345" s="194"/>
      <c r="J345" s="195"/>
      <c r="K345" s="196"/>
      <c r="L345" s="29" t="s">
        <v>121</v>
      </c>
      <c r="M345" s="12">
        <v>4232</v>
      </c>
      <c r="N345" s="183">
        <f t="shared" si="58"/>
        <v>0</v>
      </c>
      <c r="O345" s="399"/>
      <c r="P345" s="399"/>
      <c r="Q345" s="161"/>
      <c r="R345" s="161"/>
      <c r="S345" s="438"/>
      <c r="T345" s="161"/>
      <c r="U345" s="161"/>
      <c r="V345" s="161"/>
    </row>
    <row r="346" spans="1:22" s="115" customFormat="1" ht="16.8">
      <c r="A346" s="122" t="str">
        <f t="shared" si="55"/>
        <v>71060301050000</v>
      </c>
      <c r="B346" s="124" t="s">
        <v>439</v>
      </c>
      <c r="C346" s="117" t="s">
        <v>157</v>
      </c>
      <c r="D346" s="118" t="s">
        <v>442</v>
      </c>
      <c r="E346" s="119" t="s">
        <v>106</v>
      </c>
      <c r="F346" s="120" t="s">
        <v>149</v>
      </c>
      <c r="G346" s="129" t="s">
        <v>440</v>
      </c>
      <c r="H346" s="37"/>
      <c r="I346" s="194"/>
      <c r="J346" s="195"/>
      <c r="K346" s="196"/>
      <c r="L346" s="29" t="s">
        <v>125</v>
      </c>
      <c r="M346" s="12">
        <v>4239</v>
      </c>
      <c r="N346" s="183">
        <f t="shared" si="58"/>
        <v>0</v>
      </c>
      <c r="O346" s="399"/>
      <c r="P346" s="399"/>
      <c r="Q346" s="161"/>
      <c r="R346" s="161"/>
      <c r="S346" s="438"/>
      <c r="T346" s="161"/>
      <c r="U346" s="161"/>
      <c r="V346" s="161"/>
    </row>
    <row r="347" spans="1:22" ht="16.8">
      <c r="A347" s="122" t="str">
        <f t="shared" si="55"/>
        <v>71060301054861</v>
      </c>
      <c r="B347" s="124" t="s">
        <v>439</v>
      </c>
      <c r="C347" s="117" t="s">
        <v>157</v>
      </c>
      <c r="D347" s="118" t="s">
        <v>442</v>
      </c>
      <c r="E347" s="119" t="s">
        <v>106</v>
      </c>
      <c r="F347" s="120" t="s">
        <v>149</v>
      </c>
      <c r="G347" s="121">
        <v>4861</v>
      </c>
      <c r="H347" s="37"/>
      <c r="I347" s="194"/>
      <c r="J347" s="195"/>
      <c r="K347" s="196"/>
      <c r="L347" s="29" t="s">
        <v>126</v>
      </c>
      <c r="M347" s="12">
        <v>4241</v>
      </c>
      <c r="N347" s="183">
        <f t="shared" si="58"/>
        <v>0</v>
      </c>
      <c r="O347" s="399"/>
      <c r="P347" s="399"/>
      <c r="Q347" s="161"/>
      <c r="R347" s="161"/>
      <c r="S347" s="438"/>
      <c r="T347" s="161"/>
      <c r="U347" s="161"/>
      <c r="V347" s="161"/>
    </row>
    <row r="348" spans="1:22" s="170" customFormat="1" ht="26.4">
      <c r="A348" s="122" t="str">
        <f t="shared" si="55"/>
        <v>71060400000000</v>
      </c>
      <c r="B348" s="124" t="s">
        <v>439</v>
      </c>
      <c r="C348" s="117" t="s">
        <v>157</v>
      </c>
      <c r="D348" s="118" t="s">
        <v>155</v>
      </c>
      <c r="E348" s="119" t="s">
        <v>441</v>
      </c>
      <c r="F348" s="120" t="s">
        <v>441</v>
      </c>
      <c r="G348" s="129" t="s">
        <v>440</v>
      </c>
      <c r="H348" s="37"/>
      <c r="I348" s="194"/>
      <c r="J348" s="195"/>
      <c r="K348" s="196"/>
      <c r="L348" s="29" t="s">
        <v>127</v>
      </c>
      <c r="M348" s="12">
        <v>4252</v>
      </c>
      <c r="N348" s="183">
        <f t="shared" si="58"/>
        <v>0</v>
      </c>
      <c r="O348" s="399"/>
      <c r="P348" s="399"/>
      <c r="Q348" s="161"/>
      <c r="R348" s="161"/>
      <c r="S348" s="438"/>
      <c r="T348" s="161"/>
      <c r="U348" s="161"/>
      <c r="V348" s="161"/>
    </row>
    <row r="349" spans="1:22" ht="16.8">
      <c r="A349" s="122" t="str">
        <f t="shared" si="55"/>
        <v>71060400000001</v>
      </c>
      <c r="B349" s="124" t="s">
        <v>439</v>
      </c>
      <c r="C349" s="117" t="s">
        <v>157</v>
      </c>
      <c r="D349" s="118" t="s">
        <v>155</v>
      </c>
      <c r="E349" s="119" t="s">
        <v>441</v>
      </c>
      <c r="F349" s="120" t="s">
        <v>441</v>
      </c>
      <c r="G349" s="129" t="s">
        <v>96</v>
      </c>
      <c r="H349" s="37"/>
      <c r="I349" s="194"/>
      <c r="J349" s="195"/>
      <c r="K349" s="196"/>
      <c r="L349" s="30" t="s">
        <v>128</v>
      </c>
      <c r="M349" s="31">
        <v>4261</v>
      </c>
      <c r="N349" s="183">
        <f t="shared" si="58"/>
        <v>0</v>
      </c>
      <c r="O349" s="399"/>
      <c r="P349" s="399"/>
      <c r="Q349" s="161"/>
      <c r="R349" s="161"/>
      <c r="S349" s="438"/>
      <c r="T349" s="161"/>
      <c r="U349" s="161"/>
      <c r="V349" s="161"/>
    </row>
    <row r="350" spans="1:22" s="156" customFormat="1" ht="16.8">
      <c r="A350" s="122" t="str">
        <f t="shared" si="55"/>
        <v>71060401000000</v>
      </c>
      <c r="B350" s="124" t="s">
        <v>439</v>
      </c>
      <c r="C350" s="117" t="s">
        <v>157</v>
      </c>
      <c r="D350" s="118" t="s">
        <v>155</v>
      </c>
      <c r="E350" s="119" t="s">
        <v>106</v>
      </c>
      <c r="F350" s="120" t="s">
        <v>441</v>
      </c>
      <c r="G350" s="129" t="s">
        <v>440</v>
      </c>
      <c r="H350" s="37"/>
      <c r="I350" s="194"/>
      <c r="J350" s="195"/>
      <c r="K350" s="196"/>
      <c r="L350" s="32" t="s">
        <v>129</v>
      </c>
      <c r="M350" s="48">
        <v>4264</v>
      </c>
      <c r="N350" s="183">
        <f t="shared" si="58"/>
        <v>0</v>
      </c>
      <c r="O350" s="399"/>
      <c r="P350" s="399"/>
      <c r="Q350" s="161"/>
      <c r="R350" s="161"/>
      <c r="S350" s="438"/>
      <c r="T350" s="161"/>
      <c r="U350" s="161"/>
      <c r="V350" s="161"/>
    </row>
    <row r="351" spans="1:22" ht="16.8">
      <c r="A351" s="122" t="str">
        <f t="shared" si="55"/>
        <v>71060401000001</v>
      </c>
      <c r="B351" s="124" t="s">
        <v>439</v>
      </c>
      <c r="C351" s="117" t="s">
        <v>157</v>
      </c>
      <c r="D351" s="118" t="s">
        <v>155</v>
      </c>
      <c r="E351" s="119" t="s">
        <v>106</v>
      </c>
      <c r="F351" s="120" t="s">
        <v>441</v>
      </c>
      <c r="G351" s="129" t="s">
        <v>96</v>
      </c>
      <c r="H351" s="37"/>
      <c r="I351" s="194"/>
      <c r="J351" s="195"/>
      <c r="K351" s="196"/>
      <c r="L351" s="32" t="s">
        <v>130</v>
      </c>
      <c r="M351" s="48">
        <v>4267</v>
      </c>
      <c r="N351" s="183">
        <f t="shared" si="58"/>
        <v>0</v>
      </c>
      <c r="O351" s="399"/>
      <c r="P351" s="399"/>
      <c r="Q351" s="161"/>
      <c r="R351" s="161"/>
      <c r="S351" s="438"/>
      <c r="T351" s="161"/>
      <c r="U351" s="161"/>
      <c r="V351" s="161"/>
    </row>
    <row r="352" spans="1:22" s="115" customFormat="1" ht="16.8">
      <c r="A352" s="122" t="str">
        <f t="shared" si="55"/>
        <v>71060401010000</v>
      </c>
      <c r="B352" s="124" t="s">
        <v>439</v>
      </c>
      <c r="C352" s="117" t="s">
        <v>157</v>
      </c>
      <c r="D352" s="118" t="s">
        <v>155</v>
      </c>
      <c r="E352" s="119" t="s">
        <v>106</v>
      </c>
      <c r="F352" s="120" t="s">
        <v>106</v>
      </c>
      <c r="G352" s="129" t="s">
        <v>440</v>
      </c>
      <c r="H352" s="37"/>
      <c r="I352" s="194"/>
      <c r="J352" s="195"/>
      <c r="K352" s="196"/>
      <c r="L352" s="32" t="s">
        <v>364</v>
      </c>
      <c r="M352" s="48">
        <v>4269</v>
      </c>
      <c r="N352" s="183">
        <f t="shared" si="58"/>
        <v>0</v>
      </c>
      <c r="O352" s="399"/>
      <c r="P352" s="399"/>
      <c r="Q352" s="161"/>
      <c r="R352" s="161"/>
      <c r="S352" s="438"/>
      <c r="T352" s="161"/>
      <c r="U352" s="161"/>
      <c r="V352" s="161"/>
    </row>
    <row r="353" spans="1:22" s="115" customFormat="1" ht="16.8">
      <c r="A353" s="122"/>
      <c r="B353" s="124"/>
      <c r="C353" s="117"/>
      <c r="D353" s="118"/>
      <c r="E353" s="119"/>
      <c r="F353" s="120"/>
      <c r="G353" s="129"/>
      <c r="H353" s="37"/>
      <c r="I353" s="194"/>
      <c r="J353" s="195"/>
      <c r="K353" s="196"/>
      <c r="L353" s="427" t="s">
        <v>791</v>
      </c>
      <c r="M353" s="395" t="s">
        <v>789</v>
      </c>
      <c r="N353" s="183">
        <f t="shared" si="58"/>
        <v>0</v>
      </c>
      <c r="O353" s="399"/>
      <c r="P353" s="399"/>
      <c r="Q353" s="161"/>
      <c r="R353" s="161"/>
      <c r="S353" s="438"/>
      <c r="T353" s="161"/>
      <c r="U353" s="161"/>
      <c r="V353" s="161"/>
    </row>
    <row r="354" spans="1:22" ht="16.8">
      <c r="A354" s="122" t="str">
        <f t="shared" si="55"/>
        <v>71060401014251</v>
      </c>
      <c r="B354" s="116" t="s">
        <v>439</v>
      </c>
      <c r="C354" s="117" t="s">
        <v>157</v>
      </c>
      <c r="D354" s="118" t="s">
        <v>155</v>
      </c>
      <c r="E354" s="119" t="s">
        <v>106</v>
      </c>
      <c r="F354" s="120" t="s">
        <v>106</v>
      </c>
      <c r="G354" s="121">
        <v>4251</v>
      </c>
      <c r="H354" s="37"/>
      <c r="I354" s="194"/>
      <c r="J354" s="195"/>
      <c r="K354" s="196"/>
      <c r="L354" s="29" t="s">
        <v>133</v>
      </c>
      <c r="M354" s="12">
        <v>4823</v>
      </c>
      <c r="N354" s="183">
        <f t="shared" si="58"/>
        <v>0</v>
      </c>
      <c r="O354" s="399"/>
      <c r="P354" s="399"/>
      <c r="Q354" s="161"/>
      <c r="R354" s="161"/>
      <c r="S354" s="438"/>
      <c r="T354" s="161"/>
      <c r="U354" s="161"/>
      <c r="V354" s="161"/>
    </row>
    <row r="355" spans="1:22" ht="26.4">
      <c r="A355" s="122" t="str">
        <f t="shared" si="55"/>
        <v>71060401015113</v>
      </c>
      <c r="B355" s="124" t="s">
        <v>439</v>
      </c>
      <c r="C355" s="117" t="s">
        <v>157</v>
      </c>
      <c r="D355" s="118" t="s">
        <v>155</v>
      </c>
      <c r="E355" s="119" t="s">
        <v>106</v>
      </c>
      <c r="F355" s="120" t="s">
        <v>106</v>
      </c>
      <c r="G355" s="121">
        <v>5113</v>
      </c>
      <c r="H355" s="37"/>
      <c r="I355" s="194"/>
      <c r="J355" s="195"/>
      <c r="K355" s="196"/>
      <c r="L355" s="29" t="s">
        <v>761</v>
      </c>
      <c r="M355" s="12" t="s">
        <v>762</v>
      </c>
      <c r="N355" s="183">
        <f t="shared" si="58"/>
        <v>0</v>
      </c>
      <c r="O355" s="399"/>
      <c r="P355" s="399"/>
      <c r="Q355" s="161"/>
      <c r="R355" s="161"/>
      <c r="S355" s="438"/>
      <c r="T355" s="161"/>
      <c r="U355" s="161"/>
      <c r="V355" s="161"/>
    </row>
    <row r="356" spans="1:22" ht="16.8">
      <c r="A356" s="122" t="str">
        <f t="shared" si="55"/>
        <v>71060401015113</v>
      </c>
      <c r="B356" s="124" t="s">
        <v>439</v>
      </c>
      <c r="C356" s="117" t="s">
        <v>157</v>
      </c>
      <c r="D356" s="118" t="s">
        <v>155</v>
      </c>
      <c r="E356" s="119" t="s">
        <v>106</v>
      </c>
      <c r="F356" s="120" t="s">
        <v>106</v>
      </c>
      <c r="G356" s="121">
        <v>5113</v>
      </c>
      <c r="H356" s="37"/>
      <c r="I356" s="194"/>
      <c r="J356" s="195"/>
      <c r="K356" s="196"/>
      <c r="L356" s="36" t="s">
        <v>134</v>
      </c>
      <c r="M356" s="31">
        <v>4861</v>
      </c>
      <c r="N356" s="183">
        <f t="shared" si="58"/>
        <v>0</v>
      </c>
      <c r="O356" s="399"/>
      <c r="P356" s="399"/>
      <c r="Q356" s="161"/>
      <c r="R356" s="161"/>
      <c r="S356" s="438"/>
      <c r="T356" s="161"/>
      <c r="U356" s="161"/>
      <c r="V356" s="161"/>
    </row>
    <row r="357" spans="1:22" ht="16.8">
      <c r="A357" s="122" t="str">
        <f t="shared" si="55"/>
        <v>71060401015129</v>
      </c>
      <c r="B357" s="124" t="s">
        <v>439</v>
      </c>
      <c r="C357" s="117" t="s">
        <v>157</v>
      </c>
      <c r="D357" s="118" t="s">
        <v>155</v>
      </c>
      <c r="E357" s="119" t="s">
        <v>106</v>
      </c>
      <c r="F357" s="120" t="s">
        <v>106</v>
      </c>
      <c r="G357" s="121">
        <v>5129</v>
      </c>
      <c r="H357" s="37"/>
      <c r="I357" s="194"/>
      <c r="J357" s="195"/>
      <c r="K357" s="196"/>
      <c r="L357" s="29" t="s">
        <v>136</v>
      </c>
      <c r="M357" s="12">
        <v>5122</v>
      </c>
      <c r="N357" s="183">
        <f t="shared" si="58"/>
        <v>0</v>
      </c>
      <c r="O357" s="399"/>
      <c r="P357" s="399"/>
      <c r="Q357" s="161"/>
      <c r="R357" s="161"/>
      <c r="S357" s="438"/>
      <c r="T357" s="161"/>
      <c r="U357" s="161"/>
      <c r="V357" s="161"/>
    </row>
    <row r="358" spans="1:22" s="115" customFormat="1" ht="16.8">
      <c r="A358" s="122" t="str">
        <f t="shared" si="55"/>
        <v>71060401020000</v>
      </c>
      <c r="B358" s="124" t="s">
        <v>439</v>
      </c>
      <c r="C358" s="117" t="s">
        <v>157</v>
      </c>
      <c r="D358" s="118" t="s">
        <v>155</v>
      </c>
      <c r="E358" s="119" t="s">
        <v>106</v>
      </c>
      <c r="F358" s="120" t="s">
        <v>140</v>
      </c>
      <c r="G358" s="129" t="s">
        <v>440</v>
      </c>
      <c r="H358" s="37"/>
      <c r="I358" s="194"/>
      <c r="J358" s="195"/>
      <c r="K358" s="196"/>
      <c r="L358" s="29" t="s">
        <v>137</v>
      </c>
      <c r="M358" s="12">
        <v>5129</v>
      </c>
      <c r="N358" s="183">
        <f t="shared" si="58"/>
        <v>0</v>
      </c>
      <c r="O358" s="399"/>
      <c r="P358" s="399"/>
      <c r="Q358" s="161"/>
      <c r="R358" s="161"/>
      <c r="S358" s="438"/>
      <c r="T358" s="161"/>
      <c r="U358" s="161"/>
      <c r="V358" s="161"/>
    </row>
    <row r="359" spans="1:22" ht="16.2">
      <c r="A359" s="122" t="str">
        <f t="shared" si="55"/>
        <v>71060401024511</v>
      </c>
      <c r="B359" s="124" t="s">
        <v>439</v>
      </c>
      <c r="C359" s="117" t="s">
        <v>157</v>
      </c>
      <c r="D359" s="118" t="s">
        <v>155</v>
      </c>
      <c r="E359" s="119" t="s">
        <v>106</v>
      </c>
      <c r="F359" s="120" t="s">
        <v>140</v>
      </c>
      <c r="G359" s="129">
        <v>4511</v>
      </c>
      <c r="H359" s="37"/>
      <c r="I359" s="194"/>
      <c r="J359" s="195"/>
      <c r="K359" s="196"/>
      <c r="L359" s="29" t="s">
        <v>138</v>
      </c>
      <c r="M359" s="12">
        <v>5132</v>
      </c>
      <c r="N359" s="183">
        <f t="shared" si="58"/>
        <v>0</v>
      </c>
      <c r="O359" s="183"/>
      <c r="P359" s="183"/>
      <c r="Q359" s="161"/>
      <c r="R359" s="161"/>
      <c r="S359" s="438"/>
      <c r="T359" s="161"/>
      <c r="U359" s="161"/>
      <c r="V359" s="161"/>
    </row>
    <row r="360" spans="1:22" ht="16.2">
      <c r="A360" s="122" t="str">
        <f t="shared" si="55"/>
        <v>71060401024861</v>
      </c>
      <c r="B360" s="124" t="s">
        <v>439</v>
      </c>
      <c r="C360" s="117" t="s">
        <v>157</v>
      </c>
      <c r="D360" s="118" t="s">
        <v>155</v>
      </c>
      <c r="E360" s="119" t="s">
        <v>106</v>
      </c>
      <c r="F360" s="120" t="s">
        <v>140</v>
      </c>
      <c r="G360" s="121">
        <v>4861</v>
      </c>
      <c r="H360" s="45"/>
      <c r="I360" s="45"/>
      <c r="J360" s="45"/>
      <c r="K360" s="45"/>
      <c r="L360" s="27" t="s">
        <v>885</v>
      </c>
      <c r="M360" s="28"/>
      <c r="N360" s="197">
        <f>O360+P360</f>
        <v>0</v>
      </c>
      <c r="O360" s="197">
        <f>SUM(O361)</f>
        <v>0</v>
      </c>
      <c r="P360" s="197">
        <f>SUM(P361)</f>
        <v>0</v>
      </c>
      <c r="Q360" s="161"/>
      <c r="R360" s="161"/>
      <c r="S360" s="438"/>
      <c r="T360" s="161"/>
      <c r="U360" s="161"/>
      <c r="V360" s="161"/>
    </row>
    <row r="361" spans="1:22" s="115" customFormat="1" ht="26.4">
      <c r="A361" s="122" t="str">
        <f t="shared" si="55"/>
        <v>71060401030000</v>
      </c>
      <c r="B361" s="124" t="s">
        <v>439</v>
      </c>
      <c r="C361" s="117" t="s">
        <v>157</v>
      </c>
      <c r="D361" s="118" t="s">
        <v>155</v>
      </c>
      <c r="E361" s="119" t="s">
        <v>106</v>
      </c>
      <c r="F361" s="120" t="s">
        <v>442</v>
      </c>
      <c r="G361" s="129" t="s">
        <v>440</v>
      </c>
      <c r="H361" s="37"/>
      <c r="I361" s="194"/>
      <c r="J361" s="195"/>
      <c r="K361" s="196"/>
      <c r="L361" s="29" t="s">
        <v>217</v>
      </c>
      <c r="M361" s="12">
        <v>4511</v>
      </c>
      <c r="N361" s="183">
        <f t="shared" ref="N361" si="59">O361+P361</f>
        <v>0</v>
      </c>
      <c r="O361" s="398"/>
      <c r="P361" s="398"/>
      <c r="Q361" s="161"/>
      <c r="R361" s="161"/>
      <c r="S361" s="438"/>
      <c r="T361" s="161"/>
      <c r="U361" s="161"/>
      <c r="V361" s="161"/>
    </row>
    <row r="362" spans="1:22" ht="16.2">
      <c r="A362" s="122" t="str">
        <f t="shared" ref="A362:A424" si="60">CONCATENATE(B362,C362,D362,E362,F362,G362)</f>
        <v>71060401034251</v>
      </c>
      <c r="B362" s="124" t="s">
        <v>439</v>
      </c>
      <c r="C362" s="117" t="s">
        <v>157</v>
      </c>
      <c r="D362" s="118" t="s">
        <v>155</v>
      </c>
      <c r="E362" s="119" t="s">
        <v>106</v>
      </c>
      <c r="F362" s="120" t="s">
        <v>442</v>
      </c>
      <c r="G362" s="121">
        <v>4251</v>
      </c>
      <c r="H362" s="165">
        <v>2520</v>
      </c>
      <c r="I362" s="166" t="s">
        <v>149</v>
      </c>
      <c r="J362" s="167">
        <v>2</v>
      </c>
      <c r="K362" s="167">
        <v>0</v>
      </c>
      <c r="L362" s="168" t="s">
        <v>640</v>
      </c>
      <c r="M362" s="176"/>
      <c r="N362" s="188">
        <f>+N364</f>
        <v>0</v>
      </c>
      <c r="O362" s="188">
        <f>+O364</f>
        <v>0</v>
      </c>
      <c r="P362" s="188">
        <f>+P364</f>
        <v>0</v>
      </c>
      <c r="Q362" s="161"/>
      <c r="R362" s="161"/>
      <c r="S362" s="438"/>
      <c r="T362" s="161"/>
      <c r="U362" s="161"/>
      <c r="V362" s="161"/>
    </row>
    <row r="363" spans="1:22" ht="16.2">
      <c r="A363" s="122" t="str">
        <f t="shared" si="60"/>
        <v>71060401034861</v>
      </c>
      <c r="B363" s="124" t="s">
        <v>439</v>
      </c>
      <c r="C363" s="117" t="s">
        <v>157</v>
      </c>
      <c r="D363" s="118" t="s">
        <v>155</v>
      </c>
      <c r="E363" s="119" t="s">
        <v>106</v>
      </c>
      <c r="F363" s="120" t="s">
        <v>442</v>
      </c>
      <c r="G363" s="129">
        <v>4861</v>
      </c>
      <c r="H363" s="17"/>
      <c r="I363" s="18"/>
      <c r="J363" s="19"/>
      <c r="K363" s="19"/>
      <c r="L363" s="30" t="s">
        <v>110</v>
      </c>
      <c r="M363" s="31"/>
      <c r="N363" s="405"/>
      <c r="O363" s="405"/>
      <c r="P363" s="405"/>
      <c r="Q363" s="161"/>
      <c r="R363" s="161"/>
      <c r="S363" s="438"/>
      <c r="T363" s="161"/>
      <c r="U363" s="161"/>
      <c r="V363" s="161"/>
    </row>
    <row r="364" spans="1:22" ht="16.2">
      <c r="A364" s="122" t="str">
        <f t="shared" si="60"/>
        <v>71060401035113</v>
      </c>
      <c r="B364" s="124" t="s">
        <v>439</v>
      </c>
      <c r="C364" s="117" t="s">
        <v>157</v>
      </c>
      <c r="D364" s="118" t="s">
        <v>155</v>
      </c>
      <c r="E364" s="119" t="s">
        <v>106</v>
      </c>
      <c r="F364" s="120" t="s">
        <v>442</v>
      </c>
      <c r="G364" s="121">
        <v>5113</v>
      </c>
      <c r="H364" s="151">
        <v>2521</v>
      </c>
      <c r="I364" s="152" t="s">
        <v>149</v>
      </c>
      <c r="J364" s="153">
        <v>2</v>
      </c>
      <c r="K364" s="153">
        <v>1</v>
      </c>
      <c r="L364" s="154" t="s">
        <v>640</v>
      </c>
      <c r="M364" s="155"/>
      <c r="N364" s="192">
        <f>+N366</f>
        <v>0</v>
      </c>
      <c r="O364" s="192">
        <f>+O366</f>
        <v>0</v>
      </c>
      <c r="P364" s="192">
        <f>+P366</f>
        <v>0</v>
      </c>
      <c r="Q364" s="161"/>
      <c r="R364" s="161"/>
      <c r="S364" s="438"/>
      <c r="T364" s="161"/>
      <c r="U364" s="161"/>
      <c r="V364" s="161"/>
    </row>
    <row r="365" spans="1:22" s="115" customFormat="1" ht="16.2">
      <c r="A365" s="122" t="str">
        <f t="shared" si="60"/>
        <v>71060401040000</v>
      </c>
      <c r="B365" s="124" t="s">
        <v>439</v>
      </c>
      <c r="C365" s="117" t="s">
        <v>157</v>
      </c>
      <c r="D365" s="118" t="s">
        <v>155</v>
      </c>
      <c r="E365" s="119" t="s">
        <v>106</v>
      </c>
      <c r="F365" s="120" t="s">
        <v>155</v>
      </c>
      <c r="G365" s="129" t="s">
        <v>440</v>
      </c>
      <c r="H365" s="17"/>
      <c r="I365" s="25"/>
      <c r="J365" s="26"/>
      <c r="K365" s="26"/>
      <c r="L365" s="30" t="s">
        <v>108</v>
      </c>
      <c r="M365" s="31"/>
      <c r="N365" s="405"/>
      <c r="O365" s="405"/>
      <c r="P365" s="405"/>
      <c r="Q365" s="161"/>
      <c r="R365" s="161"/>
      <c r="S365" s="438"/>
      <c r="T365" s="161"/>
      <c r="U365" s="161"/>
      <c r="V365" s="161"/>
    </row>
    <row r="366" spans="1:22" ht="16.2">
      <c r="A366" s="122" t="str">
        <f t="shared" si="60"/>
        <v>71060401044861</v>
      </c>
      <c r="B366" s="124" t="s">
        <v>439</v>
      </c>
      <c r="C366" s="117" t="s">
        <v>157</v>
      </c>
      <c r="D366" s="118" t="s">
        <v>155</v>
      </c>
      <c r="E366" s="119" t="s">
        <v>106</v>
      </c>
      <c r="F366" s="120" t="s">
        <v>155</v>
      </c>
      <c r="G366" s="121">
        <v>4861</v>
      </c>
      <c r="H366" s="45"/>
      <c r="I366" s="45"/>
      <c r="J366" s="45"/>
      <c r="K366" s="45"/>
      <c r="L366" s="27" t="s">
        <v>642</v>
      </c>
      <c r="M366" s="28"/>
      <c r="N366" s="197">
        <f>O366+P366</f>
        <v>0</v>
      </c>
      <c r="O366" s="197">
        <f>SUM(O367:O369)</f>
        <v>0</v>
      </c>
      <c r="P366" s="197">
        <f>SUM(P367:P369)</f>
        <v>0</v>
      </c>
      <c r="Q366" s="161"/>
      <c r="R366" s="161"/>
      <c r="S366" s="438"/>
      <c r="T366" s="161"/>
      <c r="U366" s="161"/>
      <c r="V366" s="161"/>
    </row>
    <row r="367" spans="1:22" s="115" customFormat="1" ht="26.4">
      <c r="A367" s="122"/>
      <c r="B367" s="124"/>
      <c r="C367" s="117"/>
      <c r="D367" s="118"/>
      <c r="E367" s="119"/>
      <c r="F367" s="120"/>
      <c r="G367" s="129"/>
      <c r="H367" s="30"/>
      <c r="I367" s="30"/>
      <c r="J367" s="30"/>
      <c r="K367" s="30"/>
      <c r="L367" s="203" t="s">
        <v>142</v>
      </c>
      <c r="M367" s="31">
        <v>4251</v>
      </c>
      <c r="N367" s="183">
        <f t="shared" ref="N367:N369" si="61">O367+P367</f>
        <v>0</v>
      </c>
      <c r="O367" s="183"/>
      <c r="P367" s="183"/>
      <c r="Q367" s="161"/>
      <c r="R367" s="161"/>
      <c r="S367" s="438"/>
      <c r="T367" s="161"/>
      <c r="U367" s="161"/>
      <c r="V367" s="161"/>
    </row>
    <row r="368" spans="1:22" ht="16.8">
      <c r="B368" s="124"/>
      <c r="H368" s="37"/>
      <c r="I368" s="194"/>
      <c r="J368" s="195"/>
      <c r="K368" s="196"/>
      <c r="L368" s="30" t="s">
        <v>173</v>
      </c>
      <c r="M368" s="31">
        <v>5112</v>
      </c>
      <c r="N368" s="183">
        <f t="shared" si="61"/>
        <v>0</v>
      </c>
      <c r="O368" s="399">
        <v>0</v>
      </c>
      <c r="P368" s="399"/>
      <c r="Q368" s="161"/>
      <c r="R368" s="161"/>
      <c r="S368" s="438"/>
      <c r="T368" s="161"/>
      <c r="U368" s="161"/>
      <c r="V368" s="161"/>
    </row>
    <row r="369" spans="1:22" s="115" customFormat="1" ht="16.2">
      <c r="A369" s="122" t="str">
        <f t="shared" si="60"/>
        <v>71060401050000</v>
      </c>
      <c r="B369" s="124" t="s">
        <v>439</v>
      </c>
      <c r="C369" s="117" t="s">
        <v>157</v>
      </c>
      <c r="D369" s="118" t="s">
        <v>155</v>
      </c>
      <c r="E369" s="119" t="s">
        <v>106</v>
      </c>
      <c r="F369" s="120" t="s">
        <v>149</v>
      </c>
      <c r="G369" s="129" t="s">
        <v>440</v>
      </c>
      <c r="H369" s="37"/>
      <c r="I369" s="194"/>
      <c r="J369" s="195"/>
      <c r="K369" s="196"/>
      <c r="L369" s="30" t="s">
        <v>174</v>
      </c>
      <c r="M369" s="31">
        <v>5113</v>
      </c>
      <c r="N369" s="183">
        <f t="shared" si="61"/>
        <v>0</v>
      </c>
      <c r="O369" s="183"/>
      <c r="P369" s="183">
        <v>0</v>
      </c>
      <c r="Q369" s="161"/>
      <c r="R369" s="161"/>
      <c r="S369" s="438"/>
      <c r="T369" s="161"/>
      <c r="U369" s="161"/>
      <c r="V369" s="161"/>
    </row>
    <row r="370" spans="1:22" ht="16.2">
      <c r="A370" s="122" t="str">
        <f t="shared" si="60"/>
        <v>71060401054861</v>
      </c>
      <c r="B370" s="124" t="s">
        <v>439</v>
      </c>
      <c r="C370" s="117" t="s">
        <v>157</v>
      </c>
      <c r="D370" s="118" t="s">
        <v>155</v>
      </c>
      <c r="E370" s="119" t="s">
        <v>106</v>
      </c>
      <c r="F370" s="120" t="s">
        <v>149</v>
      </c>
      <c r="G370" s="121">
        <v>4861</v>
      </c>
      <c r="H370" s="165">
        <v>2530</v>
      </c>
      <c r="I370" s="166" t="s">
        <v>149</v>
      </c>
      <c r="J370" s="167">
        <v>3</v>
      </c>
      <c r="K370" s="167">
        <v>0</v>
      </c>
      <c r="L370" s="168" t="s">
        <v>235</v>
      </c>
      <c r="M370" s="176"/>
      <c r="N370" s="188">
        <f>+N372</f>
        <v>0</v>
      </c>
      <c r="O370" s="188">
        <f>+O372</f>
        <v>0</v>
      </c>
      <c r="P370" s="188">
        <f>+P372</f>
        <v>0</v>
      </c>
      <c r="Q370" s="161"/>
      <c r="R370" s="161"/>
      <c r="S370" s="438"/>
      <c r="T370" s="161"/>
      <c r="U370" s="161"/>
      <c r="V370" s="161"/>
    </row>
    <row r="371" spans="1:22" s="170" customFormat="1" ht="16.2">
      <c r="A371" s="122" t="str">
        <f t="shared" si="60"/>
        <v>71060500000000</v>
      </c>
      <c r="B371" s="124" t="s">
        <v>439</v>
      </c>
      <c r="C371" s="117" t="s">
        <v>157</v>
      </c>
      <c r="D371" s="118" t="s">
        <v>149</v>
      </c>
      <c r="E371" s="119" t="s">
        <v>441</v>
      </c>
      <c r="F371" s="120" t="s">
        <v>441</v>
      </c>
      <c r="G371" s="129" t="s">
        <v>440</v>
      </c>
      <c r="H371" s="17"/>
      <c r="I371" s="18"/>
      <c r="J371" s="19"/>
      <c r="K371" s="19"/>
      <c r="L371" s="30" t="s">
        <v>110</v>
      </c>
      <c r="M371" s="35"/>
      <c r="N371" s="190"/>
      <c r="O371" s="190"/>
      <c r="P371" s="190"/>
      <c r="Q371" s="161"/>
      <c r="R371" s="161"/>
      <c r="S371" s="438"/>
      <c r="T371" s="161"/>
      <c r="U371" s="161"/>
      <c r="V371" s="161"/>
    </row>
    <row r="372" spans="1:22" ht="16.2">
      <c r="A372" s="122" t="str">
        <f t="shared" si="60"/>
        <v>71060500000001</v>
      </c>
      <c r="B372" s="124" t="s">
        <v>439</v>
      </c>
      <c r="C372" s="117" t="s">
        <v>157</v>
      </c>
      <c r="D372" s="118" t="s">
        <v>149</v>
      </c>
      <c r="E372" s="119" t="s">
        <v>441</v>
      </c>
      <c r="F372" s="120" t="s">
        <v>441</v>
      </c>
      <c r="G372" s="129" t="s">
        <v>96</v>
      </c>
      <c r="H372" s="151">
        <v>2531</v>
      </c>
      <c r="I372" s="152" t="s">
        <v>149</v>
      </c>
      <c r="J372" s="153">
        <v>3</v>
      </c>
      <c r="K372" s="153">
        <v>1</v>
      </c>
      <c r="L372" s="154" t="s">
        <v>236</v>
      </c>
      <c r="M372" s="155"/>
      <c r="N372" s="192">
        <f>+N374</f>
        <v>0</v>
      </c>
      <c r="O372" s="192">
        <f t="shared" ref="O372:P372" si="62">+O374</f>
        <v>0</v>
      </c>
      <c r="P372" s="192">
        <f t="shared" si="62"/>
        <v>0</v>
      </c>
      <c r="Q372" s="161"/>
      <c r="R372" s="161"/>
      <c r="S372" s="438"/>
      <c r="T372" s="161"/>
      <c r="U372" s="161"/>
      <c r="V372" s="161"/>
    </row>
    <row r="373" spans="1:22" s="156" customFormat="1" ht="16.2">
      <c r="A373" s="122" t="str">
        <f t="shared" si="60"/>
        <v>71060501000000</v>
      </c>
      <c r="B373" s="124" t="s">
        <v>439</v>
      </c>
      <c r="C373" s="117" t="s">
        <v>157</v>
      </c>
      <c r="D373" s="118" t="s">
        <v>149</v>
      </c>
      <c r="E373" s="119" t="s">
        <v>106</v>
      </c>
      <c r="F373" s="120" t="s">
        <v>441</v>
      </c>
      <c r="G373" s="129" t="s">
        <v>440</v>
      </c>
      <c r="H373" s="17"/>
      <c r="I373" s="25"/>
      <c r="J373" s="26"/>
      <c r="K373" s="26"/>
      <c r="L373" s="30" t="s">
        <v>108</v>
      </c>
      <c r="M373" s="44"/>
      <c r="N373" s="190"/>
      <c r="O373" s="190"/>
      <c r="P373" s="190"/>
      <c r="Q373" s="161"/>
      <c r="R373" s="161"/>
      <c r="S373" s="438"/>
      <c r="T373" s="161"/>
      <c r="U373" s="161"/>
      <c r="V373" s="161"/>
    </row>
    <row r="374" spans="1:22" ht="27.6">
      <c r="B374" s="124"/>
      <c r="G374" s="129"/>
      <c r="H374" s="45"/>
      <c r="I374" s="147"/>
      <c r="J374" s="148"/>
      <c r="K374" s="148"/>
      <c r="L374" s="27" t="s">
        <v>886</v>
      </c>
      <c r="M374" s="28"/>
      <c r="N374" s="197">
        <f>O374+P374</f>
        <v>0</v>
      </c>
      <c r="O374" s="197">
        <f>SUM(O375:O376)</f>
        <v>0</v>
      </c>
      <c r="P374" s="197">
        <f>SUM(P375:P376)</f>
        <v>0</v>
      </c>
      <c r="Q374" s="161"/>
      <c r="R374" s="161"/>
      <c r="S374" s="438"/>
      <c r="T374" s="161"/>
      <c r="U374" s="161"/>
      <c r="V374" s="161"/>
    </row>
    <row r="375" spans="1:22" s="115" customFormat="1" ht="16.8">
      <c r="A375" s="122" t="str">
        <f t="shared" ref="A375:A376" si="63">CONCATENATE(B375,C375,D375,E375,F375,G375)</f>
        <v>71060301050000</v>
      </c>
      <c r="B375" s="124" t="s">
        <v>439</v>
      </c>
      <c r="C375" s="117" t="s">
        <v>157</v>
      </c>
      <c r="D375" s="118" t="s">
        <v>442</v>
      </c>
      <c r="E375" s="119" t="s">
        <v>106</v>
      </c>
      <c r="F375" s="120" t="s">
        <v>149</v>
      </c>
      <c r="G375" s="129" t="s">
        <v>440</v>
      </c>
      <c r="H375" s="37"/>
      <c r="I375" s="194"/>
      <c r="J375" s="195"/>
      <c r="K375" s="196"/>
      <c r="L375" s="29" t="s">
        <v>125</v>
      </c>
      <c r="M375" s="12">
        <v>4239</v>
      </c>
      <c r="N375" s="183">
        <f t="shared" ref="N375:N376" si="64">O375+P375</f>
        <v>0</v>
      </c>
      <c r="O375" s="399"/>
      <c r="P375" s="399">
        <v>0</v>
      </c>
      <c r="Q375" s="161"/>
      <c r="R375" s="161"/>
      <c r="S375" s="438"/>
      <c r="T375" s="161"/>
      <c r="U375" s="161"/>
      <c r="V375" s="161"/>
    </row>
    <row r="376" spans="1:22" s="115" customFormat="1" ht="26.4">
      <c r="A376" s="122" t="str">
        <f t="shared" si="63"/>
        <v>71060401030000</v>
      </c>
      <c r="B376" s="124" t="s">
        <v>439</v>
      </c>
      <c r="C376" s="117" t="s">
        <v>157</v>
      </c>
      <c r="D376" s="118" t="s">
        <v>155</v>
      </c>
      <c r="E376" s="119" t="s">
        <v>106</v>
      </c>
      <c r="F376" s="120" t="s">
        <v>442</v>
      </c>
      <c r="G376" s="129" t="s">
        <v>440</v>
      </c>
      <c r="H376" s="37"/>
      <c r="I376" s="194"/>
      <c r="J376" s="195"/>
      <c r="K376" s="196"/>
      <c r="L376" s="29" t="s">
        <v>217</v>
      </c>
      <c r="M376" s="12">
        <v>4511</v>
      </c>
      <c r="N376" s="183">
        <f t="shared" si="64"/>
        <v>0</v>
      </c>
      <c r="O376" s="398"/>
      <c r="P376" s="398"/>
      <c r="Q376" s="161"/>
      <c r="R376" s="161"/>
      <c r="S376" s="438"/>
      <c r="T376" s="161"/>
      <c r="U376" s="161"/>
      <c r="V376" s="161"/>
    </row>
    <row r="377" spans="1:22" ht="27.6">
      <c r="A377" s="122" t="str">
        <f t="shared" si="60"/>
        <v>71060501015134</v>
      </c>
      <c r="B377" s="124" t="s">
        <v>439</v>
      </c>
      <c r="C377" s="117" t="s">
        <v>157</v>
      </c>
      <c r="D377" s="118" t="s">
        <v>149</v>
      </c>
      <c r="E377" s="119" t="s">
        <v>106</v>
      </c>
      <c r="F377" s="120" t="s">
        <v>106</v>
      </c>
      <c r="G377" s="121">
        <v>5134</v>
      </c>
      <c r="H377" s="165">
        <v>2560</v>
      </c>
      <c r="I377" s="166" t="s">
        <v>149</v>
      </c>
      <c r="J377" s="167">
        <v>6</v>
      </c>
      <c r="K377" s="167">
        <v>0</v>
      </c>
      <c r="L377" s="168" t="s">
        <v>238</v>
      </c>
      <c r="M377" s="176"/>
      <c r="N377" s="188">
        <f>+N379</f>
        <v>0</v>
      </c>
      <c r="O377" s="188">
        <f>+O379</f>
        <v>0</v>
      </c>
      <c r="P377" s="188">
        <f>+P379</f>
        <v>0</v>
      </c>
      <c r="Q377" s="161"/>
      <c r="R377" s="161"/>
      <c r="S377" s="438"/>
      <c r="T377" s="161"/>
      <c r="U377" s="161"/>
      <c r="V377" s="161"/>
    </row>
    <row r="378" spans="1:22" s="170" customFormat="1" ht="16.2">
      <c r="A378" s="122" t="str">
        <f t="shared" si="60"/>
        <v>71060600000000</v>
      </c>
      <c r="B378" s="124" t="s">
        <v>439</v>
      </c>
      <c r="C378" s="117" t="s">
        <v>157</v>
      </c>
      <c r="D378" s="118" t="s">
        <v>157</v>
      </c>
      <c r="E378" s="119" t="s">
        <v>441</v>
      </c>
      <c r="F378" s="120" t="s">
        <v>441</v>
      </c>
      <c r="G378" s="129" t="s">
        <v>440</v>
      </c>
      <c r="H378" s="25"/>
      <c r="I378" s="18"/>
      <c r="J378" s="19"/>
      <c r="K378" s="19"/>
      <c r="L378" s="30" t="s">
        <v>110</v>
      </c>
      <c r="M378" s="31"/>
      <c r="N378" s="190"/>
      <c r="O378" s="190"/>
      <c r="P378" s="190"/>
      <c r="Q378" s="161"/>
      <c r="R378" s="161"/>
      <c r="S378" s="438"/>
      <c r="T378" s="161"/>
      <c r="U378" s="161"/>
      <c r="V378" s="161"/>
    </row>
    <row r="379" spans="1:22" ht="26.4">
      <c r="A379" s="122" t="str">
        <f t="shared" si="60"/>
        <v>71060600000001</v>
      </c>
      <c r="B379" s="124" t="s">
        <v>439</v>
      </c>
      <c r="C379" s="117" t="s">
        <v>157</v>
      </c>
      <c r="D379" s="118" t="s">
        <v>157</v>
      </c>
      <c r="E379" s="119" t="s">
        <v>441</v>
      </c>
      <c r="F379" s="120" t="s">
        <v>441</v>
      </c>
      <c r="G379" s="129" t="s">
        <v>96</v>
      </c>
      <c r="H379" s="151">
        <v>2561</v>
      </c>
      <c r="I379" s="152" t="s">
        <v>149</v>
      </c>
      <c r="J379" s="153">
        <v>6</v>
      </c>
      <c r="K379" s="153">
        <v>1</v>
      </c>
      <c r="L379" s="154" t="s">
        <v>238</v>
      </c>
      <c r="M379" s="155"/>
      <c r="N379" s="192">
        <f>+N381+N389+N391+N396+N393+N398+N402+N404</f>
        <v>0</v>
      </c>
      <c r="O379" s="192">
        <f t="shared" ref="O379:P379" si="65">+O381+O389+O391+O396+O393+O398+O402+O404</f>
        <v>0</v>
      </c>
      <c r="P379" s="192">
        <f t="shared" si="65"/>
        <v>0</v>
      </c>
      <c r="Q379" s="161"/>
      <c r="R379" s="161"/>
      <c r="S379" s="438"/>
      <c r="T379" s="161"/>
      <c r="U379" s="161"/>
      <c r="V379" s="161"/>
    </row>
    <row r="380" spans="1:22" s="156" customFormat="1" ht="16.2">
      <c r="A380" s="122" t="str">
        <f t="shared" si="60"/>
        <v>71060601000000</v>
      </c>
      <c r="B380" s="124" t="s">
        <v>439</v>
      </c>
      <c r="C380" s="117" t="s">
        <v>157</v>
      </c>
      <c r="D380" s="118" t="s">
        <v>157</v>
      </c>
      <c r="E380" s="119" t="s">
        <v>106</v>
      </c>
      <c r="F380" s="120" t="s">
        <v>441</v>
      </c>
      <c r="G380" s="129" t="s">
        <v>440</v>
      </c>
      <c r="H380" s="25"/>
      <c r="I380" s="25"/>
      <c r="J380" s="26"/>
      <c r="K380" s="26"/>
      <c r="L380" s="30" t="s">
        <v>108</v>
      </c>
      <c r="M380" s="31"/>
      <c r="N380" s="190"/>
      <c r="O380" s="190"/>
      <c r="P380" s="190"/>
      <c r="Q380" s="161"/>
      <c r="R380" s="161"/>
      <c r="S380" s="438"/>
      <c r="T380" s="161"/>
      <c r="U380" s="161"/>
      <c r="V380" s="161"/>
    </row>
    <row r="381" spans="1:22" ht="16.2">
      <c r="A381" s="122" t="str">
        <f t="shared" si="60"/>
        <v>71060601000001</v>
      </c>
      <c r="B381" s="124" t="s">
        <v>439</v>
      </c>
      <c r="C381" s="117" t="s">
        <v>157</v>
      </c>
      <c r="D381" s="118" t="s">
        <v>157</v>
      </c>
      <c r="E381" s="119" t="s">
        <v>106</v>
      </c>
      <c r="F381" s="120" t="s">
        <v>441</v>
      </c>
      <c r="G381" s="129" t="s">
        <v>96</v>
      </c>
      <c r="H381" s="45"/>
      <c r="I381" s="147"/>
      <c r="J381" s="148"/>
      <c r="K381" s="148"/>
      <c r="L381" s="27" t="s">
        <v>239</v>
      </c>
      <c r="M381" s="28"/>
      <c r="N381" s="197">
        <f>O381+P381</f>
        <v>0</v>
      </c>
      <c r="O381" s="197">
        <f>SUM(O382:O388)</f>
        <v>0</v>
      </c>
      <c r="P381" s="197">
        <f>SUM(P382:P388)</f>
        <v>0</v>
      </c>
      <c r="Q381" s="161"/>
      <c r="R381" s="161"/>
      <c r="S381" s="438"/>
      <c r="T381" s="161"/>
      <c r="U381" s="161"/>
      <c r="V381" s="161"/>
    </row>
    <row r="382" spans="1:22" s="115" customFormat="1" ht="16.2">
      <c r="A382" s="122" t="str">
        <f t="shared" si="60"/>
        <v>71060601010000</v>
      </c>
      <c r="B382" s="124" t="s">
        <v>439</v>
      </c>
      <c r="C382" s="117" t="s">
        <v>157</v>
      </c>
      <c r="D382" s="118" t="s">
        <v>157</v>
      </c>
      <c r="E382" s="119" t="s">
        <v>106</v>
      </c>
      <c r="F382" s="120" t="s">
        <v>106</v>
      </c>
      <c r="G382" s="129" t="s">
        <v>440</v>
      </c>
      <c r="H382" s="17"/>
      <c r="I382" s="25"/>
      <c r="J382" s="26"/>
      <c r="K382" s="26"/>
      <c r="L382" s="32" t="s">
        <v>115</v>
      </c>
      <c r="M382" s="33">
        <v>4213</v>
      </c>
      <c r="N382" s="183">
        <f t="shared" ref="N382:N401" si="66">O382+P382</f>
        <v>0</v>
      </c>
      <c r="O382" s="183"/>
      <c r="P382" s="183"/>
      <c r="Q382" s="161"/>
      <c r="R382" s="161"/>
      <c r="S382" s="438"/>
      <c r="T382" s="161"/>
      <c r="U382" s="161"/>
      <c r="V382" s="161"/>
    </row>
    <row r="383" spans="1:22" ht="16.2">
      <c r="A383" s="122" t="str">
        <f t="shared" si="60"/>
        <v>71060601014251</v>
      </c>
      <c r="B383" s="124" t="s">
        <v>439</v>
      </c>
      <c r="C383" s="117" t="s">
        <v>157</v>
      </c>
      <c r="D383" s="118" t="s">
        <v>157</v>
      </c>
      <c r="E383" s="119" t="s">
        <v>106</v>
      </c>
      <c r="F383" s="120" t="s">
        <v>106</v>
      </c>
      <c r="G383" s="121">
        <v>4251</v>
      </c>
      <c r="H383" s="25"/>
      <c r="I383" s="25"/>
      <c r="J383" s="26"/>
      <c r="K383" s="26"/>
      <c r="L383" s="29" t="s">
        <v>125</v>
      </c>
      <c r="M383" s="12">
        <v>4239</v>
      </c>
      <c r="N383" s="183">
        <f t="shared" si="66"/>
        <v>0</v>
      </c>
      <c r="O383" s="183"/>
      <c r="P383" s="183"/>
      <c r="Q383" s="161"/>
      <c r="R383" s="161"/>
      <c r="S383" s="438"/>
      <c r="T383" s="161"/>
      <c r="U383" s="161"/>
      <c r="V383" s="161"/>
    </row>
    <row r="384" spans="1:22" ht="26.4">
      <c r="A384" s="122" t="str">
        <f t="shared" si="60"/>
        <v>71060601014269</v>
      </c>
      <c r="B384" s="116" t="s">
        <v>439</v>
      </c>
      <c r="C384" s="117" t="s">
        <v>157</v>
      </c>
      <c r="D384" s="118" t="s">
        <v>157</v>
      </c>
      <c r="E384" s="119" t="s">
        <v>106</v>
      </c>
      <c r="F384" s="120" t="s">
        <v>106</v>
      </c>
      <c r="G384" s="121">
        <v>4269</v>
      </c>
      <c r="H384" s="25"/>
      <c r="I384" s="25"/>
      <c r="J384" s="26"/>
      <c r="K384" s="26"/>
      <c r="L384" s="29" t="s">
        <v>217</v>
      </c>
      <c r="M384" s="12">
        <v>4511</v>
      </c>
      <c r="N384" s="183">
        <f t="shared" si="66"/>
        <v>0</v>
      </c>
      <c r="O384" s="398"/>
      <c r="P384" s="398"/>
      <c r="Q384" s="161"/>
      <c r="R384" s="161"/>
      <c r="S384" s="438"/>
      <c r="T384" s="161"/>
      <c r="U384" s="161"/>
      <c r="V384" s="161"/>
    </row>
    <row r="385" spans="1:22" ht="26.4">
      <c r="A385" s="122" t="str">
        <f t="shared" si="60"/>
        <v>71060601014521</v>
      </c>
      <c r="B385" s="116" t="s">
        <v>439</v>
      </c>
      <c r="C385" s="117" t="s">
        <v>157</v>
      </c>
      <c r="D385" s="118" t="s">
        <v>157</v>
      </c>
      <c r="E385" s="119" t="s">
        <v>106</v>
      </c>
      <c r="F385" s="120" t="s">
        <v>106</v>
      </c>
      <c r="G385" s="121">
        <v>4521</v>
      </c>
      <c r="H385" s="25"/>
      <c r="I385" s="25"/>
      <c r="J385" s="26"/>
      <c r="K385" s="26"/>
      <c r="L385" s="30" t="s">
        <v>241</v>
      </c>
      <c r="M385" s="31">
        <v>4638</v>
      </c>
      <c r="N385" s="183">
        <f t="shared" si="66"/>
        <v>0</v>
      </c>
      <c r="O385" s="183"/>
      <c r="P385" s="183"/>
      <c r="Q385" s="161"/>
      <c r="R385" s="161"/>
      <c r="S385" s="438"/>
      <c r="T385" s="161"/>
      <c r="U385" s="161"/>
      <c r="V385" s="161"/>
    </row>
    <row r="386" spans="1:22" s="115" customFormat="1" ht="16.2">
      <c r="A386" s="122" t="str">
        <f t="shared" si="60"/>
        <v>71060601020000</v>
      </c>
      <c r="B386" s="124" t="s">
        <v>439</v>
      </c>
      <c r="C386" s="117" t="s">
        <v>157</v>
      </c>
      <c r="D386" s="118" t="s">
        <v>157</v>
      </c>
      <c r="E386" s="119" t="s">
        <v>106</v>
      </c>
      <c r="F386" s="120" t="s">
        <v>140</v>
      </c>
      <c r="G386" s="129" t="s">
        <v>440</v>
      </c>
      <c r="H386" s="25"/>
      <c r="I386" s="25"/>
      <c r="J386" s="26"/>
      <c r="K386" s="26"/>
      <c r="L386" s="30" t="s">
        <v>173</v>
      </c>
      <c r="M386" s="31">
        <v>5112</v>
      </c>
      <c r="N386" s="183">
        <f t="shared" si="66"/>
        <v>0</v>
      </c>
      <c r="O386" s="183"/>
      <c r="P386" s="183"/>
      <c r="Q386" s="161"/>
      <c r="R386" s="161"/>
      <c r="S386" s="438"/>
      <c r="T386" s="161"/>
      <c r="U386" s="161"/>
      <c r="V386" s="161"/>
    </row>
    <row r="387" spans="1:22" ht="16.2">
      <c r="A387" s="122" t="str">
        <f t="shared" si="60"/>
        <v>71060601024269</v>
      </c>
      <c r="B387" s="124" t="s">
        <v>439</v>
      </c>
      <c r="C387" s="134" t="s">
        <v>157</v>
      </c>
      <c r="D387" s="133" t="s">
        <v>157</v>
      </c>
      <c r="E387" s="132" t="s">
        <v>106</v>
      </c>
      <c r="F387" s="130" t="s">
        <v>140</v>
      </c>
      <c r="G387" s="131">
        <v>4269</v>
      </c>
      <c r="H387" s="25"/>
      <c r="I387" s="25"/>
      <c r="J387" s="26"/>
      <c r="K387" s="26"/>
      <c r="L387" s="29" t="s">
        <v>135</v>
      </c>
      <c r="M387" s="12">
        <v>5121</v>
      </c>
      <c r="N387" s="183">
        <f t="shared" si="66"/>
        <v>0</v>
      </c>
      <c r="O387" s="183">
        <v>0</v>
      </c>
      <c r="P387" s="183"/>
      <c r="Q387" s="161"/>
      <c r="R387" s="161"/>
      <c r="S387" s="438"/>
      <c r="T387" s="161"/>
      <c r="U387" s="161"/>
      <c r="V387" s="161"/>
    </row>
    <row r="388" spans="1:22" ht="16.2">
      <c r="A388" s="122" t="str">
        <f t="shared" si="60"/>
        <v>71060601025113</v>
      </c>
      <c r="B388" s="124" t="s">
        <v>439</v>
      </c>
      <c r="C388" s="117" t="s">
        <v>157</v>
      </c>
      <c r="D388" s="118" t="s">
        <v>157</v>
      </c>
      <c r="E388" s="119" t="s">
        <v>106</v>
      </c>
      <c r="F388" s="120" t="s">
        <v>140</v>
      </c>
      <c r="G388" s="121">
        <v>5113</v>
      </c>
      <c r="H388" s="25"/>
      <c r="I388" s="25"/>
      <c r="J388" s="26"/>
      <c r="K388" s="26"/>
      <c r="L388" s="29" t="s">
        <v>174</v>
      </c>
      <c r="M388" s="12">
        <v>5113</v>
      </c>
      <c r="N388" s="183">
        <f t="shared" si="66"/>
        <v>0</v>
      </c>
      <c r="O388" s="183"/>
      <c r="P388" s="183"/>
      <c r="Q388" s="161"/>
      <c r="R388" s="161"/>
      <c r="S388" s="438"/>
      <c r="T388" s="161"/>
      <c r="U388" s="161"/>
      <c r="V388" s="161"/>
    </row>
    <row r="389" spans="1:22" s="115" customFormat="1" ht="27.6">
      <c r="A389" s="122" t="str">
        <f t="shared" si="60"/>
        <v>71060601030000</v>
      </c>
      <c r="B389" s="124" t="s">
        <v>439</v>
      </c>
      <c r="C389" s="117" t="s">
        <v>157</v>
      </c>
      <c r="D389" s="118" t="s">
        <v>157</v>
      </c>
      <c r="E389" s="119" t="s">
        <v>106</v>
      </c>
      <c r="F389" s="120" t="s">
        <v>442</v>
      </c>
      <c r="G389" s="129" t="s">
        <v>440</v>
      </c>
      <c r="H389" s="45"/>
      <c r="I389" s="147"/>
      <c r="J389" s="148"/>
      <c r="K389" s="148"/>
      <c r="L389" s="27" t="s">
        <v>242</v>
      </c>
      <c r="M389" s="28"/>
      <c r="N389" s="197">
        <f>O389+P389</f>
        <v>0</v>
      </c>
      <c r="O389" s="197">
        <f>SUM(O390)</f>
        <v>0</v>
      </c>
      <c r="P389" s="197">
        <f>SUM(P390)</f>
        <v>0</v>
      </c>
      <c r="Q389" s="161"/>
      <c r="R389" s="161"/>
      <c r="S389" s="438"/>
      <c r="T389" s="161"/>
      <c r="U389" s="161"/>
      <c r="V389" s="161"/>
    </row>
    <row r="390" spans="1:22" ht="16.2">
      <c r="A390" s="122" t="str">
        <f t="shared" si="60"/>
        <v>71060601034251</v>
      </c>
      <c r="B390" s="124" t="s">
        <v>439</v>
      </c>
      <c r="C390" s="117" t="s">
        <v>157</v>
      </c>
      <c r="D390" s="118" t="s">
        <v>157</v>
      </c>
      <c r="E390" s="119" t="s">
        <v>106</v>
      </c>
      <c r="F390" s="120" t="s">
        <v>442</v>
      </c>
      <c r="G390" s="121">
        <v>4251</v>
      </c>
      <c r="H390" s="17"/>
      <c r="I390" s="25"/>
      <c r="J390" s="26"/>
      <c r="K390" s="26"/>
      <c r="L390" s="32" t="s">
        <v>115</v>
      </c>
      <c r="M390" s="33">
        <v>4213</v>
      </c>
      <c r="N390" s="183">
        <f t="shared" si="66"/>
        <v>0</v>
      </c>
      <c r="O390" s="183"/>
      <c r="P390" s="183"/>
      <c r="Q390" s="161"/>
      <c r="R390" s="161"/>
      <c r="S390" s="438"/>
      <c r="T390" s="161"/>
      <c r="U390" s="161"/>
      <c r="V390" s="161"/>
    </row>
    <row r="391" spans="1:22" ht="16.2">
      <c r="A391" s="122" t="str">
        <f t="shared" si="60"/>
        <v>71060601034269</v>
      </c>
      <c r="B391" s="124" t="s">
        <v>439</v>
      </c>
      <c r="C391" s="117" t="s">
        <v>157</v>
      </c>
      <c r="D391" s="118" t="s">
        <v>157</v>
      </c>
      <c r="E391" s="119" t="s">
        <v>106</v>
      </c>
      <c r="F391" s="120" t="s">
        <v>442</v>
      </c>
      <c r="G391" s="121">
        <v>4269</v>
      </c>
      <c r="H391" s="45"/>
      <c r="I391" s="147"/>
      <c r="J391" s="148"/>
      <c r="K391" s="148"/>
      <c r="L391" s="27" t="s">
        <v>887</v>
      </c>
      <c r="M391" s="28"/>
      <c r="N391" s="197">
        <f>O391+P391</f>
        <v>0</v>
      </c>
      <c r="O391" s="197">
        <f>SUM(O392:O392)</f>
        <v>0</v>
      </c>
      <c r="P391" s="197">
        <f>SUM(P392:P392)</f>
        <v>0</v>
      </c>
      <c r="Q391" s="161"/>
      <c r="R391" s="161"/>
      <c r="S391" s="438"/>
      <c r="T391" s="161"/>
      <c r="U391" s="161"/>
      <c r="V391" s="161"/>
    </row>
    <row r="392" spans="1:22" ht="16.2">
      <c r="A392" s="122" t="str">
        <f t="shared" si="60"/>
        <v>71060601034521</v>
      </c>
      <c r="B392" s="124" t="s">
        <v>439</v>
      </c>
      <c r="C392" s="117" t="s">
        <v>157</v>
      </c>
      <c r="D392" s="118" t="s">
        <v>157</v>
      </c>
      <c r="E392" s="119" t="s">
        <v>106</v>
      </c>
      <c r="F392" s="120" t="s">
        <v>442</v>
      </c>
      <c r="G392" s="121">
        <v>4521</v>
      </c>
      <c r="H392" s="17"/>
      <c r="I392" s="25"/>
      <c r="J392" s="26"/>
      <c r="K392" s="26"/>
      <c r="L392" s="32" t="s">
        <v>115</v>
      </c>
      <c r="M392" s="33">
        <v>4213</v>
      </c>
      <c r="N392" s="183">
        <f t="shared" si="66"/>
        <v>0</v>
      </c>
      <c r="O392" s="183"/>
      <c r="P392" s="183"/>
      <c r="Q392" s="161"/>
      <c r="R392" s="161"/>
      <c r="S392" s="438"/>
      <c r="T392" s="161"/>
      <c r="U392" s="161"/>
      <c r="V392" s="161"/>
    </row>
    <row r="393" spans="1:22" s="115" customFormat="1" ht="37.950000000000003" customHeight="1">
      <c r="A393" s="122" t="str">
        <f t="shared" si="60"/>
        <v>71060601040000</v>
      </c>
      <c r="B393" s="124" t="s">
        <v>439</v>
      </c>
      <c r="C393" s="117" t="s">
        <v>157</v>
      </c>
      <c r="D393" s="118" t="s">
        <v>157</v>
      </c>
      <c r="E393" s="119" t="s">
        <v>106</v>
      </c>
      <c r="F393" s="120" t="s">
        <v>155</v>
      </c>
      <c r="G393" s="129" t="s">
        <v>440</v>
      </c>
      <c r="H393" s="45"/>
      <c r="I393" s="147"/>
      <c r="J393" s="148"/>
      <c r="K393" s="148"/>
      <c r="L393" s="27" t="s">
        <v>888</v>
      </c>
      <c r="M393" s="28"/>
      <c r="N393" s="197">
        <f>O393+P393</f>
        <v>0</v>
      </c>
      <c r="O393" s="197">
        <f>SUM(O394:O395)</f>
        <v>0</v>
      </c>
      <c r="P393" s="197">
        <f>SUM(P394:P395)</f>
        <v>0</v>
      </c>
      <c r="Q393" s="161"/>
      <c r="R393" s="161"/>
      <c r="S393" s="438"/>
      <c r="T393" s="161"/>
      <c r="U393" s="161"/>
      <c r="V393" s="161"/>
    </row>
    <row r="394" spans="1:22" ht="16.8">
      <c r="A394" s="122" t="str">
        <f t="shared" si="60"/>
        <v>71060601044251</v>
      </c>
      <c r="B394" s="124" t="s">
        <v>439</v>
      </c>
      <c r="C394" s="117" t="s">
        <v>157</v>
      </c>
      <c r="D394" s="118" t="s">
        <v>157</v>
      </c>
      <c r="E394" s="119" t="s">
        <v>106</v>
      </c>
      <c r="F394" s="120" t="s">
        <v>155</v>
      </c>
      <c r="G394" s="121">
        <v>4251</v>
      </c>
      <c r="H394" s="17"/>
      <c r="I394" s="400"/>
      <c r="J394" s="401"/>
      <c r="K394" s="401"/>
      <c r="L394" s="32" t="s">
        <v>115</v>
      </c>
      <c r="M394" s="33">
        <v>4213</v>
      </c>
      <c r="N394" s="183">
        <f t="shared" si="66"/>
        <v>0</v>
      </c>
      <c r="O394" s="399"/>
      <c r="P394" s="399"/>
      <c r="Q394" s="161"/>
      <c r="R394" s="161"/>
      <c r="S394" s="438"/>
      <c r="T394" s="161"/>
      <c r="U394" s="161"/>
      <c r="V394" s="161"/>
    </row>
    <row r="395" spans="1:22" ht="16.8">
      <c r="A395" s="122" t="str">
        <f t="shared" ref="A395" si="67">CONCATENATE(B395,C395,D395,E395,F395,G395)</f>
        <v>71060601044819</v>
      </c>
      <c r="B395" s="124" t="s">
        <v>439</v>
      </c>
      <c r="C395" s="117" t="s">
        <v>157</v>
      </c>
      <c r="D395" s="118" t="s">
        <v>157</v>
      </c>
      <c r="E395" s="119" t="s">
        <v>106</v>
      </c>
      <c r="F395" s="120" t="s">
        <v>155</v>
      </c>
      <c r="G395" s="129" t="s">
        <v>88</v>
      </c>
      <c r="H395" s="25"/>
      <c r="I395" s="25"/>
      <c r="J395" s="26"/>
      <c r="K395" s="26"/>
      <c r="L395" s="30" t="s">
        <v>173</v>
      </c>
      <c r="M395" s="421">
        <v>5112</v>
      </c>
      <c r="N395" s="183">
        <f t="shared" ref="N395" si="68">O395+P395</f>
        <v>0</v>
      </c>
      <c r="O395" s="398">
        <v>0</v>
      </c>
      <c r="P395" s="398"/>
      <c r="Q395" s="161"/>
      <c r="R395" s="161"/>
      <c r="S395" s="438"/>
      <c r="T395" s="161"/>
      <c r="U395" s="161"/>
      <c r="V395" s="161"/>
    </row>
    <row r="396" spans="1:22" ht="27.6">
      <c r="A396" s="122" t="str">
        <f>CONCATENATE(B396,C396,D396,E396,F396,G396)</f>
        <v>71060601035112</v>
      </c>
      <c r="B396" s="124" t="s">
        <v>439</v>
      </c>
      <c r="C396" s="117" t="s">
        <v>157</v>
      </c>
      <c r="D396" s="118" t="s">
        <v>157</v>
      </c>
      <c r="E396" s="119" t="s">
        <v>106</v>
      </c>
      <c r="F396" s="120" t="s">
        <v>442</v>
      </c>
      <c r="G396" s="121">
        <v>5112</v>
      </c>
      <c r="H396" s="45"/>
      <c r="I396" s="147"/>
      <c r="J396" s="148"/>
      <c r="K396" s="148"/>
      <c r="L396" s="27" t="s">
        <v>889</v>
      </c>
      <c r="M396" s="28"/>
      <c r="N396" s="197">
        <f>O396+P396</f>
        <v>0</v>
      </c>
      <c r="O396" s="197">
        <f>SUM(O397:O397)</f>
        <v>0</v>
      </c>
      <c r="P396" s="197">
        <f>SUM(P397:P397)</f>
        <v>0</v>
      </c>
      <c r="Q396" s="161"/>
      <c r="R396" s="161"/>
      <c r="S396" s="438"/>
      <c r="T396" s="161"/>
      <c r="U396" s="161"/>
      <c r="V396" s="161"/>
    </row>
    <row r="397" spans="1:22" ht="26.4">
      <c r="A397" s="122" t="str">
        <f>CONCATENATE(B397,C397,D397,E397,F397,G397)</f>
        <v>71060601035113</v>
      </c>
      <c r="B397" s="124" t="s">
        <v>439</v>
      </c>
      <c r="C397" s="117" t="s">
        <v>157</v>
      </c>
      <c r="D397" s="118" t="s">
        <v>157</v>
      </c>
      <c r="E397" s="119" t="s">
        <v>106</v>
      </c>
      <c r="F397" s="120" t="s">
        <v>442</v>
      </c>
      <c r="G397" s="121">
        <v>5113</v>
      </c>
      <c r="H397" s="25"/>
      <c r="I397" s="25"/>
      <c r="J397" s="26"/>
      <c r="K397" s="26"/>
      <c r="L397" s="29" t="s">
        <v>217</v>
      </c>
      <c r="M397" s="12">
        <v>4511</v>
      </c>
      <c r="N397" s="183">
        <f>O397+P397</f>
        <v>0</v>
      </c>
      <c r="O397" s="183"/>
      <c r="P397" s="183"/>
      <c r="Q397" s="161"/>
      <c r="R397" s="161"/>
      <c r="S397" s="438"/>
      <c r="T397" s="161"/>
      <c r="U397" s="161"/>
      <c r="V397" s="161"/>
    </row>
    <row r="398" spans="1:22" ht="27.6">
      <c r="A398" s="122" t="str">
        <f t="shared" si="60"/>
        <v>71060601044639</v>
      </c>
      <c r="B398" s="124" t="s">
        <v>439</v>
      </c>
      <c r="C398" s="117" t="s">
        <v>157</v>
      </c>
      <c r="D398" s="118" t="s">
        <v>157</v>
      </c>
      <c r="E398" s="119" t="s">
        <v>106</v>
      </c>
      <c r="F398" s="120" t="s">
        <v>155</v>
      </c>
      <c r="G398" s="121">
        <v>4639</v>
      </c>
      <c r="H398" s="45"/>
      <c r="I398" s="147"/>
      <c r="J398" s="148"/>
      <c r="K398" s="148"/>
      <c r="L398" s="27" t="s">
        <v>890</v>
      </c>
      <c r="M398" s="28"/>
      <c r="N398" s="197">
        <f>O398+P398</f>
        <v>0</v>
      </c>
      <c r="O398" s="197">
        <f>SUM(O399:O401)</f>
        <v>0</v>
      </c>
      <c r="P398" s="197">
        <f>SUM(P399:P401)</f>
        <v>0</v>
      </c>
      <c r="Q398" s="161"/>
      <c r="R398" s="161"/>
      <c r="S398" s="438"/>
      <c r="T398" s="161"/>
      <c r="U398" s="161"/>
      <c r="V398" s="161"/>
    </row>
    <row r="399" spans="1:22" s="115" customFormat="1" ht="18" customHeight="1">
      <c r="A399" s="122" t="str">
        <f t="shared" si="60"/>
        <v>71080101010000</v>
      </c>
      <c r="B399" s="124" t="s">
        <v>439</v>
      </c>
      <c r="C399" s="117" t="s">
        <v>185</v>
      </c>
      <c r="D399" s="118" t="s">
        <v>106</v>
      </c>
      <c r="E399" s="119" t="s">
        <v>106</v>
      </c>
      <c r="F399" s="120" t="s">
        <v>106</v>
      </c>
      <c r="G399" s="129" t="s">
        <v>440</v>
      </c>
      <c r="H399" s="177"/>
      <c r="I399" s="194"/>
      <c r="J399" s="201"/>
      <c r="K399" s="202"/>
      <c r="L399" s="203" t="s">
        <v>142</v>
      </c>
      <c r="M399" s="13">
        <v>4251</v>
      </c>
      <c r="N399" s="183">
        <f t="shared" ref="N399" si="69">O399+P399</f>
        <v>0</v>
      </c>
      <c r="O399" s="183"/>
      <c r="P399" s="183">
        <v>0</v>
      </c>
      <c r="Q399" s="161"/>
      <c r="R399" s="161"/>
      <c r="S399" s="438"/>
      <c r="T399" s="161"/>
      <c r="U399" s="161"/>
      <c r="V399" s="161"/>
    </row>
    <row r="400" spans="1:22" ht="16.8">
      <c r="A400" s="122" t="str">
        <f t="shared" si="60"/>
        <v>71060601044819</v>
      </c>
      <c r="B400" s="124" t="s">
        <v>439</v>
      </c>
      <c r="C400" s="117" t="s">
        <v>157</v>
      </c>
      <c r="D400" s="118" t="s">
        <v>157</v>
      </c>
      <c r="E400" s="119" t="s">
        <v>106</v>
      </c>
      <c r="F400" s="120" t="s">
        <v>155</v>
      </c>
      <c r="G400" s="129" t="s">
        <v>88</v>
      </c>
      <c r="H400" s="25"/>
      <c r="I400" s="25"/>
      <c r="J400" s="26"/>
      <c r="K400" s="26"/>
      <c r="L400" s="30" t="s">
        <v>173</v>
      </c>
      <c r="M400" s="421">
        <v>5112</v>
      </c>
      <c r="N400" s="183">
        <f t="shared" si="66"/>
        <v>0</v>
      </c>
      <c r="O400" s="398">
        <v>0</v>
      </c>
      <c r="P400" s="398"/>
      <c r="Q400" s="161"/>
      <c r="R400" s="161"/>
      <c r="S400" s="438"/>
      <c r="T400" s="161"/>
      <c r="U400" s="161"/>
      <c r="V400" s="161"/>
    </row>
    <row r="401" spans="1:22" ht="16.8">
      <c r="A401" s="122" t="str">
        <f t="shared" si="60"/>
        <v>71060601045113</v>
      </c>
      <c r="B401" s="124" t="s">
        <v>439</v>
      </c>
      <c r="C401" s="117" t="s">
        <v>157</v>
      </c>
      <c r="D401" s="118" t="s">
        <v>157</v>
      </c>
      <c r="E401" s="119" t="s">
        <v>106</v>
      </c>
      <c r="F401" s="120" t="s">
        <v>155</v>
      </c>
      <c r="G401" s="121">
        <v>5113</v>
      </c>
      <c r="H401" s="25"/>
      <c r="I401" s="25"/>
      <c r="J401" s="26"/>
      <c r="K401" s="26"/>
      <c r="L401" s="29" t="s">
        <v>174</v>
      </c>
      <c r="M401" s="422">
        <v>5113</v>
      </c>
      <c r="N401" s="183">
        <f t="shared" si="66"/>
        <v>0</v>
      </c>
      <c r="O401" s="398">
        <v>0</v>
      </c>
      <c r="P401" s="398"/>
      <c r="Q401" s="161"/>
      <c r="R401" s="161"/>
      <c r="S401" s="438"/>
      <c r="T401" s="161"/>
      <c r="U401" s="161"/>
      <c r="V401" s="161"/>
    </row>
    <row r="402" spans="1:22" ht="21" customHeight="1">
      <c r="B402" s="124"/>
      <c r="H402" s="45"/>
      <c r="I402" s="147"/>
      <c r="J402" s="148"/>
      <c r="K402" s="148"/>
      <c r="L402" s="27" t="s">
        <v>891</v>
      </c>
      <c r="M402" s="28"/>
      <c r="N402" s="197">
        <f>O402+P402</f>
        <v>0</v>
      </c>
      <c r="O402" s="197">
        <f>SUM(O403:O403)</f>
        <v>0</v>
      </c>
      <c r="P402" s="197">
        <f>SUM(P403:P403)</f>
        <v>0</v>
      </c>
      <c r="Q402" s="161"/>
      <c r="R402" s="161"/>
      <c r="S402" s="438"/>
      <c r="T402" s="161"/>
      <c r="U402" s="161"/>
      <c r="V402" s="161"/>
    </row>
    <row r="403" spans="1:22" ht="16.8">
      <c r="A403" s="122" t="str">
        <f t="shared" ref="A403" si="70">CONCATENATE(B403,C403,D403,E403,F403,G403)</f>
        <v>71060601044251</v>
      </c>
      <c r="B403" s="124" t="s">
        <v>439</v>
      </c>
      <c r="C403" s="117" t="s">
        <v>157</v>
      </c>
      <c r="D403" s="118" t="s">
        <v>157</v>
      </c>
      <c r="E403" s="119" t="s">
        <v>106</v>
      </c>
      <c r="F403" s="120" t="s">
        <v>155</v>
      </c>
      <c r="G403" s="121">
        <v>4251</v>
      </c>
      <c r="H403" s="17"/>
      <c r="I403" s="400"/>
      <c r="J403" s="401"/>
      <c r="K403" s="401"/>
      <c r="L403" s="32" t="s">
        <v>115</v>
      </c>
      <c r="M403" s="33">
        <v>4213</v>
      </c>
      <c r="N403" s="183">
        <f t="shared" ref="N403" si="71">O403+P403</f>
        <v>0</v>
      </c>
      <c r="O403" s="399"/>
      <c r="P403" s="399"/>
      <c r="Q403" s="161"/>
      <c r="R403" s="161"/>
      <c r="S403" s="438"/>
      <c r="T403" s="161"/>
      <c r="U403" s="161"/>
      <c r="V403" s="161"/>
    </row>
    <row r="404" spans="1:22" ht="21" customHeight="1">
      <c r="B404" s="124"/>
      <c r="H404" s="45"/>
      <c r="I404" s="147"/>
      <c r="J404" s="148"/>
      <c r="K404" s="148"/>
      <c r="L404" s="27" t="s">
        <v>907</v>
      </c>
      <c r="M404" s="28"/>
      <c r="N404" s="197">
        <f>O404+P404</f>
        <v>0</v>
      </c>
      <c r="O404" s="197">
        <f>SUM(O405:O405)</f>
        <v>0</v>
      </c>
      <c r="P404" s="197">
        <f>SUM(P405:P405)</f>
        <v>0</v>
      </c>
      <c r="Q404" s="161"/>
      <c r="R404" s="161"/>
      <c r="S404" s="438"/>
      <c r="T404" s="161"/>
      <c r="U404" s="161"/>
      <c r="V404" s="161"/>
    </row>
    <row r="405" spans="1:22" ht="16.8">
      <c r="A405" s="122" t="str">
        <f t="shared" ref="A405" si="72">CONCATENATE(B405,C405,D405,E405,F405,G405)</f>
        <v>71060601044819</v>
      </c>
      <c r="B405" s="124" t="s">
        <v>439</v>
      </c>
      <c r="C405" s="117" t="s">
        <v>157</v>
      </c>
      <c r="D405" s="118" t="s">
        <v>157</v>
      </c>
      <c r="E405" s="119" t="s">
        <v>106</v>
      </c>
      <c r="F405" s="120" t="s">
        <v>155</v>
      </c>
      <c r="G405" s="129" t="s">
        <v>88</v>
      </c>
      <c r="H405" s="25"/>
      <c r="I405" s="25"/>
      <c r="J405" s="26"/>
      <c r="K405" s="26"/>
      <c r="L405" s="30" t="s">
        <v>173</v>
      </c>
      <c r="M405" s="421">
        <v>5112</v>
      </c>
      <c r="N405" s="183">
        <f t="shared" ref="N405" si="73">O405+P405</f>
        <v>0</v>
      </c>
      <c r="O405" s="398">
        <v>0</v>
      </c>
      <c r="P405" s="398"/>
      <c r="Q405" s="161"/>
      <c r="R405" s="161"/>
      <c r="S405" s="438"/>
      <c r="T405" s="161"/>
      <c r="U405" s="161"/>
      <c r="V405" s="161"/>
    </row>
    <row r="406" spans="1:22" ht="27.6">
      <c r="B406" s="124"/>
      <c r="H406" s="180">
        <v>2600</v>
      </c>
      <c r="I406" s="212" t="s">
        <v>157</v>
      </c>
      <c r="J406" s="213">
        <v>0</v>
      </c>
      <c r="K406" s="213">
        <v>0</v>
      </c>
      <c r="L406" s="162" t="s">
        <v>246</v>
      </c>
      <c r="M406" s="174"/>
      <c r="N406" s="163">
        <f>+N408+N424+N441</f>
        <v>0</v>
      </c>
      <c r="O406" s="163">
        <f>+O408+O418+O424+O441</f>
        <v>0</v>
      </c>
      <c r="P406" s="163">
        <f>+P408+P418+P424+P441</f>
        <v>0</v>
      </c>
      <c r="Q406" s="161"/>
      <c r="R406" s="161"/>
      <c r="S406" s="438"/>
      <c r="T406" s="161"/>
      <c r="U406" s="161"/>
      <c r="V406" s="161"/>
    </row>
    <row r="407" spans="1:22" s="115" customFormat="1" ht="16.2">
      <c r="A407" s="122" t="str">
        <f t="shared" si="60"/>
        <v>71060601050000</v>
      </c>
      <c r="B407" s="124" t="s">
        <v>439</v>
      </c>
      <c r="C407" s="117" t="s">
        <v>157</v>
      </c>
      <c r="D407" s="118" t="s">
        <v>157</v>
      </c>
      <c r="E407" s="119" t="s">
        <v>106</v>
      </c>
      <c r="F407" s="120" t="s">
        <v>149</v>
      </c>
      <c r="G407" s="129" t="s">
        <v>440</v>
      </c>
      <c r="H407" s="25"/>
      <c r="I407" s="18"/>
      <c r="J407" s="19"/>
      <c r="K407" s="19"/>
      <c r="L407" s="30" t="s">
        <v>108</v>
      </c>
      <c r="M407" s="178"/>
      <c r="N407" s="191"/>
      <c r="O407" s="191"/>
      <c r="P407" s="191"/>
      <c r="Q407" s="161"/>
      <c r="R407" s="161"/>
      <c r="S407" s="438"/>
      <c r="T407" s="161"/>
      <c r="U407" s="161"/>
      <c r="V407" s="161"/>
    </row>
    <row r="408" spans="1:22" ht="16.2">
      <c r="A408" s="122" t="str">
        <f t="shared" si="60"/>
        <v>71060601054861</v>
      </c>
      <c r="B408" s="124" t="s">
        <v>439</v>
      </c>
      <c r="C408" s="117" t="s">
        <v>157</v>
      </c>
      <c r="D408" s="118" t="s">
        <v>157</v>
      </c>
      <c r="E408" s="119" t="s">
        <v>106</v>
      </c>
      <c r="F408" s="120" t="s">
        <v>149</v>
      </c>
      <c r="G408" s="121">
        <v>4861</v>
      </c>
      <c r="H408" s="165">
        <v>2610</v>
      </c>
      <c r="I408" s="166" t="s">
        <v>157</v>
      </c>
      <c r="J408" s="167">
        <v>1</v>
      </c>
      <c r="K408" s="167">
        <v>0</v>
      </c>
      <c r="L408" s="168" t="s">
        <v>247</v>
      </c>
      <c r="M408" s="176"/>
      <c r="N408" s="188">
        <f>+N410</f>
        <v>0</v>
      </c>
      <c r="O408" s="188">
        <f>+O410</f>
        <v>0</v>
      </c>
      <c r="P408" s="188">
        <f>+P410</f>
        <v>0</v>
      </c>
      <c r="Q408" s="161"/>
      <c r="R408" s="161"/>
      <c r="S408" s="438"/>
      <c r="T408" s="161"/>
      <c r="U408" s="161"/>
      <c r="V408" s="161"/>
    </row>
    <row r="409" spans="1:22" s="115" customFormat="1" ht="16.2">
      <c r="A409" s="122" t="str">
        <f t="shared" si="60"/>
        <v>71060601060000</v>
      </c>
      <c r="B409" s="124" t="s">
        <v>439</v>
      </c>
      <c r="C409" s="117" t="s">
        <v>157</v>
      </c>
      <c r="D409" s="118" t="s">
        <v>157</v>
      </c>
      <c r="E409" s="119" t="s">
        <v>106</v>
      </c>
      <c r="F409" s="120" t="s">
        <v>157</v>
      </c>
      <c r="G409" s="129" t="s">
        <v>440</v>
      </c>
      <c r="H409" s="25"/>
      <c r="I409" s="18"/>
      <c r="J409" s="19"/>
      <c r="K409" s="19"/>
      <c r="L409" s="30" t="s">
        <v>110</v>
      </c>
      <c r="M409" s="31"/>
      <c r="N409" s="190"/>
      <c r="O409" s="190"/>
      <c r="P409" s="190"/>
      <c r="Q409" s="161"/>
      <c r="R409" s="161"/>
      <c r="S409" s="438"/>
      <c r="T409" s="161"/>
      <c r="U409" s="161"/>
      <c r="V409" s="161"/>
    </row>
    <row r="410" spans="1:22" ht="16.2">
      <c r="A410" s="122" t="str">
        <f t="shared" si="60"/>
        <v>71060601064638</v>
      </c>
      <c r="B410" s="124" t="s">
        <v>439</v>
      </c>
      <c r="C410" s="117" t="s">
        <v>157</v>
      </c>
      <c r="D410" s="118" t="s">
        <v>157</v>
      </c>
      <c r="E410" s="119" t="s">
        <v>106</v>
      </c>
      <c r="F410" s="120" t="s">
        <v>157</v>
      </c>
      <c r="G410" s="121">
        <v>4638</v>
      </c>
      <c r="H410" s="151" t="s">
        <v>89</v>
      </c>
      <c r="I410" s="152" t="s">
        <v>157</v>
      </c>
      <c r="J410" s="153" t="s">
        <v>82</v>
      </c>
      <c r="K410" s="153" t="s">
        <v>82</v>
      </c>
      <c r="L410" s="154" t="s">
        <v>247</v>
      </c>
      <c r="M410" s="155" t="s">
        <v>81</v>
      </c>
      <c r="N410" s="192">
        <f>+N300+N412+N414+N416</f>
        <v>0</v>
      </c>
      <c r="O410" s="192">
        <f>+O300+O412+O414</f>
        <v>0</v>
      </c>
      <c r="P410" s="192">
        <f>+P300+P412+P414</f>
        <v>0</v>
      </c>
      <c r="Q410" s="161"/>
      <c r="R410" s="161"/>
      <c r="S410" s="438"/>
      <c r="T410" s="161"/>
      <c r="U410" s="161"/>
      <c r="V410" s="161"/>
    </row>
    <row r="411" spans="1:22" s="115" customFormat="1" ht="16.2">
      <c r="A411" s="122" t="str">
        <f t="shared" si="60"/>
        <v>71060601070000</v>
      </c>
      <c r="B411" s="124" t="s">
        <v>439</v>
      </c>
      <c r="C411" s="117" t="s">
        <v>157</v>
      </c>
      <c r="D411" s="118" t="s">
        <v>157</v>
      </c>
      <c r="E411" s="119" t="s">
        <v>106</v>
      </c>
      <c r="F411" s="120" t="s">
        <v>183</v>
      </c>
      <c r="G411" s="129" t="s">
        <v>440</v>
      </c>
      <c r="H411" s="25"/>
      <c r="I411" s="25"/>
      <c r="J411" s="26"/>
      <c r="K411" s="26"/>
      <c r="L411" s="30" t="s">
        <v>108</v>
      </c>
      <c r="M411" s="31"/>
      <c r="N411" s="190"/>
      <c r="O411" s="190"/>
      <c r="P411" s="190"/>
      <c r="Q411" s="161"/>
      <c r="R411" s="161"/>
      <c r="S411" s="438"/>
      <c r="T411" s="161"/>
      <c r="U411" s="161"/>
      <c r="V411" s="161"/>
    </row>
    <row r="412" spans="1:22" ht="55.2">
      <c r="A412" s="122" t="str">
        <f t="shared" si="60"/>
        <v>71060601085113</v>
      </c>
      <c r="B412" s="124" t="s">
        <v>439</v>
      </c>
      <c r="C412" s="117" t="s">
        <v>157</v>
      </c>
      <c r="D412" s="118" t="s">
        <v>157</v>
      </c>
      <c r="E412" s="119" t="s">
        <v>106</v>
      </c>
      <c r="F412" s="120" t="s">
        <v>185</v>
      </c>
      <c r="G412" s="121">
        <v>5113</v>
      </c>
      <c r="H412" s="46"/>
      <c r="I412" s="147"/>
      <c r="J412" s="148"/>
      <c r="K412" s="148"/>
      <c r="L412" s="27" t="s">
        <v>892</v>
      </c>
      <c r="M412" s="28"/>
      <c r="N412" s="197">
        <f>O412+P412</f>
        <v>0</v>
      </c>
      <c r="O412" s="197">
        <f>SUM(O413:O413)</f>
        <v>0</v>
      </c>
      <c r="P412" s="197">
        <f>SUM(P413:P413)</f>
        <v>0</v>
      </c>
      <c r="Q412" s="161"/>
      <c r="R412" s="161"/>
      <c r="S412" s="438"/>
      <c r="T412" s="161"/>
      <c r="U412" s="161"/>
      <c r="V412" s="161"/>
    </row>
    <row r="413" spans="1:22" s="115" customFormat="1" ht="16.8">
      <c r="A413" s="122" t="str">
        <f t="shared" si="60"/>
        <v>71060601090000</v>
      </c>
      <c r="B413" s="124" t="s">
        <v>439</v>
      </c>
      <c r="C413" s="117" t="s">
        <v>157</v>
      </c>
      <c r="D413" s="118" t="s">
        <v>157</v>
      </c>
      <c r="E413" s="119" t="s">
        <v>106</v>
      </c>
      <c r="F413" s="120" t="s">
        <v>187</v>
      </c>
      <c r="G413" s="129" t="s">
        <v>440</v>
      </c>
      <c r="H413" s="25"/>
      <c r="I413" s="18"/>
      <c r="J413" s="19"/>
      <c r="K413" s="19"/>
      <c r="L413" s="30" t="s">
        <v>118</v>
      </c>
      <c r="M413" s="44">
        <v>4216</v>
      </c>
      <c r="N413" s="183">
        <f t="shared" ref="N413" si="74">O413+P413</f>
        <v>0</v>
      </c>
      <c r="O413" s="399"/>
      <c r="P413" s="399"/>
      <c r="Q413" s="161"/>
      <c r="R413" s="161"/>
      <c r="S413" s="438"/>
      <c r="T413" s="161"/>
      <c r="U413" s="161"/>
      <c r="V413" s="161"/>
    </row>
    <row r="414" spans="1:22" s="182" customFormat="1" ht="55.2">
      <c r="A414" s="122"/>
      <c r="B414" s="124"/>
      <c r="C414" s="117"/>
      <c r="D414" s="118"/>
      <c r="E414" s="119"/>
      <c r="F414" s="120"/>
      <c r="G414" s="129"/>
      <c r="H414" s="45"/>
      <c r="I414" s="50"/>
      <c r="J414" s="51"/>
      <c r="K414" s="51"/>
      <c r="L414" s="27" t="s">
        <v>893</v>
      </c>
      <c r="M414" s="28"/>
      <c r="N414" s="197">
        <f>O414+P414</f>
        <v>0</v>
      </c>
      <c r="O414" s="197">
        <f>+O415</f>
        <v>0</v>
      </c>
      <c r="P414" s="197">
        <f>+P415</f>
        <v>0</v>
      </c>
      <c r="Q414" s="161"/>
      <c r="R414" s="161"/>
      <c r="S414" s="438"/>
      <c r="T414" s="161"/>
      <c r="U414" s="161"/>
      <c r="V414" s="161"/>
    </row>
    <row r="415" spans="1:22" s="182" customFormat="1" ht="16.2">
      <c r="A415" s="122"/>
      <c r="B415" s="124"/>
      <c r="C415" s="117"/>
      <c r="D415" s="118"/>
      <c r="E415" s="119"/>
      <c r="F415" s="120"/>
      <c r="G415" s="129"/>
      <c r="H415" s="25"/>
      <c r="I415" s="18"/>
      <c r="J415" s="19"/>
      <c r="K415" s="19"/>
      <c r="L415" s="29" t="s">
        <v>763</v>
      </c>
      <c r="M415" s="44">
        <v>4728</v>
      </c>
      <c r="N415" s="183">
        <v>0</v>
      </c>
      <c r="O415" s="183"/>
      <c r="P415" s="183"/>
      <c r="Q415" s="161"/>
      <c r="R415" s="161"/>
      <c r="S415" s="438"/>
      <c r="T415" s="161"/>
      <c r="U415" s="161"/>
      <c r="V415" s="161"/>
    </row>
    <row r="416" spans="1:22" s="182" customFormat="1" ht="27.6">
      <c r="A416" s="122"/>
      <c r="B416" s="124"/>
      <c r="C416" s="117"/>
      <c r="D416" s="118"/>
      <c r="E416" s="119"/>
      <c r="F416" s="120"/>
      <c r="G416" s="129"/>
      <c r="H416" s="45"/>
      <c r="I416" s="50"/>
      <c r="J416" s="51"/>
      <c r="K416" s="51"/>
      <c r="L416" s="459" t="s">
        <v>894</v>
      </c>
      <c r="M416" s="28"/>
      <c r="N416" s="197">
        <f>N417</f>
        <v>0</v>
      </c>
      <c r="O416" s="197">
        <f t="shared" ref="O416:P416" si="75">O417</f>
        <v>0</v>
      </c>
      <c r="P416" s="197">
        <f t="shared" si="75"/>
        <v>0</v>
      </c>
      <c r="Q416" s="161"/>
      <c r="R416" s="161"/>
      <c r="S416" s="438"/>
      <c r="T416" s="161"/>
      <c r="U416" s="161"/>
      <c r="V416" s="161"/>
    </row>
    <row r="417" spans="1:22" s="182" customFormat="1" ht="16.2">
      <c r="A417" s="122"/>
      <c r="B417" s="124"/>
      <c r="C417" s="117"/>
      <c r="D417" s="118"/>
      <c r="E417" s="119"/>
      <c r="F417" s="120"/>
      <c r="G417" s="129"/>
      <c r="H417" s="25"/>
      <c r="I417" s="18"/>
      <c r="J417" s="19"/>
      <c r="K417" s="19"/>
      <c r="L417" s="29" t="s">
        <v>348</v>
      </c>
      <c r="M417" s="12">
        <v>4729</v>
      </c>
      <c r="N417" s="183">
        <f t="shared" ref="N417" si="76">O417+P417</f>
        <v>0</v>
      </c>
      <c r="O417" s="183"/>
      <c r="P417" s="183"/>
      <c r="Q417" s="161"/>
      <c r="R417" s="161"/>
      <c r="S417" s="438"/>
      <c r="T417" s="161"/>
      <c r="U417" s="161"/>
      <c r="V417" s="161"/>
    </row>
    <row r="418" spans="1:22" ht="16.2">
      <c r="A418" s="122" t="str">
        <f t="shared" ref="A418:A421" si="77">CONCATENATE(B418,C418,D418,E418,F418,G418)</f>
        <v>71080000000001</v>
      </c>
      <c r="B418" s="124" t="s">
        <v>439</v>
      </c>
      <c r="C418" s="117" t="s">
        <v>185</v>
      </c>
      <c r="D418" s="118" t="s">
        <v>441</v>
      </c>
      <c r="E418" s="119" t="s">
        <v>441</v>
      </c>
      <c r="F418" s="120" t="s">
        <v>441</v>
      </c>
      <c r="G418" s="129" t="s">
        <v>96</v>
      </c>
      <c r="H418" s="165">
        <v>2630</v>
      </c>
      <c r="I418" s="166" t="s">
        <v>157</v>
      </c>
      <c r="J418" s="167">
        <v>3</v>
      </c>
      <c r="K418" s="167">
        <v>0</v>
      </c>
      <c r="L418" s="168" t="s">
        <v>251</v>
      </c>
      <c r="M418" s="176"/>
      <c r="N418" s="188">
        <f>+N420</f>
        <v>0</v>
      </c>
      <c r="O418" s="188">
        <f>+O420</f>
        <v>0</v>
      </c>
      <c r="P418" s="188">
        <f>+P420</f>
        <v>0</v>
      </c>
      <c r="Q418" s="161"/>
      <c r="R418" s="161"/>
      <c r="S418" s="438"/>
      <c r="T418" s="161"/>
      <c r="U418" s="161"/>
      <c r="V418" s="161"/>
    </row>
    <row r="419" spans="1:22" s="170" customFormat="1" ht="16.2">
      <c r="A419" s="122" t="str">
        <f t="shared" si="77"/>
        <v>71080100000000</v>
      </c>
      <c r="B419" s="124" t="s">
        <v>439</v>
      </c>
      <c r="C419" s="117" t="s">
        <v>185</v>
      </c>
      <c r="D419" s="118" t="s">
        <v>106</v>
      </c>
      <c r="E419" s="119" t="s">
        <v>441</v>
      </c>
      <c r="F419" s="120" t="s">
        <v>441</v>
      </c>
      <c r="G419" s="129" t="s">
        <v>440</v>
      </c>
      <c r="H419" s="25"/>
      <c r="I419" s="18"/>
      <c r="J419" s="19"/>
      <c r="K419" s="19"/>
      <c r="L419" s="30" t="s">
        <v>110</v>
      </c>
      <c r="M419" s="31"/>
      <c r="N419" s="190"/>
      <c r="O419" s="190"/>
      <c r="P419" s="190"/>
      <c r="Q419" s="161"/>
      <c r="R419" s="161"/>
      <c r="S419" s="438"/>
      <c r="T419" s="161"/>
      <c r="U419" s="161"/>
      <c r="V419" s="161"/>
    </row>
    <row r="420" spans="1:22" ht="16.2">
      <c r="A420" s="122" t="str">
        <f t="shared" si="77"/>
        <v>71080100000001</v>
      </c>
      <c r="B420" s="124" t="s">
        <v>439</v>
      </c>
      <c r="C420" s="117" t="s">
        <v>185</v>
      </c>
      <c r="D420" s="118" t="s">
        <v>106</v>
      </c>
      <c r="E420" s="119" t="s">
        <v>441</v>
      </c>
      <c r="F420" s="120" t="s">
        <v>441</v>
      </c>
      <c r="G420" s="129" t="s">
        <v>96</v>
      </c>
      <c r="H420" s="151">
        <v>2631</v>
      </c>
      <c r="I420" s="152" t="s">
        <v>157</v>
      </c>
      <c r="J420" s="153">
        <v>3</v>
      </c>
      <c r="K420" s="153">
        <v>1</v>
      </c>
      <c r="L420" s="154" t="s">
        <v>251</v>
      </c>
      <c r="M420" s="155"/>
      <c r="N420" s="192">
        <f>+N424+N427+N431+N433+N422</f>
        <v>0</v>
      </c>
      <c r="O420" s="192">
        <f>+O422</f>
        <v>0</v>
      </c>
      <c r="P420" s="192">
        <f>+P422</f>
        <v>0</v>
      </c>
      <c r="Q420" s="161"/>
      <c r="R420" s="161"/>
      <c r="S420" s="438"/>
      <c r="T420" s="161"/>
      <c r="U420" s="161"/>
      <c r="V420" s="161"/>
    </row>
    <row r="421" spans="1:22" s="156" customFormat="1" ht="15" customHeight="1">
      <c r="A421" s="122" t="str">
        <f t="shared" si="77"/>
        <v>71080101000000</v>
      </c>
      <c r="B421" s="124" t="s">
        <v>439</v>
      </c>
      <c r="C421" s="117" t="s">
        <v>185</v>
      </c>
      <c r="D421" s="118" t="s">
        <v>106</v>
      </c>
      <c r="E421" s="119" t="s">
        <v>106</v>
      </c>
      <c r="F421" s="120" t="s">
        <v>441</v>
      </c>
      <c r="G421" s="129" t="s">
        <v>440</v>
      </c>
      <c r="H421" s="25"/>
      <c r="I421" s="25"/>
      <c r="J421" s="26"/>
      <c r="K421" s="26"/>
      <c r="L421" s="30" t="s">
        <v>108</v>
      </c>
      <c r="M421" s="31"/>
      <c r="N421" s="190"/>
      <c r="O421" s="190"/>
      <c r="P421" s="190"/>
      <c r="Q421" s="161"/>
      <c r="R421" s="161"/>
      <c r="S421" s="438"/>
      <c r="T421" s="161"/>
      <c r="U421" s="161"/>
      <c r="V421" s="161"/>
    </row>
    <row r="422" spans="1:22" ht="45" customHeight="1">
      <c r="A422" s="122" t="str">
        <f>CONCATENATE(B422,C422,D422,E422,F422,G422)</f>
        <v>71080201000001</v>
      </c>
      <c r="B422" s="124" t="s">
        <v>439</v>
      </c>
      <c r="C422" s="117" t="s">
        <v>185</v>
      </c>
      <c r="D422" s="118" t="s">
        <v>140</v>
      </c>
      <c r="E422" s="119" t="s">
        <v>106</v>
      </c>
      <c r="F422" s="120" t="s">
        <v>441</v>
      </c>
      <c r="G422" s="129" t="s">
        <v>96</v>
      </c>
      <c r="H422" s="45"/>
      <c r="I422" s="46"/>
      <c r="J422" s="47"/>
      <c r="K422" s="47"/>
      <c r="L422" s="27" t="s">
        <v>941</v>
      </c>
      <c r="M422" s="28"/>
      <c r="N422" s="197">
        <f>O422+P422</f>
        <v>0</v>
      </c>
      <c r="O422" s="197">
        <f>SUM(O423:O423)</f>
        <v>0</v>
      </c>
      <c r="P422" s="197">
        <f>SUM(P423:P423)</f>
        <v>0</v>
      </c>
      <c r="Q422" s="161"/>
      <c r="R422" s="161"/>
      <c r="S422" s="438"/>
      <c r="T422" s="161"/>
      <c r="U422" s="161"/>
      <c r="V422" s="161"/>
    </row>
    <row r="423" spans="1:22" s="115" customFormat="1" ht="21.75" customHeight="1">
      <c r="A423" s="122" t="str">
        <f>CONCATENATE(B423,C423,D423,E423,F423,G423)</f>
        <v>71080201010000</v>
      </c>
      <c r="B423" s="124" t="s">
        <v>439</v>
      </c>
      <c r="C423" s="117" t="s">
        <v>185</v>
      </c>
      <c r="D423" s="118" t="s">
        <v>140</v>
      </c>
      <c r="E423" s="119" t="s">
        <v>106</v>
      </c>
      <c r="F423" s="120" t="s">
        <v>106</v>
      </c>
      <c r="G423" s="129" t="s">
        <v>440</v>
      </c>
      <c r="H423" s="25"/>
      <c r="I423" s="18"/>
      <c r="J423" s="19"/>
      <c r="K423" s="19"/>
      <c r="L423" s="30" t="s">
        <v>134</v>
      </c>
      <c r="M423" s="31">
        <v>4861</v>
      </c>
      <c r="N423" s="183">
        <f>O423+P423</f>
        <v>0</v>
      </c>
      <c r="O423" s="399"/>
      <c r="P423" s="399"/>
      <c r="Q423" s="161"/>
      <c r="R423" s="161"/>
      <c r="S423" s="438"/>
      <c r="T423" s="161"/>
      <c r="U423" s="161"/>
      <c r="V423" s="161"/>
    </row>
    <row r="424" spans="1:22" ht="16.2">
      <c r="A424" s="122" t="str">
        <f t="shared" si="60"/>
        <v>71080000000001</v>
      </c>
      <c r="B424" s="124" t="s">
        <v>439</v>
      </c>
      <c r="C424" s="117" t="s">
        <v>185</v>
      </c>
      <c r="D424" s="118" t="s">
        <v>441</v>
      </c>
      <c r="E424" s="119" t="s">
        <v>441</v>
      </c>
      <c r="F424" s="120" t="s">
        <v>441</v>
      </c>
      <c r="G424" s="129" t="s">
        <v>96</v>
      </c>
      <c r="H424" s="165">
        <v>2640</v>
      </c>
      <c r="I424" s="166" t="s">
        <v>157</v>
      </c>
      <c r="J424" s="167">
        <v>4</v>
      </c>
      <c r="K424" s="167">
        <v>0</v>
      </c>
      <c r="L424" s="168" t="s">
        <v>258</v>
      </c>
      <c r="M424" s="176"/>
      <c r="N424" s="188">
        <f>+N426</f>
        <v>0</v>
      </c>
      <c r="O424" s="188">
        <f>+O426</f>
        <v>0</v>
      </c>
      <c r="P424" s="188">
        <f>+P426</f>
        <v>0</v>
      </c>
      <c r="Q424" s="161"/>
      <c r="R424" s="161"/>
      <c r="S424" s="438"/>
      <c r="T424" s="161"/>
      <c r="U424" s="161"/>
      <c r="V424" s="161"/>
    </row>
    <row r="425" spans="1:22" s="170" customFormat="1" ht="16.2">
      <c r="A425" s="122" t="str">
        <f t="shared" ref="A425:A475" si="78">CONCATENATE(B425,C425,D425,E425,F425,G425)</f>
        <v>71080100000000</v>
      </c>
      <c r="B425" s="124" t="s">
        <v>439</v>
      </c>
      <c r="C425" s="117" t="s">
        <v>185</v>
      </c>
      <c r="D425" s="118" t="s">
        <v>106</v>
      </c>
      <c r="E425" s="119" t="s">
        <v>441</v>
      </c>
      <c r="F425" s="120" t="s">
        <v>441</v>
      </c>
      <c r="G425" s="129" t="s">
        <v>440</v>
      </c>
      <c r="H425" s="25"/>
      <c r="I425" s="18"/>
      <c r="J425" s="19"/>
      <c r="K425" s="19"/>
      <c r="L425" s="30" t="s">
        <v>110</v>
      </c>
      <c r="M425" s="31"/>
      <c r="N425" s="190"/>
      <c r="O425" s="190"/>
      <c r="P425" s="190"/>
      <c r="Q425" s="161"/>
      <c r="R425" s="161"/>
      <c r="S425" s="438"/>
      <c r="T425" s="161"/>
      <c r="U425" s="161"/>
      <c r="V425" s="161"/>
    </row>
    <row r="426" spans="1:22" ht="16.2">
      <c r="A426" s="122" t="str">
        <f t="shared" si="78"/>
        <v>71080100000001</v>
      </c>
      <c r="B426" s="124" t="s">
        <v>439</v>
      </c>
      <c r="C426" s="117" t="s">
        <v>185</v>
      </c>
      <c r="D426" s="118" t="s">
        <v>106</v>
      </c>
      <c r="E426" s="119" t="s">
        <v>441</v>
      </c>
      <c r="F426" s="120" t="s">
        <v>441</v>
      </c>
      <c r="G426" s="129" t="s">
        <v>96</v>
      </c>
      <c r="H426" s="151">
        <v>2641</v>
      </c>
      <c r="I426" s="152" t="s">
        <v>157</v>
      </c>
      <c r="J426" s="153">
        <v>4</v>
      </c>
      <c r="K426" s="153">
        <v>1</v>
      </c>
      <c r="L426" s="154" t="s">
        <v>259</v>
      </c>
      <c r="M426" s="155"/>
      <c r="N426" s="192">
        <f>+N430+N433+N437+N439+N428</f>
        <v>0</v>
      </c>
      <c r="O426" s="192">
        <f t="shared" ref="O426:P426" si="79">+O430+O433+O437+O439+O428</f>
        <v>0</v>
      </c>
      <c r="P426" s="192">
        <f t="shared" si="79"/>
        <v>0</v>
      </c>
      <c r="Q426" s="161"/>
      <c r="R426" s="161"/>
      <c r="S426" s="438"/>
      <c r="T426" s="161"/>
      <c r="U426" s="161"/>
      <c r="V426" s="161"/>
    </row>
    <row r="427" spans="1:22" s="156" customFormat="1" ht="15" customHeight="1">
      <c r="A427" s="122" t="str">
        <f t="shared" si="78"/>
        <v>71080101000000</v>
      </c>
      <c r="B427" s="124" t="s">
        <v>439</v>
      </c>
      <c r="C427" s="117" t="s">
        <v>185</v>
      </c>
      <c r="D427" s="118" t="s">
        <v>106</v>
      </c>
      <c r="E427" s="119" t="s">
        <v>106</v>
      </c>
      <c r="F427" s="120" t="s">
        <v>441</v>
      </c>
      <c r="G427" s="129" t="s">
        <v>440</v>
      </c>
      <c r="H427" s="25"/>
      <c r="I427" s="25"/>
      <c r="J427" s="26"/>
      <c r="K427" s="26"/>
      <c r="L427" s="30" t="s">
        <v>108</v>
      </c>
      <c r="M427" s="31"/>
      <c r="N427" s="190"/>
      <c r="O427" s="190"/>
      <c r="P427" s="190"/>
      <c r="Q427" s="161"/>
      <c r="R427" s="161"/>
      <c r="S427" s="438"/>
      <c r="T427" s="161"/>
      <c r="U427" s="161"/>
      <c r="V427" s="161"/>
    </row>
    <row r="428" spans="1:22" ht="19.5" customHeight="1">
      <c r="A428" s="122" t="str">
        <f>CONCATENATE(B428,C428,D428,E428,F428,G428)</f>
        <v>71080201000001</v>
      </c>
      <c r="B428" s="124" t="s">
        <v>439</v>
      </c>
      <c r="C428" s="117" t="s">
        <v>185</v>
      </c>
      <c r="D428" s="118" t="s">
        <v>140</v>
      </c>
      <c r="E428" s="119" t="s">
        <v>106</v>
      </c>
      <c r="F428" s="120" t="s">
        <v>441</v>
      </c>
      <c r="G428" s="129" t="s">
        <v>96</v>
      </c>
      <c r="H428" s="45"/>
      <c r="I428" s="46"/>
      <c r="J428" s="47"/>
      <c r="K428" s="47"/>
      <c r="L428" s="27" t="s">
        <v>895</v>
      </c>
      <c r="M428" s="28"/>
      <c r="N428" s="197">
        <f>O428+P428</f>
        <v>0</v>
      </c>
      <c r="O428" s="197">
        <f>SUM(O429)</f>
        <v>0</v>
      </c>
      <c r="P428" s="197">
        <f>SUM(P429)</f>
        <v>0</v>
      </c>
      <c r="Q428" s="161"/>
      <c r="R428" s="161"/>
      <c r="S428" s="438"/>
      <c r="T428" s="161"/>
      <c r="U428" s="161"/>
      <c r="V428" s="161"/>
    </row>
    <row r="429" spans="1:22" s="115" customFormat="1" ht="21.75" customHeight="1">
      <c r="A429" s="122" t="str">
        <f>CONCATENATE(B429,C429,D429,E429,F429,G429)</f>
        <v>71080201010000</v>
      </c>
      <c r="B429" s="124" t="s">
        <v>439</v>
      </c>
      <c r="C429" s="117" t="s">
        <v>185</v>
      </c>
      <c r="D429" s="118" t="s">
        <v>140</v>
      </c>
      <c r="E429" s="119" t="s">
        <v>106</v>
      </c>
      <c r="F429" s="120" t="s">
        <v>106</v>
      </c>
      <c r="G429" s="129" t="s">
        <v>440</v>
      </c>
      <c r="H429" s="25"/>
      <c r="I429" s="18"/>
      <c r="J429" s="19"/>
      <c r="K429" s="19"/>
      <c r="L429" s="30" t="s">
        <v>174</v>
      </c>
      <c r="M429" s="31">
        <v>5113</v>
      </c>
      <c r="N429" s="183">
        <f>O429+P429</f>
        <v>0</v>
      </c>
      <c r="O429" s="399"/>
      <c r="P429" s="399"/>
      <c r="Q429" s="161"/>
      <c r="R429" s="161"/>
      <c r="S429" s="438"/>
      <c r="T429" s="161"/>
      <c r="U429" s="161"/>
      <c r="V429" s="161"/>
    </row>
    <row r="430" spans="1:22" ht="27.6">
      <c r="A430" s="122" t="str">
        <f t="shared" si="78"/>
        <v>71080101024251</v>
      </c>
      <c r="B430" s="124" t="s">
        <v>439</v>
      </c>
      <c r="C430" s="117" t="s">
        <v>185</v>
      </c>
      <c r="D430" s="118" t="s">
        <v>106</v>
      </c>
      <c r="E430" s="119" t="s">
        <v>106</v>
      </c>
      <c r="F430" s="120" t="s">
        <v>140</v>
      </c>
      <c r="G430" s="121">
        <v>4251</v>
      </c>
      <c r="H430" s="45"/>
      <c r="I430" s="46"/>
      <c r="J430" s="47"/>
      <c r="K430" s="47"/>
      <c r="L430" s="27" t="s">
        <v>260</v>
      </c>
      <c r="M430" s="28"/>
      <c r="N430" s="197">
        <f>O430+P430</f>
        <v>0</v>
      </c>
      <c r="O430" s="197">
        <f>SUM(O431:O432)</f>
        <v>0</v>
      </c>
      <c r="P430" s="197">
        <f>SUM(P431:P432)</f>
        <v>0</v>
      </c>
      <c r="Q430" s="161"/>
      <c r="R430" s="161"/>
      <c r="S430" s="438"/>
      <c r="T430" s="161"/>
      <c r="U430" s="161"/>
      <c r="V430" s="161"/>
    </row>
    <row r="431" spans="1:22" ht="26.4">
      <c r="A431" s="122" t="str">
        <f t="shared" si="78"/>
        <v>71080101024639</v>
      </c>
      <c r="B431" s="124" t="s">
        <v>439</v>
      </c>
      <c r="C431" s="117" t="s">
        <v>185</v>
      </c>
      <c r="D431" s="118" t="s">
        <v>106</v>
      </c>
      <c r="E431" s="119" t="s">
        <v>106</v>
      </c>
      <c r="F431" s="120" t="s">
        <v>140</v>
      </c>
      <c r="G431" s="121">
        <v>4639</v>
      </c>
      <c r="H431" s="25"/>
      <c r="I431" s="18"/>
      <c r="J431" s="19"/>
      <c r="K431" s="19"/>
      <c r="L431" s="29" t="s">
        <v>217</v>
      </c>
      <c r="M431" s="12">
        <v>4511</v>
      </c>
      <c r="N431" s="183">
        <f t="shared" ref="N431:N440" si="80">O431+P431</f>
        <v>0</v>
      </c>
      <c r="O431" s="399"/>
      <c r="P431" s="399"/>
      <c r="Q431" s="161"/>
      <c r="R431" s="161"/>
      <c r="S431" s="438"/>
      <c r="T431" s="161"/>
      <c r="U431" s="161"/>
      <c r="V431" s="161"/>
    </row>
    <row r="432" spans="1:22" ht="16.2">
      <c r="A432" s="122" t="str">
        <f t="shared" si="78"/>
        <v>71080101024819</v>
      </c>
      <c r="B432" s="124" t="s">
        <v>439</v>
      </c>
      <c r="C432" s="117" t="s">
        <v>185</v>
      </c>
      <c r="D432" s="118" t="s">
        <v>106</v>
      </c>
      <c r="E432" s="119" t="s">
        <v>106</v>
      </c>
      <c r="F432" s="120" t="s">
        <v>140</v>
      </c>
      <c r="G432" s="121">
        <v>4819</v>
      </c>
      <c r="H432" s="25"/>
      <c r="I432" s="18"/>
      <c r="J432" s="19"/>
      <c r="K432" s="19"/>
      <c r="L432" s="30" t="s">
        <v>134</v>
      </c>
      <c r="M432" s="31">
        <v>4861</v>
      </c>
      <c r="N432" s="183">
        <f t="shared" si="80"/>
        <v>0</v>
      </c>
      <c r="O432" s="183">
        <v>0</v>
      </c>
      <c r="P432" s="183"/>
      <c r="Q432" s="161"/>
      <c r="R432" s="161"/>
      <c r="S432" s="438"/>
      <c r="T432" s="161"/>
      <c r="U432" s="161"/>
      <c r="V432" s="161"/>
    </row>
    <row r="433" spans="1:22" ht="55.2">
      <c r="A433" s="122" t="str">
        <f t="shared" si="78"/>
        <v>71080101025112</v>
      </c>
      <c r="B433" s="124" t="s">
        <v>439</v>
      </c>
      <c r="C433" s="117" t="s">
        <v>185</v>
      </c>
      <c r="D433" s="118" t="s">
        <v>106</v>
      </c>
      <c r="E433" s="119" t="s">
        <v>106</v>
      </c>
      <c r="F433" s="120" t="s">
        <v>140</v>
      </c>
      <c r="G433" s="121">
        <v>5112</v>
      </c>
      <c r="H433" s="45"/>
      <c r="I433" s="46"/>
      <c r="J433" s="47"/>
      <c r="K433" s="47"/>
      <c r="L433" s="457" t="s">
        <v>896</v>
      </c>
      <c r="M433" s="28"/>
      <c r="N433" s="197">
        <f>O433+P433</f>
        <v>0</v>
      </c>
      <c r="O433" s="197">
        <f>SUM(O434:O436)</f>
        <v>0</v>
      </c>
      <c r="P433" s="197">
        <f>SUM(P434:P436)</f>
        <v>0</v>
      </c>
      <c r="Q433" s="161"/>
      <c r="R433" s="161"/>
      <c r="S433" s="438"/>
      <c r="T433" s="161"/>
      <c r="U433" s="161"/>
      <c r="V433" s="161"/>
    </row>
    <row r="434" spans="1:22" ht="26.4">
      <c r="A434" s="122" t="str">
        <f t="shared" si="78"/>
        <v>71080101025113</v>
      </c>
      <c r="B434" s="124" t="s">
        <v>439</v>
      </c>
      <c r="C434" s="117" t="s">
        <v>185</v>
      </c>
      <c r="D434" s="118" t="s">
        <v>106</v>
      </c>
      <c r="E434" s="119" t="s">
        <v>106</v>
      </c>
      <c r="F434" s="120" t="s">
        <v>140</v>
      </c>
      <c r="G434" s="121">
        <v>5113</v>
      </c>
      <c r="H434" s="17"/>
      <c r="I434" s="25"/>
      <c r="J434" s="26"/>
      <c r="K434" s="26"/>
      <c r="L434" s="29" t="s">
        <v>142</v>
      </c>
      <c r="M434" s="44">
        <v>4251</v>
      </c>
      <c r="N434" s="183">
        <f t="shared" si="80"/>
        <v>0</v>
      </c>
      <c r="O434" s="183"/>
      <c r="P434" s="183">
        <v>0</v>
      </c>
      <c r="Q434" s="161"/>
      <c r="R434" s="161"/>
      <c r="S434" s="438"/>
      <c r="T434" s="161"/>
      <c r="U434" s="161"/>
      <c r="V434" s="161"/>
    </row>
    <row r="435" spans="1:22" s="115" customFormat="1" ht="16.2">
      <c r="A435" s="122" t="str">
        <f t="shared" si="78"/>
        <v>71080101030000</v>
      </c>
      <c r="B435" s="124" t="s">
        <v>439</v>
      </c>
      <c r="C435" s="117" t="s">
        <v>185</v>
      </c>
      <c r="D435" s="118" t="s">
        <v>106</v>
      </c>
      <c r="E435" s="119" t="s">
        <v>106</v>
      </c>
      <c r="F435" s="120" t="s">
        <v>442</v>
      </c>
      <c r="G435" s="129" t="s">
        <v>440</v>
      </c>
      <c r="H435" s="37"/>
      <c r="I435" s="194"/>
      <c r="J435" s="195"/>
      <c r="K435" s="196"/>
      <c r="L435" s="36" t="s">
        <v>134</v>
      </c>
      <c r="M435" s="13">
        <v>4861</v>
      </c>
      <c r="N435" s="183">
        <f t="shared" si="80"/>
        <v>0</v>
      </c>
      <c r="O435" s="402"/>
      <c r="P435" s="402">
        <v>0</v>
      </c>
      <c r="Q435" s="161"/>
      <c r="R435" s="161"/>
      <c r="S435" s="438"/>
      <c r="T435" s="161"/>
      <c r="U435" s="161"/>
      <c r="V435" s="161"/>
    </row>
    <row r="436" spans="1:22" ht="16.2">
      <c r="A436" s="122" t="str">
        <f t="shared" si="78"/>
        <v>71080101034239</v>
      </c>
      <c r="B436" s="124" t="s">
        <v>439</v>
      </c>
      <c r="C436" s="117" t="s">
        <v>185</v>
      </c>
      <c r="D436" s="118" t="s">
        <v>106</v>
      </c>
      <c r="E436" s="119" t="s">
        <v>106</v>
      </c>
      <c r="F436" s="120" t="s">
        <v>442</v>
      </c>
      <c r="G436" s="121">
        <v>4239</v>
      </c>
      <c r="H436" s="25"/>
      <c r="I436" s="18"/>
      <c r="J436" s="19"/>
      <c r="K436" s="19"/>
      <c r="L436" s="30" t="s">
        <v>174</v>
      </c>
      <c r="M436" s="31">
        <v>5113</v>
      </c>
      <c r="N436" s="183">
        <f t="shared" si="80"/>
        <v>0</v>
      </c>
      <c r="O436" s="183">
        <v>0</v>
      </c>
      <c r="P436" s="183">
        <v>0</v>
      </c>
      <c r="Q436" s="161"/>
      <c r="R436" s="161"/>
      <c r="S436" s="438"/>
      <c r="T436" s="161"/>
      <c r="U436" s="161"/>
      <c r="V436" s="161"/>
    </row>
    <row r="437" spans="1:22" ht="55.2">
      <c r="A437" s="122" t="str">
        <f>CONCATENATE(B437,C437,D437,E437,F437,G437)</f>
        <v>71080101035121</v>
      </c>
      <c r="B437" s="124" t="s">
        <v>439</v>
      </c>
      <c r="C437" s="117" t="s">
        <v>185</v>
      </c>
      <c r="D437" s="118" t="s">
        <v>106</v>
      </c>
      <c r="E437" s="119" t="s">
        <v>106</v>
      </c>
      <c r="F437" s="120" t="s">
        <v>442</v>
      </c>
      <c r="G437" s="121" t="s">
        <v>580</v>
      </c>
      <c r="H437" s="45"/>
      <c r="I437" s="46"/>
      <c r="J437" s="47"/>
      <c r="K437" s="47"/>
      <c r="L437" s="27" t="s">
        <v>584</v>
      </c>
      <c r="M437" s="28"/>
      <c r="N437" s="197">
        <f>O437+P437</f>
        <v>0</v>
      </c>
      <c r="O437" s="197">
        <f>SUM(O438)</f>
        <v>0</v>
      </c>
      <c r="P437" s="197">
        <f>SUM(P438)</f>
        <v>0</v>
      </c>
      <c r="Q437" s="161"/>
      <c r="R437" s="161"/>
      <c r="S437" s="438"/>
      <c r="T437" s="161"/>
      <c r="U437" s="161"/>
      <c r="V437" s="161"/>
    </row>
    <row r="438" spans="1:22" s="170" customFormat="1" ht="16.2">
      <c r="A438" s="122" t="str">
        <f t="shared" si="78"/>
        <v>71080200000000</v>
      </c>
      <c r="B438" s="124" t="s">
        <v>439</v>
      </c>
      <c r="C438" s="117" t="s">
        <v>185</v>
      </c>
      <c r="D438" s="118" t="s">
        <v>140</v>
      </c>
      <c r="E438" s="119" t="s">
        <v>441</v>
      </c>
      <c r="F438" s="120" t="s">
        <v>441</v>
      </c>
      <c r="G438" s="129" t="s">
        <v>440</v>
      </c>
      <c r="H438" s="25"/>
      <c r="I438" s="18"/>
      <c r="J438" s="19"/>
      <c r="K438" s="19"/>
      <c r="L438" s="36" t="s">
        <v>134</v>
      </c>
      <c r="M438" s="31">
        <v>4861</v>
      </c>
      <c r="N438" s="183">
        <f t="shared" si="80"/>
        <v>0</v>
      </c>
      <c r="O438" s="402"/>
      <c r="P438" s="402"/>
      <c r="Q438" s="161"/>
      <c r="R438" s="161"/>
      <c r="S438" s="438"/>
      <c r="T438" s="161"/>
      <c r="U438" s="161"/>
      <c r="V438" s="161"/>
    </row>
    <row r="439" spans="1:22" ht="69">
      <c r="A439" s="122" t="str">
        <f t="shared" si="78"/>
        <v>71080200000001</v>
      </c>
      <c r="B439" s="124" t="s">
        <v>439</v>
      </c>
      <c r="C439" s="117" t="s">
        <v>185</v>
      </c>
      <c r="D439" s="118" t="s">
        <v>140</v>
      </c>
      <c r="E439" s="119" t="s">
        <v>441</v>
      </c>
      <c r="F439" s="120" t="s">
        <v>441</v>
      </c>
      <c r="G439" s="129" t="s">
        <v>96</v>
      </c>
      <c r="H439" s="45"/>
      <c r="I439" s="46"/>
      <c r="J439" s="47"/>
      <c r="K439" s="47"/>
      <c r="L439" s="27" t="s">
        <v>764</v>
      </c>
      <c r="M439" s="28"/>
      <c r="N439" s="197">
        <f>O439+P439</f>
        <v>0</v>
      </c>
      <c r="O439" s="197">
        <f>SUM(O440)</f>
        <v>0</v>
      </c>
      <c r="P439" s="197">
        <f>SUM(P440)</f>
        <v>0</v>
      </c>
      <c r="Q439" s="161"/>
      <c r="R439" s="161"/>
      <c r="S439" s="438"/>
      <c r="T439" s="161"/>
      <c r="U439" s="161"/>
      <c r="V439" s="161"/>
    </row>
    <row r="440" spans="1:22" s="156" customFormat="1" ht="16.2">
      <c r="A440" s="122" t="str">
        <f t="shared" si="78"/>
        <v>71080201000000</v>
      </c>
      <c r="B440" s="124" t="s">
        <v>439</v>
      </c>
      <c r="C440" s="117" t="s">
        <v>185</v>
      </c>
      <c r="D440" s="118" t="s">
        <v>140</v>
      </c>
      <c r="E440" s="119" t="s">
        <v>106</v>
      </c>
      <c r="F440" s="120" t="s">
        <v>441</v>
      </c>
      <c r="G440" s="129" t="s">
        <v>440</v>
      </c>
      <c r="H440" s="25"/>
      <c r="I440" s="18"/>
      <c r="J440" s="19"/>
      <c r="K440" s="19"/>
      <c r="L440" s="36" t="s">
        <v>134</v>
      </c>
      <c r="M440" s="31">
        <v>4861</v>
      </c>
      <c r="N440" s="183">
        <f t="shared" si="80"/>
        <v>0</v>
      </c>
      <c r="O440" s="402"/>
      <c r="P440" s="402"/>
      <c r="Q440" s="161"/>
      <c r="R440" s="161"/>
      <c r="S440" s="438"/>
      <c r="T440" s="161"/>
      <c r="U440" s="161"/>
      <c r="V440" s="161"/>
    </row>
    <row r="441" spans="1:22" ht="27.6">
      <c r="A441" s="122" t="str">
        <f t="shared" si="78"/>
        <v>71080202014511</v>
      </c>
      <c r="B441" s="124" t="s">
        <v>439</v>
      </c>
      <c r="C441" s="117" t="s">
        <v>185</v>
      </c>
      <c r="D441" s="118" t="s">
        <v>140</v>
      </c>
      <c r="E441" s="119" t="s">
        <v>140</v>
      </c>
      <c r="F441" s="120" t="s">
        <v>106</v>
      </c>
      <c r="G441" s="121">
        <v>4511</v>
      </c>
      <c r="H441" s="165">
        <v>2660</v>
      </c>
      <c r="I441" s="166" t="s">
        <v>157</v>
      </c>
      <c r="J441" s="167">
        <v>6</v>
      </c>
      <c r="K441" s="167">
        <v>0</v>
      </c>
      <c r="L441" s="168" t="s">
        <v>263</v>
      </c>
      <c r="M441" s="176"/>
      <c r="N441" s="188">
        <f>+N443</f>
        <v>0</v>
      </c>
      <c r="O441" s="188">
        <f>+O443</f>
        <v>0</v>
      </c>
      <c r="P441" s="188">
        <f>+P443</f>
        <v>0</v>
      </c>
      <c r="Q441" s="161"/>
      <c r="R441" s="161"/>
      <c r="S441" s="438"/>
      <c r="T441" s="161"/>
      <c r="U441" s="161"/>
      <c r="V441" s="161"/>
    </row>
    <row r="442" spans="1:22" s="115" customFormat="1" ht="16.2">
      <c r="A442" s="122" t="str">
        <f t="shared" si="78"/>
        <v>71080202020000</v>
      </c>
      <c r="B442" s="124" t="s">
        <v>439</v>
      </c>
      <c r="C442" s="117" t="s">
        <v>185</v>
      </c>
      <c r="D442" s="118" t="s">
        <v>140</v>
      </c>
      <c r="E442" s="119" t="s">
        <v>140</v>
      </c>
      <c r="F442" s="120" t="s">
        <v>140</v>
      </c>
      <c r="G442" s="129" t="s">
        <v>440</v>
      </c>
      <c r="H442" s="25"/>
      <c r="I442" s="18"/>
      <c r="J442" s="19"/>
      <c r="K442" s="19"/>
      <c r="L442" s="30" t="s">
        <v>110</v>
      </c>
      <c r="M442" s="31"/>
      <c r="N442" s="190"/>
      <c r="O442" s="190"/>
      <c r="P442" s="190"/>
      <c r="Q442" s="161"/>
      <c r="R442" s="161"/>
      <c r="S442" s="438"/>
      <c r="T442" s="161"/>
      <c r="U442" s="161"/>
      <c r="V442" s="161"/>
    </row>
    <row r="443" spans="1:22" ht="26.4">
      <c r="A443" s="122" t="str">
        <f t="shared" si="78"/>
        <v>71080202024639</v>
      </c>
      <c r="B443" s="124" t="s">
        <v>439</v>
      </c>
      <c r="C443" s="117" t="s">
        <v>185</v>
      </c>
      <c r="D443" s="118" t="s">
        <v>140</v>
      </c>
      <c r="E443" s="119" t="s">
        <v>140</v>
      </c>
      <c r="F443" s="120" t="s">
        <v>140</v>
      </c>
      <c r="G443" s="129" t="s">
        <v>86</v>
      </c>
      <c r="H443" s="151">
        <v>2661</v>
      </c>
      <c r="I443" s="152" t="s">
        <v>157</v>
      </c>
      <c r="J443" s="153">
        <v>6</v>
      </c>
      <c r="K443" s="153">
        <v>1</v>
      </c>
      <c r="L443" s="154" t="s">
        <v>263</v>
      </c>
      <c r="M443" s="155"/>
      <c r="N443" s="192">
        <f>+N445+N449+N455+N464+N473</f>
        <v>0</v>
      </c>
      <c r="O443" s="192">
        <f t="shared" ref="O443:P443" si="81">+O445+O449+O455+O464+O473</f>
        <v>0</v>
      </c>
      <c r="P443" s="192">
        <f t="shared" si="81"/>
        <v>0</v>
      </c>
      <c r="Q443" s="161"/>
      <c r="R443" s="161"/>
      <c r="S443" s="438"/>
      <c r="T443" s="161"/>
      <c r="U443" s="161"/>
      <c r="V443" s="161"/>
    </row>
    <row r="444" spans="1:22" ht="16.2">
      <c r="A444" s="122" t="str">
        <f t="shared" si="78"/>
        <v>71080202025113</v>
      </c>
      <c r="B444" s="124" t="s">
        <v>439</v>
      </c>
      <c r="C444" s="117" t="s">
        <v>185</v>
      </c>
      <c r="D444" s="118" t="s">
        <v>140</v>
      </c>
      <c r="E444" s="119" t="s">
        <v>140</v>
      </c>
      <c r="F444" s="120" t="s">
        <v>140</v>
      </c>
      <c r="G444" s="121">
        <v>5113</v>
      </c>
      <c r="H444" s="25"/>
      <c r="I444" s="25"/>
      <c r="J444" s="26"/>
      <c r="K444" s="26"/>
      <c r="L444" s="30" t="s">
        <v>108</v>
      </c>
      <c r="M444" s="31"/>
      <c r="N444" s="190"/>
      <c r="O444" s="190"/>
      <c r="P444" s="190"/>
      <c r="Q444" s="161"/>
      <c r="R444" s="161"/>
      <c r="S444" s="438"/>
      <c r="T444" s="161"/>
      <c r="U444" s="161"/>
      <c r="V444" s="161"/>
    </row>
    <row r="445" spans="1:22" s="156" customFormat="1" ht="27.6">
      <c r="A445" s="122" t="str">
        <f t="shared" si="78"/>
        <v>71080203000000</v>
      </c>
      <c r="B445" s="124" t="s">
        <v>439</v>
      </c>
      <c r="C445" s="117" t="s">
        <v>185</v>
      </c>
      <c r="D445" s="118" t="s">
        <v>140</v>
      </c>
      <c r="E445" s="119" t="s">
        <v>442</v>
      </c>
      <c r="F445" s="120" t="s">
        <v>441</v>
      </c>
      <c r="G445" s="129" t="s">
        <v>440</v>
      </c>
      <c r="H445" s="45"/>
      <c r="I445" s="147"/>
      <c r="J445" s="148"/>
      <c r="K445" s="148"/>
      <c r="L445" s="27" t="s">
        <v>264</v>
      </c>
      <c r="M445" s="28"/>
      <c r="N445" s="197">
        <f>O445+P445</f>
        <v>0</v>
      </c>
      <c r="O445" s="197">
        <f>SUM(O446:O448)</f>
        <v>0</v>
      </c>
      <c r="P445" s="197">
        <f>SUM(P446:P448)</f>
        <v>0</v>
      </c>
      <c r="Q445" s="161"/>
      <c r="R445" s="161"/>
      <c r="S445" s="438"/>
      <c r="T445" s="161"/>
      <c r="U445" s="161"/>
      <c r="V445" s="161"/>
    </row>
    <row r="446" spans="1:22" ht="26.4">
      <c r="A446" s="122" t="str">
        <f t="shared" si="78"/>
        <v>71080203000001</v>
      </c>
      <c r="B446" s="124" t="s">
        <v>439</v>
      </c>
      <c r="C446" s="117" t="s">
        <v>185</v>
      </c>
      <c r="D446" s="118" t="s">
        <v>140</v>
      </c>
      <c r="E446" s="119" t="s">
        <v>442</v>
      </c>
      <c r="F446" s="120" t="s">
        <v>441</v>
      </c>
      <c r="G446" s="129" t="s">
        <v>96</v>
      </c>
      <c r="H446" s="17"/>
      <c r="I446" s="25"/>
      <c r="J446" s="26"/>
      <c r="K446" s="26"/>
      <c r="L446" s="30" t="s">
        <v>142</v>
      </c>
      <c r="M446" s="44">
        <v>4251</v>
      </c>
      <c r="N446" s="183">
        <f t="shared" ref="N446:N462" si="82">O446+P446</f>
        <v>0</v>
      </c>
      <c r="O446" s="183"/>
      <c r="P446" s="183"/>
      <c r="Q446" s="161"/>
      <c r="R446" s="161"/>
      <c r="S446" s="438"/>
      <c r="T446" s="161"/>
      <c r="U446" s="161"/>
      <c r="V446" s="161"/>
    </row>
    <row r="447" spans="1:22" s="115" customFormat="1" ht="16.2">
      <c r="A447" s="122" t="str">
        <f t="shared" si="78"/>
        <v>71080203010000</v>
      </c>
      <c r="B447" s="124" t="s">
        <v>439</v>
      </c>
      <c r="C447" s="117" t="s">
        <v>185</v>
      </c>
      <c r="D447" s="118" t="s">
        <v>140</v>
      </c>
      <c r="E447" s="119" t="s">
        <v>442</v>
      </c>
      <c r="F447" s="120" t="s">
        <v>106</v>
      </c>
      <c r="G447" s="129" t="s">
        <v>440</v>
      </c>
      <c r="H447" s="177"/>
      <c r="I447" s="194"/>
      <c r="J447" s="201"/>
      <c r="K447" s="202"/>
      <c r="L447" s="203" t="s">
        <v>240</v>
      </c>
      <c r="M447" s="13">
        <v>4269</v>
      </c>
      <c r="N447" s="183">
        <f t="shared" si="82"/>
        <v>0</v>
      </c>
      <c r="O447" s="183"/>
      <c r="P447" s="183"/>
      <c r="Q447" s="161"/>
      <c r="R447" s="161"/>
      <c r="S447" s="438"/>
      <c r="T447" s="161"/>
      <c r="U447" s="161"/>
      <c r="V447" s="161"/>
    </row>
    <row r="448" spans="1:22" ht="26.4">
      <c r="A448" s="122" t="str">
        <f t="shared" si="78"/>
        <v>71080203014511</v>
      </c>
      <c r="B448" s="124" t="s">
        <v>439</v>
      </c>
      <c r="C448" s="117" t="s">
        <v>185</v>
      </c>
      <c r="D448" s="118" t="s">
        <v>140</v>
      </c>
      <c r="E448" s="119" t="s">
        <v>442</v>
      </c>
      <c r="F448" s="120" t="s">
        <v>106</v>
      </c>
      <c r="G448" s="121">
        <v>4511</v>
      </c>
      <c r="H448" s="177"/>
      <c r="I448" s="194"/>
      <c r="J448" s="201"/>
      <c r="K448" s="202"/>
      <c r="L448" s="203" t="s">
        <v>267</v>
      </c>
      <c r="M448" s="13">
        <v>4521</v>
      </c>
      <c r="N448" s="183">
        <f t="shared" si="82"/>
        <v>0</v>
      </c>
      <c r="O448" s="183"/>
      <c r="P448" s="183"/>
      <c r="Q448" s="161"/>
      <c r="R448" s="161"/>
      <c r="S448" s="438"/>
      <c r="T448" s="161"/>
      <c r="U448" s="161"/>
      <c r="V448" s="161"/>
    </row>
    <row r="449" spans="1:22" s="115" customFormat="1" ht="27.6">
      <c r="A449" s="122" t="str">
        <f t="shared" si="78"/>
        <v>71080203020000</v>
      </c>
      <c r="B449" s="124" t="s">
        <v>439</v>
      </c>
      <c r="C449" s="117" t="s">
        <v>185</v>
      </c>
      <c r="D449" s="118" t="s">
        <v>140</v>
      </c>
      <c r="E449" s="119" t="s">
        <v>442</v>
      </c>
      <c r="F449" s="120" t="s">
        <v>140</v>
      </c>
      <c r="G449" s="129" t="s">
        <v>440</v>
      </c>
      <c r="H449" s="45"/>
      <c r="I449" s="147"/>
      <c r="J449" s="148"/>
      <c r="K449" s="148"/>
      <c r="L449" s="27" t="s">
        <v>265</v>
      </c>
      <c r="M449" s="28"/>
      <c r="N449" s="197">
        <f>O449+P449</f>
        <v>0</v>
      </c>
      <c r="O449" s="197">
        <f>SUM(O450:O454)</f>
        <v>0</v>
      </c>
      <c r="P449" s="197">
        <f>SUM(P450:P454)</f>
        <v>0</v>
      </c>
      <c r="Q449" s="161"/>
      <c r="R449" s="161"/>
      <c r="S449" s="438"/>
      <c r="T449" s="161"/>
      <c r="U449" s="161"/>
      <c r="V449" s="161"/>
    </row>
    <row r="450" spans="1:22" ht="26.4">
      <c r="A450" s="122" t="str">
        <f t="shared" si="78"/>
        <v>71080203025113</v>
      </c>
      <c r="B450" s="124" t="s">
        <v>439</v>
      </c>
      <c r="C450" s="117" t="s">
        <v>185</v>
      </c>
      <c r="D450" s="118" t="s">
        <v>140</v>
      </c>
      <c r="E450" s="119" t="s">
        <v>442</v>
      </c>
      <c r="F450" s="120" t="s">
        <v>140</v>
      </c>
      <c r="G450" s="121">
        <v>5113</v>
      </c>
      <c r="H450" s="17"/>
      <c r="I450" s="25"/>
      <c r="J450" s="26"/>
      <c r="K450" s="26"/>
      <c r="L450" s="30" t="s">
        <v>142</v>
      </c>
      <c r="M450" s="44">
        <v>4251</v>
      </c>
      <c r="N450" s="183">
        <f t="shared" si="82"/>
        <v>0</v>
      </c>
      <c r="O450" s="183"/>
      <c r="P450" s="183"/>
      <c r="Q450" s="161"/>
      <c r="R450" s="161"/>
      <c r="S450" s="438"/>
      <c r="T450" s="161"/>
      <c r="U450" s="161"/>
      <c r="V450" s="161"/>
    </row>
    <row r="451" spans="1:22" ht="16.2">
      <c r="A451" s="122" t="str">
        <f t="shared" si="78"/>
        <v>71080203025129</v>
      </c>
      <c r="B451" s="124" t="s">
        <v>439</v>
      </c>
      <c r="C451" s="117" t="s">
        <v>185</v>
      </c>
      <c r="D451" s="118" t="s">
        <v>140</v>
      </c>
      <c r="E451" s="119" t="s">
        <v>442</v>
      </c>
      <c r="F451" s="120" t="s">
        <v>140</v>
      </c>
      <c r="G451" s="121">
        <v>5129</v>
      </c>
      <c r="H451" s="17"/>
      <c r="I451" s="25"/>
      <c r="J451" s="26"/>
      <c r="K451" s="26"/>
      <c r="L451" s="30" t="s">
        <v>240</v>
      </c>
      <c r="M451" s="44">
        <v>4269</v>
      </c>
      <c r="N451" s="183">
        <f t="shared" si="82"/>
        <v>0</v>
      </c>
      <c r="O451" s="183"/>
      <c r="P451" s="183"/>
      <c r="Q451" s="161"/>
      <c r="R451" s="161"/>
      <c r="S451" s="438"/>
      <c r="T451" s="161"/>
      <c r="U451" s="161"/>
      <c r="V451" s="161"/>
    </row>
    <row r="452" spans="1:22" s="156" customFormat="1" ht="26.4">
      <c r="A452" s="122" t="str">
        <f t="shared" si="78"/>
        <v>71080204000000</v>
      </c>
      <c r="B452" s="124" t="s">
        <v>439</v>
      </c>
      <c r="C452" s="117" t="s">
        <v>185</v>
      </c>
      <c r="D452" s="118" t="s">
        <v>140</v>
      </c>
      <c r="E452" s="119" t="s">
        <v>155</v>
      </c>
      <c r="F452" s="120" t="s">
        <v>441</v>
      </c>
      <c r="G452" s="129" t="s">
        <v>440</v>
      </c>
      <c r="H452" s="17"/>
      <c r="I452" s="25"/>
      <c r="J452" s="26"/>
      <c r="K452" s="26"/>
      <c r="L452" s="203" t="s">
        <v>267</v>
      </c>
      <c r="M452" s="13">
        <v>4521</v>
      </c>
      <c r="N452" s="183">
        <f t="shared" si="82"/>
        <v>0</v>
      </c>
      <c r="O452" s="183"/>
      <c r="P452" s="183"/>
      <c r="Q452" s="161"/>
      <c r="R452" s="161"/>
      <c r="S452" s="438"/>
      <c r="T452" s="161"/>
      <c r="U452" s="161"/>
      <c r="V452" s="161"/>
    </row>
    <row r="453" spans="1:22" ht="16.2">
      <c r="A453" s="122" t="str">
        <f t="shared" si="78"/>
        <v>71080204000001</v>
      </c>
      <c r="B453" s="124" t="s">
        <v>439</v>
      </c>
      <c r="C453" s="117" t="s">
        <v>185</v>
      </c>
      <c r="D453" s="118" t="s">
        <v>140</v>
      </c>
      <c r="E453" s="119" t="s">
        <v>155</v>
      </c>
      <c r="F453" s="120" t="s">
        <v>441</v>
      </c>
      <c r="G453" s="129" t="s">
        <v>96</v>
      </c>
      <c r="H453" s="17"/>
      <c r="I453" s="25"/>
      <c r="J453" s="26"/>
      <c r="K453" s="26"/>
      <c r="L453" s="30" t="s">
        <v>173</v>
      </c>
      <c r="M453" s="31">
        <v>5112</v>
      </c>
      <c r="N453" s="183">
        <f t="shared" si="82"/>
        <v>0</v>
      </c>
      <c r="O453" s="183">
        <v>0</v>
      </c>
      <c r="P453" s="183"/>
      <c r="Q453" s="161"/>
      <c r="R453" s="161"/>
      <c r="S453" s="438"/>
      <c r="T453" s="161"/>
      <c r="U453" s="161"/>
      <c r="V453" s="161"/>
    </row>
    <row r="454" spans="1:22" s="115" customFormat="1" ht="16.2">
      <c r="A454" s="122" t="str">
        <f t="shared" si="78"/>
        <v>71080204010000</v>
      </c>
      <c r="B454" s="124" t="s">
        <v>439</v>
      </c>
      <c r="C454" s="117" t="s">
        <v>185</v>
      </c>
      <c r="D454" s="118" t="s">
        <v>140</v>
      </c>
      <c r="E454" s="119" t="s">
        <v>155</v>
      </c>
      <c r="F454" s="120" t="s">
        <v>106</v>
      </c>
      <c r="G454" s="129" t="s">
        <v>440</v>
      </c>
      <c r="H454" s="17"/>
      <c r="I454" s="25"/>
      <c r="J454" s="26"/>
      <c r="K454" s="26"/>
      <c r="L454" s="32" t="s">
        <v>174</v>
      </c>
      <c r="M454" s="33">
        <v>5113</v>
      </c>
      <c r="N454" s="183">
        <f t="shared" si="82"/>
        <v>0</v>
      </c>
      <c r="O454" s="183">
        <v>0</v>
      </c>
      <c r="P454" s="183"/>
      <c r="Q454" s="161"/>
      <c r="R454" s="161"/>
      <c r="S454" s="438"/>
      <c r="T454" s="161"/>
      <c r="U454" s="161"/>
      <c r="V454" s="161"/>
    </row>
    <row r="455" spans="1:22" ht="27.6">
      <c r="A455" s="122" t="str">
        <f t="shared" si="78"/>
        <v>71080204014216</v>
      </c>
      <c r="B455" s="124" t="s">
        <v>439</v>
      </c>
      <c r="C455" s="117" t="s">
        <v>185</v>
      </c>
      <c r="D455" s="118" t="s">
        <v>140</v>
      </c>
      <c r="E455" s="119" t="s">
        <v>155</v>
      </c>
      <c r="F455" s="120" t="s">
        <v>106</v>
      </c>
      <c r="G455" s="121">
        <v>4216</v>
      </c>
      <c r="H455" s="45"/>
      <c r="I455" s="147"/>
      <c r="J455" s="148"/>
      <c r="K455" s="148"/>
      <c r="L455" s="27" t="s">
        <v>266</v>
      </c>
      <c r="M455" s="28"/>
      <c r="N455" s="197">
        <f>O455+P455</f>
        <v>0</v>
      </c>
      <c r="O455" s="197">
        <f>SUM(O456:O463)</f>
        <v>0</v>
      </c>
      <c r="P455" s="197">
        <f>SUM(P456:P463)</f>
        <v>0</v>
      </c>
      <c r="Q455" s="161"/>
      <c r="R455" s="161"/>
      <c r="S455" s="438"/>
      <c r="T455" s="161"/>
      <c r="U455" s="161"/>
      <c r="V455" s="161"/>
    </row>
    <row r="456" spans="1:22" ht="16.2">
      <c r="A456" s="122" t="str">
        <f t="shared" si="78"/>
        <v>71080204014239</v>
      </c>
      <c r="B456" s="124" t="s">
        <v>439</v>
      </c>
      <c r="C456" s="117" t="s">
        <v>185</v>
      </c>
      <c r="D456" s="118" t="s">
        <v>140</v>
      </c>
      <c r="E456" s="119" t="s">
        <v>155</v>
      </c>
      <c r="F456" s="120" t="s">
        <v>106</v>
      </c>
      <c r="G456" s="121">
        <v>4239</v>
      </c>
      <c r="H456" s="17"/>
      <c r="I456" s="25"/>
      <c r="J456" s="26"/>
      <c r="K456" s="26"/>
      <c r="L456" s="29" t="s">
        <v>125</v>
      </c>
      <c r="M456" s="31">
        <v>4239</v>
      </c>
      <c r="N456" s="183">
        <f t="shared" si="82"/>
        <v>0</v>
      </c>
      <c r="O456" s="183"/>
      <c r="P456" s="183"/>
      <c r="Q456" s="161"/>
      <c r="R456" s="161"/>
      <c r="S456" s="438"/>
      <c r="T456" s="161"/>
      <c r="U456" s="161"/>
      <c r="V456" s="161"/>
    </row>
    <row r="457" spans="1:22" ht="33.75" customHeight="1">
      <c r="A457" s="122" t="str">
        <f t="shared" si="78"/>
        <v>71080204014269</v>
      </c>
      <c r="B457" s="116" t="s">
        <v>439</v>
      </c>
      <c r="C457" s="117" t="s">
        <v>185</v>
      </c>
      <c r="D457" s="118" t="s">
        <v>140</v>
      </c>
      <c r="E457" s="119" t="s">
        <v>155</v>
      </c>
      <c r="F457" s="120" t="s">
        <v>106</v>
      </c>
      <c r="G457" s="121">
        <v>4269</v>
      </c>
      <c r="H457" s="17"/>
      <c r="I457" s="25"/>
      <c r="J457" s="26"/>
      <c r="K457" s="26"/>
      <c r="L457" s="30" t="s">
        <v>142</v>
      </c>
      <c r="M457" s="44">
        <v>4251</v>
      </c>
      <c r="N457" s="183">
        <f t="shared" si="82"/>
        <v>0</v>
      </c>
      <c r="O457" s="183"/>
      <c r="P457" s="183"/>
      <c r="Q457" s="161"/>
      <c r="R457" s="161"/>
      <c r="S457" s="438"/>
      <c r="T457" s="161"/>
      <c r="U457" s="161"/>
      <c r="V457" s="161"/>
    </row>
    <row r="458" spans="1:22" ht="16.2">
      <c r="A458" s="122" t="str">
        <f t="shared" si="78"/>
        <v>71080204014639</v>
      </c>
      <c r="B458" s="124" t="s">
        <v>439</v>
      </c>
      <c r="C458" s="117" t="s">
        <v>185</v>
      </c>
      <c r="D458" s="118" t="s">
        <v>140</v>
      </c>
      <c r="E458" s="119" t="s">
        <v>155</v>
      </c>
      <c r="F458" s="120" t="s">
        <v>106</v>
      </c>
      <c r="G458" s="121">
        <v>4639</v>
      </c>
      <c r="H458" s="17"/>
      <c r="I458" s="25"/>
      <c r="J458" s="26"/>
      <c r="K458" s="26"/>
      <c r="L458" s="30" t="s">
        <v>240</v>
      </c>
      <c r="M458" s="44">
        <v>4269</v>
      </c>
      <c r="N458" s="183">
        <f t="shared" si="82"/>
        <v>0</v>
      </c>
      <c r="O458" s="183"/>
      <c r="P458" s="183"/>
      <c r="Q458" s="161"/>
      <c r="R458" s="161"/>
      <c r="S458" s="438"/>
      <c r="T458" s="161"/>
      <c r="U458" s="161"/>
      <c r="V458" s="161"/>
    </row>
    <row r="459" spans="1:22" ht="26.4">
      <c r="A459" s="122" t="str">
        <f t="shared" si="78"/>
        <v>71080204014819</v>
      </c>
      <c r="B459" s="124" t="s">
        <v>439</v>
      </c>
      <c r="C459" s="117" t="s">
        <v>185</v>
      </c>
      <c r="D459" s="118" t="s">
        <v>140</v>
      </c>
      <c r="E459" s="119" t="s">
        <v>155</v>
      </c>
      <c r="F459" s="120" t="s">
        <v>106</v>
      </c>
      <c r="G459" s="129" t="s">
        <v>88</v>
      </c>
      <c r="H459" s="17"/>
      <c r="I459" s="25"/>
      <c r="J459" s="26"/>
      <c r="K459" s="26"/>
      <c r="L459" s="30" t="s">
        <v>267</v>
      </c>
      <c r="M459" s="44">
        <v>4521</v>
      </c>
      <c r="N459" s="183">
        <f t="shared" si="82"/>
        <v>0</v>
      </c>
      <c r="O459" s="183"/>
      <c r="P459" s="183"/>
      <c r="Q459" s="161"/>
      <c r="R459" s="161"/>
      <c r="S459" s="438"/>
      <c r="T459" s="161"/>
      <c r="U459" s="161"/>
      <c r="V459" s="161"/>
    </row>
    <row r="460" spans="1:22" s="115" customFormat="1" ht="26.4">
      <c r="A460" s="122" t="str">
        <f t="shared" si="78"/>
        <v>71080204020000</v>
      </c>
      <c r="B460" s="124" t="s">
        <v>439</v>
      </c>
      <c r="C460" s="117" t="s">
        <v>185</v>
      </c>
      <c r="D460" s="118" t="s">
        <v>140</v>
      </c>
      <c r="E460" s="119" t="s">
        <v>155</v>
      </c>
      <c r="F460" s="120" t="s">
        <v>140</v>
      </c>
      <c r="G460" s="129" t="s">
        <v>440</v>
      </c>
      <c r="H460" s="17"/>
      <c r="I460" s="25"/>
      <c r="J460" s="26"/>
      <c r="K460" s="26"/>
      <c r="L460" s="30" t="s">
        <v>219</v>
      </c>
      <c r="M460" s="31">
        <v>4819</v>
      </c>
      <c r="N460" s="183">
        <f t="shared" si="82"/>
        <v>0</v>
      </c>
      <c r="O460" s="183"/>
      <c r="P460" s="183"/>
      <c r="Q460" s="161"/>
      <c r="R460" s="161"/>
      <c r="S460" s="438"/>
      <c r="T460" s="161"/>
      <c r="U460" s="161"/>
      <c r="V460" s="161"/>
    </row>
    <row r="461" spans="1:22" ht="16.2">
      <c r="A461" s="122" t="str">
        <f t="shared" si="78"/>
        <v>71080204024511</v>
      </c>
      <c r="B461" s="124" t="s">
        <v>439</v>
      </c>
      <c r="C461" s="117" t="s">
        <v>185</v>
      </c>
      <c r="D461" s="118" t="s">
        <v>140</v>
      </c>
      <c r="E461" s="119" t="s">
        <v>155</v>
      </c>
      <c r="F461" s="120" t="s">
        <v>140</v>
      </c>
      <c r="G461" s="121">
        <v>4511</v>
      </c>
      <c r="H461" s="25"/>
      <c r="I461" s="25"/>
      <c r="J461" s="26"/>
      <c r="K461" s="26"/>
      <c r="L461" s="30" t="s">
        <v>173</v>
      </c>
      <c r="M461" s="31">
        <v>5112</v>
      </c>
      <c r="N461" s="183">
        <f t="shared" si="82"/>
        <v>0</v>
      </c>
      <c r="O461" s="183">
        <v>0</v>
      </c>
      <c r="P461" s="183"/>
      <c r="Q461" s="161"/>
      <c r="R461" s="161"/>
      <c r="S461" s="438"/>
      <c r="T461" s="161"/>
      <c r="U461" s="161"/>
      <c r="V461" s="161"/>
    </row>
    <row r="462" spans="1:22" s="115" customFormat="1" ht="16.8">
      <c r="A462" s="122" t="str">
        <f t="shared" si="78"/>
        <v>71080204030000</v>
      </c>
      <c r="B462" s="124" t="s">
        <v>439</v>
      </c>
      <c r="C462" s="117" t="s">
        <v>185</v>
      </c>
      <c r="D462" s="118" t="s">
        <v>140</v>
      </c>
      <c r="E462" s="119" t="s">
        <v>155</v>
      </c>
      <c r="F462" s="120" t="s">
        <v>442</v>
      </c>
      <c r="G462" s="129" t="s">
        <v>440</v>
      </c>
      <c r="H462" s="25"/>
      <c r="I462" s="25"/>
      <c r="J462" s="26"/>
      <c r="K462" s="26"/>
      <c r="L462" s="30" t="s">
        <v>174</v>
      </c>
      <c r="M462" s="31">
        <v>5113</v>
      </c>
      <c r="N462" s="183">
        <f t="shared" si="82"/>
        <v>0</v>
      </c>
      <c r="O462" s="398">
        <v>0</v>
      </c>
      <c r="P462" s="398"/>
      <c r="Q462" s="161"/>
      <c r="R462" s="161"/>
      <c r="S462" s="438"/>
      <c r="T462" s="161"/>
      <c r="U462" s="161"/>
      <c r="V462" s="161"/>
    </row>
    <row r="463" spans="1:22" ht="16.2">
      <c r="A463" s="122" t="str">
        <f t="shared" si="78"/>
        <v>71080204035113</v>
      </c>
      <c r="B463" s="124" t="s">
        <v>439</v>
      </c>
      <c r="C463" s="117" t="s">
        <v>185</v>
      </c>
      <c r="D463" s="118" t="s">
        <v>140</v>
      </c>
      <c r="E463" s="119" t="s">
        <v>155</v>
      </c>
      <c r="F463" s="120" t="s">
        <v>442</v>
      </c>
      <c r="G463" s="121">
        <v>5113</v>
      </c>
      <c r="H463" s="17"/>
      <c r="I463" s="25"/>
      <c r="J463" s="26"/>
      <c r="K463" s="26"/>
      <c r="L463" s="30" t="s">
        <v>268</v>
      </c>
      <c r="M463" s="44">
        <v>5129</v>
      </c>
      <c r="N463" s="183">
        <f>O463+P463</f>
        <v>0</v>
      </c>
      <c r="O463" s="183">
        <v>0</v>
      </c>
      <c r="P463" s="183"/>
      <c r="Q463" s="161"/>
      <c r="R463" s="161"/>
      <c r="S463" s="438"/>
      <c r="T463" s="161"/>
      <c r="U463" s="161"/>
      <c r="V463" s="161"/>
    </row>
    <row r="464" spans="1:22" s="156" customFormat="1" ht="27.6">
      <c r="A464" s="122" t="str">
        <f t="shared" si="78"/>
        <v>71080205000000</v>
      </c>
      <c r="B464" s="124" t="s">
        <v>439</v>
      </c>
      <c r="C464" s="117" t="s">
        <v>185</v>
      </c>
      <c r="D464" s="118" t="s">
        <v>140</v>
      </c>
      <c r="E464" s="119" t="s">
        <v>149</v>
      </c>
      <c r="F464" s="120" t="s">
        <v>441</v>
      </c>
      <c r="G464" s="129" t="s">
        <v>440</v>
      </c>
      <c r="H464" s="45"/>
      <c r="I464" s="147"/>
      <c r="J464" s="148"/>
      <c r="K464" s="148"/>
      <c r="L464" s="27" t="s">
        <v>269</v>
      </c>
      <c r="M464" s="28"/>
      <c r="N464" s="197">
        <f>O464+P464</f>
        <v>0</v>
      </c>
      <c r="O464" s="197">
        <f>SUM(O465:O472)</f>
        <v>0</v>
      </c>
      <c r="P464" s="197">
        <f>SUM(P465:P472)</f>
        <v>0</v>
      </c>
      <c r="Q464" s="161"/>
      <c r="R464" s="161"/>
      <c r="S464" s="438"/>
      <c r="T464" s="161"/>
      <c r="U464" s="161"/>
      <c r="V464" s="161"/>
    </row>
    <row r="465" spans="1:22" ht="16.2">
      <c r="A465" s="122" t="str">
        <f t="shared" si="78"/>
        <v>71080205000001</v>
      </c>
      <c r="B465" s="124" t="s">
        <v>439</v>
      </c>
      <c r="C465" s="117" t="s">
        <v>185</v>
      </c>
      <c r="D465" s="118" t="s">
        <v>140</v>
      </c>
      <c r="E465" s="119" t="s">
        <v>149</v>
      </c>
      <c r="F465" s="120" t="s">
        <v>441</v>
      </c>
      <c r="G465" s="129" t="s">
        <v>96</v>
      </c>
      <c r="H465" s="25"/>
      <c r="I465" s="25"/>
      <c r="J465" s="26"/>
      <c r="K465" s="26"/>
      <c r="L465" s="29" t="s">
        <v>122</v>
      </c>
      <c r="M465" s="12">
        <v>4234</v>
      </c>
      <c r="N465" s="183">
        <f>O465+P465</f>
        <v>0</v>
      </c>
      <c r="O465" s="405"/>
      <c r="P465" s="405"/>
      <c r="Q465" s="161"/>
      <c r="R465" s="161"/>
      <c r="S465" s="438"/>
      <c r="T465" s="161"/>
      <c r="U465" s="161"/>
      <c r="V465" s="161"/>
    </row>
    <row r="466" spans="1:22" s="115" customFormat="1" ht="26.4">
      <c r="A466" s="122" t="str">
        <f t="shared" si="78"/>
        <v>71080205010000</v>
      </c>
      <c r="B466" s="124" t="s">
        <v>439</v>
      </c>
      <c r="C466" s="117" t="s">
        <v>185</v>
      </c>
      <c r="D466" s="118" t="s">
        <v>140</v>
      </c>
      <c r="E466" s="119" t="s">
        <v>149</v>
      </c>
      <c r="F466" s="120" t="s">
        <v>106</v>
      </c>
      <c r="G466" s="129" t="s">
        <v>440</v>
      </c>
      <c r="H466" s="25"/>
      <c r="I466" s="25"/>
      <c r="J466" s="26"/>
      <c r="K466" s="26"/>
      <c r="L466" s="30" t="s">
        <v>142</v>
      </c>
      <c r="M466" s="31">
        <v>4251</v>
      </c>
      <c r="N466" s="183">
        <f t="shared" ref="N466:N475" si="83">O466+P466</f>
        <v>0</v>
      </c>
      <c r="O466" s="183"/>
      <c r="P466" s="183"/>
      <c r="Q466" s="161"/>
      <c r="R466" s="161"/>
      <c r="S466" s="438"/>
      <c r="T466" s="161"/>
      <c r="U466" s="161"/>
      <c r="V466" s="161"/>
    </row>
    <row r="467" spans="1:22" ht="16.2">
      <c r="A467" s="122" t="str">
        <f t="shared" si="78"/>
        <v>71080205014511</v>
      </c>
      <c r="B467" s="124" t="s">
        <v>439</v>
      </c>
      <c r="C467" s="117" t="s">
        <v>185</v>
      </c>
      <c r="D467" s="118" t="s">
        <v>140</v>
      </c>
      <c r="E467" s="119" t="s">
        <v>149</v>
      </c>
      <c r="F467" s="120" t="s">
        <v>106</v>
      </c>
      <c r="G467" s="121">
        <v>4511</v>
      </c>
      <c r="H467" s="17"/>
      <c r="I467" s="25"/>
      <c r="J467" s="26"/>
      <c r="K467" s="26"/>
      <c r="L467" s="30" t="s">
        <v>240</v>
      </c>
      <c r="M467" s="13">
        <v>4269</v>
      </c>
      <c r="N467" s="183">
        <f t="shared" si="83"/>
        <v>0</v>
      </c>
      <c r="O467" s="183"/>
      <c r="P467" s="183"/>
      <c r="Q467" s="161"/>
      <c r="R467" s="161"/>
      <c r="S467" s="438"/>
      <c r="T467" s="161"/>
      <c r="U467" s="161"/>
      <c r="V467" s="161"/>
    </row>
    <row r="468" spans="1:22" s="115" customFormat="1" ht="26.4">
      <c r="A468" s="122" t="str">
        <f t="shared" si="78"/>
        <v>71080205020000</v>
      </c>
      <c r="B468" s="124" t="s">
        <v>439</v>
      </c>
      <c r="C468" s="117" t="s">
        <v>185</v>
      </c>
      <c r="D468" s="118" t="s">
        <v>140</v>
      </c>
      <c r="E468" s="119" t="s">
        <v>149</v>
      </c>
      <c r="F468" s="120" t="s">
        <v>140</v>
      </c>
      <c r="G468" s="129" t="s">
        <v>440</v>
      </c>
      <c r="H468" s="17"/>
      <c r="I468" s="25"/>
      <c r="J468" s="26"/>
      <c r="K468" s="26"/>
      <c r="L468" s="30" t="s">
        <v>267</v>
      </c>
      <c r="M468" s="13">
        <v>4521</v>
      </c>
      <c r="N468" s="183">
        <f t="shared" si="83"/>
        <v>0</v>
      </c>
      <c r="O468" s="183"/>
      <c r="P468" s="183"/>
      <c r="Q468" s="161"/>
      <c r="R468" s="161"/>
      <c r="S468" s="438"/>
      <c r="T468" s="161"/>
      <c r="U468" s="161"/>
      <c r="V468" s="161"/>
    </row>
    <row r="469" spans="1:22" ht="16.2">
      <c r="A469" s="122" t="str">
        <f t="shared" si="78"/>
        <v>71080205024511</v>
      </c>
      <c r="B469" s="124" t="s">
        <v>439</v>
      </c>
      <c r="C469" s="117" t="s">
        <v>185</v>
      </c>
      <c r="D469" s="118" t="s">
        <v>140</v>
      </c>
      <c r="E469" s="119" t="s">
        <v>149</v>
      </c>
      <c r="F469" s="120" t="s">
        <v>140</v>
      </c>
      <c r="G469" s="121">
        <v>4511</v>
      </c>
      <c r="H469" s="25"/>
      <c r="I469" s="25"/>
      <c r="J469" s="26"/>
      <c r="K469" s="26"/>
      <c r="L469" s="32" t="s">
        <v>211</v>
      </c>
      <c r="M469" s="48">
        <v>4639</v>
      </c>
      <c r="N469" s="183">
        <f t="shared" si="83"/>
        <v>0</v>
      </c>
      <c r="O469" s="183"/>
      <c r="P469" s="183"/>
      <c r="Q469" s="161"/>
      <c r="R469" s="161"/>
      <c r="S469" s="438"/>
      <c r="T469" s="161"/>
      <c r="U469" s="161"/>
      <c r="V469" s="161"/>
    </row>
    <row r="470" spans="1:22" ht="16.2">
      <c r="A470" s="122" t="str">
        <f t="shared" si="78"/>
        <v>71090201044239</v>
      </c>
      <c r="B470" s="124" t="s">
        <v>439</v>
      </c>
      <c r="C470" s="117" t="s">
        <v>187</v>
      </c>
      <c r="D470" s="118" t="s">
        <v>140</v>
      </c>
      <c r="E470" s="119" t="s">
        <v>106</v>
      </c>
      <c r="F470" s="120" t="s">
        <v>155</v>
      </c>
      <c r="G470" s="121">
        <v>4239</v>
      </c>
      <c r="H470" s="25"/>
      <c r="I470" s="18"/>
      <c r="J470" s="19"/>
      <c r="K470" s="19"/>
      <c r="L470" s="30" t="s">
        <v>134</v>
      </c>
      <c r="M470" s="31">
        <v>4861</v>
      </c>
      <c r="N470" s="183">
        <f t="shared" si="83"/>
        <v>0</v>
      </c>
      <c r="O470" s="405"/>
      <c r="P470" s="405"/>
      <c r="Q470" s="161"/>
      <c r="R470" s="161"/>
      <c r="S470" s="438"/>
      <c r="T470" s="161"/>
      <c r="U470" s="161"/>
      <c r="V470" s="161"/>
    </row>
    <row r="471" spans="1:22" ht="16.2">
      <c r="B471" s="124"/>
      <c r="H471" s="37"/>
      <c r="I471" s="194"/>
      <c r="J471" s="195"/>
      <c r="K471" s="196"/>
      <c r="L471" s="30" t="s">
        <v>173</v>
      </c>
      <c r="M471" s="31">
        <v>5112</v>
      </c>
      <c r="N471" s="183">
        <f t="shared" si="83"/>
        <v>0</v>
      </c>
      <c r="O471" s="183"/>
      <c r="P471" s="183"/>
      <c r="Q471" s="161"/>
      <c r="R471" s="161"/>
      <c r="S471" s="438"/>
      <c r="T471" s="161"/>
      <c r="U471" s="161"/>
      <c r="V471" s="161"/>
    </row>
    <row r="472" spans="1:22" ht="16.2">
      <c r="B472" s="124"/>
      <c r="H472" s="25"/>
      <c r="I472" s="25"/>
      <c r="J472" s="26"/>
      <c r="K472" s="26"/>
      <c r="L472" s="30" t="s">
        <v>174</v>
      </c>
      <c r="M472" s="31">
        <v>5113</v>
      </c>
      <c r="N472" s="183">
        <f t="shared" si="83"/>
        <v>0</v>
      </c>
      <c r="O472" s="183"/>
      <c r="P472" s="183"/>
      <c r="Q472" s="161"/>
      <c r="R472" s="161"/>
      <c r="S472" s="438"/>
      <c r="T472" s="161"/>
      <c r="U472" s="161"/>
      <c r="V472" s="161"/>
    </row>
    <row r="473" spans="1:22" s="156" customFormat="1" ht="16.2">
      <c r="A473" s="122" t="str">
        <f t="shared" si="78"/>
        <v>71080207000000</v>
      </c>
      <c r="B473" s="124" t="s">
        <v>439</v>
      </c>
      <c r="C473" s="117" t="s">
        <v>185</v>
      </c>
      <c r="D473" s="118" t="s">
        <v>140</v>
      </c>
      <c r="E473" s="119" t="s">
        <v>183</v>
      </c>
      <c r="F473" s="120" t="s">
        <v>441</v>
      </c>
      <c r="G473" s="129" t="s">
        <v>440</v>
      </c>
      <c r="H473" s="45"/>
      <c r="I473" s="147"/>
      <c r="J473" s="148"/>
      <c r="K473" s="148"/>
      <c r="L473" s="27" t="s">
        <v>841</v>
      </c>
      <c r="M473" s="28"/>
      <c r="N473" s="197">
        <f>O473+P473</f>
        <v>0</v>
      </c>
      <c r="O473" s="197">
        <f>SUM(O474:O475)</f>
        <v>0</v>
      </c>
      <c r="P473" s="197">
        <f>SUM(P474:P475)</f>
        <v>0</v>
      </c>
      <c r="Q473" s="161"/>
      <c r="R473" s="161"/>
      <c r="S473" s="438"/>
      <c r="T473" s="161"/>
      <c r="U473" s="161"/>
      <c r="V473" s="161"/>
    </row>
    <row r="474" spans="1:22" ht="22.5" customHeight="1">
      <c r="A474" s="122" t="str">
        <f t="shared" si="78"/>
        <v>71080207000001</v>
      </c>
      <c r="B474" s="124" t="s">
        <v>439</v>
      </c>
      <c r="C474" s="117" t="s">
        <v>185</v>
      </c>
      <c r="D474" s="118" t="s">
        <v>140</v>
      </c>
      <c r="E474" s="119" t="s">
        <v>183</v>
      </c>
      <c r="F474" s="120" t="s">
        <v>441</v>
      </c>
      <c r="G474" s="129" t="s">
        <v>96</v>
      </c>
      <c r="H474" s="17"/>
      <c r="I474" s="400"/>
      <c r="J474" s="401"/>
      <c r="K474" s="401"/>
      <c r="L474" s="30" t="s">
        <v>142</v>
      </c>
      <c r="M474" s="31">
        <v>4251</v>
      </c>
      <c r="N474" s="183">
        <f t="shared" si="83"/>
        <v>0</v>
      </c>
      <c r="O474" s="423"/>
      <c r="P474" s="423"/>
      <c r="Q474" s="161"/>
      <c r="R474" s="161"/>
      <c r="S474" s="438"/>
      <c r="T474" s="161"/>
      <c r="U474" s="161"/>
      <c r="V474" s="161"/>
    </row>
    <row r="475" spans="1:22" s="115" customFormat="1" ht="16.8">
      <c r="A475" s="122" t="str">
        <f t="shared" si="78"/>
        <v>71080207010000</v>
      </c>
      <c r="B475" s="124" t="s">
        <v>439</v>
      </c>
      <c r="C475" s="117" t="s">
        <v>185</v>
      </c>
      <c r="D475" s="118" t="s">
        <v>140</v>
      </c>
      <c r="E475" s="119" t="s">
        <v>183</v>
      </c>
      <c r="F475" s="120" t="s">
        <v>106</v>
      </c>
      <c r="G475" s="129" t="s">
        <v>440</v>
      </c>
      <c r="H475" s="25"/>
      <c r="I475" s="25"/>
      <c r="J475" s="26"/>
      <c r="K475" s="26"/>
      <c r="L475" s="30" t="s">
        <v>174</v>
      </c>
      <c r="M475" s="31">
        <v>5113</v>
      </c>
      <c r="N475" s="183">
        <f t="shared" si="83"/>
        <v>0</v>
      </c>
      <c r="O475" s="398"/>
      <c r="P475" s="398"/>
      <c r="Q475" s="161"/>
      <c r="R475" s="161"/>
      <c r="S475" s="438"/>
      <c r="T475" s="161"/>
      <c r="U475" s="161"/>
      <c r="V475" s="161"/>
    </row>
    <row r="476" spans="1:22" s="156" customFormat="1" ht="16.2">
      <c r="A476" s="122" t="str">
        <f t="shared" ref="A476:A525" si="84">CONCATENATE(B476,C476,D476,E476,F476,G476)</f>
        <v>71080403000000</v>
      </c>
      <c r="B476" s="124" t="s">
        <v>439</v>
      </c>
      <c r="C476" s="117" t="s">
        <v>185</v>
      </c>
      <c r="D476" s="118" t="s">
        <v>155</v>
      </c>
      <c r="E476" s="119" t="s">
        <v>442</v>
      </c>
      <c r="F476" s="120" t="s">
        <v>441</v>
      </c>
      <c r="G476" s="129" t="s">
        <v>440</v>
      </c>
      <c r="H476" s="180">
        <v>2700</v>
      </c>
      <c r="I476" s="212" t="s">
        <v>183</v>
      </c>
      <c r="J476" s="213">
        <v>0</v>
      </c>
      <c r="K476" s="213">
        <v>0</v>
      </c>
      <c r="L476" s="162" t="s">
        <v>275</v>
      </c>
      <c r="M476" s="174"/>
      <c r="N476" s="163">
        <f>+N478</f>
        <v>0</v>
      </c>
      <c r="O476" s="163">
        <f t="shared" ref="O476:P476" si="85">+O478</f>
        <v>0</v>
      </c>
      <c r="P476" s="163">
        <f t="shared" si="85"/>
        <v>0</v>
      </c>
      <c r="Q476" s="161"/>
      <c r="R476" s="161"/>
      <c r="S476" s="438"/>
      <c r="T476" s="161"/>
      <c r="U476" s="161"/>
      <c r="V476" s="161"/>
    </row>
    <row r="477" spans="1:22" ht="16.2">
      <c r="A477" s="122" t="str">
        <f t="shared" si="84"/>
        <v>71080403000001</v>
      </c>
      <c r="B477" s="124" t="s">
        <v>439</v>
      </c>
      <c r="C477" s="117" t="s">
        <v>185</v>
      </c>
      <c r="D477" s="118" t="s">
        <v>155</v>
      </c>
      <c r="E477" s="119" t="s">
        <v>442</v>
      </c>
      <c r="F477" s="120" t="s">
        <v>441</v>
      </c>
      <c r="G477" s="129" t="s">
        <v>96</v>
      </c>
      <c r="H477" s="25"/>
      <c r="I477" s="18"/>
      <c r="J477" s="19"/>
      <c r="K477" s="19"/>
      <c r="L477" s="30" t="s">
        <v>108</v>
      </c>
      <c r="M477" s="31"/>
      <c r="N477" s="150"/>
      <c r="O477" s="150"/>
      <c r="P477" s="150"/>
      <c r="Q477" s="161"/>
      <c r="R477" s="161"/>
      <c r="S477" s="438"/>
      <c r="T477" s="161"/>
      <c r="U477" s="161"/>
      <c r="V477" s="161"/>
    </row>
    <row r="478" spans="1:22" ht="16.2">
      <c r="A478" s="122" t="str">
        <f t="shared" si="84"/>
        <v>71090101000001</v>
      </c>
      <c r="B478" s="124" t="s">
        <v>439</v>
      </c>
      <c r="C478" s="117" t="s">
        <v>187</v>
      </c>
      <c r="D478" s="118" t="s">
        <v>106</v>
      </c>
      <c r="E478" s="119" t="s">
        <v>106</v>
      </c>
      <c r="F478" s="120" t="s">
        <v>441</v>
      </c>
      <c r="G478" s="129" t="s">
        <v>96</v>
      </c>
      <c r="H478" s="165">
        <v>2760</v>
      </c>
      <c r="I478" s="166" t="s">
        <v>183</v>
      </c>
      <c r="J478" s="167">
        <v>6</v>
      </c>
      <c r="K478" s="167">
        <v>0</v>
      </c>
      <c r="L478" s="168" t="s">
        <v>279</v>
      </c>
      <c r="M478" s="176"/>
      <c r="N478" s="188">
        <f>+N480</f>
        <v>0</v>
      </c>
      <c r="O478" s="188">
        <f t="shared" ref="O478:P478" si="86">+O480</f>
        <v>0</v>
      </c>
      <c r="P478" s="188">
        <f t="shared" si="86"/>
        <v>0</v>
      </c>
      <c r="Q478" s="161"/>
      <c r="R478" s="161"/>
      <c r="S478" s="438"/>
      <c r="T478" s="161"/>
      <c r="U478" s="161"/>
      <c r="V478" s="161"/>
    </row>
    <row r="479" spans="1:22" s="115" customFormat="1" ht="16.2">
      <c r="A479" s="122" t="str">
        <f t="shared" si="84"/>
        <v>71090101010000</v>
      </c>
      <c r="B479" s="124" t="s">
        <v>439</v>
      </c>
      <c r="C479" s="117" t="s">
        <v>187</v>
      </c>
      <c r="D479" s="118" t="s">
        <v>106</v>
      </c>
      <c r="E479" s="119" t="s">
        <v>106</v>
      </c>
      <c r="F479" s="120" t="s">
        <v>106</v>
      </c>
      <c r="G479" s="129" t="s">
        <v>440</v>
      </c>
      <c r="H479" s="25"/>
      <c r="I479" s="18"/>
      <c r="J479" s="19"/>
      <c r="K479" s="19"/>
      <c r="L479" s="30" t="s">
        <v>110</v>
      </c>
      <c r="M479" s="31"/>
      <c r="N479" s="190"/>
      <c r="O479" s="190"/>
      <c r="P479" s="190"/>
      <c r="Q479" s="161"/>
      <c r="R479" s="161"/>
      <c r="S479" s="438"/>
      <c r="T479" s="161"/>
      <c r="U479" s="161"/>
      <c r="V479" s="161"/>
    </row>
    <row r="480" spans="1:22" ht="16.2">
      <c r="A480" s="122" t="str">
        <f t="shared" si="84"/>
        <v>71090101014239</v>
      </c>
      <c r="B480" s="124" t="s">
        <v>439</v>
      </c>
      <c r="C480" s="117" t="s">
        <v>187</v>
      </c>
      <c r="D480" s="118" t="s">
        <v>106</v>
      </c>
      <c r="E480" s="119" t="s">
        <v>106</v>
      </c>
      <c r="F480" s="120" t="s">
        <v>106</v>
      </c>
      <c r="G480" s="121">
        <v>4239</v>
      </c>
      <c r="H480" s="151">
        <v>2761</v>
      </c>
      <c r="I480" s="152" t="s">
        <v>183</v>
      </c>
      <c r="J480" s="153">
        <v>6</v>
      </c>
      <c r="K480" s="153">
        <v>1</v>
      </c>
      <c r="L480" s="154" t="s">
        <v>280</v>
      </c>
      <c r="M480" s="155"/>
      <c r="N480" s="192">
        <f>+N482+N485+N487</f>
        <v>0</v>
      </c>
      <c r="O480" s="192">
        <f>+O482+O485+O487</f>
        <v>0</v>
      </c>
      <c r="P480" s="192">
        <f>+P482+P485+P487</f>
        <v>0</v>
      </c>
      <c r="Q480" s="161"/>
      <c r="R480" s="161"/>
      <c r="S480" s="438"/>
      <c r="T480" s="161"/>
      <c r="U480" s="161"/>
      <c r="V480" s="161"/>
    </row>
    <row r="481" spans="1:235" ht="16.2">
      <c r="A481" s="122" t="str">
        <f t="shared" si="84"/>
        <v>71090101014511</v>
      </c>
      <c r="B481" s="124" t="s">
        <v>439</v>
      </c>
      <c r="C481" s="117" t="s">
        <v>187</v>
      </c>
      <c r="D481" s="118" t="s">
        <v>106</v>
      </c>
      <c r="E481" s="119" t="s">
        <v>106</v>
      </c>
      <c r="F481" s="120" t="s">
        <v>106</v>
      </c>
      <c r="G481" s="121">
        <v>4511</v>
      </c>
      <c r="H481" s="25"/>
      <c r="I481" s="25"/>
      <c r="J481" s="26"/>
      <c r="K481" s="26"/>
      <c r="L481" s="30" t="s">
        <v>108</v>
      </c>
      <c r="M481" s="31"/>
      <c r="N481" s="190"/>
      <c r="O481" s="190"/>
      <c r="P481" s="190"/>
      <c r="Q481" s="161"/>
      <c r="R481" s="161"/>
      <c r="S481" s="438"/>
      <c r="T481" s="161"/>
      <c r="U481" s="161"/>
      <c r="V481" s="161"/>
    </row>
    <row r="482" spans="1:235" s="115" customFormat="1" ht="38.4" customHeight="1">
      <c r="A482" s="122" t="str">
        <f t="shared" si="84"/>
        <v>71090101020000</v>
      </c>
      <c r="B482" s="124" t="s">
        <v>439</v>
      </c>
      <c r="C482" s="117" t="s">
        <v>187</v>
      </c>
      <c r="D482" s="118" t="s">
        <v>106</v>
      </c>
      <c r="E482" s="119" t="s">
        <v>106</v>
      </c>
      <c r="F482" s="120" t="s">
        <v>140</v>
      </c>
      <c r="G482" s="129" t="s">
        <v>440</v>
      </c>
      <c r="H482" s="45"/>
      <c r="I482" s="147"/>
      <c r="J482" s="148"/>
      <c r="K482" s="148"/>
      <c r="L482" s="27" t="s">
        <v>897</v>
      </c>
      <c r="M482" s="28"/>
      <c r="N482" s="197">
        <f>O482+P482</f>
        <v>0</v>
      </c>
      <c r="O482" s="197">
        <f>SUM(O483:O484)</f>
        <v>0</v>
      </c>
      <c r="P482" s="197">
        <f>SUM(P483:P484)</f>
        <v>0</v>
      </c>
      <c r="Q482" s="161"/>
      <c r="R482" s="161"/>
      <c r="S482" s="438"/>
      <c r="T482" s="161"/>
      <c r="U482" s="161"/>
      <c r="V482" s="161"/>
    </row>
    <row r="483" spans="1:235" ht="16.8">
      <c r="A483" s="122" t="str">
        <f t="shared" si="84"/>
        <v>71090101025129</v>
      </c>
      <c r="B483" s="124" t="s">
        <v>439</v>
      </c>
      <c r="C483" s="117" t="s">
        <v>187</v>
      </c>
      <c r="D483" s="118" t="s">
        <v>106</v>
      </c>
      <c r="E483" s="119" t="s">
        <v>106</v>
      </c>
      <c r="F483" s="120" t="s">
        <v>140</v>
      </c>
      <c r="G483" s="121">
        <v>5129</v>
      </c>
      <c r="H483" s="25"/>
      <c r="I483" s="25"/>
      <c r="J483" s="26"/>
      <c r="K483" s="26"/>
      <c r="L483" s="30" t="s">
        <v>136</v>
      </c>
      <c r="M483" s="31">
        <v>5122</v>
      </c>
      <c r="N483" s="183">
        <f t="shared" ref="N483:N486" si="87">O483+P483</f>
        <v>0</v>
      </c>
      <c r="O483" s="398"/>
      <c r="P483" s="398"/>
      <c r="Q483" s="161"/>
      <c r="R483" s="161"/>
      <c r="S483" s="438"/>
      <c r="T483" s="161"/>
      <c r="U483" s="161"/>
      <c r="V483" s="161"/>
    </row>
    <row r="484" spans="1:235" s="115" customFormat="1" ht="16.8">
      <c r="A484" s="122" t="str">
        <f t="shared" si="84"/>
        <v>71090101030000</v>
      </c>
      <c r="B484" s="124" t="s">
        <v>439</v>
      </c>
      <c r="C484" s="117" t="s">
        <v>187</v>
      </c>
      <c r="D484" s="118" t="s">
        <v>106</v>
      </c>
      <c r="E484" s="119" t="s">
        <v>106</v>
      </c>
      <c r="F484" s="120" t="s">
        <v>442</v>
      </c>
      <c r="G484" s="129" t="s">
        <v>440</v>
      </c>
      <c r="H484" s="25"/>
      <c r="I484" s="25"/>
      <c r="J484" s="26"/>
      <c r="K484" s="26"/>
      <c r="L484" s="30" t="s">
        <v>137</v>
      </c>
      <c r="M484" s="31">
        <v>5129</v>
      </c>
      <c r="N484" s="183">
        <f t="shared" si="87"/>
        <v>0</v>
      </c>
      <c r="O484" s="398">
        <v>0</v>
      </c>
      <c r="P484" s="398"/>
      <c r="Q484" s="161"/>
      <c r="R484" s="161"/>
      <c r="S484" s="438"/>
      <c r="T484" s="161"/>
      <c r="U484" s="161"/>
      <c r="V484" s="161"/>
    </row>
    <row r="485" spans="1:235" s="115" customFormat="1" ht="27.6">
      <c r="A485" s="122" t="str">
        <f t="shared" si="84"/>
        <v>71090101034239</v>
      </c>
      <c r="B485" s="124" t="s">
        <v>439</v>
      </c>
      <c r="C485" s="117" t="s">
        <v>187</v>
      </c>
      <c r="D485" s="118" t="s">
        <v>106</v>
      </c>
      <c r="E485" s="119" t="s">
        <v>106</v>
      </c>
      <c r="F485" s="120" t="s">
        <v>442</v>
      </c>
      <c r="G485" s="129">
        <v>4239</v>
      </c>
      <c r="H485" s="45"/>
      <c r="I485" s="147"/>
      <c r="J485" s="148"/>
      <c r="K485" s="148"/>
      <c r="L485" s="27" t="s">
        <v>282</v>
      </c>
      <c r="M485" s="28"/>
      <c r="N485" s="197">
        <f t="shared" si="87"/>
        <v>0</v>
      </c>
      <c r="O485" s="197">
        <f>SUM(O486)</f>
        <v>0</v>
      </c>
      <c r="P485" s="197">
        <f>SUM(P486)</f>
        <v>0</v>
      </c>
      <c r="Q485" s="161"/>
      <c r="R485" s="161"/>
      <c r="S485" s="438"/>
      <c r="T485" s="161"/>
      <c r="U485" s="161"/>
      <c r="V485" s="161"/>
    </row>
    <row r="486" spans="1:235" s="39" customFormat="1" ht="16.8">
      <c r="A486" s="122" t="str">
        <f t="shared" si="84"/>
        <v>71090101034511</v>
      </c>
      <c r="B486" s="124" t="s">
        <v>439</v>
      </c>
      <c r="C486" s="117" t="s">
        <v>187</v>
      </c>
      <c r="D486" s="118" t="s">
        <v>106</v>
      </c>
      <c r="E486" s="119" t="s">
        <v>106</v>
      </c>
      <c r="F486" s="120" t="s">
        <v>442</v>
      </c>
      <c r="G486" s="129" t="s">
        <v>83</v>
      </c>
      <c r="H486" s="25"/>
      <c r="I486" s="25"/>
      <c r="J486" s="26"/>
      <c r="K486" s="26"/>
      <c r="L486" s="29" t="s">
        <v>126</v>
      </c>
      <c r="M486" s="12">
        <v>4241</v>
      </c>
      <c r="N486" s="183">
        <f t="shared" si="87"/>
        <v>0</v>
      </c>
      <c r="O486" s="398"/>
      <c r="P486" s="398"/>
      <c r="Q486" s="161"/>
      <c r="R486" s="161"/>
      <c r="S486" s="438"/>
      <c r="T486" s="161"/>
      <c r="U486" s="161"/>
      <c r="V486" s="161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</row>
    <row r="487" spans="1:235" s="115" customFormat="1" ht="16.2">
      <c r="A487" s="122" t="str">
        <f t="shared" ref="A487:A488" si="88">CONCATENATE(B487,C487,D487,E487,F487,G487)</f>
        <v>71090101034239</v>
      </c>
      <c r="B487" s="124" t="s">
        <v>439</v>
      </c>
      <c r="C487" s="117" t="s">
        <v>187</v>
      </c>
      <c r="D487" s="118" t="s">
        <v>106</v>
      </c>
      <c r="E487" s="119" t="s">
        <v>106</v>
      </c>
      <c r="F487" s="120" t="s">
        <v>442</v>
      </c>
      <c r="G487" s="129">
        <v>4239</v>
      </c>
      <c r="H487" s="45"/>
      <c r="I487" s="147"/>
      <c r="J487" s="148"/>
      <c r="K487" s="148"/>
      <c r="L487" s="27" t="s">
        <v>908</v>
      </c>
      <c r="M487" s="28"/>
      <c r="N487" s="197">
        <f t="shared" ref="N487:N488" si="89">O487+P487</f>
        <v>0</v>
      </c>
      <c r="O487" s="197">
        <f>SUM(O488)</f>
        <v>0</v>
      </c>
      <c r="P487" s="197">
        <f>SUM(P488)</f>
        <v>0</v>
      </c>
      <c r="Q487" s="161"/>
      <c r="R487" s="161"/>
      <c r="S487" s="438"/>
      <c r="T487" s="161"/>
      <c r="U487" s="161"/>
      <c r="V487" s="161"/>
    </row>
    <row r="488" spans="1:235" s="115" customFormat="1" ht="16.8">
      <c r="A488" s="122" t="str">
        <f t="shared" si="88"/>
        <v>71080207010000</v>
      </c>
      <c r="B488" s="124" t="s">
        <v>439</v>
      </c>
      <c r="C488" s="117" t="s">
        <v>185</v>
      </c>
      <c r="D488" s="118" t="s">
        <v>140</v>
      </c>
      <c r="E488" s="119" t="s">
        <v>183</v>
      </c>
      <c r="F488" s="120" t="s">
        <v>106</v>
      </c>
      <c r="G488" s="129" t="s">
        <v>440</v>
      </c>
      <c r="H488" s="25"/>
      <c r="I488" s="25"/>
      <c r="J488" s="26"/>
      <c r="K488" s="26"/>
      <c r="L488" s="30" t="s">
        <v>174</v>
      </c>
      <c r="M488" s="31">
        <v>5113</v>
      </c>
      <c r="N488" s="183">
        <f t="shared" si="89"/>
        <v>0</v>
      </c>
      <c r="O488" s="398"/>
      <c r="P488" s="398"/>
      <c r="Q488" s="161"/>
      <c r="R488" s="161"/>
      <c r="S488" s="438"/>
      <c r="T488" s="161"/>
      <c r="U488" s="161"/>
      <c r="V488" s="161"/>
    </row>
    <row r="489" spans="1:235" s="115" customFormat="1" ht="16.2">
      <c r="A489" s="122" t="str">
        <f t="shared" si="84"/>
        <v>71090102020000</v>
      </c>
      <c r="B489" s="124" t="s">
        <v>439</v>
      </c>
      <c r="C489" s="117" t="s">
        <v>187</v>
      </c>
      <c r="D489" s="118" t="s">
        <v>106</v>
      </c>
      <c r="E489" s="119" t="s">
        <v>140</v>
      </c>
      <c r="F489" s="120" t="s">
        <v>140</v>
      </c>
      <c r="G489" s="129" t="s">
        <v>440</v>
      </c>
      <c r="H489" s="180">
        <v>2800</v>
      </c>
      <c r="I489" s="212" t="s">
        <v>185</v>
      </c>
      <c r="J489" s="213">
        <v>0</v>
      </c>
      <c r="K489" s="213">
        <v>0</v>
      </c>
      <c r="L489" s="162" t="s">
        <v>284</v>
      </c>
      <c r="M489" s="174"/>
      <c r="N489" s="163">
        <f>+N491+N516+N565</f>
        <v>0</v>
      </c>
      <c r="O489" s="163">
        <f>+O491+O516+O565</f>
        <v>0</v>
      </c>
      <c r="P489" s="163">
        <f>+P491+P516+P565</f>
        <v>0</v>
      </c>
      <c r="Q489" s="161"/>
      <c r="R489" s="161"/>
      <c r="S489" s="438"/>
      <c r="T489" s="161"/>
      <c r="U489" s="161"/>
      <c r="V489" s="161"/>
    </row>
    <row r="490" spans="1:235" ht="16.2">
      <c r="A490" s="122" t="str">
        <f t="shared" si="84"/>
        <v>71090102024239</v>
      </c>
      <c r="B490" s="124" t="s">
        <v>439</v>
      </c>
      <c r="C490" s="117" t="s">
        <v>187</v>
      </c>
      <c r="D490" s="118" t="s">
        <v>106</v>
      </c>
      <c r="E490" s="119" t="s">
        <v>140</v>
      </c>
      <c r="F490" s="120" t="s">
        <v>140</v>
      </c>
      <c r="G490" s="121">
        <v>4239</v>
      </c>
      <c r="H490" s="25"/>
      <c r="I490" s="18"/>
      <c r="J490" s="19"/>
      <c r="K490" s="19"/>
      <c r="L490" s="30" t="s">
        <v>108</v>
      </c>
      <c r="M490" s="31"/>
      <c r="N490" s="190"/>
      <c r="O490" s="190"/>
      <c r="P490" s="190"/>
      <c r="Q490" s="161"/>
      <c r="R490" s="161"/>
      <c r="S490" s="438"/>
      <c r="T490" s="161"/>
      <c r="U490" s="161"/>
      <c r="V490" s="161"/>
    </row>
    <row r="491" spans="1:235" ht="16.2">
      <c r="A491" s="122" t="str">
        <f t="shared" si="84"/>
        <v>71090102024511</v>
      </c>
      <c r="B491" s="116" t="s">
        <v>439</v>
      </c>
      <c r="C491" s="117" t="s">
        <v>187</v>
      </c>
      <c r="D491" s="118" t="s">
        <v>106</v>
      </c>
      <c r="E491" s="119" t="s">
        <v>140</v>
      </c>
      <c r="F491" s="120" t="s">
        <v>140</v>
      </c>
      <c r="G491" s="121">
        <v>4511</v>
      </c>
      <c r="H491" s="165">
        <v>2810</v>
      </c>
      <c r="I491" s="166" t="s">
        <v>185</v>
      </c>
      <c r="J491" s="167">
        <v>1</v>
      </c>
      <c r="K491" s="167">
        <v>0</v>
      </c>
      <c r="L491" s="168" t="s">
        <v>285</v>
      </c>
      <c r="M491" s="176"/>
      <c r="N491" s="188">
        <f>+N493</f>
        <v>0</v>
      </c>
      <c r="O491" s="188">
        <f>+O493</f>
        <v>0</v>
      </c>
      <c r="P491" s="188">
        <f>+P493</f>
        <v>0</v>
      </c>
      <c r="Q491" s="161"/>
      <c r="R491" s="161"/>
      <c r="S491" s="438"/>
      <c r="T491" s="161"/>
      <c r="U491" s="161"/>
      <c r="V491" s="161"/>
    </row>
    <row r="492" spans="1:235" s="115" customFormat="1" ht="16.2">
      <c r="A492" s="122" t="str">
        <f t="shared" si="84"/>
        <v>71090102030000</v>
      </c>
      <c r="B492" s="124" t="s">
        <v>439</v>
      </c>
      <c r="C492" s="117" t="s">
        <v>187</v>
      </c>
      <c r="D492" s="118" t="s">
        <v>106</v>
      </c>
      <c r="E492" s="119" t="s">
        <v>140</v>
      </c>
      <c r="F492" s="120" t="s">
        <v>442</v>
      </c>
      <c r="G492" s="129" t="s">
        <v>440</v>
      </c>
      <c r="H492" s="25"/>
      <c r="I492" s="18"/>
      <c r="J492" s="19"/>
      <c r="K492" s="19"/>
      <c r="L492" s="30" t="s">
        <v>110</v>
      </c>
      <c r="M492" s="31"/>
      <c r="N492" s="190"/>
      <c r="O492" s="190"/>
      <c r="P492" s="190"/>
      <c r="Q492" s="161"/>
      <c r="R492" s="161"/>
      <c r="S492" s="438"/>
      <c r="T492" s="161"/>
      <c r="U492" s="161"/>
      <c r="V492" s="161"/>
    </row>
    <row r="493" spans="1:235" ht="16.2">
      <c r="A493" s="122" t="str">
        <f t="shared" si="84"/>
        <v>71090102034239</v>
      </c>
      <c r="B493" s="124" t="s">
        <v>439</v>
      </c>
      <c r="C493" s="117" t="s">
        <v>187</v>
      </c>
      <c r="D493" s="118" t="s">
        <v>106</v>
      </c>
      <c r="E493" s="119" t="s">
        <v>140</v>
      </c>
      <c r="F493" s="120" t="s">
        <v>442</v>
      </c>
      <c r="G493" s="121">
        <v>4239</v>
      </c>
      <c r="H493" s="151">
        <v>2811</v>
      </c>
      <c r="I493" s="152" t="s">
        <v>185</v>
      </c>
      <c r="J493" s="153">
        <v>1</v>
      </c>
      <c r="K493" s="153">
        <v>1</v>
      </c>
      <c r="L493" s="154" t="s">
        <v>285</v>
      </c>
      <c r="M493" s="155"/>
      <c r="N493" s="192">
        <f>+N495+N500+N510+N514</f>
        <v>0</v>
      </c>
      <c r="O493" s="192">
        <f t="shared" ref="O493:P493" si="90">+O495+O500+O510+O514</f>
        <v>0</v>
      </c>
      <c r="P493" s="192">
        <f t="shared" si="90"/>
        <v>0</v>
      </c>
      <c r="Q493" s="161"/>
      <c r="R493" s="161"/>
      <c r="S493" s="438"/>
      <c r="T493" s="161"/>
      <c r="U493" s="161"/>
      <c r="V493" s="161"/>
    </row>
    <row r="494" spans="1:235" ht="16.2">
      <c r="A494" s="122" t="str">
        <f t="shared" si="84"/>
        <v>71090102034511</v>
      </c>
      <c r="B494" s="116" t="s">
        <v>439</v>
      </c>
      <c r="C494" s="117" t="s">
        <v>187</v>
      </c>
      <c r="D494" s="118" t="s">
        <v>106</v>
      </c>
      <c r="E494" s="119" t="s">
        <v>140</v>
      </c>
      <c r="F494" s="120" t="s">
        <v>442</v>
      </c>
      <c r="G494" s="121">
        <v>4511</v>
      </c>
      <c r="H494" s="25"/>
      <c r="I494" s="25"/>
      <c r="J494" s="26"/>
      <c r="K494" s="26"/>
      <c r="L494" s="30" t="s">
        <v>108</v>
      </c>
      <c r="M494" s="31"/>
      <c r="N494" s="190"/>
      <c r="O494" s="190"/>
      <c r="P494" s="190"/>
      <c r="Q494" s="161"/>
      <c r="R494" s="161"/>
      <c r="S494" s="438"/>
      <c r="T494" s="161"/>
      <c r="U494" s="161"/>
      <c r="V494" s="161"/>
    </row>
    <row r="495" spans="1:235" s="170" customFormat="1" ht="16.2">
      <c r="A495" s="122" t="str">
        <f t="shared" si="84"/>
        <v>71090200000000</v>
      </c>
      <c r="B495" s="124" t="s">
        <v>439</v>
      </c>
      <c r="C495" s="117" t="s">
        <v>187</v>
      </c>
      <c r="D495" s="118" t="s">
        <v>140</v>
      </c>
      <c r="E495" s="119" t="s">
        <v>441</v>
      </c>
      <c r="F495" s="120" t="s">
        <v>441</v>
      </c>
      <c r="G495" s="129" t="s">
        <v>440</v>
      </c>
      <c r="H495" s="45"/>
      <c r="I495" s="147"/>
      <c r="J495" s="148"/>
      <c r="K495" s="148"/>
      <c r="L495" s="27" t="s">
        <v>286</v>
      </c>
      <c r="M495" s="28"/>
      <c r="N495" s="197">
        <f>SUM(N496:N499)</f>
        <v>0</v>
      </c>
      <c r="O495" s="197">
        <f t="shared" ref="O495:P495" si="91">SUM(O496:O499)</f>
        <v>0</v>
      </c>
      <c r="P495" s="197">
        <f t="shared" si="91"/>
        <v>0</v>
      </c>
      <c r="Q495" s="161"/>
      <c r="R495" s="161"/>
      <c r="S495" s="438"/>
      <c r="T495" s="161"/>
      <c r="U495" s="161"/>
      <c r="V495" s="161"/>
    </row>
    <row r="496" spans="1:235" ht="20.25" customHeight="1">
      <c r="A496" s="122" t="str">
        <f t="shared" si="84"/>
        <v>71090200000001</v>
      </c>
      <c r="B496" s="124" t="s">
        <v>439</v>
      </c>
      <c r="C496" s="117" t="s">
        <v>187</v>
      </c>
      <c r="D496" s="118" t="s">
        <v>140</v>
      </c>
      <c r="E496" s="119" t="s">
        <v>441</v>
      </c>
      <c r="F496" s="120" t="s">
        <v>441</v>
      </c>
      <c r="G496" s="129" t="s">
        <v>96</v>
      </c>
      <c r="H496" s="17"/>
      <c r="I496" s="25"/>
      <c r="J496" s="26"/>
      <c r="K496" s="26"/>
      <c r="L496" s="29" t="s">
        <v>125</v>
      </c>
      <c r="M496" s="31">
        <v>4239</v>
      </c>
      <c r="N496" s="183">
        <f t="shared" ref="N496:N513" si="92">O496+P496</f>
        <v>0</v>
      </c>
      <c r="O496" s="183"/>
      <c r="P496" s="183"/>
      <c r="Q496" s="161"/>
      <c r="R496" s="161"/>
      <c r="S496" s="438"/>
      <c r="T496" s="161"/>
      <c r="U496" s="161"/>
      <c r="V496" s="161"/>
    </row>
    <row r="497" spans="1:22" s="156" customFormat="1" ht="19.5" customHeight="1">
      <c r="A497" s="122" t="str">
        <f t="shared" si="84"/>
        <v>71090201000000</v>
      </c>
      <c r="B497" s="124" t="s">
        <v>439</v>
      </c>
      <c r="C497" s="117" t="s">
        <v>187</v>
      </c>
      <c r="D497" s="118" t="s">
        <v>140</v>
      </c>
      <c r="E497" s="119" t="s">
        <v>106</v>
      </c>
      <c r="F497" s="120" t="s">
        <v>441</v>
      </c>
      <c r="G497" s="129" t="s">
        <v>440</v>
      </c>
      <c r="H497" s="25"/>
      <c r="I497" s="18"/>
      <c r="J497" s="19"/>
      <c r="K497" s="19"/>
      <c r="L497" s="30" t="s">
        <v>167</v>
      </c>
      <c r="M497" s="31">
        <v>4639</v>
      </c>
      <c r="N497" s="183">
        <f t="shared" si="92"/>
        <v>0</v>
      </c>
      <c r="O497" s="183"/>
      <c r="P497" s="183"/>
      <c r="Q497" s="161"/>
      <c r="R497" s="161"/>
      <c r="S497" s="438"/>
      <c r="T497" s="161"/>
      <c r="U497" s="161"/>
      <c r="V497" s="161"/>
    </row>
    <row r="498" spans="1:22" s="156" customFormat="1" ht="28.5" customHeight="1">
      <c r="A498" s="122"/>
      <c r="B498" s="124"/>
      <c r="C498" s="117"/>
      <c r="D498" s="118"/>
      <c r="E498" s="119"/>
      <c r="F498" s="120"/>
      <c r="G498" s="129"/>
      <c r="H498" s="25"/>
      <c r="I498" s="18"/>
      <c r="J498" s="19"/>
      <c r="K498" s="19"/>
      <c r="L498" s="30" t="s">
        <v>834</v>
      </c>
      <c r="M498" s="31">
        <v>4727</v>
      </c>
      <c r="N498" s="183">
        <f t="shared" ref="N498:N499" si="93">O498+P498</f>
        <v>0</v>
      </c>
      <c r="O498" s="183"/>
      <c r="P498" s="183"/>
      <c r="Q498" s="161"/>
      <c r="R498" s="161"/>
      <c r="S498" s="438"/>
      <c r="T498" s="161"/>
      <c r="U498" s="161"/>
      <c r="V498" s="161"/>
    </row>
    <row r="499" spans="1:22" ht="26.4">
      <c r="A499" s="122" t="str">
        <f t="shared" ref="A499" si="94">CONCATENATE(B499,C499,D499,E499,F499,G499)</f>
        <v>71090201024239</v>
      </c>
      <c r="B499" s="124" t="s">
        <v>439</v>
      </c>
      <c r="C499" s="117" t="s">
        <v>187</v>
      </c>
      <c r="D499" s="118" t="s">
        <v>140</v>
      </c>
      <c r="E499" s="119" t="s">
        <v>106</v>
      </c>
      <c r="F499" s="120" t="s">
        <v>140</v>
      </c>
      <c r="G499" s="121">
        <v>4239</v>
      </c>
      <c r="H499" s="25"/>
      <c r="I499" s="18"/>
      <c r="J499" s="19"/>
      <c r="K499" s="19"/>
      <c r="L499" s="29" t="s">
        <v>219</v>
      </c>
      <c r="M499" s="12">
        <v>4819</v>
      </c>
      <c r="N499" s="183">
        <f t="shared" si="93"/>
        <v>0</v>
      </c>
      <c r="O499" s="183"/>
      <c r="P499" s="183"/>
      <c r="Q499" s="161"/>
      <c r="R499" s="161"/>
      <c r="S499" s="438"/>
      <c r="T499" s="161"/>
      <c r="U499" s="161"/>
      <c r="V499" s="161"/>
    </row>
    <row r="500" spans="1:22" ht="27.6">
      <c r="A500" s="122" t="str">
        <f t="shared" si="84"/>
        <v>71090201000001</v>
      </c>
      <c r="B500" s="124" t="s">
        <v>439</v>
      </c>
      <c r="C500" s="117" t="s">
        <v>187</v>
      </c>
      <c r="D500" s="118" t="s">
        <v>140</v>
      </c>
      <c r="E500" s="119" t="s">
        <v>106</v>
      </c>
      <c r="F500" s="120" t="s">
        <v>441</v>
      </c>
      <c r="G500" s="129" t="s">
        <v>96</v>
      </c>
      <c r="H500" s="45"/>
      <c r="I500" s="147"/>
      <c r="J500" s="148"/>
      <c r="K500" s="148"/>
      <c r="L500" s="27" t="s">
        <v>287</v>
      </c>
      <c r="M500" s="28"/>
      <c r="N500" s="197">
        <f>O500+P500</f>
        <v>0</v>
      </c>
      <c r="O500" s="197">
        <f>SUM(O501:O509)</f>
        <v>0</v>
      </c>
      <c r="P500" s="197">
        <f>SUM(P501:P509)</f>
        <v>0</v>
      </c>
      <c r="Q500" s="161"/>
      <c r="R500" s="161"/>
      <c r="S500" s="438"/>
      <c r="T500" s="161"/>
      <c r="U500" s="161"/>
      <c r="V500" s="161"/>
    </row>
    <row r="501" spans="1:22" s="115" customFormat="1" ht="16.2">
      <c r="A501" s="122" t="str">
        <f t="shared" si="84"/>
        <v>71090201010000</v>
      </c>
      <c r="B501" s="124" t="s">
        <v>439</v>
      </c>
      <c r="C501" s="117" t="s">
        <v>187</v>
      </c>
      <c r="D501" s="118" t="s">
        <v>140</v>
      </c>
      <c r="E501" s="119" t="s">
        <v>106</v>
      </c>
      <c r="F501" s="120" t="s">
        <v>106</v>
      </c>
      <c r="G501" s="129" t="s">
        <v>440</v>
      </c>
      <c r="H501" s="17"/>
      <c r="I501" s="25"/>
      <c r="J501" s="26"/>
      <c r="K501" s="26"/>
      <c r="L501" s="29" t="s">
        <v>114</v>
      </c>
      <c r="M501" s="44">
        <v>4212</v>
      </c>
      <c r="N501" s="183">
        <f t="shared" si="92"/>
        <v>0</v>
      </c>
      <c r="O501" s="183"/>
      <c r="P501" s="183"/>
      <c r="Q501" s="161"/>
      <c r="R501" s="161"/>
      <c r="S501" s="438"/>
      <c r="T501" s="161"/>
      <c r="U501" s="161"/>
      <c r="V501" s="161"/>
    </row>
    <row r="502" spans="1:22" ht="16.2">
      <c r="A502" s="122" t="str">
        <f t="shared" si="84"/>
        <v>71090201014239</v>
      </c>
      <c r="B502" s="124" t="s">
        <v>439</v>
      </c>
      <c r="C502" s="117" t="s">
        <v>187</v>
      </c>
      <c r="D502" s="118" t="s">
        <v>140</v>
      </c>
      <c r="E502" s="119" t="s">
        <v>106</v>
      </c>
      <c r="F502" s="120" t="s">
        <v>106</v>
      </c>
      <c r="G502" s="121">
        <v>4239</v>
      </c>
      <c r="H502" s="17"/>
      <c r="I502" s="25"/>
      <c r="J502" s="26"/>
      <c r="K502" s="26"/>
      <c r="L502" s="29" t="s">
        <v>115</v>
      </c>
      <c r="M502" s="44">
        <v>4213</v>
      </c>
      <c r="N502" s="183">
        <f t="shared" si="92"/>
        <v>0</v>
      </c>
      <c r="O502" s="183"/>
      <c r="P502" s="183"/>
      <c r="Q502" s="161"/>
      <c r="R502" s="161"/>
      <c r="S502" s="438"/>
      <c r="T502" s="161"/>
      <c r="U502" s="161"/>
      <c r="V502" s="161"/>
    </row>
    <row r="503" spans="1:22" ht="18" customHeight="1">
      <c r="A503" s="122" t="str">
        <f t="shared" si="84"/>
        <v>71090201014511</v>
      </c>
      <c r="B503" s="116" t="s">
        <v>439</v>
      </c>
      <c r="C503" s="117" t="s">
        <v>187</v>
      </c>
      <c r="D503" s="118" t="s">
        <v>140</v>
      </c>
      <c r="E503" s="119" t="s">
        <v>106</v>
      </c>
      <c r="F503" s="120" t="s">
        <v>106</v>
      </c>
      <c r="G503" s="121">
        <v>4511</v>
      </c>
      <c r="H503" s="17"/>
      <c r="I503" s="25"/>
      <c r="J503" s="26"/>
      <c r="K503" s="26"/>
      <c r="L503" s="30" t="s">
        <v>142</v>
      </c>
      <c r="M503" s="13">
        <v>4251</v>
      </c>
      <c r="N503" s="183">
        <f t="shared" si="92"/>
        <v>0</v>
      </c>
      <c r="O503" s="183"/>
      <c r="P503" s="183">
        <v>0</v>
      </c>
      <c r="Q503" s="161"/>
      <c r="R503" s="161"/>
      <c r="S503" s="438"/>
      <c r="T503" s="161"/>
      <c r="U503" s="161"/>
      <c r="V503" s="161"/>
    </row>
    <row r="504" spans="1:22" s="115" customFormat="1" ht="16.8">
      <c r="A504" s="122" t="str">
        <f t="shared" si="84"/>
        <v>71090201020000</v>
      </c>
      <c r="B504" s="124" t="s">
        <v>439</v>
      </c>
      <c r="C504" s="117" t="s">
        <v>187</v>
      </c>
      <c r="D504" s="118" t="s">
        <v>140</v>
      </c>
      <c r="E504" s="119" t="s">
        <v>106</v>
      </c>
      <c r="F504" s="120" t="s">
        <v>140</v>
      </c>
      <c r="G504" s="129" t="s">
        <v>440</v>
      </c>
      <c r="H504" s="25"/>
      <c r="I504" s="18"/>
      <c r="J504" s="19"/>
      <c r="K504" s="19"/>
      <c r="L504" s="30" t="s">
        <v>167</v>
      </c>
      <c r="M504" s="31">
        <v>4639</v>
      </c>
      <c r="N504" s="183">
        <f t="shared" si="92"/>
        <v>0</v>
      </c>
      <c r="O504" s="399"/>
      <c r="P504" s="399"/>
      <c r="Q504" s="161"/>
      <c r="R504" s="161"/>
      <c r="S504" s="438"/>
      <c r="T504" s="161"/>
      <c r="U504" s="161"/>
      <c r="V504" s="161"/>
    </row>
    <row r="505" spans="1:22" ht="26.4">
      <c r="A505" s="122" t="str">
        <f t="shared" si="84"/>
        <v>71090201024239</v>
      </c>
      <c r="B505" s="124" t="s">
        <v>439</v>
      </c>
      <c r="C505" s="117" t="s">
        <v>187</v>
      </c>
      <c r="D505" s="118" t="s">
        <v>140</v>
      </c>
      <c r="E505" s="119" t="s">
        <v>106</v>
      </c>
      <c r="F505" s="120" t="s">
        <v>140</v>
      </c>
      <c r="G505" s="121">
        <v>4239</v>
      </c>
      <c r="H505" s="25"/>
      <c r="I505" s="18"/>
      <c r="J505" s="19"/>
      <c r="K505" s="19"/>
      <c r="L505" s="29" t="s">
        <v>219</v>
      </c>
      <c r="M505" s="12">
        <v>4819</v>
      </c>
      <c r="N505" s="183">
        <f t="shared" si="92"/>
        <v>0</v>
      </c>
      <c r="O505" s="183"/>
      <c r="P505" s="183"/>
      <c r="Q505" s="161"/>
      <c r="R505" s="161"/>
      <c r="S505" s="438"/>
      <c r="T505" s="161"/>
      <c r="U505" s="161"/>
      <c r="V505" s="161"/>
    </row>
    <row r="506" spans="1:22" ht="16.2">
      <c r="A506" s="122" t="str">
        <f t="shared" si="84"/>
        <v>71090201024511</v>
      </c>
      <c r="B506" s="116" t="s">
        <v>439</v>
      </c>
      <c r="C506" s="117" t="s">
        <v>187</v>
      </c>
      <c r="D506" s="118" t="s">
        <v>140</v>
      </c>
      <c r="E506" s="119" t="s">
        <v>106</v>
      </c>
      <c r="F506" s="120" t="s">
        <v>140</v>
      </c>
      <c r="G506" s="121">
        <v>4511</v>
      </c>
      <c r="H506" s="25"/>
      <c r="I506" s="18"/>
      <c r="J506" s="19"/>
      <c r="K506" s="19"/>
      <c r="L506" s="30" t="s">
        <v>173</v>
      </c>
      <c r="M506" s="31">
        <v>5112</v>
      </c>
      <c r="N506" s="183">
        <f t="shared" si="92"/>
        <v>0</v>
      </c>
      <c r="O506" s="183">
        <v>0</v>
      </c>
      <c r="P506" s="183"/>
      <c r="Q506" s="161"/>
      <c r="R506" s="161"/>
      <c r="S506" s="438"/>
      <c r="T506" s="161"/>
      <c r="U506" s="161"/>
      <c r="V506" s="161"/>
    </row>
    <row r="507" spans="1:22" s="115" customFormat="1" ht="18.75" customHeight="1">
      <c r="A507" s="122" t="str">
        <f t="shared" si="84"/>
        <v>71090201030000</v>
      </c>
      <c r="B507" s="124" t="s">
        <v>439</v>
      </c>
      <c r="C507" s="117" t="s">
        <v>187</v>
      </c>
      <c r="D507" s="118" t="s">
        <v>140</v>
      </c>
      <c r="E507" s="119" t="s">
        <v>106</v>
      </c>
      <c r="F507" s="120" t="s">
        <v>442</v>
      </c>
      <c r="G507" s="129" t="s">
        <v>440</v>
      </c>
      <c r="H507" s="25"/>
      <c r="I507" s="18"/>
      <c r="J507" s="19"/>
      <c r="K507" s="19"/>
      <c r="L507" s="30" t="s">
        <v>174</v>
      </c>
      <c r="M507" s="31">
        <v>5113</v>
      </c>
      <c r="N507" s="183">
        <f t="shared" si="92"/>
        <v>0</v>
      </c>
      <c r="O507" s="183">
        <v>0</v>
      </c>
      <c r="P507" s="183"/>
      <c r="Q507" s="161"/>
      <c r="R507" s="161"/>
      <c r="S507" s="438"/>
      <c r="T507" s="161"/>
      <c r="U507" s="161"/>
      <c r="V507" s="161"/>
    </row>
    <row r="508" spans="1:22" ht="16.5" customHeight="1">
      <c r="A508" s="122" t="str">
        <f t="shared" si="84"/>
        <v>71090201034239</v>
      </c>
      <c r="B508" s="124" t="s">
        <v>439</v>
      </c>
      <c r="C508" s="117" t="s">
        <v>187</v>
      </c>
      <c r="D508" s="118" t="s">
        <v>140</v>
      </c>
      <c r="E508" s="119" t="s">
        <v>106</v>
      </c>
      <c r="F508" s="120" t="s">
        <v>442</v>
      </c>
      <c r="G508" s="121">
        <v>4239</v>
      </c>
      <c r="H508" s="25"/>
      <c r="I508" s="18"/>
      <c r="J508" s="19"/>
      <c r="K508" s="19"/>
      <c r="L508" s="29" t="s">
        <v>137</v>
      </c>
      <c r="M508" s="12">
        <v>5129</v>
      </c>
      <c r="N508" s="183">
        <f t="shared" si="92"/>
        <v>0</v>
      </c>
      <c r="O508" s="183"/>
      <c r="P508" s="183"/>
      <c r="Q508" s="161"/>
      <c r="R508" s="161"/>
      <c r="S508" s="438"/>
      <c r="T508" s="161"/>
      <c r="U508" s="161"/>
      <c r="V508" s="161"/>
    </row>
    <row r="509" spans="1:22" ht="16.2">
      <c r="A509" s="122" t="str">
        <f t="shared" si="84"/>
        <v>71090201034511</v>
      </c>
      <c r="B509" s="116" t="s">
        <v>439</v>
      </c>
      <c r="C509" s="117" t="s">
        <v>187</v>
      </c>
      <c r="D509" s="118" t="s">
        <v>140</v>
      </c>
      <c r="E509" s="119" t="s">
        <v>106</v>
      </c>
      <c r="F509" s="120" t="s">
        <v>442</v>
      </c>
      <c r="G509" s="121">
        <v>4511</v>
      </c>
      <c r="H509" s="25"/>
      <c r="I509" s="18"/>
      <c r="J509" s="19"/>
      <c r="K509" s="19"/>
      <c r="L509" s="30" t="s">
        <v>765</v>
      </c>
      <c r="M509" s="12" t="s">
        <v>766</v>
      </c>
      <c r="N509" s="183">
        <f t="shared" si="92"/>
        <v>0</v>
      </c>
      <c r="O509" s="183"/>
      <c r="P509" s="183"/>
      <c r="Q509" s="161"/>
      <c r="R509" s="161"/>
      <c r="S509" s="438"/>
      <c r="T509" s="161"/>
      <c r="U509" s="161"/>
      <c r="V509" s="161"/>
    </row>
    <row r="510" spans="1:22" s="115" customFormat="1" ht="27.6">
      <c r="A510" s="122" t="str">
        <f t="shared" si="84"/>
        <v>71090201040000</v>
      </c>
      <c r="B510" s="124" t="s">
        <v>439</v>
      </c>
      <c r="C510" s="117" t="s">
        <v>187</v>
      </c>
      <c r="D510" s="118" t="s">
        <v>140</v>
      </c>
      <c r="E510" s="119" t="s">
        <v>106</v>
      </c>
      <c r="F510" s="120" t="s">
        <v>155</v>
      </c>
      <c r="G510" s="129" t="s">
        <v>440</v>
      </c>
      <c r="H510" s="45"/>
      <c r="I510" s="147"/>
      <c r="J510" s="148"/>
      <c r="K510" s="148"/>
      <c r="L510" s="27" t="s">
        <v>842</v>
      </c>
      <c r="M510" s="28"/>
      <c r="N510" s="197">
        <f>O510+P510</f>
        <v>0</v>
      </c>
      <c r="O510" s="197">
        <f>SUM(O511:O513)</f>
        <v>0</v>
      </c>
      <c r="P510" s="197">
        <f>SUM(P511:P513)</f>
        <v>0</v>
      </c>
      <c r="Q510" s="161"/>
      <c r="R510" s="161"/>
      <c r="S510" s="438"/>
      <c r="T510" s="161"/>
      <c r="U510" s="161"/>
      <c r="V510" s="161"/>
    </row>
    <row r="511" spans="1:22" ht="16.2">
      <c r="A511" s="122" t="str">
        <f t="shared" si="84"/>
        <v>71090201044239</v>
      </c>
      <c r="B511" s="124" t="s">
        <v>439</v>
      </c>
      <c r="C511" s="117" t="s">
        <v>187</v>
      </c>
      <c r="D511" s="118" t="s">
        <v>140</v>
      </c>
      <c r="E511" s="119" t="s">
        <v>106</v>
      </c>
      <c r="F511" s="120" t="s">
        <v>155</v>
      </c>
      <c r="G511" s="121">
        <v>4239</v>
      </c>
      <c r="H511" s="25"/>
      <c r="I511" s="18"/>
      <c r="J511" s="19"/>
      <c r="K511" s="19"/>
      <c r="L511" s="30" t="s">
        <v>134</v>
      </c>
      <c r="M511" s="31">
        <v>4861</v>
      </c>
      <c r="N511" s="183">
        <f t="shared" si="92"/>
        <v>0</v>
      </c>
      <c r="O511" s="183"/>
      <c r="P511" s="183"/>
      <c r="Q511" s="161"/>
      <c r="R511" s="161"/>
      <c r="S511" s="438"/>
      <c r="T511" s="161"/>
      <c r="U511" s="161"/>
      <c r="V511" s="161"/>
    </row>
    <row r="512" spans="1:22" ht="16.2">
      <c r="A512" s="122" t="str">
        <f t="shared" si="84"/>
        <v>71090201044511</v>
      </c>
      <c r="B512" s="116" t="s">
        <v>439</v>
      </c>
      <c r="C512" s="117" t="s">
        <v>187</v>
      </c>
      <c r="D512" s="118" t="s">
        <v>140</v>
      </c>
      <c r="E512" s="119" t="s">
        <v>106</v>
      </c>
      <c r="F512" s="120" t="s">
        <v>155</v>
      </c>
      <c r="G512" s="121">
        <v>4511</v>
      </c>
      <c r="H512" s="25"/>
      <c r="I512" s="18"/>
      <c r="J512" s="19"/>
      <c r="K512" s="19"/>
      <c r="L512" s="29" t="s">
        <v>125</v>
      </c>
      <c r="M512" s="12">
        <v>4239</v>
      </c>
      <c r="N512" s="183">
        <f t="shared" si="92"/>
        <v>0</v>
      </c>
      <c r="O512" s="190"/>
      <c r="P512" s="190"/>
      <c r="Q512" s="161"/>
      <c r="R512" s="161"/>
      <c r="S512" s="438"/>
      <c r="T512" s="161"/>
      <c r="U512" s="161"/>
      <c r="V512" s="161"/>
    </row>
    <row r="513" spans="1:22" s="156" customFormat="1" ht="16.2">
      <c r="A513" s="122" t="str">
        <f t="shared" si="84"/>
        <v>71090202000000</v>
      </c>
      <c r="B513" s="124" t="s">
        <v>439</v>
      </c>
      <c r="C513" s="117" t="s">
        <v>187</v>
      </c>
      <c r="D513" s="118" t="s">
        <v>140</v>
      </c>
      <c r="E513" s="119" t="s">
        <v>140</v>
      </c>
      <c r="F513" s="120" t="s">
        <v>441</v>
      </c>
      <c r="G513" s="129" t="s">
        <v>440</v>
      </c>
      <c r="H513" s="25"/>
      <c r="I513" s="18"/>
      <c r="J513" s="19"/>
      <c r="K513" s="19"/>
      <c r="L513" s="30" t="s">
        <v>174</v>
      </c>
      <c r="M513" s="31">
        <v>5113</v>
      </c>
      <c r="N513" s="183">
        <f t="shared" si="92"/>
        <v>0</v>
      </c>
      <c r="O513" s="190"/>
      <c r="P513" s="190"/>
      <c r="Q513" s="161"/>
      <c r="R513" s="161"/>
      <c r="S513" s="438"/>
      <c r="T513" s="161"/>
      <c r="U513" s="161"/>
      <c r="V513" s="161"/>
    </row>
    <row r="514" spans="1:22" ht="34.5" customHeight="1">
      <c r="A514" s="122" t="str">
        <f t="shared" si="84"/>
        <v>71090202000001</v>
      </c>
      <c r="B514" s="124" t="s">
        <v>439</v>
      </c>
      <c r="C514" s="117" t="s">
        <v>187</v>
      </c>
      <c r="D514" s="118" t="s">
        <v>140</v>
      </c>
      <c r="E514" s="119" t="s">
        <v>140</v>
      </c>
      <c r="F514" s="120" t="s">
        <v>441</v>
      </c>
      <c r="G514" s="129" t="s">
        <v>96</v>
      </c>
      <c r="H514" s="45"/>
      <c r="I514" s="147"/>
      <c r="J514" s="148"/>
      <c r="K514" s="148"/>
      <c r="L514" s="27" t="s">
        <v>898</v>
      </c>
      <c r="M514" s="28"/>
      <c r="N514" s="197">
        <f>O514+P514</f>
        <v>0</v>
      </c>
      <c r="O514" s="197">
        <f>SUM(O515)</f>
        <v>0</v>
      </c>
      <c r="P514" s="197">
        <f>SUM(P515)</f>
        <v>0</v>
      </c>
      <c r="Q514" s="161"/>
      <c r="R514" s="161"/>
      <c r="S514" s="438"/>
      <c r="T514" s="161"/>
      <c r="U514" s="161"/>
      <c r="V514" s="161"/>
    </row>
    <row r="515" spans="1:22" ht="16.2">
      <c r="A515" s="122" t="str">
        <f t="shared" ref="A515" si="95">CONCATENATE(B515,C515,D515,E515,F515,G515)</f>
        <v>71090201014239</v>
      </c>
      <c r="B515" s="124" t="s">
        <v>439</v>
      </c>
      <c r="C515" s="117" t="s">
        <v>187</v>
      </c>
      <c r="D515" s="118" t="s">
        <v>140</v>
      </c>
      <c r="E515" s="119" t="s">
        <v>106</v>
      </c>
      <c r="F515" s="120" t="s">
        <v>106</v>
      </c>
      <c r="G515" s="121">
        <v>4239</v>
      </c>
      <c r="H515" s="17"/>
      <c r="I515" s="25"/>
      <c r="J515" s="26"/>
      <c r="K515" s="26"/>
      <c r="L515" s="29" t="s">
        <v>115</v>
      </c>
      <c r="M515" s="44">
        <v>4213</v>
      </c>
      <c r="N515" s="183">
        <f t="shared" ref="N515" si="96">O515+P515</f>
        <v>0</v>
      </c>
      <c r="O515" s="183"/>
      <c r="P515" s="183"/>
      <c r="Q515" s="161"/>
      <c r="R515" s="161"/>
      <c r="S515" s="438"/>
      <c r="T515" s="161"/>
      <c r="U515" s="161"/>
      <c r="V515" s="161"/>
    </row>
    <row r="516" spans="1:22" ht="16.2">
      <c r="A516" s="122" t="str">
        <f t="shared" si="84"/>
        <v>71090202014239</v>
      </c>
      <c r="B516" s="124" t="s">
        <v>439</v>
      </c>
      <c r="C516" s="117" t="s">
        <v>187</v>
      </c>
      <c r="D516" s="118" t="s">
        <v>140</v>
      </c>
      <c r="E516" s="119" t="s">
        <v>140</v>
      </c>
      <c r="F516" s="120" t="s">
        <v>106</v>
      </c>
      <c r="G516" s="121">
        <v>4239</v>
      </c>
      <c r="H516" s="165">
        <v>2820</v>
      </c>
      <c r="I516" s="166" t="s">
        <v>185</v>
      </c>
      <c r="J516" s="167">
        <v>2</v>
      </c>
      <c r="K516" s="167">
        <v>0</v>
      </c>
      <c r="L516" s="168" t="s">
        <v>289</v>
      </c>
      <c r="M516" s="176"/>
      <c r="N516" s="188">
        <f>+N518+N524+N529+N533+N549+N558</f>
        <v>0</v>
      </c>
      <c r="O516" s="188">
        <f>+O518+O524+O529+O533+O549+O558</f>
        <v>0</v>
      </c>
      <c r="P516" s="188">
        <f>+P518+P524+P529+P533+P549+P558</f>
        <v>0</v>
      </c>
      <c r="Q516" s="161"/>
      <c r="R516" s="161"/>
      <c r="S516" s="438"/>
      <c r="T516" s="161"/>
      <c r="U516" s="161"/>
      <c r="V516" s="161"/>
    </row>
    <row r="517" spans="1:22" ht="16.2">
      <c r="A517" s="122" t="str">
        <f t="shared" si="84"/>
        <v>71090202014511</v>
      </c>
      <c r="B517" s="116" t="s">
        <v>439</v>
      </c>
      <c r="C517" s="117" t="s">
        <v>187</v>
      </c>
      <c r="D517" s="118" t="s">
        <v>140</v>
      </c>
      <c r="E517" s="119" t="s">
        <v>140</v>
      </c>
      <c r="F517" s="120" t="s">
        <v>106</v>
      </c>
      <c r="G517" s="121">
        <v>4511</v>
      </c>
      <c r="H517" s="25"/>
      <c r="I517" s="18"/>
      <c r="J517" s="19"/>
      <c r="K517" s="19"/>
      <c r="L517" s="30" t="s">
        <v>110</v>
      </c>
      <c r="M517" s="31"/>
      <c r="N517" s="190"/>
      <c r="O517" s="190"/>
      <c r="P517" s="190"/>
      <c r="Q517" s="161"/>
      <c r="R517" s="161"/>
      <c r="S517" s="438"/>
      <c r="T517" s="161"/>
      <c r="U517" s="161"/>
      <c r="V517" s="161"/>
    </row>
    <row r="518" spans="1:22" s="115" customFormat="1" ht="16.2">
      <c r="A518" s="122" t="str">
        <f t="shared" si="84"/>
        <v>71090202020000</v>
      </c>
      <c r="B518" s="124" t="s">
        <v>439</v>
      </c>
      <c r="C518" s="117" t="s">
        <v>187</v>
      </c>
      <c r="D518" s="118" t="s">
        <v>140</v>
      </c>
      <c r="E518" s="119" t="s">
        <v>140</v>
      </c>
      <c r="F518" s="120" t="s">
        <v>140</v>
      </c>
      <c r="G518" s="129" t="s">
        <v>440</v>
      </c>
      <c r="H518" s="151">
        <v>2821</v>
      </c>
      <c r="I518" s="152" t="s">
        <v>185</v>
      </c>
      <c r="J518" s="153">
        <v>2</v>
      </c>
      <c r="K518" s="153">
        <v>1</v>
      </c>
      <c r="L518" s="154" t="s">
        <v>290</v>
      </c>
      <c r="M518" s="155"/>
      <c r="N518" s="192">
        <f>+N520+N522</f>
        <v>0</v>
      </c>
      <c r="O518" s="192">
        <f t="shared" ref="O518:P518" si="97">+O520+O522</f>
        <v>0</v>
      </c>
      <c r="P518" s="192">
        <f t="shared" si="97"/>
        <v>0</v>
      </c>
      <c r="Q518" s="161"/>
      <c r="R518" s="161"/>
      <c r="S518" s="438"/>
      <c r="T518" s="161"/>
      <c r="U518" s="161"/>
      <c r="V518" s="161"/>
    </row>
    <row r="519" spans="1:22" ht="16.2">
      <c r="A519" s="122" t="str">
        <f t="shared" si="84"/>
        <v>71090202024239</v>
      </c>
      <c r="B519" s="124" t="s">
        <v>439</v>
      </c>
      <c r="C519" s="117" t="s">
        <v>187</v>
      </c>
      <c r="D519" s="118" t="s">
        <v>140</v>
      </c>
      <c r="E519" s="119" t="s">
        <v>140</v>
      </c>
      <c r="F519" s="120" t="s">
        <v>140</v>
      </c>
      <c r="G519" s="121">
        <v>4239</v>
      </c>
      <c r="H519" s="25"/>
      <c r="I519" s="25"/>
      <c r="J519" s="26"/>
      <c r="K519" s="26"/>
      <c r="L519" s="30" t="s">
        <v>108</v>
      </c>
      <c r="M519" s="31"/>
      <c r="N519" s="190"/>
      <c r="O519" s="190"/>
      <c r="P519" s="190"/>
      <c r="Q519" s="161"/>
      <c r="R519" s="161"/>
      <c r="S519" s="438"/>
      <c r="T519" s="161"/>
      <c r="U519" s="161"/>
      <c r="V519" s="161"/>
    </row>
    <row r="520" spans="1:22" ht="16.2">
      <c r="A520" s="122" t="str">
        <f t="shared" si="84"/>
        <v>71090202024511</v>
      </c>
      <c r="B520" s="116" t="s">
        <v>439</v>
      </c>
      <c r="C520" s="117" t="s">
        <v>187</v>
      </c>
      <c r="D520" s="118" t="s">
        <v>140</v>
      </c>
      <c r="E520" s="119" t="s">
        <v>140</v>
      </c>
      <c r="F520" s="120" t="s">
        <v>140</v>
      </c>
      <c r="G520" s="121">
        <v>4511</v>
      </c>
      <c r="H520" s="45"/>
      <c r="I520" s="147"/>
      <c r="J520" s="148"/>
      <c r="K520" s="148"/>
      <c r="L520" s="27" t="s">
        <v>291</v>
      </c>
      <c r="M520" s="28"/>
      <c r="N520" s="197">
        <f>O520+P520</f>
        <v>0</v>
      </c>
      <c r="O520" s="197">
        <f>SUM(O521)</f>
        <v>0</v>
      </c>
      <c r="P520" s="197">
        <f>SUM(P521)</f>
        <v>0</v>
      </c>
      <c r="Q520" s="161"/>
      <c r="R520" s="161"/>
      <c r="S520" s="438"/>
      <c r="T520" s="161"/>
      <c r="U520" s="161"/>
      <c r="V520" s="161"/>
    </row>
    <row r="521" spans="1:22" s="115" customFormat="1" ht="26.4">
      <c r="A521" s="122" t="str">
        <f t="shared" si="84"/>
        <v>71090202030000</v>
      </c>
      <c r="B521" s="124" t="s">
        <v>439</v>
      </c>
      <c r="C521" s="117" t="s">
        <v>187</v>
      </c>
      <c r="D521" s="118" t="s">
        <v>140</v>
      </c>
      <c r="E521" s="119" t="s">
        <v>140</v>
      </c>
      <c r="F521" s="120" t="s">
        <v>442</v>
      </c>
      <c r="G521" s="129" t="s">
        <v>440</v>
      </c>
      <c r="H521" s="25"/>
      <c r="I521" s="18"/>
      <c r="J521" s="19"/>
      <c r="K521" s="19"/>
      <c r="L521" s="29" t="s">
        <v>217</v>
      </c>
      <c r="M521" s="12">
        <v>4511</v>
      </c>
      <c r="N521" s="183">
        <f t="shared" ref="N521:N523" si="98">O521+P521</f>
        <v>0</v>
      </c>
      <c r="O521" s="398"/>
      <c r="P521" s="398"/>
      <c r="Q521" s="161"/>
      <c r="R521" s="161"/>
      <c r="S521" s="438"/>
      <c r="T521" s="161"/>
      <c r="U521" s="161"/>
      <c r="V521" s="161"/>
    </row>
    <row r="522" spans="1:22" ht="28.5" customHeight="1">
      <c r="A522" s="122" t="str">
        <f t="shared" si="84"/>
        <v>71090202034239</v>
      </c>
      <c r="B522" s="124" t="s">
        <v>439</v>
      </c>
      <c r="C522" s="117" t="s">
        <v>187</v>
      </c>
      <c r="D522" s="118" t="s">
        <v>140</v>
      </c>
      <c r="E522" s="119" t="s">
        <v>140</v>
      </c>
      <c r="F522" s="120" t="s">
        <v>442</v>
      </c>
      <c r="G522" s="121">
        <v>4239</v>
      </c>
      <c r="H522" s="45"/>
      <c r="I522" s="147"/>
      <c r="J522" s="148"/>
      <c r="K522" s="148"/>
      <c r="L522" s="27" t="s">
        <v>767</v>
      </c>
      <c r="M522" s="28"/>
      <c r="N522" s="197">
        <f>O522+P522</f>
        <v>0</v>
      </c>
      <c r="O522" s="197">
        <f>SUM(O523)</f>
        <v>0</v>
      </c>
      <c r="P522" s="197">
        <f>SUM(P523)</f>
        <v>0</v>
      </c>
      <c r="Q522" s="161"/>
      <c r="R522" s="161"/>
      <c r="S522" s="438"/>
      <c r="T522" s="161"/>
      <c r="U522" s="161"/>
      <c r="V522" s="161"/>
    </row>
    <row r="523" spans="1:22" ht="16.2">
      <c r="A523" s="122" t="str">
        <f t="shared" si="84"/>
        <v>71090202034511</v>
      </c>
      <c r="B523" s="116" t="s">
        <v>439</v>
      </c>
      <c r="C523" s="117" t="s">
        <v>187</v>
      </c>
      <c r="D523" s="118" t="s">
        <v>140</v>
      </c>
      <c r="E523" s="119" t="s">
        <v>140</v>
      </c>
      <c r="F523" s="120" t="s">
        <v>442</v>
      </c>
      <c r="G523" s="121">
        <v>4511</v>
      </c>
      <c r="H523" s="25"/>
      <c r="I523" s="18"/>
      <c r="J523" s="19"/>
      <c r="K523" s="19"/>
      <c r="L523" s="29" t="s">
        <v>138</v>
      </c>
      <c r="M523" s="12">
        <v>5132</v>
      </c>
      <c r="N523" s="183">
        <f t="shared" si="98"/>
        <v>0</v>
      </c>
      <c r="O523" s="183"/>
      <c r="P523" s="183"/>
      <c r="Q523" s="161"/>
      <c r="R523" s="161"/>
      <c r="S523" s="438"/>
      <c r="T523" s="161"/>
      <c r="U523" s="161"/>
      <c r="V523" s="161"/>
    </row>
    <row r="524" spans="1:22" ht="16.2">
      <c r="A524" s="122" t="str">
        <f t="shared" si="84"/>
        <v>71090202044511</v>
      </c>
      <c r="B524" s="116" t="s">
        <v>439</v>
      </c>
      <c r="C524" s="117" t="s">
        <v>187</v>
      </c>
      <c r="D524" s="118" t="s">
        <v>140</v>
      </c>
      <c r="E524" s="119" t="s">
        <v>140</v>
      </c>
      <c r="F524" s="120" t="s">
        <v>155</v>
      </c>
      <c r="G524" s="121">
        <v>4511</v>
      </c>
      <c r="H524" s="151">
        <v>2821</v>
      </c>
      <c r="I524" s="152" t="s">
        <v>185</v>
      </c>
      <c r="J524" s="153">
        <v>2</v>
      </c>
      <c r="K524" s="153">
        <v>2</v>
      </c>
      <c r="L524" s="154" t="s">
        <v>293</v>
      </c>
      <c r="M524" s="155"/>
      <c r="N524" s="192">
        <f>+N526</f>
        <v>0</v>
      </c>
      <c r="O524" s="192">
        <f t="shared" ref="O524:P524" si="99">+O526</f>
        <v>0</v>
      </c>
      <c r="P524" s="192">
        <f t="shared" si="99"/>
        <v>0</v>
      </c>
      <c r="Q524" s="161"/>
      <c r="R524" s="161"/>
      <c r="S524" s="438"/>
      <c r="T524" s="161"/>
      <c r="U524" s="161"/>
      <c r="V524" s="161"/>
    </row>
    <row r="525" spans="1:22" s="170" customFormat="1" ht="16.2">
      <c r="A525" s="122" t="str">
        <f t="shared" si="84"/>
        <v>71090500000000</v>
      </c>
      <c r="B525" s="124" t="s">
        <v>439</v>
      </c>
      <c r="C525" s="117" t="s">
        <v>187</v>
      </c>
      <c r="D525" s="118" t="s">
        <v>149</v>
      </c>
      <c r="E525" s="119" t="s">
        <v>441</v>
      </c>
      <c r="F525" s="120" t="s">
        <v>441</v>
      </c>
      <c r="G525" s="129" t="s">
        <v>440</v>
      </c>
      <c r="H525" s="25"/>
      <c r="I525" s="25"/>
      <c r="J525" s="26"/>
      <c r="K525" s="26"/>
      <c r="L525" s="30" t="s">
        <v>108</v>
      </c>
      <c r="M525" s="31"/>
      <c r="N525" s="190"/>
      <c r="O525" s="190"/>
      <c r="P525" s="190"/>
      <c r="Q525" s="161"/>
      <c r="R525" s="161"/>
      <c r="S525" s="438"/>
      <c r="T525" s="161"/>
      <c r="U525" s="161"/>
      <c r="V525" s="161"/>
    </row>
    <row r="526" spans="1:22" ht="16.2">
      <c r="A526" s="122" t="str">
        <f t="shared" ref="A526:A580" si="100">CONCATENATE(B526,C526,D526,E526,F526,G526)</f>
        <v>71090500000001</v>
      </c>
      <c r="B526" s="124" t="s">
        <v>439</v>
      </c>
      <c r="C526" s="117" t="s">
        <v>187</v>
      </c>
      <c r="D526" s="118" t="s">
        <v>149</v>
      </c>
      <c r="E526" s="119" t="s">
        <v>441</v>
      </c>
      <c r="F526" s="120" t="s">
        <v>441</v>
      </c>
      <c r="G526" s="129" t="s">
        <v>96</v>
      </c>
      <c r="H526" s="45"/>
      <c r="I526" s="147"/>
      <c r="J526" s="148"/>
      <c r="K526" s="148"/>
      <c r="L526" s="27" t="s">
        <v>294</v>
      </c>
      <c r="M526" s="28"/>
      <c r="N526" s="197">
        <f>O526+P526</f>
        <v>0</v>
      </c>
      <c r="O526" s="197">
        <f>SUM(O527:O528)</f>
        <v>0</v>
      </c>
      <c r="P526" s="197">
        <f>SUM(P527:P528)</f>
        <v>0</v>
      </c>
      <c r="Q526" s="161"/>
      <c r="R526" s="161"/>
      <c r="S526" s="438"/>
      <c r="T526" s="161"/>
      <c r="U526" s="161"/>
      <c r="V526" s="161"/>
    </row>
    <row r="527" spans="1:22" s="156" customFormat="1" ht="26.4">
      <c r="A527" s="122" t="str">
        <f t="shared" si="100"/>
        <v>71090501000000</v>
      </c>
      <c r="B527" s="124" t="s">
        <v>439</v>
      </c>
      <c r="C527" s="117" t="s">
        <v>187</v>
      </c>
      <c r="D527" s="118" t="s">
        <v>149</v>
      </c>
      <c r="E527" s="119" t="s">
        <v>106</v>
      </c>
      <c r="F527" s="120" t="s">
        <v>441</v>
      </c>
      <c r="G527" s="129" t="s">
        <v>440</v>
      </c>
      <c r="H527" s="25"/>
      <c r="I527" s="25"/>
      <c r="J527" s="26"/>
      <c r="K527" s="26"/>
      <c r="L527" s="29" t="s">
        <v>217</v>
      </c>
      <c r="M527" s="12">
        <v>4511</v>
      </c>
      <c r="N527" s="183">
        <f t="shared" ref="N527:N528" si="101">O527+P527</f>
        <v>0</v>
      </c>
      <c r="O527" s="405"/>
      <c r="P527" s="405">
        <v>0</v>
      </c>
      <c r="Q527" s="161"/>
      <c r="R527" s="161"/>
      <c r="S527" s="438"/>
      <c r="T527" s="161"/>
      <c r="U527" s="161"/>
      <c r="V527" s="161"/>
    </row>
    <row r="528" spans="1:22" ht="26.4">
      <c r="A528" s="122" t="str">
        <f t="shared" si="100"/>
        <v>71090501000001</v>
      </c>
      <c r="B528" s="124" t="s">
        <v>439</v>
      </c>
      <c r="C528" s="117" t="s">
        <v>187</v>
      </c>
      <c r="D528" s="118" t="s">
        <v>149</v>
      </c>
      <c r="E528" s="119" t="s">
        <v>106</v>
      </c>
      <c r="F528" s="120" t="s">
        <v>441</v>
      </c>
      <c r="G528" s="129" t="s">
        <v>96</v>
      </c>
      <c r="H528" s="25"/>
      <c r="I528" s="25"/>
      <c r="J528" s="26"/>
      <c r="K528" s="26"/>
      <c r="L528" s="29" t="s">
        <v>219</v>
      </c>
      <c r="M528" s="12">
        <v>4819</v>
      </c>
      <c r="N528" s="183">
        <f t="shared" si="101"/>
        <v>0</v>
      </c>
      <c r="O528" s="183"/>
      <c r="P528" s="183"/>
      <c r="Q528" s="161"/>
      <c r="R528" s="161"/>
      <c r="S528" s="438"/>
      <c r="T528" s="161"/>
      <c r="U528" s="161"/>
      <c r="V528" s="161"/>
    </row>
    <row r="529" spans="1:22" ht="16.2">
      <c r="B529" s="124"/>
      <c r="H529" s="151">
        <v>2823</v>
      </c>
      <c r="I529" s="152" t="s">
        <v>185</v>
      </c>
      <c r="J529" s="153">
        <v>2</v>
      </c>
      <c r="K529" s="153">
        <v>3</v>
      </c>
      <c r="L529" s="154" t="s">
        <v>296</v>
      </c>
      <c r="M529" s="155"/>
      <c r="N529" s="192">
        <f>+N531</f>
        <v>0</v>
      </c>
      <c r="O529" s="192">
        <f>+O531</f>
        <v>0</v>
      </c>
      <c r="P529" s="192">
        <f>+P531</f>
        <v>0</v>
      </c>
      <c r="Q529" s="161"/>
      <c r="R529" s="161"/>
      <c r="S529" s="438"/>
      <c r="T529" s="161"/>
      <c r="U529" s="161"/>
      <c r="V529" s="161"/>
    </row>
    <row r="530" spans="1:22" ht="16.2">
      <c r="B530" s="124"/>
      <c r="H530" s="25"/>
      <c r="I530" s="25"/>
      <c r="J530" s="26"/>
      <c r="K530" s="26"/>
      <c r="L530" s="30" t="s">
        <v>108</v>
      </c>
      <c r="M530" s="31"/>
      <c r="N530" s="190"/>
      <c r="O530" s="190"/>
      <c r="P530" s="190"/>
      <c r="Q530" s="161"/>
      <c r="R530" s="161"/>
      <c r="S530" s="438"/>
      <c r="T530" s="161"/>
      <c r="U530" s="161"/>
      <c r="V530" s="161"/>
    </row>
    <row r="531" spans="1:22" ht="27.6">
      <c r="B531" s="124"/>
      <c r="H531" s="45"/>
      <c r="I531" s="147"/>
      <c r="J531" s="148"/>
      <c r="K531" s="148"/>
      <c r="L531" s="27" t="s">
        <v>297</v>
      </c>
      <c r="M531" s="28"/>
      <c r="N531" s="197">
        <f>O531+P531</f>
        <v>0</v>
      </c>
      <c r="O531" s="197">
        <f>SUM(O532)</f>
        <v>0</v>
      </c>
      <c r="P531" s="197">
        <f>SUM(P532)</f>
        <v>0</v>
      </c>
      <c r="Q531" s="161"/>
      <c r="R531" s="161"/>
      <c r="S531" s="438"/>
      <c r="T531" s="161"/>
      <c r="U531" s="161"/>
      <c r="V531" s="161"/>
    </row>
    <row r="532" spans="1:22" s="115" customFormat="1" ht="26.4">
      <c r="A532" s="122" t="str">
        <f t="shared" si="100"/>
        <v>71090501030000</v>
      </c>
      <c r="B532" s="124" t="s">
        <v>439</v>
      </c>
      <c r="C532" s="117" t="s">
        <v>187</v>
      </c>
      <c r="D532" s="118" t="s">
        <v>149</v>
      </c>
      <c r="E532" s="119" t="s">
        <v>106</v>
      </c>
      <c r="F532" s="120" t="s">
        <v>442</v>
      </c>
      <c r="G532" s="129" t="s">
        <v>440</v>
      </c>
      <c r="H532" s="17"/>
      <c r="I532" s="25"/>
      <c r="J532" s="26"/>
      <c r="K532" s="26"/>
      <c r="L532" s="29" t="s">
        <v>217</v>
      </c>
      <c r="M532" s="33">
        <v>4511</v>
      </c>
      <c r="N532" s="183">
        <f t="shared" ref="N532" si="102">O532+P532</f>
        <v>0</v>
      </c>
      <c r="O532" s="183"/>
      <c r="P532" s="183"/>
      <c r="Q532" s="161"/>
      <c r="R532" s="161"/>
      <c r="S532" s="438"/>
      <c r="T532" s="161"/>
      <c r="U532" s="161"/>
      <c r="V532" s="161"/>
    </row>
    <row r="533" spans="1:22" ht="16.2">
      <c r="A533" s="122" t="str">
        <f t="shared" si="100"/>
        <v>71090501044239</v>
      </c>
      <c r="B533" s="124" t="s">
        <v>439</v>
      </c>
      <c r="C533" s="117" t="s">
        <v>187</v>
      </c>
      <c r="D533" s="118" t="s">
        <v>149</v>
      </c>
      <c r="E533" s="119" t="s">
        <v>106</v>
      </c>
      <c r="F533" s="120" t="s">
        <v>155</v>
      </c>
      <c r="G533" s="121">
        <v>4239</v>
      </c>
      <c r="H533" s="151">
        <v>2824</v>
      </c>
      <c r="I533" s="152" t="s">
        <v>185</v>
      </c>
      <c r="J533" s="153">
        <v>2</v>
      </c>
      <c r="K533" s="153">
        <v>4</v>
      </c>
      <c r="L533" s="154" t="s">
        <v>299</v>
      </c>
      <c r="M533" s="155"/>
      <c r="N533" s="192">
        <f>+N535+N544+N546</f>
        <v>0</v>
      </c>
      <c r="O533" s="192">
        <f t="shared" ref="O533:P533" si="103">+O535+O544+O546</f>
        <v>0</v>
      </c>
      <c r="P533" s="192">
        <f t="shared" si="103"/>
        <v>0</v>
      </c>
      <c r="Q533" s="161"/>
      <c r="R533" s="161"/>
      <c r="S533" s="438"/>
      <c r="T533" s="161"/>
      <c r="U533" s="161"/>
      <c r="V533" s="161"/>
    </row>
    <row r="534" spans="1:22" s="115" customFormat="1" ht="16.2">
      <c r="A534" s="122" t="str">
        <f t="shared" si="100"/>
        <v>71090501050000</v>
      </c>
      <c r="B534" s="124" t="s">
        <v>439</v>
      </c>
      <c r="C534" s="117" t="s">
        <v>187</v>
      </c>
      <c r="D534" s="118" t="s">
        <v>149</v>
      </c>
      <c r="E534" s="119" t="s">
        <v>106</v>
      </c>
      <c r="F534" s="120" t="s">
        <v>149</v>
      </c>
      <c r="G534" s="129" t="s">
        <v>440</v>
      </c>
      <c r="H534" s="25"/>
      <c r="I534" s="25"/>
      <c r="J534" s="26"/>
      <c r="K534" s="26"/>
      <c r="L534" s="30" t="s">
        <v>108</v>
      </c>
      <c r="M534" s="31"/>
      <c r="N534" s="190"/>
      <c r="O534" s="190"/>
      <c r="P534" s="190"/>
      <c r="Q534" s="161"/>
      <c r="R534" s="161"/>
      <c r="S534" s="438"/>
      <c r="T534" s="161"/>
      <c r="U534" s="161"/>
      <c r="V534" s="161"/>
    </row>
    <row r="535" spans="1:22" ht="16.2">
      <c r="A535" s="122" t="str">
        <f t="shared" si="100"/>
        <v>71090501054819</v>
      </c>
      <c r="B535" s="124" t="s">
        <v>439</v>
      </c>
      <c r="C535" s="117" t="s">
        <v>187</v>
      </c>
      <c r="D535" s="118" t="s">
        <v>149</v>
      </c>
      <c r="E535" s="119" t="s">
        <v>106</v>
      </c>
      <c r="F535" s="120" t="s">
        <v>149</v>
      </c>
      <c r="G535" s="121">
        <v>4819</v>
      </c>
      <c r="H535" s="45"/>
      <c r="I535" s="147"/>
      <c r="J535" s="148"/>
      <c r="K535" s="148"/>
      <c r="L535" s="27" t="s">
        <v>300</v>
      </c>
      <c r="M535" s="28"/>
      <c r="N535" s="197">
        <f>SUM(N536:N543)</f>
        <v>0</v>
      </c>
      <c r="O535" s="197">
        <f t="shared" ref="O535:P535" si="104">SUM(O536:O543)</f>
        <v>0</v>
      </c>
      <c r="P535" s="197">
        <f t="shared" si="104"/>
        <v>0</v>
      </c>
      <c r="Q535" s="161"/>
      <c r="R535" s="161"/>
      <c r="S535" s="438"/>
      <c r="T535" s="161"/>
      <c r="U535" s="161"/>
      <c r="V535" s="161"/>
    </row>
    <row r="536" spans="1:22" s="170" customFormat="1" ht="16.2">
      <c r="A536" s="122"/>
      <c r="B536" s="124"/>
      <c r="C536" s="117"/>
      <c r="D536" s="118"/>
      <c r="E536" s="119"/>
      <c r="F536" s="120"/>
      <c r="G536" s="129"/>
      <c r="H536" s="17"/>
      <c r="I536" s="25"/>
      <c r="J536" s="26"/>
      <c r="K536" s="26"/>
      <c r="L536" s="29" t="s">
        <v>118</v>
      </c>
      <c r="M536" s="12">
        <v>4216</v>
      </c>
      <c r="N536" s="183">
        <f t="shared" ref="N536:N539" si="105">O536+P536</f>
        <v>0</v>
      </c>
      <c r="O536" s="183"/>
      <c r="P536" s="183"/>
      <c r="Q536" s="161"/>
      <c r="R536" s="161"/>
      <c r="S536" s="438"/>
      <c r="T536" s="161"/>
      <c r="U536" s="161"/>
      <c r="V536" s="161"/>
    </row>
    <row r="537" spans="1:22" s="170" customFormat="1" ht="16.2">
      <c r="A537" s="122" t="str">
        <f t="shared" si="100"/>
        <v>71090600000000</v>
      </c>
      <c r="B537" s="124" t="s">
        <v>439</v>
      </c>
      <c r="C537" s="117" t="s">
        <v>187</v>
      </c>
      <c r="D537" s="118" t="s">
        <v>157</v>
      </c>
      <c r="E537" s="119" t="s">
        <v>441</v>
      </c>
      <c r="F537" s="120" t="s">
        <v>441</v>
      </c>
      <c r="G537" s="129" t="s">
        <v>440</v>
      </c>
      <c r="H537" s="17"/>
      <c r="I537" s="25"/>
      <c r="J537" s="26"/>
      <c r="K537" s="26"/>
      <c r="L537" s="29" t="s">
        <v>782</v>
      </c>
      <c r="M537" s="12">
        <v>4234</v>
      </c>
      <c r="N537" s="183">
        <f t="shared" si="105"/>
        <v>0</v>
      </c>
      <c r="O537" s="183"/>
      <c r="P537" s="183"/>
      <c r="Q537" s="161"/>
      <c r="R537" s="161"/>
      <c r="S537" s="438"/>
      <c r="T537" s="161"/>
      <c r="U537" s="161"/>
      <c r="V537" s="161"/>
    </row>
    <row r="538" spans="1:22" ht="16.2">
      <c r="A538" s="122" t="str">
        <f t="shared" si="100"/>
        <v>71090600000001</v>
      </c>
      <c r="B538" s="124" t="s">
        <v>439</v>
      </c>
      <c r="C538" s="117" t="s">
        <v>187</v>
      </c>
      <c r="D538" s="118" t="s">
        <v>157</v>
      </c>
      <c r="E538" s="119" t="s">
        <v>441</v>
      </c>
      <c r="F538" s="120" t="s">
        <v>441</v>
      </c>
      <c r="G538" s="129" t="s">
        <v>96</v>
      </c>
      <c r="H538" s="17"/>
      <c r="I538" s="25"/>
      <c r="J538" s="26"/>
      <c r="K538" s="26"/>
      <c r="L538" s="29" t="s">
        <v>125</v>
      </c>
      <c r="M538" s="31">
        <v>4239</v>
      </c>
      <c r="N538" s="183">
        <f t="shared" si="105"/>
        <v>0</v>
      </c>
      <c r="O538" s="183"/>
      <c r="P538" s="183"/>
      <c r="Q538" s="161"/>
      <c r="R538" s="161"/>
      <c r="S538" s="438"/>
      <c r="T538" s="161"/>
      <c r="U538" s="161"/>
      <c r="V538" s="161"/>
    </row>
    <row r="539" spans="1:22" s="156" customFormat="1" ht="16.2">
      <c r="A539" s="122" t="str">
        <f t="shared" si="100"/>
        <v>71090601000000</v>
      </c>
      <c r="B539" s="124" t="s">
        <v>439</v>
      </c>
      <c r="C539" s="117" t="s">
        <v>187</v>
      </c>
      <c r="D539" s="118" t="s">
        <v>157</v>
      </c>
      <c r="E539" s="119" t="s">
        <v>106</v>
      </c>
      <c r="F539" s="120" t="s">
        <v>441</v>
      </c>
      <c r="G539" s="129" t="s">
        <v>440</v>
      </c>
      <c r="H539" s="17"/>
      <c r="I539" s="25"/>
      <c r="J539" s="26"/>
      <c r="K539" s="26"/>
      <c r="L539" s="32" t="s">
        <v>130</v>
      </c>
      <c r="M539" s="48">
        <v>4267</v>
      </c>
      <c r="N539" s="183">
        <f t="shared" si="105"/>
        <v>0</v>
      </c>
      <c r="O539" s="183"/>
      <c r="P539" s="183"/>
      <c r="Q539" s="161"/>
      <c r="R539" s="161"/>
      <c r="S539" s="438"/>
      <c r="T539" s="161"/>
      <c r="U539" s="161"/>
      <c r="V539" s="161"/>
    </row>
    <row r="540" spans="1:22" ht="16.2">
      <c r="A540" s="122" t="str">
        <f t="shared" si="100"/>
        <v>71090601000001</v>
      </c>
      <c r="B540" s="124" t="s">
        <v>439</v>
      </c>
      <c r="C540" s="117" t="s">
        <v>187</v>
      </c>
      <c r="D540" s="118" t="s">
        <v>157</v>
      </c>
      <c r="E540" s="119" t="s">
        <v>106</v>
      </c>
      <c r="F540" s="120" t="s">
        <v>441</v>
      </c>
      <c r="G540" s="129" t="s">
        <v>96</v>
      </c>
      <c r="H540" s="177"/>
      <c r="I540" s="194"/>
      <c r="J540" s="201"/>
      <c r="K540" s="202"/>
      <c r="L540" s="203" t="s">
        <v>240</v>
      </c>
      <c r="M540" s="13">
        <v>4269</v>
      </c>
      <c r="N540" s="183">
        <f t="shared" ref="N540:N545" si="106">O540+P540</f>
        <v>0</v>
      </c>
      <c r="O540" s="183"/>
      <c r="P540" s="183"/>
      <c r="Q540" s="161"/>
      <c r="R540" s="161"/>
      <c r="S540" s="438"/>
      <c r="T540" s="161"/>
      <c r="U540" s="161"/>
      <c r="V540" s="161"/>
    </row>
    <row r="541" spans="1:22" s="115" customFormat="1" ht="16.2">
      <c r="A541" s="122" t="str">
        <f t="shared" si="100"/>
        <v>71090601010000</v>
      </c>
      <c r="B541" s="124" t="s">
        <v>439</v>
      </c>
      <c r="C541" s="117" t="s">
        <v>187</v>
      </c>
      <c r="D541" s="118" t="s">
        <v>157</v>
      </c>
      <c r="E541" s="119" t="s">
        <v>106</v>
      </c>
      <c r="F541" s="120" t="s">
        <v>106</v>
      </c>
      <c r="G541" s="129" t="s">
        <v>440</v>
      </c>
      <c r="H541" s="25"/>
      <c r="I541" s="25"/>
      <c r="J541" s="26"/>
      <c r="K541" s="26"/>
      <c r="L541" s="36" t="s">
        <v>167</v>
      </c>
      <c r="M541" s="13">
        <v>4639</v>
      </c>
      <c r="N541" s="183">
        <f t="shared" si="106"/>
        <v>0</v>
      </c>
      <c r="O541" s="183"/>
      <c r="P541" s="183"/>
      <c r="Q541" s="161"/>
      <c r="R541" s="161"/>
      <c r="S541" s="438"/>
      <c r="T541" s="161"/>
      <c r="U541" s="161"/>
      <c r="V541" s="161"/>
    </row>
    <row r="542" spans="1:22" ht="26.4">
      <c r="A542" s="122" t="str">
        <f t="shared" ref="A542" si="107">CONCATENATE(B542,C542,D542,E542,F542,G542)</f>
        <v>71090501000001</v>
      </c>
      <c r="B542" s="124" t="s">
        <v>439</v>
      </c>
      <c r="C542" s="117" t="s">
        <v>187</v>
      </c>
      <c r="D542" s="118" t="s">
        <v>149</v>
      </c>
      <c r="E542" s="119" t="s">
        <v>106</v>
      </c>
      <c r="F542" s="120" t="s">
        <v>441</v>
      </c>
      <c r="G542" s="129" t="s">
        <v>96</v>
      </c>
      <c r="H542" s="25"/>
      <c r="I542" s="25"/>
      <c r="J542" s="26"/>
      <c r="K542" s="26"/>
      <c r="L542" s="29" t="s">
        <v>219</v>
      </c>
      <c r="M542" s="12">
        <v>4819</v>
      </c>
      <c r="N542" s="183">
        <f t="shared" si="106"/>
        <v>0</v>
      </c>
      <c r="O542" s="183"/>
      <c r="P542" s="183"/>
      <c r="Q542" s="161"/>
      <c r="R542" s="161"/>
      <c r="S542" s="438"/>
      <c r="T542" s="161"/>
      <c r="U542" s="161"/>
      <c r="V542" s="161"/>
    </row>
    <row r="543" spans="1:22" ht="16.2">
      <c r="A543" s="122" t="str">
        <f t="shared" si="100"/>
        <v>71090601014251</v>
      </c>
      <c r="B543" s="124" t="s">
        <v>439</v>
      </c>
      <c r="C543" s="117" t="s">
        <v>187</v>
      </c>
      <c r="D543" s="118" t="s">
        <v>157</v>
      </c>
      <c r="E543" s="119" t="s">
        <v>106</v>
      </c>
      <c r="F543" s="120" t="s">
        <v>106</v>
      </c>
      <c r="G543" s="121">
        <v>4251</v>
      </c>
      <c r="H543" s="37"/>
      <c r="I543" s="194"/>
      <c r="J543" s="195"/>
      <c r="K543" s="196"/>
      <c r="L543" s="29" t="s">
        <v>137</v>
      </c>
      <c r="M543" s="12">
        <v>5129</v>
      </c>
      <c r="N543" s="183">
        <f t="shared" si="106"/>
        <v>0</v>
      </c>
      <c r="O543" s="183"/>
      <c r="P543" s="183"/>
      <c r="Q543" s="161"/>
      <c r="R543" s="161"/>
      <c r="S543" s="438"/>
      <c r="T543" s="161"/>
      <c r="U543" s="161"/>
      <c r="V543" s="161"/>
    </row>
    <row r="544" spans="1:22" ht="18" customHeight="1">
      <c r="A544" s="122" t="str">
        <f t="shared" si="100"/>
        <v>71090601015113</v>
      </c>
      <c r="B544" s="124" t="s">
        <v>439</v>
      </c>
      <c r="C544" s="117" t="s">
        <v>187</v>
      </c>
      <c r="D544" s="118" t="s">
        <v>157</v>
      </c>
      <c r="E544" s="119" t="s">
        <v>106</v>
      </c>
      <c r="F544" s="120" t="s">
        <v>106</v>
      </c>
      <c r="G544" s="121">
        <v>5113</v>
      </c>
      <c r="H544" s="45"/>
      <c r="I544" s="147"/>
      <c r="J544" s="148"/>
      <c r="K544" s="148"/>
      <c r="L544" s="27" t="s">
        <v>301</v>
      </c>
      <c r="M544" s="28"/>
      <c r="N544" s="197">
        <f>O544+P544</f>
        <v>0</v>
      </c>
      <c r="O544" s="197">
        <f>SUM(O545)</f>
        <v>0</v>
      </c>
      <c r="P544" s="197">
        <f>SUM(P545)</f>
        <v>0</v>
      </c>
      <c r="Q544" s="161"/>
      <c r="R544" s="161"/>
      <c r="S544" s="438"/>
      <c r="T544" s="161"/>
      <c r="U544" s="161"/>
      <c r="V544" s="161"/>
    </row>
    <row r="545" spans="1:22" s="115" customFormat="1" ht="26.4">
      <c r="A545" s="122" t="str">
        <f t="shared" si="100"/>
        <v>71090601020000</v>
      </c>
      <c r="B545" s="124" t="s">
        <v>439</v>
      </c>
      <c r="C545" s="117" t="s">
        <v>187</v>
      </c>
      <c r="D545" s="118" t="s">
        <v>157</v>
      </c>
      <c r="E545" s="119" t="s">
        <v>106</v>
      </c>
      <c r="F545" s="120" t="s">
        <v>140</v>
      </c>
      <c r="G545" s="129" t="s">
        <v>440</v>
      </c>
      <c r="H545" s="25"/>
      <c r="I545" s="25"/>
      <c r="J545" s="26"/>
      <c r="K545" s="26"/>
      <c r="L545" s="29" t="s">
        <v>217</v>
      </c>
      <c r="M545" s="12">
        <v>4511</v>
      </c>
      <c r="N545" s="183">
        <f t="shared" si="106"/>
        <v>0</v>
      </c>
      <c r="O545" s="183"/>
      <c r="P545" s="183"/>
      <c r="Q545" s="161"/>
      <c r="R545" s="161"/>
      <c r="S545" s="438"/>
      <c r="T545" s="161"/>
      <c r="U545" s="161"/>
      <c r="V545" s="161"/>
    </row>
    <row r="546" spans="1:22" ht="18" customHeight="1">
      <c r="A546" s="122" t="str">
        <f t="shared" si="100"/>
        <v>71090601015113</v>
      </c>
      <c r="B546" s="124" t="s">
        <v>439</v>
      </c>
      <c r="C546" s="117" t="s">
        <v>187</v>
      </c>
      <c r="D546" s="118" t="s">
        <v>157</v>
      </c>
      <c r="E546" s="119" t="s">
        <v>106</v>
      </c>
      <c r="F546" s="120" t="s">
        <v>106</v>
      </c>
      <c r="G546" s="121">
        <v>5113</v>
      </c>
      <c r="H546" s="45"/>
      <c r="I546" s="147"/>
      <c r="J546" s="148"/>
      <c r="K546" s="148"/>
      <c r="L546" s="27" t="s">
        <v>832</v>
      </c>
      <c r="M546" s="28"/>
      <c r="N546" s="197">
        <f>O546+P546</f>
        <v>0</v>
      </c>
      <c r="O546" s="197">
        <f>SUM(O547:O548)</f>
        <v>0</v>
      </c>
      <c r="P546" s="197">
        <f>SUM(P547:P548)</f>
        <v>0</v>
      </c>
      <c r="Q546" s="161"/>
      <c r="R546" s="161"/>
      <c r="S546" s="438"/>
      <c r="T546" s="161"/>
      <c r="U546" s="161"/>
      <c r="V546" s="161"/>
    </row>
    <row r="547" spans="1:22" ht="16.2">
      <c r="A547" s="122" t="str">
        <f t="shared" si="100"/>
        <v>71090201024511</v>
      </c>
      <c r="B547" s="116" t="s">
        <v>439</v>
      </c>
      <c r="C547" s="117" t="s">
        <v>187</v>
      </c>
      <c r="D547" s="118" t="s">
        <v>140</v>
      </c>
      <c r="E547" s="119" t="s">
        <v>106</v>
      </c>
      <c r="F547" s="120" t="s">
        <v>140</v>
      </c>
      <c r="G547" s="121">
        <v>4511</v>
      </c>
      <c r="H547" s="25"/>
      <c r="I547" s="18"/>
      <c r="J547" s="19"/>
      <c r="K547" s="19"/>
      <c r="L547" s="30" t="s">
        <v>173</v>
      </c>
      <c r="M547" s="31">
        <v>5112</v>
      </c>
      <c r="N547" s="183">
        <f t="shared" ref="N547:N548" si="108">O547+P547</f>
        <v>0</v>
      </c>
      <c r="O547" s="183">
        <v>0</v>
      </c>
      <c r="P547" s="183"/>
      <c r="Q547" s="161"/>
      <c r="R547" s="161"/>
      <c r="S547" s="438"/>
      <c r="T547" s="161"/>
      <c r="U547" s="161"/>
      <c r="V547" s="161"/>
    </row>
    <row r="548" spans="1:22" ht="16.8">
      <c r="A548" s="122" t="str">
        <f t="shared" ref="A548" si="109">CONCATENATE(B548,C548,D548,E548,F548,G548)</f>
        <v>71100700000001</v>
      </c>
      <c r="B548" s="124" t="s">
        <v>439</v>
      </c>
      <c r="C548" s="117" t="s">
        <v>189</v>
      </c>
      <c r="D548" s="118" t="s">
        <v>183</v>
      </c>
      <c r="E548" s="119" t="s">
        <v>441</v>
      </c>
      <c r="F548" s="120" t="s">
        <v>441</v>
      </c>
      <c r="G548" s="129" t="s">
        <v>96</v>
      </c>
      <c r="H548" s="25"/>
      <c r="I548" s="25"/>
      <c r="J548" s="26"/>
      <c r="K548" s="26"/>
      <c r="L548" s="32" t="s">
        <v>143</v>
      </c>
      <c r="M548" s="48">
        <v>5113</v>
      </c>
      <c r="N548" s="183">
        <f t="shared" si="108"/>
        <v>0</v>
      </c>
      <c r="O548" s="398"/>
      <c r="P548" s="398"/>
      <c r="Q548" s="161"/>
      <c r="R548" s="161"/>
      <c r="S548" s="438"/>
      <c r="T548" s="161"/>
      <c r="U548" s="161"/>
      <c r="V548" s="161"/>
    </row>
    <row r="549" spans="1:22" ht="16.2">
      <c r="A549" s="122" t="str">
        <f t="shared" si="100"/>
        <v>71090601045113</v>
      </c>
      <c r="B549" s="124" t="s">
        <v>439</v>
      </c>
      <c r="C549" s="117" t="s">
        <v>187</v>
      </c>
      <c r="D549" s="118" t="s">
        <v>157</v>
      </c>
      <c r="E549" s="119" t="s">
        <v>106</v>
      </c>
      <c r="F549" s="120" t="s">
        <v>155</v>
      </c>
      <c r="G549" s="121">
        <v>5113</v>
      </c>
      <c r="H549" s="151">
        <v>2825</v>
      </c>
      <c r="I549" s="152" t="s">
        <v>185</v>
      </c>
      <c r="J549" s="153">
        <v>2</v>
      </c>
      <c r="K549" s="153">
        <v>5</v>
      </c>
      <c r="L549" s="154" t="s">
        <v>303</v>
      </c>
      <c r="M549" s="155"/>
      <c r="N549" s="192">
        <f>+N551+N553+N555</f>
        <v>0</v>
      </c>
      <c r="O549" s="192">
        <f>+O551+O553+O555</f>
        <v>0</v>
      </c>
      <c r="P549" s="192">
        <f>+P551+P553+P555</f>
        <v>0</v>
      </c>
      <c r="Q549" s="161"/>
      <c r="R549" s="161"/>
      <c r="S549" s="438"/>
      <c r="T549" s="161"/>
      <c r="U549" s="161"/>
      <c r="V549" s="161"/>
    </row>
    <row r="550" spans="1:22" s="115" customFormat="1" ht="16.2">
      <c r="A550" s="122" t="str">
        <f t="shared" si="100"/>
        <v>71090601050000</v>
      </c>
      <c r="B550" s="124" t="s">
        <v>439</v>
      </c>
      <c r="C550" s="117" t="s">
        <v>187</v>
      </c>
      <c r="D550" s="118" t="s">
        <v>157</v>
      </c>
      <c r="E550" s="119" t="s">
        <v>106</v>
      </c>
      <c r="F550" s="120" t="s">
        <v>149</v>
      </c>
      <c r="G550" s="129" t="s">
        <v>440</v>
      </c>
      <c r="H550" s="25"/>
      <c r="I550" s="25"/>
      <c r="J550" s="26"/>
      <c r="K550" s="26"/>
      <c r="L550" s="30" t="s">
        <v>108</v>
      </c>
      <c r="M550" s="48"/>
      <c r="N550" s="190"/>
      <c r="O550" s="190"/>
      <c r="P550" s="190"/>
      <c r="Q550" s="161"/>
      <c r="R550" s="161"/>
      <c r="S550" s="438"/>
      <c r="T550" s="161"/>
      <c r="U550" s="161"/>
      <c r="V550" s="161"/>
    </row>
    <row r="551" spans="1:22" ht="16.2">
      <c r="A551" s="122" t="str">
        <f t="shared" si="100"/>
        <v>71090601054239</v>
      </c>
      <c r="B551" s="124" t="s">
        <v>439</v>
      </c>
      <c r="C551" s="117" t="s">
        <v>187</v>
      </c>
      <c r="D551" s="118" t="s">
        <v>157</v>
      </c>
      <c r="E551" s="119" t="s">
        <v>106</v>
      </c>
      <c r="F551" s="120" t="s">
        <v>149</v>
      </c>
      <c r="G551" s="129">
        <v>4239</v>
      </c>
      <c r="H551" s="45"/>
      <c r="I551" s="147"/>
      <c r="J551" s="148"/>
      <c r="K551" s="148"/>
      <c r="L551" s="27" t="s">
        <v>304</v>
      </c>
      <c r="M551" s="28"/>
      <c r="N551" s="197">
        <f>O551+P551</f>
        <v>0</v>
      </c>
      <c r="O551" s="197">
        <f>SUM(O552)</f>
        <v>0</v>
      </c>
      <c r="P551" s="197">
        <f>SUM(P552)</f>
        <v>0</v>
      </c>
      <c r="Q551" s="161"/>
      <c r="R551" s="161"/>
      <c r="S551" s="438"/>
      <c r="T551" s="161"/>
      <c r="U551" s="161"/>
      <c r="V551" s="161"/>
    </row>
    <row r="552" spans="1:22" ht="26.4">
      <c r="A552" s="122" t="str">
        <f t="shared" si="100"/>
        <v>71090601054637</v>
      </c>
      <c r="B552" s="116" t="s">
        <v>439</v>
      </c>
      <c r="C552" s="117" t="s">
        <v>187</v>
      </c>
      <c r="D552" s="118" t="s">
        <v>157</v>
      </c>
      <c r="E552" s="119" t="s">
        <v>106</v>
      </c>
      <c r="F552" s="120" t="s">
        <v>149</v>
      </c>
      <c r="G552" s="121">
        <v>4637</v>
      </c>
      <c r="H552" s="25"/>
      <c r="I552" s="25"/>
      <c r="J552" s="26"/>
      <c r="K552" s="26"/>
      <c r="L552" s="29" t="s">
        <v>217</v>
      </c>
      <c r="M552" s="12">
        <v>4511</v>
      </c>
      <c r="N552" s="183">
        <f t="shared" ref="N552:N557" si="110">O552+P552</f>
        <v>0</v>
      </c>
      <c r="O552" s="183"/>
      <c r="P552" s="183"/>
      <c r="Q552" s="161"/>
      <c r="R552" s="161"/>
      <c r="S552" s="438"/>
      <c r="T552" s="161"/>
      <c r="U552" s="161"/>
      <c r="V552" s="161"/>
    </row>
    <row r="553" spans="1:22" s="182" customFormat="1" ht="16.2">
      <c r="A553" s="122" t="str">
        <f t="shared" si="100"/>
        <v>71100000000000</v>
      </c>
      <c r="B553" s="124" t="s">
        <v>439</v>
      </c>
      <c r="C553" s="117" t="s">
        <v>189</v>
      </c>
      <c r="D553" s="118" t="s">
        <v>441</v>
      </c>
      <c r="E553" s="119" t="s">
        <v>441</v>
      </c>
      <c r="F553" s="120" t="s">
        <v>441</v>
      </c>
      <c r="G553" s="129" t="s">
        <v>440</v>
      </c>
      <c r="H553" s="45"/>
      <c r="I553" s="147"/>
      <c r="J553" s="148"/>
      <c r="K553" s="148"/>
      <c r="L553" s="27" t="s">
        <v>305</v>
      </c>
      <c r="M553" s="28"/>
      <c r="N553" s="197">
        <f>O553+P553</f>
        <v>0</v>
      </c>
      <c r="O553" s="197">
        <f>SUM(O554)</f>
        <v>0</v>
      </c>
      <c r="P553" s="197">
        <f>SUM(P554)</f>
        <v>0</v>
      </c>
      <c r="Q553" s="161"/>
      <c r="R553" s="161"/>
      <c r="S553" s="438"/>
      <c r="T553" s="161"/>
      <c r="U553" s="161"/>
      <c r="V553" s="161"/>
    </row>
    <row r="554" spans="1:22" ht="26.4">
      <c r="A554" s="122" t="str">
        <f t="shared" si="100"/>
        <v>71100000000001</v>
      </c>
      <c r="B554" s="124" t="s">
        <v>439</v>
      </c>
      <c r="C554" s="117" t="s">
        <v>189</v>
      </c>
      <c r="D554" s="118" t="s">
        <v>441</v>
      </c>
      <c r="E554" s="119" t="s">
        <v>441</v>
      </c>
      <c r="F554" s="120" t="s">
        <v>441</v>
      </c>
      <c r="G554" s="129" t="s">
        <v>96</v>
      </c>
      <c r="H554" s="25"/>
      <c r="I554" s="25"/>
      <c r="J554" s="26"/>
      <c r="K554" s="26"/>
      <c r="L554" s="29" t="s">
        <v>217</v>
      </c>
      <c r="M554" s="12">
        <v>4511</v>
      </c>
      <c r="N554" s="183">
        <f t="shared" si="110"/>
        <v>0</v>
      </c>
      <c r="O554" s="183"/>
      <c r="P554" s="183"/>
      <c r="Q554" s="161"/>
      <c r="R554" s="161"/>
      <c r="S554" s="438"/>
      <c r="T554" s="161"/>
      <c r="U554" s="161"/>
      <c r="V554" s="161"/>
    </row>
    <row r="555" spans="1:22" s="170" customFormat="1" ht="16.2">
      <c r="A555" s="122" t="str">
        <f t="shared" si="100"/>
        <v>71100700000000</v>
      </c>
      <c r="B555" s="124" t="s">
        <v>439</v>
      </c>
      <c r="C555" s="117" t="s">
        <v>189</v>
      </c>
      <c r="D555" s="118" t="s">
        <v>183</v>
      </c>
      <c r="E555" s="119" t="s">
        <v>441</v>
      </c>
      <c r="F555" s="120" t="s">
        <v>441</v>
      </c>
      <c r="G555" s="129" t="s">
        <v>440</v>
      </c>
      <c r="H555" s="45"/>
      <c r="I555" s="147"/>
      <c r="J555" s="148"/>
      <c r="K555" s="148"/>
      <c r="L555" s="27" t="s">
        <v>641</v>
      </c>
      <c r="M555" s="28"/>
      <c r="N555" s="197">
        <f>O555+P555</f>
        <v>0</v>
      </c>
      <c r="O555" s="197">
        <f>SUM(O556:O557)</f>
        <v>0</v>
      </c>
      <c r="P555" s="197">
        <f>SUM(P556:P557)</f>
        <v>0</v>
      </c>
      <c r="Q555" s="161"/>
      <c r="R555" s="161"/>
      <c r="S555" s="438"/>
      <c r="T555" s="161"/>
      <c r="U555" s="161"/>
      <c r="V555" s="161"/>
    </row>
    <row r="556" spans="1:22" ht="16.8">
      <c r="A556" s="122" t="str">
        <f t="shared" si="100"/>
        <v>71100700000001</v>
      </c>
      <c r="B556" s="124" t="s">
        <v>439</v>
      </c>
      <c r="C556" s="117" t="s">
        <v>189</v>
      </c>
      <c r="D556" s="118" t="s">
        <v>183</v>
      </c>
      <c r="E556" s="119" t="s">
        <v>441</v>
      </c>
      <c r="F556" s="120" t="s">
        <v>441</v>
      </c>
      <c r="G556" s="129" t="s">
        <v>96</v>
      </c>
      <c r="H556" s="25"/>
      <c r="I556" s="25"/>
      <c r="J556" s="26"/>
      <c r="K556" s="26"/>
      <c r="L556" s="32" t="s">
        <v>143</v>
      </c>
      <c r="M556" s="48">
        <v>5113</v>
      </c>
      <c r="N556" s="183">
        <f t="shared" si="110"/>
        <v>0</v>
      </c>
      <c r="O556" s="398"/>
      <c r="P556" s="398"/>
      <c r="Q556" s="161"/>
      <c r="R556" s="161"/>
      <c r="S556" s="438"/>
      <c r="T556" s="161"/>
      <c r="U556" s="161"/>
      <c r="V556" s="161"/>
    </row>
    <row r="557" spans="1:22" s="156" customFormat="1" ht="16.8">
      <c r="A557" s="122" t="str">
        <f t="shared" si="100"/>
        <v>71100701000000</v>
      </c>
      <c r="B557" s="124" t="s">
        <v>439</v>
      </c>
      <c r="C557" s="117" t="s">
        <v>189</v>
      </c>
      <c r="D557" s="118" t="s">
        <v>183</v>
      </c>
      <c r="E557" s="119" t="s">
        <v>106</v>
      </c>
      <c r="F557" s="120" t="s">
        <v>441</v>
      </c>
      <c r="G557" s="129" t="s">
        <v>440</v>
      </c>
      <c r="H557" s="25"/>
      <c r="I557" s="25"/>
      <c r="J557" s="26"/>
      <c r="K557" s="26"/>
      <c r="L557" s="29" t="s">
        <v>137</v>
      </c>
      <c r="M557" s="12">
        <v>5129</v>
      </c>
      <c r="N557" s="183">
        <f t="shared" si="110"/>
        <v>0</v>
      </c>
      <c r="O557" s="398"/>
      <c r="P557" s="398"/>
      <c r="Q557" s="161"/>
      <c r="R557" s="161"/>
      <c r="S557" s="438"/>
      <c r="T557" s="161"/>
      <c r="U557" s="161"/>
      <c r="V557" s="161"/>
    </row>
    <row r="558" spans="1:22" ht="26.4">
      <c r="A558" s="122" t="str">
        <f t="shared" si="100"/>
        <v>71100701000001</v>
      </c>
      <c r="B558" s="124" t="s">
        <v>439</v>
      </c>
      <c r="C558" s="117" t="s">
        <v>189</v>
      </c>
      <c r="D558" s="118" t="s">
        <v>183</v>
      </c>
      <c r="E558" s="119" t="s">
        <v>106</v>
      </c>
      <c r="F558" s="120" t="s">
        <v>441</v>
      </c>
      <c r="G558" s="129" t="s">
        <v>96</v>
      </c>
      <c r="H558" s="151">
        <v>2827</v>
      </c>
      <c r="I558" s="152" t="s">
        <v>185</v>
      </c>
      <c r="J558" s="153">
        <v>2</v>
      </c>
      <c r="K558" s="153">
        <v>7</v>
      </c>
      <c r="L558" s="154" t="s">
        <v>306</v>
      </c>
      <c r="M558" s="155"/>
      <c r="N558" s="192">
        <f>+N560</f>
        <v>0</v>
      </c>
      <c r="O558" s="192">
        <f t="shared" ref="O558:P558" si="111">+O560</f>
        <v>0</v>
      </c>
      <c r="P558" s="192">
        <f t="shared" si="111"/>
        <v>0</v>
      </c>
      <c r="Q558" s="161"/>
      <c r="R558" s="161"/>
      <c r="S558" s="438"/>
      <c r="T558" s="161"/>
      <c r="U558" s="161"/>
      <c r="V558" s="161"/>
    </row>
    <row r="559" spans="1:22" s="115" customFormat="1" ht="16.2">
      <c r="A559" s="122" t="str">
        <f t="shared" si="100"/>
        <v>71100701010000</v>
      </c>
      <c r="B559" s="124" t="s">
        <v>439</v>
      </c>
      <c r="C559" s="117" t="s">
        <v>189</v>
      </c>
      <c r="D559" s="118" t="s">
        <v>183</v>
      </c>
      <c r="E559" s="119" t="s">
        <v>106</v>
      </c>
      <c r="F559" s="120" t="s">
        <v>106</v>
      </c>
      <c r="G559" s="129" t="s">
        <v>440</v>
      </c>
      <c r="H559" s="25"/>
      <c r="I559" s="25"/>
      <c r="J559" s="26"/>
      <c r="K559" s="26"/>
      <c r="L559" s="30" t="s">
        <v>108</v>
      </c>
      <c r="M559" s="31"/>
      <c r="N559" s="190"/>
      <c r="O559" s="190"/>
      <c r="P559" s="190"/>
      <c r="Q559" s="161"/>
      <c r="R559" s="161"/>
      <c r="S559" s="438"/>
      <c r="T559" s="161"/>
      <c r="U559" s="161"/>
      <c r="V559" s="161"/>
    </row>
    <row r="560" spans="1:22" ht="16.2">
      <c r="A560" s="122" t="str">
        <f t="shared" si="100"/>
        <v>71100701014216</v>
      </c>
      <c r="B560" s="124" t="s">
        <v>439</v>
      </c>
      <c r="C560" s="117" t="s">
        <v>189</v>
      </c>
      <c r="D560" s="118" t="s">
        <v>183</v>
      </c>
      <c r="E560" s="119" t="s">
        <v>106</v>
      </c>
      <c r="F560" s="120" t="s">
        <v>106</v>
      </c>
      <c r="G560" s="121">
        <v>4216</v>
      </c>
      <c r="H560" s="45"/>
      <c r="I560" s="147"/>
      <c r="J560" s="148"/>
      <c r="K560" s="148"/>
      <c r="L560" s="27" t="s">
        <v>307</v>
      </c>
      <c r="M560" s="28"/>
      <c r="N560" s="197">
        <f>O560+P560</f>
        <v>0</v>
      </c>
      <c r="O560" s="197">
        <f>SUM(O561:O564)</f>
        <v>0</v>
      </c>
      <c r="P560" s="197">
        <f>SUM(P561:P564)</f>
        <v>0</v>
      </c>
      <c r="Q560" s="161"/>
      <c r="R560" s="161"/>
      <c r="S560" s="438"/>
      <c r="T560" s="161"/>
      <c r="U560" s="161"/>
      <c r="V560" s="161"/>
    </row>
    <row r="561" spans="1:22" ht="16.2">
      <c r="A561" s="122" t="str">
        <f t="shared" si="100"/>
        <v>71100701014239</v>
      </c>
      <c r="B561" s="124" t="s">
        <v>439</v>
      </c>
      <c r="C561" s="117" t="s">
        <v>189</v>
      </c>
      <c r="D561" s="118" t="s">
        <v>183</v>
      </c>
      <c r="E561" s="119" t="s">
        <v>106</v>
      </c>
      <c r="F561" s="120" t="s">
        <v>106</v>
      </c>
      <c r="G561" s="121">
        <v>4239</v>
      </c>
      <c r="H561" s="17"/>
      <c r="I561" s="25"/>
      <c r="J561" s="26"/>
      <c r="K561" s="26"/>
      <c r="L561" s="29" t="s">
        <v>125</v>
      </c>
      <c r="M561" s="31">
        <v>4239</v>
      </c>
      <c r="N561" s="183">
        <f t="shared" ref="N561:N564" si="112">O561+P561</f>
        <v>0</v>
      </c>
      <c r="O561" s="183"/>
      <c r="P561" s="183"/>
      <c r="Q561" s="161"/>
      <c r="R561" s="161"/>
      <c r="S561" s="438"/>
      <c r="T561" s="161"/>
      <c r="U561" s="161"/>
      <c r="V561" s="161"/>
    </row>
    <row r="562" spans="1:22" ht="26.4">
      <c r="A562" s="122" t="str">
        <f t="shared" si="100"/>
        <v>71100701014639</v>
      </c>
      <c r="B562" s="124" t="s">
        <v>439</v>
      </c>
      <c r="C562" s="117" t="s">
        <v>189</v>
      </c>
      <c r="D562" s="118" t="s">
        <v>183</v>
      </c>
      <c r="E562" s="119" t="s">
        <v>106</v>
      </c>
      <c r="F562" s="120" t="s">
        <v>106</v>
      </c>
      <c r="G562" s="121">
        <v>4639</v>
      </c>
      <c r="H562" s="25"/>
      <c r="I562" s="25"/>
      <c r="J562" s="26"/>
      <c r="K562" s="26"/>
      <c r="L562" s="30" t="s">
        <v>142</v>
      </c>
      <c r="M562" s="31">
        <v>4251</v>
      </c>
      <c r="N562" s="183">
        <f t="shared" si="112"/>
        <v>0</v>
      </c>
      <c r="O562" s="183"/>
      <c r="P562" s="183">
        <v>0</v>
      </c>
      <c r="Q562" s="161"/>
      <c r="R562" s="161"/>
      <c r="S562" s="438"/>
      <c r="T562" s="161"/>
      <c r="U562" s="161"/>
      <c r="V562" s="161"/>
    </row>
    <row r="563" spans="1:22" s="156" customFormat="1" ht="16.8">
      <c r="A563" s="122" t="str">
        <f t="shared" si="100"/>
        <v>71100701000000</v>
      </c>
      <c r="B563" s="124" t="s">
        <v>439</v>
      </c>
      <c r="C563" s="117" t="s">
        <v>189</v>
      </c>
      <c r="D563" s="118" t="s">
        <v>183</v>
      </c>
      <c r="E563" s="119" t="s">
        <v>106</v>
      </c>
      <c r="F563" s="120" t="s">
        <v>441</v>
      </c>
      <c r="G563" s="129" t="s">
        <v>440</v>
      </c>
      <c r="H563" s="25"/>
      <c r="I563" s="25"/>
      <c r="J563" s="26"/>
      <c r="K563" s="26"/>
      <c r="L563" s="29" t="s">
        <v>137</v>
      </c>
      <c r="M563" s="12">
        <v>5129</v>
      </c>
      <c r="N563" s="183">
        <f t="shared" si="112"/>
        <v>0</v>
      </c>
      <c r="O563" s="398"/>
      <c r="P563" s="398"/>
      <c r="Q563" s="161"/>
      <c r="R563" s="161"/>
      <c r="S563" s="438"/>
      <c r="T563" s="161"/>
      <c r="U563" s="161"/>
      <c r="V563" s="161"/>
    </row>
    <row r="564" spans="1:22" ht="16.2">
      <c r="A564" s="122" t="str">
        <f t="shared" si="100"/>
        <v>71060401024511</v>
      </c>
      <c r="B564" s="124" t="s">
        <v>439</v>
      </c>
      <c r="C564" s="117" t="s">
        <v>157</v>
      </c>
      <c r="D564" s="118" t="s">
        <v>155</v>
      </c>
      <c r="E564" s="119" t="s">
        <v>106</v>
      </c>
      <c r="F564" s="120" t="s">
        <v>140</v>
      </c>
      <c r="G564" s="129">
        <v>4511</v>
      </c>
      <c r="H564" s="37"/>
      <c r="I564" s="194"/>
      <c r="J564" s="195"/>
      <c r="K564" s="196"/>
      <c r="L564" s="29" t="s">
        <v>138</v>
      </c>
      <c r="M564" s="12">
        <v>5132</v>
      </c>
      <c r="N564" s="183">
        <f t="shared" si="112"/>
        <v>0</v>
      </c>
      <c r="O564" s="183"/>
      <c r="P564" s="183"/>
      <c r="Q564" s="161"/>
      <c r="R564" s="161"/>
      <c r="S564" s="438"/>
      <c r="T564" s="161"/>
      <c r="U564" s="161"/>
      <c r="V564" s="161"/>
    </row>
    <row r="565" spans="1:22" ht="16.2">
      <c r="A565" s="122" t="str">
        <f t="shared" si="100"/>
        <v>71100701034819</v>
      </c>
      <c r="B565" s="124" t="s">
        <v>439</v>
      </c>
      <c r="C565" s="117" t="s">
        <v>189</v>
      </c>
      <c r="D565" s="118" t="s">
        <v>183</v>
      </c>
      <c r="E565" s="119" t="s">
        <v>106</v>
      </c>
      <c r="F565" s="120" t="s">
        <v>442</v>
      </c>
      <c r="G565" s="121">
        <v>4819</v>
      </c>
      <c r="H565" s="165">
        <v>2840</v>
      </c>
      <c r="I565" s="166" t="s">
        <v>185</v>
      </c>
      <c r="J565" s="167">
        <v>4</v>
      </c>
      <c r="K565" s="167">
        <v>0</v>
      </c>
      <c r="L565" s="168" t="s">
        <v>313</v>
      </c>
      <c r="M565" s="176"/>
      <c r="N565" s="188">
        <f>+N567+N572</f>
        <v>0</v>
      </c>
      <c r="O565" s="188">
        <f>+O567+O572</f>
        <v>0</v>
      </c>
      <c r="P565" s="188">
        <f>+P567+P572</f>
        <v>0</v>
      </c>
      <c r="Q565" s="161"/>
      <c r="R565" s="161"/>
      <c r="S565" s="438"/>
      <c r="T565" s="161"/>
      <c r="U565" s="161"/>
      <c r="V565" s="161"/>
    </row>
    <row r="566" spans="1:22" s="115" customFormat="1" ht="16.2">
      <c r="A566" s="122" t="str">
        <f t="shared" si="100"/>
        <v>71100701040000</v>
      </c>
      <c r="B566" s="124" t="s">
        <v>439</v>
      </c>
      <c r="C566" s="117" t="s">
        <v>189</v>
      </c>
      <c r="D566" s="118" t="s">
        <v>183</v>
      </c>
      <c r="E566" s="119" t="s">
        <v>106</v>
      </c>
      <c r="F566" s="120" t="s">
        <v>155</v>
      </c>
      <c r="G566" s="129" t="s">
        <v>440</v>
      </c>
      <c r="H566" s="25"/>
      <c r="I566" s="18"/>
      <c r="J566" s="19"/>
      <c r="K566" s="19"/>
      <c r="L566" s="30" t="s">
        <v>110</v>
      </c>
      <c r="M566" s="31"/>
      <c r="N566" s="190"/>
      <c r="O566" s="190"/>
      <c r="P566" s="190"/>
      <c r="Q566" s="161"/>
      <c r="R566" s="161"/>
      <c r="S566" s="438"/>
      <c r="T566" s="161"/>
      <c r="U566" s="161"/>
      <c r="V566" s="161"/>
    </row>
    <row r="567" spans="1:22" ht="16.2">
      <c r="A567" s="122" t="str">
        <f t="shared" si="100"/>
        <v>71100701044216</v>
      </c>
      <c r="B567" s="124" t="s">
        <v>439</v>
      </c>
      <c r="C567" s="117" t="s">
        <v>189</v>
      </c>
      <c r="D567" s="118" t="s">
        <v>183</v>
      </c>
      <c r="E567" s="119" t="s">
        <v>106</v>
      </c>
      <c r="F567" s="120" t="s">
        <v>155</v>
      </c>
      <c r="G567" s="121">
        <v>4216</v>
      </c>
      <c r="H567" s="151" t="s">
        <v>768</v>
      </c>
      <c r="I567" s="152" t="s">
        <v>185</v>
      </c>
      <c r="J567" s="153">
        <v>4</v>
      </c>
      <c r="K567" s="153">
        <v>1</v>
      </c>
      <c r="L567" s="154" t="s">
        <v>769</v>
      </c>
      <c r="M567" s="155"/>
      <c r="N567" s="192">
        <f t="shared" ref="N567" si="113">+N569</f>
        <v>0</v>
      </c>
      <c r="O567" s="192">
        <f>+O569</f>
        <v>0</v>
      </c>
      <c r="P567" s="192">
        <f>+P569</f>
        <v>0</v>
      </c>
      <c r="Q567" s="161"/>
      <c r="R567" s="161"/>
      <c r="S567" s="438"/>
      <c r="T567" s="161"/>
      <c r="U567" s="161"/>
      <c r="V567" s="161"/>
    </row>
    <row r="568" spans="1:22" ht="16.2">
      <c r="A568" s="122" t="str">
        <f t="shared" si="100"/>
        <v>71100701044239</v>
      </c>
      <c r="B568" s="124" t="s">
        <v>439</v>
      </c>
      <c r="C568" s="117" t="s">
        <v>189</v>
      </c>
      <c r="D568" s="118" t="s">
        <v>183</v>
      </c>
      <c r="E568" s="119" t="s">
        <v>106</v>
      </c>
      <c r="F568" s="120" t="s">
        <v>155</v>
      </c>
      <c r="G568" s="121">
        <v>4239</v>
      </c>
      <c r="H568" s="25"/>
      <c r="I568" s="18"/>
      <c r="J568" s="19"/>
      <c r="K568" s="19"/>
      <c r="L568" s="30" t="s">
        <v>108</v>
      </c>
      <c r="M568" s="31"/>
      <c r="N568" s="190"/>
      <c r="O568" s="190"/>
      <c r="P568" s="190"/>
      <c r="Q568" s="161"/>
      <c r="R568" s="161"/>
      <c r="S568" s="438"/>
      <c r="T568" s="161"/>
      <c r="U568" s="161"/>
      <c r="V568" s="161"/>
    </row>
    <row r="569" spans="1:22" ht="16.2">
      <c r="A569" s="122" t="str">
        <f t="shared" si="100"/>
        <v>71100701044269</v>
      </c>
      <c r="B569" s="124" t="s">
        <v>439</v>
      </c>
      <c r="C569" s="117" t="s">
        <v>189</v>
      </c>
      <c r="D569" s="118" t="s">
        <v>183</v>
      </c>
      <c r="E569" s="119" t="s">
        <v>106</v>
      </c>
      <c r="F569" s="120" t="s">
        <v>155</v>
      </c>
      <c r="G569" s="121">
        <v>4269</v>
      </c>
      <c r="H569" s="45"/>
      <c r="I569" s="147"/>
      <c r="J569" s="148"/>
      <c r="K569" s="148"/>
      <c r="L569" s="27" t="s">
        <v>770</v>
      </c>
      <c r="M569" s="28"/>
      <c r="N569" s="197">
        <f>SUM(N570:N571)</f>
        <v>0</v>
      </c>
      <c r="O569" s="197">
        <f t="shared" ref="O569:P569" si="114">SUM(O570:O571)</f>
        <v>0</v>
      </c>
      <c r="P569" s="197">
        <f t="shared" si="114"/>
        <v>0</v>
      </c>
      <c r="Q569" s="161"/>
      <c r="R569" s="161"/>
      <c r="S569" s="438"/>
      <c r="T569" s="161"/>
      <c r="U569" s="161"/>
      <c r="V569" s="161"/>
    </row>
    <row r="570" spans="1:22" ht="16.8">
      <c r="A570" s="122" t="str">
        <f t="shared" si="100"/>
        <v>71100701044521</v>
      </c>
      <c r="B570" s="124" t="s">
        <v>439</v>
      </c>
      <c r="C570" s="117" t="s">
        <v>189</v>
      </c>
      <c r="D570" s="118" t="s">
        <v>183</v>
      </c>
      <c r="E570" s="119" t="s">
        <v>106</v>
      </c>
      <c r="F570" s="120" t="s">
        <v>155</v>
      </c>
      <c r="G570" s="121">
        <v>4521</v>
      </c>
      <c r="H570" s="25"/>
      <c r="I570" s="18"/>
      <c r="J570" s="19"/>
      <c r="K570" s="19"/>
      <c r="L570" s="29" t="s">
        <v>125</v>
      </c>
      <c r="M570" s="12">
        <v>4239</v>
      </c>
      <c r="N570" s="183">
        <f t="shared" ref="N570:N571" si="115">O570+P570</f>
        <v>0</v>
      </c>
      <c r="O570" s="398"/>
      <c r="P570" s="398"/>
      <c r="Q570" s="161"/>
      <c r="R570" s="161"/>
      <c r="S570" s="438"/>
      <c r="T570" s="161"/>
      <c r="U570" s="161"/>
      <c r="V570" s="161"/>
    </row>
    <row r="571" spans="1:22" ht="26.4">
      <c r="A571" s="122" t="str">
        <f t="shared" si="100"/>
        <v>71090501000001</v>
      </c>
      <c r="B571" s="124" t="s">
        <v>439</v>
      </c>
      <c r="C571" s="117" t="s">
        <v>187</v>
      </c>
      <c r="D571" s="118" t="s">
        <v>149</v>
      </c>
      <c r="E571" s="119" t="s">
        <v>106</v>
      </c>
      <c r="F571" s="120" t="s">
        <v>441</v>
      </c>
      <c r="G571" s="129" t="s">
        <v>96</v>
      </c>
      <c r="H571" s="25"/>
      <c r="I571" s="25"/>
      <c r="J571" s="26"/>
      <c r="K571" s="26"/>
      <c r="L571" s="29" t="s">
        <v>219</v>
      </c>
      <c r="M571" s="12">
        <v>4819</v>
      </c>
      <c r="N571" s="183">
        <f t="shared" si="115"/>
        <v>0</v>
      </c>
      <c r="O571" s="183"/>
      <c r="P571" s="183"/>
      <c r="Q571" s="161"/>
      <c r="R571" s="161"/>
      <c r="S571" s="438"/>
      <c r="T571" s="161"/>
      <c r="U571" s="161"/>
      <c r="V571" s="161"/>
    </row>
    <row r="572" spans="1:22" ht="16.2">
      <c r="A572" s="122" t="str">
        <f t="shared" si="100"/>
        <v>71100701044639</v>
      </c>
      <c r="B572" s="124" t="s">
        <v>439</v>
      </c>
      <c r="C572" s="117" t="s">
        <v>189</v>
      </c>
      <c r="D572" s="118" t="s">
        <v>183</v>
      </c>
      <c r="E572" s="119" t="s">
        <v>106</v>
      </c>
      <c r="F572" s="120" t="s">
        <v>155</v>
      </c>
      <c r="G572" s="121">
        <v>4639</v>
      </c>
      <c r="H572" s="151">
        <v>2843</v>
      </c>
      <c r="I572" s="152" t="s">
        <v>185</v>
      </c>
      <c r="J572" s="153">
        <v>4</v>
      </c>
      <c r="K572" s="153">
        <v>3</v>
      </c>
      <c r="L572" s="154" t="s">
        <v>313</v>
      </c>
      <c r="M572" s="155"/>
      <c r="N572" s="192">
        <f>+N64</f>
        <v>0</v>
      </c>
      <c r="O572" s="192">
        <f>+O64</f>
        <v>0</v>
      </c>
      <c r="P572" s="192">
        <f>+P64</f>
        <v>0</v>
      </c>
      <c r="Q572" s="161"/>
      <c r="R572" s="161"/>
      <c r="S572" s="438"/>
      <c r="T572" s="161"/>
      <c r="U572" s="161"/>
      <c r="V572" s="161"/>
    </row>
    <row r="573" spans="1:22" ht="16.2">
      <c r="A573" s="122" t="str">
        <f t="shared" si="100"/>
        <v>71100701044729</v>
      </c>
      <c r="B573" s="124" t="s">
        <v>439</v>
      </c>
      <c r="C573" s="117" t="s">
        <v>189</v>
      </c>
      <c r="D573" s="118" t="s">
        <v>183</v>
      </c>
      <c r="E573" s="119" t="s">
        <v>106</v>
      </c>
      <c r="F573" s="120" t="s">
        <v>155</v>
      </c>
      <c r="G573" s="121">
        <v>4729</v>
      </c>
      <c r="H573" s="25"/>
      <c r="I573" s="25"/>
      <c r="J573" s="26"/>
      <c r="K573" s="26"/>
      <c r="L573" s="30" t="s">
        <v>108</v>
      </c>
      <c r="M573" s="31"/>
      <c r="N573" s="190"/>
      <c r="O573" s="190"/>
      <c r="P573" s="190"/>
      <c r="Q573" s="161"/>
      <c r="R573" s="161"/>
      <c r="S573" s="438"/>
      <c r="T573" s="161"/>
      <c r="U573" s="161"/>
      <c r="V573" s="161"/>
    </row>
    <row r="574" spans="1:22" ht="16.2">
      <c r="A574" s="122" t="str">
        <f t="shared" si="100"/>
        <v>71100701054819</v>
      </c>
      <c r="B574" s="124" t="s">
        <v>439</v>
      </c>
      <c r="C574" s="117" t="s">
        <v>189</v>
      </c>
      <c r="D574" s="118" t="s">
        <v>183</v>
      </c>
      <c r="E574" s="119" t="s">
        <v>106</v>
      </c>
      <c r="F574" s="120" t="s">
        <v>149</v>
      </c>
      <c r="G574" s="121">
        <v>4819</v>
      </c>
      <c r="H574" s="467">
        <v>2900</v>
      </c>
      <c r="I574" s="212" t="s">
        <v>187</v>
      </c>
      <c r="J574" s="213">
        <v>0</v>
      </c>
      <c r="K574" s="213">
        <v>0</v>
      </c>
      <c r="L574" s="162" t="s">
        <v>315</v>
      </c>
      <c r="M574" s="174"/>
      <c r="N574" s="163">
        <f>+N576+N606+N622+N647</f>
        <v>0</v>
      </c>
      <c r="O574" s="163">
        <f>+O576+O606+O622+O647</f>
        <v>0</v>
      </c>
      <c r="P574" s="163">
        <f>+P576+P606+P622+P647</f>
        <v>0</v>
      </c>
      <c r="Q574" s="161"/>
      <c r="R574" s="161"/>
      <c r="S574" s="438"/>
      <c r="T574" s="161"/>
      <c r="U574" s="161"/>
      <c r="V574" s="161"/>
    </row>
    <row r="575" spans="1:22" s="170" customFormat="1" ht="16.2">
      <c r="A575" s="122" t="str">
        <f t="shared" si="100"/>
        <v>71100900000000</v>
      </c>
      <c r="B575" s="124" t="s">
        <v>439</v>
      </c>
      <c r="C575" s="117" t="s">
        <v>189</v>
      </c>
      <c r="D575" s="118" t="s">
        <v>187</v>
      </c>
      <c r="E575" s="119" t="s">
        <v>441</v>
      </c>
      <c r="F575" s="120" t="s">
        <v>441</v>
      </c>
      <c r="G575" s="129" t="s">
        <v>440</v>
      </c>
      <c r="H575" s="25"/>
      <c r="I575" s="18"/>
      <c r="J575" s="19"/>
      <c r="K575" s="19"/>
      <c r="L575" s="30" t="s">
        <v>108</v>
      </c>
      <c r="M575" s="31"/>
      <c r="N575" s="150"/>
      <c r="O575" s="150"/>
      <c r="P575" s="150"/>
      <c r="Q575" s="161"/>
      <c r="R575" s="161"/>
      <c r="S575" s="438"/>
      <c r="T575" s="161"/>
      <c r="U575" s="161"/>
      <c r="V575" s="161"/>
    </row>
    <row r="576" spans="1:22" ht="16.2">
      <c r="A576" s="122" t="str">
        <f t="shared" si="100"/>
        <v>71100900000001</v>
      </c>
      <c r="B576" s="124" t="s">
        <v>439</v>
      </c>
      <c r="C576" s="117" t="s">
        <v>189</v>
      </c>
      <c r="D576" s="118" t="s">
        <v>187</v>
      </c>
      <c r="E576" s="119" t="s">
        <v>441</v>
      </c>
      <c r="F576" s="120" t="s">
        <v>441</v>
      </c>
      <c r="G576" s="129" t="s">
        <v>96</v>
      </c>
      <c r="H576" s="165">
        <v>2910</v>
      </c>
      <c r="I576" s="166" t="s">
        <v>187</v>
      </c>
      <c r="J576" s="167">
        <v>1</v>
      </c>
      <c r="K576" s="167">
        <v>0</v>
      </c>
      <c r="L576" s="168" t="s">
        <v>316</v>
      </c>
      <c r="M576" s="176"/>
      <c r="N576" s="188">
        <f>+N578+N601</f>
        <v>0</v>
      </c>
      <c r="O576" s="188">
        <f>+O578+O601</f>
        <v>0</v>
      </c>
      <c r="P576" s="188">
        <f>+P578+P601</f>
        <v>0</v>
      </c>
      <c r="Q576" s="161"/>
      <c r="R576" s="161"/>
      <c r="S576" s="438"/>
      <c r="T576" s="161"/>
      <c r="U576" s="161"/>
      <c r="V576" s="161"/>
    </row>
    <row r="577" spans="1:22" s="156" customFormat="1" ht="16.2">
      <c r="A577" s="122" t="str">
        <f t="shared" si="100"/>
        <v>71100901000000</v>
      </c>
      <c r="B577" s="124" t="s">
        <v>439</v>
      </c>
      <c r="C577" s="117" t="s">
        <v>189</v>
      </c>
      <c r="D577" s="118" t="s">
        <v>187</v>
      </c>
      <c r="E577" s="119" t="s">
        <v>106</v>
      </c>
      <c r="F577" s="120" t="s">
        <v>441</v>
      </c>
      <c r="G577" s="129" t="s">
        <v>440</v>
      </c>
      <c r="H577" s="25"/>
      <c r="I577" s="18"/>
      <c r="J577" s="19"/>
      <c r="K577" s="19"/>
      <c r="L577" s="30" t="s">
        <v>110</v>
      </c>
      <c r="M577" s="31"/>
      <c r="N577" s="190"/>
      <c r="O577" s="190"/>
      <c r="P577" s="190"/>
      <c r="Q577" s="161"/>
      <c r="R577" s="161"/>
      <c r="S577" s="438"/>
      <c r="T577" s="161"/>
      <c r="U577" s="161"/>
      <c r="V577" s="161"/>
    </row>
    <row r="578" spans="1:22" ht="16.2">
      <c r="A578" s="122" t="str">
        <f t="shared" si="100"/>
        <v>71100901000001</v>
      </c>
      <c r="B578" s="124" t="s">
        <v>439</v>
      </c>
      <c r="C578" s="117" t="s">
        <v>189</v>
      </c>
      <c r="D578" s="118" t="s">
        <v>187</v>
      </c>
      <c r="E578" s="119" t="s">
        <v>106</v>
      </c>
      <c r="F578" s="120" t="s">
        <v>441</v>
      </c>
      <c r="G578" s="129" t="s">
        <v>96</v>
      </c>
      <c r="H578" s="151">
        <v>2911</v>
      </c>
      <c r="I578" s="152" t="s">
        <v>187</v>
      </c>
      <c r="J578" s="153">
        <v>1</v>
      </c>
      <c r="K578" s="153">
        <v>1</v>
      </c>
      <c r="L578" s="154" t="s">
        <v>317</v>
      </c>
      <c r="M578" s="155"/>
      <c r="N578" s="192">
        <f>+N580+N585+N589+N593+N595+N597+N599</f>
        <v>0</v>
      </c>
      <c r="O578" s="192">
        <f t="shared" ref="O578:P578" si="116">+O580+O585+O589+O593+O595+O597+O599</f>
        <v>0</v>
      </c>
      <c r="P578" s="192">
        <f t="shared" si="116"/>
        <v>0</v>
      </c>
      <c r="Q578" s="161"/>
      <c r="R578" s="161"/>
      <c r="S578" s="438"/>
      <c r="T578" s="161"/>
      <c r="U578" s="161"/>
      <c r="V578" s="161"/>
    </row>
    <row r="579" spans="1:22" s="115" customFormat="1" ht="16.2">
      <c r="A579" s="122" t="str">
        <f t="shared" si="100"/>
        <v>71100901010000</v>
      </c>
      <c r="B579" s="124" t="s">
        <v>439</v>
      </c>
      <c r="C579" s="117" t="s">
        <v>189</v>
      </c>
      <c r="D579" s="118" t="s">
        <v>187</v>
      </c>
      <c r="E579" s="119" t="s">
        <v>106</v>
      </c>
      <c r="F579" s="120" t="s">
        <v>106</v>
      </c>
      <c r="G579" s="129" t="s">
        <v>440</v>
      </c>
      <c r="H579" s="25"/>
      <c r="I579" s="25"/>
      <c r="J579" s="26"/>
      <c r="K579" s="26"/>
      <c r="L579" s="30" t="s">
        <v>108</v>
      </c>
      <c r="M579" s="31"/>
      <c r="N579" s="190"/>
      <c r="O579" s="190"/>
      <c r="P579" s="190"/>
      <c r="Q579" s="161"/>
      <c r="R579" s="161"/>
      <c r="S579" s="438"/>
      <c r="T579" s="161"/>
      <c r="U579" s="161"/>
      <c r="V579" s="161"/>
    </row>
    <row r="580" spans="1:22" ht="18" customHeight="1">
      <c r="A580" s="122" t="str">
        <f t="shared" si="100"/>
        <v>71100901014111</v>
      </c>
      <c r="B580" s="124" t="s">
        <v>439</v>
      </c>
      <c r="C580" s="117" t="s">
        <v>189</v>
      </c>
      <c r="D580" s="118" t="s">
        <v>187</v>
      </c>
      <c r="E580" s="119" t="s">
        <v>106</v>
      </c>
      <c r="F580" s="120" t="s">
        <v>106</v>
      </c>
      <c r="G580" s="121">
        <v>4111</v>
      </c>
      <c r="H580" s="45"/>
      <c r="I580" s="147"/>
      <c r="J580" s="148"/>
      <c r="K580" s="148"/>
      <c r="L580" s="27" t="s">
        <v>318</v>
      </c>
      <c r="M580" s="28"/>
      <c r="N580" s="197">
        <f>O580+P580</f>
        <v>0</v>
      </c>
      <c r="O580" s="197">
        <f>SUM(O581:O584)</f>
        <v>0</v>
      </c>
      <c r="P580" s="197">
        <f>SUM(P581:P584)</f>
        <v>0</v>
      </c>
      <c r="Q580" s="161"/>
      <c r="R580" s="161"/>
      <c r="S580" s="438"/>
      <c r="T580" s="161"/>
      <c r="U580" s="161"/>
      <c r="V580" s="161"/>
    </row>
    <row r="581" spans="1:22" ht="16.8">
      <c r="A581" s="122" t="str">
        <f t="shared" ref="A581:A610" si="117">CONCATENATE(B581,C581,D581,E581,F581,G581)</f>
        <v>71100901014212</v>
      </c>
      <c r="B581" s="124" t="s">
        <v>439</v>
      </c>
      <c r="C581" s="117" t="s">
        <v>189</v>
      </c>
      <c r="D581" s="118" t="s">
        <v>187</v>
      </c>
      <c r="E581" s="119" t="s">
        <v>106</v>
      </c>
      <c r="F581" s="120" t="s">
        <v>106</v>
      </c>
      <c r="G581" s="121">
        <v>4212</v>
      </c>
      <c r="H581" s="25"/>
      <c r="I581" s="18"/>
      <c r="J581" s="19"/>
      <c r="K581" s="19"/>
      <c r="L581" s="29" t="s">
        <v>125</v>
      </c>
      <c r="M581" s="12">
        <v>4239</v>
      </c>
      <c r="N581" s="183">
        <f t="shared" ref="N581:N596" si="118">O581+P581</f>
        <v>0</v>
      </c>
      <c r="O581" s="398"/>
      <c r="P581" s="398"/>
      <c r="Q581" s="161"/>
      <c r="R581" s="161"/>
      <c r="S581" s="438"/>
      <c r="T581" s="161"/>
      <c r="U581" s="161"/>
      <c r="V581" s="161"/>
    </row>
    <row r="582" spans="1:22" ht="16.8">
      <c r="A582" s="122" t="str">
        <f t="shared" si="117"/>
        <v>71100901014213</v>
      </c>
      <c r="B582" s="124" t="s">
        <v>439</v>
      </c>
      <c r="C582" s="117" t="s">
        <v>189</v>
      </c>
      <c r="D582" s="118" t="s">
        <v>187</v>
      </c>
      <c r="E582" s="119" t="s">
        <v>106</v>
      </c>
      <c r="F582" s="120" t="s">
        <v>106</v>
      </c>
      <c r="G582" s="121">
        <v>4213</v>
      </c>
      <c r="H582" s="25"/>
      <c r="I582" s="18"/>
      <c r="J582" s="19"/>
      <c r="K582" s="19"/>
      <c r="L582" s="32" t="s">
        <v>364</v>
      </c>
      <c r="M582" s="44">
        <v>4269</v>
      </c>
      <c r="N582" s="183">
        <f t="shared" si="118"/>
        <v>0</v>
      </c>
      <c r="O582" s="398"/>
      <c r="P582" s="398"/>
      <c r="Q582" s="161"/>
      <c r="R582" s="161"/>
      <c r="S582" s="438"/>
      <c r="T582" s="161"/>
      <c r="U582" s="161"/>
      <c r="V582" s="161"/>
    </row>
    <row r="583" spans="1:22" ht="34.5" customHeight="1">
      <c r="A583" s="122" t="str">
        <f t="shared" si="117"/>
        <v>71100901014214</v>
      </c>
      <c r="B583" s="124" t="s">
        <v>439</v>
      </c>
      <c r="C583" s="117" t="s">
        <v>189</v>
      </c>
      <c r="D583" s="118" t="s">
        <v>187</v>
      </c>
      <c r="E583" s="119" t="s">
        <v>106</v>
      </c>
      <c r="F583" s="120" t="s">
        <v>106</v>
      </c>
      <c r="G583" s="121">
        <v>4214</v>
      </c>
      <c r="H583" s="25"/>
      <c r="I583" s="18"/>
      <c r="J583" s="19"/>
      <c r="K583" s="19"/>
      <c r="L583" s="29" t="s">
        <v>217</v>
      </c>
      <c r="M583" s="12">
        <v>4511</v>
      </c>
      <c r="N583" s="183">
        <f t="shared" si="118"/>
        <v>0</v>
      </c>
      <c r="O583" s="398"/>
      <c r="P583" s="398">
        <v>0</v>
      </c>
      <c r="Q583" s="161"/>
      <c r="R583" s="161"/>
      <c r="S583" s="438"/>
      <c r="T583" s="161"/>
      <c r="U583" s="161"/>
      <c r="V583" s="161"/>
    </row>
    <row r="584" spans="1:22" ht="16.2">
      <c r="A584" s="122" t="str">
        <f t="shared" si="117"/>
        <v>71100901014216</v>
      </c>
      <c r="B584" s="124" t="s">
        <v>439</v>
      </c>
      <c r="C584" s="117" t="s">
        <v>189</v>
      </c>
      <c r="D584" s="118" t="s">
        <v>187</v>
      </c>
      <c r="E584" s="119" t="s">
        <v>106</v>
      </c>
      <c r="F584" s="120" t="s">
        <v>106</v>
      </c>
      <c r="G584" s="121">
        <v>4216</v>
      </c>
      <c r="H584" s="424"/>
      <c r="I584" s="425"/>
      <c r="J584" s="426"/>
      <c r="K584" s="426"/>
      <c r="L584" s="29" t="s">
        <v>137</v>
      </c>
      <c r="M584" s="12">
        <v>5129</v>
      </c>
      <c r="N584" s="183">
        <f t="shared" si="118"/>
        <v>0</v>
      </c>
      <c r="O584" s="405"/>
      <c r="P584" s="405"/>
      <c r="Q584" s="161"/>
      <c r="R584" s="161"/>
      <c r="S584" s="438"/>
      <c r="T584" s="161"/>
      <c r="U584" s="161"/>
      <c r="V584" s="161"/>
    </row>
    <row r="585" spans="1:22" ht="27.6">
      <c r="A585" s="122" t="str">
        <f t="shared" si="117"/>
        <v>71100901014221</v>
      </c>
      <c r="B585" s="124" t="s">
        <v>439</v>
      </c>
      <c r="C585" s="117" t="s">
        <v>189</v>
      </c>
      <c r="D585" s="118" t="s">
        <v>187</v>
      </c>
      <c r="E585" s="119" t="s">
        <v>106</v>
      </c>
      <c r="F585" s="120" t="s">
        <v>106</v>
      </c>
      <c r="G585" s="121">
        <v>4221</v>
      </c>
      <c r="H585" s="45"/>
      <c r="I585" s="147"/>
      <c r="J585" s="148"/>
      <c r="K585" s="148"/>
      <c r="L585" s="27" t="s">
        <v>319</v>
      </c>
      <c r="M585" s="28"/>
      <c r="N585" s="197">
        <f>O585+P585</f>
        <v>0</v>
      </c>
      <c r="O585" s="197">
        <f>SUM(O586:O588)</f>
        <v>0</v>
      </c>
      <c r="P585" s="197">
        <f>SUM(P586:P588)</f>
        <v>0</v>
      </c>
      <c r="Q585" s="161"/>
      <c r="R585" s="161"/>
      <c r="S585" s="438"/>
      <c r="T585" s="161"/>
      <c r="U585" s="161"/>
      <c r="V585" s="161"/>
    </row>
    <row r="586" spans="1:22" ht="16.8">
      <c r="A586" s="122" t="str">
        <f t="shared" si="117"/>
        <v>71100901014252</v>
      </c>
      <c r="B586" s="124" t="s">
        <v>439</v>
      </c>
      <c r="C586" s="117" t="s">
        <v>189</v>
      </c>
      <c r="D586" s="118" t="s">
        <v>187</v>
      </c>
      <c r="E586" s="119" t="s">
        <v>106</v>
      </c>
      <c r="F586" s="120" t="s">
        <v>106</v>
      </c>
      <c r="G586" s="121">
        <v>4252</v>
      </c>
      <c r="H586" s="17"/>
      <c r="I586" s="400"/>
      <c r="J586" s="401"/>
      <c r="K586" s="401"/>
      <c r="L586" s="32" t="s">
        <v>364</v>
      </c>
      <c r="M586" s="44">
        <v>4269</v>
      </c>
      <c r="N586" s="183">
        <f t="shared" si="118"/>
        <v>0</v>
      </c>
      <c r="O586" s="399"/>
      <c r="P586" s="399"/>
      <c r="Q586" s="161"/>
      <c r="R586" s="161"/>
      <c r="S586" s="438"/>
      <c r="T586" s="161"/>
      <c r="U586" s="161"/>
      <c r="V586" s="161"/>
    </row>
    <row r="587" spans="1:22" ht="16.8">
      <c r="B587" s="124"/>
      <c r="H587" s="17"/>
      <c r="I587" s="400"/>
      <c r="J587" s="401"/>
      <c r="K587" s="401"/>
      <c r="L587" s="32" t="s">
        <v>758</v>
      </c>
      <c r="M587" s="48" t="s">
        <v>759</v>
      </c>
      <c r="N587" s="183">
        <f t="shared" ref="N587" si="119">O587+P587</f>
        <v>0</v>
      </c>
      <c r="O587" s="399"/>
      <c r="P587" s="399"/>
      <c r="Q587" s="161"/>
      <c r="R587" s="161"/>
      <c r="S587" s="438"/>
      <c r="T587" s="161"/>
      <c r="U587" s="161"/>
      <c r="V587" s="161"/>
    </row>
    <row r="588" spans="1:22" ht="16.8">
      <c r="A588" s="122" t="str">
        <f t="shared" si="117"/>
        <v>71100901014261</v>
      </c>
      <c r="B588" s="124" t="s">
        <v>439</v>
      </c>
      <c r="C588" s="117" t="s">
        <v>189</v>
      </c>
      <c r="D588" s="118" t="s">
        <v>187</v>
      </c>
      <c r="E588" s="119" t="s">
        <v>106</v>
      </c>
      <c r="F588" s="120" t="s">
        <v>106</v>
      </c>
      <c r="G588" s="121">
        <v>4261</v>
      </c>
      <c r="H588" s="25"/>
      <c r="I588" s="25"/>
      <c r="J588" s="26"/>
      <c r="K588" s="26"/>
      <c r="L588" s="29" t="s">
        <v>137</v>
      </c>
      <c r="M588" s="12">
        <v>5129</v>
      </c>
      <c r="N588" s="183">
        <f t="shared" si="118"/>
        <v>0</v>
      </c>
      <c r="O588" s="399"/>
      <c r="P588" s="399"/>
      <c r="Q588" s="161"/>
      <c r="R588" s="161"/>
      <c r="S588" s="438"/>
      <c r="T588" s="161"/>
      <c r="U588" s="161"/>
      <c r="V588" s="161"/>
    </row>
    <row r="589" spans="1:22" ht="27.6">
      <c r="A589" s="122" t="str">
        <f t="shared" si="117"/>
        <v>71100901014264</v>
      </c>
      <c r="B589" s="124" t="s">
        <v>439</v>
      </c>
      <c r="C589" s="117" t="s">
        <v>189</v>
      </c>
      <c r="D589" s="118" t="s">
        <v>187</v>
      </c>
      <c r="E589" s="119" t="s">
        <v>106</v>
      </c>
      <c r="F589" s="120" t="s">
        <v>106</v>
      </c>
      <c r="G589" s="121">
        <v>4264</v>
      </c>
      <c r="H589" s="45"/>
      <c r="I589" s="147"/>
      <c r="J589" s="148"/>
      <c r="K589" s="148"/>
      <c r="L589" s="459" t="s">
        <v>843</v>
      </c>
      <c r="M589" s="28"/>
      <c r="N589" s="197">
        <f>O589+P589</f>
        <v>0</v>
      </c>
      <c r="O589" s="197">
        <f>SUM(O590:O592)</f>
        <v>0</v>
      </c>
      <c r="P589" s="197">
        <f>SUM(P590:P592)</f>
        <v>0</v>
      </c>
      <c r="Q589" s="161"/>
      <c r="R589" s="161"/>
      <c r="S589" s="438"/>
      <c r="T589" s="161"/>
      <c r="U589" s="161"/>
      <c r="V589" s="161"/>
    </row>
    <row r="590" spans="1:22" ht="16.2">
      <c r="A590" s="122" t="str">
        <f t="shared" si="117"/>
        <v>71100901014267</v>
      </c>
      <c r="B590" s="124" t="s">
        <v>439</v>
      </c>
      <c r="C590" s="117" t="s">
        <v>189</v>
      </c>
      <c r="D590" s="118" t="s">
        <v>187</v>
      </c>
      <c r="E590" s="119" t="s">
        <v>106</v>
      </c>
      <c r="F590" s="120" t="s">
        <v>106</v>
      </c>
      <c r="G590" s="121">
        <v>4267</v>
      </c>
      <c r="H590" s="25"/>
      <c r="I590" s="25"/>
      <c r="J590" s="26"/>
      <c r="K590" s="26"/>
      <c r="L590" s="29" t="s">
        <v>125</v>
      </c>
      <c r="M590" s="12">
        <v>4239</v>
      </c>
      <c r="N590" s="183">
        <f t="shared" si="118"/>
        <v>0</v>
      </c>
      <c r="O590" s="183"/>
      <c r="P590" s="183"/>
      <c r="Q590" s="161"/>
      <c r="R590" s="161"/>
      <c r="S590" s="438"/>
      <c r="T590" s="161"/>
      <c r="U590" s="161"/>
      <c r="V590" s="161"/>
    </row>
    <row r="591" spans="1:22" ht="16.2">
      <c r="B591" s="124"/>
      <c r="H591" s="25"/>
      <c r="I591" s="25"/>
      <c r="J591" s="26"/>
      <c r="K591" s="26"/>
      <c r="L591" s="32" t="s">
        <v>758</v>
      </c>
      <c r="M591" s="48" t="s">
        <v>759</v>
      </c>
      <c r="N591" s="183"/>
      <c r="O591" s="183"/>
      <c r="P591" s="183"/>
      <c r="Q591" s="161"/>
      <c r="R591" s="161"/>
      <c r="S591" s="438"/>
      <c r="T591" s="161"/>
      <c r="U591" s="161"/>
      <c r="V591" s="161"/>
    </row>
    <row r="592" spans="1:22" ht="26.4">
      <c r="A592" s="122" t="str">
        <f t="shared" si="117"/>
        <v>71100901014823</v>
      </c>
      <c r="B592" s="124" t="s">
        <v>439</v>
      </c>
      <c r="C592" s="117" t="s">
        <v>189</v>
      </c>
      <c r="D592" s="118" t="s">
        <v>187</v>
      </c>
      <c r="E592" s="119" t="s">
        <v>106</v>
      </c>
      <c r="F592" s="120" t="s">
        <v>106</v>
      </c>
      <c r="G592" s="121">
        <v>4823</v>
      </c>
      <c r="H592" s="37"/>
      <c r="I592" s="194"/>
      <c r="J592" s="195"/>
      <c r="K592" s="196"/>
      <c r="L592" s="36" t="s">
        <v>217</v>
      </c>
      <c r="M592" s="12" t="s">
        <v>83</v>
      </c>
      <c r="N592" s="183">
        <f t="shared" si="118"/>
        <v>0</v>
      </c>
      <c r="O592" s="402"/>
      <c r="P592" s="402"/>
      <c r="Q592" s="161"/>
      <c r="R592" s="161"/>
      <c r="S592" s="438"/>
      <c r="T592" s="161"/>
      <c r="U592" s="161"/>
      <c r="V592" s="161"/>
    </row>
    <row r="593" spans="1:22" ht="44.25" customHeight="1">
      <c r="B593" s="124"/>
      <c r="H593" s="45"/>
      <c r="I593" s="147"/>
      <c r="J593" s="148"/>
      <c r="K593" s="148"/>
      <c r="L593" s="27" t="s">
        <v>794</v>
      </c>
      <c r="M593" s="28"/>
      <c r="N593" s="197">
        <f>O593+P593</f>
        <v>0</v>
      </c>
      <c r="O593" s="197">
        <f>SUM(O594)</f>
        <v>0</v>
      </c>
      <c r="P593" s="197">
        <f>SUM(P594)</f>
        <v>0</v>
      </c>
      <c r="Q593" s="161"/>
      <c r="R593" s="161"/>
      <c r="S593" s="438"/>
      <c r="T593" s="161"/>
      <c r="U593" s="161"/>
      <c r="V593" s="161"/>
    </row>
    <row r="594" spans="1:22" ht="16.2">
      <c r="B594" s="124"/>
      <c r="H594" s="37"/>
      <c r="I594" s="194"/>
      <c r="J594" s="195"/>
      <c r="K594" s="196"/>
      <c r="L594" s="29" t="s">
        <v>348</v>
      </c>
      <c r="M594" s="12">
        <v>4729</v>
      </c>
      <c r="N594" s="183">
        <f t="shared" ref="N594" si="120">O594+P594</f>
        <v>0</v>
      </c>
      <c r="O594" s="402"/>
      <c r="P594" s="402">
        <v>0</v>
      </c>
      <c r="Q594" s="161"/>
      <c r="R594" s="161"/>
      <c r="S594" s="438"/>
      <c r="T594" s="161"/>
      <c r="U594" s="161"/>
      <c r="V594" s="161"/>
    </row>
    <row r="595" spans="1:22" ht="46.5" customHeight="1">
      <c r="B595" s="124"/>
      <c r="H595" s="45"/>
      <c r="I595" s="147"/>
      <c r="J595" s="148"/>
      <c r="K595" s="148"/>
      <c r="L595" s="457" t="s">
        <v>836</v>
      </c>
      <c r="M595" s="28"/>
      <c r="N595" s="197">
        <f>O595+P595</f>
        <v>0</v>
      </c>
      <c r="O595" s="197">
        <f>SUM(O596)</f>
        <v>0</v>
      </c>
      <c r="P595" s="197">
        <f>SUM(P596)</f>
        <v>0</v>
      </c>
      <c r="Q595" s="161"/>
      <c r="R595" s="161"/>
      <c r="S595" s="438"/>
      <c r="T595" s="161"/>
      <c r="U595" s="161"/>
      <c r="V595" s="161"/>
    </row>
    <row r="596" spans="1:22" ht="16.2">
      <c r="B596" s="124"/>
      <c r="H596" s="37"/>
      <c r="I596" s="194"/>
      <c r="J596" s="195"/>
      <c r="K596" s="196"/>
      <c r="L596" s="30" t="s">
        <v>134</v>
      </c>
      <c r="M596" s="31">
        <v>4861</v>
      </c>
      <c r="N596" s="183">
        <f t="shared" si="118"/>
        <v>0</v>
      </c>
      <c r="O596" s="405"/>
      <c r="P596" s="405">
        <v>0</v>
      </c>
      <c r="Q596" s="161"/>
      <c r="R596" s="161"/>
      <c r="S596" s="438"/>
      <c r="T596" s="161"/>
      <c r="U596" s="161"/>
      <c r="V596" s="161"/>
    </row>
    <row r="597" spans="1:22" ht="78" customHeight="1">
      <c r="B597" s="124"/>
      <c r="H597" s="45"/>
      <c r="I597" s="147"/>
      <c r="J597" s="148"/>
      <c r="K597" s="148"/>
      <c r="L597" s="457" t="s">
        <v>838</v>
      </c>
      <c r="M597" s="28"/>
      <c r="N597" s="197">
        <f>O597+P597</f>
        <v>0</v>
      </c>
      <c r="O597" s="197">
        <f>SUM(O598)</f>
        <v>0</v>
      </c>
      <c r="P597" s="197">
        <f>SUM(P598)</f>
        <v>0</v>
      </c>
      <c r="Q597" s="161"/>
      <c r="R597" s="161"/>
      <c r="S597" s="438"/>
      <c r="T597" s="161"/>
      <c r="U597" s="161"/>
      <c r="V597" s="161"/>
    </row>
    <row r="598" spans="1:22" ht="16.2">
      <c r="B598" s="124"/>
      <c r="H598" s="37"/>
      <c r="I598" s="194"/>
      <c r="J598" s="195"/>
      <c r="K598" s="196"/>
      <c r="L598" s="29" t="s">
        <v>348</v>
      </c>
      <c r="M598" s="12">
        <v>4729</v>
      </c>
      <c r="N598" s="183">
        <f t="shared" ref="N598" si="121">O598+P598</f>
        <v>0</v>
      </c>
      <c r="O598" s="402"/>
      <c r="P598" s="402">
        <v>0</v>
      </c>
      <c r="Q598" s="161"/>
      <c r="R598" s="161"/>
      <c r="S598" s="438"/>
      <c r="T598" s="161"/>
      <c r="U598" s="161"/>
      <c r="V598" s="161"/>
    </row>
    <row r="599" spans="1:22" ht="55.2">
      <c r="B599" s="124"/>
      <c r="H599" s="45"/>
      <c r="I599" s="147"/>
      <c r="J599" s="148"/>
      <c r="K599" s="148"/>
      <c r="L599" s="459" t="s">
        <v>844</v>
      </c>
      <c r="M599" s="28"/>
      <c r="N599" s="197">
        <f>N600</f>
        <v>0</v>
      </c>
      <c r="O599" s="197">
        <f t="shared" ref="O599:P599" si="122">O600</f>
        <v>0</v>
      </c>
      <c r="P599" s="197">
        <f t="shared" si="122"/>
        <v>0</v>
      </c>
      <c r="Q599" s="161"/>
      <c r="R599" s="161"/>
      <c r="S599" s="438"/>
      <c r="T599" s="161"/>
      <c r="U599" s="161"/>
      <c r="V599" s="161"/>
    </row>
    <row r="600" spans="1:22" ht="16.2">
      <c r="B600" s="124"/>
      <c r="H600" s="37"/>
      <c r="I600" s="194"/>
      <c r="J600" s="195"/>
      <c r="K600" s="196"/>
      <c r="L600" s="29" t="s">
        <v>348</v>
      </c>
      <c r="M600" s="12">
        <v>4729</v>
      </c>
      <c r="N600" s="183">
        <f t="shared" ref="N600" si="123">O600+P600</f>
        <v>0</v>
      </c>
      <c r="O600" s="402"/>
      <c r="P600" s="402">
        <v>0</v>
      </c>
      <c r="Q600" s="161"/>
      <c r="R600" s="161"/>
      <c r="S600" s="438"/>
      <c r="T600" s="161"/>
      <c r="U600" s="161"/>
      <c r="V600" s="161"/>
    </row>
    <row r="601" spans="1:22" ht="26.4">
      <c r="A601" s="122" t="str">
        <f t="shared" si="117"/>
        <v>71100901014861</v>
      </c>
      <c r="B601" s="124" t="s">
        <v>439</v>
      </c>
      <c r="C601" s="117" t="s">
        <v>189</v>
      </c>
      <c r="D601" s="118" t="s">
        <v>187</v>
      </c>
      <c r="E601" s="119" t="s">
        <v>106</v>
      </c>
      <c r="F601" s="120" t="s">
        <v>106</v>
      </c>
      <c r="G601" s="121">
        <v>4861</v>
      </c>
      <c r="H601" s="151">
        <v>2911</v>
      </c>
      <c r="I601" s="152" t="s">
        <v>187</v>
      </c>
      <c r="J601" s="153">
        <v>1</v>
      </c>
      <c r="K601" s="153">
        <v>2</v>
      </c>
      <c r="L601" s="154" t="s">
        <v>321</v>
      </c>
      <c r="M601" s="155"/>
      <c r="N601" s="192">
        <f>+N603</f>
        <v>0</v>
      </c>
      <c r="O601" s="192">
        <f>+O603</f>
        <v>0</v>
      </c>
      <c r="P601" s="192">
        <f>+P603</f>
        <v>0</v>
      </c>
      <c r="Q601" s="161"/>
      <c r="R601" s="161"/>
      <c r="S601" s="438"/>
      <c r="T601" s="161"/>
      <c r="U601" s="161"/>
      <c r="V601" s="161"/>
    </row>
    <row r="602" spans="1:22" ht="16.2">
      <c r="A602" s="122" t="str">
        <f t="shared" si="117"/>
        <v>71100901015122</v>
      </c>
      <c r="B602" s="124" t="s">
        <v>439</v>
      </c>
      <c r="C602" s="117" t="s">
        <v>189</v>
      </c>
      <c r="D602" s="118" t="s">
        <v>187</v>
      </c>
      <c r="E602" s="119" t="s">
        <v>106</v>
      </c>
      <c r="F602" s="120" t="s">
        <v>106</v>
      </c>
      <c r="G602" s="121">
        <v>5122</v>
      </c>
      <c r="H602" s="25"/>
      <c r="I602" s="25"/>
      <c r="J602" s="26"/>
      <c r="K602" s="26"/>
      <c r="L602" s="30" t="s">
        <v>108</v>
      </c>
      <c r="M602" s="31"/>
      <c r="N602" s="190"/>
      <c r="O602" s="190"/>
      <c r="P602" s="190"/>
      <c r="Q602" s="161"/>
      <c r="R602" s="161"/>
      <c r="S602" s="438"/>
      <c r="T602" s="161"/>
      <c r="U602" s="161"/>
      <c r="V602" s="161"/>
    </row>
    <row r="603" spans="1:22" s="156" customFormat="1" ht="16.2">
      <c r="A603" s="122" t="str">
        <f t="shared" si="117"/>
        <v>71100902000000</v>
      </c>
      <c r="B603" s="124" t="s">
        <v>439</v>
      </c>
      <c r="C603" s="117" t="s">
        <v>189</v>
      </c>
      <c r="D603" s="118" t="s">
        <v>187</v>
      </c>
      <c r="E603" s="119" t="s">
        <v>140</v>
      </c>
      <c r="F603" s="120" t="s">
        <v>441</v>
      </c>
      <c r="G603" s="129" t="s">
        <v>440</v>
      </c>
      <c r="H603" s="45"/>
      <c r="I603" s="147"/>
      <c r="J603" s="148"/>
      <c r="K603" s="148"/>
      <c r="L603" s="27" t="s">
        <v>322</v>
      </c>
      <c r="M603" s="28"/>
      <c r="N603" s="197">
        <f>SUM(N604:N605)</f>
        <v>0</v>
      </c>
      <c r="O603" s="197">
        <f>SUM(O604:O605)</f>
        <v>0</v>
      </c>
      <c r="P603" s="197">
        <f>SUM(P604:P605)</f>
        <v>0</v>
      </c>
      <c r="Q603" s="161"/>
      <c r="R603" s="161"/>
      <c r="S603" s="438"/>
      <c r="T603" s="161"/>
      <c r="U603" s="161"/>
      <c r="V603" s="161"/>
    </row>
    <row r="604" spans="1:22" ht="16.2">
      <c r="A604" s="122" t="str">
        <f t="shared" si="117"/>
        <v>71100902000001</v>
      </c>
      <c r="B604" s="124" t="s">
        <v>439</v>
      </c>
      <c r="C604" s="117" t="s">
        <v>189</v>
      </c>
      <c r="D604" s="118" t="s">
        <v>187</v>
      </c>
      <c r="E604" s="119" t="s">
        <v>140</v>
      </c>
      <c r="F604" s="120" t="s">
        <v>441</v>
      </c>
      <c r="G604" s="129" t="s">
        <v>96</v>
      </c>
      <c r="H604" s="25"/>
      <c r="I604" s="18"/>
      <c r="J604" s="19"/>
      <c r="K604" s="19"/>
      <c r="L604" s="29" t="s">
        <v>125</v>
      </c>
      <c r="M604" s="12">
        <v>4239</v>
      </c>
      <c r="N604" s="183">
        <f t="shared" ref="N604:N605" si="124">O604+P604</f>
        <v>0</v>
      </c>
      <c r="O604" s="183">
        <v>0</v>
      </c>
      <c r="P604" s="183"/>
      <c r="Q604" s="161"/>
      <c r="R604" s="161"/>
      <c r="S604" s="438"/>
      <c r="T604" s="161"/>
      <c r="U604" s="161"/>
      <c r="V604" s="161"/>
    </row>
    <row r="605" spans="1:22" s="115" customFormat="1" ht="26.4">
      <c r="A605" s="122" t="str">
        <f t="shared" si="117"/>
        <v>71100902010000</v>
      </c>
      <c r="B605" s="124" t="s">
        <v>439</v>
      </c>
      <c r="C605" s="117" t="s">
        <v>189</v>
      </c>
      <c r="D605" s="118" t="s">
        <v>187</v>
      </c>
      <c r="E605" s="119" t="s">
        <v>140</v>
      </c>
      <c r="F605" s="120" t="s">
        <v>106</v>
      </c>
      <c r="G605" s="129" t="s">
        <v>440</v>
      </c>
      <c r="H605" s="177"/>
      <c r="I605" s="194"/>
      <c r="J605" s="201"/>
      <c r="K605" s="202"/>
      <c r="L605" s="203" t="s">
        <v>217</v>
      </c>
      <c r="M605" s="13">
        <v>4511</v>
      </c>
      <c r="N605" s="183">
        <f t="shared" si="124"/>
        <v>0</v>
      </c>
      <c r="O605" s="402"/>
      <c r="P605" s="402"/>
      <c r="Q605" s="161"/>
      <c r="R605" s="161"/>
      <c r="S605" s="438"/>
      <c r="T605" s="161"/>
      <c r="U605" s="161"/>
      <c r="V605" s="161"/>
    </row>
    <row r="606" spans="1:22" ht="16.2">
      <c r="A606" s="122" t="str">
        <f t="shared" si="117"/>
        <v>71110100000001</v>
      </c>
      <c r="B606" s="124" t="s">
        <v>439</v>
      </c>
      <c r="C606" s="117" t="s">
        <v>104</v>
      </c>
      <c r="D606" s="118" t="s">
        <v>106</v>
      </c>
      <c r="E606" s="119" t="s">
        <v>441</v>
      </c>
      <c r="F606" s="120" t="s">
        <v>441</v>
      </c>
      <c r="G606" s="129" t="s">
        <v>96</v>
      </c>
      <c r="H606" s="165">
        <v>2920</v>
      </c>
      <c r="I606" s="166" t="s">
        <v>187</v>
      </c>
      <c r="J606" s="167">
        <v>2</v>
      </c>
      <c r="K606" s="167">
        <v>0</v>
      </c>
      <c r="L606" s="168" t="s">
        <v>325</v>
      </c>
      <c r="M606" s="176"/>
      <c r="N606" s="188">
        <f>+N608+N617</f>
        <v>0</v>
      </c>
      <c r="O606" s="188">
        <f>+O608+O617</f>
        <v>0</v>
      </c>
      <c r="P606" s="188">
        <f>+P608+P617</f>
        <v>0</v>
      </c>
      <c r="Q606" s="161"/>
      <c r="R606" s="161"/>
      <c r="S606" s="438"/>
      <c r="T606" s="161"/>
      <c r="U606" s="161"/>
      <c r="V606" s="161"/>
    </row>
    <row r="607" spans="1:22" s="156" customFormat="1" ht="16.2">
      <c r="A607" s="122" t="str">
        <f t="shared" si="117"/>
        <v>71110102000000</v>
      </c>
      <c r="B607" s="124" t="s">
        <v>439</v>
      </c>
      <c r="C607" s="117" t="s">
        <v>104</v>
      </c>
      <c r="D607" s="118" t="s">
        <v>106</v>
      </c>
      <c r="E607" s="119" t="s">
        <v>140</v>
      </c>
      <c r="F607" s="120" t="s">
        <v>441</v>
      </c>
      <c r="G607" s="129" t="s">
        <v>440</v>
      </c>
      <c r="H607" s="25"/>
      <c r="I607" s="18"/>
      <c r="J607" s="19"/>
      <c r="K607" s="19"/>
      <c r="L607" s="30" t="s">
        <v>110</v>
      </c>
      <c r="M607" s="31"/>
      <c r="N607" s="190"/>
      <c r="O607" s="190"/>
      <c r="P607" s="190"/>
      <c r="Q607" s="161"/>
      <c r="R607" s="161"/>
      <c r="S607" s="438"/>
      <c r="T607" s="161"/>
      <c r="U607" s="161"/>
      <c r="V607" s="161"/>
    </row>
    <row r="608" spans="1:22" ht="26.4">
      <c r="A608" s="122" t="str">
        <f t="shared" si="117"/>
        <v>71110102000001</v>
      </c>
      <c r="B608" s="124" t="s">
        <v>439</v>
      </c>
      <c r="C608" s="117" t="s">
        <v>104</v>
      </c>
      <c r="D608" s="118" t="s">
        <v>106</v>
      </c>
      <c r="E608" s="119" t="s">
        <v>140</v>
      </c>
      <c r="F608" s="120" t="s">
        <v>441</v>
      </c>
      <c r="G608" s="129" t="s">
        <v>96</v>
      </c>
      <c r="H608" s="151">
        <v>2921</v>
      </c>
      <c r="I608" s="152" t="s">
        <v>187</v>
      </c>
      <c r="J608" s="153">
        <v>2</v>
      </c>
      <c r="K608" s="153">
        <v>1</v>
      </c>
      <c r="L608" s="154" t="s">
        <v>326</v>
      </c>
      <c r="M608" s="155"/>
      <c r="N608" s="192">
        <f>N610+N613</f>
        <v>0</v>
      </c>
      <c r="O608" s="192">
        <f>O610+O613+O615</f>
        <v>0</v>
      </c>
      <c r="P608" s="192">
        <f>P610+P613+P615</f>
        <v>0</v>
      </c>
      <c r="Q608" s="161"/>
      <c r="R608" s="161"/>
      <c r="S608" s="438"/>
      <c r="T608" s="161"/>
      <c r="U608" s="161"/>
      <c r="V608" s="161"/>
    </row>
    <row r="609" spans="1:22" ht="16.2">
      <c r="A609" s="122" t="str">
        <f t="shared" si="117"/>
        <v>71110102004891</v>
      </c>
      <c r="B609" s="124" t="s">
        <v>439</v>
      </c>
      <c r="C609" s="117" t="s">
        <v>104</v>
      </c>
      <c r="D609" s="118" t="s">
        <v>106</v>
      </c>
      <c r="E609" s="119" t="s">
        <v>140</v>
      </c>
      <c r="F609" s="120" t="s">
        <v>441</v>
      </c>
      <c r="G609" s="129">
        <v>4891</v>
      </c>
      <c r="H609" s="25"/>
      <c r="I609" s="25"/>
      <c r="J609" s="26"/>
      <c r="K609" s="26"/>
      <c r="L609" s="30" t="s">
        <v>108</v>
      </c>
      <c r="M609" s="31"/>
      <c r="N609" s="190"/>
      <c r="O609" s="190"/>
      <c r="P609" s="190"/>
      <c r="Q609" s="161"/>
      <c r="R609" s="161"/>
      <c r="S609" s="438"/>
      <c r="T609" s="161"/>
      <c r="U609" s="161"/>
      <c r="V609" s="161"/>
    </row>
    <row r="610" spans="1:22" ht="16.2">
      <c r="A610" s="122" t="str">
        <f t="shared" si="117"/>
        <v>7111010200x</v>
      </c>
      <c r="B610" s="124" t="s">
        <v>439</v>
      </c>
      <c r="C610" s="117" t="s">
        <v>104</v>
      </c>
      <c r="D610" s="118" t="s">
        <v>106</v>
      </c>
      <c r="E610" s="119" t="s">
        <v>140</v>
      </c>
      <c r="F610" s="120" t="s">
        <v>441</v>
      </c>
      <c r="G610" s="129" t="s">
        <v>361</v>
      </c>
      <c r="H610" s="45"/>
      <c r="I610" s="147"/>
      <c r="J610" s="148"/>
      <c r="K610" s="148"/>
      <c r="L610" s="27" t="s">
        <v>322</v>
      </c>
      <c r="M610" s="28"/>
      <c r="N610" s="197">
        <f>O610+P610</f>
        <v>0</v>
      </c>
      <c r="O610" s="197">
        <f>SUM(O611:O612)</f>
        <v>0</v>
      </c>
      <c r="P610" s="197">
        <f>SUM(P611:P612)</f>
        <v>0</v>
      </c>
      <c r="Q610" s="161"/>
      <c r="R610" s="161"/>
      <c r="S610" s="438"/>
      <c r="T610" s="161"/>
      <c r="U610" s="161"/>
      <c r="V610" s="161"/>
    </row>
    <row r="611" spans="1:22" ht="16.2">
      <c r="H611" s="25"/>
      <c r="I611" s="18"/>
      <c r="J611" s="19"/>
      <c r="K611" s="19"/>
      <c r="L611" s="29" t="s">
        <v>125</v>
      </c>
      <c r="M611" s="12">
        <v>4239</v>
      </c>
      <c r="N611" s="183">
        <f t="shared" ref="N611:N612" si="125">O611+P611</f>
        <v>0</v>
      </c>
      <c r="O611" s="183">
        <v>0</v>
      </c>
      <c r="P611" s="183"/>
      <c r="Q611" s="161"/>
      <c r="R611" s="161"/>
      <c r="S611" s="438"/>
      <c r="T611" s="161"/>
      <c r="U611" s="161"/>
      <c r="V611" s="161"/>
    </row>
    <row r="612" spans="1:22" ht="26.4">
      <c r="H612" s="177"/>
      <c r="I612" s="194"/>
      <c r="J612" s="201"/>
      <c r="K612" s="202"/>
      <c r="L612" s="203" t="s">
        <v>217</v>
      </c>
      <c r="M612" s="13">
        <v>4511</v>
      </c>
      <c r="N612" s="183">
        <f t="shared" si="125"/>
        <v>0</v>
      </c>
      <c r="O612" s="402"/>
      <c r="P612" s="402"/>
      <c r="Q612" s="161"/>
      <c r="R612" s="161"/>
      <c r="S612" s="438"/>
      <c r="T612" s="161"/>
      <c r="U612" s="161"/>
      <c r="V612" s="161"/>
    </row>
    <row r="613" spans="1:22" ht="45.75" customHeight="1">
      <c r="A613" s="122" t="str">
        <f t="shared" ref="A613" si="126">CONCATENATE(B613,C613,D613,E613,F613,G613)</f>
        <v>7111010200x</v>
      </c>
      <c r="B613" s="124" t="s">
        <v>439</v>
      </c>
      <c r="C613" s="117" t="s">
        <v>104</v>
      </c>
      <c r="D613" s="118" t="s">
        <v>106</v>
      </c>
      <c r="E613" s="119" t="s">
        <v>140</v>
      </c>
      <c r="F613" s="120" t="s">
        <v>441</v>
      </c>
      <c r="G613" s="129" t="s">
        <v>361</v>
      </c>
      <c r="H613" s="45"/>
      <c r="I613" s="147"/>
      <c r="J613" s="148"/>
      <c r="K613" s="148"/>
      <c r="L613" s="27" t="s">
        <v>840</v>
      </c>
      <c r="M613" s="28"/>
      <c r="N613" s="197">
        <f>O613+P613</f>
        <v>0</v>
      </c>
      <c r="O613" s="197">
        <f>O614</f>
        <v>0</v>
      </c>
      <c r="P613" s="197">
        <f>P614</f>
        <v>0</v>
      </c>
      <c r="Q613" s="161"/>
      <c r="R613" s="161"/>
      <c r="S613" s="438"/>
      <c r="T613" s="161"/>
      <c r="U613" s="161"/>
      <c r="V613" s="161"/>
    </row>
    <row r="614" spans="1:22" ht="16.2">
      <c r="H614" s="25"/>
      <c r="I614" s="18"/>
      <c r="J614" s="19"/>
      <c r="K614" s="19"/>
      <c r="L614" s="29" t="s">
        <v>348</v>
      </c>
      <c r="M614" s="12">
        <v>4729</v>
      </c>
      <c r="N614" s="183">
        <f t="shared" ref="N614" si="127">O614+P614</f>
        <v>0</v>
      </c>
      <c r="O614" s="183"/>
      <c r="P614" s="183">
        <v>0</v>
      </c>
      <c r="Q614" s="161"/>
      <c r="R614" s="161"/>
      <c r="S614" s="438"/>
      <c r="T614" s="161"/>
      <c r="U614" s="161"/>
      <c r="V614" s="161"/>
    </row>
    <row r="615" spans="1:22" ht="45.75" customHeight="1">
      <c r="A615" s="122" t="str">
        <f t="shared" ref="A615" si="128">CONCATENATE(B615,C615,D615,E615,F615,G615)</f>
        <v>7111010200x</v>
      </c>
      <c r="B615" s="124" t="s">
        <v>439</v>
      </c>
      <c r="C615" s="117" t="s">
        <v>104</v>
      </c>
      <c r="D615" s="118" t="s">
        <v>106</v>
      </c>
      <c r="E615" s="119" t="s">
        <v>140</v>
      </c>
      <c r="F615" s="120" t="s">
        <v>441</v>
      </c>
      <c r="G615" s="129" t="s">
        <v>361</v>
      </c>
      <c r="H615" s="45"/>
      <c r="I615" s="147"/>
      <c r="J615" s="148"/>
      <c r="K615" s="148"/>
      <c r="L615" s="27" t="s">
        <v>942</v>
      </c>
      <c r="M615" s="28"/>
      <c r="N615" s="197">
        <f>O615+P615</f>
        <v>0</v>
      </c>
      <c r="O615" s="197">
        <f>O616</f>
        <v>0</v>
      </c>
      <c r="P615" s="197">
        <f>P616</f>
        <v>0</v>
      </c>
      <c r="Q615" s="161"/>
      <c r="R615" s="161"/>
      <c r="S615" s="438"/>
      <c r="T615" s="161"/>
      <c r="U615" s="161"/>
      <c r="V615" s="161"/>
    </row>
    <row r="616" spans="1:22" ht="26.4">
      <c r="H616" s="25"/>
      <c r="I616" s="18"/>
      <c r="J616" s="19"/>
      <c r="K616" s="19"/>
      <c r="L616" s="32" t="s">
        <v>940</v>
      </c>
      <c r="M616" s="48" t="s">
        <v>939</v>
      </c>
      <c r="N616" s="183">
        <f t="shared" ref="N616" si="129">O616+P616</f>
        <v>0</v>
      </c>
      <c r="O616" s="183"/>
      <c r="P616" s="183">
        <v>0</v>
      </c>
      <c r="Q616" s="161"/>
      <c r="R616" s="161"/>
      <c r="S616" s="438"/>
      <c r="T616" s="161"/>
      <c r="U616" s="161"/>
      <c r="V616" s="161"/>
    </row>
    <row r="617" spans="1:22" ht="26.4">
      <c r="A617" s="5"/>
      <c r="B617" s="5"/>
      <c r="C617" s="5"/>
      <c r="D617" s="5"/>
      <c r="E617" s="5"/>
      <c r="F617" s="5"/>
      <c r="G617" s="5"/>
      <c r="H617" s="151">
        <v>2922</v>
      </c>
      <c r="I617" s="152" t="s">
        <v>187</v>
      </c>
      <c r="J617" s="153">
        <v>2</v>
      </c>
      <c r="K617" s="153">
        <v>2</v>
      </c>
      <c r="L617" s="154" t="s">
        <v>328</v>
      </c>
      <c r="M617" s="155"/>
      <c r="N617" s="192">
        <f>+N619</f>
        <v>0</v>
      </c>
      <c r="O617" s="192">
        <f>SUM(O619)</f>
        <v>0</v>
      </c>
      <c r="P617" s="192">
        <f>+P619</f>
        <v>0</v>
      </c>
      <c r="Q617" s="161"/>
      <c r="R617" s="161"/>
      <c r="S617" s="438"/>
      <c r="T617" s="161"/>
      <c r="U617" s="161"/>
      <c r="V617" s="161"/>
    </row>
    <row r="618" spans="1:22" ht="16.2">
      <c r="A618" s="5"/>
      <c r="B618" s="5"/>
      <c r="C618" s="5"/>
      <c r="D618" s="5"/>
      <c r="E618" s="5"/>
      <c r="F618" s="5"/>
      <c r="G618" s="5"/>
      <c r="H618" s="25"/>
      <c r="I618" s="25"/>
      <c r="J618" s="26"/>
      <c r="K618" s="26"/>
      <c r="L618" s="30" t="s">
        <v>108</v>
      </c>
      <c r="M618" s="31"/>
      <c r="N618" s="190"/>
      <c r="O618" s="190"/>
      <c r="P618" s="190"/>
      <c r="Q618" s="161"/>
      <c r="R618" s="161"/>
      <c r="S618" s="438"/>
      <c r="T618" s="161"/>
      <c r="U618" s="161"/>
      <c r="V618" s="161"/>
    </row>
    <row r="619" spans="1:22" ht="16.2">
      <c r="A619" s="5"/>
      <c r="B619" s="5"/>
      <c r="C619" s="5"/>
      <c r="D619" s="5"/>
      <c r="E619" s="5"/>
      <c r="F619" s="5"/>
      <c r="G619" s="5"/>
      <c r="H619" s="45"/>
      <c r="I619" s="147"/>
      <c r="J619" s="148"/>
      <c r="K619" s="148"/>
      <c r="L619" s="27" t="s">
        <v>322</v>
      </c>
      <c r="M619" s="28"/>
      <c r="N619" s="197">
        <f>O619+P619</f>
        <v>0</v>
      </c>
      <c r="O619" s="197">
        <f>SUM(O620:O621)</f>
        <v>0</v>
      </c>
      <c r="P619" s="197">
        <f>SUM(P620:P621)</f>
        <v>0</v>
      </c>
      <c r="Q619" s="161"/>
      <c r="R619" s="161"/>
      <c r="S619" s="438"/>
      <c r="T619" s="161"/>
      <c r="U619" s="161"/>
      <c r="V619" s="161"/>
    </row>
    <row r="620" spans="1:22" ht="16.2">
      <c r="A620" s="5"/>
      <c r="B620" s="5"/>
      <c r="C620" s="5"/>
      <c r="D620" s="5"/>
      <c r="E620" s="5"/>
      <c r="F620" s="5"/>
      <c r="G620" s="5"/>
      <c r="H620" s="25"/>
      <c r="I620" s="18"/>
      <c r="J620" s="19"/>
      <c r="K620" s="19"/>
      <c r="L620" s="29" t="s">
        <v>125</v>
      </c>
      <c r="M620" s="12">
        <v>4239</v>
      </c>
      <c r="N620" s="183">
        <f t="shared" ref="N620:N621" si="130">O620+P620</f>
        <v>0</v>
      </c>
      <c r="O620" s="183">
        <v>0</v>
      </c>
      <c r="P620" s="183"/>
      <c r="Q620" s="161"/>
      <c r="R620" s="161"/>
      <c r="S620" s="438"/>
      <c r="T620" s="161"/>
      <c r="U620" s="161"/>
      <c r="V620" s="161"/>
    </row>
    <row r="621" spans="1:22" ht="26.4">
      <c r="A621" s="5"/>
      <c r="B621" s="5"/>
      <c r="C621" s="5"/>
      <c r="D621" s="5"/>
      <c r="E621" s="5"/>
      <c r="F621" s="5"/>
      <c r="G621" s="5"/>
      <c r="H621" s="177"/>
      <c r="I621" s="194"/>
      <c r="J621" s="201"/>
      <c r="K621" s="202"/>
      <c r="L621" s="203" t="s">
        <v>217</v>
      </c>
      <c r="M621" s="13">
        <v>4511</v>
      </c>
      <c r="N621" s="183">
        <f t="shared" si="130"/>
        <v>0</v>
      </c>
      <c r="O621" s="402"/>
      <c r="P621" s="402"/>
      <c r="Q621" s="161"/>
      <c r="R621" s="161"/>
      <c r="S621" s="438"/>
      <c r="T621" s="161"/>
      <c r="U621" s="161"/>
      <c r="V621" s="161"/>
    </row>
    <row r="622" spans="1:22" ht="16.2">
      <c r="A622" s="5"/>
      <c r="B622" s="5"/>
      <c r="C622" s="5"/>
      <c r="D622" s="5"/>
      <c r="E622" s="5"/>
      <c r="F622" s="5"/>
      <c r="G622" s="5"/>
      <c r="H622" s="165">
        <v>2950</v>
      </c>
      <c r="I622" s="166" t="s">
        <v>187</v>
      </c>
      <c r="J622" s="167">
        <v>5</v>
      </c>
      <c r="K622" s="167">
        <v>0</v>
      </c>
      <c r="L622" s="168" t="s">
        <v>329</v>
      </c>
      <c r="M622" s="176"/>
      <c r="N622" s="188">
        <f>+N624</f>
        <v>0</v>
      </c>
      <c r="O622" s="188">
        <f>+O624</f>
        <v>0</v>
      </c>
      <c r="P622" s="188">
        <f>+P624</f>
        <v>0</v>
      </c>
      <c r="Q622" s="161"/>
      <c r="R622" s="161"/>
      <c r="S622" s="438"/>
      <c r="T622" s="161"/>
      <c r="U622" s="161"/>
      <c r="V622" s="161"/>
    </row>
    <row r="623" spans="1:22" ht="16.2">
      <c r="A623" s="5"/>
      <c r="B623" s="5"/>
      <c r="C623" s="5"/>
      <c r="D623" s="5"/>
      <c r="E623" s="5"/>
      <c r="F623" s="5"/>
      <c r="G623" s="5"/>
      <c r="H623" s="25"/>
      <c r="I623" s="18"/>
      <c r="J623" s="19"/>
      <c r="K623" s="19"/>
      <c r="L623" s="30" t="s">
        <v>110</v>
      </c>
      <c r="M623" s="31"/>
      <c r="N623" s="190"/>
      <c r="O623" s="190"/>
      <c r="P623" s="190"/>
      <c r="Q623" s="161"/>
      <c r="R623" s="161"/>
      <c r="S623" s="438"/>
      <c r="T623" s="161"/>
      <c r="U623" s="161"/>
      <c r="V623" s="161"/>
    </row>
    <row r="624" spans="1:22" ht="16.2">
      <c r="A624" s="5"/>
      <c r="B624" s="5"/>
      <c r="C624" s="5"/>
      <c r="D624" s="5"/>
      <c r="E624" s="5"/>
      <c r="F624" s="5"/>
      <c r="G624" s="5"/>
      <c r="H624" s="151">
        <v>2951</v>
      </c>
      <c r="I624" s="152" t="s">
        <v>187</v>
      </c>
      <c r="J624" s="153">
        <v>5</v>
      </c>
      <c r="K624" s="153">
        <v>1</v>
      </c>
      <c r="L624" s="154" t="s">
        <v>330</v>
      </c>
      <c r="M624" s="155"/>
      <c r="N624" s="192">
        <f>+N626+N631+N634+N637+N639+N644</f>
        <v>0</v>
      </c>
      <c r="O624" s="192">
        <f>+O626+O631+O634+O637+O639+O644</f>
        <v>0</v>
      </c>
      <c r="P624" s="192">
        <f>+P626+P631+P634+P637+P639+P644</f>
        <v>0</v>
      </c>
      <c r="Q624" s="161"/>
      <c r="R624" s="161"/>
      <c r="S624" s="438"/>
      <c r="T624" s="161"/>
      <c r="U624" s="161"/>
      <c r="V624" s="161"/>
    </row>
    <row r="625" spans="1:22" ht="16.2">
      <c r="H625" s="25"/>
      <c r="I625" s="25"/>
      <c r="J625" s="26"/>
      <c r="K625" s="26"/>
      <c r="L625" s="30" t="s">
        <v>108</v>
      </c>
      <c r="M625" s="31"/>
      <c r="N625" s="190"/>
      <c r="O625" s="190"/>
      <c r="P625" s="190"/>
      <c r="Q625" s="161"/>
      <c r="R625" s="161"/>
      <c r="S625" s="438"/>
      <c r="T625" s="161"/>
      <c r="U625" s="161"/>
      <c r="V625" s="161"/>
    </row>
    <row r="626" spans="1:22" ht="16.2">
      <c r="A626" s="5"/>
      <c r="B626" s="5"/>
      <c r="C626" s="5"/>
      <c r="D626" s="5"/>
      <c r="E626" s="5"/>
      <c r="F626" s="5"/>
      <c r="G626" s="5"/>
      <c r="H626" s="45"/>
      <c r="I626" s="147"/>
      <c r="J626" s="148"/>
      <c r="K626" s="148"/>
      <c r="L626" s="27" t="s">
        <v>331</v>
      </c>
      <c r="M626" s="28"/>
      <c r="N626" s="197">
        <f>O626+P626</f>
        <v>0</v>
      </c>
      <c r="O626" s="197">
        <f>SUM(O627:O630)</f>
        <v>0</v>
      </c>
      <c r="P626" s="197">
        <f>SUM(P627:P630)</f>
        <v>0</v>
      </c>
      <c r="Q626" s="161"/>
      <c r="R626" s="161"/>
      <c r="S626" s="438"/>
      <c r="T626" s="161"/>
      <c r="U626" s="161"/>
      <c r="V626" s="161"/>
    </row>
    <row r="627" spans="1:22" ht="16.2">
      <c r="A627" s="5"/>
      <c r="B627" s="5"/>
      <c r="C627" s="5"/>
      <c r="D627" s="5"/>
      <c r="E627" s="5"/>
      <c r="F627" s="5"/>
      <c r="G627" s="5"/>
      <c r="H627" s="25"/>
      <c r="I627" s="18"/>
      <c r="J627" s="19"/>
      <c r="K627" s="19"/>
      <c r="L627" s="29" t="s">
        <v>114</v>
      </c>
      <c r="M627" s="12" t="s">
        <v>872</v>
      </c>
      <c r="N627" s="183">
        <f t="shared" ref="N627:N645" si="131">O627+P627</f>
        <v>0</v>
      </c>
      <c r="O627" s="405"/>
      <c r="P627" s="405">
        <v>0</v>
      </c>
      <c r="Q627" s="161"/>
      <c r="R627" s="161"/>
      <c r="S627" s="438"/>
      <c r="T627" s="161"/>
      <c r="U627" s="161"/>
      <c r="V627" s="161"/>
    </row>
    <row r="628" spans="1:22" ht="26.4">
      <c r="A628" s="5"/>
      <c r="B628" s="5"/>
      <c r="C628" s="5"/>
      <c r="D628" s="5"/>
      <c r="E628" s="5"/>
      <c r="F628" s="5"/>
      <c r="G628" s="5"/>
      <c r="H628" s="25"/>
      <c r="I628" s="18"/>
      <c r="J628" s="19"/>
      <c r="K628" s="19"/>
      <c r="L628" s="29" t="s">
        <v>131</v>
      </c>
      <c r="M628" s="12">
        <v>4511</v>
      </c>
      <c r="N628" s="183">
        <f t="shared" si="131"/>
        <v>0</v>
      </c>
      <c r="O628" s="183"/>
      <c r="P628" s="183"/>
      <c r="Q628" s="161"/>
      <c r="R628" s="161"/>
      <c r="S628" s="438"/>
      <c r="T628" s="161"/>
      <c r="U628" s="161"/>
      <c r="V628" s="161"/>
    </row>
    <row r="629" spans="1:22" ht="26.4">
      <c r="A629" s="5"/>
      <c r="B629" s="5"/>
      <c r="C629" s="5"/>
      <c r="D629" s="5"/>
      <c r="E629" s="5"/>
      <c r="F629" s="5"/>
      <c r="G629" s="5"/>
      <c r="H629" s="177"/>
      <c r="I629" s="194"/>
      <c r="J629" s="201"/>
      <c r="K629" s="202"/>
      <c r="L629" s="203" t="s">
        <v>219</v>
      </c>
      <c r="M629" s="13">
        <v>4819</v>
      </c>
      <c r="N629" s="183">
        <f t="shared" si="131"/>
        <v>0</v>
      </c>
      <c r="O629" s="183"/>
      <c r="P629" s="183"/>
      <c r="Q629" s="161"/>
      <c r="R629" s="161"/>
      <c r="S629" s="438"/>
      <c r="T629" s="161"/>
      <c r="U629" s="161"/>
      <c r="V629" s="161"/>
    </row>
    <row r="630" spans="1:22" ht="16.2">
      <c r="A630" s="5"/>
      <c r="B630" s="5"/>
      <c r="C630" s="5"/>
      <c r="D630" s="5"/>
      <c r="E630" s="5"/>
      <c r="F630" s="5"/>
      <c r="G630" s="5"/>
      <c r="H630" s="17"/>
      <c r="I630" s="25"/>
      <c r="J630" s="26"/>
      <c r="K630" s="26"/>
      <c r="L630" s="32" t="s">
        <v>332</v>
      </c>
      <c r="M630" s="33">
        <v>5122</v>
      </c>
      <c r="N630" s="183">
        <f t="shared" si="131"/>
        <v>0</v>
      </c>
      <c r="O630" s="183">
        <v>0</v>
      </c>
      <c r="P630" s="183"/>
      <c r="Q630" s="161"/>
      <c r="R630" s="161"/>
      <c r="S630" s="438"/>
      <c r="T630" s="161"/>
      <c r="U630" s="161"/>
      <c r="V630" s="161"/>
    </row>
    <row r="631" spans="1:22" ht="27.6">
      <c r="A631" s="5"/>
      <c r="B631" s="5"/>
      <c r="C631" s="5"/>
      <c r="D631" s="5"/>
      <c r="E631" s="5"/>
      <c r="F631" s="5"/>
      <c r="G631" s="5"/>
      <c r="H631" s="45"/>
      <c r="I631" s="147"/>
      <c r="J631" s="148"/>
      <c r="K631" s="148"/>
      <c r="L631" s="27" t="s">
        <v>639</v>
      </c>
      <c r="M631" s="28"/>
      <c r="N631" s="197">
        <f>O631+P631</f>
        <v>0</v>
      </c>
      <c r="O631" s="197">
        <f>SUM(O632:O633)</f>
        <v>0</v>
      </c>
      <c r="P631" s="197">
        <f>SUM(P632:P633)</f>
        <v>0</v>
      </c>
      <c r="Q631" s="161"/>
      <c r="R631" s="161"/>
      <c r="S631" s="438"/>
      <c r="T631" s="161"/>
      <c r="U631" s="161"/>
      <c r="V631" s="161"/>
    </row>
    <row r="632" spans="1:22" ht="26.4">
      <c r="A632" s="5"/>
      <c r="B632" s="5"/>
      <c r="C632" s="5"/>
      <c r="D632" s="5"/>
      <c r="E632" s="5"/>
      <c r="F632" s="5"/>
      <c r="G632" s="5"/>
      <c r="H632" s="25"/>
      <c r="I632" s="18"/>
      <c r="J632" s="19"/>
      <c r="K632" s="19"/>
      <c r="L632" s="29" t="s">
        <v>219</v>
      </c>
      <c r="M632" s="44">
        <v>4819</v>
      </c>
      <c r="N632" s="183">
        <f t="shared" si="131"/>
        <v>0</v>
      </c>
      <c r="O632" s="183"/>
      <c r="P632" s="183"/>
      <c r="Q632" s="161"/>
      <c r="R632" s="161"/>
      <c r="S632" s="438"/>
      <c r="T632" s="161"/>
      <c r="U632" s="161"/>
      <c r="V632" s="161"/>
    </row>
    <row r="633" spans="1:22" ht="16.2">
      <c r="A633" s="5"/>
      <c r="B633" s="5"/>
      <c r="C633" s="5"/>
      <c r="D633" s="5"/>
      <c r="E633" s="5"/>
      <c r="F633" s="5"/>
      <c r="G633" s="5"/>
      <c r="H633" s="25"/>
      <c r="I633" s="18"/>
      <c r="J633" s="19"/>
      <c r="K633" s="19"/>
      <c r="L633" s="29" t="s">
        <v>137</v>
      </c>
      <c r="M633" s="12">
        <v>5129</v>
      </c>
      <c r="N633" s="183">
        <f t="shared" si="131"/>
        <v>0</v>
      </c>
      <c r="O633" s="183"/>
      <c r="P633" s="183"/>
      <c r="Q633" s="161"/>
      <c r="R633" s="161"/>
      <c r="S633" s="438"/>
      <c r="T633" s="161"/>
      <c r="U633" s="161"/>
      <c r="V633" s="161"/>
    </row>
    <row r="634" spans="1:22" ht="41.4">
      <c r="A634" s="5"/>
      <c r="B634" s="5"/>
      <c r="C634" s="5"/>
      <c r="D634" s="5"/>
      <c r="E634" s="5"/>
      <c r="F634" s="5"/>
      <c r="G634" s="5"/>
      <c r="H634" s="45"/>
      <c r="I634" s="147"/>
      <c r="J634" s="148"/>
      <c r="K634" s="148"/>
      <c r="L634" s="27" t="s">
        <v>334</v>
      </c>
      <c r="M634" s="28"/>
      <c r="N634" s="197">
        <f>O634+P634</f>
        <v>0</v>
      </c>
      <c r="O634" s="197">
        <f>SUM(O635:O636)</f>
        <v>0</v>
      </c>
      <c r="P634" s="197">
        <f>SUM(P635:P636)</f>
        <v>0</v>
      </c>
      <c r="Q634" s="161"/>
      <c r="R634" s="161"/>
      <c r="S634" s="438"/>
      <c r="T634" s="161"/>
      <c r="U634" s="161"/>
      <c r="V634" s="161"/>
    </row>
    <row r="635" spans="1:22" ht="16.2">
      <c r="A635" s="5"/>
      <c r="B635" s="5"/>
      <c r="C635" s="5"/>
      <c r="D635" s="5"/>
      <c r="E635" s="5"/>
      <c r="F635" s="5"/>
      <c r="G635" s="5"/>
      <c r="H635" s="25"/>
      <c r="I635" s="18"/>
      <c r="J635" s="19"/>
      <c r="K635" s="19"/>
      <c r="L635" s="29" t="s">
        <v>125</v>
      </c>
      <c r="M635" s="12">
        <v>4239</v>
      </c>
      <c r="N635" s="183">
        <f t="shared" si="131"/>
        <v>0</v>
      </c>
      <c r="O635" s="183">
        <v>0</v>
      </c>
      <c r="P635" s="183"/>
      <c r="Q635" s="161"/>
      <c r="R635" s="161"/>
      <c r="S635" s="438"/>
      <c r="T635" s="161"/>
      <c r="U635" s="161"/>
      <c r="V635" s="161"/>
    </row>
    <row r="636" spans="1:22" ht="26.4">
      <c r="A636" s="5"/>
      <c r="B636" s="5"/>
      <c r="C636" s="5"/>
      <c r="D636" s="5"/>
      <c r="E636" s="5"/>
      <c r="F636" s="5"/>
      <c r="G636" s="5"/>
      <c r="H636" s="177"/>
      <c r="I636" s="194"/>
      <c r="J636" s="201"/>
      <c r="K636" s="202"/>
      <c r="L636" s="203" t="s">
        <v>217</v>
      </c>
      <c r="M636" s="13">
        <v>4511</v>
      </c>
      <c r="N636" s="183">
        <f t="shared" si="131"/>
        <v>0</v>
      </c>
      <c r="O636" s="402"/>
      <c r="P636" s="402">
        <v>0</v>
      </c>
      <c r="Q636" s="161"/>
      <c r="R636" s="161"/>
      <c r="S636" s="438"/>
      <c r="T636" s="161"/>
      <c r="U636" s="161"/>
      <c r="V636" s="161"/>
    </row>
    <row r="637" spans="1:22" ht="27.6">
      <c r="A637" s="5"/>
      <c r="B637" s="5"/>
      <c r="C637" s="5"/>
      <c r="D637" s="5"/>
      <c r="E637" s="5"/>
      <c r="F637" s="5"/>
      <c r="G637" s="5"/>
      <c r="H637" s="45"/>
      <c r="I637" s="147"/>
      <c r="J637" s="148"/>
      <c r="K637" s="148"/>
      <c r="L637" s="27" t="s">
        <v>335</v>
      </c>
      <c r="M637" s="28"/>
      <c r="N637" s="197">
        <f>O637+P637</f>
        <v>0</v>
      </c>
      <c r="O637" s="197">
        <f>SUM(O638)</f>
        <v>0</v>
      </c>
      <c r="P637" s="197">
        <f>SUM(P638)</f>
        <v>0</v>
      </c>
      <c r="Q637" s="161"/>
      <c r="R637" s="161"/>
      <c r="S637" s="438"/>
      <c r="T637" s="161"/>
      <c r="U637" s="161"/>
      <c r="V637" s="161"/>
    </row>
    <row r="638" spans="1:22" ht="26.4">
      <c r="A638" s="5"/>
      <c r="B638" s="5"/>
      <c r="C638" s="5"/>
      <c r="D638" s="5"/>
      <c r="E638" s="5"/>
      <c r="F638" s="5"/>
      <c r="G638" s="5"/>
      <c r="H638" s="25"/>
      <c r="I638" s="18"/>
      <c r="J638" s="19"/>
      <c r="K638" s="19"/>
      <c r="L638" s="203" t="s">
        <v>217</v>
      </c>
      <c r="M638" s="13">
        <v>4511</v>
      </c>
      <c r="N638" s="183">
        <f t="shared" si="131"/>
        <v>0</v>
      </c>
      <c r="O638" s="398"/>
      <c r="P638" s="398">
        <v>0</v>
      </c>
      <c r="Q638" s="161"/>
      <c r="R638" s="161"/>
      <c r="S638" s="438"/>
      <c r="T638" s="161"/>
      <c r="U638" s="161"/>
      <c r="V638" s="161"/>
    </row>
    <row r="639" spans="1:22" ht="69">
      <c r="A639" s="5"/>
      <c r="B639" s="5"/>
      <c r="C639" s="5"/>
      <c r="D639" s="5"/>
      <c r="E639" s="5"/>
      <c r="F639" s="5"/>
      <c r="G639" s="5"/>
      <c r="H639" s="45"/>
      <c r="I639" s="147"/>
      <c r="J639" s="148"/>
      <c r="K639" s="148"/>
      <c r="L639" s="27" t="s">
        <v>845</v>
      </c>
      <c r="M639" s="28"/>
      <c r="N639" s="197">
        <f>O639+P639</f>
        <v>0</v>
      </c>
      <c r="O639" s="197">
        <f>SUM(O640:O643)</f>
        <v>0</v>
      </c>
      <c r="P639" s="197">
        <f>SUM(P640:P643)</f>
        <v>0</v>
      </c>
      <c r="Q639" s="161"/>
      <c r="R639" s="161"/>
      <c r="S639" s="438"/>
      <c r="T639" s="161"/>
      <c r="U639" s="161"/>
      <c r="V639" s="161"/>
    </row>
    <row r="640" spans="1:22" ht="16.2">
      <c r="A640" s="5"/>
      <c r="B640" s="5"/>
      <c r="C640" s="5"/>
      <c r="D640" s="5"/>
      <c r="E640" s="5"/>
      <c r="F640" s="5"/>
      <c r="G640" s="5"/>
      <c r="H640" s="25"/>
      <c r="I640" s="18"/>
      <c r="J640" s="19"/>
      <c r="K640" s="19"/>
      <c r="L640" s="29" t="s">
        <v>348</v>
      </c>
      <c r="M640" s="12">
        <v>4729</v>
      </c>
      <c r="N640" s="183">
        <f t="shared" si="131"/>
        <v>0</v>
      </c>
      <c r="O640" s="183"/>
      <c r="P640" s="183"/>
      <c r="Q640" s="161"/>
      <c r="R640" s="161"/>
      <c r="S640" s="438"/>
      <c r="T640" s="161"/>
      <c r="U640" s="161"/>
      <c r="V640" s="161"/>
    </row>
    <row r="641" spans="1:22" ht="16.2">
      <c r="A641" s="5"/>
      <c r="B641" s="5"/>
      <c r="C641" s="5"/>
      <c r="D641" s="5"/>
      <c r="E641" s="5"/>
      <c r="F641" s="5"/>
      <c r="G641" s="5"/>
      <c r="H641" s="25"/>
      <c r="I641" s="18"/>
      <c r="J641" s="19"/>
      <c r="K641" s="19"/>
      <c r="L641" s="30" t="s">
        <v>173</v>
      </c>
      <c r="M641" s="31">
        <v>5112</v>
      </c>
      <c r="N641" s="183">
        <f t="shared" si="131"/>
        <v>0</v>
      </c>
      <c r="O641" s="183"/>
      <c r="P641" s="183"/>
      <c r="Q641" s="161"/>
      <c r="R641" s="161"/>
      <c r="S641" s="438"/>
      <c r="T641" s="161"/>
      <c r="U641" s="161"/>
      <c r="V641" s="161"/>
    </row>
    <row r="642" spans="1:22" ht="16.2">
      <c r="A642" s="5"/>
      <c r="B642" s="5"/>
      <c r="C642" s="5"/>
      <c r="D642" s="5"/>
      <c r="E642" s="5"/>
      <c r="F642" s="5"/>
      <c r="G642" s="5"/>
      <c r="H642" s="25"/>
      <c r="I642" s="18"/>
      <c r="J642" s="19"/>
      <c r="K642" s="19"/>
      <c r="L642" s="32" t="s">
        <v>143</v>
      </c>
      <c r="M642" s="48">
        <v>5113</v>
      </c>
      <c r="N642" s="183">
        <f t="shared" si="131"/>
        <v>0</v>
      </c>
      <c r="O642" s="183"/>
      <c r="P642" s="183"/>
      <c r="Q642" s="161"/>
      <c r="R642" s="161"/>
      <c r="S642" s="438"/>
      <c r="T642" s="161"/>
      <c r="U642" s="161"/>
      <c r="V642" s="161"/>
    </row>
    <row r="643" spans="1:22" ht="16.2">
      <c r="A643" s="5"/>
      <c r="B643" s="5"/>
      <c r="C643" s="5"/>
      <c r="D643" s="5"/>
      <c r="E643" s="5"/>
      <c r="F643" s="5"/>
      <c r="G643" s="5"/>
      <c r="H643" s="25"/>
      <c r="I643" s="18"/>
      <c r="J643" s="19"/>
      <c r="K643" s="19"/>
      <c r="L643" s="30" t="s">
        <v>268</v>
      </c>
      <c r="M643" s="44">
        <v>5129</v>
      </c>
      <c r="N643" s="183">
        <f t="shared" si="131"/>
        <v>0</v>
      </c>
      <c r="O643" s="183">
        <v>0</v>
      </c>
      <c r="P643" s="183"/>
      <c r="Q643" s="161"/>
      <c r="R643" s="161"/>
      <c r="S643" s="438"/>
      <c r="T643" s="161"/>
      <c r="U643" s="161"/>
      <c r="V643" s="161"/>
    </row>
    <row r="644" spans="1:22" ht="27.6">
      <c r="H644" s="45"/>
      <c r="I644" s="147"/>
      <c r="J644" s="148"/>
      <c r="K644" s="148"/>
      <c r="L644" s="27" t="s">
        <v>852</v>
      </c>
      <c r="M644" s="28"/>
      <c r="N644" s="197">
        <f>SUM(N645:N646)</f>
        <v>0</v>
      </c>
      <c r="O644" s="197">
        <f>SUM(O645:O646)</f>
        <v>0</v>
      </c>
      <c r="P644" s="197">
        <f>SUM(P645:P646)</f>
        <v>0</v>
      </c>
      <c r="Q644" s="161"/>
      <c r="R644" s="161"/>
      <c r="S644" s="438"/>
      <c r="T644" s="161"/>
      <c r="U644" s="161"/>
      <c r="V644" s="161"/>
    </row>
    <row r="645" spans="1:22" ht="16.2">
      <c r="A645" s="5"/>
      <c r="B645" s="5"/>
      <c r="C645" s="5"/>
      <c r="D645" s="5"/>
      <c r="E645" s="5"/>
      <c r="F645" s="5"/>
      <c r="G645" s="5"/>
      <c r="H645" s="25"/>
      <c r="I645" s="18"/>
      <c r="J645" s="19"/>
      <c r="K645" s="19"/>
      <c r="L645" s="30" t="s">
        <v>173</v>
      </c>
      <c r="M645" s="31">
        <v>5112</v>
      </c>
      <c r="N645" s="183">
        <f t="shared" si="131"/>
        <v>0</v>
      </c>
      <c r="O645" s="405"/>
      <c r="P645" s="405"/>
      <c r="Q645" s="161"/>
      <c r="R645" s="161"/>
      <c r="S645" s="438"/>
      <c r="T645" s="161"/>
      <c r="U645" s="161"/>
      <c r="V645" s="161"/>
    </row>
    <row r="646" spans="1:22" ht="16.2">
      <c r="A646" s="5"/>
      <c r="B646" s="5"/>
      <c r="C646" s="5"/>
      <c r="D646" s="5"/>
      <c r="E646" s="5"/>
      <c r="F646" s="5"/>
      <c r="G646" s="5"/>
      <c r="H646" s="25"/>
      <c r="I646" s="18"/>
      <c r="J646" s="19"/>
      <c r="K646" s="19"/>
      <c r="L646" s="32" t="s">
        <v>143</v>
      </c>
      <c r="M646" s="48">
        <v>5113</v>
      </c>
      <c r="N646" s="183">
        <f t="shared" ref="N646" si="132">O646+P646</f>
        <v>0</v>
      </c>
      <c r="O646" s="183">
        <v>0</v>
      </c>
      <c r="P646" s="183"/>
      <c r="Q646" s="161"/>
      <c r="R646" s="161"/>
      <c r="S646" s="438"/>
      <c r="T646" s="161"/>
      <c r="U646" s="161"/>
      <c r="V646" s="161"/>
    </row>
    <row r="647" spans="1:22" ht="16.2">
      <c r="A647" s="5"/>
      <c r="B647" s="5"/>
      <c r="C647" s="5"/>
      <c r="D647" s="5"/>
      <c r="E647" s="5"/>
      <c r="F647" s="5"/>
      <c r="G647" s="5"/>
      <c r="H647" s="165">
        <v>2960</v>
      </c>
      <c r="I647" s="166" t="s">
        <v>187</v>
      </c>
      <c r="J647" s="167">
        <v>6</v>
      </c>
      <c r="K647" s="167">
        <v>0</v>
      </c>
      <c r="L647" s="168" t="s">
        <v>337</v>
      </c>
      <c r="M647" s="176"/>
      <c r="N647" s="188">
        <f>+N649</f>
        <v>0</v>
      </c>
      <c r="O647" s="188">
        <f>+O649</f>
        <v>0</v>
      </c>
      <c r="P647" s="188">
        <f>+P649</f>
        <v>0</v>
      </c>
      <c r="Q647" s="161"/>
      <c r="R647" s="161"/>
      <c r="S647" s="438"/>
      <c r="T647" s="161"/>
      <c r="U647" s="161"/>
      <c r="V647" s="161"/>
    </row>
    <row r="648" spans="1:22" ht="16.2">
      <c r="A648" s="5"/>
      <c r="B648" s="5"/>
      <c r="C648" s="5"/>
      <c r="D648" s="5"/>
      <c r="E648" s="5"/>
      <c r="F648" s="5"/>
      <c r="G648" s="5"/>
      <c r="H648" s="25"/>
      <c r="I648" s="18"/>
      <c r="J648" s="19"/>
      <c r="K648" s="19"/>
      <c r="L648" s="30" t="s">
        <v>110</v>
      </c>
      <c r="M648" s="31"/>
      <c r="N648" s="190"/>
      <c r="O648" s="190"/>
      <c r="P648" s="190"/>
      <c r="Q648" s="161"/>
      <c r="R648" s="161"/>
      <c r="S648" s="438"/>
      <c r="T648" s="161"/>
      <c r="U648" s="161"/>
      <c r="V648" s="161"/>
    </row>
    <row r="649" spans="1:22" ht="16.2">
      <c r="H649" s="151">
        <v>2961</v>
      </c>
      <c r="I649" s="152" t="s">
        <v>187</v>
      </c>
      <c r="J649" s="153">
        <v>6</v>
      </c>
      <c r="K649" s="153">
        <v>1</v>
      </c>
      <c r="L649" s="154" t="s">
        <v>337</v>
      </c>
      <c r="M649" s="155"/>
      <c r="N649" s="192">
        <f>+N651+N656+N658+N660+N662+N665+N667</f>
        <v>0</v>
      </c>
      <c r="O649" s="192">
        <f t="shared" ref="O649:P649" si="133">+O651+O656+O658+O660+O662+O665+O667</f>
        <v>0</v>
      </c>
      <c r="P649" s="192">
        <f t="shared" si="133"/>
        <v>0</v>
      </c>
      <c r="Q649" s="161"/>
      <c r="R649" s="161"/>
      <c r="S649" s="438"/>
      <c r="T649" s="161"/>
      <c r="U649" s="161"/>
      <c r="V649" s="161"/>
    </row>
    <row r="650" spans="1:22" ht="16.2">
      <c r="A650" s="5"/>
      <c r="B650" s="5"/>
      <c r="C650" s="5"/>
      <c r="D650" s="5"/>
      <c r="E650" s="5"/>
      <c r="F650" s="5"/>
      <c r="G650" s="5"/>
      <c r="H650" s="25"/>
      <c r="I650" s="25"/>
      <c r="J650" s="26"/>
      <c r="K650" s="26"/>
      <c r="L650" s="30" t="s">
        <v>108</v>
      </c>
      <c r="M650" s="31"/>
      <c r="N650" s="190"/>
      <c r="O650" s="190"/>
      <c r="P650" s="190"/>
      <c r="Q650" s="161"/>
      <c r="R650" s="161"/>
      <c r="S650" s="438"/>
      <c r="T650" s="161"/>
      <c r="U650" s="161"/>
      <c r="V650" s="161"/>
    </row>
    <row r="651" spans="1:22" ht="27.6">
      <c r="A651" s="5"/>
      <c r="B651" s="5"/>
      <c r="C651" s="5"/>
      <c r="D651" s="5"/>
      <c r="E651" s="5"/>
      <c r="F651" s="5"/>
      <c r="G651" s="5"/>
      <c r="H651" s="45"/>
      <c r="I651" s="147"/>
      <c r="J651" s="148"/>
      <c r="K651" s="148"/>
      <c r="L651" s="27" t="s">
        <v>833</v>
      </c>
      <c r="M651" s="28"/>
      <c r="N651" s="197">
        <f>O651+P651</f>
        <v>0</v>
      </c>
      <c r="O651" s="197">
        <f>SUM(O652:O655)</f>
        <v>0</v>
      </c>
      <c r="P651" s="197">
        <f>SUM(P652:P655)</f>
        <v>0</v>
      </c>
      <c r="Q651" s="161"/>
      <c r="R651" s="161"/>
      <c r="S651" s="438"/>
      <c r="T651" s="161"/>
      <c r="U651" s="161"/>
      <c r="V651" s="161"/>
    </row>
    <row r="652" spans="1:22" ht="26.4">
      <c r="H652" s="17"/>
      <c r="I652" s="25"/>
      <c r="J652" s="26"/>
      <c r="K652" s="26"/>
      <c r="L652" s="30" t="s">
        <v>142</v>
      </c>
      <c r="M652" s="13">
        <v>4251</v>
      </c>
      <c r="N652" s="183">
        <f t="shared" ref="N652:N664" si="134">O652+P652</f>
        <v>0</v>
      </c>
      <c r="O652" s="183"/>
      <c r="P652" s="183"/>
      <c r="Q652" s="161"/>
      <c r="R652" s="161"/>
      <c r="S652" s="438"/>
      <c r="T652" s="161"/>
      <c r="U652" s="161"/>
      <c r="V652" s="161"/>
    </row>
    <row r="653" spans="1:22" ht="16.2">
      <c r="A653" s="5"/>
      <c r="B653" s="5"/>
      <c r="C653" s="5"/>
      <c r="D653" s="5"/>
      <c r="E653" s="5"/>
      <c r="F653" s="5"/>
      <c r="G653" s="5"/>
      <c r="H653" s="17"/>
      <c r="I653" s="25"/>
      <c r="J653" s="26"/>
      <c r="K653" s="26"/>
      <c r="L653" s="29" t="s">
        <v>167</v>
      </c>
      <c r="M653" s="12">
        <v>4639</v>
      </c>
      <c r="N653" s="183">
        <f t="shared" si="134"/>
        <v>0</v>
      </c>
      <c r="O653" s="183"/>
      <c r="P653" s="183"/>
      <c r="Q653" s="161"/>
      <c r="R653" s="161"/>
      <c r="S653" s="438"/>
      <c r="T653" s="161"/>
      <c r="U653" s="161"/>
      <c r="V653" s="161"/>
    </row>
    <row r="654" spans="1:22" ht="16.2">
      <c r="A654" s="5"/>
      <c r="B654" s="5"/>
      <c r="C654" s="5"/>
      <c r="D654" s="5"/>
      <c r="E654" s="5"/>
      <c r="F654" s="5"/>
      <c r="G654" s="5"/>
      <c r="H654" s="17"/>
      <c r="I654" s="25"/>
      <c r="J654" s="26"/>
      <c r="K654" s="26"/>
      <c r="L654" s="30" t="s">
        <v>173</v>
      </c>
      <c r="M654" s="31">
        <v>5112</v>
      </c>
      <c r="N654" s="183">
        <f t="shared" si="134"/>
        <v>0</v>
      </c>
      <c r="O654" s="183"/>
      <c r="P654" s="183"/>
      <c r="Q654" s="161"/>
      <c r="R654" s="161"/>
      <c r="S654" s="438"/>
      <c r="T654" s="161"/>
      <c r="U654" s="161"/>
      <c r="V654" s="161"/>
    </row>
    <row r="655" spans="1:22" ht="16.2">
      <c r="H655" s="25"/>
      <c r="I655" s="25"/>
      <c r="J655" s="26"/>
      <c r="K655" s="26"/>
      <c r="L655" s="32" t="s">
        <v>143</v>
      </c>
      <c r="M655" s="48">
        <v>5113</v>
      </c>
      <c r="N655" s="183">
        <f t="shared" si="134"/>
        <v>0</v>
      </c>
      <c r="O655" s="183"/>
      <c r="P655" s="183"/>
      <c r="Q655" s="161"/>
      <c r="R655" s="161"/>
      <c r="S655" s="438"/>
      <c r="T655" s="161"/>
      <c r="U655" s="161"/>
      <c r="V655" s="161"/>
    </row>
    <row r="656" spans="1:22" ht="27.6">
      <c r="A656" s="5"/>
      <c r="B656" s="5"/>
      <c r="C656" s="5"/>
      <c r="D656" s="5"/>
      <c r="E656" s="5"/>
      <c r="F656" s="5"/>
      <c r="G656" s="5"/>
      <c r="H656" s="45"/>
      <c r="I656" s="147"/>
      <c r="J656" s="148"/>
      <c r="K656" s="148"/>
      <c r="L656" s="27" t="s">
        <v>339</v>
      </c>
      <c r="M656" s="28"/>
      <c r="N656" s="197">
        <f>O656+P656</f>
        <v>0</v>
      </c>
      <c r="O656" s="197">
        <f>SUM(O657)</f>
        <v>0</v>
      </c>
      <c r="P656" s="197">
        <f>SUM(P657)</f>
        <v>0</v>
      </c>
      <c r="Q656" s="161"/>
      <c r="R656" s="161"/>
      <c r="S656" s="438"/>
      <c r="T656" s="161"/>
      <c r="U656" s="161"/>
      <c r="V656" s="161"/>
    </row>
    <row r="657" spans="1:22" ht="16.2">
      <c r="A657" s="5"/>
      <c r="B657" s="5"/>
      <c r="C657" s="5"/>
      <c r="D657" s="5"/>
      <c r="E657" s="5"/>
      <c r="F657" s="5"/>
      <c r="G657" s="5"/>
      <c r="H657" s="25"/>
      <c r="I657" s="25"/>
      <c r="J657" s="26"/>
      <c r="K657" s="26"/>
      <c r="L657" s="29" t="s">
        <v>125</v>
      </c>
      <c r="M657" s="12">
        <v>4239</v>
      </c>
      <c r="N657" s="183">
        <f t="shared" si="134"/>
        <v>0</v>
      </c>
      <c r="O657" s="183"/>
      <c r="P657" s="183"/>
      <c r="Q657" s="161"/>
      <c r="R657" s="161"/>
      <c r="S657" s="438"/>
      <c r="T657" s="161"/>
      <c r="U657" s="161"/>
      <c r="V657" s="161"/>
    </row>
    <row r="658" spans="1:22" ht="41.4">
      <c r="A658" s="5"/>
      <c r="B658" s="5"/>
      <c r="C658" s="5"/>
      <c r="D658" s="5"/>
      <c r="E658" s="5"/>
      <c r="F658" s="5"/>
      <c r="G658" s="5"/>
      <c r="H658" s="45"/>
      <c r="I658" s="147"/>
      <c r="J658" s="148"/>
      <c r="K658" s="148"/>
      <c r="L658" s="27" t="s">
        <v>771</v>
      </c>
      <c r="M658" s="28"/>
      <c r="N658" s="197">
        <f>O658+P658</f>
        <v>0</v>
      </c>
      <c r="O658" s="197">
        <f>SUM(O659)</f>
        <v>0</v>
      </c>
      <c r="P658" s="197">
        <f>SUM(P659)</f>
        <v>0</v>
      </c>
      <c r="Q658" s="161"/>
      <c r="R658" s="161"/>
      <c r="S658" s="438"/>
      <c r="T658" s="161"/>
      <c r="U658" s="161"/>
      <c r="V658" s="161"/>
    </row>
    <row r="659" spans="1:22" ht="16.2">
      <c r="H659" s="25"/>
      <c r="I659" s="25"/>
      <c r="J659" s="26"/>
      <c r="K659" s="26"/>
      <c r="L659" s="29" t="s">
        <v>348</v>
      </c>
      <c r="M659" s="12">
        <v>4729</v>
      </c>
      <c r="N659" s="183">
        <f t="shared" si="134"/>
        <v>0</v>
      </c>
      <c r="O659" s="402"/>
      <c r="P659" s="402"/>
      <c r="Q659" s="161"/>
      <c r="R659" s="161"/>
      <c r="S659" s="438"/>
      <c r="T659" s="161"/>
      <c r="U659" s="161"/>
      <c r="V659" s="161"/>
    </row>
    <row r="660" spans="1:22" ht="55.2">
      <c r="A660" s="5"/>
      <c r="B660" s="5"/>
      <c r="C660" s="5"/>
      <c r="D660" s="5"/>
      <c r="E660" s="5"/>
      <c r="F660" s="5"/>
      <c r="G660" s="5"/>
      <c r="H660" s="46"/>
      <c r="I660" s="147"/>
      <c r="J660" s="148"/>
      <c r="K660" s="148"/>
      <c r="L660" s="27" t="s">
        <v>772</v>
      </c>
      <c r="M660" s="28"/>
      <c r="N660" s="197">
        <f>O660+P660</f>
        <v>0</v>
      </c>
      <c r="O660" s="197">
        <f>SUM(O661)</f>
        <v>0</v>
      </c>
      <c r="P660" s="197">
        <f>SUM(P661)</f>
        <v>0</v>
      </c>
      <c r="Q660" s="161"/>
      <c r="R660" s="161"/>
      <c r="S660" s="438"/>
      <c r="T660" s="161"/>
      <c r="U660" s="161"/>
      <c r="V660" s="161"/>
    </row>
    <row r="661" spans="1:22" ht="16.2">
      <c r="A661" s="5"/>
      <c r="B661" s="5"/>
      <c r="C661" s="5"/>
      <c r="D661" s="5"/>
      <c r="E661" s="5"/>
      <c r="F661" s="5"/>
      <c r="G661" s="5"/>
      <c r="H661" s="25"/>
      <c r="I661" s="25"/>
      <c r="J661" s="26"/>
      <c r="K661" s="26"/>
      <c r="L661" s="29" t="s">
        <v>348</v>
      </c>
      <c r="M661" s="12">
        <v>4729</v>
      </c>
      <c r="N661" s="183">
        <f t="shared" si="134"/>
        <v>0</v>
      </c>
      <c r="O661" s="402"/>
      <c r="P661" s="402"/>
      <c r="Q661" s="161"/>
      <c r="R661" s="161"/>
      <c r="S661" s="438"/>
      <c r="T661" s="161"/>
      <c r="U661" s="161"/>
      <c r="V661" s="161"/>
    </row>
    <row r="662" spans="1:22" ht="41.4">
      <c r="A662" s="5"/>
      <c r="B662" s="5"/>
      <c r="C662" s="5"/>
      <c r="D662" s="5"/>
      <c r="E662" s="5"/>
      <c r="F662" s="5"/>
      <c r="G662" s="5"/>
      <c r="H662" s="46"/>
      <c r="I662" s="147"/>
      <c r="J662" s="148"/>
      <c r="K662" s="148"/>
      <c r="L662" s="27" t="s">
        <v>846</v>
      </c>
      <c r="M662" s="28"/>
      <c r="N662" s="197">
        <f>O662+P662</f>
        <v>0</v>
      </c>
      <c r="O662" s="197">
        <f>SUM(O663:O664)</f>
        <v>0</v>
      </c>
      <c r="P662" s="197">
        <f>SUM(P663:P664)</f>
        <v>0</v>
      </c>
      <c r="Q662" s="161"/>
      <c r="R662" s="161"/>
      <c r="S662" s="438"/>
      <c r="T662" s="161"/>
      <c r="U662" s="161"/>
      <c r="V662" s="161"/>
    </row>
    <row r="663" spans="1:22" ht="16.2">
      <c r="H663" s="25"/>
      <c r="I663" s="25"/>
      <c r="J663" s="26"/>
      <c r="K663" s="26"/>
      <c r="L663" s="29" t="s">
        <v>348</v>
      </c>
      <c r="M663" s="12">
        <v>4729</v>
      </c>
      <c r="N663" s="183">
        <f t="shared" si="134"/>
        <v>0</v>
      </c>
      <c r="O663" s="402"/>
      <c r="P663" s="402"/>
      <c r="Q663" s="161"/>
      <c r="R663" s="161"/>
      <c r="S663" s="438"/>
      <c r="T663" s="161"/>
      <c r="U663" s="161"/>
      <c r="V663" s="161"/>
    </row>
    <row r="664" spans="1:22" ht="26.4">
      <c r="A664" s="5"/>
      <c r="B664" s="5"/>
      <c r="C664" s="5"/>
      <c r="D664" s="5"/>
      <c r="E664" s="5"/>
      <c r="F664" s="5"/>
      <c r="G664" s="5"/>
      <c r="H664" s="177"/>
      <c r="I664" s="194"/>
      <c r="J664" s="201"/>
      <c r="K664" s="202"/>
      <c r="L664" s="203" t="s">
        <v>215</v>
      </c>
      <c r="M664" s="13">
        <v>4637</v>
      </c>
      <c r="N664" s="183">
        <f t="shared" si="134"/>
        <v>0</v>
      </c>
      <c r="O664" s="183"/>
      <c r="P664" s="183"/>
      <c r="Q664" s="161"/>
      <c r="R664" s="161"/>
      <c r="S664" s="438"/>
      <c r="T664" s="161"/>
      <c r="U664" s="161"/>
      <c r="V664" s="161"/>
    </row>
    <row r="665" spans="1:22" ht="27.6">
      <c r="A665" s="5"/>
      <c r="B665" s="5"/>
      <c r="C665" s="5"/>
      <c r="D665" s="5"/>
      <c r="E665" s="5"/>
      <c r="F665" s="5"/>
      <c r="G665" s="5"/>
      <c r="H665" s="46"/>
      <c r="I665" s="147"/>
      <c r="J665" s="148"/>
      <c r="K665" s="148"/>
      <c r="L665" s="459" t="s">
        <v>899</v>
      </c>
      <c r="M665" s="461"/>
      <c r="N665" s="197">
        <f>O665+P665</f>
        <v>0</v>
      </c>
      <c r="O665" s="197">
        <f>SUM(O666)</f>
        <v>0</v>
      </c>
      <c r="P665" s="197">
        <f>SUM(P666)</f>
        <v>0</v>
      </c>
      <c r="Q665" s="161"/>
      <c r="R665" s="161"/>
      <c r="S665" s="438"/>
      <c r="T665" s="161"/>
      <c r="U665" s="161"/>
      <c r="V665" s="161"/>
    </row>
    <row r="666" spans="1:22" ht="18.600000000000001" customHeight="1">
      <c r="A666" s="5"/>
      <c r="B666" s="5"/>
      <c r="C666" s="5"/>
      <c r="D666" s="5"/>
      <c r="E666" s="5"/>
      <c r="F666" s="5"/>
      <c r="G666" s="5"/>
      <c r="H666" s="177"/>
      <c r="I666" s="194"/>
      <c r="J666" s="201"/>
      <c r="K666" s="202"/>
      <c r="L666" s="32" t="s">
        <v>900</v>
      </c>
      <c r="M666" s="48">
        <v>4861</v>
      </c>
      <c r="N666" s="183">
        <f t="shared" ref="N666" si="135">O666+P666</f>
        <v>0</v>
      </c>
      <c r="O666" s="402"/>
      <c r="P666" s="402">
        <v>0</v>
      </c>
      <c r="Q666" s="161"/>
      <c r="R666" s="161"/>
      <c r="S666" s="438"/>
      <c r="T666" s="161"/>
      <c r="U666" s="161"/>
      <c r="V666" s="161"/>
    </row>
    <row r="667" spans="1:22" ht="27.6">
      <c r="A667" s="5"/>
      <c r="B667" s="5"/>
      <c r="C667" s="5"/>
      <c r="D667" s="5"/>
      <c r="E667" s="5"/>
      <c r="F667" s="5"/>
      <c r="G667" s="5"/>
      <c r="H667" s="46"/>
      <c r="I667" s="147"/>
      <c r="J667" s="148"/>
      <c r="K667" s="148"/>
      <c r="L667" s="459" t="s">
        <v>938</v>
      </c>
      <c r="M667" s="461"/>
      <c r="N667" s="197">
        <f>O667+P667</f>
        <v>0</v>
      </c>
      <c r="O667" s="197">
        <f>SUM(O668)</f>
        <v>0</v>
      </c>
      <c r="P667" s="197">
        <f>SUM(P668)</f>
        <v>0</v>
      </c>
      <c r="Q667" s="161"/>
      <c r="R667" s="161"/>
      <c r="S667" s="438"/>
      <c r="T667" s="161"/>
      <c r="U667" s="161"/>
      <c r="V667" s="161"/>
    </row>
    <row r="668" spans="1:22" ht="27.6" customHeight="1">
      <c r="A668" s="5"/>
      <c r="B668" s="5"/>
      <c r="C668" s="5"/>
      <c r="D668" s="5"/>
      <c r="E668" s="5"/>
      <c r="F668" s="5"/>
      <c r="G668" s="5"/>
      <c r="H668" s="177"/>
      <c r="I668" s="194"/>
      <c r="J668" s="201"/>
      <c r="K668" s="202"/>
      <c r="L668" s="32" t="s">
        <v>940</v>
      </c>
      <c r="M668" s="48" t="s">
        <v>939</v>
      </c>
      <c r="N668" s="183">
        <f t="shared" ref="N668" si="136">O668+P668</f>
        <v>0</v>
      </c>
      <c r="O668" s="402"/>
      <c r="P668" s="402">
        <v>0</v>
      </c>
      <c r="Q668" s="161"/>
      <c r="R668" s="161"/>
      <c r="S668" s="438"/>
      <c r="T668" s="161"/>
      <c r="U668" s="161"/>
      <c r="V668" s="161"/>
    </row>
    <row r="669" spans="1:22" ht="16.2">
      <c r="A669" s="5"/>
      <c r="B669" s="5"/>
      <c r="C669" s="5"/>
      <c r="D669" s="5"/>
      <c r="E669" s="5"/>
      <c r="F669" s="5"/>
      <c r="G669" s="5"/>
      <c r="H669" s="180">
        <v>3000</v>
      </c>
      <c r="I669" s="212" t="s">
        <v>189</v>
      </c>
      <c r="J669" s="213">
        <v>0</v>
      </c>
      <c r="K669" s="213">
        <v>0</v>
      </c>
      <c r="L669" s="162" t="s">
        <v>343</v>
      </c>
      <c r="M669" s="174"/>
      <c r="N669" s="163">
        <f>+N671+N677+N698+N751</f>
        <v>0</v>
      </c>
      <c r="O669" s="163">
        <f>+O671+O677+O698+O751</f>
        <v>0</v>
      </c>
      <c r="P669" s="163">
        <f>+P671+P677+P698+P751</f>
        <v>0</v>
      </c>
      <c r="Q669" s="161"/>
      <c r="R669" s="161"/>
      <c r="S669" s="438"/>
      <c r="T669" s="161"/>
      <c r="U669" s="161"/>
      <c r="V669" s="161"/>
    </row>
    <row r="670" spans="1:22" ht="16.2">
      <c r="H670" s="25"/>
      <c r="I670" s="18"/>
      <c r="J670" s="19"/>
      <c r="K670" s="19"/>
      <c r="L670" s="30" t="s">
        <v>108</v>
      </c>
      <c r="M670" s="31"/>
      <c r="N670" s="190"/>
      <c r="O670" s="190"/>
      <c r="P670" s="190"/>
      <c r="Q670" s="161"/>
      <c r="R670" s="161"/>
      <c r="S670" s="438"/>
      <c r="T670" s="161"/>
      <c r="U670" s="161"/>
      <c r="V670" s="161"/>
    </row>
    <row r="671" spans="1:22" ht="16.2">
      <c r="A671" s="5"/>
      <c r="B671" s="5"/>
      <c r="C671" s="5"/>
      <c r="D671" s="5"/>
      <c r="E671" s="5"/>
      <c r="F671" s="5"/>
      <c r="G671" s="5"/>
      <c r="H671" s="165">
        <v>3030</v>
      </c>
      <c r="I671" s="166" t="s">
        <v>189</v>
      </c>
      <c r="J671" s="167">
        <v>3</v>
      </c>
      <c r="K671" s="167">
        <v>0</v>
      </c>
      <c r="L671" s="168" t="s">
        <v>773</v>
      </c>
      <c r="M671" s="176"/>
      <c r="N671" s="188">
        <f>+N673</f>
        <v>0</v>
      </c>
      <c r="O671" s="188">
        <f>+O673</f>
        <v>0</v>
      </c>
      <c r="P671" s="188">
        <f>+P673</f>
        <v>0</v>
      </c>
      <c r="Q671" s="161"/>
      <c r="R671" s="161"/>
      <c r="S671" s="438"/>
      <c r="T671" s="161"/>
      <c r="U671" s="161"/>
      <c r="V671" s="161"/>
    </row>
    <row r="672" spans="1:22" ht="16.2">
      <c r="H672" s="25"/>
      <c r="I672" s="18"/>
      <c r="J672" s="19"/>
      <c r="K672" s="19"/>
      <c r="L672" s="30" t="s">
        <v>110</v>
      </c>
      <c r="M672" s="31"/>
      <c r="N672" s="190"/>
      <c r="O672" s="190"/>
      <c r="P672" s="190"/>
      <c r="Q672" s="161"/>
      <c r="R672" s="161"/>
      <c r="S672" s="438"/>
      <c r="T672" s="161"/>
      <c r="U672" s="161"/>
      <c r="V672" s="161"/>
    </row>
    <row r="673" spans="1:22" ht="16.2">
      <c r="A673" s="5"/>
      <c r="B673" s="5"/>
      <c r="C673" s="5"/>
      <c r="D673" s="5"/>
      <c r="E673" s="5"/>
      <c r="F673" s="5"/>
      <c r="G673" s="5"/>
      <c r="H673" s="151">
        <v>3031</v>
      </c>
      <c r="I673" s="152" t="s">
        <v>189</v>
      </c>
      <c r="J673" s="153">
        <v>3</v>
      </c>
      <c r="K673" s="153">
        <v>1</v>
      </c>
      <c r="L673" s="154" t="s">
        <v>773</v>
      </c>
      <c r="M673" s="155"/>
      <c r="N673" s="192">
        <f>+N675</f>
        <v>0</v>
      </c>
      <c r="O673" s="192">
        <f>+O675</f>
        <v>0</v>
      </c>
      <c r="P673" s="192">
        <f>+P675</f>
        <v>0</v>
      </c>
      <c r="Q673" s="161"/>
      <c r="R673" s="161"/>
      <c r="S673" s="438"/>
      <c r="T673" s="161"/>
      <c r="U673" s="161"/>
      <c r="V673" s="161"/>
    </row>
    <row r="674" spans="1:22" ht="16.2">
      <c r="A674" s="5"/>
      <c r="B674" s="5"/>
      <c r="C674" s="5"/>
      <c r="D674" s="5"/>
      <c r="E674" s="5"/>
      <c r="F674" s="5"/>
      <c r="G674" s="5"/>
      <c r="H674" s="396"/>
      <c r="I674" s="424"/>
      <c r="J674" s="428"/>
      <c r="K674" s="428"/>
      <c r="L674" s="30" t="s">
        <v>108</v>
      </c>
      <c r="M674" s="429"/>
      <c r="N674" s="190"/>
      <c r="O674" s="190"/>
      <c r="P674" s="190"/>
      <c r="Q674" s="161"/>
      <c r="R674" s="161"/>
      <c r="S674" s="438"/>
      <c r="T674" s="161"/>
      <c r="U674" s="161"/>
      <c r="V674" s="161"/>
    </row>
    <row r="675" spans="1:22" ht="27.6">
      <c r="H675" s="45"/>
      <c r="I675" s="147"/>
      <c r="J675" s="148"/>
      <c r="K675" s="148"/>
      <c r="L675" s="27" t="s">
        <v>774</v>
      </c>
      <c r="M675" s="28"/>
      <c r="N675" s="197">
        <f>O675+P675</f>
        <v>0</v>
      </c>
      <c r="O675" s="197">
        <f>SUM(O676)</f>
        <v>0</v>
      </c>
      <c r="P675" s="197">
        <f>SUM(P676)</f>
        <v>0</v>
      </c>
      <c r="Q675" s="161"/>
      <c r="R675" s="161"/>
      <c r="S675" s="438"/>
      <c r="T675" s="161"/>
      <c r="U675" s="161"/>
      <c r="V675" s="161"/>
    </row>
    <row r="676" spans="1:22" ht="16.2">
      <c r="A676" s="5"/>
      <c r="B676" s="5"/>
      <c r="C676" s="5"/>
      <c r="D676" s="5"/>
      <c r="E676" s="5"/>
      <c r="F676" s="5"/>
      <c r="G676" s="5"/>
      <c r="H676" s="17"/>
      <c r="I676" s="25"/>
      <c r="J676" s="26"/>
      <c r="K676" s="26"/>
      <c r="L676" s="29" t="s">
        <v>125</v>
      </c>
      <c r="M676" s="13">
        <v>4239</v>
      </c>
      <c r="N676" s="183">
        <f t="shared" ref="N676" si="137">O676+P676</f>
        <v>0</v>
      </c>
      <c r="O676" s="183"/>
      <c r="P676" s="183"/>
      <c r="Q676" s="161"/>
      <c r="R676" s="161"/>
      <c r="S676" s="438"/>
      <c r="T676" s="161"/>
      <c r="U676" s="161"/>
      <c r="V676" s="161"/>
    </row>
    <row r="677" spans="1:22" ht="16.2">
      <c r="H677" s="165">
        <v>3040</v>
      </c>
      <c r="I677" s="166" t="s">
        <v>189</v>
      </c>
      <c r="J677" s="167">
        <v>4</v>
      </c>
      <c r="K677" s="167">
        <v>0</v>
      </c>
      <c r="L677" s="168" t="s">
        <v>775</v>
      </c>
      <c r="M677" s="176"/>
      <c r="N677" s="188">
        <f>+N679</f>
        <v>0</v>
      </c>
      <c r="O677" s="188">
        <f>+O679</f>
        <v>0</v>
      </c>
      <c r="P677" s="188">
        <f>+P679</f>
        <v>0</v>
      </c>
      <c r="Q677" s="161"/>
      <c r="R677" s="161"/>
      <c r="S677" s="438"/>
      <c r="T677" s="161"/>
      <c r="U677" s="161"/>
      <c r="V677" s="161"/>
    </row>
    <row r="678" spans="1:22" ht="16.2">
      <c r="A678" s="5"/>
      <c r="B678" s="5"/>
      <c r="C678" s="5"/>
      <c r="D678" s="5"/>
      <c r="E678" s="5"/>
      <c r="F678" s="5"/>
      <c r="G678" s="5"/>
      <c r="H678" s="25"/>
      <c r="I678" s="18"/>
      <c r="J678" s="19"/>
      <c r="K678" s="19"/>
      <c r="L678" s="30" t="s">
        <v>110</v>
      </c>
      <c r="M678" s="31"/>
      <c r="N678" s="190"/>
      <c r="O678" s="190"/>
      <c r="P678" s="190"/>
      <c r="Q678" s="161"/>
      <c r="R678" s="161"/>
      <c r="S678" s="438"/>
      <c r="T678" s="161"/>
      <c r="U678" s="161"/>
      <c r="V678" s="161"/>
    </row>
    <row r="679" spans="1:22" ht="16.2">
      <c r="H679" s="151">
        <v>3041</v>
      </c>
      <c r="I679" s="152" t="s">
        <v>189</v>
      </c>
      <c r="J679" s="153">
        <v>4</v>
      </c>
      <c r="K679" s="153">
        <v>1</v>
      </c>
      <c r="L679" s="154" t="s">
        <v>775</v>
      </c>
      <c r="M679" s="155"/>
      <c r="N679" s="192">
        <f>+N681+N689+N692+N695</f>
        <v>0</v>
      </c>
      <c r="O679" s="192">
        <f t="shared" ref="O679:P679" si="138">+O681+O689+O692+O695</f>
        <v>0</v>
      </c>
      <c r="P679" s="192">
        <f t="shared" si="138"/>
        <v>0</v>
      </c>
      <c r="Q679" s="161"/>
      <c r="R679" s="161"/>
      <c r="S679" s="438"/>
      <c r="T679" s="161"/>
      <c r="U679" s="161"/>
      <c r="V679" s="161"/>
    </row>
    <row r="680" spans="1:22" ht="16.2">
      <c r="A680" s="5"/>
      <c r="B680" s="5"/>
      <c r="C680" s="5"/>
      <c r="D680" s="5"/>
      <c r="E680" s="5"/>
      <c r="F680" s="5"/>
      <c r="G680" s="5"/>
      <c r="H680" s="396"/>
      <c r="I680" s="424"/>
      <c r="J680" s="428"/>
      <c r="K680" s="428"/>
      <c r="L680" s="30" t="s">
        <v>108</v>
      </c>
      <c r="M680" s="429"/>
      <c r="N680" s="190"/>
      <c r="O680" s="190"/>
      <c r="P680" s="190"/>
      <c r="Q680" s="161"/>
      <c r="R680" s="161"/>
      <c r="S680" s="438"/>
      <c r="T680" s="161"/>
      <c r="U680" s="161"/>
      <c r="V680" s="161"/>
    </row>
    <row r="681" spans="1:22" ht="28.5" customHeight="1">
      <c r="H681" s="45"/>
      <c r="I681" s="147"/>
      <c r="J681" s="148"/>
      <c r="K681" s="148"/>
      <c r="L681" s="27" t="s">
        <v>776</v>
      </c>
      <c r="M681" s="28"/>
      <c r="N681" s="197">
        <f>O681+P681</f>
        <v>0</v>
      </c>
      <c r="O681" s="197">
        <f>SUM(O682:O688)</f>
        <v>0</v>
      </c>
      <c r="P681" s="197">
        <f>SUM(P682:P688)</f>
        <v>0</v>
      </c>
      <c r="Q681" s="161"/>
      <c r="R681" s="161"/>
      <c r="S681" s="438"/>
      <c r="T681" s="161"/>
      <c r="U681" s="161"/>
      <c r="V681" s="161"/>
    </row>
    <row r="682" spans="1:22" ht="16.2">
      <c r="A682" s="5"/>
      <c r="B682" s="5"/>
      <c r="C682" s="5"/>
      <c r="D682" s="5"/>
      <c r="E682" s="5"/>
      <c r="F682" s="5"/>
      <c r="G682" s="5"/>
      <c r="H682" s="17"/>
      <c r="I682" s="25"/>
      <c r="J682" s="26"/>
      <c r="K682" s="26"/>
      <c r="L682" s="29" t="s">
        <v>118</v>
      </c>
      <c r="M682" s="13">
        <v>4216</v>
      </c>
      <c r="N682" s="183">
        <f t="shared" ref="N682:N691" si="139">O682+P682</f>
        <v>0</v>
      </c>
      <c r="O682" s="183"/>
      <c r="P682" s="183"/>
      <c r="Q682" s="161"/>
      <c r="R682" s="161"/>
      <c r="S682" s="438"/>
      <c r="T682" s="161"/>
      <c r="U682" s="161"/>
      <c r="V682" s="161"/>
    </row>
    <row r="683" spans="1:22" ht="26.4">
      <c r="A683" s="5"/>
      <c r="B683" s="5"/>
      <c r="C683" s="5"/>
      <c r="D683" s="5"/>
      <c r="E683" s="5"/>
      <c r="F683" s="5"/>
      <c r="G683" s="5"/>
      <c r="H683" s="17"/>
      <c r="I683" s="25"/>
      <c r="J683" s="26"/>
      <c r="K683" s="26"/>
      <c r="L683" s="36" t="s">
        <v>394</v>
      </c>
      <c r="M683" s="13">
        <v>4233</v>
      </c>
      <c r="N683" s="183">
        <f t="shared" si="139"/>
        <v>0</v>
      </c>
      <c r="O683" s="183"/>
      <c r="P683" s="183"/>
      <c r="Q683" s="161"/>
      <c r="R683" s="161"/>
      <c r="S683" s="438"/>
      <c r="T683" s="161"/>
      <c r="U683" s="161"/>
      <c r="V683" s="161"/>
    </row>
    <row r="684" spans="1:22" ht="16.2">
      <c r="A684" s="5"/>
      <c r="B684" s="5"/>
      <c r="C684" s="5"/>
      <c r="D684" s="5"/>
      <c r="E684" s="5"/>
      <c r="F684" s="5"/>
      <c r="G684" s="5"/>
      <c r="H684" s="17"/>
      <c r="I684" s="25"/>
      <c r="J684" s="26"/>
      <c r="K684" s="26"/>
      <c r="L684" s="29" t="s">
        <v>122</v>
      </c>
      <c r="M684" s="12">
        <v>4234</v>
      </c>
      <c r="N684" s="183"/>
      <c r="O684" s="183"/>
      <c r="P684" s="183"/>
      <c r="Q684" s="161"/>
      <c r="R684" s="161"/>
      <c r="S684" s="438"/>
      <c r="T684" s="161"/>
      <c r="U684" s="161"/>
      <c r="V684" s="161"/>
    </row>
    <row r="685" spans="1:22" ht="16.2">
      <c r="A685" s="5"/>
      <c r="B685" s="5"/>
      <c r="C685" s="5"/>
      <c r="D685" s="5"/>
      <c r="E685" s="5"/>
      <c r="F685" s="5"/>
      <c r="G685" s="5"/>
      <c r="H685" s="17"/>
      <c r="I685" s="25"/>
      <c r="J685" s="26"/>
      <c r="K685" s="26"/>
      <c r="L685" s="29" t="s">
        <v>125</v>
      </c>
      <c r="M685" s="44">
        <v>4239</v>
      </c>
      <c r="N685" s="183"/>
      <c r="O685" s="183"/>
      <c r="P685" s="183"/>
      <c r="Q685" s="161"/>
      <c r="R685" s="161"/>
      <c r="S685" s="438"/>
      <c r="T685" s="161"/>
      <c r="U685" s="161"/>
      <c r="V685" s="161"/>
    </row>
    <row r="686" spans="1:22" ht="16.2">
      <c r="A686" s="5"/>
      <c r="B686" s="5"/>
      <c r="C686" s="5"/>
      <c r="D686" s="5"/>
      <c r="E686" s="5"/>
      <c r="F686" s="5"/>
      <c r="G686" s="5"/>
      <c r="H686" s="17"/>
      <c r="I686" s="25"/>
      <c r="J686" s="26"/>
      <c r="K686" s="26"/>
      <c r="L686" s="29" t="s">
        <v>901</v>
      </c>
      <c r="M686" s="12" t="s">
        <v>902</v>
      </c>
      <c r="N686" s="183"/>
      <c r="O686" s="183"/>
      <c r="P686" s="183"/>
      <c r="Q686" s="161"/>
      <c r="R686" s="161"/>
      <c r="S686" s="438"/>
      <c r="T686" s="161"/>
      <c r="U686" s="161"/>
      <c r="V686" s="161"/>
    </row>
    <row r="687" spans="1:22" ht="16.2">
      <c r="A687" s="5"/>
      <c r="B687" s="5"/>
      <c r="C687" s="5"/>
      <c r="D687" s="5"/>
      <c r="E687" s="5"/>
      <c r="F687" s="5"/>
      <c r="G687" s="5"/>
      <c r="H687" s="17"/>
      <c r="I687" s="25"/>
      <c r="J687" s="26"/>
      <c r="K687" s="26"/>
      <c r="L687" s="29" t="s">
        <v>130</v>
      </c>
      <c r="M687" s="13">
        <v>4267</v>
      </c>
      <c r="N687" s="183"/>
      <c r="O687" s="183"/>
      <c r="P687" s="183"/>
      <c r="Q687" s="161"/>
      <c r="R687" s="161"/>
      <c r="S687" s="438"/>
      <c r="T687" s="161"/>
      <c r="U687" s="161"/>
      <c r="V687" s="161"/>
    </row>
    <row r="688" spans="1:22" ht="16.2">
      <c r="A688" s="5"/>
      <c r="B688" s="5"/>
      <c r="C688" s="5"/>
      <c r="D688" s="5"/>
      <c r="E688" s="5"/>
      <c r="F688" s="5"/>
      <c r="G688" s="5"/>
      <c r="H688" s="17"/>
      <c r="I688" s="25"/>
      <c r="J688" s="26"/>
      <c r="K688" s="26"/>
      <c r="L688" s="433" t="s">
        <v>903</v>
      </c>
      <c r="M688" s="468" t="s">
        <v>904</v>
      </c>
      <c r="N688" s="183">
        <f t="shared" si="139"/>
        <v>0</v>
      </c>
      <c r="O688" s="183"/>
      <c r="P688" s="183"/>
      <c r="Q688" s="161"/>
      <c r="R688" s="161"/>
      <c r="S688" s="438"/>
      <c r="T688" s="161"/>
      <c r="U688" s="161"/>
      <c r="V688" s="161"/>
    </row>
    <row r="689" spans="1:22" ht="30.75" customHeight="1">
      <c r="H689" s="45"/>
      <c r="I689" s="147"/>
      <c r="J689" s="148"/>
      <c r="K689" s="148"/>
      <c r="L689" s="459" t="s">
        <v>847</v>
      </c>
      <c r="M689" s="461"/>
      <c r="N689" s="197">
        <f>O689+P689</f>
        <v>0</v>
      </c>
      <c r="O689" s="197">
        <f>SUM(O690:O691)</f>
        <v>0</v>
      </c>
      <c r="P689" s="197">
        <f>SUM(P690:P691)</f>
        <v>0</v>
      </c>
      <c r="Q689" s="161"/>
      <c r="R689" s="161"/>
      <c r="S689" s="438"/>
      <c r="T689" s="161"/>
      <c r="U689" s="161"/>
      <c r="V689" s="161"/>
    </row>
    <row r="690" spans="1:22" ht="16.2">
      <c r="A690" s="5"/>
      <c r="B690" s="5"/>
      <c r="C690" s="5"/>
      <c r="D690" s="5"/>
      <c r="E690" s="5"/>
      <c r="F690" s="5"/>
      <c r="G690" s="5"/>
      <c r="H690" s="17"/>
      <c r="I690" s="25"/>
      <c r="J690" s="26"/>
      <c r="K690" s="26"/>
      <c r="L690" s="29" t="s">
        <v>125</v>
      </c>
      <c r="M690" s="44">
        <v>4239</v>
      </c>
      <c r="N690" s="183">
        <f t="shared" si="139"/>
        <v>0</v>
      </c>
      <c r="O690" s="183"/>
      <c r="P690" s="183"/>
      <c r="Q690" s="161"/>
      <c r="R690" s="161"/>
      <c r="S690" s="438"/>
      <c r="T690" s="161"/>
      <c r="U690" s="161"/>
      <c r="V690" s="161"/>
    </row>
    <row r="691" spans="1:22" ht="16.2">
      <c r="H691" s="17"/>
      <c r="I691" s="25"/>
      <c r="J691" s="26"/>
      <c r="K691" s="26"/>
      <c r="L691" s="30" t="s">
        <v>134</v>
      </c>
      <c r="M691" s="31">
        <v>4861</v>
      </c>
      <c r="N691" s="183">
        <f t="shared" si="139"/>
        <v>0</v>
      </c>
      <c r="O691" s="183"/>
      <c r="P691" s="183"/>
      <c r="Q691" s="161"/>
      <c r="R691" s="161"/>
      <c r="S691" s="438"/>
      <c r="T691" s="161"/>
      <c r="U691" s="161"/>
      <c r="V691" s="161"/>
    </row>
    <row r="692" spans="1:22" ht="54" customHeight="1">
      <c r="H692" s="45"/>
      <c r="I692" s="147"/>
      <c r="J692" s="148"/>
      <c r="K692" s="148"/>
      <c r="L692" s="459" t="s">
        <v>848</v>
      </c>
      <c r="M692" s="461"/>
      <c r="N692" s="197">
        <f>SUM(N693:N694)</f>
        <v>0</v>
      </c>
      <c r="O692" s="197">
        <f t="shared" ref="O692:P692" si="140">SUM(O693:O694)</f>
        <v>0</v>
      </c>
      <c r="P692" s="197">
        <f t="shared" si="140"/>
        <v>0</v>
      </c>
      <c r="Q692" s="161"/>
      <c r="R692" s="161"/>
      <c r="S692" s="438"/>
      <c r="T692" s="161"/>
      <c r="U692" s="161"/>
      <c r="V692" s="161"/>
    </row>
    <row r="693" spans="1:22" ht="16.2">
      <c r="H693" s="17"/>
      <c r="I693" s="25"/>
      <c r="J693" s="26"/>
      <c r="K693" s="26"/>
      <c r="L693" s="29" t="s">
        <v>123</v>
      </c>
      <c r="M693" s="12">
        <v>4235</v>
      </c>
      <c r="N693" s="183">
        <f t="shared" ref="N693:N694" si="141">O693+P693</f>
        <v>0</v>
      </c>
      <c r="O693" s="183"/>
      <c r="P693" s="183"/>
      <c r="Q693" s="161"/>
      <c r="R693" s="161"/>
      <c r="S693" s="438"/>
      <c r="T693" s="161"/>
      <c r="U693" s="161"/>
      <c r="V693" s="161"/>
    </row>
    <row r="694" spans="1:22" ht="16.2">
      <c r="H694" s="17"/>
      <c r="I694" s="25"/>
      <c r="J694" s="26"/>
      <c r="K694" s="26"/>
      <c r="L694" s="30" t="s">
        <v>134</v>
      </c>
      <c r="M694" s="31">
        <v>4861</v>
      </c>
      <c r="N694" s="183">
        <f t="shared" si="141"/>
        <v>0</v>
      </c>
      <c r="O694" s="183"/>
      <c r="P694" s="183"/>
      <c r="Q694" s="161"/>
      <c r="R694" s="161"/>
      <c r="S694" s="438"/>
      <c r="T694" s="161"/>
      <c r="U694" s="161"/>
      <c r="V694" s="161"/>
    </row>
    <row r="695" spans="1:22" ht="45" customHeight="1">
      <c r="H695" s="45"/>
      <c r="I695" s="147"/>
      <c r="J695" s="148"/>
      <c r="K695" s="148"/>
      <c r="L695" s="459" t="s">
        <v>849</v>
      </c>
      <c r="M695" s="461"/>
      <c r="N695" s="197">
        <f>SUM(N696:N697)</f>
        <v>0</v>
      </c>
      <c r="O695" s="197">
        <f t="shared" ref="O695:P695" si="142">SUM(O696:O697)</f>
        <v>0</v>
      </c>
      <c r="P695" s="197">
        <f t="shared" si="142"/>
        <v>0</v>
      </c>
      <c r="Q695" s="161"/>
      <c r="R695" s="161"/>
      <c r="S695" s="438"/>
      <c r="T695" s="161"/>
      <c r="U695" s="161"/>
      <c r="V695" s="161"/>
    </row>
    <row r="696" spans="1:22" ht="16.2">
      <c r="H696" s="17"/>
      <c r="I696" s="25"/>
      <c r="J696" s="26"/>
      <c r="K696" s="26"/>
      <c r="L696" s="462" t="s">
        <v>123</v>
      </c>
      <c r="M696" s="463">
        <v>4235</v>
      </c>
      <c r="N696" s="183">
        <f t="shared" ref="N696:N697" si="143">O696+P696</f>
        <v>0</v>
      </c>
      <c r="O696" s="183"/>
      <c r="P696" s="183"/>
      <c r="Q696" s="161"/>
      <c r="R696" s="161"/>
      <c r="S696" s="438"/>
      <c r="T696" s="161"/>
      <c r="U696" s="161"/>
      <c r="V696" s="161"/>
    </row>
    <row r="697" spans="1:22" ht="16.2">
      <c r="H697" s="17"/>
      <c r="I697" s="25"/>
      <c r="J697" s="26"/>
      <c r="K697" s="26"/>
      <c r="L697" s="433" t="s">
        <v>125</v>
      </c>
      <c r="M697" s="464">
        <v>4239</v>
      </c>
      <c r="N697" s="183">
        <f t="shared" si="143"/>
        <v>0</v>
      </c>
      <c r="O697" s="183"/>
      <c r="P697" s="183"/>
      <c r="Q697" s="161"/>
      <c r="R697" s="161"/>
      <c r="S697" s="438"/>
      <c r="T697" s="161"/>
      <c r="U697" s="161"/>
      <c r="V697" s="161"/>
    </row>
    <row r="698" spans="1:22" ht="27.6">
      <c r="A698" s="5"/>
      <c r="B698" s="5"/>
      <c r="C698" s="5"/>
      <c r="D698" s="5"/>
      <c r="E698" s="5"/>
      <c r="F698" s="5"/>
      <c r="G698" s="5"/>
      <c r="H698" s="165">
        <v>3070</v>
      </c>
      <c r="I698" s="166" t="s">
        <v>189</v>
      </c>
      <c r="J698" s="167">
        <v>7</v>
      </c>
      <c r="K698" s="167">
        <v>0</v>
      </c>
      <c r="L698" s="168" t="s">
        <v>344</v>
      </c>
      <c r="M698" s="176"/>
      <c r="N698" s="188">
        <f>+N700</f>
        <v>0</v>
      </c>
      <c r="O698" s="188">
        <f>+O700</f>
        <v>0</v>
      </c>
      <c r="P698" s="188">
        <f>+P700</f>
        <v>0</v>
      </c>
      <c r="Q698" s="161"/>
      <c r="R698" s="161"/>
      <c r="S698" s="438"/>
      <c r="T698" s="161"/>
      <c r="U698" s="161"/>
      <c r="V698" s="161"/>
    </row>
    <row r="699" spans="1:22" ht="16.2">
      <c r="A699" s="5"/>
      <c r="B699" s="5"/>
      <c r="C699" s="5"/>
      <c r="D699" s="5"/>
      <c r="E699" s="5"/>
      <c r="F699" s="5"/>
      <c r="G699" s="5"/>
      <c r="H699" s="25"/>
      <c r="I699" s="18"/>
      <c r="J699" s="19"/>
      <c r="K699" s="19"/>
      <c r="L699" s="30" t="s">
        <v>110</v>
      </c>
      <c r="M699" s="31"/>
      <c r="N699" s="190"/>
      <c r="O699" s="190"/>
      <c r="P699" s="190"/>
      <c r="Q699" s="161"/>
      <c r="R699" s="161"/>
      <c r="S699" s="438"/>
      <c r="T699" s="161"/>
      <c r="U699" s="161"/>
      <c r="V699" s="161"/>
    </row>
    <row r="700" spans="1:22" ht="26.4">
      <c r="A700" s="5"/>
      <c r="B700" s="5"/>
      <c r="C700" s="5"/>
      <c r="D700" s="5"/>
      <c r="E700" s="5"/>
      <c r="F700" s="5"/>
      <c r="G700" s="5"/>
      <c r="H700" s="151">
        <v>3071</v>
      </c>
      <c r="I700" s="152" t="s">
        <v>189</v>
      </c>
      <c r="J700" s="153">
        <v>7</v>
      </c>
      <c r="K700" s="153">
        <v>1</v>
      </c>
      <c r="L700" s="154" t="s">
        <v>344</v>
      </c>
      <c r="M700" s="155"/>
      <c r="N700" s="192">
        <f>+N702+N710+N716+N718+N724+N731+N735+N743+N749</f>
        <v>0</v>
      </c>
      <c r="O700" s="192">
        <f t="shared" ref="O700:P700" si="144">+O702+O710+O716+O718+O724+O731+O735+O743+O749</f>
        <v>0</v>
      </c>
      <c r="P700" s="192">
        <f t="shared" si="144"/>
        <v>0</v>
      </c>
      <c r="Q700" s="161"/>
      <c r="R700" s="161"/>
      <c r="S700" s="438"/>
      <c r="T700" s="161"/>
      <c r="U700" s="161"/>
      <c r="V700" s="161"/>
    </row>
    <row r="701" spans="1:22" ht="16.2">
      <c r="H701" s="25"/>
      <c r="I701" s="25"/>
      <c r="J701" s="26"/>
      <c r="K701" s="26"/>
      <c r="L701" s="30" t="s">
        <v>108</v>
      </c>
      <c r="M701" s="31"/>
      <c r="N701" s="190"/>
      <c r="O701" s="190"/>
      <c r="P701" s="190"/>
      <c r="Q701" s="161"/>
      <c r="R701" s="161"/>
      <c r="S701" s="438"/>
      <c r="T701" s="161"/>
      <c r="U701" s="161"/>
      <c r="V701" s="161"/>
    </row>
    <row r="702" spans="1:22" ht="41.4">
      <c r="A702" s="5"/>
      <c r="B702" s="5"/>
      <c r="C702" s="5"/>
      <c r="D702" s="5"/>
      <c r="E702" s="5"/>
      <c r="F702" s="5"/>
      <c r="G702" s="5"/>
      <c r="H702" s="45"/>
      <c r="I702" s="147"/>
      <c r="J702" s="148"/>
      <c r="K702" s="148"/>
      <c r="L702" s="27" t="s">
        <v>905</v>
      </c>
      <c r="M702" s="28"/>
      <c r="N702" s="197">
        <f>O702+P702</f>
        <v>0</v>
      </c>
      <c r="O702" s="430">
        <f>SUM(O703:O709)</f>
        <v>0</v>
      </c>
      <c r="P702" s="430">
        <f>SUM(P703:P709)</f>
        <v>0</v>
      </c>
      <c r="Q702" s="161"/>
      <c r="R702" s="161"/>
      <c r="S702" s="438"/>
      <c r="T702" s="161"/>
      <c r="U702" s="161"/>
      <c r="V702" s="161"/>
    </row>
    <row r="703" spans="1:22" ht="16.8">
      <c r="H703" s="17"/>
      <c r="I703" s="25"/>
      <c r="J703" s="26"/>
      <c r="K703" s="26"/>
      <c r="L703" s="29" t="s">
        <v>116</v>
      </c>
      <c r="M703" s="13">
        <v>4214</v>
      </c>
      <c r="N703" s="183">
        <f t="shared" ref="N703:N744" si="145">O703+P703</f>
        <v>0</v>
      </c>
      <c r="O703" s="399">
        <v>0</v>
      </c>
      <c r="P703" s="399"/>
      <c r="Q703" s="161"/>
      <c r="R703" s="161"/>
      <c r="S703" s="438"/>
      <c r="T703" s="161"/>
      <c r="U703" s="161"/>
      <c r="V703" s="161"/>
    </row>
    <row r="704" spans="1:22" ht="26.4">
      <c r="A704" s="5"/>
      <c r="B704" s="5"/>
      <c r="C704" s="5"/>
      <c r="D704" s="5"/>
      <c r="E704" s="5"/>
      <c r="F704" s="5"/>
      <c r="G704" s="5"/>
      <c r="H704" s="17"/>
      <c r="I704" s="25"/>
      <c r="J704" s="26"/>
      <c r="K704" s="26"/>
      <c r="L704" s="30" t="s">
        <v>394</v>
      </c>
      <c r="M704" s="31">
        <v>4233</v>
      </c>
      <c r="N704" s="183">
        <f t="shared" si="145"/>
        <v>0</v>
      </c>
      <c r="O704" s="399"/>
      <c r="P704" s="399"/>
      <c r="Q704" s="161"/>
      <c r="R704" s="161"/>
      <c r="S704" s="438"/>
      <c r="T704" s="161"/>
      <c r="U704" s="161"/>
      <c r="V704" s="161"/>
    </row>
    <row r="705" spans="1:22" ht="16.8">
      <c r="H705" s="17"/>
      <c r="I705" s="25"/>
      <c r="J705" s="26"/>
      <c r="K705" s="26"/>
      <c r="L705" s="29" t="s">
        <v>123</v>
      </c>
      <c r="M705" s="12">
        <v>4235</v>
      </c>
      <c r="N705" s="183">
        <f t="shared" si="145"/>
        <v>0</v>
      </c>
      <c r="O705" s="399"/>
      <c r="P705" s="399"/>
      <c r="Q705" s="161"/>
      <c r="R705" s="161"/>
      <c r="S705" s="438"/>
      <c r="T705" s="161"/>
      <c r="U705" s="161"/>
      <c r="V705" s="161"/>
    </row>
    <row r="706" spans="1:22" ht="16.8">
      <c r="A706" s="5"/>
      <c r="B706" s="5"/>
      <c r="C706" s="5"/>
      <c r="D706" s="5"/>
      <c r="E706" s="5"/>
      <c r="F706" s="5"/>
      <c r="G706" s="5"/>
      <c r="H706" s="17"/>
      <c r="I706" s="25"/>
      <c r="J706" s="26"/>
      <c r="K706" s="26"/>
      <c r="L706" s="29" t="s">
        <v>125</v>
      </c>
      <c r="M706" s="44">
        <v>4239</v>
      </c>
      <c r="N706" s="183">
        <f t="shared" si="145"/>
        <v>0</v>
      </c>
      <c r="O706" s="399"/>
      <c r="P706" s="399"/>
      <c r="Q706" s="161"/>
      <c r="R706" s="161"/>
      <c r="S706" s="438"/>
      <c r="T706" s="161"/>
      <c r="U706" s="161"/>
      <c r="V706" s="161"/>
    </row>
    <row r="707" spans="1:22" ht="16.2">
      <c r="H707" s="17"/>
      <c r="I707" s="25"/>
      <c r="J707" s="26"/>
      <c r="K707" s="26"/>
      <c r="L707" s="29" t="s">
        <v>396</v>
      </c>
      <c r="M707" s="44">
        <v>4241</v>
      </c>
      <c r="N707" s="183">
        <f t="shared" si="145"/>
        <v>0</v>
      </c>
      <c r="O707" s="183"/>
      <c r="P707" s="183"/>
      <c r="Q707" s="161"/>
      <c r="R707" s="161"/>
      <c r="S707" s="438"/>
      <c r="T707" s="161"/>
      <c r="U707" s="161"/>
      <c r="V707" s="161"/>
    </row>
    <row r="708" spans="1:22" ht="16.2">
      <c r="A708" s="5"/>
      <c r="B708" s="5"/>
      <c r="C708" s="5"/>
      <c r="D708" s="5"/>
      <c r="E708" s="5"/>
      <c r="F708" s="5"/>
      <c r="G708" s="5"/>
      <c r="H708" s="17"/>
      <c r="I708" s="25"/>
      <c r="J708" s="26"/>
      <c r="K708" s="26"/>
      <c r="L708" s="30" t="s">
        <v>134</v>
      </c>
      <c r="M708" s="31">
        <v>4861</v>
      </c>
      <c r="N708" s="183">
        <f t="shared" si="145"/>
        <v>0</v>
      </c>
      <c r="O708" s="183"/>
      <c r="P708" s="183"/>
      <c r="Q708" s="161"/>
      <c r="R708" s="161"/>
      <c r="S708" s="438"/>
      <c r="T708" s="161"/>
      <c r="U708" s="161"/>
      <c r="V708" s="161"/>
    </row>
    <row r="709" spans="1:22" ht="16.8">
      <c r="H709" s="17"/>
      <c r="I709" s="25"/>
      <c r="J709" s="26"/>
      <c r="K709" s="26"/>
      <c r="L709" s="29" t="s">
        <v>136</v>
      </c>
      <c r="M709" s="12">
        <v>5122</v>
      </c>
      <c r="N709" s="183">
        <f t="shared" si="145"/>
        <v>0</v>
      </c>
      <c r="O709" s="399"/>
      <c r="P709" s="399"/>
      <c r="Q709" s="161"/>
      <c r="R709" s="161"/>
      <c r="S709" s="438"/>
      <c r="T709" s="161"/>
      <c r="U709" s="161"/>
      <c r="V709" s="161"/>
    </row>
    <row r="710" spans="1:22" ht="41.4">
      <c r="A710" s="5"/>
      <c r="B710" s="5"/>
      <c r="C710" s="5"/>
      <c r="D710" s="5"/>
      <c r="E710" s="5"/>
      <c r="F710" s="5"/>
      <c r="G710" s="5"/>
      <c r="H710" s="45"/>
      <c r="I710" s="147"/>
      <c r="J710" s="148"/>
      <c r="K710" s="148"/>
      <c r="L710" s="27" t="s">
        <v>913</v>
      </c>
      <c r="M710" s="28"/>
      <c r="N710" s="197">
        <f>O710+P710</f>
        <v>0</v>
      </c>
      <c r="O710" s="197">
        <f>SUM(O711:O715)</f>
        <v>0</v>
      </c>
      <c r="P710" s="197">
        <f>SUM(P711:P715)</f>
        <v>0</v>
      </c>
      <c r="Q710" s="161"/>
      <c r="R710" s="161"/>
      <c r="S710" s="438"/>
      <c r="T710" s="161"/>
      <c r="U710" s="161"/>
      <c r="V710" s="161"/>
    </row>
    <row r="711" spans="1:22" ht="16.2">
      <c r="H711" s="17"/>
      <c r="I711" s="25"/>
      <c r="J711" s="26"/>
      <c r="K711" s="26"/>
      <c r="L711" s="29" t="s">
        <v>125</v>
      </c>
      <c r="M711" s="44">
        <v>4239</v>
      </c>
      <c r="N711" s="183">
        <f t="shared" si="145"/>
        <v>0</v>
      </c>
      <c r="O711" s="183"/>
      <c r="P711" s="183"/>
      <c r="Q711" s="161"/>
      <c r="R711" s="161"/>
      <c r="S711" s="438"/>
      <c r="T711" s="161"/>
      <c r="U711" s="161"/>
      <c r="V711" s="161"/>
    </row>
    <row r="712" spans="1:22" ht="26.4">
      <c r="H712" s="17"/>
      <c r="I712" s="25"/>
      <c r="J712" s="26"/>
      <c r="K712" s="26"/>
      <c r="L712" s="30" t="s">
        <v>142</v>
      </c>
      <c r="M712" s="13">
        <v>4251</v>
      </c>
      <c r="N712" s="183">
        <f t="shared" si="145"/>
        <v>0</v>
      </c>
      <c r="O712" s="183"/>
      <c r="P712" s="183"/>
      <c r="Q712" s="161"/>
      <c r="R712" s="161"/>
      <c r="S712" s="438"/>
      <c r="T712" s="161"/>
      <c r="U712" s="161"/>
      <c r="V712" s="161"/>
    </row>
    <row r="713" spans="1:22" ht="16.2">
      <c r="A713" s="5"/>
      <c r="B713" s="5"/>
      <c r="C713" s="5"/>
      <c r="D713" s="5"/>
      <c r="E713" s="5"/>
      <c r="F713" s="5"/>
      <c r="G713" s="5"/>
      <c r="H713" s="17"/>
      <c r="I713" s="25"/>
      <c r="J713" s="26"/>
      <c r="K713" s="26"/>
      <c r="L713" s="29" t="s">
        <v>130</v>
      </c>
      <c r="M713" s="13">
        <v>4267</v>
      </c>
      <c r="N713" s="183">
        <f t="shared" si="145"/>
        <v>0</v>
      </c>
      <c r="O713" s="183"/>
      <c r="P713" s="183"/>
      <c r="Q713" s="161"/>
      <c r="R713" s="161"/>
      <c r="S713" s="438"/>
      <c r="T713" s="161"/>
      <c r="U713" s="161"/>
      <c r="V713" s="161"/>
    </row>
    <row r="714" spans="1:22" ht="16.2">
      <c r="A714" s="5"/>
      <c r="B714" s="5"/>
      <c r="C714" s="5"/>
      <c r="D714" s="5"/>
      <c r="E714" s="5"/>
      <c r="F714" s="5"/>
      <c r="G714" s="5"/>
      <c r="H714" s="17"/>
      <c r="I714" s="25"/>
      <c r="J714" s="26"/>
      <c r="K714" s="26"/>
      <c r="L714" s="32" t="s">
        <v>364</v>
      </c>
      <c r="M714" s="48">
        <v>4269</v>
      </c>
      <c r="N714" s="183">
        <f t="shared" ref="N714" si="146">O714+P714</f>
        <v>0</v>
      </c>
      <c r="O714" s="183"/>
      <c r="P714" s="183"/>
      <c r="Q714" s="161"/>
      <c r="R714" s="161"/>
      <c r="S714" s="438"/>
      <c r="T714" s="161"/>
      <c r="U714" s="161"/>
      <c r="V714" s="161"/>
    </row>
    <row r="715" spans="1:22" ht="16.2">
      <c r="H715" s="17"/>
      <c r="I715" s="25"/>
      <c r="J715" s="26"/>
      <c r="K715" s="26"/>
      <c r="L715" s="30" t="s">
        <v>134</v>
      </c>
      <c r="M715" s="31">
        <v>4861</v>
      </c>
      <c r="N715" s="183">
        <f t="shared" si="145"/>
        <v>0</v>
      </c>
      <c r="O715" s="183"/>
      <c r="P715" s="183"/>
      <c r="Q715" s="161"/>
      <c r="R715" s="161"/>
      <c r="S715" s="438"/>
      <c r="T715" s="161"/>
      <c r="U715" s="161"/>
      <c r="V715" s="161"/>
    </row>
    <row r="716" spans="1:22" ht="27.6">
      <c r="A716" s="5"/>
      <c r="B716" s="5"/>
      <c r="C716" s="5"/>
      <c r="D716" s="5"/>
      <c r="E716" s="5"/>
      <c r="F716" s="5"/>
      <c r="G716" s="5"/>
      <c r="H716" s="45"/>
      <c r="I716" s="147"/>
      <c r="J716" s="148"/>
      <c r="K716" s="148"/>
      <c r="L716" s="27" t="s">
        <v>778</v>
      </c>
      <c r="M716" s="28"/>
      <c r="N716" s="197">
        <f>O716+P716</f>
        <v>0</v>
      </c>
      <c r="O716" s="197">
        <f>SUM(O717)</f>
        <v>0</v>
      </c>
      <c r="P716" s="197">
        <f>SUM(P717)</f>
        <v>0</v>
      </c>
      <c r="Q716" s="161"/>
      <c r="R716" s="161"/>
      <c r="S716" s="438"/>
      <c r="T716" s="161"/>
      <c r="U716" s="161"/>
      <c r="V716" s="161"/>
    </row>
    <row r="717" spans="1:22" ht="26.4">
      <c r="H717" s="25"/>
      <c r="I717" s="25"/>
      <c r="J717" s="26"/>
      <c r="K717" s="26"/>
      <c r="L717" s="29" t="s">
        <v>219</v>
      </c>
      <c r="M717" s="12">
        <v>4819</v>
      </c>
      <c r="N717" s="183">
        <f t="shared" si="145"/>
        <v>0</v>
      </c>
      <c r="O717" s="405"/>
      <c r="P717" s="405"/>
      <c r="Q717" s="161"/>
      <c r="R717" s="161"/>
      <c r="S717" s="438"/>
      <c r="T717" s="161"/>
      <c r="U717" s="161"/>
      <c r="V717" s="161"/>
    </row>
    <row r="718" spans="1:22" ht="41.4">
      <c r="A718" s="5"/>
      <c r="B718" s="5"/>
      <c r="C718" s="5"/>
      <c r="D718" s="5"/>
      <c r="E718" s="5"/>
      <c r="F718" s="5"/>
      <c r="G718" s="5"/>
      <c r="H718" s="45"/>
      <c r="I718" s="147"/>
      <c r="J718" s="148"/>
      <c r="K718" s="148"/>
      <c r="L718" s="27" t="s">
        <v>779</v>
      </c>
      <c r="M718" s="28"/>
      <c r="N718" s="197">
        <f>O718+P718</f>
        <v>0</v>
      </c>
      <c r="O718" s="197">
        <f>SUM(O719:O723)</f>
        <v>0</v>
      </c>
      <c r="P718" s="197">
        <f>SUM(P719:P723)</f>
        <v>0</v>
      </c>
      <c r="Q718" s="161"/>
      <c r="R718" s="161"/>
      <c r="S718" s="438"/>
      <c r="T718" s="161"/>
      <c r="U718" s="161"/>
      <c r="V718" s="161"/>
    </row>
    <row r="719" spans="1:22" ht="16.2">
      <c r="H719" s="17"/>
      <c r="I719" s="25"/>
      <c r="J719" s="26"/>
      <c r="K719" s="26"/>
      <c r="L719" s="29" t="s">
        <v>118</v>
      </c>
      <c r="M719" s="13">
        <v>4216</v>
      </c>
      <c r="N719" s="183">
        <f t="shared" si="145"/>
        <v>0</v>
      </c>
      <c r="O719" s="183"/>
      <c r="P719" s="183"/>
      <c r="Q719" s="161"/>
      <c r="R719" s="161"/>
      <c r="S719" s="438"/>
      <c r="T719" s="161"/>
      <c r="U719" s="161"/>
      <c r="V719" s="161"/>
    </row>
    <row r="720" spans="1:22" ht="16.2">
      <c r="A720" s="5"/>
      <c r="B720" s="5"/>
      <c r="C720" s="5"/>
      <c r="D720" s="5"/>
      <c r="E720" s="5"/>
      <c r="F720" s="5"/>
      <c r="G720" s="5"/>
      <c r="H720" s="17"/>
      <c r="I720" s="25"/>
      <c r="J720" s="26"/>
      <c r="K720" s="26"/>
      <c r="L720" s="29" t="s">
        <v>125</v>
      </c>
      <c r="M720" s="44">
        <v>4239</v>
      </c>
      <c r="N720" s="183">
        <f t="shared" si="145"/>
        <v>0</v>
      </c>
      <c r="O720" s="183"/>
      <c r="P720" s="183"/>
      <c r="Q720" s="161"/>
      <c r="R720" s="161"/>
      <c r="S720" s="438"/>
      <c r="T720" s="161"/>
      <c r="U720" s="161"/>
      <c r="V720" s="161"/>
    </row>
    <row r="721" spans="1:22" ht="16.2">
      <c r="H721" s="17"/>
      <c r="I721" s="25"/>
      <c r="J721" s="26"/>
      <c r="K721" s="26"/>
      <c r="L721" s="29" t="s">
        <v>396</v>
      </c>
      <c r="M721" s="44">
        <v>4241</v>
      </c>
      <c r="N721" s="183">
        <f t="shared" si="145"/>
        <v>0</v>
      </c>
      <c r="O721" s="183"/>
      <c r="P721" s="183"/>
      <c r="Q721" s="161"/>
      <c r="R721" s="161"/>
      <c r="S721" s="438"/>
      <c r="T721" s="161"/>
      <c r="U721" s="161"/>
      <c r="V721" s="161"/>
    </row>
    <row r="722" spans="1:22" ht="26.4">
      <c r="H722" s="17"/>
      <c r="I722" s="25"/>
      <c r="J722" s="26"/>
      <c r="K722" s="26"/>
      <c r="L722" s="30" t="s">
        <v>142</v>
      </c>
      <c r="M722" s="13">
        <v>4251</v>
      </c>
      <c r="N722" s="183">
        <f t="shared" ref="N722" si="147">O722+P722</f>
        <v>0</v>
      </c>
      <c r="O722" s="183"/>
      <c r="P722" s="183"/>
      <c r="Q722" s="161"/>
      <c r="R722" s="161"/>
      <c r="S722" s="438"/>
      <c r="T722" s="161"/>
      <c r="U722" s="161"/>
      <c r="V722" s="161"/>
    </row>
    <row r="723" spans="1:22" ht="16.2">
      <c r="A723" s="5"/>
      <c r="B723" s="5"/>
      <c r="C723" s="5"/>
      <c r="D723" s="5"/>
      <c r="E723" s="5"/>
      <c r="F723" s="5"/>
      <c r="G723" s="5"/>
      <c r="H723" s="17"/>
      <c r="I723" s="25"/>
      <c r="J723" s="26"/>
      <c r="K723" s="26"/>
      <c r="L723" s="30" t="s">
        <v>134</v>
      </c>
      <c r="M723" s="31">
        <v>4861</v>
      </c>
      <c r="N723" s="183">
        <f t="shared" si="145"/>
        <v>0</v>
      </c>
      <c r="O723" s="183"/>
      <c r="P723" s="183"/>
      <c r="Q723" s="161"/>
      <c r="R723" s="161"/>
      <c r="S723" s="438"/>
      <c r="T723" s="161"/>
      <c r="U723" s="161"/>
      <c r="V723" s="161"/>
    </row>
    <row r="724" spans="1:22" ht="36.75" customHeight="1">
      <c r="A724" s="5"/>
      <c r="B724" s="5"/>
      <c r="C724" s="5"/>
      <c r="D724" s="5"/>
      <c r="E724" s="5"/>
      <c r="F724" s="5"/>
      <c r="G724" s="5"/>
      <c r="H724" s="45"/>
      <c r="I724" s="147"/>
      <c r="J724" s="148"/>
      <c r="K724" s="148"/>
      <c r="L724" s="27" t="s">
        <v>780</v>
      </c>
      <c r="M724" s="28"/>
      <c r="N724" s="197">
        <f>O724+P724</f>
        <v>0</v>
      </c>
      <c r="O724" s="197">
        <f>SUM(O725:O730)</f>
        <v>0</v>
      </c>
      <c r="P724" s="197">
        <f>SUM(P725:P730)</f>
        <v>0</v>
      </c>
      <c r="Q724" s="161"/>
      <c r="R724" s="161"/>
      <c r="S724" s="438"/>
      <c r="T724" s="161"/>
      <c r="U724" s="161"/>
      <c r="V724" s="161"/>
    </row>
    <row r="725" spans="1:22" ht="16.2">
      <c r="H725" s="17"/>
      <c r="I725" s="25"/>
      <c r="J725" s="26"/>
      <c r="K725" s="26"/>
      <c r="L725" s="29" t="s">
        <v>125</v>
      </c>
      <c r="M725" s="44">
        <v>4239</v>
      </c>
      <c r="N725" s="183">
        <f t="shared" si="145"/>
        <v>0</v>
      </c>
      <c r="O725" s="183"/>
      <c r="P725" s="183"/>
      <c r="Q725" s="161"/>
      <c r="R725" s="161"/>
      <c r="S725" s="438"/>
      <c r="T725" s="161"/>
      <c r="U725" s="161"/>
      <c r="V725" s="161"/>
    </row>
    <row r="726" spans="1:22" ht="16.2">
      <c r="A726" s="5"/>
      <c r="B726" s="5"/>
      <c r="C726" s="5"/>
      <c r="D726" s="5"/>
      <c r="E726" s="5"/>
      <c r="F726" s="5"/>
      <c r="G726" s="5"/>
      <c r="H726" s="17"/>
      <c r="I726" s="25"/>
      <c r="J726" s="26"/>
      <c r="K726" s="26"/>
      <c r="L726" s="29" t="s">
        <v>130</v>
      </c>
      <c r="M726" s="13">
        <v>4267</v>
      </c>
      <c r="N726" s="183">
        <f t="shared" si="145"/>
        <v>0</v>
      </c>
      <c r="O726" s="183"/>
      <c r="P726" s="183"/>
      <c r="Q726" s="161"/>
      <c r="R726" s="161"/>
      <c r="S726" s="438"/>
      <c r="T726" s="161"/>
      <c r="U726" s="161"/>
      <c r="V726" s="161"/>
    </row>
    <row r="727" spans="1:22" ht="16.2">
      <c r="A727" s="5"/>
      <c r="B727" s="5"/>
      <c r="C727" s="5"/>
      <c r="D727" s="5"/>
      <c r="E727" s="5"/>
      <c r="F727" s="5"/>
      <c r="G727" s="5"/>
      <c r="H727" s="17"/>
      <c r="I727" s="25"/>
      <c r="J727" s="26"/>
      <c r="K727" s="26"/>
      <c r="L727" s="32" t="s">
        <v>364</v>
      </c>
      <c r="M727" s="48">
        <v>4269</v>
      </c>
      <c r="N727" s="183">
        <f t="shared" si="145"/>
        <v>0</v>
      </c>
      <c r="O727" s="183"/>
      <c r="P727" s="183"/>
      <c r="Q727" s="161"/>
      <c r="R727" s="161"/>
      <c r="S727" s="438"/>
      <c r="T727" s="161"/>
      <c r="U727" s="161"/>
      <c r="V727" s="161"/>
    </row>
    <row r="728" spans="1:22" ht="16.2">
      <c r="H728" s="17"/>
      <c r="I728" s="25"/>
      <c r="J728" s="26"/>
      <c r="K728" s="26"/>
      <c r="L728" s="29" t="s">
        <v>348</v>
      </c>
      <c r="M728" s="12">
        <v>4729</v>
      </c>
      <c r="N728" s="183">
        <f t="shared" ref="N728" si="148">O728+P728</f>
        <v>0</v>
      </c>
      <c r="O728" s="183"/>
      <c r="P728" s="183"/>
      <c r="Q728" s="161"/>
      <c r="R728" s="161"/>
      <c r="S728" s="438"/>
      <c r="T728" s="161"/>
      <c r="U728" s="161"/>
      <c r="V728" s="161"/>
    </row>
    <row r="729" spans="1:22" ht="16.2">
      <c r="H729" s="17"/>
      <c r="I729" s="25"/>
      <c r="J729" s="26"/>
      <c r="K729" s="26"/>
      <c r="L729" s="30" t="s">
        <v>134</v>
      </c>
      <c r="M729" s="31">
        <v>4861</v>
      </c>
      <c r="N729" s="183">
        <f t="shared" si="145"/>
        <v>0</v>
      </c>
      <c r="O729" s="183"/>
      <c r="P729" s="183"/>
      <c r="Q729" s="161"/>
      <c r="R729" s="161"/>
      <c r="S729" s="438"/>
      <c r="T729" s="161"/>
      <c r="U729" s="161"/>
      <c r="V729" s="161"/>
    </row>
    <row r="730" spans="1:22" ht="16.2">
      <c r="A730" s="5"/>
      <c r="B730" s="5"/>
      <c r="C730" s="5"/>
      <c r="D730" s="5"/>
      <c r="E730" s="5"/>
      <c r="F730" s="5"/>
      <c r="G730" s="5"/>
      <c r="H730" s="17"/>
      <c r="I730" s="25"/>
      <c r="J730" s="26"/>
      <c r="K730" s="26"/>
      <c r="L730" s="30" t="s">
        <v>268</v>
      </c>
      <c r="M730" s="44">
        <v>5129</v>
      </c>
      <c r="N730" s="183">
        <f t="shared" ref="N730" si="149">O730+P730</f>
        <v>0</v>
      </c>
      <c r="O730" s="183"/>
      <c r="P730" s="183"/>
      <c r="Q730" s="161"/>
      <c r="R730" s="161"/>
      <c r="S730" s="438"/>
      <c r="T730" s="161"/>
      <c r="U730" s="161"/>
      <c r="V730" s="161"/>
    </row>
    <row r="731" spans="1:22" ht="27.6">
      <c r="H731" s="45"/>
      <c r="I731" s="147"/>
      <c r="J731" s="148"/>
      <c r="K731" s="148"/>
      <c r="L731" s="459" t="s">
        <v>850</v>
      </c>
      <c r="M731" s="28"/>
      <c r="N731" s="197">
        <f>O731+P731</f>
        <v>0</v>
      </c>
      <c r="O731" s="197">
        <f>SUM(O732:O734)</f>
        <v>0</v>
      </c>
      <c r="P731" s="197">
        <f>SUM(P732:P734)</f>
        <v>0</v>
      </c>
      <c r="Q731" s="161"/>
      <c r="R731" s="161"/>
      <c r="S731" s="438"/>
      <c r="T731" s="161"/>
      <c r="U731" s="161"/>
      <c r="V731" s="161"/>
    </row>
    <row r="732" spans="1:22" ht="16.2">
      <c r="A732" s="5"/>
      <c r="B732" s="5"/>
      <c r="C732" s="5"/>
      <c r="D732" s="5"/>
      <c r="E732" s="5"/>
      <c r="F732" s="5"/>
      <c r="G732" s="5"/>
      <c r="H732" s="17"/>
      <c r="I732" s="25"/>
      <c r="J732" s="26"/>
      <c r="K732" s="26"/>
      <c r="L732" s="29" t="s">
        <v>125</v>
      </c>
      <c r="M732" s="44">
        <v>4239</v>
      </c>
      <c r="N732" s="183">
        <f t="shared" si="145"/>
        <v>0</v>
      </c>
      <c r="O732" s="183"/>
      <c r="P732" s="183"/>
      <c r="Q732" s="161"/>
      <c r="R732" s="161"/>
      <c r="S732" s="438"/>
      <c r="T732" s="161"/>
      <c r="U732" s="161"/>
      <c r="V732" s="161"/>
    </row>
    <row r="733" spans="1:22" ht="16.2">
      <c r="A733" s="5"/>
      <c r="B733" s="5"/>
      <c r="C733" s="5"/>
      <c r="D733" s="5"/>
      <c r="E733" s="5"/>
      <c r="F733" s="5"/>
      <c r="G733" s="5"/>
      <c r="H733" s="17"/>
      <c r="I733" s="25"/>
      <c r="J733" s="26"/>
      <c r="K733" s="26"/>
      <c r="L733" s="29" t="s">
        <v>763</v>
      </c>
      <c r="M733" s="44">
        <v>4728</v>
      </c>
      <c r="N733" s="183">
        <f t="shared" si="145"/>
        <v>0</v>
      </c>
      <c r="O733" s="183"/>
      <c r="P733" s="183"/>
      <c r="Q733" s="161"/>
      <c r="R733" s="161"/>
      <c r="S733" s="438"/>
      <c r="T733" s="161"/>
      <c r="U733" s="161"/>
      <c r="V733" s="161"/>
    </row>
    <row r="734" spans="1:22" ht="16.2">
      <c r="H734" s="17"/>
      <c r="I734" s="25"/>
      <c r="J734" s="26"/>
      <c r="K734" s="26"/>
      <c r="L734" s="30" t="s">
        <v>134</v>
      </c>
      <c r="M734" s="31">
        <v>4861</v>
      </c>
      <c r="N734" s="183">
        <f t="shared" si="145"/>
        <v>0</v>
      </c>
      <c r="O734" s="183"/>
      <c r="P734" s="183"/>
      <c r="Q734" s="161"/>
      <c r="R734" s="161"/>
      <c r="S734" s="438"/>
      <c r="T734" s="161"/>
      <c r="U734" s="161"/>
      <c r="V734" s="161"/>
    </row>
    <row r="735" spans="1:22" ht="41.4">
      <c r="A735" s="5"/>
      <c r="B735" s="5"/>
      <c r="C735" s="5"/>
      <c r="D735" s="5"/>
      <c r="E735" s="5"/>
      <c r="F735" s="5"/>
      <c r="G735" s="5"/>
      <c r="H735" s="45"/>
      <c r="I735" s="147"/>
      <c r="J735" s="148"/>
      <c r="K735" s="148"/>
      <c r="L735" s="27" t="s">
        <v>781</v>
      </c>
      <c r="M735" s="28"/>
      <c r="N735" s="197">
        <f>O735+P735</f>
        <v>0</v>
      </c>
      <c r="O735" s="197">
        <f>SUM(O736:O742)</f>
        <v>0</v>
      </c>
      <c r="P735" s="197">
        <f>SUM(P736:P742)</f>
        <v>0</v>
      </c>
      <c r="Q735" s="161"/>
      <c r="R735" s="161"/>
      <c r="S735" s="438"/>
      <c r="T735" s="161"/>
      <c r="U735" s="161"/>
      <c r="V735" s="161"/>
    </row>
    <row r="736" spans="1:22" ht="16.2">
      <c r="A736" s="5"/>
      <c r="B736" s="5"/>
      <c r="C736" s="5"/>
      <c r="D736" s="5"/>
      <c r="E736" s="5"/>
      <c r="F736" s="5"/>
      <c r="G736" s="5"/>
      <c r="H736" s="17"/>
      <c r="I736" s="25"/>
      <c r="J736" s="26"/>
      <c r="K736" s="26"/>
      <c r="L736" s="29" t="s">
        <v>118</v>
      </c>
      <c r="M736" s="13">
        <v>4216</v>
      </c>
      <c r="N736" s="183">
        <f t="shared" si="145"/>
        <v>0</v>
      </c>
      <c r="O736" s="183"/>
      <c r="P736" s="183"/>
      <c r="Q736" s="161"/>
      <c r="R736" s="161"/>
      <c r="S736" s="438"/>
      <c r="T736" s="161"/>
      <c r="U736" s="161"/>
      <c r="V736" s="161"/>
    </row>
    <row r="737" spans="1:22" ht="16.2">
      <c r="H737" s="17"/>
      <c r="I737" s="25"/>
      <c r="J737" s="26"/>
      <c r="K737" s="26"/>
      <c r="L737" s="29" t="s">
        <v>125</v>
      </c>
      <c r="M737" s="44">
        <v>4239</v>
      </c>
      <c r="N737" s="183">
        <f t="shared" si="145"/>
        <v>0</v>
      </c>
      <c r="O737" s="183"/>
      <c r="P737" s="183"/>
      <c r="Q737" s="161"/>
      <c r="R737" s="161"/>
      <c r="S737" s="438"/>
      <c r="T737" s="161"/>
      <c r="U737" s="161"/>
      <c r="V737" s="161"/>
    </row>
    <row r="738" spans="1:22" ht="26.4">
      <c r="H738" s="17"/>
      <c r="I738" s="25"/>
      <c r="J738" s="26"/>
      <c r="K738" s="26"/>
      <c r="L738" s="30" t="s">
        <v>142</v>
      </c>
      <c r="M738" s="13">
        <v>4251</v>
      </c>
      <c r="N738" s="183">
        <f t="shared" si="145"/>
        <v>0</v>
      </c>
      <c r="O738" s="183"/>
      <c r="P738" s="183"/>
      <c r="Q738" s="161"/>
      <c r="R738" s="161"/>
      <c r="S738" s="438"/>
      <c r="T738" s="161"/>
      <c r="U738" s="161"/>
      <c r="V738" s="161"/>
    </row>
    <row r="739" spans="1:22" ht="16.2">
      <c r="A739" s="5"/>
      <c r="B739" s="5"/>
      <c r="C739" s="5"/>
      <c r="D739" s="5"/>
      <c r="E739" s="5"/>
      <c r="F739" s="5"/>
      <c r="G739" s="5"/>
      <c r="H739" s="17"/>
      <c r="I739" s="25"/>
      <c r="J739" s="26"/>
      <c r="K739" s="26"/>
      <c r="L739" s="29" t="s">
        <v>130</v>
      </c>
      <c r="M739" s="13">
        <v>4267</v>
      </c>
      <c r="N739" s="183">
        <f t="shared" ref="N739" si="150">O739+P739</f>
        <v>0</v>
      </c>
      <c r="O739" s="183"/>
      <c r="P739" s="183"/>
      <c r="Q739" s="161"/>
      <c r="R739" s="161"/>
      <c r="S739" s="438"/>
      <c r="T739" s="161"/>
      <c r="U739" s="161"/>
      <c r="V739" s="161"/>
    </row>
    <row r="740" spans="1:22" ht="16.2">
      <c r="A740" s="5"/>
      <c r="B740" s="5"/>
      <c r="C740" s="5"/>
      <c r="D740" s="5"/>
      <c r="E740" s="5"/>
      <c r="F740" s="5"/>
      <c r="G740" s="5"/>
      <c r="H740" s="17"/>
      <c r="I740" s="25"/>
      <c r="J740" s="26"/>
      <c r="K740" s="26"/>
      <c r="L740" s="32" t="s">
        <v>364</v>
      </c>
      <c r="M740" s="48">
        <v>4269</v>
      </c>
      <c r="N740" s="183">
        <f t="shared" si="145"/>
        <v>0</v>
      </c>
      <c r="O740" s="183"/>
      <c r="P740" s="183"/>
      <c r="Q740" s="161"/>
      <c r="R740" s="161"/>
      <c r="S740" s="438"/>
      <c r="T740" s="161"/>
      <c r="U740" s="161"/>
      <c r="V740" s="161"/>
    </row>
    <row r="741" spans="1:22" ht="16.2">
      <c r="H741" s="17"/>
      <c r="I741" s="25"/>
      <c r="J741" s="26"/>
      <c r="K741" s="26"/>
      <c r="L741" s="29" t="s">
        <v>348</v>
      </c>
      <c r="M741" s="12">
        <v>4729</v>
      </c>
      <c r="N741" s="183">
        <f t="shared" si="145"/>
        <v>0</v>
      </c>
      <c r="O741" s="183"/>
      <c r="P741" s="183"/>
      <c r="Q741" s="161"/>
      <c r="R741" s="161"/>
      <c r="S741" s="438"/>
      <c r="T741" s="161"/>
      <c r="U741" s="161"/>
      <c r="V741" s="161"/>
    </row>
    <row r="742" spans="1:22" ht="16.2">
      <c r="A742" s="5"/>
      <c r="B742" s="5"/>
      <c r="C742" s="5"/>
      <c r="D742" s="5"/>
      <c r="E742" s="5"/>
      <c r="F742" s="5"/>
      <c r="G742" s="5"/>
      <c r="H742" s="17"/>
      <c r="I742" s="25"/>
      <c r="J742" s="26"/>
      <c r="K742" s="26"/>
      <c r="L742" s="30" t="s">
        <v>134</v>
      </c>
      <c r="M742" s="31">
        <v>4861</v>
      </c>
      <c r="N742" s="183">
        <f t="shared" si="145"/>
        <v>0</v>
      </c>
      <c r="O742" s="183"/>
      <c r="P742" s="183"/>
      <c r="Q742" s="161"/>
      <c r="R742" s="161"/>
      <c r="S742" s="438"/>
      <c r="T742" s="161"/>
      <c r="U742" s="161"/>
      <c r="V742" s="161"/>
    </row>
    <row r="743" spans="1:22" ht="46.5" customHeight="1">
      <c r="A743" s="5"/>
      <c r="B743" s="5"/>
      <c r="C743" s="5"/>
      <c r="D743" s="5"/>
      <c r="E743" s="5"/>
      <c r="F743" s="5"/>
      <c r="G743" s="5"/>
      <c r="H743" s="45"/>
      <c r="I743" s="147"/>
      <c r="J743" s="148"/>
      <c r="K743" s="148"/>
      <c r="L743" s="27" t="s">
        <v>793</v>
      </c>
      <c r="M743" s="28"/>
      <c r="N743" s="197">
        <f>SUM(N744:N748)</f>
        <v>0</v>
      </c>
      <c r="O743" s="197">
        <f>SUM(O744:O748)</f>
        <v>0</v>
      </c>
      <c r="P743" s="197">
        <f>SUM(P744:P748)</f>
        <v>0</v>
      </c>
      <c r="Q743" s="161"/>
      <c r="R743" s="161"/>
      <c r="S743" s="438"/>
      <c r="T743" s="161"/>
      <c r="U743" s="161"/>
      <c r="V743" s="161"/>
    </row>
    <row r="744" spans="1:22" ht="19.5" customHeight="1">
      <c r="A744" s="5"/>
      <c r="B744" s="5"/>
      <c r="C744" s="5"/>
      <c r="D744" s="5"/>
      <c r="E744" s="5"/>
      <c r="F744" s="5"/>
      <c r="G744" s="5"/>
      <c r="H744" s="17"/>
      <c r="I744" s="25"/>
      <c r="J744" s="26"/>
      <c r="K744" s="26"/>
      <c r="L744" s="30" t="s">
        <v>142</v>
      </c>
      <c r="M744" s="13">
        <v>4251</v>
      </c>
      <c r="N744" s="183">
        <f t="shared" si="145"/>
        <v>0</v>
      </c>
      <c r="O744" s="183"/>
      <c r="P744" s="183">
        <v>0</v>
      </c>
      <c r="Q744" s="161"/>
      <c r="R744" s="161"/>
      <c r="S744" s="438"/>
      <c r="T744" s="161"/>
      <c r="U744" s="161"/>
      <c r="V744" s="161"/>
    </row>
    <row r="745" spans="1:22" ht="16.2">
      <c r="A745" s="5"/>
      <c r="B745" s="5"/>
      <c r="C745" s="5"/>
      <c r="D745" s="5"/>
      <c r="E745" s="5"/>
      <c r="F745" s="5"/>
      <c r="G745" s="5"/>
      <c r="H745" s="17"/>
      <c r="I745" s="25"/>
      <c r="J745" s="26"/>
      <c r="K745" s="26"/>
      <c r="L745" s="29" t="s">
        <v>130</v>
      </c>
      <c r="M745" s="13">
        <v>4267</v>
      </c>
      <c r="N745" s="183">
        <f t="shared" ref="N745" si="151">O745+P745</f>
        <v>0</v>
      </c>
      <c r="O745" s="183"/>
      <c r="P745" s="183"/>
      <c r="Q745" s="161"/>
      <c r="R745" s="161"/>
      <c r="S745" s="438"/>
      <c r="T745" s="161"/>
      <c r="U745" s="161"/>
      <c r="V745" s="161"/>
    </row>
    <row r="746" spans="1:22" ht="16.2">
      <c r="A746" s="5"/>
      <c r="B746" s="5"/>
      <c r="C746" s="5"/>
      <c r="D746" s="5"/>
      <c r="E746" s="5"/>
      <c r="F746" s="5"/>
      <c r="G746" s="5"/>
      <c r="H746" s="17"/>
      <c r="I746" s="25"/>
      <c r="J746" s="26"/>
      <c r="K746" s="26"/>
      <c r="L746" s="29" t="s">
        <v>348</v>
      </c>
      <c r="M746" s="12">
        <v>4729</v>
      </c>
      <c r="N746" s="183">
        <f t="shared" ref="N746:N748" si="152">O746+P746</f>
        <v>0</v>
      </c>
      <c r="O746" s="183"/>
      <c r="P746" s="183"/>
      <c r="Q746" s="161"/>
      <c r="R746" s="161"/>
      <c r="S746" s="438"/>
      <c r="T746" s="161"/>
      <c r="U746" s="161"/>
      <c r="V746" s="161"/>
    </row>
    <row r="747" spans="1:22" ht="16.2">
      <c r="A747" s="5"/>
      <c r="B747" s="5"/>
      <c r="C747" s="5"/>
      <c r="D747" s="5"/>
      <c r="E747" s="5"/>
      <c r="F747" s="5"/>
      <c r="G747" s="5"/>
      <c r="H747" s="17"/>
      <c r="I747" s="25"/>
      <c r="J747" s="26"/>
      <c r="K747" s="26"/>
      <c r="L747" s="30" t="s">
        <v>134</v>
      </c>
      <c r="M747" s="31">
        <v>4861</v>
      </c>
      <c r="N747" s="183">
        <f t="shared" si="152"/>
        <v>0</v>
      </c>
      <c r="O747" s="183"/>
      <c r="P747" s="183"/>
      <c r="Q747" s="161"/>
      <c r="R747" s="161"/>
      <c r="S747" s="438"/>
      <c r="T747" s="161"/>
      <c r="U747" s="161"/>
      <c r="V747" s="161"/>
    </row>
    <row r="748" spans="1:22" ht="16.2">
      <c r="A748" s="5"/>
      <c r="B748" s="5"/>
      <c r="C748" s="5"/>
      <c r="D748" s="5"/>
      <c r="E748" s="5"/>
      <c r="F748" s="5"/>
      <c r="G748" s="5"/>
      <c r="H748" s="17"/>
      <c r="I748" s="25"/>
      <c r="J748" s="26"/>
      <c r="K748" s="26"/>
      <c r="L748" s="30" t="s">
        <v>268</v>
      </c>
      <c r="M748" s="44">
        <v>5129</v>
      </c>
      <c r="N748" s="183">
        <f t="shared" si="152"/>
        <v>0</v>
      </c>
      <c r="O748" s="183"/>
      <c r="P748" s="183"/>
      <c r="Q748" s="161"/>
      <c r="R748" s="161"/>
      <c r="S748" s="438"/>
      <c r="T748" s="161"/>
      <c r="U748" s="161"/>
      <c r="V748" s="161"/>
    </row>
    <row r="749" spans="1:22" ht="46.5" customHeight="1">
      <c r="A749" s="5"/>
      <c r="B749" s="5"/>
      <c r="C749" s="5"/>
      <c r="D749" s="5"/>
      <c r="E749" s="5"/>
      <c r="F749" s="5"/>
      <c r="G749" s="5"/>
      <c r="H749" s="45"/>
      <c r="I749" s="147"/>
      <c r="J749" s="148"/>
      <c r="K749" s="148"/>
      <c r="L749" s="459" t="s">
        <v>906</v>
      </c>
      <c r="M749" s="28"/>
      <c r="N749" s="197">
        <f>SUM(N750)</f>
        <v>0</v>
      </c>
      <c r="O749" s="197">
        <f t="shared" ref="O749:P749" si="153">SUM(O750)</f>
        <v>0</v>
      </c>
      <c r="P749" s="197">
        <f t="shared" si="153"/>
        <v>0</v>
      </c>
      <c r="Q749" s="161"/>
      <c r="R749" s="161"/>
      <c r="S749" s="438"/>
      <c r="T749" s="161"/>
      <c r="U749" s="161"/>
      <c r="V749" s="161"/>
    </row>
    <row r="750" spans="1:22" ht="16.2">
      <c r="A750" s="5"/>
      <c r="B750" s="5"/>
      <c r="C750" s="5"/>
      <c r="D750" s="5"/>
      <c r="E750" s="5"/>
      <c r="F750" s="5"/>
      <c r="G750" s="5"/>
      <c r="H750" s="17"/>
      <c r="I750" s="25"/>
      <c r="J750" s="26"/>
      <c r="K750" s="26"/>
      <c r="L750" s="30" t="s">
        <v>851</v>
      </c>
      <c r="M750" s="13">
        <v>4239</v>
      </c>
      <c r="N750" s="183">
        <f t="shared" ref="N750" si="154">O750+P750</f>
        <v>0</v>
      </c>
      <c r="O750" s="183"/>
      <c r="P750" s="183">
        <v>0</v>
      </c>
      <c r="Q750" s="161"/>
      <c r="R750" s="161"/>
      <c r="S750" s="438"/>
      <c r="T750" s="161"/>
      <c r="U750" s="161"/>
      <c r="V750" s="161"/>
    </row>
    <row r="751" spans="1:22" ht="27.6">
      <c r="H751" s="165">
        <v>3090</v>
      </c>
      <c r="I751" s="166" t="s">
        <v>189</v>
      </c>
      <c r="J751" s="167">
        <v>9</v>
      </c>
      <c r="K751" s="167">
        <v>0</v>
      </c>
      <c r="L751" s="168" t="s">
        <v>351</v>
      </c>
      <c r="M751" s="176"/>
      <c r="N751" s="188">
        <f>+N753</f>
        <v>0</v>
      </c>
      <c r="O751" s="188">
        <f>+O753</f>
        <v>0</v>
      </c>
      <c r="P751" s="188">
        <f>+P753</f>
        <v>0</v>
      </c>
      <c r="Q751" s="161"/>
      <c r="R751" s="161"/>
      <c r="S751" s="438"/>
      <c r="T751" s="161"/>
      <c r="U751" s="161"/>
      <c r="V751" s="161"/>
    </row>
    <row r="752" spans="1:22" ht="16.2">
      <c r="A752" s="5"/>
      <c r="B752" s="5"/>
      <c r="C752" s="5"/>
      <c r="D752" s="5"/>
      <c r="E752" s="5"/>
      <c r="F752" s="5"/>
      <c r="G752" s="5"/>
      <c r="H752" s="25"/>
      <c r="I752" s="18"/>
      <c r="J752" s="19"/>
      <c r="K752" s="19"/>
      <c r="L752" s="30" t="s">
        <v>110</v>
      </c>
      <c r="M752" s="31"/>
      <c r="N752" s="190"/>
      <c r="O752" s="190"/>
      <c r="P752" s="190"/>
      <c r="Q752" s="161"/>
      <c r="R752" s="161"/>
      <c r="S752" s="438"/>
      <c r="T752" s="161"/>
      <c r="U752" s="161"/>
      <c r="V752" s="161"/>
    </row>
    <row r="753" spans="1:22" ht="26.4">
      <c r="H753" s="151" t="s">
        <v>354</v>
      </c>
      <c r="I753" s="152" t="s">
        <v>189</v>
      </c>
      <c r="J753" s="153">
        <v>9</v>
      </c>
      <c r="K753" s="153">
        <v>2</v>
      </c>
      <c r="L753" s="154" t="s">
        <v>355</v>
      </c>
      <c r="M753" s="155"/>
      <c r="N753" s="192">
        <f>+N755+N757</f>
        <v>0</v>
      </c>
      <c r="O753" s="192">
        <f>+O755+O757</f>
        <v>0</v>
      </c>
      <c r="P753" s="192">
        <f>+P755+P757</f>
        <v>0</v>
      </c>
      <c r="Q753" s="161"/>
      <c r="R753" s="161"/>
      <c r="S753" s="438"/>
      <c r="T753" s="161"/>
      <c r="U753" s="161"/>
      <c r="V753" s="161"/>
    </row>
    <row r="754" spans="1:22" ht="16.2">
      <c r="A754" s="5"/>
      <c r="B754" s="5"/>
      <c r="C754" s="5"/>
      <c r="D754" s="5"/>
      <c r="E754" s="5"/>
      <c r="F754" s="5"/>
      <c r="G754" s="5"/>
      <c r="H754" s="25"/>
      <c r="I754" s="25"/>
      <c r="J754" s="26"/>
      <c r="K754" s="26"/>
      <c r="L754" s="30" t="s">
        <v>108</v>
      </c>
      <c r="M754" s="31"/>
      <c r="N754" s="190"/>
      <c r="O754" s="190"/>
      <c r="P754" s="190"/>
      <c r="Q754" s="161"/>
      <c r="R754" s="161"/>
      <c r="S754" s="438"/>
      <c r="T754" s="161"/>
      <c r="U754" s="161"/>
      <c r="V754" s="161"/>
    </row>
    <row r="755" spans="1:22" ht="41.4">
      <c r="H755" s="45"/>
      <c r="I755" s="147"/>
      <c r="J755" s="148"/>
      <c r="K755" s="148"/>
      <c r="L755" s="27" t="s">
        <v>356</v>
      </c>
      <c r="M755" s="28"/>
      <c r="N755" s="197">
        <f>O755+P755</f>
        <v>0</v>
      </c>
      <c r="O755" s="197">
        <f>SUM(O756)</f>
        <v>0</v>
      </c>
      <c r="P755" s="197">
        <f>SUM(P756)</f>
        <v>0</v>
      </c>
      <c r="Q755" s="161"/>
      <c r="R755" s="161"/>
      <c r="S755" s="438"/>
      <c r="T755" s="161"/>
      <c r="U755" s="161"/>
      <c r="V755" s="161"/>
    </row>
    <row r="756" spans="1:22" ht="16.2">
      <c r="A756" s="5"/>
      <c r="B756" s="5"/>
      <c r="C756" s="5"/>
      <c r="D756" s="5"/>
      <c r="E756" s="5"/>
      <c r="F756" s="5"/>
      <c r="G756" s="5"/>
      <c r="H756" s="25"/>
      <c r="I756" s="25"/>
      <c r="J756" s="26"/>
      <c r="K756" s="26"/>
      <c r="L756" s="29" t="s">
        <v>348</v>
      </c>
      <c r="M756" s="12">
        <v>4729</v>
      </c>
      <c r="N756" s="183">
        <f t="shared" ref="N756:N758" si="155">O756+P756</f>
        <v>0</v>
      </c>
      <c r="O756" s="402"/>
      <c r="P756" s="402"/>
      <c r="Q756" s="161"/>
      <c r="R756" s="161"/>
      <c r="S756" s="438"/>
      <c r="T756" s="161"/>
      <c r="U756" s="161"/>
      <c r="V756" s="161"/>
    </row>
    <row r="757" spans="1:22" ht="16.2">
      <c r="H757" s="45"/>
      <c r="I757" s="147"/>
      <c r="J757" s="148"/>
      <c r="K757" s="148"/>
      <c r="L757" s="27" t="s">
        <v>357</v>
      </c>
      <c r="M757" s="28"/>
      <c r="N757" s="197">
        <f>O757+P757</f>
        <v>0</v>
      </c>
      <c r="O757" s="197">
        <f>SUM(O758)</f>
        <v>0</v>
      </c>
      <c r="P757" s="197">
        <f>SUM(P758)</f>
        <v>0</v>
      </c>
      <c r="Q757" s="161"/>
      <c r="R757" s="161"/>
      <c r="S757" s="438"/>
      <c r="T757" s="161"/>
      <c r="U757" s="161"/>
      <c r="V757" s="161"/>
    </row>
    <row r="758" spans="1:22" ht="16.8">
      <c r="A758" s="5"/>
      <c r="B758" s="5"/>
      <c r="C758" s="5"/>
      <c r="D758" s="5"/>
      <c r="E758" s="5"/>
      <c r="F758" s="5"/>
      <c r="G758" s="5"/>
      <c r="H758" s="25"/>
      <c r="I758" s="25"/>
      <c r="J758" s="26"/>
      <c r="K758" s="26"/>
      <c r="L758" s="29" t="s">
        <v>117</v>
      </c>
      <c r="M758" s="12">
        <v>4215</v>
      </c>
      <c r="N758" s="183">
        <f t="shared" si="155"/>
        <v>0</v>
      </c>
      <c r="O758" s="431"/>
      <c r="P758" s="431"/>
      <c r="Q758" s="161"/>
      <c r="R758" s="161"/>
      <c r="S758" s="438"/>
      <c r="T758" s="161"/>
      <c r="U758" s="161"/>
      <c r="V758" s="161"/>
    </row>
    <row r="759" spans="1:22" ht="27.6">
      <c r="H759" s="180">
        <v>3100</v>
      </c>
      <c r="I759" s="212" t="s">
        <v>104</v>
      </c>
      <c r="J759" s="213">
        <v>0</v>
      </c>
      <c r="K759" s="213">
        <v>0</v>
      </c>
      <c r="L759" s="162" t="s">
        <v>358</v>
      </c>
      <c r="M759" s="174"/>
      <c r="N759" s="163">
        <f>+N761</f>
        <v>0</v>
      </c>
      <c r="O759" s="163">
        <f>+O761</f>
        <v>0</v>
      </c>
      <c r="P759" s="163">
        <f>+P761</f>
        <v>0</v>
      </c>
      <c r="Q759" s="161"/>
      <c r="R759" s="161"/>
      <c r="S759" s="438"/>
      <c r="T759" s="161"/>
      <c r="U759" s="161"/>
      <c r="V759" s="161"/>
    </row>
    <row r="760" spans="1:22" ht="16.2">
      <c r="A760" s="5"/>
      <c r="B760" s="5"/>
      <c r="C760" s="5"/>
      <c r="D760" s="5"/>
      <c r="E760" s="5"/>
      <c r="F760" s="5"/>
      <c r="G760" s="5"/>
      <c r="H760" s="25"/>
      <c r="I760" s="18"/>
      <c r="J760" s="19"/>
      <c r="K760" s="19"/>
      <c r="L760" s="30" t="s">
        <v>108</v>
      </c>
      <c r="M760" s="31"/>
      <c r="N760" s="150"/>
      <c r="O760" s="150"/>
      <c r="P760" s="150"/>
      <c r="Q760" s="161"/>
      <c r="R760" s="161"/>
      <c r="S760" s="438"/>
      <c r="T760" s="161"/>
      <c r="U760" s="161"/>
      <c r="V760" s="161"/>
    </row>
    <row r="761" spans="1:22" ht="16.2">
      <c r="H761" s="165">
        <v>3110</v>
      </c>
      <c r="I761" s="166" t="s">
        <v>104</v>
      </c>
      <c r="J761" s="167">
        <v>1</v>
      </c>
      <c r="K761" s="167">
        <v>0</v>
      </c>
      <c r="L761" s="168" t="s">
        <v>365</v>
      </c>
      <c r="M761" s="176"/>
      <c r="N761" s="188">
        <f>+N763</f>
        <v>0</v>
      </c>
      <c r="O761" s="188">
        <f>+O763</f>
        <v>0</v>
      </c>
      <c r="P761" s="188">
        <f>+P763</f>
        <v>0</v>
      </c>
      <c r="Q761" s="161"/>
      <c r="R761" s="161"/>
      <c r="S761" s="438"/>
      <c r="T761" s="161"/>
      <c r="U761" s="161"/>
      <c r="V761" s="161"/>
    </row>
    <row r="762" spans="1:22" ht="16.2">
      <c r="A762" s="5"/>
      <c r="B762" s="5"/>
      <c r="C762" s="5"/>
      <c r="D762" s="5"/>
      <c r="E762" s="5"/>
      <c r="F762" s="5"/>
      <c r="G762" s="5"/>
      <c r="H762" s="25"/>
      <c r="I762" s="18"/>
      <c r="J762" s="19"/>
      <c r="K762" s="19"/>
      <c r="L762" s="30" t="s">
        <v>110</v>
      </c>
      <c r="M762" s="31"/>
      <c r="N762" s="190"/>
      <c r="O762" s="190"/>
      <c r="P762" s="190"/>
      <c r="Q762" s="161"/>
      <c r="R762" s="161"/>
      <c r="S762" s="438"/>
      <c r="T762" s="161"/>
      <c r="U762" s="161"/>
      <c r="V762" s="161"/>
    </row>
    <row r="763" spans="1:22" ht="16.2">
      <c r="A763" s="5"/>
      <c r="B763" s="5"/>
      <c r="C763" s="5"/>
      <c r="D763" s="5"/>
      <c r="E763" s="5"/>
      <c r="F763" s="5"/>
      <c r="G763" s="5"/>
      <c r="H763" s="151">
        <v>3112</v>
      </c>
      <c r="I763" s="152" t="s">
        <v>104</v>
      </c>
      <c r="J763" s="153">
        <v>1</v>
      </c>
      <c r="K763" s="153">
        <v>2</v>
      </c>
      <c r="L763" s="154" t="s">
        <v>359</v>
      </c>
      <c r="M763" s="155"/>
      <c r="N763" s="192">
        <f>O763+P763-O767</f>
        <v>0</v>
      </c>
      <c r="O763" s="192">
        <f>O765+O766+O767</f>
        <v>0</v>
      </c>
      <c r="P763" s="192">
        <f>P765+P766+P767</f>
        <v>0</v>
      </c>
      <c r="Q763" s="161"/>
      <c r="R763" s="161"/>
      <c r="S763" s="438"/>
      <c r="T763" s="161"/>
      <c r="U763" s="161"/>
      <c r="V763" s="161"/>
    </row>
    <row r="764" spans="1:22" ht="16.2">
      <c r="H764" s="25"/>
      <c r="I764" s="25"/>
      <c r="J764" s="26"/>
      <c r="K764" s="26"/>
      <c r="L764" s="30" t="s">
        <v>108</v>
      </c>
      <c r="M764" s="31"/>
      <c r="N764" s="190"/>
      <c r="O764" s="190"/>
      <c r="P764" s="190"/>
      <c r="Q764" s="161"/>
      <c r="R764" s="161"/>
      <c r="S764" s="438"/>
      <c r="T764" s="161"/>
      <c r="U764" s="161"/>
      <c r="V764" s="161"/>
    </row>
    <row r="765" spans="1:22" ht="16.2">
      <c r="H765" s="25"/>
      <c r="I765" s="25"/>
      <c r="J765" s="26"/>
      <c r="K765" s="26"/>
      <c r="L765" s="32" t="s">
        <v>167</v>
      </c>
      <c r="M765" s="33">
        <v>4639</v>
      </c>
      <c r="N765" s="183">
        <f t="shared" ref="N765:N766" si="156">O765+P765</f>
        <v>0</v>
      </c>
      <c r="O765" s="190"/>
      <c r="P765" s="190"/>
      <c r="Q765" s="161"/>
      <c r="R765" s="161"/>
      <c r="S765" s="438"/>
      <c r="T765" s="161"/>
      <c r="U765" s="161"/>
      <c r="V765" s="161"/>
    </row>
    <row r="766" spans="1:22" ht="16.2">
      <c r="A766" s="5"/>
      <c r="B766" s="5"/>
      <c r="C766" s="5"/>
      <c r="D766" s="5"/>
      <c r="E766" s="5"/>
      <c r="F766" s="5"/>
      <c r="G766" s="5"/>
      <c r="H766" s="25"/>
      <c r="I766" s="25"/>
      <c r="J766" s="26"/>
      <c r="K766" s="26"/>
      <c r="L766" s="30" t="s">
        <v>360</v>
      </c>
      <c r="M766" s="31">
        <v>4891</v>
      </c>
      <c r="N766" s="183">
        <f t="shared" si="156"/>
        <v>0</v>
      </c>
      <c r="O766" s="405"/>
      <c r="P766" s="405">
        <v>0</v>
      </c>
      <c r="Q766" s="161"/>
      <c r="R766" s="161"/>
      <c r="S766" s="438"/>
      <c r="T766" s="161"/>
      <c r="U766" s="161"/>
      <c r="V766" s="161"/>
    </row>
    <row r="767" spans="1:22" ht="16.2">
      <c r="A767" s="5"/>
      <c r="B767" s="5"/>
      <c r="C767" s="5"/>
      <c r="D767" s="5"/>
      <c r="E767" s="5"/>
      <c r="F767" s="5"/>
      <c r="G767" s="5"/>
      <c r="H767" s="37"/>
      <c r="I767" s="194"/>
      <c r="J767" s="195"/>
      <c r="K767" s="196"/>
      <c r="L767" s="29" t="s">
        <v>362</v>
      </c>
      <c r="M767" s="12" t="s">
        <v>361</v>
      </c>
      <c r="N767" s="183"/>
      <c r="O767" s="183"/>
      <c r="P767" s="183"/>
      <c r="Q767" s="161"/>
      <c r="R767" s="161"/>
      <c r="S767" s="438"/>
      <c r="T767" s="161"/>
      <c r="U767" s="161"/>
      <c r="V767" s="161"/>
    </row>
    <row r="769" spans="12:12" s="5" customFormat="1">
      <c r="L769" s="38"/>
    </row>
    <row r="771" spans="12:12" s="5" customFormat="1">
      <c r="L771" s="38"/>
    </row>
    <row r="773" spans="12:12" s="5" customFormat="1">
      <c r="L773" s="38"/>
    </row>
    <row r="774" spans="12:12" s="5" customFormat="1">
      <c r="L774" s="38"/>
    </row>
    <row r="775" spans="12:12" s="5" customFormat="1">
      <c r="L775" s="38"/>
    </row>
    <row r="776" spans="12:12" s="5" customFormat="1">
      <c r="L776" s="38"/>
    </row>
    <row r="777" spans="12:12" s="5" customFormat="1">
      <c r="L777" s="38"/>
    </row>
    <row r="778" spans="12:12" s="5" customFormat="1">
      <c r="L778" s="38"/>
    </row>
    <row r="779" spans="12:12" s="5" customFormat="1">
      <c r="L779" s="38"/>
    </row>
    <row r="781" spans="12:12" s="5" customFormat="1">
      <c r="L781" s="38"/>
    </row>
    <row r="783" spans="12:12" s="5" customFormat="1">
      <c r="L783" s="38"/>
    </row>
    <row r="785" spans="12:12" s="5" customFormat="1">
      <c r="L785" s="38"/>
    </row>
    <row r="787" spans="12:12" s="5" customFormat="1">
      <c r="L787" s="38"/>
    </row>
    <row r="788" spans="12:12" s="5" customFormat="1">
      <c r="L788" s="38"/>
    </row>
    <row r="790" spans="12:12" s="5" customFormat="1">
      <c r="L790" s="38"/>
    </row>
    <row r="792" spans="12:12" s="5" customFormat="1">
      <c r="L792" s="38"/>
    </row>
    <row r="794" spans="12:12" s="5" customFormat="1">
      <c r="L794" s="38"/>
    </row>
    <row r="796" spans="12:12" s="5" customFormat="1">
      <c r="L796" s="38"/>
    </row>
    <row r="798" spans="12:12" s="5" customFormat="1">
      <c r="L798" s="38"/>
    </row>
    <row r="800" spans="12:12" s="5" customFormat="1">
      <c r="L800" s="38"/>
    </row>
    <row r="802" spans="12:12" s="5" customFormat="1">
      <c r="L802" s="38"/>
    </row>
    <row r="803" spans="12:12" s="5" customFormat="1">
      <c r="L803" s="38"/>
    </row>
    <row r="805" spans="12:12" s="5" customFormat="1">
      <c r="L805" s="38"/>
    </row>
    <row r="807" spans="12:12" s="5" customFormat="1">
      <c r="L807" s="38"/>
    </row>
    <row r="808" spans="12:12" s="5" customFormat="1">
      <c r="L808" s="38"/>
    </row>
    <row r="810" spans="12:12" s="5" customFormat="1">
      <c r="L810" s="38"/>
    </row>
    <row r="811" spans="12:12" s="5" customFormat="1">
      <c r="L811" s="38"/>
    </row>
    <row r="812" spans="12:12" s="5" customFormat="1">
      <c r="L812" s="38"/>
    </row>
    <row r="813" spans="12:12" s="5" customFormat="1">
      <c r="L813" s="38"/>
    </row>
    <row r="814" spans="12:12" s="5" customFormat="1">
      <c r="L814" s="38"/>
    </row>
    <row r="816" spans="12:12" s="5" customFormat="1">
      <c r="L816" s="38"/>
    </row>
    <row r="818" spans="12:12" s="5" customFormat="1">
      <c r="L818" s="38"/>
    </row>
    <row r="820" spans="12:12" s="5" customFormat="1">
      <c r="L820" s="38"/>
    </row>
    <row r="822" spans="12:12" s="5" customFormat="1">
      <c r="L822" s="38"/>
    </row>
    <row r="824" spans="12:12" s="5" customFormat="1">
      <c r="L824" s="38"/>
    </row>
    <row r="826" spans="12:12" s="5" customFormat="1">
      <c r="L826" s="38"/>
    </row>
    <row r="827" spans="12:12" s="5" customFormat="1">
      <c r="L827" s="38"/>
    </row>
    <row r="828" spans="12:12" s="5" customFormat="1">
      <c r="L828" s="38"/>
    </row>
    <row r="830" spans="12:12" s="5" customFormat="1">
      <c r="L830" s="38"/>
    </row>
    <row r="832" spans="12:12" s="5" customFormat="1">
      <c r="L832" s="38"/>
    </row>
    <row r="834" spans="12:12" s="5" customFormat="1">
      <c r="L834" s="38"/>
    </row>
    <row r="836" spans="12:12" s="5" customFormat="1">
      <c r="L836" s="38"/>
    </row>
    <row r="838" spans="12:12" s="5" customFormat="1">
      <c r="L838" s="38"/>
    </row>
    <row r="840" spans="12:12" s="5" customFormat="1">
      <c r="L840" s="38"/>
    </row>
    <row r="842" spans="12:12" s="5" customFormat="1">
      <c r="L842" s="38"/>
    </row>
    <row r="843" spans="12:12" s="5" customFormat="1">
      <c r="L843" s="38"/>
    </row>
    <row r="845" spans="12:12" s="5" customFormat="1">
      <c r="L845" s="38"/>
    </row>
    <row r="847" spans="12:12" s="5" customFormat="1">
      <c r="L847" s="38"/>
    </row>
    <row r="849" spans="12:12" s="5" customFormat="1">
      <c r="L849" s="38"/>
    </row>
    <row r="851" spans="12:12" s="5" customFormat="1">
      <c r="L851" s="38"/>
    </row>
    <row r="853" spans="12:12" s="5" customFormat="1">
      <c r="L853" s="38"/>
    </row>
    <row r="855" spans="12:12" s="5" customFormat="1">
      <c r="L855" s="38"/>
    </row>
    <row r="856" spans="12:12" s="5" customFormat="1">
      <c r="L856" s="38"/>
    </row>
    <row r="858" spans="12:12" s="5" customFormat="1">
      <c r="L858" s="38"/>
    </row>
    <row r="860" spans="12:12" s="5" customFormat="1">
      <c r="L860" s="38"/>
    </row>
    <row r="862" spans="12:12" s="5" customFormat="1">
      <c r="L862" s="38"/>
    </row>
    <row r="864" spans="12:12" s="5" customFormat="1">
      <c r="L864" s="38"/>
    </row>
    <row r="866" spans="12:12" s="5" customFormat="1">
      <c r="L866" s="38"/>
    </row>
    <row r="868" spans="12:12" s="5" customFormat="1">
      <c r="L868" s="38"/>
    </row>
    <row r="870" spans="12:12" s="5" customFormat="1">
      <c r="L870" s="38"/>
    </row>
    <row r="872" spans="12:12" s="5" customFormat="1">
      <c r="L872" s="38"/>
    </row>
    <row r="874" spans="12:12" s="5" customFormat="1">
      <c r="L874" s="38"/>
    </row>
    <row r="876" spans="12:12" s="5" customFormat="1">
      <c r="L876" s="38"/>
    </row>
    <row r="878" spans="12:12" s="5" customFormat="1">
      <c r="L878" s="38"/>
    </row>
    <row r="880" spans="12:12" s="5" customFormat="1">
      <c r="L880" s="38"/>
    </row>
    <row r="882" spans="12:12" s="5" customFormat="1">
      <c r="L882" s="38"/>
    </row>
    <row r="884" spans="12:12" s="5" customFormat="1">
      <c r="L884" s="38"/>
    </row>
    <row r="886" spans="12:12" s="5" customFormat="1">
      <c r="L886" s="38"/>
    </row>
    <row r="888" spans="12:12" s="5" customFormat="1">
      <c r="L888" s="38"/>
    </row>
    <row r="890" spans="12:12" s="5" customFormat="1">
      <c r="L890" s="38"/>
    </row>
    <row r="891" spans="12:12" s="5" customFormat="1">
      <c r="L891" s="38"/>
    </row>
    <row r="892" spans="12:12" s="5" customFormat="1">
      <c r="L892" s="38"/>
    </row>
    <row r="894" spans="12:12" s="5" customFormat="1">
      <c r="L894" s="38"/>
    </row>
    <row r="896" spans="12:12" s="5" customFormat="1">
      <c r="L896" s="38"/>
    </row>
    <row r="898" spans="12:12" s="5" customFormat="1">
      <c r="L898" s="38"/>
    </row>
    <row r="900" spans="12:12" s="5" customFormat="1">
      <c r="L900" s="38"/>
    </row>
    <row r="901" spans="12:12" s="5" customFormat="1">
      <c r="L901" s="38"/>
    </row>
    <row r="902" spans="12:12" s="5" customFormat="1">
      <c r="L902" s="38"/>
    </row>
    <row r="904" spans="12:12" s="5" customFormat="1">
      <c r="L904" s="38"/>
    </row>
    <row r="906" spans="12:12" s="5" customFormat="1">
      <c r="L906" s="38"/>
    </row>
    <row r="908" spans="12:12" s="5" customFormat="1">
      <c r="L908" s="38"/>
    </row>
    <row r="910" spans="12:12" s="5" customFormat="1">
      <c r="L910" s="38"/>
    </row>
    <row r="911" spans="12:12" s="5" customFormat="1">
      <c r="L911" s="38"/>
    </row>
    <row r="912" spans="12:12" s="5" customFormat="1">
      <c r="L912" s="38"/>
    </row>
    <row r="913" spans="1:1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M913" s="5"/>
      <c r="N913" s="5"/>
      <c r="O913" s="5"/>
    </row>
    <row r="914" spans="1:1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M914" s="5"/>
      <c r="N914" s="5"/>
      <c r="O914" s="5"/>
    </row>
    <row r="915" spans="1: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M915" s="5"/>
      <c r="N915" s="5"/>
      <c r="O915" s="5"/>
    </row>
    <row r="916" spans="1:1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M916" s="5"/>
      <c r="N916" s="5"/>
      <c r="O916" s="5"/>
    </row>
    <row r="917" spans="1:1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M917" s="5"/>
      <c r="N917" s="5"/>
      <c r="O917" s="5"/>
    </row>
    <row r="918" spans="1:1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M918" s="5"/>
      <c r="N918" s="5"/>
      <c r="O918" s="5"/>
    </row>
    <row r="919" spans="1: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M919" s="5"/>
      <c r="N919" s="5"/>
      <c r="O919" s="5"/>
    </row>
    <row r="921" spans="1: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M921" s="5"/>
      <c r="N921" s="5"/>
      <c r="O921" s="5"/>
    </row>
    <row r="922" spans="1: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M922" s="5"/>
      <c r="N922" s="5"/>
      <c r="O922" s="5"/>
    </row>
    <row r="923" spans="1:1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M923" s="5"/>
      <c r="N923" s="5"/>
      <c r="O923" s="5"/>
    </row>
    <row r="924" spans="1:1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M924" s="5"/>
      <c r="N924" s="5"/>
      <c r="O924" s="5"/>
    </row>
    <row r="925" spans="1:1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M925" s="5"/>
      <c r="N925" s="5"/>
      <c r="O925" s="5"/>
    </row>
    <row r="926" spans="1:1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M926" s="5"/>
      <c r="N926" s="5"/>
      <c r="O926" s="5"/>
    </row>
    <row r="927" spans="1:15">
      <c r="N927" s="5"/>
      <c r="O927" s="5"/>
    </row>
    <row r="929" spans="1:15">
      <c r="N929" s="5"/>
      <c r="O929" s="5"/>
    </row>
    <row r="931" spans="1:15">
      <c r="N931" s="5"/>
      <c r="O931" s="5"/>
    </row>
    <row r="933" spans="1:15">
      <c r="N933" s="5"/>
      <c r="O933" s="5"/>
    </row>
    <row r="935" spans="1:15">
      <c r="N935" s="5"/>
      <c r="O935" s="5"/>
    </row>
    <row r="936" spans="1:15">
      <c r="N936" s="5"/>
      <c r="O936" s="5"/>
    </row>
    <row r="937" spans="1:15">
      <c r="A937" s="122" t="str">
        <f t="shared" ref="A937:A1000" si="157">CONCATENATE(B937,C937,D937,E937,F937,G937)</f>
        <v>7111010200x</v>
      </c>
      <c r="B937" s="116" t="s">
        <v>439</v>
      </c>
      <c r="C937" s="117" t="s">
        <v>104</v>
      </c>
      <c r="D937" s="118" t="s">
        <v>106</v>
      </c>
      <c r="E937" s="119" t="s">
        <v>140</v>
      </c>
      <c r="F937" s="120" t="s">
        <v>441</v>
      </c>
      <c r="G937" s="121" t="s">
        <v>361</v>
      </c>
      <c r="L937" s="38" t="e">
        <v>#NAME?</v>
      </c>
      <c r="M937" s="39" t="s">
        <v>361</v>
      </c>
      <c r="N937" s="5"/>
      <c r="O937" s="5"/>
    </row>
    <row r="938" spans="1:15">
      <c r="A938" s="122" t="str">
        <f t="shared" si="157"/>
        <v>71010101014216</v>
      </c>
      <c r="B938" s="116" t="s">
        <v>439</v>
      </c>
      <c r="C938" s="117" t="s">
        <v>106</v>
      </c>
      <c r="D938" s="118" t="s">
        <v>106</v>
      </c>
      <c r="E938" s="119" t="s">
        <v>106</v>
      </c>
      <c r="F938" s="120" t="s">
        <v>106</v>
      </c>
      <c r="G938" s="121">
        <v>4216</v>
      </c>
      <c r="L938" s="38" t="s">
        <v>118</v>
      </c>
      <c r="M938" s="39">
        <v>4216</v>
      </c>
      <c r="N938" s="5"/>
      <c r="O938" s="5"/>
    </row>
    <row r="939" spans="1:15">
      <c r="A939" s="122" t="str">
        <f t="shared" si="157"/>
        <v>71010101014231</v>
      </c>
      <c r="B939" s="116" t="s">
        <v>439</v>
      </c>
      <c r="C939" s="117" t="s">
        <v>106</v>
      </c>
      <c r="D939" s="118" t="s">
        <v>106</v>
      </c>
      <c r="E939" s="119" t="s">
        <v>106</v>
      </c>
      <c r="F939" s="120" t="s">
        <v>106</v>
      </c>
      <c r="G939" s="121">
        <v>4231</v>
      </c>
      <c r="L939" s="38" t="s">
        <v>120</v>
      </c>
      <c r="M939" s="39">
        <v>4231</v>
      </c>
      <c r="N939" s="5"/>
      <c r="O939" s="5"/>
    </row>
    <row r="940" spans="1:15" ht="27.6">
      <c r="A940" s="122" t="str">
        <f t="shared" si="157"/>
        <v>71010101014233</v>
      </c>
      <c r="B940" s="116" t="s">
        <v>439</v>
      </c>
      <c r="C940" s="117" t="s">
        <v>106</v>
      </c>
      <c r="D940" s="118" t="s">
        <v>106</v>
      </c>
      <c r="E940" s="119" t="s">
        <v>106</v>
      </c>
      <c r="F940" s="120" t="s">
        <v>106</v>
      </c>
      <c r="G940" s="121">
        <v>4233</v>
      </c>
      <c r="L940" s="38" t="s">
        <v>394</v>
      </c>
      <c r="M940" s="39">
        <v>4233</v>
      </c>
      <c r="N940" s="5"/>
      <c r="O940" s="5"/>
    </row>
    <row r="941" spans="1:15">
      <c r="A941" s="122" t="str">
        <f t="shared" si="157"/>
        <v>71010101014235</v>
      </c>
      <c r="B941" s="116" t="s">
        <v>439</v>
      </c>
      <c r="C941" s="117" t="s">
        <v>106</v>
      </c>
      <c r="D941" s="118" t="s">
        <v>106</v>
      </c>
      <c r="E941" s="119" t="s">
        <v>106</v>
      </c>
      <c r="F941" s="120" t="s">
        <v>106</v>
      </c>
      <c r="G941" s="121">
        <v>4235</v>
      </c>
      <c r="L941" s="38" t="s">
        <v>123</v>
      </c>
      <c r="M941" s="39">
        <v>4235</v>
      </c>
      <c r="N941" s="5"/>
      <c r="O941" s="5"/>
    </row>
    <row r="942" spans="1:15">
      <c r="A942" s="122" t="str">
        <f t="shared" si="157"/>
        <v>71010101014269</v>
      </c>
      <c r="B942" s="116" t="s">
        <v>439</v>
      </c>
      <c r="C942" s="117" t="s">
        <v>106</v>
      </c>
      <c r="D942" s="118" t="s">
        <v>106</v>
      </c>
      <c r="E942" s="119" t="s">
        <v>106</v>
      </c>
      <c r="F942" s="120" t="s">
        <v>106</v>
      </c>
      <c r="G942" s="121">
        <v>4269</v>
      </c>
      <c r="L942" s="38" t="s">
        <v>240</v>
      </c>
      <c r="M942" s="39">
        <v>4269</v>
      </c>
      <c r="N942" s="5"/>
      <c r="O942" s="5"/>
    </row>
    <row r="943" spans="1:15" ht="27.6">
      <c r="A943" s="122" t="str">
        <f t="shared" si="157"/>
        <v>71010101014511</v>
      </c>
      <c r="B943" s="116" t="s">
        <v>439</v>
      </c>
      <c r="C943" s="117" t="s">
        <v>106</v>
      </c>
      <c r="D943" s="118" t="s">
        <v>106</v>
      </c>
      <c r="E943" s="119" t="s">
        <v>106</v>
      </c>
      <c r="F943" s="120" t="s">
        <v>106</v>
      </c>
      <c r="G943" s="121">
        <v>4511</v>
      </c>
      <c r="L943" s="38" t="s">
        <v>217</v>
      </c>
      <c r="M943" s="39">
        <v>4511</v>
      </c>
      <c r="N943" s="5"/>
      <c r="O943" s="5"/>
    </row>
    <row r="944" spans="1:15">
      <c r="A944" s="122" t="str">
        <f t="shared" si="157"/>
        <v>71010101014729</v>
      </c>
      <c r="B944" s="116" t="s">
        <v>439</v>
      </c>
      <c r="C944" s="117" t="s">
        <v>106</v>
      </c>
      <c r="D944" s="118" t="s">
        <v>106</v>
      </c>
      <c r="E944" s="119" t="s">
        <v>106</v>
      </c>
      <c r="F944" s="120" t="s">
        <v>106</v>
      </c>
      <c r="G944" s="121">
        <v>4729</v>
      </c>
      <c r="L944" s="38" t="s">
        <v>348</v>
      </c>
      <c r="M944" s="39">
        <v>4729</v>
      </c>
      <c r="N944" s="5"/>
      <c r="O944" s="5"/>
    </row>
    <row r="945" spans="1:15">
      <c r="A945" s="122" t="str">
        <f t="shared" si="157"/>
        <v>71010101015129</v>
      </c>
      <c r="B945" s="116" t="s">
        <v>439</v>
      </c>
      <c r="C945" s="117" t="s">
        <v>106</v>
      </c>
      <c r="D945" s="118" t="s">
        <v>106</v>
      </c>
      <c r="E945" s="119" t="s">
        <v>106</v>
      </c>
      <c r="F945" s="120" t="s">
        <v>106</v>
      </c>
      <c r="G945" s="121">
        <v>5129</v>
      </c>
      <c r="L945" s="38" t="s">
        <v>424</v>
      </c>
      <c r="M945" s="39">
        <v>5129</v>
      </c>
      <c r="N945" s="5"/>
      <c r="O945" s="5"/>
    </row>
    <row r="946" spans="1:15">
      <c r="A946" s="122" t="str">
        <f t="shared" si="157"/>
        <v>71010101015134</v>
      </c>
      <c r="B946" s="116" t="s">
        <v>439</v>
      </c>
      <c r="C946" s="117" t="s">
        <v>106</v>
      </c>
      <c r="D946" s="118" t="s">
        <v>106</v>
      </c>
      <c r="E946" s="119" t="s">
        <v>106</v>
      </c>
      <c r="F946" s="120" t="s">
        <v>106</v>
      </c>
      <c r="G946" s="121">
        <v>5134</v>
      </c>
      <c r="L946" s="38" t="s">
        <v>139</v>
      </c>
      <c r="M946" s="39">
        <v>5134</v>
      </c>
      <c r="N946" s="5"/>
      <c r="O946" s="5"/>
    </row>
    <row r="947" spans="1:15" ht="27.6">
      <c r="A947" s="122" t="str">
        <f t="shared" si="157"/>
        <v>71010101024251</v>
      </c>
      <c r="B947" s="116" t="s">
        <v>439</v>
      </c>
      <c r="C947" s="117" t="s">
        <v>106</v>
      </c>
      <c r="D947" s="118" t="s">
        <v>106</v>
      </c>
      <c r="E947" s="119" t="s">
        <v>106</v>
      </c>
      <c r="F947" s="120" t="s">
        <v>140</v>
      </c>
      <c r="G947" s="121">
        <v>4251</v>
      </c>
      <c r="L947" s="38" t="s">
        <v>142</v>
      </c>
      <c r="M947" s="39">
        <v>4251</v>
      </c>
      <c r="N947" s="5"/>
      <c r="O947" s="5"/>
    </row>
    <row r="948" spans="1:15">
      <c r="A948" s="122" t="str">
        <f t="shared" si="157"/>
        <v>71010301014216</v>
      </c>
      <c r="B948" s="116" t="s">
        <v>439</v>
      </c>
      <c r="C948" s="117" t="s">
        <v>106</v>
      </c>
      <c r="D948" s="118" t="s">
        <v>442</v>
      </c>
      <c r="E948" s="119" t="s">
        <v>106</v>
      </c>
      <c r="F948" s="120" t="s">
        <v>106</v>
      </c>
      <c r="G948" s="121">
        <v>4216</v>
      </c>
      <c r="L948" s="38" t="s">
        <v>118</v>
      </c>
      <c r="M948" s="39">
        <v>4216</v>
      </c>
      <c r="N948" s="5"/>
      <c r="O948" s="5"/>
    </row>
    <row r="949" spans="1:15">
      <c r="A949" s="122" t="str">
        <f t="shared" si="157"/>
        <v>71010301014231</v>
      </c>
      <c r="B949" s="116" t="s">
        <v>439</v>
      </c>
      <c r="C949" s="117" t="s">
        <v>106</v>
      </c>
      <c r="D949" s="118" t="s">
        <v>442</v>
      </c>
      <c r="E949" s="119" t="s">
        <v>106</v>
      </c>
      <c r="F949" s="120" t="s">
        <v>106</v>
      </c>
      <c r="G949" s="121">
        <v>4231</v>
      </c>
      <c r="L949" s="38" t="s">
        <v>120</v>
      </c>
      <c r="M949" s="39">
        <v>4231</v>
      </c>
      <c r="N949" s="5"/>
      <c r="O949" s="5"/>
    </row>
    <row r="950" spans="1:15" ht="27.6">
      <c r="A950" s="122" t="str">
        <f t="shared" si="157"/>
        <v>71010301014252</v>
      </c>
      <c r="B950" s="116" t="s">
        <v>439</v>
      </c>
      <c r="C950" s="117" t="s">
        <v>106</v>
      </c>
      <c r="D950" s="118" t="s">
        <v>442</v>
      </c>
      <c r="E950" s="119" t="s">
        <v>106</v>
      </c>
      <c r="F950" s="120" t="s">
        <v>106</v>
      </c>
      <c r="G950" s="121">
        <v>4252</v>
      </c>
      <c r="L950" s="38" t="s">
        <v>127</v>
      </c>
      <c r="M950" s="39">
        <v>4252</v>
      </c>
      <c r="N950" s="5"/>
      <c r="O950" s="5"/>
    </row>
    <row r="951" spans="1:15">
      <c r="A951" s="122" t="str">
        <f t="shared" si="157"/>
        <v>71010301014267</v>
      </c>
      <c r="B951" s="116" t="s">
        <v>439</v>
      </c>
      <c r="C951" s="117" t="s">
        <v>106</v>
      </c>
      <c r="D951" s="118" t="s">
        <v>442</v>
      </c>
      <c r="E951" s="119" t="s">
        <v>106</v>
      </c>
      <c r="F951" s="120" t="s">
        <v>106</v>
      </c>
      <c r="G951" s="121">
        <v>4267</v>
      </c>
      <c r="L951" s="38" t="s">
        <v>130</v>
      </c>
      <c r="M951" s="39">
        <v>4267</v>
      </c>
      <c r="N951" s="5"/>
      <c r="O951" s="5"/>
    </row>
    <row r="952" spans="1:15">
      <c r="A952" s="122" t="str">
        <f t="shared" si="157"/>
        <v>71010301015122</v>
      </c>
      <c r="B952" s="116" t="s">
        <v>439</v>
      </c>
      <c r="C952" s="117" t="s">
        <v>106</v>
      </c>
      <c r="D952" s="118" t="s">
        <v>442</v>
      </c>
      <c r="E952" s="119" t="s">
        <v>106</v>
      </c>
      <c r="F952" s="120" t="s">
        <v>106</v>
      </c>
      <c r="G952" s="121">
        <v>5122</v>
      </c>
      <c r="L952" s="38" t="s">
        <v>332</v>
      </c>
      <c r="M952" s="39">
        <v>5122</v>
      </c>
      <c r="N952" s="5"/>
      <c r="O952" s="5"/>
    </row>
    <row r="953" spans="1:15">
      <c r="A953" s="122" t="str">
        <f t="shared" si="157"/>
        <v>71010501020000</v>
      </c>
      <c r="B953" s="116" t="s">
        <v>439</v>
      </c>
      <c r="C953" s="117" t="s">
        <v>106</v>
      </c>
      <c r="D953" s="118" t="s">
        <v>149</v>
      </c>
      <c r="E953" s="119" t="s">
        <v>106</v>
      </c>
      <c r="F953" s="120" t="s">
        <v>140</v>
      </c>
      <c r="G953" s="121" t="s">
        <v>440</v>
      </c>
      <c r="L953" s="38" t="s">
        <v>493</v>
      </c>
      <c r="N953" s="5"/>
      <c r="O953" s="5"/>
    </row>
    <row r="954" spans="1:15">
      <c r="A954" s="122" t="str">
        <f t="shared" si="157"/>
        <v>71010501025134</v>
      </c>
      <c r="B954" s="116" t="s">
        <v>439</v>
      </c>
      <c r="C954" s="117" t="s">
        <v>106</v>
      </c>
      <c r="D954" s="118" t="s">
        <v>149</v>
      </c>
      <c r="E954" s="119" t="s">
        <v>106</v>
      </c>
      <c r="F954" s="120" t="s">
        <v>140</v>
      </c>
      <c r="G954" s="121">
        <v>5134</v>
      </c>
      <c r="L954" s="38" t="s">
        <v>139</v>
      </c>
      <c r="M954" s="39">
        <v>5134</v>
      </c>
      <c r="N954" s="5"/>
      <c r="O954" s="5"/>
    </row>
    <row r="955" spans="1:15">
      <c r="A955" s="122" t="str">
        <f t="shared" si="157"/>
        <v>71010501030000</v>
      </c>
      <c r="B955" s="116" t="s">
        <v>439</v>
      </c>
      <c r="C955" s="117" t="s">
        <v>106</v>
      </c>
      <c r="D955" s="118" t="s">
        <v>149</v>
      </c>
      <c r="E955" s="119" t="s">
        <v>106</v>
      </c>
      <c r="F955" s="120" t="s">
        <v>442</v>
      </c>
      <c r="G955" s="121" t="s">
        <v>440</v>
      </c>
      <c r="L955" s="38" t="s">
        <v>494</v>
      </c>
      <c r="N955" s="5"/>
      <c r="O955" s="5"/>
    </row>
    <row r="956" spans="1:15">
      <c r="A956" s="122" t="str">
        <f t="shared" si="157"/>
        <v>71010501035134</v>
      </c>
      <c r="B956" s="116" t="s">
        <v>439</v>
      </c>
      <c r="C956" s="117" t="s">
        <v>106</v>
      </c>
      <c r="D956" s="118" t="s">
        <v>149</v>
      </c>
      <c r="E956" s="119" t="s">
        <v>106</v>
      </c>
      <c r="F956" s="120" t="s">
        <v>442</v>
      </c>
      <c r="G956" s="121">
        <v>5134</v>
      </c>
      <c r="L956" s="38" t="s">
        <v>139</v>
      </c>
      <c r="M956" s="39">
        <v>5134</v>
      </c>
      <c r="N956" s="5"/>
      <c r="O956" s="5"/>
    </row>
    <row r="957" spans="1:15">
      <c r="A957" s="122" t="str">
        <f t="shared" si="157"/>
        <v>71010501040000</v>
      </c>
      <c r="B957" s="116" t="s">
        <v>439</v>
      </c>
      <c r="C957" s="117" t="s">
        <v>106</v>
      </c>
      <c r="D957" s="118" t="s">
        <v>149</v>
      </c>
      <c r="E957" s="119" t="s">
        <v>106</v>
      </c>
      <c r="F957" s="120" t="s">
        <v>155</v>
      </c>
      <c r="G957" s="121" t="s">
        <v>440</v>
      </c>
      <c r="L957" s="38" t="s">
        <v>495</v>
      </c>
      <c r="N957" s="5"/>
      <c r="O957" s="5"/>
    </row>
    <row r="958" spans="1:15">
      <c r="A958" s="122" t="str">
        <f t="shared" si="157"/>
        <v>71010501045134</v>
      </c>
      <c r="B958" s="116" t="s">
        <v>439</v>
      </c>
      <c r="C958" s="117" t="s">
        <v>106</v>
      </c>
      <c r="D958" s="118" t="s">
        <v>149</v>
      </c>
      <c r="E958" s="119" t="s">
        <v>106</v>
      </c>
      <c r="F958" s="120" t="s">
        <v>155</v>
      </c>
      <c r="G958" s="121">
        <v>5134</v>
      </c>
      <c r="L958" s="38" t="s">
        <v>139</v>
      </c>
      <c r="M958" s="39">
        <v>5134</v>
      </c>
      <c r="N958" s="5"/>
      <c r="O958" s="5"/>
    </row>
    <row r="959" spans="1:15">
      <c r="A959" s="122" t="str">
        <f t="shared" si="157"/>
        <v>71010601014729</v>
      </c>
      <c r="B959" s="116" t="s">
        <v>439</v>
      </c>
      <c r="C959" s="117" t="s">
        <v>106</v>
      </c>
      <c r="D959" s="118" t="s">
        <v>157</v>
      </c>
      <c r="E959" s="119" t="s">
        <v>106</v>
      </c>
      <c r="F959" s="120" t="s">
        <v>106</v>
      </c>
      <c r="G959" s="121">
        <v>4729</v>
      </c>
      <c r="L959" s="38" t="s">
        <v>348</v>
      </c>
      <c r="M959" s="39">
        <v>4729</v>
      </c>
      <c r="N959" s="5"/>
      <c r="O959" s="5"/>
    </row>
    <row r="960" spans="1:15">
      <c r="A960" s="122" t="str">
        <f t="shared" si="157"/>
        <v>71020200000000</v>
      </c>
      <c r="B960" s="116" t="s">
        <v>439</v>
      </c>
      <c r="C960" s="117" t="s">
        <v>140</v>
      </c>
      <c r="D960" s="118" t="s">
        <v>140</v>
      </c>
      <c r="E960" s="119" t="s">
        <v>441</v>
      </c>
      <c r="F960" s="120" t="s">
        <v>441</v>
      </c>
      <c r="G960" s="121" t="s">
        <v>440</v>
      </c>
      <c r="L960" s="38" t="s">
        <v>496</v>
      </c>
      <c r="N960" s="5"/>
      <c r="O960" s="5"/>
    </row>
    <row r="961" spans="1:15">
      <c r="A961" s="122" t="str">
        <f t="shared" si="157"/>
        <v>71020200000001</v>
      </c>
      <c r="B961" s="116" t="s">
        <v>439</v>
      </c>
      <c r="C961" s="117" t="s">
        <v>140</v>
      </c>
      <c r="D961" s="118" t="s">
        <v>140</v>
      </c>
      <c r="E961" s="119" t="s">
        <v>441</v>
      </c>
      <c r="F961" s="120" t="s">
        <v>441</v>
      </c>
      <c r="G961" s="121" t="s">
        <v>96</v>
      </c>
      <c r="L961" s="38" t="e">
        <v>#N/A</v>
      </c>
      <c r="N961" s="5"/>
      <c r="O961" s="5"/>
    </row>
    <row r="962" spans="1:15">
      <c r="A962" s="122" t="str">
        <f t="shared" si="157"/>
        <v>71020201000000</v>
      </c>
      <c r="B962" s="116" t="s">
        <v>439</v>
      </c>
      <c r="C962" s="117" t="s">
        <v>140</v>
      </c>
      <c r="D962" s="118" t="s">
        <v>140</v>
      </c>
      <c r="E962" s="119" t="s">
        <v>106</v>
      </c>
      <c r="F962" s="120" t="s">
        <v>441</v>
      </c>
      <c r="G962" s="121" t="s">
        <v>440</v>
      </c>
      <c r="L962" s="38" t="s">
        <v>497</v>
      </c>
      <c r="N962" s="5"/>
      <c r="O962" s="5"/>
    </row>
    <row r="963" spans="1:15">
      <c r="A963" s="122" t="str">
        <f t="shared" si="157"/>
        <v>71020201000001</v>
      </c>
      <c r="B963" s="116" t="s">
        <v>439</v>
      </c>
      <c r="C963" s="117" t="s">
        <v>140</v>
      </c>
      <c r="D963" s="118" t="s">
        <v>140</v>
      </c>
      <c r="E963" s="119" t="s">
        <v>106</v>
      </c>
      <c r="F963" s="120" t="s">
        <v>441</v>
      </c>
      <c r="G963" s="121" t="s">
        <v>96</v>
      </c>
      <c r="L963" s="38" t="e">
        <v>#N/A</v>
      </c>
      <c r="N963" s="5"/>
      <c r="O963" s="5"/>
    </row>
    <row r="964" spans="1:15">
      <c r="A964" s="122" t="str">
        <f t="shared" si="157"/>
        <v>71020201010000</v>
      </c>
      <c r="B964" s="116" t="s">
        <v>439</v>
      </c>
      <c r="C964" s="117" t="s">
        <v>140</v>
      </c>
      <c r="D964" s="118" t="s">
        <v>140</v>
      </c>
      <c r="E964" s="119" t="s">
        <v>106</v>
      </c>
      <c r="F964" s="120" t="s">
        <v>106</v>
      </c>
      <c r="G964" s="121" t="s">
        <v>440</v>
      </c>
      <c r="L964" s="38" t="s">
        <v>498</v>
      </c>
      <c r="N964" s="5"/>
      <c r="O964" s="5"/>
    </row>
    <row r="965" spans="1:15">
      <c r="A965" s="122" t="str">
        <f t="shared" si="157"/>
        <v>71020201014239</v>
      </c>
      <c r="B965" s="116" t="s">
        <v>439</v>
      </c>
      <c r="C965" s="117" t="s">
        <v>140</v>
      </c>
      <c r="D965" s="118" t="s">
        <v>140</v>
      </c>
      <c r="E965" s="119" t="s">
        <v>106</v>
      </c>
      <c r="F965" s="120" t="s">
        <v>106</v>
      </c>
      <c r="G965" s="121">
        <v>4239</v>
      </c>
      <c r="L965" s="38" t="s">
        <v>125</v>
      </c>
      <c r="M965" s="39">
        <v>4239</v>
      </c>
      <c r="N965" s="5"/>
      <c r="O965" s="5"/>
    </row>
    <row r="966" spans="1:15">
      <c r="A966" s="122" t="str">
        <f t="shared" si="157"/>
        <v>71020201014261</v>
      </c>
      <c r="B966" s="116" t="s">
        <v>439</v>
      </c>
      <c r="C966" s="117" t="s">
        <v>140</v>
      </c>
      <c r="D966" s="118" t="s">
        <v>140</v>
      </c>
      <c r="E966" s="119" t="s">
        <v>106</v>
      </c>
      <c r="F966" s="120" t="s">
        <v>106</v>
      </c>
      <c r="G966" s="121">
        <v>4261</v>
      </c>
      <c r="L966" s="38" t="s">
        <v>128</v>
      </c>
      <c r="M966" s="39">
        <v>4261</v>
      </c>
      <c r="N966" s="5"/>
      <c r="O966" s="5"/>
    </row>
    <row r="967" spans="1:15">
      <c r="A967" s="122" t="str">
        <f t="shared" si="157"/>
        <v>71020201014639</v>
      </c>
      <c r="B967" s="116" t="s">
        <v>439</v>
      </c>
      <c r="C967" s="117" t="s">
        <v>140</v>
      </c>
      <c r="D967" s="118" t="s">
        <v>140</v>
      </c>
      <c r="E967" s="119" t="s">
        <v>106</v>
      </c>
      <c r="F967" s="120" t="s">
        <v>106</v>
      </c>
      <c r="G967" s="121">
        <v>4639</v>
      </c>
      <c r="L967" s="38" t="s">
        <v>167</v>
      </c>
      <c r="M967" s="39">
        <v>4639</v>
      </c>
      <c r="N967" s="5"/>
      <c r="O967" s="5"/>
    </row>
    <row r="968" spans="1:15">
      <c r="A968" s="122" t="str">
        <f t="shared" si="157"/>
        <v>71020501014216</v>
      </c>
      <c r="B968" s="116" t="s">
        <v>439</v>
      </c>
      <c r="C968" s="117" t="s">
        <v>140</v>
      </c>
      <c r="D968" s="118" t="s">
        <v>149</v>
      </c>
      <c r="E968" s="119" t="s">
        <v>106</v>
      </c>
      <c r="F968" s="120" t="s">
        <v>106</v>
      </c>
      <c r="G968" s="121">
        <v>4216</v>
      </c>
      <c r="L968" s="38" t="s">
        <v>118</v>
      </c>
      <c r="M968" s="39">
        <v>4216</v>
      </c>
      <c r="N968" s="5"/>
      <c r="O968" s="5"/>
    </row>
    <row r="969" spans="1:15">
      <c r="A969" s="122" t="str">
        <f t="shared" si="157"/>
        <v>71020501014239</v>
      </c>
      <c r="B969" s="116" t="s">
        <v>439</v>
      </c>
      <c r="C969" s="117" t="s">
        <v>140</v>
      </c>
      <c r="D969" s="118" t="s">
        <v>149</v>
      </c>
      <c r="E969" s="119" t="s">
        <v>106</v>
      </c>
      <c r="F969" s="120" t="s">
        <v>106</v>
      </c>
      <c r="G969" s="121">
        <v>4239</v>
      </c>
      <c r="L969" s="38" t="s">
        <v>125</v>
      </c>
      <c r="M969" s="39">
        <v>4239</v>
      </c>
      <c r="N969" s="5"/>
      <c r="O969" s="5"/>
    </row>
    <row r="970" spans="1:15">
      <c r="A970" s="122" t="str">
        <f t="shared" si="157"/>
        <v>71020501014264</v>
      </c>
      <c r="B970" s="116" t="s">
        <v>439</v>
      </c>
      <c r="C970" s="117" t="s">
        <v>140</v>
      </c>
      <c r="D970" s="118" t="s">
        <v>149</v>
      </c>
      <c r="E970" s="119" t="s">
        <v>106</v>
      </c>
      <c r="F970" s="120" t="s">
        <v>106</v>
      </c>
      <c r="G970" s="121">
        <v>4264</v>
      </c>
      <c r="L970" s="38" t="s">
        <v>129</v>
      </c>
      <c r="M970" s="39">
        <v>4264</v>
      </c>
      <c r="N970" s="5"/>
      <c r="O970" s="5"/>
    </row>
    <row r="971" spans="1:15">
      <c r="A971" s="122" t="str">
        <f t="shared" si="157"/>
        <v>71040200000000</v>
      </c>
      <c r="B971" s="116" t="s">
        <v>439</v>
      </c>
      <c r="C971" s="117" t="s">
        <v>155</v>
      </c>
      <c r="D971" s="118" t="s">
        <v>140</v>
      </c>
      <c r="E971" s="119" t="s">
        <v>441</v>
      </c>
      <c r="F971" s="120" t="s">
        <v>441</v>
      </c>
      <c r="G971" s="121" t="s">
        <v>440</v>
      </c>
      <c r="L971" s="38" t="s">
        <v>499</v>
      </c>
      <c r="N971" s="5"/>
      <c r="O971" s="5"/>
    </row>
    <row r="972" spans="1:15">
      <c r="A972" s="122" t="str">
        <f t="shared" si="157"/>
        <v>71040200000001</v>
      </c>
      <c r="B972" s="116" t="s">
        <v>439</v>
      </c>
      <c r="C972" s="117" t="s">
        <v>155</v>
      </c>
      <c r="D972" s="118" t="s">
        <v>140</v>
      </c>
      <c r="E972" s="119" t="s">
        <v>441</v>
      </c>
      <c r="F972" s="120" t="s">
        <v>441</v>
      </c>
      <c r="G972" s="121" t="s">
        <v>96</v>
      </c>
      <c r="L972" s="38" t="e">
        <v>#N/A</v>
      </c>
      <c r="N972" s="5"/>
      <c r="O972" s="5"/>
    </row>
    <row r="973" spans="1:15">
      <c r="A973" s="122" t="str">
        <f t="shared" si="157"/>
        <v>71040204000000</v>
      </c>
      <c r="B973" s="116" t="s">
        <v>439</v>
      </c>
      <c r="C973" s="117" t="s">
        <v>155</v>
      </c>
      <c r="D973" s="118" t="s">
        <v>140</v>
      </c>
      <c r="E973" s="119" t="s">
        <v>155</v>
      </c>
      <c r="F973" s="120" t="s">
        <v>441</v>
      </c>
      <c r="G973" s="121" t="s">
        <v>440</v>
      </c>
      <c r="L973" s="38" t="s">
        <v>500</v>
      </c>
      <c r="N973" s="5"/>
      <c r="O973" s="5"/>
    </row>
    <row r="974" spans="1:15">
      <c r="A974" s="122" t="str">
        <f t="shared" si="157"/>
        <v>71040204000001</v>
      </c>
      <c r="B974" s="116" t="s">
        <v>439</v>
      </c>
      <c r="C974" s="117" t="s">
        <v>155</v>
      </c>
      <c r="D974" s="118" t="s">
        <v>140</v>
      </c>
      <c r="E974" s="119" t="s">
        <v>155</v>
      </c>
      <c r="F974" s="120" t="s">
        <v>441</v>
      </c>
      <c r="G974" s="121" t="s">
        <v>96</v>
      </c>
      <c r="L974" s="38" t="e">
        <v>#N/A</v>
      </c>
      <c r="N974" s="5"/>
      <c r="O974" s="5"/>
    </row>
    <row r="975" spans="1:15">
      <c r="A975" s="122" t="str">
        <f t="shared" si="157"/>
        <v>71040204010000</v>
      </c>
      <c r="B975" s="116" t="s">
        <v>439</v>
      </c>
      <c r="C975" s="117" t="s">
        <v>155</v>
      </c>
      <c r="D975" s="118" t="s">
        <v>140</v>
      </c>
      <c r="E975" s="119" t="s">
        <v>155</v>
      </c>
      <c r="F975" s="120" t="s">
        <v>106</v>
      </c>
      <c r="G975" s="121" t="s">
        <v>440</v>
      </c>
      <c r="L975" s="38" t="s">
        <v>501</v>
      </c>
      <c r="N975" s="5"/>
      <c r="O975" s="5"/>
    </row>
    <row r="976" spans="1:15">
      <c r="A976" s="122" t="str">
        <f t="shared" si="157"/>
        <v>71040204015112</v>
      </c>
      <c r="B976" s="116" t="s">
        <v>439</v>
      </c>
      <c r="C976" s="117" t="s">
        <v>155</v>
      </c>
      <c r="D976" s="118" t="s">
        <v>140</v>
      </c>
      <c r="E976" s="119" t="s">
        <v>155</v>
      </c>
      <c r="F976" s="120" t="s">
        <v>106</v>
      </c>
      <c r="G976" s="121">
        <v>5112</v>
      </c>
      <c r="L976" s="38" t="s">
        <v>173</v>
      </c>
      <c r="M976" s="39">
        <v>5112</v>
      </c>
      <c r="N976" s="5"/>
      <c r="O976" s="5"/>
    </row>
    <row r="977" spans="1:15">
      <c r="A977" s="122" t="str">
        <f t="shared" si="157"/>
        <v>71040204015113</v>
      </c>
      <c r="B977" s="116" t="s">
        <v>439</v>
      </c>
      <c r="C977" s="117" t="s">
        <v>155</v>
      </c>
      <c r="D977" s="118" t="s">
        <v>140</v>
      </c>
      <c r="E977" s="119" t="s">
        <v>155</v>
      </c>
      <c r="F977" s="120" t="s">
        <v>106</v>
      </c>
      <c r="G977" s="121">
        <v>5113</v>
      </c>
      <c r="L977" s="38" t="s">
        <v>174</v>
      </c>
      <c r="M977" s="39">
        <v>5113</v>
      </c>
      <c r="N977" s="5"/>
      <c r="O977" s="5"/>
    </row>
    <row r="978" spans="1:15">
      <c r="A978" s="122" t="str">
        <f t="shared" si="157"/>
        <v>71040501020000</v>
      </c>
      <c r="B978" s="116" t="s">
        <v>439</v>
      </c>
      <c r="C978" s="117" t="s">
        <v>155</v>
      </c>
      <c r="D978" s="118" t="s">
        <v>149</v>
      </c>
      <c r="E978" s="119" t="s">
        <v>106</v>
      </c>
      <c r="F978" s="120" t="s">
        <v>140</v>
      </c>
      <c r="G978" s="121" t="s">
        <v>440</v>
      </c>
      <c r="L978" s="38" t="s">
        <v>502</v>
      </c>
      <c r="N978" s="5"/>
      <c r="O978" s="5"/>
    </row>
    <row r="979" spans="1:15">
      <c r="A979" s="122" t="str">
        <f t="shared" si="157"/>
        <v>71040501025113</v>
      </c>
      <c r="B979" s="116" t="s">
        <v>439</v>
      </c>
      <c r="C979" s="117" t="s">
        <v>155</v>
      </c>
      <c r="D979" s="118" t="s">
        <v>149</v>
      </c>
      <c r="E979" s="119" t="s">
        <v>106</v>
      </c>
      <c r="F979" s="120" t="s">
        <v>140</v>
      </c>
      <c r="G979" s="121">
        <v>5113</v>
      </c>
      <c r="L979" s="38" t="s">
        <v>174</v>
      </c>
      <c r="M979" s="39">
        <v>5113</v>
      </c>
      <c r="N979" s="5"/>
      <c r="O979" s="5"/>
    </row>
    <row r="980" spans="1:15">
      <c r="A980" s="122" t="str">
        <f t="shared" si="157"/>
        <v>71040501035113</v>
      </c>
      <c r="B980" s="116" t="s">
        <v>439</v>
      </c>
      <c r="C980" s="117" t="s">
        <v>155</v>
      </c>
      <c r="D980" s="118" t="s">
        <v>149</v>
      </c>
      <c r="E980" s="119" t="s">
        <v>106</v>
      </c>
      <c r="F980" s="120" t="s">
        <v>442</v>
      </c>
      <c r="G980" s="121">
        <v>5113</v>
      </c>
      <c r="L980" s="38" t="s">
        <v>174</v>
      </c>
      <c r="M980" s="39">
        <v>5113</v>
      </c>
      <c r="N980" s="5"/>
      <c r="O980" s="5"/>
    </row>
    <row r="981" spans="1:15">
      <c r="A981" s="122" t="str">
        <f t="shared" si="157"/>
        <v>71040501040000</v>
      </c>
      <c r="B981" s="116" t="s">
        <v>439</v>
      </c>
      <c r="C981" s="117" t="s">
        <v>155</v>
      </c>
      <c r="D981" s="118" t="s">
        <v>149</v>
      </c>
      <c r="E981" s="119" t="s">
        <v>106</v>
      </c>
      <c r="F981" s="120" t="s">
        <v>155</v>
      </c>
      <c r="G981" s="121" t="s">
        <v>440</v>
      </c>
      <c r="L981" s="38" t="s">
        <v>503</v>
      </c>
      <c r="N981" s="5"/>
      <c r="O981" s="5"/>
    </row>
    <row r="982" spans="1:15" ht="27.6">
      <c r="A982" s="122" t="str">
        <f t="shared" si="157"/>
        <v>71040501044251</v>
      </c>
      <c r="B982" s="116" t="s">
        <v>439</v>
      </c>
      <c r="C982" s="117" t="s">
        <v>155</v>
      </c>
      <c r="D982" s="118" t="s">
        <v>149</v>
      </c>
      <c r="E982" s="119" t="s">
        <v>106</v>
      </c>
      <c r="F982" s="120" t="s">
        <v>155</v>
      </c>
      <c r="G982" s="121">
        <v>4251</v>
      </c>
      <c r="L982" s="38" t="s">
        <v>142</v>
      </c>
      <c r="M982" s="39">
        <v>4251</v>
      </c>
      <c r="N982" s="5"/>
      <c r="O982" s="5"/>
    </row>
    <row r="983" spans="1:15">
      <c r="A983" s="122" t="str">
        <f t="shared" si="157"/>
        <v>71040501045112</v>
      </c>
      <c r="B983" s="116" t="s">
        <v>439</v>
      </c>
      <c r="C983" s="117" t="s">
        <v>155</v>
      </c>
      <c r="D983" s="118" t="s">
        <v>149</v>
      </c>
      <c r="E983" s="119" t="s">
        <v>106</v>
      </c>
      <c r="F983" s="120" t="s">
        <v>155</v>
      </c>
      <c r="G983" s="121">
        <v>5112</v>
      </c>
      <c r="L983" s="38" t="s">
        <v>173</v>
      </c>
      <c r="M983" s="39">
        <v>5112</v>
      </c>
      <c r="N983" s="5"/>
      <c r="O983" s="5"/>
    </row>
    <row r="984" spans="1:15">
      <c r="A984" s="122" t="str">
        <f t="shared" si="157"/>
        <v>71040501045113</v>
      </c>
      <c r="B984" s="116" t="s">
        <v>439</v>
      </c>
      <c r="C984" s="117" t="s">
        <v>155</v>
      </c>
      <c r="D984" s="118" t="s">
        <v>149</v>
      </c>
      <c r="E984" s="119" t="s">
        <v>106</v>
      </c>
      <c r="F984" s="120" t="s">
        <v>155</v>
      </c>
      <c r="G984" s="121">
        <v>5113</v>
      </c>
      <c r="L984" s="38" t="s">
        <v>174</v>
      </c>
      <c r="M984" s="39">
        <v>5113</v>
      </c>
      <c r="N984" s="5"/>
      <c r="O984" s="5"/>
    </row>
    <row r="985" spans="1:15">
      <c r="A985" s="122" t="str">
        <f t="shared" si="157"/>
        <v>71040501050000</v>
      </c>
      <c r="B985" s="116" t="s">
        <v>439</v>
      </c>
      <c r="C985" s="117" t="s">
        <v>155</v>
      </c>
      <c r="D985" s="118" t="s">
        <v>149</v>
      </c>
      <c r="E985" s="119" t="s">
        <v>106</v>
      </c>
      <c r="F985" s="120" t="s">
        <v>149</v>
      </c>
      <c r="G985" s="121" t="s">
        <v>440</v>
      </c>
      <c r="L985" s="38" t="s">
        <v>504</v>
      </c>
      <c r="N985" s="5"/>
      <c r="O985" s="5"/>
    </row>
    <row r="986" spans="1:15" ht="27.6">
      <c r="A986" s="122" t="str">
        <f t="shared" si="157"/>
        <v>71040501054251</v>
      </c>
      <c r="B986" s="116" t="s">
        <v>439</v>
      </c>
      <c r="C986" s="117" t="s">
        <v>155</v>
      </c>
      <c r="D986" s="118" t="s">
        <v>149</v>
      </c>
      <c r="E986" s="119" t="s">
        <v>106</v>
      </c>
      <c r="F986" s="120" t="s">
        <v>149</v>
      </c>
      <c r="G986" s="121">
        <v>4251</v>
      </c>
      <c r="L986" s="38" t="s">
        <v>142</v>
      </c>
      <c r="M986" s="39">
        <v>4251</v>
      </c>
      <c r="N986" s="5"/>
      <c r="O986" s="5"/>
    </row>
    <row r="987" spans="1:15">
      <c r="A987" s="122" t="str">
        <f t="shared" si="157"/>
        <v>71040501055112</v>
      </c>
      <c r="B987" s="116" t="s">
        <v>439</v>
      </c>
      <c r="C987" s="117" t="s">
        <v>155</v>
      </c>
      <c r="D987" s="118" t="s">
        <v>149</v>
      </c>
      <c r="E987" s="119" t="s">
        <v>106</v>
      </c>
      <c r="F987" s="120" t="s">
        <v>149</v>
      </c>
      <c r="G987" s="121">
        <v>5112</v>
      </c>
      <c r="L987" s="38" t="s">
        <v>173</v>
      </c>
      <c r="M987" s="39">
        <v>5112</v>
      </c>
      <c r="N987" s="5"/>
      <c r="O987" s="5"/>
    </row>
    <row r="988" spans="1:15">
      <c r="A988" s="122" t="str">
        <f t="shared" si="157"/>
        <v>71040501055113</v>
      </c>
      <c r="B988" s="116" t="s">
        <v>439</v>
      </c>
      <c r="C988" s="117" t="s">
        <v>155</v>
      </c>
      <c r="D988" s="118" t="s">
        <v>149</v>
      </c>
      <c r="E988" s="119" t="s">
        <v>106</v>
      </c>
      <c r="F988" s="120" t="s">
        <v>149</v>
      </c>
      <c r="G988" s="121">
        <v>5113</v>
      </c>
      <c r="L988" s="38" t="s">
        <v>174</v>
      </c>
      <c r="M988" s="39">
        <v>5113</v>
      </c>
      <c r="N988" s="5"/>
      <c r="O988" s="5"/>
    </row>
    <row r="989" spans="1:15">
      <c r="A989" s="122" t="str">
        <f t="shared" si="157"/>
        <v>71040501060000</v>
      </c>
      <c r="B989" s="116" t="s">
        <v>439</v>
      </c>
      <c r="C989" s="117" t="s">
        <v>155</v>
      </c>
      <c r="D989" s="118" t="s">
        <v>149</v>
      </c>
      <c r="E989" s="119" t="s">
        <v>106</v>
      </c>
      <c r="F989" s="120" t="s">
        <v>157</v>
      </c>
      <c r="G989" s="121" t="s">
        <v>440</v>
      </c>
      <c r="L989" s="38" t="s">
        <v>505</v>
      </c>
      <c r="N989" s="5"/>
      <c r="O989" s="5"/>
    </row>
    <row r="990" spans="1:15">
      <c r="A990" s="122" t="str">
        <f t="shared" si="157"/>
        <v>71040501064861</v>
      </c>
      <c r="B990" s="116" t="s">
        <v>439</v>
      </c>
      <c r="C990" s="117" t="s">
        <v>155</v>
      </c>
      <c r="D990" s="118" t="s">
        <v>149</v>
      </c>
      <c r="E990" s="119" t="s">
        <v>106</v>
      </c>
      <c r="F990" s="120" t="s">
        <v>157</v>
      </c>
      <c r="G990" s="121">
        <v>4861</v>
      </c>
      <c r="L990" s="38" t="s">
        <v>134</v>
      </c>
      <c r="M990" s="39">
        <v>4861</v>
      </c>
      <c r="N990" s="5"/>
      <c r="O990" s="5"/>
    </row>
    <row r="991" spans="1:15">
      <c r="A991" s="122" t="str">
        <f t="shared" si="157"/>
        <v>71040501065113</v>
      </c>
      <c r="B991" s="116" t="s">
        <v>439</v>
      </c>
      <c r="C991" s="117" t="s">
        <v>155</v>
      </c>
      <c r="D991" s="118" t="s">
        <v>149</v>
      </c>
      <c r="E991" s="119" t="s">
        <v>106</v>
      </c>
      <c r="F991" s="120" t="s">
        <v>157</v>
      </c>
      <c r="G991" s="121">
        <v>5113</v>
      </c>
      <c r="L991" s="38" t="s">
        <v>174</v>
      </c>
      <c r="M991" s="39">
        <v>5113</v>
      </c>
      <c r="N991" s="5"/>
      <c r="O991" s="5"/>
    </row>
    <row r="992" spans="1:15">
      <c r="A992" s="122" t="str">
        <f t="shared" si="157"/>
        <v>71040501070000</v>
      </c>
      <c r="B992" s="116" t="s">
        <v>439</v>
      </c>
      <c r="C992" s="117" t="s">
        <v>155</v>
      </c>
      <c r="D992" s="118" t="s">
        <v>149</v>
      </c>
      <c r="E992" s="119" t="s">
        <v>106</v>
      </c>
      <c r="F992" s="120" t="s">
        <v>183</v>
      </c>
      <c r="G992" s="121" t="s">
        <v>440</v>
      </c>
      <c r="L992" s="38" t="s">
        <v>506</v>
      </c>
      <c r="N992" s="5"/>
      <c r="O992" s="5"/>
    </row>
    <row r="993" spans="1:15">
      <c r="A993" s="122" t="str">
        <f t="shared" si="157"/>
        <v>71040501074213</v>
      </c>
      <c r="B993" s="116" t="s">
        <v>439</v>
      </c>
      <c r="C993" s="117" t="s">
        <v>155</v>
      </c>
      <c r="D993" s="118" t="s">
        <v>149</v>
      </c>
      <c r="E993" s="119" t="s">
        <v>106</v>
      </c>
      <c r="F993" s="120" t="s">
        <v>183</v>
      </c>
      <c r="G993" s="121">
        <v>4213</v>
      </c>
      <c r="L993" s="38" t="s">
        <v>115</v>
      </c>
      <c r="M993" s="39">
        <v>4213</v>
      </c>
      <c r="N993" s="5"/>
      <c r="O993" s="5"/>
    </row>
    <row r="994" spans="1:15">
      <c r="A994" s="122" t="str">
        <f t="shared" si="157"/>
        <v>71040501080000</v>
      </c>
      <c r="B994" s="116" t="s">
        <v>439</v>
      </c>
      <c r="C994" s="117" t="s">
        <v>155</v>
      </c>
      <c r="D994" s="118" t="s">
        <v>149</v>
      </c>
      <c r="E994" s="119" t="s">
        <v>106</v>
      </c>
      <c r="F994" s="120" t="s">
        <v>185</v>
      </c>
      <c r="G994" s="121" t="s">
        <v>440</v>
      </c>
      <c r="L994" s="38" t="s">
        <v>507</v>
      </c>
      <c r="N994" s="5"/>
      <c r="O994" s="5"/>
    </row>
    <row r="995" spans="1:15">
      <c r="A995" s="122" t="str">
        <f t="shared" si="157"/>
        <v>71040501085113</v>
      </c>
      <c r="B995" s="116" t="s">
        <v>439</v>
      </c>
      <c r="C995" s="117" t="s">
        <v>155</v>
      </c>
      <c r="D995" s="118" t="s">
        <v>149</v>
      </c>
      <c r="E995" s="119" t="s">
        <v>106</v>
      </c>
      <c r="F995" s="120" t="s">
        <v>185</v>
      </c>
      <c r="G995" s="121">
        <v>5113</v>
      </c>
      <c r="L995" s="38" t="s">
        <v>174</v>
      </c>
      <c r="M995" s="39">
        <v>5113</v>
      </c>
      <c r="N995" s="5"/>
      <c r="O995" s="5"/>
    </row>
    <row r="996" spans="1:15">
      <c r="A996" s="122" t="str">
        <f t="shared" si="157"/>
        <v>71040501090000</v>
      </c>
      <c r="B996" s="116" t="s">
        <v>439</v>
      </c>
      <c r="C996" s="117" t="s">
        <v>155</v>
      </c>
      <c r="D996" s="118" t="s">
        <v>149</v>
      </c>
      <c r="E996" s="119" t="s">
        <v>106</v>
      </c>
      <c r="F996" s="120" t="s">
        <v>187</v>
      </c>
      <c r="G996" s="121" t="s">
        <v>440</v>
      </c>
      <c r="L996" s="38" t="s">
        <v>508</v>
      </c>
      <c r="N996" s="5"/>
      <c r="O996" s="5"/>
    </row>
    <row r="997" spans="1:15" ht="27.6">
      <c r="A997" s="122" t="str">
        <f t="shared" si="157"/>
        <v>71040501094251</v>
      </c>
      <c r="B997" s="116" t="s">
        <v>439</v>
      </c>
      <c r="C997" s="117" t="s">
        <v>155</v>
      </c>
      <c r="D997" s="118" t="s">
        <v>149</v>
      </c>
      <c r="E997" s="119" t="s">
        <v>106</v>
      </c>
      <c r="F997" s="120" t="s">
        <v>187</v>
      </c>
      <c r="G997" s="121">
        <v>4251</v>
      </c>
      <c r="L997" s="38" t="s">
        <v>142</v>
      </c>
      <c r="M997" s="39">
        <v>4251</v>
      </c>
      <c r="N997" s="5"/>
      <c r="O997" s="5"/>
    </row>
    <row r="998" spans="1:15">
      <c r="A998" s="122" t="str">
        <f t="shared" si="157"/>
        <v>71040501094639</v>
      </c>
      <c r="B998" s="116" t="s">
        <v>439</v>
      </c>
      <c r="C998" s="117" t="s">
        <v>155</v>
      </c>
      <c r="D998" s="118" t="s">
        <v>149</v>
      </c>
      <c r="E998" s="119" t="s">
        <v>106</v>
      </c>
      <c r="F998" s="120" t="s">
        <v>187</v>
      </c>
      <c r="G998" s="121">
        <v>4639</v>
      </c>
      <c r="L998" s="38" t="s">
        <v>167</v>
      </c>
      <c r="M998" s="39">
        <v>4639</v>
      </c>
      <c r="N998" s="5"/>
      <c r="O998" s="5"/>
    </row>
    <row r="999" spans="1:15">
      <c r="A999" s="122" t="str">
        <f t="shared" si="157"/>
        <v>71040501100000</v>
      </c>
      <c r="B999" s="116" t="s">
        <v>439</v>
      </c>
      <c r="C999" s="117" t="s">
        <v>155</v>
      </c>
      <c r="D999" s="118" t="s">
        <v>149</v>
      </c>
      <c r="E999" s="119" t="s">
        <v>106</v>
      </c>
      <c r="F999" s="120" t="s">
        <v>189</v>
      </c>
      <c r="G999" s="121" t="s">
        <v>440</v>
      </c>
      <c r="L999" s="38" t="s">
        <v>509</v>
      </c>
      <c r="N999" s="5"/>
      <c r="O999" s="5"/>
    </row>
    <row r="1000" spans="1:15">
      <c r="A1000" s="122" t="str">
        <f t="shared" si="157"/>
        <v>71040501104861</v>
      </c>
      <c r="B1000" s="116" t="s">
        <v>439</v>
      </c>
      <c r="C1000" s="117" t="s">
        <v>155</v>
      </c>
      <c r="D1000" s="118" t="s">
        <v>149</v>
      </c>
      <c r="E1000" s="119" t="s">
        <v>106</v>
      </c>
      <c r="F1000" s="120" t="s">
        <v>189</v>
      </c>
      <c r="G1000" s="121">
        <v>4861</v>
      </c>
      <c r="L1000" s="38" t="s">
        <v>134</v>
      </c>
      <c r="M1000" s="39">
        <v>4861</v>
      </c>
      <c r="N1000" s="5"/>
      <c r="O1000" s="5"/>
    </row>
    <row r="1001" spans="1:15">
      <c r="A1001" s="122" t="str">
        <f t="shared" ref="A1001:A1064" si="158">CONCATENATE(B1001,C1001,D1001,E1001,F1001,G1001)</f>
        <v>71040501110000</v>
      </c>
      <c r="B1001" s="116" t="s">
        <v>439</v>
      </c>
      <c r="C1001" s="117" t="s">
        <v>155</v>
      </c>
      <c r="D1001" s="118" t="s">
        <v>149</v>
      </c>
      <c r="E1001" s="119" t="s">
        <v>106</v>
      </c>
      <c r="F1001" s="120" t="s">
        <v>104</v>
      </c>
      <c r="G1001" s="121" t="s">
        <v>440</v>
      </c>
      <c r="L1001" s="38" t="s">
        <v>510</v>
      </c>
      <c r="N1001" s="5"/>
      <c r="O1001" s="5"/>
    </row>
    <row r="1002" spans="1:15">
      <c r="A1002" s="122" t="str">
        <f t="shared" si="158"/>
        <v>71040501115112</v>
      </c>
      <c r="B1002" s="116" t="s">
        <v>439</v>
      </c>
      <c r="C1002" s="117" t="s">
        <v>155</v>
      </c>
      <c r="D1002" s="118" t="s">
        <v>149</v>
      </c>
      <c r="E1002" s="119" t="s">
        <v>106</v>
      </c>
      <c r="F1002" s="120" t="s">
        <v>104</v>
      </c>
      <c r="G1002" s="121">
        <v>5112</v>
      </c>
      <c r="L1002" s="38" t="s">
        <v>173</v>
      </c>
      <c r="M1002" s="39">
        <v>5112</v>
      </c>
      <c r="N1002" s="5"/>
      <c r="O1002" s="5"/>
    </row>
    <row r="1003" spans="1:15">
      <c r="A1003" s="122" t="str">
        <f t="shared" si="158"/>
        <v>71040501120000</v>
      </c>
      <c r="B1003" s="116" t="s">
        <v>439</v>
      </c>
      <c r="C1003" s="117" t="s">
        <v>155</v>
      </c>
      <c r="D1003" s="118" t="s">
        <v>149</v>
      </c>
      <c r="E1003" s="119" t="s">
        <v>106</v>
      </c>
      <c r="F1003" s="120" t="s">
        <v>443</v>
      </c>
      <c r="G1003" s="121" t="s">
        <v>440</v>
      </c>
      <c r="L1003" s="38" t="s">
        <v>511</v>
      </c>
      <c r="N1003" s="5"/>
      <c r="O1003" s="5"/>
    </row>
    <row r="1004" spans="1:15">
      <c r="A1004" s="122" t="str">
        <f t="shared" si="158"/>
        <v>71040501125129</v>
      </c>
      <c r="B1004" s="116" t="s">
        <v>439</v>
      </c>
      <c r="C1004" s="117" t="s">
        <v>155</v>
      </c>
      <c r="D1004" s="118" t="s">
        <v>149</v>
      </c>
      <c r="E1004" s="119" t="s">
        <v>106</v>
      </c>
      <c r="F1004" s="120" t="s">
        <v>443</v>
      </c>
      <c r="G1004" s="121">
        <v>5129</v>
      </c>
      <c r="L1004" s="38" t="s">
        <v>424</v>
      </c>
      <c r="M1004" s="39">
        <v>5129</v>
      </c>
      <c r="N1004" s="5"/>
      <c r="O1004" s="5"/>
    </row>
    <row r="1005" spans="1:15">
      <c r="A1005" s="122" t="str">
        <f t="shared" si="158"/>
        <v>71040501130000</v>
      </c>
      <c r="B1005" s="116" t="s">
        <v>439</v>
      </c>
      <c r="C1005" s="117" t="s">
        <v>155</v>
      </c>
      <c r="D1005" s="118" t="s">
        <v>149</v>
      </c>
      <c r="E1005" s="119" t="s">
        <v>106</v>
      </c>
      <c r="F1005" s="120" t="s">
        <v>444</v>
      </c>
      <c r="G1005" s="121" t="s">
        <v>440</v>
      </c>
      <c r="L1005" s="38" t="s">
        <v>512</v>
      </c>
      <c r="N1005" s="5"/>
      <c r="O1005" s="5"/>
    </row>
    <row r="1006" spans="1:15" ht="27.6">
      <c r="A1006" s="122" t="str">
        <f t="shared" si="158"/>
        <v>71040501134251</v>
      </c>
      <c r="B1006" s="116" t="s">
        <v>439</v>
      </c>
      <c r="C1006" s="117" t="s">
        <v>155</v>
      </c>
      <c r="D1006" s="118" t="s">
        <v>149</v>
      </c>
      <c r="E1006" s="119" t="s">
        <v>106</v>
      </c>
      <c r="F1006" s="120" t="s">
        <v>444</v>
      </c>
      <c r="G1006" s="121">
        <v>4251</v>
      </c>
      <c r="L1006" s="38" t="s">
        <v>142</v>
      </c>
      <c r="M1006" s="39">
        <v>4251</v>
      </c>
      <c r="N1006" s="5"/>
      <c r="O1006" s="5"/>
    </row>
    <row r="1007" spans="1:15">
      <c r="A1007" s="122" t="str">
        <f t="shared" si="158"/>
        <v>71040501135129</v>
      </c>
      <c r="B1007" s="116" t="s">
        <v>439</v>
      </c>
      <c r="C1007" s="117" t="s">
        <v>155</v>
      </c>
      <c r="D1007" s="118" t="s">
        <v>149</v>
      </c>
      <c r="E1007" s="119" t="s">
        <v>106</v>
      </c>
      <c r="F1007" s="120" t="s">
        <v>444</v>
      </c>
      <c r="G1007" s="121">
        <v>5129</v>
      </c>
      <c r="L1007" s="38" t="s">
        <v>424</v>
      </c>
      <c r="M1007" s="39">
        <v>5129</v>
      </c>
      <c r="N1007" s="5"/>
      <c r="O1007" s="5"/>
    </row>
    <row r="1008" spans="1:15">
      <c r="A1008" s="122" t="str">
        <f t="shared" si="158"/>
        <v>71040501135221</v>
      </c>
      <c r="B1008" s="116" t="s">
        <v>439</v>
      </c>
      <c r="C1008" s="117" t="s">
        <v>155</v>
      </c>
      <c r="D1008" s="118" t="s">
        <v>149</v>
      </c>
      <c r="E1008" s="119" t="s">
        <v>106</v>
      </c>
      <c r="F1008" s="120" t="s">
        <v>444</v>
      </c>
      <c r="G1008" s="121">
        <v>5221</v>
      </c>
      <c r="L1008" s="38" t="s">
        <v>428</v>
      </c>
      <c r="M1008" s="39">
        <v>5221</v>
      </c>
      <c r="N1008" s="5"/>
      <c r="O1008" s="5"/>
    </row>
    <row r="1009" spans="1:15">
      <c r="A1009" s="122" t="str">
        <f t="shared" si="158"/>
        <v>71040501140000</v>
      </c>
      <c r="B1009" s="116" t="s">
        <v>439</v>
      </c>
      <c r="C1009" s="117" t="s">
        <v>155</v>
      </c>
      <c r="D1009" s="118" t="s">
        <v>149</v>
      </c>
      <c r="E1009" s="119" t="s">
        <v>106</v>
      </c>
      <c r="F1009" s="120" t="s">
        <v>445</v>
      </c>
      <c r="G1009" s="121" t="s">
        <v>440</v>
      </c>
      <c r="L1009" s="38" t="s">
        <v>513</v>
      </c>
      <c r="N1009" s="5"/>
      <c r="O1009" s="5"/>
    </row>
    <row r="1010" spans="1:15">
      <c r="A1010" s="122" t="str">
        <f t="shared" si="158"/>
        <v>71040501144729</v>
      </c>
      <c r="B1010" s="116" t="s">
        <v>439</v>
      </c>
      <c r="C1010" s="117" t="s">
        <v>155</v>
      </c>
      <c r="D1010" s="118" t="s">
        <v>149</v>
      </c>
      <c r="E1010" s="119" t="s">
        <v>106</v>
      </c>
      <c r="F1010" s="120" t="s">
        <v>445</v>
      </c>
      <c r="G1010" s="121">
        <v>4729</v>
      </c>
      <c r="L1010" s="38" t="s">
        <v>348</v>
      </c>
      <c r="M1010" s="39">
        <v>4729</v>
      </c>
      <c r="N1010" s="5"/>
      <c r="O1010" s="5"/>
    </row>
    <row r="1011" spans="1:15">
      <c r="A1011" s="122" t="str">
        <f t="shared" si="158"/>
        <v>71040501150000</v>
      </c>
      <c r="B1011" s="116" t="s">
        <v>439</v>
      </c>
      <c r="C1011" s="117" t="s">
        <v>155</v>
      </c>
      <c r="D1011" s="118" t="s">
        <v>149</v>
      </c>
      <c r="E1011" s="119" t="s">
        <v>106</v>
      </c>
      <c r="F1011" s="120" t="s">
        <v>446</v>
      </c>
      <c r="G1011" s="121" t="s">
        <v>440</v>
      </c>
      <c r="L1011" s="38" t="s">
        <v>514</v>
      </c>
      <c r="N1011" s="5"/>
      <c r="O1011" s="5"/>
    </row>
    <row r="1012" spans="1:15">
      <c r="A1012" s="122" t="str">
        <f t="shared" si="158"/>
        <v>71040501155112</v>
      </c>
      <c r="B1012" s="116" t="s">
        <v>439</v>
      </c>
      <c r="C1012" s="117" t="s">
        <v>155</v>
      </c>
      <c r="D1012" s="118" t="s">
        <v>149</v>
      </c>
      <c r="E1012" s="119" t="s">
        <v>106</v>
      </c>
      <c r="F1012" s="120" t="s">
        <v>446</v>
      </c>
      <c r="G1012" s="121">
        <v>5112</v>
      </c>
      <c r="L1012" s="38" t="s">
        <v>173</v>
      </c>
      <c r="M1012" s="39">
        <v>5112</v>
      </c>
      <c r="N1012" s="5"/>
      <c r="O1012" s="5"/>
    </row>
    <row r="1013" spans="1:15">
      <c r="A1013" s="122" t="str">
        <f t="shared" si="158"/>
        <v>71040501155133</v>
      </c>
      <c r="B1013" s="116" t="s">
        <v>439</v>
      </c>
      <c r="C1013" s="117" t="s">
        <v>155</v>
      </c>
      <c r="D1013" s="118" t="s">
        <v>149</v>
      </c>
      <c r="E1013" s="119" t="s">
        <v>106</v>
      </c>
      <c r="F1013" s="120" t="s">
        <v>446</v>
      </c>
      <c r="G1013" s="121">
        <v>5133</v>
      </c>
      <c r="L1013" s="38" t="s">
        <v>197</v>
      </c>
      <c r="M1013" s="39">
        <v>5133</v>
      </c>
      <c r="N1013" s="5"/>
      <c r="O1013" s="5"/>
    </row>
    <row r="1014" spans="1:15">
      <c r="A1014" s="122" t="str">
        <f t="shared" si="158"/>
        <v>71040501155134</v>
      </c>
      <c r="B1014" s="116" t="s">
        <v>439</v>
      </c>
      <c r="C1014" s="117" t="s">
        <v>155</v>
      </c>
      <c r="D1014" s="118" t="s">
        <v>149</v>
      </c>
      <c r="E1014" s="119" t="s">
        <v>106</v>
      </c>
      <c r="F1014" s="120" t="s">
        <v>446</v>
      </c>
      <c r="G1014" s="121">
        <v>5134</v>
      </c>
      <c r="L1014" s="38" t="s">
        <v>139</v>
      </c>
      <c r="M1014" s="39">
        <v>5134</v>
      </c>
      <c r="N1014" s="5"/>
      <c r="O1014" s="5"/>
    </row>
    <row r="1015" spans="1:15">
      <c r="A1015" s="122" t="str">
        <f t="shared" si="158"/>
        <v>71040505020000</v>
      </c>
      <c r="B1015" s="116" t="s">
        <v>439</v>
      </c>
      <c r="C1015" s="117" t="s">
        <v>155</v>
      </c>
      <c r="D1015" s="118" t="s">
        <v>149</v>
      </c>
      <c r="E1015" s="119" t="s">
        <v>149</v>
      </c>
      <c r="F1015" s="120" t="s">
        <v>140</v>
      </c>
      <c r="G1015" s="121" t="s">
        <v>440</v>
      </c>
      <c r="L1015" s="38" t="s">
        <v>515</v>
      </c>
      <c r="N1015" s="5"/>
      <c r="O1015" s="5"/>
    </row>
    <row r="1016" spans="1:15" ht="27.6">
      <c r="A1016" s="122" t="str">
        <f t="shared" si="158"/>
        <v>71040505024511</v>
      </c>
      <c r="B1016" s="116" t="s">
        <v>439</v>
      </c>
      <c r="C1016" s="117" t="s">
        <v>155</v>
      </c>
      <c r="D1016" s="118" t="s">
        <v>149</v>
      </c>
      <c r="E1016" s="119" t="s">
        <v>149</v>
      </c>
      <c r="F1016" s="120" t="s">
        <v>140</v>
      </c>
      <c r="G1016" s="121">
        <v>4511</v>
      </c>
      <c r="L1016" s="38" t="s">
        <v>217</v>
      </c>
      <c r="M1016" s="39">
        <v>4511</v>
      </c>
      <c r="N1016" s="5"/>
      <c r="O1016" s="5"/>
    </row>
    <row r="1017" spans="1:15">
      <c r="A1017" s="122" t="str">
        <f t="shared" si="158"/>
        <v>71040505030000</v>
      </c>
      <c r="B1017" s="116" t="s">
        <v>439</v>
      </c>
      <c r="C1017" s="117" t="s">
        <v>155</v>
      </c>
      <c r="D1017" s="118" t="s">
        <v>149</v>
      </c>
      <c r="E1017" s="119" t="s">
        <v>149</v>
      </c>
      <c r="F1017" s="120" t="s">
        <v>442</v>
      </c>
      <c r="G1017" s="121" t="s">
        <v>440</v>
      </c>
      <c r="L1017" s="38" t="s">
        <v>516</v>
      </c>
      <c r="N1017" s="5"/>
      <c r="O1017" s="5"/>
    </row>
    <row r="1018" spans="1:15" ht="27.6">
      <c r="A1018" s="122" t="str">
        <f t="shared" si="158"/>
        <v>71040505034511</v>
      </c>
      <c r="B1018" s="116" t="s">
        <v>439</v>
      </c>
      <c r="C1018" s="117" t="s">
        <v>155</v>
      </c>
      <c r="D1018" s="118" t="s">
        <v>149</v>
      </c>
      <c r="E1018" s="119" t="s">
        <v>149</v>
      </c>
      <c r="F1018" s="120" t="s">
        <v>442</v>
      </c>
      <c r="G1018" s="121">
        <v>4511</v>
      </c>
      <c r="L1018" s="38" t="s">
        <v>217</v>
      </c>
      <c r="M1018" s="39">
        <v>4511</v>
      </c>
      <c r="N1018" s="5"/>
      <c r="O1018" s="5"/>
    </row>
    <row r="1019" spans="1:15">
      <c r="A1019" s="122" t="str">
        <f t="shared" si="158"/>
        <v>71040505040000</v>
      </c>
      <c r="B1019" s="116" t="s">
        <v>439</v>
      </c>
      <c r="C1019" s="117" t="s">
        <v>155</v>
      </c>
      <c r="D1019" s="118" t="s">
        <v>149</v>
      </c>
      <c r="E1019" s="119" t="s">
        <v>149</v>
      </c>
      <c r="F1019" s="120" t="s">
        <v>155</v>
      </c>
      <c r="G1019" s="121" t="s">
        <v>440</v>
      </c>
      <c r="L1019" s="38" t="s">
        <v>517</v>
      </c>
      <c r="N1019" s="5"/>
      <c r="O1019" s="5"/>
    </row>
    <row r="1020" spans="1:15">
      <c r="A1020" s="122" t="str">
        <f t="shared" si="158"/>
        <v>71040505044861</v>
      </c>
      <c r="B1020" s="116" t="s">
        <v>439</v>
      </c>
      <c r="C1020" s="117" t="s">
        <v>155</v>
      </c>
      <c r="D1020" s="118" t="s">
        <v>149</v>
      </c>
      <c r="E1020" s="119" t="s">
        <v>149</v>
      </c>
      <c r="F1020" s="120" t="s">
        <v>155</v>
      </c>
      <c r="G1020" s="121">
        <v>4861</v>
      </c>
      <c r="L1020" s="38" t="s">
        <v>134</v>
      </c>
      <c r="M1020" s="39">
        <v>4861</v>
      </c>
      <c r="N1020" s="5"/>
      <c r="O1020" s="5"/>
    </row>
    <row r="1021" spans="1:15">
      <c r="A1021" s="122" t="str">
        <f t="shared" si="158"/>
        <v>71040505050000</v>
      </c>
      <c r="B1021" s="116" t="s">
        <v>439</v>
      </c>
      <c r="C1021" s="117" t="s">
        <v>155</v>
      </c>
      <c r="D1021" s="118" t="s">
        <v>149</v>
      </c>
      <c r="E1021" s="119" t="s">
        <v>149</v>
      </c>
      <c r="F1021" s="120" t="s">
        <v>149</v>
      </c>
      <c r="G1021" s="121" t="s">
        <v>440</v>
      </c>
      <c r="L1021" s="38" t="s">
        <v>518</v>
      </c>
      <c r="N1021" s="5"/>
      <c r="O1021" s="5"/>
    </row>
    <row r="1022" spans="1:15">
      <c r="A1022" s="122" t="str">
        <f t="shared" si="158"/>
        <v>71040505054861</v>
      </c>
      <c r="B1022" s="116" t="s">
        <v>439</v>
      </c>
      <c r="C1022" s="117" t="s">
        <v>155</v>
      </c>
      <c r="D1022" s="118" t="s">
        <v>149</v>
      </c>
      <c r="E1022" s="119" t="s">
        <v>149</v>
      </c>
      <c r="F1022" s="120" t="s">
        <v>149</v>
      </c>
      <c r="G1022" s="121">
        <v>4861</v>
      </c>
      <c r="L1022" s="38" t="s">
        <v>134</v>
      </c>
      <c r="M1022" s="39">
        <v>4861</v>
      </c>
      <c r="N1022" s="5"/>
      <c r="O1022" s="5"/>
    </row>
    <row r="1023" spans="1:15">
      <c r="A1023" s="122" t="str">
        <f t="shared" si="158"/>
        <v>71040505060000</v>
      </c>
      <c r="B1023" s="116" t="s">
        <v>439</v>
      </c>
      <c r="C1023" s="117" t="s">
        <v>155</v>
      </c>
      <c r="D1023" s="118" t="s">
        <v>149</v>
      </c>
      <c r="E1023" s="119" t="s">
        <v>149</v>
      </c>
      <c r="F1023" s="120" t="s">
        <v>157</v>
      </c>
      <c r="G1023" s="121" t="s">
        <v>440</v>
      </c>
      <c r="L1023" s="38" t="s">
        <v>519</v>
      </c>
      <c r="N1023" s="5"/>
      <c r="O1023" s="5"/>
    </row>
    <row r="1024" spans="1:15">
      <c r="A1024" s="122" t="str">
        <f t="shared" si="158"/>
        <v>71040505064861</v>
      </c>
      <c r="B1024" s="116" t="s">
        <v>439</v>
      </c>
      <c r="C1024" s="117" t="s">
        <v>155</v>
      </c>
      <c r="D1024" s="118" t="s">
        <v>149</v>
      </c>
      <c r="E1024" s="119" t="s">
        <v>149</v>
      </c>
      <c r="F1024" s="120" t="s">
        <v>157</v>
      </c>
      <c r="G1024" s="121">
        <v>4861</v>
      </c>
      <c r="L1024" s="38" t="s">
        <v>134</v>
      </c>
      <c r="M1024" s="39">
        <v>4861</v>
      </c>
      <c r="N1024" s="5"/>
      <c r="O1024" s="5"/>
    </row>
    <row r="1025" spans="1:15">
      <c r="A1025" s="122" t="str">
        <f t="shared" si="158"/>
        <v>71040505070000</v>
      </c>
      <c r="B1025" s="116" t="s">
        <v>439</v>
      </c>
      <c r="C1025" s="117" t="s">
        <v>155</v>
      </c>
      <c r="D1025" s="118" t="s">
        <v>149</v>
      </c>
      <c r="E1025" s="119" t="s">
        <v>149</v>
      </c>
      <c r="F1025" s="120" t="s">
        <v>183</v>
      </c>
      <c r="G1025" s="121" t="s">
        <v>440</v>
      </c>
      <c r="L1025" s="38" t="s">
        <v>520</v>
      </c>
      <c r="N1025" s="5"/>
      <c r="O1025" s="5"/>
    </row>
    <row r="1026" spans="1:15">
      <c r="A1026" s="122" t="str">
        <f t="shared" si="158"/>
        <v>71040505075113</v>
      </c>
      <c r="B1026" s="116" t="s">
        <v>439</v>
      </c>
      <c r="C1026" s="117" t="s">
        <v>155</v>
      </c>
      <c r="D1026" s="118" t="s">
        <v>149</v>
      </c>
      <c r="E1026" s="119" t="s">
        <v>149</v>
      </c>
      <c r="F1026" s="120" t="s">
        <v>183</v>
      </c>
      <c r="G1026" s="121">
        <v>5113</v>
      </c>
      <c r="L1026" s="38" t="s">
        <v>174</v>
      </c>
      <c r="M1026" s="39">
        <v>5113</v>
      </c>
      <c r="N1026" s="5"/>
      <c r="O1026" s="5"/>
    </row>
    <row r="1027" spans="1:15">
      <c r="A1027" s="122" t="str">
        <f t="shared" si="158"/>
        <v>71040700000000</v>
      </c>
      <c r="B1027" s="116" t="s">
        <v>439</v>
      </c>
      <c r="C1027" s="117" t="s">
        <v>155</v>
      </c>
      <c r="D1027" s="118" t="s">
        <v>183</v>
      </c>
      <c r="E1027" s="119" t="s">
        <v>441</v>
      </c>
      <c r="F1027" s="120" t="s">
        <v>441</v>
      </c>
      <c r="G1027" s="121" t="s">
        <v>440</v>
      </c>
      <c r="L1027" s="38" t="s">
        <v>521</v>
      </c>
      <c r="N1027" s="5"/>
      <c r="O1027" s="5"/>
    </row>
    <row r="1028" spans="1:15">
      <c r="A1028" s="122" t="str">
        <f t="shared" si="158"/>
        <v>71040700000001</v>
      </c>
      <c r="B1028" s="116" t="s">
        <v>439</v>
      </c>
      <c r="C1028" s="117" t="s">
        <v>155</v>
      </c>
      <c r="D1028" s="118" t="s">
        <v>183</v>
      </c>
      <c r="E1028" s="119" t="s">
        <v>441</v>
      </c>
      <c r="F1028" s="120" t="s">
        <v>441</v>
      </c>
      <c r="G1028" s="121" t="s">
        <v>96</v>
      </c>
      <c r="L1028" s="38" t="e">
        <v>#N/A</v>
      </c>
      <c r="N1028" s="5"/>
      <c r="O1028" s="5"/>
    </row>
    <row r="1029" spans="1:15">
      <c r="A1029" s="122" t="str">
        <f t="shared" si="158"/>
        <v>71040703000000</v>
      </c>
      <c r="B1029" s="116" t="s">
        <v>439</v>
      </c>
      <c r="C1029" s="117" t="s">
        <v>155</v>
      </c>
      <c r="D1029" s="118" t="s">
        <v>183</v>
      </c>
      <c r="E1029" s="119" t="s">
        <v>442</v>
      </c>
      <c r="F1029" s="120" t="s">
        <v>441</v>
      </c>
      <c r="G1029" s="121" t="s">
        <v>440</v>
      </c>
      <c r="L1029" s="38" t="s">
        <v>522</v>
      </c>
      <c r="N1029" s="5"/>
      <c r="O1029" s="5"/>
    </row>
    <row r="1030" spans="1:15">
      <c r="A1030" s="122" t="str">
        <f t="shared" si="158"/>
        <v>71040703000001</v>
      </c>
      <c r="B1030" s="116" t="s">
        <v>439</v>
      </c>
      <c r="C1030" s="117" t="s">
        <v>155</v>
      </c>
      <c r="D1030" s="118" t="s">
        <v>183</v>
      </c>
      <c r="E1030" s="119" t="s">
        <v>442</v>
      </c>
      <c r="F1030" s="120" t="s">
        <v>441</v>
      </c>
      <c r="G1030" s="121" t="s">
        <v>96</v>
      </c>
      <c r="L1030" s="38" t="e">
        <v>#N/A</v>
      </c>
      <c r="N1030" s="5"/>
      <c r="O1030" s="5"/>
    </row>
    <row r="1031" spans="1:15">
      <c r="A1031" s="122" t="str">
        <f t="shared" si="158"/>
        <v>71040703010000</v>
      </c>
      <c r="B1031" s="116" t="s">
        <v>439</v>
      </c>
      <c r="C1031" s="117" t="s">
        <v>155</v>
      </c>
      <c r="D1031" s="118" t="s">
        <v>183</v>
      </c>
      <c r="E1031" s="119" t="s">
        <v>442</v>
      </c>
      <c r="F1031" s="120" t="s">
        <v>106</v>
      </c>
      <c r="G1031" s="121" t="s">
        <v>440</v>
      </c>
      <c r="L1031" s="38" t="s">
        <v>523</v>
      </c>
      <c r="N1031" s="5"/>
      <c r="O1031" s="5"/>
    </row>
    <row r="1032" spans="1:15">
      <c r="A1032" s="122" t="str">
        <f t="shared" si="158"/>
        <v>71040703014639</v>
      </c>
      <c r="B1032" s="116" t="s">
        <v>439</v>
      </c>
      <c r="C1032" s="117" t="s">
        <v>155</v>
      </c>
      <c r="D1032" s="118" t="s">
        <v>183</v>
      </c>
      <c r="E1032" s="119" t="s">
        <v>442</v>
      </c>
      <c r="F1032" s="120" t="s">
        <v>106</v>
      </c>
      <c r="G1032" s="121">
        <v>4639</v>
      </c>
      <c r="L1032" s="38" t="s">
        <v>167</v>
      </c>
      <c r="M1032" s="39">
        <v>4639</v>
      </c>
      <c r="N1032" s="5"/>
      <c r="O1032" s="5"/>
    </row>
    <row r="1033" spans="1:15">
      <c r="A1033" s="122" t="str">
        <f t="shared" si="158"/>
        <v>71040901010000</v>
      </c>
      <c r="B1033" s="116" t="s">
        <v>439</v>
      </c>
      <c r="C1033" s="117" t="s">
        <v>155</v>
      </c>
      <c r="D1033" s="118" t="s">
        <v>187</v>
      </c>
      <c r="E1033" s="119" t="s">
        <v>106</v>
      </c>
      <c r="F1033" s="120" t="s">
        <v>106</v>
      </c>
      <c r="G1033" s="121" t="s">
        <v>440</v>
      </c>
      <c r="L1033" s="38" t="s">
        <v>524</v>
      </c>
      <c r="N1033" s="5"/>
      <c r="O1033" s="5"/>
    </row>
    <row r="1034" spans="1:15">
      <c r="A1034" s="122" t="str">
        <f t="shared" si="158"/>
        <v>71040901014239</v>
      </c>
      <c r="B1034" s="116" t="s">
        <v>439</v>
      </c>
      <c r="C1034" s="117" t="s">
        <v>155</v>
      </c>
      <c r="D1034" s="118" t="s">
        <v>187</v>
      </c>
      <c r="E1034" s="119" t="s">
        <v>106</v>
      </c>
      <c r="F1034" s="120" t="s">
        <v>106</v>
      </c>
      <c r="G1034" s="121">
        <v>4239</v>
      </c>
      <c r="L1034" s="38" t="s">
        <v>125</v>
      </c>
      <c r="M1034" s="39">
        <v>4239</v>
      </c>
      <c r="N1034" s="5"/>
      <c r="O1034" s="5"/>
    </row>
    <row r="1035" spans="1:15">
      <c r="A1035" s="122" t="str">
        <f t="shared" si="158"/>
        <v>71040901015221</v>
      </c>
      <c r="B1035" s="116" t="s">
        <v>439</v>
      </c>
      <c r="C1035" s="117" t="s">
        <v>155</v>
      </c>
      <c r="D1035" s="118" t="s">
        <v>187</v>
      </c>
      <c r="E1035" s="119" t="s">
        <v>106</v>
      </c>
      <c r="F1035" s="120" t="s">
        <v>106</v>
      </c>
      <c r="G1035" s="121">
        <v>5221</v>
      </c>
      <c r="L1035" s="38" t="s">
        <v>428</v>
      </c>
      <c r="M1035" s="39">
        <v>5221</v>
      </c>
      <c r="N1035" s="5"/>
      <c r="O1035" s="5"/>
    </row>
    <row r="1036" spans="1:15">
      <c r="A1036" s="122" t="str">
        <f t="shared" si="158"/>
        <v>71040901020000</v>
      </c>
      <c r="B1036" s="116" t="s">
        <v>439</v>
      </c>
      <c r="C1036" s="117" t="s">
        <v>155</v>
      </c>
      <c r="D1036" s="118" t="s">
        <v>187</v>
      </c>
      <c r="E1036" s="119" t="s">
        <v>106</v>
      </c>
      <c r="F1036" s="120" t="s">
        <v>140</v>
      </c>
      <c r="G1036" s="121" t="s">
        <v>440</v>
      </c>
      <c r="L1036" s="38" t="s">
        <v>525</v>
      </c>
      <c r="N1036" s="5"/>
      <c r="O1036" s="5"/>
    </row>
    <row r="1037" spans="1:15" ht="27.6">
      <c r="A1037" s="122" t="str">
        <f t="shared" si="158"/>
        <v>71040901024637</v>
      </c>
      <c r="B1037" s="116" t="s">
        <v>439</v>
      </c>
      <c r="C1037" s="117" t="s">
        <v>155</v>
      </c>
      <c r="D1037" s="118" t="s">
        <v>187</v>
      </c>
      <c r="E1037" s="119" t="s">
        <v>106</v>
      </c>
      <c r="F1037" s="120" t="s">
        <v>140</v>
      </c>
      <c r="G1037" s="121">
        <v>4637</v>
      </c>
      <c r="L1037" s="38" t="s">
        <v>215</v>
      </c>
      <c r="M1037" s="39">
        <v>4637</v>
      </c>
      <c r="N1037" s="5"/>
      <c r="O1037" s="5"/>
    </row>
    <row r="1038" spans="1:15">
      <c r="A1038" s="122" t="str">
        <f t="shared" si="158"/>
        <v>71040901030000</v>
      </c>
      <c r="B1038" s="116" t="s">
        <v>439</v>
      </c>
      <c r="C1038" s="117" t="s">
        <v>155</v>
      </c>
      <c r="D1038" s="118" t="s">
        <v>187</v>
      </c>
      <c r="E1038" s="119" t="s">
        <v>106</v>
      </c>
      <c r="F1038" s="120" t="s">
        <v>442</v>
      </c>
      <c r="G1038" s="121" t="s">
        <v>440</v>
      </c>
      <c r="L1038" s="38" t="s">
        <v>526</v>
      </c>
      <c r="N1038" s="5"/>
      <c r="O1038" s="5"/>
    </row>
    <row r="1039" spans="1:15" ht="27.6">
      <c r="A1039" s="122" t="str">
        <f t="shared" si="158"/>
        <v>71040901034511</v>
      </c>
      <c r="B1039" s="116" t="s">
        <v>439</v>
      </c>
      <c r="C1039" s="117" t="s">
        <v>155</v>
      </c>
      <c r="D1039" s="118" t="s">
        <v>187</v>
      </c>
      <c r="E1039" s="119" t="s">
        <v>106</v>
      </c>
      <c r="F1039" s="120" t="s">
        <v>442</v>
      </c>
      <c r="G1039" s="121">
        <v>4511</v>
      </c>
      <c r="L1039" s="38" t="s">
        <v>217</v>
      </c>
      <c r="M1039" s="39">
        <v>4511</v>
      </c>
      <c r="N1039" s="5"/>
      <c r="O1039" s="5"/>
    </row>
    <row r="1040" spans="1:15">
      <c r="A1040" s="122" t="str">
        <f t="shared" si="158"/>
        <v>71040901040000</v>
      </c>
      <c r="B1040" s="116" t="s">
        <v>439</v>
      </c>
      <c r="C1040" s="117" t="s">
        <v>155</v>
      </c>
      <c r="D1040" s="118" t="s">
        <v>187</v>
      </c>
      <c r="E1040" s="119" t="s">
        <v>106</v>
      </c>
      <c r="F1040" s="120" t="s">
        <v>155</v>
      </c>
      <c r="G1040" s="121" t="s">
        <v>440</v>
      </c>
      <c r="L1040" s="38" t="s">
        <v>527</v>
      </c>
      <c r="N1040" s="5"/>
      <c r="O1040" s="5"/>
    </row>
    <row r="1041" spans="1:15">
      <c r="A1041" s="122" t="str">
        <f t="shared" si="158"/>
        <v>71040901044639</v>
      </c>
      <c r="B1041" s="116" t="s">
        <v>439</v>
      </c>
      <c r="C1041" s="117" t="s">
        <v>155</v>
      </c>
      <c r="D1041" s="118" t="s">
        <v>187</v>
      </c>
      <c r="E1041" s="119" t="s">
        <v>106</v>
      </c>
      <c r="F1041" s="120" t="s">
        <v>155</v>
      </c>
      <c r="G1041" s="121">
        <v>4639</v>
      </c>
      <c r="L1041" s="38" t="s">
        <v>167</v>
      </c>
      <c r="M1041" s="39">
        <v>4639</v>
      </c>
      <c r="N1041" s="5"/>
      <c r="O1041" s="5"/>
    </row>
    <row r="1042" spans="1:15" ht="27.6">
      <c r="A1042" s="122" t="str">
        <f t="shared" si="158"/>
        <v>71040901044819</v>
      </c>
      <c r="B1042" s="116" t="s">
        <v>439</v>
      </c>
      <c r="C1042" s="117" t="s">
        <v>155</v>
      </c>
      <c r="D1042" s="118" t="s">
        <v>187</v>
      </c>
      <c r="E1042" s="119" t="s">
        <v>106</v>
      </c>
      <c r="F1042" s="120" t="s">
        <v>155</v>
      </c>
      <c r="G1042" s="121">
        <v>4819</v>
      </c>
      <c r="L1042" s="38" t="s">
        <v>219</v>
      </c>
      <c r="M1042" s="39">
        <v>4819</v>
      </c>
      <c r="N1042" s="5"/>
      <c r="O1042" s="5"/>
    </row>
    <row r="1043" spans="1:15">
      <c r="A1043" s="122" t="str">
        <f t="shared" si="158"/>
        <v>71040901050000</v>
      </c>
      <c r="B1043" s="116" t="s">
        <v>439</v>
      </c>
      <c r="C1043" s="117" t="s">
        <v>155</v>
      </c>
      <c r="D1043" s="118" t="s">
        <v>187</v>
      </c>
      <c r="E1043" s="119" t="s">
        <v>106</v>
      </c>
      <c r="F1043" s="120" t="s">
        <v>149</v>
      </c>
      <c r="G1043" s="121" t="s">
        <v>440</v>
      </c>
      <c r="L1043" s="38" t="s">
        <v>528</v>
      </c>
      <c r="N1043" s="5"/>
      <c r="O1043" s="5"/>
    </row>
    <row r="1044" spans="1:15">
      <c r="A1044" s="122" t="str">
        <f t="shared" si="158"/>
        <v>71040901058111</v>
      </c>
      <c r="B1044" s="116" t="s">
        <v>439</v>
      </c>
      <c r="C1044" s="117" t="s">
        <v>155</v>
      </c>
      <c r="D1044" s="118" t="s">
        <v>187</v>
      </c>
      <c r="E1044" s="119" t="s">
        <v>106</v>
      </c>
      <c r="F1044" s="120" t="s">
        <v>149</v>
      </c>
      <c r="G1044" s="121">
        <v>8111</v>
      </c>
      <c r="L1044" s="38" t="s">
        <v>434</v>
      </c>
      <c r="M1044" s="39">
        <v>8111</v>
      </c>
      <c r="N1044" s="5"/>
      <c r="O1044" s="5"/>
    </row>
    <row r="1045" spans="1:15">
      <c r="A1045" s="122" t="str">
        <f t="shared" si="158"/>
        <v>71040901058411</v>
      </c>
      <c r="B1045" s="116" t="s">
        <v>439</v>
      </c>
      <c r="C1045" s="117" t="s">
        <v>155</v>
      </c>
      <c r="D1045" s="118" t="s">
        <v>187</v>
      </c>
      <c r="E1045" s="119" t="s">
        <v>106</v>
      </c>
      <c r="F1045" s="120" t="s">
        <v>149</v>
      </c>
      <c r="G1045" s="121">
        <v>8411</v>
      </c>
      <c r="L1045" s="38" t="s">
        <v>438</v>
      </c>
      <c r="M1045" s="39">
        <v>8411</v>
      </c>
      <c r="N1045" s="5"/>
      <c r="O1045" s="5"/>
    </row>
    <row r="1046" spans="1:15">
      <c r="A1046" s="122" t="str">
        <f t="shared" si="158"/>
        <v>71040901060000</v>
      </c>
      <c r="B1046" s="116" t="s">
        <v>439</v>
      </c>
      <c r="C1046" s="117" t="s">
        <v>155</v>
      </c>
      <c r="D1046" s="118" t="s">
        <v>187</v>
      </c>
      <c r="E1046" s="119" t="s">
        <v>106</v>
      </c>
      <c r="F1046" s="120" t="s">
        <v>157</v>
      </c>
      <c r="G1046" s="121" t="s">
        <v>440</v>
      </c>
      <c r="L1046" s="38" t="s">
        <v>529</v>
      </c>
      <c r="N1046" s="5"/>
      <c r="O1046" s="5"/>
    </row>
    <row r="1047" spans="1:15" ht="27.6">
      <c r="A1047" s="122" t="str">
        <f t="shared" si="158"/>
        <v>71040901064819</v>
      </c>
      <c r="B1047" s="116" t="s">
        <v>439</v>
      </c>
      <c r="C1047" s="117" t="s">
        <v>155</v>
      </c>
      <c r="D1047" s="118" t="s">
        <v>187</v>
      </c>
      <c r="E1047" s="119" t="s">
        <v>106</v>
      </c>
      <c r="F1047" s="120" t="s">
        <v>157</v>
      </c>
      <c r="G1047" s="121">
        <v>4819</v>
      </c>
      <c r="L1047" s="38" t="s">
        <v>219</v>
      </c>
      <c r="M1047" s="39">
        <v>4819</v>
      </c>
      <c r="N1047" s="5"/>
      <c r="O1047" s="5"/>
    </row>
    <row r="1048" spans="1:15">
      <c r="A1048" s="122" t="str">
        <f t="shared" si="158"/>
        <v>71040901070000</v>
      </c>
      <c r="B1048" s="116" t="s">
        <v>439</v>
      </c>
      <c r="C1048" s="117" t="s">
        <v>155</v>
      </c>
      <c r="D1048" s="118" t="s">
        <v>187</v>
      </c>
      <c r="E1048" s="119" t="s">
        <v>106</v>
      </c>
      <c r="F1048" s="120" t="s">
        <v>183</v>
      </c>
      <c r="G1048" s="121" t="s">
        <v>440</v>
      </c>
      <c r="L1048" s="38" t="s">
        <v>530</v>
      </c>
      <c r="N1048" s="5"/>
      <c r="O1048" s="5"/>
    </row>
    <row r="1049" spans="1:15">
      <c r="A1049" s="122" t="str">
        <f t="shared" si="158"/>
        <v>71040901074239</v>
      </c>
      <c r="B1049" s="116" t="s">
        <v>439</v>
      </c>
      <c r="C1049" s="117" t="s">
        <v>155</v>
      </c>
      <c r="D1049" s="118" t="s">
        <v>187</v>
      </c>
      <c r="E1049" s="119" t="s">
        <v>106</v>
      </c>
      <c r="F1049" s="120" t="s">
        <v>183</v>
      </c>
      <c r="G1049" s="121">
        <v>4239</v>
      </c>
      <c r="L1049" s="38" t="s">
        <v>125</v>
      </c>
      <c r="M1049" s="39">
        <v>4239</v>
      </c>
      <c r="N1049" s="5"/>
      <c r="O1049" s="5"/>
    </row>
    <row r="1050" spans="1:15">
      <c r="A1050" s="122" t="str">
        <f t="shared" si="158"/>
        <v>71040901080000</v>
      </c>
      <c r="B1050" s="116" t="s">
        <v>439</v>
      </c>
      <c r="C1050" s="117" t="s">
        <v>155</v>
      </c>
      <c r="D1050" s="118" t="s">
        <v>187</v>
      </c>
      <c r="E1050" s="119" t="s">
        <v>106</v>
      </c>
      <c r="F1050" s="120" t="s">
        <v>185</v>
      </c>
      <c r="G1050" s="121" t="s">
        <v>440</v>
      </c>
      <c r="L1050" s="38" t="s">
        <v>531</v>
      </c>
      <c r="N1050" s="5"/>
      <c r="O1050" s="5"/>
    </row>
    <row r="1051" spans="1:15">
      <c r="A1051" s="122" t="str">
        <f t="shared" si="158"/>
        <v>71040901084234</v>
      </c>
      <c r="B1051" s="116" t="s">
        <v>439</v>
      </c>
      <c r="C1051" s="117" t="s">
        <v>155</v>
      </c>
      <c r="D1051" s="118" t="s">
        <v>187</v>
      </c>
      <c r="E1051" s="119" t="s">
        <v>106</v>
      </c>
      <c r="F1051" s="120" t="s">
        <v>185</v>
      </c>
      <c r="G1051" s="121">
        <v>4234</v>
      </c>
      <c r="L1051" s="38" t="s">
        <v>122</v>
      </c>
      <c r="M1051" s="39">
        <v>4234</v>
      </c>
      <c r="N1051" s="5"/>
      <c r="O1051" s="5"/>
    </row>
    <row r="1052" spans="1:15" ht="27.6">
      <c r="A1052" s="122" t="str">
        <f t="shared" si="158"/>
        <v>71040901084511</v>
      </c>
      <c r="B1052" s="116" t="s">
        <v>439</v>
      </c>
      <c r="C1052" s="117" t="s">
        <v>155</v>
      </c>
      <c r="D1052" s="118" t="s">
        <v>187</v>
      </c>
      <c r="E1052" s="119" t="s">
        <v>106</v>
      </c>
      <c r="F1052" s="120" t="s">
        <v>185</v>
      </c>
      <c r="G1052" s="121">
        <v>4511</v>
      </c>
      <c r="L1052" s="38" t="s">
        <v>217</v>
      </c>
      <c r="M1052" s="39">
        <v>4511</v>
      </c>
      <c r="N1052" s="5"/>
      <c r="O1052" s="5"/>
    </row>
    <row r="1053" spans="1:15">
      <c r="A1053" s="122" t="str">
        <f t="shared" si="158"/>
        <v>71040901094234</v>
      </c>
      <c r="B1053" s="116" t="s">
        <v>439</v>
      </c>
      <c r="C1053" s="117" t="s">
        <v>155</v>
      </c>
      <c r="D1053" s="118" t="s">
        <v>187</v>
      </c>
      <c r="E1053" s="119" t="s">
        <v>106</v>
      </c>
      <c r="F1053" s="120" t="s">
        <v>187</v>
      </c>
      <c r="G1053" s="121">
        <v>4234</v>
      </c>
      <c r="L1053" s="38" t="s">
        <v>122</v>
      </c>
      <c r="M1053" s="39">
        <v>4234</v>
      </c>
      <c r="N1053" s="5"/>
      <c r="O1053" s="5"/>
    </row>
    <row r="1054" spans="1:15">
      <c r="A1054" s="122" t="str">
        <f t="shared" si="158"/>
        <v>71040901100000</v>
      </c>
      <c r="B1054" s="116" t="s">
        <v>439</v>
      </c>
      <c r="C1054" s="117" t="s">
        <v>155</v>
      </c>
      <c r="D1054" s="118" t="s">
        <v>187</v>
      </c>
      <c r="E1054" s="119" t="s">
        <v>106</v>
      </c>
      <c r="F1054" s="120" t="s">
        <v>189</v>
      </c>
      <c r="G1054" s="121" t="s">
        <v>440</v>
      </c>
      <c r="L1054" s="38" t="s">
        <v>532</v>
      </c>
      <c r="N1054" s="5"/>
      <c r="O1054" s="5"/>
    </row>
    <row r="1055" spans="1:15">
      <c r="A1055" s="122" t="str">
        <f t="shared" si="158"/>
        <v>71040901104823</v>
      </c>
      <c r="B1055" s="116" t="s">
        <v>439</v>
      </c>
      <c r="C1055" s="117" t="s">
        <v>155</v>
      </c>
      <c r="D1055" s="118" t="s">
        <v>187</v>
      </c>
      <c r="E1055" s="119" t="s">
        <v>106</v>
      </c>
      <c r="F1055" s="120" t="s">
        <v>189</v>
      </c>
      <c r="G1055" s="121">
        <v>4823</v>
      </c>
      <c r="L1055" s="38" t="s">
        <v>133</v>
      </c>
      <c r="M1055" s="39">
        <v>4823</v>
      </c>
      <c r="N1055" s="5"/>
      <c r="O1055" s="5"/>
    </row>
    <row r="1056" spans="1:15">
      <c r="A1056" s="122" t="str">
        <f t="shared" si="158"/>
        <v>71040901105129</v>
      </c>
      <c r="B1056" s="116" t="s">
        <v>439</v>
      </c>
      <c r="C1056" s="117" t="s">
        <v>155</v>
      </c>
      <c r="D1056" s="118" t="s">
        <v>187</v>
      </c>
      <c r="E1056" s="119" t="s">
        <v>106</v>
      </c>
      <c r="F1056" s="120" t="s">
        <v>189</v>
      </c>
      <c r="G1056" s="121">
        <v>5129</v>
      </c>
      <c r="L1056" s="38" t="s">
        <v>424</v>
      </c>
      <c r="M1056" s="39">
        <v>5129</v>
      </c>
      <c r="N1056" s="5"/>
      <c r="O1056" s="5"/>
    </row>
    <row r="1057" spans="1:15">
      <c r="A1057" s="122" t="str">
        <f t="shared" si="158"/>
        <v>71040901110000</v>
      </c>
      <c r="B1057" s="116" t="s">
        <v>439</v>
      </c>
      <c r="C1057" s="117" t="s">
        <v>155</v>
      </c>
      <c r="D1057" s="118" t="s">
        <v>187</v>
      </c>
      <c r="E1057" s="119" t="s">
        <v>106</v>
      </c>
      <c r="F1057" s="120" t="s">
        <v>104</v>
      </c>
      <c r="G1057" s="121" t="s">
        <v>440</v>
      </c>
      <c r="L1057" s="38" t="s">
        <v>533</v>
      </c>
      <c r="N1057" s="5"/>
      <c r="O1057" s="5"/>
    </row>
    <row r="1058" spans="1:15" ht="27.6">
      <c r="A1058" s="122" t="str">
        <f t="shared" si="158"/>
        <v>71040901114512</v>
      </c>
      <c r="B1058" s="116" t="s">
        <v>439</v>
      </c>
      <c r="C1058" s="117" t="s">
        <v>155</v>
      </c>
      <c r="D1058" s="118" t="s">
        <v>187</v>
      </c>
      <c r="E1058" s="119" t="s">
        <v>106</v>
      </c>
      <c r="F1058" s="120" t="s">
        <v>104</v>
      </c>
      <c r="G1058" s="121" t="s">
        <v>229</v>
      </c>
      <c r="L1058" s="38" t="s">
        <v>230</v>
      </c>
      <c r="M1058" s="39">
        <v>4512</v>
      </c>
      <c r="N1058" s="5"/>
      <c r="O1058" s="5"/>
    </row>
    <row r="1059" spans="1:15">
      <c r="A1059" s="122" t="str">
        <f t="shared" si="158"/>
        <v>71050101015112</v>
      </c>
      <c r="B1059" s="116" t="s">
        <v>439</v>
      </c>
      <c r="C1059" s="117" t="s">
        <v>149</v>
      </c>
      <c r="D1059" s="118" t="s">
        <v>106</v>
      </c>
      <c r="E1059" s="119" t="s">
        <v>106</v>
      </c>
      <c r="F1059" s="120" t="s">
        <v>106</v>
      </c>
      <c r="G1059" s="121">
        <v>5112</v>
      </c>
      <c r="L1059" s="38" t="s">
        <v>173</v>
      </c>
      <c r="M1059" s="39">
        <v>5112</v>
      </c>
      <c r="N1059" s="5"/>
      <c r="O1059" s="5"/>
    </row>
    <row r="1060" spans="1:15">
      <c r="A1060" s="122" t="str">
        <f t="shared" si="158"/>
        <v>71050101015113</v>
      </c>
      <c r="B1060" s="116" t="s">
        <v>439</v>
      </c>
      <c r="C1060" s="117" t="s">
        <v>149</v>
      </c>
      <c r="D1060" s="118" t="s">
        <v>106</v>
      </c>
      <c r="E1060" s="119" t="s">
        <v>106</v>
      </c>
      <c r="F1060" s="120" t="s">
        <v>106</v>
      </c>
      <c r="G1060" s="121">
        <v>5113</v>
      </c>
      <c r="L1060" s="38" t="s">
        <v>174</v>
      </c>
      <c r="M1060" s="39">
        <v>5113</v>
      </c>
      <c r="N1060" s="5"/>
      <c r="O1060" s="5"/>
    </row>
    <row r="1061" spans="1:15">
      <c r="A1061" s="122" t="str">
        <f t="shared" si="158"/>
        <v>71050101020000</v>
      </c>
      <c r="B1061" s="116" t="s">
        <v>439</v>
      </c>
      <c r="C1061" s="117" t="s">
        <v>149</v>
      </c>
      <c r="D1061" s="118" t="s">
        <v>106</v>
      </c>
      <c r="E1061" s="119" t="s">
        <v>106</v>
      </c>
      <c r="F1061" s="120" t="s">
        <v>140</v>
      </c>
      <c r="G1061" s="121" t="s">
        <v>440</v>
      </c>
      <c r="L1061" s="38" t="s">
        <v>534</v>
      </c>
      <c r="N1061" s="5"/>
      <c r="O1061" s="5"/>
    </row>
    <row r="1062" spans="1:15">
      <c r="A1062" s="122" t="str">
        <f t="shared" si="158"/>
        <v>71050101024213</v>
      </c>
      <c r="B1062" s="116" t="s">
        <v>439</v>
      </c>
      <c r="C1062" s="117" t="s">
        <v>149</v>
      </c>
      <c r="D1062" s="118" t="s">
        <v>106</v>
      </c>
      <c r="E1062" s="119" t="s">
        <v>106</v>
      </c>
      <c r="F1062" s="120" t="s">
        <v>140</v>
      </c>
      <c r="G1062" s="121">
        <v>4213</v>
      </c>
      <c r="L1062" s="38" t="s">
        <v>115</v>
      </c>
      <c r="M1062" s="39">
        <v>4213</v>
      </c>
      <c r="N1062" s="5"/>
      <c r="O1062" s="5"/>
    </row>
    <row r="1063" spans="1:15">
      <c r="A1063" s="122" t="str">
        <f t="shared" si="158"/>
        <v>71050300000000</v>
      </c>
      <c r="B1063" s="116" t="s">
        <v>439</v>
      </c>
      <c r="C1063" s="117" t="s">
        <v>149</v>
      </c>
      <c r="D1063" s="118" t="s">
        <v>442</v>
      </c>
      <c r="E1063" s="119" t="s">
        <v>441</v>
      </c>
      <c r="F1063" s="120" t="s">
        <v>441</v>
      </c>
      <c r="G1063" s="121" t="s">
        <v>440</v>
      </c>
      <c r="L1063" s="38" t="s">
        <v>535</v>
      </c>
      <c r="N1063" s="5"/>
      <c r="O1063" s="5"/>
    </row>
    <row r="1064" spans="1:15">
      <c r="A1064" s="122" t="str">
        <f t="shared" si="158"/>
        <v>71050300000001</v>
      </c>
      <c r="B1064" s="116" t="s">
        <v>439</v>
      </c>
      <c r="C1064" s="117" t="s">
        <v>149</v>
      </c>
      <c r="D1064" s="118" t="s">
        <v>442</v>
      </c>
      <c r="E1064" s="119" t="s">
        <v>441</v>
      </c>
      <c r="F1064" s="120" t="s">
        <v>441</v>
      </c>
      <c r="G1064" s="121" t="s">
        <v>96</v>
      </c>
      <c r="L1064" s="38" t="e">
        <v>#N/A</v>
      </c>
      <c r="N1064" s="5"/>
      <c r="O1064" s="5"/>
    </row>
    <row r="1065" spans="1:15">
      <c r="A1065" s="122" t="str">
        <f t="shared" ref="A1065:A1128" si="159">CONCATENATE(B1065,C1065,D1065,E1065,F1065,G1065)</f>
        <v>71050301000000</v>
      </c>
      <c r="B1065" s="116" t="s">
        <v>439</v>
      </c>
      <c r="C1065" s="117" t="s">
        <v>149</v>
      </c>
      <c r="D1065" s="118" t="s">
        <v>442</v>
      </c>
      <c r="E1065" s="119" t="s">
        <v>106</v>
      </c>
      <c r="F1065" s="120" t="s">
        <v>441</v>
      </c>
      <c r="G1065" s="121" t="s">
        <v>440</v>
      </c>
      <c r="L1065" s="38" t="s">
        <v>536</v>
      </c>
      <c r="N1065" s="5"/>
      <c r="O1065" s="5"/>
    </row>
    <row r="1066" spans="1:15">
      <c r="A1066" s="122" t="str">
        <f t="shared" si="159"/>
        <v>71050301000001</v>
      </c>
      <c r="B1066" s="116" t="s">
        <v>439</v>
      </c>
      <c r="C1066" s="117" t="s">
        <v>149</v>
      </c>
      <c r="D1066" s="118" t="s">
        <v>442</v>
      </c>
      <c r="E1066" s="119" t="s">
        <v>106</v>
      </c>
      <c r="F1066" s="120" t="s">
        <v>441</v>
      </c>
      <c r="G1066" s="121" t="s">
        <v>96</v>
      </c>
      <c r="L1066" s="38" t="e">
        <v>#N/A</v>
      </c>
      <c r="N1066" s="5"/>
      <c r="O1066" s="5"/>
    </row>
    <row r="1067" spans="1:15">
      <c r="A1067" s="122" t="str">
        <f t="shared" si="159"/>
        <v>71050301010000</v>
      </c>
      <c r="B1067" s="116" t="s">
        <v>439</v>
      </c>
      <c r="C1067" s="117" t="s">
        <v>149</v>
      </c>
      <c r="D1067" s="118" t="s">
        <v>442</v>
      </c>
      <c r="E1067" s="119" t="s">
        <v>106</v>
      </c>
      <c r="F1067" s="120" t="s">
        <v>106</v>
      </c>
      <c r="G1067" s="121" t="s">
        <v>440</v>
      </c>
      <c r="L1067" s="38" t="s">
        <v>537</v>
      </c>
      <c r="N1067" s="5"/>
      <c r="O1067" s="5"/>
    </row>
    <row r="1068" spans="1:15">
      <c r="A1068" s="122" t="str">
        <f t="shared" si="159"/>
        <v>71050301014213</v>
      </c>
      <c r="B1068" s="116" t="s">
        <v>439</v>
      </c>
      <c r="C1068" s="117" t="s">
        <v>149</v>
      </c>
      <c r="D1068" s="118" t="s">
        <v>442</v>
      </c>
      <c r="E1068" s="119" t="s">
        <v>106</v>
      </c>
      <c r="F1068" s="120" t="s">
        <v>106</v>
      </c>
      <c r="G1068" s="121">
        <v>4213</v>
      </c>
      <c r="L1068" s="38" t="s">
        <v>115</v>
      </c>
      <c r="M1068" s="39">
        <v>4213</v>
      </c>
      <c r="N1068" s="5"/>
      <c r="O1068" s="5"/>
    </row>
    <row r="1069" spans="1:15">
      <c r="A1069" s="122" t="str">
        <f t="shared" si="159"/>
        <v>71050601014269</v>
      </c>
      <c r="B1069" s="116" t="s">
        <v>439</v>
      </c>
      <c r="C1069" s="117" t="s">
        <v>149</v>
      </c>
      <c r="D1069" s="118" t="s">
        <v>157</v>
      </c>
      <c r="E1069" s="119" t="s">
        <v>106</v>
      </c>
      <c r="F1069" s="120" t="s">
        <v>106</v>
      </c>
      <c r="G1069" s="121">
        <v>4269</v>
      </c>
      <c r="L1069" s="38" t="s">
        <v>240</v>
      </c>
      <c r="M1069" s="39">
        <v>4269</v>
      </c>
      <c r="N1069" s="5"/>
      <c r="O1069" s="5"/>
    </row>
    <row r="1070" spans="1:15" ht="27.6">
      <c r="A1070" s="122" t="str">
        <f t="shared" si="159"/>
        <v>71050601014638</v>
      </c>
      <c r="B1070" s="116" t="s">
        <v>439</v>
      </c>
      <c r="C1070" s="117" t="s">
        <v>149</v>
      </c>
      <c r="D1070" s="118" t="s">
        <v>157</v>
      </c>
      <c r="E1070" s="119" t="s">
        <v>106</v>
      </c>
      <c r="F1070" s="120" t="s">
        <v>106</v>
      </c>
      <c r="G1070" s="121">
        <v>4638</v>
      </c>
      <c r="L1070" s="38" t="s">
        <v>241</v>
      </c>
      <c r="M1070" s="39">
        <v>4638</v>
      </c>
      <c r="N1070" s="5"/>
      <c r="O1070" s="5"/>
    </row>
    <row r="1071" spans="1:15" ht="27.6">
      <c r="A1071" s="122" t="str">
        <f t="shared" si="159"/>
        <v>71050601014819</v>
      </c>
      <c r="B1071" s="116" t="s">
        <v>439</v>
      </c>
      <c r="C1071" s="117" t="s">
        <v>149</v>
      </c>
      <c r="D1071" s="118" t="s">
        <v>157</v>
      </c>
      <c r="E1071" s="119" t="s">
        <v>106</v>
      </c>
      <c r="F1071" s="120" t="s">
        <v>106</v>
      </c>
      <c r="G1071" s="121">
        <v>4819</v>
      </c>
      <c r="L1071" s="38" t="s">
        <v>219</v>
      </c>
      <c r="M1071" s="39">
        <v>4819</v>
      </c>
      <c r="N1071" s="5"/>
      <c r="O1071" s="5"/>
    </row>
    <row r="1072" spans="1:15">
      <c r="A1072" s="122" t="str">
        <f t="shared" si="159"/>
        <v>71050601015113</v>
      </c>
      <c r="B1072" s="116" t="s">
        <v>439</v>
      </c>
      <c r="C1072" s="117" t="s">
        <v>149</v>
      </c>
      <c r="D1072" s="118" t="s">
        <v>157</v>
      </c>
      <c r="E1072" s="119" t="s">
        <v>106</v>
      </c>
      <c r="F1072" s="120" t="s">
        <v>106</v>
      </c>
      <c r="G1072" s="121">
        <v>5113</v>
      </c>
      <c r="L1072" s="38" t="s">
        <v>174</v>
      </c>
      <c r="M1072" s="39">
        <v>5113</v>
      </c>
      <c r="N1072" s="5"/>
      <c r="O1072" s="5"/>
    </row>
    <row r="1073" spans="1:15">
      <c r="A1073" s="122" t="str">
        <f t="shared" si="159"/>
        <v>71050601040000</v>
      </c>
      <c r="B1073" s="116" t="s">
        <v>439</v>
      </c>
      <c r="C1073" s="117" t="s">
        <v>149</v>
      </c>
      <c r="D1073" s="118" t="s">
        <v>157</v>
      </c>
      <c r="E1073" s="119" t="s">
        <v>106</v>
      </c>
      <c r="F1073" s="120" t="s">
        <v>155</v>
      </c>
      <c r="G1073" s="121" t="s">
        <v>440</v>
      </c>
      <c r="L1073" s="38" t="s">
        <v>538</v>
      </c>
      <c r="N1073" s="5"/>
      <c r="O1073" s="5"/>
    </row>
    <row r="1074" spans="1:15">
      <c r="A1074" s="122" t="str">
        <f t="shared" si="159"/>
        <v>71050601044269</v>
      </c>
      <c r="B1074" s="116" t="s">
        <v>439</v>
      </c>
      <c r="C1074" s="117" t="s">
        <v>149</v>
      </c>
      <c r="D1074" s="118" t="s">
        <v>157</v>
      </c>
      <c r="E1074" s="119" t="s">
        <v>106</v>
      </c>
      <c r="F1074" s="120" t="s">
        <v>155</v>
      </c>
      <c r="G1074" s="121">
        <v>4269</v>
      </c>
      <c r="L1074" s="38" t="s">
        <v>240</v>
      </c>
      <c r="M1074" s="39">
        <v>4269</v>
      </c>
      <c r="N1074" s="5"/>
      <c r="O1074" s="5"/>
    </row>
    <row r="1075" spans="1:15" ht="27.6">
      <c r="A1075" s="122" t="str">
        <f t="shared" si="159"/>
        <v>71050601044819</v>
      </c>
      <c r="B1075" s="116" t="s">
        <v>439</v>
      </c>
      <c r="C1075" s="117" t="s">
        <v>149</v>
      </c>
      <c r="D1075" s="118" t="s">
        <v>157</v>
      </c>
      <c r="E1075" s="119" t="s">
        <v>106</v>
      </c>
      <c r="F1075" s="120" t="s">
        <v>155</v>
      </c>
      <c r="G1075" s="121">
        <v>4819</v>
      </c>
      <c r="L1075" s="38" t="s">
        <v>219</v>
      </c>
      <c r="M1075" s="39">
        <v>4819</v>
      </c>
      <c r="N1075" s="5"/>
      <c r="O1075" s="5"/>
    </row>
    <row r="1076" spans="1:15">
      <c r="A1076" s="122" t="str">
        <f t="shared" si="159"/>
        <v>71050601045221</v>
      </c>
      <c r="B1076" s="116" t="s">
        <v>439</v>
      </c>
      <c r="C1076" s="117" t="s">
        <v>149</v>
      </c>
      <c r="D1076" s="118" t="s">
        <v>157</v>
      </c>
      <c r="E1076" s="119" t="s">
        <v>106</v>
      </c>
      <c r="F1076" s="120" t="s">
        <v>155</v>
      </c>
      <c r="G1076" s="121">
        <v>5221</v>
      </c>
      <c r="L1076" s="38" t="s">
        <v>428</v>
      </c>
      <c r="M1076" s="39">
        <v>5221</v>
      </c>
      <c r="N1076" s="5"/>
      <c r="O1076" s="5"/>
    </row>
    <row r="1077" spans="1:15">
      <c r="A1077" s="122" t="str">
        <f t="shared" si="159"/>
        <v>71050601050000</v>
      </c>
      <c r="B1077" s="116" t="s">
        <v>439</v>
      </c>
      <c r="C1077" s="117" t="s">
        <v>149</v>
      </c>
      <c r="D1077" s="118" t="s">
        <v>157</v>
      </c>
      <c r="E1077" s="119" t="s">
        <v>106</v>
      </c>
      <c r="F1077" s="120" t="s">
        <v>149</v>
      </c>
      <c r="G1077" s="121" t="s">
        <v>440</v>
      </c>
      <c r="L1077" s="38" t="s">
        <v>539</v>
      </c>
      <c r="N1077" s="5"/>
      <c r="O1077" s="5"/>
    </row>
    <row r="1078" spans="1:15">
      <c r="A1078" s="122" t="str">
        <f t="shared" si="159"/>
        <v>71050601054861</v>
      </c>
      <c r="B1078" s="116" t="s">
        <v>439</v>
      </c>
      <c r="C1078" s="117" t="s">
        <v>149</v>
      </c>
      <c r="D1078" s="118" t="s">
        <v>157</v>
      </c>
      <c r="E1078" s="119" t="s">
        <v>106</v>
      </c>
      <c r="F1078" s="120" t="s">
        <v>149</v>
      </c>
      <c r="G1078" s="121">
        <v>4861</v>
      </c>
      <c r="L1078" s="38" t="s">
        <v>134</v>
      </c>
      <c r="M1078" s="39">
        <v>4861</v>
      </c>
      <c r="N1078" s="5"/>
      <c r="O1078" s="5"/>
    </row>
    <row r="1079" spans="1:15">
      <c r="A1079" s="122" t="str">
        <f t="shared" si="159"/>
        <v>71060101025111</v>
      </c>
      <c r="B1079" s="116" t="s">
        <v>439</v>
      </c>
      <c r="C1079" s="117" t="s">
        <v>157</v>
      </c>
      <c r="D1079" s="118" t="s">
        <v>106</v>
      </c>
      <c r="E1079" s="119" t="s">
        <v>106</v>
      </c>
      <c r="F1079" s="120" t="s">
        <v>140</v>
      </c>
      <c r="G1079" s="121">
        <v>5111</v>
      </c>
      <c r="L1079" s="38" t="s">
        <v>421</v>
      </c>
      <c r="M1079" s="39">
        <v>5111</v>
      </c>
      <c r="N1079" s="5"/>
      <c r="O1079" s="5"/>
    </row>
    <row r="1080" spans="1:15">
      <c r="A1080" s="122" t="str">
        <f t="shared" si="159"/>
        <v>71060101025112</v>
      </c>
      <c r="B1080" s="116" t="s">
        <v>439</v>
      </c>
      <c r="C1080" s="117" t="s">
        <v>157</v>
      </c>
      <c r="D1080" s="118" t="s">
        <v>106</v>
      </c>
      <c r="E1080" s="119" t="s">
        <v>106</v>
      </c>
      <c r="F1080" s="120" t="s">
        <v>140</v>
      </c>
      <c r="G1080" s="121">
        <v>5112</v>
      </c>
      <c r="L1080" s="38" t="s">
        <v>173</v>
      </c>
      <c r="M1080" s="39">
        <v>5112</v>
      </c>
      <c r="N1080" s="5"/>
      <c r="O1080" s="5"/>
    </row>
    <row r="1081" spans="1:15">
      <c r="A1081" s="122" t="str">
        <f t="shared" si="159"/>
        <v>71060300000000</v>
      </c>
      <c r="B1081" s="116" t="s">
        <v>439</v>
      </c>
      <c r="C1081" s="117" t="s">
        <v>157</v>
      </c>
      <c r="D1081" s="118" t="s">
        <v>442</v>
      </c>
      <c r="E1081" s="119" t="s">
        <v>441</v>
      </c>
      <c r="F1081" s="120" t="s">
        <v>441</v>
      </c>
      <c r="G1081" s="121" t="s">
        <v>440</v>
      </c>
      <c r="L1081" s="38" t="s">
        <v>540</v>
      </c>
      <c r="N1081" s="5"/>
      <c r="O1081" s="5"/>
    </row>
    <row r="1082" spans="1:15">
      <c r="A1082" s="122" t="str">
        <f t="shared" si="159"/>
        <v>71060300000001</v>
      </c>
      <c r="B1082" s="116" t="s">
        <v>439</v>
      </c>
      <c r="C1082" s="117" t="s">
        <v>157</v>
      </c>
      <c r="D1082" s="118" t="s">
        <v>442</v>
      </c>
      <c r="E1082" s="119" t="s">
        <v>441</v>
      </c>
      <c r="F1082" s="120" t="s">
        <v>441</v>
      </c>
      <c r="G1082" s="121" t="s">
        <v>96</v>
      </c>
      <c r="L1082" s="38" t="e">
        <v>#N/A</v>
      </c>
      <c r="N1082" s="5"/>
      <c r="O1082" s="5"/>
    </row>
    <row r="1083" spans="1:15">
      <c r="A1083" s="122" t="str">
        <f t="shared" si="159"/>
        <v>71060301000000</v>
      </c>
      <c r="B1083" s="116" t="s">
        <v>439</v>
      </c>
      <c r="C1083" s="117" t="s">
        <v>157</v>
      </c>
      <c r="D1083" s="118" t="s">
        <v>442</v>
      </c>
      <c r="E1083" s="119" t="s">
        <v>106</v>
      </c>
      <c r="F1083" s="120" t="s">
        <v>441</v>
      </c>
      <c r="G1083" s="121" t="s">
        <v>440</v>
      </c>
      <c r="L1083" s="38" t="s">
        <v>541</v>
      </c>
      <c r="N1083" s="5"/>
      <c r="O1083" s="5"/>
    </row>
    <row r="1084" spans="1:15">
      <c r="A1084" s="122" t="str">
        <f t="shared" si="159"/>
        <v>71060301000001</v>
      </c>
      <c r="B1084" s="116" t="s">
        <v>439</v>
      </c>
      <c r="C1084" s="117" t="s">
        <v>157</v>
      </c>
      <c r="D1084" s="118" t="s">
        <v>442</v>
      </c>
      <c r="E1084" s="119" t="s">
        <v>106</v>
      </c>
      <c r="F1084" s="120" t="s">
        <v>441</v>
      </c>
      <c r="G1084" s="121" t="s">
        <v>96</v>
      </c>
      <c r="L1084" s="38" t="e">
        <v>#N/A</v>
      </c>
      <c r="N1084" s="5"/>
      <c r="O1084" s="5"/>
    </row>
    <row r="1085" spans="1:15">
      <c r="A1085" s="122" t="str">
        <f t="shared" si="159"/>
        <v>71060301010000</v>
      </c>
      <c r="B1085" s="116" t="s">
        <v>439</v>
      </c>
      <c r="C1085" s="117" t="s">
        <v>157</v>
      </c>
      <c r="D1085" s="118" t="s">
        <v>442</v>
      </c>
      <c r="E1085" s="119" t="s">
        <v>106</v>
      </c>
      <c r="F1085" s="120" t="s">
        <v>106</v>
      </c>
      <c r="G1085" s="121" t="s">
        <v>440</v>
      </c>
      <c r="L1085" s="38" t="s">
        <v>542</v>
      </c>
      <c r="N1085" s="5"/>
      <c r="O1085" s="5"/>
    </row>
    <row r="1086" spans="1:15">
      <c r="A1086" s="122" t="str">
        <f t="shared" si="159"/>
        <v>71060301014861</v>
      </c>
      <c r="B1086" s="116" t="s">
        <v>439</v>
      </c>
      <c r="C1086" s="117" t="s">
        <v>157</v>
      </c>
      <c r="D1086" s="118" t="s">
        <v>442</v>
      </c>
      <c r="E1086" s="119" t="s">
        <v>106</v>
      </c>
      <c r="F1086" s="120" t="s">
        <v>106</v>
      </c>
      <c r="G1086" s="121">
        <v>4861</v>
      </c>
      <c r="L1086" s="38" t="s">
        <v>134</v>
      </c>
      <c r="M1086" s="39">
        <v>4861</v>
      </c>
      <c r="N1086" s="5"/>
      <c r="O1086" s="5"/>
    </row>
    <row r="1087" spans="1:15">
      <c r="A1087" s="122" t="str">
        <f t="shared" si="159"/>
        <v>71060301020000</v>
      </c>
      <c r="B1087" s="116" t="s">
        <v>439</v>
      </c>
      <c r="C1087" s="117" t="s">
        <v>157</v>
      </c>
      <c r="D1087" s="118" t="s">
        <v>442</v>
      </c>
      <c r="E1087" s="119" t="s">
        <v>106</v>
      </c>
      <c r="F1087" s="120" t="s">
        <v>140</v>
      </c>
      <c r="G1087" s="121" t="s">
        <v>440</v>
      </c>
      <c r="L1087" s="38" t="s">
        <v>543</v>
      </c>
      <c r="N1087" s="5"/>
      <c r="O1087" s="5"/>
    </row>
    <row r="1088" spans="1:15">
      <c r="A1088" s="122" t="str">
        <f t="shared" si="159"/>
        <v>71060301024861</v>
      </c>
      <c r="B1088" s="116" t="s">
        <v>439</v>
      </c>
      <c r="C1088" s="117" t="s">
        <v>157</v>
      </c>
      <c r="D1088" s="118" t="s">
        <v>442</v>
      </c>
      <c r="E1088" s="119" t="s">
        <v>106</v>
      </c>
      <c r="F1088" s="120" t="s">
        <v>140</v>
      </c>
      <c r="G1088" s="121">
        <v>4861</v>
      </c>
      <c r="L1088" s="38" t="s">
        <v>134</v>
      </c>
      <c r="M1088" s="39">
        <v>4861</v>
      </c>
      <c r="N1088" s="5"/>
      <c r="O1088" s="5"/>
    </row>
    <row r="1089" spans="1:15">
      <c r="A1089" s="122" t="str">
        <f t="shared" si="159"/>
        <v>71060301030000</v>
      </c>
      <c r="B1089" s="116" t="s">
        <v>439</v>
      </c>
      <c r="C1089" s="117" t="s">
        <v>157</v>
      </c>
      <c r="D1089" s="118" t="s">
        <v>442</v>
      </c>
      <c r="E1089" s="119" t="s">
        <v>106</v>
      </c>
      <c r="F1089" s="120" t="s">
        <v>442</v>
      </c>
      <c r="G1089" s="121" t="s">
        <v>440</v>
      </c>
      <c r="L1089" s="38" t="s">
        <v>544</v>
      </c>
      <c r="N1089" s="5"/>
      <c r="O1089" s="5"/>
    </row>
    <row r="1090" spans="1:15">
      <c r="A1090" s="122" t="str">
        <f t="shared" si="159"/>
        <v>71060301034861</v>
      </c>
      <c r="B1090" s="116" t="s">
        <v>439</v>
      </c>
      <c r="C1090" s="117" t="s">
        <v>157</v>
      </c>
      <c r="D1090" s="118" t="s">
        <v>442</v>
      </c>
      <c r="E1090" s="119" t="s">
        <v>106</v>
      </c>
      <c r="F1090" s="120" t="s">
        <v>442</v>
      </c>
      <c r="G1090" s="121">
        <v>4861</v>
      </c>
      <c r="L1090" s="38" t="s">
        <v>134</v>
      </c>
      <c r="M1090" s="39">
        <v>4861</v>
      </c>
      <c r="N1090" s="5"/>
      <c r="O1090" s="5"/>
    </row>
    <row r="1091" spans="1:15">
      <c r="A1091" s="122" t="str">
        <f t="shared" si="159"/>
        <v>71060301040000</v>
      </c>
      <c r="B1091" s="116" t="s">
        <v>439</v>
      </c>
      <c r="C1091" s="117" t="s">
        <v>157</v>
      </c>
      <c r="D1091" s="118" t="s">
        <v>442</v>
      </c>
      <c r="E1091" s="119" t="s">
        <v>106</v>
      </c>
      <c r="F1091" s="120" t="s">
        <v>155</v>
      </c>
      <c r="G1091" s="121" t="s">
        <v>440</v>
      </c>
      <c r="L1091" s="38" t="s">
        <v>545</v>
      </c>
      <c r="N1091" s="5"/>
      <c r="O1091" s="5"/>
    </row>
    <row r="1092" spans="1:15">
      <c r="A1092" s="122" t="str">
        <f t="shared" si="159"/>
        <v>71060301044861</v>
      </c>
      <c r="B1092" s="116" t="s">
        <v>439</v>
      </c>
      <c r="C1092" s="117" t="s">
        <v>157</v>
      </c>
      <c r="D1092" s="118" t="s">
        <v>442</v>
      </c>
      <c r="E1092" s="119" t="s">
        <v>106</v>
      </c>
      <c r="F1092" s="120" t="s">
        <v>155</v>
      </c>
      <c r="G1092" s="121">
        <v>4861</v>
      </c>
      <c r="L1092" s="38" t="s">
        <v>134</v>
      </c>
      <c r="M1092" s="39">
        <v>4861</v>
      </c>
      <c r="N1092" s="5"/>
      <c r="O1092" s="5"/>
    </row>
    <row r="1093" spans="1:15">
      <c r="A1093" s="122" t="str">
        <f t="shared" si="159"/>
        <v>71060301050000</v>
      </c>
      <c r="B1093" s="116" t="s">
        <v>439</v>
      </c>
      <c r="C1093" s="117" t="s">
        <v>157</v>
      </c>
      <c r="D1093" s="118" t="s">
        <v>442</v>
      </c>
      <c r="E1093" s="119" t="s">
        <v>106</v>
      </c>
      <c r="F1093" s="120" t="s">
        <v>149</v>
      </c>
      <c r="G1093" s="121" t="s">
        <v>440</v>
      </c>
      <c r="L1093" s="38" t="s">
        <v>546</v>
      </c>
      <c r="N1093" s="5"/>
      <c r="O1093" s="5"/>
    </row>
    <row r="1094" spans="1:15">
      <c r="A1094" s="122" t="str">
        <f t="shared" si="159"/>
        <v>71060301054861</v>
      </c>
      <c r="B1094" s="116" t="s">
        <v>439</v>
      </c>
      <c r="C1094" s="117" t="s">
        <v>157</v>
      </c>
      <c r="D1094" s="118" t="s">
        <v>442</v>
      </c>
      <c r="E1094" s="119" t="s">
        <v>106</v>
      </c>
      <c r="F1094" s="120" t="s">
        <v>149</v>
      </c>
      <c r="G1094" s="121">
        <v>4861</v>
      </c>
      <c r="L1094" s="38" t="s">
        <v>134</v>
      </c>
      <c r="M1094" s="39">
        <v>4861</v>
      </c>
      <c r="N1094" s="5"/>
      <c r="O1094" s="5"/>
    </row>
    <row r="1095" spans="1:15">
      <c r="A1095" s="122" t="str">
        <f t="shared" si="159"/>
        <v>71060401010000</v>
      </c>
      <c r="B1095" s="116" t="s">
        <v>439</v>
      </c>
      <c r="C1095" s="117" t="s">
        <v>157</v>
      </c>
      <c r="D1095" s="118" t="s">
        <v>155</v>
      </c>
      <c r="E1095" s="119" t="s">
        <v>106</v>
      </c>
      <c r="F1095" s="120" t="s">
        <v>106</v>
      </c>
      <c r="G1095" s="121" t="s">
        <v>440</v>
      </c>
      <c r="L1095" s="38" t="s">
        <v>547</v>
      </c>
      <c r="N1095" s="5"/>
      <c r="O1095" s="5"/>
    </row>
    <row r="1096" spans="1:15">
      <c r="A1096" s="122" t="str">
        <f t="shared" si="159"/>
        <v>71060401015113</v>
      </c>
      <c r="B1096" s="116" t="s">
        <v>439</v>
      </c>
      <c r="C1096" s="117" t="s">
        <v>157</v>
      </c>
      <c r="D1096" s="118" t="s">
        <v>155</v>
      </c>
      <c r="E1096" s="119" t="s">
        <v>106</v>
      </c>
      <c r="F1096" s="120" t="s">
        <v>106</v>
      </c>
      <c r="G1096" s="121">
        <v>5113</v>
      </c>
      <c r="L1096" s="38" t="s">
        <v>174</v>
      </c>
      <c r="M1096" s="39">
        <v>5113</v>
      </c>
      <c r="N1096" s="5"/>
      <c r="O1096" s="5"/>
    </row>
    <row r="1097" spans="1:15">
      <c r="A1097" s="122" t="str">
        <f t="shared" si="159"/>
        <v>71060401015129</v>
      </c>
      <c r="B1097" s="116" t="s">
        <v>439</v>
      </c>
      <c r="C1097" s="117" t="s">
        <v>157</v>
      </c>
      <c r="D1097" s="118" t="s">
        <v>155</v>
      </c>
      <c r="E1097" s="119" t="s">
        <v>106</v>
      </c>
      <c r="F1097" s="120" t="s">
        <v>106</v>
      </c>
      <c r="G1097" s="121">
        <v>5129</v>
      </c>
      <c r="L1097" s="38" t="s">
        <v>424</v>
      </c>
      <c r="M1097" s="39">
        <v>5129</v>
      </c>
      <c r="N1097" s="5"/>
      <c r="O1097" s="5"/>
    </row>
    <row r="1098" spans="1:15">
      <c r="A1098" s="122" t="str">
        <f t="shared" si="159"/>
        <v>71060401020000</v>
      </c>
      <c r="B1098" s="116" t="s">
        <v>439</v>
      </c>
      <c r="C1098" s="117" t="s">
        <v>157</v>
      </c>
      <c r="D1098" s="118" t="s">
        <v>155</v>
      </c>
      <c r="E1098" s="119" t="s">
        <v>106</v>
      </c>
      <c r="F1098" s="120" t="s">
        <v>140</v>
      </c>
      <c r="G1098" s="121" t="s">
        <v>440</v>
      </c>
      <c r="L1098" s="38" t="s">
        <v>548</v>
      </c>
      <c r="N1098" s="5"/>
      <c r="O1098" s="5"/>
    </row>
    <row r="1099" spans="1:15" ht="27.6">
      <c r="A1099" s="122" t="str">
        <f t="shared" si="159"/>
        <v>71060401024511</v>
      </c>
      <c r="B1099" s="116" t="s">
        <v>439</v>
      </c>
      <c r="C1099" s="117" t="s">
        <v>157</v>
      </c>
      <c r="D1099" s="118" t="s">
        <v>155</v>
      </c>
      <c r="E1099" s="119" t="s">
        <v>106</v>
      </c>
      <c r="F1099" s="120" t="s">
        <v>140</v>
      </c>
      <c r="G1099" s="121">
        <v>4511</v>
      </c>
      <c r="L1099" s="38" t="s">
        <v>217</v>
      </c>
      <c r="M1099" s="39">
        <v>4511</v>
      </c>
      <c r="N1099" s="5"/>
      <c r="O1099" s="5"/>
    </row>
    <row r="1100" spans="1:15">
      <c r="A1100" s="122" t="str">
        <f t="shared" si="159"/>
        <v>71060401024861</v>
      </c>
      <c r="B1100" s="116" t="s">
        <v>439</v>
      </c>
      <c r="C1100" s="117" t="s">
        <v>157</v>
      </c>
      <c r="D1100" s="118" t="s">
        <v>155</v>
      </c>
      <c r="E1100" s="119" t="s">
        <v>106</v>
      </c>
      <c r="F1100" s="120" t="s">
        <v>140</v>
      </c>
      <c r="G1100" s="121">
        <v>4861</v>
      </c>
      <c r="L1100" s="38" t="s">
        <v>134</v>
      </c>
      <c r="M1100" s="39">
        <v>4861</v>
      </c>
      <c r="N1100" s="5"/>
      <c r="O1100" s="5"/>
    </row>
    <row r="1101" spans="1:15">
      <c r="A1101" s="122" t="str">
        <f t="shared" si="159"/>
        <v>71060401040000</v>
      </c>
      <c r="B1101" s="116" t="s">
        <v>439</v>
      </c>
      <c r="C1101" s="117" t="s">
        <v>157</v>
      </c>
      <c r="D1101" s="118" t="s">
        <v>155</v>
      </c>
      <c r="E1101" s="119" t="s">
        <v>106</v>
      </c>
      <c r="F1101" s="120" t="s">
        <v>155</v>
      </c>
      <c r="G1101" s="121" t="s">
        <v>440</v>
      </c>
      <c r="L1101" s="38" t="s">
        <v>549</v>
      </c>
      <c r="N1101" s="5"/>
      <c r="O1101" s="5"/>
    </row>
    <row r="1102" spans="1:15">
      <c r="A1102" s="122" t="str">
        <f t="shared" si="159"/>
        <v>71060401045113</v>
      </c>
      <c r="B1102" s="116" t="s">
        <v>439</v>
      </c>
      <c r="C1102" s="117" t="s">
        <v>157</v>
      </c>
      <c r="D1102" s="118" t="s">
        <v>155</v>
      </c>
      <c r="E1102" s="119" t="s">
        <v>106</v>
      </c>
      <c r="F1102" s="120" t="s">
        <v>155</v>
      </c>
      <c r="G1102" s="121">
        <v>5113</v>
      </c>
      <c r="L1102" s="38" t="s">
        <v>174</v>
      </c>
      <c r="M1102" s="39">
        <v>5113</v>
      </c>
      <c r="N1102" s="5"/>
      <c r="O1102" s="5"/>
    </row>
    <row r="1103" spans="1:15">
      <c r="A1103" s="122" t="str">
        <f t="shared" si="159"/>
        <v>71060500000000</v>
      </c>
      <c r="B1103" s="116" t="s">
        <v>439</v>
      </c>
      <c r="C1103" s="117" t="s">
        <v>157</v>
      </c>
      <c r="D1103" s="118" t="s">
        <v>149</v>
      </c>
      <c r="E1103" s="119" t="s">
        <v>441</v>
      </c>
      <c r="F1103" s="120" t="s">
        <v>441</v>
      </c>
      <c r="G1103" s="121" t="s">
        <v>440</v>
      </c>
      <c r="L1103" s="38" t="s">
        <v>550</v>
      </c>
      <c r="N1103" s="5"/>
      <c r="O1103" s="5"/>
    </row>
    <row r="1104" spans="1:15">
      <c r="A1104" s="122" t="str">
        <f t="shared" si="159"/>
        <v>71060500000001</v>
      </c>
      <c r="B1104" s="116" t="s">
        <v>439</v>
      </c>
      <c r="C1104" s="117" t="s">
        <v>157</v>
      </c>
      <c r="D1104" s="118" t="s">
        <v>149</v>
      </c>
      <c r="E1104" s="119" t="s">
        <v>441</v>
      </c>
      <c r="F1104" s="120" t="s">
        <v>441</v>
      </c>
      <c r="G1104" s="121" t="s">
        <v>96</v>
      </c>
      <c r="L1104" s="38" t="e">
        <v>#N/A</v>
      </c>
      <c r="N1104" s="5"/>
      <c r="O1104" s="5"/>
    </row>
    <row r="1105" spans="1:15">
      <c r="A1105" s="122" t="str">
        <f t="shared" si="159"/>
        <v>71060501000000</v>
      </c>
      <c r="B1105" s="116" t="s">
        <v>439</v>
      </c>
      <c r="C1105" s="117" t="s">
        <v>157</v>
      </c>
      <c r="D1105" s="118" t="s">
        <v>149</v>
      </c>
      <c r="E1105" s="119" t="s">
        <v>106</v>
      </c>
      <c r="F1105" s="120" t="s">
        <v>441</v>
      </c>
      <c r="G1105" s="121" t="s">
        <v>440</v>
      </c>
      <c r="L1105" s="38" t="s">
        <v>551</v>
      </c>
      <c r="N1105" s="5"/>
      <c r="O1105" s="5"/>
    </row>
    <row r="1106" spans="1:15">
      <c r="A1106" s="122" t="str">
        <f t="shared" si="159"/>
        <v>71060501000001</v>
      </c>
      <c r="B1106" s="116" t="s">
        <v>439</v>
      </c>
      <c r="C1106" s="117" t="s">
        <v>157</v>
      </c>
      <c r="D1106" s="118" t="s">
        <v>149</v>
      </c>
      <c r="E1106" s="119" t="s">
        <v>106</v>
      </c>
      <c r="F1106" s="120" t="s">
        <v>441</v>
      </c>
      <c r="G1106" s="121" t="s">
        <v>96</v>
      </c>
      <c r="L1106" s="38" t="e">
        <v>#N/A</v>
      </c>
      <c r="N1106" s="5"/>
      <c r="O1106" s="5"/>
    </row>
    <row r="1107" spans="1:15">
      <c r="A1107" s="122" t="str">
        <f t="shared" si="159"/>
        <v>71060501010000</v>
      </c>
      <c r="B1107" s="116" t="s">
        <v>439</v>
      </c>
      <c r="C1107" s="117" t="s">
        <v>157</v>
      </c>
      <c r="D1107" s="118" t="s">
        <v>149</v>
      </c>
      <c r="E1107" s="119" t="s">
        <v>106</v>
      </c>
      <c r="F1107" s="120" t="s">
        <v>106</v>
      </c>
      <c r="G1107" s="121" t="s">
        <v>440</v>
      </c>
      <c r="L1107" s="38" t="s">
        <v>552</v>
      </c>
      <c r="N1107" s="5"/>
      <c r="O1107" s="5"/>
    </row>
    <row r="1108" spans="1:15">
      <c r="A1108" s="122" t="str">
        <f t="shared" si="159"/>
        <v>71060501015134</v>
      </c>
      <c r="B1108" s="116" t="s">
        <v>439</v>
      </c>
      <c r="C1108" s="117" t="s">
        <v>157</v>
      </c>
      <c r="D1108" s="118" t="s">
        <v>149</v>
      </c>
      <c r="E1108" s="119" t="s">
        <v>106</v>
      </c>
      <c r="F1108" s="120" t="s">
        <v>106</v>
      </c>
      <c r="G1108" s="121">
        <v>5134</v>
      </c>
      <c r="L1108" s="38" t="s">
        <v>139</v>
      </c>
      <c r="M1108" s="39">
        <v>5134</v>
      </c>
      <c r="N1108" s="5"/>
      <c r="O1108" s="5"/>
    </row>
    <row r="1109" spans="1:15">
      <c r="A1109" s="122" t="str">
        <f t="shared" si="159"/>
        <v>71060601034269</v>
      </c>
      <c r="B1109" s="116" t="s">
        <v>439</v>
      </c>
      <c r="C1109" s="117" t="s">
        <v>157</v>
      </c>
      <c r="D1109" s="118" t="s">
        <v>157</v>
      </c>
      <c r="E1109" s="119" t="s">
        <v>106</v>
      </c>
      <c r="F1109" s="120" t="s">
        <v>442</v>
      </c>
      <c r="G1109" s="121">
        <v>4269</v>
      </c>
      <c r="L1109" s="38" t="s">
        <v>240</v>
      </c>
      <c r="M1109" s="39">
        <v>4269</v>
      </c>
      <c r="N1109" s="5"/>
      <c r="O1109" s="5"/>
    </row>
    <row r="1110" spans="1:15" ht="27.6">
      <c r="A1110" s="122" t="str">
        <f t="shared" si="159"/>
        <v>71060601034521</v>
      </c>
      <c r="B1110" s="116" t="s">
        <v>439</v>
      </c>
      <c r="C1110" s="117" t="s">
        <v>157</v>
      </c>
      <c r="D1110" s="118" t="s">
        <v>157</v>
      </c>
      <c r="E1110" s="119" t="s">
        <v>106</v>
      </c>
      <c r="F1110" s="120" t="s">
        <v>442</v>
      </c>
      <c r="G1110" s="121">
        <v>4521</v>
      </c>
      <c r="L1110" s="38" t="s">
        <v>267</v>
      </c>
      <c r="M1110" s="39">
        <v>4521</v>
      </c>
      <c r="N1110" s="5"/>
      <c r="O1110" s="5"/>
    </row>
    <row r="1111" spans="1:15" ht="27.6">
      <c r="A1111" s="122" t="str">
        <f t="shared" si="159"/>
        <v>71060601034819</v>
      </c>
      <c r="B1111" s="116" t="s">
        <v>439</v>
      </c>
      <c r="C1111" s="117" t="s">
        <v>157</v>
      </c>
      <c r="D1111" s="118" t="s">
        <v>157</v>
      </c>
      <c r="E1111" s="119" t="s">
        <v>106</v>
      </c>
      <c r="F1111" s="120" t="s">
        <v>442</v>
      </c>
      <c r="G1111" s="121">
        <v>4819</v>
      </c>
      <c r="L1111" s="38" t="s">
        <v>219</v>
      </c>
      <c r="M1111" s="39">
        <v>4819</v>
      </c>
      <c r="N1111" s="5"/>
      <c r="O1111" s="5"/>
    </row>
    <row r="1112" spans="1:15">
      <c r="A1112" s="122" t="str">
        <f t="shared" si="159"/>
        <v>71060601035112</v>
      </c>
      <c r="B1112" s="116" t="s">
        <v>439</v>
      </c>
      <c r="C1112" s="117" t="s">
        <v>157</v>
      </c>
      <c r="D1112" s="118" t="s">
        <v>157</v>
      </c>
      <c r="E1112" s="119" t="s">
        <v>106</v>
      </c>
      <c r="F1112" s="120" t="s">
        <v>442</v>
      </c>
      <c r="G1112" s="121">
        <v>5112</v>
      </c>
      <c r="L1112" s="38" t="s">
        <v>173</v>
      </c>
      <c r="M1112" s="39">
        <v>5112</v>
      </c>
      <c r="N1112" s="5"/>
      <c r="O1112" s="5"/>
    </row>
    <row r="1113" spans="1:15">
      <c r="A1113" s="122" t="str">
        <f t="shared" si="159"/>
        <v>71060601044269</v>
      </c>
      <c r="B1113" s="116" t="s">
        <v>439</v>
      </c>
      <c r="C1113" s="117" t="s">
        <v>157</v>
      </c>
      <c r="D1113" s="118" t="s">
        <v>157</v>
      </c>
      <c r="E1113" s="119" t="s">
        <v>106</v>
      </c>
      <c r="F1113" s="120" t="s">
        <v>155</v>
      </c>
      <c r="G1113" s="121">
        <v>4269</v>
      </c>
      <c r="L1113" s="38" t="s">
        <v>240</v>
      </c>
      <c r="M1113" s="39">
        <v>4269</v>
      </c>
      <c r="N1113" s="5"/>
      <c r="O1113" s="5"/>
    </row>
    <row r="1114" spans="1:15" ht="27.6">
      <c r="A1114" s="122" t="str">
        <f t="shared" si="159"/>
        <v>71060601044521</v>
      </c>
      <c r="B1114" s="116" t="s">
        <v>439</v>
      </c>
      <c r="C1114" s="117" t="s">
        <v>157</v>
      </c>
      <c r="D1114" s="118" t="s">
        <v>157</v>
      </c>
      <c r="E1114" s="119" t="s">
        <v>106</v>
      </c>
      <c r="F1114" s="120" t="s">
        <v>155</v>
      </c>
      <c r="G1114" s="121">
        <v>4521</v>
      </c>
      <c r="L1114" s="38" t="s">
        <v>267</v>
      </c>
      <c r="M1114" s="39">
        <v>4521</v>
      </c>
      <c r="N1114" s="5"/>
      <c r="O1114" s="5"/>
    </row>
    <row r="1115" spans="1:15">
      <c r="A1115" s="122" t="str">
        <f t="shared" si="159"/>
        <v>71060601050000</v>
      </c>
      <c r="B1115" s="116" t="s">
        <v>439</v>
      </c>
      <c r="C1115" s="117" t="s">
        <v>157</v>
      </c>
      <c r="D1115" s="118" t="s">
        <v>157</v>
      </c>
      <c r="E1115" s="119" t="s">
        <v>106</v>
      </c>
      <c r="F1115" s="120" t="s">
        <v>149</v>
      </c>
      <c r="G1115" s="121" t="s">
        <v>440</v>
      </c>
      <c r="L1115" s="38" t="s">
        <v>553</v>
      </c>
      <c r="N1115" s="5"/>
      <c r="O1115" s="5"/>
    </row>
    <row r="1116" spans="1:15">
      <c r="A1116" s="122" t="str">
        <f t="shared" si="159"/>
        <v>71060601054861</v>
      </c>
      <c r="B1116" s="116" t="s">
        <v>439</v>
      </c>
      <c r="C1116" s="117" t="s">
        <v>157</v>
      </c>
      <c r="D1116" s="118" t="s">
        <v>157</v>
      </c>
      <c r="E1116" s="119" t="s">
        <v>106</v>
      </c>
      <c r="F1116" s="120" t="s">
        <v>149</v>
      </c>
      <c r="G1116" s="121">
        <v>4861</v>
      </c>
      <c r="L1116" s="38" t="s">
        <v>134</v>
      </c>
      <c r="M1116" s="39">
        <v>4861</v>
      </c>
      <c r="N1116" s="5"/>
      <c r="O1116" s="5"/>
    </row>
    <row r="1117" spans="1:15">
      <c r="A1117" s="122" t="str">
        <f t="shared" si="159"/>
        <v>71060601060000</v>
      </c>
      <c r="B1117" s="116" t="s">
        <v>439</v>
      </c>
      <c r="C1117" s="117" t="s">
        <v>157</v>
      </c>
      <c r="D1117" s="118" t="s">
        <v>157</v>
      </c>
      <c r="E1117" s="119" t="s">
        <v>106</v>
      </c>
      <c r="F1117" s="120" t="s">
        <v>157</v>
      </c>
      <c r="G1117" s="121" t="s">
        <v>440</v>
      </c>
      <c r="L1117" s="38" t="s">
        <v>554</v>
      </c>
      <c r="N1117" s="5"/>
      <c r="O1117" s="5"/>
    </row>
    <row r="1118" spans="1:15" ht="27.6">
      <c r="A1118" s="122" t="str">
        <f t="shared" si="159"/>
        <v>71060601064638</v>
      </c>
      <c r="B1118" s="116" t="s">
        <v>439</v>
      </c>
      <c r="C1118" s="117" t="s">
        <v>157</v>
      </c>
      <c r="D1118" s="118" t="s">
        <v>157</v>
      </c>
      <c r="E1118" s="119" t="s">
        <v>106</v>
      </c>
      <c r="F1118" s="120" t="s">
        <v>157</v>
      </c>
      <c r="G1118" s="121">
        <v>4638</v>
      </c>
      <c r="L1118" s="38" t="s">
        <v>241</v>
      </c>
      <c r="M1118" s="39">
        <v>4638</v>
      </c>
      <c r="N1118" s="5"/>
      <c r="O1118" s="5"/>
    </row>
    <row r="1119" spans="1:15">
      <c r="A1119" s="122" t="str">
        <f t="shared" si="159"/>
        <v>71060601070000</v>
      </c>
      <c r="B1119" s="116" t="s">
        <v>439</v>
      </c>
      <c r="C1119" s="117" t="s">
        <v>157</v>
      </c>
      <c r="D1119" s="118" t="s">
        <v>157</v>
      </c>
      <c r="E1119" s="119" t="s">
        <v>106</v>
      </c>
      <c r="F1119" s="120" t="s">
        <v>183</v>
      </c>
      <c r="G1119" s="121" t="s">
        <v>440</v>
      </c>
      <c r="L1119" s="38" t="s">
        <v>555</v>
      </c>
      <c r="N1119" s="5"/>
      <c r="O1119" s="5"/>
    </row>
    <row r="1120" spans="1:15" ht="27.6">
      <c r="A1120" s="122" t="str">
        <f t="shared" si="159"/>
        <v>71060601074251</v>
      </c>
      <c r="B1120" s="116" t="s">
        <v>439</v>
      </c>
      <c r="C1120" s="117" t="s">
        <v>157</v>
      </c>
      <c r="D1120" s="118" t="s">
        <v>157</v>
      </c>
      <c r="E1120" s="119" t="s">
        <v>106</v>
      </c>
      <c r="F1120" s="120" t="s">
        <v>183</v>
      </c>
      <c r="G1120" s="121">
        <v>4251</v>
      </c>
      <c r="L1120" s="38" t="s">
        <v>142</v>
      </c>
      <c r="M1120" s="39">
        <v>4251</v>
      </c>
      <c r="N1120" s="5"/>
      <c r="O1120" s="5"/>
    </row>
    <row r="1121" spans="1:15">
      <c r="A1121" s="122" t="str">
        <f t="shared" si="159"/>
        <v>71060601090000</v>
      </c>
      <c r="B1121" s="116" t="s">
        <v>439</v>
      </c>
      <c r="C1121" s="117" t="s">
        <v>157</v>
      </c>
      <c r="D1121" s="118" t="s">
        <v>157</v>
      </c>
      <c r="E1121" s="119" t="s">
        <v>106</v>
      </c>
      <c r="F1121" s="120" t="s">
        <v>187</v>
      </c>
      <c r="G1121" s="121" t="s">
        <v>440</v>
      </c>
      <c r="L1121" s="38" t="s">
        <v>556</v>
      </c>
      <c r="N1121" s="5"/>
      <c r="O1121" s="5"/>
    </row>
    <row r="1122" spans="1:15" ht="27.6">
      <c r="A1122" s="122" t="str">
        <f t="shared" si="159"/>
        <v>71060601094251</v>
      </c>
      <c r="B1122" s="116" t="s">
        <v>439</v>
      </c>
      <c r="C1122" s="117" t="s">
        <v>157</v>
      </c>
      <c r="D1122" s="118" t="s">
        <v>157</v>
      </c>
      <c r="E1122" s="119" t="s">
        <v>106</v>
      </c>
      <c r="F1122" s="120" t="s">
        <v>187</v>
      </c>
      <c r="G1122" s="121">
        <v>4251</v>
      </c>
      <c r="L1122" s="38" t="s">
        <v>142</v>
      </c>
      <c r="M1122" s="39">
        <v>4251</v>
      </c>
      <c r="N1122" s="5"/>
      <c r="O1122" s="5"/>
    </row>
    <row r="1123" spans="1:15">
      <c r="A1123" s="122" t="str">
        <f t="shared" si="159"/>
        <v>71060601095113</v>
      </c>
      <c r="B1123" s="116" t="s">
        <v>439</v>
      </c>
      <c r="C1123" s="117" t="s">
        <v>157</v>
      </c>
      <c r="D1123" s="118" t="s">
        <v>157</v>
      </c>
      <c r="E1123" s="119" t="s">
        <v>106</v>
      </c>
      <c r="F1123" s="120" t="s">
        <v>187</v>
      </c>
      <c r="G1123" s="121">
        <v>5113</v>
      </c>
      <c r="L1123" s="38" t="s">
        <v>174</v>
      </c>
      <c r="M1123" s="39">
        <v>5113</v>
      </c>
      <c r="N1123" s="5"/>
      <c r="O1123" s="5"/>
    </row>
    <row r="1124" spans="1:15">
      <c r="A1124" s="122" t="str">
        <f t="shared" si="159"/>
        <v>71070000000000</v>
      </c>
      <c r="B1124" s="116" t="s">
        <v>439</v>
      </c>
      <c r="C1124" s="117" t="s">
        <v>183</v>
      </c>
      <c r="D1124" s="118" t="s">
        <v>441</v>
      </c>
      <c r="E1124" s="119" t="s">
        <v>441</v>
      </c>
      <c r="F1124" s="120" t="s">
        <v>441</v>
      </c>
      <c r="G1124" s="121" t="s">
        <v>440</v>
      </c>
      <c r="L1124" s="38" t="s">
        <v>557</v>
      </c>
      <c r="N1124" s="5"/>
      <c r="O1124" s="5"/>
    </row>
    <row r="1125" spans="1:15">
      <c r="A1125" s="122" t="str">
        <f t="shared" si="159"/>
        <v>71070000000001</v>
      </c>
      <c r="B1125" s="116" t="s">
        <v>439</v>
      </c>
      <c r="C1125" s="117" t="s">
        <v>183</v>
      </c>
      <c r="D1125" s="118" t="s">
        <v>441</v>
      </c>
      <c r="E1125" s="119" t="s">
        <v>441</v>
      </c>
      <c r="F1125" s="120" t="s">
        <v>441</v>
      </c>
      <c r="G1125" s="121" t="s">
        <v>96</v>
      </c>
      <c r="L1125" s="38" t="e">
        <v>#N/A</v>
      </c>
      <c r="N1125" s="5"/>
      <c r="O1125" s="5"/>
    </row>
    <row r="1126" spans="1:15">
      <c r="A1126" s="122" t="str">
        <f t="shared" si="159"/>
        <v>71070100000000</v>
      </c>
      <c r="B1126" s="116" t="s">
        <v>439</v>
      </c>
      <c r="C1126" s="117" t="s">
        <v>183</v>
      </c>
      <c r="D1126" s="118" t="s">
        <v>106</v>
      </c>
      <c r="E1126" s="119" t="s">
        <v>441</v>
      </c>
      <c r="F1126" s="120" t="s">
        <v>441</v>
      </c>
      <c r="G1126" s="121" t="s">
        <v>440</v>
      </c>
      <c r="L1126" s="38" t="s">
        <v>558</v>
      </c>
      <c r="N1126" s="5"/>
      <c r="O1126" s="5"/>
    </row>
    <row r="1127" spans="1:15">
      <c r="A1127" s="122" t="str">
        <f t="shared" si="159"/>
        <v>71070100000001</v>
      </c>
      <c r="B1127" s="116" t="s">
        <v>439</v>
      </c>
      <c r="C1127" s="117" t="s">
        <v>183</v>
      </c>
      <c r="D1127" s="118" t="s">
        <v>106</v>
      </c>
      <c r="E1127" s="119" t="s">
        <v>441</v>
      </c>
      <c r="F1127" s="120" t="s">
        <v>441</v>
      </c>
      <c r="G1127" s="121" t="s">
        <v>96</v>
      </c>
      <c r="L1127" s="38" t="e">
        <v>#N/A</v>
      </c>
      <c r="N1127" s="5"/>
      <c r="O1127" s="5"/>
    </row>
    <row r="1128" spans="1:15">
      <c r="A1128" s="122" t="str">
        <f t="shared" si="159"/>
        <v>71070101000000</v>
      </c>
      <c r="B1128" s="116" t="s">
        <v>439</v>
      </c>
      <c r="C1128" s="117" t="s">
        <v>183</v>
      </c>
      <c r="D1128" s="118" t="s">
        <v>106</v>
      </c>
      <c r="E1128" s="119" t="s">
        <v>106</v>
      </c>
      <c r="F1128" s="120" t="s">
        <v>441</v>
      </c>
      <c r="G1128" s="121" t="s">
        <v>440</v>
      </c>
      <c r="L1128" s="38" t="s">
        <v>559</v>
      </c>
      <c r="N1128" s="5"/>
      <c r="O1128" s="5"/>
    </row>
    <row r="1129" spans="1:15">
      <c r="A1129" s="122" t="str">
        <f t="shared" ref="A1129:A1192" si="160">CONCATENATE(B1129,C1129,D1129,E1129,F1129,G1129)</f>
        <v>71070101000001</v>
      </c>
      <c r="B1129" s="116" t="s">
        <v>439</v>
      </c>
      <c r="C1129" s="117" t="s">
        <v>183</v>
      </c>
      <c r="D1129" s="118" t="s">
        <v>106</v>
      </c>
      <c r="E1129" s="119" t="s">
        <v>106</v>
      </c>
      <c r="F1129" s="120" t="s">
        <v>441</v>
      </c>
      <c r="G1129" s="121" t="s">
        <v>96</v>
      </c>
      <c r="L1129" s="38" t="e">
        <v>#N/A</v>
      </c>
      <c r="N1129" s="5"/>
      <c r="O1129" s="5"/>
    </row>
    <row r="1130" spans="1:15">
      <c r="A1130" s="122" t="str">
        <f t="shared" si="160"/>
        <v>71070101010000</v>
      </c>
      <c r="B1130" s="116" t="s">
        <v>439</v>
      </c>
      <c r="C1130" s="117" t="s">
        <v>183</v>
      </c>
      <c r="D1130" s="118" t="s">
        <v>106</v>
      </c>
      <c r="E1130" s="119" t="s">
        <v>106</v>
      </c>
      <c r="F1130" s="120" t="s">
        <v>106</v>
      </c>
      <c r="G1130" s="121" t="s">
        <v>440</v>
      </c>
      <c r="L1130" s="38" t="s">
        <v>560</v>
      </c>
      <c r="N1130" s="5"/>
      <c r="O1130" s="5"/>
    </row>
    <row r="1131" spans="1:15">
      <c r="A1131" s="122" t="str">
        <f t="shared" si="160"/>
        <v>71070101015129</v>
      </c>
      <c r="B1131" s="116" t="s">
        <v>439</v>
      </c>
      <c r="C1131" s="117" t="s">
        <v>183</v>
      </c>
      <c r="D1131" s="118" t="s">
        <v>106</v>
      </c>
      <c r="E1131" s="119" t="s">
        <v>106</v>
      </c>
      <c r="F1131" s="120" t="s">
        <v>106</v>
      </c>
      <c r="G1131" s="121">
        <v>5129</v>
      </c>
      <c r="L1131" s="38" t="s">
        <v>424</v>
      </c>
      <c r="M1131" s="39">
        <v>5129</v>
      </c>
      <c r="N1131" s="5"/>
      <c r="O1131" s="5"/>
    </row>
    <row r="1132" spans="1:15">
      <c r="A1132" s="122" t="str">
        <f t="shared" si="160"/>
        <v>71070600000000</v>
      </c>
      <c r="B1132" s="116" t="s">
        <v>439</v>
      </c>
      <c r="C1132" s="117" t="s">
        <v>183</v>
      </c>
      <c r="D1132" s="118" t="s">
        <v>157</v>
      </c>
      <c r="E1132" s="119" t="s">
        <v>441</v>
      </c>
      <c r="F1132" s="120" t="s">
        <v>441</v>
      </c>
      <c r="G1132" s="121" t="s">
        <v>440</v>
      </c>
      <c r="L1132" s="38" t="s">
        <v>561</v>
      </c>
      <c r="N1132" s="5"/>
      <c r="O1132" s="5"/>
    </row>
    <row r="1133" spans="1:15">
      <c r="A1133" s="122" t="str">
        <f t="shared" si="160"/>
        <v>71070600000001</v>
      </c>
      <c r="B1133" s="116" t="s">
        <v>439</v>
      </c>
      <c r="C1133" s="117" t="s">
        <v>183</v>
      </c>
      <c r="D1133" s="118" t="s">
        <v>157</v>
      </c>
      <c r="E1133" s="119" t="s">
        <v>441</v>
      </c>
      <c r="F1133" s="120" t="s">
        <v>441</v>
      </c>
      <c r="G1133" s="121" t="s">
        <v>96</v>
      </c>
      <c r="L1133" s="38" t="e">
        <v>#N/A</v>
      </c>
      <c r="N1133" s="5"/>
      <c r="O1133" s="5"/>
    </row>
    <row r="1134" spans="1:15">
      <c r="A1134" s="122" t="str">
        <f t="shared" si="160"/>
        <v>71070601000000</v>
      </c>
      <c r="B1134" s="116" t="s">
        <v>439</v>
      </c>
      <c r="C1134" s="117" t="s">
        <v>183</v>
      </c>
      <c r="D1134" s="118" t="s">
        <v>157</v>
      </c>
      <c r="E1134" s="119" t="s">
        <v>106</v>
      </c>
      <c r="F1134" s="120" t="s">
        <v>441</v>
      </c>
      <c r="G1134" s="121" t="s">
        <v>440</v>
      </c>
      <c r="L1134" s="38" t="s">
        <v>562</v>
      </c>
      <c r="N1134" s="5"/>
      <c r="O1134" s="5"/>
    </row>
    <row r="1135" spans="1:15">
      <c r="A1135" s="122" t="str">
        <f t="shared" si="160"/>
        <v>71070601000001</v>
      </c>
      <c r="B1135" s="116" t="s">
        <v>439</v>
      </c>
      <c r="C1135" s="117" t="s">
        <v>183</v>
      </c>
      <c r="D1135" s="118" t="s">
        <v>157</v>
      </c>
      <c r="E1135" s="119" t="s">
        <v>106</v>
      </c>
      <c r="F1135" s="120" t="s">
        <v>441</v>
      </c>
      <c r="G1135" s="121" t="s">
        <v>96</v>
      </c>
      <c r="L1135" s="38" t="e">
        <v>#N/A</v>
      </c>
      <c r="N1135" s="5"/>
      <c r="O1135" s="5"/>
    </row>
    <row r="1136" spans="1:15">
      <c r="A1136" s="122" t="str">
        <f t="shared" si="160"/>
        <v>71070601010000</v>
      </c>
      <c r="B1136" s="116" t="s">
        <v>439</v>
      </c>
      <c r="C1136" s="117" t="s">
        <v>183</v>
      </c>
      <c r="D1136" s="118" t="s">
        <v>157</v>
      </c>
      <c r="E1136" s="119" t="s">
        <v>106</v>
      </c>
      <c r="F1136" s="120" t="s">
        <v>106</v>
      </c>
      <c r="G1136" s="121" t="s">
        <v>440</v>
      </c>
      <c r="L1136" s="38" t="s">
        <v>563</v>
      </c>
      <c r="N1136" s="5"/>
      <c r="O1136" s="5"/>
    </row>
    <row r="1137" spans="1:15">
      <c r="A1137" s="122" t="str">
        <f t="shared" si="160"/>
        <v>71070601014639</v>
      </c>
      <c r="B1137" s="116" t="s">
        <v>439</v>
      </c>
      <c r="C1137" s="117" t="s">
        <v>183</v>
      </c>
      <c r="D1137" s="118" t="s">
        <v>157</v>
      </c>
      <c r="E1137" s="119" t="s">
        <v>106</v>
      </c>
      <c r="F1137" s="120" t="s">
        <v>106</v>
      </c>
      <c r="G1137" s="121">
        <v>4639</v>
      </c>
      <c r="L1137" s="38" t="s">
        <v>167</v>
      </c>
      <c r="M1137" s="39">
        <v>4639</v>
      </c>
      <c r="N1137" s="5"/>
      <c r="O1137" s="5"/>
    </row>
    <row r="1138" spans="1:15">
      <c r="A1138" s="122" t="str">
        <f t="shared" si="160"/>
        <v>71070601015113</v>
      </c>
      <c r="B1138" s="116" t="s">
        <v>439</v>
      </c>
      <c r="C1138" s="117" t="s">
        <v>183</v>
      </c>
      <c r="D1138" s="118" t="s">
        <v>157</v>
      </c>
      <c r="E1138" s="119" t="s">
        <v>106</v>
      </c>
      <c r="F1138" s="120" t="s">
        <v>106</v>
      </c>
      <c r="G1138" s="121">
        <v>5113</v>
      </c>
      <c r="L1138" s="38" t="s">
        <v>174</v>
      </c>
      <c r="M1138" s="39">
        <v>5113</v>
      </c>
      <c r="N1138" s="5"/>
      <c r="O1138" s="5"/>
    </row>
    <row r="1139" spans="1:15">
      <c r="A1139" s="122" t="str">
        <f t="shared" si="160"/>
        <v>71070601020000</v>
      </c>
      <c r="B1139" s="116" t="s">
        <v>439</v>
      </c>
      <c r="C1139" s="117" t="s">
        <v>183</v>
      </c>
      <c r="D1139" s="118" t="s">
        <v>157</v>
      </c>
      <c r="E1139" s="119" t="s">
        <v>106</v>
      </c>
      <c r="F1139" s="120" t="s">
        <v>140</v>
      </c>
      <c r="G1139" s="121" t="s">
        <v>440</v>
      </c>
      <c r="L1139" s="38" t="s">
        <v>564</v>
      </c>
      <c r="N1139" s="5"/>
      <c r="O1139" s="5"/>
    </row>
    <row r="1140" spans="1:15">
      <c r="A1140" s="122" t="str">
        <f t="shared" si="160"/>
        <v>71070601024241</v>
      </c>
      <c r="B1140" s="116" t="s">
        <v>439</v>
      </c>
      <c r="C1140" s="117" t="s">
        <v>183</v>
      </c>
      <c r="D1140" s="118" t="s">
        <v>157</v>
      </c>
      <c r="E1140" s="119" t="s">
        <v>106</v>
      </c>
      <c r="F1140" s="120" t="s">
        <v>140</v>
      </c>
      <c r="G1140" s="121">
        <v>4241</v>
      </c>
      <c r="L1140" s="38" t="s">
        <v>396</v>
      </c>
      <c r="M1140" s="39">
        <v>4241</v>
      </c>
      <c r="N1140" s="5"/>
      <c r="O1140" s="5"/>
    </row>
    <row r="1141" spans="1:15">
      <c r="A1141" s="122" t="str">
        <f t="shared" si="160"/>
        <v>71070601030000</v>
      </c>
      <c r="B1141" s="116" t="s">
        <v>439</v>
      </c>
      <c r="C1141" s="117" t="s">
        <v>183</v>
      </c>
      <c r="D1141" s="118" t="s">
        <v>157</v>
      </c>
      <c r="E1141" s="119" t="s">
        <v>106</v>
      </c>
      <c r="F1141" s="120" t="s">
        <v>442</v>
      </c>
      <c r="G1141" s="121" t="s">
        <v>440</v>
      </c>
      <c r="L1141" s="38" t="s">
        <v>565</v>
      </c>
      <c r="N1141" s="5"/>
      <c r="O1141" s="5"/>
    </row>
    <row r="1142" spans="1:15">
      <c r="A1142" s="122" t="str">
        <f t="shared" si="160"/>
        <v>71070601034639</v>
      </c>
      <c r="B1142" s="116" t="s">
        <v>439</v>
      </c>
      <c r="C1142" s="117" t="s">
        <v>183</v>
      </c>
      <c r="D1142" s="118" t="s">
        <v>157</v>
      </c>
      <c r="E1142" s="119" t="s">
        <v>106</v>
      </c>
      <c r="F1142" s="120" t="s">
        <v>442</v>
      </c>
      <c r="G1142" s="121">
        <v>4639</v>
      </c>
      <c r="L1142" s="38" t="s">
        <v>167</v>
      </c>
      <c r="M1142" s="39">
        <v>4639</v>
      </c>
      <c r="N1142" s="5"/>
      <c r="O1142" s="5"/>
    </row>
    <row r="1143" spans="1:15">
      <c r="A1143" s="122" t="str">
        <f t="shared" si="160"/>
        <v>71080101014639</v>
      </c>
      <c r="B1143" s="116" t="s">
        <v>439</v>
      </c>
      <c r="C1143" s="117" t="s">
        <v>185</v>
      </c>
      <c r="D1143" s="118" t="s">
        <v>106</v>
      </c>
      <c r="E1143" s="119" t="s">
        <v>106</v>
      </c>
      <c r="F1143" s="120" t="s">
        <v>106</v>
      </c>
      <c r="G1143" s="121">
        <v>4639</v>
      </c>
      <c r="L1143" s="38" t="s">
        <v>167</v>
      </c>
      <c r="M1143" s="39">
        <v>4639</v>
      </c>
      <c r="N1143" s="5"/>
      <c r="O1143" s="5"/>
    </row>
    <row r="1144" spans="1:15">
      <c r="A1144" s="122" t="str">
        <f t="shared" si="160"/>
        <v>71080101020000</v>
      </c>
      <c r="B1144" s="116" t="s">
        <v>439</v>
      </c>
      <c r="C1144" s="117" t="s">
        <v>185</v>
      </c>
      <c r="D1144" s="118" t="s">
        <v>106</v>
      </c>
      <c r="E1144" s="119" t="s">
        <v>106</v>
      </c>
      <c r="F1144" s="120" t="s">
        <v>140</v>
      </c>
      <c r="G1144" s="121" t="s">
        <v>440</v>
      </c>
      <c r="L1144" s="38" t="s">
        <v>566</v>
      </c>
      <c r="N1144" s="5"/>
      <c r="O1144" s="5"/>
    </row>
    <row r="1145" spans="1:15" ht="27.6">
      <c r="A1145" s="122" t="str">
        <f t="shared" si="160"/>
        <v>71080101024251</v>
      </c>
      <c r="B1145" s="116" t="s">
        <v>439</v>
      </c>
      <c r="C1145" s="117" t="s">
        <v>185</v>
      </c>
      <c r="D1145" s="118" t="s">
        <v>106</v>
      </c>
      <c r="E1145" s="119" t="s">
        <v>106</v>
      </c>
      <c r="F1145" s="120" t="s">
        <v>140</v>
      </c>
      <c r="G1145" s="121">
        <v>4251</v>
      </c>
      <c r="L1145" s="38" t="s">
        <v>142</v>
      </c>
      <c r="M1145" s="39">
        <v>4251</v>
      </c>
      <c r="N1145" s="5"/>
      <c r="O1145" s="5"/>
    </row>
    <row r="1146" spans="1:15">
      <c r="A1146" s="122" t="str">
        <f t="shared" si="160"/>
        <v>71080101024639</v>
      </c>
      <c r="B1146" s="116" t="s">
        <v>439</v>
      </c>
      <c r="C1146" s="117" t="s">
        <v>185</v>
      </c>
      <c r="D1146" s="118" t="s">
        <v>106</v>
      </c>
      <c r="E1146" s="119" t="s">
        <v>106</v>
      </c>
      <c r="F1146" s="120" t="s">
        <v>140</v>
      </c>
      <c r="G1146" s="121">
        <v>4639</v>
      </c>
      <c r="L1146" s="38" t="s">
        <v>167</v>
      </c>
      <c r="M1146" s="39">
        <v>4639</v>
      </c>
      <c r="N1146" s="5"/>
      <c r="O1146" s="5"/>
    </row>
    <row r="1147" spans="1:15" ht="27.6">
      <c r="A1147" s="122" t="str">
        <f t="shared" si="160"/>
        <v>71080101024819</v>
      </c>
      <c r="B1147" s="116" t="s">
        <v>439</v>
      </c>
      <c r="C1147" s="117" t="s">
        <v>185</v>
      </c>
      <c r="D1147" s="118" t="s">
        <v>106</v>
      </c>
      <c r="E1147" s="119" t="s">
        <v>106</v>
      </c>
      <c r="F1147" s="120" t="s">
        <v>140</v>
      </c>
      <c r="G1147" s="121">
        <v>4819</v>
      </c>
      <c r="L1147" s="38" t="s">
        <v>219</v>
      </c>
      <c r="M1147" s="39">
        <v>4819</v>
      </c>
      <c r="N1147" s="5"/>
      <c r="O1147" s="5"/>
    </row>
    <row r="1148" spans="1:15">
      <c r="A1148" s="122" t="str">
        <f t="shared" si="160"/>
        <v>71080101025112</v>
      </c>
      <c r="B1148" s="116" t="s">
        <v>439</v>
      </c>
      <c r="C1148" s="117" t="s">
        <v>185</v>
      </c>
      <c r="D1148" s="118" t="s">
        <v>106</v>
      </c>
      <c r="E1148" s="119" t="s">
        <v>106</v>
      </c>
      <c r="F1148" s="120" t="s">
        <v>140</v>
      </c>
      <c r="G1148" s="121">
        <v>5112</v>
      </c>
      <c r="L1148" s="38" t="s">
        <v>173</v>
      </c>
      <c r="M1148" s="39">
        <v>5112</v>
      </c>
      <c r="N1148" s="5"/>
      <c r="O1148" s="5"/>
    </row>
    <row r="1149" spans="1:15">
      <c r="A1149" s="122" t="str">
        <f t="shared" si="160"/>
        <v>71080101025113</v>
      </c>
      <c r="B1149" s="116" t="s">
        <v>439</v>
      </c>
      <c r="C1149" s="117" t="s">
        <v>185</v>
      </c>
      <c r="D1149" s="118" t="s">
        <v>106</v>
      </c>
      <c r="E1149" s="119" t="s">
        <v>106</v>
      </c>
      <c r="F1149" s="120" t="s">
        <v>140</v>
      </c>
      <c r="G1149" s="121">
        <v>5113</v>
      </c>
      <c r="L1149" s="38" t="s">
        <v>174</v>
      </c>
      <c r="M1149" s="39">
        <v>5113</v>
      </c>
      <c r="N1149" s="5"/>
      <c r="O1149" s="5"/>
    </row>
    <row r="1150" spans="1:15">
      <c r="A1150" s="122" t="str">
        <f t="shared" si="160"/>
        <v>71080101030000</v>
      </c>
      <c r="B1150" s="116" t="s">
        <v>439</v>
      </c>
      <c r="C1150" s="117" t="s">
        <v>185</v>
      </c>
      <c r="D1150" s="118" t="s">
        <v>106</v>
      </c>
      <c r="E1150" s="119" t="s">
        <v>106</v>
      </c>
      <c r="F1150" s="120" t="s">
        <v>442</v>
      </c>
      <c r="G1150" s="121" t="s">
        <v>440</v>
      </c>
      <c r="L1150" s="38" t="s">
        <v>567</v>
      </c>
      <c r="N1150" s="5"/>
      <c r="O1150" s="5"/>
    </row>
    <row r="1151" spans="1:15">
      <c r="A1151" s="122" t="str">
        <f t="shared" si="160"/>
        <v>71080101034239</v>
      </c>
      <c r="B1151" s="116" t="s">
        <v>439</v>
      </c>
      <c r="C1151" s="117" t="s">
        <v>185</v>
      </c>
      <c r="D1151" s="118" t="s">
        <v>106</v>
      </c>
      <c r="E1151" s="119" t="s">
        <v>106</v>
      </c>
      <c r="F1151" s="120" t="s">
        <v>442</v>
      </c>
      <c r="G1151" s="121">
        <v>4239</v>
      </c>
      <c r="L1151" s="38" t="s">
        <v>125</v>
      </c>
      <c r="M1151" s="39">
        <v>4239</v>
      </c>
      <c r="N1151" s="5"/>
      <c r="O1151" s="5"/>
    </row>
    <row r="1152" spans="1:15">
      <c r="A1152" s="122" t="str">
        <f t="shared" si="160"/>
        <v>71080201020000</v>
      </c>
      <c r="B1152" s="116" t="s">
        <v>439</v>
      </c>
      <c r="C1152" s="117" t="s">
        <v>185</v>
      </c>
      <c r="D1152" s="118" t="s">
        <v>140</v>
      </c>
      <c r="E1152" s="119" t="s">
        <v>106</v>
      </c>
      <c r="F1152" s="120" t="s">
        <v>140</v>
      </c>
      <c r="G1152" s="121" t="s">
        <v>440</v>
      </c>
      <c r="L1152" s="38" t="s">
        <v>568</v>
      </c>
      <c r="N1152" s="5"/>
      <c r="O1152" s="5"/>
    </row>
    <row r="1153" spans="1:15">
      <c r="A1153" s="122" t="str">
        <f t="shared" si="160"/>
        <v>71080201025113</v>
      </c>
      <c r="B1153" s="116" t="s">
        <v>439</v>
      </c>
      <c r="C1153" s="117" t="s">
        <v>185</v>
      </c>
      <c r="D1153" s="118" t="s">
        <v>140</v>
      </c>
      <c r="E1153" s="119" t="s">
        <v>106</v>
      </c>
      <c r="F1153" s="120" t="s">
        <v>140</v>
      </c>
      <c r="G1153" s="121">
        <v>5113</v>
      </c>
      <c r="L1153" s="38" t="s">
        <v>174</v>
      </c>
      <c r="M1153" s="39">
        <v>5113</v>
      </c>
      <c r="N1153" s="5"/>
      <c r="O1153" s="5"/>
    </row>
    <row r="1154" spans="1:15">
      <c r="A1154" s="122" t="str">
        <f t="shared" si="160"/>
        <v>71080202000000</v>
      </c>
      <c r="B1154" s="116" t="s">
        <v>439</v>
      </c>
      <c r="C1154" s="117" t="s">
        <v>185</v>
      </c>
      <c r="D1154" s="118" t="s">
        <v>140</v>
      </c>
      <c r="E1154" s="119" t="s">
        <v>140</v>
      </c>
      <c r="F1154" s="120" t="s">
        <v>441</v>
      </c>
      <c r="G1154" s="121" t="s">
        <v>440</v>
      </c>
      <c r="L1154" s="38" t="s">
        <v>569</v>
      </c>
      <c r="N1154" s="5"/>
      <c r="O1154" s="5"/>
    </row>
    <row r="1155" spans="1:15">
      <c r="A1155" s="122" t="str">
        <f t="shared" si="160"/>
        <v>71080202000001</v>
      </c>
      <c r="B1155" s="116" t="s">
        <v>439</v>
      </c>
      <c r="C1155" s="117" t="s">
        <v>185</v>
      </c>
      <c r="D1155" s="118" t="s">
        <v>140</v>
      </c>
      <c r="E1155" s="119" t="s">
        <v>140</v>
      </c>
      <c r="F1155" s="120" t="s">
        <v>441</v>
      </c>
      <c r="G1155" s="121" t="s">
        <v>96</v>
      </c>
      <c r="L1155" s="38" t="e">
        <v>#N/A</v>
      </c>
      <c r="N1155" s="5"/>
      <c r="O1155" s="5"/>
    </row>
    <row r="1156" spans="1:15">
      <c r="A1156" s="122" t="str">
        <f t="shared" si="160"/>
        <v>71080202010000</v>
      </c>
      <c r="B1156" s="116" t="s">
        <v>439</v>
      </c>
      <c r="C1156" s="117" t="s">
        <v>185</v>
      </c>
      <c r="D1156" s="118" t="s">
        <v>140</v>
      </c>
      <c r="E1156" s="119" t="s">
        <v>140</v>
      </c>
      <c r="F1156" s="120" t="s">
        <v>106</v>
      </c>
      <c r="G1156" s="121" t="s">
        <v>440</v>
      </c>
      <c r="L1156" s="38" t="s">
        <v>570</v>
      </c>
      <c r="N1156" s="5"/>
      <c r="O1156" s="5"/>
    </row>
    <row r="1157" spans="1:15" ht="27.6">
      <c r="A1157" s="122" t="str">
        <f t="shared" si="160"/>
        <v>71080202014511</v>
      </c>
      <c r="B1157" s="116" t="s">
        <v>439</v>
      </c>
      <c r="C1157" s="117" t="s">
        <v>185</v>
      </c>
      <c r="D1157" s="118" t="s">
        <v>140</v>
      </c>
      <c r="E1157" s="119" t="s">
        <v>140</v>
      </c>
      <c r="F1157" s="120" t="s">
        <v>106</v>
      </c>
      <c r="G1157" s="121">
        <v>4511</v>
      </c>
      <c r="L1157" s="38" t="s">
        <v>217</v>
      </c>
      <c r="M1157" s="39">
        <v>4511</v>
      </c>
      <c r="N1157" s="5"/>
      <c r="O1157" s="5"/>
    </row>
    <row r="1158" spans="1:15">
      <c r="A1158" s="122" t="str">
        <f t="shared" si="160"/>
        <v>71080202020000</v>
      </c>
      <c r="B1158" s="116" t="s">
        <v>439</v>
      </c>
      <c r="C1158" s="117" t="s">
        <v>185</v>
      </c>
      <c r="D1158" s="118" t="s">
        <v>140</v>
      </c>
      <c r="E1158" s="119" t="s">
        <v>140</v>
      </c>
      <c r="F1158" s="120" t="s">
        <v>140</v>
      </c>
      <c r="G1158" s="121" t="s">
        <v>440</v>
      </c>
      <c r="L1158" s="38" t="s">
        <v>571</v>
      </c>
      <c r="N1158" s="5"/>
      <c r="O1158" s="5"/>
    </row>
    <row r="1159" spans="1:15">
      <c r="A1159" s="122" t="str">
        <f t="shared" si="160"/>
        <v>71080202025113</v>
      </c>
      <c r="B1159" s="116" t="s">
        <v>439</v>
      </c>
      <c r="C1159" s="117" t="s">
        <v>185</v>
      </c>
      <c r="D1159" s="118" t="s">
        <v>140</v>
      </c>
      <c r="E1159" s="119" t="s">
        <v>140</v>
      </c>
      <c r="F1159" s="120" t="s">
        <v>140</v>
      </c>
      <c r="G1159" s="121">
        <v>5113</v>
      </c>
      <c r="L1159" s="38" t="s">
        <v>174</v>
      </c>
      <c r="M1159" s="39">
        <v>5113</v>
      </c>
      <c r="N1159" s="5"/>
      <c r="O1159" s="5"/>
    </row>
    <row r="1160" spans="1:15">
      <c r="A1160" s="122" t="str">
        <f t="shared" si="160"/>
        <v>71080203020000</v>
      </c>
      <c r="B1160" s="116" t="s">
        <v>439</v>
      </c>
      <c r="C1160" s="117" t="s">
        <v>185</v>
      </c>
      <c r="D1160" s="118" t="s">
        <v>140</v>
      </c>
      <c r="E1160" s="119" t="s">
        <v>442</v>
      </c>
      <c r="F1160" s="120" t="s">
        <v>140</v>
      </c>
      <c r="G1160" s="121" t="s">
        <v>440</v>
      </c>
      <c r="L1160" s="38" t="s">
        <v>572</v>
      </c>
      <c r="N1160" s="5"/>
      <c r="O1160" s="5"/>
    </row>
    <row r="1161" spans="1:15">
      <c r="A1161" s="122" t="str">
        <f t="shared" si="160"/>
        <v>71080203025113</v>
      </c>
      <c r="B1161" s="116" t="s">
        <v>439</v>
      </c>
      <c r="C1161" s="117" t="s">
        <v>185</v>
      </c>
      <c r="D1161" s="118" t="s">
        <v>140</v>
      </c>
      <c r="E1161" s="119" t="s">
        <v>442</v>
      </c>
      <c r="F1161" s="120" t="s">
        <v>140</v>
      </c>
      <c r="G1161" s="121">
        <v>5113</v>
      </c>
      <c r="L1161" s="38" t="s">
        <v>174</v>
      </c>
      <c r="M1161" s="39">
        <v>5113</v>
      </c>
      <c r="N1161" s="5"/>
      <c r="O1161" s="5"/>
    </row>
    <row r="1162" spans="1:15">
      <c r="A1162" s="122" t="str">
        <f t="shared" si="160"/>
        <v>71080203025129</v>
      </c>
      <c r="B1162" s="116" t="s">
        <v>439</v>
      </c>
      <c r="C1162" s="117" t="s">
        <v>185</v>
      </c>
      <c r="D1162" s="118" t="s">
        <v>140</v>
      </c>
      <c r="E1162" s="119" t="s">
        <v>442</v>
      </c>
      <c r="F1162" s="120" t="s">
        <v>140</v>
      </c>
      <c r="G1162" s="121">
        <v>5129</v>
      </c>
      <c r="L1162" s="38" t="s">
        <v>424</v>
      </c>
      <c r="M1162" s="39">
        <v>5129</v>
      </c>
      <c r="N1162" s="5"/>
      <c r="O1162" s="5"/>
    </row>
    <row r="1163" spans="1:15">
      <c r="A1163" s="122" t="str">
        <f t="shared" si="160"/>
        <v>71080204014216</v>
      </c>
      <c r="B1163" s="116" t="s">
        <v>439</v>
      </c>
      <c r="C1163" s="117" t="s">
        <v>185</v>
      </c>
      <c r="D1163" s="118" t="s">
        <v>140</v>
      </c>
      <c r="E1163" s="119" t="s">
        <v>155</v>
      </c>
      <c r="F1163" s="120" t="s">
        <v>106</v>
      </c>
      <c r="G1163" s="121">
        <v>4216</v>
      </c>
      <c r="L1163" s="38" t="s">
        <v>118</v>
      </c>
      <c r="M1163" s="39">
        <v>4216</v>
      </c>
      <c r="N1163" s="5"/>
      <c r="O1163" s="5"/>
    </row>
    <row r="1164" spans="1:15">
      <c r="A1164" s="122" t="str">
        <f t="shared" si="160"/>
        <v>71080204020000</v>
      </c>
      <c r="B1164" s="116" t="s">
        <v>439</v>
      </c>
      <c r="C1164" s="117" t="s">
        <v>185</v>
      </c>
      <c r="D1164" s="118" t="s">
        <v>140</v>
      </c>
      <c r="E1164" s="119" t="s">
        <v>155</v>
      </c>
      <c r="F1164" s="120" t="s">
        <v>140</v>
      </c>
      <c r="G1164" s="121" t="s">
        <v>440</v>
      </c>
      <c r="L1164" s="38" t="s">
        <v>573</v>
      </c>
      <c r="N1164" s="5"/>
      <c r="O1164" s="5"/>
    </row>
    <row r="1165" spans="1:15" ht="27.6">
      <c r="A1165" s="122" t="str">
        <f t="shared" si="160"/>
        <v>71080204024511</v>
      </c>
      <c r="B1165" s="116" t="s">
        <v>439</v>
      </c>
      <c r="C1165" s="117" t="s">
        <v>185</v>
      </c>
      <c r="D1165" s="118" t="s">
        <v>140</v>
      </c>
      <c r="E1165" s="119" t="s">
        <v>155</v>
      </c>
      <c r="F1165" s="120" t="s">
        <v>140</v>
      </c>
      <c r="G1165" s="121">
        <v>4511</v>
      </c>
      <c r="L1165" s="38" t="s">
        <v>217</v>
      </c>
      <c r="M1165" s="39">
        <v>4511</v>
      </c>
      <c r="N1165" s="5"/>
      <c r="O1165" s="5"/>
    </row>
    <row r="1166" spans="1:15">
      <c r="A1166" s="122" t="str">
        <f t="shared" si="160"/>
        <v>71080204030000</v>
      </c>
      <c r="B1166" s="116" t="s">
        <v>439</v>
      </c>
      <c r="C1166" s="117" t="s">
        <v>185</v>
      </c>
      <c r="D1166" s="118" t="s">
        <v>140</v>
      </c>
      <c r="E1166" s="119" t="s">
        <v>155</v>
      </c>
      <c r="F1166" s="120" t="s">
        <v>442</v>
      </c>
      <c r="G1166" s="121" t="s">
        <v>440</v>
      </c>
      <c r="L1166" s="38" t="s">
        <v>0</v>
      </c>
      <c r="N1166" s="5"/>
      <c r="O1166" s="5"/>
    </row>
    <row r="1167" spans="1:15">
      <c r="A1167" s="122" t="str">
        <f t="shared" si="160"/>
        <v>71080204035113</v>
      </c>
      <c r="B1167" s="116" t="s">
        <v>439</v>
      </c>
      <c r="C1167" s="117" t="s">
        <v>185</v>
      </c>
      <c r="D1167" s="118" t="s">
        <v>140</v>
      </c>
      <c r="E1167" s="119" t="s">
        <v>155</v>
      </c>
      <c r="F1167" s="120" t="s">
        <v>442</v>
      </c>
      <c r="G1167" s="121">
        <v>5113</v>
      </c>
      <c r="L1167" s="38" t="s">
        <v>174</v>
      </c>
      <c r="M1167" s="39">
        <v>5113</v>
      </c>
      <c r="N1167" s="5"/>
      <c r="O1167" s="5"/>
    </row>
    <row r="1168" spans="1:15">
      <c r="A1168" s="122" t="str">
        <f t="shared" si="160"/>
        <v>71080205000000</v>
      </c>
      <c r="B1168" s="116" t="s">
        <v>439</v>
      </c>
      <c r="C1168" s="117" t="s">
        <v>185</v>
      </c>
      <c r="D1168" s="118" t="s">
        <v>140</v>
      </c>
      <c r="E1168" s="119" t="s">
        <v>149</v>
      </c>
      <c r="F1168" s="120" t="s">
        <v>441</v>
      </c>
      <c r="G1168" s="121" t="s">
        <v>440</v>
      </c>
      <c r="L1168" s="38" t="s">
        <v>1</v>
      </c>
      <c r="N1168" s="5"/>
      <c r="O1168" s="5"/>
    </row>
    <row r="1169" spans="1:15">
      <c r="A1169" s="122" t="str">
        <f t="shared" si="160"/>
        <v>71080205000001</v>
      </c>
      <c r="B1169" s="116" t="s">
        <v>439</v>
      </c>
      <c r="C1169" s="117" t="s">
        <v>185</v>
      </c>
      <c r="D1169" s="118" t="s">
        <v>140</v>
      </c>
      <c r="E1169" s="119" t="s">
        <v>149</v>
      </c>
      <c r="F1169" s="120" t="s">
        <v>441</v>
      </c>
      <c r="G1169" s="121" t="s">
        <v>96</v>
      </c>
      <c r="L1169" s="38" t="e">
        <v>#N/A</v>
      </c>
      <c r="N1169" s="5"/>
      <c r="O1169" s="5"/>
    </row>
    <row r="1170" spans="1:15">
      <c r="A1170" s="122" t="str">
        <f t="shared" si="160"/>
        <v>71080205010000</v>
      </c>
      <c r="B1170" s="116" t="s">
        <v>439</v>
      </c>
      <c r="C1170" s="117" t="s">
        <v>185</v>
      </c>
      <c r="D1170" s="118" t="s">
        <v>140</v>
      </c>
      <c r="E1170" s="119" t="s">
        <v>149</v>
      </c>
      <c r="F1170" s="120" t="s">
        <v>106</v>
      </c>
      <c r="G1170" s="121" t="s">
        <v>440</v>
      </c>
      <c r="L1170" s="38" t="s">
        <v>2</v>
      </c>
      <c r="N1170" s="5"/>
      <c r="O1170" s="5"/>
    </row>
    <row r="1171" spans="1:15" ht="27.6">
      <c r="A1171" s="122" t="str">
        <f t="shared" si="160"/>
        <v>71080205014511</v>
      </c>
      <c r="B1171" s="116" t="s">
        <v>439</v>
      </c>
      <c r="C1171" s="117" t="s">
        <v>185</v>
      </c>
      <c r="D1171" s="118" t="s">
        <v>140</v>
      </c>
      <c r="E1171" s="119" t="s">
        <v>149</v>
      </c>
      <c r="F1171" s="120" t="s">
        <v>106</v>
      </c>
      <c r="G1171" s="121">
        <v>4511</v>
      </c>
      <c r="L1171" s="38" t="s">
        <v>217</v>
      </c>
      <c r="M1171" s="39">
        <v>4511</v>
      </c>
      <c r="N1171" s="5"/>
      <c r="O1171" s="5"/>
    </row>
    <row r="1172" spans="1:15">
      <c r="A1172" s="122" t="str">
        <f t="shared" si="160"/>
        <v>71080205020000</v>
      </c>
      <c r="B1172" s="116" t="s">
        <v>439</v>
      </c>
      <c r="C1172" s="117" t="s">
        <v>185</v>
      </c>
      <c r="D1172" s="118" t="s">
        <v>140</v>
      </c>
      <c r="E1172" s="119" t="s">
        <v>149</v>
      </c>
      <c r="F1172" s="120" t="s">
        <v>140</v>
      </c>
      <c r="G1172" s="121" t="s">
        <v>440</v>
      </c>
      <c r="L1172" s="38" t="s">
        <v>3</v>
      </c>
      <c r="N1172" s="5"/>
      <c r="O1172" s="5"/>
    </row>
    <row r="1173" spans="1:15" ht="27.6">
      <c r="A1173" s="122" t="str">
        <f t="shared" si="160"/>
        <v>71080205024511</v>
      </c>
      <c r="B1173" s="116" t="s">
        <v>439</v>
      </c>
      <c r="C1173" s="117" t="s">
        <v>185</v>
      </c>
      <c r="D1173" s="118" t="s">
        <v>140</v>
      </c>
      <c r="E1173" s="119" t="s">
        <v>149</v>
      </c>
      <c r="F1173" s="120" t="s">
        <v>140</v>
      </c>
      <c r="G1173" s="121">
        <v>4511</v>
      </c>
      <c r="L1173" s="38" t="s">
        <v>217</v>
      </c>
      <c r="M1173" s="39">
        <v>4511</v>
      </c>
      <c r="N1173" s="5"/>
      <c r="O1173" s="5"/>
    </row>
    <row r="1174" spans="1:15">
      <c r="A1174" s="122" t="str">
        <f t="shared" si="160"/>
        <v>71080207000000</v>
      </c>
      <c r="B1174" s="116" t="s">
        <v>439</v>
      </c>
      <c r="C1174" s="117" t="s">
        <v>185</v>
      </c>
      <c r="D1174" s="118" t="s">
        <v>140</v>
      </c>
      <c r="E1174" s="119" t="s">
        <v>183</v>
      </c>
      <c r="F1174" s="120" t="s">
        <v>441</v>
      </c>
      <c r="G1174" s="121" t="s">
        <v>440</v>
      </c>
      <c r="L1174" s="38" t="s">
        <v>4</v>
      </c>
      <c r="N1174" s="5"/>
      <c r="O1174" s="5"/>
    </row>
    <row r="1175" spans="1:15">
      <c r="A1175" s="122" t="str">
        <f t="shared" si="160"/>
        <v>71080207000001</v>
      </c>
      <c r="B1175" s="116" t="s">
        <v>439</v>
      </c>
      <c r="C1175" s="117" t="s">
        <v>185</v>
      </c>
      <c r="D1175" s="118" t="s">
        <v>140</v>
      </c>
      <c r="E1175" s="119" t="s">
        <v>183</v>
      </c>
      <c r="F1175" s="120" t="s">
        <v>441</v>
      </c>
      <c r="G1175" s="121" t="s">
        <v>96</v>
      </c>
      <c r="L1175" s="38" t="e">
        <v>#N/A</v>
      </c>
      <c r="N1175" s="5"/>
      <c r="O1175" s="5"/>
    </row>
    <row r="1176" spans="1:15">
      <c r="A1176" s="122" t="str">
        <f t="shared" si="160"/>
        <v>71080207010000</v>
      </c>
      <c r="B1176" s="116" t="s">
        <v>439</v>
      </c>
      <c r="C1176" s="117" t="s">
        <v>185</v>
      </c>
      <c r="D1176" s="118" t="s">
        <v>140</v>
      </c>
      <c r="E1176" s="119" t="s">
        <v>183</v>
      </c>
      <c r="F1176" s="120" t="s">
        <v>106</v>
      </c>
      <c r="G1176" s="121" t="s">
        <v>440</v>
      </c>
      <c r="L1176" s="38" t="s">
        <v>5</v>
      </c>
      <c r="N1176" s="5"/>
      <c r="O1176" s="5"/>
    </row>
    <row r="1177" spans="1:15">
      <c r="A1177" s="122" t="str">
        <f t="shared" si="160"/>
        <v>71080207014239</v>
      </c>
      <c r="B1177" s="116" t="s">
        <v>439</v>
      </c>
      <c r="C1177" s="117" t="s">
        <v>185</v>
      </c>
      <c r="D1177" s="118" t="s">
        <v>140</v>
      </c>
      <c r="E1177" s="119" t="s">
        <v>183</v>
      </c>
      <c r="F1177" s="120" t="s">
        <v>106</v>
      </c>
      <c r="G1177" s="121">
        <v>4239</v>
      </c>
      <c r="L1177" s="38" t="s">
        <v>125</v>
      </c>
      <c r="M1177" s="39">
        <v>4239</v>
      </c>
      <c r="N1177" s="5"/>
      <c r="O1177" s="5"/>
    </row>
    <row r="1178" spans="1:15" ht="27.6">
      <c r="A1178" s="122" t="str">
        <f t="shared" si="160"/>
        <v>71080207014251</v>
      </c>
      <c r="B1178" s="116" t="s">
        <v>439</v>
      </c>
      <c r="C1178" s="117" t="s">
        <v>185</v>
      </c>
      <c r="D1178" s="118" t="s">
        <v>140</v>
      </c>
      <c r="E1178" s="119" t="s">
        <v>183</v>
      </c>
      <c r="F1178" s="120" t="s">
        <v>106</v>
      </c>
      <c r="G1178" s="121">
        <v>4251</v>
      </c>
      <c r="L1178" s="38" t="s">
        <v>142</v>
      </c>
      <c r="M1178" s="39">
        <v>4251</v>
      </c>
      <c r="N1178" s="5"/>
      <c r="O1178" s="5"/>
    </row>
    <row r="1179" spans="1:15">
      <c r="A1179" s="122" t="str">
        <f t="shared" si="160"/>
        <v>71080300000000</v>
      </c>
      <c r="B1179" s="116" t="s">
        <v>439</v>
      </c>
      <c r="C1179" s="117" t="s">
        <v>185</v>
      </c>
      <c r="D1179" s="118" t="s">
        <v>442</v>
      </c>
      <c r="E1179" s="119" t="s">
        <v>441</v>
      </c>
      <c r="F1179" s="120" t="s">
        <v>441</v>
      </c>
      <c r="G1179" s="121" t="s">
        <v>440</v>
      </c>
      <c r="L1179" s="38" t="s">
        <v>6</v>
      </c>
      <c r="N1179" s="5"/>
      <c r="O1179" s="5"/>
    </row>
    <row r="1180" spans="1:15">
      <c r="A1180" s="122" t="str">
        <f t="shared" si="160"/>
        <v>71080300000001</v>
      </c>
      <c r="B1180" s="116" t="s">
        <v>439</v>
      </c>
      <c r="C1180" s="117" t="s">
        <v>185</v>
      </c>
      <c r="D1180" s="118" t="s">
        <v>442</v>
      </c>
      <c r="E1180" s="119" t="s">
        <v>441</v>
      </c>
      <c r="F1180" s="120" t="s">
        <v>441</v>
      </c>
      <c r="G1180" s="121" t="s">
        <v>96</v>
      </c>
      <c r="L1180" s="38" t="e">
        <v>#N/A</v>
      </c>
      <c r="N1180" s="5"/>
      <c r="O1180" s="5"/>
    </row>
    <row r="1181" spans="1:15">
      <c r="A1181" s="122" t="str">
        <f t="shared" si="160"/>
        <v>71080301000000</v>
      </c>
      <c r="B1181" s="116" t="s">
        <v>439</v>
      </c>
      <c r="C1181" s="117" t="s">
        <v>185</v>
      </c>
      <c r="D1181" s="118" t="s">
        <v>442</v>
      </c>
      <c r="E1181" s="119" t="s">
        <v>106</v>
      </c>
      <c r="F1181" s="120" t="s">
        <v>441</v>
      </c>
      <c r="G1181" s="121" t="s">
        <v>440</v>
      </c>
      <c r="L1181" s="38" t="s">
        <v>7</v>
      </c>
      <c r="N1181" s="5"/>
      <c r="O1181" s="5"/>
    </row>
    <row r="1182" spans="1:15">
      <c r="A1182" s="122" t="str">
        <f t="shared" si="160"/>
        <v>71080301000001</v>
      </c>
      <c r="B1182" s="116" t="s">
        <v>439</v>
      </c>
      <c r="C1182" s="117" t="s">
        <v>185</v>
      </c>
      <c r="D1182" s="118" t="s">
        <v>442</v>
      </c>
      <c r="E1182" s="119" t="s">
        <v>106</v>
      </c>
      <c r="F1182" s="120" t="s">
        <v>441</v>
      </c>
      <c r="G1182" s="121" t="s">
        <v>96</v>
      </c>
      <c r="L1182" s="38" t="e">
        <v>#N/A</v>
      </c>
      <c r="N1182" s="5"/>
      <c r="O1182" s="5"/>
    </row>
    <row r="1183" spans="1:15">
      <c r="A1183" s="122" t="str">
        <f t="shared" si="160"/>
        <v>71080301010000</v>
      </c>
      <c r="B1183" s="116" t="s">
        <v>439</v>
      </c>
      <c r="C1183" s="117" t="s">
        <v>185</v>
      </c>
      <c r="D1183" s="118" t="s">
        <v>442</v>
      </c>
      <c r="E1183" s="119" t="s">
        <v>106</v>
      </c>
      <c r="F1183" s="120" t="s">
        <v>106</v>
      </c>
      <c r="G1183" s="121" t="s">
        <v>440</v>
      </c>
      <c r="L1183" s="38" t="s">
        <v>8</v>
      </c>
      <c r="N1183" s="5"/>
      <c r="O1183" s="5"/>
    </row>
    <row r="1184" spans="1:15">
      <c r="A1184" s="122" t="str">
        <f t="shared" si="160"/>
        <v>71080301014241</v>
      </c>
      <c r="B1184" s="116" t="s">
        <v>439</v>
      </c>
      <c r="C1184" s="117" t="s">
        <v>185</v>
      </c>
      <c r="D1184" s="118" t="s">
        <v>442</v>
      </c>
      <c r="E1184" s="119" t="s">
        <v>106</v>
      </c>
      <c r="F1184" s="120" t="s">
        <v>106</v>
      </c>
      <c r="G1184" s="121">
        <v>4241</v>
      </c>
      <c r="L1184" s="38" t="s">
        <v>396</v>
      </c>
      <c r="M1184" s="39">
        <v>4241</v>
      </c>
      <c r="N1184" s="5"/>
      <c r="O1184" s="5"/>
    </row>
    <row r="1185" spans="1:15">
      <c r="A1185" s="122" t="str">
        <f t="shared" si="160"/>
        <v>71080400000000</v>
      </c>
      <c r="B1185" s="116" t="s">
        <v>439</v>
      </c>
      <c r="C1185" s="117" t="s">
        <v>185</v>
      </c>
      <c r="D1185" s="118" t="s">
        <v>155</v>
      </c>
      <c r="E1185" s="119" t="s">
        <v>441</v>
      </c>
      <c r="F1185" s="120" t="s">
        <v>441</v>
      </c>
      <c r="G1185" s="121" t="s">
        <v>440</v>
      </c>
      <c r="L1185" s="38" t="s">
        <v>9</v>
      </c>
      <c r="N1185" s="5"/>
      <c r="O1185" s="5"/>
    </row>
    <row r="1186" spans="1:15">
      <c r="A1186" s="122" t="str">
        <f t="shared" si="160"/>
        <v>71080400000001</v>
      </c>
      <c r="B1186" s="116" t="s">
        <v>439</v>
      </c>
      <c r="C1186" s="117" t="s">
        <v>185</v>
      </c>
      <c r="D1186" s="118" t="s">
        <v>155</v>
      </c>
      <c r="E1186" s="119" t="s">
        <v>441</v>
      </c>
      <c r="F1186" s="120" t="s">
        <v>441</v>
      </c>
      <c r="G1186" s="121" t="s">
        <v>96</v>
      </c>
      <c r="L1186" s="38" t="e">
        <v>#N/A</v>
      </c>
      <c r="N1186" s="5"/>
      <c r="O1186" s="5"/>
    </row>
    <row r="1187" spans="1:15">
      <c r="A1187" s="122" t="str">
        <f t="shared" si="160"/>
        <v>71080403000000</v>
      </c>
      <c r="B1187" s="116" t="s">
        <v>439</v>
      </c>
      <c r="C1187" s="117" t="s">
        <v>185</v>
      </c>
      <c r="D1187" s="118" t="s">
        <v>155</v>
      </c>
      <c r="E1187" s="119" t="s">
        <v>442</v>
      </c>
      <c r="F1187" s="120" t="s">
        <v>441</v>
      </c>
      <c r="G1187" s="121" t="s">
        <v>440</v>
      </c>
      <c r="L1187" s="38" t="s">
        <v>10</v>
      </c>
      <c r="N1187" s="5"/>
      <c r="O1187" s="5"/>
    </row>
    <row r="1188" spans="1:15">
      <c r="A1188" s="122" t="str">
        <f t="shared" si="160"/>
        <v>71080403000001</v>
      </c>
      <c r="B1188" s="116" t="s">
        <v>439</v>
      </c>
      <c r="C1188" s="117" t="s">
        <v>185</v>
      </c>
      <c r="D1188" s="118" t="s">
        <v>155</v>
      </c>
      <c r="E1188" s="119" t="s">
        <v>442</v>
      </c>
      <c r="F1188" s="120" t="s">
        <v>441</v>
      </c>
      <c r="G1188" s="121" t="s">
        <v>96</v>
      </c>
      <c r="L1188" s="38" t="e">
        <v>#N/A</v>
      </c>
      <c r="N1188" s="5"/>
      <c r="O1188" s="5"/>
    </row>
    <row r="1189" spans="1:15">
      <c r="A1189" s="122" t="str">
        <f t="shared" si="160"/>
        <v>71080403010000</v>
      </c>
      <c r="B1189" s="116" t="s">
        <v>439</v>
      </c>
      <c r="C1189" s="117" t="s">
        <v>185</v>
      </c>
      <c r="D1189" s="118" t="s">
        <v>155</v>
      </c>
      <c r="E1189" s="119" t="s">
        <v>442</v>
      </c>
      <c r="F1189" s="120" t="s">
        <v>106</v>
      </c>
      <c r="G1189" s="121" t="s">
        <v>440</v>
      </c>
      <c r="L1189" s="38" t="s">
        <v>11</v>
      </c>
      <c r="N1189" s="5"/>
      <c r="O1189" s="5"/>
    </row>
    <row r="1190" spans="1:15" ht="27.6">
      <c r="A1190" s="122" t="str">
        <f t="shared" si="160"/>
        <v>71080403014819</v>
      </c>
      <c r="B1190" s="116" t="s">
        <v>439</v>
      </c>
      <c r="C1190" s="117" t="s">
        <v>185</v>
      </c>
      <c r="D1190" s="118" t="s">
        <v>155</v>
      </c>
      <c r="E1190" s="119" t="s">
        <v>442</v>
      </c>
      <c r="F1190" s="120" t="s">
        <v>106</v>
      </c>
      <c r="G1190" s="121">
        <v>4819</v>
      </c>
      <c r="L1190" s="38" t="s">
        <v>219</v>
      </c>
      <c r="M1190" s="39">
        <v>4819</v>
      </c>
      <c r="N1190" s="5"/>
      <c r="O1190" s="5"/>
    </row>
    <row r="1191" spans="1:15">
      <c r="A1191" s="122" t="str">
        <f t="shared" si="160"/>
        <v>71090101014239</v>
      </c>
      <c r="B1191" s="116" t="s">
        <v>439</v>
      </c>
      <c r="C1191" s="117" t="s">
        <v>187</v>
      </c>
      <c r="D1191" s="118" t="s">
        <v>106</v>
      </c>
      <c r="E1191" s="119" t="s">
        <v>106</v>
      </c>
      <c r="F1191" s="120" t="s">
        <v>106</v>
      </c>
      <c r="G1191" s="121">
        <v>4239</v>
      </c>
      <c r="L1191" s="38" t="s">
        <v>125</v>
      </c>
      <c r="M1191" s="39">
        <v>4239</v>
      </c>
      <c r="N1191" s="5"/>
      <c r="O1191" s="5"/>
    </row>
    <row r="1192" spans="1:15">
      <c r="A1192" s="122" t="str">
        <f t="shared" si="160"/>
        <v>71090101020000</v>
      </c>
      <c r="B1192" s="116" t="s">
        <v>439</v>
      </c>
      <c r="C1192" s="117" t="s">
        <v>187</v>
      </c>
      <c r="D1192" s="118" t="s">
        <v>106</v>
      </c>
      <c r="E1192" s="119" t="s">
        <v>106</v>
      </c>
      <c r="F1192" s="120" t="s">
        <v>140</v>
      </c>
      <c r="G1192" s="121" t="s">
        <v>440</v>
      </c>
      <c r="L1192" s="38" t="s">
        <v>12</v>
      </c>
      <c r="N1192" s="5"/>
      <c r="O1192" s="5"/>
    </row>
    <row r="1193" spans="1:15">
      <c r="A1193" s="122" t="str">
        <f t="shared" ref="A1193:A1256" si="161">CONCATENATE(B1193,C1193,D1193,E1193,F1193,G1193)</f>
        <v>71090101025129</v>
      </c>
      <c r="B1193" s="116" t="s">
        <v>439</v>
      </c>
      <c r="C1193" s="117" t="s">
        <v>187</v>
      </c>
      <c r="D1193" s="118" t="s">
        <v>106</v>
      </c>
      <c r="E1193" s="119" t="s">
        <v>106</v>
      </c>
      <c r="F1193" s="120" t="s">
        <v>140</v>
      </c>
      <c r="G1193" s="121">
        <v>5129</v>
      </c>
      <c r="L1193" s="38" t="s">
        <v>424</v>
      </c>
      <c r="M1193" s="39">
        <v>5129</v>
      </c>
      <c r="N1193" s="5"/>
      <c r="O1193" s="5"/>
    </row>
    <row r="1194" spans="1:15">
      <c r="A1194" s="122" t="str">
        <f t="shared" si="161"/>
        <v>71090101030000</v>
      </c>
      <c r="B1194" s="116" t="s">
        <v>439</v>
      </c>
      <c r="C1194" s="117" t="s">
        <v>187</v>
      </c>
      <c r="D1194" s="118" t="s">
        <v>106</v>
      </c>
      <c r="E1194" s="119" t="s">
        <v>106</v>
      </c>
      <c r="F1194" s="120" t="s">
        <v>442</v>
      </c>
      <c r="G1194" s="121" t="s">
        <v>440</v>
      </c>
      <c r="L1194" s="38" t="s">
        <v>13</v>
      </c>
      <c r="N1194" s="5"/>
      <c r="O1194" s="5"/>
    </row>
    <row r="1195" spans="1:15">
      <c r="A1195" s="122" t="str">
        <f t="shared" si="161"/>
        <v>71090101034239</v>
      </c>
      <c r="B1195" s="116" t="s">
        <v>439</v>
      </c>
      <c r="C1195" s="117" t="s">
        <v>187</v>
      </c>
      <c r="D1195" s="118" t="s">
        <v>106</v>
      </c>
      <c r="E1195" s="119" t="s">
        <v>106</v>
      </c>
      <c r="F1195" s="120" t="s">
        <v>442</v>
      </c>
      <c r="G1195" s="121">
        <v>4239</v>
      </c>
      <c r="L1195" s="38" t="s">
        <v>125</v>
      </c>
      <c r="M1195" s="39">
        <v>4239</v>
      </c>
      <c r="N1195" s="5"/>
      <c r="O1195" s="5"/>
    </row>
    <row r="1196" spans="1:15">
      <c r="A1196" s="122" t="str">
        <f t="shared" si="161"/>
        <v>71090102000000</v>
      </c>
      <c r="B1196" s="116" t="s">
        <v>439</v>
      </c>
      <c r="C1196" s="117" t="s">
        <v>187</v>
      </c>
      <c r="D1196" s="118" t="s">
        <v>106</v>
      </c>
      <c r="E1196" s="119" t="s">
        <v>140</v>
      </c>
      <c r="F1196" s="120" t="s">
        <v>441</v>
      </c>
      <c r="G1196" s="121" t="s">
        <v>440</v>
      </c>
      <c r="L1196" s="38" t="s">
        <v>14</v>
      </c>
      <c r="N1196" s="5"/>
      <c r="O1196" s="5"/>
    </row>
    <row r="1197" spans="1:15">
      <c r="A1197" s="122" t="str">
        <f t="shared" si="161"/>
        <v>71090102000001</v>
      </c>
      <c r="B1197" s="116" t="s">
        <v>439</v>
      </c>
      <c r="C1197" s="117" t="s">
        <v>187</v>
      </c>
      <c r="D1197" s="118" t="s">
        <v>106</v>
      </c>
      <c r="E1197" s="119" t="s">
        <v>140</v>
      </c>
      <c r="F1197" s="120" t="s">
        <v>441</v>
      </c>
      <c r="G1197" s="121" t="s">
        <v>96</v>
      </c>
      <c r="L1197" s="38" t="e">
        <v>#N/A</v>
      </c>
      <c r="N1197" s="5"/>
      <c r="O1197" s="5"/>
    </row>
    <row r="1198" spans="1:15">
      <c r="A1198" s="122" t="str">
        <f t="shared" si="161"/>
        <v>71090102010000</v>
      </c>
      <c r="B1198" s="116" t="s">
        <v>439</v>
      </c>
      <c r="C1198" s="117" t="s">
        <v>187</v>
      </c>
      <c r="D1198" s="118" t="s">
        <v>106</v>
      </c>
      <c r="E1198" s="119" t="s">
        <v>140</v>
      </c>
      <c r="F1198" s="120" t="s">
        <v>106</v>
      </c>
      <c r="G1198" s="121" t="s">
        <v>440</v>
      </c>
      <c r="L1198" s="38" t="s">
        <v>15</v>
      </c>
      <c r="N1198" s="5"/>
      <c r="O1198" s="5"/>
    </row>
    <row r="1199" spans="1:15">
      <c r="A1199" s="122" t="str">
        <f t="shared" si="161"/>
        <v>71090102014239</v>
      </c>
      <c r="B1199" s="116" t="s">
        <v>439</v>
      </c>
      <c r="C1199" s="117" t="s">
        <v>187</v>
      </c>
      <c r="D1199" s="118" t="s">
        <v>106</v>
      </c>
      <c r="E1199" s="119" t="s">
        <v>140</v>
      </c>
      <c r="F1199" s="120" t="s">
        <v>106</v>
      </c>
      <c r="G1199" s="121">
        <v>4239</v>
      </c>
      <c r="L1199" s="38" t="s">
        <v>125</v>
      </c>
      <c r="M1199" s="39">
        <v>4239</v>
      </c>
      <c r="N1199" s="5"/>
      <c r="O1199" s="5"/>
    </row>
    <row r="1200" spans="1:15">
      <c r="A1200" s="122" t="str">
        <f t="shared" si="161"/>
        <v>71090102020000</v>
      </c>
      <c r="B1200" s="116" t="s">
        <v>439</v>
      </c>
      <c r="C1200" s="117" t="s">
        <v>187</v>
      </c>
      <c r="D1200" s="118" t="s">
        <v>106</v>
      </c>
      <c r="E1200" s="119" t="s">
        <v>140</v>
      </c>
      <c r="F1200" s="120" t="s">
        <v>140</v>
      </c>
      <c r="G1200" s="121" t="s">
        <v>440</v>
      </c>
      <c r="L1200" s="38" t="s">
        <v>16</v>
      </c>
      <c r="N1200" s="5"/>
      <c r="O1200" s="5"/>
    </row>
    <row r="1201" spans="1:15">
      <c r="A1201" s="122" t="str">
        <f t="shared" si="161"/>
        <v>71090102024239</v>
      </c>
      <c r="B1201" s="116" t="s">
        <v>439</v>
      </c>
      <c r="C1201" s="117" t="s">
        <v>187</v>
      </c>
      <c r="D1201" s="118" t="s">
        <v>106</v>
      </c>
      <c r="E1201" s="119" t="s">
        <v>140</v>
      </c>
      <c r="F1201" s="120" t="s">
        <v>140</v>
      </c>
      <c r="G1201" s="121">
        <v>4239</v>
      </c>
      <c r="L1201" s="38" t="s">
        <v>125</v>
      </c>
      <c r="M1201" s="39">
        <v>4239</v>
      </c>
      <c r="N1201" s="5"/>
      <c r="O1201" s="5"/>
    </row>
    <row r="1202" spans="1:15">
      <c r="A1202" s="122" t="str">
        <f t="shared" si="161"/>
        <v>71090102030000</v>
      </c>
      <c r="B1202" s="116" t="s">
        <v>439</v>
      </c>
      <c r="C1202" s="117" t="s">
        <v>187</v>
      </c>
      <c r="D1202" s="118" t="s">
        <v>106</v>
      </c>
      <c r="E1202" s="119" t="s">
        <v>140</v>
      </c>
      <c r="F1202" s="120" t="s">
        <v>442</v>
      </c>
      <c r="G1202" s="121" t="s">
        <v>440</v>
      </c>
      <c r="L1202" s="38" t="s">
        <v>17</v>
      </c>
      <c r="N1202" s="5"/>
      <c r="O1202" s="5"/>
    </row>
    <row r="1203" spans="1:15">
      <c r="A1203" s="122" t="str">
        <f t="shared" si="161"/>
        <v>71090102034239</v>
      </c>
      <c r="B1203" s="116" t="s">
        <v>439</v>
      </c>
      <c r="C1203" s="117" t="s">
        <v>187</v>
      </c>
      <c r="D1203" s="118" t="s">
        <v>106</v>
      </c>
      <c r="E1203" s="119" t="s">
        <v>140</v>
      </c>
      <c r="F1203" s="120" t="s">
        <v>442</v>
      </c>
      <c r="G1203" s="121">
        <v>4239</v>
      </c>
      <c r="L1203" s="38" t="s">
        <v>125</v>
      </c>
      <c r="M1203" s="39">
        <v>4239</v>
      </c>
      <c r="N1203" s="5"/>
      <c r="O1203" s="5"/>
    </row>
    <row r="1204" spans="1:15">
      <c r="A1204" s="122" t="str">
        <f t="shared" si="161"/>
        <v>71090200000000</v>
      </c>
      <c r="B1204" s="116" t="s">
        <v>439</v>
      </c>
      <c r="C1204" s="117" t="s">
        <v>187</v>
      </c>
      <c r="D1204" s="118" t="s">
        <v>140</v>
      </c>
      <c r="E1204" s="119" t="s">
        <v>441</v>
      </c>
      <c r="F1204" s="120" t="s">
        <v>441</v>
      </c>
      <c r="G1204" s="121" t="s">
        <v>440</v>
      </c>
      <c r="L1204" s="38" t="s">
        <v>18</v>
      </c>
      <c r="N1204" s="5"/>
      <c r="O1204" s="5"/>
    </row>
    <row r="1205" spans="1:15">
      <c r="A1205" s="122" t="str">
        <f t="shared" si="161"/>
        <v>71090200000001</v>
      </c>
      <c r="B1205" s="116" t="s">
        <v>439</v>
      </c>
      <c r="C1205" s="117" t="s">
        <v>187</v>
      </c>
      <c r="D1205" s="118" t="s">
        <v>140</v>
      </c>
      <c r="E1205" s="119" t="s">
        <v>441</v>
      </c>
      <c r="F1205" s="120" t="s">
        <v>441</v>
      </c>
      <c r="G1205" s="121" t="s">
        <v>96</v>
      </c>
      <c r="L1205" s="38" t="e">
        <v>#N/A</v>
      </c>
      <c r="N1205" s="5"/>
      <c r="O1205" s="5"/>
    </row>
    <row r="1206" spans="1:15">
      <c r="A1206" s="122" t="str">
        <f t="shared" si="161"/>
        <v>71090201000000</v>
      </c>
      <c r="B1206" s="116" t="s">
        <v>439</v>
      </c>
      <c r="C1206" s="117" t="s">
        <v>187</v>
      </c>
      <c r="D1206" s="118" t="s">
        <v>140</v>
      </c>
      <c r="E1206" s="119" t="s">
        <v>106</v>
      </c>
      <c r="F1206" s="120" t="s">
        <v>441</v>
      </c>
      <c r="G1206" s="121" t="s">
        <v>440</v>
      </c>
      <c r="L1206" s="38" t="s">
        <v>19</v>
      </c>
      <c r="N1206" s="5"/>
      <c r="O1206" s="5"/>
    </row>
    <row r="1207" spans="1:15">
      <c r="A1207" s="122" t="str">
        <f t="shared" si="161"/>
        <v>71090201000001</v>
      </c>
      <c r="B1207" s="116" t="s">
        <v>439</v>
      </c>
      <c r="C1207" s="117" t="s">
        <v>187</v>
      </c>
      <c r="D1207" s="118" t="s">
        <v>140</v>
      </c>
      <c r="E1207" s="119" t="s">
        <v>106</v>
      </c>
      <c r="F1207" s="120" t="s">
        <v>441</v>
      </c>
      <c r="G1207" s="121" t="s">
        <v>96</v>
      </c>
      <c r="L1207" s="38" t="e">
        <v>#N/A</v>
      </c>
      <c r="N1207" s="5"/>
      <c r="O1207" s="5"/>
    </row>
    <row r="1208" spans="1:15">
      <c r="A1208" s="122" t="str">
        <f t="shared" si="161"/>
        <v>71090201010000</v>
      </c>
      <c r="B1208" s="116" t="s">
        <v>439</v>
      </c>
      <c r="C1208" s="117" t="s">
        <v>187</v>
      </c>
      <c r="D1208" s="118" t="s">
        <v>140</v>
      </c>
      <c r="E1208" s="119" t="s">
        <v>106</v>
      </c>
      <c r="F1208" s="120" t="s">
        <v>106</v>
      </c>
      <c r="G1208" s="121" t="s">
        <v>440</v>
      </c>
      <c r="L1208" s="38" t="s">
        <v>20</v>
      </c>
      <c r="N1208" s="5"/>
      <c r="O1208" s="5"/>
    </row>
    <row r="1209" spans="1:15">
      <c r="A1209" s="122" t="str">
        <f t="shared" si="161"/>
        <v>71090201014239</v>
      </c>
      <c r="B1209" s="116" t="s">
        <v>439</v>
      </c>
      <c r="C1209" s="117" t="s">
        <v>187</v>
      </c>
      <c r="D1209" s="118" t="s">
        <v>140</v>
      </c>
      <c r="E1209" s="119" t="s">
        <v>106</v>
      </c>
      <c r="F1209" s="120" t="s">
        <v>106</v>
      </c>
      <c r="G1209" s="121">
        <v>4239</v>
      </c>
      <c r="L1209" s="38" t="s">
        <v>125</v>
      </c>
      <c r="M1209" s="39">
        <v>4239</v>
      </c>
      <c r="N1209" s="5"/>
      <c r="O1209" s="5"/>
    </row>
    <row r="1210" spans="1:15">
      <c r="A1210" s="122" t="str">
        <f t="shared" si="161"/>
        <v>71090201020000</v>
      </c>
      <c r="B1210" s="116" t="s">
        <v>439</v>
      </c>
      <c r="C1210" s="117" t="s">
        <v>187</v>
      </c>
      <c r="D1210" s="118" t="s">
        <v>140</v>
      </c>
      <c r="E1210" s="119" t="s">
        <v>106</v>
      </c>
      <c r="F1210" s="120" t="s">
        <v>140</v>
      </c>
      <c r="G1210" s="121" t="s">
        <v>440</v>
      </c>
      <c r="L1210" s="38" t="s">
        <v>21</v>
      </c>
      <c r="N1210" s="5"/>
      <c r="O1210" s="5"/>
    </row>
    <row r="1211" spans="1:15">
      <c r="A1211" s="122" t="str">
        <f t="shared" si="161"/>
        <v>71090201024239</v>
      </c>
      <c r="B1211" s="116" t="s">
        <v>439</v>
      </c>
      <c r="C1211" s="117" t="s">
        <v>187</v>
      </c>
      <c r="D1211" s="118" t="s">
        <v>140</v>
      </c>
      <c r="E1211" s="119" t="s">
        <v>106</v>
      </c>
      <c r="F1211" s="120" t="s">
        <v>140</v>
      </c>
      <c r="G1211" s="121">
        <v>4239</v>
      </c>
      <c r="L1211" s="38" t="s">
        <v>125</v>
      </c>
      <c r="M1211" s="39">
        <v>4239</v>
      </c>
      <c r="N1211" s="5"/>
      <c r="O1211" s="5"/>
    </row>
    <row r="1212" spans="1:15">
      <c r="A1212" s="122" t="str">
        <f t="shared" si="161"/>
        <v>71090201030000</v>
      </c>
      <c r="B1212" s="116" t="s">
        <v>439</v>
      </c>
      <c r="C1212" s="117" t="s">
        <v>187</v>
      </c>
      <c r="D1212" s="118" t="s">
        <v>140</v>
      </c>
      <c r="E1212" s="119" t="s">
        <v>106</v>
      </c>
      <c r="F1212" s="120" t="s">
        <v>442</v>
      </c>
      <c r="G1212" s="121" t="s">
        <v>440</v>
      </c>
      <c r="L1212" s="38" t="s">
        <v>22</v>
      </c>
      <c r="N1212" s="5"/>
      <c r="O1212" s="5"/>
    </row>
    <row r="1213" spans="1:15">
      <c r="A1213" s="122" t="str">
        <f t="shared" si="161"/>
        <v>71090201034239</v>
      </c>
      <c r="B1213" s="116" t="s">
        <v>439</v>
      </c>
      <c r="C1213" s="117" t="s">
        <v>187</v>
      </c>
      <c r="D1213" s="118" t="s">
        <v>140</v>
      </c>
      <c r="E1213" s="119" t="s">
        <v>106</v>
      </c>
      <c r="F1213" s="120" t="s">
        <v>442</v>
      </c>
      <c r="G1213" s="121">
        <v>4239</v>
      </c>
      <c r="L1213" s="38" t="s">
        <v>125</v>
      </c>
      <c r="M1213" s="39">
        <v>4239</v>
      </c>
      <c r="N1213" s="5"/>
      <c r="O1213" s="5"/>
    </row>
    <row r="1214" spans="1:15">
      <c r="A1214" s="122" t="str">
        <f t="shared" si="161"/>
        <v>71090201040000</v>
      </c>
      <c r="B1214" s="116" t="s">
        <v>439</v>
      </c>
      <c r="C1214" s="117" t="s">
        <v>187</v>
      </c>
      <c r="D1214" s="118" t="s">
        <v>140</v>
      </c>
      <c r="E1214" s="119" t="s">
        <v>106</v>
      </c>
      <c r="F1214" s="120" t="s">
        <v>155</v>
      </c>
      <c r="G1214" s="121" t="s">
        <v>440</v>
      </c>
      <c r="L1214" s="38" t="s">
        <v>23</v>
      </c>
      <c r="N1214" s="5"/>
      <c r="O1214" s="5"/>
    </row>
    <row r="1215" spans="1:15">
      <c r="A1215" s="122" t="str">
        <f t="shared" si="161"/>
        <v>71090201044239</v>
      </c>
      <c r="B1215" s="116" t="s">
        <v>439</v>
      </c>
      <c r="C1215" s="117" t="s">
        <v>187</v>
      </c>
      <c r="D1215" s="118" t="s">
        <v>140</v>
      </c>
      <c r="E1215" s="119" t="s">
        <v>106</v>
      </c>
      <c r="F1215" s="120" t="s">
        <v>155</v>
      </c>
      <c r="G1215" s="121">
        <v>4239</v>
      </c>
      <c r="L1215" s="38" t="s">
        <v>125</v>
      </c>
      <c r="M1215" s="39">
        <v>4239</v>
      </c>
      <c r="N1215" s="5"/>
      <c r="O1215" s="5"/>
    </row>
    <row r="1216" spans="1:15">
      <c r="A1216" s="122" t="str">
        <f t="shared" si="161"/>
        <v>71090202000000</v>
      </c>
      <c r="B1216" s="116" t="s">
        <v>439</v>
      </c>
      <c r="C1216" s="117" t="s">
        <v>187</v>
      </c>
      <c r="D1216" s="118" t="s">
        <v>140</v>
      </c>
      <c r="E1216" s="119" t="s">
        <v>140</v>
      </c>
      <c r="F1216" s="120" t="s">
        <v>441</v>
      </c>
      <c r="G1216" s="121" t="s">
        <v>440</v>
      </c>
      <c r="L1216" s="38" t="s">
        <v>24</v>
      </c>
      <c r="N1216" s="5"/>
      <c r="O1216" s="5"/>
    </row>
    <row r="1217" spans="1:15">
      <c r="A1217" s="122" t="str">
        <f t="shared" si="161"/>
        <v>71090202000001</v>
      </c>
      <c r="B1217" s="116" t="s">
        <v>439</v>
      </c>
      <c r="C1217" s="117" t="s">
        <v>187</v>
      </c>
      <c r="D1217" s="118" t="s">
        <v>140</v>
      </c>
      <c r="E1217" s="119" t="s">
        <v>140</v>
      </c>
      <c r="F1217" s="120" t="s">
        <v>441</v>
      </c>
      <c r="G1217" s="121" t="s">
        <v>96</v>
      </c>
      <c r="L1217" s="38" t="e">
        <v>#N/A</v>
      </c>
      <c r="N1217" s="5"/>
      <c r="O1217" s="5"/>
    </row>
    <row r="1218" spans="1:15">
      <c r="A1218" s="122" t="str">
        <f t="shared" si="161"/>
        <v>71090202010000</v>
      </c>
      <c r="B1218" s="116" t="s">
        <v>439</v>
      </c>
      <c r="C1218" s="117" t="s">
        <v>187</v>
      </c>
      <c r="D1218" s="118" t="s">
        <v>140</v>
      </c>
      <c r="E1218" s="119" t="s">
        <v>140</v>
      </c>
      <c r="F1218" s="120" t="s">
        <v>106</v>
      </c>
      <c r="G1218" s="121" t="s">
        <v>440</v>
      </c>
      <c r="L1218" s="38" t="s">
        <v>25</v>
      </c>
      <c r="N1218" s="5"/>
      <c r="O1218" s="5"/>
    </row>
    <row r="1219" spans="1:15">
      <c r="A1219" s="122" t="str">
        <f t="shared" si="161"/>
        <v>71090202014239</v>
      </c>
      <c r="B1219" s="116" t="s">
        <v>439</v>
      </c>
      <c r="C1219" s="117" t="s">
        <v>187</v>
      </c>
      <c r="D1219" s="118" t="s">
        <v>140</v>
      </c>
      <c r="E1219" s="119" t="s">
        <v>140</v>
      </c>
      <c r="F1219" s="120" t="s">
        <v>106</v>
      </c>
      <c r="G1219" s="121">
        <v>4239</v>
      </c>
      <c r="L1219" s="38" t="s">
        <v>125</v>
      </c>
      <c r="M1219" s="39">
        <v>4239</v>
      </c>
      <c r="N1219" s="5"/>
      <c r="O1219" s="5"/>
    </row>
    <row r="1220" spans="1:15">
      <c r="A1220" s="122" t="str">
        <f t="shared" si="161"/>
        <v>71090202020000</v>
      </c>
      <c r="B1220" s="116" t="s">
        <v>439</v>
      </c>
      <c r="C1220" s="117" t="s">
        <v>187</v>
      </c>
      <c r="D1220" s="118" t="s">
        <v>140</v>
      </c>
      <c r="E1220" s="119" t="s">
        <v>140</v>
      </c>
      <c r="F1220" s="120" t="s">
        <v>140</v>
      </c>
      <c r="G1220" s="121" t="s">
        <v>440</v>
      </c>
      <c r="L1220" s="38" t="s">
        <v>26</v>
      </c>
      <c r="N1220" s="5"/>
      <c r="O1220" s="5"/>
    </row>
    <row r="1221" spans="1:15">
      <c r="A1221" s="122" t="str">
        <f t="shared" si="161"/>
        <v>71090202024239</v>
      </c>
      <c r="B1221" s="116" t="s">
        <v>439</v>
      </c>
      <c r="C1221" s="117" t="s">
        <v>187</v>
      </c>
      <c r="D1221" s="118" t="s">
        <v>140</v>
      </c>
      <c r="E1221" s="119" t="s">
        <v>140</v>
      </c>
      <c r="F1221" s="120" t="s">
        <v>140</v>
      </c>
      <c r="G1221" s="121">
        <v>4239</v>
      </c>
      <c r="L1221" s="38" t="s">
        <v>125</v>
      </c>
      <c r="M1221" s="39">
        <v>4239</v>
      </c>
      <c r="N1221" s="5"/>
      <c r="O1221" s="5"/>
    </row>
    <row r="1222" spans="1:15">
      <c r="A1222" s="122" t="str">
        <f t="shared" si="161"/>
        <v>71090202030000</v>
      </c>
      <c r="B1222" s="116" t="s">
        <v>439</v>
      </c>
      <c r="C1222" s="117" t="s">
        <v>187</v>
      </c>
      <c r="D1222" s="118" t="s">
        <v>140</v>
      </c>
      <c r="E1222" s="119" t="s">
        <v>140</v>
      </c>
      <c r="F1222" s="120" t="s">
        <v>442</v>
      </c>
      <c r="G1222" s="121" t="s">
        <v>440</v>
      </c>
      <c r="L1222" s="38" t="s">
        <v>27</v>
      </c>
      <c r="N1222" s="5"/>
      <c r="O1222" s="5"/>
    </row>
    <row r="1223" spans="1:15">
      <c r="A1223" s="122" t="str">
        <f t="shared" si="161"/>
        <v>71090202034239</v>
      </c>
      <c r="B1223" s="116" t="s">
        <v>439</v>
      </c>
      <c r="C1223" s="117" t="s">
        <v>187</v>
      </c>
      <c r="D1223" s="118" t="s">
        <v>140</v>
      </c>
      <c r="E1223" s="119" t="s">
        <v>140</v>
      </c>
      <c r="F1223" s="120" t="s">
        <v>442</v>
      </c>
      <c r="G1223" s="121">
        <v>4239</v>
      </c>
      <c r="L1223" s="38" t="s">
        <v>125</v>
      </c>
      <c r="M1223" s="39">
        <v>4239</v>
      </c>
      <c r="N1223" s="5"/>
      <c r="O1223" s="5"/>
    </row>
    <row r="1224" spans="1:15">
      <c r="A1224" s="122" t="str">
        <f t="shared" si="161"/>
        <v>71090202040000</v>
      </c>
      <c r="B1224" s="116" t="s">
        <v>439</v>
      </c>
      <c r="C1224" s="117" t="s">
        <v>187</v>
      </c>
      <c r="D1224" s="118" t="s">
        <v>140</v>
      </c>
      <c r="E1224" s="119" t="s">
        <v>140</v>
      </c>
      <c r="F1224" s="120" t="s">
        <v>155</v>
      </c>
      <c r="G1224" s="121" t="s">
        <v>440</v>
      </c>
      <c r="L1224" s="38" t="s">
        <v>28</v>
      </c>
      <c r="N1224" s="5"/>
      <c r="O1224" s="5"/>
    </row>
    <row r="1225" spans="1:15">
      <c r="A1225" s="122" t="str">
        <f t="shared" si="161"/>
        <v>71090202044239</v>
      </c>
      <c r="B1225" s="116" t="s">
        <v>439</v>
      </c>
      <c r="C1225" s="117" t="s">
        <v>187</v>
      </c>
      <c r="D1225" s="118" t="s">
        <v>140</v>
      </c>
      <c r="E1225" s="119" t="s">
        <v>140</v>
      </c>
      <c r="F1225" s="120" t="s">
        <v>155</v>
      </c>
      <c r="G1225" s="121">
        <v>4239</v>
      </c>
      <c r="L1225" s="38" t="s">
        <v>125</v>
      </c>
      <c r="M1225" s="39">
        <v>4239</v>
      </c>
      <c r="N1225" s="5"/>
      <c r="O1225" s="5"/>
    </row>
    <row r="1226" spans="1:15">
      <c r="A1226" s="122" t="str">
        <f t="shared" si="161"/>
        <v>71090501014239</v>
      </c>
      <c r="B1226" s="116" t="s">
        <v>439</v>
      </c>
      <c r="C1226" s="117" t="s">
        <v>187</v>
      </c>
      <c r="D1226" s="118" t="s">
        <v>149</v>
      </c>
      <c r="E1226" s="119" t="s">
        <v>106</v>
      </c>
      <c r="F1226" s="120" t="s">
        <v>106</v>
      </c>
      <c r="G1226" s="121">
        <v>4239</v>
      </c>
      <c r="L1226" s="38" t="s">
        <v>125</v>
      </c>
      <c r="M1226" s="39">
        <v>4239</v>
      </c>
      <c r="N1226" s="5"/>
      <c r="O1226" s="5"/>
    </row>
    <row r="1227" spans="1:15">
      <c r="A1227" s="122" t="str">
        <f t="shared" si="161"/>
        <v>71090501015122</v>
      </c>
      <c r="B1227" s="116" t="s">
        <v>439</v>
      </c>
      <c r="C1227" s="117" t="s">
        <v>187</v>
      </c>
      <c r="D1227" s="118" t="s">
        <v>149</v>
      </c>
      <c r="E1227" s="119" t="s">
        <v>106</v>
      </c>
      <c r="F1227" s="120" t="s">
        <v>106</v>
      </c>
      <c r="G1227" s="121">
        <v>5122</v>
      </c>
      <c r="L1227" s="38" t="s">
        <v>332</v>
      </c>
      <c r="M1227" s="39">
        <v>5122</v>
      </c>
      <c r="N1227" s="5"/>
      <c r="O1227" s="5"/>
    </row>
    <row r="1228" spans="1:15">
      <c r="A1228" s="122" t="str">
        <f t="shared" si="161"/>
        <v>71090501020000</v>
      </c>
      <c r="B1228" s="116" t="s">
        <v>439</v>
      </c>
      <c r="C1228" s="117" t="s">
        <v>187</v>
      </c>
      <c r="D1228" s="118" t="s">
        <v>149</v>
      </c>
      <c r="E1228" s="119" t="s">
        <v>106</v>
      </c>
      <c r="F1228" s="120" t="s">
        <v>140</v>
      </c>
      <c r="G1228" s="121" t="s">
        <v>440</v>
      </c>
      <c r="L1228" s="38" t="s">
        <v>29</v>
      </c>
      <c r="N1228" s="5"/>
      <c r="O1228" s="5"/>
    </row>
    <row r="1229" spans="1:15">
      <c r="A1229" s="122" t="str">
        <f t="shared" si="161"/>
        <v>71090501025113</v>
      </c>
      <c r="B1229" s="116" t="s">
        <v>439</v>
      </c>
      <c r="C1229" s="117" t="s">
        <v>187</v>
      </c>
      <c r="D1229" s="118" t="s">
        <v>149</v>
      </c>
      <c r="E1229" s="119" t="s">
        <v>106</v>
      </c>
      <c r="F1229" s="120" t="s">
        <v>140</v>
      </c>
      <c r="G1229" s="121">
        <v>5113</v>
      </c>
      <c r="L1229" s="38" t="s">
        <v>174</v>
      </c>
      <c r="M1229" s="39">
        <v>5113</v>
      </c>
      <c r="N1229" s="5"/>
      <c r="O1229" s="5"/>
    </row>
    <row r="1230" spans="1:15">
      <c r="A1230" s="122" t="str">
        <f t="shared" si="161"/>
        <v>71090501030000</v>
      </c>
      <c r="B1230" s="116" t="s">
        <v>439</v>
      </c>
      <c r="C1230" s="117" t="s">
        <v>187</v>
      </c>
      <c r="D1230" s="118" t="s">
        <v>149</v>
      </c>
      <c r="E1230" s="119" t="s">
        <v>106</v>
      </c>
      <c r="F1230" s="120" t="s">
        <v>442</v>
      </c>
      <c r="G1230" s="121" t="s">
        <v>440</v>
      </c>
      <c r="L1230" s="38" t="s">
        <v>30</v>
      </c>
      <c r="N1230" s="5"/>
      <c r="O1230" s="5"/>
    </row>
    <row r="1231" spans="1:15">
      <c r="A1231" s="122" t="str">
        <f t="shared" si="161"/>
        <v>71090501034239</v>
      </c>
      <c r="B1231" s="116" t="s">
        <v>439</v>
      </c>
      <c r="C1231" s="117" t="s">
        <v>187</v>
      </c>
      <c r="D1231" s="118" t="s">
        <v>149</v>
      </c>
      <c r="E1231" s="119" t="s">
        <v>106</v>
      </c>
      <c r="F1231" s="120" t="s">
        <v>442</v>
      </c>
      <c r="G1231" s="121">
        <v>4239</v>
      </c>
      <c r="L1231" s="38" t="s">
        <v>125</v>
      </c>
      <c r="M1231" s="39">
        <v>4239</v>
      </c>
      <c r="N1231" s="5"/>
      <c r="O1231" s="5"/>
    </row>
    <row r="1232" spans="1:15">
      <c r="A1232" s="122" t="str">
        <f t="shared" si="161"/>
        <v>71090501040000</v>
      </c>
      <c r="B1232" s="116" t="s">
        <v>439</v>
      </c>
      <c r="C1232" s="117" t="s">
        <v>187</v>
      </c>
      <c r="D1232" s="118" t="s">
        <v>149</v>
      </c>
      <c r="E1232" s="119" t="s">
        <v>106</v>
      </c>
      <c r="F1232" s="120" t="s">
        <v>155</v>
      </c>
      <c r="G1232" s="121" t="s">
        <v>440</v>
      </c>
      <c r="L1232" s="38" t="s">
        <v>31</v>
      </c>
      <c r="N1232" s="5"/>
      <c r="O1232" s="5"/>
    </row>
    <row r="1233" spans="1:15">
      <c r="A1233" s="122" t="str">
        <f t="shared" si="161"/>
        <v>71090501044239</v>
      </c>
      <c r="B1233" s="116" t="s">
        <v>439</v>
      </c>
      <c r="C1233" s="117" t="s">
        <v>187</v>
      </c>
      <c r="D1233" s="118" t="s">
        <v>149</v>
      </c>
      <c r="E1233" s="119" t="s">
        <v>106</v>
      </c>
      <c r="F1233" s="120" t="s">
        <v>155</v>
      </c>
      <c r="G1233" s="121">
        <v>4239</v>
      </c>
      <c r="L1233" s="38" t="s">
        <v>125</v>
      </c>
      <c r="M1233" s="39">
        <v>4239</v>
      </c>
      <c r="N1233" s="5"/>
      <c r="O1233" s="5"/>
    </row>
    <row r="1234" spans="1:15">
      <c r="A1234" s="122" t="str">
        <f t="shared" si="161"/>
        <v>71090501050000</v>
      </c>
      <c r="B1234" s="116" t="s">
        <v>439</v>
      </c>
      <c r="C1234" s="117" t="s">
        <v>187</v>
      </c>
      <c r="D1234" s="118" t="s">
        <v>149</v>
      </c>
      <c r="E1234" s="119" t="s">
        <v>106</v>
      </c>
      <c r="F1234" s="120" t="s">
        <v>149</v>
      </c>
      <c r="G1234" s="121" t="s">
        <v>440</v>
      </c>
      <c r="L1234" s="38" t="s">
        <v>32</v>
      </c>
      <c r="N1234" s="5"/>
      <c r="O1234" s="5"/>
    </row>
    <row r="1235" spans="1:15" ht="27.6">
      <c r="A1235" s="122" t="str">
        <f t="shared" si="161"/>
        <v>71090501054819</v>
      </c>
      <c r="B1235" s="116" t="s">
        <v>439</v>
      </c>
      <c r="C1235" s="117" t="s">
        <v>187</v>
      </c>
      <c r="D1235" s="118" t="s">
        <v>149</v>
      </c>
      <c r="E1235" s="119" t="s">
        <v>106</v>
      </c>
      <c r="F1235" s="120" t="s">
        <v>149</v>
      </c>
      <c r="G1235" s="121">
        <v>4819</v>
      </c>
      <c r="L1235" s="38" t="s">
        <v>219</v>
      </c>
      <c r="M1235" s="39">
        <v>4819</v>
      </c>
      <c r="N1235" s="5"/>
      <c r="O1235" s="5"/>
    </row>
    <row r="1236" spans="1:15">
      <c r="A1236" s="122" t="str">
        <f t="shared" si="161"/>
        <v>71090501055129</v>
      </c>
      <c r="B1236" s="116" t="s">
        <v>439</v>
      </c>
      <c r="C1236" s="117" t="s">
        <v>187</v>
      </c>
      <c r="D1236" s="118" t="s">
        <v>149</v>
      </c>
      <c r="E1236" s="119" t="s">
        <v>106</v>
      </c>
      <c r="F1236" s="120" t="s">
        <v>149</v>
      </c>
      <c r="G1236" s="121">
        <v>5129</v>
      </c>
      <c r="L1236" s="38" t="s">
        <v>424</v>
      </c>
      <c r="M1236" s="39">
        <v>5129</v>
      </c>
      <c r="N1236" s="5"/>
      <c r="O1236" s="5"/>
    </row>
    <row r="1237" spans="1:15">
      <c r="A1237" s="122" t="str">
        <f t="shared" si="161"/>
        <v>71090601015113</v>
      </c>
      <c r="B1237" s="116" t="s">
        <v>439</v>
      </c>
      <c r="C1237" s="117" t="s">
        <v>187</v>
      </c>
      <c r="D1237" s="118" t="s">
        <v>157</v>
      </c>
      <c r="E1237" s="119" t="s">
        <v>106</v>
      </c>
      <c r="F1237" s="120" t="s">
        <v>106</v>
      </c>
      <c r="G1237" s="121">
        <v>5113</v>
      </c>
      <c r="L1237" s="38" t="s">
        <v>174</v>
      </c>
      <c r="M1237" s="39">
        <v>5113</v>
      </c>
      <c r="N1237" s="5"/>
      <c r="O1237" s="5"/>
    </row>
    <row r="1238" spans="1:15">
      <c r="A1238" s="122" t="str">
        <f t="shared" si="161"/>
        <v>71090601020000</v>
      </c>
      <c r="B1238" s="116" t="s">
        <v>439</v>
      </c>
      <c r="C1238" s="117" t="s">
        <v>187</v>
      </c>
      <c r="D1238" s="118" t="s">
        <v>157</v>
      </c>
      <c r="E1238" s="119" t="s">
        <v>106</v>
      </c>
      <c r="F1238" s="120" t="s">
        <v>140</v>
      </c>
      <c r="G1238" s="121" t="s">
        <v>440</v>
      </c>
      <c r="L1238" s="38" t="s">
        <v>33</v>
      </c>
      <c r="N1238" s="5"/>
      <c r="O1238" s="5"/>
    </row>
    <row r="1239" spans="1:15">
      <c r="A1239" s="122" t="str">
        <f t="shared" si="161"/>
        <v>71090601024639</v>
      </c>
      <c r="B1239" s="116" t="s">
        <v>439</v>
      </c>
      <c r="C1239" s="117" t="s">
        <v>187</v>
      </c>
      <c r="D1239" s="118" t="s">
        <v>157</v>
      </c>
      <c r="E1239" s="119" t="s">
        <v>106</v>
      </c>
      <c r="F1239" s="120" t="s">
        <v>140</v>
      </c>
      <c r="G1239" s="121">
        <v>4639</v>
      </c>
      <c r="L1239" s="38" t="s">
        <v>167</v>
      </c>
      <c r="M1239" s="39">
        <v>4639</v>
      </c>
      <c r="N1239" s="5"/>
      <c r="O1239" s="5"/>
    </row>
    <row r="1240" spans="1:15">
      <c r="A1240" s="122" t="str">
        <f t="shared" si="161"/>
        <v>71090601030000</v>
      </c>
      <c r="B1240" s="116" t="s">
        <v>439</v>
      </c>
      <c r="C1240" s="117" t="s">
        <v>187</v>
      </c>
      <c r="D1240" s="118" t="s">
        <v>157</v>
      </c>
      <c r="E1240" s="119" t="s">
        <v>106</v>
      </c>
      <c r="F1240" s="120" t="s">
        <v>442</v>
      </c>
      <c r="G1240" s="121" t="s">
        <v>440</v>
      </c>
      <c r="L1240" s="38" t="s">
        <v>34</v>
      </c>
      <c r="N1240" s="5"/>
      <c r="O1240" s="5"/>
    </row>
    <row r="1241" spans="1:15">
      <c r="A1241" s="122" t="str">
        <f t="shared" si="161"/>
        <v>71090601034639</v>
      </c>
      <c r="B1241" s="116" t="s">
        <v>439</v>
      </c>
      <c r="C1241" s="117" t="s">
        <v>187</v>
      </c>
      <c r="D1241" s="118" t="s">
        <v>157</v>
      </c>
      <c r="E1241" s="119" t="s">
        <v>106</v>
      </c>
      <c r="F1241" s="120" t="s">
        <v>442</v>
      </c>
      <c r="G1241" s="121">
        <v>4639</v>
      </c>
      <c r="L1241" s="38" t="s">
        <v>167</v>
      </c>
      <c r="M1241" s="39">
        <v>4639</v>
      </c>
      <c r="N1241" s="5"/>
      <c r="O1241" s="5"/>
    </row>
    <row r="1242" spans="1:15">
      <c r="A1242" s="122" t="str">
        <f t="shared" si="161"/>
        <v>71090601040000</v>
      </c>
      <c r="B1242" s="116" t="s">
        <v>439</v>
      </c>
      <c r="C1242" s="117" t="s">
        <v>187</v>
      </c>
      <c r="D1242" s="118" t="s">
        <v>157</v>
      </c>
      <c r="E1242" s="119" t="s">
        <v>106</v>
      </c>
      <c r="F1242" s="120" t="s">
        <v>155</v>
      </c>
      <c r="G1242" s="121" t="s">
        <v>440</v>
      </c>
      <c r="L1242" s="38" t="s">
        <v>35</v>
      </c>
      <c r="N1242" s="5"/>
      <c r="O1242" s="5"/>
    </row>
    <row r="1243" spans="1:15">
      <c r="A1243" s="122" t="str">
        <f t="shared" si="161"/>
        <v>71090601045113</v>
      </c>
      <c r="B1243" s="116" t="s">
        <v>439</v>
      </c>
      <c r="C1243" s="117" t="s">
        <v>187</v>
      </c>
      <c r="D1243" s="118" t="s">
        <v>157</v>
      </c>
      <c r="E1243" s="119" t="s">
        <v>106</v>
      </c>
      <c r="F1243" s="120" t="s">
        <v>155</v>
      </c>
      <c r="G1243" s="121">
        <v>5113</v>
      </c>
      <c r="L1243" s="38" t="s">
        <v>174</v>
      </c>
      <c r="M1243" s="39">
        <v>5113</v>
      </c>
      <c r="N1243" s="5"/>
      <c r="O1243" s="5"/>
    </row>
    <row r="1244" spans="1:15">
      <c r="A1244" s="122" t="str">
        <f t="shared" si="161"/>
        <v>71090601050000</v>
      </c>
      <c r="B1244" s="116" t="s">
        <v>439</v>
      </c>
      <c r="C1244" s="117" t="s">
        <v>187</v>
      </c>
      <c r="D1244" s="118" t="s">
        <v>157</v>
      </c>
      <c r="E1244" s="119" t="s">
        <v>106</v>
      </c>
      <c r="F1244" s="120" t="s">
        <v>149</v>
      </c>
      <c r="G1244" s="121" t="s">
        <v>440</v>
      </c>
      <c r="L1244" s="38" t="s">
        <v>36</v>
      </c>
      <c r="N1244" s="5"/>
      <c r="O1244" s="5"/>
    </row>
    <row r="1245" spans="1:15">
      <c r="A1245" s="122" t="str">
        <f t="shared" si="161"/>
        <v>71090601054239</v>
      </c>
      <c r="B1245" s="116" t="s">
        <v>439</v>
      </c>
      <c r="C1245" s="117" t="s">
        <v>187</v>
      </c>
      <c r="D1245" s="118" t="s">
        <v>157</v>
      </c>
      <c r="E1245" s="119" t="s">
        <v>106</v>
      </c>
      <c r="F1245" s="120" t="s">
        <v>149</v>
      </c>
      <c r="G1245" s="121">
        <v>4239</v>
      </c>
      <c r="L1245" s="38" t="s">
        <v>125</v>
      </c>
      <c r="M1245" s="39">
        <v>4239</v>
      </c>
      <c r="N1245" s="5"/>
      <c r="O1245" s="5"/>
    </row>
    <row r="1246" spans="1:15">
      <c r="A1246" s="122" t="str">
        <f t="shared" si="161"/>
        <v>71100701014239</v>
      </c>
      <c r="B1246" s="116" t="s">
        <v>439</v>
      </c>
      <c r="C1246" s="117" t="s">
        <v>189</v>
      </c>
      <c r="D1246" s="118" t="s">
        <v>183</v>
      </c>
      <c r="E1246" s="119" t="s">
        <v>106</v>
      </c>
      <c r="F1246" s="120" t="s">
        <v>106</v>
      </c>
      <c r="G1246" s="121">
        <v>4239</v>
      </c>
      <c r="L1246" s="38" t="s">
        <v>125</v>
      </c>
      <c r="M1246" s="39">
        <v>4239</v>
      </c>
      <c r="N1246" s="5"/>
      <c r="O1246" s="5"/>
    </row>
    <row r="1247" spans="1:15">
      <c r="A1247" s="122" t="str">
        <f t="shared" si="161"/>
        <v>71100701014639</v>
      </c>
      <c r="B1247" s="116" t="s">
        <v>439</v>
      </c>
      <c r="C1247" s="117" t="s">
        <v>189</v>
      </c>
      <c r="D1247" s="118" t="s">
        <v>183</v>
      </c>
      <c r="E1247" s="119" t="s">
        <v>106</v>
      </c>
      <c r="F1247" s="120" t="s">
        <v>106</v>
      </c>
      <c r="G1247" s="121">
        <v>4639</v>
      </c>
      <c r="L1247" s="38" t="s">
        <v>167</v>
      </c>
      <c r="M1247" s="39">
        <v>4639</v>
      </c>
      <c r="N1247" s="5"/>
      <c r="O1247" s="5"/>
    </row>
    <row r="1248" spans="1:15">
      <c r="A1248" s="122" t="str">
        <f t="shared" si="161"/>
        <v>71100701034216</v>
      </c>
      <c r="B1248" s="116" t="s">
        <v>439</v>
      </c>
      <c r="C1248" s="117" t="s">
        <v>189</v>
      </c>
      <c r="D1248" s="118" t="s">
        <v>183</v>
      </c>
      <c r="E1248" s="119" t="s">
        <v>106</v>
      </c>
      <c r="F1248" s="120" t="s">
        <v>442</v>
      </c>
      <c r="G1248" s="121">
        <v>4216</v>
      </c>
      <c r="L1248" s="38" t="s">
        <v>118</v>
      </c>
      <c r="M1248" s="39">
        <v>4216</v>
      </c>
      <c r="N1248" s="5"/>
      <c r="O1248" s="5"/>
    </row>
    <row r="1249" spans="1:15">
      <c r="A1249" s="122" t="str">
        <f t="shared" si="161"/>
        <v>71100701034239</v>
      </c>
      <c r="B1249" s="116" t="s">
        <v>439</v>
      </c>
      <c r="C1249" s="117" t="s">
        <v>189</v>
      </c>
      <c r="D1249" s="118" t="s">
        <v>183</v>
      </c>
      <c r="E1249" s="119" t="s">
        <v>106</v>
      </c>
      <c r="F1249" s="120" t="s">
        <v>442</v>
      </c>
      <c r="G1249" s="121">
        <v>4239</v>
      </c>
      <c r="L1249" s="38" t="s">
        <v>125</v>
      </c>
      <c r="M1249" s="39">
        <v>4239</v>
      </c>
      <c r="N1249" s="5"/>
      <c r="O1249" s="5"/>
    </row>
    <row r="1250" spans="1:15" ht="27.6">
      <c r="A1250" s="122" t="str">
        <f t="shared" si="161"/>
        <v>71100701034819</v>
      </c>
      <c r="B1250" s="116" t="s">
        <v>439</v>
      </c>
      <c r="C1250" s="117" t="s">
        <v>189</v>
      </c>
      <c r="D1250" s="118" t="s">
        <v>183</v>
      </c>
      <c r="E1250" s="119" t="s">
        <v>106</v>
      </c>
      <c r="F1250" s="120" t="s">
        <v>442</v>
      </c>
      <c r="G1250" s="121">
        <v>4819</v>
      </c>
      <c r="L1250" s="38" t="s">
        <v>219</v>
      </c>
      <c r="M1250" s="39">
        <v>4819</v>
      </c>
      <c r="N1250" s="5"/>
      <c r="O1250" s="5"/>
    </row>
    <row r="1251" spans="1:15">
      <c r="A1251" s="122" t="str">
        <f t="shared" si="161"/>
        <v>71100701044239</v>
      </c>
      <c r="B1251" s="116" t="s">
        <v>439</v>
      </c>
      <c r="C1251" s="117" t="s">
        <v>189</v>
      </c>
      <c r="D1251" s="118" t="s">
        <v>183</v>
      </c>
      <c r="E1251" s="119" t="s">
        <v>106</v>
      </c>
      <c r="F1251" s="120" t="s">
        <v>155</v>
      </c>
      <c r="G1251" s="121">
        <v>4239</v>
      </c>
      <c r="L1251" s="38" t="s">
        <v>125</v>
      </c>
      <c r="M1251" s="39">
        <v>4239</v>
      </c>
      <c r="N1251" s="5"/>
      <c r="O1251" s="5"/>
    </row>
    <row r="1252" spans="1:15">
      <c r="A1252" s="122" t="str">
        <f t="shared" si="161"/>
        <v>71100701044269</v>
      </c>
      <c r="B1252" s="116" t="s">
        <v>439</v>
      </c>
      <c r="C1252" s="117" t="s">
        <v>189</v>
      </c>
      <c r="D1252" s="118" t="s">
        <v>183</v>
      </c>
      <c r="E1252" s="119" t="s">
        <v>106</v>
      </c>
      <c r="F1252" s="120" t="s">
        <v>155</v>
      </c>
      <c r="G1252" s="121">
        <v>4269</v>
      </c>
      <c r="L1252" s="38" t="s">
        <v>240</v>
      </c>
      <c r="M1252" s="39">
        <v>4269</v>
      </c>
      <c r="N1252" s="5"/>
      <c r="O1252" s="5"/>
    </row>
    <row r="1253" spans="1:15" ht="27.6">
      <c r="A1253" s="122" t="str">
        <f t="shared" si="161"/>
        <v>71100701044521</v>
      </c>
      <c r="B1253" s="116" t="s">
        <v>439</v>
      </c>
      <c r="C1253" s="117" t="s">
        <v>189</v>
      </c>
      <c r="D1253" s="118" t="s">
        <v>183</v>
      </c>
      <c r="E1253" s="119" t="s">
        <v>106</v>
      </c>
      <c r="F1253" s="120" t="s">
        <v>155</v>
      </c>
      <c r="G1253" s="121">
        <v>4521</v>
      </c>
      <c r="L1253" s="38" t="s">
        <v>267</v>
      </c>
      <c r="M1253" s="39">
        <v>4521</v>
      </c>
      <c r="N1253" s="5"/>
      <c r="O1253" s="5"/>
    </row>
    <row r="1254" spans="1:15">
      <c r="A1254" s="122" t="str">
        <f t="shared" si="161"/>
        <v>71100701044639</v>
      </c>
      <c r="B1254" s="116" t="s">
        <v>439</v>
      </c>
      <c r="C1254" s="117" t="s">
        <v>189</v>
      </c>
      <c r="D1254" s="118" t="s">
        <v>183</v>
      </c>
      <c r="E1254" s="119" t="s">
        <v>106</v>
      </c>
      <c r="F1254" s="120" t="s">
        <v>155</v>
      </c>
      <c r="G1254" s="121">
        <v>4639</v>
      </c>
      <c r="L1254" s="38" t="s">
        <v>167</v>
      </c>
      <c r="M1254" s="39">
        <v>4639</v>
      </c>
      <c r="N1254" s="5"/>
      <c r="O1254" s="5"/>
    </row>
    <row r="1255" spans="1:15">
      <c r="A1255" s="122" t="str">
        <f t="shared" si="161"/>
        <v>71100701050000</v>
      </c>
      <c r="B1255" s="116" t="s">
        <v>439</v>
      </c>
      <c r="C1255" s="117" t="s">
        <v>189</v>
      </c>
      <c r="D1255" s="118" t="s">
        <v>183</v>
      </c>
      <c r="E1255" s="119" t="s">
        <v>106</v>
      </c>
      <c r="F1255" s="120" t="s">
        <v>149</v>
      </c>
      <c r="G1255" s="121" t="s">
        <v>440</v>
      </c>
      <c r="L1255" s="38" t="s">
        <v>37</v>
      </c>
      <c r="N1255" s="5"/>
      <c r="O1255" s="5"/>
    </row>
    <row r="1256" spans="1:15" ht="27.6">
      <c r="A1256" s="122" t="str">
        <f t="shared" si="161"/>
        <v>71100701054819</v>
      </c>
      <c r="B1256" s="116" t="s">
        <v>439</v>
      </c>
      <c r="C1256" s="117" t="s">
        <v>189</v>
      </c>
      <c r="D1256" s="118" t="s">
        <v>183</v>
      </c>
      <c r="E1256" s="119" t="s">
        <v>106</v>
      </c>
      <c r="F1256" s="120" t="s">
        <v>149</v>
      </c>
      <c r="G1256" s="121">
        <v>4819</v>
      </c>
      <c r="L1256" s="38" t="s">
        <v>219</v>
      </c>
      <c r="M1256" s="39">
        <v>4819</v>
      </c>
      <c r="N1256" s="5"/>
      <c r="O1256" s="5"/>
    </row>
    <row r="1257" spans="1:15">
      <c r="A1257" s="122" t="str">
        <f t="shared" ref="A1257:A1272" si="162">CONCATENATE(B1257,C1257,D1257,E1257,F1257,G1257)</f>
        <v>71100901014216</v>
      </c>
      <c r="B1257" s="116" t="s">
        <v>439</v>
      </c>
      <c r="C1257" s="117" t="s">
        <v>189</v>
      </c>
      <c r="D1257" s="118" t="s">
        <v>187</v>
      </c>
      <c r="E1257" s="119" t="s">
        <v>106</v>
      </c>
      <c r="F1257" s="120" t="s">
        <v>106</v>
      </c>
      <c r="G1257" s="121">
        <v>4216</v>
      </c>
      <c r="L1257" s="38" t="s">
        <v>118</v>
      </c>
      <c r="M1257" s="39">
        <v>4216</v>
      </c>
      <c r="N1257" s="5"/>
      <c r="O1257" s="5"/>
    </row>
    <row r="1258" spans="1:15" ht="27.6">
      <c r="A1258" s="122" t="str">
        <f t="shared" si="162"/>
        <v>71100901014252</v>
      </c>
      <c r="B1258" s="116" t="s">
        <v>439</v>
      </c>
      <c r="C1258" s="117" t="s">
        <v>189</v>
      </c>
      <c r="D1258" s="118" t="s">
        <v>187</v>
      </c>
      <c r="E1258" s="119" t="s">
        <v>106</v>
      </c>
      <c r="F1258" s="120" t="s">
        <v>106</v>
      </c>
      <c r="G1258" s="121">
        <v>4252</v>
      </c>
      <c r="L1258" s="38" t="s">
        <v>127</v>
      </c>
      <c r="M1258" s="39">
        <v>4252</v>
      </c>
      <c r="N1258" s="5"/>
      <c r="O1258" s="5"/>
    </row>
    <row r="1259" spans="1:15">
      <c r="A1259" s="122" t="str">
        <f t="shared" si="162"/>
        <v>71100901014264</v>
      </c>
      <c r="B1259" s="116" t="s">
        <v>439</v>
      </c>
      <c r="C1259" s="117" t="s">
        <v>189</v>
      </c>
      <c r="D1259" s="118" t="s">
        <v>187</v>
      </c>
      <c r="E1259" s="119" t="s">
        <v>106</v>
      </c>
      <c r="F1259" s="120" t="s">
        <v>106</v>
      </c>
      <c r="G1259" s="121">
        <v>4264</v>
      </c>
      <c r="L1259" s="38" t="s">
        <v>129</v>
      </c>
      <c r="M1259" s="39">
        <v>4264</v>
      </c>
      <c r="N1259" s="5"/>
      <c r="O1259" s="5"/>
    </row>
    <row r="1260" spans="1:15">
      <c r="A1260" s="122" t="str">
        <f t="shared" si="162"/>
        <v>71100901014267</v>
      </c>
      <c r="B1260" s="116" t="s">
        <v>439</v>
      </c>
      <c r="C1260" s="117" t="s">
        <v>189</v>
      </c>
      <c r="D1260" s="118" t="s">
        <v>187</v>
      </c>
      <c r="E1260" s="119" t="s">
        <v>106</v>
      </c>
      <c r="F1260" s="120" t="s">
        <v>106</v>
      </c>
      <c r="G1260" s="121">
        <v>4267</v>
      </c>
      <c r="L1260" s="38" t="s">
        <v>130</v>
      </c>
      <c r="M1260" s="39">
        <v>4267</v>
      </c>
      <c r="N1260" s="5"/>
      <c r="O1260" s="5"/>
    </row>
    <row r="1261" spans="1:15">
      <c r="A1261" s="122" t="str">
        <f t="shared" si="162"/>
        <v>71100901014861</v>
      </c>
      <c r="B1261" s="116" t="s">
        <v>439</v>
      </c>
      <c r="C1261" s="117" t="s">
        <v>189</v>
      </c>
      <c r="D1261" s="118" t="s">
        <v>187</v>
      </c>
      <c r="E1261" s="119" t="s">
        <v>106</v>
      </c>
      <c r="F1261" s="120" t="s">
        <v>106</v>
      </c>
      <c r="G1261" s="121">
        <v>4861</v>
      </c>
      <c r="L1261" s="38" t="s">
        <v>134</v>
      </c>
      <c r="M1261" s="39">
        <v>4861</v>
      </c>
      <c r="N1261" s="5"/>
      <c r="O1261" s="5"/>
    </row>
    <row r="1262" spans="1:15">
      <c r="A1262" s="122" t="str">
        <f t="shared" si="162"/>
        <v>71100901015122</v>
      </c>
      <c r="B1262" s="116" t="s">
        <v>439</v>
      </c>
      <c r="C1262" s="117" t="s">
        <v>189</v>
      </c>
      <c r="D1262" s="118" t="s">
        <v>187</v>
      </c>
      <c r="E1262" s="119" t="s">
        <v>106</v>
      </c>
      <c r="F1262" s="120" t="s">
        <v>106</v>
      </c>
      <c r="G1262" s="121">
        <v>5122</v>
      </c>
      <c r="L1262" s="38" t="s">
        <v>332</v>
      </c>
      <c r="M1262" s="39">
        <v>5122</v>
      </c>
      <c r="N1262" s="5"/>
      <c r="O1262" s="5"/>
    </row>
    <row r="1263" spans="1:15">
      <c r="A1263" s="122" t="str">
        <f t="shared" si="162"/>
        <v>71100902010000</v>
      </c>
      <c r="B1263" s="116" t="s">
        <v>439</v>
      </c>
      <c r="C1263" s="117" t="s">
        <v>189</v>
      </c>
      <c r="D1263" s="118" t="s">
        <v>187</v>
      </c>
      <c r="E1263" s="119" t="s">
        <v>140</v>
      </c>
      <c r="F1263" s="120" t="s">
        <v>106</v>
      </c>
      <c r="G1263" s="121" t="s">
        <v>440</v>
      </c>
      <c r="L1263" s="38" t="s">
        <v>38</v>
      </c>
      <c r="N1263" s="5"/>
      <c r="O1263" s="5"/>
    </row>
    <row r="1264" spans="1:15">
      <c r="A1264" s="122" t="str">
        <f t="shared" si="162"/>
        <v>71100902014729</v>
      </c>
      <c r="B1264" s="116" t="s">
        <v>439</v>
      </c>
      <c r="C1264" s="117" t="s">
        <v>189</v>
      </c>
      <c r="D1264" s="118" t="s">
        <v>187</v>
      </c>
      <c r="E1264" s="119" t="s">
        <v>140</v>
      </c>
      <c r="F1264" s="120" t="s">
        <v>106</v>
      </c>
      <c r="G1264" s="121">
        <v>4729</v>
      </c>
      <c r="L1264" s="38" t="s">
        <v>348</v>
      </c>
      <c r="M1264" s="39">
        <v>4729</v>
      </c>
      <c r="N1264" s="5"/>
      <c r="O1264" s="5"/>
    </row>
    <row r="1265" spans="1:15">
      <c r="A1265" s="122" t="str">
        <f t="shared" si="162"/>
        <v>71110000000000</v>
      </c>
      <c r="B1265" s="116" t="s">
        <v>439</v>
      </c>
      <c r="C1265" s="117" t="s">
        <v>104</v>
      </c>
      <c r="D1265" s="118" t="s">
        <v>441</v>
      </c>
      <c r="E1265" s="119" t="s">
        <v>441</v>
      </c>
      <c r="F1265" s="120" t="s">
        <v>441</v>
      </c>
      <c r="G1265" s="121" t="s">
        <v>440</v>
      </c>
      <c r="L1265" s="38" t="s">
        <v>39</v>
      </c>
      <c r="N1265" s="5"/>
      <c r="O1265" s="5"/>
    </row>
    <row r="1266" spans="1:15">
      <c r="A1266" s="122" t="str">
        <f t="shared" si="162"/>
        <v>71110000000001</v>
      </c>
      <c r="B1266" s="116" t="s">
        <v>439</v>
      </c>
      <c r="C1266" s="117" t="s">
        <v>104</v>
      </c>
      <c r="D1266" s="118" t="s">
        <v>441</v>
      </c>
      <c r="E1266" s="119" t="s">
        <v>441</v>
      </c>
      <c r="F1266" s="120" t="s">
        <v>441</v>
      </c>
      <c r="G1266" s="121" t="s">
        <v>96</v>
      </c>
      <c r="L1266" s="38" t="e">
        <v>#N/A</v>
      </c>
      <c r="N1266" s="5"/>
      <c r="O1266" s="5"/>
    </row>
    <row r="1267" spans="1:15">
      <c r="A1267" s="122" t="str">
        <f t="shared" si="162"/>
        <v>71110100000000</v>
      </c>
      <c r="B1267" s="116" t="s">
        <v>439</v>
      </c>
      <c r="C1267" s="117" t="s">
        <v>104</v>
      </c>
      <c r="D1267" s="118" t="s">
        <v>106</v>
      </c>
      <c r="E1267" s="119" t="s">
        <v>441</v>
      </c>
      <c r="F1267" s="120" t="s">
        <v>441</v>
      </c>
      <c r="G1267" s="121" t="s">
        <v>440</v>
      </c>
      <c r="L1267" s="38" t="s">
        <v>40</v>
      </c>
      <c r="N1267" s="5"/>
      <c r="O1267" s="5"/>
    </row>
    <row r="1268" spans="1:15">
      <c r="A1268" s="122" t="str">
        <f t="shared" si="162"/>
        <v>71110100000001</v>
      </c>
      <c r="B1268" s="116" t="s">
        <v>439</v>
      </c>
      <c r="C1268" s="117" t="s">
        <v>104</v>
      </c>
      <c r="D1268" s="118" t="s">
        <v>106</v>
      </c>
      <c r="E1268" s="119" t="s">
        <v>441</v>
      </c>
      <c r="F1268" s="120" t="s">
        <v>441</v>
      </c>
      <c r="G1268" s="121" t="s">
        <v>96</v>
      </c>
      <c r="L1268" s="38" t="e">
        <v>#N/A</v>
      </c>
      <c r="N1268" s="5"/>
      <c r="O1268" s="5"/>
    </row>
    <row r="1269" spans="1:15">
      <c r="A1269" s="122" t="str">
        <f t="shared" si="162"/>
        <v>71110102000000</v>
      </c>
      <c r="B1269" s="116" t="s">
        <v>439</v>
      </c>
      <c r="C1269" s="117" t="s">
        <v>104</v>
      </c>
      <c r="D1269" s="118" t="s">
        <v>106</v>
      </c>
      <c r="E1269" s="119" t="s">
        <v>140</v>
      </c>
      <c r="F1269" s="120" t="s">
        <v>441</v>
      </c>
      <c r="G1269" s="121" t="s">
        <v>440</v>
      </c>
      <c r="L1269" s="38" t="s">
        <v>41</v>
      </c>
      <c r="N1269" s="5"/>
      <c r="O1269" s="5"/>
    </row>
    <row r="1270" spans="1:15">
      <c r="A1270" s="122" t="str">
        <f t="shared" si="162"/>
        <v>71110102000001</v>
      </c>
      <c r="B1270" s="116" t="s">
        <v>439</v>
      </c>
      <c r="C1270" s="117" t="s">
        <v>104</v>
      </c>
      <c r="D1270" s="118" t="s">
        <v>106</v>
      </c>
      <c r="E1270" s="119" t="s">
        <v>140</v>
      </c>
      <c r="F1270" s="120" t="s">
        <v>441</v>
      </c>
      <c r="G1270" s="121" t="s">
        <v>96</v>
      </c>
      <c r="L1270" s="38" t="e">
        <v>#N/A</v>
      </c>
      <c r="N1270" s="5"/>
      <c r="O1270" s="5"/>
    </row>
    <row r="1271" spans="1:15">
      <c r="A1271" s="122" t="str">
        <f t="shared" si="162"/>
        <v>71110102004891</v>
      </c>
      <c r="B1271" s="116" t="s">
        <v>439</v>
      </c>
      <c r="C1271" s="117" t="s">
        <v>104</v>
      </c>
      <c r="D1271" s="118" t="s">
        <v>106</v>
      </c>
      <c r="E1271" s="119" t="s">
        <v>140</v>
      </c>
      <c r="F1271" s="120" t="s">
        <v>441</v>
      </c>
      <c r="G1271" s="121">
        <v>4891</v>
      </c>
      <c r="L1271" s="38" t="s">
        <v>416</v>
      </c>
      <c r="M1271" s="39">
        <v>4891</v>
      </c>
      <c r="N1271" s="5"/>
      <c r="O1271" s="5"/>
    </row>
    <row r="1272" spans="1:15">
      <c r="A1272" s="122" t="str">
        <f t="shared" si="162"/>
        <v>7111010200x</v>
      </c>
      <c r="B1272" s="116" t="s">
        <v>439</v>
      </c>
      <c r="C1272" s="117" t="s">
        <v>104</v>
      </c>
      <c r="D1272" s="118" t="s">
        <v>106</v>
      </c>
      <c r="E1272" s="119" t="s">
        <v>140</v>
      </c>
      <c r="F1272" s="120" t="s">
        <v>441</v>
      </c>
      <c r="G1272" s="121" t="s">
        <v>361</v>
      </c>
      <c r="L1272" s="38" t="e">
        <v>#NAME?</v>
      </c>
      <c r="M1272" s="39" t="s">
        <v>361</v>
      </c>
      <c r="N1272" s="5"/>
      <c r="O1272" s="5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09375" defaultRowHeight="15.6"/>
  <cols>
    <col min="1" max="1" width="17.33203125" style="122" hidden="1" customWidth="1"/>
    <col min="2" max="2" width="3.33203125" style="116" hidden="1" customWidth="1"/>
    <col min="3" max="3" width="4.44140625" style="117" hidden="1" customWidth="1"/>
    <col min="4" max="4" width="3.33203125" style="118" hidden="1" customWidth="1"/>
    <col min="5" max="5" width="3.33203125" style="119" hidden="1" customWidth="1"/>
    <col min="6" max="6" width="3.33203125" style="120" hidden="1" customWidth="1"/>
    <col min="7" max="7" width="5.5546875" style="121" hidden="1" customWidth="1"/>
    <col min="8" max="8" width="5.33203125" style="6" customWidth="1"/>
    <col min="9" max="9" width="3.109375" style="40" customWidth="1"/>
    <col min="10" max="10" width="2.44140625" style="41" customWidth="1"/>
    <col min="11" max="11" width="2.109375" style="42" customWidth="1"/>
    <col min="12" max="12" width="51.5546875" style="38" customWidth="1"/>
    <col min="13" max="13" width="5.33203125" style="39" customWidth="1"/>
    <col min="14" max="14" width="14.88671875" style="39" customWidth="1"/>
    <col min="15" max="15" width="14" style="39" customWidth="1"/>
    <col min="16" max="16" width="14.88671875" style="5" customWidth="1"/>
    <col min="17" max="16384" width="9.109375" style="5"/>
  </cols>
  <sheetData>
    <row r="1" spans="1:22">
      <c r="A1" s="5"/>
      <c r="B1" s="236"/>
      <c r="C1" s="5"/>
      <c r="D1" s="237"/>
      <c r="E1" s="237"/>
      <c r="F1" s="237"/>
      <c r="G1" s="237"/>
      <c r="H1" s="237"/>
      <c r="I1" s="5"/>
      <c r="J1" s="5"/>
      <c r="K1" s="562"/>
      <c r="L1" s="562"/>
      <c r="M1" s="562"/>
      <c r="N1" s="493" t="s">
        <v>744</v>
      </c>
      <c r="O1" s="493"/>
      <c r="P1" s="493"/>
    </row>
    <row r="2" spans="1:22">
      <c r="A2" s="5"/>
      <c r="B2" s="236"/>
      <c r="C2" s="5"/>
      <c r="D2" s="237"/>
      <c r="E2" s="237"/>
      <c r="F2" s="237"/>
      <c r="G2" s="237"/>
      <c r="H2" s="237"/>
      <c r="I2" s="5"/>
      <c r="J2" s="5"/>
      <c r="K2" s="562"/>
      <c r="L2" s="562"/>
      <c r="M2" s="562"/>
      <c r="N2" s="493" t="s">
        <v>622</v>
      </c>
      <c r="O2" s="493"/>
      <c r="P2" s="493"/>
    </row>
    <row r="3" spans="1:22">
      <c r="A3" s="5"/>
      <c r="B3" s="236"/>
      <c r="C3" s="5"/>
      <c r="D3" s="237"/>
      <c r="E3" s="237"/>
      <c r="F3" s="237" t="s">
        <v>784</v>
      </c>
      <c r="G3" s="237"/>
      <c r="H3" s="237"/>
      <c r="I3" s="5"/>
      <c r="J3" s="5"/>
      <c r="K3" s="562"/>
      <c r="L3" s="562"/>
      <c r="M3" s="562"/>
      <c r="N3" s="493" t="s">
        <v>937</v>
      </c>
      <c r="O3" s="493"/>
      <c r="P3" s="493"/>
    </row>
    <row r="4" spans="1:22">
      <c r="A4" s="5"/>
      <c r="B4" s="236"/>
      <c r="C4" s="5"/>
      <c r="D4" s="237"/>
      <c r="E4" s="237"/>
      <c r="F4" s="237"/>
      <c r="G4" s="237"/>
      <c r="H4" s="237"/>
      <c r="I4" s="5"/>
      <c r="J4" s="5"/>
      <c r="K4" s="562"/>
      <c r="L4" s="562"/>
      <c r="M4" s="562"/>
      <c r="N4" s="493" t="s">
        <v>936</v>
      </c>
      <c r="O4" s="493"/>
      <c r="P4" s="493"/>
    </row>
    <row r="5" spans="1:22">
      <c r="A5" s="5"/>
      <c r="B5" s="236"/>
      <c r="C5" s="5"/>
      <c r="D5" s="237"/>
      <c r="E5" s="237"/>
      <c r="F5" s="237"/>
      <c r="G5" s="237"/>
      <c r="H5" s="237"/>
      <c r="I5" s="5"/>
      <c r="J5" s="5"/>
      <c r="K5" s="562"/>
      <c r="L5" s="562"/>
      <c r="M5" s="562"/>
      <c r="N5" s="566" t="s">
        <v>595</v>
      </c>
      <c r="O5" s="566"/>
      <c r="P5" s="566"/>
    </row>
    <row r="6" spans="1:22">
      <c r="A6" s="236" t="s">
        <v>745</v>
      </c>
      <c r="B6" s="236"/>
      <c r="C6" s="5"/>
      <c r="D6" s="237"/>
      <c r="E6" s="237"/>
      <c r="F6" s="237"/>
      <c r="G6" s="237"/>
      <c r="H6" s="237"/>
      <c r="I6" s="5"/>
      <c r="J6" s="5"/>
      <c r="K6" s="5"/>
      <c r="L6" s="238"/>
      <c r="M6" s="238"/>
      <c r="N6" s="5"/>
      <c r="O6" s="5"/>
    </row>
    <row r="7" spans="1:22" ht="36" customHeight="1">
      <c r="A7" s="122" t="s">
        <v>490</v>
      </c>
      <c r="H7" s="535" t="s">
        <v>925</v>
      </c>
      <c r="I7" s="535"/>
      <c r="J7" s="535"/>
      <c r="K7" s="535"/>
      <c r="L7" s="535"/>
      <c r="M7" s="535"/>
      <c r="N7" s="535"/>
      <c r="O7" s="535"/>
      <c r="P7" s="535"/>
    </row>
    <row r="8" spans="1:22">
      <c r="H8" s="235"/>
      <c r="I8" s="235"/>
      <c r="J8" s="235"/>
      <c r="K8" s="235"/>
      <c r="L8" s="235"/>
      <c r="M8" s="235"/>
      <c r="N8" s="235"/>
      <c r="O8" s="235"/>
      <c r="P8" s="235"/>
    </row>
    <row r="9" spans="1:22">
      <c r="A9" s="123"/>
      <c r="I9" s="7"/>
      <c r="J9" s="43"/>
      <c r="K9" s="43"/>
      <c r="L9" s="8"/>
      <c r="M9" s="209"/>
      <c r="N9" s="234"/>
      <c r="O9" s="561" t="s">
        <v>97</v>
      </c>
      <c r="P9" s="561"/>
    </row>
    <row r="10" spans="1:22" ht="46.5" customHeight="1">
      <c r="A10" s="123"/>
      <c r="H10" s="516" t="s">
        <v>98</v>
      </c>
      <c r="I10" s="516" t="s">
        <v>99</v>
      </c>
      <c r="J10" s="519" t="s">
        <v>100</v>
      </c>
      <c r="K10" s="519" t="s">
        <v>101</v>
      </c>
      <c r="L10" s="522" t="s">
        <v>102</v>
      </c>
      <c r="M10" s="525" t="s">
        <v>103</v>
      </c>
      <c r="N10" s="498" t="s">
        <v>374</v>
      </c>
      <c r="O10" s="534" t="s">
        <v>375</v>
      </c>
      <c r="P10" s="534"/>
    </row>
    <row r="11" spans="1:22" s="10" customFormat="1" ht="29.25" customHeight="1">
      <c r="A11" s="123"/>
      <c r="B11" s="116"/>
      <c r="C11" s="117"/>
      <c r="D11" s="118"/>
      <c r="E11" s="119"/>
      <c r="F11" s="120"/>
      <c r="G11" s="121"/>
      <c r="H11" s="517"/>
      <c r="I11" s="517"/>
      <c r="J11" s="520"/>
      <c r="K11" s="520"/>
      <c r="L11" s="523"/>
      <c r="M11" s="526"/>
      <c r="N11" s="498"/>
      <c r="O11" s="2" t="s">
        <v>376</v>
      </c>
      <c r="P11" s="2" t="s">
        <v>377</v>
      </c>
    </row>
    <row r="12" spans="1:22" s="15" customFormat="1">
      <c r="A12" s="123"/>
      <c r="B12" s="124"/>
      <c r="C12" s="125"/>
      <c r="D12" s="126"/>
      <c r="E12" s="127"/>
      <c r="F12" s="128"/>
      <c r="G12" s="129"/>
      <c r="H12" s="135">
        <v>1</v>
      </c>
      <c r="I12" s="135">
        <v>2</v>
      </c>
      <c r="J12" s="135">
        <v>3</v>
      </c>
      <c r="K12" s="135">
        <v>4</v>
      </c>
      <c r="L12" s="135">
        <v>5</v>
      </c>
      <c r="M12" s="136">
        <v>6</v>
      </c>
      <c r="N12" s="12">
        <v>7</v>
      </c>
      <c r="O12" s="12">
        <v>8</v>
      </c>
      <c r="P12" s="12" t="s">
        <v>624</v>
      </c>
    </row>
    <row r="13" spans="1:22" s="161" customFormat="1" ht="16.5" customHeight="1">
      <c r="A13" s="122" t="str">
        <f t="shared" ref="A13:A86" si="0">CONCATENATE(B13,C13,D13,E13,F13,G13)</f>
        <v>71000000000000</v>
      </c>
      <c r="B13" s="124" t="s">
        <v>439</v>
      </c>
      <c r="C13" s="125" t="s">
        <v>441</v>
      </c>
      <c r="D13" s="126" t="s">
        <v>441</v>
      </c>
      <c r="E13" s="127" t="s">
        <v>441</v>
      </c>
      <c r="F13" s="128" t="s">
        <v>441</v>
      </c>
      <c r="G13" s="129" t="s">
        <v>440</v>
      </c>
      <c r="H13" s="397"/>
      <c r="I13" s="157"/>
      <c r="J13" s="158"/>
      <c r="K13" s="158"/>
      <c r="L13" s="159" t="s">
        <v>105</v>
      </c>
      <c r="M13" s="172"/>
      <c r="N13" s="160">
        <f>O13+P13-O767</f>
        <v>0</v>
      </c>
      <c r="O13" s="160">
        <f>+O14+O109+O141+O319+O406+O476+O489+O574+O669+O759</f>
        <v>0</v>
      </c>
      <c r="P13" s="160">
        <f>+P14+P109+P141+P319+P406+P476+P489+P574+P669+P759</f>
        <v>0</v>
      </c>
      <c r="S13" s="438"/>
    </row>
    <row r="14" spans="1:22" s="181" customFormat="1" ht="27.6">
      <c r="A14" s="122" t="str">
        <f t="shared" si="0"/>
        <v>71010000000000</v>
      </c>
      <c r="B14" s="124" t="s">
        <v>439</v>
      </c>
      <c r="C14" s="117" t="s">
        <v>106</v>
      </c>
      <c r="D14" s="118" t="s">
        <v>441</v>
      </c>
      <c r="E14" s="127" t="s">
        <v>441</v>
      </c>
      <c r="F14" s="128" t="s">
        <v>441</v>
      </c>
      <c r="G14" s="129" t="s">
        <v>440</v>
      </c>
      <c r="H14" s="180">
        <v>2100</v>
      </c>
      <c r="I14" s="212" t="s">
        <v>106</v>
      </c>
      <c r="J14" s="213">
        <v>0</v>
      </c>
      <c r="K14" s="213">
        <v>0</v>
      </c>
      <c r="L14" s="162" t="s">
        <v>107</v>
      </c>
      <c r="M14" s="174"/>
      <c r="N14" s="163">
        <f>+N16+N66+N84+N99</f>
        <v>0</v>
      </c>
      <c r="O14" s="163">
        <f>+O16+O66+O84+O99</f>
        <v>0</v>
      </c>
      <c r="P14" s="163">
        <f>+P16+P66+P84+P99</f>
        <v>0</v>
      </c>
      <c r="Q14" s="161"/>
      <c r="R14" s="161"/>
      <c r="S14" s="438"/>
      <c r="T14" s="161"/>
      <c r="U14" s="161"/>
      <c r="V14" s="161"/>
    </row>
    <row r="15" spans="1:22" s="23" customFormat="1" ht="16.2">
      <c r="A15" s="122" t="str">
        <f t="shared" si="0"/>
        <v>71010000000001</v>
      </c>
      <c r="B15" s="124" t="s">
        <v>439</v>
      </c>
      <c r="C15" s="117" t="s">
        <v>106</v>
      </c>
      <c r="D15" s="118" t="s">
        <v>441</v>
      </c>
      <c r="E15" s="127" t="s">
        <v>441</v>
      </c>
      <c r="F15" s="128" t="s">
        <v>441</v>
      </c>
      <c r="G15" s="129" t="s">
        <v>96</v>
      </c>
      <c r="H15" s="17"/>
      <c r="I15" s="18"/>
      <c r="J15" s="19"/>
      <c r="K15" s="19"/>
      <c r="L15" s="20" t="s">
        <v>108</v>
      </c>
      <c r="M15" s="44"/>
      <c r="N15" s="190"/>
      <c r="O15" s="190"/>
      <c r="P15" s="190"/>
      <c r="Q15" s="161"/>
      <c r="R15" s="161"/>
      <c r="S15" s="438"/>
      <c r="T15" s="161"/>
      <c r="U15" s="161"/>
      <c r="V15" s="161"/>
    </row>
    <row r="16" spans="1:22" s="169" customFormat="1" ht="41.4">
      <c r="A16" s="122" t="str">
        <f t="shared" si="0"/>
        <v>71010100000000</v>
      </c>
      <c r="B16" s="124" t="s">
        <v>439</v>
      </c>
      <c r="C16" s="117" t="s">
        <v>106</v>
      </c>
      <c r="D16" s="118" t="s">
        <v>106</v>
      </c>
      <c r="E16" s="127" t="s">
        <v>441</v>
      </c>
      <c r="F16" s="128" t="s">
        <v>441</v>
      </c>
      <c r="G16" s="129" t="s">
        <v>440</v>
      </c>
      <c r="H16" s="165">
        <v>2110</v>
      </c>
      <c r="I16" s="166" t="s">
        <v>106</v>
      </c>
      <c r="J16" s="167">
        <v>1</v>
      </c>
      <c r="K16" s="167">
        <v>0</v>
      </c>
      <c r="L16" s="168" t="s">
        <v>109</v>
      </c>
      <c r="M16" s="176"/>
      <c r="N16" s="188">
        <f>+N18+N60</f>
        <v>0</v>
      </c>
      <c r="O16" s="188">
        <f>+O18+O60</f>
        <v>0</v>
      </c>
      <c r="P16" s="188">
        <f>+P18+P60</f>
        <v>0</v>
      </c>
      <c r="Q16" s="161"/>
      <c r="R16" s="161"/>
      <c r="S16" s="438"/>
      <c r="T16" s="161"/>
      <c r="U16" s="161"/>
      <c r="V16" s="161"/>
    </row>
    <row r="17" spans="1:22" s="23" customFormat="1" ht="16.2">
      <c r="A17" s="122" t="str">
        <f t="shared" si="0"/>
        <v>71010100000001</v>
      </c>
      <c r="B17" s="124" t="s">
        <v>439</v>
      </c>
      <c r="C17" s="117" t="s">
        <v>106</v>
      </c>
      <c r="D17" s="118" t="s">
        <v>106</v>
      </c>
      <c r="E17" s="127" t="s">
        <v>441</v>
      </c>
      <c r="F17" s="128" t="s">
        <v>441</v>
      </c>
      <c r="G17" s="129" t="s">
        <v>96</v>
      </c>
      <c r="H17" s="17"/>
      <c r="I17" s="18"/>
      <c r="J17" s="19"/>
      <c r="K17" s="19"/>
      <c r="L17" s="20" t="s">
        <v>110</v>
      </c>
      <c r="M17" s="35"/>
      <c r="N17" s="190"/>
      <c r="O17" s="190"/>
      <c r="P17" s="190"/>
      <c r="Q17" s="161"/>
      <c r="R17" s="161"/>
      <c r="S17" s="438"/>
      <c r="T17" s="161"/>
      <c r="U17" s="161"/>
      <c r="V17" s="161"/>
    </row>
    <row r="18" spans="1:22" s="156" customFormat="1" ht="26.4">
      <c r="A18" s="122" t="str">
        <f t="shared" si="0"/>
        <v>71010101000000</v>
      </c>
      <c r="B18" s="124" t="s">
        <v>439</v>
      </c>
      <c r="C18" s="117" t="s">
        <v>106</v>
      </c>
      <c r="D18" s="118" t="s">
        <v>106</v>
      </c>
      <c r="E18" s="119" t="s">
        <v>106</v>
      </c>
      <c r="F18" s="128" t="s">
        <v>441</v>
      </c>
      <c r="G18" s="129" t="s">
        <v>440</v>
      </c>
      <c r="H18" s="151">
        <v>2111</v>
      </c>
      <c r="I18" s="152" t="s">
        <v>106</v>
      </c>
      <c r="J18" s="153">
        <v>1</v>
      </c>
      <c r="K18" s="153">
        <v>1</v>
      </c>
      <c r="L18" s="154" t="s">
        <v>363</v>
      </c>
      <c r="M18" s="155"/>
      <c r="N18" s="192">
        <f>+N20+N55</f>
        <v>0</v>
      </c>
      <c r="O18" s="192">
        <f>+O20+O55</f>
        <v>0</v>
      </c>
      <c r="P18" s="192">
        <f>+P20+P55</f>
        <v>0</v>
      </c>
      <c r="Q18" s="161"/>
      <c r="R18" s="161"/>
      <c r="S18" s="438"/>
      <c r="T18" s="161"/>
      <c r="U18" s="161"/>
      <c r="V18" s="161"/>
    </row>
    <row r="19" spans="1:22" ht="16.2">
      <c r="A19" s="122" t="str">
        <f t="shared" si="0"/>
        <v>71010101000001</v>
      </c>
      <c r="B19" s="124" t="s">
        <v>439</v>
      </c>
      <c r="C19" s="117" t="s">
        <v>106</v>
      </c>
      <c r="D19" s="118" t="s">
        <v>106</v>
      </c>
      <c r="E19" s="119" t="s">
        <v>106</v>
      </c>
      <c r="F19" s="128" t="s">
        <v>441</v>
      </c>
      <c r="G19" s="129" t="s">
        <v>96</v>
      </c>
      <c r="H19" s="17"/>
      <c r="I19" s="25"/>
      <c r="J19" s="26"/>
      <c r="K19" s="26"/>
      <c r="L19" s="20" t="s">
        <v>108</v>
      </c>
      <c r="M19" s="44"/>
      <c r="N19" s="190"/>
      <c r="O19" s="190"/>
      <c r="P19" s="190"/>
      <c r="Q19" s="161"/>
      <c r="R19" s="161"/>
      <c r="S19" s="438"/>
      <c r="T19" s="161"/>
      <c r="U19" s="161"/>
      <c r="V19" s="161"/>
    </row>
    <row r="20" spans="1:22" s="115" customFormat="1" ht="16.2">
      <c r="A20" s="122" t="str">
        <f t="shared" si="0"/>
        <v>71010101010000</v>
      </c>
      <c r="B20" s="124" t="s">
        <v>439</v>
      </c>
      <c r="C20" s="117" t="s">
        <v>106</v>
      </c>
      <c r="D20" s="118" t="s">
        <v>106</v>
      </c>
      <c r="E20" s="119" t="s">
        <v>106</v>
      </c>
      <c r="F20" s="128" t="s">
        <v>106</v>
      </c>
      <c r="G20" s="129" t="s">
        <v>440</v>
      </c>
      <c r="H20" s="45"/>
      <c r="I20" s="147"/>
      <c r="J20" s="148"/>
      <c r="K20" s="148"/>
      <c r="L20" s="27" t="s">
        <v>111</v>
      </c>
      <c r="M20" s="28"/>
      <c r="N20" s="197">
        <f>O20+P20</f>
        <v>0</v>
      </c>
      <c r="O20" s="197">
        <f>SUM(O21:O54)</f>
        <v>0</v>
      </c>
      <c r="P20" s="197">
        <f>SUM(P21:P54)</f>
        <v>0</v>
      </c>
      <c r="Q20" s="161"/>
      <c r="R20" s="161"/>
      <c r="S20" s="438"/>
      <c r="T20" s="161"/>
      <c r="U20" s="161"/>
      <c r="V20" s="161"/>
    </row>
    <row r="21" spans="1:22" s="23" customFormat="1" ht="16.2">
      <c r="A21" s="122" t="str">
        <f t="shared" si="0"/>
        <v>71010101014111</v>
      </c>
      <c r="B21" s="124" t="s">
        <v>439</v>
      </c>
      <c r="C21" s="117" t="s">
        <v>106</v>
      </c>
      <c r="D21" s="118" t="s">
        <v>106</v>
      </c>
      <c r="E21" s="119" t="s">
        <v>106</v>
      </c>
      <c r="F21" s="128" t="s">
        <v>106</v>
      </c>
      <c r="G21" s="129">
        <v>4111</v>
      </c>
      <c r="H21" s="25"/>
      <c r="I21" s="25"/>
      <c r="J21" s="26"/>
      <c r="K21" s="26"/>
      <c r="L21" s="36" t="s">
        <v>112</v>
      </c>
      <c r="M21" s="12">
        <v>4111</v>
      </c>
      <c r="N21" s="183">
        <f>O21+P21</f>
        <v>0</v>
      </c>
      <c r="O21" s="183"/>
      <c r="P21" s="183"/>
      <c r="Q21" s="161"/>
      <c r="R21" s="161"/>
      <c r="S21" s="438"/>
      <c r="T21" s="161"/>
      <c r="U21" s="161"/>
      <c r="V21" s="161"/>
    </row>
    <row r="22" spans="1:22" ht="26.4">
      <c r="A22" s="122" t="str">
        <f t="shared" si="0"/>
        <v>71010101014112</v>
      </c>
      <c r="B22" s="124" t="s">
        <v>439</v>
      </c>
      <c r="C22" s="117" t="s">
        <v>106</v>
      </c>
      <c r="D22" s="118" t="s">
        <v>106</v>
      </c>
      <c r="E22" s="119" t="s">
        <v>106</v>
      </c>
      <c r="F22" s="128" t="s">
        <v>106</v>
      </c>
      <c r="G22" s="129">
        <v>4112</v>
      </c>
      <c r="H22" s="25"/>
      <c r="I22" s="25"/>
      <c r="J22" s="26"/>
      <c r="K22" s="26"/>
      <c r="L22" s="36" t="s">
        <v>113</v>
      </c>
      <c r="M22" s="12">
        <v>4112</v>
      </c>
      <c r="N22" s="183">
        <f t="shared" ref="N22:N59" si="1">O22+P22</f>
        <v>0</v>
      </c>
      <c r="O22" s="183"/>
      <c r="P22" s="183"/>
      <c r="Q22" s="161"/>
      <c r="R22" s="161"/>
      <c r="S22" s="438"/>
      <c r="T22" s="161"/>
      <c r="U22" s="161"/>
      <c r="V22" s="161"/>
    </row>
    <row r="23" spans="1:22" s="23" customFormat="1" ht="16.2">
      <c r="A23" s="122" t="str">
        <f t="shared" si="0"/>
        <v>71010101014212</v>
      </c>
      <c r="B23" s="124" t="s">
        <v>439</v>
      </c>
      <c r="C23" s="117" t="s">
        <v>106</v>
      </c>
      <c r="D23" s="118" t="s">
        <v>106</v>
      </c>
      <c r="E23" s="119" t="s">
        <v>106</v>
      </c>
      <c r="F23" s="120" t="s">
        <v>106</v>
      </c>
      <c r="G23" s="121">
        <v>4212</v>
      </c>
      <c r="H23" s="25"/>
      <c r="I23" s="25"/>
      <c r="J23" s="26"/>
      <c r="K23" s="26"/>
      <c r="L23" s="29" t="s">
        <v>114</v>
      </c>
      <c r="M23" s="12">
        <v>4212</v>
      </c>
      <c r="N23" s="183">
        <f t="shared" si="1"/>
        <v>0</v>
      </c>
      <c r="O23" s="183"/>
      <c r="P23" s="183"/>
      <c r="Q23" s="161"/>
      <c r="R23" s="161"/>
      <c r="S23" s="438"/>
      <c r="T23" s="161"/>
      <c r="U23" s="161"/>
      <c r="V23" s="161"/>
    </row>
    <row r="24" spans="1:22" ht="16.2">
      <c r="A24" s="122" t="str">
        <f t="shared" si="0"/>
        <v>71010101014213</v>
      </c>
      <c r="B24" s="124" t="s">
        <v>439</v>
      </c>
      <c r="C24" s="117" t="s">
        <v>106</v>
      </c>
      <c r="D24" s="118" t="s">
        <v>106</v>
      </c>
      <c r="E24" s="119" t="s">
        <v>106</v>
      </c>
      <c r="F24" s="120" t="s">
        <v>106</v>
      </c>
      <c r="G24" s="121">
        <v>4213</v>
      </c>
      <c r="H24" s="25"/>
      <c r="I24" s="25"/>
      <c r="J24" s="26"/>
      <c r="K24" s="26"/>
      <c r="L24" s="30" t="s">
        <v>115</v>
      </c>
      <c r="M24" s="31">
        <v>4213</v>
      </c>
      <c r="N24" s="183">
        <f t="shared" si="1"/>
        <v>0</v>
      </c>
      <c r="O24" s="183"/>
      <c r="P24" s="183"/>
      <c r="Q24" s="161"/>
      <c r="R24" s="161"/>
      <c r="S24" s="438"/>
      <c r="T24" s="161"/>
      <c r="U24" s="161"/>
      <c r="V24" s="161"/>
    </row>
    <row r="25" spans="1:22" s="23" customFormat="1" ht="16.2">
      <c r="A25" s="122" t="str">
        <f t="shared" si="0"/>
        <v>71010101014214</v>
      </c>
      <c r="B25" s="124" t="s">
        <v>439</v>
      </c>
      <c r="C25" s="117" t="s">
        <v>106</v>
      </c>
      <c r="D25" s="118" t="s">
        <v>106</v>
      </c>
      <c r="E25" s="119" t="s">
        <v>106</v>
      </c>
      <c r="F25" s="120" t="s">
        <v>106</v>
      </c>
      <c r="G25" s="121">
        <v>4214</v>
      </c>
      <c r="H25" s="25"/>
      <c r="I25" s="25"/>
      <c r="J25" s="26"/>
      <c r="K25" s="26"/>
      <c r="L25" s="30" t="s">
        <v>116</v>
      </c>
      <c r="M25" s="31">
        <v>4214</v>
      </c>
      <c r="N25" s="183">
        <f t="shared" si="1"/>
        <v>0</v>
      </c>
      <c r="O25" s="183"/>
      <c r="P25" s="183"/>
      <c r="Q25" s="161"/>
      <c r="R25" s="161"/>
      <c r="S25" s="438"/>
      <c r="T25" s="161"/>
      <c r="U25" s="161"/>
      <c r="V25" s="161"/>
    </row>
    <row r="26" spans="1:22" ht="16.2">
      <c r="A26" s="122" t="str">
        <f t="shared" si="0"/>
        <v>71010101014215</v>
      </c>
      <c r="B26" s="124" t="s">
        <v>439</v>
      </c>
      <c r="C26" s="117" t="s">
        <v>106</v>
      </c>
      <c r="D26" s="118" t="s">
        <v>106</v>
      </c>
      <c r="E26" s="119" t="s">
        <v>106</v>
      </c>
      <c r="F26" s="120" t="s">
        <v>106</v>
      </c>
      <c r="G26" s="121">
        <v>4215</v>
      </c>
      <c r="H26" s="25"/>
      <c r="I26" s="25"/>
      <c r="J26" s="26"/>
      <c r="K26" s="26"/>
      <c r="L26" s="29" t="s">
        <v>117</v>
      </c>
      <c r="M26" s="12">
        <v>4215</v>
      </c>
      <c r="N26" s="183">
        <f t="shared" si="1"/>
        <v>0</v>
      </c>
      <c r="O26" s="183"/>
      <c r="P26" s="183"/>
      <c r="Q26" s="161"/>
      <c r="R26" s="161"/>
      <c r="S26" s="438"/>
      <c r="T26" s="161"/>
      <c r="U26" s="161"/>
      <c r="V26" s="161"/>
    </row>
    <row r="27" spans="1:22" ht="16.2">
      <c r="A27" s="122" t="str">
        <f t="shared" si="0"/>
        <v>71010101014216</v>
      </c>
      <c r="B27" s="124" t="s">
        <v>439</v>
      </c>
      <c r="C27" s="117" t="s">
        <v>106</v>
      </c>
      <c r="D27" s="118" t="s">
        <v>106</v>
      </c>
      <c r="E27" s="119" t="s">
        <v>106</v>
      </c>
      <c r="F27" s="120" t="s">
        <v>106</v>
      </c>
      <c r="G27" s="121">
        <v>4216</v>
      </c>
      <c r="H27" s="25"/>
      <c r="I27" s="25"/>
      <c r="J27" s="26"/>
      <c r="K27" s="26"/>
      <c r="L27" s="29" t="s">
        <v>447</v>
      </c>
      <c r="M27" s="12">
        <v>4216</v>
      </c>
      <c r="N27" s="183">
        <f t="shared" si="1"/>
        <v>0</v>
      </c>
      <c r="O27" s="183"/>
      <c r="P27" s="183"/>
      <c r="Q27" s="161"/>
      <c r="R27" s="161"/>
      <c r="S27" s="438"/>
      <c r="T27" s="161"/>
      <c r="U27" s="161"/>
      <c r="V27" s="161"/>
    </row>
    <row r="28" spans="1:22" ht="16.2">
      <c r="A28" s="122" t="str">
        <f t="shared" si="0"/>
        <v>71010101014222</v>
      </c>
      <c r="B28" s="124" t="s">
        <v>439</v>
      </c>
      <c r="C28" s="117" t="s">
        <v>106</v>
      </c>
      <c r="D28" s="118" t="s">
        <v>106</v>
      </c>
      <c r="E28" s="119" t="s">
        <v>106</v>
      </c>
      <c r="F28" s="120" t="s">
        <v>106</v>
      </c>
      <c r="G28" s="121">
        <v>4222</v>
      </c>
      <c r="H28" s="25"/>
      <c r="I28" s="25"/>
      <c r="J28" s="26"/>
      <c r="K28" s="26"/>
      <c r="L28" s="29" t="s">
        <v>392</v>
      </c>
      <c r="M28" s="12" t="s">
        <v>746</v>
      </c>
      <c r="N28" s="183">
        <f t="shared" si="1"/>
        <v>0</v>
      </c>
      <c r="O28" s="183"/>
      <c r="P28" s="183"/>
      <c r="Q28" s="161"/>
      <c r="R28" s="161"/>
      <c r="S28" s="438"/>
      <c r="T28" s="161"/>
      <c r="U28" s="161"/>
      <c r="V28" s="161"/>
    </row>
    <row r="29" spans="1:22" ht="16.2">
      <c r="A29" s="122" t="str">
        <f t="shared" si="0"/>
        <v>71010101014231</v>
      </c>
      <c r="B29" s="124" t="s">
        <v>439</v>
      </c>
      <c r="C29" s="117" t="s">
        <v>106</v>
      </c>
      <c r="D29" s="118" t="s">
        <v>106</v>
      </c>
      <c r="E29" s="119" t="s">
        <v>106</v>
      </c>
      <c r="F29" s="120" t="s">
        <v>106</v>
      </c>
      <c r="G29" s="121">
        <v>4231</v>
      </c>
      <c r="H29" s="25"/>
      <c r="I29" s="25"/>
      <c r="J29" s="26"/>
      <c r="K29" s="26"/>
      <c r="L29" s="29" t="s">
        <v>119</v>
      </c>
      <c r="M29" s="12">
        <v>4222</v>
      </c>
      <c r="N29" s="183">
        <f t="shared" si="1"/>
        <v>0</v>
      </c>
      <c r="O29" s="183"/>
      <c r="P29" s="183"/>
      <c r="Q29" s="161"/>
      <c r="R29" s="161"/>
      <c r="S29" s="438"/>
      <c r="T29" s="161"/>
      <c r="U29" s="161"/>
      <c r="V29" s="161"/>
    </row>
    <row r="30" spans="1:22" ht="16.2">
      <c r="A30" s="122" t="str">
        <f t="shared" si="0"/>
        <v>71010101014232</v>
      </c>
      <c r="B30" s="124" t="s">
        <v>439</v>
      </c>
      <c r="C30" s="117" t="s">
        <v>106</v>
      </c>
      <c r="D30" s="118" t="s">
        <v>106</v>
      </c>
      <c r="E30" s="119" t="s">
        <v>106</v>
      </c>
      <c r="F30" s="120" t="s">
        <v>106</v>
      </c>
      <c r="G30" s="121">
        <v>4232</v>
      </c>
      <c r="H30" s="25"/>
      <c r="I30" s="25"/>
      <c r="J30" s="26"/>
      <c r="K30" s="26"/>
      <c r="L30" s="29" t="s">
        <v>448</v>
      </c>
      <c r="M30" s="12">
        <v>4231</v>
      </c>
      <c r="N30" s="183">
        <f t="shared" si="1"/>
        <v>0</v>
      </c>
      <c r="O30" s="183"/>
      <c r="P30" s="183"/>
      <c r="Q30" s="161"/>
      <c r="R30" s="161"/>
      <c r="S30" s="438"/>
      <c r="T30" s="161"/>
      <c r="U30" s="161"/>
      <c r="V30" s="161"/>
    </row>
    <row r="31" spans="1:22" ht="16.2">
      <c r="A31" s="122" t="str">
        <f t="shared" si="0"/>
        <v>71010101014233</v>
      </c>
      <c r="B31" s="124" t="s">
        <v>439</v>
      </c>
      <c r="C31" s="117" t="s">
        <v>106</v>
      </c>
      <c r="D31" s="118" t="s">
        <v>106</v>
      </c>
      <c r="E31" s="119" t="s">
        <v>106</v>
      </c>
      <c r="F31" s="120" t="s">
        <v>106</v>
      </c>
      <c r="G31" s="121">
        <v>4233</v>
      </c>
      <c r="H31" s="25"/>
      <c r="I31" s="25"/>
      <c r="J31" s="26"/>
      <c r="K31" s="26"/>
      <c r="L31" s="29" t="s">
        <v>121</v>
      </c>
      <c r="M31" s="12">
        <v>4232</v>
      </c>
      <c r="N31" s="183">
        <f t="shared" si="1"/>
        <v>0</v>
      </c>
      <c r="O31" s="183"/>
      <c r="P31" s="183"/>
      <c r="Q31" s="161"/>
      <c r="R31" s="161"/>
      <c r="S31" s="438"/>
      <c r="T31" s="161"/>
      <c r="U31" s="161"/>
      <c r="V31" s="161"/>
    </row>
    <row r="32" spans="1:22" ht="26.4">
      <c r="A32" s="122" t="str">
        <f t="shared" si="0"/>
        <v>71010101014234</v>
      </c>
      <c r="B32" s="124" t="s">
        <v>439</v>
      </c>
      <c r="C32" s="117" t="s">
        <v>106</v>
      </c>
      <c r="D32" s="118" t="s">
        <v>106</v>
      </c>
      <c r="E32" s="119" t="s">
        <v>106</v>
      </c>
      <c r="F32" s="120" t="s">
        <v>106</v>
      </c>
      <c r="G32" s="121">
        <v>4234</v>
      </c>
      <c r="H32" s="25"/>
      <c r="I32" s="25"/>
      <c r="J32" s="26"/>
      <c r="K32" s="26"/>
      <c r="L32" s="29" t="s">
        <v>449</v>
      </c>
      <c r="M32" s="12">
        <v>4233</v>
      </c>
      <c r="N32" s="183">
        <f t="shared" si="1"/>
        <v>0</v>
      </c>
      <c r="O32" s="183"/>
      <c r="P32" s="183"/>
      <c r="Q32" s="161"/>
      <c r="R32" s="161"/>
      <c r="S32" s="438"/>
      <c r="T32" s="161"/>
      <c r="U32" s="161"/>
      <c r="V32" s="161"/>
    </row>
    <row r="33" spans="1:22" ht="16.2">
      <c r="A33" s="122" t="str">
        <f t="shared" si="0"/>
        <v>71010101014235</v>
      </c>
      <c r="B33" s="124" t="s">
        <v>439</v>
      </c>
      <c r="C33" s="117" t="s">
        <v>106</v>
      </c>
      <c r="D33" s="118" t="s">
        <v>106</v>
      </c>
      <c r="E33" s="119" t="s">
        <v>106</v>
      </c>
      <c r="F33" s="120" t="s">
        <v>106</v>
      </c>
      <c r="G33" s="121">
        <v>4235</v>
      </c>
      <c r="H33" s="25"/>
      <c r="I33" s="25"/>
      <c r="J33" s="26"/>
      <c r="K33" s="26"/>
      <c r="L33" s="29" t="s">
        <v>782</v>
      </c>
      <c r="M33" s="12">
        <v>4234</v>
      </c>
      <c r="N33" s="183">
        <f t="shared" si="1"/>
        <v>0</v>
      </c>
      <c r="O33" s="183"/>
      <c r="P33" s="183"/>
      <c r="Q33" s="161"/>
      <c r="R33" s="161"/>
      <c r="S33" s="438"/>
      <c r="T33" s="161"/>
      <c r="U33" s="161"/>
      <c r="V33" s="161"/>
    </row>
    <row r="34" spans="1:22" ht="16.2">
      <c r="B34" s="124"/>
      <c r="H34" s="25"/>
      <c r="I34" s="25"/>
      <c r="J34" s="26"/>
      <c r="K34" s="26"/>
      <c r="L34" s="29" t="s">
        <v>123</v>
      </c>
      <c r="M34" s="12">
        <v>4235</v>
      </c>
      <c r="N34" s="183">
        <f t="shared" si="1"/>
        <v>0</v>
      </c>
      <c r="O34" s="183"/>
      <c r="P34" s="183"/>
      <c r="Q34" s="161"/>
      <c r="R34" s="161"/>
      <c r="S34" s="438"/>
      <c r="T34" s="161"/>
      <c r="U34" s="161"/>
      <c r="V34" s="161"/>
    </row>
    <row r="35" spans="1:22" ht="16.2">
      <c r="A35" s="122" t="str">
        <f t="shared" si="0"/>
        <v>71010101014237</v>
      </c>
      <c r="B35" s="124" t="s">
        <v>439</v>
      </c>
      <c r="C35" s="117" t="s">
        <v>106</v>
      </c>
      <c r="D35" s="118" t="s">
        <v>106</v>
      </c>
      <c r="E35" s="119" t="s">
        <v>106</v>
      </c>
      <c r="F35" s="120" t="s">
        <v>106</v>
      </c>
      <c r="G35" s="121">
        <v>4237</v>
      </c>
      <c r="H35" s="25"/>
      <c r="I35" s="25"/>
      <c r="J35" s="26"/>
      <c r="K35" s="26"/>
      <c r="L35" s="29" t="s">
        <v>124</v>
      </c>
      <c r="M35" s="12">
        <v>4237</v>
      </c>
      <c r="N35" s="183">
        <f t="shared" si="1"/>
        <v>0</v>
      </c>
      <c r="O35" s="183"/>
      <c r="P35" s="183"/>
      <c r="Q35" s="161"/>
      <c r="R35" s="161"/>
      <c r="S35" s="438"/>
      <c r="T35" s="161"/>
      <c r="U35" s="161"/>
      <c r="V35" s="161"/>
    </row>
    <row r="36" spans="1:22" ht="16.2">
      <c r="A36" s="122" t="str">
        <f t="shared" si="0"/>
        <v>71010101014239</v>
      </c>
      <c r="B36" s="124" t="s">
        <v>439</v>
      </c>
      <c r="C36" s="117" t="s">
        <v>106</v>
      </c>
      <c r="D36" s="118" t="s">
        <v>106</v>
      </c>
      <c r="E36" s="119" t="s">
        <v>106</v>
      </c>
      <c r="F36" s="120" t="s">
        <v>106</v>
      </c>
      <c r="G36" s="121">
        <v>4239</v>
      </c>
      <c r="H36" s="25"/>
      <c r="I36" s="25"/>
      <c r="J36" s="26"/>
      <c r="K36" s="26"/>
      <c r="L36" s="29" t="s">
        <v>125</v>
      </c>
      <c r="M36" s="12">
        <v>4239</v>
      </c>
      <c r="N36" s="183">
        <f t="shared" si="1"/>
        <v>0</v>
      </c>
      <c r="O36" s="183"/>
      <c r="P36" s="183"/>
      <c r="Q36" s="161"/>
      <c r="R36" s="161"/>
      <c r="S36" s="438"/>
      <c r="T36" s="161"/>
      <c r="U36" s="161"/>
      <c r="V36" s="161"/>
    </row>
    <row r="37" spans="1:22" ht="16.2">
      <c r="A37" s="122" t="str">
        <f t="shared" si="0"/>
        <v>71010101014241</v>
      </c>
      <c r="B37" s="124" t="s">
        <v>439</v>
      </c>
      <c r="C37" s="117" t="s">
        <v>106</v>
      </c>
      <c r="D37" s="118" t="s">
        <v>106</v>
      </c>
      <c r="E37" s="119" t="s">
        <v>106</v>
      </c>
      <c r="F37" s="120" t="s">
        <v>106</v>
      </c>
      <c r="G37" s="121">
        <v>4241</v>
      </c>
      <c r="H37" s="25"/>
      <c r="I37" s="25"/>
      <c r="J37" s="26"/>
      <c r="K37" s="26"/>
      <c r="L37" s="29" t="s">
        <v>126</v>
      </c>
      <c r="M37" s="12">
        <v>4241</v>
      </c>
      <c r="N37" s="183">
        <f t="shared" si="1"/>
        <v>0</v>
      </c>
      <c r="O37" s="183"/>
      <c r="P37" s="183"/>
      <c r="Q37" s="161"/>
      <c r="R37" s="161"/>
      <c r="S37" s="438"/>
      <c r="T37" s="161"/>
      <c r="U37" s="161"/>
      <c r="V37" s="161"/>
    </row>
    <row r="38" spans="1:22" ht="26.4">
      <c r="A38" s="122" t="str">
        <f t="shared" si="0"/>
        <v>71010101014252</v>
      </c>
      <c r="B38" s="124" t="s">
        <v>439</v>
      </c>
      <c r="C38" s="117" t="s">
        <v>106</v>
      </c>
      <c r="D38" s="118" t="s">
        <v>106</v>
      </c>
      <c r="E38" s="119" t="s">
        <v>106</v>
      </c>
      <c r="F38" s="120" t="s">
        <v>106</v>
      </c>
      <c r="G38" s="121">
        <v>4252</v>
      </c>
      <c r="H38" s="25"/>
      <c r="I38" s="25"/>
      <c r="J38" s="26"/>
      <c r="K38" s="26"/>
      <c r="L38" s="29" t="s">
        <v>127</v>
      </c>
      <c r="M38" s="12">
        <v>4252</v>
      </c>
      <c r="N38" s="183">
        <f t="shared" si="1"/>
        <v>0</v>
      </c>
      <c r="O38" s="183"/>
      <c r="P38" s="183"/>
      <c r="Q38" s="161"/>
      <c r="R38" s="161"/>
      <c r="S38" s="438"/>
      <c r="T38" s="161"/>
      <c r="U38" s="161"/>
      <c r="V38" s="161"/>
    </row>
    <row r="39" spans="1:22" ht="16.2">
      <c r="A39" s="122" t="str">
        <f t="shared" si="0"/>
        <v>71010101014261</v>
      </c>
      <c r="B39" s="124" t="s">
        <v>439</v>
      </c>
      <c r="C39" s="117" t="s">
        <v>106</v>
      </c>
      <c r="D39" s="118" t="s">
        <v>106</v>
      </c>
      <c r="E39" s="119" t="s">
        <v>106</v>
      </c>
      <c r="F39" s="120" t="s">
        <v>106</v>
      </c>
      <c r="G39" s="121">
        <v>4261</v>
      </c>
      <c r="H39" s="25"/>
      <c r="I39" s="25"/>
      <c r="J39" s="26"/>
      <c r="K39" s="26"/>
      <c r="L39" s="30" t="s">
        <v>128</v>
      </c>
      <c r="M39" s="31">
        <v>4261</v>
      </c>
      <c r="N39" s="183">
        <f t="shared" si="1"/>
        <v>0</v>
      </c>
      <c r="O39" s="183"/>
      <c r="P39" s="183"/>
      <c r="Q39" s="161"/>
      <c r="R39" s="161"/>
      <c r="S39" s="438"/>
      <c r="T39" s="161"/>
      <c r="U39" s="161"/>
      <c r="V39" s="161"/>
    </row>
    <row r="40" spans="1:22" ht="16.2">
      <c r="A40" s="122" t="str">
        <f t="shared" si="0"/>
        <v>71010101014264</v>
      </c>
      <c r="B40" s="124" t="s">
        <v>439</v>
      </c>
      <c r="C40" s="117" t="s">
        <v>106</v>
      </c>
      <c r="D40" s="118" t="s">
        <v>106</v>
      </c>
      <c r="E40" s="119" t="s">
        <v>106</v>
      </c>
      <c r="F40" s="120" t="s">
        <v>106</v>
      </c>
      <c r="G40" s="121">
        <v>4264</v>
      </c>
      <c r="H40" s="25"/>
      <c r="I40" s="25"/>
      <c r="J40" s="26"/>
      <c r="K40" s="26"/>
      <c r="L40" s="32" t="s">
        <v>129</v>
      </c>
      <c r="M40" s="48">
        <v>4264</v>
      </c>
      <c r="N40" s="183">
        <f t="shared" si="1"/>
        <v>0</v>
      </c>
      <c r="O40" s="183"/>
      <c r="P40" s="183"/>
      <c r="Q40" s="161"/>
      <c r="R40" s="161"/>
      <c r="S40" s="438"/>
      <c r="T40" s="161"/>
      <c r="U40" s="161"/>
      <c r="V40" s="161"/>
    </row>
    <row r="41" spans="1:22" ht="16.2">
      <c r="A41" s="122" t="str">
        <f t="shared" si="0"/>
        <v>71010101014267</v>
      </c>
      <c r="B41" s="124" t="s">
        <v>439</v>
      </c>
      <c r="C41" s="117" t="s">
        <v>106</v>
      </c>
      <c r="D41" s="118" t="s">
        <v>106</v>
      </c>
      <c r="E41" s="119" t="s">
        <v>106</v>
      </c>
      <c r="F41" s="120" t="s">
        <v>106</v>
      </c>
      <c r="G41" s="121">
        <v>4267</v>
      </c>
      <c r="H41" s="25"/>
      <c r="I41" s="25"/>
      <c r="J41" s="26"/>
      <c r="K41" s="26"/>
      <c r="L41" s="32" t="s">
        <v>130</v>
      </c>
      <c r="M41" s="48">
        <v>4267</v>
      </c>
      <c r="N41" s="183">
        <f t="shared" si="1"/>
        <v>0</v>
      </c>
      <c r="O41" s="183"/>
      <c r="P41" s="183"/>
      <c r="Q41" s="161"/>
      <c r="R41" s="161"/>
      <c r="S41" s="438"/>
      <c r="T41" s="161"/>
      <c r="U41" s="161"/>
      <c r="V41" s="161"/>
    </row>
    <row r="42" spans="1:22" ht="16.2">
      <c r="A42" s="122" t="str">
        <f t="shared" si="0"/>
        <v>71010101014269</v>
      </c>
      <c r="B42" s="124" t="s">
        <v>439</v>
      </c>
      <c r="C42" s="117" t="s">
        <v>106</v>
      </c>
      <c r="D42" s="118" t="s">
        <v>106</v>
      </c>
      <c r="E42" s="119" t="s">
        <v>106</v>
      </c>
      <c r="F42" s="120" t="s">
        <v>106</v>
      </c>
      <c r="G42" s="121">
        <v>4269</v>
      </c>
      <c r="H42" s="25"/>
      <c r="I42" s="25"/>
      <c r="J42" s="26"/>
      <c r="K42" s="26"/>
      <c r="L42" s="32" t="s">
        <v>364</v>
      </c>
      <c r="M42" s="48">
        <v>4269</v>
      </c>
      <c r="N42" s="183">
        <f t="shared" si="1"/>
        <v>0</v>
      </c>
      <c r="O42" s="183"/>
      <c r="P42" s="183"/>
      <c r="Q42" s="161"/>
      <c r="R42" s="161"/>
      <c r="S42" s="438"/>
      <c r="T42" s="161"/>
      <c r="U42" s="161"/>
      <c r="V42" s="161"/>
    </row>
    <row r="43" spans="1:22" ht="26.4">
      <c r="A43" s="122" t="str">
        <f t="shared" si="0"/>
        <v>71010101014511</v>
      </c>
      <c r="B43" s="124" t="s">
        <v>439</v>
      </c>
      <c r="C43" s="117" t="s">
        <v>106</v>
      </c>
      <c r="D43" s="118" t="s">
        <v>106</v>
      </c>
      <c r="E43" s="119" t="s">
        <v>106</v>
      </c>
      <c r="F43" s="128" t="s">
        <v>106</v>
      </c>
      <c r="G43" s="129">
        <v>4511</v>
      </c>
      <c r="H43" s="25"/>
      <c r="I43" s="25"/>
      <c r="J43" s="26"/>
      <c r="K43" s="26"/>
      <c r="L43" s="29" t="s">
        <v>131</v>
      </c>
      <c r="M43" s="12">
        <v>4511</v>
      </c>
      <c r="N43" s="183">
        <f t="shared" si="1"/>
        <v>0</v>
      </c>
      <c r="O43" s="183"/>
      <c r="P43" s="183"/>
      <c r="Q43" s="161"/>
      <c r="R43" s="161"/>
      <c r="S43" s="438"/>
      <c r="T43" s="161"/>
      <c r="U43" s="161"/>
      <c r="V43" s="161"/>
    </row>
    <row r="44" spans="1:22" ht="26.4">
      <c r="B44" s="124"/>
      <c r="F44" s="128"/>
      <c r="G44" s="129"/>
      <c r="H44" s="25"/>
      <c r="I44" s="25"/>
      <c r="J44" s="26"/>
      <c r="K44" s="26"/>
      <c r="L44" s="32" t="s">
        <v>747</v>
      </c>
      <c r="M44" s="33">
        <v>4638</v>
      </c>
      <c r="N44" s="183">
        <f t="shared" si="1"/>
        <v>0</v>
      </c>
      <c r="O44" s="183"/>
      <c r="P44" s="183"/>
      <c r="Q44" s="161"/>
      <c r="R44" s="161"/>
      <c r="S44" s="438"/>
      <c r="T44" s="161"/>
      <c r="U44" s="161"/>
      <c r="V44" s="161"/>
    </row>
    <row r="45" spans="1:22" ht="16.2">
      <c r="A45" s="122" t="str">
        <f t="shared" si="0"/>
        <v>71010101014729</v>
      </c>
      <c r="B45" s="124" t="s">
        <v>439</v>
      </c>
      <c r="C45" s="117" t="s">
        <v>106</v>
      </c>
      <c r="D45" s="118" t="s">
        <v>106</v>
      </c>
      <c r="E45" s="119" t="s">
        <v>106</v>
      </c>
      <c r="F45" s="120" t="s">
        <v>106</v>
      </c>
      <c r="G45" s="121">
        <v>4729</v>
      </c>
      <c r="H45" s="25"/>
      <c r="I45" s="25"/>
      <c r="J45" s="26"/>
      <c r="K45" s="26"/>
      <c r="L45" s="32" t="s">
        <v>167</v>
      </c>
      <c r="M45" s="33">
        <v>4639</v>
      </c>
      <c r="N45" s="183">
        <f t="shared" si="1"/>
        <v>0</v>
      </c>
      <c r="O45" s="183"/>
      <c r="P45" s="183"/>
      <c r="Q45" s="161"/>
      <c r="R45" s="161"/>
      <c r="S45" s="438"/>
      <c r="T45" s="161"/>
      <c r="U45" s="161"/>
      <c r="V45" s="161"/>
    </row>
    <row r="46" spans="1:22" ht="16.2">
      <c r="A46" s="122" t="str">
        <f t="shared" si="0"/>
        <v>71010101014823</v>
      </c>
      <c r="B46" s="124" t="s">
        <v>439</v>
      </c>
      <c r="C46" s="117" t="s">
        <v>106</v>
      </c>
      <c r="D46" s="118" t="s">
        <v>106</v>
      </c>
      <c r="E46" s="119" t="s">
        <v>106</v>
      </c>
      <c r="F46" s="120" t="s">
        <v>106</v>
      </c>
      <c r="G46" s="121">
        <v>4823</v>
      </c>
      <c r="H46" s="25"/>
      <c r="I46" s="25"/>
      <c r="J46" s="26"/>
      <c r="K46" s="26"/>
      <c r="L46" s="29" t="s">
        <v>132</v>
      </c>
      <c r="M46" s="12">
        <v>4729</v>
      </c>
      <c r="N46" s="183">
        <f t="shared" ref="N46:N47" si="2">O46+P46</f>
        <v>0</v>
      </c>
      <c r="O46" s="183"/>
      <c r="P46" s="183"/>
      <c r="Q46" s="161"/>
      <c r="R46" s="161"/>
      <c r="S46" s="438"/>
      <c r="T46" s="161"/>
      <c r="U46" s="161"/>
      <c r="V46" s="161"/>
    </row>
    <row r="47" spans="1:22" ht="26.4">
      <c r="B47" s="124"/>
      <c r="H47" s="25"/>
      <c r="I47" s="25"/>
      <c r="J47" s="26"/>
      <c r="K47" s="26"/>
      <c r="L47" s="29" t="s">
        <v>858</v>
      </c>
      <c r="M47" s="12" t="s">
        <v>88</v>
      </c>
      <c r="N47" s="183">
        <f t="shared" si="2"/>
        <v>0</v>
      </c>
      <c r="O47" s="183"/>
      <c r="P47" s="183"/>
      <c r="Q47" s="161"/>
      <c r="R47" s="161"/>
      <c r="S47" s="438"/>
      <c r="T47" s="161"/>
      <c r="U47" s="161"/>
      <c r="V47" s="161"/>
    </row>
    <row r="48" spans="1:22" ht="16.2">
      <c r="A48" s="122" t="str">
        <f t="shared" si="0"/>
        <v>71010101014861</v>
      </c>
      <c r="B48" s="124" t="s">
        <v>439</v>
      </c>
      <c r="C48" s="117" t="s">
        <v>106</v>
      </c>
      <c r="D48" s="118" t="s">
        <v>106</v>
      </c>
      <c r="E48" s="119" t="s">
        <v>106</v>
      </c>
      <c r="F48" s="120" t="s">
        <v>106</v>
      </c>
      <c r="G48" s="121">
        <v>4861</v>
      </c>
      <c r="H48" s="25"/>
      <c r="I48" s="25"/>
      <c r="J48" s="26"/>
      <c r="K48" s="26"/>
      <c r="L48" s="29" t="s">
        <v>133</v>
      </c>
      <c r="M48" s="12">
        <v>4823</v>
      </c>
      <c r="N48" s="183">
        <f t="shared" si="1"/>
        <v>0</v>
      </c>
      <c r="O48" s="183"/>
      <c r="P48" s="183"/>
      <c r="Q48" s="161"/>
      <c r="R48" s="161"/>
      <c r="S48" s="438"/>
      <c r="T48" s="161"/>
      <c r="U48" s="161"/>
      <c r="V48" s="161"/>
    </row>
    <row r="49" spans="1:22" ht="16.2">
      <c r="A49" s="122" t="str">
        <f t="shared" si="0"/>
        <v>71010101015121</v>
      </c>
      <c r="B49" s="124" t="s">
        <v>439</v>
      </c>
      <c r="C49" s="117" t="s">
        <v>106</v>
      </c>
      <c r="D49" s="118" t="s">
        <v>106</v>
      </c>
      <c r="E49" s="119" t="s">
        <v>106</v>
      </c>
      <c r="F49" s="120" t="s">
        <v>106</v>
      </c>
      <c r="G49" s="121">
        <v>5121</v>
      </c>
      <c r="H49" s="25"/>
      <c r="I49" s="25"/>
      <c r="J49" s="26"/>
      <c r="K49" s="26"/>
      <c r="L49" s="32" t="s">
        <v>134</v>
      </c>
      <c r="M49" s="48">
        <v>4861</v>
      </c>
      <c r="N49" s="183">
        <f t="shared" si="1"/>
        <v>0</v>
      </c>
      <c r="O49" s="183"/>
      <c r="P49" s="183"/>
      <c r="Q49" s="161"/>
      <c r="R49" s="161"/>
      <c r="S49" s="438"/>
      <c r="T49" s="161"/>
      <c r="U49" s="161"/>
      <c r="V49" s="161"/>
    </row>
    <row r="50" spans="1:22" ht="16.2">
      <c r="A50" s="122" t="str">
        <f t="shared" si="0"/>
        <v>71010101015122</v>
      </c>
      <c r="B50" s="124" t="s">
        <v>439</v>
      </c>
      <c r="C50" s="117" t="s">
        <v>106</v>
      </c>
      <c r="D50" s="118" t="s">
        <v>106</v>
      </c>
      <c r="E50" s="119" t="s">
        <v>106</v>
      </c>
      <c r="F50" s="120" t="s">
        <v>106</v>
      </c>
      <c r="G50" s="121">
        <v>5122</v>
      </c>
      <c r="H50" s="25"/>
      <c r="I50" s="25"/>
      <c r="J50" s="26"/>
      <c r="K50" s="26"/>
      <c r="L50" s="29" t="s">
        <v>135</v>
      </c>
      <c r="M50" s="12">
        <v>5121</v>
      </c>
      <c r="N50" s="183">
        <f t="shared" si="1"/>
        <v>0</v>
      </c>
      <c r="O50" s="183"/>
      <c r="P50" s="183"/>
      <c r="Q50" s="161"/>
      <c r="R50" s="161"/>
      <c r="S50" s="438"/>
      <c r="T50" s="161"/>
      <c r="U50" s="161"/>
      <c r="V50" s="161"/>
    </row>
    <row r="51" spans="1:22" ht="16.2">
      <c r="A51" s="122" t="str">
        <f t="shared" si="0"/>
        <v>71010101015129</v>
      </c>
      <c r="B51" s="124" t="s">
        <v>439</v>
      </c>
      <c r="C51" s="117" t="s">
        <v>106</v>
      </c>
      <c r="D51" s="118" t="s">
        <v>106</v>
      </c>
      <c r="E51" s="119" t="s">
        <v>106</v>
      </c>
      <c r="F51" s="120" t="s">
        <v>106</v>
      </c>
      <c r="G51" s="121">
        <v>5129</v>
      </c>
      <c r="H51" s="25"/>
      <c r="I51" s="25"/>
      <c r="J51" s="26"/>
      <c r="K51" s="26"/>
      <c r="L51" s="29" t="s">
        <v>136</v>
      </c>
      <c r="M51" s="12">
        <v>5122</v>
      </c>
      <c r="N51" s="183">
        <f t="shared" si="1"/>
        <v>0</v>
      </c>
      <c r="O51" s="183"/>
      <c r="P51" s="183"/>
      <c r="Q51" s="161"/>
      <c r="R51" s="161"/>
      <c r="S51" s="438"/>
      <c r="T51" s="161"/>
      <c r="U51" s="161"/>
      <c r="V51" s="161"/>
    </row>
    <row r="52" spans="1:22" ht="16.2">
      <c r="A52" s="122" t="str">
        <f t="shared" si="0"/>
        <v>71010101015132</v>
      </c>
      <c r="B52" s="124" t="s">
        <v>439</v>
      </c>
      <c r="C52" s="117" t="s">
        <v>106</v>
      </c>
      <c r="D52" s="118" t="s">
        <v>106</v>
      </c>
      <c r="E52" s="119" t="s">
        <v>106</v>
      </c>
      <c r="F52" s="120" t="s">
        <v>106</v>
      </c>
      <c r="G52" s="121">
        <v>5132</v>
      </c>
      <c r="H52" s="25"/>
      <c r="I52" s="25"/>
      <c r="J52" s="26"/>
      <c r="K52" s="26"/>
      <c r="L52" s="29" t="s">
        <v>137</v>
      </c>
      <c r="M52" s="12">
        <v>5129</v>
      </c>
      <c r="N52" s="183">
        <f t="shared" si="1"/>
        <v>0</v>
      </c>
      <c r="O52" s="183"/>
      <c r="P52" s="183"/>
      <c r="Q52" s="161"/>
      <c r="R52" s="161"/>
      <c r="S52" s="438"/>
      <c r="T52" s="161"/>
      <c r="U52" s="161"/>
      <c r="V52" s="161"/>
    </row>
    <row r="53" spans="1:22" ht="16.2">
      <c r="A53" s="122" t="str">
        <f t="shared" si="0"/>
        <v>71010101015134</v>
      </c>
      <c r="B53" s="124" t="s">
        <v>439</v>
      </c>
      <c r="C53" s="117" t="s">
        <v>106</v>
      </c>
      <c r="D53" s="118" t="s">
        <v>106</v>
      </c>
      <c r="E53" s="119" t="s">
        <v>106</v>
      </c>
      <c r="F53" s="128" t="s">
        <v>106</v>
      </c>
      <c r="G53" s="129">
        <v>5134</v>
      </c>
      <c r="H53" s="25"/>
      <c r="I53" s="25"/>
      <c r="J53" s="26"/>
      <c r="K53" s="26"/>
      <c r="L53" s="29" t="s">
        <v>138</v>
      </c>
      <c r="M53" s="12">
        <v>5132</v>
      </c>
      <c r="N53" s="183">
        <f t="shared" si="1"/>
        <v>0</v>
      </c>
      <c r="O53" s="183"/>
      <c r="P53" s="183"/>
      <c r="Q53" s="161"/>
      <c r="R53" s="161"/>
      <c r="S53" s="438"/>
      <c r="T53" s="161"/>
      <c r="U53" s="161"/>
      <c r="V53" s="161"/>
    </row>
    <row r="54" spans="1:22" s="115" customFormat="1" ht="16.2">
      <c r="A54" s="122" t="str">
        <f t="shared" si="0"/>
        <v>71010101020000</v>
      </c>
      <c r="B54" s="124" t="s">
        <v>439</v>
      </c>
      <c r="C54" s="117" t="s">
        <v>106</v>
      </c>
      <c r="D54" s="118" t="s">
        <v>106</v>
      </c>
      <c r="E54" s="119" t="s">
        <v>106</v>
      </c>
      <c r="F54" s="128" t="s">
        <v>140</v>
      </c>
      <c r="G54" s="129" t="s">
        <v>440</v>
      </c>
      <c r="H54" s="25"/>
      <c r="I54" s="25"/>
      <c r="J54" s="26"/>
      <c r="K54" s="26"/>
      <c r="L54" s="29" t="s">
        <v>139</v>
      </c>
      <c r="M54" s="12">
        <v>5134</v>
      </c>
      <c r="N54" s="183">
        <f t="shared" si="1"/>
        <v>0</v>
      </c>
      <c r="O54" s="183"/>
      <c r="P54" s="183"/>
      <c r="Q54" s="161"/>
      <c r="R54" s="161"/>
      <c r="S54" s="438"/>
      <c r="T54" s="161"/>
      <c r="U54" s="161"/>
      <c r="V54" s="161"/>
    </row>
    <row r="55" spans="1:22" ht="25.5" customHeight="1">
      <c r="A55" s="122" t="str">
        <f t="shared" si="0"/>
        <v>71010101024251</v>
      </c>
      <c r="B55" s="124" t="s">
        <v>439</v>
      </c>
      <c r="C55" s="117" t="s">
        <v>106</v>
      </c>
      <c r="D55" s="118" t="s">
        <v>106</v>
      </c>
      <c r="E55" s="119" t="s">
        <v>106</v>
      </c>
      <c r="F55" s="120" t="s">
        <v>140</v>
      </c>
      <c r="G55" s="121">
        <v>4251</v>
      </c>
      <c r="H55" s="45"/>
      <c r="I55" s="147"/>
      <c r="J55" s="148"/>
      <c r="K55" s="148"/>
      <c r="L55" s="27" t="s">
        <v>787</v>
      </c>
      <c r="M55" s="28"/>
      <c r="N55" s="197">
        <f>O55+P55</f>
        <v>0</v>
      </c>
      <c r="O55" s="197">
        <f>SUM(O56:O59)</f>
        <v>0</v>
      </c>
      <c r="P55" s="197">
        <f>SUM(P56:P59)</f>
        <v>0</v>
      </c>
      <c r="Q55" s="161"/>
      <c r="R55" s="161"/>
      <c r="S55" s="438"/>
      <c r="T55" s="161"/>
      <c r="U55" s="161"/>
      <c r="V55" s="161"/>
    </row>
    <row r="56" spans="1:22" ht="31.5" customHeight="1">
      <c r="A56" s="122" t="str">
        <f t="shared" si="0"/>
        <v>71010101025113</v>
      </c>
      <c r="B56" s="124" t="s">
        <v>439</v>
      </c>
      <c r="C56" s="117" t="s">
        <v>106</v>
      </c>
      <c r="D56" s="118" t="s">
        <v>106</v>
      </c>
      <c r="E56" s="119" t="s">
        <v>106</v>
      </c>
      <c r="F56" s="120" t="s">
        <v>140</v>
      </c>
      <c r="G56" s="121">
        <v>5113</v>
      </c>
      <c r="H56" s="17"/>
      <c r="I56" s="25"/>
      <c r="J56" s="26"/>
      <c r="K56" s="26"/>
      <c r="L56" s="30" t="s">
        <v>142</v>
      </c>
      <c r="M56" s="13">
        <v>4251</v>
      </c>
      <c r="N56" s="183">
        <f t="shared" si="1"/>
        <v>0</v>
      </c>
      <c r="O56" s="183"/>
      <c r="P56" s="183">
        <v>0</v>
      </c>
      <c r="Q56" s="161"/>
      <c r="R56" s="161"/>
      <c r="S56" s="438"/>
      <c r="T56" s="161"/>
      <c r="U56" s="161"/>
      <c r="V56" s="161"/>
    </row>
    <row r="57" spans="1:22" s="156" customFormat="1" ht="16.2">
      <c r="A57" s="122" t="str">
        <f>CONCATENATE(B57,C57,D57,E57,F57,G57)</f>
        <v>71010103000000</v>
      </c>
      <c r="B57" s="124" t="s">
        <v>439</v>
      </c>
      <c r="C57" s="117" t="s">
        <v>106</v>
      </c>
      <c r="D57" s="118" t="s">
        <v>106</v>
      </c>
      <c r="E57" s="119" t="s">
        <v>442</v>
      </c>
      <c r="F57" s="128" t="s">
        <v>441</v>
      </c>
      <c r="G57" s="129" t="s">
        <v>440</v>
      </c>
      <c r="H57" s="17"/>
      <c r="I57" s="25"/>
      <c r="J57" s="26"/>
      <c r="K57" s="26"/>
      <c r="L57" s="30" t="s">
        <v>173</v>
      </c>
      <c r="M57" s="31">
        <v>5112</v>
      </c>
      <c r="N57" s="183">
        <f t="shared" si="1"/>
        <v>0</v>
      </c>
      <c r="O57" s="183"/>
      <c r="P57" s="183"/>
      <c r="Q57" s="161"/>
      <c r="R57" s="161"/>
      <c r="S57" s="438"/>
      <c r="T57" s="161"/>
      <c r="U57" s="161"/>
      <c r="V57" s="161"/>
    </row>
    <row r="58" spans="1:22" ht="24" customHeight="1">
      <c r="A58" s="122" t="str">
        <f>CONCATENATE(B58,C58,D58,E58,F58,G58)</f>
        <v>71010103000001</v>
      </c>
      <c r="B58" s="124" t="s">
        <v>439</v>
      </c>
      <c r="C58" s="117" t="s">
        <v>106</v>
      </c>
      <c r="D58" s="118" t="s">
        <v>106</v>
      </c>
      <c r="E58" s="119" t="s">
        <v>442</v>
      </c>
      <c r="F58" s="128" t="s">
        <v>441</v>
      </c>
      <c r="G58" s="129" t="s">
        <v>96</v>
      </c>
      <c r="H58" s="25"/>
      <c r="I58" s="25"/>
      <c r="J58" s="26"/>
      <c r="K58" s="26"/>
      <c r="L58" s="30" t="s">
        <v>174</v>
      </c>
      <c r="M58" s="13">
        <v>5113</v>
      </c>
      <c r="N58" s="183">
        <f t="shared" si="1"/>
        <v>0</v>
      </c>
      <c r="O58" s="183"/>
      <c r="P58" s="183"/>
      <c r="Q58" s="161"/>
      <c r="R58" s="161"/>
      <c r="S58" s="438"/>
      <c r="T58" s="161"/>
      <c r="U58" s="161"/>
      <c r="V58" s="161"/>
    </row>
    <row r="59" spans="1:22" ht="16.2">
      <c r="B59" s="124"/>
      <c r="F59" s="128"/>
      <c r="G59" s="129"/>
      <c r="H59" s="25"/>
      <c r="I59" s="25"/>
      <c r="J59" s="26"/>
      <c r="K59" s="26"/>
      <c r="L59" s="29" t="s">
        <v>137</v>
      </c>
      <c r="M59" s="12">
        <v>5129</v>
      </c>
      <c r="N59" s="183">
        <f t="shared" si="1"/>
        <v>0</v>
      </c>
      <c r="O59" s="183"/>
      <c r="P59" s="183"/>
      <c r="Q59" s="161"/>
      <c r="R59" s="161"/>
      <c r="S59" s="438"/>
      <c r="T59" s="161"/>
      <c r="U59" s="161"/>
      <c r="V59" s="161"/>
    </row>
    <row r="60" spans="1:22" s="115" customFormat="1" ht="16.2">
      <c r="A60" s="122" t="str">
        <f>CONCATENATE(B60,C60,D60,E60,F60,G60)</f>
        <v>71010103010000</v>
      </c>
      <c r="B60" s="124" t="s">
        <v>439</v>
      </c>
      <c r="C60" s="117" t="s">
        <v>106</v>
      </c>
      <c r="D60" s="118" t="s">
        <v>106</v>
      </c>
      <c r="E60" s="119" t="s">
        <v>442</v>
      </c>
      <c r="F60" s="128" t="s">
        <v>106</v>
      </c>
      <c r="G60" s="129" t="s">
        <v>440</v>
      </c>
      <c r="H60" s="151">
        <v>2113</v>
      </c>
      <c r="I60" s="152" t="s">
        <v>106</v>
      </c>
      <c r="J60" s="153">
        <v>1</v>
      </c>
      <c r="K60" s="153">
        <v>3</v>
      </c>
      <c r="L60" s="154" t="s">
        <v>581</v>
      </c>
      <c r="M60" s="155"/>
      <c r="N60" s="192">
        <f>+N62+N64</f>
        <v>0</v>
      </c>
      <c r="O60" s="192">
        <f t="shared" ref="O60:P60" si="3">+O62+O64</f>
        <v>0</v>
      </c>
      <c r="P60" s="192">
        <f t="shared" si="3"/>
        <v>0</v>
      </c>
      <c r="Q60" s="161"/>
      <c r="R60" s="161"/>
      <c r="S60" s="438"/>
      <c r="T60" s="161"/>
      <c r="U60" s="161"/>
      <c r="V60" s="161"/>
    </row>
    <row r="61" spans="1:22" ht="16.2">
      <c r="A61" s="122" t="str">
        <f>CONCATENATE(B61,C61,D61,E61,F61,G61)</f>
        <v>71010103014239</v>
      </c>
      <c r="B61" s="124" t="s">
        <v>439</v>
      </c>
      <c r="C61" s="117" t="s">
        <v>106</v>
      </c>
      <c r="D61" s="118" t="s">
        <v>106</v>
      </c>
      <c r="E61" s="119" t="s">
        <v>442</v>
      </c>
      <c r="F61" s="120" t="s">
        <v>106</v>
      </c>
      <c r="G61" s="121">
        <v>4239</v>
      </c>
      <c r="H61" s="17"/>
      <c r="I61" s="25"/>
      <c r="J61" s="26"/>
      <c r="K61" s="26"/>
      <c r="L61" s="20" t="s">
        <v>108</v>
      </c>
      <c r="M61" s="44"/>
      <c r="N61" s="437">
        <f>+N63</f>
        <v>0</v>
      </c>
      <c r="O61" s="190"/>
      <c r="P61" s="190"/>
      <c r="Q61" s="161"/>
      <c r="R61" s="161"/>
      <c r="S61" s="438"/>
      <c r="T61" s="161"/>
      <c r="U61" s="161"/>
      <c r="V61" s="161"/>
    </row>
    <row r="62" spans="1:22" s="170" customFormat="1" ht="27.6">
      <c r="A62" s="122" t="str">
        <f t="shared" si="0"/>
        <v>71010300000000</v>
      </c>
      <c r="B62" s="124" t="s">
        <v>439</v>
      </c>
      <c r="C62" s="117" t="s">
        <v>106</v>
      </c>
      <c r="D62" s="118" t="s">
        <v>442</v>
      </c>
      <c r="E62" s="119" t="s">
        <v>441</v>
      </c>
      <c r="F62" s="128" t="s">
        <v>441</v>
      </c>
      <c r="G62" s="129" t="s">
        <v>440</v>
      </c>
      <c r="H62" s="45"/>
      <c r="I62" s="147"/>
      <c r="J62" s="148"/>
      <c r="K62" s="148"/>
      <c r="L62" s="27" t="s">
        <v>583</v>
      </c>
      <c r="M62" s="28"/>
      <c r="N62" s="197">
        <f>O62+P62</f>
        <v>0</v>
      </c>
      <c r="O62" s="197">
        <f>SUM(O63)</f>
        <v>0</v>
      </c>
      <c r="P62" s="197">
        <f>SUM(P63)</f>
        <v>0</v>
      </c>
      <c r="Q62" s="161"/>
      <c r="R62" s="161"/>
      <c r="S62" s="438"/>
      <c r="T62" s="161"/>
      <c r="U62" s="161"/>
      <c r="V62" s="161"/>
    </row>
    <row r="63" spans="1:22" ht="16.2">
      <c r="A63" s="122" t="str">
        <f t="shared" si="0"/>
        <v>71010300000001</v>
      </c>
      <c r="B63" s="124" t="s">
        <v>439</v>
      </c>
      <c r="C63" s="117" t="s">
        <v>106</v>
      </c>
      <c r="D63" s="118" t="s">
        <v>442</v>
      </c>
      <c r="E63" s="119" t="s">
        <v>441</v>
      </c>
      <c r="F63" s="128" t="s">
        <v>441</v>
      </c>
      <c r="G63" s="129" t="s">
        <v>96</v>
      </c>
      <c r="H63" s="25"/>
      <c r="I63" s="25"/>
      <c r="J63" s="26"/>
      <c r="K63" s="26"/>
      <c r="L63" s="29" t="s">
        <v>125</v>
      </c>
      <c r="M63" s="12">
        <v>4239</v>
      </c>
      <c r="N63" s="183">
        <f t="shared" ref="N63" si="4">O63+P63</f>
        <v>0</v>
      </c>
      <c r="O63" s="183"/>
      <c r="P63" s="183"/>
      <c r="Q63" s="161"/>
      <c r="R63" s="161"/>
      <c r="S63" s="438"/>
      <c r="T63" s="161"/>
      <c r="U63" s="161"/>
      <c r="V63" s="161"/>
    </row>
    <row r="64" spans="1:22" ht="16.2">
      <c r="A64" s="122" t="str">
        <f>CONCATENATE(B64,C64,D64,E64,F64,G64)</f>
        <v>71100701044819</v>
      </c>
      <c r="B64" s="124" t="s">
        <v>439</v>
      </c>
      <c r="C64" s="117" t="s">
        <v>189</v>
      </c>
      <c r="D64" s="118" t="s">
        <v>183</v>
      </c>
      <c r="E64" s="119" t="s">
        <v>106</v>
      </c>
      <c r="F64" s="120" t="s">
        <v>155</v>
      </c>
      <c r="G64" s="121">
        <v>4819</v>
      </c>
      <c r="H64" s="45"/>
      <c r="I64" s="147"/>
      <c r="J64" s="148"/>
      <c r="K64" s="148"/>
      <c r="L64" s="27" t="s">
        <v>859</v>
      </c>
      <c r="M64" s="28"/>
      <c r="N64" s="197">
        <f>SUM(N65)</f>
        <v>0</v>
      </c>
      <c r="O64" s="197">
        <f>SUM(O65)</f>
        <v>0</v>
      </c>
      <c r="P64" s="197">
        <f>SUM(P65)</f>
        <v>0</v>
      </c>
      <c r="Q64" s="161"/>
      <c r="R64" s="161"/>
      <c r="S64" s="438"/>
      <c r="T64" s="161"/>
      <c r="U64" s="161"/>
      <c r="V64" s="161"/>
    </row>
    <row r="65" spans="1:22" s="115" customFormat="1" ht="26.4">
      <c r="A65" s="122" t="str">
        <f>CONCATENATE(B65,C65,D65,E65,F65,G65)</f>
        <v>71100701050000</v>
      </c>
      <c r="B65" s="124" t="s">
        <v>439</v>
      </c>
      <c r="C65" s="117" t="s">
        <v>189</v>
      </c>
      <c r="D65" s="118" t="s">
        <v>183</v>
      </c>
      <c r="E65" s="119" t="s">
        <v>106</v>
      </c>
      <c r="F65" s="120" t="s">
        <v>149</v>
      </c>
      <c r="G65" s="129" t="s">
        <v>440</v>
      </c>
      <c r="H65" s="25"/>
      <c r="I65" s="25"/>
      <c r="J65" s="26"/>
      <c r="K65" s="26"/>
      <c r="L65" s="30" t="s">
        <v>219</v>
      </c>
      <c r="M65" s="31">
        <v>4819</v>
      </c>
      <c r="N65" s="183">
        <f t="shared" ref="N65" si="5">O65+P65</f>
        <v>0</v>
      </c>
      <c r="O65" s="183"/>
      <c r="P65" s="183"/>
      <c r="Q65" s="161"/>
      <c r="R65" s="161"/>
      <c r="S65" s="438"/>
      <c r="T65" s="161"/>
      <c r="U65" s="161"/>
      <c r="V65" s="161"/>
    </row>
    <row r="66" spans="1:22" s="156" customFormat="1" ht="16.2">
      <c r="A66" s="122" t="str">
        <f t="shared" si="0"/>
        <v>71010301000000</v>
      </c>
      <c r="B66" s="124" t="s">
        <v>439</v>
      </c>
      <c r="C66" s="117" t="s">
        <v>106</v>
      </c>
      <c r="D66" s="118" t="s">
        <v>442</v>
      </c>
      <c r="E66" s="119" t="s">
        <v>106</v>
      </c>
      <c r="F66" s="128" t="s">
        <v>441</v>
      </c>
      <c r="G66" s="129" t="s">
        <v>440</v>
      </c>
      <c r="H66" s="165">
        <v>2130</v>
      </c>
      <c r="I66" s="166" t="s">
        <v>106</v>
      </c>
      <c r="J66" s="167">
        <v>3</v>
      </c>
      <c r="K66" s="167">
        <v>0</v>
      </c>
      <c r="L66" s="168" t="s">
        <v>144</v>
      </c>
      <c r="M66" s="176"/>
      <c r="N66" s="188">
        <f>+N68</f>
        <v>0</v>
      </c>
      <c r="O66" s="188">
        <f>+O68</f>
        <v>0</v>
      </c>
      <c r="P66" s="188">
        <f>+P68</f>
        <v>0</v>
      </c>
      <c r="Q66" s="161"/>
      <c r="R66" s="161"/>
      <c r="S66" s="438"/>
      <c r="T66" s="161"/>
      <c r="U66" s="161"/>
      <c r="V66" s="161"/>
    </row>
    <row r="67" spans="1:22" ht="16.2">
      <c r="A67" s="122" t="str">
        <f t="shared" si="0"/>
        <v>71010301000001</v>
      </c>
      <c r="B67" s="124" t="s">
        <v>439</v>
      </c>
      <c r="C67" s="117" t="s">
        <v>106</v>
      </c>
      <c r="D67" s="118" t="s">
        <v>442</v>
      </c>
      <c r="E67" s="119" t="s">
        <v>106</v>
      </c>
      <c r="F67" s="128" t="s">
        <v>441</v>
      </c>
      <c r="G67" s="129" t="s">
        <v>96</v>
      </c>
      <c r="H67" s="17"/>
      <c r="I67" s="18"/>
      <c r="J67" s="19"/>
      <c r="K67" s="19"/>
      <c r="L67" s="30" t="s">
        <v>110</v>
      </c>
      <c r="M67" s="49"/>
      <c r="N67" s="190"/>
      <c r="O67" s="190"/>
      <c r="P67" s="190"/>
      <c r="Q67" s="161"/>
      <c r="R67" s="161"/>
      <c r="S67" s="438"/>
      <c r="T67" s="161"/>
      <c r="U67" s="161"/>
      <c r="V67" s="161"/>
    </row>
    <row r="68" spans="1:22" s="115" customFormat="1" ht="26.4">
      <c r="A68" s="122" t="str">
        <f t="shared" si="0"/>
        <v>71010301010000</v>
      </c>
      <c r="B68" s="124" t="s">
        <v>439</v>
      </c>
      <c r="C68" s="117" t="s">
        <v>106</v>
      </c>
      <c r="D68" s="118" t="s">
        <v>442</v>
      </c>
      <c r="E68" s="119" t="s">
        <v>106</v>
      </c>
      <c r="F68" s="128" t="s">
        <v>106</v>
      </c>
      <c r="G68" s="129" t="s">
        <v>440</v>
      </c>
      <c r="H68" s="151">
        <v>2133</v>
      </c>
      <c r="I68" s="152" t="s">
        <v>106</v>
      </c>
      <c r="J68" s="153">
        <v>3</v>
      </c>
      <c r="K68" s="153">
        <v>1</v>
      </c>
      <c r="L68" s="154" t="s">
        <v>145</v>
      </c>
      <c r="M68" s="155"/>
      <c r="N68" s="192">
        <f>+N70</f>
        <v>0</v>
      </c>
      <c r="O68" s="192">
        <f>+O70</f>
        <v>0</v>
      </c>
      <c r="P68" s="192">
        <f>+P70</f>
        <v>0</v>
      </c>
      <c r="Q68" s="161"/>
      <c r="R68" s="161"/>
      <c r="S68" s="438"/>
      <c r="T68" s="161"/>
      <c r="U68" s="161"/>
      <c r="V68" s="161"/>
    </row>
    <row r="69" spans="1:22" ht="16.2">
      <c r="A69" s="122" t="str">
        <f t="shared" si="0"/>
        <v>71010301014111</v>
      </c>
      <c r="B69" s="124" t="s">
        <v>439</v>
      </c>
      <c r="C69" s="117" t="s">
        <v>106</v>
      </c>
      <c r="D69" s="118" t="s">
        <v>442</v>
      </c>
      <c r="E69" s="119" t="s">
        <v>106</v>
      </c>
      <c r="F69" s="120" t="s">
        <v>106</v>
      </c>
      <c r="G69" s="121">
        <v>4111</v>
      </c>
      <c r="H69" s="17"/>
      <c r="I69" s="25"/>
      <c r="J69" s="26"/>
      <c r="K69" s="26"/>
      <c r="L69" s="20" t="s">
        <v>108</v>
      </c>
      <c r="M69" s="44"/>
      <c r="N69" s="190"/>
      <c r="O69" s="190"/>
      <c r="P69" s="190"/>
      <c r="Q69" s="161"/>
      <c r="R69" s="161"/>
      <c r="S69" s="438"/>
      <c r="T69" s="161"/>
      <c r="U69" s="161"/>
      <c r="V69" s="161"/>
    </row>
    <row r="70" spans="1:22" ht="41.4">
      <c r="A70" s="122" t="str">
        <f t="shared" si="0"/>
        <v>71010301014212</v>
      </c>
      <c r="B70" s="124" t="s">
        <v>439</v>
      </c>
      <c r="C70" s="117" t="s">
        <v>106</v>
      </c>
      <c r="D70" s="118" t="s">
        <v>442</v>
      </c>
      <c r="E70" s="119" t="s">
        <v>106</v>
      </c>
      <c r="F70" s="120" t="s">
        <v>106</v>
      </c>
      <c r="G70" s="121">
        <v>4212</v>
      </c>
      <c r="H70" s="45"/>
      <c r="I70" s="147"/>
      <c r="J70" s="148"/>
      <c r="K70" s="148"/>
      <c r="L70" s="27" t="s">
        <v>146</v>
      </c>
      <c r="M70" s="28"/>
      <c r="N70" s="197">
        <f>O70+P70</f>
        <v>0</v>
      </c>
      <c r="O70" s="197">
        <f>SUM(O71:O83)</f>
        <v>0</v>
      </c>
      <c r="P70" s="197">
        <f>SUM(P71:P83)</f>
        <v>0</v>
      </c>
      <c r="Q70" s="161"/>
      <c r="R70" s="161"/>
      <c r="S70" s="438"/>
      <c r="T70" s="161"/>
      <c r="U70" s="161"/>
      <c r="V70" s="161"/>
    </row>
    <row r="71" spans="1:22" ht="16.2">
      <c r="A71" s="122" t="str">
        <f t="shared" si="0"/>
        <v>71010301014213</v>
      </c>
      <c r="B71" s="124" t="s">
        <v>439</v>
      </c>
      <c r="C71" s="117" t="s">
        <v>106</v>
      </c>
      <c r="D71" s="118" t="s">
        <v>442</v>
      </c>
      <c r="E71" s="119" t="s">
        <v>106</v>
      </c>
      <c r="F71" s="120" t="s">
        <v>106</v>
      </c>
      <c r="G71" s="121">
        <v>4213</v>
      </c>
      <c r="H71" s="17"/>
      <c r="I71" s="25"/>
      <c r="J71" s="26"/>
      <c r="K71" s="26"/>
      <c r="L71" s="29" t="s">
        <v>112</v>
      </c>
      <c r="M71" s="13">
        <v>4111</v>
      </c>
      <c r="N71" s="183">
        <f t="shared" ref="N71:N83" si="6">O71+P71</f>
        <v>0</v>
      </c>
      <c r="O71" s="183"/>
      <c r="P71" s="183"/>
      <c r="Q71" s="161"/>
      <c r="R71" s="161"/>
      <c r="S71" s="438"/>
      <c r="T71" s="161"/>
      <c r="U71" s="161"/>
      <c r="V71" s="161"/>
    </row>
    <row r="72" spans="1:22" ht="16.2">
      <c r="A72" s="122" t="str">
        <f t="shared" si="0"/>
        <v>71010301014214</v>
      </c>
      <c r="B72" s="124" t="s">
        <v>439</v>
      </c>
      <c r="C72" s="117" t="s">
        <v>106</v>
      </c>
      <c r="D72" s="118" t="s">
        <v>442</v>
      </c>
      <c r="E72" s="119" t="s">
        <v>106</v>
      </c>
      <c r="F72" s="120" t="s">
        <v>106</v>
      </c>
      <c r="G72" s="121">
        <v>4214</v>
      </c>
      <c r="H72" s="17"/>
      <c r="I72" s="25"/>
      <c r="J72" s="26"/>
      <c r="K72" s="26"/>
      <c r="L72" s="29" t="s">
        <v>114</v>
      </c>
      <c r="M72" s="33">
        <v>4212</v>
      </c>
      <c r="N72" s="183">
        <f t="shared" si="6"/>
        <v>0</v>
      </c>
      <c r="O72" s="183"/>
      <c r="P72" s="183"/>
      <c r="Q72" s="161"/>
      <c r="R72" s="161"/>
      <c r="S72" s="438"/>
      <c r="T72" s="161"/>
      <c r="U72" s="161"/>
      <c r="V72" s="161"/>
    </row>
    <row r="73" spans="1:22" ht="16.2">
      <c r="A73" s="122" t="str">
        <f t="shared" si="0"/>
        <v>71010301014216</v>
      </c>
      <c r="B73" s="124" t="s">
        <v>439</v>
      </c>
      <c r="C73" s="117" t="s">
        <v>106</v>
      </c>
      <c r="D73" s="118" t="s">
        <v>442</v>
      </c>
      <c r="E73" s="119" t="s">
        <v>106</v>
      </c>
      <c r="F73" s="120" t="s">
        <v>106</v>
      </c>
      <c r="G73" s="121">
        <v>4216</v>
      </c>
      <c r="H73" s="17"/>
      <c r="I73" s="25"/>
      <c r="J73" s="26"/>
      <c r="K73" s="26"/>
      <c r="L73" s="29" t="s">
        <v>115</v>
      </c>
      <c r="M73" s="33">
        <v>4213</v>
      </c>
      <c r="N73" s="183">
        <f t="shared" si="6"/>
        <v>0</v>
      </c>
      <c r="O73" s="183"/>
      <c r="P73" s="183"/>
      <c r="Q73" s="161"/>
      <c r="R73" s="161"/>
      <c r="S73" s="438"/>
      <c r="T73" s="161"/>
      <c r="U73" s="161"/>
      <c r="V73" s="161"/>
    </row>
    <row r="74" spans="1:22" ht="16.2">
      <c r="A74" s="122" t="str">
        <f t="shared" si="0"/>
        <v>71010301014231</v>
      </c>
      <c r="B74" s="124" t="s">
        <v>439</v>
      </c>
      <c r="C74" s="117" t="s">
        <v>106</v>
      </c>
      <c r="D74" s="118" t="s">
        <v>442</v>
      </c>
      <c r="E74" s="119" t="s">
        <v>106</v>
      </c>
      <c r="F74" s="120" t="s">
        <v>106</v>
      </c>
      <c r="G74" s="121">
        <v>4231</v>
      </c>
      <c r="H74" s="17"/>
      <c r="I74" s="25"/>
      <c r="J74" s="26"/>
      <c r="K74" s="26"/>
      <c r="L74" s="29" t="s">
        <v>116</v>
      </c>
      <c r="M74" s="33">
        <v>4214</v>
      </c>
      <c r="N74" s="183">
        <f t="shared" si="6"/>
        <v>0</v>
      </c>
      <c r="O74" s="183"/>
      <c r="P74" s="183"/>
      <c r="Q74" s="161"/>
      <c r="R74" s="161"/>
      <c r="S74" s="438"/>
      <c r="T74" s="161"/>
      <c r="U74" s="161"/>
      <c r="V74" s="161"/>
    </row>
    <row r="75" spans="1:22" ht="16.2">
      <c r="A75" s="122" t="str">
        <f t="shared" si="0"/>
        <v>71010301014252</v>
      </c>
      <c r="B75" s="124" t="s">
        <v>439</v>
      </c>
      <c r="C75" s="117" t="s">
        <v>106</v>
      </c>
      <c r="D75" s="118" t="s">
        <v>442</v>
      </c>
      <c r="E75" s="119" t="s">
        <v>106</v>
      </c>
      <c r="F75" s="120" t="s">
        <v>106</v>
      </c>
      <c r="G75" s="121">
        <v>4252</v>
      </c>
      <c r="H75" s="17"/>
      <c r="I75" s="25"/>
      <c r="J75" s="26"/>
      <c r="K75" s="26"/>
      <c r="L75" s="29" t="s">
        <v>147</v>
      </c>
      <c r="M75" s="33">
        <v>4216</v>
      </c>
      <c r="N75" s="183">
        <f t="shared" si="6"/>
        <v>0</v>
      </c>
      <c r="O75" s="183"/>
      <c r="P75" s="183"/>
      <c r="Q75" s="161"/>
      <c r="R75" s="161"/>
      <c r="S75" s="438"/>
      <c r="T75" s="161"/>
      <c r="U75" s="161"/>
      <c r="V75" s="161"/>
    </row>
    <row r="76" spans="1:22" ht="16.2">
      <c r="A76" s="122" t="str">
        <f t="shared" si="0"/>
        <v>71010301014261</v>
      </c>
      <c r="B76" s="124" t="s">
        <v>439</v>
      </c>
      <c r="C76" s="117" t="s">
        <v>106</v>
      </c>
      <c r="D76" s="118" t="s">
        <v>442</v>
      </c>
      <c r="E76" s="119" t="s">
        <v>106</v>
      </c>
      <c r="F76" s="120" t="s">
        <v>106</v>
      </c>
      <c r="G76" s="121">
        <v>4261</v>
      </c>
      <c r="H76" s="17"/>
      <c r="I76" s="25"/>
      <c r="J76" s="26"/>
      <c r="K76" s="26"/>
      <c r="L76" s="29" t="s">
        <v>148</v>
      </c>
      <c r="M76" s="33">
        <v>4231</v>
      </c>
      <c r="N76" s="183">
        <f t="shared" si="6"/>
        <v>0</v>
      </c>
      <c r="O76" s="183"/>
      <c r="P76" s="183"/>
      <c r="Q76" s="161"/>
      <c r="R76" s="161"/>
      <c r="S76" s="438"/>
      <c r="T76" s="161"/>
      <c r="U76" s="161"/>
      <c r="V76" s="161"/>
    </row>
    <row r="77" spans="1:22" ht="16.2">
      <c r="A77" s="122" t="str">
        <f t="shared" si="0"/>
        <v>71010301014267</v>
      </c>
      <c r="B77" s="124" t="s">
        <v>439</v>
      </c>
      <c r="C77" s="117" t="s">
        <v>106</v>
      </c>
      <c r="D77" s="118" t="s">
        <v>442</v>
      </c>
      <c r="E77" s="119" t="s">
        <v>106</v>
      </c>
      <c r="F77" s="120" t="s">
        <v>106</v>
      </c>
      <c r="G77" s="121">
        <v>4267</v>
      </c>
      <c r="H77" s="17"/>
      <c r="I77" s="25"/>
      <c r="J77" s="26"/>
      <c r="K77" s="26"/>
      <c r="L77" s="29" t="s">
        <v>126</v>
      </c>
      <c r="M77" s="12">
        <v>4241</v>
      </c>
      <c r="N77" s="183">
        <f t="shared" si="6"/>
        <v>0</v>
      </c>
      <c r="O77" s="183"/>
      <c r="P77" s="183"/>
      <c r="Q77" s="161"/>
      <c r="R77" s="161"/>
      <c r="S77" s="438"/>
      <c r="T77" s="161"/>
      <c r="U77" s="161"/>
      <c r="V77" s="161"/>
    </row>
    <row r="78" spans="1:22" ht="26.4">
      <c r="A78" s="122" t="str">
        <f t="shared" si="0"/>
        <v>71010301014823</v>
      </c>
      <c r="B78" s="124" t="s">
        <v>439</v>
      </c>
      <c r="C78" s="117" t="s">
        <v>106</v>
      </c>
      <c r="D78" s="118" t="s">
        <v>442</v>
      </c>
      <c r="E78" s="119" t="s">
        <v>106</v>
      </c>
      <c r="F78" s="120" t="s">
        <v>106</v>
      </c>
      <c r="G78" s="121">
        <v>4823</v>
      </c>
      <c r="H78" s="17"/>
      <c r="I78" s="25"/>
      <c r="J78" s="26"/>
      <c r="K78" s="26"/>
      <c r="L78" s="29" t="s">
        <v>127</v>
      </c>
      <c r="M78" s="33">
        <v>4252</v>
      </c>
      <c r="N78" s="183">
        <f t="shared" si="6"/>
        <v>0</v>
      </c>
      <c r="O78" s="183"/>
      <c r="P78" s="183"/>
      <c r="Q78" s="161"/>
      <c r="R78" s="161"/>
      <c r="S78" s="438"/>
      <c r="T78" s="161"/>
      <c r="U78" s="161"/>
      <c r="V78" s="161"/>
    </row>
    <row r="79" spans="1:22" ht="16.2">
      <c r="A79" s="122" t="str">
        <f t="shared" si="0"/>
        <v>71010301015122</v>
      </c>
      <c r="B79" s="124" t="s">
        <v>439</v>
      </c>
      <c r="C79" s="117" t="s">
        <v>106</v>
      </c>
      <c r="D79" s="118" t="s">
        <v>442</v>
      </c>
      <c r="E79" s="119" t="s">
        <v>106</v>
      </c>
      <c r="F79" s="120" t="s">
        <v>106</v>
      </c>
      <c r="G79" s="121">
        <v>5122</v>
      </c>
      <c r="H79" s="17"/>
      <c r="I79" s="25"/>
      <c r="J79" s="26"/>
      <c r="K79" s="26"/>
      <c r="L79" s="29" t="s">
        <v>128</v>
      </c>
      <c r="M79" s="33">
        <v>4261</v>
      </c>
      <c r="N79" s="183">
        <f t="shared" si="6"/>
        <v>0</v>
      </c>
      <c r="O79" s="183"/>
      <c r="P79" s="183"/>
      <c r="Q79" s="161"/>
      <c r="R79" s="161"/>
      <c r="S79" s="438"/>
      <c r="T79" s="161"/>
      <c r="U79" s="161"/>
      <c r="V79" s="161"/>
    </row>
    <row r="80" spans="1:22" s="170" customFormat="1" ht="16.2">
      <c r="A80" s="122" t="str">
        <f t="shared" si="0"/>
        <v>71010500000000</v>
      </c>
      <c r="B80" s="124" t="s">
        <v>439</v>
      </c>
      <c r="C80" s="117" t="s">
        <v>106</v>
      </c>
      <c r="D80" s="118" t="s">
        <v>149</v>
      </c>
      <c r="E80" s="119" t="s">
        <v>441</v>
      </c>
      <c r="F80" s="128" t="s">
        <v>441</v>
      </c>
      <c r="G80" s="129" t="s">
        <v>440</v>
      </c>
      <c r="H80" s="17"/>
      <c r="I80" s="25"/>
      <c r="J80" s="26"/>
      <c r="K80" s="26"/>
      <c r="L80" s="29" t="s">
        <v>130</v>
      </c>
      <c r="M80" s="33">
        <v>4267</v>
      </c>
      <c r="N80" s="183">
        <f t="shared" si="6"/>
        <v>0</v>
      </c>
      <c r="O80" s="183"/>
      <c r="P80" s="183"/>
      <c r="Q80" s="161"/>
      <c r="R80" s="161"/>
      <c r="S80" s="438"/>
      <c r="T80" s="161"/>
      <c r="U80" s="161"/>
      <c r="V80" s="161"/>
    </row>
    <row r="81" spans="1:22" ht="16.2">
      <c r="A81" s="122" t="str">
        <f t="shared" si="0"/>
        <v>71010500000001</v>
      </c>
      <c r="B81" s="124" t="s">
        <v>439</v>
      </c>
      <c r="C81" s="117" t="s">
        <v>106</v>
      </c>
      <c r="D81" s="118" t="s">
        <v>149</v>
      </c>
      <c r="E81" s="119" t="s">
        <v>441</v>
      </c>
      <c r="F81" s="128" t="s">
        <v>441</v>
      </c>
      <c r="G81" s="129" t="s">
        <v>96</v>
      </c>
      <c r="H81" s="17"/>
      <c r="I81" s="25"/>
      <c r="J81" s="26"/>
      <c r="K81" s="26"/>
      <c r="L81" s="32" t="s">
        <v>133</v>
      </c>
      <c r="M81" s="33">
        <v>4823</v>
      </c>
      <c r="N81" s="183">
        <f t="shared" si="6"/>
        <v>0</v>
      </c>
      <c r="O81" s="183"/>
      <c r="P81" s="183"/>
      <c r="Q81" s="161"/>
      <c r="R81" s="161"/>
      <c r="S81" s="438"/>
      <c r="T81" s="161"/>
      <c r="U81" s="161"/>
      <c r="V81" s="161"/>
    </row>
    <row r="82" spans="1:22" s="156" customFormat="1" ht="16.2">
      <c r="A82" s="122" t="str">
        <f t="shared" si="0"/>
        <v>71010501000000</v>
      </c>
      <c r="B82" s="124" t="s">
        <v>439</v>
      </c>
      <c r="C82" s="117" t="s">
        <v>106</v>
      </c>
      <c r="D82" s="118" t="s">
        <v>149</v>
      </c>
      <c r="E82" s="119" t="s">
        <v>106</v>
      </c>
      <c r="F82" s="128" t="s">
        <v>441</v>
      </c>
      <c r="G82" s="129" t="s">
        <v>440</v>
      </c>
      <c r="H82" s="17"/>
      <c r="I82" s="25"/>
      <c r="J82" s="26"/>
      <c r="K82" s="26"/>
      <c r="L82" s="32" t="s">
        <v>134</v>
      </c>
      <c r="M82" s="48">
        <v>4861</v>
      </c>
      <c r="N82" s="183">
        <f t="shared" si="6"/>
        <v>0</v>
      </c>
      <c r="O82" s="183"/>
      <c r="P82" s="183"/>
      <c r="Q82" s="161"/>
      <c r="R82" s="161"/>
      <c r="S82" s="438"/>
      <c r="T82" s="161"/>
      <c r="U82" s="161"/>
      <c r="V82" s="161"/>
    </row>
    <row r="83" spans="1:22" ht="16.2">
      <c r="A83" s="122" t="str">
        <f t="shared" si="0"/>
        <v>71010501000001</v>
      </c>
      <c r="B83" s="124" t="s">
        <v>439</v>
      </c>
      <c r="C83" s="117" t="s">
        <v>106</v>
      </c>
      <c r="D83" s="118" t="s">
        <v>149</v>
      </c>
      <c r="E83" s="119" t="s">
        <v>106</v>
      </c>
      <c r="F83" s="128" t="s">
        <v>441</v>
      </c>
      <c r="G83" s="129" t="s">
        <v>96</v>
      </c>
      <c r="H83" s="17"/>
      <c r="I83" s="25"/>
      <c r="J83" s="26"/>
      <c r="K83" s="26"/>
      <c r="L83" s="29" t="s">
        <v>136</v>
      </c>
      <c r="M83" s="12">
        <v>5122</v>
      </c>
      <c r="N83" s="183">
        <f t="shared" si="6"/>
        <v>0</v>
      </c>
      <c r="O83" s="183"/>
      <c r="P83" s="183"/>
      <c r="Q83" s="161"/>
      <c r="R83" s="161"/>
      <c r="S83" s="438"/>
      <c r="T83" s="161"/>
      <c r="U83" s="161"/>
      <c r="V83" s="161"/>
    </row>
    <row r="84" spans="1:22" s="115" customFormat="1" ht="27.6">
      <c r="A84" s="122" t="str">
        <f t="shared" si="0"/>
        <v>71010501010000</v>
      </c>
      <c r="B84" s="124" t="s">
        <v>439</v>
      </c>
      <c r="C84" s="117" t="s">
        <v>106</v>
      </c>
      <c r="D84" s="118" t="s">
        <v>149</v>
      </c>
      <c r="E84" s="119" t="s">
        <v>106</v>
      </c>
      <c r="F84" s="128" t="s">
        <v>106</v>
      </c>
      <c r="G84" s="129" t="s">
        <v>440</v>
      </c>
      <c r="H84" s="165">
        <v>2150</v>
      </c>
      <c r="I84" s="166" t="s">
        <v>106</v>
      </c>
      <c r="J84" s="167">
        <v>5</v>
      </c>
      <c r="K84" s="167">
        <v>0</v>
      </c>
      <c r="L84" s="168" t="s">
        <v>150</v>
      </c>
      <c r="M84" s="176"/>
      <c r="N84" s="188">
        <f>+N86</f>
        <v>0</v>
      </c>
      <c r="O84" s="188">
        <f>+O86</f>
        <v>0</v>
      </c>
      <c r="P84" s="188">
        <f>+P86</f>
        <v>0</v>
      </c>
      <c r="Q84" s="161"/>
      <c r="R84" s="161"/>
      <c r="S84" s="438"/>
      <c r="T84" s="161"/>
      <c r="U84" s="161"/>
      <c r="V84" s="161"/>
    </row>
    <row r="85" spans="1:22" ht="16.2">
      <c r="A85" s="122" t="str">
        <f t="shared" si="0"/>
        <v>71010501015134</v>
      </c>
      <c r="B85" s="124" t="s">
        <v>439</v>
      </c>
      <c r="C85" s="117" t="s">
        <v>106</v>
      </c>
      <c r="D85" s="118" t="s">
        <v>149</v>
      </c>
      <c r="E85" s="119" t="s">
        <v>106</v>
      </c>
      <c r="F85" s="120" t="s">
        <v>106</v>
      </c>
      <c r="G85" s="121">
        <v>5134</v>
      </c>
      <c r="H85" s="25"/>
      <c r="I85" s="18"/>
      <c r="J85" s="19"/>
      <c r="K85" s="19"/>
      <c r="L85" s="30" t="s">
        <v>110</v>
      </c>
      <c r="M85" s="31"/>
      <c r="N85" s="190"/>
      <c r="O85" s="190"/>
      <c r="P85" s="190"/>
      <c r="Q85" s="161"/>
      <c r="R85" s="161"/>
      <c r="S85" s="438"/>
      <c r="T85" s="161"/>
      <c r="U85" s="161"/>
      <c r="V85" s="161"/>
    </row>
    <row r="86" spans="1:22" s="115" customFormat="1" ht="26.4">
      <c r="A86" s="122" t="str">
        <f t="shared" si="0"/>
        <v>71010501020000</v>
      </c>
      <c r="B86" s="124" t="s">
        <v>439</v>
      </c>
      <c r="C86" s="117" t="s">
        <v>106</v>
      </c>
      <c r="D86" s="118" t="s">
        <v>149</v>
      </c>
      <c r="E86" s="119" t="s">
        <v>106</v>
      </c>
      <c r="F86" s="128" t="s">
        <v>140</v>
      </c>
      <c r="G86" s="129" t="s">
        <v>440</v>
      </c>
      <c r="H86" s="151">
        <v>2151</v>
      </c>
      <c r="I86" s="152" t="s">
        <v>106</v>
      </c>
      <c r="J86" s="153" t="s">
        <v>151</v>
      </c>
      <c r="K86" s="153">
        <v>1</v>
      </c>
      <c r="L86" s="154" t="s">
        <v>150</v>
      </c>
      <c r="M86" s="155"/>
      <c r="N86" s="192">
        <f>+N88+N91+N93+N95+N97</f>
        <v>0</v>
      </c>
      <c r="O86" s="192">
        <f t="shared" ref="O86:P86" si="7">+O88+O91+O93+O95+O97</f>
        <v>0</v>
      </c>
      <c r="P86" s="192">
        <f t="shared" si="7"/>
        <v>0</v>
      </c>
      <c r="Q86" s="161"/>
      <c r="R86" s="161"/>
      <c r="S86" s="438"/>
      <c r="T86" s="161"/>
      <c r="U86" s="161"/>
      <c r="V86" s="161"/>
    </row>
    <row r="87" spans="1:22" ht="16.2">
      <c r="A87" s="122" t="str">
        <f t="shared" ref="A87:A169" si="8">CONCATENATE(B87,C87,D87,E87,F87,G87)</f>
        <v>71010501025134</v>
      </c>
      <c r="B87" s="124" t="s">
        <v>439</v>
      </c>
      <c r="C87" s="117" t="s">
        <v>106</v>
      </c>
      <c r="D87" s="118" t="s">
        <v>149</v>
      </c>
      <c r="E87" s="119" t="s">
        <v>106</v>
      </c>
      <c r="F87" s="120" t="s">
        <v>140</v>
      </c>
      <c r="G87" s="121">
        <v>5134</v>
      </c>
      <c r="H87" s="25"/>
      <c r="I87" s="25"/>
      <c r="J87" s="26"/>
      <c r="K87" s="26"/>
      <c r="L87" s="30" t="s">
        <v>108</v>
      </c>
      <c r="M87" s="31"/>
      <c r="N87" s="190"/>
      <c r="O87" s="190"/>
      <c r="P87" s="190"/>
      <c r="Q87" s="161"/>
      <c r="R87" s="161"/>
      <c r="S87" s="438"/>
      <c r="T87" s="161"/>
      <c r="U87" s="161"/>
      <c r="V87" s="161"/>
    </row>
    <row r="88" spans="1:22" s="115" customFormat="1" ht="16.2">
      <c r="A88" s="122" t="str">
        <f t="shared" si="8"/>
        <v>71010501030000</v>
      </c>
      <c r="B88" s="124" t="s">
        <v>439</v>
      </c>
      <c r="C88" s="117" t="s">
        <v>106</v>
      </c>
      <c r="D88" s="118" t="s">
        <v>149</v>
      </c>
      <c r="E88" s="119" t="s">
        <v>106</v>
      </c>
      <c r="F88" s="128" t="s">
        <v>442</v>
      </c>
      <c r="G88" s="129" t="s">
        <v>440</v>
      </c>
      <c r="H88" s="45"/>
      <c r="I88" s="147"/>
      <c r="J88" s="148"/>
      <c r="K88" s="148"/>
      <c r="L88" s="27" t="s">
        <v>152</v>
      </c>
      <c r="M88" s="28"/>
      <c r="N88" s="197">
        <f>O88+P88</f>
        <v>0</v>
      </c>
      <c r="O88" s="197">
        <f>SUM(O89:O90)</f>
        <v>0</v>
      </c>
      <c r="P88" s="197">
        <f>SUM(P90)</f>
        <v>0</v>
      </c>
      <c r="Q88" s="161"/>
      <c r="R88" s="161"/>
      <c r="S88" s="438"/>
      <c r="T88" s="161"/>
      <c r="U88" s="161"/>
      <c r="V88" s="161"/>
    </row>
    <row r="89" spans="1:22" ht="16.2">
      <c r="B89" s="124"/>
      <c r="H89" s="25"/>
      <c r="I89" s="25"/>
      <c r="J89" s="26"/>
      <c r="K89" s="26"/>
      <c r="L89" s="32" t="s">
        <v>134</v>
      </c>
      <c r="M89" s="48">
        <v>4861</v>
      </c>
      <c r="N89" s="183">
        <f t="shared" ref="N89:N98" si="9">O89+P89</f>
        <v>0</v>
      </c>
      <c r="O89" s="183"/>
      <c r="P89" s="183">
        <v>0</v>
      </c>
      <c r="Q89" s="161"/>
      <c r="R89" s="161"/>
      <c r="S89" s="438"/>
      <c r="T89" s="161"/>
      <c r="U89" s="161"/>
      <c r="V89" s="161"/>
    </row>
    <row r="90" spans="1:22" ht="16.2">
      <c r="A90" s="122" t="str">
        <f t="shared" si="8"/>
        <v>71010501035134</v>
      </c>
      <c r="B90" s="124" t="s">
        <v>439</v>
      </c>
      <c r="C90" s="117" t="s">
        <v>106</v>
      </c>
      <c r="D90" s="118" t="s">
        <v>149</v>
      </c>
      <c r="E90" s="119" t="s">
        <v>106</v>
      </c>
      <c r="F90" s="120" t="s">
        <v>442</v>
      </c>
      <c r="G90" s="121">
        <v>5134</v>
      </c>
      <c r="H90" s="25"/>
      <c r="I90" s="25"/>
      <c r="J90" s="26"/>
      <c r="K90" s="26"/>
      <c r="L90" s="32" t="s">
        <v>139</v>
      </c>
      <c r="M90" s="48">
        <v>5134</v>
      </c>
      <c r="N90" s="183">
        <f t="shared" si="9"/>
        <v>0</v>
      </c>
      <c r="O90" s="183">
        <v>0</v>
      </c>
      <c r="P90" s="183"/>
      <c r="Q90" s="161"/>
      <c r="R90" s="161"/>
      <c r="S90" s="438"/>
      <c r="T90" s="161"/>
      <c r="U90" s="161"/>
      <c r="V90" s="161"/>
    </row>
    <row r="91" spans="1:22" s="115" customFormat="1" ht="27.6">
      <c r="A91" s="122" t="str">
        <f t="shared" si="8"/>
        <v>71010501040000</v>
      </c>
      <c r="B91" s="124" t="s">
        <v>439</v>
      </c>
      <c r="C91" s="117" t="s">
        <v>106</v>
      </c>
      <c r="D91" s="118" t="s">
        <v>149</v>
      </c>
      <c r="E91" s="119" t="s">
        <v>106</v>
      </c>
      <c r="F91" s="128" t="s">
        <v>155</v>
      </c>
      <c r="G91" s="129" t="s">
        <v>440</v>
      </c>
      <c r="H91" s="45"/>
      <c r="I91" s="147"/>
      <c r="J91" s="148"/>
      <c r="K91" s="148"/>
      <c r="L91" s="27" t="s">
        <v>153</v>
      </c>
      <c r="M91" s="28"/>
      <c r="N91" s="197">
        <f>O91+P91</f>
        <v>0</v>
      </c>
      <c r="O91" s="197">
        <f>SUM(O92)</f>
        <v>0</v>
      </c>
      <c r="P91" s="197">
        <f>SUM(P92)</f>
        <v>0</v>
      </c>
      <c r="Q91" s="161"/>
      <c r="R91" s="161"/>
      <c r="S91" s="438"/>
      <c r="T91" s="161"/>
      <c r="U91" s="161"/>
      <c r="V91" s="161"/>
    </row>
    <row r="92" spans="1:22" ht="16.2">
      <c r="A92" s="122" t="str">
        <f t="shared" si="8"/>
        <v>71010501045134</v>
      </c>
      <c r="B92" s="124" t="s">
        <v>439</v>
      </c>
      <c r="C92" s="117" t="s">
        <v>106</v>
      </c>
      <c r="D92" s="118" t="s">
        <v>149</v>
      </c>
      <c r="E92" s="119" t="s">
        <v>106</v>
      </c>
      <c r="F92" s="120" t="s">
        <v>155</v>
      </c>
      <c r="G92" s="121">
        <v>5134</v>
      </c>
      <c r="H92" s="25"/>
      <c r="I92" s="25"/>
      <c r="J92" s="26"/>
      <c r="K92" s="26"/>
      <c r="L92" s="32" t="s">
        <v>139</v>
      </c>
      <c r="M92" s="48">
        <v>5134</v>
      </c>
      <c r="N92" s="183">
        <f t="shared" si="9"/>
        <v>0</v>
      </c>
      <c r="O92" s="183"/>
      <c r="P92" s="183"/>
      <c r="Q92" s="161"/>
      <c r="R92" s="161"/>
      <c r="S92" s="438"/>
      <c r="T92" s="161"/>
      <c r="U92" s="161"/>
      <c r="V92" s="161"/>
    </row>
    <row r="93" spans="1:22" ht="27.6">
      <c r="A93" s="122" t="str">
        <f>CONCATENATE(B93,C93,D93,E93,F93,G93)</f>
        <v>71080202000001</v>
      </c>
      <c r="B93" s="124" t="s">
        <v>439</v>
      </c>
      <c r="C93" s="117" t="s">
        <v>185</v>
      </c>
      <c r="D93" s="118" t="s">
        <v>140</v>
      </c>
      <c r="E93" s="119" t="s">
        <v>140</v>
      </c>
      <c r="F93" s="120" t="s">
        <v>441</v>
      </c>
      <c r="G93" s="129" t="s">
        <v>96</v>
      </c>
      <c r="H93" s="45"/>
      <c r="I93" s="147"/>
      <c r="J93" s="148"/>
      <c r="K93" s="148"/>
      <c r="L93" s="27" t="s">
        <v>860</v>
      </c>
      <c r="M93" s="28"/>
      <c r="N93" s="197">
        <f>O93+P93</f>
        <v>0</v>
      </c>
      <c r="O93" s="197">
        <f>SUM(O94)</f>
        <v>0</v>
      </c>
      <c r="P93" s="197">
        <f>SUM(P94)</f>
        <v>0</v>
      </c>
      <c r="Q93" s="161"/>
      <c r="R93" s="161"/>
      <c r="S93" s="438"/>
      <c r="T93" s="161"/>
      <c r="U93" s="161"/>
      <c r="V93" s="161"/>
    </row>
    <row r="94" spans="1:22" s="115" customFormat="1" ht="16.2">
      <c r="A94" s="122" t="str">
        <f>CONCATENATE(B94,C94,D94,E94,F94,G94)</f>
        <v>71080202010000</v>
      </c>
      <c r="B94" s="124" t="s">
        <v>439</v>
      </c>
      <c r="C94" s="117" t="s">
        <v>185</v>
      </c>
      <c r="D94" s="118" t="s">
        <v>140</v>
      </c>
      <c r="E94" s="119" t="s">
        <v>140</v>
      </c>
      <c r="F94" s="120" t="s">
        <v>106</v>
      </c>
      <c r="G94" s="129" t="s">
        <v>440</v>
      </c>
      <c r="H94" s="25"/>
      <c r="I94" s="25"/>
      <c r="J94" s="26"/>
      <c r="K94" s="26"/>
      <c r="L94" s="32" t="s">
        <v>139</v>
      </c>
      <c r="M94" s="48">
        <v>5134</v>
      </c>
      <c r="N94" s="183">
        <f t="shared" ref="N94" si="10">O94+P94</f>
        <v>0</v>
      </c>
      <c r="O94" s="183"/>
      <c r="P94" s="183"/>
      <c r="Q94" s="161"/>
      <c r="R94" s="161"/>
      <c r="S94" s="438"/>
      <c r="T94" s="161"/>
      <c r="U94" s="161"/>
      <c r="V94" s="161"/>
    </row>
    <row r="95" spans="1:22" s="170" customFormat="1" ht="27.6">
      <c r="A95" s="122" t="str">
        <f t="shared" si="8"/>
        <v>71010600000000</v>
      </c>
      <c r="B95" s="124" t="s">
        <v>439</v>
      </c>
      <c r="C95" s="117" t="s">
        <v>106</v>
      </c>
      <c r="D95" s="118" t="s">
        <v>157</v>
      </c>
      <c r="E95" s="119" t="s">
        <v>441</v>
      </c>
      <c r="F95" s="128" t="s">
        <v>441</v>
      </c>
      <c r="G95" s="129" t="s">
        <v>440</v>
      </c>
      <c r="H95" s="45"/>
      <c r="I95" s="147"/>
      <c r="J95" s="148"/>
      <c r="K95" s="148"/>
      <c r="L95" s="27" t="s">
        <v>154</v>
      </c>
      <c r="M95" s="28"/>
      <c r="N95" s="197">
        <f>O95+P95</f>
        <v>0</v>
      </c>
      <c r="O95" s="197">
        <f>SUM(O96)</f>
        <v>0</v>
      </c>
      <c r="P95" s="197">
        <f>SUM(P96)</f>
        <v>0</v>
      </c>
      <c r="Q95" s="161"/>
      <c r="R95" s="161"/>
      <c r="S95" s="438"/>
      <c r="T95" s="161"/>
      <c r="U95" s="161"/>
      <c r="V95" s="161"/>
    </row>
    <row r="96" spans="1:22" ht="16.2">
      <c r="A96" s="122" t="str">
        <f t="shared" si="8"/>
        <v>71010600000001</v>
      </c>
      <c r="B96" s="124" t="s">
        <v>439</v>
      </c>
      <c r="C96" s="117" t="s">
        <v>106</v>
      </c>
      <c r="D96" s="118" t="s">
        <v>157</v>
      </c>
      <c r="E96" s="119" t="s">
        <v>441</v>
      </c>
      <c r="F96" s="128" t="s">
        <v>441</v>
      </c>
      <c r="G96" s="129" t="s">
        <v>96</v>
      </c>
      <c r="H96" s="25"/>
      <c r="I96" s="25"/>
      <c r="J96" s="26"/>
      <c r="K96" s="26"/>
      <c r="L96" s="32" t="s">
        <v>139</v>
      </c>
      <c r="M96" s="48">
        <v>5134</v>
      </c>
      <c r="N96" s="183">
        <f t="shared" si="9"/>
        <v>0</v>
      </c>
      <c r="O96" s="183"/>
      <c r="P96" s="183"/>
      <c r="Q96" s="161"/>
      <c r="R96" s="161"/>
      <c r="S96" s="438"/>
      <c r="T96" s="161"/>
      <c r="U96" s="161"/>
      <c r="V96" s="161"/>
    </row>
    <row r="97" spans="1:22" s="156" customFormat="1" ht="16.2">
      <c r="A97" s="122" t="str">
        <f t="shared" si="8"/>
        <v>71010601000000</v>
      </c>
      <c r="B97" s="124" t="s">
        <v>439</v>
      </c>
      <c r="C97" s="117" t="s">
        <v>106</v>
      </c>
      <c r="D97" s="118" t="s">
        <v>157</v>
      </c>
      <c r="E97" s="119" t="s">
        <v>106</v>
      </c>
      <c r="F97" s="128" t="s">
        <v>441</v>
      </c>
      <c r="G97" s="129" t="s">
        <v>440</v>
      </c>
      <c r="H97" s="45"/>
      <c r="I97" s="147"/>
      <c r="J97" s="148"/>
      <c r="K97" s="148"/>
      <c r="L97" s="27" t="s">
        <v>830</v>
      </c>
      <c r="M97" s="28"/>
      <c r="N97" s="197">
        <f>O97+P97</f>
        <v>0</v>
      </c>
      <c r="O97" s="197">
        <f>SUM(O98)</f>
        <v>0</v>
      </c>
      <c r="P97" s="197">
        <f>SUM(P98)</f>
        <v>0</v>
      </c>
      <c r="Q97" s="161"/>
      <c r="R97" s="161"/>
      <c r="S97" s="438"/>
      <c r="T97" s="161"/>
      <c r="U97" s="161"/>
      <c r="V97" s="161"/>
    </row>
    <row r="98" spans="1:22" ht="16.2">
      <c r="A98" s="122" t="str">
        <f t="shared" si="8"/>
        <v>71010601000001</v>
      </c>
      <c r="B98" s="124" t="s">
        <v>439</v>
      </c>
      <c r="C98" s="117" t="s">
        <v>106</v>
      </c>
      <c r="D98" s="118" t="s">
        <v>157</v>
      </c>
      <c r="E98" s="119" t="s">
        <v>106</v>
      </c>
      <c r="F98" s="128" t="s">
        <v>441</v>
      </c>
      <c r="G98" s="129" t="s">
        <v>96</v>
      </c>
      <c r="H98" s="25"/>
      <c r="I98" s="25"/>
      <c r="J98" s="26"/>
      <c r="K98" s="26"/>
      <c r="L98" s="32" t="s">
        <v>139</v>
      </c>
      <c r="M98" s="48">
        <v>5134</v>
      </c>
      <c r="N98" s="183">
        <f t="shared" si="9"/>
        <v>0</v>
      </c>
      <c r="O98" s="183"/>
      <c r="P98" s="183"/>
      <c r="Q98" s="161"/>
      <c r="R98" s="161"/>
      <c r="S98" s="438"/>
      <c r="T98" s="161"/>
      <c r="U98" s="161"/>
      <c r="V98" s="161"/>
    </row>
    <row r="99" spans="1:22" s="115" customFormat="1" ht="27.6">
      <c r="A99" s="122" t="str">
        <f t="shared" si="8"/>
        <v>71010601010000</v>
      </c>
      <c r="B99" s="124" t="s">
        <v>439</v>
      </c>
      <c r="C99" s="117" t="s">
        <v>106</v>
      </c>
      <c r="D99" s="118" t="s">
        <v>157</v>
      </c>
      <c r="E99" s="119" t="s">
        <v>106</v>
      </c>
      <c r="F99" s="128" t="s">
        <v>106</v>
      </c>
      <c r="G99" s="129" t="s">
        <v>440</v>
      </c>
      <c r="H99" s="165">
        <v>2160</v>
      </c>
      <c r="I99" s="166" t="s">
        <v>106</v>
      </c>
      <c r="J99" s="167">
        <v>6</v>
      </c>
      <c r="K99" s="167">
        <v>0</v>
      </c>
      <c r="L99" s="168" t="s">
        <v>158</v>
      </c>
      <c r="M99" s="176"/>
      <c r="N99" s="188">
        <f>+N101</f>
        <v>0</v>
      </c>
      <c r="O99" s="188">
        <f>+O101</f>
        <v>0</v>
      </c>
      <c r="P99" s="188">
        <f>+P101</f>
        <v>0</v>
      </c>
      <c r="Q99" s="161"/>
      <c r="R99" s="161"/>
      <c r="S99" s="438"/>
      <c r="T99" s="161"/>
      <c r="U99" s="161"/>
      <c r="V99" s="161"/>
    </row>
    <row r="100" spans="1:22" ht="16.2">
      <c r="A100" s="122" t="str">
        <f t="shared" si="8"/>
        <v>71010601014729</v>
      </c>
      <c r="B100" s="124" t="s">
        <v>439</v>
      </c>
      <c r="C100" s="117" t="s">
        <v>106</v>
      </c>
      <c r="D100" s="118" t="s">
        <v>157</v>
      </c>
      <c r="E100" s="119" t="s">
        <v>106</v>
      </c>
      <c r="F100" s="120" t="s">
        <v>106</v>
      </c>
      <c r="G100" s="121">
        <v>4729</v>
      </c>
      <c r="H100" s="25"/>
      <c r="I100" s="18"/>
      <c r="J100" s="19"/>
      <c r="K100" s="19"/>
      <c r="L100" s="30" t="s">
        <v>110</v>
      </c>
      <c r="M100" s="31"/>
      <c r="N100" s="190"/>
      <c r="O100" s="190"/>
      <c r="P100" s="190"/>
      <c r="Q100" s="161"/>
      <c r="R100" s="161"/>
      <c r="S100" s="438"/>
      <c r="T100" s="161"/>
      <c r="U100" s="161"/>
      <c r="V100" s="161"/>
    </row>
    <row r="101" spans="1:22" ht="26.4">
      <c r="A101" s="122" t="str">
        <f t="shared" si="8"/>
        <v>71010601014823</v>
      </c>
      <c r="B101" s="124" t="s">
        <v>439</v>
      </c>
      <c r="C101" s="117" t="s">
        <v>106</v>
      </c>
      <c r="D101" s="118" t="s">
        <v>157</v>
      </c>
      <c r="E101" s="119" t="s">
        <v>106</v>
      </c>
      <c r="F101" s="120" t="s">
        <v>106</v>
      </c>
      <c r="G101" s="121">
        <v>4823</v>
      </c>
      <c r="H101" s="151">
        <v>2161</v>
      </c>
      <c r="I101" s="152" t="s">
        <v>106</v>
      </c>
      <c r="J101" s="153">
        <v>6</v>
      </c>
      <c r="K101" s="153">
        <v>1</v>
      </c>
      <c r="L101" s="154" t="s">
        <v>159</v>
      </c>
      <c r="M101" s="155"/>
      <c r="N101" s="192">
        <f>+N103+N106</f>
        <v>0</v>
      </c>
      <c r="O101" s="192">
        <f>+O103+O106</f>
        <v>0</v>
      </c>
      <c r="P101" s="192">
        <f>+P103+P106</f>
        <v>0</v>
      </c>
      <c r="Q101" s="161"/>
      <c r="R101" s="161"/>
      <c r="S101" s="438"/>
      <c r="T101" s="161"/>
      <c r="U101" s="161"/>
      <c r="V101" s="161"/>
    </row>
    <row r="102" spans="1:22" s="115" customFormat="1" ht="16.2">
      <c r="A102" s="122" t="str">
        <f t="shared" si="8"/>
        <v>71010601020000</v>
      </c>
      <c r="B102" s="124" t="s">
        <v>439</v>
      </c>
      <c r="C102" s="117" t="s">
        <v>106</v>
      </c>
      <c r="D102" s="118" t="s">
        <v>157</v>
      </c>
      <c r="E102" s="119" t="s">
        <v>106</v>
      </c>
      <c r="F102" s="128" t="s">
        <v>140</v>
      </c>
      <c r="G102" s="129" t="s">
        <v>440</v>
      </c>
      <c r="H102" s="25"/>
      <c r="I102" s="25"/>
      <c r="J102" s="26"/>
      <c r="K102" s="26"/>
      <c r="L102" s="30" t="s">
        <v>108</v>
      </c>
      <c r="M102" s="31"/>
      <c r="N102" s="190"/>
      <c r="O102" s="190"/>
      <c r="P102" s="190"/>
      <c r="Q102" s="161"/>
      <c r="R102" s="161"/>
      <c r="S102" s="438"/>
      <c r="T102" s="161"/>
      <c r="U102" s="161"/>
      <c r="V102" s="161"/>
    </row>
    <row r="103" spans="1:22" ht="41.4">
      <c r="A103" s="122" t="str">
        <f t="shared" si="8"/>
        <v>71010601024241</v>
      </c>
      <c r="B103" s="124" t="s">
        <v>439</v>
      </c>
      <c r="C103" s="117" t="s">
        <v>106</v>
      </c>
      <c r="D103" s="118" t="s">
        <v>157</v>
      </c>
      <c r="E103" s="119" t="s">
        <v>106</v>
      </c>
      <c r="F103" s="120" t="s">
        <v>140</v>
      </c>
      <c r="G103" s="121">
        <v>4241</v>
      </c>
      <c r="H103" s="45"/>
      <c r="I103" s="147"/>
      <c r="J103" s="148"/>
      <c r="K103" s="148"/>
      <c r="L103" s="27" t="s">
        <v>160</v>
      </c>
      <c r="M103" s="28"/>
      <c r="N103" s="197">
        <f>O103+P103</f>
        <v>0</v>
      </c>
      <c r="O103" s="197">
        <f>SUM(O104:O105)</f>
        <v>0</v>
      </c>
      <c r="P103" s="197">
        <f>SUM(P104:P105)</f>
        <v>0</v>
      </c>
      <c r="Q103" s="161"/>
      <c r="R103" s="161"/>
      <c r="S103" s="438"/>
      <c r="T103" s="161"/>
      <c r="U103" s="161"/>
      <c r="V103" s="161"/>
    </row>
    <row r="104" spans="1:22" ht="16.2">
      <c r="A104" s="122" t="str">
        <f t="shared" si="8"/>
        <v>71010601024823</v>
      </c>
      <c r="B104" s="124" t="s">
        <v>439</v>
      </c>
      <c r="C104" s="117" t="s">
        <v>106</v>
      </c>
      <c r="D104" s="118" t="s">
        <v>157</v>
      </c>
      <c r="E104" s="119" t="s">
        <v>106</v>
      </c>
      <c r="F104" s="120" t="s">
        <v>140</v>
      </c>
      <c r="G104" s="121">
        <v>4823</v>
      </c>
      <c r="H104" s="25"/>
      <c r="I104" s="25"/>
      <c r="J104" s="26"/>
      <c r="K104" s="26"/>
      <c r="L104" s="29" t="s">
        <v>161</v>
      </c>
      <c r="M104" s="12">
        <v>4729</v>
      </c>
      <c r="N104" s="183">
        <f t="shared" ref="N104:N108" si="11">O104+P104</f>
        <v>0</v>
      </c>
      <c r="O104" s="183"/>
      <c r="P104" s="183"/>
      <c r="Q104" s="161"/>
      <c r="R104" s="161"/>
      <c r="S104" s="438"/>
      <c r="T104" s="161"/>
      <c r="U104" s="161"/>
      <c r="V104" s="161"/>
    </row>
    <row r="105" spans="1:22" s="182" customFormat="1" ht="16.2">
      <c r="A105" s="122" t="str">
        <f t="shared" si="8"/>
        <v>71020000000000</v>
      </c>
      <c r="B105" s="124" t="s">
        <v>439</v>
      </c>
      <c r="C105" s="117" t="s">
        <v>140</v>
      </c>
      <c r="D105" s="118" t="s">
        <v>441</v>
      </c>
      <c r="E105" s="119" t="s">
        <v>441</v>
      </c>
      <c r="F105" s="128" t="s">
        <v>441</v>
      </c>
      <c r="G105" s="129" t="s">
        <v>440</v>
      </c>
      <c r="H105" s="25"/>
      <c r="I105" s="25"/>
      <c r="J105" s="26"/>
      <c r="K105" s="26"/>
      <c r="L105" s="29" t="s">
        <v>133</v>
      </c>
      <c r="M105" s="12">
        <v>4823</v>
      </c>
      <c r="N105" s="183">
        <f t="shared" si="11"/>
        <v>0</v>
      </c>
      <c r="O105" s="183"/>
      <c r="P105" s="183"/>
      <c r="Q105" s="161"/>
      <c r="R105" s="161"/>
      <c r="S105" s="438"/>
      <c r="T105" s="161"/>
      <c r="U105" s="161"/>
      <c r="V105" s="161"/>
    </row>
    <row r="106" spans="1:22" ht="41.4">
      <c r="A106" s="122" t="str">
        <f t="shared" si="8"/>
        <v>71020000000001</v>
      </c>
      <c r="B106" s="124" t="s">
        <v>439</v>
      </c>
      <c r="C106" s="117" t="s">
        <v>140</v>
      </c>
      <c r="D106" s="118" t="s">
        <v>441</v>
      </c>
      <c r="E106" s="119" t="s">
        <v>441</v>
      </c>
      <c r="F106" s="120" t="s">
        <v>441</v>
      </c>
      <c r="G106" s="129" t="s">
        <v>96</v>
      </c>
      <c r="H106" s="45"/>
      <c r="I106" s="147"/>
      <c r="J106" s="148"/>
      <c r="K106" s="148"/>
      <c r="L106" s="27" t="s">
        <v>162</v>
      </c>
      <c r="M106" s="28"/>
      <c r="N106" s="197">
        <f>O106+P106</f>
        <v>0</v>
      </c>
      <c r="O106" s="197">
        <f>SUM(O107:O108)</f>
        <v>0</v>
      </c>
      <c r="P106" s="197">
        <f>SUM(P107:P108)</f>
        <v>0</v>
      </c>
      <c r="Q106" s="161"/>
      <c r="R106" s="161"/>
      <c r="S106" s="438"/>
      <c r="T106" s="161"/>
      <c r="U106" s="161"/>
      <c r="V106" s="161"/>
    </row>
    <row r="107" spans="1:22" s="170" customFormat="1" ht="16.2">
      <c r="A107" s="122" t="str">
        <f t="shared" si="8"/>
        <v>71020200000000</v>
      </c>
      <c r="B107" s="124" t="s">
        <v>439</v>
      </c>
      <c r="C107" s="117" t="s">
        <v>140</v>
      </c>
      <c r="D107" s="118" t="s">
        <v>140</v>
      </c>
      <c r="E107" s="119" t="s">
        <v>441</v>
      </c>
      <c r="F107" s="120" t="s">
        <v>441</v>
      </c>
      <c r="G107" s="129" t="s">
        <v>440</v>
      </c>
      <c r="H107" s="25"/>
      <c r="I107" s="25"/>
      <c r="J107" s="26"/>
      <c r="K107" s="26"/>
      <c r="L107" s="29" t="s">
        <v>126</v>
      </c>
      <c r="M107" s="12">
        <v>4241</v>
      </c>
      <c r="N107" s="183">
        <f t="shared" si="11"/>
        <v>0</v>
      </c>
      <c r="O107" s="183"/>
      <c r="P107" s="183"/>
      <c r="Q107" s="161"/>
      <c r="R107" s="161"/>
      <c r="S107" s="438"/>
      <c r="T107" s="161"/>
      <c r="U107" s="161"/>
      <c r="V107" s="161"/>
    </row>
    <row r="108" spans="1:22" ht="16.2">
      <c r="A108" s="122" t="str">
        <f t="shared" si="8"/>
        <v>71020200000001</v>
      </c>
      <c r="B108" s="124" t="s">
        <v>439</v>
      </c>
      <c r="C108" s="117" t="s">
        <v>140</v>
      </c>
      <c r="D108" s="118" t="s">
        <v>140</v>
      </c>
      <c r="E108" s="119" t="s">
        <v>441</v>
      </c>
      <c r="F108" s="120" t="s">
        <v>441</v>
      </c>
      <c r="G108" s="129" t="s">
        <v>96</v>
      </c>
      <c r="H108" s="25"/>
      <c r="I108" s="25"/>
      <c r="J108" s="26"/>
      <c r="K108" s="26"/>
      <c r="L108" s="29" t="s">
        <v>133</v>
      </c>
      <c r="M108" s="12">
        <v>4823</v>
      </c>
      <c r="N108" s="183">
        <f t="shared" si="11"/>
        <v>0</v>
      </c>
      <c r="O108" s="183"/>
      <c r="P108" s="183"/>
      <c r="Q108" s="161"/>
      <c r="R108" s="161"/>
      <c r="S108" s="438"/>
      <c r="T108" s="161"/>
      <c r="U108" s="161"/>
      <c r="V108" s="161"/>
    </row>
    <row r="109" spans="1:22" s="156" customFormat="1" ht="16.2">
      <c r="A109" s="122" t="str">
        <f t="shared" si="8"/>
        <v>71020201000000</v>
      </c>
      <c r="B109" s="124" t="s">
        <v>439</v>
      </c>
      <c r="C109" s="117" t="s">
        <v>140</v>
      </c>
      <c r="D109" s="118" t="s">
        <v>140</v>
      </c>
      <c r="E109" s="119" t="s">
        <v>106</v>
      </c>
      <c r="F109" s="120" t="s">
        <v>441</v>
      </c>
      <c r="G109" s="129" t="s">
        <v>440</v>
      </c>
      <c r="H109" s="180">
        <v>2200</v>
      </c>
      <c r="I109" s="212" t="s">
        <v>140</v>
      </c>
      <c r="J109" s="213">
        <v>0</v>
      </c>
      <c r="K109" s="213">
        <v>0</v>
      </c>
      <c r="L109" s="162" t="s">
        <v>163</v>
      </c>
      <c r="M109" s="174"/>
      <c r="N109" s="163">
        <f>+N111+N128</f>
        <v>0</v>
      </c>
      <c r="O109" s="163">
        <f>+O111+O128</f>
        <v>0</v>
      </c>
      <c r="P109" s="163">
        <f>+P111+P128</f>
        <v>0</v>
      </c>
      <c r="Q109" s="161"/>
      <c r="R109" s="161"/>
      <c r="S109" s="438"/>
      <c r="T109" s="161"/>
      <c r="U109" s="161"/>
      <c r="V109" s="161"/>
    </row>
    <row r="110" spans="1:22" ht="16.2">
      <c r="A110" s="122" t="str">
        <f t="shared" si="8"/>
        <v>71020201000001</v>
      </c>
      <c r="B110" s="124" t="s">
        <v>439</v>
      </c>
      <c r="C110" s="117" t="s">
        <v>140</v>
      </c>
      <c r="D110" s="118" t="s">
        <v>140</v>
      </c>
      <c r="E110" s="119" t="s">
        <v>106</v>
      </c>
      <c r="F110" s="120" t="s">
        <v>441</v>
      </c>
      <c r="G110" s="129" t="s">
        <v>96</v>
      </c>
      <c r="H110" s="25"/>
      <c r="I110" s="18"/>
      <c r="J110" s="19"/>
      <c r="K110" s="19"/>
      <c r="L110" s="30" t="s">
        <v>108</v>
      </c>
      <c r="M110" s="31"/>
      <c r="N110" s="190"/>
      <c r="O110" s="190"/>
      <c r="P110" s="190"/>
      <c r="Q110" s="161"/>
      <c r="R110" s="161"/>
      <c r="S110" s="438"/>
      <c r="T110" s="161"/>
      <c r="U110" s="161"/>
      <c r="V110" s="161"/>
    </row>
    <row r="111" spans="1:22" s="115" customFormat="1" ht="16.2">
      <c r="A111" s="122" t="str">
        <f t="shared" si="8"/>
        <v>71020201010000</v>
      </c>
      <c r="B111" s="124" t="s">
        <v>439</v>
      </c>
      <c r="C111" s="117" t="s">
        <v>140</v>
      </c>
      <c r="D111" s="118" t="s">
        <v>140</v>
      </c>
      <c r="E111" s="119" t="s">
        <v>106</v>
      </c>
      <c r="F111" s="120" t="s">
        <v>106</v>
      </c>
      <c r="G111" s="129" t="s">
        <v>440</v>
      </c>
      <c r="H111" s="165">
        <v>2220</v>
      </c>
      <c r="I111" s="166" t="s">
        <v>140</v>
      </c>
      <c r="J111" s="167">
        <v>2</v>
      </c>
      <c r="K111" s="167">
        <v>0</v>
      </c>
      <c r="L111" s="168" t="s">
        <v>164</v>
      </c>
      <c r="M111" s="176"/>
      <c r="N111" s="188">
        <f>+N113</f>
        <v>0</v>
      </c>
      <c r="O111" s="188">
        <f>+O113</f>
        <v>0</v>
      </c>
      <c r="P111" s="188">
        <f>+P113</f>
        <v>0</v>
      </c>
      <c r="Q111" s="161"/>
      <c r="R111" s="161"/>
      <c r="S111" s="438"/>
      <c r="T111" s="161"/>
      <c r="U111" s="161"/>
      <c r="V111" s="161"/>
    </row>
    <row r="112" spans="1:22" ht="16.2">
      <c r="A112" s="122" t="str">
        <f t="shared" si="8"/>
        <v>71020201014239</v>
      </c>
      <c r="B112" s="124" t="s">
        <v>439</v>
      </c>
      <c r="C112" s="117" t="s">
        <v>140</v>
      </c>
      <c r="D112" s="118" t="s">
        <v>140</v>
      </c>
      <c r="E112" s="119" t="s">
        <v>106</v>
      </c>
      <c r="F112" s="120" t="s">
        <v>106</v>
      </c>
      <c r="G112" s="121">
        <v>4239</v>
      </c>
      <c r="H112" s="25"/>
      <c r="I112" s="18"/>
      <c r="J112" s="19"/>
      <c r="K112" s="19"/>
      <c r="L112" s="30" t="s">
        <v>110</v>
      </c>
      <c r="M112" s="31"/>
      <c r="N112" s="190"/>
      <c r="O112" s="190"/>
      <c r="P112" s="190"/>
      <c r="Q112" s="161"/>
      <c r="R112" s="161"/>
      <c r="S112" s="438"/>
      <c r="T112" s="161"/>
      <c r="U112" s="161"/>
      <c r="V112" s="161"/>
    </row>
    <row r="113" spans="1:22" ht="16.2">
      <c r="A113" s="122" t="str">
        <f t="shared" si="8"/>
        <v>71020201014261</v>
      </c>
      <c r="B113" s="124" t="s">
        <v>439</v>
      </c>
      <c r="C113" s="117" t="s">
        <v>140</v>
      </c>
      <c r="D113" s="118" t="s">
        <v>140</v>
      </c>
      <c r="E113" s="119" t="s">
        <v>106</v>
      </c>
      <c r="F113" s="120" t="s">
        <v>106</v>
      </c>
      <c r="G113" s="121">
        <v>4261</v>
      </c>
      <c r="H113" s="151">
        <v>2221</v>
      </c>
      <c r="I113" s="152" t="s">
        <v>140</v>
      </c>
      <c r="J113" s="153">
        <v>2</v>
      </c>
      <c r="K113" s="153">
        <v>1</v>
      </c>
      <c r="L113" s="154" t="s">
        <v>165</v>
      </c>
      <c r="M113" s="155"/>
      <c r="N113" s="192">
        <f>+N115</f>
        <v>0</v>
      </c>
      <c r="O113" s="192">
        <f>+O115</f>
        <v>0</v>
      </c>
      <c r="P113" s="192">
        <f>+P115</f>
        <v>0</v>
      </c>
      <c r="Q113" s="161"/>
      <c r="R113" s="161"/>
      <c r="S113" s="438"/>
      <c r="T113" s="161"/>
      <c r="U113" s="161"/>
      <c r="V113" s="161"/>
    </row>
    <row r="114" spans="1:22" ht="16.2">
      <c r="A114" s="122" t="str">
        <f t="shared" si="8"/>
        <v>71020201014264</v>
      </c>
      <c r="B114" s="116" t="s">
        <v>439</v>
      </c>
      <c r="C114" s="117" t="s">
        <v>140</v>
      </c>
      <c r="D114" s="118" t="s">
        <v>140</v>
      </c>
      <c r="E114" s="119" t="s">
        <v>106</v>
      </c>
      <c r="F114" s="120" t="s">
        <v>106</v>
      </c>
      <c r="G114" s="121">
        <v>4264</v>
      </c>
      <c r="H114" s="25"/>
      <c r="I114" s="25"/>
      <c r="J114" s="26"/>
      <c r="K114" s="26"/>
      <c r="L114" s="30" t="s">
        <v>108</v>
      </c>
      <c r="M114" s="31"/>
      <c r="N114" s="190"/>
      <c r="O114" s="190"/>
      <c r="P114" s="190"/>
      <c r="Q114" s="161"/>
      <c r="R114" s="161"/>
      <c r="S114" s="438"/>
      <c r="T114" s="161"/>
      <c r="U114" s="161"/>
      <c r="V114" s="161"/>
    </row>
    <row r="115" spans="1:22" ht="16.2">
      <c r="A115" s="122" t="str">
        <f t="shared" si="8"/>
        <v>71020201014639</v>
      </c>
      <c r="B115" s="124" t="s">
        <v>439</v>
      </c>
      <c r="C115" s="117" t="s">
        <v>140</v>
      </c>
      <c r="D115" s="118" t="s">
        <v>140</v>
      </c>
      <c r="E115" s="119" t="s">
        <v>106</v>
      </c>
      <c r="F115" s="120" t="s">
        <v>106</v>
      </c>
      <c r="G115" s="121">
        <v>4639</v>
      </c>
      <c r="H115" s="45"/>
      <c r="I115" s="147"/>
      <c r="J115" s="148"/>
      <c r="K115" s="148"/>
      <c r="L115" s="27" t="s">
        <v>166</v>
      </c>
      <c r="M115" s="28"/>
      <c r="N115" s="197">
        <f>O115+P115</f>
        <v>0</v>
      </c>
      <c r="O115" s="197">
        <f>SUM(O116:O127)</f>
        <v>0</v>
      </c>
      <c r="P115" s="197">
        <f>SUM(P116:P127)</f>
        <v>0</v>
      </c>
      <c r="Q115" s="161"/>
      <c r="R115" s="161"/>
      <c r="S115" s="438"/>
      <c r="T115" s="161"/>
      <c r="U115" s="161"/>
      <c r="V115" s="161"/>
    </row>
    <row r="116" spans="1:22" s="170" customFormat="1" ht="16.2">
      <c r="A116" s="122" t="str">
        <f t="shared" si="8"/>
        <v>71020500000000</v>
      </c>
      <c r="B116" s="124" t="s">
        <v>439</v>
      </c>
      <c r="C116" s="117" t="s">
        <v>140</v>
      </c>
      <c r="D116" s="118" t="s">
        <v>149</v>
      </c>
      <c r="E116" s="119" t="s">
        <v>441</v>
      </c>
      <c r="F116" s="120" t="s">
        <v>441</v>
      </c>
      <c r="G116" s="129" t="s">
        <v>440</v>
      </c>
      <c r="H116" s="17"/>
      <c r="I116" s="25"/>
      <c r="J116" s="26"/>
      <c r="K116" s="26"/>
      <c r="L116" s="30" t="s">
        <v>116</v>
      </c>
      <c r="M116" s="13">
        <v>4214</v>
      </c>
      <c r="N116" s="183">
        <f t="shared" ref="N116:N127" si="12">O116+P116</f>
        <v>0</v>
      </c>
      <c r="O116" s="183"/>
      <c r="P116" s="183"/>
      <c r="Q116" s="161"/>
      <c r="R116" s="161"/>
      <c r="S116" s="438"/>
      <c r="T116" s="161"/>
      <c r="U116" s="161"/>
      <c r="V116" s="161"/>
    </row>
    <row r="117" spans="1:22" s="170" customFormat="1" ht="16.2">
      <c r="A117" s="122"/>
      <c r="B117" s="124"/>
      <c r="C117" s="117"/>
      <c r="D117" s="118"/>
      <c r="E117" s="119"/>
      <c r="F117" s="120"/>
      <c r="G117" s="129"/>
      <c r="H117" s="17"/>
      <c r="I117" s="25"/>
      <c r="J117" s="26"/>
      <c r="K117" s="26"/>
      <c r="L117" s="433" t="s">
        <v>862</v>
      </c>
      <c r="M117" s="13">
        <v>4234</v>
      </c>
      <c r="N117" s="183">
        <f t="shared" si="12"/>
        <v>0</v>
      </c>
      <c r="O117" s="183"/>
      <c r="P117" s="183"/>
      <c r="Q117" s="161"/>
      <c r="R117" s="161"/>
      <c r="S117" s="438"/>
      <c r="T117" s="161"/>
      <c r="U117" s="161"/>
      <c r="V117" s="161"/>
    </row>
    <row r="118" spans="1:22" ht="16.2">
      <c r="A118" s="122" t="str">
        <f t="shared" si="8"/>
        <v>71020500000001</v>
      </c>
      <c r="B118" s="124" t="s">
        <v>439</v>
      </c>
      <c r="C118" s="117" t="s">
        <v>140</v>
      </c>
      <c r="D118" s="118" t="s">
        <v>149</v>
      </c>
      <c r="E118" s="119" t="s">
        <v>441</v>
      </c>
      <c r="F118" s="120" t="s">
        <v>441</v>
      </c>
      <c r="G118" s="129" t="s">
        <v>96</v>
      </c>
      <c r="H118" s="17"/>
      <c r="I118" s="25"/>
      <c r="J118" s="26"/>
      <c r="K118" s="26"/>
      <c r="L118" s="32" t="s">
        <v>125</v>
      </c>
      <c r="M118" s="33">
        <v>4239</v>
      </c>
      <c r="N118" s="183">
        <f t="shared" si="12"/>
        <v>0</v>
      </c>
      <c r="O118" s="183"/>
      <c r="P118" s="183"/>
      <c r="Q118" s="161"/>
      <c r="R118" s="161"/>
      <c r="S118" s="438"/>
      <c r="T118" s="161"/>
      <c r="U118" s="161"/>
      <c r="V118" s="161"/>
    </row>
    <row r="119" spans="1:22" s="156" customFormat="1" ht="16.2">
      <c r="A119" s="122" t="str">
        <f t="shared" si="8"/>
        <v>71020501000000</v>
      </c>
      <c r="B119" s="124" t="s">
        <v>439</v>
      </c>
      <c r="C119" s="117" t="s">
        <v>140</v>
      </c>
      <c r="D119" s="118" t="s">
        <v>149</v>
      </c>
      <c r="E119" s="119" t="s">
        <v>106</v>
      </c>
      <c r="F119" s="120" t="s">
        <v>441</v>
      </c>
      <c r="G119" s="129" t="s">
        <v>440</v>
      </c>
      <c r="H119" s="17"/>
      <c r="I119" s="25"/>
      <c r="J119" s="26"/>
      <c r="K119" s="26"/>
      <c r="L119" s="29" t="s">
        <v>126</v>
      </c>
      <c r="M119" s="12">
        <v>4241</v>
      </c>
      <c r="N119" s="183">
        <f t="shared" si="12"/>
        <v>0</v>
      </c>
      <c r="O119" s="183"/>
      <c r="P119" s="183"/>
      <c r="Q119" s="161"/>
      <c r="R119" s="161"/>
      <c r="S119" s="438"/>
      <c r="T119" s="161"/>
      <c r="U119" s="161"/>
      <c r="V119" s="161"/>
    </row>
    <row r="120" spans="1:22" ht="25.5" customHeight="1">
      <c r="A120" s="122" t="str">
        <f t="shared" si="8"/>
        <v>71020501000001</v>
      </c>
      <c r="B120" s="124" t="s">
        <v>439</v>
      </c>
      <c r="C120" s="117" t="s">
        <v>140</v>
      </c>
      <c r="D120" s="118" t="s">
        <v>149</v>
      </c>
      <c r="E120" s="119" t="s">
        <v>106</v>
      </c>
      <c r="F120" s="120" t="s">
        <v>441</v>
      </c>
      <c r="G120" s="129" t="s">
        <v>96</v>
      </c>
      <c r="H120" s="17"/>
      <c r="I120" s="25"/>
      <c r="J120" s="26"/>
      <c r="K120" s="26"/>
      <c r="L120" s="29" t="s">
        <v>127</v>
      </c>
      <c r="M120" s="33">
        <v>4252</v>
      </c>
      <c r="N120" s="183">
        <f t="shared" si="12"/>
        <v>0</v>
      </c>
      <c r="O120" s="183"/>
      <c r="P120" s="183"/>
      <c r="Q120" s="161"/>
      <c r="R120" s="161"/>
      <c r="S120" s="438"/>
      <c r="T120" s="161"/>
      <c r="U120" s="161"/>
      <c r="V120" s="161"/>
    </row>
    <row r="121" spans="1:22" s="115" customFormat="1" ht="16.2">
      <c r="A121" s="122" t="str">
        <f t="shared" si="8"/>
        <v>71020501010000</v>
      </c>
      <c r="B121" s="124" t="s">
        <v>439</v>
      </c>
      <c r="C121" s="117" t="s">
        <v>140</v>
      </c>
      <c r="D121" s="118" t="s">
        <v>149</v>
      </c>
      <c r="E121" s="119" t="s">
        <v>106</v>
      </c>
      <c r="F121" s="120" t="s">
        <v>106</v>
      </c>
      <c r="G121" s="129" t="s">
        <v>440</v>
      </c>
      <c r="H121" s="17"/>
      <c r="I121" s="25"/>
      <c r="J121" s="26"/>
      <c r="K121" s="26"/>
      <c r="L121" s="29" t="s">
        <v>128</v>
      </c>
      <c r="M121" s="33">
        <v>4261</v>
      </c>
      <c r="N121" s="183">
        <f t="shared" si="12"/>
        <v>0</v>
      </c>
      <c r="O121" s="183"/>
      <c r="P121" s="183"/>
      <c r="Q121" s="161"/>
      <c r="R121" s="161"/>
      <c r="S121" s="438"/>
      <c r="T121" s="161"/>
      <c r="U121" s="161"/>
      <c r="V121" s="161"/>
    </row>
    <row r="122" spans="1:22" ht="16.2">
      <c r="A122" s="122" t="str">
        <f t="shared" si="8"/>
        <v>71020501014216</v>
      </c>
      <c r="B122" s="124" t="s">
        <v>439</v>
      </c>
      <c r="C122" s="117" t="s">
        <v>140</v>
      </c>
      <c r="D122" s="118" t="s">
        <v>149</v>
      </c>
      <c r="E122" s="119" t="s">
        <v>106</v>
      </c>
      <c r="F122" s="120" t="s">
        <v>106</v>
      </c>
      <c r="G122" s="121">
        <v>4216</v>
      </c>
      <c r="H122" s="177"/>
      <c r="I122" s="194"/>
      <c r="J122" s="201"/>
      <c r="K122" s="202"/>
      <c r="L122" s="203" t="s">
        <v>129</v>
      </c>
      <c r="M122" s="13">
        <v>4264</v>
      </c>
      <c r="N122" s="183">
        <f t="shared" si="12"/>
        <v>0</v>
      </c>
      <c r="O122" s="183"/>
      <c r="P122" s="183"/>
      <c r="Q122" s="161"/>
      <c r="R122" s="161"/>
      <c r="S122" s="438"/>
      <c r="T122" s="161"/>
      <c r="U122" s="161"/>
      <c r="V122" s="161"/>
    </row>
    <row r="123" spans="1:22" ht="16.2">
      <c r="A123" s="122" t="str">
        <f t="shared" si="8"/>
        <v>71020501014239</v>
      </c>
      <c r="B123" s="124" t="s">
        <v>439</v>
      </c>
      <c r="C123" s="117" t="s">
        <v>140</v>
      </c>
      <c r="D123" s="118" t="s">
        <v>149</v>
      </c>
      <c r="E123" s="119" t="s">
        <v>106</v>
      </c>
      <c r="F123" s="120" t="s">
        <v>106</v>
      </c>
      <c r="G123" s="121">
        <v>4239</v>
      </c>
      <c r="H123" s="17"/>
      <c r="I123" s="25"/>
      <c r="J123" s="26"/>
      <c r="K123" s="26"/>
      <c r="L123" s="32" t="s">
        <v>364</v>
      </c>
      <c r="M123" s="48">
        <v>4269</v>
      </c>
      <c r="N123" s="183">
        <f t="shared" si="12"/>
        <v>0</v>
      </c>
      <c r="O123" s="183"/>
      <c r="P123" s="183"/>
      <c r="Q123" s="161"/>
      <c r="R123" s="161"/>
      <c r="S123" s="438"/>
      <c r="T123" s="161"/>
      <c r="U123" s="161"/>
      <c r="V123" s="161"/>
    </row>
    <row r="124" spans="1:22" ht="16.2">
      <c r="A124" s="122" t="str">
        <f t="shared" si="8"/>
        <v>71020501014264</v>
      </c>
      <c r="B124" s="124" t="s">
        <v>439</v>
      </c>
      <c r="C124" s="117" t="s">
        <v>140</v>
      </c>
      <c r="D124" s="118" t="s">
        <v>149</v>
      </c>
      <c r="E124" s="119" t="s">
        <v>106</v>
      </c>
      <c r="F124" s="120" t="s">
        <v>106</v>
      </c>
      <c r="G124" s="121">
        <v>4264</v>
      </c>
      <c r="H124" s="17"/>
      <c r="I124" s="25"/>
      <c r="J124" s="26"/>
      <c r="K124" s="26"/>
      <c r="L124" s="30" t="s">
        <v>173</v>
      </c>
      <c r="M124" s="31">
        <v>5112</v>
      </c>
      <c r="N124" s="183">
        <f t="shared" si="12"/>
        <v>0</v>
      </c>
      <c r="O124" s="183"/>
      <c r="P124" s="183"/>
      <c r="Q124" s="161"/>
      <c r="R124" s="161"/>
      <c r="S124" s="438"/>
      <c r="T124" s="161"/>
      <c r="U124" s="161"/>
      <c r="V124" s="161"/>
    </row>
    <row r="125" spans="1:22" ht="16.2">
      <c r="A125" s="122" t="str">
        <f t="shared" si="8"/>
        <v>71020501014639</v>
      </c>
      <c r="B125" s="124" t="s">
        <v>439</v>
      </c>
      <c r="C125" s="117" t="s">
        <v>140</v>
      </c>
      <c r="D125" s="118" t="s">
        <v>149</v>
      </c>
      <c r="E125" s="119" t="s">
        <v>106</v>
      </c>
      <c r="F125" s="120" t="s">
        <v>106</v>
      </c>
      <c r="G125" s="121">
        <v>4639</v>
      </c>
      <c r="H125" s="17"/>
      <c r="I125" s="25"/>
      <c r="J125" s="26"/>
      <c r="K125" s="26"/>
      <c r="L125" s="30" t="s">
        <v>174</v>
      </c>
      <c r="M125" s="13">
        <v>5113</v>
      </c>
      <c r="N125" s="183">
        <f t="shared" si="12"/>
        <v>0</v>
      </c>
      <c r="O125" s="183"/>
      <c r="P125" s="183"/>
      <c r="Q125" s="161"/>
      <c r="R125" s="161"/>
      <c r="S125" s="438"/>
      <c r="T125" s="161"/>
      <c r="U125" s="161"/>
      <c r="V125" s="161"/>
    </row>
    <row r="126" spans="1:22" s="115" customFormat="1" ht="16.2">
      <c r="A126" s="215" t="str">
        <f t="shared" si="8"/>
        <v>71020501020000</v>
      </c>
      <c r="B126" s="124" t="s">
        <v>439</v>
      </c>
      <c r="C126" s="117" t="s">
        <v>140</v>
      </c>
      <c r="D126" s="118" t="s">
        <v>149</v>
      </c>
      <c r="E126" s="119" t="s">
        <v>106</v>
      </c>
      <c r="F126" s="216" t="s">
        <v>140</v>
      </c>
      <c r="G126" s="129" t="s">
        <v>440</v>
      </c>
      <c r="H126" s="17"/>
      <c r="I126" s="25"/>
      <c r="J126" s="26"/>
      <c r="K126" s="26"/>
      <c r="L126" s="29" t="s">
        <v>136</v>
      </c>
      <c r="M126" s="12">
        <v>5122</v>
      </c>
      <c r="N126" s="183">
        <f t="shared" si="12"/>
        <v>0</v>
      </c>
      <c r="O126" s="183"/>
      <c r="P126" s="183"/>
      <c r="Q126" s="161"/>
      <c r="R126" s="161"/>
      <c r="S126" s="438"/>
      <c r="T126" s="161"/>
      <c r="U126" s="161"/>
      <c r="V126" s="161"/>
    </row>
    <row r="127" spans="1:22" ht="16.2">
      <c r="A127" s="215" t="str">
        <f t="shared" si="8"/>
        <v>71020501024512</v>
      </c>
      <c r="B127" s="124" t="s">
        <v>439</v>
      </c>
      <c r="C127" s="117" t="s">
        <v>140</v>
      </c>
      <c r="D127" s="118" t="s">
        <v>149</v>
      </c>
      <c r="E127" s="119" t="s">
        <v>106</v>
      </c>
      <c r="F127" s="216" t="s">
        <v>140</v>
      </c>
      <c r="G127" s="121" t="s">
        <v>229</v>
      </c>
      <c r="H127" s="17"/>
      <c r="I127" s="25"/>
      <c r="J127" s="26"/>
      <c r="K127" s="26"/>
      <c r="L127" s="29" t="s">
        <v>137</v>
      </c>
      <c r="M127" s="12">
        <v>5129</v>
      </c>
      <c r="N127" s="183">
        <f t="shared" si="12"/>
        <v>0</v>
      </c>
      <c r="O127" s="183"/>
      <c r="P127" s="183"/>
      <c r="Q127" s="161"/>
      <c r="R127" s="161"/>
      <c r="S127" s="438"/>
      <c r="T127" s="161"/>
      <c r="U127" s="161"/>
      <c r="V127" s="161"/>
    </row>
    <row r="128" spans="1:22" s="182" customFormat="1" ht="16.2">
      <c r="A128" s="122" t="str">
        <f t="shared" si="8"/>
        <v>71040000000000</v>
      </c>
      <c r="B128" s="124" t="s">
        <v>439</v>
      </c>
      <c r="C128" s="117" t="s">
        <v>155</v>
      </c>
      <c r="D128" s="118" t="s">
        <v>441</v>
      </c>
      <c r="E128" s="119" t="s">
        <v>441</v>
      </c>
      <c r="F128" s="120" t="s">
        <v>441</v>
      </c>
      <c r="G128" s="129" t="s">
        <v>440</v>
      </c>
      <c r="H128" s="165">
        <v>2250</v>
      </c>
      <c r="I128" s="166" t="s">
        <v>140</v>
      </c>
      <c r="J128" s="167">
        <v>5</v>
      </c>
      <c r="K128" s="167">
        <v>0</v>
      </c>
      <c r="L128" s="168" t="s">
        <v>168</v>
      </c>
      <c r="M128" s="176"/>
      <c r="N128" s="188">
        <f>+N130</f>
        <v>0</v>
      </c>
      <c r="O128" s="188">
        <f>+O130</f>
        <v>0</v>
      </c>
      <c r="P128" s="188">
        <f>+P130</f>
        <v>0</v>
      </c>
      <c r="Q128" s="161"/>
      <c r="R128" s="161"/>
      <c r="S128" s="438"/>
      <c r="T128" s="161"/>
      <c r="U128" s="161"/>
      <c r="V128" s="161"/>
    </row>
    <row r="129" spans="1:22" ht="16.2">
      <c r="A129" s="122" t="str">
        <f t="shared" si="8"/>
        <v>71040000000001</v>
      </c>
      <c r="B129" s="124" t="s">
        <v>439</v>
      </c>
      <c r="C129" s="117" t="s">
        <v>155</v>
      </c>
      <c r="D129" s="118" t="s">
        <v>441</v>
      </c>
      <c r="E129" s="119" t="s">
        <v>441</v>
      </c>
      <c r="F129" s="120" t="s">
        <v>441</v>
      </c>
      <c r="G129" s="129" t="s">
        <v>96</v>
      </c>
      <c r="H129" s="25"/>
      <c r="I129" s="18"/>
      <c r="J129" s="19"/>
      <c r="K129" s="19"/>
      <c r="L129" s="30" t="s">
        <v>110</v>
      </c>
      <c r="M129" s="31"/>
      <c r="N129" s="190"/>
      <c r="O129" s="190"/>
      <c r="P129" s="190"/>
      <c r="Q129" s="161"/>
      <c r="R129" s="161"/>
      <c r="S129" s="438"/>
      <c r="T129" s="161"/>
      <c r="U129" s="161"/>
      <c r="V129" s="161"/>
    </row>
    <row r="130" spans="1:22" s="170" customFormat="1" ht="16.2">
      <c r="A130" s="122" t="str">
        <f t="shared" si="8"/>
        <v>71040200000000</v>
      </c>
      <c r="B130" s="124" t="s">
        <v>439</v>
      </c>
      <c r="C130" s="117" t="s">
        <v>155</v>
      </c>
      <c r="D130" s="118" t="s">
        <v>140</v>
      </c>
      <c r="E130" s="119" t="s">
        <v>441</v>
      </c>
      <c r="F130" s="120" t="s">
        <v>441</v>
      </c>
      <c r="G130" s="129" t="s">
        <v>440</v>
      </c>
      <c r="H130" s="151">
        <v>2251</v>
      </c>
      <c r="I130" s="152" t="s">
        <v>140</v>
      </c>
      <c r="J130" s="153">
        <v>5</v>
      </c>
      <c r="K130" s="153">
        <v>1</v>
      </c>
      <c r="L130" s="154" t="s">
        <v>168</v>
      </c>
      <c r="M130" s="155"/>
      <c r="N130" s="192">
        <f t="shared" ref="N130:P130" si="13">+N132+N138</f>
        <v>0</v>
      </c>
      <c r="O130" s="192">
        <f t="shared" si="13"/>
        <v>0</v>
      </c>
      <c r="P130" s="192">
        <f t="shared" si="13"/>
        <v>0</v>
      </c>
      <c r="Q130" s="161"/>
      <c r="R130" s="161"/>
      <c r="S130" s="438"/>
      <c r="T130" s="161"/>
      <c r="U130" s="161"/>
      <c r="V130" s="161"/>
    </row>
    <row r="131" spans="1:22" ht="16.2">
      <c r="A131" s="122" t="str">
        <f t="shared" si="8"/>
        <v>71040200000001</v>
      </c>
      <c r="B131" s="124" t="s">
        <v>439</v>
      </c>
      <c r="C131" s="117" t="s">
        <v>155</v>
      </c>
      <c r="D131" s="118" t="s">
        <v>140</v>
      </c>
      <c r="E131" s="119" t="s">
        <v>441</v>
      </c>
      <c r="F131" s="120" t="s">
        <v>441</v>
      </c>
      <c r="G131" s="129" t="s">
        <v>96</v>
      </c>
      <c r="H131" s="25"/>
      <c r="I131" s="25"/>
      <c r="J131" s="26"/>
      <c r="K131" s="26"/>
      <c r="L131" s="30" t="s">
        <v>108</v>
      </c>
      <c r="M131" s="31"/>
      <c r="N131" s="190"/>
      <c r="O131" s="190"/>
      <c r="P131" s="190"/>
      <c r="Q131" s="161"/>
      <c r="R131" s="161"/>
      <c r="S131" s="438"/>
      <c r="T131" s="161"/>
      <c r="U131" s="161"/>
      <c r="V131" s="161"/>
    </row>
    <row r="132" spans="1:22" s="156" customFormat="1" ht="28.95" customHeight="1">
      <c r="A132" s="122" t="str">
        <f t="shared" si="8"/>
        <v>71040204000000</v>
      </c>
      <c r="B132" s="124" t="s">
        <v>439</v>
      </c>
      <c r="C132" s="117" t="s">
        <v>155</v>
      </c>
      <c r="D132" s="118" t="s">
        <v>140</v>
      </c>
      <c r="E132" s="119" t="s">
        <v>155</v>
      </c>
      <c r="F132" s="120" t="s">
        <v>441</v>
      </c>
      <c r="G132" s="129" t="s">
        <v>440</v>
      </c>
      <c r="H132" s="45"/>
      <c r="I132" s="147"/>
      <c r="J132" s="148"/>
      <c r="K132" s="148"/>
      <c r="L132" s="27" t="s">
        <v>576</v>
      </c>
      <c r="M132" s="28"/>
      <c r="N132" s="197">
        <f>O132+P132</f>
        <v>0</v>
      </c>
      <c r="O132" s="197">
        <f>SUM(O133:O137)</f>
        <v>0</v>
      </c>
      <c r="P132" s="197">
        <f>SUM(P133:P137)</f>
        <v>0</v>
      </c>
      <c r="Q132" s="161"/>
      <c r="R132" s="161"/>
      <c r="S132" s="438"/>
      <c r="T132" s="161"/>
      <c r="U132" s="161"/>
      <c r="V132" s="161"/>
    </row>
    <row r="133" spans="1:22" ht="16.2">
      <c r="A133" s="122" t="str">
        <f t="shared" si="8"/>
        <v>71040204000001</v>
      </c>
      <c r="B133" s="124" t="s">
        <v>439</v>
      </c>
      <c r="C133" s="117" t="s">
        <v>155</v>
      </c>
      <c r="D133" s="118" t="s">
        <v>140</v>
      </c>
      <c r="E133" s="119" t="s">
        <v>155</v>
      </c>
      <c r="F133" s="120" t="s">
        <v>441</v>
      </c>
      <c r="G133" s="129" t="s">
        <v>96</v>
      </c>
      <c r="H133" s="17"/>
      <c r="I133" s="25"/>
      <c r="J133" s="26"/>
      <c r="K133" s="26"/>
      <c r="L133" s="32" t="s">
        <v>118</v>
      </c>
      <c r="M133" s="33">
        <v>4216</v>
      </c>
      <c r="N133" s="183">
        <f t="shared" ref="N133:N140" si="14">O133+P133</f>
        <v>0</v>
      </c>
      <c r="O133" s="183"/>
      <c r="P133" s="183"/>
      <c r="Q133" s="161"/>
      <c r="R133" s="161"/>
      <c r="S133" s="438"/>
      <c r="T133" s="161"/>
      <c r="U133" s="161"/>
      <c r="V133" s="161"/>
    </row>
    <row r="134" spans="1:22" s="115" customFormat="1" ht="16.2">
      <c r="A134" s="122" t="str">
        <f t="shared" si="8"/>
        <v>71040204010000</v>
      </c>
      <c r="B134" s="124" t="s">
        <v>439</v>
      </c>
      <c r="C134" s="117" t="s">
        <v>155</v>
      </c>
      <c r="D134" s="118" t="s">
        <v>140</v>
      </c>
      <c r="E134" s="119" t="s">
        <v>155</v>
      </c>
      <c r="F134" s="120" t="s">
        <v>106</v>
      </c>
      <c r="G134" s="129" t="s">
        <v>440</v>
      </c>
      <c r="H134" s="17"/>
      <c r="I134" s="25"/>
      <c r="J134" s="26"/>
      <c r="K134" s="26"/>
      <c r="L134" s="32" t="s">
        <v>125</v>
      </c>
      <c r="M134" s="33">
        <v>4239</v>
      </c>
      <c r="N134" s="183">
        <f t="shared" si="14"/>
        <v>0</v>
      </c>
      <c r="O134" s="183"/>
      <c r="P134" s="183"/>
      <c r="Q134" s="161"/>
      <c r="R134" s="161"/>
      <c r="S134" s="438"/>
      <c r="T134" s="161"/>
      <c r="U134" s="161"/>
      <c r="V134" s="161"/>
    </row>
    <row r="135" spans="1:22" ht="26.4">
      <c r="A135" s="122" t="str">
        <f t="shared" si="8"/>
        <v>71040204015112</v>
      </c>
      <c r="B135" s="124" t="s">
        <v>439</v>
      </c>
      <c r="C135" s="117" t="s">
        <v>155</v>
      </c>
      <c r="D135" s="118" t="s">
        <v>140</v>
      </c>
      <c r="E135" s="119" t="s">
        <v>155</v>
      </c>
      <c r="F135" s="120" t="s">
        <v>106</v>
      </c>
      <c r="G135" s="121">
        <v>5112</v>
      </c>
      <c r="H135" s="17"/>
      <c r="I135" s="25"/>
      <c r="J135" s="26"/>
      <c r="K135" s="26"/>
      <c r="L135" s="30" t="s">
        <v>142</v>
      </c>
      <c r="M135" s="13">
        <v>4251</v>
      </c>
      <c r="N135" s="183">
        <f t="shared" si="14"/>
        <v>0</v>
      </c>
      <c r="O135" s="183"/>
      <c r="P135" s="183"/>
      <c r="Q135" s="161"/>
      <c r="R135" s="161"/>
      <c r="S135" s="438"/>
      <c r="T135" s="161"/>
      <c r="U135" s="161"/>
      <c r="V135" s="161"/>
    </row>
    <row r="136" spans="1:22" ht="16.2">
      <c r="A136" s="122" t="str">
        <f t="shared" si="8"/>
        <v>71040204015113</v>
      </c>
      <c r="B136" s="124" t="s">
        <v>439</v>
      </c>
      <c r="C136" s="117" t="s">
        <v>155</v>
      </c>
      <c r="D136" s="118" t="s">
        <v>140</v>
      </c>
      <c r="E136" s="119" t="s">
        <v>155</v>
      </c>
      <c r="F136" s="120" t="s">
        <v>106</v>
      </c>
      <c r="G136" s="121">
        <v>5113</v>
      </c>
      <c r="H136" s="17"/>
      <c r="I136" s="25"/>
      <c r="J136" s="26"/>
      <c r="K136" s="26"/>
      <c r="L136" s="32" t="s">
        <v>129</v>
      </c>
      <c r="M136" s="33">
        <v>4264</v>
      </c>
      <c r="N136" s="183">
        <f t="shared" si="14"/>
        <v>0</v>
      </c>
      <c r="O136" s="183"/>
      <c r="P136" s="183"/>
      <c r="Q136" s="161"/>
      <c r="R136" s="161"/>
      <c r="S136" s="438"/>
      <c r="T136" s="161"/>
      <c r="U136" s="161"/>
      <c r="V136" s="161"/>
    </row>
    <row r="137" spans="1:22" s="170" customFormat="1" ht="16.2">
      <c r="A137" s="122" t="str">
        <f t="shared" si="8"/>
        <v>71040500000000</v>
      </c>
      <c r="B137" s="124" t="s">
        <v>439</v>
      </c>
      <c r="C137" s="117" t="s">
        <v>155</v>
      </c>
      <c r="D137" s="118" t="s">
        <v>149</v>
      </c>
      <c r="E137" s="119" t="s">
        <v>441</v>
      </c>
      <c r="F137" s="120" t="s">
        <v>441</v>
      </c>
      <c r="G137" s="129" t="s">
        <v>440</v>
      </c>
      <c r="H137" s="17"/>
      <c r="I137" s="25"/>
      <c r="J137" s="26"/>
      <c r="K137" s="26"/>
      <c r="L137" s="32" t="s">
        <v>167</v>
      </c>
      <c r="M137" s="33">
        <v>4639</v>
      </c>
      <c r="N137" s="183">
        <f t="shared" si="14"/>
        <v>0</v>
      </c>
      <c r="O137" s="183"/>
      <c r="P137" s="183"/>
      <c r="Q137" s="161"/>
      <c r="R137" s="161"/>
      <c r="S137" s="438"/>
      <c r="T137" s="161"/>
      <c r="U137" s="161"/>
      <c r="V137" s="161"/>
    </row>
    <row r="138" spans="1:22" ht="37.200000000000003" customHeight="1">
      <c r="A138" s="122" t="str">
        <f t="shared" si="8"/>
        <v>71040500000001</v>
      </c>
      <c r="B138" s="124" t="s">
        <v>439</v>
      </c>
      <c r="C138" s="117" t="s">
        <v>155</v>
      </c>
      <c r="D138" s="118" t="s">
        <v>149</v>
      </c>
      <c r="E138" s="119" t="s">
        <v>441</v>
      </c>
      <c r="F138" s="120" t="s">
        <v>441</v>
      </c>
      <c r="G138" s="129" t="s">
        <v>96</v>
      </c>
      <c r="H138" s="45"/>
      <c r="I138" s="147"/>
      <c r="J138" s="148"/>
      <c r="K138" s="148"/>
      <c r="L138" s="27" t="s">
        <v>748</v>
      </c>
      <c r="M138" s="28"/>
      <c r="N138" s="197">
        <f>O138+P138</f>
        <v>0</v>
      </c>
      <c r="O138" s="197">
        <f>SUM(O139:O140)</f>
        <v>0</v>
      </c>
      <c r="P138" s="197">
        <f>SUM(P139:P140)</f>
        <v>0</v>
      </c>
      <c r="Q138" s="161"/>
      <c r="R138" s="161"/>
      <c r="S138" s="438"/>
      <c r="T138" s="161"/>
      <c r="U138" s="161"/>
      <c r="V138" s="161"/>
    </row>
    <row r="139" spans="1:22" s="156" customFormat="1" ht="26.4">
      <c r="A139" s="122" t="str">
        <f t="shared" si="8"/>
        <v>71040501000000</v>
      </c>
      <c r="B139" s="124" t="s">
        <v>439</v>
      </c>
      <c r="C139" s="117" t="s">
        <v>155</v>
      </c>
      <c r="D139" s="118" t="s">
        <v>149</v>
      </c>
      <c r="E139" s="119" t="s">
        <v>106</v>
      </c>
      <c r="F139" s="120" t="s">
        <v>441</v>
      </c>
      <c r="G139" s="129" t="s">
        <v>440</v>
      </c>
      <c r="H139" s="17"/>
      <c r="I139" s="25"/>
      <c r="J139" s="26"/>
      <c r="K139" s="26"/>
      <c r="L139" s="29" t="s">
        <v>839</v>
      </c>
      <c r="M139" s="12" t="s">
        <v>83</v>
      </c>
      <c r="N139" s="183">
        <f t="shared" si="14"/>
        <v>0</v>
      </c>
      <c r="O139" s="183"/>
      <c r="P139" s="183">
        <v>0</v>
      </c>
      <c r="Q139" s="161"/>
      <c r="R139" s="161"/>
      <c r="S139" s="438"/>
      <c r="T139" s="161"/>
      <c r="U139" s="161"/>
      <c r="V139" s="161"/>
    </row>
    <row r="140" spans="1:22" ht="26.4">
      <c r="A140" s="122" t="str">
        <f t="shared" si="8"/>
        <v>71040501000001</v>
      </c>
      <c r="B140" s="124" t="s">
        <v>439</v>
      </c>
      <c r="C140" s="117" t="s">
        <v>155</v>
      </c>
      <c r="D140" s="118" t="s">
        <v>149</v>
      </c>
      <c r="E140" s="119" t="s">
        <v>106</v>
      </c>
      <c r="F140" s="120" t="s">
        <v>441</v>
      </c>
      <c r="G140" s="129" t="s">
        <v>96</v>
      </c>
      <c r="H140" s="17"/>
      <c r="I140" s="25"/>
      <c r="J140" s="26"/>
      <c r="K140" s="26"/>
      <c r="L140" s="29" t="s">
        <v>230</v>
      </c>
      <c r="M140" s="12" t="s">
        <v>229</v>
      </c>
      <c r="N140" s="183">
        <f t="shared" si="14"/>
        <v>0</v>
      </c>
      <c r="O140" s="183"/>
      <c r="P140" s="183"/>
      <c r="Q140" s="161"/>
      <c r="R140" s="161"/>
      <c r="S140" s="438"/>
      <c r="T140" s="161"/>
      <c r="U140" s="161"/>
      <c r="V140" s="161"/>
    </row>
    <row r="141" spans="1:22" s="115" customFormat="1" ht="24.75" customHeight="1">
      <c r="A141" s="122" t="str">
        <f t="shared" si="8"/>
        <v>71040501010000</v>
      </c>
      <c r="B141" s="124" t="s">
        <v>439</v>
      </c>
      <c r="C141" s="117" t="s">
        <v>155</v>
      </c>
      <c r="D141" s="118" t="s">
        <v>149</v>
      </c>
      <c r="E141" s="119" t="s">
        <v>106</v>
      </c>
      <c r="F141" s="120" t="s">
        <v>106</v>
      </c>
      <c r="G141" s="129" t="s">
        <v>440</v>
      </c>
      <c r="H141" s="180">
        <v>2400</v>
      </c>
      <c r="I141" s="212" t="s">
        <v>155</v>
      </c>
      <c r="J141" s="213">
        <v>0</v>
      </c>
      <c r="K141" s="213">
        <v>0</v>
      </c>
      <c r="L141" s="162" t="s">
        <v>169</v>
      </c>
      <c r="M141" s="174"/>
      <c r="N141" s="163">
        <f>+N143+N165+N172+N260+N272</f>
        <v>0</v>
      </c>
      <c r="O141" s="163">
        <f t="shared" ref="O141:P141" si="15">+O143+O165+O172+O260+O272</f>
        <v>0</v>
      </c>
      <c r="P141" s="163">
        <f t="shared" si="15"/>
        <v>0</v>
      </c>
      <c r="Q141" s="161"/>
      <c r="R141" s="161"/>
      <c r="S141" s="438"/>
      <c r="T141" s="161"/>
      <c r="U141" s="161"/>
      <c r="V141" s="161"/>
    </row>
    <row r="142" spans="1:22" ht="16.2">
      <c r="A142" s="122" t="str">
        <f t="shared" si="8"/>
        <v>71040501014251</v>
      </c>
      <c r="B142" s="124" t="s">
        <v>439</v>
      </c>
      <c r="C142" s="117" t="s">
        <v>155</v>
      </c>
      <c r="D142" s="118" t="s">
        <v>149</v>
      </c>
      <c r="E142" s="119" t="s">
        <v>106</v>
      </c>
      <c r="F142" s="120" t="s">
        <v>106</v>
      </c>
      <c r="G142" s="121">
        <v>4251</v>
      </c>
      <c r="H142" s="25"/>
      <c r="I142" s="18"/>
      <c r="J142" s="19"/>
      <c r="K142" s="19"/>
      <c r="L142" s="30" t="s">
        <v>108</v>
      </c>
      <c r="M142" s="31"/>
      <c r="N142" s="190"/>
      <c r="O142" s="190"/>
      <c r="P142" s="190"/>
      <c r="Q142" s="161"/>
      <c r="R142" s="161"/>
      <c r="S142" s="438"/>
      <c r="T142" s="161"/>
      <c r="U142" s="161"/>
      <c r="V142" s="161"/>
    </row>
    <row r="143" spans="1:22" ht="27.6">
      <c r="B143" s="124"/>
      <c r="H143" s="165">
        <v>2410</v>
      </c>
      <c r="I143" s="166" t="s">
        <v>155</v>
      </c>
      <c r="J143" s="167">
        <v>1</v>
      </c>
      <c r="K143" s="167">
        <v>0</v>
      </c>
      <c r="L143" s="168" t="s">
        <v>749</v>
      </c>
      <c r="M143" s="176"/>
      <c r="N143" s="188">
        <f>N145</f>
        <v>0</v>
      </c>
      <c r="O143" s="188">
        <f>O145</f>
        <v>0</v>
      </c>
      <c r="P143" s="188">
        <f>+P145</f>
        <v>0</v>
      </c>
      <c r="Q143" s="161"/>
      <c r="R143" s="161"/>
      <c r="S143" s="438"/>
      <c r="T143" s="161"/>
      <c r="U143" s="161"/>
      <c r="V143" s="161"/>
    </row>
    <row r="144" spans="1:22" s="115" customFormat="1" ht="16.2">
      <c r="A144" s="122" t="str">
        <f t="shared" si="8"/>
        <v>71040501020000</v>
      </c>
      <c r="B144" s="124" t="s">
        <v>439</v>
      </c>
      <c r="C144" s="117" t="s">
        <v>155</v>
      </c>
      <c r="D144" s="118" t="s">
        <v>149</v>
      </c>
      <c r="E144" s="119" t="s">
        <v>106</v>
      </c>
      <c r="F144" s="120" t="s">
        <v>140</v>
      </c>
      <c r="G144" s="129" t="s">
        <v>440</v>
      </c>
      <c r="H144" s="25"/>
      <c r="I144" s="18"/>
      <c r="J144" s="19"/>
      <c r="K144" s="19"/>
      <c r="L144" s="30" t="s">
        <v>750</v>
      </c>
      <c r="M144" s="31"/>
      <c r="N144" s="190"/>
      <c r="O144" s="190"/>
      <c r="P144" s="190"/>
      <c r="Q144" s="161"/>
      <c r="R144" s="161"/>
      <c r="S144" s="438"/>
      <c r="T144" s="161"/>
      <c r="U144" s="161"/>
      <c r="V144" s="161"/>
    </row>
    <row r="145" spans="1:22" ht="26.4">
      <c r="A145" s="122" t="str">
        <f t="shared" si="8"/>
        <v>71040501025113</v>
      </c>
      <c r="B145" s="124" t="s">
        <v>439</v>
      </c>
      <c r="C145" s="117" t="s">
        <v>155</v>
      </c>
      <c r="D145" s="118" t="s">
        <v>149</v>
      </c>
      <c r="E145" s="119" t="s">
        <v>106</v>
      </c>
      <c r="F145" s="120" t="s">
        <v>140</v>
      </c>
      <c r="G145" s="121">
        <v>5113</v>
      </c>
      <c r="H145" s="151">
        <v>2411</v>
      </c>
      <c r="I145" s="152" t="s">
        <v>155</v>
      </c>
      <c r="J145" s="153">
        <v>1</v>
      </c>
      <c r="K145" s="153">
        <v>1</v>
      </c>
      <c r="L145" s="154" t="s">
        <v>751</v>
      </c>
      <c r="M145" s="155"/>
      <c r="N145" s="192">
        <f>+N147+N149+N151+N154+N157+N159+N161+N163</f>
        <v>0</v>
      </c>
      <c r="O145" s="192">
        <f t="shared" ref="O145:P145" si="16">+O147+O149+O151+O154+O157+O159+O161+O163</f>
        <v>0</v>
      </c>
      <c r="P145" s="192">
        <f t="shared" si="16"/>
        <v>0</v>
      </c>
      <c r="Q145" s="161"/>
      <c r="R145" s="161"/>
      <c r="S145" s="438"/>
      <c r="T145" s="161"/>
      <c r="U145" s="161"/>
      <c r="V145" s="161"/>
    </row>
    <row r="146" spans="1:22" s="115" customFormat="1" ht="16.2">
      <c r="A146" s="122" t="str">
        <f t="shared" si="8"/>
        <v>71040501030000</v>
      </c>
      <c r="B146" s="124" t="s">
        <v>439</v>
      </c>
      <c r="C146" s="117" t="s">
        <v>155</v>
      </c>
      <c r="D146" s="118" t="s">
        <v>149</v>
      </c>
      <c r="E146" s="119" t="s">
        <v>106</v>
      </c>
      <c r="F146" s="120" t="s">
        <v>442</v>
      </c>
      <c r="G146" s="129" t="s">
        <v>440</v>
      </c>
      <c r="H146" s="25"/>
      <c r="I146" s="18"/>
      <c r="J146" s="19"/>
      <c r="K146" s="19"/>
      <c r="L146" s="30" t="s">
        <v>108</v>
      </c>
      <c r="M146" s="31"/>
      <c r="N146" s="190"/>
      <c r="O146" s="190"/>
      <c r="P146" s="190"/>
      <c r="Q146" s="161"/>
      <c r="R146" s="161"/>
      <c r="S146" s="438"/>
      <c r="T146" s="161"/>
      <c r="U146" s="161"/>
      <c r="V146" s="161"/>
    </row>
    <row r="147" spans="1:22" ht="47.4" customHeight="1">
      <c r="A147" s="122" t="str">
        <f t="shared" si="8"/>
        <v>71040501034251</v>
      </c>
      <c r="B147" s="124" t="s">
        <v>439</v>
      </c>
      <c r="C147" s="117" t="s">
        <v>155</v>
      </c>
      <c r="D147" s="118" t="s">
        <v>149</v>
      </c>
      <c r="E147" s="119" t="s">
        <v>106</v>
      </c>
      <c r="F147" s="120" t="s">
        <v>442</v>
      </c>
      <c r="G147" s="121">
        <v>4251</v>
      </c>
      <c r="H147" s="45"/>
      <c r="I147" s="147"/>
      <c r="J147" s="148"/>
      <c r="K147" s="148"/>
      <c r="L147" s="27" t="s">
        <v>752</v>
      </c>
      <c r="M147" s="28"/>
      <c r="N147" s="197">
        <f>O147+P147</f>
        <v>0</v>
      </c>
      <c r="O147" s="197">
        <f>SUM(O148)</f>
        <v>0</v>
      </c>
      <c r="P147" s="197">
        <f>SUM(P148)</f>
        <v>0</v>
      </c>
      <c r="Q147" s="161"/>
      <c r="R147" s="161"/>
      <c r="S147" s="438"/>
      <c r="T147" s="161"/>
      <c r="U147" s="161"/>
      <c r="V147" s="161"/>
    </row>
    <row r="148" spans="1:22" ht="16.2">
      <c r="A148" s="122" t="str">
        <f t="shared" si="8"/>
        <v>71040501035113</v>
      </c>
      <c r="B148" s="124" t="s">
        <v>439</v>
      </c>
      <c r="C148" s="117" t="s">
        <v>155</v>
      </c>
      <c r="D148" s="118" t="s">
        <v>149</v>
      </c>
      <c r="E148" s="119" t="s">
        <v>106</v>
      </c>
      <c r="F148" s="120" t="s">
        <v>442</v>
      </c>
      <c r="G148" s="121">
        <v>5113</v>
      </c>
      <c r="H148" s="25"/>
      <c r="I148" s="18"/>
      <c r="J148" s="19"/>
      <c r="K148" s="19"/>
      <c r="L148" s="32" t="s">
        <v>125</v>
      </c>
      <c r="M148" s="33">
        <v>4239</v>
      </c>
      <c r="N148" s="183">
        <f t="shared" ref="N148:N150" si="17">O148+P148</f>
        <v>0</v>
      </c>
      <c r="O148" s="190"/>
      <c r="P148" s="190">
        <v>0</v>
      </c>
      <c r="Q148" s="161"/>
      <c r="R148" s="161"/>
      <c r="S148" s="438"/>
      <c r="T148" s="161"/>
      <c r="U148" s="161"/>
      <c r="V148" s="161"/>
    </row>
    <row r="149" spans="1:22" s="115" customFormat="1" ht="43.95" customHeight="1">
      <c r="A149" s="122" t="str">
        <f t="shared" si="8"/>
        <v>71040501040000</v>
      </c>
      <c r="B149" s="124" t="s">
        <v>439</v>
      </c>
      <c r="C149" s="117" t="s">
        <v>155</v>
      </c>
      <c r="D149" s="118" t="s">
        <v>149</v>
      </c>
      <c r="E149" s="119" t="s">
        <v>106</v>
      </c>
      <c r="F149" s="120" t="s">
        <v>155</v>
      </c>
      <c r="G149" s="129" t="s">
        <v>440</v>
      </c>
      <c r="H149" s="45"/>
      <c r="I149" s="147"/>
      <c r="J149" s="148"/>
      <c r="K149" s="148"/>
      <c r="L149" s="27" t="s">
        <v>753</v>
      </c>
      <c r="M149" s="28"/>
      <c r="N149" s="197">
        <f>O149+P149</f>
        <v>0</v>
      </c>
      <c r="O149" s="197">
        <f>SUM(O150)</f>
        <v>0</v>
      </c>
      <c r="P149" s="197">
        <f>SUM(P150)</f>
        <v>0</v>
      </c>
      <c r="Q149" s="161"/>
      <c r="R149" s="161"/>
      <c r="S149" s="438"/>
      <c r="T149" s="161"/>
      <c r="U149" s="161"/>
      <c r="V149" s="161"/>
    </row>
    <row r="150" spans="1:22" ht="16.2">
      <c r="A150" s="122" t="str">
        <f t="shared" si="8"/>
        <v>71040501044251</v>
      </c>
      <c r="B150" s="124" t="s">
        <v>439</v>
      </c>
      <c r="C150" s="117" t="s">
        <v>155</v>
      </c>
      <c r="D150" s="118" t="s">
        <v>149</v>
      </c>
      <c r="E150" s="119" t="s">
        <v>106</v>
      </c>
      <c r="F150" s="120" t="s">
        <v>155</v>
      </c>
      <c r="G150" s="121">
        <v>4251</v>
      </c>
      <c r="H150" s="25"/>
      <c r="I150" s="18"/>
      <c r="J150" s="19"/>
      <c r="K150" s="19"/>
      <c r="L150" s="32" t="s">
        <v>125</v>
      </c>
      <c r="M150" s="33">
        <v>4239</v>
      </c>
      <c r="N150" s="183">
        <f t="shared" si="17"/>
        <v>0</v>
      </c>
      <c r="O150" s="190"/>
      <c r="P150" s="190"/>
      <c r="Q150" s="161"/>
      <c r="R150" s="161"/>
      <c r="S150" s="438"/>
      <c r="T150" s="161"/>
      <c r="U150" s="161"/>
      <c r="V150" s="161"/>
    </row>
    <row r="151" spans="1:22" ht="37.200000000000003" customHeight="1">
      <c r="B151" s="124"/>
      <c r="H151" s="45"/>
      <c r="I151" s="147"/>
      <c r="J151" s="148"/>
      <c r="K151" s="148"/>
      <c r="L151" s="27" t="s">
        <v>863</v>
      </c>
      <c r="M151" s="28"/>
      <c r="N151" s="197">
        <f>O151+P151</f>
        <v>0</v>
      </c>
      <c r="O151" s="197">
        <f>SUM(O152:O153)</f>
        <v>0</v>
      </c>
      <c r="P151" s="197">
        <f>SUM(P152:P153)</f>
        <v>0</v>
      </c>
      <c r="Q151" s="161"/>
      <c r="R151" s="161"/>
      <c r="S151" s="438"/>
      <c r="T151" s="161"/>
      <c r="U151" s="161"/>
      <c r="V151" s="161"/>
    </row>
    <row r="152" spans="1:22" s="115" customFormat="1" ht="16.2">
      <c r="A152" s="122" t="str">
        <f>CONCATENATE(B152,C152,D152,E152,F152,G152)</f>
        <v>71040501080000</v>
      </c>
      <c r="B152" s="124" t="s">
        <v>439</v>
      </c>
      <c r="C152" s="117" t="s">
        <v>155</v>
      </c>
      <c r="D152" s="118" t="s">
        <v>149</v>
      </c>
      <c r="E152" s="119" t="s">
        <v>106</v>
      </c>
      <c r="F152" s="120" t="s">
        <v>185</v>
      </c>
      <c r="G152" s="129" t="s">
        <v>440</v>
      </c>
      <c r="H152" s="17"/>
      <c r="I152" s="25"/>
      <c r="J152" s="26"/>
      <c r="K152" s="26"/>
      <c r="L152" s="30" t="s">
        <v>754</v>
      </c>
      <c r="M152" s="31">
        <v>4422</v>
      </c>
      <c r="N152" s="183">
        <f t="shared" ref="N152:N153" si="18">O152+P152</f>
        <v>0</v>
      </c>
      <c r="O152" s="183"/>
      <c r="P152" s="183"/>
      <c r="Q152" s="161"/>
      <c r="R152" s="161"/>
      <c r="S152" s="438"/>
      <c r="T152" s="161"/>
      <c r="U152" s="161"/>
      <c r="V152" s="161"/>
    </row>
    <row r="153" spans="1:22" s="115" customFormat="1" ht="16.2">
      <c r="A153" s="122"/>
      <c r="B153" s="124"/>
      <c r="C153" s="117"/>
      <c r="D153" s="118"/>
      <c r="E153" s="119"/>
      <c r="F153" s="120"/>
      <c r="G153" s="129"/>
      <c r="H153" s="17"/>
      <c r="I153" s="25"/>
      <c r="J153" s="26"/>
      <c r="K153" s="26"/>
      <c r="L153" s="30" t="s">
        <v>174</v>
      </c>
      <c r="M153" s="13">
        <v>5113</v>
      </c>
      <c r="N153" s="183">
        <f t="shared" si="18"/>
        <v>0</v>
      </c>
      <c r="O153" s="183"/>
      <c r="P153" s="183"/>
      <c r="Q153" s="161"/>
      <c r="R153" s="161"/>
      <c r="S153" s="438"/>
      <c r="T153" s="161"/>
      <c r="U153" s="161"/>
      <c r="V153" s="161"/>
    </row>
    <row r="154" spans="1:22" ht="60.6" customHeight="1">
      <c r="A154" s="122" t="str">
        <f t="shared" ref="A154:A164" si="19">CONCATENATE(B154,C154,D154,E154,F154,G154)</f>
        <v>71040501085113</v>
      </c>
      <c r="B154" s="124" t="s">
        <v>439</v>
      </c>
      <c r="C154" s="117" t="s">
        <v>155</v>
      </c>
      <c r="D154" s="118" t="s">
        <v>149</v>
      </c>
      <c r="E154" s="119" t="s">
        <v>106</v>
      </c>
      <c r="F154" s="120" t="s">
        <v>185</v>
      </c>
      <c r="G154" s="121">
        <v>5113</v>
      </c>
      <c r="H154" s="45"/>
      <c r="I154" s="147"/>
      <c r="J154" s="148"/>
      <c r="K154" s="148"/>
      <c r="L154" s="27" t="s">
        <v>867</v>
      </c>
      <c r="M154" s="28"/>
      <c r="N154" s="197">
        <f>O154+P154</f>
        <v>0</v>
      </c>
      <c r="O154" s="197">
        <f>SUM(O155:O156)</f>
        <v>0</v>
      </c>
      <c r="P154" s="197">
        <f>SUM(P155:P156)</f>
        <v>0</v>
      </c>
      <c r="Q154" s="161"/>
      <c r="R154" s="161"/>
      <c r="S154" s="438"/>
      <c r="T154" s="161"/>
      <c r="U154" s="161"/>
      <c r="V154" s="161"/>
    </row>
    <row r="155" spans="1:22" s="115" customFormat="1" ht="16.2">
      <c r="A155" s="122" t="str">
        <f t="shared" si="19"/>
        <v>71040501090000</v>
      </c>
      <c r="B155" s="124" t="s">
        <v>439</v>
      </c>
      <c r="C155" s="117" t="s">
        <v>155</v>
      </c>
      <c r="D155" s="118" t="s">
        <v>149</v>
      </c>
      <c r="E155" s="119" t="s">
        <v>106</v>
      </c>
      <c r="F155" s="120" t="s">
        <v>187</v>
      </c>
      <c r="G155" s="129" t="s">
        <v>440</v>
      </c>
      <c r="H155" s="17"/>
      <c r="I155" s="25"/>
      <c r="J155" s="26"/>
      <c r="K155" s="26"/>
      <c r="L155" s="32" t="s">
        <v>134</v>
      </c>
      <c r="M155" s="48">
        <v>4861</v>
      </c>
      <c r="N155" s="183">
        <f t="shared" ref="N155:N158" si="20">O155+P155</f>
        <v>0</v>
      </c>
      <c r="O155" s="183"/>
      <c r="P155" s="183"/>
      <c r="Q155" s="161"/>
      <c r="R155" s="161"/>
      <c r="S155" s="438"/>
      <c r="T155" s="161"/>
      <c r="U155" s="161"/>
      <c r="V155" s="161"/>
    </row>
    <row r="156" spans="1:22" ht="16.2">
      <c r="A156" s="122" t="str">
        <f t="shared" si="19"/>
        <v>71040501094251</v>
      </c>
      <c r="B156" s="124" t="s">
        <v>439</v>
      </c>
      <c r="C156" s="117" t="s">
        <v>155</v>
      </c>
      <c r="D156" s="118" t="s">
        <v>149</v>
      </c>
      <c r="E156" s="119" t="s">
        <v>106</v>
      </c>
      <c r="F156" s="120" t="s">
        <v>187</v>
      </c>
      <c r="G156" s="121">
        <v>4251</v>
      </c>
      <c r="H156" s="17"/>
      <c r="I156" s="25"/>
      <c r="J156" s="26"/>
      <c r="K156" s="26"/>
      <c r="L156" s="30" t="s">
        <v>174</v>
      </c>
      <c r="M156" s="13">
        <v>5113</v>
      </c>
      <c r="N156" s="183">
        <f t="shared" si="20"/>
        <v>0</v>
      </c>
      <c r="O156" s="183"/>
      <c r="P156" s="183"/>
      <c r="Q156" s="161"/>
      <c r="R156" s="161"/>
      <c r="S156" s="438"/>
      <c r="T156" s="161"/>
      <c r="U156" s="161"/>
      <c r="V156" s="161"/>
    </row>
    <row r="157" spans="1:22" ht="37.950000000000003" customHeight="1">
      <c r="A157" s="122" t="str">
        <f t="shared" si="19"/>
        <v>71040501094639</v>
      </c>
      <c r="B157" s="124" t="s">
        <v>439</v>
      </c>
      <c r="C157" s="117" t="s">
        <v>155</v>
      </c>
      <c r="D157" s="118" t="s">
        <v>149</v>
      </c>
      <c r="E157" s="119" t="s">
        <v>106</v>
      </c>
      <c r="F157" s="120" t="s">
        <v>187</v>
      </c>
      <c r="G157" s="121">
        <v>4639</v>
      </c>
      <c r="H157" s="45"/>
      <c r="I157" s="147"/>
      <c r="J157" s="148"/>
      <c r="K157" s="148"/>
      <c r="L157" s="27" t="s">
        <v>864</v>
      </c>
      <c r="M157" s="28"/>
      <c r="N157" s="197">
        <f>O157+P157</f>
        <v>0</v>
      </c>
      <c r="O157" s="197">
        <f>SUM(O158)</f>
        <v>0</v>
      </c>
      <c r="P157" s="197">
        <f>SUM(P158)</f>
        <v>0</v>
      </c>
      <c r="Q157" s="161"/>
      <c r="R157" s="161"/>
      <c r="S157" s="438"/>
      <c r="T157" s="161"/>
      <c r="U157" s="161"/>
      <c r="V157" s="161"/>
    </row>
    <row r="158" spans="1:22" s="115" customFormat="1" ht="16.2">
      <c r="A158" s="122" t="str">
        <f t="shared" si="19"/>
        <v>71040501100000</v>
      </c>
      <c r="B158" s="124" t="s">
        <v>439</v>
      </c>
      <c r="C158" s="117" t="s">
        <v>155</v>
      </c>
      <c r="D158" s="118" t="s">
        <v>149</v>
      </c>
      <c r="E158" s="119" t="s">
        <v>106</v>
      </c>
      <c r="F158" s="120" t="s">
        <v>189</v>
      </c>
      <c r="G158" s="129" t="s">
        <v>440</v>
      </c>
      <c r="H158" s="17"/>
      <c r="I158" s="25"/>
      <c r="J158" s="26"/>
      <c r="K158" s="26"/>
      <c r="L158" s="30" t="s">
        <v>174</v>
      </c>
      <c r="M158" s="13">
        <v>5113</v>
      </c>
      <c r="N158" s="183">
        <f t="shared" si="20"/>
        <v>0</v>
      </c>
      <c r="O158" s="183">
        <v>0</v>
      </c>
      <c r="P158" s="183"/>
      <c r="Q158" s="161"/>
      <c r="R158" s="161"/>
      <c r="S158" s="438"/>
      <c r="T158" s="161"/>
      <c r="U158" s="161"/>
      <c r="V158" s="161"/>
    </row>
    <row r="159" spans="1:22" ht="73.95" customHeight="1">
      <c r="A159" s="122" t="str">
        <f t="shared" si="19"/>
        <v>71040501104861</v>
      </c>
      <c r="B159" s="124" t="s">
        <v>439</v>
      </c>
      <c r="C159" s="117" t="s">
        <v>155</v>
      </c>
      <c r="D159" s="118" t="s">
        <v>149</v>
      </c>
      <c r="E159" s="119" t="s">
        <v>106</v>
      </c>
      <c r="F159" s="120" t="s">
        <v>189</v>
      </c>
      <c r="G159" s="121">
        <v>4861</v>
      </c>
      <c r="H159" s="45"/>
      <c r="I159" s="147"/>
      <c r="J159" s="148"/>
      <c r="K159" s="148"/>
      <c r="L159" s="27" t="s">
        <v>868</v>
      </c>
      <c r="M159" s="28"/>
      <c r="N159" s="197">
        <f>O159+P159</f>
        <v>0</v>
      </c>
      <c r="O159" s="197">
        <f>SUM(O160:O160)</f>
        <v>0</v>
      </c>
      <c r="P159" s="197">
        <f>SUM(P160:P160)</f>
        <v>0</v>
      </c>
      <c r="Q159" s="161"/>
      <c r="R159" s="161"/>
      <c r="S159" s="438"/>
      <c r="T159" s="161"/>
      <c r="U159" s="161"/>
      <c r="V159" s="161"/>
    </row>
    <row r="160" spans="1:22" s="115" customFormat="1" ht="16.2">
      <c r="A160" s="122" t="str">
        <f t="shared" si="19"/>
        <v>71040501110000</v>
      </c>
      <c r="B160" s="124" t="s">
        <v>439</v>
      </c>
      <c r="C160" s="117" t="s">
        <v>155</v>
      </c>
      <c r="D160" s="118" t="s">
        <v>149</v>
      </c>
      <c r="E160" s="119" t="s">
        <v>106</v>
      </c>
      <c r="F160" s="120" t="s">
        <v>104</v>
      </c>
      <c r="G160" s="129" t="s">
        <v>440</v>
      </c>
      <c r="H160" s="17"/>
      <c r="I160" s="25"/>
      <c r="J160" s="26"/>
      <c r="K160" s="26"/>
      <c r="L160" s="32" t="s">
        <v>134</v>
      </c>
      <c r="M160" s="48">
        <v>4861</v>
      </c>
      <c r="N160" s="183">
        <f t="shared" ref="N160:N162" si="21">O160+P160</f>
        <v>0</v>
      </c>
      <c r="O160" s="402"/>
      <c r="P160" s="402">
        <v>0</v>
      </c>
      <c r="Q160" s="161"/>
      <c r="R160" s="161"/>
      <c r="S160" s="438"/>
      <c r="T160" s="161"/>
      <c r="U160" s="161"/>
      <c r="V160" s="161"/>
    </row>
    <row r="161" spans="1:22" s="115" customFormat="1" ht="84.6" customHeight="1">
      <c r="A161" s="122" t="str">
        <f t="shared" si="19"/>
        <v>71040501120000</v>
      </c>
      <c r="B161" s="124" t="s">
        <v>439</v>
      </c>
      <c r="C161" s="117" t="s">
        <v>155</v>
      </c>
      <c r="D161" s="118" t="s">
        <v>149</v>
      </c>
      <c r="E161" s="119" t="s">
        <v>106</v>
      </c>
      <c r="F161" s="120" t="s">
        <v>443</v>
      </c>
      <c r="G161" s="129" t="s">
        <v>440</v>
      </c>
      <c r="H161" s="45"/>
      <c r="I161" s="147"/>
      <c r="J161" s="148"/>
      <c r="K161" s="148"/>
      <c r="L161" s="457" t="s">
        <v>869</v>
      </c>
      <c r="M161" s="28"/>
      <c r="N161" s="197">
        <f>O161+P161</f>
        <v>0</v>
      </c>
      <c r="O161" s="197">
        <f>SUM(O162:O162)</f>
        <v>0</v>
      </c>
      <c r="P161" s="197">
        <f>SUM(P162:P162)</f>
        <v>0</v>
      </c>
      <c r="Q161" s="161"/>
      <c r="R161" s="161"/>
      <c r="S161" s="438"/>
      <c r="T161" s="161"/>
      <c r="U161" s="161"/>
      <c r="V161" s="161"/>
    </row>
    <row r="162" spans="1:22" ht="16.2">
      <c r="A162" s="122" t="str">
        <f t="shared" si="19"/>
        <v>71040501125129</v>
      </c>
      <c r="B162" s="124" t="s">
        <v>439</v>
      </c>
      <c r="C162" s="117" t="s">
        <v>155</v>
      </c>
      <c r="D162" s="118" t="s">
        <v>149</v>
      </c>
      <c r="E162" s="119" t="s">
        <v>106</v>
      </c>
      <c r="F162" s="120" t="s">
        <v>443</v>
      </c>
      <c r="G162" s="121">
        <v>5129</v>
      </c>
      <c r="H162" s="17"/>
      <c r="I162" s="25"/>
      <c r="J162" s="26"/>
      <c r="K162" s="26"/>
      <c r="L162" s="32" t="s">
        <v>134</v>
      </c>
      <c r="M162" s="48">
        <v>4861</v>
      </c>
      <c r="N162" s="183">
        <f t="shared" si="21"/>
        <v>0</v>
      </c>
      <c r="O162" s="402"/>
      <c r="P162" s="402">
        <v>0</v>
      </c>
      <c r="Q162" s="161"/>
      <c r="R162" s="161"/>
      <c r="S162" s="438"/>
      <c r="T162" s="161"/>
      <c r="U162" s="161"/>
      <c r="V162" s="161"/>
    </row>
    <row r="163" spans="1:22" ht="42.6" customHeight="1">
      <c r="A163" s="122" t="str">
        <f t="shared" si="19"/>
        <v>71040501094639</v>
      </c>
      <c r="B163" s="124" t="s">
        <v>439</v>
      </c>
      <c r="C163" s="117" t="s">
        <v>155</v>
      </c>
      <c r="D163" s="118" t="s">
        <v>149</v>
      </c>
      <c r="E163" s="119" t="s">
        <v>106</v>
      </c>
      <c r="F163" s="120" t="s">
        <v>187</v>
      </c>
      <c r="G163" s="121">
        <v>4639</v>
      </c>
      <c r="H163" s="45"/>
      <c r="I163" s="147"/>
      <c r="J163" s="148"/>
      <c r="K163" s="148"/>
      <c r="L163" s="27" t="s">
        <v>865</v>
      </c>
      <c r="M163" s="28"/>
      <c r="N163" s="197">
        <f>O163+P163</f>
        <v>0</v>
      </c>
      <c r="O163" s="197">
        <f>SUM(O164)</f>
        <v>0</v>
      </c>
      <c r="P163" s="197">
        <f>SUM(P164)</f>
        <v>0</v>
      </c>
      <c r="Q163" s="161"/>
      <c r="R163" s="161"/>
      <c r="S163" s="438"/>
      <c r="T163" s="161"/>
      <c r="U163" s="161"/>
      <c r="V163" s="161"/>
    </row>
    <row r="164" spans="1:22" s="115" customFormat="1" ht="26.4">
      <c r="A164" s="122" t="str">
        <f t="shared" si="19"/>
        <v>71040501100000</v>
      </c>
      <c r="B164" s="124" t="s">
        <v>439</v>
      </c>
      <c r="C164" s="117" t="s">
        <v>155</v>
      </c>
      <c r="D164" s="118" t="s">
        <v>149</v>
      </c>
      <c r="E164" s="119" t="s">
        <v>106</v>
      </c>
      <c r="F164" s="120" t="s">
        <v>189</v>
      </c>
      <c r="G164" s="129" t="s">
        <v>440</v>
      </c>
      <c r="H164" s="17"/>
      <c r="I164" s="25"/>
      <c r="J164" s="26"/>
      <c r="K164" s="26"/>
      <c r="L164" s="30" t="s">
        <v>866</v>
      </c>
      <c r="M164" s="13">
        <v>5511</v>
      </c>
      <c r="N164" s="183">
        <f t="shared" ref="N164" si="22">O164+P164</f>
        <v>0</v>
      </c>
      <c r="O164" s="183">
        <v>0</v>
      </c>
      <c r="P164" s="183"/>
      <c r="Q164" s="161"/>
      <c r="R164" s="161"/>
      <c r="S164" s="438"/>
      <c r="T164" s="161"/>
      <c r="U164" s="161"/>
      <c r="V164" s="161"/>
    </row>
    <row r="165" spans="1:22" ht="27.6">
      <c r="A165" s="122" t="str">
        <f t="shared" si="8"/>
        <v>71040501045112</v>
      </c>
      <c r="B165" s="124" t="s">
        <v>439</v>
      </c>
      <c r="C165" s="117" t="s">
        <v>155</v>
      </c>
      <c r="D165" s="118" t="s">
        <v>149</v>
      </c>
      <c r="E165" s="119" t="s">
        <v>106</v>
      </c>
      <c r="F165" s="120" t="s">
        <v>155</v>
      </c>
      <c r="G165" s="121">
        <v>5112</v>
      </c>
      <c r="H165" s="165">
        <v>2420</v>
      </c>
      <c r="I165" s="166" t="s">
        <v>155</v>
      </c>
      <c r="J165" s="167">
        <v>2</v>
      </c>
      <c r="K165" s="167">
        <v>0</v>
      </c>
      <c r="L165" s="168" t="s">
        <v>170</v>
      </c>
      <c r="M165" s="176"/>
      <c r="N165" s="188">
        <f>+N167</f>
        <v>0</v>
      </c>
      <c r="O165" s="188">
        <f>+O167</f>
        <v>0</v>
      </c>
      <c r="P165" s="188">
        <f>+P167</f>
        <v>0</v>
      </c>
      <c r="Q165" s="161"/>
      <c r="R165" s="161"/>
      <c r="S165" s="438"/>
      <c r="T165" s="161"/>
      <c r="U165" s="161"/>
      <c r="V165" s="161"/>
    </row>
    <row r="166" spans="1:22" ht="16.2">
      <c r="A166" s="122" t="str">
        <f t="shared" si="8"/>
        <v>71040501045113</v>
      </c>
      <c r="B166" s="124" t="s">
        <v>439</v>
      </c>
      <c r="C166" s="117" t="s">
        <v>155</v>
      </c>
      <c r="D166" s="118" t="s">
        <v>149</v>
      </c>
      <c r="E166" s="119" t="s">
        <v>106</v>
      </c>
      <c r="F166" s="120" t="s">
        <v>155</v>
      </c>
      <c r="G166" s="121">
        <v>5113</v>
      </c>
      <c r="H166" s="25"/>
      <c r="I166" s="18"/>
      <c r="J166" s="19"/>
      <c r="K166" s="19"/>
      <c r="L166" s="30" t="s">
        <v>110</v>
      </c>
      <c r="M166" s="31"/>
      <c r="N166" s="190"/>
      <c r="O166" s="190"/>
      <c r="P166" s="190"/>
      <c r="Q166" s="161"/>
      <c r="R166" s="161"/>
      <c r="S166" s="438"/>
      <c r="T166" s="161"/>
      <c r="U166" s="161"/>
      <c r="V166" s="161"/>
    </row>
    <row r="167" spans="1:22" s="115" customFormat="1" ht="16.2">
      <c r="A167" s="122" t="str">
        <f t="shared" si="8"/>
        <v>71040501050000</v>
      </c>
      <c r="B167" s="124" t="s">
        <v>439</v>
      </c>
      <c r="C167" s="117" t="s">
        <v>155</v>
      </c>
      <c r="D167" s="118" t="s">
        <v>149</v>
      </c>
      <c r="E167" s="119" t="s">
        <v>106</v>
      </c>
      <c r="F167" s="120" t="s">
        <v>149</v>
      </c>
      <c r="G167" s="129" t="s">
        <v>440</v>
      </c>
      <c r="H167" s="151">
        <v>2424</v>
      </c>
      <c r="I167" s="152" t="s">
        <v>155</v>
      </c>
      <c r="J167" s="153">
        <v>2</v>
      </c>
      <c r="K167" s="153">
        <v>4</v>
      </c>
      <c r="L167" s="154" t="s">
        <v>171</v>
      </c>
      <c r="M167" s="155"/>
      <c r="N167" s="192">
        <f>+N169</f>
        <v>0</v>
      </c>
      <c r="O167" s="192">
        <f>+O169</f>
        <v>0</v>
      </c>
      <c r="P167" s="192">
        <f>+P169</f>
        <v>0</v>
      </c>
      <c r="Q167" s="161"/>
      <c r="R167" s="161"/>
      <c r="S167" s="438"/>
      <c r="T167" s="161"/>
      <c r="U167" s="161"/>
      <c r="V167" s="161"/>
    </row>
    <row r="168" spans="1:22" ht="16.2">
      <c r="A168" s="122" t="str">
        <f t="shared" si="8"/>
        <v>71040501054251</v>
      </c>
      <c r="B168" s="124" t="s">
        <v>439</v>
      </c>
      <c r="C168" s="117" t="s">
        <v>155</v>
      </c>
      <c r="D168" s="118" t="s">
        <v>149</v>
      </c>
      <c r="E168" s="119" t="s">
        <v>106</v>
      </c>
      <c r="F168" s="120" t="s">
        <v>149</v>
      </c>
      <c r="G168" s="121">
        <v>4251</v>
      </c>
      <c r="H168" s="25"/>
      <c r="I168" s="25"/>
      <c r="J168" s="26"/>
      <c r="K168" s="26"/>
      <c r="L168" s="30" t="s">
        <v>108</v>
      </c>
      <c r="M168" s="31"/>
      <c r="N168" s="190"/>
      <c r="O168" s="190"/>
      <c r="P168" s="190"/>
      <c r="Q168" s="161"/>
      <c r="R168" s="161"/>
      <c r="S168" s="438"/>
      <c r="T168" s="161"/>
      <c r="U168" s="161"/>
      <c r="V168" s="161"/>
    </row>
    <row r="169" spans="1:22" ht="16.2">
      <c r="A169" s="122" t="str">
        <f t="shared" si="8"/>
        <v>71040501055112</v>
      </c>
      <c r="B169" s="124" t="s">
        <v>439</v>
      </c>
      <c r="C169" s="117" t="s">
        <v>155</v>
      </c>
      <c r="D169" s="118" t="s">
        <v>149</v>
      </c>
      <c r="E169" s="119" t="s">
        <v>106</v>
      </c>
      <c r="F169" s="120" t="s">
        <v>149</v>
      </c>
      <c r="G169" s="121">
        <v>5112</v>
      </c>
      <c r="H169" s="45"/>
      <c r="I169" s="147"/>
      <c r="J169" s="148"/>
      <c r="K169" s="148"/>
      <c r="L169" s="27" t="s">
        <v>172</v>
      </c>
      <c r="M169" s="28"/>
      <c r="N169" s="197">
        <f>O169+P169</f>
        <v>0</v>
      </c>
      <c r="O169" s="197">
        <f>SUM(O170:O171)</f>
        <v>0</v>
      </c>
      <c r="P169" s="197">
        <f>SUM(P170:P171)</f>
        <v>0</v>
      </c>
      <c r="Q169" s="161"/>
      <c r="R169" s="161"/>
      <c r="S169" s="438"/>
      <c r="T169" s="161"/>
      <c r="U169" s="161"/>
      <c r="V169" s="161"/>
    </row>
    <row r="170" spans="1:22" ht="16.2">
      <c r="A170" s="122" t="str">
        <f t="shared" ref="A170:A220" si="23">CONCATENATE(B170,C170,D170,E170,F170,G170)</f>
        <v>71040501055113</v>
      </c>
      <c r="B170" s="124" t="s">
        <v>439</v>
      </c>
      <c r="C170" s="117" t="s">
        <v>155</v>
      </c>
      <c r="D170" s="118" t="s">
        <v>149</v>
      </c>
      <c r="E170" s="119" t="s">
        <v>106</v>
      </c>
      <c r="F170" s="120" t="s">
        <v>149</v>
      </c>
      <c r="G170" s="121">
        <v>5113</v>
      </c>
      <c r="H170" s="25"/>
      <c r="I170" s="18"/>
      <c r="J170" s="19"/>
      <c r="K170" s="19"/>
      <c r="L170" s="30" t="s">
        <v>173</v>
      </c>
      <c r="M170" s="31">
        <v>5112</v>
      </c>
      <c r="N170" s="183">
        <f t="shared" ref="N170:N171" si="24">O170+P170</f>
        <v>0</v>
      </c>
      <c r="O170" s="183">
        <v>0</v>
      </c>
      <c r="P170" s="183"/>
      <c r="Q170" s="161"/>
      <c r="R170" s="161"/>
      <c r="S170" s="438"/>
      <c r="T170" s="161"/>
      <c r="U170" s="161"/>
      <c r="V170" s="161"/>
    </row>
    <row r="171" spans="1:22" s="115" customFormat="1" ht="16.2">
      <c r="A171" s="122" t="str">
        <f t="shared" si="23"/>
        <v>71040501060000</v>
      </c>
      <c r="B171" s="124" t="s">
        <v>439</v>
      </c>
      <c r="C171" s="117" t="s">
        <v>155</v>
      </c>
      <c r="D171" s="118" t="s">
        <v>149</v>
      </c>
      <c r="E171" s="119" t="s">
        <v>106</v>
      </c>
      <c r="F171" s="120" t="s">
        <v>157</v>
      </c>
      <c r="G171" s="129" t="s">
        <v>440</v>
      </c>
      <c r="H171" s="17"/>
      <c r="I171" s="25"/>
      <c r="J171" s="26"/>
      <c r="K171" s="26"/>
      <c r="L171" s="30" t="s">
        <v>174</v>
      </c>
      <c r="M171" s="13">
        <v>5113</v>
      </c>
      <c r="N171" s="183">
        <f t="shared" si="24"/>
        <v>0</v>
      </c>
      <c r="O171" s="183"/>
      <c r="P171" s="183"/>
      <c r="Q171" s="161"/>
      <c r="R171" s="161"/>
      <c r="S171" s="438"/>
      <c r="T171" s="161"/>
      <c r="U171" s="161"/>
      <c r="V171" s="161"/>
    </row>
    <row r="172" spans="1:22" ht="16.2">
      <c r="A172" s="122" t="str">
        <f t="shared" si="23"/>
        <v>71040501134251</v>
      </c>
      <c r="B172" s="124" t="s">
        <v>439</v>
      </c>
      <c r="C172" s="117" t="s">
        <v>155</v>
      </c>
      <c r="D172" s="118" t="s">
        <v>149</v>
      </c>
      <c r="E172" s="119" t="s">
        <v>106</v>
      </c>
      <c r="F172" s="120" t="s">
        <v>444</v>
      </c>
      <c r="G172" s="121">
        <v>4251</v>
      </c>
      <c r="H172" s="165">
        <v>2450</v>
      </c>
      <c r="I172" s="166" t="s">
        <v>155</v>
      </c>
      <c r="J172" s="167">
        <v>5</v>
      </c>
      <c r="K172" s="167">
        <v>0</v>
      </c>
      <c r="L172" s="168" t="s">
        <v>175</v>
      </c>
      <c r="M172" s="176"/>
      <c r="N172" s="188">
        <f>+N174+N246</f>
        <v>0</v>
      </c>
      <c r="O172" s="188">
        <f>+O174+O246</f>
        <v>0</v>
      </c>
      <c r="P172" s="188">
        <f>+P174+P246</f>
        <v>0</v>
      </c>
      <c r="Q172" s="161"/>
      <c r="R172" s="161"/>
      <c r="S172" s="438"/>
      <c r="T172" s="161"/>
      <c r="U172" s="161"/>
      <c r="V172" s="161"/>
    </row>
    <row r="173" spans="1:22" ht="16.2">
      <c r="A173" s="122" t="str">
        <f t="shared" si="23"/>
        <v>71040501135129</v>
      </c>
      <c r="B173" s="124" t="s">
        <v>439</v>
      </c>
      <c r="C173" s="117" t="s">
        <v>155</v>
      </c>
      <c r="D173" s="118" t="s">
        <v>149</v>
      </c>
      <c r="E173" s="119" t="s">
        <v>106</v>
      </c>
      <c r="F173" s="120" t="s">
        <v>444</v>
      </c>
      <c r="G173" s="121">
        <v>5129</v>
      </c>
      <c r="H173" s="25"/>
      <c r="I173" s="18"/>
      <c r="J173" s="19"/>
      <c r="K173" s="19"/>
      <c r="L173" s="30" t="s">
        <v>110</v>
      </c>
      <c r="M173" s="31"/>
      <c r="N173" s="190"/>
      <c r="O173" s="190"/>
      <c r="P173" s="190"/>
      <c r="Q173" s="161"/>
      <c r="R173" s="161"/>
      <c r="S173" s="438"/>
      <c r="T173" s="161"/>
      <c r="U173" s="161"/>
      <c r="V173" s="161"/>
    </row>
    <row r="174" spans="1:22" ht="16.2">
      <c r="A174" s="122" t="str">
        <f t="shared" si="23"/>
        <v>71040501135221</v>
      </c>
      <c r="B174" s="124" t="s">
        <v>439</v>
      </c>
      <c r="C174" s="117" t="s">
        <v>155</v>
      </c>
      <c r="D174" s="118" t="s">
        <v>149</v>
      </c>
      <c r="E174" s="119" t="s">
        <v>106</v>
      </c>
      <c r="F174" s="120" t="s">
        <v>444</v>
      </c>
      <c r="G174" s="121">
        <v>5221</v>
      </c>
      <c r="H174" s="151">
        <v>2451</v>
      </c>
      <c r="I174" s="152" t="s">
        <v>155</v>
      </c>
      <c r="J174" s="153">
        <v>5</v>
      </c>
      <c r="K174" s="153">
        <v>1</v>
      </c>
      <c r="L174" s="154" t="s">
        <v>176</v>
      </c>
      <c r="M174" s="155"/>
      <c r="N174" s="192">
        <f>+N176+N179+N181+N185+N189+N194+N198+N200+N206+N213+N217+N220+N224+N231+N234+N236+N238+N244</f>
        <v>0</v>
      </c>
      <c r="O174" s="192">
        <f>+O176+O179+O181+O185+O189+O194+O198+O200+O206+O213+O217+O220+O224+O231+O234+O236+O238+O244</f>
        <v>0</v>
      </c>
      <c r="P174" s="192">
        <f t="shared" ref="P174" si="25">+P176+P179+P181+P185+P189+P194+P198+P200+P206+P213+P217+P220+P224+P231+P234+P236+P238+P244</f>
        <v>0</v>
      </c>
      <c r="Q174" s="161"/>
      <c r="R174" s="161"/>
      <c r="S174" s="438"/>
      <c r="T174" s="161"/>
      <c r="U174" s="161"/>
      <c r="V174" s="161"/>
    </row>
    <row r="175" spans="1:22" s="115" customFormat="1" ht="16.2">
      <c r="A175" s="122" t="str">
        <f t="shared" si="23"/>
        <v>71040501140000</v>
      </c>
      <c r="B175" s="124" t="s">
        <v>439</v>
      </c>
      <c r="C175" s="117" t="s">
        <v>155</v>
      </c>
      <c r="D175" s="118" t="s">
        <v>149</v>
      </c>
      <c r="E175" s="119" t="s">
        <v>106</v>
      </c>
      <c r="F175" s="120" t="s">
        <v>445</v>
      </c>
      <c r="G175" s="129" t="s">
        <v>440</v>
      </c>
      <c r="H175" s="25"/>
      <c r="I175" s="25"/>
      <c r="J175" s="26"/>
      <c r="K175" s="26"/>
      <c r="L175" s="30" t="s">
        <v>108</v>
      </c>
      <c r="M175" s="31"/>
      <c r="N175" s="190"/>
      <c r="O175" s="190"/>
      <c r="P175" s="190"/>
      <c r="Q175" s="161"/>
      <c r="R175" s="161"/>
      <c r="S175" s="438"/>
      <c r="T175" s="161"/>
      <c r="U175" s="161"/>
      <c r="V175" s="161"/>
    </row>
    <row r="176" spans="1:22" ht="28.5" customHeight="1">
      <c r="A176" s="122" t="str">
        <f t="shared" si="23"/>
        <v>71040501144729</v>
      </c>
      <c r="B176" s="124" t="s">
        <v>439</v>
      </c>
      <c r="C176" s="117" t="s">
        <v>155</v>
      </c>
      <c r="D176" s="118" t="s">
        <v>149</v>
      </c>
      <c r="E176" s="119" t="s">
        <v>106</v>
      </c>
      <c r="F176" s="120" t="s">
        <v>445</v>
      </c>
      <c r="G176" s="121">
        <v>4729</v>
      </c>
      <c r="H176" s="45"/>
      <c r="I176" s="147"/>
      <c r="J176" s="148"/>
      <c r="K176" s="148"/>
      <c r="L176" s="27" t="s">
        <v>177</v>
      </c>
      <c r="M176" s="28"/>
      <c r="N176" s="197">
        <f>O176+P176</f>
        <v>0</v>
      </c>
      <c r="O176" s="197">
        <f>SUM(O177:O178)</f>
        <v>0</v>
      </c>
      <c r="P176" s="197">
        <f>SUM(P177:P178)</f>
        <v>0</v>
      </c>
      <c r="Q176" s="161"/>
      <c r="R176" s="161"/>
      <c r="S176" s="438"/>
      <c r="T176" s="161"/>
      <c r="U176" s="161"/>
      <c r="V176" s="161"/>
    </row>
    <row r="177" spans="1:22" s="115" customFormat="1" ht="27" customHeight="1">
      <c r="A177" s="122" t="str">
        <f t="shared" si="23"/>
        <v>71040501150000</v>
      </c>
      <c r="B177" s="124" t="s">
        <v>439</v>
      </c>
      <c r="C177" s="117" t="s">
        <v>155</v>
      </c>
      <c r="D177" s="118" t="s">
        <v>149</v>
      </c>
      <c r="E177" s="119" t="s">
        <v>106</v>
      </c>
      <c r="F177" s="120" t="s">
        <v>446</v>
      </c>
      <c r="G177" s="129" t="s">
        <v>440</v>
      </c>
      <c r="H177" s="25"/>
      <c r="I177" s="25"/>
      <c r="J177" s="26"/>
      <c r="K177" s="26"/>
      <c r="L177" s="29" t="s">
        <v>142</v>
      </c>
      <c r="M177" s="12">
        <v>4251</v>
      </c>
      <c r="N177" s="183">
        <f t="shared" ref="N177:N243" si="26">O177+P177</f>
        <v>0</v>
      </c>
      <c r="O177" s="398"/>
      <c r="P177" s="398"/>
      <c r="Q177" s="161"/>
      <c r="R177" s="161"/>
      <c r="S177" s="438"/>
      <c r="T177" s="161"/>
      <c r="U177" s="161"/>
      <c r="V177" s="161"/>
    </row>
    <row r="178" spans="1:22" ht="21" customHeight="1">
      <c r="A178" s="122" t="str">
        <f t="shared" si="23"/>
        <v>71040501155112</v>
      </c>
      <c r="B178" s="124" t="s">
        <v>439</v>
      </c>
      <c r="C178" s="117" t="s">
        <v>155</v>
      </c>
      <c r="D178" s="118" t="s">
        <v>149</v>
      </c>
      <c r="E178" s="119" t="s">
        <v>106</v>
      </c>
      <c r="F178" s="120" t="s">
        <v>446</v>
      </c>
      <c r="G178" s="121">
        <v>5112</v>
      </c>
      <c r="H178" s="25"/>
      <c r="I178" s="25"/>
      <c r="J178" s="26"/>
      <c r="K178" s="26"/>
      <c r="L178" s="32" t="s">
        <v>174</v>
      </c>
      <c r="M178" s="48">
        <v>5113</v>
      </c>
      <c r="N178" s="183">
        <f t="shared" si="26"/>
        <v>0</v>
      </c>
      <c r="O178" s="183"/>
      <c r="P178" s="183"/>
      <c r="Q178" s="161"/>
      <c r="R178" s="161"/>
      <c r="S178" s="438"/>
      <c r="T178" s="161"/>
      <c r="U178" s="161"/>
      <c r="V178" s="161"/>
    </row>
    <row r="179" spans="1:22" ht="44.4" customHeight="1">
      <c r="A179" s="122" t="str">
        <f t="shared" si="23"/>
        <v>71040501155133</v>
      </c>
      <c r="B179" s="124" t="s">
        <v>439</v>
      </c>
      <c r="C179" s="117" t="s">
        <v>155</v>
      </c>
      <c r="D179" s="118" t="s">
        <v>149</v>
      </c>
      <c r="E179" s="119" t="s">
        <v>106</v>
      </c>
      <c r="F179" s="120" t="s">
        <v>446</v>
      </c>
      <c r="G179" s="121">
        <v>5133</v>
      </c>
      <c r="H179" s="45"/>
      <c r="I179" s="147"/>
      <c r="J179" s="148"/>
      <c r="K179" s="148"/>
      <c r="L179" s="459" t="s">
        <v>856</v>
      </c>
      <c r="M179" s="28"/>
      <c r="N179" s="197">
        <f>O179+P179</f>
        <v>0</v>
      </c>
      <c r="O179" s="197">
        <f>SUM(O180)</f>
        <v>0</v>
      </c>
      <c r="P179" s="197">
        <f>SUM(P180)</f>
        <v>0</v>
      </c>
      <c r="Q179" s="161"/>
      <c r="R179" s="161"/>
      <c r="S179" s="438"/>
      <c r="T179" s="161"/>
      <c r="U179" s="161"/>
      <c r="V179" s="161"/>
    </row>
    <row r="180" spans="1:22" ht="16.2">
      <c r="A180" s="122" t="str">
        <f t="shared" si="23"/>
        <v>71040501155134</v>
      </c>
      <c r="B180" s="124" t="s">
        <v>439</v>
      </c>
      <c r="C180" s="117" t="s">
        <v>155</v>
      </c>
      <c r="D180" s="118" t="s">
        <v>149</v>
      </c>
      <c r="E180" s="119" t="s">
        <v>106</v>
      </c>
      <c r="F180" s="120" t="s">
        <v>446</v>
      </c>
      <c r="G180" s="121">
        <v>5134</v>
      </c>
      <c r="H180" s="25"/>
      <c r="I180" s="25"/>
      <c r="J180" s="26"/>
      <c r="K180" s="26"/>
      <c r="L180" s="441" t="s">
        <v>134</v>
      </c>
      <c r="M180" s="422">
        <v>4861</v>
      </c>
      <c r="N180" s="183">
        <f t="shared" si="26"/>
        <v>0</v>
      </c>
      <c r="O180" s="402"/>
      <c r="P180" s="402"/>
      <c r="Q180" s="161"/>
      <c r="R180" s="161"/>
      <c r="S180" s="438"/>
      <c r="T180" s="161"/>
      <c r="U180" s="161"/>
      <c r="V180" s="161"/>
    </row>
    <row r="181" spans="1:22" s="156" customFormat="1" ht="16.2">
      <c r="A181" s="122" t="str">
        <f t="shared" si="23"/>
        <v>71040505000000</v>
      </c>
      <c r="B181" s="124" t="s">
        <v>439</v>
      </c>
      <c r="C181" s="117" t="s">
        <v>155</v>
      </c>
      <c r="D181" s="118" t="s">
        <v>149</v>
      </c>
      <c r="E181" s="119" t="s">
        <v>149</v>
      </c>
      <c r="F181" s="120" t="s">
        <v>441</v>
      </c>
      <c r="G181" s="129" t="s">
        <v>440</v>
      </c>
      <c r="H181" s="45"/>
      <c r="I181" s="147"/>
      <c r="J181" s="148"/>
      <c r="K181" s="148"/>
      <c r="L181" s="27" t="s">
        <v>179</v>
      </c>
      <c r="M181" s="28"/>
      <c r="N181" s="197">
        <f>O181+P181</f>
        <v>0</v>
      </c>
      <c r="O181" s="197">
        <f>SUM(O182:O184)</f>
        <v>0</v>
      </c>
      <c r="P181" s="197">
        <f>SUM(P182:P184)</f>
        <v>0</v>
      </c>
      <c r="Q181" s="161"/>
      <c r="R181" s="161"/>
      <c r="S181" s="438"/>
      <c r="T181" s="161"/>
      <c r="U181" s="161"/>
      <c r="V181" s="161"/>
    </row>
    <row r="182" spans="1:22" ht="26.4">
      <c r="A182" s="122" t="str">
        <f t="shared" si="23"/>
        <v>71040505000001</v>
      </c>
      <c r="B182" s="124" t="s">
        <v>439</v>
      </c>
      <c r="C182" s="117" t="s">
        <v>155</v>
      </c>
      <c r="D182" s="118" t="s">
        <v>149</v>
      </c>
      <c r="E182" s="119" t="s">
        <v>149</v>
      </c>
      <c r="F182" s="120" t="s">
        <v>441</v>
      </c>
      <c r="G182" s="129" t="s">
        <v>96</v>
      </c>
      <c r="H182" s="17"/>
      <c r="I182" s="25"/>
      <c r="J182" s="26"/>
      <c r="K182" s="26"/>
      <c r="L182" s="30" t="s">
        <v>142</v>
      </c>
      <c r="M182" s="13">
        <v>4251</v>
      </c>
      <c r="N182" s="183">
        <f t="shared" si="26"/>
        <v>0</v>
      </c>
      <c r="O182" s="183"/>
      <c r="P182" s="183">
        <v>0</v>
      </c>
      <c r="Q182" s="161"/>
      <c r="R182" s="161"/>
      <c r="S182" s="438"/>
      <c r="T182" s="161"/>
      <c r="U182" s="161"/>
      <c r="V182" s="161"/>
    </row>
    <row r="183" spans="1:22" s="115" customFormat="1" ht="16.2">
      <c r="A183" s="122" t="str">
        <f t="shared" si="23"/>
        <v>71040505010000</v>
      </c>
      <c r="B183" s="124" t="s">
        <v>439</v>
      </c>
      <c r="C183" s="117" t="s">
        <v>155</v>
      </c>
      <c r="D183" s="118" t="s">
        <v>149</v>
      </c>
      <c r="E183" s="119" t="s">
        <v>149</v>
      </c>
      <c r="F183" s="120" t="s">
        <v>106</v>
      </c>
      <c r="G183" s="129" t="s">
        <v>440</v>
      </c>
      <c r="H183" s="17"/>
      <c r="I183" s="25"/>
      <c r="J183" s="26"/>
      <c r="K183" s="26"/>
      <c r="L183" s="30" t="s">
        <v>173</v>
      </c>
      <c r="M183" s="394">
        <v>5112</v>
      </c>
      <c r="N183" s="183">
        <f t="shared" si="26"/>
        <v>0</v>
      </c>
      <c r="O183" s="183"/>
      <c r="P183" s="183"/>
      <c r="Q183" s="161"/>
      <c r="R183" s="161"/>
      <c r="S183" s="438"/>
      <c r="T183" s="161"/>
      <c r="U183" s="161"/>
      <c r="V183" s="161"/>
    </row>
    <row r="184" spans="1:22" ht="16.2">
      <c r="A184" s="122" t="str">
        <f t="shared" si="23"/>
        <v>71040505015129</v>
      </c>
      <c r="B184" s="124" t="s">
        <v>439</v>
      </c>
      <c r="C184" s="117" t="s">
        <v>155</v>
      </c>
      <c r="D184" s="118" t="s">
        <v>149</v>
      </c>
      <c r="E184" s="119" t="s">
        <v>149</v>
      </c>
      <c r="F184" s="120" t="s">
        <v>106</v>
      </c>
      <c r="G184" s="121">
        <v>5129</v>
      </c>
      <c r="H184" s="25"/>
      <c r="I184" s="25"/>
      <c r="J184" s="26"/>
      <c r="K184" s="26"/>
      <c r="L184" s="32" t="s">
        <v>174</v>
      </c>
      <c r="M184" s="48">
        <v>5113</v>
      </c>
      <c r="N184" s="183">
        <f t="shared" si="26"/>
        <v>0</v>
      </c>
      <c r="O184" s="183"/>
      <c r="P184" s="183"/>
      <c r="Q184" s="161"/>
      <c r="R184" s="161"/>
      <c r="S184" s="438"/>
      <c r="T184" s="161"/>
      <c r="U184" s="161"/>
      <c r="V184" s="161"/>
    </row>
    <row r="185" spans="1:22" s="115" customFormat="1" ht="16.2">
      <c r="A185" s="122" t="str">
        <f t="shared" si="23"/>
        <v>71040505020000</v>
      </c>
      <c r="B185" s="124" t="s">
        <v>439</v>
      </c>
      <c r="C185" s="117" t="s">
        <v>155</v>
      </c>
      <c r="D185" s="118" t="s">
        <v>149</v>
      </c>
      <c r="E185" s="119" t="s">
        <v>149</v>
      </c>
      <c r="F185" s="120" t="s">
        <v>140</v>
      </c>
      <c r="G185" s="129" t="s">
        <v>440</v>
      </c>
      <c r="H185" s="45"/>
      <c r="I185" s="147"/>
      <c r="J185" s="148"/>
      <c r="K185" s="148"/>
      <c r="L185" s="27" t="s">
        <v>180</v>
      </c>
      <c r="M185" s="28"/>
      <c r="N185" s="197">
        <f>O185+P185</f>
        <v>0</v>
      </c>
      <c r="O185" s="197">
        <f>SUM(O186:O188)</f>
        <v>0</v>
      </c>
      <c r="P185" s="197">
        <f>SUM(P186:P188)</f>
        <v>0</v>
      </c>
      <c r="Q185" s="161"/>
      <c r="R185" s="161"/>
      <c r="S185" s="438"/>
      <c r="T185" s="161"/>
      <c r="U185" s="161"/>
      <c r="V185" s="161"/>
    </row>
    <row r="186" spans="1:22" ht="26.4">
      <c r="A186" s="122" t="str">
        <f t="shared" si="23"/>
        <v>71040505024511</v>
      </c>
      <c r="B186" s="124" t="s">
        <v>439</v>
      </c>
      <c r="C186" s="117" t="s">
        <v>155</v>
      </c>
      <c r="D186" s="118" t="s">
        <v>149</v>
      </c>
      <c r="E186" s="119" t="s">
        <v>149</v>
      </c>
      <c r="F186" s="120" t="s">
        <v>140</v>
      </c>
      <c r="G186" s="121">
        <v>4511</v>
      </c>
      <c r="H186" s="25"/>
      <c r="I186" s="25"/>
      <c r="J186" s="26"/>
      <c r="K186" s="26"/>
      <c r="L186" s="30" t="s">
        <v>142</v>
      </c>
      <c r="M186" s="13">
        <v>4251</v>
      </c>
      <c r="N186" s="183">
        <f t="shared" si="26"/>
        <v>0</v>
      </c>
      <c r="O186" s="183"/>
      <c r="P186" s="183"/>
      <c r="Q186" s="161"/>
      <c r="R186" s="161"/>
      <c r="S186" s="438"/>
      <c r="T186" s="161"/>
      <c r="U186" s="161"/>
      <c r="V186" s="161"/>
    </row>
    <row r="187" spans="1:22" s="115" customFormat="1" ht="16.2">
      <c r="A187" s="122" t="str">
        <f t="shared" si="23"/>
        <v>71040505030000</v>
      </c>
      <c r="B187" s="124" t="s">
        <v>439</v>
      </c>
      <c r="C187" s="117" t="s">
        <v>155</v>
      </c>
      <c r="D187" s="118" t="s">
        <v>149</v>
      </c>
      <c r="E187" s="119" t="s">
        <v>149</v>
      </c>
      <c r="F187" s="120" t="s">
        <v>442</v>
      </c>
      <c r="G187" s="129" t="s">
        <v>440</v>
      </c>
      <c r="H187" s="25"/>
      <c r="I187" s="25"/>
      <c r="J187" s="26"/>
      <c r="K187" s="26"/>
      <c r="L187" s="30" t="s">
        <v>173</v>
      </c>
      <c r="M187" s="31">
        <v>5112</v>
      </c>
      <c r="N187" s="183">
        <f t="shared" si="26"/>
        <v>0</v>
      </c>
      <c r="O187" s="183"/>
      <c r="P187" s="183"/>
      <c r="Q187" s="161"/>
      <c r="R187" s="161"/>
      <c r="S187" s="438"/>
      <c r="T187" s="161"/>
      <c r="U187" s="161"/>
      <c r="V187" s="161"/>
    </row>
    <row r="188" spans="1:22" ht="16.2">
      <c r="A188" s="122" t="str">
        <f t="shared" si="23"/>
        <v>71040505034511</v>
      </c>
      <c r="B188" s="124" t="s">
        <v>439</v>
      </c>
      <c r="C188" s="117" t="s">
        <v>155</v>
      </c>
      <c r="D188" s="118" t="s">
        <v>149</v>
      </c>
      <c r="E188" s="119" t="s">
        <v>149</v>
      </c>
      <c r="F188" s="120" t="s">
        <v>442</v>
      </c>
      <c r="G188" s="121">
        <v>4511</v>
      </c>
      <c r="H188" s="25"/>
      <c r="I188" s="25"/>
      <c r="J188" s="26"/>
      <c r="K188" s="26"/>
      <c r="L188" s="32" t="s">
        <v>174</v>
      </c>
      <c r="M188" s="48">
        <v>5113</v>
      </c>
      <c r="N188" s="183">
        <f t="shared" si="26"/>
        <v>0</v>
      </c>
      <c r="O188" s="183"/>
      <c r="P188" s="183"/>
      <c r="Q188" s="161"/>
      <c r="R188" s="161"/>
      <c r="S188" s="438"/>
      <c r="T188" s="161"/>
      <c r="U188" s="161"/>
      <c r="V188" s="161"/>
    </row>
    <row r="189" spans="1:22" s="115" customFormat="1" ht="19.5" customHeight="1">
      <c r="A189" s="122" t="str">
        <f t="shared" si="23"/>
        <v>71040505040000</v>
      </c>
      <c r="B189" s="124" t="s">
        <v>439</v>
      </c>
      <c r="C189" s="117" t="s">
        <v>155</v>
      </c>
      <c r="D189" s="118" t="s">
        <v>149</v>
      </c>
      <c r="E189" s="119" t="s">
        <v>149</v>
      </c>
      <c r="F189" s="120" t="s">
        <v>155</v>
      </c>
      <c r="G189" s="129" t="s">
        <v>440</v>
      </c>
      <c r="H189" s="45"/>
      <c r="I189" s="147"/>
      <c r="J189" s="148"/>
      <c r="K189" s="148"/>
      <c r="L189" s="27" t="s">
        <v>181</v>
      </c>
      <c r="M189" s="28"/>
      <c r="N189" s="197">
        <f>O189+P189</f>
        <v>0</v>
      </c>
      <c r="O189" s="197">
        <f>SUM(O190:O193)</f>
        <v>0</v>
      </c>
      <c r="P189" s="197">
        <f>SUM(P190:P193)</f>
        <v>0</v>
      </c>
      <c r="Q189" s="161"/>
      <c r="R189" s="161"/>
      <c r="S189" s="438"/>
      <c r="T189" s="161"/>
      <c r="U189" s="161"/>
      <c r="V189" s="161"/>
    </row>
    <row r="190" spans="1:22" ht="26.4">
      <c r="A190" s="122" t="str">
        <f t="shared" si="23"/>
        <v>71040505044861</v>
      </c>
      <c r="B190" s="124" t="s">
        <v>439</v>
      </c>
      <c r="C190" s="117" t="s">
        <v>155</v>
      </c>
      <c r="D190" s="118" t="s">
        <v>149</v>
      </c>
      <c r="E190" s="119" t="s">
        <v>149</v>
      </c>
      <c r="F190" s="120" t="s">
        <v>155</v>
      </c>
      <c r="G190" s="121">
        <v>4861</v>
      </c>
      <c r="H190" s="25"/>
      <c r="I190" s="25"/>
      <c r="J190" s="26"/>
      <c r="K190" s="26"/>
      <c r="L190" s="29" t="s">
        <v>142</v>
      </c>
      <c r="M190" s="12">
        <v>4251</v>
      </c>
      <c r="N190" s="183">
        <f t="shared" si="26"/>
        <v>0</v>
      </c>
      <c r="O190" s="183"/>
      <c r="P190" s="183"/>
      <c r="Q190" s="161"/>
      <c r="R190" s="161"/>
      <c r="S190" s="438"/>
      <c r="T190" s="161"/>
      <c r="U190" s="161"/>
      <c r="V190" s="161"/>
    </row>
    <row r="191" spans="1:22" s="115" customFormat="1" ht="21.6" customHeight="1">
      <c r="A191" s="122" t="str">
        <f t="shared" si="23"/>
        <v>71040505050000</v>
      </c>
      <c r="B191" s="124" t="s">
        <v>439</v>
      </c>
      <c r="C191" s="117" t="s">
        <v>155</v>
      </c>
      <c r="D191" s="118" t="s">
        <v>149</v>
      </c>
      <c r="E191" s="119" t="s">
        <v>149</v>
      </c>
      <c r="F191" s="120" t="s">
        <v>149</v>
      </c>
      <c r="G191" s="129" t="s">
        <v>440</v>
      </c>
      <c r="H191" s="25"/>
      <c r="I191" s="25"/>
      <c r="J191" s="26"/>
      <c r="K191" s="26"/>
      <c r="L191" s="30" t="s">
        <v>173</v>
      </c>
      <c r="M191" s="31">
        <v>5112</v>
      </c>
      <c r="N191" s="183">
        <f t="shared" si="26"/>
        <v>0</v>
      </c>
      <c r="O191" s="183"/>
      <c r="P191" s="183"/>
      <c r="Q191" s="161"/>
      <c r="R191" s="161"/>
      <c r="S191" s="438"/>
      <c r="T191" s="161"/>
      <c r="U191" s="161"/>
      <c r="V191" s="161"/>
    </row>
    <row r="192" spans="1:22" ht="16.8">
      <c r="A192" s="122" t="str">
        <f t="shared" si="23"/>
        <v>71040505054861</v>
      </c>
      <c r="B192" s="124" t="s">
        <v>439</v>
      </c>
      <c r="C192" s="117" t="s">
        <v>155</v>
      </c>
      <c r="D192" s="118" t="s">
        <v>149</v>
      </c>
      <c r="E192" s="119" t="s">
        <v>149</v>
      </c>
      <c r="F192" s="120" t="s">
        <v>149</v>
      </c>
      <c r="G192" s="121">
        <v>4861</v>
      </c>
      <c r="H192" s="25"/>
      <c r="I192" s="25"/>
      <c r="J192" s="26"/>
      <c r="K192" s="26"/>
      <c r="L192" s="30" t="s">
        <v>174</v>
      </c>
      <c r="M192" s="31">
        <v>5113</v>
      </c>
      <c r="N192" s="183">
        <f t="shared" si="26"/>
        <v>0</v>
      </c>
      <c r="O192" s="399"/>
      <c r="P192" s="399"/>
      <c r="Q192" s="161"/>
      <c r="R192" s="161"/>
      <c r="S192" s="438"/>
      <c r="T192" s="161"/>
      <c r="U192" s="161"/>
      <c r="V192" s="161"/>
    </row>
    <row r="193" spans="1:22" ht="16.2">
      <c r="B193" s="124"/>
      <c r="H193" s="25"/>
      <c r="I193" s="25"/>
      <c r="J193" s="26"/>
      <c r="K193" s="26"/>
      <c r="L193" s="30" t="s">
        <v>268</v>
      </c>
      <c r="M193" s="44">
        <v>5129</v>
      </c>
      <c r="N193" s="183">
        <f t="shared" ref="N193" si="27">O193+P193</f>
        <v>0</v>
      </c>
      <c r="O193" s="183"/>
      <c r="P193" s="183"/>
      <c r="Q193" s="161"/>
      <c r="R193" s="161"/>
      <c r="S193" s="438"/>
      <c r="T193" s="161"/>
      <c r="U193" s="161"/>
      <c r="V193" s="161"/>
    </row>
    <row r="194" spans="1:22" s="115" customFormat="1" ht="35.4" customHeight="1">
      <c r="A194" s="122" t="str">
        <f t="shared" si="23"/>
        <v>71040505060000</v>
      </c>
      <c r="B194" s="124" t="s">
        <v>439</v>
      </c>
      <c r="C194" s="117" t="s">
        <v>155</v>
      </c>
      <c r="D194" s="118" t="s">
        <v>149</v>
      </c>
      <c r="E194" s="119" t="s">
        <v>149</v>
      </c>
      <c r="F194" s="120" t="s">
        <v>157</v>
      </c>
      <c r="G194" s="129" t="s">
        <v>440</v>
      </c>
      <c r="H194" s="45"/>
      <c r="I194" s="147"/>
      <c r="J194" s="148"/>
      <c r="K194" s="148"/>
      <c r="L194" s="27" t="s">
        <v>182</v>
      </c>
      <c r="M194" s="28"/>
      <c r="N194" s="197">
        <f>O194+P194</f>
        <v>0</v>
      </c>
      <c r="O194" s="197">
        <f>SUM(O195:O197)</f>
        <v>0</v>
      </c>
      <c r="P194" s="197">
        <f>SUM(P195:P197)</f>
        <v>0</v>
      </c>
      <c r="Q194" s="161"/>
      <c r="R194" s="161"/>
      <c r="S194" s="438"/>
      <c r="T194" s="161"/>
      <c r="U194" s="161"/>
      <c r="V194" s="161"/>
    </row>
    <row r="195" spans="1:22" ht="16.8">
      <c r="A195" s="122" t="str">
        <f t="shared" si="23"/>
        <v>71040505064861</v>
      </c>
      <c r="B195" s="124" t="s">
        <v>439</v>
      </c>
      <c r="C195" s="117" t="s">
        <v>155</v>
      </c>
      <c r="D195" s="118" t="s">
        <v>149</v>
      </c>
      <c r="E195" s="119" t="s">
        <v>149</v>
      </c>
      <c r="F195" s="120" t="s">
        <v>157</v>
      </c>
      <c r="G195" s="121">
        <v>4861</v>
      </c>
      <c r="H195" s="25"/>
      <c r="I195" s="25"/>
      <c r="J195" s="26"/>
      <c r="K195" s="26"/>
      <c r="L195" s="32" t="s">
        <v>134</v>
      </c>
      <c r="M195" s="48">
        <v>4861</v>
      </c>
      <c r="N195" s="183">
        <f t="shared" si="26"/>
        <v>0</v>
      </c>
      <c r="O195" s="399"/>
      <c r="P195" s="399"/>
      <c r="Q195" s="161"/>
      <c r="R195" s="161"/>
      <c r="S195" s="438"/>
      <c r="T195" s="161"/>
      <c r="U195" s="161"/>
      <c r="V195" s="161"/>
    </row>
    <row r="196" spans="1:22" s="115" customFormat="1" ht="16.2">
      <c r="A196" s="122" t="str">
        <f t="shared" si="23"/>
        <v>71040505070000</v>
      </c>
      <c r="B196" s="124" t="s">
        <v>439</v>
      </c>
      <c r="C196" s="117" t="s">
        <v>155</v>
      </c>
      <c r="D196" s="118" t="s">
        <v>149</v>
      </c>
      <c r="E196" s="119" t="s">
        <v>149</v>
      </c>
      <c r="F196" s="120" t="s">
        <v>183</v>
      </c>
      <c r="G196" s="129" t="s">
        <v>440</v>
      </c>
      <c r="H196" s="25"/>
      <c r="I196" s="25"/>
      <c r="J196" s="26"/>
      <c r="K196" s="26"/>
      <c r="L196" s="32" t="s">
        <v>174</v>
      </c>
      <c r="M196" s="48">
        <v>5113</v>
      </c>
      <c r="N196" s="183">
        <f t="shared" si="26"/>
        <v>0</v>
      </c>
      <c r="O196" s="183"/>
      <c r="P196" s="183"/>
      <c r="Q196" s="161"/>
      <c r="R196" s="161"/>
      <c r="S196" s="438"/>
      <c r="T196" s="161"/>
      <c r="U196" s="161"/>
      <c r="V196" s="161"/>
    </row>
    <row r="197" spans="1:22" s="115" customFormat="1" ht="16.2">
      <c r="A197" s="122"/>
      <c r="B197" s="124"/>
      <c r="C197" s="117"/>
      <c r="D197" s="118"/>
      <c r="E197" s="119"/>
      <c r="F197" s="120"/>
      <c r="G197" s="129"/>
      <c r="H197" s="25"/>
      <c r="I197" s="25"/>
      <c r="J197" s="26"/>
      <c r="K197" s="26"/>
      <c r="L197" s="30" t="s">
        <v>268</v>
      </c>
      <c r="M197" s="44">
        <v>5129</v>
      </c>
      <c r="N197" s="183">
        <f t="shared" si="26"/>
        <v>0</v>
      </c>
      <c r="O197" s="183"/>
      <c r="P197" s="183"/>
      <c r="Q197" s="161"/>
      <c r="R197" s="161"/>
      <c r="S197" s="438"/>
      <c r="T197" s="161"/>
      <c r="U197" s="161"/>
      <c r="V197" s="161"/>
    </row>
    <row r="198" spans="1:22" ht="49.2" customHeight="1">
      <c r="A198" s="122" t="str">
        <f t="shared" si="23"/>
        <v>71040505074861</v>
      </c>
      <c r="B198" s="124" t="s">
        <v>439</v>
      </c>
      <c r="C198" s="117" t="s">
        <v>155</v>
      </c>
      <c r="D198" s="118" t="s">
        <v>149</v>
      </c>
      <c r="E198" s="119" t="s">
        <v>149</v>
      </c>
      <c r="F198" s="120" t="s">
        <v>183</v>
      </c>
      <c r="G198" s="121">
        <v>4861</v>
      </c>
      <c r="H198" s="45"/>
      <c r="I198" s="147"/>
      <c r="J198" s="148"/>
      <c r="K198" s="148"/>
      <c r="L198" s="27" t="s">
        <v>870</v>
      </c>
      <c r="M198" s="28"/>
      <c r="N198" s="197">
        <f>O198+P198</f>
        <v>0</v>
      </c>
      <c r="O198" s="197">
        <f>SUM(O199:O199)</f>
        <v>0</v>
      </c>
      <c r="P198" s="197">
        <f>SUM(P199:P199)</f>
        <v>0</v>
      </c>
      <c r="Q198" s="161"/>
      <c r="R198" s="161"/>
      <c r="S198" s="438"/>
      <c r="T198" s="161"/>
      <c r="U198" s="161"/>
      <c r="V198" s="161"/>
    </row>
    <row r="199" spans="1:22" s="115" customFormat="1" ht="30" customHeight="1">
      <c r="A199" s="122" t="str">
        <f t="shared" si="23"/>
        <v>71040505080000</v>
      </c>
      <c r="B199" s="124" t="s">
        <v>439</v>
      </c>
      <c r="C199" s="117" t="s">
        <v>155</v>
      </c>
      <c r="D199" s="118" t="s">
        <v>149</v>
      </c>
      <c r="E199" s="119" t="s">
        <v>149</v>
      </c>
      <c r="F199" s="120" t="s">
        <v>185</v>
      </c>
      <c r="G199" s="129" t="s">
        <v>440</v>
      </c>
      <c r="H199" s="17"/>
      <c r="I199" s="25"/>
      <c r="J199" s="26"/>
      <c r="K199" s="26"/>
      <c r="L199" s="30" t="s">
        <v>348</v>
      </c>
      <c r="M199" s="13">
        <v>4729</v>
      </c>
      <c r="N199" s="183">
        <f t="shared" si="26"/>
        <v>0</v>
      </c>
      <c r="O199" s="183"/>
      <c r="P199" s="183"/>
      <c r="Q199" s="161"/>
      <c r="R199" s="161"/>
      <c r="S199" s="438"/>
      <c r="T199" s="161"/>
      <c r="U199" s="161"/>
      <c r="V199" s="161"/>
    </row>
    <row r="200" spans="1:22" ht="27.6">
      <c r="A200" s="122" t="str">
        <f t="shared" si="23"/>
        <v>71040505094861</v>
      </c>
      <c r="B200" s="124" t="s">
        <v>439</v>
      </c>
      <c r="C200" s="117" t="s">
        <v>155</v>
      </c>
      <c r="D200" s="118" t="s">
        <v>149</v>
      </c>
      <c r="E200" s="119" t="s">
        <v>149</v>
      </c>
      <c r="F200" s="120" t="s">
        <v>187</v>
      </c>
      <c r="G200" s="121">
        <v>4861</v>
      </c>
      <c r="H200" s="45"/>
      <c r="I200" s="147"/>
      <c r="J200" s="148"/>
      <c r="K200" s="148"/>
      <c r="L200" s="27" t="s">
        <v>186</v>
      </c>
      <c r="M200" s="28"/>
      <c r="N200" s="197">
        <f>O200+P200</f>
        <v>0</v>
      </c>
      <c r="O200" s="197">
        <f>SUM(O201:O205)</f>
        <v>0</v>
      </c>
      <c r="P200" s="197">
        <f>SUM(P201:P205)</f>
        <v>0</v>
      </c>
      <c r="Q200" s="161"/>
      <c r="R200" s="161"/>
      <c r="S200" s="438"/>
      <c r="T200" s="161"/>
      <c r="U200" s="161"/>
      <c r="V200" s="161"/>
    </row>
    <row r="201" spans="1:22" s="170" customFormat="1" ht="27" customHeight="1">
      <c r="A201" s="122" t="str">
        <f t="shared" si="23"/>
        <v>71040700000000</v>
      </c>
      <c r="B201" s="124" t="s">
        <v>439</v>
      </c>
      <c r="C201" s="117" t="s">
        <v>155</v>
      </c>
      <c r="D201" s="118" t="s">
        <v>183</v>
      </c>
      <c r="E201" s="119" t="s">
        <v>441</v>
      </c>
      <c r="F201" s="120" t="s">
        <v>441</v>
      </c>
      <c r="G201" s="129" t="s">
        <v>440</v>
      </c>
      <c r="H201" s="25"/>
      <c r="I201" s="25"/>
      <c r="J201" s="26"/>
      <c r="K201" s="26"/>
      <c r="L201" s="30" t="s">
        <v>142</v>
      </c>
      <c r="M201" s="13">
        <v>4251</v>
      </c>
      <c r="N201" s="183">
        <f t="shared" si="26"/>
        <v>0</v>
      </c>
      <c r="O201" s="399"/>
      <c r="P201" s="399">
        <v>0</v>
      </c>
      <c r="Q201" s="161"/>
      <c r="R201" s="161"/>
      <c r="S201" s="438"/>
      <c r="T201" s="161"/>
      <c r="U201" s="161"/>
      <c r="V201" s="161"/>
    </row>
    <row r="202" spans="1:22" ht="16.2">
      <c r="A202" s="122" t="str">
        <f t="shared" si="23"/>
        <v>71040700000001</v>
      </c>
      <c r="B202" s="124" t="s">
        <v>439</v>
      </c>
      <c r="C202" s="117" t="s">
        <v>155</v>
      </c>
      <c r="D202" s="118" t="s">
        <v>183</v>
      </c>
      <c r="E202" s="119" t="s">
        <v>441</v>
      </c>
      <c r="F202" s="120" t="s">
        <v>441</v>
      </c>
      <c r="G202" s="129" t="s">
        <v>96</v>
      </c>
      <c r="H202" s="25"/>
      <c r="I202" s="25"/>
      <c r="J202" s="26"/>
      <c r="K202" s="26"/>
      <c r="L202" s="30" t="s">
        <v>348</v>
      </c>
      <c r="M202" s="13">
        <v>4729</v>
      </c>
      <c r="N202" s="183">
        <f t="shared" si="26"/>
        <v>0</v>
      </c>
      <c r="O202" s="183"/>
      <c r="P202" s="183">
        <v>0</v>
      </c>
      <c r="Q202" s="161"/>
      <c r="R202" s="161"/>
      <c r="S202" s="438"/>
      <c r="T202" s="161"/>
      <c r="U202" s="161"/>
      <c r="V202" s="161"/>
    </row>
    <row r="203" spans="1:22" s="156" customFormat="1" ht="16.2">
      <c r="A203" s="122" t="str">
        <f t="shared" si="23"/>
        <v>71040703000000</v>
      </c>
      <c r="B203" s="124" t="s">
        <v>439</v>
      </c>
      <c r="C203" s="117" t="s">
        <v>155</v>
      </c>
      <c r="D203" s="118" t="s">
        <v>183</v>
      </c>
      <c r="E203" s="119" t="s">
        <v>442</v>
      </c>
      <c r="F203" s="120" t="s">
        <v>441</v>
      </c>
      <c r="G203" s="129" t="s">
        <v>440</v>
      </c>
      <c r="H203" s="25"/>
      <c r="I203" s="25"/>
      <c r="J203" s="26"/>
      <c r="K203" s="26"/>
      <c r="L203" s="30" t="s">
        <v>173</v>
      </c>
      <c r="M203" s="31">
        <v>5112</v>
      </c>
      <c r="N203" s="183">
        <f t="shared" si="26"/>
        <v>0</v>
      </c>
      <c r="O203" s="183"/>
      <c r="P203" s="183"/>
      <c r="Q203" s="161"/>
      <c r="R203" s="161"/>
      <c r="S203" s="438"/>
      <c r="T203" s="161"/>
      <c r="U203" s="161"/>
      <c r="V203" s="161"/>
    </row>
    <row r="204" spans="1:22" ht="16.2">
      <c r="A204" s="122" t="str">
        <f t="shared" si="23"/>
        <v>71040703000001</v>
      </c>
      <c r="B204" s="124" t="s">
        <v>439</v>
      </c>
      <c r="C204" s="117" t="s">
        <v>155</v>
      </c>
      <c r="D204" s="118" t="s">
        <v>183</v>
      </c>
      <c r="E204" s="119" t="s">
        <v>442</v>
      </c>
      <c r="F204" s="120" t="s">
        <v>441</v>
      </c>
      <c r="G204" s="129" t="s">
        <v>96</v>
      </c>
      <c r="H204" s="25"/>
      <c r="I204" s="25"/>
      <c r="J204" s="26"/>
      <c r="K204" s="26"/>
      <c r="L204" s="32" t="s">
        <v>174</v>
      </c>
      <c r="M204" s="48">
        <v>5113</v>
      </c>
      <c r="N204" s="183">
        <f t="shared" si="26"/>
        <v>0</v>
      </c>
      <c r="O204" s="183"/>
      <c r="P204" s="183"/>
      <c r="Q204" s="161"/>
      <c r="R204" s="161"/>
      <c r="S204" s="438"/>
      <c r="T204" s="161"/>
      <c r="U204" s="161"/>
      <c r="V204" s="161"/>
    </row>
    <row r="205" spans="1:22" ht="16.2">
      <c r="B205" s="124"/>
      <c r="G205" s="129"/>
      <c r="H205" s="25"/>
      <c r="I205" s="25"/>
      <c r="J205" s="26"/>
      <c r="K205" s="26"/>
      <c r="L205" s="30" t="s">
        <v>268</v>
      </c>
      <c r="M205" s="44">
        <v>5129</v>
      </c>
      <c r="N205" s="183">
        <f t="shared" ref="N205" si="28">O205+P205</f>
        <v>0</v>
      </c>
      <c r="O205" s="183"/>
      <c r="P205" s="183"/>
      <c r="Q205" s="161"/>
      <c r="R205" s="161"/>
      <c r="S205" s="438"/>
      <c r="T205" s="161"/>
      <c r="U205" s="161"/>
      <c r="V205" s="161"/>
    </row>
    <row r="206" spans="1:22" s="115" customFormat="1" ht="16.5" customHeight="1">
      <c r="A206" s="122" t="str">
        <f t="shared" si="23"/>
        <v>71040703010000</v>
      </c>
      <c r="B206" s="124" t="s">
        <v>439</v>
      </c>
      <c r="C206" s="117" t="s">
        <v>155</v>
      </c>
      <c r="D206" s="118" t="s">
        <v>183</v>
      </c>
      <c r="E206" s="119" t="s">
        <v>442</v>
      </c>
      <c r="F206" s="120" t="s">
        <v>106</v>
      </c>
      <c r="G206" s="129" t="s">
        <v>440</v>
      </c>
      <c r="H206" s="45"/>
      <c r="I206" s="147"/>
      <c r="J206" s="148"/>
      <c r="K206" s="148"/>
      <c r="L206" s="27" t="s">
        <v>188</v>
      </c>
      <c r="M206" s="28"/>
      <c r="N206" s="197">
        <f>O206+P206</f>
        <v>0</v>
      </c>
      <c r="O206" s="197">
        <f>SUM(O209:O212)</f>
        <v>0</v>
      </c>
      <c r="P206" s="197">
        <f>SUM(P209:P212)</f>
        <v>0</v>
      </c>
      <c r="Q206" s="161"/>
      <c r="R206" s="161"/>
      <c r="S206" s="438"/>
      <c r="T206" s="161"/>
      <c r="U206" s="161"/>
      <c r="V206" s="161"/>
    </row>
    <row r="207" spans="1:22" s="170" customFormat="1" ht="16.2">
      <c r="A207" s="122" t="str">
        <f t="shared" ref="A207" si="29">CONCATENATE(B207,C207,D207,E207,F207,G207)</f>
        <v>71020500000000</v>
      </c>
      <c r="B207" s="124" t="s">
        <v>439</v>
      </c>
      <c r="C207" s="117" t="s">
        <v>140</v>
      </c>
      <c r="D207" s="118" t="s">
        <v>149</v>
      </c>
      <c r="E207" s="119" t="s">
        <v>441</v>
      </c>
      <c r="F207" s="120" t="s">
        <v>441</v>
      </c>
      <c r="G207" s="129" t="s">
        <v>440</v>
      </c>
      <c r="H207" s="17"/>
      <c r="I207" s="25"/>
      <c r="J207" s="26"/>
      <c r="K207" s="26"/>
      <c r="L207" s="30" t="s">
        <v>871</v>
      </c>
      <c r="M207" s="13">
        <v>4212</v>
      </c>
      <c r="N207" s="183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3"/>
      <c r="P207" s="183"/>
      <c r="Q207" s="161"/>
      <c r="R207" s="161"/>
      <c r="S207" s="438"/>
      <c r="T207" s="161"/>
      <c r="U207" s="161"/>
      <c r="V207" s="161"/>
    </row>
    <row r="208" spans="1:22" s="170" customFormat="1" ht="16.2">
      <c r="A208" s="122" t="str">
        <f t="shared" si="23"/>
        <v>71020500000000</v>
      </c>
      <c r="B208" s="124" t="s">
        <v>439</v>
      </c>
      <c r="C208" s="117" t="s">
        <v>140</v>
      </c>
      <c r="D208" s="118" t="s">
        <v>149</v>
      </c>
      <c r="E208" s="119" t="s">
        <v>441</v>
      </c>
      <c r="F208" s="120" t="s">
        <v>441</v>
      </c>
      <c r="G208" s="129" t="s">
        <v>440</v>
      </c>
      <c r="H208" s="17"/>
      <c r="I208" s="25"/>
      <c r="J208" s="26"/>
      <c r="K208" s="26"/>
      <c r="L208" s="30" t="s">
        <v>116</v>
      </c>
      <c r="M208" s="13">
        <v>4214</v>
      </c>
      <c r="N208" s="183">
        <f t="shared" ref="N208" si="30">O208+P208</f>
        <v>0</v>
      </c>
      <c r="O208" s="183"/>
      <c r="P208" s="183"/>
      <c r="Q208" s="161"/>
      <c r="R208" s="161"/>
      <c r="S208" s="438"/>
      <c r="T208" s="161"/>
      <c r="U208" s="161"/>
      <c r="V208" s="161"/>
    </row>
    <row r="209" spans="1:22" ht="16.2">
      <c r="A209" s="122" t="str">
        <f>CONCATENATE(B209,C209,D209,E209,F209,G209)</f>
        <v>71040703014639</v>
      </c>
      <c r="B209" s="124" t="s">
        <v>439</v>
      </c>
      <c r="C209" s="117" t="s">
        <v>155</v>
      </c>
      <c r="D209" s="118" t="s">
        <v>183</v>
      </c>
      <c r="E209" s="119" t="s">
        <v>442</v>
      </c>
      <c r="F209" s="120" t="s">
        <v>106</v>
      </c>
      <c r="G209" s="121">
        <v>4639</v>
      </c>
      <c r="H209" s="25"/>
      <c r="I209" s="25"/>
      <c r="J209" s="26"/>
      <c r="K209" s="26"/>
      <c r="L209" s="32" t="s">
        <v>125</v>
      </c>
      <c r="M209" s="33">
        <v>4239</v>
      </c>
      <c r="N209" s="183">
        <f t="shared" si="26"/>
        <v>0</v>
      </c>
      <c r="O209" s="183"/>
      <c r="P209" s="183"/>
      <c r="Q209" s="161"/>
      <c r="R209" s="161"/>
      <c r="S209" s="438"/>
      <c r="T209" s="161"/>
      <c r="U209" s="161"/>
      <c r="V209" s="161"/>
    </row>
    <row r="210" spans="1:22" s="170" customFormat="1" ht="26.4">
      <c r="A210" s="122" t="str">
        <f t="shared" si="23"/>
        <v>71040900000000</v>
      </c>
      <c r="B210" s="124" t="s">
        <v>439</v>
      </c>
      <c r="C210" s="117" t="s">
        <v>155</v>
      </c>
      <c r="D210" s="118" t="s">
        <v>187</v>
      </c>
      <c r="E210" s="119" t="s">
        <v>441</v>
      </c>
      <c r="F210" s="120" t="s">
        <v>441</v>
      </c>
      <c r="G210" s="129" t="s">
        <v>440</v>
      </c>
      <c r="H210" s="25"/>
      <c r="I210" s="25"/>
      <c r="J210" s="26"/>
      <c r="K210" s="26"/>
      <c r="L210" s="29" t="s">
        <v>142</v>
      </c>
      <c r="M210" s="12">
        <v>4251</v>
      </c>
      <c r="N210" s="183">
        <f t="shared" si="26"/>
        <v>0</v>
      </c>
      <c r="O210" s="183"/>
      <c r="P210" s="183">
        <v>0</v>
      </c>
      <c r="Q210" s="161"/>
      <c r="R210" s="161"/>
      <c r="S210" s="438"/>
      <c r="T210" s="161"/>
      <c r="U210" s="161"/>
      <c r="V210" s="161"/>
    </row>
    <row r="211" spans="1:22" ht="16.2">
      <c r="A211" s="122" t="str">
        <f t="shared" si="23"/>
        <v>71040900000001</v>
      </c>
      <c r="B211" s="124" t="s">
        <v>439</v>
      </c>
      <c r="C211" s="117" t="s">
        <v>155</v>
      </c>
      <c r="D211" s="118" t="s">
        <v>187</v>
      </c>
      <c r="E211" s="119" t="s">
        <v>441</v>
      </c>
      <c r="F211" s="120" t="s">
        <v>441</v>
      </c>
      <c r="G211" s="129" t="s">
        <v>96</v>
      </c>
      <c r="H211" s="25"/>
      <c r="I211" s="25"/>
      <c r="J211" s="26"/>
      <c r="K211" s="26"/>
      <c r="L211" s="30" t="s">
        <v>167</v>
      </c>
      <c r="M211" s="31">
        <v>4639</v>
      </c>
      <c r="N211" s="183">
        <f t="shared" si="26"/>
        <v>0</v>
      </c>
      <c r="O211" s="183"/>
      <c r="P211" s="183"/>
      <c r="Q211" s="161"/>
      <c r="R211" s="161"/>
      <c r="S211" s="438"/>
      <c r="T211" s="161"/>
      <c r="U211" s="161"/>
      <c r="V211" s="161"/>
    </row>
    <row r="212" spans="1:22" s="156" customFormat="1" ht="16.2">
      <c r="A212" s="122" t="str">
        <f t="shared" si="23"/>
        <v>71040901000000</v>
      </c>
      <c r="B212" s="124" t="s">
        <v>439</v>
      </c>
      <c r="C212" s="117" t="s">
        <v>155</v>
      </c>
      <c r="D212" s="118" t="s">
        <v>187</v>
      </c>
      <c r="E212" s="119" t="s">
        <v>106</v>
      </c>
      <c r="F212" s="120" t="s">
        <v>441</v>
      </c>
      <c r="G212" s="129" t="s">
        <v>440</v>
      </c>
      <c r="H212" s="25"/>
      <c r="I212" s="25"/>
      <c r="J212" s="26"/>
      <c r="K212" s="26"/>
      <c r="L212" s="32" t="s">
        <v>174</v>
      </c>
      <c r="M212" s="48">
        <v>5113</v>
      </c>
      <c r="N212" s="183">
        <f t="shared" si="26"/>
        <v>0</v>
      </c>
      <c r="O212" s="183"/>
      <c r="P212" s="183"/>
      <c r="Q212" s="161"/>
      <c r="R212" s="161"/>
      <c r="S212" s="438"/>
      <c r="T212" s="161"/>
      <c r="U212" s="161"/>
      <c r="V212" s="161"/>
    </row>
    <row r="213" spans="1:22" ht="16.2">
      <c r="A213" s="122" t="str">
        <f t="shared" si="23"/>
        <v>71040901000001</v>
      </c>
      <c r="B213" s="124" t="s">
        <v>439</v>
      </c>
      <c r="C213" s="117" t="s">
        <v>155</v>
      </c>
      <c r="D213" s="118" t="s">
        <v>187</v>
      </c>
      <c r="E213" s="119" t="s">
        <v>106</v>
      </c>
      <c r="F213" s="120" t="s">
        <v>441</v>
      </c>
      <c r="G213" s="129" t="s">
        <v>96</v>
      </c>
      <c r="H213" s="45"/>
      <c r="I213" s="147"/>
      <c r="J213" s="148"/>
      <c r="K213" s="148"/>
      <c r="L213" s="27" t="s">
        <v>190</v>
      </c>
      <c r="M213" s="28"/>
      <c r="N213" s="197">
        <f>O213+P213</f>
        <v>0</v>
      </c>
      <c r="O213" s="197">
        <f>SUM(O214:O216)</f>
        <v>0</v>
      </c>
      <c r="P213" s="197">
        <f>SUM(P214:P216)</f>
        <v>0</v>
      </c>
      <c r="Q213" s="161"/>
      <c r="R213" s="161"/>
      <c r="S213" s="438"/>
      <c r="T213" s="161"/>
      <c r="U213" s="161"/>
      <c r="V213" s="161"/>
    </row>
    <row r="214" spans="1:22" s="115" customFormat="1" ht="27" customHeight="1">
      <c r="A214" s="122" t="str">
        <f t="shared" si="23"/>
        <v>71040901010000</v>
      </c>
      <c r="B214" s="124" t="s">
        <v>439</v>
      </c>
      <c r="C214" s="117" t="s">
        <v>155</v>
      </c>
      <c r="D214" s="118" t="s">
        <v>187</v>
      </c>
      <c r="E214" s="119" t="s">
        <v>106</v>
      </c>
      <c r="F214" s="120" t="s">
        <v>106</v>
      </c>
      <c r="G214" s="129" t="s">
        <v>440</v>
      </c>
      <c r="H214" s="17"/>
      <c r="I214" s="400"/>
      <c r="J214" s="401"/>
      <c r="K214" s="401"/>
      <c r="L214" s="30" t="s">
        <v>873</v>
      </c>
      <c r="M214" s="48">
        <v>4511</v>
      </c>
      <c r="N214" s="183">
        <f t="shared" si="26"/>
        <v>0</v>
      </c>
      <c r="O214" s="399"/>
      <c r="P214" s="399"/>
      <c r="Q214" s="161"/>
      <c r="R214" s="161"/>
      <c r="S214" s="438"/>
      <c r="T214" s="161"/>
      <c r="U214" s="161"/>
      <c r="V214" s="161"/>
    </row>
    <row r="215" spans="1:22" s="115" customFormat="1" ht="27" customHeight="1">
      <c r="A215" s="122"/>
      <c r="B215" s="124"/>
      <c r="C215" s="117"/>
      <c r="D215" s="118"/>
      <c r="E215" s="119"/>
      <c r="F215" s="120"/>
      <c r="G215" s="129"/>
      <c r="H215" s="17"/>
      <c r="I215" s="400"/>
      <c r="J215" s="401"/>
      <c r="K215" s="401"/>
      <c r="L215" s="30" t="s">
        <v>911</v>
      </c>
      <c r="M215" s="48" t="s">
        <v>912</v>
      </c>
      <c r="N215" s="183">
        <f t="shared" si="26"/>
        <v>0</v>
      </c>
      <c r="O215" s="399"/>
      <c r="P215" s="399"/>
      <c r="Q215" s="161"/>
      <c r="R215" s="161"/>
      <c r="S215" s="438"/>
      <c r="T215" s="161"/>
      <c r="U215" s="161"/>
      <c r="V215" s="161"/>
    </row>
    <row r="216" spans="1:22" ht="16.8">
      <c r="A216" s="122" t="str">
        <f t="shared" si="23"/>
        <v>71040901015221</v>
      </c>
      <c r="B216" s="124" t="s">
        <v>439</v>
      </c>
      <c r="C216" s="117" t="s">
        <v>155</v>
      </c>
      <c r="D216" s="118" t="s">
        <v>187</v>
      </c>
      <c r="E216" s="119" t="s">
        <v>106</v>
      </c>
      <c r="F216" s="120" t="s">
        <v>106</v>
      </c>
      <c r="G216" s="121">
        <v>5221</v>
      </c>
      <c r="H216" s="25"/>
      <c r="I216" s="25"/>
      <c r="J216" s="26"/>
      <c r="K216" s="26"/>
      <c r="L216" s="32" t="s">
        <v>134</v>
      </c>
      <c r="M216" s="48">
        <v>4861</v>
      </c>
      <c r="N216" s="183">
        <f t="shared" si="26"/>
        <v>0</v>
      </c>
      <c r="O216" s="399"/>
      <c r="P216" s="399"/>
      <c r="Q216" s="161"/>
      <c r="R216" s="161"/>
      <c r="S216" s="438"/>
      <c r="T216" s="161"/>
      <c r="U216" s="161"/>
      <c r="V216" s="161"/>
    </row>
    <row r="217" spans="1:22" s="115" customFormat="1" ht="16.2">
      <c r="A217" s="122" t="str">
        <f t="shared" si="23"/>
        <v>71040901020000</v>
      </c>
      <c r="B217" s="124" t="s">
        <v>439</v>
      </c>
      <c r="C217" s="117" t="s">
        <v>155</v>
      </c>
      <c r="D217" s="118" t="s">
        <v>187</v>
      </c>
      <c r="E217" s="119" t="s">
        <v>106</v>
      </c>
      <c r="F217" s="120" t="s">
        <v>140</v>
      </c>
      <c r="G217" s="129" t="s">
        <v>440</v>
      </c>
      <c r="H217" s="45"/>
      <c r="I217" s="147"/>
      <c r="J217" s="148"/>
      <c r="K217" s="148"/>
      <c r="L217" s="27" t="s">
        <v>191</v>
      </c>
      <c r="M217" s="28"/>
      <c r="N217" s="197">
        <f>O217+P217</f>
        <v>0</v>
      </c>
      <c r="O217" s="197">
        <f>SUM(O218:O219)</f>
        <v>0</v>
      </c>
      <c r="P217" s="197">
        <f>SUM(P218:P219)</f>
        <v>0</v>
      </c>
      <c r="Q217" s="161"/>
      <c r="R217" s="161"/>
      <c r="S217" s="438"/>
      <c r="T217" s="161"/>
      <c r="U217" s="161"/>
      <c r="V217" s="161"/>
    </row>
    <row r="218" spans="1:22" ht="26.4">
      <c r="A218" s="122" t="str">
        <f t="shared" si="23"/>
        <v>71040901024637</v>
      </c>
      <c r="B218" s="124" t="s">
        <v>439</v>
      </c>
      <c r="C218" s="117" t="s">
        <v>155</v>
      </c>
      <c r="D218" s="118" t="s">
        <v>187</v>
      </c>
      <c r="E218" s="119" t="s">
        <v>106</v>
      </c>
      <c r="F218" s="120" t="s">
        <v>140</v>
      </c>
      <c r="G218" s="121">
        <v>4637</v>
      </c>
      <c r="H218" s="25"/>
      <c r="I218" s="25"/>
      <c r="J218" s="26"/>
      <c r="K218" s="26"/>
      <c r="L218" s="30" t="s">
        <v>142</v>
      </c>
      <c r="M218" s="13">
        <v>4251</v>
      </c>
      <c r="N218" s="183">
        <f t="shared" si="26"/>
        <v>0</v>
      </c>
      <c r="O218" s="183"/>
      <c r="P218" s="183"/>
      <c r="Q218" s="161"/>
      <c r="R218" s="161"/>
      <c r="S218" s="438"/>
      <c r="T218" s="161"/>
      <c r="U218" s="161"/>
      <c r="V218" s="161"/>
    </row>
    <row r="219" spans="1:22" s="115" customFormat="1" ht="16.2">
      <c r="A219" s="122" t="str">
        <f t="shared" si="23"/>
        <v>71040901030000</v>
      </c>
      <c r="B219" s="124" t="s">
        <v>439</v>
      </c>
      <c r="C219" s="117" t="s">
        <v>155</v>
      </c>
      <c r="D219" s="118" t="s">
        <v>187</v>
      </c>
      <c r="E219" s="119" t="s">
        <v>106</v>
      </c>
      <c r="F219" s="120" t="s">
        <v>442</v>
      </c>
      <c r="G219" s="129" t="s">
        <v>440</v>
      </c>
      <c r="H219" s="25"/>
      <c r="I219" s="25"/>
      <c r="J219" s="26"/>
      <c r="K219" s="26"/>
      <c r="L219" s="30" t="s">
        <v>173</v>
      </c>
      <c r="M219" s="31">
        <v>5112</v>
      </c>
      <c r="N219" s="183">
        <f>O219+P219</f>
        <v>0</v>
      </c>
      <c r="O219" s="183"/>
      <c r="P219" s="183"/>
      <c r="Q219" s="161"/>
      <c r="R219" s="161"/>
      <c r="S219" s="438"/>
      <c r="T219" s="161"/>
      <c r="U219" s="161"/>
      <c r="V219" s="161"/>
    </row>
    <row r="220" spans="1:22" ht="54" customHeight="1">
      <c r="A220" s="122" t="str">
        <f t="shared" si="23"/>
        <v>71040901034511</v>
      </c>
      <c r="B220" s="124" t="s">
        <v>439</v>
      </c>
      <c r="C220" s="117" t="s">
        <v>155</v>
      </c>
      <c r="D220" s="118" t="s">
        <v>187</v>
      </c>
      <c r="E220" s="119" t="s">
        <v>106</v>
      </c>
      <c r="F220" s="120" t="s">
        <v>442</v>
      </c>
      <c r="G220" s="121">
        <v>4511</v>
      </c>
      <c r="H220" s="45"/>
      <c r="I220" s="147"/>
      <c r="J220" s="148"/>
      <c r="K220" s="148"/>
      <c r="L220" s="457" t="s">
        <v>874</v>
      </c>
      <c r="M220" s="28"/>
      <c r="N220" s="197">
        <f>O220+P220</f>
        <v>0</v>
      </c>
      <c r="O220" s="197">
        <f>SUM(O221:O223)</f>
        <v>0</v>
      </c>
      <c r="P220" s="197">
        <f>SUM(P221:P223)</f>
        <v>0</v>
      </c>
      <c r="Q220" s="161"/>
      <c r="R220" s="161"/>
      <c r="S220" s="438"/>
      <c r="T220" s="161"/>
      <c r="U220" s="161"/>
      <c r="V220" s="161"/>
    </row>
    <row r="221" spans="1:22" s="115" customFormat="1" ht="16.2">
      <c r="A221" s="122" t="str">
        <f t="shared" ref="A221:A315" si="31">CONCATENATE(B221,C221,D221,E221,F221,G221)</f>
        <v>71040901040000</v>
      </c>
      <c r="B221" s="124" t="s">
        <v>439</v>
      </c>
      <c r="C221" s="117" t="s">
        <v>155</v>
      </c>
      <c r="D221" s="118" t="s">
        <v>187</v>
      </c>
      <c r="E221" s="119" t="s">
        <v>106</v>
      </c>
      <c r="F221" s="120" t="s">
        <v>155</v>
      </c>
      <c r="G221" s="129" t="s">
        <v>440</v>
      </c>
      <c r="H221" s="25"/>
      <c r="I221" s="25"/>
      <c r="J221" s="26"/>
      <c r="K221" s="26"/>
      <c r="L221" s="32" t="s">
        <v>134</v>
      </c>
      <c r="M221" s="48">
        <v>4861</v>
      </c>
      <c r="N221" s="183">
        <f t="shared" si="26"/>
        <v>0</v>
      </c>
      <c r="O221" s="402"/>
      <c r="P221" s="402">
        <v>0</v>
      </c>
      <c r="Q221" s="161"/>
      <c r="R221" s="161"/>
      <c r="S221" s="438"/>
      <c r="T221" s="161"/>
      <c r="U221" s="161"/>
      <c r="V221" s="161"/>
    </row>
    <row r="222" spans="1:22" ht="16.2">
      <c r="A222" s="122" t="str">
        <f t="shared" si="31"/>
        <v>71040901044639</v>
      </c>
      <c r="B222" s="124" t="s">
        <v>439</v>
      </c>
      <c r="C222" s="117" t="s">
        <v>155</v>
      </c>
      <c r="D222" s="118" t="s">
        <v>187</v>
      </c>
      <c r="E222" s="119" t="s">
        <v>106</v>
      </c>
      <c r="F222" s="120" t="s">
        <v>155</v>
      </c>
      <c r="G222" s="121">
        <v>4639</v>
      </c>
      <c r="H222" s="25"/>
      <c r="I222" s="25"/>
      <c r="J222" s="26"/>
      <c r="K222" s="26"/>
      <c r="L222" s="29" t="s">
        <v>755</v>
      </c>
      <c r="M222" s="12" t="s">
        <v>580</v>
      </c>
      <c r="N222" s="183">
        <f t="shared" si="26"/>
        <v>0</v>
      </c>
      <c r="O222" s="183"/>
      <c r="P222" s="183"/>
      <c r="Q222" s="161"/>
      <c r="R222" s="161"/>
      <c r="S222" s="438"/>
      <c r="T222" s="161"/>
      <c r="U222" s="161"/>
      <c r="V222" s="161"/>
    </row>
    <row r="223" spans="1:22" ht="16.2">
      <c r="A223" s="122" t="str">
        <f t="shared" si="31"/>
        <v>71040901044819</v>
      </c>
      <c r="B223" s="124" t="s">
        <v>439</v>
      </c>
      <c r="C223" s="117" t="s">
        <v>155</v>
      </c>
      <c r="D223" s="118" t="s">
        <v>187</v>
      </c>
      <c r="E223" s="119" t="s">
        <v>106</v>
      </c>
      <c r="F223" s="120" t="s">
        <v>155</v>
      </c>
      <c r="G223" s="121">
        <v>4819</v>
      </c>
      <c r="H223" s="25"/>
      <c r="I223" s="25"/>
      <c r="J223" s="26"/>
      <c r="K223" s="26"/>
      <c r="L223" s="29" t="s">
        <v>138</v>
      </c>
      <c r="M223" s="12" t="s">
        <v>756</v>
      </c>
      <c r="N223" s="183">
        <f t="shared" si="26"/>
        <v>0</v>
      </c>
      <c r="O223" s="183"/>
      <c r="P223" s="183"/>
      <c r="Q223" s="161"/>
      <c r="R223" s="161"/>
      <c r="S223" s="438"/>
      <c r="T223" s="161"/>
      <c r="U223" s="161"/>
      <c r="V223" s="161"/>
    </row>
    <row r="224" spans="1:22" s="115" customFormat="1" ht="26.25" customHeight="1">
      <c r="A224" s="122" t="str">
        <f t="shared" si="31"/>
        <v>71040901050000</v>
      </c>
      <c r="B224" s="124" t="s">
        <v>439</v>
      </c>
      <c r="C224" s="117" t="s">
        <v>155</v>
      </c>
      <c r="D224" s="118" t="s">
        <v>187</v>
      </c>
      <c r="E224" s="119" t="s">
        <v>106</v>
      </c>
      <c r="F224" s="120" t="s">
        <v>149</v>
      </c>
      <c r="G224" s="129" t="s">
        <v>440</v>
      </c>
      <c r="H224" s="45"/>
      <c r="I224" s="147"/>
      <c r="J224" s="148"/>
      <c r="K224" s="148"/>
      <c r="L224" s="27" t="s">
        <v>193</v>
      </c>
      <c r="M224" s="28"/>
      <c r="N224" s="197">
        <f>O224+P224</f>
        <v>0</v>
      </c>
      <c r="O224" s="197">
        <f>SUM(O225:O230)</f>
        <v>0</v>
      </c>
      <c r="P224" s="197">
        <f>SUM(P225:P230)</f>
        <v>0</v>
      </c>
      <c r="Q224" s="161"/>
      <c r="R224" s="161"/>
      <c r="S224" s="438"/>
      <c r="T224" s="161"/>
      <c r="U224" s="161"/>
      <c r="V224" s="161"/>
    </row>
    <row r="225" spans="1:22" ht="16.8">
      <c r="A225" s="122" t="str">
        <f t="shared" si="31"/>
        <v>71040901058111</v>
      </c>
      <c r="B225" s="124" t="s">
        <v>439</v>
      </c>
      <c r="C225" s="117" t="s">
        <v>155</v>
      </c>
      <c r="D225" s="118" t="s">
        <v>187</v>
      </c>
      <c r="E225" s="119" t="s">
        <v>106</v>
      </c>
      <c r="F225" s="120" t="s">
        <v>149</v>
      </c>
      <c r="G225" s="121">
        <v>8111</v>
      </c>
      <c r="H225" s="25"/>
      <c r="I225" s="25"/>
      <c r="J225" s="26"/>
      <c r="K225" s="26"/>
      <c r="L225" s="29" t="s">
        <v>114</v>
      </c>
      <c r="M225" s="33">
        <v>4212</v>
      </c>
      <c r="N225" s="183">
        <f t="shared" si="26"/>
        <v>0</v>
      </c>
      <c r="O225" s="399"/>
      <c r="P225" s="399"/>
      <c r="Q225" s="161"/>
      <c r="R225" s="161"/>
      <c r="S225" s="438"/>
      <c r="T225" s="161"/>
      <c r="U225" s="161"/>
      <c r="V225" s="161"/>
    </row>
    <row r="226" spans="1:22" ht="16.8">
      <c r="A226" s="122" t="str">
        <f t="shared" si="31"/>
        <v>71040901058411</v>
      </c>
      <c r="B226" s="124" t="s">
        <v>439</v>
      </c>
      <c r="C226" s="117" t="s">
        <v>155</v>
      </c>
      <c r="D226" s="118" t="s">
        <v>187</v>
      </c>
      <c r="E226" s="119" t="s">
        <v>106</v>
      </c>
      <c r="F226" s="120" t="s">
        <v>149</v>
      </c>
      <c r="G226" s="121">
        <v>8411</v>
      </c>
      <c r="H226" s="25"/>
      <c r="I226" s="25"/>
      <c r="J226" s="26"/>
      <c r="K226" s="26"/>
      <c r="L226" s="32" t="s">
        <v>125</v>
      </c>
      <c r="M226" s="33">
        <v>4239</v>
      </c>
      <c r="N226" s="183">
        <f t="shared" si="26"/>
        <v>0</v>
      </c>
      <c r="O226" s="403"/>
      <c r="P226" s="403"/>
      <c r="Q226" s="161"/>
      <c r="R226" s="161"/>
      <c r="S226" s="438"/>
      <c r="T226" s="161"/>
      <c r="U226" s="161"/>
      <c r="V226" s="161"/>
    </row>
    <row r="227" spans="1:22" s="115" customFormat="1" ht="26.4">
      <c r="A227" s="122" t="str">
        <f t="shared" si="31"/>
        <v>71040901060000</v>
      </c>
      <c r="B227" s="124" t="s">
        <v>439</v>
      </c>
      <c r="C227" s="117" t="s">
        <v>155</v>
      </c>
      <c r="D227" s="118" t="s">
        <v>187</v>
      </c>
      <c r="E227" s="119" t="s">
        <v>106</v>
      </c>
      <c r="F227" s="120" t="s">
        <v>157</v>
      </c>
      <c r="G227" s="129" t="s">
        <v>440</v>
      </c>
      <c r="H227" s="25"/>
      <c r="I227" s="25"/>
      <c r="J227" s="26"/>
      <c r="K227" s="26"/>
      <c r="L227" s="29" t="s">
        <v>142</v>
      </c>
      <c r="M227" s="12">
        <v>4251</v>
      </c>
      <c r="N227" s="183">
        <f t="shared" si="26"/>
        <v>0</v>
      </c>
      <c r="O227" s="183"/>
      <c r="P227" s="183"/>
      <c r="Q227" s="161"/>
      <c r="R227" s="161"/>
      <c r="S227" s="438"/>
      <c r="T227" s="161"/>
      <c r="U227" s="161"/>
      <c r="V227" s="161"/>
    </row>
    <row r="228" spans="1:22" ht="16.2">
      <c r="A228" s="122" t="str">
        <f t="shared" si="31"/>
        <v>71040901064819</v>
      </c>
      <c r="B228" s="124" t="s">
        <v>439</v>
      </c>
      <c r="C228" s="117" t="s">
        <v>155</v>
      </c>
      <c r="D228" s="118" t="s">
        <v>187</v>
      </c>
      <c r="E228" s="119" t="s">
        <v>106</v>
      </c>
      <c r="F228" s="120" t="s">
        <v>157</v>
      </c>
      <c r="G228" s="121">
        <v>4819</v>
      </c>
      <c r="H228" s="25"/>
      <c r="I228" s="25"/>
      <c r="J228" s="26"/>
      <c r="K228" s="26"/>
      <c r="L228" s="32" t="s">
        <v>134</v>
      </c>
      <c r="M228" s="48">
        <v>4861</v>
      </c>
      <c r="N228" s="183">
        <f t="shared" si="26"/>
        <v>0</v>
      </c>
      <c r="O228" s="404"/>
      <c r="P228" s="404"/>
      <c r="Q228" s="161"/>
      <c r="R228" s="161"/>
      <c r="S228" s="438"/>
      <c r="T228" s="161"/>
      <c r="U228" s="161"/>
      <c r="V228" s="161"/>
    </row>
    <row r="229" spans="1:22" ht="16.2">
      <c r="A229" s="122" t="str">
        <f>CONCATENATE(B229,C229,D229,E229,F229,G229)</f>
        <v>71040901064861</v>
      </c>
      <c r="B229" s="124" t="s">
        <v>439</v>
      </c>
      <c r="C229" s="117" t="s">
        <v>155</v>
      </c>
      <c r="D229" s="118" t="s">
        <v>187</v>
      </c>
      <c r="E229" s="119" t="s">
        <v>106</v>
      </c>
      <c r="F229" s="120" t="s">
        <v>157</v>
      </c>
      <c r="G229" s="121">
        <v>4861</v>
      </c>
      <c r="H229" s="25"/>
      <c r="I229" s="25"/>
      <c r="J229" s="26"/>
      <c r="K229" s="26"/>
      <c r="L229" s="29" t="s">
        <v>137</v>
      </c>
      <c r="M229" s="12">
        <v>5129</v>
      </c>
      <c r="N229" s="183">
        <f t="shared" si="26"/>
        <v>0</v>
      </c>
      <c r="O229" s="183"/>
      <c r="P229" s="183"/>
      <c r="Q229" s="161"/>
      <c r="R229" s="161"/>
      <c r="S229" s="438"/>
      <c r="T229" s="161"/>
      <c r="U229" s="161"/>
      <c r="V229" s="161"/>
    </row>
    <row r="230" spans="1:22" s="115" customFormat="1" ht="16.2">
      <c r="A230" s="122" t="str">
        <f t="shared" si="31"/>
        <v>71040901070000</v>
      </c>
      <c r="B230" s="124" t="s">
        <v>439</v>
      </c>
      <c r="C230" s="117" t="s">
        <v>155</v>
      </c>
      <c r="D230" s="118" t="s">
        <v>187</v>
      </c>
      <c r="E230" s="119" t="s">
        <v>106</v>
      </c>
      <c r="F230" s="120" t="s">
        <v>183</v>
      </c>
      <c r="G230" s="129" t="s">
        <v>440</v>
      </c>
      <c r="H230" s="25"/>
      <c r="I230" s="25"/>
      <c r="J230" s="26"/>
      <c r="K230" s="26"/>
      <c r="L230" s="32" t="s">
        <v>194</v>
      </c>
      <c r="M230" s="48">
        <v>5221</v>
      </c>
      <c r="N230" s="183">
        <f t="shared" si="26"/>
        <v>0</v>
      </c>
      <c r="O230" s="183"/>
      <c r="P230" s="183"/>
      <c r="Q230" s="161"/>
      <c r="R230" s="161"/>
      <c r="S230" s="438"/>
      <c r="T230" s="161"/>
      <c r="U230" s="161"/>
      <c r="V230" s="161"/>
    </row>
    <row r="231" spans="1:22" ht="55.2">
      <c r="A231" s="122" t="str">
        <f t="shared" si="31"/>
        <v>71040901074239</v>
      </c>
      <c r="B231" s="124" t="s">
        <v>439</v>
      </c>
      <c r="C231" s="117" t="s">
        <v>155</v>
      </c>
      <c r="D231" s="118" t="s">
        <v>187</v>
      </c>
      <c r="E231" s="119" t="s">
        <v>106</v>
      </c>
      <c r="F231" s="120" t="s">
        <v>183</v>
      </c>
      <c r="G231" s="121">
        <v>4239</v>
      </c>
      <c r="H231" s="45"/>
      <c r="I231" s="147"/>
      <c r="J231" s="148"/>
      <c r="K231" s="148"/>
      <c r="L231" s="27" t="s">
        <v>757</v>
      </c>
      <c r="M231" s="28"/>
      <c r="N231" s="197">
        <f>O231+P231</f>
        <v>0</v>
      </c>
      <c r="O231" s="197">
        <f>SUM(O232:O233)</f>
        <v>0</v>
      </c>
      <c r="P231" s="197">
        <f>SUM(P232:P233)</f>
        <v>0</v>
      </c>
      <c r="Q231" s="161"/>
      <c r="R231" s="161"/>
      <c r="S231" s="438"/>
      <c r="T231" s="161"/>
      <c r="U231" s="161"/>
      <c r="V231" s="161"/>
    </row>
    <row r="232" spans="1:22" ht="16.8">
      <c r="A232" s="122" t="str">
        <f t="shared" ref="A232" si="32">CONCATENATE(B232,C232,D232,E232,F232,G232)</f>
        <v>71040901058111</v>
      </c>
      <c r="B232" s="124" t="s">
        <v>439</v>
      </c>
      <c r="C232" s="117" t="s">
        <v>155</v>
      </c>
      <c r="D232" s="118" t="s">
        <v>187</v>
      </c>
      <c r="E232" s="119" t="s">
        <v>106</v>
      </c>
      <c r="F232" s="120" t="s">
        <v>149</v>
      </c>
      <c r="G232" s="121">
        <v>8111</v>
      </c>
      <c r="H232" s="25"/>
      <c r="I232" s="25"/>
      <c r="J232" s="26"/>
      <c r="K232" s="26"/>
      <c r="L232" s="29" t="s">
        <v>114</v>
      </c>
      <c r="M232" s="33">
        <v>4212</v>
      </c>
      <c r="N232" s="183">
        <f t="shared" ref="N232" si="33">O232+P232</f>
        <v>0</v>
      </c>
      <c r="O232" s="399"/>
      <c r="P232" s="399"/>
      <c r="Q232" s="161"/>
      <c r="R232" s="161"/>
      <c r="S232" s="438"/>
      <c r="T232" s="161"/>
      <c r="U232" s="161"/>
      <c r="V232" s="161"/>
    </row>
    <row r="233" spans="1:22" s="115" customFormat="1" ht="16.2">
      <c r="A233" s="122" t="str">
        <f t="shared" si="31"/>
        <v>71040901080000</v>
      </c>
      <c r="B233" s="124" t="s">
        <v>439</v>
      </c>
      <c r="C233" s="117" t="s">
        <v>155</v>
      </c>
      <c r="D233" s="118" t="s">
        <v>187</v>
      </c>
      <c r="E233" s="119" t="s">
        <v>106</v>
      </c>
      <c r="F233" s="120" t="s">
        <v>185</v>
      </c>
      <c r="G233" s="129" t="s">
        <v>440</v>
      </c>
      <c r="H233" s="25"/>
      <c r="I233" s="25"/>
      <c r="J233" s="26"/>
      <c r="K233" s="26"/>
      <c r="L233" s="32" t="s">
        <v>134</v>
      </c>
      <c r="M233" s="12">
        <v>4861</v>
      </c>
      <c r="N233" s="183">
        <f t="shared" si="26"/>
        <v>0</v>
      </c>
      <c r="O233" s="402"/>
      <c r="P233" s="402"/>
      <c r="Q233" s="161"/>
      <c r="R233" s="161"/>
      <c r="S233" s="438"/>
      <c r="T233" s="161"/>
      <c r="U233" s="161"/>
      <c r="V233" s="161"/>
    </row>
    <row r="234" spans="1:22" ht="27.6">
      <c r="A234" s="122" t="str">
        <f t="shared" si="31"/>
        <v>71040901084234</v>
      </c>
      <c r="B234" s="124" t="s">
        <v>439</v>
      </c>
      <c r="C234" s="117" t="s">
        <v>155</v>
      </c>
      <c r="D234" s="118" t="s">
        <v>187</v>
      </c>
      <c r="E234" s="119" t="s">
        <v>106</v>
      </c>
      <c r="F234" s="120" t="s">
        <v>185</v>
      </c>
      <c r="G234" s="121">
        <v>4234</v>
      </c>
      <c r="H234" s="146"/>
      <c r="I234" s="147"/>
      <c r="J234" s="148"/>
      <c r="K234" s="148"/>
      <c r="L234" s="460" t="s">
        <v>875</v>
      </c>
      <c r="M234" s="28"/>
      <c r="N234" s="197">
        <f>O234+P234</f>
        <v>0</v>
      </c>
      <c r="O234" s="197">
        <f>SUM(O235)</f>
        <v>0</v>
      </c>
      <c r="P234" s="197">
        <f>SUM(P235)</f>
        <v>0</v>
      </c>
      <c r="Q234" s="161"/>
      <c r="R234" s="161"/>
      <c r="S234" s="438"/>
      <c r="T234" s="161"/>
      <c r="U234" s="161"/>
      <c r="V234" s="161"/>
    </row>
    <row r="235" spans="1:22" ht="26.4">
      <c r="A235" s="122" t="str">
        <f t="shared" si="31"/>
        <v>71040901084511</v>
      </c>
      <c r="B235" s="124" t="s">
        <v>439</v>
      </c>
      <c r="C235" s="117" t="s">
        <v>155</v>
      </c>
      <c r="D235" s="118" t="s">
        <v>187</v>
      </c>
      <c r="E235" s="119" t="s">
        <v>106</v>
      </c>
      <c r="F235" s="120" t="s">
        <v>185</v>
      </c>
      <c r="G235" s="121">
        <v>4511</v>
      </c>
      <c r="H235" s="25"/>
      <c r="I235" s="25"/>
      <c r="J235" s="26"/>
      <c r="K235" s="26"/>
      <c r="L235" s="32" t="s">
        <v>131</v>
      </c>
      <c r="M235" s="48">
        <v>4511</v>
      </c>
      <c r="N235" s="183">
        <f t="shared" si="26"/>
        <v>0</v>
      </c>
      <c r="O235" s="402"/>
      <c r="P235" s="402">
        <v>0</v>
      </c>
      <c r="Q235" s="161"/>
      <c r="R235" s="161"/>
      <c r="S235" s="438"/>
      <c r="T235" s="161"/>
      <c r="U235" s="161"/>
      <c r="V235" s="161"/>
    </row>
    <row r="236" spans="1:22" ht="27.6">
      <c r="B236" s="124"/>
      <c r="H236" s="45"/>
      <c r="I236" s="147"/>
      <c r="J236" s="148"/>
      <c r="K236" s="148"/>
      <c r="L236" s="27" t="s">
        <v>876</v>
      </c>
      <c r="M236" s="28"/>
      <c r="N236" s="197">
        <f>O236+P236</f>
        <v>0</v>
      </c>
      <c r="O236" s="197">
        <f>SUM(O237)</f>
        <v>0</v>
      </c>
      <c r="P236" s="197">
        <f>SUM(P237)</f>
        <v>0</v>
      </c>
      <c r="Q236" s="161"/>
      <c r="R236" s="161"/>
      <c r="S236" s="438"/>
      <c r="T236" s="161"/>
      <c r="U236" s="161"/>
      <c r="V236" s="161"/>
    </row>
    <row r="237" spans="1:22" s="182" customFormat="1" ht="26.4">
      <c r="A237" s="122" t="str">
        <f t="shared" ref="A237" si="34">CONCATENATE(B237,C237,D237,E237,F237,G237)</f>
        <v>71050000000000</v>
      </c>
      <c r="B237" s="124" t="s">
        <v>439</v>
      </c>
      <c r="C237" s="117" t="s">
        <v>149</v>
      </c>
      <c r="D237" s="118" t="s">
        <v>441</v>
      </c>
      <c r="E237" s="119" t="s">
        <v>441</v>
      </c>
      <c r="F237" s="120" t="s">
        <v>441</v>
      </c>
      <c r="G237" s="129" t="s">
        <v>440</v>
      </c>
      <c r="H237" s="25"/>
      <c r="I237" s="25"/>
      <c r="J237" s="26"/>
      <c r="K237" s="26"/>
      <c r="L237" s="29" t="s">
        <v>131</v>
      </c>
      <c r="M237" s="12">
        <v>4511</v>
      </c>
      <c r="N237" s="183">
        <f t="shared" ref="N237" si="35">O237+P237</f>
        <v>0</v>
      </c>
      <c r="O237" s="406"/>
      <c r="P237" s="406"/>
      <c r="Q237" s="161"/>
      <c r="R237" s="161"/>
      <c r="S237" s="438"/>
      <c r="T237" s="161"/>
      <c r="U237" s="161"/>
      <c r="V237" s="161"/>
    </row>
    <row r="238" spans="1:22" ht="24.75" customHeight="1">
      <c r="B238" s="124"/>
      <c r="H238" s="146"/>
      <c r="I238" s="147"/>
      <c r="J238" s="148"/>
      <c r="K238" s="148"/>
      <c r="L238" s="440" t="s">
        <v>877</v>
      </c>
      <c r="M238" s="28"/>
      <c r="N238" s="197">
        <f>O238+P238</f>
        <v>0</v>
      </c>
      <c r="O238" s="197">
        <f>SUM(O239:O243)</f>
        <v>0</v>
      </c>
      <c r="P238" s="197">
        <f>SUM(P239:P243)</f>
        <v>0</v>
      </c>
      <c r="Q238" s="161"/>
      <c r="R238" s="161"/>
      <c r="S238" s="438"/>
      <c r="T238" s="161"/>
      <c r="U238" s="161"/>
      <c r="V238" s="161"/>
    </row>
    <row r="239" spans="1:22" ht="26.4">
      <c r="B239" s="124"/>
      <c r="G239" s="129"/>
      <c r="H239" s="25"/>
      <c r="I239" s="25"/>
      <c r="J239" s="26"/>
      <c r="K239" s="26"/>
      <c r="L239" s="30" t="s">
        <v>911</v>
      </c>
      <c r="M239" s="48" t="s">
        <v>912</v>
      </c>
      <c r="N239" s="183">
        <f>O239+P239</f>
        <v>0</v>
      </c>
      <c r="O239" s="399"/>
      <c r="P239" s="399"/>
      <c r="Q239" s="161"/>
      <c r="R239" s="161"/>
      <c r="S239" s="438"/>
      <c r="T239" s="161"/>
      <c r="U239" s="161"/>
      <c r="V239" s="161"/>
    </row>
    <row r="240" spans="1:22" ht="16.2">
      <c r="B240" s="124"/>
      <c r="H240" s="25"/>
      <c r="I240" s="25"/>
      <c r="J240" s="26"/>
      <c r="K240" s="26"/>
      <c r="L240" s="29" t="s">
        <v>790</v>
      </c>
      <c r="M240" s="12" t="s">
        <v>789</v>
      </c>
      <c r="N240" s="183">
        <f t="shared" si="26"/>
        <v>0</v>
      </c>
      <c r="O240" s="405"/>
      <c r="P240" s="405">
        <v>0</v>
      </c>
      <c r="Q240" s="161"/>
      <c r="R240" s="161"/>
      <c r="S240" s="438"/>
      <c r="T240" s="161"/>
      <c r="U240" s="161"/>
      <c r="V240" s="161"/>
    </row>
    <row r="241" spans="1:22" ht="16.2">
      <c r="B241" s="124"/>
      <c r="H241" s="25"/>
      <c r="I241" s="25"/>
      <c r="J241" s="26"/>
      <c r="K241" s="26"/>
      <c r="L241" s="30" t="s">
        <v>173</v>
      </c>
      <c r="M241" s="31">
        <v>5112</v>
      </c>
      <c r="N241" s="183">
        <f t="shared" ref="N241" si="36">O241+P241</f>
        <v>0</v>
      </c>
      <c r="O241" s="405"/>
      <c r="P241" s="405"/>
      <c r="Q241" s="161"/>
      <c r="R241" s="161"/>
      <c r="S241" s="438"/>
      <c r="T241" s="161"/>
      <c r="U241" s="161"/>
      <c r="V241" s="161"/>
    </row>
    <row r="242" spans="1:22" ht="16.2">
      <c r="B242" s="124"/>
      <c r="H242" s="25"/>
      <c r="I242" s="25"/>
      <c r="J242" s="26"/>
      <c r="K242" s="26"/>
      <c r="L242" s="417" t="s">
        <v>174</v>
      </c>
      <c r="M242" s="418">
        <v>5113</v>
      </c>
      <c r="N242" s="183">
        <f t="shared" si="26"/>
        <v>0</v>
      </c>
      <c r="O242" s="405"/>
      <c r="P242" s="405"/>
      <c r="Q242" s="161"/>
      <c r="R242" s="161"/>
      <c r="S242" s="438"/>
      <c r="T242" s="161"/>
      <c r="U242" s="161"/>
      <c r="V242" s="161"/>
    </row>
    <row r="243" spans="1:22" ht="16.2">
      <c r="B243" s="124"/>
      <c r="H243" s="25"/>
      <c r="I243" s="25"/>
      <c r="J243" s="26"/>
      <c r="K243" s="26"/>
      <c r="L243" s="29" t="s">
        <v>135</v>
      </c>
      <c r="M243" s="12">
        <v>5121</v>
      </c>
      <c r="N243" s="183">
        <f t="shared" si="26"/>
        <v>0</v>
      </c>
      <c r="O243" s="405"/>
      <c r="P243" s="405"/>
      <c r="Q243" s="161"/>
      <c r="R243" s="161"/>
      <c r="S243" s="438"/>
      <c r="T243" s="161"/>
      <c r="U243" s="161"/>
      <c r="V243" s="161"/>
    </row>
    <row r="244" spans="1:22" ht="20.399999999999999" customHeight="1">
      <c r="B244" s="124"/>
      <c r="H244" s="146"/>
      <c r="I244" s="147"/>
      <c r="J244" s="148"/>
      <c r="K244" s="148"/>
      <c r="L244" s="440" t="s">
        <v>909</v>
      </c>
      <c r="M244" s="28"/>
      <c r="N244" s="197">
        <f>O244+P244</f>
        <v>0</v>
      </c>
      <c r="O244" s="197">
        <f>SUM(O245)</f>
        <v>0</v>
      </c>
      <c r="P244" s="197">
        <f>SUM(P245)</f>
        <v>0</v>
      </c>
      <c r="Q244" s="161"/>
      <c r="R244" s="161"/>
      <c r="S244" s="438"/>
      <c r="T244" s="161"/>
      <c r="U244" s="161"/>
      <c r="V244" s="161"/>
    </row>
    <row r="245" spans="1:22" ht="16.2">
      <c r="B245" s="124"/>
      <c r="H245" s="25"/>
      <c r="I245" s="25"/>
      <c r="J245" s="26"/>
      <c r="K245" s="26"/>
      <c r="L245" s="30" t="s">
        <v>173</v>
      </c>
      <c r="M245" s="31">
        <v>5112</v>
      </c>
      <c r="N245" s="183">
        <f t="shared" ref="N245" si="37">O245+P245</f>
        <v>0</v>
      </c>
      <c r="O245" s="405"/>
      <c r="P245" s="405"/>
      <c r="Q245" s="161"/>
      <c r="R245" s="161"/>
      <c r="S245" s="438"/>
      <c r="T245" s="161"/>
      <c r="U245" s="161"/>
      <c r="V245" s="161"/>
    </row>
    <row r="246" spans="1:22" ht="16.2">
      <c r="A246" s="122" t="str">
        <f t="shared" si="31"/>
        <v>71040901114512</v>
      </c>
      <c r="B246" s="124" t="s">
        <v>439</v>
      </c>
      <c r="C246" s="117" t="s">
        <v>155</v>
      </c>
      <c r="D246" s="118" t="s">
        <v>187</v>
      </c>
      <c r="E246" s="119" t="s">
        <v>106</v>
      </c>
      <c r="F246" s="120" t="s">
        <v>104</v>
      </c>
      <c r="G246" s="121" t="s">
        <v>229</v>
      </c>
      <c r="H246" s="151">
        <v>2455</v>
      </c>
      <c r="I246" s="152" t="s">
        <v>155</v>
      </c>
      <c r="J246" s="153">
        <v>5</v>
      </c>
      <c r="K246" s="153">
        <v>5</v>
      </c>
      <c r="L246" s="154" t="s">
        <v>199</v>
      </c>
      <c r="M246" s="155"/>
      <c r="N246" s="192">
        <f>+N248+N251+N253+N255+N258</f>
        <v>0</v>
      </c>
      <c r="O246" s="192">
        <f t="shared" ref="O246:P246" si="38">+O248+O251+O253+O255+O258</f>
        <v>0</v>
      </c>
      <c r="P246" s="192">
        <f t="shared" si="38"/>
        <v>0</v>
      </c>
      <c r="Q246" s="161"/>
      <c r="R246" s="161"/>
      <c r="S246" s="438"/>
      <c r="T246" s="161"/>
      <c r="U246" s="161"/>
      <c r="V246" s="161"/>
    </row>
    <row r="247" spans="1:22" ht="16.2">
      <c r="B247" s="124"/>
      <c r="H247" s="25"/>
      <c r="I247" s="25"/>
      <c r="J247" s="26"/>
      <c r="K247" s="26"/>
      <c r="L247" s="30" t="s">
        <v>108</v>
      </c>
      <c r="M247" s="31"/>
      <c r="N247" s="190"/>
      <c r="O247" s="190"/>
      <c r="P247" s="190"/>
      <c r="Q247" s="161"/>
      <c r="R247" s="161"/>
      <c r="S247" s="438"/>
      <c r="T247" s="161"/>
      <c r="U247" s="161"/>
      <c r="V247" s="161"/>
    </row>
    <row r="248" spans="1:22" ht="16.2">
      <c r="B248" s="124"/>
      <c r="H248" s="45"/>
      <c r="I248" s="147"/>
      <c r="J248" s="148"/>
      <c r="K248" s="148"/>
      <c r="L248" s="27" t="s">
        <v>200</v>
      </c>
      <c r="M248" s="28"/>
      <c r="N248" s="197">
        <f>O248+P248</f>
        <v>0</v>
      </c>
      <c r="O248" s="197">
        <f>SUM(O249:O250)</f>
        <v>0</v>
      </c>
      <c r="P248" s="197">
        <f>SUM(P249:P250)</f>
        <v>0</v>
      </c>
      <c r="Q248" s="161"/>
      <c r="R248" s="161"/>
      <c r="S248" s="438"/>
      <c r="T248" s="161"/>
      <c r="U248" s="161"/>
      <c r="V248" s="161"/>
    </row>
    <row r="249" spans="1:22" ht="16.2">
      <c r="B249" s="124"/>
      <c r="H249" s="17"/>
      <c r="I249" s="25"/>
      <c r="J249" s="26"/>
      <c r="K249" s="26"/>
      <c r="L249" s="29" t="s">
        <v>126</v>
      </c>
      <c r="M249" s="12">
        <v>4241</v>
      </c>
      <c r="N249" s="183">
        <f t="shared" ref="N249:N259" si="39">O249+P249</f>
        <v>0</v>
      </c>
      <c r="O249" s="183"/>
      <c r="P249" s="183"/>
      <c r="Q249" s="161"/>
      <c r="R249" s="161"/>
      <c r="S249" s="438"/>
      <c r="T249" s="161"/>
      <c r="U249" s="161"/>
      <c r="V249" s="161"/>
    </row>
    <row r="250" spans="1:22" ht="16.8">
      <c r="B250" s="124"/>
      <c r="H250" s="17"/>
      <c r="I250" s="25"/>
      <c r="J250" s="26"/>
      <c r="K250" s="26"/>
      <c r="L250" s="30" t="s">
        <v>137</v>
      </c>
      <c r="M250" s="13">
        <v>5129</v>
      </c>
      <c r="N250" s="183">
        <f t="shared" si="39"/>
        <v>0</v>
      </c>
      <c r="O250" s="398"/>
      <c r="P250" s="398"/>
      <c r="Q250" s="161"/>
      <c r="R250" s="161"/>
      <c r="S250" s="438"/>
      <c r="T250" s="161"/>
      <c r="U250" s="161"/>
      <c r="V250" s="161"/>
    </row>
    <row r="251" spans="1:22" ht="27.6">
      <c r="B251" s="124"/>
      <c r="H251" s="45"/>
      <c r="I251" s="147"/>
      <c r="J251" s="148"/>
      <c r="K251" s="148"/>
      <c r="L251" s="27" t="s">
        <v>201</v>
      </c>
      <c r="M251" s="28"/>
      <c r="N251" s="197">
        <f>O251+P251</f>
        <v>0</v>
      </c>
      <c r="O251" s="197">
        <f>SUM(O252)</f>
        <v>0</v>
      </c>
      <c r="P251" s="197">
        <f>SUM(P252)</f>
        <v>0</v>
      </c>
      <c r="Q251" s="161"/>
      <c r="R251" s="161"/>
      <c r="S251" s="438"/>
      <c r="T251" s="161"/>
      <c r="U251" s="161"/>
      <c r="V251" s="161"/>
    </row>
    <row r="252" spans="1:22" ht="26.4">
      <c r="B252" s="124"/>
      <c r="H252" s="25"/>
      <c r="I252" s="25"/>
      <c r="J252" s="26"/>
      <c r="K252" s="26"/>
      <c r="L252" s="29" t="s">
        <v>131</v>
      </c>
      <c r="M252" s="12">
        <v>4511</v>
      </c>
      <c r="N252" s="183">
        <f t="shared" si="39"/>
        <v>0</v>
      </c>
      <c r="O252" s="402"/>
      <c r="P252" s="402"/>
      <c r="Q252" s="161"/>
      <c r="R252" s="161"/>
      <c r="S252" s="438"/>
      <c r="T252" s="161"/>
      <c r="U252" s="161"/>
      <c r="V252" s="161"/>
    </row>
    <row r="253" spans="1:22" ht="49.2" customHeight="1">
      <c r="A253" s="122" t="str">
        <f t="shared" si="31"/>
        <v>71050100000001</v>
      </c>
      <c r="B253" s="124" t="s">
        <v>439</v>
      </c>
      <c r="C253" s="117" t="s">
        <v>149</v>
      </c>
      <c r="D253" s="118" t="s">
        <v>106</v>
      </c>
      <c r="E253" s="119" t="s">
        <v>441</v>
      </c>
      <c r="F253" s="120" t="s">
        <v>441</v>
      </c>
      <c r="G253" s="129" t="s">
        <v>96</v>
      </c>
      <c r="H253" s="45"/>
      <c r="I253" s="147"/>
      <c r="J253" s="148"/>
      <c r="K253" s="148"/>
      <c r="L253" s="27" t="s">
        <v>878</v>
      </c>
      <c r="M253" s="28"/>
      <c r="N253" s="197">
        <f>O253+P253</f>
        <v>0</v>
      </c>
      <c r="O253" s="197">
        <f>SUM(O254)</f>
        <v>0</v>
      </c>
      <c r="P253" s="197">
        <f>SUM(P254)</f>
        <v>0</v>
      </c>
      <c r="Q253" s="161"/>
      <c r="R253" s="161"/>
      <c r="S253" s="438"/>
      <c r="T253" s="161"/>
      <c r="U253" s="161"/>
      <c r="V253" s="161"/>
    </row>
    <row r="254" spans="1:22" s="156" customFormat="1" ht="24" customHeight="1">
      <c r="A254" s="122" t="str">
        <f t="shared" si="31"/>
        <v>71050101000000</v>
      </c>
      <c r="B254" s="124" t="s">
        <v>439</v>
      </c>
      <c r="C254" s="117" t="s">
        <v>149</v>
      </c>
      <c r="D254" s="118" t="s">
        <v>106</v>
      </c>
      <c r="E254" s="119" t="s">
        <v>106</v>
      </c>
      <c r="F254" s="120" t="s">
        <v>441</v>
      </c>
      <c r="G254" s="129" t="s">
        <v>440</v>
      </c>
      <c r="H254" s="25"/>
      <c r="I254" s="25"/>
      <c r="J254" s="26"/>
      <c r="K254" s="26"/>
      <c r="L254" s="32" t="s">
        <v>134</v>
      </c>
      <c r="M254" s="48">
        <v>4861</v>
      </c>
      <c r="N254" s="183">
        <f t="shared" si="39"/>
        <v>0</v>
      </c>
      <c r="O254" s="402"/>
      <c r="P254" s="402"/>
      <c r="Q254" s="161"/>
      <c r="R254" s="161"/>
      <c r="S254" s="438"/>
      <c r="T254" s="161"/>
      <c r="U254" s="161"/>
      <c r="V254" s="161"/>
    </row>
    <row r="255" spans="1:22" ht="27.6">
      <c r="A255" s="122" t="str">
        <f t="shared" si="31"/>
        <v>71050101000001</v>
      </c>
      <c r="B255" s="124" t="s">
        <v>439</v>
      </c>
      <c r="C255" s="117" t="s">
        <v>149</v>
      </c>
      <c r="D255" s="118" t="s">
        <v>106</v>
      </c>
      <c r="E255" s="119" t="s">
        <v>106</v>
      </c>
      <c r="F255" s="120" t="s">
        <v>441</v>
      </c>
      <c r="G255" s="129" t="s">
        <v>96</v>
      </c>
      <c r="H255" s="407"/>
      <c r="I255" s="408"/>
      <c r="J255" s="409"/>
      <c r="K255" s="409"/>
      <c r="L255" s="459" t="s">
        <v>879</v>
      </c>
      <c r="M255" s="410"/>
      <c r="N255" s="197">
        <f>O255+P255</f>
        <v>0</v>
      </c>
      <c r="O255" s="411">
        <f>SUM(O256:O257)</f>
        <v>0</v>
      </c>
      <c r="P255" s="411">
        <f>SUM(P256:P257)</f>
        <v>0</v>
      </c>
      <c r="Q255" s="161"/>
      <c r="R255" s="161"/>
      <c r="S255" s="438"/>
      <c r="T255" s="161"/>
      <c r="U255" s="161"/>
      <c r="V255" s="161"/>
    </row>
    <row r="256" spans="1:22" s="115" customFormat="1" ht="16.2">
      <c r="A256" s="122" t="str">
        <f t="shared" si="31"/>
        <v>71050101010000</v>
      </c>
      <c r="B256" s="124" t="s">
        <v>439</v>
      </c>
      <c r="C256" s="117" t="s">
        <v>149</v>
      </c>
      <c r="D256" s="118" t="s">
        <v>106</v>
      </c>
      <c r="E256" s="119" t="s">
        <v>106</v>
      </c>
      <c r="F256" s="120" t="s">
        <v>106</v>
      </c>
      <c r="G256" s="129" t="s">
        <v>440</v>
      </c>
      <c r="H256" s="177"/>
      <c r="I256" s="412"/>
      <c r="J256" s="413"/>
      <c r="K256" s="414"/>
      <c r="L256" s="32" t="s">
        <v>134</v>
      </c>
      <c r="M256" s="48">
        <v>4861</v>
      </c>
      <c r="N256" s="183">
        <f t="shared" si="39"/>
        <v>0</v>
      </c>
      <c r="O256" s="179"/>
      <c r="P256" s="179"/>
      <c r="Q256" s="161"/>
      <c r="R256" s="161"/>
      <c r="S256" s="438"/>
      <c r="T256" s="161"/>
      <c r="U256" s="161"/>
      <c r="V256" s="161"/>
    </row>
    <row r="257" spans="1:22" ht="16.2">
      <c r="A257" s="122" t="str">
        <f t="shared" si="31"/>
        <v>71050101014213</v>
      </c>
      <c r="B257" s="124" t="s">
        <v>439</v>
      </c>
      <c r="C257" s="117" t="s">
        <v>149</v>
      </c>
      <c r="D257" s="118" t="s">
        <v>106</v>
      </c>
      <c r="E257" s="119" t="s">
        <v>106</v>
      </c>
      <c r="F257" s="120" t="s">
        <v>106</v>
      </c>
      <c r="G257" s="121">
        <v>4213</v>
      </c>
      <c r="H257" s="415"/>
      <c r="I257" s="415"/>
      <c r="J257" s="416"/>
      <c r="K257" s="416"/>
      <c r="L257" s="417" t="s">
        <v>174</v>
      </c>
      <c r="M257" s="418">
        <v>5113</v>
      </c>
      <c r="N257" s="183">
        <f t="shared" si="39"/>
        <v>0</v>
      </c>
      <c r="O257" s="419"/>
      <c r="P257" s="419"/>
      <c r="Q257" s="161"/>
      <c r="R257" s="161"/>
      <c r="S257" s="438"/>
      <c r="T257" s="161"/>
      <c r="U257" s="161"/>
      <c r="V257" s="161"/>
    </row>
    <row r="258" spans="1:22" s="115" customFormat="1" ht="27.6">
      <c r="A258" s="122" t="str">
        <f t="shared" si="31"/>
        <v>71050101030000</v>
      </c>
      <c r="B258" s="124" t="s">
        <v>439</v>
      </c>
      <c r="C258" s="117" t="s">
        <v>149</v>
      </c>
      <c r="D258" s="118" t="s">
        <v>106</v>
      </c>
      <c r="E258" s="119" t="s">
        <v>106</v>
      </c>
      <c r="F258" s="120" t="s">
        <v>442</v>
      </c>
      <c r="G258" s="129" t="s">
        <v>440</v>
      </c>
      <c r="H258" s="45"/>
      <c r="I258" s="147"/>
      <c r="J258" s="148"/>
      <c r="K258" s="148"/>
      <c r="L258" s="27" t="s">
        <v>880</v>
      </c>
      <c r="M258" s="28"/>
      <c r="N258" s="197">
        <f>O258+P258</f>
        <v>0</v>
      </c>
      <c r="O258" s="197">
        <f>SUM(O259)</f>
        <v>0</v>
      </c>
      <c r="P258" s="197">
        <f>SUM(P259)</f>
        <v>0</v>
      </c>
      <c r="Q258" s="161"/>
      <c r="R258" s="161"/>
      <c r="S258" s="438"/>
      <c r="T258" s="161"/>
      <c r="U258" s="161"/>
      <c r="V258" s="161"/>
    </row>
    <row r="259" spans="1:22" ht="16.2">
      <c r="A259" s="122" t="str">
        <f t="shared" si="31"/>
        <v>71050101034861</v>
      </c>
      <c r="B259" s="124" t="s">
        <v>439</v>
      </c>
      <c r="C259" s="117" t="s">
        <v>149</v>
      </c>
      <c r="D259" s="118" t="s">
        <v>106</v>
      </c>
      <c r="E259" s="119" t="s">
        <v>106</v>
      </c>
      <c r="F259" s="120" t="s">
        <v>442</v>
      </c>
      <c r="G259" s="129" t="s">
        <v>84</v>
      </c>
      <c r="H259" s="25"/>
      <c r="I259" s="25"/>
      <c r="J259" s="26"/>
      <c r="K259" s="26"/>
      <c r="L259" s="32" t="s">
        <v>134</v>
      </c>
      <c r="M259" s="395">
        <v>4861</v>
      </c>
      <c r="N259" s="183">
        <f t="shared" si="39"/>
        <v>0</v>
      </c>
      <c r="O259" s="402"/>
      <c r="P259" s="402">
        <v>0</v>
      </c>
      <c r="Q259" s="161"/>
      <c r="R259" s="161"/>
      <c r="S259" s="438"/>
      <c r="T259" s="161"/>
      <c r="U259" s="161"/>
      <c r="V259" s="161"/>
    </row>
    <row r="260" spans="1:22" s="115" customFormat="1" ht="16.2">
      <c r="A260" s="122" t="str">
        <f t="shared" si="31"/>
        <v>71050101040000</v>
      </c>
      <c r="B260" s="124" t="s">
        <v>439</v>
      </c>
      <c r="C260" s="117" t="s">
        <v>149</v>
      </c>
      <c r="D260" s="118" t="s">
        <v>106</v>
      </c>
      <c r="E260" s="119" t="s">
        <v>106</v>
      </c>
      <c r="F260" s="120" t="s">
        <v>155</v>
      </c>
      <c r="G260" s="129" t="s">
        <v>440</v>
      </c>
      <c r="H260" s="165" t="s">
        <v>206</v>
      </c>
      <c r="I260" s="166" t="s">
        <v>155</v>
      </c>
      <c r="J260" s="167">
        <v>7</v>
      </c>
      <c r="K260" s="167">
        <v>0</v>
      </c>
      <c r="L260" s="168" t="s">
        <v>207</v>
      </c>
      <c r="M260" s="176"/>
      <c r="N260" s="188">
        <f>+N262</f>
        <v>0</v>
      </c>
      <c r="O260" s="188">
        <f>+O262</f>
        <v>0</v>
      </c>
      <c r="P260" s="188">
        <f>+P262</f>
        <v>0</v>
      </c>
      <c r="Q260" s="161"/>
      <c r="R260" s="161"/>
      <c r="S260" s="438"/>
      <c r="T260" s="161"/>
      <c r="U260" s="161"/>
      <c r="V260" s="161"/>
    </row>
    <row r="261" spans="1:22" ht="16.2">
      <c r="A261" s="122" t="str">
        <f t="shared" si="31"/>
        <v>71050101044861</v>
      </c>
      <c r="B261" s="124" t="s">
        <v>439</v>
      </c>
      <c r="C261" s="117" t="s">
        <v>149</v>
      </c>
      <c r="D261" s="118" t="s">
        <v>106</v>
      </c>
      <c r="E261" s="119" t="s">
        <v>106</v>
      </c>
      <c r="F261" s="120" t="s">
        <v>155</v>
      </c>
      <c r="G261" s="129">
        <v>4861</v>
      </c>
      <c r="H261" s="25"/>
      <c r="I261" s="18"/>
      <c r="J261" s="19"/>
      <c r="K261" s="19"/>
      <c r="L261" s="30" t="s">
        <v>110</v>
      </c>
      <c r="M261" s="31"/>
      <c r="N261" s="190"/>
      <c r="O261" s="190"/>
      <c r="P261" s="190"/>
      <c r="Q261" s="161"/>
      <c r="R261" s="161"/>
      <c r="S261" s="438"/>
      <c r="T261" s="161"/>
      <c r="U261" s="161"/>
      <c r="V261" s="161"/>
    </row>
    <row r="262" spans="1:22" s="115" customFormat="1" ht="16.2">
      <c r="A262" s="122" t="str">
        <f t="shared" si="31"/>
        <v>71050101050000</v>
      </c>
      <c r="B262" s="124" t="s">
        <v>439</v>
      </c>
      <c r="C262" s="117" t="s">
        <v>149</v>
      </c>
      <c r="D262" s="118" t="s">
        <v>106</v>
      </c>
      <c r="E262" s="119" t="s">
        <v>106</v>
      </c>
      <c r="F262" s="120" t="s">
        <v>149</v>
      </c>
      <c r="G262" s="129" t="s">
        <v>440</v>
      </c>
      <c r="H262" s="151" t="s">
        <v>208</v>
      </c>
      <c r="I262" s="152" t="s">
        <v>155</v>
      </c>
      <c r="J262" s="153">
        <v>7</v>
      </c>
      <c r="K262" s="153">
        <v>3</v>
      </c>
      <c r="L262" s="154" t="s">
        <v>209</v>
      </c>
      <c r="M262" s="155"/>
      <c r="N262" s="192">
        <f>+N264</f>
        <v>0</v>
      </c>
      <c r="O262" s="192">
        <f>+O264</f>
        <v>0</v>
      </c>
      <c r="P262" s="192">
        <f>+P264</f>
        <v>0</v>
      </c>
      <c r="Q262" s="161"/>
      <c r="R262" s="161"/>
      <c r="S262" s="438"/>
      <c r="T262" s="161"/>
      <c r="U262" s="161"/>
      <c r="V262" s="161"/>
    </row>
    <row r="263" spans="1:22" ht="16.2">
      <c r="A263" s="122" t="str">
        <f t="shared" si="31"/>
        <v>71050101054861</v>
      </c>
      <c r="B263" s="124" t="s">
        <v>439</v>
      </c>
      <c r="C263" s="117" t="s">
        <v>149</v>
      </c>
      <c r="D263" s="118" t="s">
        <v>106</v>
      </c>
      <c r="E263" s="119" t="s">
        <v>106</v>
      </c>
      <c r="F263" s="120" t="s">
        <v>149</v>
      </c>
      <c r="G263" s="129">
        <v>4861</v>
      </c>
      <c r="H263" s="25"/>
      <c r="I263" s="25"/>
      <c r="J263" s="26"/>
      <c r="K263" s="26"/>
      <c r="L263" s="30" t="s">
        <v>108</v>
      </c>
      <c r="M263" s="31"/>
      <c r="N263" s="190"/>
      <c r="O263" s="190"/>
      <c r="P263" s="190"/>
      <c r="Q263" s="161"/>
      <c r="R263" s="161"/>
      <c r="S263" s="438"/>
      <c r="T263" s="161"/>
      <c r="U263" s="161"/>
      <c r="V263" s="161"/>
    </row>
    <row r="264" spans="1:22" s="115" customFormat="1" ht="16.2">
      <c r="A264" s="122" t="str">
        <f t="shared" si="31"/>
        <v>71050101060000</v>
      </c>
      <c r="B264" s="124" t="s">
        <v>439</v>
      </c>
      <c r="C264" s="117" t="s">
        <v>149</v>
      </c>
      <c r="D264" s="118" t="s">
        <v>106</v>
      </c>
      <c r="E264" s="119" t="s">
        <v>106</v>
      </c>
      <c r="F264" s="120" t="s">
        <v>157</v>
      </c>
      <c r="G264" s="129" t="s">
        <v>440</v>
      </c>
      <c r="H264" s="45"/>
      <c r="I264" s="147"/>
      <c r="J264" s="148"/>
      <c r="K264" s="148"/>
      <c r="L264" s="27" t="s">
        <v>210</v>
      </c>
      <c r="M264" s="28"/>
      <c r="N264" s="197">
        <f>O264+P264</f>
        <v>0</v>
      </c>
      <c r="O264" s="197">
        <f>SUM(O265:O271)</f>
        <v>0</v>
      </c>
      <c r="P264" s="197">
        <f>SUM(P265:P271)</f>
        <v>0</v>
      </c>
      <c r="Q264" s="161"/>
      <c r="R264" s="161"/>
      <c r="S264" s="438"/>
      <c r="T264" s="161"/>
      <c r="U264" s="161"/>
      <c r="V264" s="161"/>
    </row>
    <row r="265" spans="1:22" ht="16.2">
      <c r="A265" s="122" t="str">
        <f t="shared" si="31"/>
        <v>71050101064861</v>
      </c>
      <c r="B265" s="124" t="s">
        <v>439</v>
      </c>
      <c r="C265" s="117" t="s">
        <v>149</v>
      </c>
      <c r="D265" s="118" t="s">
        <v>106</v>
      </c>
      <c r="E265" s="119" t="s">
        <v>106</v>
      </c>
      <c r="F265" s="120" t="s">
        <v>157</v>
      </c>
      <c r="G265" s="129">
        <v>4861</v>
      </c>
      <c r="H265" s="25"/>
      <c r="I265" s="25"/>
      <c r="J265" s="26"/>
      <c r="K265" s="26"/>
      <c r="L265" s="32" t="s">
        <v>122</v>
      </c>
      <c r="M265" s="48">
        <v>4234</v>
      </c>
      <c r="N265" s="183">
        <f t="shared" ref="N265:N271" si="40">O265+P265</f>
        <v>0</v>
      </c>
      <c r="O265" s="420"/>
      <c r="P265" s="420"/>
      <c r="Q265" s="161"/>
      <c r="R265" s="161"/>
      <c r="S265" s="438"/>
      <c r="T265" s="161"/>
      <c r="U265" s="161"/>
      <c r="V265" s="161"/>
    </row>
    <row r="266" spans="1:22" s="115" customFormat="1" ht="16.2">
      <c r="A266" s="122" t="str">
        <f t="shared" si="31"/>
        <v>71050101070000</v>
      </c>
      <c r="B266" s="124" t="s">
        <v>439</v>
      </c>
      <c r="C266" s="117" t="s">
        <v>149</v>
      </c>
      <c r="D266" s="118" t="s">
        <v>106</v>
      </c>
      <c r="E266" s="119" t="s">
        <v>106</v>
      </c>
      <c r="F266" s="120" t="s">
        <v>183</v>
      </c>
      <c r="G266" s="129" t="s">
        <v>440</v>
      </c>
      <c r="H266" s="25"/>
      <c r="I266" s="25"/>
      <c r="J266" s="26"/>
      <c r="K266" s="26"/>
      <c r="L266" s="32" t="s">
        <v>125</v>
      </c>
      <c r="M266" s="33">
        <v>4239</v>
      </c>
      <c r="N266" s="183">
        <f t="shared" si="40"/>
        <v>0</v>
      </c>
      <c r="O266" s="420"/>
      <c r="P266" s="420"/>
      <c r="Q266" s="161"/>
      <c r="R266" s="161"/>
      <c r="S266" s="438"/>
      <c r="T266" s="161"/>
      <c r="U266" s="161"/>
      <c r="V266" s="161"/>
    </row>
    <row r="267" spans="1:22" ht="16.2">
      <c r="A267" s="122" t="str">
        <f t="shared" si="31"/>
        <v>71050101074861</v>
      </c>
      <c r="B267" s="124" t="s">
        <v>439</v>
      </c>
      <c r="C267" s="117" t="s">
        <v>149</v>
      </c>
      <c r="D267" s="118" t="s">
        <v>106</v>
      </c>
      <c r="E267" s="119" t="s">
        <v>106</v>
      </c>
      <c r="F267" s="120" t="s">
        <v>183</v>
      </c>
      <c r="G267" s="129">
        <v>4861</v>
      </c>
      <c r="H267" s="25"/>
      <c r="I267" s="25"/>
      <c r="J267" s="26"/>
      <c r="K267" s="26"/>
      <c r="L267" s="32" t="s">
        <v>364</v>
      </c>
      <c r="M267" s="48">
        <v>4269</v>
      </c>
      <c r="N267" s="183">
        <f t="shared" si="40"/>
        <v>0</v>
      </c>
      <c r="O267" s="420"/>
      <c r="P267" s="420"/>
      <c r="Q267" s="161"/>
      <c r="R267" s="161"/>
      <c r="S267" s="438"/>
      <c r="T267" s="161"/>
      <c r="U267" s="161"/>
      <c r="V267" s="161"/>
    </row>
    <row r="268" spans="1:22" s="115" customFormat="1" ht="16.2">
      <c r="A268" s="122"/>
      <c r="B268" s="124"/>
      <c r="C268" s="117"/>
      <c r="D268" s="118"/>
      <c r="E268" s="119"/>
      <c r="F268" s="120"/>
      <c r="G268" s="129"/>
      <c r="H268" s="25"/>
      <c r="I268" s="25"/>
      <c r="J268" s="26"/>
      <c r="K268" s="26"/>
      <c r="L268" s="32" t="s">
        <v>211</v>
      </c>
      <c r="M268" s="48">
        <v>4639</v>
      </c>
      <c r="N268" s="183">
        <f t="shared" si="40"/>
        <v>0</v>
      </c>
      <c r="O268" s="183"/>
      <c r="P268" s="183"/>
      <c r="Q268" s="161"/>
      <c r="R268" s="161"/>
      <c r="S268" s="438"/>
      <c r="T268" s="161"/>
      <c r="U268" s="161"/>
      <c r="V268" s="161"/>
    </row>
    <row r="269" spans="1:22" ht="16.2">
      <c r="B269" s="124"/>
      <c r="G269" s="129"/>
      <c r="H269" s="25"/>
      <c r="I269" s="25"/>
      <c r="J269" s="26"/>
      <c r="K269" s="26"/>
      <c r="L269" s="32" t="s">
        <v>134</v>
      </c>
      <c r="M269" s="48">
        <v>4861</v>
      </c>
      <c r="N269" s="183">
        <f t="shared" si="40"/>
        <v>0</v>
      </c>
      <c r="O269" s="183"/>
      <c r="P269" s="183"/>
      <c r="Q269" s="161"/>
      <c r="R269" s="161"/>
      <c r="S269" s="438"/>
      <c r="T269" s="161"/>
      <c r="U269" s="161"/>
      <c r="V269" s="161"/>
    </row>
    <row r="270" spans="1:22" ht="16.2">
      <c r="B270" s="124"/>
      <c r="G270" s="129"/>
      <c r="H270" s="25"/>
      <c r="I270" s="25"/>
      <c r="J270" s="26"/>
      <c r="K270" s="26"/>
      <c r="L270" s="30" t="s">
        <v>173</v>
      </c>
      <c r="M270" s="31">
        <v>5112</v>
      </c>
      <c r="N270" s="183">
        <f t="shared" si="40"/>
        <v>0</v>
      </c>
      <c r="O270" s="420"/>
      <c r="P270" s="420"/>
      <c r="Q270" s="161"/>
      <c r="R270" s="161"/>
      <c r="S270" s="438"/>
      <c r="T270" s="161"/>
      <c r="U270" s="161"/>
      <c r="V270" s="161"/>
    </row>
    <row r="271" spans="1:22" ht="16.2">
      <c r="B271" s="124"/>
      <c r="G271" s="129"/>
      <c r="H271" s="25"/>
      <c r="I271" s="25"/>
      <c r="J271" s="26"/>
      <c r="K271" s="26"/>
      <c r="L271" s="29" t="s">
        <v>138</v>
      </c>
      <c r="M271" s="12">
        <v>5132</v>
      </c>
      <c r="N271" s="183">
        <f t="shared" si="40"/>
        <v>0</v>
      </c>
      <c r="O271" s="183">
        <v>0</v>
      </c>
      <c r="P271" s="183"/>
      <c r="Q271" s="161"/>
      <c r="R271" s="161"/>
      <c r="S271" s="438"/>
      <c r="T271" s="161"/>
      <c r="U271" s="161"/>
      <c r="V271" s="161"/>
    </row>
    <row r="272" spans="1:22" ht="27.6">
      <c r="B272" s="124"/>
      <c r="G272" s="129"/>
      <c r="H272" s="165">
        <v>2490</v>
      </c>
      <c r="I272" s="166" t="s">
        <v>155</v>
      </c>
      <c r="J272" s="167">
        <v>9</v>
      </c>
      <c r="K272" s="167">
        <v>0</v>
      </c>
      <c r="L272" s="168" t="s">
        <v>212</v>
      </c>
      <c r="M272" s="176"/>
      <c r="N272" s="188">
        <f>+N274</f>
        <v>0</v>
      </c>
      <c r="O272" s="188">
        <f>+O274</f>
        <v>0</v>
      </c>
      <c r="P272" s="188">
        <f>+P274</f>
        <v>0</v>
      </c>
      <c r="Q272" s="161"/>
      <c r="R272" s="161"/>
      <c r="S272" s="438"/>
      <c r="T272" s="161"/>
      <c r="U272" s="161"/>
      <c r="V272" s="161"/>
    </row>
    <row r="273" spans="2:22" ht="16.2">
      <c r="B273" s="124"/>
      <c r="G273" s="129"/>
      <c r="H273" s="25"/>
      <c r="I273" s="18"/>
      <c r="J273" s="19"/>
      <c r="K273" s="19"/>
      <c r="L273" s="30" t="s">
        <v>110</v>
      </c>
      <c r="M273" s="31"/>
      <c r="N273" s="190"/>
      <c r="O273" s="190"/>
      <c r="P273" s="190"/>
      <c r="Q273" s="161"/>
      <c r="R273" s="161"/>
      <c r="S273" s="438"/>
      <c r="T273" s="161"/>
      <c r="U273" s="161"/>
      <c r="V273" s="161"/>
    </row>
    <row r="274" spans="2:22" ht="26.4">
      <c r="B274" s="124"/>
      <c r="G274" s="129"/>
      <c r="H274" s="151">
        <v>2491</v>
      </c>
      <c r="I274" s="152" t="s">
        <v>155</v>
      </c>
      <c r="J274" s="153">
        <v>9</v>
      </c>
      <c r="K274" s="153">
        <v>1</v>
      </c>
      <c r="L274" s="154" t="s">
        <v>212</v>
      </c>
      <c r="M274" s="155"/>
      <c r="N274" s="192">
        <f>+N276+N279+N283+N285+N291+N295+N300+N303+N307+N311+N314+N317</f>
        <v>0</v>
      </c>
      <c r="O274" s="192">
        <f t="shared" ref="O274:P274" si="41">+O276+O279+O283+O285+O291+O295+O300+O303+O307+O311+O314+O317</f>
        <v>0</v>
      </c>
      <c r="P274" s="192">
        <f t="shared" si="41"/>
        <v>0</v>
      </c>
      <c r="Q274" s="161"/>
      <c r="R274" s="161"/>
      <c r="S274" s="438"/>
      <c r="T274" s="161"/>
      <c r="U274" s="161"/>
      <c r="V274" s="161"/>
    </row>
    <row r="275" spans="2:22" ht="16.2">
      <c r="B275" s="124"/>
      <c r="G275" s="129"/>
      <c r="H275" s="25"/>
      <c r="I275" s="25"/>
      <c r="J275" s="26"/>
      <c r="K275" s="26"/>
      <c r="L275" s="30" t="s">
        <v>108</v>
      </c>
      <c r="M275" s="31"/>
      <c r="N275" s="190"/>
      <c r="O275" s="190"/>
      <c r="P275" s="190"/>
      <c r="Q275" s="161"/>
      <c r="R275" s="161"/>
      <c r="S275" s="438"/>
      <c r="T275" s="161"/>
      <c r="U275" s="161"/>
      <c r="V275" s="161"/>
    </row>
    <row r="276" spans="2:22" ht="16.2">
      <c r="B276" s="124"/>
      <c r="G276" s="129"/>
      <c r="H276" s="45"/>
      <c r="I276" s="147"/>
      <c r="J276" s="148"/>
      <c r="K276" s="148"/>
      <c r="L276" s="27" t="s">
        <v>213</v>
      </c>
      <c r="M276" s="28"/>
      <c r="N276" s="197">
        <f>O276+P276</f>
        <v>0</v>
      </c>
      <c r="O276" s="197">
        <f>SUM(O277:O278)</f>
        <v>0</v>
      </c>
      <c r="P276" s="197">
        <f>SUM(P277:P278)</f>
        <v>0</v>
      </c>
      <c r="Q276" s="161"/>
      <c r="R276" s="161"/>
      <c r="S276" s="438"/>
      <c r="T276" s="161"/>
      <c r="U276" s="161"/>
      <c r="V276" s="161"/>
    </row>
    <row r="277" spans="2:22" ht="16.2">
      <c r="B277" s="124"/>
      <c r="G277" s="129"/>
      <c r="H277" s="17"/>
      <c r="I277" s="25"/>
      <c r="J277" s="26"/>
      <c r="K277" s="26"/>
      <c r="L277" s="32" t="s">
        <v>364</v>
      </c>
      <c r="M277" s="48">
        <v>4269</v>
      </c>
      <c r="N277" s="183">
        <f t="shared" ref="N277:N313" si="42">O277+P277</f>
        <v>0</v>
      </c>
      <c r="O277" s="183"/>
      <c r="P277" s="183"/>
      <c r="Q277" s="161"/>
      <c r="R277" s="161"/>
      <c r="S277" s="438"/>
      <c r="T277" s="161"/>
      <c r="U277" s="161"/>
      <c r="V277" s="161"/>
    </row>
    <row r="278" spans="2:22" ht="16.2">
      <c r="B278" s="124"/>
      <c r="G278" s="129"/>
      <c r="H278" s="25"/>
      <c r="I278" s="25"/>
      <c r="J278" s="26"/>
      <c r="K278" s="26"/>
      <c r="L278" s="29" t="s">
        <v>137</v>
      </c>
      <c r="M278" s="12">
        <v>5129</v>
      </c>
      <c r="N278" s="183">
        <f t="shared" si="42"/>
        <v>0</v>
      </c>
      <c r="O278" s="183"/>
      <c r="P278" s="183"/>
      <c r="Q278" s="161"/>
      <c r="R278" s="161"/>
      <c r="S278" s="438"/>
      <c r="T278" s="161"/>
      <c r="U278" s="161"/>
      <c r="V278" s="161"/>
    </row>
    <row r="279" spans="2:22" ht="55.2">
      <c r="B279" s="124"/>
      <c r="G279" s="129"/>
      <c r="H279" s="45"/>
      <c r="I279" s="147"/>
      <c r="J279" s="148"/>
      <c r="K279" s="148"/>
      <c r="L279" s="27" t="s">
        <v>214</v>
      </c>
      <c r="M279" s="28"/>
      <c r="N279" s="197">
        <f>O279+P279</f>
        <v>0</v>
      </c>
      <c r="O279" s="197">
        <f>SUM(O280:O282)</f>
        <v>0</v>
      </c>
      <c r="P279" s="197">
        <f>SUM(P280:P282)</f>
        <v>0</v>
      </c>
      <c r="Q279" s="161"/>
      <c r="R279" s="161"/>
      <c r="S279" s="438"/>
      <c r="T279" s="161"/>
      <c r="U279" s="161"/>
      <c r="V279" s="161"/>
    </row>
    <row r="280" spans="2:22" ht="26.4">
      <c r="B280" s="124"/>
      <c r="G280" s="129"/>
      <c r="H280" s="25"/>
      <c r="I280" s="25"/>
      <c r="J280" s="26"/>
      <c r="K280" s="26"/>
      <c r="L280" s="29" t="s">
        <v>217</v>
      </c>
      <c r="M280" s="12">
        <v>4511</v>
      </c>
      <c r="N280" s="183">
        <f t="shared" ref="N280" si="43">O280+P280</f>
        <v>0</v>
      </c>
      <c r="O280" s="398"/>
      <c r="P280" s="398">
        <v>0</v>
      </c>
      <c r="Q280" s="161"/>
      <c r="R280" s="161"/>
      <c r="S280" s="438"/>
      <c r="T280" s="161"/>
      <c r="U280" s="161"/>
      <c r="V280" s="161"/>
    </row>
    <row r="281" spans="2:22" ht="26.4">
      <c r="B281" s="124"/>
      <c r="G281" s="129"/>
      <c r="H281" s="25"/>
      <c r="I281" s="25"/>
      <c r="J281" s="26"/>
      <c r="K281" s="26"/>
      <c r="L281" s="32" t="s">
        <v>215</v>
      </c>
      <c r="M281" s="48">
        <v>4637</v>
      </c>
      <c r="N281" s="183">
        <f t="shared" si="42"/>
        <v>0</v>
      </c>
      <c r="O281" s="183"/>
      <c r="P281" s="183"/>
      <c r="Q281" s="161"/>
      <c r="R281" s="161"/>
      <c r="S281" s="438"/>
      <c r="T281" s="161"/>
      <c r="U281" s="161"/>
      <c r="V281" s="161"/>
    </row>
    <row r="282" spans="2:22" ht="16.2">
      <c r="B282" s="124"/>
      <c r="G282" s="129"/>
      <c r="H282" s="25"/>
      <c r="I282" s="25"/>
      <c r="J282" s="26"/>
      <c r="K282" s="26"/>
      <c r="L282" s="32" t="s">
        <v>758</v>
      </c>
      <c r="M282" s="48" t="s">
        <v>759</v>
      </c>
      <c r="N282" s="183">
        <f t="shared" ref="N282" si="44">O282+P282</f>
        <v>0</v>
      </c>
      <c r="O282" s="183"/>
      <c r="P282" s="183"/>
      <c r="Q282" s="161"/>
      <c r="R282" s="161"/>
      <c r="S282" s="438"/>
      <c r="T282" s="161"/>
      <c r="U282" s="161"/>
      <c r="V282" s="161"/>
    </row>
    <row r="283" spans="2:22" ht="27.6">
      <c r="B283" s="124"/>
      <c r="G283" s="129"/>
      <c r="H283" s="45"/>
      <c r="I283" s="147"/>
      <c r="J283" s="148"/>
      <c r="K283" s="148"/>
      <c r="L283" s="27" t="s">
        <v>216</v>
      </c>
      <c r="M283" s="28"/>
      <c r="N283" s="197">
        <f>O283+P283</f>
        <v>0</v>
      </c>
      <c r="O283" s="197">
        <f>SUM(O284)</f>
        <v>0</v>
      </c>
      <c r="P283" s="197">
        <f>SUM(P284)</f>
        <v>0</v>
      </c>
      <c r="Q283" s="161"/>
      <c r="R283" s="161"/>
      <c r="S283" s="438"/>
      <c r="T283" s="161"/>
      <c r="U283" s="161"/>
      <c r="V283" s="161"/>
    </row>
    <row r="284" spans="2:22" ht="26.4">
      <c r="B284" s="124"/>
      <c r="G284" s="129"/>
      <c r="H284" s="25"/>
      <c r="I284" s="25"/>
      <c r="J284" s="26"/>
      <c r="K284" s="26"/>
      <c r="L284" s="29" t="s">
        <v>217</v>
      </c>
      <c r="M284" s="12">
        <v>4511</v>
      </c>
      <c r="N284" s="183">
        <f t="shared" si="42"/>
        <v>0</v>
      </c>
      <c r="O284" s="398"/>
      <c r="P284" s="398"/>
      <c r="Q284" s="161"/>
      <c r="R284" s="161"/>
      <c r="S284" s="438"/>
      <c r="T284" s="161"/>
      <c r="U284" s="161"/>
      <c r="V284" s="161"/>
    </row>
    <row r="285" spans="2:22" ht="27.6">
      <c r="B285" s="124"/>
      <c r="G285" s="129"/>
      <c r="H285" s="45"/>
      <c r="I285" s="147"/>
      <c r="J285" s="148"/>
      <c r="K285" s="148"/>
      <c r="L285" s="27" t="s">
        <v>218</v>
      </c>
      <c r="M285" s="28"/>
      <c r="N285" s="197">
        <f>O285+P285</f>
        <v>0</v>
      </c>
      <c r="O285" s="197">
        <f>SUM(O286:O290)</f>
        <v>0</v>
      </c>
      <c r="P285" s="197">
        <f>SUM(P286:P290)</f>
        <v>0</v>
      </c>
      <c r="Q285" s="161"/>
      <c r="R285" s="161"/>
      <c r="S285" s="438"/>
      <c r="T285" s="161"/>
      <c r="U285" s="161"/>
      <c r="V285" s="161"/>
    </row>
    <row r="286" spans="2:22" ht="26.4">
      <c r="B286" s="124"/>
      <c r="G286" s="129"/>
      <c r="H286" s="25"/>
      <c r="I286" s="25"/>
      <c r="J286" s="26"/>
      <c r="K286" s="26"/>
      <c r="L286" s="30" t="s">
        <v>241</v>
      </c>
      <c r="M286" s="31">
        <v>4638</v>
      </c>
      <c r="N286" s="183">
        <f t="shared" si="42"/>
        <v>0</v>
      </c>
      <c r="O286" s="183"/>
      <c r="P286" s="183"/>
      <c r="Q286" s="161"/>
      <c r="R286" s="161"/>
      <c r="S286" s="438"/>
      <c r="T286" s="161"/>
      <c r="U286" s="161"/>
      <c r="V286" s="161"/>
    </row>
    <row r="287" spans="2:22" ht="16.8">
      <c r="B287" s="124"/>
      <c r="G287" s="129"/>
      <c r="H287" s="25"/>
      <c r="I287" s="25"/>
      <c r="J287" s="26"/>
      <c r="K287" s="26"/>
      <c r="L287" s="32" t="s">
        <v>211</v>
      </c>
      <c r="M287" s="48">
        <v>4639</v>
      </c>
      <c r="N287" s="183">
        <f t="shared" si="42"/>
        <v>0</v>
      </c>
      <c r="O287" s="399"/>
      <c r="P287" s="399">
        <v>0</v>
      </c>
      <c r="Q287" s="161"/>
      <c r="R287" s="161"/>
      <c r="S287" s="438"/>
      <c r="T287" s="161"/>
      <c r="U287" s="161"/>
      <c r="V287" s="161"/>
    </row>
    <row r="288" spans="2:22" ht="16.8">
      <c r="B288" s="124"/>
      <c r="G288" s="129"/>
      <c r="H288" s="25"/>
      <c r="I288" s="25"/>
      <c r="J288" s="26"/>
      <c r="K288" s="26"/>
      <c r="L288" s="32" t="s">
        <v>758</v>
      </c>
      <c r="M288" s="48" t="s">
        <v>759</v>
      </c>
      <c r="N288" s="183">
        <f t="shared" si="42"/>
        <v>0</v>
      </c>
      <c r="O288" s="399"/>
      <c r="P288" s="399"/>
      <c r="Q288" s="161"/>
      <c r="R288" s="161"/>
      <c r="S288" s="438"/>
      <c r="T288" s="161"/>
      <c r="U288" s="161"/>
      <c r="V288" s="161"/>
    </row>
    <row r="289" spans="1:22" ht="16.2">
      <c r="B289" s="124"/>
      <c r="G289" s="129"/>
      <c r="H289" s="25"/>
      <c r="I289" s="25"/>
      <c r="J289" s="26"/>
      <c r="K289" s="26"/>
      <c r="L289" s="29" t="s">
        <v>348</v>
      </c>
      <c r="M289" s="31">
        <v>4729</v>
      </c>
      <c r="N289" s="183">
        <f t="shared" si="42"/>
        <v>0</v>
      </c>
      <c r="O289" s="183"/>
      <c r="P289" s="183"/>
      <c r="Q289" s="161"/>
      <c r="R289" s="161"/>
      <c r="S289" s="438"/>
      <c r="T289" s="161"/>
      <c r="U289" s="161"/>
      <c r="V289" s="161"/>
    </row>
    <row r="290" spans="1:22" ht="26.4">
      <c r="B290" s="124"/>
      <c r="G290" s="129"/>
      <c r="H290" s="25"/>
      <c r="I290" s="25"/>
      <c r="J290" s="26"/>
      <c r="K290" s="26"/>
      <c r="L290" s="30" t="s">
        <v>219</v>
      </c>
      <c r="M290" s="31">
        <v>4819</v>
      </c>
      <c r="N290" s="183">
        <f t="shared" si="42"/>
        <v>0</v>
      </c>
      <c r="O290" s="399"/>
      <c r="P290" s="399"/>
      <c r="Q290" s="161"/>
      <c r="R290" s="161"/>
      <c r="S290" s="438"/>
      <c r="T290" s="161"/>
      <c r="U290" s="161"/>
      <c r="V290" s="161"/>
    </row>
    <row r="291" spans="1:22" ht="16.2">
      <c r="B291" s="124"/>
      <c r="G291" s="129"/>
      <c r="H291" s="45"/>
      <c r="I291" s="147"/>
      <c r="J291" s="148"/>
      <c r="K291" s="148"/>
      <c r="L291" s="27" t="s">
        <v>220</v>
      </c>
      <c r="M291" s="28"/>
      <c r="N291" s="197">
        <f>O291+P291</f>
        <v>0</v>
      </c>
      <c r="O291" s="197">
        <f>SUM(O292:O294)</f>
        <v>0</v>
      </c>
      <c r="P291" s="197">
        <f>SUM(P292:P294)</f>
        <v>0</v>
      </c>
      <c r="Q291" s="161"/>
      <c r="R291" s="161"/>
      <c r="S291" s="438"/>
      <c r="T291" s="161"/>
      <c r="U291" s="161"/>
      <c r="V291" s="161"/>
    </row>
    <row r="292" spans="1:22" ht="16.2">
      <c r="B292" s="124"/>
      <c r="G292" s="129"/>
      <c r="H292" s="25"/>
      <c r="I292" s="25"/>
      <c r="J292" s="26"/>
      <c r="K292" s="26"/>
      <c r="L292" s="30" t="s">
        <v>221</v>
      </c>
      <c r="M292" s="31">
        <v>8111</v>
      </c>
      <c r="N292" s="183">
        <f t="shared" si="42"/>
        <v>0</v>
      </c>
      <c r="O292" s="405">
        <v>0</v>
      </c>
      <c r="P292" s="405"/>
      <c r="Q292" s="161"/>
      <c r="R292" s="161"/>
      <c r="S292" s="438"/>
      <c r="T292" s="161"/>
      <c r="U292" s="161"/>
      <c r="V292" s="161"/>
    </row>
    <row r="293" spans="1:22" ht="16.2">
      <c r="B293" s="124"/>
      <c r="G293" s="129"/>
      <c r="H293" s="25"/>
      <c r="I293" s="25"/>
      <c r="J293" s="26"/>
      <c r="K293" s="26"/>
      <c r="L293" s="30" t="s">
        <v>760</v>
      </c>
      <c r="M293" s="31">
        <v>8121</v>
      </c>
      <c r="N293" s="183">
        <f t="shared" si="42"/>
        <v>0</v>
      </c>
      <c r="O293" s="405"/>
      <c r="P293" s="405"/>
      <c r="Q293" s="161"/>
      <c r="R293" s="161"/>
      <c r="S293" s="438"/>
      <c r="T293" s="161"/>
      <c r="U293" s="161"/>
      <c r="V293" s="161"/>
    </row>
    <row r="294" spans="1:22" ht="16.2">
      <c r="B294" s="124"/>
      <c r="G294" s="129"/>
      <c r="H294" s="25"/>
      <c r="I294" s="25"/>
      <c r="J294" s="26"/>
      <c r="K294" s="26"/>
      <c r="L294" s="29" t="s">
        <v>222</v>
      </c>
      <c r="M294" s="12">
        <v>8411</v>
      </c>
      <c r="N294" s="183">
        <f t="shared" si="42"/>
        <v>0</v>
      </c>
      <c r="O294" s="405"/>
      <c r="P294" s="405"/>
      <c r="Q294" s="161"/>
      <c r="R294" s="161"/>
      <c r="S294" s="438"/>
      <c r="T294" s="161"/>
      <c r="U294" s="161"/>
      <c r="V294" s="161"/>
    </row>
    <row r="295" spans="1:22" s="170" customFormat="1" ht="16.2">
      <c r="A295" s="122" t="str">
        <f t="shared" si="31"/>
        <v>71050300000000</v>
      </c>
      <c r="B295" s="124" t="s">
        <v>439</v>
      </c>
      <c r="C295" s="117" t="s">
        <v>149</v>
      </c>
      <c r="D295" s="118" t="s">
        <v>442</v>
      </c>
      <c r="E295" s="119" t="s">
        <v>441</v>
      </c>
      <c r="F295" s="120" t="s">
        <v>441</v>
      </c>
      <c r="G295" s="129" t="s">
        <v>440</v>
      </c>
      <c r="H295" s="45"/>
      <c r="I295" s="147"/>
      <c r="J295" s="148"/>
      <c r="K295" s="148"/>
      <c r="L295" s="27" t="s">
        <v>881</v>
      </c>
      <c r="M295" s="28"/>
      <c r="N295" s="197">
        <f>O295+P295</f>
        <v>0</v>
      </c>
      <c r="O295" s="197">
        <f>SUM(O296:O299)</f>
        <v>0</v>
      </c>
      <c r="P295" s="197">
        <f>SUM(P296:P299)</f>
        <v>0</v>
      </c>
      <c r="Q295" s="161"/>
      <c r="R295" s="161"/>
      <c r="S295" s="438"/>
      <c r="T295" s="161"/>
      <c r="U295" s="161"/>
      <c r="V295" s="161"/>
    </row>
    <row r="296" spans="1:22" ht="16.2">
      <c r="A296" s="122" t="str">
        <f t="shared" si="31"/>
        <v>71050300000001</v>
      </c>
      <c r="B296" s="124" t="s">
        <v>439</v>
      </c>
      <c r="C296" s="117" t="s">
        <v>149</v>
      </c>
      <c r="D296" s="118" t="s">
        <v>442</v>
      </c>
      <c r="E296" s="119" t="s">
        <v>441</v>
      </c>
      <c r="F296" s="120" t="s">
        <v>441</v>
      </c>
      <c r="G296" s="129" t="s">
        <v>96</v>
      </c>
      <c r="H296" s="25"/>
      <c r="I296" s="25"/>
      <c r="J296" s="26"/>
      <c r="K296" s="26"/>
      <c r="L296" s="29" t="s">
        <v>125</v>
      </c>
      <c r="M296" s="33">
        <v>4239</v>
      </c>
      <c r="N296" s="183">
        <f t="shared" si="42"/>
        <v>0</v>
      </c>
      <c r="O296" s="183"/>
      <c r="P296" s="183"/>
      <c r="Q296" s="161"/>
      <c r="R296" s="161"/>
      <c r="S296" s="438"/>
      <c r="T296" s="161"/>
      <c r="U296" s="161"/>
      <c r="V296" s="161"/>
    </row>
    <row r="297" spans="1:22" ht="26.4">
      <c r="A297" s="122" t="str">
        <f t="shared" ref="A297" si="45">CONCATENATE(B297,C297,D297,E297,F297,G297)</f>
        <v>71050601014213</v>
      </c>
      <c r="B297" s="124" t="s">
        <v>439</v>
      </c>
      <c r="C297" s="117" t="s">
        <v>149</v>
      </c>
      <c r="D297" s="118" t="s">
        <v>157</v>
      </c>
      <c r="E297" s="119" t="s">
        <v>106</v>
      </c>
      <c r="F297" s="120" t="s">
        <v>106</v>
      </c>
      <c r="G297" s="121">
        <v>4213</v>
      </c>
      <c r="H297" s="25"/>
      <c r="I297" s="25"/>
      <c r="J297" s="26"/>
      <c r="K297" s="26"/>
      <c r="L297" s="29" t="s">
        <v>142</v>
      </c>
      <c r="M297" s="12">
        <v>4251</v>
      </c>
      <c r="N297" s="183">
        <f t="shared" ref="N297" si="46">O297+P297</f>
        <v>0</v>
      </c>
      <c r="O297" s="183"/>
      <c r="P297" s="183"/>
      <c r="Q297" s="161"/>
      <c r="R297" s="161"/>
      <c r="S297" s="438"/>
      <c r="T297" s="161"/>
      <c r="U297" s="161"/>
      <c r="V297" s="161"/>
    </row>
    <row r="298" spans="1:22" s="156" customFormat="1" ht="26.4">
      <c r="A298" s="122" t="str">
        <f t="shared" ref="A298" si="47">CONCATENATE(B298,C298,D298,E298,F298,G298)</f>
        <v>71050601000000</v>
      </c>
      <c r="B298" s="124" t="s">
        <v>439</v>
      </c>
      <c r="C298" s="117" t="s">
        <v>149</v>
      </c>
      <c r="D298" s="118" t="s">
        <v>157</v>
      </c>
      <c r="E298" s="119" t="s">
        <v>106</v>
      </c>
      <c r="F298" s="120" t="s">
        <v>441</v>
      </c>
      <c r="G298" s="129" t="s">
        <v>440</v>
      </c>
      <c r="H298" s="25"/>
      <c r="I298" s="25"/>
      <c r="J298" s="26"/>
      <c r="K298" s="26"/>
      <c r="L298" s="29" t="s">
        <v>217</v>
      </c>
      <c r="M298" s="12">
        <v>4511</v>
      </c>
      <c r="N298" s="183">
        <f t="shared" ref="N298" si="48">O298+P298</f>
        <v>0</v>
      </c>
      <c r="O298" s="398"/>
      <c r="P298" s="398"/>
      <c r="Q298" s="161"/>
      <c r="R298" s="161"/>
      <c r="S298" s="438"/>
      <c r="T298" s="161"/>
      <c r="U298" s="161"/>
      <c r="V298" s="161"/>
    </row>
    <row r="299" spans="1:22" s="156" customFormat="1" ht="16.2">
      <c r="A299" s="122" t="str">
        <f t="shared" si="31"/>
        <v>71050301000000</v>
      </c>
      <c r="B299" s="124" t="s">
        <v>439</v>
      </c>
      <c r="C299" s="117" t="s">
        <v>149</v>
      </c>
      <c r="D299" s="118" t="s">
        <v>442</v>
      </c>
      <c r="E299" s="119" t="s">
        <v>106</v>
      </c>
      <c r="F299" s="120" t="s">
        <v>441</v>
      </c>
      <c r="G299" s="129" t="s">
        <v>440</v>
      </c>
      <c r="H299" s="25"/>
      <c r="I299" s="25"/>
      <c r="J299" s="26"/>
      <c r="K299" s="26"/>
      <c r="L299" s="36" t="s">
        <v>134</v>
      </c>
      <c r="M299" s="31" t="s">
        <v>84</v>
      </c>
      <c r="N299" s="183">
        <f t="shared" si="42"/>
        <v>0</v>
      </c>
      <c r="O299" s="183"/>
      <c r="P299" s="183"/>
      <c r="Q299" s="161"/>
      <c r="R299" s="161"/>
      <c r="S299" s="438"/>
      <c r="T299" s="161"/>
      <c r="U299" s="161"/>
      <c r="V299" s="161"/>
    </row>
    <row r="300" spans="1:22" ht="16.2">
      <c r="A300" s="122" t="str">
        <f>CONCATENATE(B300,C300,D300,E300,F300,G300)</f>
        <v>71060601074251</v>
      </c>
      <c r="B300" s="124" t="s">
        <v>439</v>
      </c>
      <c r="C300" s="117" t="s">
        <v>157</v>
      </c>
      <c r="D300" s="118" t="s">
        <v>157</v>
      </c>
      <c r="E300" s="119" t="s">
        <v>106</v>
      </c>
      <c r="F300" s="120" t="s">
        <v>183</v>
      </c>
      <c r="G300" s="121">
        <v>4251</v>
      </c>
      <c r="H300" s="45"/>
      <c r="I300" s="147"/>
      <c r="J300" s="148"/>
      <c r="K300" s="148"/>
      <c r="L300" s="27" t="s">
        <v>882</v>
      </c>
      <c r="M300" s="28"/>
      <c r="N300" s="197">
        <f>O300+P300</f>
        <v>0</v>
      </c>
      <c r="O300" s="197">
        <f t="shared" ref="O300:P300" si="49">P300+Q300</f>
        <v>0</v>
      </c>
      <c r="P300" s="197">
        <f t="shared" si="49"/>
        <v>0</v>
      </c>
      <c r="Q300" s="161"/>
      <c r="R300" s="161"/>
      <c r="S300" s="438"/>
      <c r="T300" s="161"/>
      <c r="U300" s="161"/>
      <c r="V300" s="161"/>
    </row>
    <row r="301" spans="1:22" s="115" customFormat="1" ht="16.2">
      <c r="A301" s="122" t="str">
        <f>CONCATENATE(B301,C301,D301,E301,F301,G301)</f>
        <v>71060601080000</v>
      </c>
      <c r="B301" s="124" t="s">
        <v>439</v>
      </c>
      <c r="C301" s="117" t="s">
        <v>157</v>
      </c>
      <c r="D301" s="118" t="s">
        <v>157</v>
      </c>
      <c r="E301" s="119" t="s">
        <v>106</v>
      </c>
      <c r="F301" s="120" t="s">
        <v>185</v>
      </c>
      <c r="G301" s="129" t="s">
        <v>440</v>
      </c>
      <c r="H301" s="25"/>
      <c r="I301" s="25"/>
      <c r="J301" s="26"/>
      <c r="K301" s="26"/>
      <c r="L301" s="29" t="s">
        <v>125</v>
      </c>
      <c r="M301" s="31">
        <v>4239</v>
      </c>
      <c r="N301" s="183">
        <f>O301+P301</f>
        <v>0</v>
      </c>
      <c r="O301" s="183"/>
      <c r="P301" s="183"/>
      <c r="Q301" s="161"/>
      <c r="R301" s="161"/>
      <c r="S301" s="438"/>
      <c r="T301" s="161"/>
      <c r="U301" s="161"/>
      <c r="V301" s="161"/>
    </row>
    <row r="302" spans="1:22" ht="16.8">
      <c r="A302" s="122" t="str">
        <f>CONCATENATE(B302,C302,D302,E302,F302,G302)</f>
        <v>71060601084251</v>
      </c>
      <c r="B302" s="124" t="s">
        <v>439</v>
      </c>
      <c r="C302" s="117" t="s">
        <v>157</v>
      </c>
      <c r="D302" s="118" t="s">
        <v>157</v>
      </c>
      <c r="E302" s="119" t="s">
        <v>106</v>
      </c>
      <c r="F302" s="120" t="s">
        <v>185</v>
      </c>
      <c r="G302" s="121">
        <v>4251</v>
      </c>
      <c r="H302" s="25"/>
      <c r="I302" s="25"/>
      <c r="J302" s="26"/>
      <c r="K302" s="26"/>
      <c r="L302" s="29" t="s">
        <v>134</v>
      </c>
      <c r="M302" s="12">
        <v>4861</v>
      </c>
      <c r="N302" s="183">
        <f>O302+P302</f>
        <v>0</v>
      </c>
      <c r="O302" s="398"/>
      <c r="P302" s="398"/>
      <c r="Q302" s="161"/>
      <c r="R302" s="161"/>
      <c r="S302" s="438"/>
      <c r="T302" s="161"/>
      <c r="U302" s="161"/>
      <c r="V302" s="161"/>
    </row>
    <row r="303" spans="1:22" ht="16.2">
      <c r="A303" s="122" t="str">
        <f t="shared" si="31"/>
        <v>71050301014213</v>
      </c>
      <c r="B303" s="124" t="s">
        <v>439</v>
      </c>
      <c r="C303" s="117" t="s">
        <v>149</v>
      </c>
      <c r="D303" s="118" t="s">
        <v>442</v>
      </c>
      <c r="E303" s="119" t="s">
        <v>106</v>
      </c>
      <c r="F303" s="120" t="s">
        <v>106</v>
      </c>
      <c r="G303" s="121">
        <v>4213</v>
      </c>
      <c r="H303" s="45"/>
      <c r="I303" s="147"/>
      <c r="J303" s="148"/>
      <c r="K303" s="148"/>
      <c r="L303" s="27" t="s">
        <v>225</v>
      </c>
      <c r="M303" s="28"/>
      <c r="N303" s="197">
        <f>O303+P303</f>
        <v>0</v>
      </c>
      <c r="O303" s="197">
        <f>SUM(O304:O306)</f>
        <v>0</v>
      </c>
      <c r="P303" s="197">
        <f>SUM(P304:P306)</f>
        <v>0</v>
      </c>
      <c r="Q303" s="161"/>
      <c r="R303" s="161"/>
      <c r="S303" s="438"/>
      <c r="T303" s="161"/>
      <c r="U303" s="161"/>
      <c r="V303" s="161"/>
    </row>
    <row r="304" spans="1:22" s="170" customFormat="1" ht="16.2">
      <c r="A304" s="122" t="str">
        <f t="shared" si="31"/>
        <v>71050600000000</v>
      </c>
      <c r="B304" s="124" t="s">
        <v>439</v>
      </c>
      <c r="C304" s="117" t="s">
        <v>149</v>
      </c>
      <c r="D304" s="118" t="s">
        <v>157</v>
      </c>
      <c r="E304" s="119" t="s">
        <v>441</v>
      </c>
      <c r="F304" s="120" t="s">
        <v>441</v>
      </c>
      <c r="G304" s="129" t="s">
        <v>440</v>
      </c>
      <c r="H304" s="25"/>
      <c r="I304" s="25"/>
      <c r="J304" s="26"/>
      <c r="K304" s="26"/>
      <c r="L304" s="29" t="s">
        <v>122</v>
      </c>
      <c r="M304" s="12">
        <v>4234</v>
      </c>
      <c r="N304" s="183">
        <f t="shared" si="42"/>
        <v>0</v>
      </c>
      <c r="O304" s="183"/>
      <c r="P304" s="183"/>
      <c r="Q304" s="161"/>
      <c r="R304" s="161"/>
      <c r="S304" s="438"/>
      <c r="T304" s="161"/>
      <c r="U304" s="161"/>
      <c r="V304" s="161"/>
    </row>
    <row r="305" spans="1:22" ht="16.2">
      <c r="A305" s="122" t="str">
        <f t="shared" si="31"/>
        <v>71050600000001</v>
      </c>
      <c r="B305" s="124" t="s">
        <v>439</v>
      </c>
      <c r="C305" s="117" t="s">
        <v>149</v>
      </c>
      <c r="D305" s="118" t="s">
        <v>157</v>
      </c>
      <c r="E305" s="119" t="s">
        <v>441</v>
      </c>
      <c r="F305" s="120" t="s">
        <v>441</v>
      </c>
      <c r="G305" s="129" t="s">
        <v>96</v>
      </c>
      <c r="H305" s="25"/>
      <c r="I305" s="25"/>
      <c r="J305" s="26"/>
      <c r="K305" s="26"/>
      <c r="L305" s="29" t="s">
        <v>125</v>
      </c>
      <c r="M305" s="12">
        <v>4239</v>
      </c>
      <c r="N305" s="183">
        <f t="shared" si="42"/>
        <v>0</v>
      </c>
      <c r="O305" s="183"/>
      <c r="P305" s="183"/>
      <c r="Q305" s="161"/>
      <c r="R305" s="161"/>
      <c r="S305" s="438"/>
      <c r="T305" s="161"/>
      <c r="U305" s="161"/>
      <c r="V305" s="161"/>
    </row>
    <row r="306" spans="1:22" s="156" customFormat="1" ht="26.4">
      <c r="A306" s="122" t="str">
        <f t="shared" si="31"/>
        <v>71050601000000</v>
      </c>
      <c r="B306" s="124" t="s">
        <v>439</v>
      </c>
      <c r="C306" s="117" t="s">
        <v>149</v>
      </c>
      <c r="D306" s="118" t="s">
        <v>157</v>
      </c>
      <c r="E306" s="119" t="s">
        <v>106</v>
      </c>
      <c r="F306" s="120" t="s">
        <v>441</v>
      </c>
      <c r="G306" s="129" t="s">
        <v>440</v>
      </c>
      <c r="H306" s="25"/>
      <c r="I306" s="25"/>
      <c r="J306" s="26"/>
      <c r="K306" s="26"/>
      <c r="L306" s="29" t="s">
        <v>217</v>
      </c>
      <c r="M306" s="12">
        <v>4511</v>
      </c>
      <c r="N306" s="183">
        <f t="shared" si="42"/>
        <v>0</v>
      </c>
      <c r="O306" s="398"/>
      <c r="P306" s="398"/>
      <c r="Q306" s="161"/>
      <c r="R306" s="161"/>
      <c r="S306" s="438"/>
      <c r="T306" s="161"/>
      <c r="U306" s="161"/>
      <c r="V306" s="161"/>
    </row>
    <row r="307" spans="1:22" ht="36.75" customHeight="1">
      <c r="A307" s="122" t="str">
        <f t="shared" si="31"/>
        <v>71050601000001</v>
      </c>
      <c r="B307" s="124" t="s">
        <v>439</v>
      </c>
      <c r="C307" s="117" t="s">
        <v>149</v>
      </c>
      <c r="D307" s="118" t="s">
        <v>157</v>
      </c>
      <c r="E307" s="119" t="s">
        <v>106</v>
      </c>
      <c r="F307" s="120" t="s">
        <v>441</v>
      </c>
      <c r="G307" s="129" t="s">
        <v>96</v>
      </c>
      <c r="H307" s="45"/>
      <c r="I307" s="147"/>
      <c r="J307" s="148"/>
      <c r="K307" s="148"/>
      <c r="L307" s="27" t="s">
        <v>795</v>
      </c>
      <c r="M307" s="28"/>
      <c r="N307" s="197">
        <f>O307+P307</f>
        <v>0</v>
      </c>
      <c r="O307" s="197">
        <f>SUM(O308:O310)</f>
        <v>0</v>
      </c>
      <c r="P307" s="197">
        <f>SUM(P308:P310)</f>
        <v>0</v>
      </c>
      <c r="Q307" s="161"/>
      <c r="R307" s="161"/>
      <c r="S307" s="438"/>
      <c r="T307" s="161"/>
      <c r="U307" s="161"/>
      <c r="V307" s="161"/>
    </row>
    <row r="308" spans="1:22" s="115" customFormat="1" ht="16.2">
      <c r="A308" s="122" t="str">
        <f t="shared" si="31"/>
        <v>71050601010000</v>
      </c>
      <c r="B308" s="124" t="s">
        <v>439</v>
      </c>
      <c r="C308" s="117" t="s">
        <v>149</v>
      </c>
      <c r="D308" s="118" t="s">
        <v>157</v>
      </c>
      <c r="E308" s="119" t="s">
        <v>106</v>
      </c>
      <c r="F308" s="120" t="s">
        <v>106</v>
      </c>
      <c r="G308" s="129" t="s">
        <v>440</v>
      </c>
      <c r="H308" s="25"/>
      <c r="I308" s="25"/>
      <c r="J308" s="26"/>
      <c r="K308" s="26"/>
      <c r="L308" s="29" t="s">
        <v>125</v>
      </c>
      <c r="M308" s="33">
        <v>4239</v>
      </c>
      <c r="N308" s="183">
        <f t="shared" si="42"/>
        <v>0</v>
      </c>
      <c r="O308" s="183"/>
      <c r="P308" s="183">
        <v>0</v>
      </c>
      <c r="Q308" s="161"/>
      <c r="R308" s="161"/>
      <c r="S308" s="438"/>
      <c r="T308" s="161"/>
      <c r="U308" s="161"/>
      <c r="V308" s="161"/>
    </row>
    <row r="309" spans="1:22" ht="26.4">
      <c r="A309" s="122" t="str">
        <f t="shared" si="31"/>
        <v>71050601014213</v>
      </c>
      <c r="B309" s="124" t="s">
        <v>439</v>
      </c>
      <c r="C309" s="117" t="s">
        <v>149</v>
      </c>
      <c r="D309" s="118" t="s">
        <v>157</v>
      </c>
      <c r="E309" s="119" t="s">
        <v>106</v>
      </c>
      <c r="F309" s="120" t="s">
        <v>106</v>
      </c>
      <c r="G309" s="121">
        <v>4213</v>
      </c>
      <c r="H309" s="25"/>
      <c r="I309" s="25"/>
      <c r="J309" s="26"/>
      <c r="K309" s="26"/>
      <c r="L309" s="29" t="s">
        <v>142</v>
      </c>
      <c r="M309" s="12">
        <v>4251</v>
      </c>
      <c r="N309" s="183">
        <f t="shared" si="42"/>
        <v>0</v>
      </c>
      <c r="O309" s="183"/>
      <c r="P309" s="183"/>
      <c r="Q309" s="161"/>
      <c r="R309" s="161"/>
      <c r="S309" s="438"/>
      <c r="T309" s="161"/>
      <c r="U309" s="161"/>
      <c r="V309" s="161"/>
    </row>
    <row r="310" spans="1:22" ht="16.2">
      <c r="A310" s="122" t="str">
        <f t="shared" si="31"/>
        <v>71050601014269</v>
      </c>
      <c r="B310" s="124" t="s">
        <v>439</v>
      </c>
      <c r="C310" s="117" t="s">
        <v>149</v>
      </c>
      <c r="D310" s="118" t="s">
        <v>157</v>
      </c>
      <c r="E310" s="119" t="s">
        <v>106</v>
      </c>
      <c r="F310" s="120" t="s">
        <v>106</v>
      </c>
      <c r="G310" s="121">
        <v>4269</v>
      </c>
      <c r="H310" s="25"/>
      <c r="I310" s="25"/>
      <c r="J310" s="26"/>
      <c r="K310" s="26"/>
      <c r="L310" s="29" t="s">
        <v>134</v>
      </c>
      <c r="M310" s="12">
        <v>4861</v>
      </c>
      <c r="N310" s="183">
        <f t="shared" si="42"/>
        <v>0</v>
      </c>
      <c r="O310" s="183"/>
      <c r="P310" s="183">
        <v>0</v>
      </c>
      <c r="Q310" s="161"/>
      <c r="R310" s="161"/>
      <c r="S310" s="438"/>
      <c r="T310" s="161"/>
      <c r="U310" s="161"/>
      <c r="V310" s="161"/>
    </row>
    <row r="311" spans="1:22" ht="24" customHeight="1">
      <c r="A311" s="122" t="str">
        <f t="shared" si="31"/>
        <v>71050601014638</v>
      </c>
      <c r="B311" s="124" t="s">
        <v>439</v>
      </c>
      <c r="C311" s="117" t="s">
        <v>149</v>
      </c>
      <c r="D311" s="118" t="s">
        <v>157</v>
      </c>
      <c r="E311" s="119" t="s">
        <v>106</v>
      </c>
      <c r="F311" s="120" t="s">
        <v>106</v>
      </c>
      <c r="G311" s="121">
        <v>4638</v>
      </c>
      <c r="H311" s="45"/>
      <c r="I311" s="147"/>
      <c r="J311" s="148"/>
      <c r="K311" s="148"/>
      <c r="L311" s="27" t="s">
        <v>883</v>
      </c>
      <c r="M311" s="28"/>
      <c r="N311" s="197">
        <f>O311+P311</f>
        <v>0</v>
      </c>
      <c r="O311" s="197">
        <f>SUM(O312:O313)</f>
        <v>0</v>
      </c>
      <c r="P311" s="197">
        <f>SUM(P312:P313)</f>
        <v>0</v>
      </c>
      <c r="Q311" s="161"/>
      <c r="R311" s="161"/>
      <c r="S311" s="438"/>
      <c r="T311" s="161"/>
      <c r="U311" s="161"/>
      <c r="V311" s="161"/>
    </row>
    <row r="312" spans="1:22" ht="16.8">
      <c r="A312" s="122" t="str">
        <f t="shared" si="31"/>
        <v>71040901058111</v>
      </c>
      <c r="B312" s="124" t="s">
        <v>439</v>
      </c>
      <c r="C312" s="117" t="s">
        <v>155</v>
      </c>
      <c r="D312" s="118" t="s">
        <v>187</v>
      </c>
      <c r="E312" s="119" t="s">
        <v>106</v>
      </c>
      <c r="F312" s="120" t="s">
        <v>149</v>
      </c>
      <c r="G312" s="121">
        <v>8111</v>
      </c>
      <c r="H312" s="25"/>
      <c r="I312" s="25"/>
      <c r="J312" s="26"/>
      <c r="K312" s="26"/>
      <c r="L312" s="29" t="s">
        <v>114</v>
      </c>
      <c r="M312" s="33">
        <v>4212</v>
      </c>
      <c r="N312" s="183">
        <f t="shared" ref="N312" si="50">O312+P312</f>
        <v>0</v>
      </c>
      <c r="O312" s="399"/>
      <c r="P312" s="399"/>
      <c r="Q312" s="161"/>
      <c r="R312" s="161"/>
      <c r="S312" s="438"/>
      <c r="T312" s="161"/>
      <c r="U312" s="161"/>
      <c r="V312" s="161"/>
    </row>
    <row r="313" spans="1:22" ht="16.8">
      <c r="A313" s="122" t="str">
        <f t="shared" si="31"/>
        <v>71050601015113</v>
      </c>
      <c r="B313" s="124" t="s">
        <v>439</v>
      </c>
      <c r="C313" s="117" t="s">
        <v>149</v>
      </c>
      <c r="D313" s="118" t="s">
        <v>157</v>
      </c>
      <c r="E313" s="119" t="s">
        <v>106</v>
      </c>
      <c r="F313" s="120" t="s">
        <v>106</v>
      </c>
      <c r="G313" s="121">
        <v>5113</v>
      </c>
      <c r="H313" s="25"/>
      <c r="I313" s="25"/>
      <c r="J313" s="26"/>
      <c r="K313" s="26"/>
      <c r="L313" s="29" t="s">
        <v>137</v>
      </c>
      <c r="M313" s="12">
        <v>5129</v>
      </c>
      <c r="N313" s="183">
        <f t="shared" si="42"/>
        <v>0</v>
      </c>
      <c r="O313" s="399"/>
      <c r="P313" s="399"/>
      <c r="Q313" s="161"/>
      <c r="R313" s="161"/>
      <c r="S313" s="438"/>
      <c r="T313" s="161"/>
      <c r="U313" s="161"/>
      <c r="V313" s="161"/>
    </row>
    <row r="314" spans="1:22" s="115" customFormat="1" ht="16.2">
      <c r="A314" s="122" t="str">
        <f t="shared" si="31"/>
        <v>71050601020000</v>
      </c>
      <c r="B314" s="124" t="s">
        <v>439</v>
      </c>
      <c r="C314" s="117" t="s">
        <v>149</v>
      </c>
      <c r="D314" s="118" t="s">
        <v>157</v>
      </c>
      <c r="E314" s="119" t="s">
        <v>106</v>
      </c>
      <c r="F314" s="120" t="s">
        <v>140</v>
      </c>
      <c r="G314" s="129" t="s">
        <v>440</v>
      </c>
      <c r="H314" s="45"/>
      <c r="I314" s="147"/>
      <c r="J314" s="148"/>
      <c r="K314" s="148"/>
      <c r="L314" s="27" t="s">
        <v>884</v>
      </c>
      <c r="M314" s="28"/>
      <c r="N314" s="197">
        <f>O314+P314</f>
        <v>0</v>
      </c>
      <c r="O314" s="197">
        <f>SUM(O315:O316)</f>
        <v>0</v>
      </c>
      <c r="P314" s="197">
        <f>SUM(P315:P316)</f>
        <v>0</v>
      </c>
      <c r="Q314" s="161"/>
      <c r="R314" s="161"/>
      <c r="S314" s="438"/>
      <c r="T314" s="161"/>
      <c r="U314" s="161"/>
      <c r="V314" s="161"/>
    </row>
    <row r="315" spans="1:22" s="115" customFormat="1" ht="26.4">
      <c r="A315" s="122" t="str">
        <f t="shared" si="31"/>
        <v>71050601050000</v>
      </c>
      <c r="B315" s="124" t="s">
        <v>439</v>
      </c>
      <c r="C315" s="117" t="s">
        <v>149</v>
      </c>
      <c r="D315" s="118" t="s">
        <v>157</v>
      </c>
      <c r="E315" s="119" t="s">
        <v>106</v>
      </c>
      <c r="F315" s="120" t="s">
        <v>149</v>
      </c>
      <c r="G315" s="129" t="s">
        <v>440</v>
      </c>
      <c r="H315" s="25"/>
      <c r="I315" s="25"/>
      <c r="J315" s="26"/>
      <c r="K315" s="26"/>
      <c r="L315" s="29" t="s">
        <v>142</v>
      </c>
      <c r="M315" s="12">
        <v>4251</v>
      </c>
      <c r="N315" s="183">
        <f t="shared" ref="N315" si="51">O315+P315</f>
        <v>0</v>
      </c>
      <c r="O315" s="183"/>
      <c r="P315" s="183"/>
      <c r="Q315" s="161"/>
      <c r="R315" s="161"/>
      <c r="S315" s="438"/>
      <c r="T315" s="161"/>
      <c r="U315" s="161"/>
      <c r="V315" s="161"/>
    </row>
    <row r="316" spans="1:22" ht="16.2">
      <c r="B316" s="124"/>
      <c r="G316" s="129"/>
      <c r="H316" s="25"/>
      <c r="I316" s="25"/>
      <c r="J316" s="26"/>
      <c r="K316" s="26"/>
      <c r="L316" s="30" t="s">
        <v>173</v>
      </c>
      <c r="M316" s="31">
        <v>5112</v>
      </c>
      <c r="N316" s="183">
        <f t="shared" ref="N316" si="52">O316+P316</f>
        <v>0</v>
      </c>
      <c r="O316" s="183"/>
      <c r="P316" s="183"/>
      <c r="Q316" s="161"/>
      <c r="R316" s="161"/>
      <c r="S316" s="438"/>
      <c r="T316" s="161"/>
      <c r="U316" s="161"/>
      <c r="V316" s="161"/>
    </row>
    <row r="317" spans="1:22" s="115" customFormat="1" ht="27.6">
      <c r="A317" s="122" t="str">
        <f t="shared" ref="A317:A318" si="53">CONCATENATE(B317,C317,D317,E317,F317,G317)</f>
        <v>71050601020000</v>
      </c>
      <c r="B317" s="124" t="s">
        <v>439</v>
      </c>
      <c r="C317" s="117" t="s">
        <v>149</v>
      </c>
      <c r="D317" s="118" t="s">
        <v>157</v>
      </c>
      <c r="E317" s="119" t="s">
        <v>106</v>
      </c>
      <c r="F317" s="120" t="s">
        <v>140</v>
      </c>
      <c r="G317" s="129" t="s">
        <v>440</v>
      </c>
      <c r="H317" s="45"/>
      <c r="I317" s="147"/>
      <c r="J317" s="148"/>
      <c r="K317" s="148"/>
      <c r="L317" s="27" t="s">
        <v>910</v>
      </c>
      <c r="M317" s="28"/>
      <c r="N317" s="197">
        <f>O317+P317</f>
        <v>0</v>
      </c>
      <c r="O317" s="197">
        <f>SUM(O318)</f>
        <v>0</v>
      </c>
      <c r="P317" s="197">
        <f>SUM(P318)</f>
        <v>0</v>
      </c>
      <c r="Q317" s="161"/>
      <c r="R317" s="161"/>
      <c r="S317" s="438"/>
      <c r="T317" s="161"/>
      <c r="U317" s="161"/>
      <c r="V317" s="161"/>
    </row>
    <row r="318" spans="1:22" s="115" customFormat="1" ht="26.4">
      <c r="A318" s="122" t="str">
        <f t="shared" si="53"/>
        <v>71050601050000</v>
      </c>
      <c r="B318" s="124" t="s">
        <v>439</v>
      </c>
      <c r="C318" s="117" t="s">
        <v>149</v>
      </c>
      <c r="D318" s="118" t="s">
        <v>157</v>
      </c>
      <c r="E318" s="119" t="s">
        <v>106</v>
      </c>
      <c r="F318" s="120" t="s">
        <v>149</v>
      </c>
      <c r="G318" s="129" t="s">
        <v>440</v>
      </c>
      <c r="H318" s="25"/>
      <c r="I318" s="25"/>
      <c r="J318" s="26"/>
      <c r="K318" s="26"/>
      <c r="L318" s="29" t="s">
        <v>217</v>
      </c>
      <c r="M318" s="12">
        <v>4511</v>
      </c>
      <c r="N318" s="183">
        <f t="shared" ref="N318" si="54">O318+P318</f>
        <v>0</v>
      </c>
      <c r="O318" s="183"/>
      <c r="P318" s="183"/>
      <c r="Q318" s="161"/>
      <c r="R318" s="161"/>
      <c r="S318" s="438"/>
      <c r="T318" s="161"/>
      <c r="U318" s="161"/>
      <c r="V318" s="161"/>
    </row>
    <row r="319" spans="1:22" s="115" customFormat="1" ht="16.2">
      <c r="A319" s="122" t="str">
        <f t="shared" ref="A319:A361" si="55">CONCATENATE(B319,C319,D319,E319,F319,G319)</f>
        <v>71050601050000</v>
      </c>
      <c r="B319" s="124" t="s">
        <v>439</v>
      </c>
      <c r="C319" s="117" t="s">
        <v>149</v>
      </c>
      <c r="D319" s="118" t="s">
        <v>157</v>
      </c>
      <c r="E319" s="119" t="s">
        <v>106</v>
      </c>
      <c r="F319" s="120" t="s">
        <v>149</v>
      </c>
      <c r="G319" s="129" t="s">
        <v>440</v>
      </c>
      <c r="H319" s="180">
        <v>2500</v>
      </c>
      <c r="I319" s="212" t="s">
        <v>149</v>
      </c>
      <c r="J319" s="213">
        <v>0</v>
      </c>
      <c r="K319" s="213">
        <v>0</v>
      </c>
      <c r="L319" s="162" t="s">
        <v>231</v>
      </c>
      <c r="M319" s="174"/>
      <c r="N319" s="163">
        <f>+N321+N362+N370+N377</f>
        <v>0</v>
      </c>
      <c r="O319" s="163">
        <f>+O321+O362+O370+O377</f>
        <v>0</v>
      </c>
      <c r="P319" s="163">
        <f>+P321+P362+P370+P377</f>
        <v>0</v>
      </c>
      <c r="Q319" s="161"/>
      <c r="R319" s="161"/>
      <c r="S319" s="438"/>
      <c r="T319" s="161"/>
      <c r="U319" s="161"/>
      <c r="V319" s="161"/>
    </row>
    <row r="320" spans="1:22" ht="16.2">
      <c r="A320" s="122" t="str">
        <f t="shared" si="55"/>
        <v>71050601054861</v>
      </c>
      <c r="B320" s="124" t="s">
        <v>439</v>
      </c>
      <c r="C320" s="117" t="s">
        <v>149</v>
      </c>
      <c r="D320" s="118" t="s">
        <v>157</v>
      </c>
      <c r="E320" s="119" t="s">
        <v>106</v>
      </c>
      <c r="F320" s="120" t="s">
        <v>149</v>
      </c>
      <c r="G320" s="121">
        <v>4861</v>
      </c>
      <c r="H320" s="25"/>
      <c r="I320" s="18"/>
      <c r="J320" s="19"/>
      <c r="K320" s="19"/>
      <c r="L320" s="30" t="s">
        <v>108</v>
      </c>
      <c r="M320" s="31"/>
      <c r="N320" s="190"/>
      <c r="O320" s="190"/>
      <c r="P320" s="190"/>
      <c r="Q320" s="161"/>
      <c r="R320" s="161"/>
      <c r="S320" s="438"/>
      <c r="T320" s="161"/>
      <c r="U320" s="161"/>
      <c r="V320" s="161"/>
    </row>
    <row r="321" spans="1:231" s="182" customFormat="1" ht="16.2">
      <c r="A321" s="122" t="str">
        <f t="shared" si="55"/>
        <v>71060000000000</v>
      </c>
      <c r="B321" s="124" t="s">
        <v>439</v>
      </c>
      <c r="C321" s="117" t="s">
        <v>157</v>
      </c>
      <c r="D321" s="118" t="s">
        <v>441</v>
      </c>
      <c r="E321" s="119" t="s">
        <v>441</v>
      </c>
      <c r="F321" s="120" t="s">
        <v>441</v>
      </c>
      <c r="G321" s="129" t="s">
        <v>440</v>
      </c>
      <c r="H321" s="165">
        <v>2510</v>
      </c>
      <c r="I321" s="166" t="s">
        <v>149</v>
      </c>
      <c r="J321" s="167">
        <v>1</v>
      </c>
      <c r="K321" s="167">
        <v>0</v>
      </c>
      <c r="L321" s="168" t="s">
        <v>232</v>
      </c>
      <c r="M321" s="176"/>
      <c r="N321" s="188">
        <f>+N323</f>
        <v>0</v>
      </c>
      <c r="O321" s="188">
        <f>+O323</f>
        <v>0</v>
      </c>
      <c r="P321" s="188">
        <f>+P323</f>
        <v>0</v>
      </c>
      <c r="Q321" s="161"/>
      <c r="R321" s="161"/>
      <c r="S321" s="438"/>
      <c r="T321" s="161"/>
      <c r="U321" s="161"/>
      <c r="V321" s="161"/>
    </row>
    <row r="322" spans="1:231" ht="16.2">
      <c r="A322" s="122" t="str">
        <f t="shared" si="55"/>
        <v>71060000000001</v>
      </c>
      <c r="B322" s="124" t="s">
        <v>439</v>
      </c>
      <c r="C322" s="117" t="s">
        <v>157</v>
      </c>
      <c r="D322" s="118" t="s">
        <v>441</v>
      </c>
      <c r="E322" s="119" t="s">
        <v>441</v>
      </c>
      <c r="F322" s="120" t="s">
        <v>441</v>
      </c>
      <c r="G322" s="129" t="s">
        <v>96</v>
      </c>
      <c r="H322" s="17"/>
      <c r="I322" s="18"/>
      <c r="J322" s="19"/>
      <c r="K322" s="19"/>
      <c r="L322" s="30" t="s">
        <v>110</v>
      </c>
      <c r="M322" s="31"/>
      <c r="N322" s="190"/>
      <c r="O322" s="190"/>
      <c r="P322" s="190"/>
      <c r="Q322" s="161"/>
      <c r="R322" s="161"/>
      <c r="S322" s="438"/>
      <c r="T322" s="161"/>
      <c r="U322" s="161"/>
      <c r="V322" s="161"/>
      <c r="DC322" s="179"/>
      <c r="DD322" s="179"/>
      <c r="DE322" s="179"/>
      <c r="DF322" s="179"/>
      <c r="DG322" s="179"/>
      <c r="DO322" s="179"/>
      <c r="DP322" s="179"/>
      <c r="DQ322" s="179"/>
      <c r="DR322" s="179"/>
      <c r="DS322" s="179"/>
      <c r="EA322" s="179"/>
      <c r="EB322" s="179"/>
      <c r="EC322" s="179"/>
      <c r="ED322" s="179"/>
      <c r="EE322" s="179"/>
      <c r="EM322" s="179"/>
      <c r="EN322" s="179"/>
      <c r="EO322" s="179"/>
      <c r="EP322" s="179"/>
      <c r="EQ322" s="179"/>
      <c r="EY322" s="179"/>
      <c r="EZ322" s="179"/>
      <c r="FA322" s="179"/>
      <c r="FB322" s="179"/>
      <c r="FC322" s="179"/>
      <c r="FK322" s="179"/>
      <c r="FL322" s="179"/>
      <c r="FM322" s="179"/>
      <c r="FN322" s="179"/>
      <c r="FO322" s="179"/>
      <c r="FW322" s="179"/>
      <c r="FX322" s="179"/>
      <c r="FY322" s="179"/>
      <c r="FZ322" s="179"/>
      <c r="GA322" s="179"/>
      <c r="GI322" s="179"/>
      <c r="GJ322" s="179"/>
      <c r="GK322" s="179"/>
      <c r="GL322" s="179"/>
      <c r="GM322" s="179"/>
      <c r="GU322" s="179"/>
      <c r="GV322" s="179"/>
      <c r="GW322" s="179"/>
      <c r="GX322" s="179"/>
      <c r="GY322" s="179"/>
      <c r="HG322" s="179"/>
      <c r="HH322" s="179"/>
      <c r="HI322" s="179"/>
      <c r="HJ322" s="179"/>
      <c r="HK322" s="179"/>
      <c r="HS322" s="179"/>
      <c r="HT322" s="179"/>
      <c r="HU322" s="179"/>
      <c r="HV322" s="179"/>
      <c r="HW322" s="179"/>
    </row>
    <row r="323" spans="1:231" s="170" customFormat="1" ht="16.2">
      <c r="A323" s="122" t="str">
        <f t="shared" si="55"/>
        <v>71060100000000</v>
      </c>
      <c r="B323" s="124" t="s">
        <v>439</v>
      </c>
      <c r="C323" s="117" t="s">
        <v>157</v>
      </c>
      <c r="D323" s="118" t="s">
        <v>106</v>
      </c>
      <c r="E323" s="119" t="s">
        <v>441</v>
      </c>
      <c r="F323" s="120" t="s">
        <v>441</v>
      </c>
      <c r="G323" s="129" t="s">
        <v>440</v>
      </c>
      <c r="H323" s="151">
        <v>2511</v>
      </c>
      <c r="I323" s="152" t="s">
        <v>149</v>
      </c>
      <c r="J323" s="153">
        <v>1</v>
      </c>
      <c r="K323" s="153">
        <v>1</v>
      </c>
      <c r="L323" s="154" t="s">
        <v>232</v>
      </c>
      <c r="M323" s="155"/>
      <c r="N323" s="192">
        <f>+N325+N335+N337+N360</f>
        <v>0</v>
      </c>
      <c r="O323" s="192">
        <f t="shared" ref="O323:P323" si="56">+O325+O335+O337+O360</f>
        <v>0</v>
      </c>
      <c r="P323" s="192">
        <f t="shared" si="56"/>
        <v>0</v>
      </c>
      <c r="Q323" s="161"/>
      <c r="R323" s="161"/>
      <c r="S323" s="438"/>
      <c r="T323" s="161"/>
      <c r="U323" s="161"/>
      <c r="V323" s="161"/>
    </row>
    <row r="324" spans="1:231" ht="16.2">
      <c r="A324" s="122" t="str">
        <f t="shared" si="55"/>
        <v>71060100000001</v>
      </c>
      <c r="B324" s="124" t="s">
        <v>439</v>
      </c>
      <c r="C324" s="117" t="s">
        <v>157</v>
      </c>
      <c r="D324" s="118" t="s">
        <v>106</v>
      </c>
      <c r="E324" s="119" t="s">
        <v>441</v>
      </c>
      <c r="F324" s="120" t="s">
        <v>441</v>
      </c>
      <c r="G324" s="129" t="s">
        <v>96</v>
      </c>
      <c r="H324" s="17"/>
      <c r="I324" s="25"/>
      <c r="J324" s="26"/>
      <c r="K324" s="26"/>
      <c r="L324" s="30" t="s">
        <v>108</v>
      </c>
      <c r="M324" s="31"/>
      <c r="N324" s="190"/>
      <c r="O324" s="190"/>
      <c r="P324" s="190"/>
      <c r="Q324" s="161"/>
      <c r="R324" s="161"/>
      <c r="S324" s="438"/>
      <c r="T324" s="161"/>
      <c r="U324" s="161"/>
      <c r="V324" s="161"/>
    </row>
    <row r="325" spans="1:231" s="156" customFormat="1" ht="16.2">
      <c r="A325" s="122" t="str">
        <f t="shared" si="55"/>
        <v>71060101000000</v>
      </c>
      <c r="B325" s="124" t="s">
        <v>439</v>
      </c>
      <c r="C325" s="117" t="s">
        <v>157</v>
      </c>
      <c r="D325" s="118" t="s">
        <v>106</v>
      </c>
      <c r="E325" s="119" t="s">
        <v>106</v>
      </c>
      <c r="F325" s="120" t="s">
        <v>441</v>
      </c>
      <c r="G325" s="129" t="s">
        <v>440</v>
      </c>
      <c r="H325" s="45"/>
      <c r="I325" s="147"/>
      <c r="J325" s="148"/>
      <c r="K325" s="148"/>
      <c r="L325" s="27" t="s">
        <v>233</v>
      </c>
      <c r="M325" s="28"/>
      <c r="N325" s="197">
        <f>O325+P325</f>
        <v>0</v>
      </c>
      <c r="O325" s="197">
        <f>SUM(O326:O334)</f>
        <v>0</v>
      </c>
      <c r="P325" s="197">
        <f>SUM(P326:P334)</f>
        <v>0</v>
      </c>
      <c r="Q325" s="161"/>
      <c r="R325" s="161"/>
      <c r="S325" s="438"/>
      <c r="T325" s="161"/>
      <c r="U325" s="161"/>
      <c r="V325" s="161"/>
    </row>
    <row r="326" spans="1:231" ht="16.2">
      <c r="A326" s="122" t="str">
        <f t="shared" si="55"/>
        <v>71060101000001</v>
      </c>
      <c r="B326" s="124" t="s">
        <v>439</v>
      </c>
      <c r="C326" s="117" t="s">
        <v>157</v>
      </c>
      <c r="D326" s="118" t="s">
        <v>106</v>
      </c>
      <c r="E326" s="119" t="s">
        <v>106</v>
      </c>
      <c r="F326" s="120" t="s">
        <v>441</v>
      </c>
      <c r="G326" s="129" t="s">
        <v>96</v>
      </c>
      <c r="H326" s="25"/>
      <c r="I326" s="25"/>
      <c r="J326" s="26"/>
      <c r="K326" s="26"/>
      <c r="L326" s="30" t="s">
        <v>115</v>
      </c>
      <c r="M326" s="31">
        <v>4213</v>
      </c>
      <c r="N326" s="183">
        <f t="shared" ref="N326:N336" si="57">O326+P326</f>
        <v>0</v>
      </c>
      <c r="O326" s="183"/>
      <c r="P326" s="183">
        <v>0</v>
      </c>
      <c r="Q326" s="161"/>
      <c r="R326" s="161"/>
      <c r="S326" s="438"/>
      <c r="T326" s="161"/>
      <c r="U326" s="161"/>
      <c r="V326" s="161"/>
    </row>
    <row r="327" spans="1:231" ht="26.4">
      <c r="A327" s="122" t="str">
        <f t="shared" si="55"/>
        <v>71050601014213</v>
      </c>
      <c r="B327" s="124" t="s">
        <v>439</v>
      </c>
      <c r="C327" s="117" t="s">
        <v>149</v>
      </c>
      <c r="D327" s="118" t="s">
        <v>157</v>
      </c>
      <c r="E327" s="119" t="s">
        <v>106</v>
      </c>
      <c r="F327" s="120" t="s">
        <v>106</v>
      </c>
      <c r="G327" s="121">
        <v>4213</v>
      </c>
      <c r="H327" s="25"/>
      <c r="I327" s="25"/>
      <c r="J327" s="26"/>
      <c r="K327" s="26"/>
      <c r="L327" s="29" t="s">
        <v>142</v>
      </c>
      <c r="M327" s="12">
        <v>4251</v>
      </c>
      <c r="N327" s="183">
        <f t="shared" si="57"/>
        <v>0</v>
      </c>
      <c r="O327" s="183"/>
      <c r="P327" s="183"/>
      <c r="Q327" s="161"/>
      <c r="R327" s="161"/>
      <c r="S327" s="438"/>
      <c r="T327" s="161"/>
      <c r="U327" s="161"/>
      <c r="V327" s="161"/>
    </row>
    <row r="328" spans="1:231" s="115" customFormat="1" ht="16.2">
      <c r="A328" s="122" t="str">
        <f t="shared" si="55"/>
        <v>71060101010000</v>
      </c>
      <c r="B328" s="124" t="s">
        <v>439</v>
      </c>
      <c r="C328" s="117" t="s">
        <v>157</v>
      </c>
      <c r="D328" s="118" t="s">
        <v>106</v>
      </c>
      <c r="E328" s="119" t="s">
        <v>106</v>
      </c>
      <c r="F328" s="120" t="s">
        <v>106</v>
      </c>
      <c r="G328" s="129" t="s">
        <v>440</v>
      </c>
      <c r="H328" s="25"/>
      <c r="I328" s="25"/>
      <c r="J328" s="26"/>
      <c r="K328" s="26"/>
      <c r="L328" s="32" t="s">
        <v>130</v>
      </c>
      <c r="M328" s="48">
        <v>4267</v>
      </c>
      <c r="N328" s="183">
        <f t="shared" si="57"/>
        <v>0</v>
      </c>
      <c r="O328" s="183"/>
      <c r="P328" s="183"/>
      <c r="Q328" s="161"/>
      <c r="R328" s="161"/>
      <c r="S328" s="438"/>
      <c r="T328" s="161"/>
      <c r="U328" s="161"/>
      <c r="V328" s="161"/>
    </row>
    <row r="329" spans="1:231" ht="16.2">
      <c r="A329" s="122" t="str">
        <f t="shared" si="55"/>
        <v>71060101014639</v>
      </c>
      <c r="B329" s="124" t="s">
        <v>439</v>
      </c>
      <c r="C329" s="117" t="s">
        <v>157</v>
      </c>
      <c r="D329" s="118" t="s">
        <v>106</v>
      </c>
      <c r="E329" s="119" t="s">
        <v>106</v>
      </c>
      <c r="F329" s="120" t="s">
        <v>106</v>
      </c>
      <c r="G329" s="121">
        <v>4639</v>
      </c>
      <c r="H329" s="25"/>
      <c r="I329" s="25"/>
      <c r="J329" s="26"/>
      <c r="K329" s="26"/>
      <c r="L329" s="32" t="s">
        <v>364</v>
      </c>
      <c r="M329" s="48">
        <v>4269</v>
      </c>
      <c r="N329" s="183">
        <f t="shared" si="57"/>
        <v>0</v>
      </c>
      <c r="O329" s="183"/>
      <c r="P329" s="183"/>
      <c r="Q329" s="161"/>
      <c r="R329" s="161"/>
      <c r="S329" s="438"/>
      <c r="T329" s="161"/>
      <c r="U329" s="161"/>
      <c r="V329" s="161"/>
    </row>
    <row r="330" spans="1:231" ht="16.2">
      <c r="A330" s="122" t="str">
        <f t="shared" si="55"/>
        <v>71060101014861</v>
      </c>
      <c r="B330" s="124" t="s">
        <v>439</v>
      </c>
      <c r="C330" s="117" t="s">
        <v>157</v>
      </c>
      <c r="D330" s="118" t="s">
        <v>106</v>
      </c>
      <c r="E330" s="119" t="s">
        <v>106</v>
      </c>
      <c r="F330" s="120" t="s">
        <v>106</v>
      </c>
      <c r="G330" s="121">
        <v>4861</v>
      </c>
      <c r="H330" s="25"/>
      <c r="I330" s="25"/>
      <c r="J330" s="26"/>
      <c r="K330" s="26"/>
      <c r="L330" s="29" t="s">
        <v>348</v>
      </c>
      <c r="M330" s="31">
        <v>4729</v>
      </c>
      <c r="N330" s="183">
        <f t="shared" si="57"/>
        <v>0</v>
      </c>
      <c r="O330" s="183"/>
      <c r="P330" s="183"/>
      <c r="Q330" s="161"/>
      <c r="R330" s="161"/>
      <c r="S330" s="438"/>
      <c r="T330" s="161"/>
      <c r="U330" s="161"/>
      <c r="V330" s="161"/>
    </row>
    <row r="331" spans="1:231" ht="16.8">
      <c r="B331" s="124"/>
      <c r="H331" s="25"/>
      <c r="I331" s="25"/>
      <c r="J331" s="26"/>
      <c r="K331" s="26"/>
      <c r="L331" s="30" t="s">
        <v>173</v>
      </c>
      <c r="M331" s="31">
        <v>5112</v>
      </c>
      <c r="N331" s="183">
        <f t="shared" si="57"/>
        <v>0</v>
      </c>
      <c r="O331" s="399">
        <v>0</v>
      </c>
      <c r="P331" s="399"/>
      <c r="Q331" s="161"/>
      <c r="R331" s="161"/>
      <c r="S331" s="438"/>
      <c r="T331" s="161"/>
      <c r="U331" s="161"/>
      <c r="V331" s="161"/>
    </row>
    <row r="332" spans="1:231" s="115" customFormat="1" ht="16.2">
      <c r="A332" s="122" t="str">
        <f t="shared" si="55"/>
        <v>71060101020000</v>
      </c>
      <c r="B332" s="124" t="s">
        <v>439</v>
      </c>
      <c r="C332" s="117" t="s">
        <v>157</v>
      </c>
      <c r="D332" s="118" t="s">
        <v>106</v>
      </c>
      <c r="E332" s="119" t="s">
        <v>106</v>
      </c>
      <c r="F332" s="120" t="s">
        <v>140</v>
      </c>
      <c r="G332" s="129" t="s">
        <v>440</v>
      </c>
      <c r="H332" s="25"/>
      <c r="I332" s="25"/>
      <c r="J332" s="26"/>
      <c r="K332" s="26"/>
      <c r="L332" s="29" t="s">
        <v>174</v>
      </c>
      <c r="M332" s="12">
        <v>5113</v>
      </c>
      <c r="N332" s="183">
        <f t="shared" si="57"/>
        <v>0</v>
      </c>
      <c r="O332" s="183"/>
      <c r="P332" s="183"/>
      <c r="Q332" s="161"/>
      <c r="R332" s="161"/>
      <c r="S332" s="438"/>
      <c r="T332" s="161"/>
      <c r="U332" s="161"/>
      <c r="V332" s="161"/>
    </row>
    <row r="333" spans="1:231" ht="16.8">
      <c r="A333" s="122" t="str">
        <f t="shared" si="55"/>
        <v>71060101024819</v>
      </c>
      <c r="B333" s="124" t="s">
        <v>439</v>
      </c>
      <c r="C333" s="117" t="s">
        <v>157</v>
      </c>
      <c r="D333" s="118" t="s">
        <v>106</v>
      </c>
      <c r="E333" s="119" t="s">
        <v>106</v>
      </c>
      <c r="F333" s="120" t="s">
        <v>140</v>
      </c>
      <c r="G333" s="121">
        <v>4819</v>
      </c>
      <c r="H333" s="25"/>
      <c r="I333" s="25"/>
      <c r="J333" s="26"/>
      <c r="K333" s="26"/>
      <c r="L333" s="29" t="s">
        <v>135</v>
      </c>
      <c r="M333" s="12">
        <v>5121</v>
      </c>
      <c r="N333" s="183">
        <f t="shared" si="57"/>
        <v>0</v>
      </c>
      <c r="O333" s="399">
        <v>0</v>
      </c>
      <c r="P333" s="399"/>
      <c r="Q333" s="161"/>
      <c r="R333" s="161"/>
      <c r="S333" s="438"/>
      <c r="T333" s="161"/>
      <c r="U333" s="161"/>
      <c r="V333" s="161"/>
    </row>
    <row r="334" spans="1:231" ht="16.2">
      <c r="A334" s="122" t="str">
        <f t="shared" si="55"/>
        <v>71060101025111</v>
      </c>
      <c r="B334" s="124" t="s">
        <v>439</v>
      </c>
      <c r="C334" s="117" t="s">
        <v>157</v>
      </c>
      <c r="D334" s="118" t="s">
        <v>106</v>
      </c>
      <c r="E334" s="119" t="s">
        <v>106</v>
      </c>
      <c r="F334" s="120" t="s">
        <v>140</v>
      </c>
      <c r="G334" s="121">
        <v>5111</v>
      </c>
      <c r="H334" s="25"/>
      <c r="I334" s="25"/>
      <c r="J334" s="26"/>
      <c r="K334" s="26"/>
      <c r="L334" s="29" t="s">
        <v>137</v>
      </c>
      <c r="M334" s="12">
        <v>5129</v>
      </c>
      <c r="N334" s="183">
        <f t="shared" si="57"/>
        <v>0</v>
      </c>
      <c r="O334" s="183">
        <v>0</v>
      </c>
      <c r="P334" s="183"/>
      <c r="Q334" s="161"/>
      <c r="R334" s="161"/>
      <c r="S334" s="438"/>
      <c r="T334" s="161"/>
      <c r="U334" s="161"/>
      <c r="V334" s="161"/>
    </row>
    <row r="335" spans="1:231" ht="27.6">
      <c r="A335" s="122" t="str">
        <f t="shared" si="55"/>
        <v>71060101025112</v>
      </c>
      <c r="B335" s="124" t="s">
        <v>439</v>
      </c>
      <c r="C335" s="117" t="s">
        <v>157</v>
      </c>
      <c r="D335" s="118" t="s">
        <v>106</v>
      </c>
      <c r="E335" s="119" t="s">
        <v>106</v>
      </c>
      <c r="F335" s="120" t="s">
        <v>140</v>
      </c>
      <c r="G335" s="121">
        <v>5112</v>
      </c>
      <c r="H335" s="45"/>
      <c r="I335" s="147"/>
      <c r="J335" s="148"/>
      <c r="K335" s="148"/>
      <c r="L335" s="27" t="s">
        <v>234</v>
      </c>
      <c r="M335" s="28"/>
      <c r="N335" s="197">
        <f>O335+P335</f>
        <v>0</v>
      </c>
      <c r="O335" s="197">
        <f>SUM(O336)</f>
        <v>0</v>
      </c>
      <c r="P335" s="197">
        <f>SUM(P336)</f>
        <v>0</v>
      </c>
      <c r="Q335" s="161"/>
      <c r="R335" s="161"/>
      <c r="S335" s="438"/>
      <c r="T335" s="161"/>
      <c r="U335" s="161"/>
      <c r="V335" s="161"/>
    </row>
    <row r="336" spans="1:231" ht="16.8">
      <c r="A336" s="122" t="str">
        <f t="shared" si="55"/>
        <v>71060101025113</v>
      </c>
      <c r="B336" s="124" t="s">
        <v>439</v>
      </c>
      <c r="C336" s="117" t="s">
        <v>157</v>
      </c>
      <c r="D336" s="118" t="s">
        <v>106</v>
      </c>
      <c r="E336" s="119" t="s">
        <v>106</v>
      </c>
      <c r="F336" s="120" t="s">
        <v>140</v>
      </c>
      <c r="G336" s="121">
        <v>5113</v>
      </c>
      <c r="H336" s="25"/>
      <c r="I336" s="25"/>
      <c r="J336" s="26"/>
      <c r="K336" s="26"/>
      <c r="L336" s="30" t="s">
        <v>115</v>
      </c>
      <c r="M336" s="31">
        <v>4213</v>
      </c>
      <c r="N336" s="183">
        <f t="shared" si="57"/>
        <v>0</v>
      </c>
      <c r="O336" s="399"/>
      <c r="P336" s="399">
        <v>0</v>
      </c>
      <c r="Q336" s="161"/>
      <c r="R336" s="161"/>
      <c r="S336" s="438"/>
      <c r="T336" s="161"/>
      <c r="U336" s="161"/>
      <c r="V336" s="161"/>
    </row>
    <row r="337" spans="1:22" ht="32.25" customHeight="1">
      <c r="A337" s="122" t="str">
        <f t="shared" si="55"/>
        <v>71060301014861</v>
      </c>
      <c r="B337" s="124" t="s">
        <v>439</v>
      </c>
      <c r="C337" s="117" t="s">
        <v>157</v>
      </c>
      <c r="D337" s="118" t="s">
        <v>442</v>
      </c>
      <c r="E337" s="119" t="s">
        <v>106</v>
      </c>
      <c r="F337" s="120" t="s">
        <v>106</v>
      </c>
      <c r="G337" s="121">
        <v>4861</v>
      </c>
      <c r="H337" s="45"/>
      <c r="I337" s="45"/>
      <c r="J337" s="45"/>
      <c r="K337" s="45"/>
      <c r="L337" s="27" t="s">
        <v>831</v>
      </c>
      <c r="M337" s="28"/>
      <c r="N337" s="197">
        <f>O337+P337</f>
        <v>0</v>
      </c>
      <c r="O337" s="197">
        <f>SUM(O338:O359)</f>
        <v>0</v>
      </c>
      <c r="P337" s="197">
        <f>SUM(P338:P359)</f>
        <v>0</v>
      </c>
      <c r="Q337" s="161"/>
      <c r="R337" s="161"/>
      <c r="S337" s="438"/>
      <c r="T337" s="161"/>
      <c r="U337" s="161"/>
      <c r="V337" s="161"/>
    </row>
    <row r="338" spans="1:22" ht="16.8">
      <c r="A338" s="122" t="str">
        <f t="shared" si="55"/>
        <v>71060301015112</v>
      </c>
      <c r="B338" s="124" t="s">
        <v>439</v>
      </c>
      <c r="C338" s="117" t="s">
        <v>157</v>
      </c>
      <c r="D338" s="118" t="s">
        <v>442</v>
      </c>
      <c r="E338" s="119" t="s">
        <v>106</v>
      </c>
      <c r="F338" s="120" t="s">
        <v>106</v>
      </c>
      <c r="G338" s="129" t="s">
        <v>87</v>
      </c>
      <c r="H338" s="37"/>
      <c r="I338" s="194"/>
      <c r="J338" s="195"/>
      <c r="K338" s="196"/>
      <c r="L338" s="36" t="s">
        <v>112</v>
      </c>
      <c r="M338" s="12">
        <v>4111</v>
      </c>
      <c r="N338" s="183">
        <f t="shared" ref="N338:N359" si="58">O338+P338</f>
        <v>0</v>
      </c>
      <c r="O338" s="399"/>
      <c r="P338" s="399"/>
      <c r="Q338" s="161"/>
      <c r="R338" s="161"/>
      <c r="S338" s="438"/>
      <c r="T338" s="161"/>
      <c r="U338" s="161"/>
      <c r="V338" s="161"/>
    </row>
    <row r="339" spans="1:22" ht="26.4">
      <c r="A339" s="122" t="str">
        <f t="shared" si="55"/>
        <v>71060301015113</v>
      </c>
      <c r="B339" s="124" t="s">
        <v>439</v>
      </c>
      <c r="C339" s="117" t="s">
        <v>157</v>
      </c>
      <c r="D339" s="118" t="s">
        <v>442</v>
      </c>
      <c r="E339" s="119" t="s">
        <v>106</v>
      </c>
      <c r="F339" s="120" t="s">
        <v>106</v>
      </c>
      <c r="G339" s="129" t="s">
        <v>85</v>
      </c>
      <c r="H339" s="37"/>
      <c r="I339" s="194"/>
      <c r="J339" s="195"/>
      <c r="K339" s="196"/>
      <c r="L339" s="36" t="s">
        <v>113</v>
      </c>
      <c r="M339" s="12">
        <v>4112</v>
      </c>
      <c r="N339" s="183">
        <f t="shared" si="58"/>
        <v>0</v>
      </c>
      <c r="O339" s="399"/>
      <c r="P339" s="399"/>
      <c r="Q339" s="161"/>
      <c r="R339" s="161"/>
      <c r="S339" s="438"/>
      <c r="T339" s="161"/>
      <c r="U339" s="161"/>
      <c r="V339" s="161"/>
    </row>
    <row r="340" spans="1:22" s="115" customFormat="1" ht="16.8">
      <c r="A340" s="122" t="str">
        <f t="shared" si="55"/>
        <v>71060301020000</v>
      </c>
      <c r="B340" s="124" t="s">
        <v>439</v>
      </c>
      <c r="C340" s="117" t="s">
        <v>157</v>
      </c>
      <c r="D340" s="118" t="s">
        <v>442</v>
      </c>
      <c r="E340" s="119" t="s">
        <v>106</v>
      </c>
      <c r="F340" s="120" t="s">
        <v>140</v>
      </c>
      <c r="G340" s="129" t="s">
        <v>440</v>
      </c>
      <c r="H340" s="37"/>
      <c r="I340" s="194"/>
      <c r="J340" s="195"/>
      <c r="K340" s="196"/>
      <c r="L340" s="29" t="s">
        <v>114</v>
      </c>
      <c r="M340" s="12">
        <v>4212</v>
      </c>
      <c r="N340" s="183">
        <f t="shared" si="58"/>
        <v>0</v>
      </c>
      <c r="O340" s="399"/>
      <c r="P340" s="399"/>
      <c r="Q340" s="161"/>
      <c r="R340" s="161"/>
      <c r="S340" s="438"/>
      <c r="T340" s="161"/>
      <c r="U340" s="161"/>
      <c r="V340" s="161"/>
    </row>
    <row r="341" spans="1:22" ht="16.8">
      <c r="A341" s="122" t="str">
        <f t="shared" si="55"/>
        <v>71060301024861</v>
      </c>
      <c r="B341" s="124" t="s">
        <v>439</v>
      </c>
      <c r="C341" s="117" t="s">
        <v>157</v>
      </c>
      <c r="D341" s="118" t="s">
        <v>442</v>
      </c>
      <c r="E341" s="119" t="s">
        <v>106</v>
      </c>
      <c r="F341" s="120" t="s">
        <v>140</v>
      </c>
      <c r="G341" s="121">
        <v>4861</v>
      </c>
      <c r="H341" s="37"/>
      <c r="I341" s="194"/>
      <c r="J341" s="195"/>
      <c r="K341" s="196"/>
      <c r="L341" s="30" t="s">
        <v>115</v>
      </c>
      <c r="M341" s="31">
        <v>4213</v>
      </c>
      <c r="N341" s="183">
        <f t="shared" si="58"/>
        <v>0</v>
      </c>
      <c r="O341" s="399"/>
      <c r="P341" s="399"/>
      <c r="Q341" s="161"/>
      <c r="R341" s="161"/>
      <c r="S341" s="438"/>
      <c r="T341" s="161"/>
      <c r="U341" s="161"/>
      <c r="V341" s="161"/>
    </row>
    <row r="342" spans="1:22" s="115" customFormat="1" ht="16.8">
      <c r="A342" s="122" t="str">
        <f t="shared" si="55"/>
        <v>71060301030000</v>
      </c>
      <c r="B342" s="124" t="s">
        <v>439</v>
      </c>
      <c r="C342" s="117" t="s">
        <v>157</v>
      </c>
      <c r="D342" s="118" t="s">
        <v>442</v>
      </c>
      <c r="E342" s="119" t="s">
        <v>106</v>
      </c>
      <c r="F342" s="120" t="s">
        <v>442</v>
      </c>
      <c r="G342" s="129" t="s">
        <v>440</v>
      </c>
      <c r="H342" s="37"/>
      <c r="I342" s="194"/>
      <c r="J342" s="195"/>
      <c r="K342" s="196"/>
      <c r="L342" s="30" t="s">
        <v>116</v>
      </c>
      <c r="M342" s="31">
        <v>4214</v>
      </c>
      <c r="N342" s="183">
        <f t="shared" si="58"/>
        <v>0</v>
      </c>
      <c r="O342" s="399"/>
      <c r="P342" s="399"/>
      <c r="Q342" s="161"/>
      <c r="R342" s="161"/>
      <c r="S342" s="438"/>
      <c r="T342" s="161"/>
      <c r="U342" s="161"/>
      <c r="V342" s="161"/>
    </row>
    <row r="343" spans="1:22" ht="16.8">
      <c r="A343" s="122" t="str">
        <f t="shared" si="55"/>
        <v>71060301034861</v>
      </c>
      <c r="B343" s="124" t="s">
        <v>439</v>
      </c>
      <c r="C343" s="117" t="s">
        <v>157</v>
      </c>
      <c r="D343" s="118" t="s">
        <v>442</v>
      </c>
      <c r="E343" s="119" t="s">
        <v>106</v>
      </c>
      <c r="F343" s="120" t="s">
        <v>442</v>
      </c>
      <c r="G343" s="121">
        <v>4861</v>
      </c>
      <c r="H343" s="37"/>
      <c r="I343" s="194"/>
      <c r="J343" s="195"/>
      <c r="K343" s="196"/>
      <c r="L343" s="29" t="s">
        <v>117</v>
      </c>
      <c r="M343" s="12">
        <v>4215</v>
      </c>
      <c r="N343" s="183">
        <f t="shared" si="58"/>
        <v>0</v>
      </c>
      <c r="O343" s="398"/>
      <c r="P343" s="398"/>
      <c r="Q343" s="161"/>
      <c r="R343" s="161"/>
      <c r="S343" s="438"/>
      <c r="T343" s="161"/>
      <c r="U343" s="161"/>
      <c r="V343" s="161"/>
    </row>
    <row r="344" spans="1:22" s="115" customFormat="1" ht="16.8">
      <c r="A344" s="122" t="str">
        <f t="shared" si="55"/>
        <v>71060301040000</v>
      </c>
      <c r="B344" s="124" t="s">
        <v>439</v>
      </c>
      <c r="C344" s="117" t="s">
        <v>157</v>
      </c>
      <c r="D344" s="118" t="s">
        <v>442</v>
      </c>
      <c r="E344" s="119" t="s">
        <v>106</v>
      </c>
      <c r="F344" s="120" t="s">
        <v>155</v>
      </c>
      <c r="G344" s="129" t="s">
        <v>440</v>
      </c>
      <c r="H344" s="37"/>
      <c r="I344" s="194"/>
      <c r="J344" s="195"/>
      <c r="K344" s="196"/>
      <c r="L344" s="30" t="s">
        <v>118</v>
      </c>
      <c r="M344" s="44">
        <v>4216</v>
      </c>
      <c r="N344" s="183">
        <f t="shared" si="58"/>
        <v>0</v>
      </c>
      <c r="O344" s="399"/>
      <c r="P344" s="399"/>
      <c r="Q344" s="161"/>
      <c r="R344" s="161"/>
      <c r="S344" s="438"/>
      <c r="T344" s="161"/>
      <c r="U344" s="161"/>
      <c r="V344" s="161"/>
    </row>
    <row r="345" spans="1:22" ht="16.8">
      <c r="A345" s="122" t="str">
        <f t="shared" si="55"/>
        <v>71060301044861</v>
      </c>
      <c r="B345" s="124" t="s">
        <v>439</v>
      </c>
      <c r="C345" s="117" t="s">
        <v>157</v>
      </c>
      <c r="D345" s="118" t="s">
        <v>442</v>
      </c>
      <c r="E345" s="119" t="s">
        <v>106</v>
      </c>
      <c r="F345" s="120" t="s">
        <v>155</v>
      </c>
      <c r="G345" s="121">
        <v>4861</v>
      </c>
      <c r="H345" s="37"/>
      <c r="I345" s="194"/>
      <c r="J345" s="195"/>
      <c r="K345" s="196"/>
      <c r="L345" s="29" t="s">
        <v>121</v>
      </c>
      <c r="M345" s="12">
        <v>4232</v>
      </c>
      <c r="N345" s="183">
        <f t="shared" si="58"/>
        <v>0</v>
      </c>
      <c r="O345" s="399"/>
      <c r="P345" s="399"/>
      <c r="Q345" s="161"/>
      <c r="R345" s="161"/>
      <c r="S345" s="438"/>
      <c r="T345" s="161"/>
      <c r="U345" s="161"/>
      <c r="V345" s="161"/>
    </row>
    <row r="346" spans="1:22" s="115" customFormat="1" ht="16.8">
      <c r="A346" s="122" t="str">
        <f t="shared" si="55"/>
        <v>71060301050000</v>
      </c>
      <c r="B346" s="124" t="s">
        <v>439</v>
      </c>
      <c r="C346" s="117" t="s">
        <v>157</v>
      </c>
      <c r="D346" s="118" t="s">
        <v>442</v>
      </c>
      <c r="E346" s="119" t="s">
        <v>106</v>
      </c>
      <c r="F346" s="120" t="s">
        <v>149</v>
      </c>
      <c r="G346" s="129" t="s">
        <v>440</v>
      </c>
      <c r="H346" s="37"/>
      <c r="I346" s="194"/>
      <c r="J346" s="195"/>
      <c r="K346" s="196"/>
      <c r="L346" s="29" t="s">
        <v>125</v>
      </c>
      <c r="M346" s="12">
        <v>4239</v>
      </c>
      <c r="N346" s="183">
        <f t="shared" si="58"/>
        <v>0</v>
      </c>
      <c r="O346" s="399"/>
      <c r="P346" s="399"/>
      <c r="Q346" s="161"/>
      <c r="R346" s="161"/>
      <c r="S346" s="438"/>
      <c r="T346" s="161"/>
      <c r="U346" s="161"/>
      <c r="V346" s="161"/>
    </row>
    <row r="347" spans="1:22" ht="16.8">
      <c r="A347" s="122" t="str">
        <f t="shared" si="55"/>
        <v>71060301054861</v>
      </c>
      <c r="B347" s="124" t="s">
        <v>439</v>
      </c>
      <c r="C347" s="117" t="s">
        <v>157</v>
      </c>
      <c r="D347" s="118" t="s">
        <v>442</v>
      </c>
      <c r="E347" s="119" t="s">
        <v>106</v>
      </c>
      <c r="F347" s="120" t="s">
        <v>149</v>
      </c>
      <c r="G347" s="121">
        <v>4861</v>
      </c>
      <c r="H347" s="37"/>
      <c r="I347" s="194"/>
      <c r="J347" s="195"/>
      <c r="K347" s="196"/>
      <c r="L347" s="29" t="s">
        <v>126</v>
      </c>
      <c r="M347" s="12">
        <v>4241</v>
      </c>
      <c r="N347" s="183">
        <f t="shared" si="58"/>
        <v>0</v>
      </c>
      <c r="O347" s="399"/>
      <c r="P347" s="399"/>
      <c r="Q347" s="161"/>
      <c r="R347" s="161"/>
      <c r="S347" s="438"/>
      <c r="T347" s="161"/>
      <c r="U347" s="161"/>
      <c r="V347" s="161"/>
    </row>
    <row r="348" spans="1:22" s="170" customFormat="1" ht="26.4">
      <c r="A348" s="122" t="str">
        <f t="shared" si="55"/>
        <v>71060400000000</v>
      </c>
      <c r="B348" s="124" t="s">
        <v>439</v>
      </c>
      <c r="C348" s="117" t="s">
        <v>157</v>
      </c>
      <c r="D348" s="118" t="s">
        <v>155</v>
      </c>
      <c r="E348" s="119" t="s">
        <v>441</v>
      </c>
      <c r="F348" s="120" t="s">
        <v>441</v>
      </c>
      <c r="G348" s="129" t="s">
        <v>440</v>
      </c>
      <c r="H348" s="37"/>
      <c r="I348" s="194"/>
      <c r="J348" s="195"/>
      <c r="K348" s="196"/>
      <c r="L348" s="29" t="s">
        <v>127</v>
      </c>
      <c r="M348" s="12">
        <v>4252</v>
      </c>
      <c r="N348" s="183">
        <f t="shared" si="58"/>
        <v>0</v>
      </c>
      <c r="O348" s="399"/>
      <c r="P348" s="399"/>
      <c r="Q348" s="161"/>
      <c r="R348" s="161"/>
      <c r="S348" s="438"/>
      <c r="T348" s="161"/>
      <c r="U348" s="161"/>
      <c r="V348" s="161"/>
    </row>
    <row r="349" spans="1:22" ht="16.8">
      <c r="A349" s="122" t="str">
        <f t="shared" si="55"/>
        <v>71060400000001</v>
      </c>
      <c r="B349" s="124" t="s">
        <v>439</v>
      </c>
      <c r="C349" s="117" t="s">
        <v>157</v>
      </c>
      <c r="D349" s="118" t="s">
        <v>155</v>
      </c>
      <c r="E349" s="119" t="s">
        <v>441</v>
      </c>
      <c r="F349" s="120" t="s">
        <v>441</v>
      </c>
      <c r="G349" s="129" t="s">
        <v>96</v>
      </c>
      <c r="H349" s="37"/>
      <c r="I349" s="194"/>
      <c r="J349" s="195"/>
      <c r="K349" s="196"/>
      <c r="L349" s="30" t="s">
        <v>128</v>
      </c>
      <c r="M349" s="31">
        <v>4261</v>
      </c>
      <c r="N349" s="183">
        <f t="shared" si="58"/>
        <v>0</v>
      </c>
      <c r="O349" s="399"/>
      <c r="P349" s="399"/>
      <c r="Q349" s="161"/>
      <c r="R349" s="161"/>
      <c r="S349" s="438"/>
      <c r="T349" s="161"/>
      <c r="U349" s="161"/>
      <c r="V349" s="161"/>
    </row>
    <row r="350" spans="1:22" s="156" customFormat="1" ht="16.8">
      <c r="A350" s="122" t="str">
        <f t="shared" si="55"/>
        <v>71060401000000</v>
      </c>
      <c r="B350" s="124" t="s">
        <v>439</v>
      </c>
      <c r="C350" s="117" t="s">
        <v>157</v>
      </c>
      <c r="D350" s="118" t="s">
        <v>155</v>
      </c>
      <c r="E350" s="119" t="s">
        <v>106</v>
      </c>
      <c r="F350" s="120" t="s">
        <v>441</v>
      </c>
      <c r="G350" s="129" t="s">
        <v>440</v>
      </c>
      <c r="H350" s="37"/>
      <c r="I350" s="194"/>
      <c r="J350" s="195"/>
      <c r="K350" s="196"/>
      <c r="L350" s="32" t="s">
        <v>129</v>
      </c>
      <c r="M350" s="48">
        <v>4264</v>
      </c>
      <c r="N350" s="183">
        <f t="shared" si="58"/>
        <v>0</v>
      </c>
      <c r="O350" s="399"/>
      <c r="P350" s="399"/>
      <c r="Q350" s="161"/>
      <c r="R350" s="161"/>
      <c r="S350" s="438"/>
      <c r="T350" s="161"/>
      <c r="U350" s="161"/>
      <c r="V350" s="161"/>
    </row>
    <row r="351" spans="1:22" ht="16.8">
      <c r="A351" s="122" t="str">
        <f t="shared" si="55"/>
        <v>71060401000001</v>
      </c>
      <c r="B351" s="124" t="s">
        <v>439</v>
      </c>
      <c r="C351" s="117" t="s">
        <v>157</v>
      </c>
      <c r="D351" s="118" t="s">
        <v>155</v>
      </c>
      <c r="E351" s="119" t="s">
        <v>106</v>
      </c>
      <c r="F351" s="120" t="s">
        <v>441</v>
      </c>
      <c r="G351" s="129" t="s">
        <v>96</v>
      </c>
      <c r="H351" s="37"/>
      <c r="I351" s="194"/>
      <c r="J351" s="195"/>
      <c r="K351" s="196"/>
      <c r="L351" s="32" t="s">
        <v>130</v>
      </c>
      <c r="M351" s="48">
        <v>4267</v>
      </c>
      <c r="N351" s="183">
        <f t="shared" si="58"/>
        <v>0</v>
      </c>
      <c r="O351" s="399"/>
      <c r="P351" s="399"/>
      <c r="Q351" s="161"/>
      <c r="R351" s="161"/>
      <c r="S351" s="438"/>
      <c r="T351" s="161"/>
      <c r="U351" s="161"/>
      <c r="V351" s="161"/>
    </row>
    <row r="352" spans="1:22" s="115" customFormat="1" ht="16.8">
      <c r="A352" s="122" t="str">
        <f t="shared" si="55"/>
        <v>71060401010000</v>
      </c>
      <c r="B352" s="124" t="s">
        <v>439</v>
      </c>
      <c r="C352" s="117" t="s">
        <v>157</v>
      </c>
      <c r="D352" s="118" t="s">
        <v>155</v>
      </c>
      <c r="E352" s="119" t="s">
        <v>106</v>
      </c>
      <c r="F352" s="120" t="s">
        <v>106</v>
      </c>
      <c r="G352" s="129" t="s">
        <v>440</v>
      </c>
      <c r="H352" s="37"/>
      <c r="I352" s="194"/>
      <c r="J352" s="195"/>
      <c r="K352" s="196"/>
      <c r="L352" s="32" t="s">
        <v>364</v>
      </c>
      <c r="M352" s="48">
        <v>4269</v>
      </c>
      <c r="N352" s="183">
        <f t="shared" si="58"/>
        <v>0</v>
      </c>
      <c r="O352" s="399"/>
      <c r="P352" s="399"/>
      <c r="Q352" s="161"/>
      <c r="R352" s="161"/>
      <c r="S352" s="438"/>
      <c r="T352" s="161"/>
      <c r="U352" s="161"/>
      <c r="V352" s="161"/>
    </row>
    <row r="353" spans="1:22" s="115" customFormat="1" ht="16.8">
      <c r="A353" s="122"/>
      <c r="B353" s="124"/>
      <c r="C353" s="117"/>
      <c r="D353" s="118"/>
      <c r="E353" s="119"/>
      <c r="F353" s="120"/>
      <c r="G353" s="129"/>
      <c r="H353" s="37"/>
      <c r="I353" s="194"/>
      <c r="J353" s="195"/>
      <c r="K353" s="196"/>
      <c r="L353" s="427" t="s">
        <v>791</v>
      </c>
      <c r="M353" s="395" t="s">
        <v>789</v>
      </c>
      <c r="N353" s="183">
        <f t="shared" si="58"/>
        <v>0</v>
      </c>
      <c r="O353" s="399"/>
      <c r="P353" s="399"/>
      <c r="Q353" s="161"/>
      <c r="R353" s="161"/>
      <c r="S353" s="438"/>
      <c r="T353" s="161"/>
      <c r="U353" s="161"/>
      <c r="V353" s="161"/>
    </row>
    <row r="354" spans="1:22" ht="16.8">
      <c r="A354" s="122" t="str">
        <f t="shared" si="55"/>
        <v>71060401014251</v>
      </c>
      <c r="B354" s="116" t="s">
        <v>439</v>
      </c>
      <c r="C354" s="117" t="s">
        <v>157</v>
      </c>
      <c r="D354" s="118" t="s">
        <v>155</v>
      </c>
      <c r="E354" s="119" t="s">
        <v>106</v>
      </c>
      <c r="F354" s="120" t="s">
        <v>106</v>
      </c>
      <c r="G354" s="121">
        <v>4251</v>
      </c>
      <c r="H354" s="37"/>
      <c r="I354" s="194"/>
      <c r="J354" s="195"/>
      <c r="K354" s="196"/>
      <c r="L354" s="29" t="s">
        <v>133</v>
      </c>
      <c r="M354" s="12">
        <v>4823</v>
      </c>
      <c r="N354" s="183">
        <f t="shared" si="58"/>
        <v>0</v>
      </c>
      <c r="O354" s="399"/>
      <c r="P354" s="399"/>
      <c r="Q354" s="161"/>
      <c r="R354" s="161"/>
      <c r="S354" s="438"/>
      <c r="T354" s="161"/>
      <c r="U354" s="161"/>
      <c r="V354" s="161"/>
    </row>
    <row r="355" spans="1:22" ht="26.4">
      <c r="A355" s="122" t="str">
        <f t="shared" si="55"/>
        <v>71060401015113</v>
      </c>
      <c r="B355" s="124" t="s">
        <v>439</v>
      </c>
      <c r="C355" s="117" t="s">
        <v>157</v>
      </c>
      <c r="D355" s="118" t="s">
        <v>155</v>
      </c>
      <c r="E355" s="119" t="s">
        <v>106</v>
      </c>
      <c r="F355" s="120" t="s">
        <v>106</v>
      </c>
      <c r="G355" s="121">
        <v>5113</v>
      </c>
      <c r="H355" s="37"/>
      <c r="I355" s="194"/>
      <c r="J355" s="195"/>
      <c r="K355" s="196"/>
      <c r="L355" s="29" t="s">
        <v>761</v>
      </c>
      <c r="M355" s="12" t="s">
        <v>762</v>
      </c>
      <c r="N355" s="183">
        <f t="shared" si="58"/>
        <v>0</v>
      </c>
      <c r="O355" s="399"/>
      <c r="P355" s="399"/>
      <c r="Q355" s="161"/>
      <c r="R355" s="161"/>
      <c r="S355" s="438"/>
      <c r="T355" s="161"/>
      <c r="U355" s="161"/>
      <c r="V355" s="161"/>
    </row>
    <row r="356" spans="1:22" ht="16.8">
      <c r="A356" s="122" t="str">
        <f t="shared" si="55"/>
        <v>71060401015113</v>
      </c>
      <c r="B356" s="124" t="s">
        <v>439</v>
      </c>
      <c r="C356" s="117" t="s">
        <v>157</v>
      </c>
      <c r="D356" s="118" t="s">
        <v>155</v>
      </c>
      <c r="E356" s="119" t="s">
        <v>106</v>
      </c>
      <c r="F356" s="120" t="s">
        <v>106</v>
      </c>
      <c r="G356" s="121">
        <v>5113</v>
      </c>
      <c r="H356" s="37"/>
      <c r="I356" s="194"/>
      <c r="J356" s="195"/>
      <c r="K356" s="196"/>
      <c r="L356" s="36" t="s">
        <v>134</v>
      </c>
      <c r="M356" s="31">
        <v>4861</v>
      </c>
      <c r="N356" s="183">
        <f t="shared" si="58"/>
        <v>0</v>
      </c>
      <c r="O356" s="399"/>
      <c r="P356" s="399"/>
      <c r="Q356" s="161"/>
      <c r="R356" s="161"/>
      <c r="S356" s="438"/>
      <c r="T356" s="161"/>
      <c r="U356" s="161"/>
      <c r="V356" s="161"/>
    </row>
    <row r="357" spans="1:22" ht="16.8">
      <c r="A357" s="122" t="str">
        <f t="shared" si="55"/>
        <v>71060401015129</v>
      </c>
      <c r="B357" s="124" t="s">
        <v>439</v>
      </c>
      <c r="C357" s="117" t="s">
        <v>157</v>
      </c>
      <c r="D357" s="118" t="s">
        <v>155</v>
      </c>
      <c r="E357" s="119" t="s">
        <v>106</v>
      </c>
      <c r="F357" s="120" t="s">
        <v>106</v>
      </c>
      <c r="G357" s="121">
        <v>5129</v>
      </c>
      <c r="H357" s="37"/>
      <c r="I357" s="194"/>
      <c r="J357" s="195"/>
      <c r="K357" s="196"/>
      <c r="L357" s="29" t="s">
        <v>136</v>
      </c>
      <c r="M357" s="12">
        <v>5122</v>
      </c>
      <c r="N357" s="183">
        <f t="shared" si="58"/>
        <v>0</v>
      </c>
      <c r="O357" s="399"/>
      <c r="P357" s="399"/>
      <c r="Q357" s="161"/>
      <c r="R357" s="161"/>
      <c r="S357" s="438"/>
      <c r="T357" s="161"/>
      <c r="U357" s="161"/>
      <c r="V357" s="161"/>
    </row>
    <row r="358" spans="1:22" s="115" customFormat="1" ht="16.8">
      <c r="A358" s="122" t="str">
        <f t="shared" si="55"/>
        <v>71060401020000</v>
      </c>
      <c r="B358" s="124" t="s">
        <v>439</v>
      </c>
      <c r="C358" s="117" t="s">
        <v>157</v>
      </c>
      <c r="D358" s="118" t="s">
        <v>155</v>
      </c>
      <c r="E358" s="119" t="s">
        <v>106</v>
      </c>
      <c r="F358" s="120" t="s">
        <v>140</v>
      </c>
      <c r="G358" s="129" t="s">
        <v>440</v>
      </c>
      <c r="H358" s="37"/>
      <c r="I358" s="194"/>
      <c r="J358" s="195"/>
      <c r="K358" s="196"/>
      <c r="L358" s="29" t="s">
        <v>137</v>
      </c>
      <c r="M358" s="12">
        <v>5129</v>
      </c>
      <c r="N358" s="183">
        <f t="shared" si="58"/>
        <v>0</v>
      </c>
      <c r="O358" s="399"/>
      <c r="P358" s="399"/>
      <c r="Q358" s="161"/>
      <c r="R358" s="161"/>
      <c r="S358" s="438"/>
      <c r="T358" s="161"/>
      <c r="U358" s="161"/>
      <c r="V358" s="161"/>
    </row>
    <row r="359" spans="1:22" ht="16.2">
      <c r="A359" s="122" t="str">
        <f t="shared" si="55"/>
        <v>71060401024511</v>
      </c>
      <c r="B359" s="124" t="s">
        <v>439</v>
      </c>
      <c r="C359" s="117" t="s">
        <v>157</v>
      </c>
      <c r="D359" s="118" t="s">
        <v>155</v>
      </c>
      <c r="E359" s="119" t="s">
        <v>106</v>
      </c>
      <c r="F359" s="120" t="s">
        <v>140</v>
      </c>
      <c r="G359" s="129">
        <v>4511</v>
      </c>
      <c r="H359" s="37"/>
      <c r="I359" s="194"/>
      <c r="J359" s="195"/>
      <c r="K359" s="196"/>
      <c r="L359" s="29" t="s">
        <v>138</v>
      </c>
      <c r="M359" s="12">
        <v>5132</v>
      </c>
      <c r="N359" s="183">
        <f t="shared" si="58"/>
        <v>0</v>
      </c>
      <c r="O359" s="183"/>
      <c r="P359" s="183"/>
      <c r="Q359" s="161"/>
      <c r="R359" s="161"/>
      <c r="S359" s="438"/>
      <c r="T359" s="161"/>
      <c r="U359" s="161"/>
      <c r="V359" s="161"/>
    </row>
    <row r="360" spans="1:22" ht="16.2">
      <c r="A360" s="122" t="str">
        <f t="shared" si="55"/>
        <v>71060401024861</v>
      </c>
      <c r="B360" s="124" t="s">
        <v>439</v>
      </c>
      <c r="C360" s="117" t="s">
        <v>157</v>
      </c>
      <c r="D360" s="118" t="s">
        <v>155</v>
      </c>
      <c r="E360" s="119" t="s">
        <v>106</v>
      </c>
      <c r="F360" s="120" t="s">
        <v>140</v>
      </c>
      <c r="G360" s="121">
        <v>4861</v>
      </c>
      <c r="H360" s="45"/>
      <c r="I360" s="45"/>
      <c r="J360" s="45"/>
      <c r="K360" s="45"/>
      <c r="L360" s="27" t="s">
        <v>885</v>
      </c>
      <c r="M360" s="28"/>
      <c r="N360" s="197">
        <f>O360+P360</f>
        <v>0</v>
      </c>
      <c r="O360" s="197">
        <f>SUM(O361)</f>
        <v>0</v>
      </c>
      <c r="P360" s="197">
        <f>SUM(P361)</f>
        <v>0</v>
      </c>
      <c r="Q360" s="161"/>
      <c r="R360" s="161"/>
      <c r="S360" s="438"/>
      <c r="T360" s="161"/>
      <c r="U360" s="161"/>
      <c r="V360" s="161"/>
    </row>
    <row r="361" spans="1:22" s="115" customFormat="1" ht="26.4">
      <c r="A361" s="122" t="str">
        <f t="shared" si="55"/>
        <v>71060401030000</v>
      </c>
      <c r="B361" s="124" t="s">
        <v>439</v>
      </c>
      <c r="C361" s="117" t="s">
        <v>157</v>
      </c>
      <c r="D361" s="118" t="s">
        <v>155</v>
      </c>
      <c r="E361" s="119" t="s">
        <v>106</v>
      </c>
      <c r="F361" s="120" t="s">
        <v>442</v>
      </c>
      <c r="G361" s="129" t="s">
        <v>440</v>
      </c>
      <c r="H361" s="37"/>
      <c r="I361" s="194"/>
      <c r="J361" s="195"/>
      <c r="K361" s="196"/>
      <c r="L361" s="29" t="s">
        <v>217</v>
      </c>
      <c r="M361" s="12">
        <v>4511</v>
      </c>
      <c r="N361" s="183">
        <f t="shared" ref="N361" si="59">O361+P361</f>
        <v>0</v>
      </c>
      <c r="O361" s="398"/>
      <c r="P361" s="398"/>
      <c r="Q361" s="161"/>
      <c r="R361" s="161"/>
      <c r="S361" s="438"/>
      <c r="T361" s="161"/>
      <c r="U361" s="161"/>
      <c r="V361" s="161"/>
    </row>
    <row r="362" spans="1:22" ht="16.2">
      <c r="A362" s="122" t="str">
        <f t="shared" ref="A362:A424" si="60">CONCATENATE(B362,C362,D362,E362,F362,G362)</f>
        <v>71060401034251</v>
      </c>
      <c r="B362" s="124" t="s">
        <v>439</v>
      </c>
      <c r="C362" s="117" t="s">
        <v>157</v>
      </c>
      <c r="D362" s="118" t="s">
        <v>155</v>
      </c>
      <c r="E362" s="119" t="s">
        <v>106</v>
      </c>
      <c r="F362" s="120" t="s">
        <v>442</v>
      </c>
      <c r="G362" s="121">
        <v>4251</v>
      </c>
      <c r="H362" s="165">
        <v>2520</v>
      </c>
      <c r="I362" s="166" t="s">
        <v>149</v>
      </c>
      <c r="J362" s="167">
        <v>2</v>
      </c>
      <c r="K362" s="167">
        <v>0</v>
      </c>
      <c r="L362" s="168" t="s">
        <v>640</v>
      </c>
      <c r="M362" s="176"/>
      <c r="N362" s="188">
        <f>+N364</f>
        <v>0</v>
      </c>
      <c r="O362" s="188">
        <f>+O364</f>
        <v>0</v>
      </c>
      <c r="P362" s="188">
        <f>+P364</f>
        <v>0</v>
      </c>
      <c r="Q362" s="161"/>
      <c r="R362" s="161"/>
      <c r="S362" s="438"/>
      <c r="T362" s="161"/>
      <c r="U362" s="161"/>
      <c r="V362" s="161"/>
    </row>
    <row r="363" spans="1:22" ht="16.2">
      <c r="A363" s="122" t="str">
        <f t="shared" si="60"/>
        <v>71060401034861</v>
      </c>
      <c r="B363" s="124" t="s">
        <v>439</v>
      </c>
      <c r="C363" s="117" t="s">
        <v>157</v>
      </c>
      <c r="D363" s="118" t="s">
        <v>155</v>
      </c>
      <c r="E363" s="119" t="s">
        <v>106</v>
      </c>
      <c r="F363" s="120" t="s">
        <v>442</v>
      </c>
      <c r="G363" s="129">
        <v>4861</v>
      </c>
      <c r="H363" s="17"/>
      <c r="I363" s="18"/>
      <c r="J363" s="19"/>
      <c r="K363" s="19"/>
      <c r="L363" s="30" t="s">
        <v>110</v>
      </c>
      <c r="M363" s="31"/>
      <c r="N363" s="405"/>
      <c r="O363" s="405"/>
      <c r="P363" s="405"/>
      <c r="Q363" s="161"/>
      <c r="R363" s="161"/>
      <c r="S363" s="438"/>
      <c r="T363" s="161"/>
      <c r="U363" s="161"/>
      <c r="V363" s="161"/>
    </row>
    <row r="364" spans="1:22" ht="16.2">
      <c r="A364" s="122" t="str">
        <f t="shared" si="60"/>
        <v>71060401035113</v>
      </c>
      <c r="B364" s="124" t="s">
        <v>439</v>
      </c>
      <c r="C364" s="117" t="s">
        <v>157</v>
      </c>
      <c r="D364" s="118" t="s">
        <v>155</v>
      </c>
      <c r="E364" s="119" t="s">
        <v>106</v>
      </c>
      <c r="F364" s="120" t="s">
        <v>442</v>
      </c>
      <c r="G364" s="121">
        <v>5113</v>
      </c>
      <c r="H364" s="151">
        <v>2521</v>
      </c>
      <c r="I364" s="152" t="s">
        <v>149</v>
      </c>
      <c r="J364" s="153">
        <v>2</v>
      </c>
      <c r="K364" s="153">
        <v>1</v>
      </c>
      <c r="L364" s="154" t="s">
        <v>640</v>
      </c>
      <c r="M364" s="155"/>
      <c r="N364" s="192">
        <f>+N366</f>
        <v>0</v>
      </c>
      <c r="O364" s="192">
        <f>+O366</f>
        <v>0</v>
      </c>
      <c r="P364" s="192">
        <f>+P366</f>
        <v>0</v>
      </c>
      <c r="Q364" s="161"/>
      <c r="R364" s="161"/>
      <c r="S364" s="438"/>
      <c r="T364" s="161"/>
      <c r="U364" s="161"/>
      <c r="V364" s="161"/>
    </row>
    <row r="365" spans="1:22" s="115" customFormat="1" ht="16.2">
      <c r="A365" s="122" t="str">
        <f t="shared" si="60"/>
        <v>71060401040000</v>
      </c>
      <c r="B365" s="124" t="s">
        <v>439</v>
      </c>
      <c r="C365" s="117" t="s">
        <v>157</v>
      </c>
      <c r="D365" s="118" t="s">
        <v>155</v>
      </c>
      <c r="E365" s="119" t="s">
        <v>106</v>
      </c>
      <c r="F365" s="120" t="s">
        <v>155</v>
      </c>
      <c r="G365" s="129" t="s">
        <v>440</v>
      </c>
      <c r="H365" s="17"/>
      <c r="I365" s="25"/>
      <c r="J365" s="26"/>
      <c r="K365" s="26"/>
      <c r="L365" s="30" t="s">
        <v>108</v>
      </c>
      <c r="M365" s="31"/>
      <c r="N365" s="405"/>
      <c r="O365" s="405"/>
      <c r="P365" s="405"/>
      <c r="Q365" s="161"/>
      <c r="R365" s="161"/>
      <c r="S365" s="438"/>
      <c r="T365" s="161"/>
      <c r="U365" s="161"/>
      <c r="V365" s="161"/>
    </row>
    <row r="366" spans="1:22" ht="16.2">
      <c r="A366" s="122" t="str">
        <f t="shared" si="60"/>
        <v>71060401044861</v>
      </c>
      <c r="B366" s="124" t="s">
        <v>439</v>
      </c>
      <c r="C366" s="117" t="s">
        <v>157</v>
      </c>
      <c r="D366" s="118" t="s">
        <v>155</v>
      </c>
      <c r="E366" s="119" t="s">
        <v>106</v>
      </c>
      <c r="F366" s="120" t="s">
        <v>155</v>
      </c>
      <c r="G366" s="121">
        <v>4861</v>
      </c>
      <c r="H366" s="45"/>
      <c r="I366" s="45"/>
      <c r="J366" s="45"/>
      <c r="K366" s="45"/>
      <c r="L366" s="27" t="s">
        <v>642</v>
      </c>
      <c r="M366" s="28"/>
      <c r="N366" s="197">
        <f>O366+P366</f>
        <v>0</v>
      </c>
      <c r="O366" s="197">
        <f>SUM(O367:O369)</f>
        <v>0</v>
      </c>
      <c r="P366" s="197">
        <f>SUM(P367:P369)</f>
        <v>0</v>
      </c>
      <c r="Q366" s="161"/>
      <c r="R366" s="161"/>
      <c r="S366" s="438"/>
      <c r="T366" s="161"/>
      <c r="U366" s="161"/>
      <c r="V366" s="161"/>
    </row>
    <row r="367" spans="1:22" s="115" customFormat="1" ht="26.4">
      <c r="A367" s="122"/>
      <c r="B367" s="124"/>
      <c r="C367" s="117"/>
      <c r="D367" s="118"/>
      <c r="E367" s="119"/>
      <c r="F367" s="120"/>
      <c r="G367" s="129"/>
      <c r="H367" s="30"/>
      <c r="I367" s="30"/>
      <c r="J367" s="30"/>
      <c r="K367" s="30"/>
      <c r="L367" s="203" t="s">
        <v>142</v>
      </c>
      <c r="M367" s="31">
        <v>4251</v>
      </c>
      <c r="N367" s="183">
        <f t="shared" ref="N367:N369" si="61">O367+P367</f>
        <v>0</v>
      </c>
      <c r="O367" s="183"/>
      <c r="P367" s="183"/>
      <c r="Q367" s="161"/>
      <c r="R367" s="161"/>
      <c r="S367" s="438"/>
      <c r="T367" s="161"/>
      <c r="U367" s="161"/>
      <c r="V367" s="161"/>
    </row>
    <row r="368" spans="1:22" ht="16.8">
      <c r="B368" s="124"/>
      <c r="H368" s="37"/>
      <c r="I368" s="194"/>
      <c r="J368" s="195"/>
      <c r="K368" s="196"/>
      <c r="L368" s="30" t="s">
        <v>173</v>
      </c>
      <c r="M368" s="31">
        <v>5112</v>
      </c>
      <c r="N368" s="183">
        <f t="shared" si="61"/>
        <v>0</v>
      </c>
      <c r="O368" s="399">
        <v>0</v>
      </c>
      <c r="P368" s="399"/>
      <c r="Q368" s="161"/>
      <c r="R368" s="161"/>
      <c r="S368" s="438"/>
      <c r="T368" s="161"/>
      <c r="U368" s="161"/>
      <c r="V368" s="161"/>
    </row>
    <row r="369" spans="1:22" s="115" customFormat="1" ht="16.2">
      <c r="A369" s="122" t="str">
        <f t="shared" si="60"/>
        <v>71060401050000</v>
      </c>
      <c r="B369" s="124" t="s">
        <v>439</v>
      </c>
      <c r="C369" s="117" t="s">
        <v>157</v>
      </c>
      <c r="D369" s="118" t="s">
        <v>155</v>
      </c>
      <c r="E369" s="119" t="s">
        <v>106</v>
      </c>
      <c r="F369" s="120" t="s">
        <v>149</v>
      </c>
      <c r="G369" s="129" t="s">
        <v>440</v>
      </c>
      <c r="H369" s="37"/>
      <c r="I369" s="194"/>
      <c r="J369" s="195"/>
      <c r="K369" s="196"/>
      <c r="L369" s="30" t="s">
        <v>174</v>
      </c>
      <c r="M369" s="31">
        <v>5113</v>
      </c>
      <c r="N369" s="183">
        <f t="shared" si="61"/>
        <v>0</v>
      </c>
      <c r="O369" s="183"/>
      <c r="P369" s="183"/>
      <c r="Q369" s="161"/>
      <c r="R369" s="161"/>
      <c r="S369" s="438"/>
      <c r="T369" s="161"/>
      <c r="U369" s="161"/>
      <c r="V369" s="161"/>
    </row>
    <row r="370" spans="1:22" ht="16.2">
      <c r="A370" s="122" t="str">
        <f t="shared" si="60"/>
        <v>71060401054861</v>
      </c>
      <c r="B370" s="124" t="s">
        <v>439</v>
      </c>
      <c r="C370" s="117" t="s">
        <v>157</v>
      </c>
      <c r="D370" s="118" t="s">
        <v>155</v>
      </c>
      <c r="E370" s="119" t="s">
        <v>106</v>
      </c>
      <c r="F370" s="120" t="s">
        <v>149</v>
      </c>
      <c r="G370" s="121">
        <v>4861</v>
      </c>
      <c r="H370" s="165">
        <v>2530</v>
      </c>
      <c r="I370" s="166" t="s">
        <v>149</v>
      </c>
      <c r="J370" s="167">
        <v>3</v>
      </c>
      <c r="K370" s="167">
        <v>0</v>
      </c>
      <c r="L370" s="168" t="s">
        <v>235</v>
      </c>
      <c r="M370" s="176"/>
      <c r="N370" s="188">
        <f>+N372</f>
        <v>0</v>
      </c>
      <c r="O370" s="188">
        <f>+O372</f>
        <v>0</v>
      </c>
      <c r="P370" s="188">
        <f>+P372</f>
        <v>0</v>
      </c>
      <c r="Q370" s="161"/>
      <c r="R370" s="161"/>
      <c r="S370" s="438"/>
      <c r="T370" s="161"/>
      <c r="U370" s="161"/>
      <c r="V370" s="161"/>
    </row>
    <row r="371" spans="1:22" s="170" customFormat="1" ht="16.2">
      <c r="A371" s="122" t="str">
        <f t="shared" si="60"/>
        <v>71060500000000</v>
      </c>
      <c r="B371" s="124" t="s">
        <v>439</v>
      </c>
      <c r="C371" s="117" t="s">
        <v>157</v>
      </c>
      <c r="D371" s="118" t="s">
        <v>149</v>
      </c>
      <c r="E371" s="119" t="s">
        <v>441</v>
      </c>
      <c r="F371" s="120" t="s">
        <v>441</v>
      </c>
      <c r="G371" s="129" t="s">
        <v>440</v>
      </c>
      <c r="H371" s="17"/>
      <c r="I371" s="18"/>
      <c r="J371" s="19"/>
      <c r="K371" s="19"/>
      <c r="L371" s="30" t="s">
        <v>110</v>
      </c>
      <c r="M371" s="35"/>
      <c r="N371" s="190"/>
      <c r="O371" s="190"/>
      <c r="P371" s="190"/>
      <c r="Q371" s="161"/>
      <c r="R371" s="161"/>
      <c r="S371" s="438"/>
      <c r="T371" s="161"/>
      <c r="U371" s="161"/>
      <c r="V371" s="161"/>
    </row>
    <row r="372" spans="1:22" ht="16.2">
      <c r="A372" s="122" t="str">
        <f t="shared" si="60"/>
        <v>71060500000001</v>
      </c>
      <c r="B372" s="124" t="s">
        <v>439</v>
      </c>
      <c r="C372" s="117" t="s">
        <v>157</v>
      </c>
      <c r="D372" s="118" t="s">
        <v>149</v>
      </c>
      <c r="E372" s="119" t="s">
        <v>441</v>
      </c>
      <c r="F372" s="120" t="s">
        <v>441</v>
      </c>
      <c r="G372" s="129" t="s">
        <v>96</v>
      </c>
      <c r="H372" s="151">
        <v>2531</v>
      </c>
      <c r="I372" s="152" t="s">
        <v>149</v>
      </c>
      <c r="J372" s="153">
        <v>3</v>
      </c>
      <c r="K372" s="153">
        <v>1</v>
      </c>
      <c r="L372" s="154" t="s">
        <v>236</v>
      </c>
      <c r="M372" s="155"/>
      <c r="N372" s="192">
        <f>+N374</f>
        <v>0</v>
      </c>
      <c r="O372" s="192">
        <f t="shared" ref="O372:P372" si="62">+O374</f>
        <v>0</v>
      </c>
      <c r="P372" s="192">
        <f t="shared" si="62"/>
        <v>0</v>
      </c>
      <c r="Q372" s="161"/>
      <c r="R372" s="161"/>
      <c r="S372" s="438"/>
      <c r="T372" s="161"/>
      <c r="U372" s="161"/>
      <c r="V372" s="161"/>
    </row>
    <row r="373" spans="1:22" s="156" customFormat="1" ht="16.2">
      <c r="A373" s="122" t="str">
        <f t="shared" si="60"/>
        <v>71060501000000</v>
      </c>
      <c r="B373" s="124" t="s">
        <v>439</v>
      </c>
      <c r="C373" s="117" t="s">
        <v>157</v>
      </c>
      <c r="D373" s="118" t="s">
        <v>149</v>
      </c>
      <c r="E373" s="119" t="s">
        <v>106</v>
      </c>
      <c r="F373" s="120" t="s">
        <v>441</v>
      </c>
      <c r="G373" s="129" t="s">
        <v>440</v>
      </c>
      <c r="H373" s="17"/>
      <c r="I373" s="25"/>
      <c r="J373" s="26"/>
      <c r="K373" s="26"/>
      <c r="L373" s="30" t="s">
        <v>108</v>
      </c>
      <c r="M373" s="44"/>
      <c r="N373" s="190"/>
      <c r="O373" s="190"/>
      <c r="P373" s="190"/>
      <c r="Q373" s="161"/>
      <c r="R373" s="161"/>
      <c r="S373" s="438"/>
      <c r="T373" s="161"/>
      <c r="U373" s="161"/>
      <c r="V373" s="161"/>
    </row>
    <row r="374" spans="1:22" ht="27.6">
      <c r="B374" s="124"/>
      <c r="G374" s="129"/>
      <c r="H374" s="45"/>
      <c r="I374" s="147"/>
      <c r="J374" s="148"/>
      <c r="K374" s="148"/>
      <c r="L374" s="27" t="s">
        <v>886</v>
      </c>
      <c r="M374" s="28"/>
      <c r="N374" s="197">
        <f>O374+P374</f>
        <v>0</v>
      </c>
      <c r="O374" s="197">
        <f>SUM(O375:O376)</f>
        <v>0</v>
      </c>
      <c r="P374" s="197">
        <f>SUM(P375:P376)</f>
        <v>0</v>
      </c>
      <c r="Q374" s="161"/>
      <c r="R374" s="161"/>
      <c r="S374" s="438"/>
      <c r="T374" s="161"/>
      <c r="U374" s="161"/>
      <c r="V374" s="161"/>
    </row>
    <row r="375" spans="1:22" s="115" customFormat="1" ht="16.8">
      <c r="A375" s="122" t="str">
        <f t="shared" ref="A375:A376" si="63">CONCATENATE(B375,C375,D375,E375,F375,G375)</f>
        <v>71060301050000</v>
      </c>
      <c r="B375" s="124" t="s">
        <v>439</v>
      </c>
      <c r="C375" s="117" t="s">
        <v>157</v>
      </c>
      <c r="D375" s="118" t="s">
        <v>442</v>
      </c>
      <c r="E375" s="119" t="s">
        <v>106</v>
      </c>
      <c r="F375" s="120" t="s">
        <v>149</v>
      </c>
      <c r="G375" s="129" t="s">
        <v>440</v>
      </c>
      <c r="H375" s="37"/>
      <c r="I375" s="194"/>
      <c r="J375" s="195"/>
      <c r="K375" s="196"/>
      <c r="L375" s="29" t="s">
        <v>125</v>
      </c>
      <c r="M375" s="12">
        <v>4239</v>
      </c>
      <c r="N375" s="183">
        <f t="shared" ref="N375:N376" si="64">O375+P375</f>
        <v>0</v>
      </c>
      <c r="O375" s="399"/>
      <c r="P375" s="399">
        <v>0</v>
      </c>
      <c r="Q375" s="161"/>
      <c r="R375" s="161"/>
      <c r="S375" s="438"/>
      <c r="T375" s="161"/>
      <c r="U375" s="161"/>
      <c r="V375" s="161"/>
    </row>
    <row r="376" spans="1:22" s="115" customFormat="1" ht="26.4">
      <c r="A376" s="122" t="str">
        <f t="shared" si="63"/>
        <v>71060401030000</v>
      </c>
      <c r="B376" s="124" t="s">
        <v>439</v>
      </c>
      <c r="C376" s="117" t="s">
        <v>157</v>
      </c>
      <c r="D376" s="118" t="s">
        <v>155</v>
      </c>
      <c r="E376" s="119" t="s">
        <v>106</v>
      </c>
      <c r="F376" s="120" t="s">
        <v>442</v>
      </c>
      <c r="G376" s="129" t="s">
        <v>440</v>
      </c>
      <c r="H376" s="37"/>
      <c r="I376" s="194"/>
      <c r="J376" s="195"/>
      <c r="K376" s="196"/>
      <c r="L376" s="29" t="s">
        <v>217</v>
      </c>
      <c r="M376" s="12">
        <v>4511</v>
      </c>
      <c r="N376" s="183">
        <f t="shared" si="64"/>
        <v>0</v>
      </c>
      <c r="O376" s="398"/>
      <c r="P376" s="398"/>
      <c r="Q376" s="161"/>
      <c r="R376" s="161"/>
      <c r="S376" s="438"/>
      <c r="T376" s="161"/>
      <c r="U376" s="161"/>
      <c r="V376" s="161"/>
    </row>
    <row r="377" spans="1:22" ht="27.6">
      <c r="A377" s="122" t="str">
        <f t="shared" si="60"/>
        <v>71060501015134</v>
      </c>
      <c r="B377" s="124" t="s">
        <v>439</v>
      </c>
      <c r="C377" s="117" t="s">
        <v>157</v>
      </c>
      <c r="D377" s="118" t="s">
        <v>149</v>
      </c>
      <c r="E377" s="119" t="s">
        <v>106</v>
      </c>
      <c r="F377" s="120" t="s">
        <v>106</v>
      </c>
      <c r="G377" s="121">
        <v>5134</v>
      </c>
      <c r="H377" s="165">
        <v>2560</v>
      </c>
      <c r="I377" s="166" t="s">
        <v>149</v>
      </c>
      <c r="J377" s="167">
        <v>6</v>
      </c>
      <c r="K377" s="167">
        <v>0</v>
      </c>
      <c r="L377" s="168" t="s">
        <v>238</v>
      </c>
      <c r="M377" s="176"/>
      <c r="N377" s="188">
        <f>+N379</f>
        <v>0</v>
      </c>
      <c r="O377" s="188">
        <f>+O379</f>
        <v>0</v>
      </c>
      <c r="P377" s="188">
        <f>+P379</f>
        <v>0</v>
      </c>
      <c r="Q377" s="161"/>
      <c r="R377" s="161"/>
      <c r="S377" s="438"/>
      <c r="T377" s="161"/>
      <c r="U377" s="161"/>
      <c r="V377" s="161"/>
    </row>
    <row r="378" spans="1:22" s="170" customFormat="1" ht="16.2">
      <c r="A378" s="122" t="str">
        <f t="shared" si="60"/>
        <v>71060600000000</v>
      </c>
      <c r="B378" s="124" t="s">
        <v>439</v>
      </c>
      <c r="C378" s="117" t="s">
        <v>157</v>
      </c>
      <c r="D378" s="118" t="s">
        <v>157</v>
      </c>
      <c r="E378" s="119" t="s">
        <v>441</v>
      </c>
      <c r="F378" s="120" t="s">
        <v>441</v>
      </c>
      <c r="G378" s="129" t="s">
        <v>440</v>
      </c>
      <c r="H378" s="25"/>
      <c r="I378" s="18"/>
      <c r="J378" s="19"/>
      <c r="K378" s="19"/>
      <c r="L378" s="30" t="s">
        <v>110</v>
      </c>
      <c r="M378" s="31"/>
      <c r="N378" s="190"/>
      <c r="O378" s="190"/>
      <c r="P378" s="190"/>
      <c r="Q378" s="161"/>
      <c r="R378" s="161"/>
      <c r="S378" s="438"/>
      <c r="T378" s="161"/>
      <c r="U378" s="161"/>
      <c r="V378" s="161"/>
    </row>
    <row r="379" spans="1:22" ht="26.4">
      <c r="A379" s="122" t="str">
        <f t="shared" si="60"/>
        <v>71060600000001</v>
      </c>
      <c r="B379" s="124" t="s">
        <v>439</v>
      </c>
      <c r="C379" s="117" t="s">
        <v>157</v>
      </c>
      <c r="D379" s="118" t="s">
        <v>157</v>
      </c>
      <c r="E379" s="119" t="s">
        <v>441</v>
      </c>
      <c r="F379" s="120" t="s">
        <v>441</v>
      </c>
      <c r="G379" s="129" t="s">
        <v>96</v>
      </c>
      <c r="H379" s="151">
        <v>2561</v>
      </c>
      <c r="I379" s="152" t="s">
        <v>149</v>
      </c>
      <c r="J379" s="153">
        <v>6</v>
      </c>
      <c r="K379" s="153">
        <v>1</v>
      </c>
      <c r="L379" s="154" t="s">
        <v>238</v>
      </c>
      <c r="M379" s="155"/>
      <c r="N379" s="192">
        <f>+N381+N389+N391+N396+N393+N398+N402+N404</f>
        <v>0</v>
      </c>
      <c r="O379" s="192">
        <f t="shared" ref="O379:P379" si="65">+O381+O389+O391+O396+O393+O398+O402+O404</f>
        <v>0</v>
      </c>
      <c r="P379" s="192">
        <f t="shared" si="65"/>
        <v>0</v>
      </c>
      <c r="Q379" s="161"/>
      <c r="R379" s="161"/>
      <c r="S379" s="438"/>
      <c r="T379" s="161"/>
      <c r="U379" s="161"/>
      <c r="V379" s="161"/>
    </row>
    <row r="380" spans="1:22" s="156" customFormat="1" ht="16.2">
      <c r="A380" s="122" t="str">
        <f t="shared" si="60"/>
        <v>71060601000000</v>
      </c>
      <c r="B380" s="124" t="s">
        <v>439</v>
      </c>
      <c r="C380" s="117" t="s">
        <v>157</v>
      </c>
      <c r="D380" s="118" t="s">
        <v>157</v>
      </c>
      <c r="E380" s="119" t="s">
        <v>106</v>
      </c>
      <c r="F380" s="120" t="s">
        <v>441</v>
      </c>
      <c r="G380" s="129" t="s">
        <v>440</v>
      </c>
      <c r="H380" s="25"/>
      <c r="I380" s="25"/>
      <c r="J380" s="26"/>
      <c r="K380" s="26"/>
      <c r="L380" s="30" t="s">
        <v>108</v>
      </c>
      <c r="M380" s="31"/>
      <c r="N380" s="190"/>
      <c r="O380" s="190"/>
      <c r="P380" s="190"/>
      <c r="Q380" s="161"/>
      <c r="R380" s="161"/>
      <c r="S380" s="438"/>
      <c r="T380" s="161"/>
      <c r="U380" s="161"/>
      <c r="V380" s="161"/>
    </row>
    <row r="381" spans="1:22" ht="16.2">
      <c r="A381" s="122" t="str">
        <f t="shared" si="60"/>
        <v>71060601000001</v>
      </c>
      <c r="B381" s="124" t="s">
        <v>439</v>
      </c>
      <c r="C381" s="117" t="s">
        <v>157</v>
      </c>
      <c r="D381" s="118" t="s">
        <v>157</v>
      </c>
      <c r="E381" s="119" t="s">
        <v>106</v>
      </c>
      <c r="F381" s="120" t="s">
        <v>441</v>
      </c>
      <c r="G381" s="129" t="s">
        <v>96</v>
      </c>
      <c r="H381" s="45"/>
      <c r="I381" s="147"/>
      <c r="J381" s="148"/>
      <c r="K381" s="148"/>
      <c r="L381" s="27" t="s">
        <v>239</v>
      </c>
      <c r="M381" s="28"/>
      <c r="N381" s="197">
        <f>O381+P381</f>
        <v>0</v>
      </c>
      <c r="O381" s="197">
        <f>SUM(O382:O388)</f>
        <v>0</v>
      </c>
      <c r="P381" s="197">
        <f>SUM(P382:P388)</f>
        <v>0</v>
      </c>
      <c r="Q381" s="161"/>
      <c r="R381" s="161"/>
      <c r="S381" s="438"/>
      <c r="T381" s="161"/>
      <c r="U381" s="161"/>
      <c r="V381" s="161"/>
    </row>
    <row r="382" spans="1:22" s="115" customFormat="1" ht="16.2">
      <c r="A382" s="122" t="str">
        <f t="shared" si="60"/>
        <v>71060601010000</v>
      </c>
      <c r="B382" s="124" t="s">
        <v>439</v>
      </c>
      <c r="C382" s="117" t="s">
        <v>157</v>
      </c>
      <c r="D382" s="118" t="s">
        <v>157</v>
      </c>
      <c r="E382" s="119" t="s">
        <v>106</v>
      </c>
      <c r="F382" s="120" t="s">
        <v>106</v>
      </c>
      <c r="G382" s="129" t="s">
        <v>440</v>
      </c>
      <c r="H382" s="17"/>
      <c r="I382" s="25"/>
      <c r="J382" s="26"/>
      <c r="K382" s="26"/>
      <c r="L382" s="32" t="s">
        <v>115</v>
      </c>
      <c r="M382" s="33">
        <v>4213</v>
      </c>
      <c r="N382" s="183">
        <f t="shared" ref="N382:N401" si="66">O382+P382</f>
        <v>0</v>
      </c>
      <c r="O382" s="183"/>
      <c r="P382" s="183"/>
      <c r="Q382" s="161"/>
      <c r="R382" s="161"/>
      <c r="S382" s="438"/>
      <c r="T382" s="161"/>
      <c r="U382" s="161"/>
      <c r="V382" s="161"/>
    </row>
    <row r="383" spans="1:22" ht="16.2">
      <c r="A383" s="122" t="str">
        <f t="shared" si="60"/>
        <v>71060601014251</v>
      </c>
      <c r="B383" s="124" t="s">
        <v>439</v>
      </c>
      <c r="C383" s="117" t="s">
        <v>157</v>
      </c>
      <c r="D383" s="118" t="s">
        <v>157</v>
      </c>
      <c r="E383" s="119" t="s">
        <v>106</v>
      </c>
      <c r="F383" s="120" t="s">
        <v>106</v>
      </c>
      <c r="G383" s="121">
        <v>4251</v>
      </c>
      <c r="H383" s="25"/>
      <c r="I383" s="25"/>
      <c r="J383" s="26"/>
      <c r="K383" s="26"/>
      <c r="L383" s="29" t="s">
        <v>125</v>
      </c>
      <c r="M383" s="12">
        <v>4239</v>
      </c>
      <c r="N383" s="183">
        <f t="shared" si="66"/>
        <v>0</v>
      </c>
      <c r="O383" s="183"/>
      <c r="P383" s="183"/>
      <c r="Q383" s="161"/>
      <c r="R383" s="161"/>
      <c r="S383" s="438"/>
      <c r="T383" s="161"/>
      <c r="U383" s="161"/>
      <c r="V383" s="161"/>
    </row>
    <row r="384" spans="1:22" ht="26.4">
      <c r="A384" s="122" t="str">
        <f t="shared" si="60"/>
        <v>71060601014269</v>
      </c>
      <c r="B384" s="116" t="s">
        <v>439</v>
      </c>
      <c r="C384" s="117" t="s">
        <v>157</v>
      </c>
      <c r="D384" s="118" t="s">
        <v>157</v>
      </c>
      <c r="E384" s="119" t="s">
        <v>106</v>
      </c>
      <c r="F384" s="120" t="s">
        <v>106</v>
      </c>
      <c r="G384" s="121">
        <v>4269</v>
      </c>
      <c r="H384" s="25"/>
      <c r="I384" s="25"/>
      <c r="J384" s="26"/>
      <c r="K384" s="26"/>
      <c r="L384" s="29" t="s">
        <v>217</v>
      </c>
      <c r="M384" s="12">
        <v>4511</v>
      </c>
      <c r="N384" s="183">
        <f t="shared" si="66"/>
        <v>0</v>
      </c>
      <c r="O384" s="398"/>
      <c r="P384" s="398"/>
      <c r="Q384" s="161"/>
      <c r="R384" s="161"/>
      <c r="S384" s="438"/>
      <c r="T384" s="161"/>
      <c r="U384" s="161"/>
      <c r="V384" s="161"/>
    </row>
    <row r="385" spans="1:22" ht="26.4">
      <c r="A385" s="122" t="str">
        <f t="shared" si="60"/>
        <v>71060601014521</v>
      </c>
      <c r="B385" s="116" t="s">
        <v>439</v>
      </c>
      <c r="C385" s="117" t="s">
        <v>157</v>
      </c>
      <c r="D385" s="118" t="s">
        <v>157</v>
      </c>
      <c r="E385" s="119" t="s">
        <v>106</v>
      </c>
      <c r="F385" s="120" t="s">
        <v>106</v>
      </c>
      <c r="G385" s="121">
        <v>4521</v>
      </c>
      <c r="H385" s="25"/>
      <c r="I385" s="25"/>
      <c r="J385" s="26"/>
      <c r="K385" s="26"/>
      <c r="L385" s="30" t="s">
        <v>241</v>
      </c>
      <c r="M385" s="31">
        <v>4638</v>
      </c>
      <c r="N385" s="183">
        <f t="shared" si="66"/>
        <v>0</v>
      </c>
      <c r="O385" s="183"/>
      <c r="P385" s="183"/>
      <c r="Q385" s="161"/>
      <c r="R385" s="161"/>
      <c r="S385" s="438"/>
      <c r="T385" s="161"/>
      <c r="U385" s="161"/>
      <c r="V385" s="161"/>
    </row>
    <row r="386" spans="1:22" s="115" customFormat="1" ht="16.2">
      <c r="A386" s="122" t="str">
        <f t="shared" si="60"/>
        <v>71060601020000</v>
      </c>
      <c r="B386" s="124" t="s">
        <v>439</v>
      </c>
      <c r="C386" s="117" t="s">
        <v>157</v>
      </c>
      <c r="D386" s="118" t="s">
        <v>157</v>
      </c>
      <c r="E386" s="119" t="s">
        <v>106</v>
      </c>
      <c r="F386" s="120" t="s">
        <v>140</v>
      </c>
      <c r="G386" s="129" t="s">
        <v>440</v>
      </c>
      <c r="H386" s="25"/>
      <c r="I386" s="25"/>
      <c r="J386" s="26"/>
      <c r="K386" s="26"/>
      <c r="L386" s="30" t="s">
        <v>173</v>
      </c>
      <c r="M386" s="31">
        <v>5112</v>
      </c>
      <c r="N386" s="183">
        <f t="shared" si="66"/>
        <v>0</v>
      </c>
      <c r="O386" s="183"/>
      <c r="P386" s="183"/>
      <c r="Q386" s="161"/>
      <c r="R386" s="161"/>
      <c r="S386" s="438"/>
      <c r="T386" s="161"/>
      <c r="U386" s="161"/>
      <c r="V386" s="161"/>
    </row>
    <row r="387" spans="1:22" ht="16.2">
      <c r="A387" s="122" t="str">
        <f t="shared" si="60"/>
        <v>71060601024269</v>
      </c>
      <c r="B387" s="124" t="s">
        <v>439</v>
      </c>
      <c r="C387" s="134" t="s">
        <v>157</v>
      </c>
      <c r="D387" s="133" t="s">
        <v>157</v>
      </c>
      <c r="E387" s="132" t="s">
        <v>106</v>
      </c>
      <c r="F387" s="130" t="s">
        <v>140</v>
      </c>
      <c r="G387" s="131">
        <v>4269</v>
      </c>
      <c r="H387" s="25"/>
      <c r="I387" s="25"/>
      <c r="J387" s="26"/>
      <c r="K387" s="26"/>
      <c r="L387" s="29" t="s">
        <v>135</v>
      </c>
      <c r="M387" s="12">
        <v>5121</v>
      </c>
      <c r="N387" s="183">
        <f t="shared" si="66"/>
        <v>0</v>
      </c>
      <c r="O387" s="183">
        <v>0</v>
      </c>
      <c r="P387" s="183"/>
      <c r="Q387" s="161"/>
      <c r="R387" s="161"/>
      <c r="S387" s="438"/>
      <c r="T387" s="161"/>
      <c r="U387" s="161"/>
      <c r="V387" s="161"/>
    </row>
    <row r="388" spans="1:22" ht="16.2">
      <c r="A388" s="122" t="str">
        <f t="shared" si="60"/>
        <v>71060601025113</v>
      </c>
      <c r="B388" s="124" t="s">
        <v>439</v>
      </c>
      <c r="C388" s="117" t="s">
        <v>157</v>
      </c>
      <c r="D388" s="118" t="s">
        <v>157</v>
      </c>
      <c r="E388" s="119" t="s">
        <v>106</v>
      </c>
      <c r="F388" s="120" t="s">
        <v>140</v>
      </c>
      <c r="G388" s="121">
        <v>5113</v>
      </c>
      <c r="H388" s="25"/>
      <c r="I388" s="25"/>
      <c r="J388" s="26"/>
      <c r="K388" s="26"/>
      <c r="L388" s="29" t="s">
        <v>174</v>
      </c>
      <c r="M388" s="12">
        <v>5113</v>
      </c>
      <c r="N388" s="183">
        <f t="shared" si="66"/>
        <v>0</v>
      </c>
      <c r="O388" s="183"/>
      <c r="P388" s="183"/>
      <c r="Q388" s="161"/>
      <c r="R388" s="161"/>
      <c r="S388" s="438"/>
      <c r="T388" s="161"/>
      <c r="U388" s="161"/>
      <c r="V388" s="161"/>
    </row>
    <row r="389" spans="1:22" s="115" customFormat="1" ht="27.6">
      <c r="A389" s="122" t="str">
        <f t="shared" si="60"/>
        <v>71060601030000</v>
      </c>
      <c r="B389" s="124" t="s">
        <v>439</v>
      </c>
      <c r="C389" s="117" t="s">
        <v>157</v>
      </c>
      <c r="D389" s="118" t="s">
        <v>157</v>
      </c>
      <c r="E389" s="119" t="s">
        <v>106</v>
      </c>
      <c r="F389" s="120" t="s">
        <v>442</v>
      </c>
      <c r="G389" s="129" t="s">
        <v>440</v>
      </c>
      <c r="H389" s="45"/>
      <c r="I389" s="147"/>
      <c r="J389" s="148"/>
      <c r="K389" s="148"/>
      <c r="L389" s="27" t="s">
        <v>242</v>
      </c>
      <c r="M389" s="28"/>
      <c r="N389" s="197">
        <f>O389+P389</f>
        <v>0</v>
      </c>
      <c r="O389" s="197">
        <f>SUM(O390)</f>
        <v>0</v>
      </c>
      <c r="P389" s="197">
        <f>SUM(P390)</f>
        <v>0</v>
      </c>
      <c r="Q389" s="161"/>
      <c r="R389" s="161"/>
      <c r="S389" s="438"/>
      <c r="T389" s="161"/>
      <c r="U389" s="161"/>
      <c r="V389" s="161"/>
    </row>
    <row r="390" spans="1:22" ht="16.2">
      <c r="A390" s="122" t="str">
        <f t="shared" si="60"/>
        <v>71060601034251</v>
      </c>
      <c r="B390" s="124" t="s">
        <v>439</v>
      </c>
      <c r="C390" s="117" t="s">
        <v>157</v>
      </c>
      <c r="D390" s="118" t="s">
        <v>157</v>
      </c>
      <c r="E390" s="119" t="s">
        <v>106</v>
      </c>
      <c r="F390" s="120" t="s">
        <v>442</v>
      </c>
      <c r="G390" s="121">
        <v>4251</v>
      </c>
      <c r="H390" s="17"/>
      <c r="I390" s="25"/>
      <c r="J390" s="26"/>
      <c r="K390" s="26"/>
      <c r="L390" s="32" t="s">
        <v>115</v>
      </c>
      <c r="M390" s="33">
        <v>4213</v>
      </c>
      <c r="N390" s="183">
        <f t="shared" si="66"/>
        <v>0</v>
      </c>
      <c r="O390" s="183"/>
      <c r="P390" s="183"/>
      <c r="Q390" s="161"/>
      <c r="R390" s="161"/>
      <c r="S390" s="438"/>
      <c r="T390" s="161"/>
      <c r="U390" s="161"/>
      <c r="V390" s="161"/>
    </row>
    <row r="391" spans="1:22" ht="16.2">
      <c r="A391" s="122" t="str">
        <f t="shared" si="60"/>
        <v>71060601034269</v>
      </c>
      <c r="B391" s="124" t="s">
        <v>439</v>
      </c>
      <c r="C391" s="117" t="s">
        <v>157</v>
      </c>
      <c r="D391" s="118" t="s">
        <v>157</v>
      </c>
      <c r="E391" s="119" t="s">
        <v>106</v>
      </c>
      <c r="F391" s="120" t="s">
        <v>442</v>
      </c>
      <c r="G391" s="121">
        <v>4269</v>
      </c>
      <c r="H391" s="45"/>
      <c r="I391" s="147"/>
      <c r="J391" s="148"/>
      <c r="K391" s="148"/>
      <c r="L391" s="27" t="s">
        <v>887</v>
      </c>
      <c r="M391" s="28"/>
      <c r="N391" s="197">
        <f>O391+P391</f>
        <v>0</v>
      </c>
      <c r="O391" s="197">
        <f>SUM(O392:O392)</f>
        <v>0</v>
      </c>
      <c r="P391" s="197">
        <f>SUM(P392:P392)</f>
        <v>0</v>
      </c>
      <c r="Q391" s="161"/>
      <c r="R391" s="161"/>
      <c r="S391" s="438"/>
      <c r="T391" s="161"/>
      <c r="U391" s="161"/>
      <c r="V391" s="161"/>
    </row>
    <row r="392" spans="1:22" ht="16.2">
      <c r="A392" s="122" t="str">
        <f t="shared" si="60"/>
        <v>71060601034521</v>
      </c>
      <c r="B392" s="124" t="s">
        <v>439</v>
      </c>
      <c r="C392" s="117" t="s">
        <v>157</v>
      </c>
      <c r="D392" s="118" t="s">
        <v>157</v>
      </c>
      <c r="E392" s="119" t="s">
        <v>106</v>
      </c>
      <c r="F392" s="120" t="s">
        <v>442</v>
      </c>
      <c r="G392" s="121">
        <v>4521</v>
      </c>
      <c r="H392" s="17"/>
      <c r="I392" s="25"/>
      <c r="J392" s="26"/>
      <c r="K392" s="26"/>
      <c r="L392" s="32" t="s">
        <v>115</v>
      </c>
      <c r="M392" s="33">
        <v>4213</v>
      </c>
      <c r="N392" s="183">
        <f t="shared" si="66"/>
        <v>0</v>
      </c>
      <c r="O392" s="183"/>
      <c r="P392" s="183"/>
      <c r="Q392" s="161"/>
      <c r="R392" s="161"/>
      <c r="S392" s="438"/>
      <c r="T392" s="161"/>
      <c r="U392" s="161"/>
      <c r="V392" s="161"/>
    </row>
    <row r="393" spans="1:22" s="115" customFormat="1" ht="37.950000000000003" customHeight="1">
      <c r="A393" s="122" t="str">
        <f t="shared" si="60"/>
        <v>71060601040000</v>
      </c>
      <c r="B393" s="124" t="s">
        <v>439</v>
      </c>
      <c r="C393" s="117" t="s">
        <v>157</v>
      </c>
      <c r="D393" s="118" t="s">
        <v>157</v>
      </c>
      <c r="E393" s="119" t="s">
        <v>106</v>
      </c>
      <c r="F393" s="120" t="s">
        <v>155</v>
      </c>
      <c r="G393" s="129" t="s">
        <v>440</v>
      </c>
      <c r="H393" s="45"/>
      <c r="I393" s="147"/>
      <c r="J393" s="148"/>
      <c r="K393" s="148"/>
      <c r="L393" s="27" t="s">
        <v>888</v>
      </c>
      <c r="M393" s="28"/>
      <c r="N393" s="197">
        <f>O393+P393</f>
        <v>0</v>
      </c>
      <c r="O393" s="197">
        <f>SUM(O394:O395)</f>
        <v>0</v>
      </c>
      <c r="P393" s="197">
        <f>SUM(P394:P395)</f>
        <v>0</v>
      </c>
      <c r="Q393" s="161"/>
      <c r="R393" s="161"/>
      <c r="S393" s="438"/>
      <c r="T393" s="161"/>
      <c r="U393" s="161"/>
      <c r="V393" s="161"/>
    </row>
    <row r="394" spans="1:22" ht="16.8">
      <c r="A394" s="122" t="str">
        <f t="shared" si="60"/>
        <v>71060601044251</v>
      </c>
      <c r="B394" s="124" t="s">
        <v>439</v>
      </c>
      <c r="C394" s="117" t="s">
        <v>157</v>
      </c>
      <c r="D394" s="118" t="s">
        <v>157</v>
      </c>
      <c r="E394" s="119" t="s">
        <v>106</v>
      </c>
      <c r="F394" s="120" t="s">
        <v>155</v>
      </c>
      <c r="G394" s="121">
        <v>4251</v>
      </c>
      <c r="H394" s="17"/>
      <c r="I394" s="400"/>
      <c r="J394" s="401"/>
      <c r="K394" s="401"/>
      <c r="L394" s="32" t="s">
        <v>115</v>
      </c>
      <c r="M394" s="33">
        <v>4213</v>
      </c>
      <c r="N394" s="183">
        <f t="shared" si="66"/>
        <v>0</v>
      </c>
      <c r="O394" s="399"/>
      <c r="P394" s="399"/>
      <c r="Q394" s="161"/>
      <c r="R394" s="161"/>
      <c r="S394" s="438"/>
      <c r="T394" s="161"/>
      <c r="U394" s="161"/>
      <c r="V394" s="161"/>
    </row>
    <row r="395" spans="1:22" ht="16.8">
      <c r="A395" s="122" t="str">
        <f t="shared" ref="A395" si="67">CONCATENATE(B395,C395,D395,E395,F395,G395)</f>
        <v>71060601044819</v>
      </c>
      <c r="B395" s="124" t="s">
        <v>439</v>
      </c>
      <c r="C395" s="117" t="s">
        <v>157</v>
      </c>
      <c r="D395" s="118" t="s">
        <v>157</v>
      </c>
      <c r="E395" s="119" t="s">
        <v>106</v>
      </c>
      <c r="F395" s="120" t="s">
        <v>155</v>
      </c>
      <c r="G395" s="129" t="s">
        <v>88</v>
      </c>
      <c r="H395" s="25"/>
      <c r="I395" s="25"/>
      <c r="J395" s="26"/>
      <c r="K395" s="26"/>
      <c r="L395" s="30" t="s">
        <v>173</v>
      </c>
      <c r="M395" s="421">
        <v>5112</v>
      </c>
      <c r="N395" s="183">
        <f t="shared" ref="N395" si="68">O395+P395</f>
        <v>0</v>
      </c>
      <c r="O395" s="398">
        <v>0</v>
      </c>
      <c r="P395" s="398"/>
      <c r="Q395" s="161"/>
      <c r="R395" s="161"/>
      <c r="S395" s="438"/>
      <c r="T395" s="161"/>
      <c r="U395" s="161"/>
      <c r="V395" s="161"/>
    </row>
    <row r="396" spans="1:22" ht="27.6">
      <c r="A396" s="122" t="str">
        <f>CONCATENATE(B396,C396,D396,E396,F396,G396)</f>
        <v>71060601035112</v>
      </c>
      <c r="B396" s="124" t="s">
        <v>439</v>
      </c>
      <c r="C396" s="117" t="s">
        <v>157</v>
      </c>
      <c r="D396" s="118" t="s">
        <v>157</v>
      </c>
      <c r="E396" s="119" t="s">
        <v>106</v>
      </c>
      <c r="F396" s="120" t="s">
        <v>442</v>
      </c>
      <c r="G396" s="121">
        <v>5112</v>
      </c>
      <c r="H396" s="45"/>
      <c r="I396" s="147"/>
      <c r="J396" s="148"/>
      <c r="K396" s="148"/>
      <c r="L396" s="27" t="s">
        <v>889</v>
      </c>
      <c r="M396" s="28"/>
      <c r="N396" s="197">
        <f>O396+P396</f>
        <v>0</v>
      </c>
      <c r="O396" s="197">
        <f>SUM(O397:O397)</f>
        <v>0</v>
      </c>
      <c r="P396" s="197">
        <f>SUM(P397:P397)</f>
        <v>0</v>
      </c>
      <c r="Q396" s="161"/>
      <c r="R396" s="161"/>
      <c r="S396" s="438"/>
      <c r="T396" s="161"/>
      <c r="U396" s="161"/>
      <c r="V396" s="161"/>
    </row>
    <row r="397" spans="1:22" ht="26.4">
      <c r="A397" s="122" t="str">
        <f>CONCATENATE(B397,C397,D397,E397,F397,G397)</f>
        <v>71060601035113</v>
      </c>
      <c r="B397" s="124" t="s">
        <v>439</v>
      </c>
      <c r="C397" s="117" t="s">
        <v>157</v>
      </c>
      <c r="D397" s="118" t="s">
        <v>157</v>
      </c>
      <c r="E397" s="119" t="s">
        <v>106</v>
      </c>
      <c r="F397" s="120" t="s">
        <v>442</v>
      </c>
      <c r="G397" s="121">
        <v>5113</v>
      </c>
      <c r="H397" s="25"/>
      <c r="I397" s="25"/>
      <c r="J397" s="26"/>
      <c r="K397" s="26"/>
      <c r="L397" s="29" t="s">
        <v>217</v>
      </c>
      <c r="M397" s="12">
        <v>4511</v>
      </c>
      <c r="N397" s="183">
        <f>O397+P397</f>
        <v>0</v>
      </c>
      <c r="O397" s="183"/>
      <c r="P397" s="183"/>
      <c r="Q397" s="161"/>
      <c r="R397" s="161"/>
      <c r="S397" s="438"/>
      <c r="T397" s="161"/>
      <c r="U397" s="161"/>
      <c r="V397" s="161"/>
    </row>
    <row r="398" spans="1:22" ht="27.6">
      <c r="A398" s="122" t="str">
        <f t="shared" si="60"/>
        <v>71060601044639</v>
      </c>
      <c r="B398" s="124" t="s">
        <v>439</v>
      </c>
      <c r="C398" s="117" t="s">
        <v>157</v>
      </c>
      <c r="D398" s="118" t="s">
        <v>157</v>
      </c>
      <c r="E398" s="119" t="s">
        <v>106</v>
      </c>
      <c r="F398" s="120" t="s">
        <v>155</v>
      </c>
      <c r="G398" s="121">
        <v>4639</v>
      </c>
      <c r="H398" s="45"/>
      <c r="I398" s="147"/>
      <c r="J398" s="148"/>
      <c r="K398" s="148"/>
      <c r="L398" s="27" t="s">
        <v>890</v>
      </c>
      <c r="M398" s="28"/>
      <c r="N398" s="197">
        <f>O398+P398</f>
        <v>0</v>
      </c>
      <c r="O398" s="197">
        <f>SUM(O399:O401)</f>
        <v>0</v>
      </c>
      <c r="P398" s="197">
        <f>SUM(P399:P401)</f>
        <v>0</v>
      </c>
      <c r="Q398" s="161"/>
      <c r="R398" s="161"/>
      <c r="S398" s="438"/>
      <c r="T398" s="161"/>
      <c r="U398" s="161"/>
      <c r="V398" s="161"/>
    </row>
    <row r="399" spans="1:22" s="115" customFormat="1" ht="18" customHeight="1">
      <c r="A399" s="122" t="str">
        <f t="shared" si="60"/>
        <v>71080101010000</v>
      </c>
      <c r="B399" s="124" t="s">
        <v>439</v>
      </c>
      <c r="C399" s="117" t="s">
        <v>185</v>
      </c>
      <c r="D399" s="118" t="s">
        <v>106</v>
      </c>
      <c r="E399" s="119" t="s">
        <v>106</v>
      </c>
      <c r="F399" s="120" t="s">
        <v>106</v>
      </c>
      <c r="G399" s="129" t="s">
        <v>440</v>
      </c>
      <c r="H399" s="177"/>
      <c r="I399" s="194"/>
      <c r="J399" s="201"/>
      <c r="K399" s="202"/>
      <c r="L399" s="203" t="s">
        <v>142</v>
      </c>
      <c r="M399" s="13">
        <v>4251</v>
      </c>
      <c r="N399" s="183">
        <f t="shared" ref="N399" si="69">O399+P399</f>
        <v>0</v>
      </c>
      <c r="O399" s="183"/>
      <c r="P399" s="183">
        <v>0</v>
      </c>
      <c r="Q399" s="161"/>
      <c r="R399" s="161"/>
      <c r="S399" s="438"/>
      <c r="T399" s="161"/>
      <c r="U399" s="161"/>
      <c r="V399" s="161"/>
    </row>
    <row r="400" spans="1:22" ht="16.8">
      <c r="A400" s="122" t="str">
        <f t="shared" si="60"/>
        <v>71060601044819</v>
      </c>
      <c r="B400" s="124" t="s">
        <v>439</v>
      </c>
      <c r="C400" s="117" t="s">
        <v>157</v>
      </c>
      <c r="D400" s="118" t="s">
        <v>157</v>
      </c>
      <c r="E400" s="119" t="s">
        <v>106</v>
      </c>
      <c r="F400" s="120" t="s">
        <v>155</v>
      </c>
      <c r="G400" s="129" t="s">
        <v>88</v>
      </c>
      <c r="H400" s="25"/>
      <c r="I400" s="25"/>
      <c r="J400" s="26"/>
      <c r="K400" s="26"/>
      <c r="L400" s="30" t="s">
        <v>173</v>
      </c>
      <c r="M400" s="421">
        <v>5112</v>
      </c>
      <c r="N400" s="183">
        <f t="shared" si="66"/>
        <v>0</v>
      </c>
      <c r="O400" s="398">
        <v>0</v>
      </c>
      <c r="P400" s="398"/>
      <c r="Q400" s="161"/>
      <c r="R400" s="161"/>
      <c r="S400" s="438"/>
      <c r="T400" s="161"/>
      <c r="U400" s="161"/>
      <c r="V400" s="161"/>
    </row>
    <row r="401" spans="1:22" ht="16.8">
      <c r="A401" s="122" t="str">
        <f t="shared" si="60"/>
        <v>71060601045113</v>
      </c>
      <c r="B401" s="124" t="s">
        <v>439</v>
      </c>
      <c r="C401" s="117" t="s">
        <v>157</v>
      </c>
      <c r="D401" s="118" t="s">
        <v>157</v>
      </c>
      <c r="E401" s="119" t="s">
        <v>106</v>
      </c>
      <c r="F401" s="120" t="s">
        <v>155</v>
      </c>
      <c r="G401" s="121">
        <v>5113</v>
      </c>
      <c r="H401" s="25"/>
      <c r="I401" s="25"/>
      <c r="J401" s="26"/>
      <c r="K401" s="26"/>
      <c r="L401" s="29" t="s">
        <v>174</v>
      </c>
      <c r="M401" s="422">
        <v>5113</v>
      </c>
      <c r="N401" s="183">
        <f t="shared" si="66"/>
        <v>0</v>
      </c>
      <c r="O401" s="398">
        <v>0</v>
      </c>
      <c r="P401" s="398"/>
      <c r="Q401" s="161"/>
      <c r="R401" s="161"/>
      <c r="S401" s="438"/>
      <c r="T401" s="161"/>
      <c r="U401" s="161"/>
      <c r="V401" s="161"/>
    </row>
    <row r="402" spans="1:22" ht="21" customHeight="1">
      <c r="B402" s="124"/>
      <c r="H402" s="45"/>
      <c r="I402" s="147"/>
      <c r="J402" s="148"/>
      <c r="K402" s="148"/>
      <c r="L402" s="27" t="s">
        <v>891</v>
      </c>
      <c r="M402" s="28"/>
      <c r="N402" s="197">
        <f>O402+P402</f>
        <v>0</v>
      </c>
      <c r="O402" s="197">
        <f>SUM(O403:O403)</f>
        <v>0</v>
      </c>
      <c r="P402" s="197">
        <f>SUM(P403:P403)</f>
        <v>0</v>
      </c>
      <c r="Q402" s="161"/>
      <c r="R402" s="161"/>
      <c r="S402" s="438"/>
      <c r="T402" s="161"/>
      <c r="U402" s="161"/>
      <c r="V402" s="161"/>
    </row>
    <row r="403" spans="1:22" ht="16.8">
      <c r="A403" s="122" t="str">
        <f t="shared" ref="A403" si="70">CONCATENATE(B403,C403,D403,E403,F403,G403)</f>
        <v>71060601044251</v>
      </c>
      <c r="B403" s="124" t="s">
        <v>439</v>
      </c>
      <c r="C403" s="117" t="s">
        <v>157</v>
      </c>
      <c r="D403" s="118" t="s">
        <v>157</v>
      </c>
      <c r="E403" s="119" t="s">
        <v>106</v>
      </c>
      <c r="F403" s="120" t="s">
        <v>155</v>
      </c>
      <c r="G403" s="121">
        <v>4251</v>
      </c>
      <c r="H403" s="17"/>
      <c r="I403" s="400"/>
      <c r="J403" s="401"/>
      <c r="K403" s="401"/>
      <c r="L403" s="32" t="s">
        <v>115</v>
      </c>
      <c r="M403" s="33">
        <v>4213</v>
      </c>
      <c r="N403" s="183">
        <f t="shared" ref="N403" si="71">O403+P403</f>
        <v>0</v>
      </c>
      <c r="O403" s="399"/>
      <c r="P403" s="399"/>
      <c r="Q403" s="161"/>
      <c r="R403" s="161"/>
      <c r="S403" s="438"/>
      <c r="T403" s="161"/>
      <c r="U403" s="161"/>
      <c r="V403" s="161"/>
    </row>
    <row r="404" spans="1:22" ht="21" customHeight="1">
      <c r="B404" s="124"/>
      <c r="H404" s="45"/>
      <c r="I404" s="147"/>
      <c r="J404" s="148"/>
      <c r="K404" s="148"/>
      <c r="L404" s="27" t="s">
        <v>907</v>
      </c>
      <c r="M404" s="28"/>
      <c r="N404" s="197">
        <f>O404+P404</f>
        <v>0</v>
      </c>
      <c r="O404" s="197">
        <f>SUM(O405:O405)</f>
        <v>0</v>
      </c>
      <c r="P404" s="197">
        <f>SUM(P405:P405)</f>
        <v>0</v>
      </c>
      <c r="Q404" s="161"/>
      <c r="R404" s="161"/>
      <c r="S404" s="438"/>
      <c r="T404" s="161"/>
      <c r="U404" s="161"/>
      <c r="V404" s="161"/>
    </row>
    <row r="405" spans="1:22" ht="16.8">
      <c r="A405" s="122" t="str">
        <f t="shared" ref="A405" si="72">CONCATENATE(B405,C405,D405,E405,F405,G405)</f>
        <v>71060601044819</v>
      </c>
      <c r="B405" s="124" t="s">
        <v>439</v>
      </c>
      <c r="C405" s="117" t="s">
        <v>157</v>
      </c>
      <c r="D405" s="118" t="s">
        <v>157</v>
      </c>
      <c r="E405" s="119" t="s">
        <v>106</v>
      </c>
      <c r="F405" s="120" t="s">
        <v>155</v>
      </c>
      <c r="G405" s="129" t="s">
        <v>88</v>
      </c>
      <c r="H405" s="25"/>
      <c r="I405" s="25"/>
      <c r="J405" s="26"/>
      <c r="K405" s="26"/>
      <c r="L405" s="30" t="s">
        <v>173</v>
      </c>
      <c r="M405" s="421">
        <v>5112</v>
      </c>
      <c r="N405" s="183">
        <f t="shared" ref="N405" si="73">O405+P405</f>
        <v>0</v>
      </c>
      <c r="O405" s="398">
        <v>0</v>
      </c>
      <c r="P405" s="398"/>
      <c r="Q405" s="161"/>
      <c r="R405" s="161"/>
      <c r="S405" s="438"/>
      <c r="T405" s="161"/>
      <c r="U405" s="161"/>
      <c r="V405" s="161"/>
    </row>
    <row r="406" spans="1:22" ht="27.6">
      <c r="B406" s="124"/>
      <c r="H406" s="180">
        <v>2600</v>
      </c>
      <c r="I406" s="212" t="s">
        <v>157</v>
      </c>
      <c r="J406" s="213">
        <v>0</v>
      </c>
      <c r="K406" s="213">
        <v>0</v>
      </c>
      <c r="L406" s="162" t="s">
        <v>246</v>
      </c>
      <c r="M406" s="174"/>
      <c r="N406" s="163">
        <f>+N408+N424+N441</f>
        <v>0</v>
      </c>
      <c r="O406" s="163">
        <f>+O408+O418+O424+O441</f>
        <v>0</v>
      </c>
      <c r="P406" s="163">
        <f>+P408+P418+P424+P441</f>
        <v>0</v>
      </c>
      <c r="Q406" s="161"/>
      <c r="R406" s="161"/>
      <c r="S406" s="438"/>
      <c r="T406" s="161"/>
      <c r="U406" s="161"/>
      <c r="V406" s="161"/>
    </row>
    <row r="407" spans="1:22" s="115" customFormat="1" ht="16.2">
      <c r="A407" s="122" t="str">
        <f t="shared" si="60"/>
        <v>71060601050000</v>
      </c>
      <c r="B407" s="124" t="s">
        <v>439</v>
      </c>
      <c r="C407" s="117" t="s">
        <v>157</v>
      </c>
      <c r="D407" s="118" t="s">
        <v>157</v>
      </c>
      <c r="E407" s="119" t="s">
        <v>106</v>
      </c>
      <c r="F407" s="120" t="s">
        <v>149</v>
      </c>
      <c r="G407" s="129" t="s">
        <v>440</v>
      </c>
      <c r="H407" s="25"/>
      <c r="I407" s="18"/>
      <c r="J407" s="19"/>
      <c r="K407" s="19"/>
      <c r="L407" s="30" t="s">
        <v>108</v>
      </c>
      <c r="M407" s="178"/>
      <c r="N407" s="191"/>
      <c r="O407" s="191"/>
      <c r="P407" s="191"/>
      <c r="Q407" s="161"/>
      <c r="R407" s="161"/>
      <c r="S407" s="438"/>
      <c r="T407" s="161"/>
      <c r="U407" s="161"/>
      <c r="V407" s="161"/>
    </row>
    <row r="408" spans="1:22" ht="16.2">
      <c r="A408" s="122" t="str">
        <f t="shared" si="60"/>
        <v>71060601054861</v>
      </c>
      <c r="B408" s="124" t="s">
        <v>439</v>
      </c>
      <c r="C408" s="117" t="s">
        <v>157</v>
      </c>
      <c r="D408" s="118" t="s">
        <v>157</v>
      </c>
      <c r="E408" s="119" t="s">
        <v>106</v>
      </c>
      <c r="F408" s="120" t="s">
        <v>149</v>
      </c>
      <c r="G408" s="121">
        <v>4861</v>
      </c>
      <c r="H408" s="165">
        <v>2610</v>
      </c>
      <c r="I408" s="166" t="s">
        <v>157</v>
      </c>
      <c r="J408" s="167">
        <v>1</v>
      </c>
      <c r="K408" s="167">
        <v>0</v>
      </c>
      <c r="L408" s="168" t="s">
        <v>247</v>
      </c>
      <c r="M408" s="176"/>
      <c r="N408" s="188">
        <f>+N410</f>
        <v>0</v>
      </c>
      <c r="O408" s="188">
        <f>+O410</f>
        <v>0</v>
      </c>
      <c r="P408" s="188">
        <f>+P410</f>
        <v>0</v>
      </c>
      <c r="Q408" s="161"/>
      <c r="R408" s="161"/>
      <c r="S408" s="438"/>
      <c r="T408" s="161"/>
      <c r="U408" s="161"/>
      <c r="V408" s="161"/>
    </row>
    <row r="409" spans="1:22" s="115" customFormat="1" ht="16.2">
      <c r="A409" s="122" t="str">
        <f t="shared" si="60"/>
        <v>71060601060000</v>
      </c>
      <c r="B409" s="124" t="s">
        <v>439</v>
      </c>
      <c r="C409" s="117" t="s">
        <v>157</v>
      </c>
      <c r="D409" s="118" t="s">
        <v>157</v>
      </c>
      <c r="E409" s="119" t="s">
        <v>106</v>
      </c>
      <c r="F409" s="120" t="s">
        <v>157</v>
      </c>
      <c r="G409" s="129" t="s">
        <v>440</v>
      </c>
      <c r="H409" s="25"/>
      <c r="I409" s="18"/>
      <c r="J409" s="19"/>
      <c r="K409" s="19"/>
      <c r="L409" s="30" t="s">
        <v>110</v>
      </c>
      <c r="M409" s="31"/>
      <c r="N409" s="190"/>
      <c r="O409" s="190"/>
      <c r="P409" s="190"/>
      <c r="Q409" s="161"/>
      <c r="R409" s="161"/>
      <c r="S409" s="438"/>
      <c r="T409" s="161"/>
      <c r="U409" s="161"/>
      <c r="V409" s="161"/>
    </row>
    <row r="410" spans="1:22" ht="16.2">
      <c r="A410" s="122" t="str">
        <f t="shared" si="60"/>
        <v>71060601064638</v>
      </c>
      <c r="B410" s="124" t="s">
        <v>439</v>
      </c>
      <c r="C410" s="117" t="s">
        <v>157</v>
      </c>
      <c r="D410" s="118" t="s">
        <v>157</v>
      </c>
      <c r="E410" s="119" t="s">
        <v>106</v>
      </c>
      <c r="F410" s="120" t="s">
        <v>157</v>
      </c>
      <c r="G410" s="121">
        <v>4638</v>
      </c>
      <c r="H410" s="151" t="s">
        <v>89</v>
      </c>
      <c r="I410" s="152" t="s">
        <v>157</v>
      </c>
      <c r="J410" s="153" t="s">
        <v>82</v>
      </c>
      <c r="K410" s="153" t="s">
        <v>82</v>
      </c>
      <c r="L410" s="154" t="s">
        <v>247</v>
      </c>
      <c r="M410" s="155" t="s">
        <v>81</v>
      </c>
      <c r="N410" s="192">
        <f>+N300+N412+N414+N416</f>
        <v>0</v>
      </c>
      <c r="O410" s="192">
        <f>+O300+O412+O414</f>
        <v>0</v>
      </c>
      <c r="P410" s="192">
        <f>+P300+P412+P414</f>
        <v>0</v>
      </c>
      <c r="Q410" s="161"/>
      <c r="R410" s="161"/>
      <c r="S410" s="438"/>
      <c r="T410" s="161"/>
      <c r="U410" s="161"/>
      <c r="V410" s="161"/>
    </row>
    <row r="411" spans="1:22" s="115" customFormat="1" ht="16.2">
      <c r="A411" s="122" t="str">
        <f t="shared" si="60"/>
        <v>71060601070000</v>
      </c>
      <c r="B411" s="124" t="s">
        <v>439</v>
      </c>
      <c r="C411" s="117" t="s">
        <v>157</v>
      </c>
      <c r="D411" s="118" t="s">
        <v>157</v>
      </c>
      <c r="E411" s="119" t="s">
        <v>106</v>
      </c>
      <c r="F411" s="120" t="s">
        <v>183</v>
      </c>
      <c r="G411" s="129" t="s">
        <v>440</v>
      </c>
      <c r="H411" s="25"/>
      <c r="I411" s="25"/>
      <c r="J411" s="26"/>
      <c r="K411" s="26"/>
      <c r="L411" s="30" t="s">
        <v>108</v>
      </c>
      <c r="M411" s="31"/>
      <c r="N411" s="190"/>
      <c r="O411" s="190"/>
      <c r="P411" s="190"/>
      <c r="Q411" s="161"/>
      <c r="R411" s="161"/>
      <c r="S411" s="438"/>
      <c r="T411" s="161"/>
      <c r="U411" s="161"/>
      <c r="V411" s="161"/>
    </row>
    <row r="412" spans="1:22" ht="55.2">
      <c r="A412" s="122" t="str">
        <f t="shared" si="60"/>
        <v>71060601085113</v>
      </c>
      <c r="B412" s="124" t="s">
        <v>439</v>
      </c>
      <c r="C412" s="117" t="s">
        <v>157</v>
      </c>
      <c r="D412" s="118" t="s">
        <v>157</v>
      </c>
      <c r="E412" s="119" t="s">
        <v>106</v>
      </c>
      <c r="F412" s="120" t="s">
        <v>185</v>
      </c>
      <c r="G412" s="121">
        <v>5113</v>
      </c>
      <c r="H412" s="46"/>
      <c r="I412" s="147"/>
      <c r="J412" s="148"/>
      <c r="K412" s="148"/>
      <c r="L412" s="27" t="s">
        <v>892</v>
      </c>
      <c r="M412" s="28"/>
      <c r="N412" s="197">
        <f>O412+P412</f>
        <v>0</v>
      </c>
      <c r="O412" s="197">
        <f>SUM(O413:O413)</f>
        <v>0</v>
      </c>
      <c r="P412" s="197">
        <f>SUM(P413:P413)</f>
        <v>0</v>
      </c>
      <c r="Q412" s="161"/>
      <c r="R412" s="161"/>
      <c r="S412" s="438"/>
      <c r="T412" s="161"/>
      <c r="U412" s="161"/>
      <c r="V412" s="161"/>
    </row>
    <row r="413" spans="1:22" s="115" customFormat="1" ht="16.8">
      <c r="A413" s="122" t="str">
        <f t="shared" si="60"/>
        <v>71060601090000</v>
      </c>
      <c r="B413" s="124" t="s">
        <v>439</v>
      </c>
      <c r="C413" s="117" t="s">
        <v>157</v>
      </c>
      <c r="D413" s="118" t="s">
        <v>157</v>
      </c>
      <c r="E413" s="119" t="s">
        <v>106</v>
      </c>
      <c r="F413" s="120" t="s">
        <v>187</v>
      </c>
      <c r="G413" s="129" t="s">
        <v>440</v>
      </c>
      <c r="H413" s="25"/>
      <c r="I413" s="18"/>
      <c r="J413" s="19"/>
      <c r="K413" s="19"/>
      <c r="L413" s="30" t="s">
        <v>118</v>
      </c>
      <c r="M413" s="44">
        <v>4216</v>
      </c>
      <c r="N413" s="183">
        <f t="shared" ref="N413" si="74">O413+P413</f>
        <v>0</v>
      </c>
      <c r="O413" s="399"/>
      <c r="P413" s="399"/>
      <c r="Q413" s="161"/>
      <c r="R413" s="161"/>
      <c r="S413" s="438"/>
      <c r="T413" s="161"/>
      <c r="U413" s="161"/>
      <c r="V413" s="161"/>
    </row>
    <row r="414" spans="1:22" s="182" customFormat="1" ht="55.2">
      <c r="A414" s="122"/>
      <c r="B414" s="124"/>
      <c r="C414" s="117"/>
      <c r="D414" s="118"/>
      <c r="E414" s="119"/>
      <c r="F414" s="120"/>
      <c r="G414" s="129"/>
      <c r="H414" s="45"/>
      <c r="I414" s="50"/>
      <c r="J414" s="51"/>
      <c r="K414" s="51"/>
      <c r="L414" s="27" t="s">
        <v>893</v>
      </c>
      <c r="M414" s="28"/>
      <c r="N414" s="197">
        <f>O414+P414</f>
        <v>0</v>
      </c>
      <c r="O414" s="197">
        <f>+O415</f>
        <v>0</v>
      </c>
      <c r="P414" s="197">
        <f>+P415</f>
        <v>0</v>
      </c>
      <c r="Q414" s="161"/>
      <c r="R414" s="161"/>
      <c r="S414" s="438"/>
      <c r="T414" s="161"/>
      <c r="U414" s="161"/>
      <c r="V414" s="161"/>
    </row>
    <row r="415" spans="1:22" s="182" customFormat="1" ht="16.2">
      <c r="A415" s="122"/>
      <c r="B415" s="124"/>
      <c r="C415" s="117"/>
      <c r="D415" s="118"/>
      <c r="E415" s="119"/>
      <c r="F415" s="120"/>
      <c r="G415" s="129"/>
      <c r="H415" s="25"/>
      <c r="I415" s="18"/>
      <c r="J415" s="19"/>
      <c r="K415" s="19"/>
      <c r="L415" s="29" t="s">
        <v>763</v>
      </c>
      <c r="M415" s="44">
        <v>4728</v>
      </c>
      <c r="N415" s="183">
        <v>0</v>
      </c>
      <c r="O415" s="183"/>
      <c r="P415" s="183"/>
      <c r="Q415" s="161"/>
      <c r="R415" s="161"/>
      <c r="S415" s="438"/>
      <c r="T415" s="161"/>
      <c r="U415" s="161"/>
      <c r="V415" s="161"/>
    </row>
    <row r="416" spans="1:22" s="182" customFormat="1" ht="27.6">
      <c r="A416" s="122"/>
      <c r="B416" s="124"/>
      <c r="C416" s="117"/>
      <c r="D416" s="118"/>
      <c r="E416" s="119"/>
      <c r="F416" s="120"/>
      <c r="G416" s="129"/>
      <c r="H416" s="45"/>
      <c r="I416" s="50"/>
      <c r="J416" s="51"/>
      <c r="K416" s="51"/>
      <c r="L416" s="459" t="s">
        <v>894</v>
      </c>
      <c r="M416" s="28"/>
      <c r="N416" s="197">
        <f>N417</f>
        <v>0</v>
      </c>
      <c r="O416" s="197">
        <f t="shared" ref="O416:P416" si="75">O417</f>
        <v>0</v>
      </c>
      <c r="P416" s="197">
        <f t="shared" si="75"/>
        <v>0</v>
      </c>
      <c r="Q416" s="161"/>
      <c r="R416" s="161"/>
      <c r="S416" s="438"/>
      <c r="T416" s="161"/>
      <c r="U416" s="161"/>
      <c r="V416" s="161"/>
    </row>
    <row r="417" spans="1:22" s="182" customFormat="1" ht="16.2">
      <c r="A417" s="122"/>
      <c r="B417" s="124"/>
      <c r="C417" s="117"/>
      <c r="D417" s="118"/>
      <c r="E417" s="119"/>
      <c r="F417" s="120"/>
      <c r="G417" s="129"/>
      <c r="H417" s="25"/>
      <c r="I417" s="18"/>
      <c r="J417" s="19"/>
      <c r="K417" s="19"/>
      <c r="L417" s="29" t="s">
        <v>348</v>
      </c>
      <c r="M417" s="12">
        <v>4729</v>
      </c>
      <c r="N417" s="183">
        <f t="shared" ref="N417" si="76">O417+P417</f>
        <v>0</v>
      </c>
      <c r="O417" s="183"/>
      <c r="P417" s="183"/>
      <c r="Q417" s="161"/>
      <c r="R417" s="161"/>
      <c r="S417" s="438"/>
      <c r="T417" s="161"/>
      <c r="U417" s="161"/>
      <c r="V417" s="161"/>
    </row>
    <row r="418" spans="1:22" ht="16.2">
      <c r="A418" s="122" t="str">
        <f t="shared" ref="A418:A421" si="77">CONCATENATE(B418,C418,D418,E418,F418,G418)</f>
        <v>71080000000001</v>
      </c>
      <c r="B418" s="124" t="s">
        <v>439</v>
      </c>
      <c r="C418" s="117" t="s">
        <v>185</v>
      </c>
      <c r="D418" s="118" t="s">
        <v>441</v>
      </c>
      <c r="E418" s="119" t="s">
        <v>441</v>
      </c>
      <c r="F418" s="120" t="s">
        <v>441</v>
      </c>
      <c r="G418" s="129" t="s">
        <v>96</v>
      </c>
      <c r="H418" s="165">
        <v>2630</v>
      </c>
      <c r="I418" s="166" t="s">
        <v>157</v>
      </c>
      <c r="J418" s="167">
        <v>3</v>
      </c>
      <c r="K418" s="167">
        <v>0</v>
      </c>
      <c r="L418" s="168" t="s">
        <v>251</v>
      </c>
      <c r="M418" s="176"/>
      <c r="N418" s="188">
        <f>+N420</f>
        <v>0</v>
      </c>
      <c r="O418" s="188">
        <f>+O420</f>
        <v>0</v>
      </c>
      <c r="P418" s="188">
        <f>+P420</f>
        <v>0</v>
      </c>
      <c r="Q418" s="161"/>
      <c r="R418" s="161"/>
      <c r="S418" s="438"/>
      <c r="T418" s="161"/>
      <c r="U418" s="161"/>
      <c r="V418" s="161"/>
    </row>
    <row r="419" spans="1:22" s="170" customFormat="1" ht="16.2">
      <c r="A419" s="122" t="str">
        <f t="shared" si="77"/>
        <v>71080100000000</v>
      </c>
      <c r="B419" s="124" t="s">
        <v>439</v>
      </c>
      <c r="C419" s="117" t="s">
        <v>185</v>
      </c>
      <c r="D419" s="118" t="s">
        <v>106</v>
      </c>
      <c r="E419" s="119" t="s">
        <v>441</v>
      </c>
      <c r="F419" s="120" t="s">
        <v>441</v>
      </c>
      <c r="G419" s="129" t="s">
        <v>440</v>
      </c>
      <c r="H419" s="25"/>
      <c r="I419" s="18"/>
      <c r="J419" s="19"/>
      <c r="K419" s="19"/>
      <c r="L419" s="30" t="s">
        <v>110</v>
      </c>
      <c r="M419" s="31"/>
      <c r="N419" s="190"/>
      <c r="O419" s="190"/>
      <c r="P419" s="190"/>
      <c r="Q419" s="161"/>
      <c r="R419" s="161"/>
      <c r="S419" s="438"/>
      <c r="T419" s="161"/>
      <c r="U419" s="161"/>
      <c r="V419" s="161"/>
    </row>
    <row r="420" spans="1:22" ht="16.2">
      <c r="A420" s="122" t="str">
        <f t="shared" si="77"/>
        <v>71080100000001</v>
      </c>
      <c r="B420" s="124" t="s">
        <v>439</v>
      </c>
      <c r="C420" s="117" t="s">
        <v>185</v>
      </c>
      <c r="D420" s="118" t="s">
        <v>106</v>
      </c>
      <c r="E420" s="119" t="s">
        <v>441</v>
      </c>
      <c r="F420" s="120" t="s">
        <v>441</v>
      </c>
      <c r="G420" s="129" t="s">
        <v>96</v>
      </c>
      <c r="H420" s="151">
        <v>2631</v>
      </c>
      <c r="I420" s="152" t="s">
        <v>157</v>
      </c>
      <c r="J420" s="153">
        <v>3</v>
      </c>
      <c r="K420" s="153">
        <v>1</v>
      </c>
      <c r="L420" s="154" t="s">
        <v>251</v>
      </c>
      <c r="M420" s="155"/>
      <c r="N420" s="192">
        <f>+N424+N427+N431+N433+N422</f>
        <v>0</v>
      </c>
      <c r="O420" s="192">
        <f>+O422</f>
        <v>0</v>
      </c>
      <c r="P420" s="192">
        <f>+P422</f>
        <v>0</v>
      </c>
      <c r="Q420" s="161"/>
      <c r="R420" s="161"/>
      <c r="S420" s="438"/>
      <c r="T420" s="161"/>
      <c r="U420" s="161"/>
      <c r="V420" s="161"/>
    </row>
    <row r="421" spans="1:22" s="156" customFormat="1" ht="15" customHeight="1">
      <c r="A421" s="122" t="str">
        <f t="shared" si="77"/>
        <v>71080101000000</v>
      </c>
      <c r="B421" s="124" t="s">
        <v>439</v>
      </c>
      <c r="C421" s="117" t="s">
        <v>185</v>
      </c>
      <c r="D421" s="118" t="s">
        <v>106</v>
      </c>
      <c r="E421" s="119" t="s">
        <v>106</v>
      </c>
      <c r="F421" s="120" t="s">
        <v>441</v>
      </c>
      <c r="G421" s="129" t="s">
        <v>440</v>
      </c>
      <c r="H421" s="25"/>
      <c r="I421" s="25"/>
      <c r="J421" s="26"/>
      <c r="K421" s="26"/>
      <c r="L421" s="30" t="s">
        <v>108</v>
      </c>
      <c r="M421" s="31"/>
      <c r="N421" s="190"/>
      <c r="O421" s="190"/>
      <c r="P421" s="190"/>
      <c r="Q421" s="161"/>
      <c r="R421" s="161"/>
      <c r="S421" s="438"/>
      <c r="T421" s="161"/>
      <c r="U421" s="161"/>
      <c r="V421" s="161"/>
    </row>
    <row r="422" spans="1:22" ht="45" customHeight="1">
      <c r="A422" s="122" t="str">
        <f>CONCATENATE(B422,C422,D422,E422,F422,G422)</f>
        <v>71080201000001</v>
      </c>
      <c r="B422" s="124" t="s">
        <v>439</v>
      </c>
      <c r="C422" s="117" t="s">
        <v>185</v>
      </c>
      <c r="D422" s="118" t="s">
        <v>140</v>
      </c>
      <c r="E422" s="119" t="s">
        <v>106</v>
      </c>
      <c r="F422" s="120" t="s">
        <v>441</v>
      </c>
      <c r="G422" s="129" t="s">
        <v>96</v>
      </c>
      <c r="H422" s="45"/>
      <c r="I422" s="46"/>
      <c r="J422" s="47"/>
      <c r="K422" s="47"/>
      <c r="L422" s="27" t="s">
        <v>941</v>
      </c>
      <c r="M422" s="28"/>
      <c r="N422" s="197">
        <f>O422+P422</f>
        <v>0</v>
      </c>
      <c r="O422" s="197">
        <f>SUM(O423:O423)</f>
        <v>0</v>
      </c>
      <c r="P422" s="197">
        <f>SUM(P423:P423)</f>
        <v>0</v>
      </c>
      <c r="Q422" s="161"/>
      <c r="R422" s="161"/>
      <c r="S422" s="438"/>
      <c r="T422" s="161"/>
      <c r="U422" s="161"/>
      <c r="V422" s="161"/>
    </row>
    <row r="423" spans="1:22" s="115" customFormat="1" ht="21.75" customHeight="1">
      <c r="A423" s="122" t="str">
        <f>CONCATENATE(B423,C423,D423,E423,F423,G423)</f>
        <v>71080201010000</v>
      </c>
      <c r="B423" s="124" t="s">
        <v>439</v>
      </c>
      <c r="C423" s="117" t="s">
        <v>185</v>
      </c>
      <c r="D423" s="118" t="s">
        <v>140</v>
      </c>
      <c r="E423" s="119" t="s">
        <v>106</v>
      </c>
      <c r="F423" s="120" t="s">
        <v>106</v>
      </c>
      <c r="G423" s="129" t="s">
        <v>440</v>
      </c>
      <c r="H423" s="25"/>
      <c r="I423" s="18"/>
      <c r="J423" s="19"/>
      <c r="K423" s="19"/>
      <c r="L423" s="30" t="s">
        <v>134</v>
      </c>
      <c r="M423" s="31">
        <v>4861</v>
      </c>
      <c r="N423" s="183">
        <f>O423+P423</f>
        <v>0</v>
      </c>
      <c r="O423" s="399"/>
      <c r="P423" s="399"/>
      <c r="Q423" s="161"/>
      <c r="R423" s="161"/>
      <c r="S423" s="438"/>
      <c r="T423" s="161"/>
      <c r="U423" s="161"/>
      <c r="V423" s="161"/>
    </row>
    <row r="424" spans="1:22" ht="16.2">
      <c r="A424" s="122" t="str">
        <f t="shared" si="60"/>
        <v>71080000000001</v>
      </c>
      <c r="B424" s="124" t="s">
        <v>439</v>
      </c>
      <c r="C424" s="117" t="s">
        <v>185</v>
      </c>
      <c r="D424" s="118" t="s">
        <v>441</v>
      </c>
      <c r="E424" s="119" t="s">
        <v>441</v>
      </c>
      <c r="F424" s="120" t="s">
        <v>441</v>
      </c>
      <c r="G424" s="129" t="s">
        <v>96</v>
      </c>
      <c r="H424" s="165">
        <v>2640</v>
      </c>
      <c r="I424" s="166" t="s">
        <v>157</v>
      </c>
      <c r="J424" s="167">
        <v>4</v>
      </c>
      <c r="K424" s="167">
        <v>0</v>
      </c>
      <c r="L424" s="168" t="s">
        <v>258</v>
      </c>
      <c r="M424" s="176"/>
      <c r="N424" s="188">
        <f>+N426</f>
        <v>0</v>
      </c>
      <c r="O424" s="188">
        <f>+O426</f>
        <v>0</v>
      </c>
      <c r="P424" s="188">
        <f>+P426</f>
        <v>0</v>
      </c>
      <c r="Q424" s="161"/>
      <c r="R424" s="161"/>
      <c r="S424" s="438"/>
      <c r="T424" s="161"/>
      <c r="U424" s="161"/>
      <c r="V424" s="161"/>
    </row>
    <row r="425" spans="1:22" s="170" customFormat="1" ht="16.2">
      <c r="A425" s="122" t="str">
        <f t="shared" ref="A425:A475" si="78">CONCATENATE(B425,C425,D425,E425,F425,G425)</f>
        <v>71080100000000</v>
      </c>
      <c r="B425" s="124" t="s">
        <v>439</v>
      </c>
      <c r="C425" s="117" t="s">
        <v>185</v>
      </c>
      <c r="D425" s="118" t="s">
        <v>106</v>
      </c>
      <c r="E425" s="119" t="s">
        <v>441</v>
      </c>
      <c r="F425" s="120" t="s">
        <v>441</v>
      </c>
      <c r="G425" s="129" t="s">
        <v>440</v>
      </c>
      <c r="H425" s="25"/>
      <c r="I425" s="18"/>
      <c r="J425" s="19"/>
      <c r="K425" s="19"/>
      <c r="L425" s="30" t="s">
        <v>110</v>
      </c>
      <c r="M425" s="31"/>
      <c r="N425" s="190"/>
      <c r="O425" s="190"/>
      <c r="P425" s="190"/>
      <c r="Q425" s="161"/>
      <c r="R425" s="161"/>
      <c r="S425" s="438"/>
      <c r="T425" s="161"/>
      <c r="U425" s="161"/>
      <c r="V425" s="161"/>
    </row>
    <row r="426" spans="1:22" ht="16.2">
      <c r="A426" s="122" t="str">
        <f t="shared" si="78"/>
        <v>71080100000001</v>
      </c>
      <c r="B426" s="124" t="s">
        <v>439</v>
      </c>
      <c r="C426" s="117" t="s">
        <v>185</v>
      </c>
      <c r="D426" s="118" t="s">
        <v>106</v>
      </c>
      <c r="E426" s="119" t="s">
        <v>441</v>
      </c>
      <c r="F426" s="120" t="s">
        <v>441</v>
      </c>
      <c r="G426" s="129" t="s">
        <v>96</v>
      </c>
      <c r="H426" s="151">
        <v>2641</v>
      </c>
      <c r="I426" s="152" t="s">
        <v>157</v>
      </c>
      <c r="J426" s="153">
        <v>4</v>
      </c>
      <c r="K426" s="153">
        <v>1</v>
      </c>
      <c r="L426" s="154" t="s">
        <v>259</v>
      </c>
      <c r="M426" s="155"/>
      <c r="N426" s="192">
        <f>+N430+N433+N437+N439+N428</f>
        <v>0</v>
      </c>
      <c r="O426" s="192">
        <f t="shared" ref="O426:P426" si="79">+O430+O433+O437+O439+O428</f>
        <v>0</v>
      </c>
      <c r="P426" s="192">
        <f t="shared" si="79"/>
        <v>0</v>
      </c>
      <c r="Q426" s="161"/>
      <c r="R426" s="161"/>
      <c r="S426" s="438"/>
      <c r="T426" s="161"/>
      <c r="U426" s="161"/>
      <c r="V426" s="161"/>
    </row>
    <row r="427" spans="1:22" s="156" customFormat="1" ht="15" customHeight="1">
      <c r="A427" s="122" t="str">
        <f t="shared" si="78"/>
        <v>71080101000000</v>
      </c>
      <c r="B427" s="124" t="s">
        <v>439</v>
      </c>
      <c r="C427" s="117" t="s">
        <v>185</v>
      </c>
      <c r="D427" s="118" t="s">
        <v>106</v>
      </c>
      <c r="E427" s="119" t="s">
        <v>106</v>
      </c>
      <c r="F427" s="120" t="s">
        <v>441</v>
      </c>
      <c r="G427" s="129" t="s">
        <v>440</v>
      </c>
      <c r="H427" s="25"/>
      <c r="I427" s="25"/>
      <c r="J427" s="26"/>
      <c r="K427" s="26"/>
      <c r="L427" s="30" t="s">
        <v>108</v>
      </c>
      <c r="M427" s="31"/>
      <c r="N427" s="190"/>
      <c r="O427" s="190"/>
      <c r="P427" s="190"/>
      <c r="Q427" s="161"/>
      <c r="R427" s="161"/>
      <c r="S427" s="438"/>
      <c r="T427" s="161"/>
      <c r="U427" s="161"/>
      <c r="V427" s="161"/>
    </row>
    <row r="428" spans="1:22" ht="19.5" customHeight="1">
      <c r="A428" s="122" t="str">
        <f>CONCATENATE(B428,C428,D428,E428,F428,G428)</f>
        <v>71080201000001</v>
      </c>
      <c r="B428" s="124" t="s">
        <v>439</v>
      </c>
      <c r="C428" s="117" t="s">
        <v>185</v>
      </c>
      <c r="D428" s="118" t="s">
        <v>140</v>
      </c>
      <c r="E428" s="119" t="s">
        <v>106</v>
      </c>
      <c r="F428" s="120" t="s">
        <v>441</v>
      </c>
      <c r="G428" s="129" t="s">
        <v>96</v>
      </c>
      <c r="H428" s="45"/>
      <c r="I428" s="46"/>
      <c r="J428" s="47"/>
      <c r="K428" s="47"/>
      <c r="L428" s="27" t="s">
        <v>895</v>
      </c>
      <c r="M428" s="28"/>
      <c r="N428" s="197">
        <f>O428+P428</f>
        <v>0</v>
      </c>
      <c r="O428" s="197">
        <f>SUM(O429)</f>
        <v>0</v>
      </c>
      <c r="P428" s="197">
        <f>SUM(P429)</f>
        <v>0</v>
      </c>
      <c r="Q428" s="161"/>
      <c r="R428" s="161"/>
      <c r="S428" s="438"/>
      <c r="T428" s="161"/>
      <c r="U428" s="161"/>
      <c r="V428" s="161"/>
    </row>
    <row r="429" spans="1:22" s="115" customFormat="1" ht="21.75" customHeight="1">
      <c r="A429" s="122" t="str">
        <f>CONCATENATE(B429,C429,D429,E429,F429,G429)</f>
        <v>71080201010000</v>
      </c>
      <c r="B429" s="124" t="s">
        <v>439</v>
      </c>
      <c r="C429" s="117" t="s">
        <v>185</v>
      </c>
      <c r="D429" s="118" t="s">
        <v>140</v>
      </c>
      <c r="E429" s="119" t="s">
        <v>106</v>
      </c>
      <c r="F429" s="120" t="s">
        <v>106</v>
      </c>
      <c r="G429" s="129" t="s">
        <v>440</v>
      </c>
      <c r="H429" s="25"/>
      <c r="I429" s="18"/>
      <c r="J429" s="19"/>
      <c r="K429" s="19"/>
      <c r="L429" s="30" t="s">
        <v>174</v>
      </c>
      <c r="M429" s="31">
        <v>5113</v>
      </c>
      <c r="N429" s="183">
        <f>O429+P429</f>
        <v>0</v>
      </c>
      <c r="O429" s="399"/>
      <c r="P429" s="399"/>
      <c r="Q429" s="161"/>
      <c r="R429" s="161"/>
      <c r="S429" s="438"/>
      <c r="T429" s="161"/>
      <c r="U429" s="161"/>
      <c r="V429" s="161"/>
    </row>
    <row r="430" spans="1:22" ht="27.6">
      <c r="A430" s="122" t="str">
        <f t="shared" si="78"/>
        <v>71080101024251</v>
      </c>
      <c r="B430" s="124" t="s">
        <v>439</v>
      </c>
      <c r="C430" s="117" t="s">
        <v>185</v>
      </c>
      <c r="D430" s="118" t="s">
        <v>106</v>
      </c>
      <c r="E430" s="119" t="s">
        <v>106</v>
      </c>
      <c r="F430" s="120" t="s">
        <v>140</v>
      </c>
      <c r="G430" s="121">
        <v>4251</v>
      </c>
      <c r="H430" s="45"/>
      <c r="I430" s="46"/>
      <c r="J430" s="47"/>
      <c r="K430" s="47"/>
      <c r="L430" s="27" t="s">
        <v>260</v>
      </c>
      <c r="M430" s="28"/>
      <c r="N430" s="197">
        <f>O430+P430</f>
        <v>0</v>
      </c>
      <c r="O430" s="197">
        <f>SUM(O431:O432)</f>
        <v>0</v>
      </c>
      <c r="P430" s="197">
        <f>SUM(P431:P432)</f>
        <v>0</v>
      </c>
      <c r="Q430" s="161"/>
      <c r="R430" s="161"/>
      <c r="S430" s="438"/>
      <c r="T430" s="161"/>
      <c r="U430" s="161"/>
      <c r="V430" s="161"/>
    </row>
    <row r="431" spans="1:22" ht="26.4">
      <c r="A431" s="122" t="str">
        <f t="shared" si="78"/>
        <v>71080101024639</v>
      </c>
      <c r="B431" s="124" t="s">
        <v>439</v>
      </c>
      <c r="C431" s="117" t="s">
        <v>185</v>
      </c>
      <c r="D431" s="118" t="s">
        <v>106</v>
      </c>
      <c r="E431" s="119" t="s">
        <v>106</v>
      </c>
      <c r="F431" s="120" t="s">
        <v>140</v>
      </c>
      <c r="G431" s="121">
        <v>4639</v>
      </c>
      <c r="H431" s="25"/>
      <c r="I431" s="18"/>
      <c r="J431" s="19"/>
      <c r="K431" s="19"/>
      <c r="L431" s="29" t="s">
        <v>217</v>
      </c>
      <c r="M431" s="12">
        <v>4511</v>
      </c>
      <c r="N431" s="183">
        <f t="shared" ref="N431:N440" si="80">O431+P431</f>
        <v>0</v>
      </c>
      <c r="O431" s="399"/>
      <c r="P431" s="399"/>
      <c r="Q431" s="161"/>
      <c r="R431" s="161"/>
      <c r="S431" s="438"/>
      <c r="T431" s="161"/>
      <c r="U431" s="161"/>
      <c r="V431" s="161"/>
    </row>
    <row r="432" spans="1:22" ht="16.2">
      <c r="A432" s="122" t="str">
        <f t="shared" si="78"/>
        <v>71080101024819</v>
      </c>
      <c r="B432" s="124" t="s">
        <v>439</v>
      </c>
      <c r="C432" s="117" t="s">
        <v>185</v>
      </c>
      <c r="D432" s="118" t="s">
        <v>106</v>
      </c>
      <c r="E432" s="119" t="s">
        <v>106</v>
      </c>
      <c r="F432" s="120" t="s">
        <v>140</v>
      </c>
      <c r="G432" s="121">
        <v>4819</v>
      </c>
      <c r="H432" s="25"/>
      <c r="I432" s="18"/>
      <c r="J432" s="19"/>
      <c r="K432" s="19"/>
      <c r="L432" s="30" t="s">
        <v>134</v>
      </c>
      <c r="M432" s="31">
        <v>4861</v>
      </c>
      <c r="N432" s="183">
        <f t="shared" si="80"/>
        <v>0</v>
      </c>
      <c r="O432" s="183">
        <v>0</v>
      </c>
      <c r="P432" s="183"/>
      <c r="Q432" s="161"/>
      <c r="R432" s="161"/>
      <c r="S432" s="438"/>
      <c r="T432" s="161"/>
      <c r="U432" s="161"/>
      <c r="V432" s="161"/>
    </row>
    <row r="433" spans="1:22" ht="55.2">
      <c r="A433" s="122" t="str">
        <f t="shared" si="78"/>
        <v>71080101025112</v>
      </c>
      <c r="B433" s="124" t="s">
        <v>439</v>
      </c>
      <c r="C433" s="117" t="s">
        <v>185</v>
      </c>
      <c r="D433" s="118" t="s">
        <v>106</v>
      </c>
      <c r="E433" s="119" t="s">
        <v>106</v>
      </c>
      <c r="F433" s="120" t="s">
        <v>140</v>
      </c>
      <c r="G433" s="121">
        <v>5112</v>
      </c>
      <c r="H433" s="45"/>
      <c r="I433" s="46"/>
      <c r="J433" s="47"/>
      <c r="K433" s="47"/>
      <c r="L433" s="457" t="s">
        <v>896</v>
      </c>
      <c r="M433" s="28"/>
      <c r="N433" s="197">
        <f>O433+P433</f>
        <v>0</v>
      </c>
      <c r="O433" s="197">
        <f>SUM(O434:O436)</f>
        <v>0</v>
      </c>
      <c r="P433" s="197">
        <f>SUM(P434:P436)</f>
        <v>0</v>
      </c>
      <c r="Q433" s="161"/>
      <c r="R433" s="161"/>
      <c r="S433" s="438"/>
      <c r="T433" s="161"/>
      <c r="U433" s="161"/>
      <c r="V433" s="161"/>
    </row>
    <row r="434" spans="1:22" ht="26.4">
      <c r="A434" s="122" t="str">
        <f t="shared" si="78"/>
        <v>71080101025113</v>
      </c>
      <c r="B434" s="124" t="s">
        <v>439</v>
      </c>
      <c r="C434" s="117" t="s">
        <v>185</v>
      </c>
      <c r="D434" s="118" t="s">
        <v>106</v>
      </c>
      <c r="E434" s="119" t="s">
        <v>106</v>
      </c>
      <c r="F434" s="120" t="s">
        <v>140</v>
      </c>
      <c r="G434" s="121">
        <v>5113</v>
      </c>
      <c r="H434" s="17"/>
      <c r="I434" s="25"/>
      <c r="J434" s="26"/>
      <c r="K434" s="26"/>
      <c r="L434" s="29" t="s">
        <v>142</v>
      </c>
      <c r="M434" s="44">
        <v>4251</v>
      </c>
      <c r="N434" s="183">
        <f t="shared" si="80"/>
        <v>0</v>
      </c>
      <c r="O434" s="183"/>
      <c r="P434" s="183">
        <v>0</v>
      </c>
      <c r="Q434" s="161"/>
      <c r="R434" s="161"/>
      <c r="S434" s="438"/>
      <c r="T434" s="161"/>
      <c r="U434" s="161"/>
      <c r="V434" s="161"/>
    </row>
    <row r="435" spans="1:22" s="115" customFormat="1" ht="16.2">
      <c r="A435" s="122" t="str">
        <f t="shared" si="78"/>
        <v>71080101030000</v>
      </c>
      <c r="B435" s="124" t="s">
        <v>439</v>
      </c>
      <c r="C435" s="117" t="s">
        <v>185</v>
      </c>
      <c r="D435" s="118" t="s">
        <v>106</v>
      </c>
      <c r="E435" s="119" t="s">
        <v>106</v>
      </c>
      <c r="F435" s="120" t="s">
        <v>442</v>
      </c>
      <c r="G435" s="129" t="s">
        <v>440</v>
      </c>
      <c r="H435" s="37"/>
      <c r="I435" s="194"/>
      <c r="J435" s="195"/>
      <c r="K435" s="196"/>
      <c r="L435" s="36" t="s">
        <v>134</v>
      </c>
      <c r="M435" s="13">
        <v>4861</v>
      </c>
      <c r="N435" s="183">
        <f t="shared" si="80"/>
        <v>0</v>
      </c>
      <c r="O435" s="402"/>
      <c r="P435" s="402">
        <v>0</v>
      </c>
      <c r="Q435" s="161"/>
      <c r="R435" s="161"/>
      <c r="S435" s="438"/>
      <c r="T435" s="161"/>
      <c r="U435" s="161"/>
      <c r="V435" s="161"/>
    </row>
    <row r="436" spans="1:22" ht="16.2">
      <c r="A436" s="122" t="str">
        <f t="shared" si="78"/>
        <v>71080101034239</v>
      </c>
      <c r="B436" s="124" t="s">
        <v>439</v>
      </c>
      <c r="C436" s="117" t="s">
        <v>185</v>
      </c>
      <c r="D436" s="118" t="s">
        <v>106</v>
      </c>
      <c r="E436" s="119" t="s">
        <v>106</v>
      </c>
      <c r="F436" s="120" t="s">
        <v>442</v>
      </c>
      <c r="G436" s="121">
        <v>4239</v>
      </c>
      <c r="H436" s="25"/>
      <c r="I436" s="18"/>
      <c r="J436" s="19"/>
      <c r="K436" s="19"/>
      <c r="L436" s="30" t="s">
        <v>174</v>
      </c>
      <c r="M436" s="31">
        <v>5113</v>
      </c>
      <c r="N436" s="183">
        <f t="shared" si="80"/>
        <v>0</v>
      </c>
      <c r="O436" s="183">
        <v>0</v>
      </c>
      <c r="P436" s="183">
        <v>0</v>
      </c>
      <c r="Q436" s="161"/>
      <c r="R436" s="161"/>
      <c r="S436" s="438"/>
      <c r="T436" s="161"/>
      <c r="U436" s="161"/>
      <c r="V436" s="161"/>
    </row>
    <row r="437" spans="1:22" ht="55.2">
      <c r="A437" s="122" t="str">
        <f>CONCATENATE(B437,C437,D437,E437,F437,G437)</f>
        <v>71080101035121</v>
      </c>
      <c r="B437" s="124" t="s">
        <v>439</v>
      </c>
      <c r="C437" s="117" t="s">
        <v>185</v>
      </c>
      <c r="D437" s="118" t="s">
        <v>106</v>
      </c>
      <c r="E437" s="119" t="s">
        <v>106</v>
      </c>
      <c r="F437" s="120" t="s">
        <v>442</v>
      </c>
      <c r="G437" s="121" t="s">
        <v>580</v>
      </c>
      <c r="H437" s="45"/>
      <c r="I437" s="46"/>
      <c r="J437" s="47"/>
      <c r="K437" s="47"/>
      <c r="L437" s="27" t="s">
        <v>584</v>
      </c>
      <c r="M437" s="28"/>
      <c r="N437" s="197">
        <f>O437+P437</f>
        <v>0</v>
      </c>
      <c r="O437" s="197">
        <f>SUM(O438)</f>
        <v>0</v>
      </c>
      <c r="P437" s="197">
        <f>SUM(P438)</f>
        <v>0</v>
      </c>
      <c r="Q437" s="161"/>
      <c r="R437" s="161"/>
      <c r="S437" s="438"/>
      <c r="T437" s="161"/>
      <c r="U437" s="161"/>
      <c r="V437" s="161"/>
    </row>
    <row r="438" spans="1:22" s="170" customFormat="1" ht="16.2">
      <c r="A438" s="122" t="str">
        <f t="shared" si="78"/>
        <v>71080200000000</v>
      </c>
      <c r="B438" s="124" t="s">
        <v>439</v>
      </c>
      <c r="C438" s="117" t="s">
        <v>185</v>
      </c>
      <c r="D438" s="118" t="s">
        <v>140</v>
      </c>
      <c r="E438" s="119" t="s">
        <v>441</v>
      </c>
      <c r="F438" s="120" t="s">
        <v>441</v>
      </c>
      <c r="G438" s="129" t="s">
        <v>440</v>
      </c>
      <c r="H438" s="25"/>
      <c r="I438" s="18"/>
      <c r="J438" s="19"/>
      <c r="K438" s="19"/>
      <c r="L438" s="36" t="s">
        <v>134</v>
      </c>
      <c r="M438" s="31">
        <v>4861</v>
      </c>
      <c r="N438" s="183">
        <f t="shared" si="80"/>
        <v>0</v>
      </c>
      <c r="O438" s="402"/>
      <c r="P438" s="402"/>
      <c r="Q438" s="161"/>
      <c r="R438" s="161"/>
      <c r="S438" s="438"/>
      <c r="T438" s="161"/>
      <c r="U438" s="161"/>
      <c r="V438" s="161"/>
    </row>
    <row r="439" spans="1:22" ht="69">
      <c r="A439" s="122" t="str">
        <f t="shared" si="78"/>
        <v>71080200000001</v>
      </c>
      <c r="B439" s="124" t="s">
        <v>439</v>
      </c>
      <c r="C439" s="117" t="s">
        <v>185</v>
      </c>
      <c r="D439" s="118" t="s">
        <v>140</v>
      </c>
      <c r="E439" s="119" t="s">
        <v>441</v>
      </c>
      <c r="F439" s="120" t="s">
        <v>441</v>
      </c>
      <c r="G439" s="129" t="s">
        <v>96</v>
      </c>
      <c r="H439" s="45"/>
      <c r="I439" s="46"/>
      <c r="J439" s="47"/>
      <c r="K439" s="47"/>
      <c r="L439" s="27" t="s">
        <v>764</v>
      </c>
      <c r="M439" s="28"/>
      <c r="N439" s="197">
        <f>O439+P439</f>
        <v>0</v>
      </c>
      <c r="O439" s="197">
        <f>SUM(O440)</f>
        <v>0</v>
      </c>
      <c r="P439" s="197">
        <f>SUM(P440)</f>
        <v>0</v>
      </c>
      <c r="Q439" s="161"/>
      <c r="R439" s="161"/>
      <c r="S439" s="438"/>
      <c r="T439" s="161"/>
      <c r="U439" s="161"/>
      <c r="V439" s="161"/>
    </row>
    <row r="440" spans="1:22" s="156" customFormat="1" ht="16.2">
      <c r="A440" s="122" t="str">
        <f t="shared" si="78"/>
        <v>71080201000000</v>
      </c>
      <c r="B440" s="124" t="s">
        <v>439</v>
      </c>
      <c r="C440" s="117" t="s">
        <v>185</v>
      </c>
      <c r="D440" s="118" t="s">
        <v>140</v>
      </c>
      <c r="E440" s="119" t="s">
        <v>106</v>
      </c>
      <c r="F440" s="120" t="s">
        <v>441</v>
      </c>
      <c r="G440" s="129" t="s">
        <v>440</v>
      </c>
      <c r="H440" s="25"/>
      <c r="I440" s="18"/>
      <c r="J440" s="19"/>
      <c r="K440" s="19"/>
      <c r="L440" s="36" t="s">
        <v>134</v>
      </c>
      <c r="M440" s="31">
        <v>4861</v>
      </c>
      <c r="N440" s="183">
        <f t="shared" si="80"/>
        <v>0</v>
      </c>
      <c r="O440" s="402"/>
      <c r="P440" s="402"/>
      <c r="Q440" s="161"/>
      <c r="R440" s="161"/>
      <c r="S440" s="438"/>
      <c r="T440" s="161"/>
      <c r="U440" s="161"/>
      <c r="V440" s="161"/>
    </row>
    <row r="441" spans="1:22" ht="27.6">
      <c r="A441" s="122" t="str">
        <f t="shared" si="78"/>
        <v>71080202014511</v>
      </c>
      <c r="B441" s="124" t="s">
        <v>439</v>
      </c>
      <c r="C441" s="117" t="s">
        <v>185</v>
      </c>
      <c r="D441" s="118" t="s">
        <v>140</v>
      </c>
      <c r="E441" s="119" t="s">
        <v>140</v>
      </c>
      <c r="F441" s="120" t="s">
        <v>106</v>
      </c>
      <c r="G441" s="121">
        <v>4511</v>
      </c>
      <c r="H441" s="165">
        <v>2660</v>
      </c>
      <c r="I441" s="166" t="s">
        <v>157</v>
      </c>
      <c r="J441" s="167">
        <v>6</v>
      </c>
      <c r="K441" s="167">
        <v>0</v>
      </c>
      <c r="L441" s="168" t="s">
        <v>263</v>
      </c>
      <c r="M441" s="176"/>
      <c r="N441" s="188">
        <f>+N443</f>
        <v>0</v>
      </c>
      <c r="O441" s="188">
        <f>+O443</f>
        <v>0</v>
      </c>
      <c r="P441" s="188">
        <f>+P443</f>
        <v>0</v>
      </c>
      <c r="Q441" s="161"/>
      <c r="R441" s="161"/>
      <c r="S441" s="438"/>
      <c r="T441" s="161"/>
      <c r="U441" s="161"/>
      <c r="V441" s="161"/>
    </row>
    <row r="442" spans="1:22" s="115" customFormat="1" ht="16.2">
      <c r="A442" s="122" t="str">
        <f t="shared" si="78"/>
        <v>71080202020000</v>
      </c>
      <c r="B442" s="124" t="s">
        <v>439</v>
      </c>
      <c r="C442" s="117" t="s">
        <v>185</v>
      </c>
      <c r="D442" s="118" t="s">
        <v>140</v>
      </c>
      <c r="E442" s="119" t="s">
        <v>140</v>
      </c>
      <c r="F442" s="120" t="s">
        <v>140</v>
      </c>
      <c r="G442" s="129" t="s">
        <v>440</v>
      </c>
      <c r="H442" s="25"/>
      <c r="I442" s="18"/>
      <c r="J442" s="19"/>
      <c r="K442" s="19"/>
      <c r="L442" s="30" t="s">
        <v>110</v>
      </c>
      <c r="M442" s="31"/>
      <c r="N442" s="190"/>
      <c r="O442" s="190"/>
      <c r="P442" s="190"/>
      <c r="Q442" s="161"/>
      <c r="R442" s="161"/>
      <c r="S442" s="438"/>
      <c r="T442" s="161"/>
      <c r="U442" s="161"/>
      <c r="V442" s="161"/>
    </row>
    <row r="443" spans="1:22" ht="26.4">
      <c r="A443" s="122" t="str">
        <f t="shared" si="78"/>
        <v>71080202024639</v>
      </c>
      <c r="B443" s="124" t="s">
        <v>439</v>
      </c>
      <c r="C443" s="117" t="s">
        <v>185</v>
      </c>
      <c r="D443" s="118" t="s">
        <v>140</v>
      </c>
      <c r="E443" s="119" t="s">
        <v>140</v>
      </c>
      <c r="F443" s="120" t="s">
        <v>140</v>
      </c>
      <c r="G443" s="129" t="s">
        <v>86</v>
      </c>
      <c r="H443" s="151">
        <v>2661</v>
      </c>
      <c r="I443" s="152" t="s">
        <v>157</v>
      </c>
      <c r="J443" s="153">
        <v>6</v>
      </c>
      <c r="K443" s="153">
        <v>1</v>
      </c>
      <c r="L443" s="154" t="s">
        <v>263</v>
      </c>
      <c r="M443" s="155"/>
      <c r="N443" s="192">
        <f>+N445+N449+N455+N464+N473</f>
        <v>0</v>
      </c>
      <c r="O443" s="192">
        <f t="shared" ref="O443:P443" si="81">+O445+O449+O455+O464+O473</f>
        <v>0</v>
      </c>
      <c r="P443" s="192">
        <f t="shared" si="81"/>
        <v>0</v>
      </c>
      <c r="Q443" s="161"/>
      <c r="R443" s="161"/>
      <c r="S443" s="438"/>
      <c r="T443" s="161"/>
      <c r="U443" s="161"/>
      <c r="V443" s="161"/>
    </row>
    <row r="444" spans="1:22" ht="16.2">
      <c r="A444" s="122" t="str">
        <f t="shared" si="78"/>
        <v>71080202025113</v>
      </c>
      <c r="B444" s="124" t="s">
        <v>439</v>
      </c>
      <c r="C444" s="117" t="s">
        <v>185</v>
      </c>
      <c r="D444" s="118" t="s">
        <v>140</v>
      </c>
      <c r="E444" s="119" t="s">
        <v>140</v>
      </c>
      <c r="F444" s="120" t="s">
        <v>140</v>
      </c>
      <c r="G444" s="121">
        <v>5113</v>
      </c>
      <c r="H444" s="25"/>
      <c r="I444" s="25"/>
      <c r="J444" s="26"/>
      <c r="K444" s="26"/>
      <c r="L444" s="30" t="s">
        <v>108</v>
      </c>
      <c r="M444" s="31"/>
      <c r="N444" s="190"/>
      <c r="O444" s="190"/>
      <c r="P444" s="190"/>
      <c r="Q444" s="161"/>
      <c r="R444" s="161"/>
      <c r="S444" s="438"/>
      <c r="T444" s="161"/>
      <c r="U444" s="161"/>
      <c r="V444" s="161"/>
    </row>
    <row r="445" spans="1:22" s="156" customFormat="1" ht="27.6">
      <c r="A445" s="122" t="str">
        <f t="shared" si="78"/>
        <v>71080203000000</v>
      </c>
      <c r="B445" s="124" t="s">
        <v>439</v>
      </c>
      <c r="C445" s="117" t="s">
        <v>185</v>
      </c>
      <c r="D445" s="118" t="s">
        <v>140</v>
      </c>
      <c r="E445" s="119" t="s">
        <v>442</v>
      </c>
      <c r="F445" s="120" t="s">
        <v>441</v>
      </c>
      <c r="G445" s="129" t="s">
        <v>440</v>
      </c>
      <c r="H445" s="45"/>
      <c r="I445" s="147"/>
      <c r="J445" s="148"/>
      <c r="K445" s="148"/>
      <c r="L445" s="27" t="s">
        <v>264</v>
      </c>
      <c r="M445" s="28"/>
      <c r="N445" s="197">
        <f>O445+P445</f>
        <v>0</v>
      </c>
      <c r="O445" s="197">
        <f>SUM(O446:O448)</f>
        <v>0</v>
      </c>
      <c r="P445" s="197">
        <f>SUM(P446:P448)</f>
        <v>0</v>
      </c>
      <c r="Q445" s="161"/>
      <c r="R445" s="161"/>
      <c r="S445" s="438"/>
      <c r="T445" s="161"/>
      <c r="U445" s="161"/>
      <c r="V445" s="161"/>
    </row>
    <row r="446" spans="1:22" ht="27" customHeight="1">
      <c r="A446" s="122" t="str">
        <f t="shared" si="78"/>
        <v>71080203000001</v>
      </c>
      <c r="B446" s="124" t="s">
        <v>439</v>
      </c>
      <c r="C446" s="117" t="s">
        <v>185</v>
      </c>
      <c r="D446" s="118" t="s">
        <v>140</v>
      </c>
      <c r="E446" s="119" t="s">
        <v>442</v>
      </c>
      <c r="F446" s="120" t="s">
        <v>441</v>
      </c>
      <c r="G446" s="129" t="s">
        <v>96</v>
      </c>
      <c r="H446" s="17"/>
      <c r="I446" s="25"/>
      <c r="J446" s="26"/>
      <c r="K446" s="26"/>
      <c r="L446" s="30" t="s">
        <v>142</v>
      </c>
      <c r="M446" s="44">
        <v>4251</v>
      </c>
      <c r="N446" s="183">
        <f t="shared" ref="N446:N462" si="82">O446+P446</f>
        <v>0</v>
      </c>
      <c r="O446" s="183"/>
      <c r="P446" s="183"/>
      <c r="Q446" s="161"/>
      <c r="R446" s="161"/>
      <c r="S446" s="438"/>
      <c r="T446" s="161"/>
      <c r="U446" s="161"/>
      <c r="V446" s="161"/>
    </row>
    <row r="447" spans="1:22" s="115" customFormat="1" ht="16.2">
      <c r="A447" s="122" t="str">
        <f t="shared" si="78"/>
        <v>71080203010000</v>
      </c>
      <c r="B447" s="124" t="s">
        <v>439</v>
      </c>
      <c r="C447" s="117" t="s">
        <v>185</v>
      </c>
      <c r="D447" s="118" t="s">
        <v>140</v>
      </c>
      <c r="E447" s="119" t="s">
        <v>442</v>
      </c>
      <c r="F447" s="120" t="s">
        <v>106</v>
      </c>
      <c r="G447" s="129" t="s">
        <v>440</v>
      </c>
      <c r="H447" s="177"/>
      <c r="I447" s="194"/>
      <c r="J447" s="201"/>
      <c r="K447" s="202"/>
      <c r="L447" s="203" t="s">
        <v>240</v>
      </c>
      <c r="M447" s="13">
        <v>4269</v>
      </c>
      <c r="N447" s="183">
        <f t="shared" si="82"/>
        <v>0</v>
      </c>
      <c r="O447" s="183"/>
      <c r="P447" s="183"/>
      <c r="Q447" s="161"/>
      <c r="R447" s="161"/>
      <c r="S447" s="438"/>
      <c r="T447" s="161"/>
      <c r="U447" s="161"/>
      <c r="V447" s="161"/>
    </row>
    <row r="448" spans="1:22" ht="26.4">
      <c r="A448" s="122" t="str">
        <f t="shared" si="78"/>
        <v>71080203014511</v>
      </c>
      <c r="B448" s="124" t="s">
        <v>439</v>
      </c>
      <c r="C448" s="117" t="s">
        <v>185</v>
      </c>
      <c r="D448" s="118" t="s">
        <v>140</v>
      </c>
      <c r="E448" s="119" t="s">
        <v>442</v>
      </c>
      <c r="F448" s="120" t="s">
        <v>106</v>
      </c>
      <c r="G448" s="121">
        <v>4511</v>
      </c>
      <c r="H448" s="177"/>
      <c r="I448" s="194"/>
      <c r="J448" s="201"/>
      <c r="K448" s="202"/>
      <c r="L448" s="203" t="s">
        <v>267</v>
      </c>
      <c r="M448" s="13">
        <v>4521</v>
      </c>
      <c r="N448" s="183">
        <f t="shared" si="82"/>
        <v>0</v>
      </c>
      <c r="O448" s="183"/>
      <c r="P448" s="183"/>
      <c r="Q448" s="161"/>
      <c r="R448" s="161"/>
      <c r="S448" s="438"/>
      <c r="T448" s="161"/>
      <c r="U448" s="161"/>
      <c r="V448" s="161"/>
    </row>
    <row r="449" spans="1:22" s="115" customFormat="1" ht="27.6">
      <c r="A449" s="122" t="str">
        <f t="shared" si="78"/>
        <v>71080203020000</v>
      </c>
      <c r="B449" s="124" t="s">
        <v>439</v>
      </c>
      <c r="C449" s="117" t="s">
        <v>185</v>
      </c>
      <c r="D449" s="118" t="s">
        <v>140</v>
      </c>
      <c r="E449" s="119" t="s">
        <v>442</v>
      </c>
      <c r="F449" s="120" t="s">
        <v>140</v>
      </c>
      <c r="G449" s="129" t="s">
        <v>440</v>
      </c>
      <c r="H449" s="45"/>
      <c r="I449" s="147"/>
      <c r="J449" s="148"/>
      <c r="K449" s="148"/>
      <c r="L449" s="27" t="s">
        <v>265</v>
      </c>
      <c r="M449" s="28"/>
      <c r="N449" s="197">
        <f>O449+P449</f>
        <v>0</v>
      </c>
      <c r="O449" s="197">
        <f>SUM(O450:O454)</f>
        <v>0</v>
      </c>
      <c r="P449" s="197">
        <f>SUM(P450:P454)</f>
        <v>0</v>
      </c>
      <c r="Q449" s="161"/>
      <c r="R449" s="161"/>
      <c r="S449" s="438"/>
      <c r="T449" s="161"/>
      <c r="U449" s="161"/>
      <c r="V449" s="161"/>
    </row>
    <row r="450" spans="1:22" ht="26.4">
      <c r="A450" s="122" t="str">
        <f t="shared" si="78"/>
        <v>71080203025113</v>
      </c>
      <c r="B450" s="124" t="s">
        <v>439</v>
      </c>
      <c r="C450" s="117" t="s">
        <v>185</v>
      </c>
      <c r="D450" s="118" t="s">
        <v>140</v>
      </c>
      <c r="E450" s="119" t="s">
        <v>442</v>
      </c>
      <c r="F450" s="120" t="s">
        <v>140</v>
      </c>
      <c r="G450" s="121">
        <v>5113</v>
      </c>
      <c r="H450" s="17"/>
      <c r="I450" s="25"/>
      <c r="J450" s="26"/>
      <c r="K450" s="26"/>
      <c r="L450" s="30" t="s">
        <v>142</v>
      </c>
      <c r="M450" s="44">
        <v>4251</v>
      </c>
      <c r="N450" s="183">
        <f t="shared" si="82"/>
        <v>0</v>
      </c>
      <c r="O450" s="183"/>
      <c r="P450" s="183"/>
      <c r="Q450" s="161"/>
      <c r="R450" s="161"/>
      <c r="S450" s="438"/>
      <c r="T450" s="161"/>
      <c r="U450" s="161"/>
      <c r="V450" s="161"/>
    </row>
    <row r="451" spans="1:22" ht="16.2">
      <c r="A451" s="122" t="str">
        <f t="shared" si="78"/>
        <v>71080203025129</v>
      </c>
      <c r="B451" s="124" t="s">
        <v>439</v>
      </c>
      <c r="C451" s="117" t="s">
        <v>185</v>
      </c>
      <c r="D451" s="118" t="s">
        <v>140</v>
      </c>
      <c r="E451" s="119" t="s">
        <v>442</v>
      </c>
      <c r="F451" s="120" t="s">
        <v>140</v>
      </c>
      <c r="G451" s="121">
        <v>5129</v>
      </c>
      <c r="H451" s="17"/>
      <c r="I451" s="25"/>
      <c r="J451" s="26"/>
      <c r="K451" s="26"/>
      <c r="L451" s="30" t="s">
        <v>240</v>
      </c>
      <c r="M451" s="44">
        <v>4269</v>
      </c>
      <c r="N451" s="183">
        <f t="shared" si="82"/>
        <v>0</v>
      </c>
      <c r="O451" s="183"/>
      <c r="P451" s="183"/>
      <c r="Q451" s="161"/>
      <c r="R451" s="161"/>
      <c r="S451" s="438"/>
      <c r="T451" s="161"/>
      <c r="U451" s="161"/>
      <c r="V451" s="161"/>
    </row>
    <row r="452" spans="1:22" s="156" customFormat="1" ht="26.4">
      <c r="A452" s="122" t="str">
        <f t="shared" si="78"/>
        <v>71080204000000</v>
      </c>
      <c r="B452" s="124" t="s">
        <v>439</v>
      </c>
      <c r="C452" s="117" t="s">
        <v>185</v>
      </c>
      <c r="D452" s="118" t="s">
        <v>140</v>
      </c>
      <c r="E452" s="119" t="s">
        <v>155</v>
      </c>
      <c r="F452" s="120" t="s">
        <v>441</v>
      </c>
      <c r="G452" s="129" t="s">
        <v>440</v>
      </c>
      <c r="H452" s="17"/>
      <c r="I452" s="25"/>
      <c r="J452" s="26"/>
      <c r="K452" s="26"/>
      <c r="L452" s="203" t="s">
        <v>267</v>
      </c>
      <c r="M452" s="13">
        <v>4521</v>
      </c>
      <c r="N452" s="183">
        <f t="shared" si="82"/>
        <v>0</v>
      </c>
      <c r="O452" s="183"/>
      <c r="P452" s="183"/>
      <c r="Q452" s="161"/>
      <c r="R452" s="161"/>
      <c r="S452" s="438"/>
      <c r="T452" s="161"/>
      <c r="U452" s="161"/>
      <c r="V452" s="161"/>
    </row>
    <row r="453" spans="1:22" ht="16.2">
      <c r="A453" s="122" t="str">
        <f t="shared" si="78"/>
        <v>71080204000001</v>
      </c>
      <c r="B453" s="124" t="s">
        <v>439</v>
      </c>
      <c r="C453" s="117" t="s">
        <v>185</v>
      </c>
      <c r="D453" s="118" t="s">
        <v>140</v>
      </c>
      <c r="E453" s="119" t="s">
        <v>155</v>
      </c>
      <c r="F453" s="120" t="s">
        <v>441</v>
      </c>
      <c r="G453" s="129" t="s">
        <v>96</v>
      </c>
      <c r="H453" s="17"/>
      <c r="I453" s="25"/>
      <c r="J453" s="26"/>
      <c r="K453" s="26"/>
      <c r="L453" s="30" t="s">
        <v>173</v>
      </c>
      <c r="M453" s="31">
        <v>5112</v>
      </c>
      <c r="N453" s="183">
        <f t="shared" si="82"/>
        <v>0</v>
      </c>
      <c r="O453" s="183">
        <v>0</v>
      </c>
      <c r="P453" s="183"/>
      <c r="Q453" s="161"/>
      <c r="R453" s="161"/>
      <c r="S453" s="438"/>
      <c r="T453" s="161"/>
      <c r="U453" s="161"/>
      <c r="V453" s="161"/>
    </row>
    <row r="454" spans="1:22" s="115" customFormat="1" ht="16.2">
      <c r="A454" s="122" t="str">
        <f t="shared" si="78"/>
        <v>71080204010000</v>
      </c>
      <c r="B454" s="124" t="s">
        <v>439</v>
      </c>
      <c r="C454" s="117" t="s">
        <v>185</v>
      </c>
      <c r="D454" s="118" t="s">
        <v>140</v>
      </c>
      <c r="E454" s="119" t="s">
        <v>155</v>
      </c>
      <c r="F454" s="120" t="s">
        <v>106</v>
      </c>
      <c r="G454" s="129" t="s">
        <v>440</v>
      </c>
      <c r="H454" s="17"/>
      <c r="I454" s="25"/>
      <c r="J454" s="26"/>
      <c r="K454" s="26"/>
      <c r="L454" s="32" t="s">
        <v>174</v>
      </c>
      <c r="M454" s="33">
        <v>5113</v>
      </c>
      <c r="N454" s="183">
        <f t="shared" si="82"/>
        <v>0</v>
      </c>
      <c r="O454" s="183">
        <v>0</v>
      </c>
      <c r="P454" s="183"/>
      <c r="Q454" s="161"/>
      <c r="R454" s="161"/>
      <c r="S454" s="438"/>
      <c r="T454" s="161"/>
      <c r="U454" s="161"/>
      <c r="V454" s="161"/>
    </row>
    <row r="455" spans="1:22" ht="27.6">
      <c r="A455" s="122" t="str">
        <f t="shared" si="78"/>
        <v>71080204014216</v>
      </c>
      <c r="B455" s="124" t="s">
        <v>439</v>
      </c>
      <c r="C455" s="117" t="s">
        <v>185</v>
      </c>
      <c r="D455" s="118" t="s">
        <v>140</v>
      </c>
      <c r="E455" s="119" t="s">
        <v>155</v>
      </c>
      <c r="F455" s="120" t="s">
        <v>106</v>
      </c>
      <c r="G455" s="121">
        <v>4216</v>
      </c>
      <c r="H455" s="45"/>
      <c r="I455" s="147"/>
      <c r="J455" s="148"/>
      <c r="K455" s="148"/>
      <c r="L455" s="27" t="s">
        <v>266</v>
      </c>
      <c r="M455" s="28"/>
      <c r="N455" s="197">
        <f>O455+P455</f>
        <v>0</v>
      </c>
      <c r="O455" s="197">
        <f>SUM(O456:O463)</f>
        <v>0</v>
      </c>
      <c r="P455" s="197">
        <f>SUM(P456:P463)</f>
        <v>0</v>
      </c>
      <c r="Q455" s="161"/>
      <c r="R455" s="161"/>
      <c r="S455" s="438"/>
      <c r="T455" s="161"/>
      <c r="U455" s="161"/>
      <c r="V455" s="161"/>
    </row>
    <row r="456" spans="1:22" ht="16.2">
      <c r="A456" s="122" t="str">
        <f t="shared" si="78"/>
        <v>71080204014239</v>
      </c>
      <c r="B456" s="124" t="s">
        <v>439</v>
      </c>
      <c r="C456" s="117" t="s">
        <v>185</v>
      </c>
      <c r="D456" s="118" t="s">
        <v>140</v>
      </c>
      <c r="E456" s="119" t="s">
        <v>155</v>
      </c>
      <c r="F456" s="120" t="s">
        <v>106</v>
      </c>
      <c r="G456" s="121">
        <v>4239</v>
      </c>
      <c r="H456" s="17"/>
      <c r="I456" s="25"/>
      <c r="J456" s="26"/>
      <c r="K456" s="26"/>
      <c r="L456" s="29" t="s">
        <v>125</v>
      </c>
      <c r="M456" s="31">
        <v>4239</v>
      </c>
      <c r="N456" s="183">
        <f t="shared" si="82"/>
        <v>0</v>
      </c>
      <c r="O456" s="183"/>
      <c r="P456" s="183"/>
      <c r="Q456" s="161"/>
      <c r="R456" s="161"/>
      <c r="S456" s="438"/>
      <c r="T456" s="161"/>
      <c r="U456" s="161"/>
      <c r="V456" s="161"/>
    </row>
    <row r="457" spans="1:22" ht="35.25" customHeight="1">
      <c r="A457" s="122" t="str">
        <f t="shared" si="78"/>
        <v>71080204014269</v>
      </c>
      <c r="B457" s="116" t="s">
        <v>439</v>
      </c>
      <c r="C457" s="117" t="s">
        <v>185</v>
      </c>
      <c r="D457" s="118" t="s">
        <v>140</v>
      </c>
      <c r="E457" s="119" t="s">
        <v>155</v>
      </c>
      <c r="F457" s="120" t="s">
        <v>106</v>
      </c>
      <c r="G457" s="121">
        <v>4269</v>
      </c>
      <c r="H457" s="17"/>
      <c r="I457" s="25"/>
      <c r="J457" s="26"/>
      <c r="K457" s="26"/>
      <c r="L457" s="30" t="s">
        <v>142</v>
      </c>
      <c r="M457" s="44">
        <v>4251</v>
      </c>
      <c r="N457" s="183">
        <f t="shared" si="82"/>
        <v>0</v>
      </c>
      <c r="O457" s="183"/>
      <c r="P457" s="183">
        <v>0</v>
      </c>
      <c r="Q457" s="161"/>
      <c r="R457" s="161"/>
      <c r="S457" s="438"/>
      <c r="T457" s="161"/>
      <c r="U457" s="161"/>
      <c r="V457" s="161"/>
    </row>
    <row r="458" spans="1:22" ht="16.2">
      <c r="A458" s="122" t="str">
        <f t="shared" si="78"/>
        <v>71080204014639</v>
      </c>
      <c r="B458" s="124" t="s">
        <v>439</v>
      </c>
      <c r="C458" s="117" t="s">
        <v>185</v>
      </c>
      <c r="D458" s="118" t="s">
        <v>140</v>
      </c>
      <c r="E458" s="119" t="s">
        <v>155</v>
      </c>
      <c r="F458" s="120" t="s">
        <v>106</v>
      </c>
      <c r="G458" s="121">
        <v>4639</v>
      </c>
      <c r="H458" s="17"/>
      <c r="I458" s="25"/>
      <c r="J458" s="26"/>
      <c r="K458" s="26"/>
      <c r="L458" s="30" t="s">
        <v>240</v>
      </c>
      <c r="M458" s="44">
        <v>4269</v>
      </c>
      <c r="N458" s="183">
        <f t="shared" si="82"/>
        <v>0</v>
      </c>
      <c r="O458" s="183"/>
      <c r="P458" s="183"/>
      <c r="Q458" s="161"/>
      <c r="R458" s="161"/>
      <c r="S458" s="438"/>
      <c r="T458" s="161"/>
      <c r="U458" s="161"/>
      <c r="V458" s="161"/>
    </row>
    <row r="459" spans="1:22" ht="26.4">
      <c r="A459" s="122" t="str">
        <f t="shared" si="78"/>
        <v>71080204014819</v>
      </c>
      <c r="B459" s="124" t="s">
        <v>439</v>
      </c>
      <c r="C459" s="117" t="s">
        <v>185</v>
      </c>
      <c r="D459" s="118" t="s">
        <v>140</v>
      </c>
      <c r="E459" s="119" t="s">
        <v>155</v>
      </c>
      <c r="F459" s="120" t="s">
        <v>106</v>
      </c>
      <c r="G459" s="129" t="s">
        <v>88</v>
      </c>
      <c r="H459" s="17"/>
      <c r="I459" s="25"/>
      <c r="J459" s="26"/>
      <c r="K459" s="26"/>
      <c r="L459" s="30" t="s">
        <v>267</v>
      </c>
      <c r="M459" s="44">
        <v>4521</v>
      </c>
      <c r="N459" s="183">
        <f t="shared" si="82"/>
        <v>0</v>
      </c>
      <c r="O459" s="183"/>
      <c r="P459" s="183"/>
      <c r="Q459" s="161"/>
      <c r="R459" s="161"/>
      <c r="S459" s="438"/>
      <c r="T459" s="161"/>
      <c r="U459" s="161"/>
      <c r="V459" s="161"/>
    </row>
    <row r="460" spans="1:22" s="115" customFormat="1" ht="26.4">
      <c r="A460" s="122" t="str">
        <f t="shared" si="78"/>
        <v>71080204020000</v>
      </c>
      <c r="B460" s="124" t="s">
        <v>439</v>
      </c>
      <c r="C460" s="117" t="s">
        <v>185</v>
      </c>
      <c r="D460" s="118" t="s">
        <v>140</v>
      </c>
      <c r="E460" s="119" t="s">
        <v>155</v>
      </c>
      <c r="F460" s="120" t="s">
        <v>140</v>
      </c>
      <c r="G460" s="129" t="s">
        <v>440</v>
      </c>
      <c r="H460" s="17"/>
      <c r="I460" s="25"/>
      <c r="J460" s="26"/>
      <c r="K460" s="26"/>
      <c r="L460" s="30" t="s">
        <v>219</v>
      </c>
      <c r="M460" s="31">
        <v>4819</v>
      </c>
      <c r="N460" s="183">
        <f t="shared" si="82"/>
        <v>0</v>
      </c>
      <c r="O460" s="183"/>
      <c r="P460" s="183"/>
      <c r="Q460" s="161"/>
      <c r="R460" s="161"/>
      <c r="S460" s="438"/>
      <c r="T460" s="161"/>
      <c r="U460" s="161"/>
      <c r="V460" s="161"/>
    </row>
    <row r="461" spans="1:22" ht="16.2">
      <c r="A461" s="122" t="str">
        <f t="shared" si="78"/>
        <v>71080204024511</v>
      </c>
      <c r="B461" s="124" t="s">
        <v>439</v>
      </c>
      <c r="C461" s="117" t="s">
        <v>185</v>
      </c>
      <c r="D461" s="118" t="s">
        <v>140</v>
      </c>
      <c r="E461" s="119" t="s">
        <v>155</v>
      </c>
      <c r="F461" s="120" t="s">
        <v>140</v>
      </c>
      <c r="G461" s="121">
        <v>4511</v>
      </c>
      <c r="H461" s="25"/>
      <c r="I461" s="25"/>
      <c r="J461" s="26"/>
      <c r="K461" s="26"/>
      <c r="L461" s="30" t="s">
        <v>173</v>
      </c>
      <c r="M461" s="31">
        <v>5112</v>
      </c>
      <c r="N461" s="183">
        <f t="shared" si="82"/>
        <v>0</v>
      </c>
      <c r="O461" s="183"/>
      <c r="P461" s="183"/>
      <c r="Q461" s="161"/>
      <c r="R461" s="161"/>
      <c r="S461" s="438"/>
      <c r="T461" s="161"/>
      <c r="U461" s="161"/>
      <c r="V461" s="161"/>
    </row>
    <row r="462" spans="1:22" s="115" customFormat="1" ht="16.8">
      <c r="A462" s="122" t="str">
        <f t="shared" si="78"/>
        <v>71080204030000</v>
      </c>
      <c r="B462" s="124" t="s">
        <v>439</v>
      </c>
      <c r="C462" s="117" t="s">
        <v>185</v>
      </c>
      <c r="D462" s="118" t="s">
        <v>140</v>
      </c>
      <c r="E462" s="119" t="s">
        <v>155</v>
      </c>
      <c r="F462" s="120" t="s">
        <v>442</v>
      </c>
      <c r="G462" s="129" t="s">
        <v>440</v>
      </c>
      <c r="H462" s="25"/>
      <c r="I462" s="25"/>
      <c r="J462" s="26"/>
      <c r="K462" s="26"/>
      <c r="L462" s="30" t="s">
        <v>174</v>
      </c>
      <c r="M462" s="31">
        <v>5113</v>
      </c>
      <c r="N462" s="183">
        <f t="shared" si="82"/>
        <v>0</v>
      </c>
      <c r="O462" s="398"/>
      <c r="P462" s="398"/>
      <c r="Q462" s="161"/>
      <c r="R462" s="161"/>
      <c r="S462" s="438"/>
      <c r="T462" s="161"/>
      <c r="U462" s="161"/>
      <c r="V462" s="161"/>
    </row>
    <row r="463" spans="1:22" ht="16.2">
      <c r="A463" s="122" t="str">
        <f t="shared" si="78"/>
        <v>71080204035113</v>
      </c>
      <c r="B463" s="124" t="s">
        <v>439</v>
      </c>
      <c r="C463" s="117" t="s">
        <v>185</v>
      </c>
      <c r="D463" s="118" t="s">
        <v>140</v>
      </c>
      <c r="E463" s="119" t="s">
        <v>155</v>
      </c>
      <c r="F463" s="120" t="s">
        <v>442</v>
      </c>
      <c r="G463" s="121">
        <v>5113</v>
      </c>
      <c r="H463" s="17"/>
      <c r="I463" s="25"/>
      <c r="J463" s="26"/>
      <c r="K463" s="26"/>
      <c r="L463" s="30" t="s">
        <v>268</v>
      </c>
      <c r="M463" s="44">
        <v>5129</v>
      </c>
      <c r="N463" s="183">
        <f>O463+P463</f>
        <v>0</v>
      </c>
      <c r="O463" s="183">
        <v>0</v>
      </c>
      <c r="P463" s="183"/>
      <c r="Q463" s="161"/>
      <c r="R463" s="161"/>
      <c r="S463" s="438"/>
      <c r="T463" s="161"/>
      <c r="U463" s="161"/>
      <c r="V463" s="161"/>
    </row>
    <row r="464" spans="1:22" s="156" customFormat="1" ht="27.6">
      <c r="A464" s="122" t="str">
        <f t="shared" si="78"/>
        <v>71080205000000</v>
      </c>
      <c r="B464" s="124" t="s">
        <v>439</v>
      </c>
      <c r="C464" s="117" t="s">
        <v>185</v>
      </c>
      <c r="D464" s="118" t="s">
        <v>140</v>
      </c>
      <c r="E464" s="119" t="s">
        <v>149</v>
      </c>
      <c r="F464" s="120" t="s">
        <v>441</v>
      </c>
      <c r="G464" s="129" t="s">
        <v>440</v>
      </c>
      <c r="H464" s="45"/>
      <c r="I464" s="147"/>
      <c r="J464" s="148"/>
      <c r="K464" s="148"/>
      <c r="L464" s="27" t="s">
        <v>269</v>
      </c>
      <c r="M464" s="28"/>
      <c r="N464" s="197">
        <f>O464+P464</f>
        <v>0</v>
      </c>
      <c r="O464" s="197">
        <f>SUM(O465:O472)</f>
        <v>0</v>
      </c>
      <c r="P464" s="197">
        <f>SUM(P465:P472)</f>
        <v>0</v>
      </c>
      <c r="Q464" s="161"/>
      <c r="R464" s="161"/>
      <c r="S464" s="438"/>
      <c r="T464" s="161"/>
      <c r="U464" s="161"/>
      <c r="V464" s="161"/>
    </row>
    <row r="465" spans="1:22" ht="16.2">
      <c r="A465" s="122" t="str">
        <f t="shared" si="78"/>
        <v>71080205000001</v>
      </c>
      <c r="B465" s="124" t="s">
        <v>439</v>
      </c>
      <c r="C465" s="117" t="s">
        <v>185</v>
      </c>
      <c r="D465" s="118" t="s">
        <v>140</v>
      </c>
      <c r="E465" s="119" t="s">
        <v>149</v>
      </c>
      <c r="F465" s="120" t="s">
        <v>441</v>
      </c>
      <c r="G465" s="129" t="s">
        <v>96</v>
      </c>
      <c r="H465" s="25"/>
      <c r="I465" s="25"/>
      <c r="J465" s="26"/>
      <c r="K465" s="26"/>
      <c r="L465" s="29" t="s">
        <v>122</v>
      </c>
      <c r="M465" s="12">
        <v>4234</v>
      </c>
      <c r="N465" s="183">
        <f>O465+P465</f>
        <v>0</v>
      </c>
      <c r="O465" s="405"/>
      <c r="P465" s="405"/>
      <c r="Q465" s="161"/>
      <c r="R465" s="161"/>
      <c r="S465" s="438"/>
      <c r="T465" s="161"/>
      <c r="U465" s="161"/>
      <c r="V465" s="161"/>
    </row>
    <row r="466" spans="1:22" s="115" customFormat="1" ht="26.4">
      <c r="A466" s="122" t="str">
        <f t="shared" si="78"/>
        <v>71080205010000</v>
      </c>
      <c r="B466" s="124" t="s">
        <v>439</v>
      </c>
      <c r="C466" s="117" t="s">
        <v>185</v>
      </c>
      <c r="D466" s="118" t="s">
        <v>140</v>
      </c>
      <c r="E466" s="119" t="s">
        <v>149</v>
      </c>
      <c r="F466" s="120" t="s">
        <v>106</v>
      </c>
      <c r="G466" s="129" t="s">
        <v>440</v>
      </c>
      <c r="H466" s="25"/>
      <c r="I466" s="25"/>
      <c r="J466" s="26"/>
      <c r="K466" s="26"/>
      <c r="L466" s="30" t="s">
        <v>142</v>
      </c>
      <c r="M466" s="31">
        <v>4251</v>
      </c>
      <c r="N466" s="183">
        <f t="shared" ref="N466:N475" si="83">O466+P466</f>
        <v>0</v>
      </c>
      <c r="O466" s="183"/>
      <c r="P466" s="183">
        <v>0</v>
      </c>
      <c r="Q466" s="161"/>
      <c r="R466" s="161"/>
      <c r="S466" s="438"/>
      <c r="T466" s="161"/>
      <c r="U466" s="161"/>
      <c r="V466" s="161"/>
    </row>
    <row r="467" spans="1:22" ht="16.2">
      <c r="A467" s="122" t="str">
        <f t="shared" si="78"/>
        <v>71080205014511</v>
      </c>
      <c r="B467" s="124" t="s">
        <v>439</v>
      </c>
      <c r="C467" s="117" t="s">
        <v>185</v>
      </c>
      <c r="D467" s="118" t="s">
        <v>140</v>
      </c>
      <c r="E467" s="119" t="s">
        <v>149</v>
      </c>
      <c r="F467" s="120" t="s">
        <v>106</v>
      </c>
      <c r="G467" s="121">
        <v>4511</v>
      </c>
      <c r="H467" s="17"/>
      <c r="I467" s="25"/>
      <c r="J467" s="26"/>
      <c r="K467" s="26"/>
      <c r="L467" s="30" t="s">
        <v>240</v>
      </c>
      <c r="M467" s="13">
        <v>4269</v>
      </c>
      <c r="N467" s="183">
        <f t="shared" si="83"/>
        <v>0</v>
      </c>
      <c r="O467" s="183"/>
      <c r="P467" s="183"/>
      <c r="Q467" s="161"/>
      <c r="R467" s="161"/>
      <c r="S467" s="438"/>
      <c r="T467" s="161"/>
      <c r="U467" s="161"/>
      <c r="V467" s="161"/>
    </row>
    <row r="468" spans="1:22" s="115" customFormat="1" ht="26.4">
      <c r="A468" s="122" t="str">
        <f t="shared" si="78"/>
        <v>71080205020000</v>
      </c>
      <c r="B468" s="124" t="s">
        <v>439</v>
      </c>
      <c r="C468" s="117" t="s">
        <v>185</v>
      </c>
      <c r="D468" s="118" t="s">
        <v>140</v>
      </c>
      <c r="E468" s="119" t="s">
        <v>149</v>
      </c>
      <c r="F468" s="120" t="s">
        <v>140</v>
      </c>
      <c r="G468" s="129" t="s">
        <v>440</v>
      </c>
      <c r="H468" s="17"/>
      <c r="I468" s="25"/>
      <c r="J468" s="26"/>
      <c r="K468" s="26"/>
      <c r="L468" s="30" t="s">
        <v>267</v>
      </c>
      <c r="M468" s="13">
        <v>4521</v>
      </c>
      <c r="N468" s="183">
        <f t="shared" si="83"/>
        <v>0</v>
      </c>
      <c r="O468" s="183"/>
      <c r="P468" s="183"/>
      <c r="Q468" s="161"/>
      <c r="R468" s="161"/>
      <c r="S468" s="438"/>
      <c r="T468" s="161"/>
      <c r="U468" s="161"/>
      <c r="V468" s="161"/>
    </row>
    <row r="469" spans="1:22" ht="16.2">
      <c r="A469" s="122" t="str">
        <f t="shared" si="78"/>
        <v>71080205024511</v>
      </c>
      <c r="B469" s="124" t="s">
        <v>439</v>
      </c>
      <c r="C469" s="117" t="s">
        <v>185</v>
      </c>
      <c r="D469" s="118" t="s">
        <v>140</v>
      </c>
      <c r="E469" s="119" t="s">
        <v>149</v>
      </c>
      <c r="F469" s="120" t="s">
        <v>140</v>
      </c>
      <c r="G469" s="121">
        <v>4511</v>
      </c>
      <c r="H469" s="25"/>
      <c r="I469" s="25"/>
      <c r="J469" s="26"/>
      <c r="K469" s="26"/>
      <c r="L469" s="32" t="s">
        <v>211</v>
      </c>
      <c r="M469" s="48">
        <v>4639</v>
      </c>
      <c r="N469" s="183">
        <f t="shared" si="83"/>
        <v>0</v>
      </c>
      <c r="O469" s="183"/>
      <c r="P469" s="183"/>
      <c r="Q469" s="161"/>
      <c r="R469" s="161"/>
      <c r="S469" s="438"/>
      <c r="T469" s="161"/>
      <c r="U469" s="161"/>
      <c r="V469" s="161"/>
    </row>
    <row r="470" spans="1:22" ht="16.2">
      <c r="A470" s="122" t="str">
        <f t="shared" si="78"/>
        <v>71090201044239</v>
      </c>
      <c r="B470" s="124" t="s">
        <v>439</v>
      </c>
      <c r="C470" s="117" t="s">
        <v>187</v>
      </c>
      <c r="D470" s="118" t="s">
        <v>140</v>
      </c>
      <c r="E470" s="119" t="s">
        <v>106</v>
      </c>
      <c r="F470" s="120" t="s">
        <v>155</v>
      </c>
      <c r="G470" s="121">
        <v>4239</v>
      </c>
      <c r="H470" s="25"/>
      <c r="I470" s="18"/>
      <c r="J470" s="19"/>
      <c r="K470" s="19"/>
      <c r="L470" s="30" t="s">
        <v>134</v>
      </c>
      <c r="M470" s="31">
        <v>4861</v>
      </c>
      <c r="N470" s="183">
        <f t="shared" si="83"/>
        <v>0</v>
      </c>
      <c r="O470" s="405"/>
      <c r="P470" s="405"/>
      <c r="Q470" s="161"/>
      <c r="R470" s="161"/>
      <c r="S470" s="438"/>
      <c r="T470" s="161"/>
      <c r="U470" s="161"/>
      <c r="V470" s="161"/>
    </row>
    <row r="471" spans="1:22" ht="16.2">
      <c r="B471" s="124"/>
      <c r="H471" s="37"/>
      <c r="I471" s="194"/>
      <c r="J471" s="195"/>
      <c r="K471" s="196"/>
      <c r="L471" s="30" t="s">
        <v>173</v>
      </c>
      <c r="M471" s="31">
        <v>5112</v>
      </c>
      <c r="N471" s="183">
        <f t="shared" si="83"/>
        <v>0</v>
      </c>
      <c r="O471" s="183"/>
      <c r="P471" s="183"/>
      <c r="Q471" s="161"/>
      <c r="R471" s="161"/>
      <c r="S471" s="438"/>
      <c r="T471" s="161"/>
      <c r="U471" s="161"/>
      <c r="V471" s="161"/>
    </row>
    <row r="472" spans="1:22" ht="16.2">
      <c r="B472" s="124"/>
      <c r="H472" s="25"/>
      <c r="I472" s="25"/>
      <c r="J472" s="26"/>
      <c r="K472" s="26"/>
      <c r="L472" s="30" t="s">
        <v>174</v>
      </c>
      <c r="M472" s="31">
        <v>5113</v>
      </c>
      <c r="N472" s="183">
        <f t="shared" si="83"/>
        <v>0</v>
      </c>
      <c r="O472" s="183"/>
      <c r="P472" s="183"/>
      <c r="Q472" s="161"/>
      <c r="R472" s="161"/>
      <c r="S472" s="438"/>
      <c r="T472" s="161"/>
      <c r="U472" s="161"/>
      <c r="V472" s="161"/>
    </row>
    <row r="473" spans="1:22" s="156" customFormat="1" ht="16.2">
      <c r="A473" s="122" t="str">
        <f t="shared" si="78"/>
        <v>71080207000000</v>
      </c>
      <c r="B473" s="124" t="s">
        <v>439</v>
      </c>
      <c r="C473" s="117" t="s">
        <v>185</v>
      </c>
      <c r="D473" s="118" t="s">
        <v>140</v>
      </c>
      <c r="E473" s="119" t="s">
        <v>183</v>
      </c>
      <c r="F473" s="120" t="s">
        <v>441</v>
      </c>
      <c r="G473" s="129" t="s">
        <v>440</v>
      </c>
      <c r="H473" s="45"/>
      <c r="I473" s="147"/>
      <c r="J473" s="148"/>
      <c r="K473" s="148"/>
      <c r="L473" s="27" t="s">
        <v>841</v>
      </c>
      <c r="M473" s="28"/>
      <c r="N473" s="197">
        <f>O473+P473</f>
        <v>0</v>
      </c>
      <c r="O473" s="197">
        <f>SUM(O474:O475)</f>
        <v>0</v>
      </c>
      <c r="P473" s="197">
        <f>SUM(P474:P475)</f>
        <v>0</v>
      </c>
      <c r="Q473" s="161"/>
      <c r="R473" s="161"/>
      <c r="S473" s="438"/>
      <c r="T473" s="161"/>
      <c r="U473" s="161"/>
      <c r="V473" s="161"/>
    </row>
    <row r="474" spans="1:22" ht="22.5" customHeight="1">
      <c r="A474" s="122" t="str">
        <f t="shared" si="78"/>
        <v>71080207000001</v>
      </c>
      <c r="B474" s="124" t="s">
        <v>439</v>
      </c>
      <c r="C474" s="117" t="s">
        <v>185</v>
      </c>
      <c r="D474" s="118" t="s">
        <v>140</v>
      </c>
      <c r="E474" s="119" t="s">
        <v>183</v>
      </c>
      <c r="F474" s="120" t="s">
        <v>441</v>
      </c>
      <c r="G474" s="129" t="s">
        <v>96</v>
      </c>
      <c r="H474" s="17"/>
      <c r="I474" s="400"/>
      <c r="J474" s="401"/>
      <c r="K474" s="401"/>
      <c r="L474" s="30" t="s">
        <v>142</v>
      </c>
      <c r="M474" s="31">
        <v>4251</v>
      </c>
      <c r="N474" s="183">
        <f t="shared" si="83"/>
        <v>0</v>
      </c>
      <c r="O474" s="423"/>
      <c r="P474" s="423"/>
      <c r="Q474" s="161"/>
      <c r="R474" s="161"/>
      <c r="S474" s="438"/>
      <c r="T474" s="161"/>
      <c r="U474" s="161"/>
      <c r="V474" s="161"/>
    </row>
    <row r="475" spans="1:22" s="115" customFormat="1" ht="16.8">
      <c r="A475" s="122" t="str">
        <f t="shared" si="78"/>
        <v>71080207010000</v>
      </c>
      <c r="B475" s="124" t="s">
        <v>439</v>
      </c>
      <c r="C475" s="117" t="s">
        <v>185</v>
      </c>
      <c r="D475" s="118" t="s">
        <v>140</v>
      </c>
      <c r="E475" s="119" t="s">
        <v>183</v>
      </c>
      <c r="F475" s="120" t="s">
        <v>106</v>
      </c>
      <c r="G475" s="129" t="s">
        <v>440</v>
      </c>
      <c r="H475" s="25"/>
      <c r="I475" s="25"/>
      <c r="J475" s="26"/>
      <c r="K475" s="26"/>
      <c r="L475" s="30" t="s">
        <v>174</v>
      </c>
      <c r="M475" s="31">
        <v>5113</v>
      </c>
      <c r="N475" s="183">
        <f t="shared" si="83"/>
        <v>0</v>
      </c>
      <c r="O475" s="398"/>
      <c r="P475" s="398"/>
      <c r="Q475" s="161"/>
      <c r="R475" s="161"/>
      <c r="S475" s="438"/>
      <c r="T475" s="161"/>
      <c r="U475" s="161"/>
      <c r="V475" s="161"/>
    </row>
    <row r="476" spans="1:22" s="156" customFormat="1" ht="16.2">
      <c r="A476" s="122" t="str">
        <f t="shared" ref="A476:A525" si="84">CONCATENATE(B476,C476,D476,E476,F476,G476)</f>
        <v>71080403000000</v>
      </c>
      <c r="B476" s="124" t="s">
        <v>439</v>
      </c>
      <c r="C476" s="117" t="s">
        <v>185</v>
      </c>
      <c r="D476" s="118" t="s">
        <v>155</v>
      </c>
      <c r="E476" s="119" t="s">
        <v>442</v>
      </c>
      <c r="F476" s="120" t="s">
        <v>441</v>
      </c>
      <c r="G476" s="129" t="s">
        <v>440</v>
      </c>
      <c r="H476" s="180">
        <v>2700</v>
      </c>
      <c r="I476" s="212" t="s">
        <v>183</v>
      </c>
      <c r="J476" s="213">
        <v>0</v>
      </c>
      <c r="K476" s="213">
        <v>0</v>
      </c>
      <c r="L476" s="162" t="s">
        <v>275</v>
      </c>
      <c r="M476" s="174"/>
      <c r="N476" s="163">
        <f>+N478</f>
        <v>0</v>
      </c>
      <c r="O476" s="163">
        <f t="shared" ref="O476:P476" si="85">+O478</f>
        <v>0</v>
      </c>
      <c r="P476" s="163">
        <f t="shared" si="85"/>
        <v>0</v>
      </c>
      <c r="Q476" s="161"/>
      <c r="R476" s="161"/>
      <c r="S476" s="438"/>
      <c r="T476" s="161"/>
      <c r="U476" s="161"/>
      <c r="V476" s="161"/>
    </row>
    <row r="477" spans="1:22" ht="16.2">
      <c r="A477" s="122" t="str">
        <f t="shared" si="84"/>
        <v>71080403000001</v>
      </c>
      <c r="B477" s="124" t="s">
        <v>439</v>
      </c>
      <c r="C477" s="117" t="s">
        <v>185</v>
      </c>
      <c r="D477" s="118" t="s">
        <v>155</v>
      </c>
      <c r="E477" s="119" t="s">
        <v>442</v>
      </c>
      <c r="F477" s="120" t="s">
        <v>441</v>
      </c>
      <c r="G477" s="129" t="s">
        <v>96</v>
      </c>
      <c r="H477" s="25"/>
      <c r="I477" s="18"/>
      <c r="J477" s="19"/>
      <c r="K477" s="19"/>
      <c r="L477" s="30" t="s">
        <v>108</v>
      </c>
      <c r="M477" s="31"/>
      <c r="N477" s="150"/>
      <c r="O477" s="150"/>
      <c r="P477" s="150"/>
      <c r="Q477" s="161"/>
      <c r="R477" s="161"/>
      <c r="S477" s="438"/>
      <c r="T477" s="161"/>
      <c r="U477" s="161"/>
      <c r="V477" s="161"/>
    </row>
    <row r="478" spans="1:22" ht="16.2">
      <c r="A478" s="122" t="str">
        <f t="shared" si="84"/>
        <v>71090101000001</v>
      </c>
      <c r="B478" s="124" t="s">
        <v>439</v>
      </c>
      <c r="C478" s="117" t="s">
        <v>187</v>
      </c>
      <c r="D478" s="118" t="s">
        <v>106</v>
      </c>
      <c r="E478" s="119" t="s">
        <v>106</v>
      </c>
      <c r="F478" s="120" t="s">
        <v>441</v>
      </c>
      <c r="G478" s="129" t="s">
        <v>96</v>
      </c>
      <c r="H478" s="165">
        <v>2760</v>
      </c>
      <c r="I478" s="166" t="s">
        <v>183</v>
      </c>
      <c r="J478" s="167">
        <v>6</v>
      </c>
      <c r="K478" s="167">
        <v>0</v>
      </c>
      <c r="L478" s="168" t="s">
        <v>279</v>
      </c>
      <c r="M478" s="176"/>
      <c r="N478" s="188">
        <f>+N480</f>
        <v>0</v>
      </c>
      <c r="O478" s="188">
        <f t="shared" ref="O478:P478" si="86">+O480</f>
        <v>0</v>
      </c>
      <c r="P478" s="188">
        <f t="shared" si="86"/>
        <v>0</v>
      </c>
      <c r="Q478" s="161"/>
      <c r="R478" s="161"/>
      <c r="S478" s="438"/>
      <c r="T478" s="161"/>
      <c r="U478" s="161"/>
      <c r="V478" s="161"/>
    </row>
    <row r="479" spans="1:22" s="115" customFormat="1" ht="16.2">
      <c r="A479" s="122" t="str">
        <f t="shared" si="84"/>
        <v>71090101010000</v>
      </c>
      <c r="B479" s="124" t="s">
        <v>439</v>
      </c>
      <c r="C479" s="117" t="s">
        <v>187</v>
      </c>
      <c r="D479" s="118" t="s">
        <v>106</v>
      </c>
      <c r="E479" s="119" t="s">
        <v>106</v>
      </c>
      <c r="F479" s="120" t="s">
        <v>106</v>
      </c>
      <c r="G479" s="129" t="s">
        <v>440</v>
      </c>
      <c r="H479" s="25"/>
      <c r="I479" s="18"/>
      <c r="J479" s="19"/>
      <c r="K479" s="19"/>
      <c r="L479" s="30" t="s">
        <v>110</v>
      </c>
      <c r="M479" s="31"/>
      <c r="N479" s="190"/>
      <c r="O479" s="190"/>
      <c r="P479" s="190"/>
      <c r="Q479" s="161"/>
      <c r="R479" s="161"/>
      <c r="S479" s="438"/>
      <c r="T479" s="161"/>
      <c r="U479" s="161"/>
      <c r="V479" s="161"/>
    </row>
    <row r="480" spans="1:22" ht="16.2">
      <c r="A480" s="122" t="str">
        <f t="shared" si="84"/>
        <v>71090101014239</v>
      </c>
      <c r="B480" s="124" t="s">
        <v>439</v>
      </c>
      <c r="C480" s="117" t="s">
        <v>187</v>
      </c>
      <c r="D480" s="118" t="s">
        <v>106</v>
      </c>
      <c r="E480" s="119" t="s">
        <v>106</v>
      </c>
      <c r="F480" s="120" t="s">
        <v>106</v>
      </c>
      <c r="G480" s="121">
        <v>4239</v>
      </c>
      <c r="H480" s="151">
        <v>2761</v>
      </c>
      <c r="I480" s="152" t="s">
        <v>183</v>
      </c>
      <c r="J480" s="153">
        <v>6</v>
      </c>
      <c r="K480" s="153">
        <v>1</v>
      </c>
      <c r="L480" s="154" t="s">
        <v>280</v>
      </c>
      <c r="M480" s="155"/>
      <c r="N480" s="192">
        <f>+N482+N485+N487</f>
        <v>0</v>
      </c>
      <c r="O480" s="192">
        <f>+O482+O485+O487</f>
        <v>0</v>
      </c>
      <c r="P480" s="192">
        <f>+P482+P485+P487</f>
        <v>0</v>
      </c>
      <c r="Q480" s="161"/>
      <c r="R480" s="161"/>
      <c r="S480" s="438"/>
      <c r="T480" s="161"/>
      <c r="U480" s="161"/>
      <c r="V480" s="161"/>
    </row>
    <row r="481" spans="1:235" ht="16.2">
      <c r="A481" s="122" t="str">
        <f t="shared" si="84"/>
        <v>71090101014511</v>
      </c>
      <c r="B481" s="124" t="s">
        <v>439</v>
      </c>
      <c r="C481" s="117" t="s">
        <v>187</v>
      </c>
      <c r="D481" s="118" t="s">
        <v>106</v>
      </c>
      <c r="E481" s="119" t="s">
        <v>106</v>
      </c>
      <c r="F481" s="120" t="s">
        <v>106</v>
      </c>
      <c r="G481" s="121">
        <v>4511</v>
      </c>
      <c r="H481" s="25"/>
      <c r="I481" s="25"/>
      <c r="J481" s="26"/>
      <c r="K481" s="26"/>
      <c r="L481" s="30" t="s">
        <v>108</v>
      </c>
      <c r="M481" s="31"/>
      <c r="N481" s="190"/>
      <c r="O481" s="190"/>
      <c r="P481" s="190"/>
      <c r="Q481" s="161"/>
      <c r="R481" s="161"/>
      <c r="S481" s="438"/>
      <c r="T481" s="161"/>
      <c r="U481" s="161"/>
      <c r="V481" s="161"/>
    </row>
    <row r="482" spans="1:235" s="115" customFormat="1" ht="38.4" customHeight="1">
      <c r="A482" s="122" t="str">
        <f t="shared" si="84"/>
        <v>71090101020000</v>
      </c>
      <c r="B482" s="124" t="s">
        <v>439</v>
      </c>
      <c r="C482" s="117" t="s">
        <v>187</v>
      </c>
      <c r="D482" s="118" t="s">
        <v>106</v>
      </c>
      <c r="E482" s="119" t="s">
        <v>106</v>
      </c>
      <c r="F482" s="120" t="s">
        <v>140</v>
      </c>
      <c r="G482" s="129" t="s">
        <v>440</v>
      </c>
      <c r="H482" s="45"/>
      <c r="I482" s="147"/>
      <c r="J482" s="148"/>
      <c r="K482" s="148"/>
      <c r="L482" s="27" t="s">
        <v>897</v>
      </c>
      <c r="M482" s="28"/>
      <c r="N482" s="197">
        <f>O482+P482</f>
        <v>0</v>
      </c>
      <c r="O482" s="197">
        <f>SUM(O483:O484)</f>
        <v>0</v>
      </c>
      <c r="P482" s="197">
        <f>SUM(P483:P484)</f>
        <v>0</v>
      </c>
      <c r="Q482" s="161"/>
      <c r="R482" s="161"/>
      <c r="S482" s="438"/>
      <c r="T482" s="161"/>
      <c r="U482" s="161"/>
      <c r="V482" s="161"/>
    </row>
    <row r="483" spans="1:235" ht="16.8">
      <c r="A483" s="122" t="str">
        <f t="shared" si="84"/>
        <v>71090101025129</v>
      </c>
      <c r="B483" s="124" t="s">
        <v>439</v>
      </c>
      <c r="C483" s="117" t="s">
        <v>187</v>
      </c>
      <c r="D483" s="118" t="s">
        <v>106</v>
      </c>
      <c r="E483" s="119" t="s">
        <v>106</v>
      </c>
      <c r="F483" s="120" t="s">
        <v>140</v>
      </c>
      <c r="G483" s="121">
        <v>5129</v>
      </c>
      <c r="H483" s="25"/>
      <c r="I483" s="25"/>
      <c r="J483" s="26"/>
      <c r="K483" s="26"/>
      <c r="L483" s="30" t="s">
        <v>136</v>
      </c>
      <c r="M483" s="31">
        <v>5122</v>
      </c>
      <c r="N483" s="183">
        <f t="shared" ref="N483:N486" si="87">O483+P483</f>
        <v>0</v>
      </c>
      <c r="O483" s="398"/>
      <c r="P483" s="398"/>
      <c r="Q483" s="161"/>
      <c r="R483" s="161"/>
      <c r="S483" s="438"/>
      <c r="T483" s="161"/>
      <c r="U483" s="161"/>
      <c r="V483" s="161"/>
    </row>
    <row r="484" spans="1:235" s="115" customFormat="1" ht="16.8">
      <c r="A484" s="122" t="str">
        <f t="shared" si="84"/>
        <v>71090101030000</v>
      </c>
      <c r="B484" s="124" t="s">
        <v>439</v>
      </c>
      <c r="C484" s="117" t="s">
        <v>187</v>
      </c>
      <c r="D484" s="118" t="s">
        <v>106</v>
      </c>
      <c r="E484" s="119" t="s">
        <v>106</v>
      </c>
      <c r="F484" s="120" t="s">
        <v>442</v>
      </c>
      <c r="G484" s="129" t="s">
        <v>440</v>
      </c>
      <c r="H484" s="25"/>
      <c r="I484" s="25"/>
      <c r="J484" s="26"/>
      <c r="K484" s="26"/>
      <c r="L484" s="30" t="s">
        <v>137</v>
      </c>
      <c r="M484" s="31">
        <v>5129</v>
      </c>
      <c r="N484" s="183">
        <f t="shared" si="87"/>
        <v>0</v>
      </c>
      <c r="O484" s="398">
        <v>0</v>
      </c>
      <c r="P484" s="398"/>
      <c r="Q484" s="161"/>
      <c r="R484" s="161"/>
      <c r="S484" s="438"/>
      <c r="T484" s="161"/>
      <c r="U484" s="161"/>
      <c r="V484" s="161"/>
    </row>
    <row r="485" spans="1:235" s="115" customFormat="1" ht="27.6">
      <c r="A485" s="122" t="str">
        <f t="shared" si="84"/>
        <v>71090101034239</v>
      </c>
      <c r="B485" s="124" t="s">
        <v>439</v>
      </c>
      <c r="C485" s="117" t="s">
        <v>187</v>
      </c>
      <c r="D485" s="118" t="s">
        <v>106</v>
      </c>
      <c r="E485" s="119" t="s">
        <v>106</v>
      </c>
      <c r="F485" s="120" t="s">
        <v>442</v>
      </c>
      <c r="G485" s="129">
        <v>4239</v>
      </c>
      <c r="H485" s="45"/>
      <c r="I485" s="147"/>
      <c r="J485" s="148"/>
      <c r="K485" s="148"/>
      <c r="L485" s="27" t="s">
        <v>282</v>
      </c>
      <c r="M485" s="28"/>
      <c r="N485" s="197">
        <f t="shared" si="87"/>
        <v>0</v>
      </c>
      <c r="O485" s="197">
        <f>SUM(O486)</f>
        <v>0</v>
      </c>
      <c r="P485" s="197">
        <f>SUM(P486)</f>
        <v>0</v>
      </c>
      <c r="Q485" s="161"/>
      <c r="R485" s="161"/>
      <c r="S485" s="438"/>
      <c r="T485" s="161"/>
      <c r="U485" s="161"/>
      <c r="V485" s="161"/>
    </row>
    <row r="486" spans="1:235" s="39" customFormat="1" ht="16.8">
      <c r="A486" s="122" t="str">
        <f t="shared" si="84"/>
        <v>71090101034511</v>
      </c>
      <c r="B486" s="124" t="s">
        <v>439</v>
      </c>
      <c r="C486" s="117" t="s">
        <v>187</v>
      </c>
      <c r="D486" s="118" t="s">
        <v>106</v>
      </c>
      <c r="E486" s="119" t="s">
        <v>106</v>
      </c>
      <c r="F486" s="120" t="s">
        <v>442</v>
      </c>
      <c r="G486" s="129" t="s">
        <v>83</v>
      </c>
      <c r="H486" s="25"/>
      <c r="I486" s="25"/>
      <c r="J486" s="26"/>
      <c r="K486" s="26"/>
      <c r="L486" s="29" t="s">
        <v>126</v>
      </c>
      <c r="M486" s="12">
        <v>4241</v>
      </c>
      <c r="N486" s="183">
        <f t="shared" si="87"/>
        <v>0</v>
      </c>
      <c r="O486" s="398"/>
      <c r="P486" s="398"/>
      <c r="Q486" s="161"/>
      <c r="R486" s="161"/>
      <c r="S486" s="438"/>
      <c r="T486" s="161"/>
      <c r="U486" s="161"/>
      <c r="V486" s="161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</row>
    <row r="487" spans="1:235" s="115" customFormat="1" ht="16.2">
      <c r="A487" s="122" t="str">
        <f t="shared" ref="A487:A488" si="88">CONCATENATE(B487,C487,D487,E487,F487,G487)</f>
        <v>71090101034239</v>
      </c>
      <c r="B487" s="124" t="s">
        <v>439</v>
      </c>
      <c r="C487" s="117" t="s">
        <v>187</v>
      </c>
      <c r="D487" s="118" t="s">
        <v>106</v>
      </c>
      <c r="E487" s="119" t="s">
        <v>106</v>
      </c>
      <c r="F487" s="120" t="s">
        <v>442</v>
      </c>
      <c r="G487" s="129">
        <v>4239</v>
      </c>
      <c r="H487" s="45"/>
      <c r="I487" s="147"/>
      <c r="J487" s="148"/>
      <c r="K487" s="148"/>
      <c r="L487" s="27" t="s">
        <v>908</v>
      </c>
      <c r="M487" s="28"/>
      <c r="N487" s="197">
        <f t="shared" ref="N487:N488" si="89">O487+P487</f>
        <v>0</v>
      </c>
      <c r="O487" s="197">
        <f>SUM(O488)</f>
        <v>0</v>
      </c>
      <c r="P487" s="197">
        <f>SUM(P488)</f>
        <v>0</v>
      </c>
      <c r="Q487" s="161"/>
      <c r="R487" s="161"/>
      <c r="S487" s="438"/>
      <c r="T487" s="161"/>
      <c r="U487" s="161"/>
      <c r="V487" s="161"/>
    </row>
    <row r="488" spans="1:235" s="115" customFormat="1" ht="16.8">
      <c r="A488" s="122" t="str">
        <f t="shared" si="88"/>
        <v>71080207010000</v>
      </c>
      <c r="B488" s="124" t="s">
        <v>439</v>
      </c>
      <c r="C488" s="117" t="s">
        <v>185</v>
      </c>
      <c r="D488" s="118" t="s">
        <v>140</v>
      </c>
      <c r="E488" s="119" t="s">
        <v>183</v>
      </c>
      <c r="F488" s="120" t="s">
        <v>106</v>
      </c>
      <c r="G488" s="129" t="s">
        <v>440</v>
      </c>
      <c r="H488" s="25"/>
      <c r="I488" s="25"/>
      <c r="J488" s="26"/>
      <c r="K488" s="26"/>
      <c r="L488" s="30" t="s">
        <v>174</v>
      </c>
      <c r="M488" s="31">
        <v>5113</v>
      </c>
      <c r="N488" s="183">
        <f t="shared" si="89"/>
        <v>0</v>
      </c>
      <c r="O488" s="398"/>
      <c r="P488" s="398"/>
      <c r="Q488" s="161"/>
      <c r="R488" s="161"/>
      <c r="S488" s="438"/>
      <c r="T488" s="161"/>
      <c r="U488" s="161"/>
      <c r="V488" s="161"/>
    </row>
    <row r="489" spans="1:235" s="115" customFormat="1" ht="16.2">
      <c r="A489" s="122" t="str">
        <f t="shared" si="84"/>
        <v>71090102020000</v>
      </c>
      <c r="B489" s="124" t="s">
        <v>439</v>
      </c>
      <c r="C489" s="117" t="s">
        <v>187</v>
      </c>
      <c r="D489" s="118" t="s">
        <v>106</v>
      </c>
      <c r="E489" s="119" t="s">
        <v>140</v>
      </c>
      <c r="F489" s="120" t="s">
        <v>140</v>
      </c>
      <c r="G489" s="129" t="s">
        <v>440</v>
      </c>
      <c r="H489" s="180">
        <v>2800</v>
      </c>
      <c r="I489" s="212" t="s">
        <v>185</v>
      </c>
      <c r="J489" s="213">
        <v>0</v>
      </c>
      <c r="K489" s="213">
        <v>0</v>
      </c>
      <c r="L489" s="162" t="s">
        <v>284</v>
      </c>
      <c r="M489" s="174"/>
      <c r="N489" s="163">
        <f>+N491+N516+N565</f>
        <v>0</v>
      </c>
      <c r="O489" s="163">
        <f>+O491+O516+O565</f>
        <v>0</v>
      </c>
      <c r="P489" s="163">
        <f>+P491+P516+P565</f>
        <v>0</v>
      </c>
      <c r="Q489" s="161"/>
      <c r="R489" s="161"/>
      <c r="S489" s="438"/>
      <c r="T489" s="161"/>
      <c r="U489" s="161"/>
      <c r="V489" s="161"/>
    </row>
    <row r="490" spans="1:235" ht="16.2">
      <c r="A490" s="122" t="str">
        <f t="shared" si="84"/>
        <v>71090102024239</v>
      </c>
      <c r="B490" s="124" t="s">
        <v>439</v>
      </c>
      <c r="C490" s="117" t="s">
        <v>187</v>
      </c>
      <c r="D490" s="118" t="s">
        <v>106</v>
      </c>
      <c r="E490" s="119" t="s">
        <v>140</v>
      </c>
      <c r="F490" s="120" t="s">
        <v>140</v>
      </c>
      <c r="G490" s="121">
        <v>4239</v>
      </c>
      <c r="H490" s="25"/>
      <c r="I490" s="18"/>
      <c r="J490" s="19"/>
      <c r="K490" s="19"/>
      <c r="L490" s="30" t="s">
        <v>108</v>
      </c>
      <c r="M490" s="31"/>
      <c r="N490" s="190"/>
      <c r="O490" s="190"/>
      <c r="P490" s="190"/>
      <c r="Q490" s="161"/>
      <c r="R490" s="161"/>
      <c r="S490" s="438"/>
      <c r="T490" s="161"/>
      <c r="U490" s="161"/>
      <c r="V490" s="161"/>
    </row>
    <row r="491" spans="1:235" ht="16.2">
      <c r="A491" s="122" t="str">
        <f t="shared" si="84"/>
        <v>71090102024511</v>
      </c>
      <c r="B491" s="116" t="s">
        <v>439</v>
      </c>
      <c r="C491" s="117" t="s">
        <v>187</v>
      </c>
      <c r="D491" s="118" t="s">
        <v>106</v>
      </c>
      <c r="E491" s="119" t="s">
        <v>140</v>
      </c>
      <c r="F491" s="120" t="s">
        <v>140</v>
      </c>
      <c r="G491" s="121">
        <v>4511</v>
      </c>
      <c r="H491" s="165">
        <v>2810</v>
      </c>
      <c r="I491" s="166" t="s">
        <v>185</v>
      </c>
      <c r="J491" s="167">
        <v>1</v>
      </c>
      <c r="K491" s="167">
        <v>0</v>
      </c>
      <c r="L491" s="168" t="s">
        <v>285</v>
      </c>
      <c r="M491" s="176"/>
      <c r="N491" s="188">
        <f>+N493</f>
        <v>0</v>
      </c>
      <c r="O491" s="188">
        <f>+O493</f>
        <v>0</v>
      </c>
      <c r="P491" s="188">
        <f>+P493</f>
        <v>0</v>
      </c>
      <c r="Q491" s="161"/>
      <c r="R491" s="161"/>
      <c r="S491" s="438"/>
      <c r="T491" s="161"/>
      <c r="U491" s="161"/>
      <c r="V491" s="161"/>
    </row>
    <row r="492" spans="1:235" s="115" customFormat="1" ht="16.2">
      <c r="A492" s="122" t="str">
        <f t="shared" si="84"/>
        <v>71090102030000</v>
      </c>
      <c r="B492" s="124" t="s">
        <v>439</v>
      </c>
      <c r="C492" s="117" t="s">
        <v>187</v>
      </c>
      <c r="D492" s="118" t="s">
        <v>106</v>
      </c>
      <c r="E492" s="119" t="s">
        <v>140</v>
      </c>
      <c r="F492" s="120" t="s">
        <v>442</v>
      </c>
      <c r="G492" s="129" t="s">
        <v>440</v>
      </c>
      <c r="H492" s="25"/>
      <c r="I492" s="18"/>
      <c r="J492" s="19"/>
      <c r="K492" s="19"/>
      <c r="L492" s="30" t="s">
        <v>110</v>
      </c>
      <c r="M492" s="31"/>
      <c r="N492" s="190"/>
      <c r="O492" s="190"/>
      <c r="P492" s="190"/>
      <c r="Q492" s="161"/>
      <c r="R492" s="161"/>
      <c r="S492" s="438"/>
      <c r="T492" s="161"/>
      <c r="U492" s="161"/>
      <c r="V492" s="161"/>
    </row>
    <row r="493" spans="1:235" ht="16.2">
      <c r="A493" s="122" t="str">
        <f t="shared" si="84"/>
        <v>71090102034239</v>
      </c>
      <c r="B493" s="124" t="s">
        <v>439</v>
      </c>
      <c r="C493" s="117" t="s">
        <v>187</v>
      </c>
      <c r="D493" s="118" t="s">
        <v>106</v>
      </c>
      <c r="E493" s="119" t="s">
        <v>140</v>
      </c>
      <c r="F493" s="120" t="s">
        <v>442</v>
      </c>
      <c r="G493" s="121">
        <v>4239</v>
      </c>
      <c r="H493" s="151">
        <v>2811</v>
      </c>
      <c r="I493" s="152" t="s">
        <v>185</v>
      </c>
      <c r="J493" s="153">
        <v>1</v>
      </c>
      <c r="K493" s="153">
        <v>1</v>
      </c>
      <c r="L493" s="154" t="s">
        <v>285</v>
      </c>
      <c r="M493" s="155"/>
      <c r="N493" s="192">
        <f>+N495+N500+N510+N514</f>
        <v>0</v>
      </c>
      <c r="O493" s="192">
        <f t="shared" ref="O493:P493" si="90">+O495+O500+O510+O514</f>
        <v>0</v>
      </c>
      <c r="P493" s="192">
        <f t="shared" si="90"/>
        <v>0</v>
      </c>
      <c r="Q493" s="161"/>
      <c r="R493" s="161"/>
      <c r="S493" s="438"/>
      <c r="T493" s="161"/>
      <c r="U493" s="161"/>
      <c r="V493" s="161"/>
    </row>
    <row r="494" spans="1:235" ht="16.2">
      <c r="A494" s="122" t="str">
        <f t="shared" si="84"/>
        <v>71090102034511</v>
      </c>
      <c r="B494" s="116" t="s">
        <v>439</v>
      </c>
      <c r="C494" s="117" t="s">
        <v>187</v>
      </c>
      <c r="D494" s="118" t="s">
        <v>106</v>
      </c>
      <c r="E494" s="119" t="s">
        <v>140</v>
      </c>
      <c r="F494" s="120" t="s">
        <v>442</v>
      </c>
      <c r="G494" s="121">
        <v>4511</v>
      </c>
      <c r="H494" s="25"/>
      <c r="I494" s="25"/>
      <c r="J494" s="26"/>
      <c r="K494" s="26"/>
      <c r="L494" s="30" t="s">
        <v>108</v>
      </c>
      <c r="M494" s="31"/>
      <c r="N494" s="190"/>
      <c r="O494" s="190"/>
      <c r="P494" s="190"/>
      <c r="Q494" s="161"/>
      <c r="R494" s="161"/>
      <c r="S494" s="438"/>
      <c r="T494" s="161"/>
      <c r="U494" s="161"/>
      <c r="V494" s="161"/>
    </row>
    <row r="495" spans="1:235" s="170" customFormat="1" ht="16.2">
      <c r="A495" s="122" t="str">
        <f t="shared" si="84"/>
        <v>71090200000000</v>
      </c>
      <c r="B495" s="124" t="s">
        <v>439</v>
      </c>
      <c r="C495" s="117" t="s">
        <v>187</v>
      </c>
      <c r="D495" s="118" t="s">
        <v>140</v>
      </c>
      <c r="E495" s="119" t="s">
        <v>441</v>
      </c>
      <c r="F495" s="120" t="s">
        <v>441</v>
      </c>
      <c r="G495" s="129" t="s">
        <v>440</v>
      </c>
      <c r="H495" s="45"/>
      <c r="I495" s="147"/>
      <c r="J495" s="148"/>
      <c r="K495" s="148"/>
      <c r="L495" s="27" t="s">
        <v>286</v>
      </c>
      <c r="M495" s="28"/>
      <c r="N495" s="197">
        <f>SUM(N496:N499)</f>
        <v>0</v>
      </c>
      <c r="O495" s="197">
        <f t="shared" ref="O495:P495" si="91">SUM(O496:O499)</f>
        <v>0</v>
      </c>
      <c r="P495" s="197">
        <f t="shared" si="91"/>
        <v>0</v>
      </c>
      <c r="Q495" s="161"/>
      <c r="R495" s="161"/>
      <c r="S495" s="438"/>
      <c r="T495" s="161"/>
      <c r="U495" s="161"/>
      <c r="V495" s="161"/>
    </row>
    <row r="496" spans="1:235" ht="16.2">
      <c r="A496" s="122" t="str">
        <f t="shared" si="84"/>
        <v>71090200000001</v>
      </c>
      <c r="B496" s="124" t="s">
        <v>439</v>
      </c>
      <c r="C496" s="117" t="s">
        <v>187</v>
      </c>
      <c r="D496" s="118" t="s">
        <v>140</v>
      </c>
      <c r="E496" s="119" t="s">
        <v>441</v>
      </c>
      <c r="F496" s="120" t="s">
        <v>441</v>
      </c>
      <c r="G496" s="129" t="s">
        <v>96</v>
      </c>
      <c r="H496" s="17"/>
      <c r="I496" s="25"/>
      <c r="J496" s="26"/>
      <c r="K496" s="26"/>
      <c r="L496" s="29" t="s">
        <v>125</v>
      </c>
      <c r="M496" s="31">
        <v>4239</v>
      </c>
      <c r="N496" s="183">
        <f t="shared" ref="N496:N513" si="92">O496+P496</f>
        <v>0</v>
      </c>
      <c r="O496" s="183"/>
      <c r="P496" s="183"/>
      <c r="Q496" s="161"/>
      <c r="R496" s="161"/>
      <c r="S496" s="438"/>
      <c r="T496" s="161"/>
      <c r="U496" s="161"/>
      <c r="V496" s="161"/>
    </row>
    <row r="497" spans="1:22" s="156" customFormat="1" ht="16.2">
      <c r="A497" s="122" t="str">
        <f t="shared" si="84"/>
        <v>71090201000000</v>
      </c>
      <c r="B497" s="124" t="s">
        <v>439</v>
      </c>
      <c r="C497" s="117" t="s">
        <v>187</v>
      </c>
      <c r="D497" s="118" t="s">
        <v>140</v>
      </c>
      <c r="E497" s="119" t="s">
        <v>106</v>
      </c>
      <c r="F497" s="120" t="s">
        <v>441</v>
      </c>
      <c r="G497" s="129" t="s">
        <v>440</v>
      </c>
      <c r="H497" s="25"/>
      <c r="I497" s="18"/>
      <c r="J497" s="19"/>
      <c r="K497" s="19"/>
      <c r="L497" s="30" t="s">
        <v>167</v>
      </c>
      <c r="M497" s="31">
        <v>4639</v>
      </c>
      <c r="N497" s="183">
        <f t="shared" si="92"/>
        <v>0</v>
      </c>
      <c r="O497" s="183"/>
      <c r="P497" s="183"/>
      <c r="Q497" s="161"/>
      <c r="R497" s="161"/>
      <c r="S497" s="438"/>
      <c r="T497" s="161"/>
      <c r="U497" s="161"/>
      <c r="V497" s="161"/>
    </row>
    <row r="498" spans="1:22" s="156" customFormat="1" ht="26.4">
      <c r="A498" s="122"/>
      <c r="B498" s="124"/>
      <c r="C498" s="117"/>
      <c r="D498" s="118"/>
      <c r="E498" s="119"/>
      <c r="F498" s="120"/>
      <c r="G498" s="129"/>
      <c r="H498" s="25"/>
      <c r="I498" s="18"/>
      <c r="J498" s="19"/>
      <c r="K498" s="19"/>
      <c r="L498" s="30" t="s">
        <v>834</v>
      </c>
      <c r="M498" s="31">
        <v>4727</v>
      </c>
      <c r="N498" s="183">
        <f t="shared" ref="N498:N499" si="93">O498+P498</f>
        <v>0</v>
      </c>
      <c r="O498" s="183"/>
      <c r="P498" s="183"/>
      <c r="Q498" s="161"/>
      <c r="R498" s="161"/>
      <c r="S498" s="438"/>
      <c r="T498" s="161"/>
      <c r="U498" s="161"/>
      <c r="V498" s="161"/>
    </row>
    <row r="499" spans="1:22" ht="26.4">
      <c r="A499" s="122" t="str">
        <f t="shared" ref="A499" si="94">CONCATENATE(B499,C499,D499,E499,F499,G499)</f>
        <v>71090201024239</v>
      </c>
      <c r="B499" s="124" t="s">
        <v>439</v>
      </c>
      <c r="C499" s="117" t="s">
        <v>187</v>
      </c>
      <c r="D499" s="118" t="s">
        <v>140</v>
      </c>
      <c r="E499" s="119" t="s">
        <v>106</v>
      </c>
      <c r="F499" s="120" t="s">
        <v>140</v>
      </c>
      <c r="G499" s="121">
        <v>4239</v>
      </c>
      <c r="H499" s="25"/>
      <c r="I499" s="18"/>
      <c r="J499" s="19"/>
      <c r="K499" s="19"/>
      <c r="L499" s="29" t="s">
        <v>219</v>
      </c>
      <c r="M499" s="12">
        <v>4819</v>
      </c>
      <c r="N499" s="183">
        <f t="shared" si="93"/>
        <v>0</v>
      </c>
      <c r="O499" s="183"/>
      <c r="P499" s="183"/>
      <c r="Q499" s="161"/>
      <c r="R499" s="161"/>
      <c r="S499" s="438"/>
      <c r="T499" s="161"/>
      <c r="U499" s="161"/>
      <c r="V499" s="161"/>
    </row>
    <row r="500" spans="1:22" ht="27.6">
      <c r="A500" s="122" t="str">
        <f t="shared" si="84"/>
        <v>71090201000001</v>
      </c>
      <c r="B500" s="124" t="s">
        <v>439</v>
      </c>
      <c r="C500" s="117" t="s">
        <v>187</v>
      </c>
      <c r="D500" s="118" t="s">
        <v>140</v>
      </c>
      <c r="E500" s="119" t="s">
        <v>106</v>
      </c>
      <c r="F500" s="120" t="s">
        <v>441</v>
      </c>
      <c r="G500" s="129" t="s">
        <v>96</v>
      </c>
      <c r="H500" s="45"/>
      <c r="I500" s="147"/>
      <c r="J500" s="148"/>
      <c r="K500" s="148"/>
      <c r="L500" s="27" t="s">
        <v>287</v>
      </c>
      <c r="M500" s="28"/>
      <c r="N500" s="197">
        <f>O500+P500</f>
        <v>0</v>
      </c>
      <c r="O500" s="197">
        <f>SUM(O501:O509)</f>
        <v>0</v>
      </c>
      <c r="P500" s="197">
        <f>SUM(P501:P509)</f>
        <v>0</v>
      </c>
      <c r="Q500" s="161"/>
      <c r="R500" s="161"/>
      <c r="S500" s="438"/>
      <c r="T500" s="161"/>
      <c r="U500" s="161"/>
      <c r="V500" s="161"/>
    </row>
    <row r="501" spans="1:22" s="115" customFormat="1" ht="16.2">
      <c r="A501" s="122" t="str">
        <f t="shared" si="84"/>
        <v>71090201010000</v>
      </c>
      <c r="B501" s="124" t="s">
        <v>439</v>
      </c>
      <c r="C501" s="117" t="s">
        <v>187</v>
      </c>
      <c r="D501" s="118" t="s">
        <v>140</v>
      </c>
      <c r="E501" s="119" t="s">
        <v>106</v>
      </c>
      <c r="F501" s="120" t="s">
        <v>106</v>
      </c>
      <c r="G501" s="129" t="s">
        <v>440</v>
      </c>
      <c r="H501" s="17"/>
      <c r="I501" s="25"/>
      <c r="J501" s="26"/>
      <c r="K501" s="26"/>
      <c r="L501" s="29" t="s">
        <v>114</v>
      </c>
      <c r="M501" s="44">
        <v>4212</v>
      </c>
      <c r="N501" s="183">
        <f t="shared" si="92"/>
        <v>0</v>
      </c>
      <c r="O501" s="183"/>
      <c r="P501" s="183"/>
      <c r="Q501" s="161"/>
      <c r="R501" s="161"/>
      <c r="S501" s="438"/>
      <c r="T501" s="161"/>
      <c r="U501" s="161"/>
      <c r="V501" s="161"/>
    </row>
    <row r="502" spans="1:22" ht="16.2">
      <c r="A502" s="122" t="str">
        <f t="shared" si="84"/>
        <v>71090201014239</v>
      </c>
      <c r="B502" s="124" t="s">
        <v>439</v>
      </c>
      <c r="C502" s="117" t="s">
        <v>187</v>
      </c>
      <c r="D502" s="118" t="s">
        <v>140</v>
      </c>
      <c r="E502" s="119" t="s">
        <v>106</v>
      </c>
      <c r="F502" s="120" t="s">
        <v>106</v>
      </c>
      <c r="G502" s="121">
        <v>4239</v>
      </c>
      <c r="H502" s="17"/>
      <c r="I502" s="25"/>
      <c r="J502" s="26"/>
      <c r="K502" s="26"/>
      <c r="L502" s="29" t="s">
        <v>115</v>
      </c>
      <c r="M502" s="44">
        <v>4213</v>
      </c>
      <c r="N502" s="183">
        <f t="shared" si="92"/>
        <v>0</v>
      </c>
      <c r="O502" s="183"/>
      <c r="P502" s="183"/>
      <c r="Q502" s="161"/>
      <c r="R502" s="161"/>
      <c r="S502" s="438"/>
      <c r="T502" s="161"/>
      <c r="U502" s="161"/>
      <c r="V502" s="161"/>
    </row>
    <row r="503" spans="1:22" ht="30.75" customHeight="1">
      <c r="A503" s="122" t="str">
        <f t="shared" si="84"/>
        <v>71090201014511</v>
      </c>
      <c r="B503" s="116" t="s">
        <v>439</v>
      </c>
      <c r="C503" s="117" t="s">
        <v>187</v>
      </c>
      <c r="D503" s="118" t="s">
        <v>140</v>
      </c>
      <c r="E503" s="119" t="s">
        <v>106</v>
      </c>
      <c r="F503" s="120" t="s">
        <v>106</v>
      </c>
      <c r="G503" s="121">
        <v>4511</v>
      </c>
      <c r="H503" s="17"/>
      <c r="I503" s="25"/>
      <c r="J503" s="26"/>
      <c r="K503" s="26"/>
      <c r="L503" s="30" t="s">
        <v>142</v>
      </c>
      <c r="M503" s="13">
        <v>4251</v>
      </c>
      <c r="N503" s="183">
        <f t="shared" si="92"/>
        <v>0</v>
      </c>
      <c r="O503" s="183"/>
      <c r="P503" s="183"/>
      <c r="Q503" s="161"/>
      <c r="R503" s="161"/>
      <c r="S503" s="438"/>
      <c r="T503" s="161"/>
      <c r="U503" s="161"/>
      <c r="V503" s="161"/>
    </row>
    <row r="504" spans="1:22" s="115" customFormat="1" ht="16.8">
      <c r="A504" s="122" t="str">
        <f t="shared" si="84"/>
        <v>71090201020000</v>
      </c>
      <c r="B504" s="124" t="s">
        <v>439</v>
      </c>
      <c r="C504" s="117" t="s">
        <v>187</v>
      </c>
      <c r="D504" s="118" t="s">
        <v>140</v>
      </c>
      <c r="E504" s="119" t="s">
        <v>106</v>
      </c>
      <c r="F504" s="120" t="s">
        <v>140</v>
      </c>
      <c r="G504" s="129" t="s">
        <v>440</v>
      </c>
      <c r="H504" s="25"/>
      <c r="I504" s="18"/>
      <c r="J504" s="19"/>
      <c r="K504" s="19"/>
      <c r="L504" s="30" t="s">
        <v>167</v>
      </c>
      <c r="M504" s="31">
        <v>4639</v>
      </c>
      <c r="N504" s="183">
        <f t="shared" si="92"/>
        <v>0</v>
      </c>
      <c r="O504" s="399"/>
      <c r="P504" s="399"/>
      <c r="Q504" s="161"/>
      <c r="R504" s="161"/>
      <c r="S504" s="438"/>
      <c r="T504" s="161"/>
      <c r="U504" s="161"/>
      <c r="V504" s="161"/>
    </row>
    <row r="505" spans="1:22" ht="26.4">
      <c r="A505" s="122" t="str">
        <f t="shared" si="84"/>
        <v>71090201024239</v>
      </c>
      <c r="B505" s="124" t="s">
        <v>439</v>
      </c>
      <c r="C505" s="117" t="s">
        <v>187</v>
      </c>
      <c r="D505" s="118" t="s">
        <v>140</v>
      </c>
      <c r="E505" s="119" t="s">
        <v>106</v>
      </c>
      <c r="F505" s="120" t="s">
        <v>140</v>
      </c>
      <c r="G505" s="121">
        <v>4239</v>
      </c>
      <c r="H505" s="25"/>
      <c r="I505" s="18"/>
      <c r="J505" s="19"/>
      <c r="K505" s="19"/>
      <c r="L505" s="29" t="s">
        <v>219</v>
      </c>
      <c r="M505" s="12">
        <v>4819</v>
      </c>
      <c r="N505" s="183">
        <f t="shared" si="92"/>
        <v>0</v>
      </c>
      <c r="O505" s="183"/>
      <c r="P505" s="183"/>
      <c r="Q505" s="161"/>
      <c r="R505" s="161"/>
      <c r="S505" s="438"/>
      <c r="T505" s="161"/>
      <c r="U505" s="161"/>
      <c r="V505" s="161"/>
    </row>
    <row r="506" spans="1:22" ht="16.2">
      <c r="A506" s="122" t="str">
        <f t="shared" si="84"/>
        <v>71090201024511</v>
      </c>
      <c r="B506" s="116" t="s">
        <v>439</v>
      </c>
      <c r="C506" s="117" t="s">
        <v>187</v>
      </c>
      <c r="D506" s="118" t="s">
        <v>140</v>
      </c>
      <c r="E506" s="119" t="s">
        <v>106</v>
      </c>
      <c r="F506" s="120" t="s">
        <v>140</v>
      </c>
      <c r="G506" s="121">
        <v>4511</v>
      </c>
      <c r="H506" s="25"/>
      <c r="I506" s="18"/>
      <c r="J506" s="19"/>
      <c r="K506" s="19"/>
      <c r="L506" s="30" t="s">
        <v>173</v>
      </c>
      <c r="M506" s="31">
        <v>5112</v>
      </c>
      <c r="N506" s="183">
        <f t="shared" si="92"/>
        <v>0</v>
      </c>
      <c r="O506" s="183">
        <v>0</v>
      </c>
      <c r="P506" s="183"/>
      <c r="Q506" s="161"/>
      <c r="R506" s="161"/>
      <c r="S506" s="438"/>
      <c r="T506" s="161"/>
      <c r="U506" s="161"/>
      <c r="V506" s="161"/>
    </row>
    <row r="507" spans="1:22" s="115" customFormat="1" ht="16.2">
      <c r="A507" s="122" t="str">
        <f t="shared" si="84"/>
        <v>71090201030000</v>
      </c>
      <c r="B507" s="124" t="s">
        <v>439</v>
      </c>
      <c r="C507" s="117" t="s">
        <v>187</v>
      </c>
      <c r="D507" s="118" t="s">
        <v>140</v>
      </c>
      <c r="E507" s="119" t="s">
        <v>106</v>
      </c>
      <c r="F507" s="120" t="s">
        <v>442</v>
      </c>
      <c r="G507" s="129" t="s">
        <v>440</v>
      </c>
      <c r="H507" s="25"/>
      <c r="I507" s="18"/>
      <c r="J507" s="19"/>
      <c r="K507" s="19"/>
      <c r="L507" s="30" t="s">
        <v>174</v>
      </c>
      <c r="M507" s="31">
        <v>5113</v>
      </c>
      <c r="N507" s="183">
        <f t="shared" si="92"/>
        <v>0</v>
      </c>
      <c r="O507" s="183">
        <v>0</v>
      </c>
      <c r="P507" s="183"/>
      <c r="Q507" s="161"/>
      <c r="R507" s="161"/>
      <c r="S507" s="438"/>
      <c r="T507" s="161"/>
      <c r="U507" s="161"/>
      <c r="V507" s="161"/>
    </row>
    <row r="508" spans="1:22" ht="15" customHeight="1">
      <c r="A508" s="122" t="str">
        <f t="shared" si="84"/>
        <v>71090201034239</v>
      </c>
      <c r="B508" s="124" t="s">
        <v>439</v>
      </c>
      <c r="C508" s="117" t="s">
        <v>187</v>
      </c>
      <c r="D508" s="118" t="s">
        <v>140</v>
      </c>
      <c r="E508" s="119" t="s">
        <v>106</v>
      </c>
      <c r="F508" s="120" t="s">
        <v>442</v>
      </c>
      <c r="G508" s="121">
        <v>4239</v>
      </c>
      <c r="H508" s="25"/>
      <c r="I508" s="18"/>
      <c r="J508" s="19"/>
      <c r="K508" s="19"/>
      <c r="L508" s="29" t="s">
        <v>137</v>
      </c>
      <c r="M508" s="12">
        <v>5129</v>
      </c>
      <c r="N508" s="183">
        <f t="shared" si="92"/>
        <v>0</v>
      </c>
      <c r="O508" s="183"/>
      <c r="P508" s="183"/>
      <c r="Q508" s="161"/>
      <c r="R508" s="161"/>
      <c r="S508" s="438"/>
      <c r="T508" s="161"/>
      <c r="U508" s="161"/>
      <c r="V508" s="161"/>
    </row>
    <row r="509" spans="1:22" ht="16.2">
      <c r="A509" s="122" t="str">
        <f t="shared" si="84"/>
        <v>71090201034511</v>
      </c>
      <c r="B509" s="116" t="s">
        <v>439</v>
      </c>
      <c r="C509" s="117" t="s">
        <v>187</v>
      </c>
      <c r="D509" s="118" t="s">
        <v>140</v>
      </c>
      <c r="E509" s="119" t="s">
        <v>106</v>
      </c>
      <c r="F509" s="120" t="s">
        <v>442</v>
      </c>
      <c r="G509" s="121">
        <v>4511</v>
      </c>
      <c r="H509" s="25"/>
      <c r="I509" s="18"/>
      <c r="J509" s="19"/>
      <c r="K509" s="19"/>
      <c r="L509" s="30" t="s">
        <v>765</v>
      </c>
      <c r="M509" s="12" t="s">
        <v>766</v>
      </c>
      <c r="N509" s="183">
        <f t="shared" si="92"/>
        <v>0</v>
      </c>
      <c r="O509" s="183"/>
      <c r="P509" s="183"/>
      <c r="Q509" s="161"/>
      <c r="R509" s="161"/>
      <c r="S509" s="438"/>
      <c r="T509" s="161"/>
      <c r="U509" s="161"/>
      <c r="V509" s="161"/>
    </row>
    <row r="510" spans="1:22" s="115" customFormat="1" ht="27.6">
      <c r="A510" s="122" t="str">
        <f t="shared" si="84"/>
        <v>71090201040000</v>
      </c>
      <c r="B510" s="124" t="s">
        <v>439</v>
      </c>
      <c r="C510" s="117" t="s">
        <v>187</v>
      </c>
      <c r="D510" s="118" t="s">
        <v>140</v>
      </c>
      <c r="E510" s="119" t="s">
        <v>106</v>
      </c>
      <c r="F510" s="120" t="s">
        <v>155</v>
      </c>
      <c r="G510" s="129" t="s">
        <v>440</v>
      </c>
      <c r="H510" s="45"/>
      <c r="I510" s="147"/>
      <c r="J510" s="148"/>
      <c r="K510" s="148"/>
      <c r="L510" s="27" t="s">
        <v>842</v>
      </c>
      <c r="M510" s="28"/>
      <c r="N510" s="197">
        <f>O510+P510</f>
        <v>0</v>
      </c>
      <c r="O510" s="197">
        <f>SUM(O511:O513)</f>
        <v>0</v>
      </c>
      <c r="P510" s="197">
        <f>SUM(P511:P513)</f>
        <v>0</v>
      </c>
      <c r="Q510" s="161"/>
      <c r="R510" s="161"/>
      <c r="S510" s="438"/>
      <c r="T510" s="161"/>
      <c r="U510" s="161"/>
      <c r="V510" s="161"/>
    </row>
    <row r="511" spans="1:22" ht="16.2">
      <c r="A511" s="122" t="str">
        <f t="shared" si="84"/>
        <v>71090201044239</v>
      </c>
      <c r="B511" s="124" t="s">
        <v>439</v>
      </c>
      <c r="C511" s="117" t="s">
        <v>187</v>
      </c>
      <c r="D511" s="118" t="s">
        <v>140</v>
      </c>
      <c r="E511" s="119" t="s">
        <v>106</v>
      </c>
      <c r="F511" s="120" t="s">
        <v>155</v>
      </c>
      <c r="G511" s="121">
        <v>4239</v>
      </c>
      <c r="H511" s="25"/>
      <c r="I511" s="18"/>
      <c r="J511" s="19"/>
      <c r="K511" s="19"/>
      <c r="L511" s="30" t="s">
        <v>134</v>
      </c>
      <c r="M511" s="31">
        <v>4861</v>
      </c>
      <c r="N511" s="183">
        <f t="shared" si="92"/>
        <v>0</v>
      </c>
      <c r="O511" s="183"/>
      <c r="P511" s="183"/>
      <c r="Q511" s="161"/>
      <c r="R511" s="161"/>
      <c r="S511" s="438"/>
      <c r="T511" s="161"/>
      <c r="U511" s="161"/>
      <c r="V511" s="161"/>
    </row>
    <row r="512" spans="1:22" ht="16.2">
      <c r="A512" s="122" t="str">
        <f t="shared" si="84"/>
        <v>71090201044511</v>
      </c>
      <c r="B512" s="116" t="s">
        <v>439</v>
      </c>
      <c r="C512" s="117" t="s">
        <v>187</v>
      </c>
      <c r="D512" s="118" t="s">
        <v>140</v>
      </c>
      <c r="E512" s="119" t="s">
        <v>106</v>
      </c>
      <c r="F512" s="120" t="s">
        <v>155</v>
      </c>
      <c r="G512" s="121">
        <v>4511</v>
      </c>
      <c r="H512" s="25"/>
      <c r="I512" s="18"/>
      <c r="J512" s="19"/>
      <c r="K512" s="19"/>
      <c r="L512" s="29" t="s">
        <v>125</v>
      </c>
      <c r="M512" s="12">
        <v>4239</v>
      </c>
      <c r="N512" s="183">
        <f t="shared" si="92"/>
        <v>0</v>
      </c>
      <c r="O512" s="190"/>
      <c r="P512" s="190"/>
      <c r="Q512" s="161"/>
      <c r="R512" s="161"/>
      <c r="S512" s="438"/>
      <c r="T512" s="161"/>
      <c r="U512" s="161"/>
      <c r="V512" s="161"/>
    </row>
    <row r="513" spans="1:22" s="156" customFormat="1" ht="16.2">
      <c r="A513" s="122" t="str">
        <f t="shared" si="84"/>
        <v>71090202000000</v>
      </c>
      <c r="B513" s="124" t="s">
        <v>439</v>
      </c>
      <c r="C513" s="117" t="s">
        <v>187</v>
      </c>
      <c r="D513" s="118" t="s">
        <v>140</v>
      </c>
      <c r="E513" s="119" t="s">
        <v>140</v>
      </c>
      <c r="F513" s="120" t="s">
        <v>441</v>
      </c>
      <c r="G513" s="129" t="s">
        <v>440</v>
      </c>
      <c r="H513" s="25"/>
      <c r="I513" s="18"/>
      <c r="J513" s="19"/>
      <c r="K513" s="19"/>
      <c r="L513" s="30" t="s">
        <v>174</v>
      </c>
      <c r="M513" s="31">
        <v>5113</v>
      </c>
      <c r="N513" s="183">
        <f t="shared" si="92"/>
        <v>0</v>
      </c>
      <c r="O513" s="190"/>
      <c r="P513" s="190"/>
      <c r="Q513" s="161"/>
      <c r="R513" s="161"/>
      <c r="S513" s="438"/>
      <c r="T513" s="161"/>
      <c r="U513" s="161"/>
      <c r="V513" s="161"/>
    </row>
    <row r="514" spans="1:22" ht="34.5" customHeight="1">
      <c r="A514" s="122" t="str">
        <f t="shared" si="84"/>
        <v>71090202000001</v>
      </c>
      <c r="B514" s="124" t="s">
        <v>439</v>
      </c>
      <c r="C514" s="117" t="s">
        <v>187</v>
      </c>
      <c r="D514" s="118" t="s">
        <v>140</v>
      </c>
      <c r="E514" s="119" t="s">
        <v>140</v>
      </c>
      <c r="F514" s="120" t="s">
        <v>441</v>
      </c>
      <c r="G514" s="129" t="s">
        <v>96</v>
      </c>
      <c r="H514" s="45"/>
      <c r="I514" s="147"/>
      <c r="J514" s="148"/>
      <c r="K514" s="148"/>
      <c r="L514" s="27" t="s">
        <v>898</v>
      </c>
      <c r="M514" s="28"/>
      <c r="N514" s="197">
        <f>O514+P514</f>
        <v>0</v>
      </c>
      <c r="O514" s="197">
        <f>SUM(O515)</f>
        <v>0</v>
      </c>
      <c r="P514" s="197">
        <f>SUM(P515)</f>
        <v>0</v>
      </c>
      <c r="Q514" s="161"/>
      <c r="R514" s="161"/>
      <c r="S514" s="438"/>
      <c r="T514" s="161"/>
      <c r="U514" s="161"/>
      <c r="V514" s="161"/>
    </row>
    <row r="515" spans="1:22" ht="16.2">
      <c r="A515" s="122" t="str">
        <f t="shared" ref="A515" si="95">CONCATENATE(B515,C515,D515,E515,F515,G515)</f>
        <v>71090201014239</v>
      </c>
      <c r="B515" s="124" t="s">
        <v>439</v>
      </c>
      <c r="C515" s="117" t="s">
        <v>187</v>
      </c>
      <c r="D515" s="118" t="s">
        <v>140</v>
      </c>
      <c r="E515" s="119" t="s">
        <v>106</v>
      </c>
      <c r="F515" s="120" t="s">
        <v>106</v>
      </c>
      <c r="G515" s="121">
        <v>4239</v>
      </c>
      <c r="H515" s="17"/>
      <c r="I515" s="25"/>
      <c r="J515" s="26"/>
      <c r="K515" s="26"/>
      <c r="L515" s="29" t="s">
        <v>115</v>
      </c>
      <c r="M515" s="44">
        <v>4213</v>
      </c>
      <c r="N515" s="183">
        <f t="shared" ref="N515" si="96">O515+P515</f>
        <v>0</v>
      </c>
      <c r="O515" s="183"/>
      <c r="P515" s="183"/>
      <c r="Q515" s="161"/>
      <c r="R515" s="161"/>
      <c r="S515" s="438"/>
      <c r="T515" s="161"/>
      <c r="U515" s="161"/>
      <c r="V515" s="161"/>
    </row>
    <row r="516" spans="1:22" ht="16.2">
      <c r="A516" s="122" t="str">
        <f t="shared" si="84"/>
        <v>71090202014239</v>
      </c>
      <c r="B516" s="124" t="s">
        <v>439</v>
      </c>
      <c r="C516" s="117" t="s">
        <v>187</v>
      </c>
      <c r="D516" s="118" t="s">
        <v>140</v>
      </c>
      <c r="E516" s="119" t="s">
        <v>140</v>
      </c>
      <c r="F516" s="120" t="s">
        <v>106</v>
      </c>
      <c r="G516" s="121">
        <v>4239</v>
      </c>
      <c r="H516" s="165">
        <v>2820</v>
      </c>
      <c r="I516" s="166" t="s">
        <v>185</v>
      </c>
      <c r="J516" s="167">
        <v>2</v>
      </c>
      <c r="K516" s="167">
        <v>0</v>
      </c>
      <c r="L516" s="168" t="s">
        <v>289</v>
      </c>
      <c r="M516" s="176"/>
      <c r="N516" s="188">
        <f>+N518+N524+N529+N533+N549+N558</f>
        <v>0</v>
      </c>
      <c r="O516" s="188">
        <f>+O518+O524+O529+O533+O549+O558</f>
        <v>0</v>
      </c>
      <c r="P516" s="188">
        <f>+P518+P524+P529+P533+P549+P558</f>
        <v>0</v>
      </c>
      <c r="Q516" s="161"/>
      <c r="R516" s="161"/>
      <c r="S516" s="438"/>
      <c r="T516" s="161"/>
      <c r="U516" s="161"/>
      <c r="V516" s="161"/>
    </row>
    <row r="517" spans="1:22" ht="16.2">
      <c r="A517" s="122" t="str">
        <f t="shared" si="84"/>
        <v>71090202014511</v>
      </c>
      <c r="B517" s="116" t="s">
        <v>439</v>
      </c>
      <c r="C517" s="117" t="s">
        <v>187</v>
      </c>
      <c r="D517" s="118" t="s">
        <v>140</v>
      </c>
      <c r="E517" s="119" t="s">
        <v>140</v>
      </c>
      <c r="F517" s="120" t="s">
        <v>106</v>
      </c>
      <c r="G517" s="121">
        <v>4511</v>
      </c>
      <c r="H517" s="25"/>
      <c r="I517" s="18"/>
      <c r="J517" s="19"/>
      <c r="K517" s="19"/>
      <c r="L517" s="30" t="s">
        <v>110</v>
      </c>
      <c r="M517" s="31"/>
      <c r="N517" s="190"/>
      <c r="O517" s="190"/>
      <c r="P517" s="190"/>
      <c r="Q517" s="161"/>
      <c r="R517" s="161"/>
      <c r="S517" s="438"/>
      <c r="T517" s="161"/>
      <c r="U517" s="161"/>
      <c r="V517" s="161"/>
    </row>
    <row r="518" spans="1:22" s="115" customFormat="1" ht="16.2">
      <c r="A518" s="122" t="str">
        <f t="shared" si="84"/>
        <v>71090202020000</v>
      </c>
      <c r="B518" s="124" t="s">
        <v>439</v>
      </c>
      <c r="C518" s="117" t="s">
        <v>187</v>
      </c>
      <c r="D518" s="118" t="s">
        <v>140</v>
      </c>
      <c r="E518" s="119" t="s">
        <v>140</v>
      </c>
      <c r="F518" s="120" t="s">
        <v>140</v>
      </c>
      <c r="G518" s="129" t="s">
        <v>440</v>
      </c>
      <c r="H518" s="151">
        <v>2821</v>
      </c>
      <c r="I518" s="152" t="s">
        <v>185</v>
      </c>
      <c r="J518" s="153">
        <v>2</v>
      </c>
      <c r="K518" s="153">
        <v>1</v>
      </c>
      <c r="L518" s="154" t="s">
        <v>290</v>
      </c>
      <c r="M518" s="155"/>
      <c r="N518" s="192">
        <f>+N520+N522</f>
        <v>0</v>
      </c>
      <c r="O518" s="192">
        <f t="shared" ref="O518:P518" si="97">+O520+O522</f>
        <v>0</v>
      </c>
      <c r="P518" s="192">
        <f t="shared" si="97"/>
        <v>0</v>
      </c>
      <c r="Q518" s="161"/>
      <c r="R518" s="161"/>
      <c r="S518" s="438"/>
      <c r="T518" s="161"/>
      <c r="U518" s="161"/>
      <c r="V518" s="161"/>
    </row>
    <row r="519" spans="1:22" ht="16.2">
      <c r="A519" s="122" t="str">
        <f t="shared" si="84"/>
        <v>71090202024239</v>
      </c>
      <c r="B519" s="124" t="s">
        <v>439</v>
      </c>
      <c r="C519" s="117" t="s">
        <v>187</v>
      </c>
      <c r="D519" s="118" t="s">
        <v>140</v>
      </c>
      <c r="E519" s="119" t="s">
        <v>140</v>
      </c>
      <c r="F519" s="120" t="s">
        <v>140</v>
      </c>
      <c r="G519" s="121">
        <v>4239</v>
      </c>
      <c r="H519" s="25"/>
      <c r="I519" s="25"/>
      <c r="J519" s="26"/>
      <c r="K519" s="26"/>
      <c r="L519" s="30" t="s">
        <v>108</v>
      </c>
      <c r="M519" s="31"/>
      <c r="N519" s="190"/>
      <c r="O519" s="190"/>
      <c r="P519" s="190"/>
      <c r="Q519" s="161"/>
      <c r="R519" s="161"/>
      <c r="S519" s="438"/>
      <c r="T519" s="161"/>
      <c r="U519" s="161"/>
      <c r="V519" s="161"/>
    </row>
    <row r="520" spans="1:22" ht="16.2">
      <c r="A520" s="122" t="str">
        <f t="shared" si="84"/>
        <v>71090202024511</v>
      </c>
      <c r="B520" s="116" t="s">
        <v>439</v>
      </c>
      <c r="C520" s="117" t="s">
        <v>187</v>
      </c>
      <c r="D520" s="118" t="s">
        <v>140</v>
      </c>
      <c r="E520" s="119" t="s">
        <v>140</v>
      </c>
      <c r="F520" s="120" t="s">
        <v>140</v>
      </c>
      <c r="G520" s="121">
        <v>4511</v>
      </c>
      <c r="H520" s="45"/>
      <c r="I520" s="147"/>
      <c r="J520" s="148"/>
      <c r="K520" s="148"/>
      <c r="L520" s="27" t="s">
        <v>291</v>
      </c>
      <c r="M520" s="28"/>
      <c r="N520" s="197">
        <f>O520+P520</f>
        <v>0</v>
      </c>
      <c r="O520" s="197">
        <f>SUM(O521)</f>
        <v>0</v>
      </c>
      <c r="P520" s="197">
        <f>SUM(P521)</f>
        <v>0</v>
      </c>
      <c r="Q520" s="161"/>
      <c r="R520" s="161"/>
      <c r="S520" s="438"/>
      <c r="T520" s="161"/>
      <c r="U520" s="161"/>
      <c r="V520" s="161"/>
    </row>
    <row r="521" spans="1:22" s="115" customFormat="1" ht="26.4">
      <c r="A521" s="122" t="str">
        <f t="shared" si="84"/>
        <v>71090202030000</v>
      </c>
      <c r="B521" s="124" t="s">
        <v>439</v>
      </c>
      <c r="C521" s="117" t="s">
        <v>187</v>
      </c>
      <c r="D521" s="118" t="s">
        <v>140</v>
      </c>
      <c r="E521" s="119" t="s">
        <v>140</v>
      </c>
      <c r="F521" s="120" t="s">
        <v>442</v>
      </c>
      <c r="G521" s="129" t="s">
        <v>440</v>
      </c>
      <c r="H521" s="25"/>
      <c r="I521" s="18"/>
      <c r="J521" s="19"/>
      <c r="K521" s="19"/>
      <c r="L521" s="29" t="s">
        <v>217</v>
      </c>
      <c r="M521" s="12">
        <v>4511</v>
      </c>
      <c r="N521" s="183">
        <f t="shared" ref="N521:N523" si="98">O521+P521</f>
        <v>0</v>
      </c>
      <c r="O521" s="398"/>
      <c r="P521" s="398"/>
      <c r="Q521" s="161"/>
      <c r="R521" s="161"/>
      <c r="S521" s="438"/>
      <c r="T521" s="161"/>
      <c r="U521" s="161"/>
      <c r="V521" s="161"/>
    </row>
    <row r="522" spans="1:22" ht="28.5" customHeight="1">
      <c r="A522" s="122" t="str">
        <f t="shared" si="84"/>
        <v>71090202034239</v>
      </c>
      <c r="B522" s="124" t="s">
        <v>439</v>
      </c>
      <c r="C522" s="117" t="s">
        <v>187</v>
      </c>
      <c r="D522" s="118" t="s">
        <v>140</v>
      </c>
      <c r="E522" s="119" t="s">
        <v>140</v>
      </c>
      <c r="F522" s="120" t="s">
        <v>442</v>
      </c>
      <c r="G522" s="121">
        <v>4239</v>
      </c>
      <c r="H522" s="45"/>
      <c r="I522" s="147"/>
      <c r="J522" s="148"/>
      <c r="K522" s="148"/>
      <c r="L522" s="27" t="s">
        <v>767</v>
      </c>
      <c r="M522" s="28"/>
      <c r="N522" s="197">
        <f>O522+P522</f>
        <v>0</v>
      </c>
      <c r="O522" s="197">
        <f>SUM(O523)</f>
        <v>0</v>
      </c>
      <c r="P522" s="197">
        <f>SUM(P523)</f>
        <v>0</v>
      </c>
      <c r="Q522" s="161"/>
      <c r="R522" s="161"/>
      <c r="S522" s="438"/>
      <c r="T522" s="161"/>
      <c r="U522" s="161"/>
      <c r="V522" s="161"/>
    </row>
    <row r="523" spans="1:22" ht="16.2">
      <c r="A523" s="122" t="str">
        <f t="shared" si="84"/>
        <v>71090202034511</v>
      </c>
      <c r="B523" s="116" t="s">
        <v>439</v>
      </c>
      <c r="C523" s="117" t="s">
        <v>187</v>
      </c>
      <c r="D523" s="118" t="s">
        <v>140</v>
      </c>
      <c r="E523" s="119" t="s">
        <v>140</v>
      </c>
      <c r="F523" s="120" t="s">
        <v>442</v>
      </c>
      <c r="G523" s="121">
        <v>4511</v>
      </c>
      <c r="H523" s="25"/>
      <c r="I523" s="18"/>
      <c r="J523" s="19"/>
      <c r="K523" s="19"/>
      <c r="L523" s="29" t="s">
        <v>138</v>
      </c>
      <c r="M523" s="12">
        <v>5132</v>
      </c>
      <c r="N523" s="183">
        <f t="shared" si="98"/>
        <v>0</v>
      </c>
      <c r="O523" s="183"/>
      <c r="P523" s="183"/>
      <c r="Q523" s="161"/>
      <c r="R523" s="161"/>
      <c r="S523" s="438"/>
      <c r="T523" s="161"/>
      <c r="U523" s="161"/>
      <c r="V523" s="161"/>
    </row>
    <row r="524" spans="1:22" ht="16.2">
      <c r="A524" s="122" t="str">
        <f t="shared" si="84"/>
        <v>71090202044511</v>
      </c>
      <c r="B524" s="116" t="s">
        <v>439</v>
      </c>
      <c r="C524" s="117" t="s">
        <v>187</v>
      </c>
      <c r="D524" s="118" t="s">
        <v>140</v>
      </c>
      <c r="E524" s="119" t="s">
        <v>140</v>
      </c>
      <c r="F524" s="120" t="s">
        <v>155</v>
      </c>
      <c r="G524" s="121">
        <v>4511</v>
      </c>
      <c r="H524" s="151">
        <v>2821</v>
      </c>
      <c r="I524" s="152" t="s">
        <v>185</v>
      </c>
      <c r="J524" s="153">
        <v>2</v>
      </c>
      <c r="K524" s="153">
        <v>2</v>
      </c>
      <c r="L524" s="154" t="s">
        <v>293</v>
      </c>
      <c r="M524" s="155"/>
      <c r="N524" s="192">
        <f>+N526</f>
        <v>0</v>
      </c>
      <c r="O524" s="192">
        <f t="shared" ref="O524:P524" si="99">+O526</f>
        <v>0</v>
      </c>
      <c r="P524" s="192">
        <f t="shared" si="99"/>
        <v>0</v>
      </c>
      <c r="Q524" s="161"/>
      <c r="R524" s="161"/>
      <c r="S524" s="438"/>
      <c r="T524" s="161"/>
      <c r="U524" s="161"/>
      <c r="V524" s="161"/>
    </row>
    <row r="525" spans="1:22" s="170" customFormat="1" ht="16.2">
      <c r="A525" s="122" t="str">
        <f t="shared" si="84"/>
        <v>71090500000000</v>
      </c>
      <c r="B525" s="124" t="s">
        <v>439</v>
      </c>
      <c r="C525" s="117" t="s">
        <v>187</v>
      </c>
      <c r="D525" s="118" t="s">
        <v>149</v>
      </c>
      <c r="E525" s="119" t="s">
        <v>441</v>
      </c>
      <c r="F525" s="120" t="s">
        <v>441</v>
      </c>
      <c r="G525" s="129" t="s">
        <v>440</v>
      </c>
      <c r="H525" s="25"/>
      <c r="I525" s="25"/>
      <c r="J525" s="26"/>
      <c r="K525" s="26"/>
      <c r="L525" s="30" t="s">
        <v>108</v>
      </c>
      <c r="M525" s="31"/>
      <c r="N525" s="190"/>
      <c r="O525" s="190"/>
      <c r="P525" s="190"/>
      <c r="Q525" s="161"/>
      <c r="R525" s="161"/>
      <c r="S525" s="438"/>
      <c r="T525" s="161"/>
      <c r="U525" s="161"/>
      <c r="V525" s="161"/>
    </row>
    <row r="526" spans="1:22" ht="16.2">
      <c r="A526" s="122" t="str">
        <f t="shared" ref="A526:A580" si="100">CONCATENATE(B526,C526,D526,E526,F526,G526)</f>
        <v>71090500000001</v>
      </c>
      <c r="B526" s="124" t="s">
        <v>439</v>
      </c>
      <c r="C526" s="117" t="s">
        <v>187</v>
      </c>
      <c r="D526" s="118" t="s">
        <v>149</v>
      </c>
      <c r="E526" s="119" t="s">
        <v>441</v>
      </c>
      <c r="F526" s="120" t="s">
        <v>441</v>
      </c>
      <c r="G526" s="129" t="s">
        <v>96</v>
      </c>
      <c r="H526" s="45"/>
      <c r="I526" s="147"/>
      <c r="J526" s="148"/>
      <c r="K526" s="148"/>
      <c r="L526" s="27" t="s">
        <v>294</v>
      </c>
      <c r="M526" s="28"/>
      <c r="N526" s="197">
        <f>O526+P526</f>
        <v>0</v>
      </c>
      <c r="O526" s="197">
        <f>SUM(O527:O528)</f>
        <v>0</v>
      </c>
      <c r="P526" s="197">
        <f>SUM(P527:P528)</f>
        <v>0</v>
      </c>
      <c r="Q526" s="161"/>
      <c r="R526" s="161"/>
      <c r="S526" s="438"/>
      <c r="T526" s="161"/>
      <c r="U526" s="161"/>
      <c r="V526" s="161"/>
    </row>
    <row r="527" spans="1:22" s="156" customFormat="1" ht="26.4">
      <c r="A527" s="122" t="str">
        <f t="shared" si="100"/>
        <v>71090501000000</v>
      </c>
      <c r="B527" s="124" t="s">
        <v>439</v>
      </c>
      <c r="C527" s="117" t="s">
        <v>187</v>
      </c>
      <c r="D527" s="118" t="s">
        <v>149</v>
      </c>
      <c r="E527" s="119" t="s">
        <v>106</v>
      </c>
      <c r="F527" s="120" t="s">
        <v>441</v>
      </c>
      <c r="G527" s="129" t="s">
        <v>440</v>
      </c>
      <c r="H527" s="25"/>
      <c r="I527" s="25"/>
      <c r="J527" s="26"/>
      <c r="K527" s="26"/>
      <c r="L527" s="29" t="s">
        <v>217</v>
      </c>
      <c r="M527" s="12">
        <v>4511</v>
      </c>
      <c r="N527" s="183">
        <f t="shared" ref="N527:N528" si="101">O527+P527</f>
        <v>0</v>
      </c>
      <c r="O527" s="405"/>
      <c r="P527" s="405">
        <v>0</v>
      </c>
      <c r="Q527" s="161"/>
      <c r="R527" s="161"/>
      <c r="S527" s="438"/>
      <c r="T527" s="161"/>
      <c r="U527" s="161"/>
      <c r="V527" s="161"/>
    </row>
    <row r="528" spans="1:22" ht="26.4">
      <c r="A528" s="122" t="str">
        <f t="shared" si="100"/>
        <v>71090501000001</v>
      </c>
      <c r="B528" s="124" t="s">
        <v>439</v>
      </c>
      <c r="C528" s="117" t="s">
        <v>187</v>
      </c>
      <c r="D528" s="118" t="s">
        <v>149</v>
      </c>
      <c r="E528" s="119" t="s">
        <v>106</v>
      </c>
      <c r="F528" s="120" t="s">
        <v>441</v>
      </c>
      <c r="G528" s="129" t="s">
        <v>96</v>
      </c>
      <c r="H528" s="25"/>
      <c r="I528" s="25"/>
      <c r="J528" s="26"/>
      <c r="K528" s="26"/>
      <c r="L528" s="29" t="s">
        <v>219</v>
      </c>
      <c r="M528" s="12">
        <v>4819</v>
      </c>
      <c r="N528" s="183">
        <f t="shared" si="101"/>
        <v>0</v>
      </c>
      <c r="O528" s="183"/>
      <c r="P528" s="183"/>
      <c r="Q528" s="161"/>
      <c r="R528" s="161"/>
      <c r="S528" s="438"/>
      <c r="T528" s="161"/>
      <c r="U528" s="161"/>
      <c r="V528" s="161"/>
    </row>
    <row r="529" spans="1:22" ht="16.2">
      <c r="B529" s="124"/>
      <c r="H529" s="151">
        <v>2823</v>
      </c>
      <c r="I529" s="152" t="s">
        <v>185</v>
      </c>
      <c r="J529" s="153">
        <v>2</v>
      </c>
      <c r="K529" s="153">
        <v>3</v>
      </c>
      <c r="L529" s="154" t="s">
        <v>296</v>
      </c>
      <c r="M529" s="155"/>
      <c r="N529" s="192">
        <f>+N531</f>
        <v>0</v>
      </c>
      <c r="O529" s="192">
        <f>+O531</f>
        <v>0</v>
      </c>
      <c r="P529" s="192">
        <f>+P531</f>
        <v>0</v>
      </c>
      <c r="Q529" s="161"/>
      <c r="R529" s="161"/>
      <c r="S529" s="438"/>
      <c r="T529" s="161"/>
      <c r="U529" s="161"/>
      <c r="V529" s="161"/>
    </row>
    <row r="530" spans="1:22" ht="16.2">
      <c r="B530" s="124"/>
      <c r="H530" s="25"/>
      <c r="I530" s="25"/>
      <c r="J530" s="26"/>
      <c r="K530" s="26"/>
      <c r="L530" s="30" t="s">
        <v>108</v>
      </c>
      <c r="M530" s="31"/>
      <c r="N530" s="190"/>
      <c r="O530" s="190"/>
      <c r="P530" s="190"/>
      <c r="Q530" s="161"/>
      <c r="R530" s="161"/>
      <c r="S530" s="438"/>
      <c r="T530" s="161"/>
      <c r="U530" s="161"/>
      <c r="V530" s="161"/>
    </row>
    <row r="531" spans="1:22" ht="27.6">
      <c r="B531" s="124"/>
      <c r="H531" s="45"/>
      <c r="I531" s="147"/>
      <c r="J531" s="148"/>
      <c r="K531" s="148"/>
      <c r="L531" s="27" t="s">
        <v>297</v>
      </c>
      <c r="M531" s="28"/>
      <c r="N531" s="197">
        <f>O531+P531</f>
        <v>0</v>
      </c>
      <c r="O531" s="197">
        <f>SUM(O532)</f>
        <v>0</v>
      </c>
      <c r="P531" s="197">
        <f>SUM(P532)</f>
        <v>0</v>
      </c>
      <c r="Q531" s="161"/>
      <c r="R531" s="161"/>
      <c r="S531" s="438"/>
      <c r="T531" s="161"/>
      <c r="U531" s="161"/>
      <c r="V531" s="161"/>
    </row>
    <row r="532" spans="1:22" s="115" customFormat="1" ht="26.4">
      <c r="A532" s="122" t="str">
        <f t="shared" si="100"/>
        <v>71090501030000</v>
      </c>
      <c r="B532" s="124" t="s">
        <v>439</v>
      </c>
      <c r="C532" s="117" t="s">
        <v>187</v>
      </c>
      <c r="D532" s="118" t="s">
        <v>149</v>
      </c>
      <c r="E532" s="119" t="s">
        <v>106</v>
      </c>
      <c r="F532" s="120" t="s">
        <v>442</v>
      </c>
      <c r="G532" s="129" t="s">
        <v>440</v>
      </c>
      <c r="H532" s="17"/>
      <c r="I532" s="25"/>
      <c r="J532" s="26"/>
      <c r="K532" s="26"/>
      <c r="L532" s="29" t="s">
        <v>217</v>
      </c>
      <c r="M532" s="33">
        <v>4511</v>
      </c>
      <c r="N532" s="183">
        <f t="shared" ref="N532" si="102">O532+P532</f>
        <v>0</v>
      </c>
      <c r="O532" s="183"/>
      <c r="P532" s="183"/>
      <c r="Q532" s="161"/>
      <c r="R532" s="161"/>
      <c r="S532" s="438"/>
      <c r="T532" s="161"/>
      <c r="U532" s="161"/>
      <c r="V532" s="161"/>
    </row>
    <row r="533" spans="1:22" ht="16.2">
      <c r="A533" s="122" t="str">
        <f t="shared" si="100"/>
        <v>71090501044239</v>
      </c>
      <c r="B533" s="124" t="s">
        <v>439</v>
      </c>
      <c r="C533" s="117" t="s">
        <v>187</v>
      </c>
      <c r="D533" s="118" t="s">
        <v>149</v>
      </c>
      <c r="E533" s="119" t="s">
        <v>106</v>
      </c>
      <c r="F533" s="120" t="s">
        <v>155</v>
      </c>
      <c r="G533" s="121">
        <v>4239</v>
      </c>
      <c r="H533" s="151">
        <v>2824</v>
      </c>
      <c r="I533" s="152" t="s">
        <v>185</v>
      </c>
      <c r="J533" s="153">
        <v>2</v>
      </c>
      <c r="K533" s="153">
        <v>4</v>
      </c>
      <c r="L533" s="154" t="s">
        <v>299</v>
      </c>
      <c r="M533" s="155"/>
      <c r="N533" s="192">
        <f>+N535+N544+N546</f>
        <v>0</v>
      </c>
      <c r="O533" s="192">
        <f t="shared" ref="O533:P533" si="103">+O535+O544+O546</f>
        <v>0</v>
      </c>
      <c r="P533" s="192">
        <f t="shared" si="103"/>
        <v>0</v>
      </c>
      <c r="Q533" s="161"/>
      <c r="R533" s="161"/>
      <c r="S533" s="438"/>
      <c r="T533" s="161"/>
      <c r="U533" s="161"/>
      <c r="V533" s="161"/>
    </row>
    <row r="534" spans="1:22" s="115" customFormat="1" ht="16.2">
      <c r="A534" s="122" t="str">
        <f t="shared" si="100"/>
        <v>71090501050000</v>
      </c>
      <c r="B534" s="124" t="s">
        <v>439</v>
      </c>
      <c r="C534" s="117" t="s">
        <v>187</v>
      </c>
      <c r="D534" s="118" t="s">
        <v>149</v>
      </c>
      <c r="E534" s="119" t="s">
        <v>106</v>
      </c>
      <c r="F534" s="120" t="s">
        <v>149</v>
      </c>
      <c r="G534" s="129" t="s">
        <v>440</v>
      </c>
      <c r="H534" s="25"/>
      <c r="I534" s="25"/>
      <c r="J534" s="26"/>
      <c r="K534" s="26"/>
      <c r="L534" s="30" t="s">
        <v>108</v>
      </c>
      <c r="M534" s="31"/>
      <c r="N534" s="190"/>
      <c r="O534" s="190"/>
      <c r="P534" s="190"/>
      <c r="Q534" s="161"/>
      <c r="R534" s="161"/>
      <c r="S534" s="438"/>
      <c r="T534" s="161"/>
      <c r="U534" s="161"/>
      <c r="V534" s="161"/>
    </row>
    <row r="535" spans="1:22" ht="16.2">
      <c r="A535" s="122" t="str">
        <f t="shared" si="100"/>
        <v>71090501054819</v>
      </c>
      <c r="B535" s="124" t="s">
        <v>439</v>
      </c>
      <c r="C535" s="117" t="s">
        <v>187</v>
      </c>
      <c r="D535" s="118" t="s">
        <v>149</v>
      </c>
      <c r="E535" s="119" t="s">
        <v>106</v>
      </c>
      <c r="F535" s="120" t="s">
        <v>149</v>
      </c>
      <c r="G535" s="121">
        <v>4819</v>
      </c>
      <c r="H535" s="45"/>
      <c r="I535" s="147"/>
      <c r="J535" s="148"/>
      <c r="K535" s="148"/>
      <c r="L535" s="27" t="s">
        <v>300</v>
      </c>
      <c r="M535" s="28"/>
      <c r="N535" s="197">
        <f>SUM(N536:N543)</f>
        <v>0</v>
      </c>
      <c r="O535" s="197">
        <f t="shared" ref="O535:P535" si="104">SUM(O536:O543)</f>
        <v>0</v>
      </c>
      <c r="P535" s="197">
        <f t="shared" si="104"/>
        <v>0</v>
      </c>
      <c r="Q535" s="161"/>
      <c r="R535" s="161"/>
      <c r="S535" s="438"/>
      <c r="T535" s="161"/>
      <c r="U535" s="161"/>
      <c r="V535" s="161"/>
    </row>
    <row r="536" spans="1:22" s="170" customFormat="1" ht="16.2">
      <c r="A536" s="122"/>
      <c r="B536" s="124"/>
      <c r="C536" s="117"/>
      <c r="D536" s="118"/>
      <c r="E536" s="119"/>
      <c r="F536" s="120"/>
      <c r="G536" s="129"/>
      <c r="H536" s="17"/>
      <c r="I536" s="25"/>
      <c r="J536" s="26"/>
      <c r="K536" s="26"/>
      <c r="L536" s="29" t="s">
        <v>118</v>
      </c>
      <c r="M536" s="12">
        <v>4216</v>
      </c>
      <c r="N536" s="183">
        <f t="shared" ref="N536:N539" si="105">O536+P536</f>
        <v>0</v>
      </c>
      <c r="O536" s="183"/>
      <c r="P536" s="183"/>
      <c r="Q536" s="161"/>
      <c r="R536" s="161"/>
      <c r="S536" s="438"/>
      <c r="T536" s="161"/>
      <c r="U536" s="161"/>
      <c r="V536" s="161"/>
    </row>
    <row r="537" spans="1:22" s="170" customFormat="1" ht="16.2">
      <c r="A537" s="122" t="str">
        <f t="shared" si="100"/>
        <v>71090600000000</v>
      </c>
      <c r="B537" s="124" t="s">
        <v>439</v>
      </c>
      <c r="C537" s="117" t="s">
        <v>187</v>
      </c>
      <c r="D537" s="118" t="s">
        <v>157</v>
      </c>
      <c r="E537" s="119" t="s">
        <v>441</v>
      </c>
      <c r="F537" s="120" t="s">
        <v>441</v>
      </c>
      <c r="G537" s="129" t="s">
        <v>440</v>
      </c>
      <c r="H537" s="17"/>
      <c r="I537" s="25"/>
      <c r="J537" s="26"/>
      <c r="K537" s="26"/>
      <c r="L537" s="29" t="s">
        <v>782</v>
      </c>
      <c r="M537" s="12">
        <v>4234</v>
      </c>
      <c r="N537" s="183">
        <f t="shared" si="105"/>
        <v>0</v>
      </c>
      <c r="O537" s="183"/>
      <c r="P537" s="183"/>
      <c r="Q537" s="161"/>
      <c r="R537" s="161"/>
      <c r="S537" s="438"/>
      <c r="T537" s="161"/>
      <c r="U537" s="161"/>
      <c r="V537" s="161"/>
    </row>
    <row r="538" spans="1:22" ht="16.2">
      <c r="A538" s="122" t="str">
        <f t="shared" si="100"/>
        <v>71090600000001</v>
      </c>
      <c r="B538" s="124" t="s">
        <v>439</v>
      </c>
      <c r="C538" s="117" t="s">
        <v>187</v>
      </c>
      <c r="D538" s="118" t="s">
        <v>157</v>
      </c>
      <c r="E538" s="119" t="s">
        <v>441</v>
      </c>
      <c r="F538" s="120" t="s">
        <v>441</v>
      </c>
      <c r="G538" s="129" t="s">
        <v>96</v>
      </c>
      <c r="H538" s="17"/>
      <c r="I538" s="25"/>
      <c r="J538" s="26"/>
      <c r="K538" s="26"/>
      <c r="L538" s="29" t="s">
        <v>125</v>
      </c>
      <c r="M538" s="31">
        <v>4239</v>
      </c>
      <c r="N538" s="183">
        <f t="shared" si="105"/>
        <v>0</v>
      </c>
      <c r="O538" s="183"/>
      <c r="P538" s="183"/>
      <c r="Q538" s="161"/>
      <c r="R538" s="161"/>
      <c r="S538" s="438"/>
      <c r="T538" s="161"/>
      <c r="U538" s="161"/>
      <c r="V538" s="161"/>
    </row>
    <row r="539" spans="1:22" s="156" customFormat="1" ht="16.2">
      <c r="A539" s="122" t="str">
        <f t="shared" si="100"/>
        <v>71090601000000</v>
      </c>
      <c r="B539" s="124" t="s">
        <v>439</v>
      </c>
      <c r="C539" s="117" t="s">
        <v>187</v>
      </c>
      <c r="D539" s="118" t="s">
        <v>157</v>
      </c>
      <c r="E539" s="119" t="s">
        <v>106</v>
      </c>
      <c r="F539" s="120" t="s">
        <v>441</v>
      </c>
      <c r="G539" s="129" t="s">
        <v>440</v>
      </c>
      <c r="H539" s="17"/>
      <c r="I539" s="25"/>
      <c r="J539" s="26"/>
      <c r="K539" s="26"/>
      <c r="L539" s="32" t="s">
        <v>130</v>
      </c>
      <c r="M539" s="48">
        <v>4267</v>
      </c>
      <c r="N539" s="183">
        <f t="shared" si="105"/>
        <v>0</v>
      </c>
      <c r="O539" s="183"/>
      <c r="P539" s="183"/>
      <c r="Q539" s="161"/>
      <c r="R539" s="161"/>
      <c r="S539" s="438"/>
      <c r="T539" s="161"/>
      <c r="U539" s="161"/>
      <c r="V539" s="161"/>
    </row>
    <row r="540" spans="1:22" ht="16.2">
      <c r="A540" s="122" t="str">
        <f t="shared" si="100"/>
        <v>71090601000001</v>
      </c>
      <c r="B540" s="124" t="s">
        <v>439</v>
      </c>
      <c r="C540" s="117" t="s">
        <v>187</v>
      </c>
      <c r="D540" s="118" t="s">
        <v>157</v>
      </c>
      <c r="E540" s="119" t="s">
        <v>106</v>
      </c>
      <c r="F540" s="120" t="s">
        <v>441</v>
      </c>
      <c r="G540" s="129" t="s">
        <v>96</v>
      </c>
      <c r="H540" s="177"/>
      <c r="I540" s="194"/>
      <c r="J540" s="201"/>
      <c r="K540" s="202"/>
      <c r="L540" s="203" t="s">
        <v>240</v>
      </c>
      <c r="M540" s="13">
        <v>4269</v>
      </c>
      <c r="N540" s="183">
        <f t="shared" ref="N540:N545" si="106">O540+P540</f>
        <v>0</v>
      </c>
      <c r="O540" s="183"/>
      <c r="P540" s="183"/>
      <c r="Q540" s="161"/>
      <c r="R540" s="161"/>
      <c r="S540" s="438"/>
      <c r="T540" s="161"/>
      <c r="U540" s="161"/>
      <c r="V540" s="161"/>
    </row>
    <row r="541" spans="1:22" s="115" customFormat="1" ht="16.2">
      <c r="A541" s="122" t="str">
        <f t="shared" si="100"/>
        <v>71090601010000</v>
      </c>
      <c r="B541" s="124" t="s">
        <v>439</v>
      </c>
      <c r="C541" s="117" t="s">
        <v>187</v>
      </c>
      <c r="D541" s="118" t="s">
        <v>157</v>
      </c>
      <c r="E541" s="119" t="s">
        <v>106</v>
      </c>
      <c r="F541" s="120" t="s">
        <v>106</v>
      </c>
      <c r="G541" s="129" t="s">
        <v>440</v>
      </c>
      <c r="H541" s="25"/>
      <c r="I541" s="25"/>
      <c r="J541" s="26"/>
      <c r="K541" s="26"/>
      <c r="L541" s="36" t="s">
        <v>167</v>
      </c>
      <c r="M541" s="13">
        <v>4639</v>
      </c>
      <c r="N541" s="183">
        <f t="shared" si="106"/>
        <v>0</v>
      </c>
      <c r="O541" s="183"/>
      <c r="P541" s="183"/>
      <c r="Q541" s="161"/>
      <c r="R541" s="161"/>
      <c r="S541" s="438"/>
      <c r="T541" s="161"/>
      <c r="U541" s="161"/>
      <c r="V541" s="161"/>
    </row>
    <row r="542" spans="1:22" ht="26.4">
      <c r="A542" s="122" t="str">
        <f t="shared" ref="A542" si="107">CONCATENATE(B542,C542,D542,E542,F542,G542)</f>
        <v>71090501000001</v>
      </c>
      <c r="B542" s="124" t="s">
        <v>439</v>
      </c>
      <c r="C542" s="117" t="s">
        <v>187</v>
      </c>
      <c r="D542" s="118" t="s">
        <v>149</v>
      </c>
      <c r="E542" s="119" t="s">
        <v>106</v>
      </c>
      <c r="F542" s="120" t="s">
        <v>441</v>
      </c>
      <c r="G542" s="129" t="s">
        <v>96</v>
      </c>
      <c r="H542" s="25"/>
      <c r="I542" s="25"/>
      <c r="J542" s="26"/>
      <c r="K542" s="26"/>
      <c r="L542" s="29" t="s">
        <v>219</v>
      </c>
      <c r="M542" s="12">
        <v>4819</v>
      </c>
      <c r="N542" s="183">
        <f t="shared" si="106"/>
        <v>0</v>
      </c>
      <c r="O542" s="183"/>
      <c r="P542" s="183"/>
      <c r="Q542" s="161"/>
      <c r="R542" s="161"/>
      <c r="S542" s="438"/>
      <c r="T542" s="161"/>
      <c r="U542" s="161"/>
      <c r="V542" s="161"/>
    </row>
    <row r="543" spans="1:22" ht="16.2">
      <c r="A543" s="122" t="str">
        <f t="shared" si="100"/>
        <v>71090601014251</v>
      </c>
      <c r="B543" s="124" t="s">
        <v>439</v>
      </c>
      <c r="C543" s="117" t="s">
        <v>187</v>
      </c>
      <c r="D543" s="118" t="s">
        <v>157</v>
      </c>
      <c r="E543" s="119" t="s">
        <v>106</v>
      </c>
      <c r="F543" s="120" t="s">
        <v>106</v>
      </c>
      <c r="G543" s="121">
        <v>4251</v>
      </c>
      <c r="H543" s="37"/>
      <c r="I543" s="194"/>
      <c r="J543" s="195"/>
      <c r="K543" s="196"/>
      <c r="L543" s="29" t="s">
        <v>137</v>
      </c>
      <c r="M543" s="12">
        <v>5129</v>
      </c>
      <c r="N543" s="183">
        <f t="shared" si="106"/>
        <v>0</v>
      </c>
      <c r="O543" s="183"/>
      <c r="P543" s="183"/>
      <c r="Q543" s="161"/>
      <c r="R543" s="161"/>
      <c r="S543" s="438"/>
      <c r="T543" s="161"/>
      <c r="U543" s="161"/>
      <c r="V543" s="161"/>
    </row>
    <row r="544" spans="1:22" ht="18" customHeight="1">
      <c r="A544" s="122" t="str">
        <f t="shared" si="100"/>
        <v>71090601015113</v>
      </c>
      <c r="B544" s="124" t="s">
        <v>439</v>
      </c>
      <c r="C544" s="117" t="s">
        <v>187</v>
      </c>
      <c r="D544" s="118" t="s">
        <v>157</v>
      </c>
      <c r="E544" s="119" t="s">
        <v>106</v>
      </c>
      <c r="F544" s="120" t="s">
        <v>106</v>
      </c>
      <c r="G544" s="121">
        <v>5113</v>
      </c>
      <c r="H544" s="45"/>
      <c r="I544" s="147"/>
      <c r="J544" s="148"/>
      <c r="K544" s="148"/>
      <c r="L544" s="27" t="s">
        <v>301</v>
      </c>
      <c r="M544" s="28"/>
      <c r="N544" s="197">
        <f>O544+P544</f>
        <v>0</v>
      </c>
      <c r="O544" s="197">
        <f>SUM(O545)</f>
        <v>0</v>
      </c>
      <c r="P544" s="197">
        <f>SUM(P545)</f>
        <v>0</v>
      </c>
      <c r="Q544" s="161"/>
      <c r="R544" s="161"/>
      <c r="S544" s="438"/>
      <c r="T544" s="161"/>
      <c r="U544" s="161"/>
      <c r="V544" s="161"/>
    </row>
    <row r="545" spans="1:22" s="115" customFormat="1" ht="26.4">
      <c r="A545" s="122" t="str">
        <f t="shared" si="100"/>
        <v>71090601020000</v>
      </c>
      <c r="B545" s="124" t="s">
        <v>439</v>
      </c>
      <c r="C545" s="117" t="s">
        <v>187</v>
      </c>
      <c r="D545" s="118" t="s">
        <v>157</v>
      </c>
      <c r="E545" s="119" t="s">
        <v>106</v>
      </c>
      <c r="F545" s="120" t="s">
        <v>140</v>
      </c>
      <c r="G545" s="129" t="s">
        <v>440</v>
      </c>
      <c r="H545" s="25"/>
      <c r="I545" s="25"/>
      <c r="J545" s="26"/>
      <c r="K545" s="26"/>
      <c r="L545" s="29" t="s">
        <v>217</v>
      </c>
      <c r="M545" s="12">
        <v>4511</v>
      </c>
      <c r="N545" s="183">
        <f t="shared" si="106"/>
        <v>0</v>
      </c>
      <c r="O545" s="183"/>
      <c r="P545" s="183"/>
      <c r="Q545" s="161"/>
      <c r="R545" s="161"/>
      <c r="S545" s="438"/>
      <c r="T545" s="161"/>
      <c r="U545" s="161"/>
      <c r="V545" s="161"/>
    </row>
    <row r="546" spans="1:22" ht="18" customHeight="1">
      <c r="A546" s="122" t="str">
        <f t="shared" si="100"/>
        <v>71090601015113</v>
      </c>
      <c r="B546" s="124" t="s">
        <v>439</v>
      </c>
      <c r="C546" s="117" t="s">
        <v>187</v>
      </c>
      <c r="D546" s="118" t="s">
        <v>157</v>
      </c>
      <c r="E546" s="119" t="s">
        <v>106</v>
      </c>
      <c r="F546" s="120" t="s">
        <v>106</v>
      </c>
      <c r="G546" s="121">
        <v>5113</v>
      </c>
      <c r="H546" s="45"/>
      <c r="I546" s="147"/>
      <c r="J546" s="148"/>
      <c r="K546" s="148"/>
      <c r="L546" s="27" t="s">
        <v>832</v>
      </c>
      <c r="M546" s="28"/>
      <c r="N546" s="197">
        <f>O546+P546</f>
        <v>0</v>
      </c>
      <c r="O546" s="197">
        <f>SUM(O547:O548)</f>
        <v>0</v>
      </c>
      <c r="P546" s="197">
        <f>SUM(P547:P548)</f>
        <v>0</v>
      </c>
      <c r="Q546" s="161"/>
      <c r="R546" s="161"/>
      <c r="S546" s="438"/>
      <c r="T546" s="161"/>
      <c r="U546" s="161"/>
      <c r="V546" s="161"/>
    </row>
    <row r="547" spans="1:22" ht="16.2">
      <c r="A547" s="122" t="str">
        <f t="shared" si="100"/>
        <v>71090201024511</v>
      </c>
      <c r="B547" s="116" t="s">
        <v>439</v>
      </c>
      <c r="C547" s="117" t="s">
        <v>187</v>
      </c>
      <c r="D547" s="118" t="s">
        <v>140</v>
      </c>
      <c r="E547" s="119" t="s">
        <v>106</v>
      </c>
      <c r="F547" s="120" t="s">
        <v>140</v>
      </c>
      <c r="G547" s="121">
        <v>4511</v>
      </c>
      <c r="H547" s="25"/>
      <c r="I547" s="18"/>
      <c r="J547" s="19"/>
      <c r="K547" s="19"/>
      <c r="L547" s="30" t="s">
        <v>173</v>
      </c>
      <c r="M547" s="31">
        <v>5112</v>
      </c>
      <c r="N547" s="183">
        <f t="shared" ref="N547:N548" si="108">O547+P547</f>
        <v>0</v>
      </c>
      <c r="O547" s="183">
        <v>0</v>
      </c>
      <c r="P547" s="183"/>
      <c r="Q547" s="161"/>
      <c r="R547" s="161"/>
      <c r="S547" s="438"/>
      <c r="T547" s="161"/>
      <c r="U547" s="161"/>
      <c r="V547" s="161"/>
    </row>
    <row r="548" spans="1:22" ht="16.8">
      <c r="A548" s="122" t="str">
        <f t="shared" ref="A548" si="109">CONCATENATE(B548,C548,D548,E548,F548,G548)</f>
        <v>71100700000001</v>
      </c>
      <c r="B548" s="124" t="s">
        <v>439</v>
      </c>
      <c r="C548" s="117" t="s">
        <v>189</v>
      </c>
      <c r="D548" s="118" t="s">
        <v>183</v>
      </c>
      <c r="E548" s="119" t="s">
        <v>441</v>
      </c>
      <c r="F548" s="120" t="s">
        <v>441</v>
      </c>
      <c r="G548" s="129" t="s">
        <v>96</v>
      </c>
      <c r="H548" s="25"/>
      <c r="I548" s="25"/>
      <c r="J548" s="26"/>
      <c r="K548" s="26"/>
      <c r="L548" s="32" t="s">
        <v>143</v>
      </c>
      <c r="M548" s="48">
        <v>5113</v>
      </c>
      <c r="N548" s="183">
        <f t="shared" si="108"/>
        <v>0</v>
      </c>
      <c r="O548" s="398"/>
      <c r="P548" s="398"/>
      <c r="Q548" s="161"/>
      <c r="R548" s="161"/>
      <c r="S548" s="438"/>
      <c r="T548" s="161"/>
      <c r="U548" s="161"/>
      <c r="V548" s="161"/>
    </row>
    <row r="549" spans="1:22" ht="16.2">
      <c r="A549" s="122" t="str">
        <f t="shared" si="100"/>
        <v>71090601045113</v>
      </c>
      <c r="B549" s="124" t="s">
        <v>439</v>
      </c>
      <c r="C549" s="117" t="s">
        <v>187</v>
      </c>
      <c r="D549" s="118" t="s">
        <v>157</v>
      </c>
      <c r="E549" s="119" t="s">
        <v>106</v>
      </c>
      <c r="F549" s="120" t="s">
        <v>155</v>
      </c>
      <c r="G549" s="121">
        <v>5113</v>
      </c>
      <c r="H549" s="151">
        <v>2825</v>
      </c>
      <c r="I549" s="152" t="s">
        <v>185</v>
      </c>
      <c r="J549" s="153">
        <v>2</v>
      </c>
      <c r="K549" s="153">
        <v>5</v>
      </c>
      <c r="L549" s="154" t="s">
        <v>303</v>
      </c>
      <c r="M549" s="155"/>
      <c r="N549" s="192">
        <f>+N551+N553+N555</f>
        <v>0</v>
      </c>
      <c r="O549" s="192">
        <f>+O551+O553+O555</f>
        <v>0</v>
      </c>
      <c r="P549" s="192">
        <f>+P551+P553+P555</f>
        <v>0</v>
      </c>
      <c r="Q549" s="161"/>
      <c r="R549" s="161"/>
      <c r="S549" s="438"/>
      <c r="T549" s="161"/>
      <c r="U549" s="161"/>
      <c r="V549" s="161"/>
    </row>
    <row r="550" spans="1:22" s="115" customFormat="1" ht="16.2">
      <c r="A550" s="122" t="str">
        <f t="shared" si="100"/>
        <v>71090601050000</v>
      </c>
      <c r="B550" s="124" t="s">
        <v>439</v>
      </c>
      <c r="C550" s="117" t="s">
        <v>187</v>
      </c>
      <c r="D550" s="118" t="s">
        <v>157</v>
      </c>
      <c r="E550" s="119" t="s">
        <v>106</v>
      </c>
      <c r="F550" s="120" t="s">
        <v>149</v>
      </c>
      <c r="G550" s="129" t="s">
        <v>440</v>
      </c>
      <c r="H550" s="25"/>
      <c r="I550" s="25"/>
      <c r="J550" s="26"/>
      <c r="K550" s="26"/>
      <c r="L550" s="30" t="s">
        <v>108</v>
      </c>
      <c r="M550" s="48"/>
      <c r="N550" s="190"/>
      <c r="O550" s="190"/>
      <c r="P550" s="190"/>
      <c r="Q550" s="161"/>
      <c r="R550" s="161"/>
      <c r="S550" s="438"/>
      <c r="T550" s="161"/>
      <c r="U550" s="161"/>
      <c r="V550" s="161"/>
    </row>
    <row r="551" spans="1:22" ht="16.2">
      <c r="A551" s="122" t="str">
        <f t="shared" si="100"/>
        <v>71090601054239</v>
      </c>
      <c r="B551" s="124" t="s">
        <v>439</v>
      </c>
      <c r="C551" s="117" t="s">
        <v>187</v>
      </c>
      <c r="D551" s="118" t="s">
        <v>157</v>
      </c>
      <c r="E551" s="119" t="s">
        <v>106</v>
      </c>
      <c r="F551" s="120" t="s">
        <v>149</v>
      </c>
      <c r="G551" s="129">
        <v>4239</v>
      </c>
      <c r="H551" s="45"/>
      <c r="I551" s="147"/>
      <c r="J551" s="148"/>
      <c r="K551" s="148"/>
      <c r="L551" s="27" t="s">
        <v>304</v>
      </c>
      <c r="M551" s="28"/>
      <c r="N551" s="197">
        <f>O551+P551</f>
        <v>0</v>
      </c>
      <c r="O551" s="197">
        <f>SUM(O552)</f>
        <v>0</v>
      </c>
      <c r="P551" s="197">
        <f>SUM(P552)</f>
        <v>0</v>
      </c>
      <c r="Q551" s="161"/>
      <c r="R551" s="161"/>
      <c r="S551" s="438"/>
      <c r="T551" s="161"/>
      <c r="U551" s="161"/>
      <c r="V551" s="161"/>
    </row>
    <row r="552" spans="1:22" ht="26.4">
      <c r="A552" s="122" t="str">
        <f t="shared" si="100"/>
        <v>71090601054637</v>
      </c>
      <c r="B552" s="116" t="s">
        <v>439</v>
      </c>
      <c r="C552" s="117" t="s">
        <v>187</v>
      </c>
      <c r="D552" s="118" t="s">
        <v>157</v>
      </c>
      <c r="E552" s="119" t="s">
        <v>106</v>
      </c>
      <c r="F552" s="120" t="s">
        <v>149</v>
      </c>
      <c r="G552" s="121">
        <v>4637</v>
      </c>
      <c r="H552" s="25"/>
      <c r="I552" s="25"/>
      <c r="J552" s="26"/>
      <c r="K552" s="26"/>
      <c r="L552" s="29" t="s">
        <v>217</v>
      </c>
      <c r="M552" s="12">
        <v>4511</v>
      </c>
      <c r="N552" s="183">
        <f t="shared" ref="N552:N557" si="110">O552+P552</f>
        <v>0</v>
      </c>
      <c r="O552" s="183"/>
      <c r="P552" s="183"/>
      <c r="Q552" s="161"/>
      <c r="R552" s="161"/>
      <c r="S552" s="438"/>
      <c r="T552" s="161"/>
      <c r="U552" s="161"/>
      <c r="V552" s="161"/>
    </row>
    <row r="553" spans="1:22" s="182" customFormat="1" ht="16.2">
      <c r="A553" s="122" t="str">
        <f t="shared" si="100"/>
        <v>71100000000000</v>
      </c>
      <c r="B553" s="124" t="s">
        <v>439</v>
      </c>
      <c r="C553" s="117" t="s">
        <v>189</v>
      </c>
      <c r="D553" s="118" t="s">
        <v>441</v>
      </c>
      <c r="E553" s="119" t="s">
        <v>441</v>
      </c>
      <c r="F553" s="120" t="s">
        <v>441</v>
      </c>
      <c r="G553" s="129" t="s">
        <v>440</v>
      </c>
      <c r="H553" s="45"/>
      <c r="I553" s="147"/>
      <c r="J553" s="148"/>
      <c r="K553" s="148"/>
      <c r="L553" s="27" t="s">
        <v>305</v>
      </c>
      <c r="M553" s="28"/>
      <c r="N553" s="197">
        <f>O553+P553</f>
        <v>0</v>
      </c>
      <c r="O553" s="197">
        <f>SUM(O554)</f>
        <v>0</v>
      </c>
      <c r="P553" s="197">
        <f>SUM(P554)</f>
        <v>0</v>
      </c>
      <c r="Q553" s="161"/>
      <c r="R553" s="161"/>
      <c r="S553" s="438"/>
      <c r="T553" s="161"/>
      <c r="U553" s="161"/>
      <c r="V553" s="161"/>
    </row>
    <row r="554" spans="1:22" ht="26.4">
      <c r="A554" s="122" t="str">
        <f t="shared" si="100"/>
        <v>71100000000001</v>
      </c>
      <c r="B554" s="124" t="s">
        <v>439</v>
      </c>
      <c r="C554" s="117" t="s">
        <v>189</v>
      </c>
      <c r="D554" s="118" t="s">
        <v>441</v>
      </c>
      <c r="E554" s="119" t="s">
        <v>441</v>
      </c>
      <c r="F554" s="120" t="s">
        <v>441</v>
      </c>
      <c r="G554" s="129" t="s">
        <v>96</v>
      </c>
      <c r="H554" s="25"/>
      <c r="I554" s="25"/>
      <c r="J554" s="26"/>
      <c r="K554" s="26"/>
      <c r="L554" s="29" t="s">
        <v>217</v>
      </c>
      <c r="M554" s="12">
        <v>4511</v>
      </c>
      <c r="N554" s="183">
        <f t="shared" si="110"/>
        <v>0</v>
      </c>
      <c r="O554" s="183"/>
      <c r="P554" s="183"/>
      <c r="Q554" s="161"/>
      <c r="R554" s="161"/>
      <c r="S554" s="438"/>
      <c r="T554" s="161"/>
      <c r="U554" s="161"/>
      <c r="V554" s="161"/>
    </row>
    <row r="555" spans="1:22" s="170" customFormat="1" ht="16.2">
      <c r="A555" s="122" t="str">
        <f t="shared" si="100"/>
        <v>71100700000000</v>
      </c>
      <c r="B555" s="124" t="s">
        <v>439</v>
      </c>
      <c r="C555" s="117" t="s">
        <v>189</v>
      </c>
      <c r="D555" s="118" t="s">
        <v>183</v>
      </c>
      <c r="E555" s="119" t="s">
        <v>441</v>
      </c>
      <c r="F555" s="120" t="s">
        <v>441</v>
      </c>
      <c r="G555" s="129" t="s">
        <v>440</v>
      </c>
      <c r="H555" s="45"/>
      <c r="I555" s="147"/>
      <c r="J555" s="148"/>
      <c r="K555" s="148"/>
      <c r="L555" s="27" t="s">
        <v>641</v>
      </c>
      <c r="M555" s="28"/>
      <c r="N555" s="197">
        <f>O555+P555</f>
        <v>0</v>
      </c>
      <c r="O555" s="197">
        <f>SUM(O556:O557)</f>
        <v>0</v>
      </c>
      <c r="P555" s="197">
        <f>SUM(P556:P557)</f>
        <v>0</v>
      </c>
      <c r="Q555" s="161"/>
      <c r="R555" s="161"/>
      <c r="S555" s="438"/>
      <c r="T555" s="161"/>
      <c r="U555" s="161"/>
      <c r="V555" s="161"/>
    </row>
    <row r="556" spans="1:22" ht="16.8">
      <c r="A556" s="122" t="str">
        <f t="shared" si="100"/>
        <v>71100700000001</v>
      </c>
      <c r="B556" s="124" t="s">
        <v>439</v>
      </c>
      <c r="C556" s="117" t="s">
        <v>189</v>
      </c>
      <c r="D556" s="118" t="s">
        <v>183</v>
      </c>
      <c r="E556" s="119" t="s">
        <v>441</v>
      </c>
      <c r="F556" s="120" t="s">
        <v>441</v>
      </c>
      <c r="G556" s="129" t="s">
        <v>96</v>
      </c>
      <c r="H556" s="25"/>
      <c r="I556" s="25"/>
      <c r="J556" s="26"/>
      <c r="K556" s="26"/>
      <c r="L556" s="32" t="s">
        <v>143</v>
      </c>
      <c r="M556" s="48">
        <v>5113</v>
      </c>
      <c r="N556" s="183">
        <f t="shared" si="110"/>
        <v>0</v>
      </c>
      <c r="O556" s="398"/>
      <c r="P556" s="398"/>
      <c r="Q556" s="161"/>
      <c r="R556" s="161"/>
      <c r="S556" s="438"/>
      <c r="T556" s="161"/>
      <c r="U556" s="161"/>
      <c r="V556" s="161"/>
    </row>
    <row r="557" spans="1:22" s="156" customFormat="1" ht="16.8">
      <c r="A557" s="122" t="str">
        <f t="shared" si="100"/>
        <v>71100701000000</v>
      </c>
      <c r="B557" s="124" t="s">
        <v>439</v>
      </c>
      <c r="C557" s="117" t="s">
        <v>189</v>
      </c>
      <c r="D557" s="118" t="s">
        <v>183</v>
      </c>
      <c r="E557" s="119" t="s">
        <v>106</v>
      </c>
      <c r="F557" s="120" t="s">
        <v>441</v>
      </c>
      <c r="G557" s="129" t="s">
        <v>440</v>
      </c>
      <c r="H557" s="25"/>
      <c r="I557" s="25"/>
      <c r="J557" s="26"/>
      <c r="K557" s="26"/>
      <c r="L557" s="29" t="s">
        <v>137</v>
      </c>
      <c r="M557" s="12">
        <v>5129</v>
      </c>
      <c r="N557" s="183">
        <f t="shared" si="110"/>
        <v>0</v>
      </c>
      <c r="O557" s="398"/>
      <c r="P557" s="398"/>
      <c r="Q557" s="161"/>
      <c r="R557" s="161"/>
      <c r="S557" s="438"/>
      <c r="T557" s="161"/>
      <c r="U557" s="161"/>
      <c r="V557" s="161"/>
    </row>
    <row r="558" spans="1:22" ht="26.4">
      <c r="A558" s="122" t="str">
        <f t="shared" si="100"/>
        <v>71100701000001</v>
      </c>
      <c r="B558" s="124" t="s">
        <v>439</v>
      </c>
      <c r="C558" s="117" t="s">
        <v>189</v>
      </c>
      <c r="D558" s="118" t="s">
        <v>183</v>
      </c>
      <c r="E558" s="119" t="s">
        <v>106</v>
      </c>
      <c r="F558" s="120" t="s">
        <v>441</v>
      </c>
      <c r="G558" s="129" t="s">
        <v>96</v>
      </c>
      <c r="H558" s="151">
        <v>2827</v>
      </c>
      <c r="I558" s="152" t="s">
        <v>185</v>
      </c>
      <c r="J558" s="153">
        <v>2</v>
      </c>
      <c r="K558" s="153">
        <v>7</v>
      </c>
      <c r="L558" s="154" t="s">
        <v>306</v>
      </c>
      <c r="M558" s="155"/>
      <c r="N558" s="192">
        <f>+N560</f>
        <v>0</v>
      </c>
      <c r="O558" s="192">
        <f t="shared" ref="O558:P558" si="111">+O560</f>
        <v>0</v>
      </c>
      <c r="P558" s="192">
        <f t="shared" si="111"/>
        <v>0</v>
      </c>
      <c r="Q558" s="161"/>
      <c r="R558" s="161"/>
      <c r="S558" s="438"/>
      <c r="T558" s="161"/>
      <c r="U558" s="161"/>
      <c r="V558" s="161"/>
    </row>
    <row r="559" spans="1:22" s="115" customFormat="1" ht="16.2">
      <c r="A559" s="122" t="str">
        <f t="shared" si="100"/>
        <v>71100701010000</v>
      </c>
      <c r="B559" s="124" t="s">
        <v>439</v>
      </c>
      <c r="C559" s="117" t="s">
        <v>189</v>
      </c>
      <c r="D559" s="118" t="s">
        <v>183</v>
      </c>
      <c r="E559" s="119" t="s">
        <v>106</v>
      </c>
      <c r="F559" s="120" t="s">
        <v>106</v>
      </c>
      <c r="G559" s="129" t="s">
        <v>440</v>
      </c>
      <c r="H559" s="25"/>
      <c r="I559" s="25"/>
      <c r="J559" s="26"/>
      <c r="K559" s="26"/>
      <c r="L559" s="30" t="s">
        <v>108</v>
      </c>
      <c r="M559" s="31"/>
      <c r="N559" s="190"/>
      <c r="O559" s="190"/>
      <c r="P559" s="190"/>
      <c r="Q559" s="161"/>
      <c r="R559" s="161"/>
      <c r="S559" s="438"/>
      <c r="T559" s="161"/>
      <c r="U559" s="161"/>
      <c r="V559" s="161"/>
    </row>
    <row r="560" spans="1:22" ht="16.2">
      <c r="A560" s="122" t="str">
        <f t="shared" si="100"/>
        <v>71100701014216</v>
      </c>
      <c r="B560" s="124" t="s">
        <v>439</v>
      </c>
      <c r="C560" s="117" t="s">
        <v>189</v>
      </c>
      <c r="D560" s="118" t="s">
        <v>183</v>
      </c>
      <c r="E560" s="119" t="s">
        <v>106</v>
      </c>
      <c r="F560" s="120" t="s">
        <v>106</v>
      </c>
      <c r="G560" s="121">
        <v>4216</v>
      </c>
      <c r="H560" s="45"/>
      <c r="I560" s="147"/>
      <c r="J560" s="148"/>
      <c r="K560" s="148"/>
      <c r="L560" s="27" t="s">
        <v>307</v>
      </c>
      <c r="M560" s="28"/>
      <c r="N560" s="197">
        <f>O560+P560</f>
        <v>0</v>
      </c>
      <c r="O560" s="197">
        <f>SUM(O561:O564)</f>
        <v>0</v>
      </c>
      <c r="P560" s="197">
        <f>SUM(P561:P564)</f>
        <v>0</v>
      </c>
      <c r="Q560" s="161"/>
      <c r="R560" s="161"/>
      <c r="S560" s="438"/>
      <c r="T560" s="161"/>
      <c r="U560" s="161"/>
      <c r="V560" s="161"/>
    </row>
    <row r="561" spans="1:22" ht="16.2">
      <c r="A561" s="122" t="str">
        <f t="shared" si="100"/>
        <v>71100701014239</v>
      </c>
      <c r="B561" s="124" t="s">
        <v>439</v>
      </c>
      <c r="C561" s="117" t="s">
        <v>189</v>
      </c>
      <c r="D561" s="118" t="s">
        <v>183</v>
      </c>
      <c r="E561" s="119" t="s">
        <v>106</v>
      </c>
      <c r="F561" s="120" t="s">
        <v>106</v>
      </c>
      <c r="G561" s="121">
        <v>4239</v>
      </c>
      <c r="H561" s="17"/>
      <c r="I561" s="25"/>
      <c r="J561" s="26"/>
      <c r="K561" s="26"/>
      <c r="L561" s="29" t="s">
        <v>125</v>
      </c>
      <c r="M561" s="31">
        <v>4239</v>
      </c>
      <c r="N561" s="183">
        <f t="shared" ref="N561:N564" si="112">O561+P561</f>
        <v>0</v>
      </c>
      <c r="O561" s="183"/>
      <c r="P561" s="183"/>
      <c r="Q561" s="161"/>
      <c r="R561" s="161"/>
      <c r="S561" s="438"/>
      <c r="T561" s="161"/>
      <c r="U561" s="161"/>
      <c r="V561" s="161"/>
    </row>
    <row r="562" spans="1:22" ht="26.4">
      <c r="A562" s="122" t="str">
        <f t="shared" si="100"/>
        <v>71100701014639</v>
      </c>
      <c r="B562" s="124" t="s">
        <v>439</v>
      </c>
      <c r="C562" s="117" t="s">
        <v>189</v>
      </c>
      <c r="D562" s="118" t="s">
        <v>183</v>
      </c>
      <c r="E562" s="119" t="s">
        <v>106</v>
      </c>
      <c r="F562" s="120" t="s">
        <v>106</v>
      </c>
      <c r="G562" s="121">
        <v>4639</v>
      </c>
      <c r="H562" s="25"/>
      <c r="I562" s="25"/>
      <c r="J562" s="26"/>
      <c r="K562" s="26"/>
      <c r="L562" s="30" t="s">
        <v>142</v>
      </c>
      <c r="M562" s="31">
        <v>4251</v>
      </c>
      <c r="N562" s="183">
        <f t="shared" si="112"/>
        <v>0</v>
      </c>
      <c r="O562" s="183"/>
      <c r="P562" s="183">
        <v>0</v>
      </c>
      <c r="Q562" s="161"/>
      <c r="R562" s="161"/>
      <c r="S562" s="438"/>
      <c r="T562" s="161"/>
      <c r="U562" s="161"/>
      <c r="V562" s="161"/>
    </row>
    <row r="563" spans="1:22" s="156" customFormat="1" ht="16.8">
      <c r="A563" s="122" t="str">
        <f t="shared" si="100"/>
        <v>71100701000000</v>
      </c>
      <c r="B563" s="124" t="s">
        <v>439</v>
      </c>
      <c r="C563" s="117" t="s">
        <v>189</v>
      </c>
      <c r="D563" s="118" t="s">
        <v>183</v>
      </c>
      <c r="E563" s="119" t="s">
        <v>106</v>
      </c>
      <c r="F563" s="120" t="s">
        <v>441</v>
      </c>
      <c r="G563" s="129" t="s">
        <v>440</v>
      </c>
      <c r="H563" s="25"/>
      <c r="I563" s="25"/>
      <c r="J563" s="26"/>
      <c r="K563" s="26"/>
      <c r="L563" s="29" t="s">
        <v>137</v>
      </c>
      <c r="M563" s="12">
        <v>5129</v>
      </c>
      <c r="N563" s="183">
        <f t="shared" si="112"/>
        <v>0</v>
      </c>
      <c r="O563" s="398"/>
      <c r="P563" s="398"/>
      <c r="Q563" s="161"/>
      <c r="R563" s="161"/>
      <c r="S563" s="438"/>
      <c r="T563" s="161"/>
      <c r="U563" s="161"/>
      <c r="V563" s="161"/>
    </row>
    <row r="564" spans="1:22" ht="16.2">
      <c r="A564" s="122" t="str">
        <f t="shared" si="100"/>
        <v>71060401024511</v>
      </c>
      <c r="B564" s="124" t="s">
        <v>439</v>
      </c>
      <c r="C564" s="117" t="s">
        <v>157</v>
      </c>
      <c r="D564" s="118" t="s">
        <v>155</v>
      </c>
      <c r="E564" s="119" t="s">
        <v>106</v>
      </c>
      <c r="F564" s="120" t="s">
        <v>140</v>
      </c>
      <c r="G564" s="129">
        <v>4511</v>
      </c>
      <c r="H564" s="37"/>
      <c r="I564" s="194"/>
      <c r="J564" s="195"/>
      <c r="K564" s="196"/>
      <c r="L564" s="29" t="s">
        <v>138</v>
      </c>
      <c r="M564" s="12">
        <v>5132</v>
      </c>
      <c r="N564" s="183">
        <f t="shared" si="112"/>
        <v>0</v>
      </c>
      <c r="O564" s="183"/>
      <c r="P564" s="183"/>
      <c r="Q564" s="161"/>
      <c r="R564" s="161"/>
      <c r="S564" s="438"/>
      <c r="T564" s="161"/>
      <c r="U564" s="161"/>
      <c r="V564" s="161"/>
    </row>
    <row r="565" spans="1:22" ht="16.2">
      <c r="A565" s="122" t="str">
        <f t="shared" si="100"/>
        <v>71100701034819</v>
      </c>
      <c r="B565" s="124" t="s">
        <v>439</v>
      </c>
      <c r="C565" s="117" t="s">
        <v>189</v>
      </c>
      <c r="D565" s="118" t="s">
        <v>183</v>
      </c>
      <c r="E565" s="119" t="s">
        <v>106</v>
      </c>
      <c r="F565" s="120" t="s">
        <v>442</v>
      </c>
      <c r="G565" s="121">
        <v>4819</v>
      </c>
      <c r="H565" s="165">
        <v>2840</v>
      </c>
      <c r="I565" s="166" t="s">
        <v>185</v>
      </c>
      <c r="J565" s="167">
        <v>4</v>
      </c>
      <c r="K565" s="167">
        <v>0</v>
      </c>
      <c r="L565" s="168" t="s">
        <v>313</v>
      </c>
      <c r="M565" s="176"/>
      <c r="N565" s="188">
        <f>+N567+N572</f>
        <v>0</v>
      </c>
      <c r="O565" s="188">
        <f>+O567+O572</f>
        <v>0</v>
      </c>
      <c r="P565" s="188">
        <f>+P567+P572</f>
        <v>0</v>
      </c>
      <c r="Q565" s="161"/>
      <c r="R565" s="161"/>
      <c r="S565" s="438"/>
      <c r="T565" s="161"/>
      <c r="U565" s="161"/>
      <c r="V565" s="161"/>
    </row>
    <row r="566" spans="1:22" s="115" customFormat="1" ht="16.2">
      <c r="A566" s="122" t="str">
        <f t="shared" si="100"/>
        <v>71100701040000</v>
      </c>
      <c r="B566" s="124" t="s">
        <v>439</v>
      </c>
      <c r="C566" s="117" t="s">
        <v>189</v>
      </c>
      <c r="D566" s="118" t="s">
        <v>183</v>
      </c>
      <c r="E566" s="119" t="s">
        <v>106</v>
      </c>
      <c r="F566" s="120" t="s">
        <v>155</v>
      </c>
      <c r="G566" s="129" t="s">
        <v>440</v>
      </c>
      <c r="H566" s="25"/>
      <c r="I566" s="18"/>
      <c r="J566" s="19"/>
      <c r="K566" s="19"/>
      <c r="L566" s="30" t="s">
        <v>110</v>
      </c>
      <c r="M566" s="31"/>
      <c r="N566" s="190"/>
      <c r="O566" s="190"/>
      <c r="P566" s="190"/>
      <c r="Q566" s="161"/>
      <c r="R566" s="161"/>
      <c r="S566" s="438"/>
      <c r="T566" s="161"/>
      <c r="U566" s="161"/>
      <c r="V566" s="161"/>
    </row>
    <row r="567" spans="1:22" ht="16.2">
      <c r="A567" s="122" t="str">
        <f t="shared" si="100"/>
        <v>71100701044216</v>
      </c>
      <c r="B567" s="124" t="s">
        <v>439</v>
      </c>
      <c r="C567" s="117" t="s">
        <v>189</v>
      </c>
      <c r="D567" s="118" t="s">
        <v>183</v>
      </c>
      <c r="E567" s="119" t="s">
        <v>106</v>
      </c>
      <c r="F567" s="120" t="s">
        <v>155</v>
      </c>
      <c r="G567" s="121">
        <v>4216</v>
      </c>
      <c r="H567" s="151" t="s">
        <v>768</v>
      </c>
      <c r="I567" s="152" t="s">
        <v>185</v>
      </c>
      <c r="J567" s="153">
        <v>4</v>
      </c>
      <c r="K567" s="153">
        <v>1</v>
      </c>
      <c r="L567" s="154" t="s">
        <v>769</v>
      </c>
      <c r="M567" s="155"/>
      <c r="N567" s="192">
        <f t="shared" ref="N567" si="113">+N569</f>
        <v>0</v>
      </c>
      <c r="O567" s="192">
        <f>+O569</f>
        <v>0</v>
      </c>
      <c r="P567" s="192">
        <f>+P569</f>
        <v>0</v>
      </c>
      <c r="Q567" s="161"/>
      <c r="R567" s="161"/>
      <c r="S567" s="438"/>
      <c r="T567" s="161"/>
      <c r="U567" s="161"/>
      <c r="V567" s="161"/>
    </row>
    <row r="568" spans="1:22" ht="16.2">
      <c r="A568" s="122" t="str">
        <f t="shared" si="100"/>
        <v>71100701044239</v>
      </c>
      <c r="B568" s="124" t="s">
        <v>439</v>
      </c>
      <c r="C568" s="117" t="s">
        <v>189</v>
      </c>
      <c r="D568" s="118" t="s">
        <v>183</v>
      </c>
      <c r="E568" s="119" t="s">
        <v>106</v>
      </c>
      <c r="F568" s="120" t="s">
        <v>155</v>
      </c>
      <c r="G568" s="121">
        <v>4239</v>
      </c>
      <c r="H568" s="25"/>
      <c r="I568" s="18"/>
      <c r="J568" s="19"/>
      <c r="K568" s="19"/>
      <c r="L568" s="30" t="s">
        <v>108</v>
      </c>
      <c r="M568" s="31"/>
      <c r="N568" s="190"/>
      <c r="O568" s="190"/>
      <c r="P568" s="190"/>
      <c r="Q568" s="161"/>
      <c r="R568" s="161"/>
      <c r="S568" s="438"/>
      <c r="T568" s="161"/>
      <c r="U568" s="161"/>
      <c r="V568" s="161"/>
    </row>
    <row r="569" spans="1:22" ht="16.2">
      <c r="A569" s="122" t="str">
        <f t="shared" si="100"/>
        <v>71100701044269</v>
      </c>
      <c r="B569" s="124" t="s">
        <v>439</v>
      </c>
      <c r="C569" s="117" t="s">
        <v>189</v>
      </c>
      <c r="D569" s="118" t="s">
        <v>183</v>
      </c>
      <c r="E569" s="119" t="s">
        <v>106</v>
      </c>
      <c r="F569" s="120" t="s">
        <v>155</v>
      </c>
      <c r="G569" s="121">
        <v>4269</v>
      </c>
      <c r="H569" s="45"/>
      <c r="I569" s="147"/>
      <c r="J569" s="148"/>
      <c r="K569" s="148"/>
      <c r="L569" s="27" t="s">
        <v>770</v>
      </c>
      <c r="M569" s="28"/>
      <c r="N569" s="197">
        <f>SUM(N570:N571)</f>
        <v>0</v>
      </c>
      <c r="O569" s="197">
        <f t="shared" ref="O569:P569" si="114">SUM(O570:O571)</f>
        <v>0</v>
      </c>
      <c r="P569" s="197">
        <f t="shared" si="114"/>
        <v>0</v>
      </c>
      <c r="Q569" s="161"/>
      <c r="R569" s="161"/>
      <c r="S569" s="438"/>
      <c r="T569" s="161"/>
      <c r="U569" s="161"/>
      <c r="V569" s="161"/>
    </row>
    <row r="570" spans="1:22" ht="16.8">
      <c r="A570" s="122" t="str">
        <f t="shared" si="100"/>
        <v>71100701044521</v>
      </c>
      <c r="B570" s="124" t="s">
        <v>439</v>
      </c>
      <c r="C570" s="117" t="s">
        <v>189</v>
      </c>
      <c r="D570" s="118" t="s">
        <v>183</v>
      </c>
      <c r="E570" s="119" t="s">
        <v>106</v>
      </c>
      <c r="F570" s="120" t="s">
        <v>155</v>
      </c>
      <c r="G570" s="121">
        <v>4521</v>
      </c>
      <c r="H570" s="25"/>
      <c r="I570" s="18"/>
      <c r="J570" s="19"/>
      <c r="K570" s="19"/>
      <c r="L570" s="29" t="s">
        <v>125</v>
      </c>
      <c r="M570" s="12">
        <v>4239</v>
      </c>
      <c r="N570" s="183">
        <f t="shared" ref="N570:N571" si="115">O570+P570</f>
        <v>0</v>
      </c>
      <c r="O570" s="398"/>
      <c r="P570" s="398"/>
      <c r="Q570" s="161"/>
      <c r="R570" s="161"/>
      <c r="S570" s="438"/>
      <c r="T570" s="161"/>
      <c r="U570" s="161"/>
      <c r="V570" s="161"/>
    </row>
    <row r="571" spans="1:22" ht="26.4">
      <c r="A571" s="122" t="str">
        <f t="shared" si="100"/>
        <v>71090501000001</v>
      </c>
      <c r="B571" s="124" t="s">
        <v>439</v>
      </c>
      <c r="C571" s="117" t="s">
        <v>187</v>
      </c>
      <c r="D571" s="118" t="s">
        <v>149</v>
      </c>
      <c r="E571" s="119" t="s">
        <v>106</v>
      </c>
      <c r="F571" s="120" t="s">
        <v>441</v>
      </c>
      <c r="G571" s="129" t="s">
        <v>96</v>
      </c>
      <c r="H571" s="25"/>
      <c r="I571" s="25"/>
      <c r="J571" s="26"/>
      <c r="K571" s="26"/>
      <c r="L571" s="29" t="s">
        <v>219</v>
      </c>
      <c r="M571" s="12">
        <v>4819</v>
      </c>
      <c r="N571" s="183">
        <f t="shared" si="115"/>
        <v>0</v>
      </c>
      <c r="O571" s="183"/>
      <c r="P571" s="183"/>
      <c r="Q571" s="161"/>
      <c r="R571" s="161"/>
      <c r="S571" s="438"/>
      <c r="T571" s="161"/>
      <c r="U571" s="161"/>
      <c r="V571" s="161"/>
    </row>
    <row r="572" spans="1:22" ht="16.2">
      <c r="A572" s="122" t="str">
        <f t="shared" si="100"/>
        <v>71100701044639</v>
      </c>
      <c r="B572" s="124" t="s">
        <v>439</v>
      </c>
      <c r="C572" s="117" t="s">
        <v>189</v>
      </c>
      <c r="D572" s="118" t="s">
        <v>183</v>
      </c>
      <c r="E572" s="119" t="s">
        <v>106</v>
      </c>
      <c r="F572" s="120" t="s">
        <v>155</v>
      </c>
      <c r="G572" s="121">
        <v>4639</v>
      </c>
      <c r="H572" s="151">
        <v>2843</v>
      </c>
      <c r="I572" s="152" t="s">
        <v>185</v>
      </c>
      <c r="J572" s="153">
        <v>4</v>
      </c>
      <c r="K572" s="153">
        <v>3</v>
      </c>
      <c r="L572" s="154" t="s">
        <v>313</v>
      </c>
      <c r="M572" s="155"/>
      <c r="N572" s="192">
        <f>+N64</f>
        <v>0</v>
      </c>
      <c r="O572" s="192">
        <f>+O64</f>
        <v>0</v>
      </c>
      <c r="P572" s="192">
        <f>+P64</f>
        <v>0</v>
      </c>
      <c r="Q572" s="161"/>
      <c r="R572" s="161"/>
      <c r="S572" s="438"/>
      <c r="T572" s="161"/>
      <c r="U572" s="161"/>
      <c r="V572" s="161"/>
    </row>
    <row r="573" spans="1:22" ht="16.2">
      <c r="A573" s="122" t="str">
        <f t="shared" si="100"/>
        <v>71100701044729</v>
      </c>
      <c r="B573" s="124" t="s">
        <v>439</v>
      </c>
      <c r="C573" s="117" t="s">
        <v>189</v>
      </c>
      <c r="D573" s="118" t="s">
        <v>183</v>
      </c>
      <c r="E573" s="119" t="s">
        <v>106</v>
      </c>
      <c r="F573" s="120" t="s">
        <v>155</v>
      </c>
      <c r="G573" s="121">
        <v>4729</v>
      </c>
      <c r="H573" s="25"/>
      <c r="I573" s="25"/>
      <c r="J573" s="26"/>
      <c r="K573" s="26"/>
      <c r="L573" s="30" t="s">
        <v>108</v>
      </c>
      <c r="M573" s="31"/>
      <c r="N573" s="190"/>
      <c r="O573" s="190"/>
      <c r="P573" s="190"/>
      <c r="Q573" s="161"/>
      <c r="R573" s="161"/>
      <c r="S573" s="438"/>
      <c r="T573" s="161"/>
      <c r="U573" s="161"/>
      <c r="V573" s="161"/>
    </row>
    <row r="574" spans="1:22" ht="16.2">
      <c r="A574" s="122" t="str">
        <f t="shared" si="100"/>
        <v>71100701054819</v>
      </c>
      <c r="B574" s="124" t="s">
        <v>439</v>
      </c>
      <c r="C574" s="117" t="s">
        <v>189</v>
      </c>
      <c r="D574" s="118" t="s">
        <v>183</v>
      </c>
      <c r="E574" s="119" t="s">
        <v>106</v>
      </c>
      <c r="F574" s="120" t="s">
        <v>149</v>
      </c>
      <c r="G574" s="121">
        <v>4819</v>
      </c>
      <c r="H574" s="467">
        <v>2900</v>
      </c>
      <c r="I574" s="212" t="s">
        <v>187</v>
      </c>
      <c r="J574" s="213">
        <v>0</v>
      </c>
      <c r="K574" s="213">
        <v>0</v>
      </c>
      <c r="L574" s="162" t="s">
        <v>315</v>
      </c>
      <c r="M574" s="174"/>
      <c r="N574" s="163">
        <f>+N576+N606+N622+N647</f>
        <v>0</v>
      </c>
      <c r="O574" s="163">
        <f>+O576+O606+O622+O647</f>
        <v>0</v>
      </c>
      <c r="P574" s="163">
        <f>+P576+P606+P622+P647</f>
        <v>0</v>
      </c>
      <c r="Q574" s="161"/>
      <c r="R574" s="161"/>
      <c r="S574" s="438"/>
      <c r="T574" s="161"/>
      <c r="U574" s="161"/>
      <c r="V574" s="161"/>
    </row>
    <row r="575" spans="1:22" s="170" customFormat="1" ht="16.2">
      <c r="A575" s="122" t="str">
        <f t="shared" si="100"/>
        <v>71100900000000</v>
      </c>
      <c r="B575" s="124" t="s">
        <v>439</v>
      </c>
      <c r="C575" s="117" t="s">
        <v>189</v>
      </c>
      <c r="D575" s="118" t="s">
        <v>187</v>
      </c>
      <c r="E575" s="119" t="s">
        <v>441</v>
      </c>
      <c r="F575" s="120" t="s">
        <v>441</v>
      </c>
      <c r="G575" s="129" t="s">
        <v>440</v>
      </c>
      <c r="H575" s="25"/>
      <c r="I575" s="18"/>
      <c r="J575" s="19"/>
      <c r="K575" s="19"/>
      <c r="L575" s="30" t="s">
        <v>108</v>
      </c>
      <c r="M575" s="31"/>
      <c r="N575" s="150"/>
      <c r="O575" s="150"/>
      <c r="P575" s="150"/>
      <c r="Q575" s="161"/>
      <c r="R575" s="161"/>
      <c r="S575" s="438"/>
      <c r="T575" s="161"/>
      <c r="U575" s="161"/>
      <c r="V575" s="161"/>
    </row>
    <row r="576" spans="1:22" ht="16.2">
      <c r="A576" s="122" t="str">
        <f t="shared" si="100"/>
        <v>71100900000001</v>
      </c>
      <c r="B576" s="124" t="s">
        <v>439</v>
      </c>
      <c r="C576" s="117" t="s">
        <v>189</v>
      </c>
      <c r="D576" s="118" t="s">
        <v>187</v>
      </c>
      <c r="E576" s="119" t="s">
        <v>441</v>
      </c>
      <c r="F576" s="120" t="s">
        <v>441</v>
      </c>
      <c r="G576" s="129" t="s">
        <v>96</v>
      </c>
      <c r="H576" s="165">
        <v>2910</v>
      </c>
      <c r="I576" s="166" t="s">
        <v>187</v>
      </c>
      <c r="J576" s="167">
        <v>1</v>
      </c>
      <c r="K576" s="167">
        <v>0</v>
      </c>
      <c r="L576" s="168" t="s">
        <v>316</v>
      </c>
      <c r="M576" s="176"/>
      <c r="N576" s="188">
        <f>+N578+N601</f>
        <v>0</v>
      </c>
      <c r="O576" s="188">
        <f>+O578+O601</f>
        <v>0</v>
      </c>
      <c r="P576" s="188">
        <f>+P578+P601</f>
        <v>0</v>
      </c>
      <c r="Q576" s="161"/>
      <c r="R576" s="161"/>
      <c r="S576" s="438"/>
      <c r="T576" s="161"/>
      <c r="U576" s="161"/>
      <c r="V576" s="161"/>
    </row>
    <row r="577" spans="1:22" s="156" customFormat="1" ht="16.2">
      <c r="A577" s="122" t="str">
        <f t="shared" si="100"/>
        <v>71100901000000</v>
      </c>
      <c r="B577" s="124" t="s">
        <v>439</v>
      </c>
      <c r="C577" s="117" t="s">
        <v>189</v>
      </c>
      <c r="D577" s="118" t="s">
        <v>187</v>
      </c>
      <c r="E577" s="119" t="s">
        <v>106</v>
      </c>
      <c r="F577" s="120" t="s">
        <v>441</v>
      </c>
      <c r="G577" s="129" t="s">
        <v>440</v>
      </c>
      <c r="H577" s="25"/>
      <c r="I577" s="18"/>
      <c r="J577" s="19"/>
      <c r="K577" s="19"/>
      <c r="L577" s="30" t="s">
        <v>110</v>
      </c>
      <c r="M577" s="31"/>
      <c r="N577" s="190"/>
      <c r="O577" s="190"/>
      <c r="P577" s="190"/>
      <c r="Q577" s="161"/>
      <c r="R577" s="161"/>
      <c r="S577" s="438"/>
      <c r="T577" s="161"/>
      <c r="U577" s="161"/>
      <c r="V577" s="161"/>
    </row>
    <row r="578" spans="1:22" ht="16.2">
      <c r="A578" s="122" t="str">
        <f t="shared" si="100"/>
        <v>71100901000001</v>
      </c>
      <c r="B578" s="124" t="s">
        <v>439</v>
      </c>
      <c r="C578" s="117" t="s">
        <v>189</v>
      </c>
      <c r="D578" s="118" t="s">
        <v>187</v>
      </c>
      <c r="E578" s="119" t="s">
        <v>106</v>
      </c>
      <c r="F578" s="120" t="s">
        <v>441</v>
      </c>
      <c r="G578" s="129" t="s">
        <v>96</v>
      </c>
      <c r="H578" s="151">
        <v>2911</v>
      </c>
      <c r="I578" s="152" t="s">
        <v>187</v>
      </c>
      <c r="J578" s="153">
        <v>1</v>
      </c>
      <c r="K578" s="153">
        <v>1</v>
      </c>
      <c r="L578" s="154" t="s">
        <v>317</v>
      </c>
      <c r="M578" s="155"/>
      <c r="N578" s="192">
        <f>+N580+N585+N589+N593+N595+N597+N599</f>
        <v>0</v>
      </c>
      <c r="O578" s="192">
        <f t="shared" ref="O578:P578" si="116">+O580+O585+O589+O593+O595+O597+O599</f>
        <v>0</v>
      </c>
      <c r="P578" s="192">
        <f t="shared" si="116"/>
        <v>0</v>
      </c>
      <c r="Q578" s="161"/>
      <c r="R578" s="161"/>
      <c r="S578" s="438"/>
      <c r="T578" s="161"/>
      <c r="U578" s="161"/>
      <c r="V578" s="161"/>
    </row>
    <row r="579" spans="1:22" s="115" customFormat="1" ht="16.2">
      <c r="A579" s="122" t="str">
        <f t="shared" si="100"/>
        <v>71100901010000</v>
      </c>
      <c r="B579" s="124" t="s">
        <v>439</v>
      </c>
      <c r="C579" s="117" t="s">
        <v>189</v>
      </c>
      <c r="D579" s="118" t="s">
        <v>187</v>
      </c>
      <c r="E579" s="119" t="s">
        <v>106</v>
      </c>
      <c r="F579" s="120" t="s">
        <v>106</v>
      </c>
      <c r="G579" s="129" t="s">
        <v>440</v>
      </c>
      <c r="H579" s="25"/>
      <c r="I579" s="25"/>
      <c r="J579" s="26"/>
      <c r="K579" s="26"/>
      <c r="L579" s="30" t="s">
        <v>108</v>
      </c>
      <c r="M579" s="31"/>
      <c r="N579" s="190"/>
      <c r="O579" s="190"/>
      <c r="P579" s="190"/>
      <c r="Q579" s="161"/>
      <c r="R579" s="161"/>
      <c r="S579" s="438"/>
      <c r="T579" s="161"/>
      <c r="U579" s="161"/>
      <c r="V579" s="161"/>
    </row>
    <row r="580" spans="1:22" ht="16.2">
      <c r="A580" s="122" t="str">
        <f t="shared" si="100"/>
        <v>71100901014111</v>
      </c>
      <c r="B580" s="124" t="s">
        <v>439</v>
      </c>
      <c r="C580" s="117" t="s">
        <v>189</v>
      </c>
      <c r="D580" s="118" t="s">
        <v>187</v>
      </c>
      <c r="E580" s="119" t="s">
        <v>106</v>
      </c>
      <c r="F580" s="120" t="s">
        <v>106</v>
      </c>
      <c r="G580" s="121">
        <v>4111</v>
      </c>
      <c r="H580" s="45"/>
      <c r="I580" s="147"/>
      <c r="J580" s="148"/>
      <c r="K580" s="148"/>
      <c r="L580" s="27" t="s">
        <v>318</v>
      </c>
      <c r="M580" s="28"/>
      <c r="N580" s="197">
        <f>O580+P580</f>
        <v>0</v>
      </c>
      <c r="O580" s="197">
        <f>SUM(O581:O584)</f>
        <v>0</v>
      </c>
      <c r="P580" s="197">
        <f>SUM(P581:P584)</f>
        <v>0</v>
      </c>
      <c r="Q580" s="161"/>
      <c r="R580" s="161"/>
      <c r="S580" s="438"/>
      <c r="T580" s="161"/>
      <c r="U580" s="161"/>
      <c r="V580" s="161"/>
    </row>
    <row r="581" spans="1:22" ht="16.8">
      <c r="A581" s="122" t="str">
        <f t="shared" ref="A581:A610" si="117">CONCATENATE(B581,C581,D581,E581,F581,G581)</f>
        <v>71100901014212</v>
      </c>
      <c r="B581" s="124" t="s">
        <v>439</v>
      </c>
      <c r="C581" s="117" t="s">
        <v>189</v>
      </c>
      <c r="D581" s="118" t="s">
        <v>187</v>
      </c>
      <c r="E581" s="119" t="s">
        <v>106</v>
      </c>
      <c r="F581" s="120" t="s">
        <v>106</v>
      </c>
      <c r="G581" s="121">
        <v>4212</v>
      </c>
      <c r="H581" s="25"/>
      <c r="I581" s="18"/>
      <c r="J581" s="19"/>
      <c r="K581" s="19"/>
      <c r="L581" s="29" t="s">
        <v>125</v>
      </c>
      <c r="M581" s="12">
        <v>4239</v>
      </c>
      <c r="N581" s="183">
        <f t="shared" ref="N581:N596" si="118">O581+P581</f>
        <v>0</v>
      </c>
      <c r="O581" s="398"/>
      <c r="P581" s="398"/>
      <c r="Q581" s="161"/>
      <c r="R581" s="161"/>
      <c r="S581" s="438"/>
      <c r="T581" s="161"/>
      <c r="U581" s="161"/>
      <c r="V581" s="161"/>
    </row>
    <row r="582" spans="1:22" ht="16.8">
      <c r="A582" s="122" t="str">
        <f t="shared" si="117"/>
        <v>71100901014213</v>
      </c>
      <c r="B582" s="124" t="s">
        <v>439</v>
      </c>
      <c r="C582" s="117" t="s">
        <v>189</v>
      </c>
      <c r="D582" s="118" t="s">
        <v>187</v>
      </c>
      <c r="E582" s="119" t="s">
        <v>106</v>
      </c>
      <c r="F582" s="120" t="s">
        <v>106</v>
      </c>
      <c r="G582" s="121">
        <v>4213</v>
      </c>
      <c r="H582" s="25"/>
      <c r="I582" s="18"/>
      <c r="J582" s="19"/>
      <c r="K582" s="19"/>
      <c r="L582" s="32" t="s">
        <v>364</v>
      </c>
      <c r="M582" s="44">
        <v>4269</v>
      </c>
      <c r="N582" s="183">
        <f t="shared" si="118"/>
        <v>0</v>
      </c>
      <c r="O582" s="398"/>
      <c r="P582" s="398"/>
      <c r="Q582" s="161"/>
      <c r="R582" s="161"/>
      <c r="S582" s="438"/>
      <c r="T582" s="161"/>
      <c r="U582" s="161"/>
      <c r="V582" s="161"/>
    </row>
    <row r="583" spans="1:22" ht="26.4">
      <c r="A583" s="122" t="str">
        <f t="shared" si="117"/>
        <v>71100901014214</v>
      </c>
      <c r="B583" s="124" t="s">
        <v>439</v>
      </c>
      <c r="C583" s="117" t="s">
        <v>189</v>
      </c>
      <c r="D583" s="118" t="s">
        <v>187</v>
      </c>
      <c r="E583" s="119" t="s">
        <v>106</v>
      </c>
      <c r="F583" s="120" t="s">
        <v>106</v>
      </c>
      <c r="G583" s="121">
        <v>4214</v>
      </c>
      <c r="H583" s="25"/>
      <c r="I583" s="18"/>
      <c r="J583" s="19"/>
      <c r="K583" s="19"/>
      <c r="L583" s="29" t="s">
        <v>217</v>
      </c>
      <c r="M583" s="12">
        <v>4511</v>
      </c>
      <c r="N583" s="183">
        <f t="shared" si="118"/>
        <v>0</v>
      </c>
      <c r="O583" s="398"/>
      <c r="P583" s="398">
        <v>0</v>
      </c>
      <c r="Q583" s="161"/>
      <c r="R583" s="161"/>
      <c r="S583" s="438"/>
      <c r="T583" s="161"/>
      <c r="U583" s="161"/>
      <c r="V583" s="161"/>
    </row>
    <row r="584" spans="1:22" ht="16.2">
      <c r="A584" s="122" t="str">
        <f t="shared" si="117"/>
        <v>71100901014216</v>
      </c>
      <c r="B584" s="124" t="s">
        <v>439</v>
      </c>
      <c r="C584" s="117" t="s">
        <v>189</v>
      </c>
      <c r="D584" s="118" t="s">
        <v>187</v>
      </c>
      <c r="E584" s="119" t="s">
        <v>106</v>
      </c>
      <c r="F584" s="120" t="s">
        <v>106</v>
      </c>
      <c r="G584" s="121">
        <v>4216</v>
      </c>
      <c r="H584" s="424"/>
      <c r="I584" s="425"/>
      <c r="J584" s="426"/>
      <c r="K584" s="426"/>
      <c r="L584" s="29" t="s">
        <v>137</v>
      </c>
      <c r="M584" s="12">
        <v>5129</v>
      </c>
      <c r="N584" s="183">
        <f t="shared" si="118"/>
        <v>0</v>
      </c>
      <c r="O584" s="405"/>
      <c r="P584" s="405"/>
      <c r="Q584" s="161"/>
      <c r="R584" s="161"/>
      <c r="S584" s="438"/>
      <c r="T584" s="161"/>
      <c r="U584" s="161"/>
      <c r="V584" s="161"/>
    </row>
    <row r="585" spans="1:22" ht="27.6">
      <c r="A585" s="122" t="str">
        <f t="shared" si="117"/>
        <v>71100901014221</v>
      </c>
      <c r="B585" s="124" t="s">
        <v>439</v>
      </c>
      <c r="C585" s="117" t="s">
        <v>189</v>
      </c>
      <c r="D585" s="118" t="s">
        <v>187</v>
      </c>
      <c r="E585" s="119" t="s">
        <v>106</v>
      </c>
      <c r="F585" s="120" t="s">
        <v>106</v>
      </c>
      <c r="G585" s="121">
        <v>4221</v>
      </c>
      <c r="H585" s="45"/>
      <c r="I585" s="147"/>
      <c r="J585" s="148"/>
      <c r="K585" s="148"/>
      <c r="L585" s="27" t="s">
        <v>319</v>
      </c>
      <c r="M585" s="28"/>
      <c r="N585" s="197">
        <f>O585+P585</f>
        <v>0</v>
      </c>
      <c r="O585" s="197">
        <f>SUM(O586:O588)</f>
        <v>0</v>
      </c>
      <c r="P585" s="197">
        <f>SUM(P586:P588)</f>
        <v>0</v>
      </c>
      <c r="Q585" s="161"/>
      <c r="R585" s="161"/>
      <c r="S585" s="438"/>
      <c r="T585" s="161"/>
      <c r="U585" s="161"/>
      <c r="V585" s="161"/>
    </row>
    <row r="586" spans="1:22" ht="16.8">
      <c r="A586" s="122" t="str">
        <f t="shared" si="117"/>
        <v>71100901014252</v>
      </c>
      <c r="B586" s="124" t="s">
        <v>439</v>
      </c>
      <c r="C586" s="117" t="s">
        <v>189</v>
      </c>
      <c r="D586" s="118" t="s">
        <v>187</v>
      </c>
      <c r="E586" s="119" t="s">
        <v>106</v>
      </c>
      <c r="F586" s="120" t="s">
        <v>106</v>
      </c>
      <c r="G586" s="121">
        <v>4252</v>
      </c>
      <c r="H586" s="17"/>
      <c r="I586" s="400"/>
      <c r="J586" s="401"/>
      <c r="K586" s="401"/>
      <c r="L586" s="32" t="s">
        <v>364</v>
      </c>
      <c r="M586" s="44">
        <v>4269</v>
      </c>
      <c r="N586" s="183">
        <f t="shared" si="118"/>
        <v>0</v>
      </c>
      <c r="O586" s="399"/>
      <c r="P586" s="399"/>
      <c r="Q586" s="161"/>
      <c r="R586" s="161"/>
      <c r="S586" s="438"/>
      <c r="T586" s="161"/>
      <c r="U586" s="161"/>
      <c r="V586" s="161"/>
    </row>
    <row r="587" spans="1:22" ht="16.8">
      <c r="B587" s="124"/>
      <c r="H587" s="17"/>
      <c r="I587" s="400"/>
      <c r="J587" s="401"/>
      <c r="K587" s="401"/>
      <c r="L587" s="32" t="s">
        <v>758</v>
      </c>
      <c r="M587" s="48" t="s">
        <v>759</v>
      </c>
      <c r="N587" s="183">
        <f t="shared" ref="N587" si="119">O587+P587</f>
        <v>0</v>
      </c>
      <c r="O587" s="399"/>
      <c r="P587" s="399"/>
      <c r="Q587" s="161"/>
      <c r="R587" s="161"/>
      <c r="S587" s="438"/>
      <c r="T587" s="161"/>
      <c r="U587" s="161"/>
      <c r="V587" s="161"/>
    </row>
    <row r="588" spans="1:22" ht="16.8">
      <c r="A588" s="122" t="str">
        <f t="shared" si="117"/>
        <v>71100901014261</v>
      </c>
      <c r="B588" s="124" t="s">
        <v>439</v>
      </c>
      <c r="C588" s="117" t="s">
        <v>189</v>
      </c>
      <c r="D588" s="118" t="s">
        <v>187</v>
      </c>
      <c r="E588" s="119" t="s">
        <v>106</v>
      </c>
      <c r="F588" s="120" t="s">
        <v>106</v>
      </c>
      <c r="G588" s="121">
        <v>4261</v>
      </c>
      <c r="H588" s="25"/>
      <c r="I588" s="25"/>
      <c r="J588" s="26"/>
      <c r="K588" s="26"/>
      <c r="L588" s="29" t="s">
        <v>137</v>
      </c>
      <c r="M588" s="12">
        <v>5129</v>
      </c>
      <c r="N588" s="183">
        <f t="shared" si="118"/>
        <v>0</v>
      </c>
      <c r="O588" s="399"/>
      <c r="P588" s="399"/>
      <c r="Q588" s="161"/>
      <c r="R588" s="161"/>
      <c r="S588" s="438"/>
      <c r="T588" s="161"/>
      <c r="U588" s="161"/>
      <c r="V588" s="161"/>
    </row>
    <row r="589" spans="1:22" ht="27.6">
      <c r="A589" s="122" t="str">
        <f t="shared" si="117"/>
        <v>71100901014264</v>
      </c>
      <c r="B589" s="124" t="s">
        <v>439</v>
      </c>
      <c r="C589" s="117" t="s">
        <v>189</v>
      </c>
      <c r="D589" s="118" t="s">
        <v>187</v>
      </c>
      <c r="E589" s="119" t="s">
        <v>106</v>
      </c>
      <c r="F589" s="120" t="s">
        <v>106</v>
      </c>
      <c r="G589" s="121">
        <v>4264</v>
      </c>
      <c r="H589" s="45"/>
      <c r="I589" s="147"/>
      <c r="J589" s="148"/>
      <c r="K589" s="148"/>
      <c r="L589" s="459" t="s">
        <v>843</v>
      </c>
      <c r="M589" s="28"/>
      <c r="N589" s="197">
        <f>O589+P589</f>
        <v>0</v>
      </c>
      <c r="O589" s="197">
        <f>SUM(O590:O592)</f>
        <v>0</v>
      </c>
      <c r="P589" s="197">
        <f>SUM(P590:P592)</f>
        <v>0</v>
      </c>
      <c r="Q589" s="161"/>
      <c r="R589" s="161"/>
      <c r="S589" s="438"/>
      <c r="T589" s="161"/>
      <c r="U589" s="161"/>
      <c r="V589" s="161"/>
    </row>
    <row r="590" spans="1:22" ht="16.2">
      <c r="A590" s="122" t="str">
        <f t="shared" si="117"/>
        <v>71100901014267</v>
      </c>
      <c r="B590" s="124" t="s">
        <v>439</v>
      </c>
      <c r="C590" s="117" t="s">
        <v>189</v>
      </c>
      <c r="D590" s="118" t="s">
        <v>187</v>
      </c>
      <c r="E590" s="119" t="s">
        <v>106</v>
      </c>
      <c r="F590" s="120" t="s">
        <v>106</v>
      </c>
      <c r="G590" s="121">
        <v>4267</v>
      </c>
      <c r="H590" s="25"/>
      <c r="I590" s="25"/>
      <c r="J590" s="26"/>
      <c r="K590" s="26"/>
      <c r="L590" s="29" t="s">
        <v>125</v>
      </c>
      <c r="M590" s="12">
        <v>4239</v>
      </c>
      <c r="N590" s="183">
        <f t="shared" si="118"/>
        <v>0</v>
      </c>
      <c r="O590" s="183"/>
      <c r="P590" s="183"/>
      <c r="Q590" s="161"/>
      <c r="R590" s="161"/>
      <c r="S590" s="438"/>
      <c r="T590" s="161"/>
      <c r="U590" s="161"/>
      <c r="V590" s="161"/>
    </row>
    <row r="591" spans="1:22" ht="16.2">
      <c r="B591" s="124"/>
      <c r="H591" s="25"/>
      <c r="I591" s="25"/>
      <c r="J591" s="26"/>
      <c r="K591" s="26"/>
      <c r="L591" s="32" t="s">
        <v>758</v>
      </c>
      <c r="M591" s="48" t="s">
        <v>759</v>
      </c>
      <c r="N591" s="183"/>
      <c r="O591" s="183"/>
      <c r="P591" s="183"/>
      <c r="Q591" s="161"/>
      <c r="R591" s="161"/>
      <c r="S591" s="438"/>
      <c r="T591" s="161"/>
      <c r="U591" s="161"/>
      <c r="V591" s="161"/>
    </row>
    <row r="592" spans="1:22" ht="26.4">
      <c r="A592" s="122" t="str">
        <f t="shared" si="117"/>
        <v>71100901014823</v>
      </c>
      <c r="B592" s="124" t="s">
        <v>439</v>
      </c>
      <c r="C592" s="117" t="s">
        <v>189</v>
      </c>
      <c r="D592" s="118" t="s">
        <v>187</v>
      </c>
      <c r="E592" s="119" t="s">
        <v>106</v>
      </c>
      <c r="F592" s="120" t="s">
        <v>106</v>
      </c>
      <c r="G592" s="121">
        <v>4823</v>
      </c>
      <c r="H592" s="37"/>
      <c r="I592" s="194"/>
      <c r="J592" s="195"/>
      <c r="K592" s="196"/>
      <c r="L592" s="36" t="s">
        <v>217</v>
      </c>
      <c r="M592" s="12" t="s">
        <v>83</v>
      </c>
      <c r="N592" s="183">
        <f t="shared" si="118"/>
        <v>0</v>
      </c>
      <c r="O592" s="402"/>
      <c r="P592" s="402"/>
      <c r="Q592" s="161"/>
      <c r="R592" s="161"/>
      <c r="S592" s="438"/>
      <c r="T592" s="161"/>
      <c r="U592" s="161"/>
      <c r="V592" s="161"/>
    </row>
    <row r="593" spans="1:22" ht="44.25" customHeight="1">
      <c r="B593" s="124"/>
      <c r="H593" s="45"/>
      <c r="I593" s="147"/>
      <c r="J593" s="148"/>
      <c r="K593" s="148"/>
      <c r="L593" s="27" t="s">
        <v>794</v>
      </c>
      <c r="M593" s="28"/>
      <c r="N593" s="197">
        <f>O593+P593</f>
        <v>0</v>
      </c>
      <c r="O593" s="197">
        <f>SUM(O594)</f>
        <v>0</v>
      </c>
      <c r="P593" s="197">
        <f>SUM(P594)</f>
        <v>0</v>
      </c>
      <c r="Q593" s="161"/>
      <c r="R593" s="161"/>
      <c r="S593" s="438"/>
      <c r="T593" s="161"/>
      <c r="U593" s="161"/>
      <c r="V593" s="161"/>
    </row>
    <row r="594" spans="1:22" ht="16.2">
      <c r="B594" s="124"/>
      <c r="H594" s="37"/>
      <c r="I594" s="194"/>
      <c r="J594" s="195"/>
      <c r="K594" s="196"/>
      <c r="L594" s="29" t="s">
        <v>348</v>
      </c>
      <c r="M594" s="12">
        <v>4729</v>
      </c>
      <c r="N594" s="183">
        <f t="shared" ref="N594" si="120">O594+P594</f>
        <v>0</v>
      </c>
      <c r="O594" s="402"/>
      <c r="P594" s="402">
        <v>0</v>
      </c>
      <c r="Q594" s="161"/>
      <c r="R594" s="161"/>
      <c r="S594" s="438"/>
      <c r="T594" s="161"/>
      <c r="U594" s="161"/>
      <c r="V594" s="161"/>
    </row>
    <row r="595" spans="1:22" ht="46.5" customHeight="1">
      <c r="B595" s="124"/>
      <c r="H595" s="45"/>
      <c r="I595" s="147"/>
      <c r="J595" s="148"/>
      <c r="K595" s="148"/>
      <c r="L595" s="457" t="s">
        <v>836</v>
      </c>
      <c r="M595" s="28"/>
      <c r="N595" s="197">
        <f>O595+P595</f>
        <v>0</v>
      </c>
      <c r="O595" s="197">
        <f>SUM(O596)</f>
        <v>0</v>
      </c>
      <c r="P595" s="197">
        <f>SUM(P596)</f>
        <v>0</v>
      </c>
      <c r="Q595" s="161"/>
      <c r="R595" s="161"/>
      <c r="S595" s="438"/>
      <c r="T595" s="161"/>
      <c r="U595" s="161"/>
      <c r="V595" s="161"/>
    </row>
    <row r="596" spans="1:22" ht="16.2">
      <c r="B596" s="124"/>
      <c r="H596" s="37"/>
      <c r="I596" s="194"/>
      <c r="J596" s="195"/>
      <c r="K596" s="196"/>
      <c r="L596" s="30" t="s">
        <v>134</v>
      </c>
      <c r="M596" s="31">
        <v>4861</v>
      </c>
      <c r="N596" s="183">
        <f t="shared" si="118"/>
        <v>0</v>
      </c>
      <c r="O596" s="405"/>
      <c r="P596" s="405">
        <v>0</v>
      </c>
      <c r="Q596" s="161"/>
      <c r="R596" s="161"/>
      <c r="S596" s="438"/>
      <c r="T596" s="161"/>
      <c r="U596" s="161"/>
      <c r="V596" s="161"/>
    </row>
    <row r="597" spans="1:22" ht="78" customHeight="1">
      <c r="B597" s="124"/>
      <c r="H597" s="45"/>
      <c r="I597" s="147"/>
      <c r="J597" s="148"/>
      <c r="K597" s="148"/>
      <c r="L597" s="457" t="s">
        <v>838</v>
      </c>
      <c r="M597" s="28"/>
      <c r="N597" s="197">
        <f>O597+P597</f>
        <v>0</v>
      </c>
      <c r="O597" s="197">
        <f>SUM(O598)</f>
        <v>0</v>
      </c>
      <c r="P597" s="197">
        <f>SUM(P598)</f>
        <v>0</v>
      </c>
      <c r="Q597" s="161"/>
      <c r="R597" s="161"/>
      <c r="S597" s="438"/>
      <c r="T597" s="161"/>
      <c r="U597" s="161"/>
      <c r="V597" s="161"/>
    </row>
    <row r="598" spans="1:22" ht="16.2">
      <c r="B598" s="124"/>
      <c r="H598" s="37"/>
      <c r="I598" s="194"/>
      <c r="J598" s="195"/>
      <c r="K598" s="196"/>
      <c r="L598" s="29" t="s">
        <v>348</v>
      </c>
      <c r="M598" s="12">
        <v>4729</v>
      </c>
      <c r="N598" s="183">
        <f t="shared" ref="N598" si="121">O598+P598</f>
        <v>0</v>
      </c>
      <c r="O598" s="402"/>
      <c r="P598" s="402">
        <v>0</v>
      </c>
      <c r="Q598" s="161"/>
      <c r="R598" s="161"/>
      <c r="S598" s="438"/>
      <c r="T598" s="161"/>
      <c r="U598" s="161"/>
      <c r="V598" s="161"/>
    </row>
    <row r="599" spans="1:22" ht="55.2">
      <c r="B599" s="124"/>
      <c r="H599" s="45"/>
      <c r="I599" s="147"/>
      <c r="J599" s="148"/>
      <c r="K599" s="148"/>
      <c r="L599" s="459" t="s">
        <v>844</v>
      </c>
      <c r="M599" s="28"/>
      <c r="N599" s="197">
        <f>N600</f>
        <v>0</v>
      </c>
      <c r="O599" s="197">
        <f t="shared" ref="O599:P599" si="122">O600</f>
        <v>0</v>
      </c>
      <c r="P599" s="197">
        <f t="shared" si="122"/>
        <v>0</v>
      </c>
      <c r="Q599" s="161"/>
      <c r="R599" s="161"/>
      <c r="S599" s="438"/>
      <c r="T599" s="161"/>
      <c r="U599" s="161"/>
      <c r="V599" s="161"/>
    </row>
    <row r="600" spans="1:22" ht="16.2">
      <c r="B600" s="124"/>
      <c r="H600" s="37"/>
      <c r="I600" s="194"/>
      <c r="J600" s="195"/>
      <c r="K600" s="196"/>
      <c r="L600" s="29" t="s">
        <v>348</v>
      </c>
      <c r="M600" s="12">
        <v>4729</v>
      </c>
      <c r="N600" s="183">
        <f t="shared" ref="N600" si="123">O600+P600</f>
        <v>0</v>
      </c>
      <c r="O600" s="402"/>
      <c r="P600" s="402">
        <v>0</v>
      </c>
      <c r="Q600" s="161"/>
      <c r="R600" s="161"/>
      <c r="S600" s="438"/>
      <c r="T600" s="161"/>
      <c r="U600" s="161"/>
      <c r="V600" s="161"/>
    </row>
    <row r="601" spans="1:22" ht="26.4">
      <c r="A601" s="122" t="str">
        <f t="shared" si="117"/>
        <v>71100901014861</v>
      </c>
      <c r="B601" s="124" t="s">
        <v>439</v>
      </c>
      <c r="C601" s="117" t="s">
        <v>189</v>
      </c>
      <c r="D601" s="118" t="s">
        <v>187</v>
      </c>
      <c r="E601" s="119" t="s">
        <v>106</v>
      </c>
      <c r="F601" s="120" t="s">
        <v>106</v>
      </c>
      <c r="G601" s="121">
        <v>4861</v>
      </c>
      <c r="H601" s="151">
        <v>2911</v>
      </c>
      <c r="I601" s="152" t="s">
        <v>187</v>
      </c>
      <c r="J601" s="153">
        <v>1</v>
      </c>
      <c r="K601" s="153">
        <v>2</v>
      </c>
      <c r="L601" s="154" t="s">
        <v>321</v>
      </c>
      <c r="M601" s="155"/>
      <c r="N601" s="192">
        <f>+N603</f>
        <v>0</v>
      </c>
      <c r="O601" s="192">
        <f>+O603</f>
        <v>0</v>
      </c>
      <c r="P601" s="192">
        <f>+P603</f>
        <v>0</v>
      </c>
      <c r="Q601" s="161"/>
      <c r="R601" s="161"/>
      <c r="S601" s="438"/>
      <c r="T601" s="161"/>
      <c r="U601" s="161"/>
      <c r="V601" s="161"/>
    </row>
    <row r="602" spans="1:22" ht="16.2">
      <c r="A602" s="122" t="str">
        <f t="shared" si="117"/>
        <v>71100901015122</v>
      </c>
      <c r="B602" s="124" t="s">
        <v>439</v>
      </c>
      <c r="C602" s="117" t="s">
        <v>189</v>
      </c>
      <c r="D602" s="118" t="s">
        <v>187</v>
      </c>
      <c r="E602" s="119" t="s">
        <v>106</v>
      </c>
      <c r="F602" s="120" t="s">
        <v>106</v>
      </c>
      <c r="G602" s="121">
        <v>5122</v>
      </c>
      <c r="H602" s="25"/>
      <c r="I602" s="25"/>
      <c r="J602" s="26"/>
      <c r="K602" s="26"/>
      <c r="L602" s="30" t="s">
        <v>108</v>
      </c>
      <c r="M602" s="31"/>
      <c r="N602" s="190"/>
      <c r="O602" s="190"/>
      <c r="P602" s="190"/>
      <c r="Q602" s="161"/>
      <c r="R602" s="161"/>
      <c r="S602" s="438"/>
      <c r="T602" s="161"/>
      <c r="U602" s="161"/>
      <c r="V602" s="161"/>
    </row>
    <row r="603" spans="1:22" s="156" customFormat="1" ht="16.2">
      <c r="A603" s="122" t="str">
        <f t="shared" si="117"/>
        <v>71100902000000</v>
      </c>
      <c r="B603" s="124" t="s">
        <v>439</v>
      </c>
      <c r="C603" s="117" t="s">
        <v>189</v>
      </c>
      <c r="D603" s="118" t="s">
        <v>187</v>
      </c>
      <c r="E603" s="119" t="s">
        <v>140</v>
      </c>
      <c r="F603" s="120" t="s">
        <v>441</v>
      </c>
      <c r="G603" s="129" t="s">
        <v>440</v>
      </c>
      <c r="H603" s="45"/>
      <c r="I603" s="147"/>
      <c r="J603" s="148"/>
      <c r="K603" s="148"/>
      <c r="L603" s="27" t="s">
        <v>322</v>
      </c>
      <c r="M603" s="28"/>
      <c r="N603" s="197">
        <f>SUM(N604:N605)</f>
        <v>0</v>
      </c>
      <c r="O603" s="197">
        <f>SUM(O604:O605)</f>
        <v>0</v>
      </c>
      <c r="P603" s="197">
        <f>SUM(P604:P605)</f>
        <v>0</v>
      </c>
      <c r="Q603" s="161"/>
      <c r="R603" s="161"/>
      <c r="S603" s="438"/>
      <c r="T603" s="161"/>
      <c r="U603" s="161"/>
      <c r="V603" s="161"/>
    </row>
    <row r="604" spans="1:22" ht="16.2">
      <c r="A604" s="122" t="str">
        <f t="shared" si="117"/>
        <v>71100902000001</v>
      </c>
      <c r="B604" s="124" t="s">
        <v>439</v>
      </c>
      <c r="C604" s="117" t="s">
        <v>189</v>
      </c>
      <c r="D604" s="118" t="s">
        <v>187</v>
      </c>
      <c r="E604" s="119" t="s">
        <v>140</v>
      </c>
      <c r="F604" s="120" t="s">
        <v>441</v>
      </c>
      <c r="G604" s="129" t="s">
        <v>96</v>
      </c>
      <c r="H604" s="25"/>
      <c r="I604" s="18"/>
      <c r="J604" s="19"/>
      <c r="K604" s="19"/>
      <c r="L604" s="29" t="s">
        <v>125</v>
      </c>
      <c r="M604" s="12">
        <v>4239</v>
      </c>
      <c r="N604" s="183">
        <f t="shared" ref="N604:N605" si="124">O604+P604</f>
        <v>0</v>
      </c>
      <c r="O604" s="183">
        <v>0</v>
      </c>
      <c r="P604" s="183"/>
      <c r="Q604" s="161"/>
      <c r="R604" s="161"/>
      <c r="S604" s="438"/>
      <c r="T604" s="161"/>
      <c r="U604" s="161"/>
      <c r="V604" s="161"/>
    </row>
    <row r="605" spans="1:22" s="115" customFormat="1" ht="26.4">
      <c r="A605" s="122" t="str">
        <f t="shared" si="117"/>
        <v>71100902010000</v>
      </c>
      <c r="B605" s="124" t="s">
        <v>439</v>
      </c>
      <c r="C605" s="117" t="s">
        <v>189</v>
      </c>
      <c r="D605" s="118" t="s">
        <v>187</v>
      </c>
      <c r="E605" s="119" t="s">
        <v>140</v>
      </c>
      <c r="F605" s="120" t="s">
        <v>106</v>
      </c>
      <c r="G605" s="129" t="s">
        <v>440</v>
      </c>
      <c r="H605" s="177"/>
      <c r="I605" s="194"/>
      <c r="J605" s="201"/>
      <c r="K605" s="202"/>
      <c r="L605" s="203" t="s">
        <v>217</v>
      </c>
      <c r="M605" s="13">
        <v>4511</v>
      </c>
      <c r="N605" s="183">
        <f t="shared" si="124"/>
        <v>0</v>
      </c>
      <c r="O605" s="402"/>
      <c r="P605" s="402"/>
      <c r="Q605" s="161"/>
      <c r="R605" s="161"/>
      <c r="S605" s="438"/>
      <c r="T605" s="161"/>
      <c r="U605" s="161"/>
      <c r="V605" s="161"/>
    </row>
    <row r="606" spans="1:22" ht="16.2">
      <c r="A606" s="122" t="str">
        <f t="shared" si="117"/>
        <v>71110100000001</v>
      </c>
      <c r="B606" s="124" t="s">
        <v>439</v>
      </c>
      <c r="C606" s="117" t="s">
        <v>104</v>
      </c>
      <c r="D606" s="118" t="s">
        <v>106</v>
      </c>
      <c r="E606" s="119" t="s">
        <v>441</v>
      </c>
      <c r="F606" s="120" t="s">
        <v>441</v>
      </c>
      <c r="G606" s="129" t="s">
        <v>96</v>
      </c>
      <c r="H606" s="165">
        <v>2920</v>
      </c>
      <c r="I606" s="166" t="s">
        <v>187</v>
      </c>
      <c r="J606" s="167">
        <v>2</v>
      </c>
      <c r="K606" s="167">
        <v>0</v>
      </c>
      <c r="L606" s="168" t="s">
        <v>325</v>
      </c>
      <c r="M606" s="176"/>
      <c r="N606" s="188">
        <f>+N608+N617</f>
        <v>0</v>
      </c>
      <c r="O606" s="188">
        <f>+O608+O617</f>
        <v>0</v>
      </c>
      <c r="P606" s="188">
        <f>+P608+P617</f>
        <v>0</v>
      </c>
      <c r="Q606" s="161"/>
      <c r="R606" s="161"/>
      <c r="S606" s="438"/>
      <c r="T606" s="161"/>
      <c r="U606" s="161"/>
      <c r="V606" s="161"/>
    </row>
    <row r="607" spans="1:22" s="156" customFormat="1" ht="16.2">
      <c r="A607" s="122" t="str">
        <f t="shared" si="117"/>
        <v>71110102000000</v>
      </c>
      <c r="B607" s="124" t="s">
        <v>439</v>
      </c>
      <c r="C607" s="117" t="s">
        <v>104</v>
      </c>
      <c r="D607" s="118" t="s">
        <v>106</v>
      </c>
      <c r="E607" s="119" t="s">
        <v>140</v>
      </c>
      <c r="F607" s="120" t="s">
        <v>441</v>
      </c>
      <c r="G607" s="129" t="s">
        <v>440</v>
      </c>
      <c r="H607" s="25"/>
      <c r="I607" s="18"/>
      <c r="J607" s="19"/>
      <c r="K607" s="19"/>
      <c r="L607" s="30" t="s">
        <v>110</v>
      </c>
      <c r="M607" s="31"/>
      <c r="N607" s="190"/>
      <c r="O607" s="190"/>
      <c r="P607" s="190"/>
      <c r="Q607" s="161"/>
      <c r="R607" s="161"/>
      <c r="S607" s="438"/>
      <c r="T607" s="161"/>
      <c r="U607" s="161"/>
      <c r="V607" s="161"/>
    </row>
    <row r="608" spans="1:22" ht="26.4">
      <c r="A608" s="122" t="str">
        <f t="shared" si="117"/>
        <v>71110102000001</v>
      </c>
      <c r="B608" s="124" t="s">
        <v>439</v>
      </c>
      <c r="C608" s="117" t="s">
        <v>104</v>
      </c>
      <c r="D608" s="118" t="s">
        <v>106</v>
      </c>
      <c r="E608" s="119" t="s">
        <v>140</v>
      </c>
      <c r="F608" s="120" t="s">
        <v>441</v>
      </c>
      <c r="G608" s="129" t="s">
        <v>96</v>
      </c>
      <c r="H608" s="151">
        <v>2921</v>
      </c>
      <c r="I608" s="152" t="s">
        <v>187</v>
      </c>
      <c r="J608" s="153">
        <v>2</v>
      </c>
      <c r="K608" s="153">
        <v>1</v>
      </c>
      <c r="L608" s="154" t="s">
        <v>326</v>
      </c>
      <c r="M608" s="155"/>
      <c r="N608" s="192">
        <f>N610+N613</f>
        <v>0</v>
      </c>
      <c r="O608" s="192">
        <f>O610+O613+O615</f>
        <v>0</v>
      </c>
      <c r="P608" s="192">
        <f>P610+P613+P615</f>
        <v>0</v>
      </c>
      <c r="Q608" s="161"/>
      <c r="R608" s="161"/>
      <c r="S608" s="438"/>
      <c r="T608" s="161"/>
      <c r="U608" s="161"/>
      <c r="V608" s="161"/>
    </row>
    <row r="609" spans="1:22" ht="16.2">
      <c r="A609" s="122" t="str">
        <f t="shared" si="117"/>
        <v>71110102004891</v>
      </c>
      <c r="B609" s="124" t="s">
        <v>439</v>
      </c>
      <c r="C609" s="117" t="s">
        <v>104</v>
      </c>
      <c r="D609" s="118" t="s">
        <v>106</v>
      </c>
      <c r="E609" s="119" t="s">
        <v>140</v>
      </c>
      <c r="F609" s="120" t="s">
        <v>441</v>
      </c>
      <c r="G609" s="129">
        <v>4891</v>
      </c>
      <c r="H609" s="25"/>
      <c r="I609" s="25"/>
      <c r="J609" s="26"/>
      <c r="K609" s="26"/>
      <c r="L609" s="30" t="s">
        <v>108</v>
      </c>
      <c r="M609" s="31"/>
      <c r="N609" s="190"/>
      <c r="O609" s="190"/>
      <c r="P609" s="190"/>
      <c r="Q609" s="161"/>
      <c r="R609" s="161"/>
      <c r="S609" s="438"/>
      <c r="T609" s="161"/>
      <c r="U609" s="161"/>
      <c r="V609" s="161"/>
    </row>
    <row r="610" spans="1:22" ht="16.2">
      <c r="A610" s="122" t="str">
        <f t="shared" si="117"/>
        <v>7111010200x</v>
      </c>
      <c r="B610" s="124" t="s">
        <v>439</v>
      </c>
      <c r="C610" s="117" t="s">
        <v>104</v>
      </c>
      <c r="D610" s="118" t="s">
        <v>106</v>
      </c>
      <c r="E610" s="119" t="s">
        <v>140</v>
      </c>
      <c r="F610" s="120" t="s">
        <v>441</v>
      </c>
      <c r="G610" s="129" t="s">
        <v>361</v>
      </c>
      <c r="H610" s="45"/>
      <c r="I610" s="147"/>
      <c r="J610" s="148"/>
      <c r="K610" s="148"/>
      <c r="L610" s="27" t="s">
        <v>322</v>
      </c>
      <c r="M610" s="28"/>
      <c r="N610" s="197">
        <f>O610+P610</f>
        <v>0</v>
      </c>
      <c r="O610" s="197">
        <f>SUM(O611:O612)</f>
        <v>0</v>
      </c>
      <c r="P610" s="197">
        <f>SUM(P611:P612)</f>
        <v>0</v>
      </c>
      <c r="Q610" s="161"/>
      <c r="R610" s="161"/>
      <c r="S610" s="438"/>
      <c r="T610" s="161"/>
      <c r="U610" s="161"/>
      <c r="V610" s="161"/>
    </row>
    <row r="611" spans="1:22" ht="16.2">
      <c r="H611" s="25"/>
      <c r="I611" s="18"/>
      <c r="J611" s="19"/>
      <c r="K611" s="19"/>
      <c r="L611" s="29" t="s">
        <v>125</v>
      </c>
      <c r="M611" s="12">
        <v>4239</v>
      </c>
      <c r="N611" s="183">
        <f t="shared" ref="N611:N612" si="125">O611+P611</f>
        <v>0</v>
      </c>
      <c r="O611" s="183">
        <v>0</v>
      </c>
      <c r="P611" s="183"/>
      <c r="Q611" s="161"/>
      <c r="R611" s="161"/>
      <c r="S611" s="438"/>
      <c r="T611" s="161"/>
      <c r="U611" s="161"/>
      <c r="V611" s="161"/>
    </row>
    <row r="612" spans="1:22" ht="26.4">
      <c r="H612" s="177"/>
      <c r="I612" s="194"/>
      <c r="J612" s="201"/>
      <c r="K612" s="202"/>
      <c r="L612" s="203" t="s">
        <v>217</v>
      </c>
      <c r="M612" s="13">
        <v>4511</v>
      </c>
      <c r="N612" s="183">
        <f t="shared" si="125"/>
        <v>0</v>
      </c>
      <c r="O612" s="402"/>
      <c r="P612" s="402"/>
      <c r="Q612" s="161"/>
      <c r="R612" s="161"/>
      <c r="S612" s="438"/>
      <c r="T612" s="161"/>
      <c r="U612" s="161"/>
      <c r="V612" s="161"/>
    </row>
    <row r="613" spans="1:22" ht="45.75" customHeight="1">
      <c r="A613" s="122" t="str">
        <f t="shared" ref="A613" si="126">CONCATENATE(B613,C613,D613,E613,F613,G613)</f>
        <v>7111010200x</v>
      </c>
      <c r="B613" s="124" t="s">
        <v>439</v>
      </c>
      <c r="C613" s="117" t="s">
        <v>104</v>
      </c>
      <c r="D613" s="118" t="s">
        <v>106</v>
      </c>
      <c r="E613" s="119" t="s">
        <v>140</v>
      </c>
      <c r="F613" s="120" t="s">
        <v>441</v>
      </c>
      <c r="G613" s="129" t="s">
        <v>361</v>
      </c>
      <c r="H613" s="45"/>
      <c r="I613" s="147"/>
      <c r="J613" s="148"/>
      <c r="K613" s="148"/>
      <c r="L613" s="27" t="s">
        <v>840</v>
      </c>
      <c r="M613" s="28"/>
      <c r="N613" s="197">
        <f>O613+P613</f>
        <v>0</v>
      </c>
      <c r="O613" s="197">
        <f>O614</f>
        <v>0</v>
      </c>
      <c r="P613" s="197">
        <f>P614</f>
        <v>0</v>
      </c>
      <c r="Q613" s="161"/>
      <c r="R613" s="161"/>
      <c r="S613" s="438"/>
      <c r="T613" s="161"/>
      <c r="U613" s="161"/>
      <c r="V613" s="161"/>
    </row>
    <row r="614" spans="1:22" ht="16.2">
      <c r="H614" s="25"/>
      <c r="I614" s="18"/>
      <c r="J614" s="19"/>
      <c r="K614" s="19"/>
      <c r="L614" s="29" t="s">
        <v>348</v>
      </c>
      <c r="M614" s="12">
        <v>4729</v>
      </c>
      <c r="N614" s="183">
        <f t="shared" ref="N614" si="127">O614+P614</f>
        <v>0</v>
      </c>
      <c r="O614" s="183"/>
      <c r="P614" s="183">
        <v>0</v>
      </c>
      <c r="Q614" s="161"/>
      <c r="R614" s="161"/>
      <c r="S614" s="438"/>
      <c r="T614" s="161"/>
      <c r="U614" s="161"/>
      <c r="V614" s="161"/>
    </row>
    <row r="615" spans="1:22" ht="45.75" customHeight="1">
      <c r="A615" s="122" t="str">
        <f t="shared" ref="A615" si="128">CONCATENATE(B615,C615,D615,E615,F615,G615)</f>
        <v>7111010200x</v>
      </c>
      <c r="B615" s="124" t="s">
        <v>439</v>
      </c>
      <c r="C615" s="117" t="s">
        <v>104</v>
      </c>
      <c r="D615" s="118" t="s">
        <v>106</v>
      </c>
      <c r="E615" s="119" t="s">
        <v>140</v>
      </c>
      <c r="F615" s="120" t="s">
        <v>441</v>
      </c>
      <c r="G615" s="129" t="s">
        <v>361</v>
      </c>
      <c r="H615" s="45"/>
      <c r="I615" s="147"/>
      <c r="J615" s="148"/>
      <c r="K615" s="148"/>
      <c r="L615" s="27" t="s">
        <v>942</v>
      </c>
      <c r="M615" s="28"/>
      <c r="N615" s="197">
        <f>O615+P615</f>
        <v>0</v>
      </c>
      <c r="O615" s="197">
        <f>O616</f>
        <v>0</v>
      </c>
      <c r="P615" s="197">
        <f>P616</f>
        <v>0</v>
      </c>
      <c r="Q615" s="161"/>
      <c r="R615" s="161"/>
      <c r="S615" s="438"/>
      <c r="T615" s="161"/>
      <c r="U615" s="161"/>
      <c r="V615" s="161"/>
    </row>
    <row r="616" spans="1:22" ht="26.4">
      <c r="H616" s="25"/>
      <c r="I616" s="18"/>
      <c r="J616" s="19"/>
      <c r="K616" s="19"/>
      <c r="L616" s="32" t="s">
        <v>940</v>
      </c>
      <c r="M616" s="48" t="s">
        <v>939</v>
      </c>
      <c r="N616" s="183">
        <f t="shared" ref="N616" si="129">O616+P616</f>
        <v>0</v>
      </c>
      <c r="O616" s="183"/>
      <c r="P616" s="183">
        <v>0</v>
      </c>
      <c r="Q616" s="161"/>
      <c r="R616" s="161"/>
      <c r="S616" s="438"/>
      <c r="T616" s="161"/>
      <c r="U616" s="161"/>
      <c r="V616" s="161"/>
    </row>
    <row r="617" spans="1:22" ht="26.4">
      <c r="A617" s="5"/>
      <c r="B617" s="5"/>
      <c r="C617" s="5"/>
      <c r="D617" s="5"/>
      <c r="E617" s="5"/>
      <c r="F617" s="5"/>
      <c r="G617" s="5"/>
      <c r="H617" s="151">
        <v>2922</v>
      </c>
      <c r="I617" s="152" t="s">
        <v>187</v>
      </c>
      <c r="J617" s="153">
        <v>2</v>
      </c>
      <c r="K617" s="153">
        <v>2</v>
      </c>
      <c r="L617" s="154" t="s">
        <v>328</v>
      </c>
      <c r="M617" s="155"/>
      <c r="N617" s="192">
        <f>+N619</f>
        <v>0</v>
      </c>
      <c r="O617" s="192">
        <f>SUM(O619)</f>
        <v>0</v>
      </c>
      <c r="P617" s="192">
        <f>+P619</f>
        <v>0</v>
      </c>
      <c r="Q617" s="161"/>
      <c r="R617" s="161"/>
      <c r="S617" s="438"/>
      <c r="T617" s="161"/>
      <c r="U617" s="161"/>
      <c r="V617" s="161"/>
    </row>
    <row r="618" spans="1:22" ht="16.2">
      <c r="A618" s="5"/>
      <c r="B618" s="5"/>
      <c r="C618" s="5"/>
      <c r="D618" s="5"/>
      <c r="E618" s="5"/>
      <c r="F618" s="5"/>
      <c r="G618" s="5"/>
      <c r="H618" s="25"/>
      <c r="I618" s="25"/>
      <c r="J618" s="26"/>
      <c r="K618" s="26"/>
      <c r="L618" s="30" t="s">
        <v>108</v>
      </c>
      <c r="M618" s="31"/>
      <c r="N618" s="190"/>
      <c r="O618" s="190"/>
      <c r="P618" s="190"/>
      <c r="Q618" s="161"/>
      <c r="R618" s="161"/>
      <c r="S618" s="438"/>
      <c r="T618" s="161"/>
      <c r="U618" s="161"/>
      <c r="V618" s="161"/>
    </row>
    <row r="619" spans="1:22" ht="16.2">
      <c r="A619" s="5"/>
      <c r="B619" s="5"/>
      <c r="C619" s="5"/>
      <c r="D619" s="5"/>
      <c r="E619" s="5"/>
      <c r="F619" s="5"/>
      <c r="G619" s="5"/>
      <c r="H619" s="45"/>
      <c r="I619" s="147"/>
      <c r="J619" s="148"/>
      <c r="K619" s="148"/>
      <c r="L619" s="27" t="s">
        <v>322</v>
      </c>
      <c r="M619" s="28"/>
      <c r="N619" s="197">
        <f>O619+P619</f>
        <v>0</v>
      </c>
      <c r="O619" s="197">
        <f>SUM(O620:O621)</f>
        <v>0</v>
      </c>
      <c r="P619" s="197">
        <f>SUM(P620:P621)</f>
        <v>0</v>
      </c>
      <c r="Q619" s="161"/>
      <c r="R619" s="161"/>
      <c r="S619" s="438"/>
      <c r="T619" s="161"/>
      <c r="U619" s="161"/>
      <c r="V619" s="161"/>
    </row>
    <row r="620" spans="1:22" ht="16.2">
      <c r="A620" s="5"/>
      <c r="B620" s="5"/>
      <c r="C620" s="5"/>
      <c r="D620" s="5"/>
      <c r="E620" s="5"/>
      <c r="F620" s="5"/>
      <c r="G620" s="5"/>
      <c r="H620" s="25"/>
      <c r="I620" s="18"/>
      <c r="J620" s="19"/>
      <c r="K620" s="19"/>
      <c r="L620" s="29" t="s">
        <v>125</v>
      </c>
      <c r="M620" s="12">
        <v>4239</v>
      </c>
      <c r="N620" s="183">
        <f t="shared" ref="N620:N621" si="130">O620+P620</f>
        <v>0</v>
      </c>
      <c r="O620" s="183">
        <v>0</v>
      </c>
      <c r="P620" s="183"/>
      <c r="Q620" s="161"/>
      <c r="R620" s="161"/>
      <c r="S620" s="438"/>
      <c r="T620" s="161"/>
      <c r="U620" s="161"/>
      <c r="V620" s="161"/>
    </row>
    <row r="621" spans="1:22" ht="26.4">
      <c r="A621" s="5"/>
      <c r="B621" s="5"/>
      <c r="C621" s="5"/>
      <c r="D621" s="5"/>
      <c r="E621" s="5"/>
      <c r="F621" s="5"/>
      <c r="G621" s="5"/>
      <c r="H621" s="177"/>
      <c r="I621" s="194"/>
      <c r="J621" s="201"/>
      <c r="K621" s="202"/>
      <c r="L621" s="203" t="s">
        <v>217</v>
      </c>
      <c r="M621" s="13">
        <v>4511</v>
      </c>
      <c r="N621" s="183">
        <f t="shared" si="130"/>
        <v>0</v>
      </c>
      <c r="O621" s="402"/>
      <c r="P621" s="402"/>
      <c r="Q621" s="161"/>
      <c r="R621" s="161"/>
      <c r="S621" s="438"/>
      <c r="T621" s="161"/>
      <c r="U621" s="161"/>
      <c r="V621" s="161"/>
    </row>
    <row r="622" spans="1:22" ht="16.2">
      <c r="A622" s="5"/>
      <c r="B622" s="5"/>
      <c r="C622" s="5"/>
      <c r="D622" s="5"/>
      <c r="E622" s="5"/>
      <c r="F622" s="5"/>
      <c r="G622" s="5"/>
      <c r="H622" s="165">
        <v>2950</v>
      </c>
      <c r="I622" s="166" t="s">
        <v>187</v>
      </c>
      <c r="J622" s="167">
        <v>5</v>
      </c>
      <c r="K622" s="167">
        <v>0</v>
      </c>
      <c r="L622" s="168" t="s">
        <v>329</v>
      </c>
      <c r="M622" s="176"/>
      <c r="N622" s="188">
        <f>+N624</f>
        <v>0</v>
      </c>
      <c r="O622" s="188">
        <f>+O624</f>
        <v>0</v>
      </c>
      <c r="P622" s="188">
        <f>+P624</f>
        <v>0</v>
      </c>
      <c r="Q622" s="161"/>
      <c r="R622" s="161"/>
      <c r="S622" s="438"/>
      <c r="T622" s="161"/>
      <c r="U622" s="161"/>
      <c r="V622" s="161"/>
    </row>
    <row r="623" spans="1:22" ht="16.2">
      <c r="A623" s="5"/>
      <c r="B623" s="5"/>
      <c r="C623" s="5"/>
      <c r="D623" s="5"/>
      <c r="E623" s="5"/>
      <c r="F623" s="5"/>
      <c r="G623" s="5"/>
      <c r="H623" s="25"/>
      <c r="I623" s="18"/>
      <c r="J623" s="19"/>
      <c r="K623" s="19"/>
      <c r="L623" s="30" t="s">
        <v>110</v>
      </c>
      <c r="M623" s="31"/>
      <c r="N623" s="190"/>
      <c r="O623" s="190"/>
      <c r="P623" s="190"/>
      <c r="Q623" s="161"/>
      <c r="R623" s="161"/>
      <c r="S623" s="438"/>
      <c r="T623" s="161"/>
      <c r="U623" s="161"/>
      <c r="V623" s="161"/>
    </row>
    <row r="624" spans="1:22" ht="16.2">
      <c r="A624" s="5"/>
      <c r="B624" s="5"/>
      <c r="C624" s="5"/>
      <c r="D624" s="5"/>
      <c r="E624" s="5"/>
      <c r="F624" s="5"/>
      <c r="G624" s="5"/>
      <c r="H624" s="151">
        <v>2951</v>
      </c>
      <c r="I624" s="152" t="s">
        <v>187</v>
      </c>
      <c r="J624" s="153">
        <v>5</v>
      </c>
      <c r="K624" s="153">
        <v>1</v>
      </c>
      <c r="L624" s="154" t="s">
        <v>330</v>
      </c>
      <c r="M624" s="155"/>
      <c r="N624" s="192">
        <f>+N626+N631+N634+N637+N639+N644</f>
        <v>0</v>
      </c>
      <c r="O624" s="192">
        <f>+O626+O631+O634+O637+O639+O644</f>
        <v>0</v>
      </c>
      <c r="P624" s="192">
        <f>+P626+P631+P634+P637+P639+P644</f>
        <v>0</v>
      </c>
      <c r="Q624" s="161"/>
      <c r="R624" s="161"/>
      <c r="S624" s="438"/>
      <c r="T624" s="161"/>
      <c r="U624" s="161"/>
      <c r="V624" s="161"/>
    </row>
    <row r="625" spans="1:22" ht="16.2">
      <c r="H625" s="25"/>
      <c r="I625" s="25"/>
      <c r="J625" s="26"/>
      <c r="K625" s="26"/>
      <c r="L625" s="30" t="s">
        <v>108</v>
      </c>
      <c r="M625" s="31"/>
      <c r="N625" s="190"/>
      <c r="O625" s="190"/>
      <c r="P625" s="190"/>
      <c r="Q625" s="161"/>
      <c r="R625" s="161"/>
      <c r="S625" s="438"/>
      <c r="T625" s="161"/>
      <c r="U625" s="161"/>
      <c r="V625" s="161"/>
    </row>
    <row r="626" spans="1:22" ht="16.2">
      <c r="A626" s="5"/>
      <c r="B626" s="5"/>
      <c r="C626" s="5"/>
      <c r="D626" s="5"/>
      <c r="E626" s="5"/>
      <c r="F626" s="5"/>
      <c r="G626" s="5"/>
      <c r="H626" s="45"/>
      <c r="I626" s="147"/>
      <c r="J626" s="148"/>
      <c r="K626" s="148"/>
      <c r="L626" s="27" t="s">
        <v>331</v>
      </c>
      <c r="M626" s="28"/>
      <c r="N626" s="197">
        <f>O626+P626</f>
        <v>0</v>
      </c>
      <c r="O626" s="197">
        <f>SUM(O627:O630)</f>
        <v>0</v>
      </c>
      <c r="P626" s="197">
        <f>SUM(P627:P630)</f>
        <v>0</v>
      </c>
      <c r="Q626" s="161"/>
      <c r="R626" s="161"/>
      <c r="S626" s="438"/>
      <c r="T626" s="161"/>
      <c r="U626" s="161"/>
      <c r="V626" s="161"/>
    </row>
    <row r="627" spans="1:22" ht="16.2">
      <c r="A627" s="5"/>
      <c r="B627" s="5"/>
      <c r="C627" s="5"/>
      <c r="D627" s="5"/>
      <c r="E627" s="5"/>
      <c r="F627" s="5"/>
      <c r="G627" s="5"/>
      <c r="H627" s="25"/>
      <c r="I627" s="18"/>
      <c r="J627" s="19"/>
      <c r="K627" s="19"/>
      <c r="L627" s="29" t="s">
        <v>114</v>
      </c>
      <c r="M627" s="12" t="s">
        <v>872</v>
      </c>
      <c r="N627" s="183">
        <f t="shared" ref="N627:N645" si="131">O627+P627</f>
        <v>0</v>
      </c>
      <c r="O627" s="405"/>
      <c r="P627" s="405">
        <v>0</v>
      </c>
      <c r="Q627" s="161"/>
      <c r="R627" s="161"/>
      <c r="S627" s="438"/>
      <c r="T627" s="161"/>
      <c r="U627" s="161"/>
      <c r="V627" s="161"/>
    </row>
    <row r="628" spans="1:22" ht="26.4">
      <c r="A628" s="5"/>
      <c r="B628" s="5"/>
      <c r="C628" s="5"/>
      <c r="D628" s="5"/>
      <c r="E628" s="5"/>
      <c r="F628" s="5"/>
      <c r="G628" s="5"/>
      <c r="H628" s="25"/>
      <c r="I628" s="18"/>
      <c r="J628" s="19"/>
      <c r="K628" s="19"/>
      <c r="L628" s="29" t="s">
        <v>131</v>
      </c>
      <c r="M628" s="12">
        <v>4511</v>
      </c>
      <c r="N628" s="183">
        <f t="shared" si="131"/>
        <v>0</v>
      </c>
      <c r="O628" s="183"/>
      <c r="P628" s="183"/>
      <c r="Q628" s="161"/>
      <c r="R628" s="161"/>
      <c r="S628" s="438"/>
      <c r="T628" s="161"/>
      <c r="U628" s="161"/>
      <c r="V628" s="161"/>
    </row>
    <row r="629" spans="1:22" ht="26.4">
      <c r="A629" s="5"/>
      <c r="B629" s="5"/>
      <c r="C629" s="5"/>
      <c r="D629" s="5"/>
      <c r="E629" s="5"/>
      <c r="F629" s="5"/>
      <c r="G629" s="5"/>
      <c r="H629" s="177"/>
      <c r="I629" s="194"/>
      <c r="J629" s="201"/>
      <c r="K629" s="202"/>
      <c r="L629" s="203" t="s">
        <v>219</v>
      </c>
      <c r="M629" s="13">
        <v>4819</v>
      </c>
      <c r="N629" s="183">
        <f t="shared" si="131"/>
        <v>0</v>
      </c>
      <c r="O629" s="183"/>
      <c r="P629" s="183"/>
      <c r="Q629" s="161"/>
      <c r="R629" s="161"/>
      <c r="S629" s="438"/>
      <c r="T629" s="161"/>
      <c r="U629" s="161"/>
      <c r="V629" s="161"/>
    </row>
    <row r="630" spans="1:22" ht="16.2">
      <c r="A630" s="5"/>
      <c r="B630" s="5"/>
      <c r="C630" s="5"/>
      <c r="D630" s="5"/>
      <c r="E630" s="5"/>
      <c r="F630" s="5"/>
      <c r="G630" s="5"/>
      <c r="H630" s="17"/>
      <c r="I630" s="25"/>
      <c r="J630" s="26"/>
      <c r="K630" s="26"/>
      <c r="L630" s="32" t="s">
        <v>332</v>
      </c>
      <c r="M630" s="33">
        <v>5122</v>
      </c>
      <c r="N630" s="183">
        <f t="shared" si="131"/>
        <v>0</v>
      </c>
      <c r="O630" s="183">
        <v>0</v>
      </c>
      <c r="P630" s="183"/>
      <c r="Q630" s="161"/>
      <c r="R630" s="161"/>
      <c r="S630" s="438"/>
      <c r="T630" s="161"/>
      <c r="U630" s="161"/>
      <c r="V630" s="161"/>
    </row>
    <row r="631" spans="1:22" ht="27.6">
      <c r="A631" s="5"/>
      <c r="B631" s="5"/>
      <c r="C631" s="5"/>
      <c r="D631" s="5"/>
      <c r="E631" s="5"/>
      <c r="F631" s="5"/>
      <c r="G631" s="5"/>
      <c r="H631" s="45"/>
      <c r="I631" s="147"/>
      <c r="J631" s="148"/>
      <c r="K631" s="148"/>
      <c r="L631" s="27" t="s">
        <v>639</v>
      </c>
      <c r="M631" s="28"/>
      <c r="N631" s="197">
        <f>O631+P631</f>
        <v>0</v>
      </c>
      <c r="O631" s="197">
        <f>SUM(O632:O633)</f>
        <v>0</v>
      </c>
      <c r="P631" s="197">
        <f>SUM(P632:P633)</f>
        <v>0</v>
      </c>
      <c r="Q631" s="161"/>
      <c r="R631" s="161"/>
      <c r="S631" s="438"/>
      <c r="T631" s="161"/>
      <c r="U631" s="161"/>
      <c r="V631" s="161"/>
    </row>
    <row r="632" spans="1:22" ht="26.4">
      <c r="A632" s="5"/>
      <c r="B632" s="5"/>
      <c r="C632" s="5"/>
      <c r="D632" s="5"/>
      <c r="E632" s="5"/>
      <c r="F632" s="5"/>
      <c r="G632" s="5"/>
      <c r="H632" s="25"/>
      <c r="I632" s="18"/>
      <c r="J632" s="19"/>
      <c r="K632" s="19"/>
      <c r="L632" s="29" t="s">
        <v>219</v>
      </c>
      <c r="M632" s="44">
        <v>4819</v>
      </c>
      <c r="N632" s="183">
        <f t="shared" si="131"/>
        <v>0</v>
      </c>
      <c r="O632" s="183"/>
      <c r="P632" s="183"/>
      <c r="Q632" s="161"/>
      <c r="R632" s="161"/>
      <c r="S632" s="438"/>
      <c r="T632" s="161"/>
      <c r="U632" s="161"/>
      <c r="V632" s="161"/>
    </row>
    <row r="633" spans="1:22" ht="16.2">
      <c r="A633" s="5"/>
      <c r="B633" s="5"/>
      <c r="C633" s="5"/>
      <c r="D633" s="5"/>
      <c r="E633" s="5"/>
      <c r="F633" s="5"/>
      <c r="G633" s="5"/>
      <c r="H633" s="25"/>
      <c r="I633" s="18"/>
      <c r="J633" s="19"/>
      <c r="K633" s="19"/>
      <c r="L633" s="29" t="s">
        <v>137</v>
      </c>
      <c r="M633" s="12">
        <v>5129</v>
      </c>
      <c r="N633" s="183">
        <f t="shared" si="131"/>
        <v>0</v>
      </c>
      <c r="O633" s="183"/>
      <c r="P633" s="183"/>
      <c r="Q633" s="161"/>
      <c r="R633" s="161"/>
      <c r="S633" s="438"/>
      <c r="T633" s="161"/>
      <c r="U633" s="161"/>
      <c r="V633" s="161"/>
    </row>
    <row r="634" spans="1:22" ht="41.4">
      <c r="A634" s="5"/>
      <c r="B634" s="5"/>
      <c r="C634" s="5"/>
      <c r="D634" s="5"/>
      <c r="E634" s="5"/>
      <c r="F634" s="5"/>
      <c r="G634" s="5"/>
      <c r="H634" s="45"/>
      <c r="I634" s="147"/>
      <c r="J634" s="148"/>
      <c r="K634" s="148"/>
      <c r="L634" s="27" t="s">
        <v>334</v>
      </c>
      <c r="M634" s="28"/>
      <c r="N634" s="197">
        <f>O634+P634</f>
        <v>0</v>
      </c>
      <c r="O634" s="197">
        <f>SUM(O635:O636)</f>
        <v>0</v>
      </c>
      <c r="P634" s="197">
        <f>SUM(P635:P636)</f>
        <v>0</v>
      </c>
      <c r="Q634" s="161"/>
      <c r="R634" s="161"/>
      <c r="S634" s="438"/>
      <c r="T634" s="161"/>
      <c r="U634" s="161"/>
      <c r="V634" s="161"/>
    </row>
    <row r="635" spans="1:22" ht="16.2">
      <c r="A635" s="5"/>
      <c r="B635" s="5"/>
      <c r="C635" s="5"/>
      <c r="D635" s="5"/>
      <c r="E635" s="5"/>
      <c r="F635" s="5"/>
      <c r="G635" s="5"/>
      <c r="H635" s="25"/>
      <c r="I635" s="18"/>
      <c r="J635" s="19"/>
      <c r="K635" s="19"/>
      <c r="L635" s="29" t="s">
        <v>125</v>
      </c>
      <c r="M635" s="12">
        <v>4239</v>
      </c>
      <c r="N635" s="183">
        <f t="shared" si="131"/>
        <v>0</v>
      </c>
      <c r="O635" s="183">
        <v>0</v>
      </c>
      <c r="P635" s="183"/>
      <c r="Q635" s="161"/>
      <c r="R635" s="161"/>
      <c r="S635" s="438"/>
      <c r="T635" s="161"/>
      <c r="U635" s="161"/>
      <c r="V635" s="161"/>
    </row>
    <row r="636" spans="1:22" ht="26.4">
      <c r="A636" s="5"/>
      <c r="B636" s="5"/>
      <c r="C636" s="5"/>
      <c r="D636" s="5"/>
      <c r="E636" s="5"/>
      <c r="F636" s="5"/>
      <c r="G636" s="5"/>
      <c r="H636" s="177"/>
      <c r="I636" s="194"/>
      <c r="J636" s="201"/>
      <c r="K636" s="202"/>
      <c r="L636" s="203" t="s">
        <v>217</v>
      </c>
      <c r="M636" s="13">
        <v>4511</v>
      </c>
      <c r="N636" s="183">
        <f t="shared" si="131"/>
        <v>0</v>
      </c>
      <c r="O636" s="402"/>
      <c r="P636" s="402">
        <v>0</v>
      </c>
      <c r="Q636" s="161"/>
      <c r="R636" s="161"/>
      <c r="S636" s="438"/>
      <c r="T636" s="161"/>
      <c r="U636" s="161"/>
      <c r="V636" s="161"/>
    </row>
    <row r="637" spans="1:22" ht="27.6">
      <c r="A637" s="5"/>
      <c r="B637" s="5"/>
      <c r="C637" s="5"/>
      <c r="D637" s="5"/>
      <c r="E637" s="5"/>
      <c r="F637" s="5"/>
      <c r="G637" s="5"/>
      <c r="H637" s="45"/>
      <c r="I637" s="147"/>
      <c r="J637" s="148"/>
      <c r="K637" s="148"/>
      <c r="L637" s="27" t="s">
        <v>335</v>
      </c>
      <c r="M637" s="28"/>
      <c r="N637" s="197">
        <f>O637+P637</f>
        <v>0</v>
      </c>
      <c r="O637" s="197">
        <f>SUM(O638)</f>
        <v>0</v>
      </c>
      <c r="P637" s="197">
        <f>SUM(P638)</f>
        <v>0</v>
      </c>
      <c r="Q637" s="161"/>
      <c r="R637" s="161"/>
      <c r="S637" s="438"/>
      <c r="T637" s="161"/>
      <c r="U637" s="161"/>
      <c r="V637" s="161"/>
    </row>
    <row r="638" spans="1:22" ht="26.4">
      <c r="A638" s="5"/>
      <c r="B638" s="5"/>
      <c r="C638" s="5"/>
      <c r="D638" s="5"/>
      <c r="E638" s="5"/>
      <c r="F638" s="5"/>
      <c r="G638" s="5"/>
      <c r="H638" s="25"/>
      <c r="I638" s="18"/>
      <c r="J638" s="19"/>
      <c r="K638" s="19"/>
      <c r="L638" s="203" t="s">
        <v>217</v>
      </c>
      <c r="M638" s="13">
        <v>4511</v>
      </c>
      <c r="N638" s="183">
        <f t="shared" si="131"/>
        <v>0</v>
      </c>
      <c r="O638" s="398"/>
      <c r="P638" s="398">
        <v>0</v>
      </c>
      <c r="Q638" s="161"/>
      <c r="R638" s="161"/>
      <c r="S638" s="438"/>
      <c r="T638" s="161"/>
      <c r="U638" s="161"/>
      <c r="V638" s="161"/>
    </row>
    <row r="639" spans="1:22" ht="69">
      <c r="A639" s="5"/>
      <c r="B639" s="5"/>
      <c r="C639" s="5"/>
      <c r="D639" s="5"/>
      <c r="E639" s="5"/>
      <c r="F639" s="5"/>
      <c r="G639" s="5"/>
      <c r="H639" s="45"/>
      <c r="I639" s="147"/>
      <c r="J639" s="148"/>
      <c r="K639" s="148"/>
      <c r="L639" s="27" t="s">
        <v>845</v>
      </c>
      <c r="M639" s="28"/>
      <c r="N639" s="197">
        <f>O639+P639</f>
        <v>0</v>
      </c>
      <c r="O639" s="197">
        <f>SUM(O640:O643)</f>
        <v>0</v>
      </c>
      <c r="P639" s="197">
        <f>SUM(P640:P643)</f>
        <v>0</v>
      </c>
      <c r="Q639" s="161"/>
      <c r="R639" s="161"/>
      <c r="S639" s="438"/>
      <c r="T639" s="161"/>
      <c r="U639" s="161"/>
      <c r="V639" s="161"/>
    </row>
    <row r="640" spans="1:22" ht="16.2">
      <c r="A640" s="5"/>
      <c r="B640" s="5"/>
      <c r="C640" s="5"/>
      <c r="D640" s="5"/>
      <c r="E640" s="5"/>
      <c r="F640" s="5"/>
      <c r="G640" s="5"/>
      <c r="H640" s="25"/>
      <c r="I640" s="18"/>
      <c r="J640" s="19"/>
      <c r="K640" s="19"/>
      <c r="L640" s="29" t="s">
        <v>348</v>
      </c>
      <c r="M640" s="12">
        <v>4729</v>
      </c>
      <c r="N640" s="183">
        <f t="shared" si="131"/>
        <v>0</v>
      </c>
      <c r="O640" s="183"/>
      <c r="P640" s="183"/>
      <c r="Q640" s="161"/>
      <c r="R640" s="161"/>
      <c r="S640" s="438"/>
      <c r="T640" s="161"/>
      <c r="U640" s="161"/>
      <c r="V640" s="161"/>
    </row>
    <row r="641" spans="1:22" ht="16.2">
      <c r="A641" s="5"/>
      <c r="B641" s="5"/>
      <c r="C641" s="5"/>
      <c r="D641" s="5"/>
      <c r="E641" s="5"/>
      <c r="F641" s="5"/>
      <c r="G641" s="5"/>
      <c r="H641" s="25"/>
      <c r="I641" s="18"/>
      <c r="J641" s="19"/>
      <c r="K641" s="19"/>
      <c r="L641" s="30" t="s">
        <v>173</v>
      </c>
      <c r="M641" s="31">
        <v>5112</v>
      </c>
      <c r="N641" s="183">
        <f t="shared" si="131"/>
        <v>0</v>
      </c>
      <c r="O641" s="183"/>
      <c r="P641" s="183"/>
      <c r="Q641" s="161"/>
      <c r="R641" s="161"/>
      <c r="S641" s="438"/>
      <c r="T641" s="161"/>
      <c r="U641" s="161"/>
      <c r="V641" s="161"/>
    </row>
    <row r="642" spans="1:22" ht="16.2">
      <c r="A642" s="5"/>
      <c r="B642" s="5"/>
      <c r="C642" s="5"/>
      <c r="D642" s="5"/>
      <c r="E642" s="5"/>
      <c r="F642" s="5"/>
      <c r="G642" s="5"/>
      <c r="H642" s="25"/>
      <c r="I642" s="18"/>
      <c r="J642" s="19"/>
      <c r="K642" s="19"/>
      <c r="L642" s="32" t="s">
        <v>143</v>
      </c>
      <c r="M642" s="48">
        <v>5113</v>
      </c>
      <c r="N642" s="183">
        <f t="shared" si="131"/>
        <v>0</v>
      </c>
      <c r="O642" s="183"/>
      <c r="P642" s="183"/>
      <c r="Q642" s="161"/>
      <c r="R642" s="161"/>
      <c r="S642" s="438"/>
      <c r="T642" s="161"/>
      <c r="U642" s="161"/>
      <c r="V642" s="161"/>
    </row>
    <row r="643" spans="1:22" ht="16.2">
      <c r="A643" s="5"/>
      <c r="B643" s="5"/>
      <c r="C643" s="5"/>
      <c r="D643" s="5"/>
      <c r="E643" s="5"/>
      <c r="F643" s="5"/>
      <c r="G643" s="5"/>
      <c r="H643" s="25"/>
      <c r="I643" s="18"/>
      <c r="J643" s="19"/>
      <c r="K643" s="19"/>
      <c r="L643" s="30" t="s">
        <v>268</v>
      </c>
      <c r="M643" s="44">
        <v>5129</v>
      </c>
      <c r="N643" s="183">
        <f t="shared" si="131"/>
        <v>0</v>
      </c>
      <c r="O643" s="183">
        <v>0</v>
      </c>
      <c r="P643" s="183"/>
      <c r="Q643" s="161"/>
      <c r="R643" s="161"/>
      <c r="S643" s="438"/>
      <c r="T643" s="161"/>
      <c r="U643" s="161"/>
      <c r="V643" s="161"/>
    </row>
    <row r="644" spans="1:22" ht="27.6">
      <c r="H644" s="45"/>
      <c r="I644" s="147"/>
      <c r="J644" s="148"/>
      <c r="K644" s="148"/>
      <c r="L644" s="27" t="s">
        <v>852</v>
      </c>
      <c r="M644" s="28"/>
      <c r="N644" s="197">
        <f>SUM(N645:N646)</f>
        <v>0</v>
      </c>
      <c r="O644" s="197">
        <f>SUM(O645:O646)</f>
        <v>0</v>
      </c>
      <c r="P644" s="197">
        <f>SUM(P645:P646)</f>
        <v>0</v>
      </c>
      <c r="Q644" s="161"/>
      <c r="R644" s="161"/>
      <c r="S644" s="438"/>
      <c r="T644" s="161"/>
      <c r="U644" s="161"/>
      <c r="V644" s="161"/>
    </row>
    <row r="645" spans="1:22" ht="16.2">
      <c r="A645" s="5"/>
      <c r="B645" s="5"/>
      <c r="C645" s="5"/>
      <c r="D645" s="5"/>
      <c r="E645" s="5"/>
      <c r="F645" s="5"/>
      <c r="G645" s="5"/>
      <c r="H645" s="25"/>
      <c r="I645" s="18"/>
      <c r="J645" s="19"/>
      <c r="K645" s="19"/>
      <c r="L645" s="30" t="s">
        <v>173</v>
      </c>
      <c r="M645" s="31">
        <v>5112</v>
      </c>
      <c r="N645" s="183">
        <f t="shared" si="131"/>
        <v>0</v>
      </c>
      <c r="O645" s="405"/>
      <c r="P645" s="405"/>
      <c r="Q645" s="161"/>
      <c r="R645" s="161"/>
      <c r="S645" s="438"/>
      <c r="T645" s="161"/>
      <c r="U645" s="161"/>
      <c r="V645" s="161"/>
    </row>
    <row r="646" spans="1:22" ht="16.2">
      <c r="A646" s="5"/>
      <c r="B646" s="5"/>
      <c r="C646" s="5"/>
      <c r="D646" s="5"/>
      <c r="E646" s="5"/>
      <c r="F646" s="5"/>
      <c r="G646" s="5"/>
      <c r="H646" s="25"/>
      <c r="I646" s="18"/>
      <c r="J646" s="19"/>
      <c r="K646" s="19"/>
      <c r="L646" s="32" t="s">
        <v>143</v>
      </c>
      <c r="M646" s="48">
        <v>5113</v>
      </c>
      <c r="N646" s="183">
        <f t="shared" ref="N646" si="132">O646+P646</f>
        <v>0</v>
      </c>
      <c r="O646" s="183">
        <v>0</v>
      </c>
      <c r="P646" s="183"/>
      <c r="Q646" s="161"/>
      <c r="R646" s="161"/>
      <c r="S646" s="438"/>
      <c r="T646" s="161"/>
      <c r="U646" s="161"/>
      <c r="V646" s="161"/>
    </row>
    <row r="647" spans="1:22" ht="16.2">
      <c r="A647" s="5"/>
      <c r="B647" s="5"/>
      <c r="C647" s="5"/>
      <c r="D647" s="5"/>
      <c r="E647" s="5"/>
      <c r="F647" s="5"/>
      <c r="G647" s="5"/>
      <c r="H647" s="165">
        <v>2960</v>
      </c>
      <c r="I647" s="166" t="s">
        <v>187</v>
      </c>
      <c r="J647" s="167">
        <v>6</v>
      </c>
      <c r="K647" s="167">
        <v>0</v>
      </c>
      <c r="L647" s="168" t="s">
        <v>337</v>
      </c>
      <c r="M647" s="176"/>
      <c r="N647" s="188">
        <f>+N649</f>
        <v>0</v>
      </c>
      <c r="O647" s="188">
        <f>+O649</f>
        <v>0</v>
      </c>
      <c r="P647" s="188">
        <f>+P649</f>
        <v>0</v>
      </c>
      <c r="Q647" s="161"/>
      <c r="R647" s="161"/>
      <c r="S647" s="438"/>
      <c r="T647" s="161"/>
      <c r="U647" s="161"/>
      <c r="V647" s="161"/>
    </row>
    <row r="648" spans="1:22" ht="16.2">
      <c r="A648" s="5"/>
      <c r="B648" s="5"/>
      <c r="C648" s="5"/>
      <c r="D648" s="5"/>
      <c r="E648" s="5"/>
      <c r="F648" s="5"/>
      <c r="G648" s="5"/>
      <c r="H648" s="25"/>
      <c r="I648" s="18"/>
      <c r="J648" s="19"/>
      <c r="K648" s="19"/>
      <c r="L648" s="30" t="s">
        <v>110</v>
      </c>
      <c r="M648" s="31"/>
      <c r="N648" s="190"/>
      <c r="O648" s="190"/>
      <c r="P648" s="190"/>
      <c r="Q648" s="161"/>
      <c r="R648" s="161"/>
      <c r="S648" s="438"/>
      <c r="T648" s="161"/>
      <c r="U648" s="161"/>
      <c r="V648" s="161"/>
    </row>
    <row r="649" spans="1:22" ht="16.2">
      <c r="H649" s="151">
        <v>2961</v>
      </c>
      <c r="I649" s="152" t="s">
        <v>187</v>
      </c>
      <c r="J649" s="153">
        <v>6</v>
      </c>
      <c r="K649" s="153">
        <v>1</v>
      </c>
      <c r="L649" s="154" t="s">
        <v>337</v>
      </c>
      <c r="M649" s="155"/>
      <c r="N649" s="192">
        <f>+N651+N656+N658+N660+N662+N665+N667</f>
        <v>0</v>
      </c>
      <c r="O649" s="192">
        <f t="shared" ref="O649:P649" si="133">+O651+O656+O658+O660+O662+O665+O667</f>
        <v>0</v>
      </c>
      <c r="P649" s="192">
        <f t="shared" si="133"/>
        <v>0</v>
      </c>
      <c r="Q649" s="161"/>
      <c r="R649" s="161"/>
      <c r="S649" s="438"/>
      <c r="T649" s="161"/>
      <c r="U649" s="161"/>
      <c r="V649" s="161"/>
    </row>
    <row r="650" spans="1:22" ht="16.2">
      <c r="A650" s="5"/>
      <c r="B650" s="5"/>
      <c r="C650" s="5"/>
      <c r="D650" s="5"/>
      <c r="E650" s="5"/>
      <c r="F650" s="5"/>
      <c r="G650" s="5"/>
      <c r="H650" s="25"/>
      <c r="I650" s="25"/>
      <c r="J650" s="26"/>
      <c r="K650" s="26"/>
      <c r="L650" s="30" t="s">
        <v>108</v>
      </c>
      <c r="M650" s="31"/>
      <c r="N650" s="190"/>
      <c r="O650" s="190"/>
      <c r="P650" s="190"/>
      <c r="Q650" s="161"/>
      <c r="R650" s="161"/>
      <c r="S650" s="438"/>
      <c r="T650" s="161"/>
      <c r="U650" s="161"/>
      <c r="V650" s="161"/>
    </row>
    <row r="651" spans="1:22" ht="27.6">
      <c r="A651" s="5"/>
      <c r="B651" s="5"/>
      <c r="C651" s="5"/>
      <c r="D651" s="5"/>
      <c r="E651" s="5"/>
      <c r="F651" s="5"/>
      <c r="G651" s="5"/>
      <c r="H651" s="45"/>
      <c r="I651" s="147"/>
      <c r="J651" s="148"/>
      <c r="K651" s="148"/>
      <c r="L651" s="27" t="s">
        <v>833</v>
      </c>
      <c r="M651" s="28"/>
      <c r="N651" s="197">
        <f>O651+P651</f>
        <v>0</v>
      </c>
      <c r="O651" s="197">
        <f>SUM(O652:O655)</f>
        <v>0</v>
      </c>
      <c r="P651" s="197">
        <f>SUM(P652:P655)</f>
        <v>0</v>
      </c>
      <c r="Q651" s="161"/>
      <c r="R651" s="161"/>
      <c r="S651" s="438"/>
      <c r="T651" s="161"/>
      <c r="U651" s="161"/>
      <c r="V651" s="161"/>
    </row>
    <row r="652" spans="1:22" ht="26.4">
      <c r="H652" s="17"/>
      <c r="I652" s="25"/>
      <c r="J652" s="26"/>
      <c r="K652" s="26"/>
      <c r="L652" s="30" t="s">
        <v>142</v>
      </c>
      <c r="M652" s="13">
        <v>4251</v>
      </c>
      <c r="N652" s="183">
        <f t="shared" ref="N652:N664" si="134">O652+P652</f>
        <v>0</v>
      </c>
      <c r="O652" s="183"/>
      <c r="P652" s="183"/>
      <c r="Q652" s="161"/>
      <c r="R652" s="161"/>
      <c r="S652" s="438"/>
      <c r="T652" s="161"/>
      <c r="U652" s="161"/>
      <c r="V652" s="161"/>
    </row>
    <row r="653" spans="1:22" ht="16.2">
      <c r="A653" s="5"/>
      <c r="B653" s="5"/>
      <c r="C653" s="5"/>
      <c r="D653" s="5"/>
      <c r="E653" s="5"/>
      <c r="F653" s="5"/>
      <c r="G653" s="5"/>
      <c r="H653" s="17"/>
      <c r="I653" s="25"/>
      <c r="J653" s="26"/>
      <c r="K653" s="26"/>
      <c r="L653" s="29" t="s">
        <v>167</v>
      </c>
      <c r="M653" s="12">
        <v>4639</v>
      </c>
      <c r="N653" s="183">
        <f t="shared" si="134"/>
        <v>0</v>
      </c>
      <c r="O653" s="183"/>
      <c r="P653" s="183"/>
      <c r="Q653" s="161"/>
      <c r="R653" s="161"/>
      <c r="S653" s="438"/>
      <c r="T653" s="161"/>
      <c r="U653" s="161"/>
      <c r="V653" s="161"/>
    </row>
    <row r="654" spans="1:22" ht="16.2">
      <c r="A654" s="5"/>
      <c r="B654" s="5"/>
      <c r="C654" s="5"/>
      <c r="D654" s="5"/>
      <c r="E654" s="5"/>
      <c r="F654" s="5"/>
      <c r="G654" s="5"/>
      <c r="H654" s="17"/>
      <c r="I654" s="25"/>
      <c r="J654" s="26"/>
      <c r="K654" s="26"/>
      <c r="L654" s="30" t="s">
        <v>173</v>
      </c>
      <c r="M654" s="31">
        <v>5112</v>
      </c>
      <c r="N654" s="183">
        <f t="shared" si="134"/>
        <v>0</v>
      </c>
      <c r="O654" s="183"/>
      <c r="P654" s="183"/>
      <c r="Q654" s="161"/>
      <c r="R654" s="161"/>
      <c r="S654" s="438"/>
      <c r="T654" s="161"/>
      <c r="U654" s="161"/>
      <c r="V654" s="161"/>
    </row>
    <row r="655" spans="1:22" ht="16.2">
      <c r="H655" s="25"/>
      <c r="I655" s="25"/>
      <c r="J655" s="26"/>
      <c r="K655" s="26"/>
      <c r="L655" s="32" t="s">
        <v>143</v>
      </c>
      <c r="M655" s="48">
        <v>5113</v>
      </c>
      <c r="N655" s="183">
        <f t="shared" si="134"/>
        <v>0</v>
      </c>
      <c r="O655" s="183">
        <v>0</v>
      </c>
      <c r="P655" s="183"/>
      <c r="Q655" s="161"/>
      <c r="R655" s="161"/>
      <c r="S655" s="438"/>
      <c r="T655" s="161"/>
      <c r="U655" s="161"/>
      <c r="V655" s="161"/>
    </row>
    <row r="656" spans="1:22" ht="27.6">
      <c r="A656" s="5"/>
      <c r="B656" s="5"/>
      <c r="C656" s="5"/>
      <c r="D656" s="5"/>
      <c r="E656" s="5"/>
      <c r="F656" s="5"/>
      <c r="G656" s="5"/>
      <c r="H656" s="45"/>
      <c r="I656" s="147"/>
      <c r="J656" s="148"/>
      <c r="K656" s="148"/>
      <c r="L656" s="27" t="s">
        <v>339</v>
      </c>
      <c r="M656" s="28"/>
      <c r="N656" s="197">
        <f>O656+P656</f>
        <v>0</v>
      </c>
      <c r="O656" s="197">
        <f>SUM(O657)</f>
        <v>0</v>
      </c>
      <c r="P656" s="197">
        <f>SUM(P657)</f>
        <v>0</v>
      </c>
      <c r="Q656" s="161"/>
      <c r="R656" s="161"/>
      <c r="S656" s="438"/>
      <c r="T656" s="161"/>
      <c r="U656" s="161"/>
      <c r="V656" s="161"/>
    </row>
    <row r="657" spans="1:22" ht="16.2">
      <c r="A657" s="5"/>
      <c r="B657" s="5"/>
      <c r="C657" s="5"/>
      <c r="D657" s="5"/>
      <c r="E657" s="5"/>
      <c r="F657" s="5"/>
      <c r="G657" s="5"/>
      <c r="H657" s="25"/>
      <c r="I657" s="25"/>
      <c r="J657" s="26"/>
      <c r="K657" s="26"/>
      <c r="L657" s="29" t="s">
        <v>125</v>
      </c>
      <c r="M657" s="12">
        <v>4239</v>
      </c>
      <c r="N657" s="183">
        <f t="shared" si="134"/>
        <v>0</v>
      </c>
      <c r="O657" s="183"/>
      <c r="P657" s="183"/>
      <c r="Q657" s="161"/>
      <c r="R657" s="161"/>
      <c r="S657" s="438"/>
      <c r="T657" s="161"/>
      <c r="U657" s="161"/>
      <c r="V657" s="161"/>
    </row>
    <row r="658" spans="1:22" ht="41.4">
      <c r="A658" s="5"/>
      <c r="B658" s="5"/>
      <c r="C658" s="5"/>
      <c r="D658" s="5"/>
      <c r="E658" s="5"/>
      <c r="F658" s="5"/>
      <c r="G658" s="5"/>
      <c r="H658" s="45"/>
      <c r="I658" s="147"/>
      <c r="J658" s="148"/>
      <c r="K658" s="148"/>
      <c r="L658" s="27" t="s">
        <v>771</v>
      </c>
      <c r="M658" s="28"/>
      <c r="N658" s="197">
        <f>O658+P658</f>
        <v>0</v>
      </c>
      <c r="O658" s="197">
        <f>SUM(O659)</f>
        <v>0</v>
      </c>
      <c r="P658" s="197">
        <f>SUM(P659)</f>
        <v>0</v>
      </c>
      <c r="Q658" s="161"/>
      <c r="R658" s="161"/>
      <c r="S658" s="438"/>
      <c r="T658" s="161"/>
      <c r="U658" s="161"/>
      <c r="V658" s="161"/>
    </row>
    <row r="659" spans="1:22" ht="16.2">
      <c r="H659" s="25"/>
      <c r="I659" s="25"/>
      <c r="J659" s="26"/>
      <c r="K659" s="26"/>
      <c r="L659" s="29" t="s">
        <v>348</v>
      </c>
      <c r="M659" s="12">
        <v>4729</v>
      </c>
      <c r="N659" s="183">
        <f t="shared" si="134"/>
        <v>0</v>
      </c>
      <c r="O659" s="402"/>
      <c r="P659" s="402"/>
      <c r="Q659" s="161"/>
      <c r="R659" s="161"/>
      <c r="S659" s="438"/>
      <c r="T659" s="161"/>
      <c r="U659" s="161"/>
      <c r="V659" s="161"/>
    </row>
    <row r="660" spans="1:22" ht="55.2">
      <c r="A660" s="5"/>
      <c r="B660" s="5"/>
      <c r="C660" s="5"/>
      <c r="D660" s="5"/>
      <c r="E660" s="5"/>
      <c r="F660" s="5"/>
      <c r="G660" s="5"/>
      <c r="H660" s="46"/>
      <c r="I660" s="147"/>
      <c r="J660" s="148"/>
      <c r="K660" s="148"/>
      <c r="L660" s="27" t="s">
        <v>772</v>
      </c>
      <c r="M660" s="28"/>
      <c r="N660" s="197">
        <f>O660+P660</f>
        <v>0</v>
      </c>
      <c r="O660" s="197">
        <f>SUM(O661)</f>
        <v>0</v>
      </c>
      <c r="P660" s="197">
        <f>SUM(P661)</f>
        <v>0</v>
      </c>
      <c r="Q660" s="161"/>
      <c r="R660" s="161"/>
      <c r="S660" s="438"/>
      <c r="T660" s="161"/>
      <c r="U660" s="161"/>
      <c r="V660" s="161"/>
    </row>
    <row r="661" spans="1:22" ht="16.2">
      <c r="A661" s="5"/>
      <c r="B661" s="5"/>
      <c r="C661" s="5"/>
      <c r="D661" s="5"/>
      <c r="E661" s="5"/>
      <c r="F661" s="5"/>
      <c r="G661" s="5"/>
      <c r="H661" s="25"/>
      <c r="I661" s="25"/>
      <c r="J661" s="26"/>
      <c r="K661" s="26"/>
      <c r="L661" s="29" t="s">
        <v>348</v>
      </c>
      <c r="M661" s="12">
        <v>4729</v>
      </c>
      <c r="N661" s="183">
        <f t="shared" si="134"/>
        <v>0</v>
      </c>
      <c r="O661" s="402"/>
      <c r="P661" s="402"/>
      <c r="Q661" s="161"/>
      <c r="R661" s="161"/>
      <c r="S661" s="438"/>
      <c r="T661" s="161"/>
      <c r="U661" s="161"/>
      <c r="V661" s="161"/>
    </row>
    <row r="662" spans="1:22" ht="41.4">
      <c r="A662" s="5"/>
      <c r="B662" s="5"/>
      <c r="C662" s="5"/>
      <c r="D662" s="5"/>
      <c r="E662" s="5"/>
      <c r="F662" s="5"/>
      <c r="G662" s="5"/>
      <c r="H662" s="46"/>
      <c r="I662" s="147"/>
      <c r="J662" s="148"/>
      <c r="K662" s="148"/>
      <c r="L662" s="27" t="s">
        <v>846</v>
      </c>
      <c r="M662" s="28"/>
      <c r="N662" s="197">
        <f>O662+P662</f>
        <v>0</v>
      </c>
      <c r="O662" s="197">
        <f>SUM(O663:O664)</f>
        <v>0</v>
      </c>
      <c r="P662" s="197">
        <f>SUM(P663:P664)</f>
        <v>0</v>
      </c>
      <c r="Q662" s="161"/>
      <c r="R662" s="161"/>
      <c r="S662" s="438"/>
      <c r="T662" s="161"/>
      <c r="U662" s="161"/>
      <c r="V662" s="161"/>
    </row>
    <row r="663" spans="1:22" ht="16.2">
      <c r="H663" s="25"/>
      <c r="I663" s="25"/>
      <c r="J663" s="26"/>
      <c r="K663" s="26"/>
      <c r="L663" s="29" t="s">
        <v>348</v>
      </c>
      <c r="M663" s="12">
        <v>4729</v>
      </c>
      <c r="N663" s="183">
        <f t="shared" si="134"/>
        <v>0</v>
      </c>
      <c r="O663" s="402"/>
      <c r="P663" s="402"/>
      <c r="Q663" s="161"/>
      <c r="R663" s="161"/>
      <c r="S663" s="438"/>
      <c r="T663" s="161"/>
      <c r="U663" s="161"/>
      <c r="V663" s="161"/>
    </row>
    <row r="664" spans="1:22" ht="26.4">
      <c r="A664" s="5"/>
      <c r="B664" s="5"/>
      <c r="C664" s="5"/>
      <c r="D664" s="5"/>
      <c r="E664" s="5"/>
      <c r="F664" s="5"/>
      <c r="G664" s="5"/>
      <c r="H664" s="177"/>
      <c r="I664" s="194"/>
      <c r="J664" s="201"/>
      <c r="K664" s="202"/>
      <c r="L664" s="203" t="s">
        <v>215</v>
      </c>
      <c r="M664" s="13">
        <v>4637</v>
      </c>
      <c r="N664" s="183">
        <f t="shared" si="134"/>
        <v>0</v>
      </c>
      <c r="O664" s="183"/>
      <c r="P664" s="183"/>
      <c r="Q664" s="161"/>
      <c r="R664" s="161"/>
      <c r="S664" s="438"/>
      <c r="T664" s="161"/>
      <c r="U664" s="161"/>
      <c r="V664" s="161"/>
    </row>
    <row r="665" spans="1:22" ht="27.6">
      <c r="A665" s="5"/>
      <c r="B665" s="5"/>
      <c r="C665" s="5"/>
      <c r="D665" s="5"/>
      <c r="E665" s="5"/>
      <c r="F665" s="5"/>
      <c r="G665" s="5"/>
      <c r="H665" s="46"/>
      <c r="I665" s="147"/>
      <c r="J665" s="148"/>
      <c r="K665" s="148"/>
      <c r="L665" s="459" t="s">
        <v>899</v>
      </c>
      <c r="M665" s="461"/>
      <c r="N665" s="197">
        <f>O665+P665</f>
        <v>0</v>
      </c>
      <c r="O665" s="197">
        <f>SUM(O666)</f>
        <v>0</v>
      </c>
      <c r="P665" s="197">
        <f>SUM(P666)</f>
        <v>0</v>
      </c>
      <c r="Q665" s="161"/>
      <c r="R665" s="161"/>
      <c r="S665" s="438"/>
      <c r="T665" s="161"/>
      <c r="U665" s="161"/>
      <c r="V665" s="161"/>
    </row>
    <row r="666" spans="1:22" ht="18.600000000000001" customHeight="1">
      <c r="A666" s="5"/>
      <c r="B666" s="5"/>
      <c r="C666" s="5"/>
      <c r="D666" s="5"/>
      <c r="E666" s="5"/>
      <c r="F666" s="5"/>
      <c r="G666" s="5"/>
      <c r="H666" s="177"/>
      <c r="I666" s="194"/>
      <c r="J666" s="201"/>
      <c r="K666" s="202"/>
      <c r="L666" s="32" t="s">
        <v>900</v>
      </c>
      <c r="M666" s="48">
        <v>4861</v>
      </c>
      <c r="N666" s="183">
        <f t="shared" ref="N666" si="135">O666+P666</f>
        <v>0</v>
      </c>
      <c r="O666" s="402"/>
      <c r="P666" s="402">
        <v>0</v>
      </c>
      <c r="Q666" s="161"/>
      <c r="R666" s="161"/>
      <c r="S666" s="438"/>
      <c r="T666" s="161"/>
      <c r="U666" s="161"/>
      <c r="V666" s="161"/>
    </row>
    <row r="667" spans="1:22" ht="27.6">
      <c r="A667" s="5"/>
      <c r="B667" s="5"/>
      <c r="C667" s="5"/>
      <c r="D667" s="5"/>
      <c r="E667" s="5"/>
      <c r="F667" s="5"/>
      <c r="G667" s="5"/>
      <c r="H667" s="46"/>
      <c r="I667" s="147"/>
      <c r="J667" s="148"/>
      <c r="K667" s="148"/>
      <c r="L667" s="459" t="s">
        <v>938</v>
      </c>
      <c r="M667" s="461"/>
      <c r="N667" s="197">
        <f>O667+P667</f>
        <v>0</v>
      </c>
      <c r="O667" s="197">
        <f>SUM(O668)</f>
        <v>0</v>
      </c>
      <c r="P667" s="197">
        <f>SUM(P668)</f>
        <v>0</v>
      </c>
      <c r="Q667" s="161"/>
      <c r="R667" s="161"/>
      <c r="S667" s="438"/>
      <c r="T667" s="161"/>
      <c r="U667" s="161"/>
      <c r="V667" s="161"/>
    </row>
    <row r="668" spans="1:22" ht="27.6" customHeight="1">
      <c r="A668" s="5"/>
      <c r="B668" s="5"/>
      <c r="C668" s="5"/>
      <c r="D668" s="5"/>
      <c r="E668" s="5"/>
      <c r="F668" s="5"/>
      <c r="G668" s="5"/>
      <c r="H668" s="177"/>
      <c r="I668" s="194"/>
      <c r="J668" s="201"/>
      <c r="K668" s="202"/>
      <c r="L668" s="32" t="s">
        <v>940</v>
      </c>
      <c r="M668" s="48" t="s">
        <v>939</v>
      </c>
      <c r="N668" s="183">
        <f t="shared" ref="N668" si="136">O668+P668</f>
        <v>0</v>
      </c>
      <c r="O668" s="402"/>
      <c r="P668" s="402">
        <v>0</v>
      </c>
      <c r="Q668" s="161"/>
      <c r="R668" s="161"/>
      <c r="S668" s="438"/>
      <c r="T668" s="161"/>
      <c r="U668" s="161"/>
      <c r="V668" s="161"/>
    </row>
    <row r="669" spans="1:22" ht="16.2">
      <c r="A669" s="5"/>
      <c r="B669" s="5"/>
      <c r="C669" s="5"/>
      <c r="D669" s="5"/>
      <c r="E669" s="5"/>
      <c r="F669" s="5"/>
      <c r="G669" s="5"/>
      <c r="H669" s="180">
        <v>3000</v>
      </c>
      <c r="I669" s="212" t="s">
        <v>189</v>
      </c>
      <c r="J669" s="213">
        <v>0</v>
      </c>
      <c r="K669" s="213">
        <v>0</v>
      </c>
      <c r="L669" s="162" t="s">
        <v>343</v>
      </c>
      <c r="M669" s="174"/>
      <c r="N669" s="163">
        <f>+N671+N677+N698+N751</f>
        <v>0</v>
      </c>
      <c r="O669" s="163">
        <f>+O671+O677+O698+O751</f>
        <v>0</v>
      </c>
      <c r="P669" s="163">
        <f>+P671+P677+P698+P751</f>
        <v>0</v>
      </c>
      <c r="Q669" s="161"/>
      <c r="R669" s="161"/>
      <c r="S669" s="438"/>
      <c r="T669" s="161"/>
      <c r="U669" s="161"/>
      <c r="V669" s="161"/>
    </row>
    <row r="670" spans="1:22" ht="16.2">
      <c r="H670" s="25"/>
      <c r="I670" s="18"/>
      <c r="J670" s="19"/>
      <c r="K670" s="19"/>
      <c r="L670" s="30" t="s">
        <v>108</v>
      </c>
      <c r="M670" s="31"/>
      <c r="N670" s="190"/>
      <c r="O670" s="190"/>
      <c r="P670" s="190"/>
      <c r="Q670" s="161"/>
      <c r="R670" s="161"/>
      <c r="S670" s="438"/>
      <c r="T670" s="161"/>
      <c r="U670" s="161"/>
      <c r="V670" s="161"/>
    </row>
    <row r="671" spans="1:22" ht="16.2">
      <c r="A671" s="5"/>
      <c r="B671" s="5"/>
      <c r="C671" s="5"/>
      <c r="D671" s="5"/>
      <c r="E671" s="5"/>
      <c r="F671" s="5"/>
      <c r="G671" s="5"/>
      <c r="H671" s="165">
        <v>3030</v>
      </c>
      <c r="I671" s="166" t="s">
        <v>189</v>
      </c>
      <c r="J671" s="167">
        <v>3</v>
      </c>
      <c r="K671" s="167">
        <v>0</v>
      </c>
      <c r="L671" s="168" t="s">
        <v>773</v>
      </c>
      <c r="M671" s="176"/>
      <c r="N671" s="188">
        <f>+N673</f>
        <v>0</v>
      </c>
      <c r="O671" s="188">
        <f>+O673</f>
        <v>0</v>
      </c>
      <c r="P671" s="188">
        <f>+P673</f>
        <v>0</v>
      </c>
      <c r="Q671" s="161"/>
      <c r="R671" s="161"/>
      <c r="S671" s="438"/>
      <c r="T671" s="161"/>
      <c r="U671" s="161"/>
      <c r="V671" s="161"/>
    </row>
    <row r="672" spans="1:22" ht="16.2">
      <c r="H672" s="25"/>
      <c r="I672" s="18"/>
      <c r="J672" s="19"/>
      <c r="K672" s="19"/>
      <c r="L672" s="30" t="s">
        <v>110</v>
      </c>
      <c r="M672" s="31"/>
      <c r="N672" s="190"/>
      <c r="O672" s="190"/>
      <c r="P672" s="190"/>
      <c r="Q672" s="161"/>
      <c r="R672" s="161"/>
      <c r="S672" s="438"/>
      <c r="T672" s="161"/>
      <c r="U672" s="161"/>
      <c r="V672" s="161"/>
    </row>
    <row r="673" spans="1:22" ht="16.2">
      <c r="A673" s="5"/>
      <c r="B673" s="5"/>
      <c r="C673" s="5"/>
      <c r="D673" s="5"/>
      <c r="E673" s="5"/>
      <c r="F673" s="5"/>
      <c r="G673" s="5"/>
      <c r="H673" s="151">
        <v>3031</v>
      </c>
      <c r="I673" s="152" t="s">
        <v>189</v>
      </c>
      <c r="J673" s="153">
        <v>3</v>
      </c>
      <c r="K673" s="153">
        <v>1</v>
      </c>
      <c r="L673" s="154" t="s">
        <v>773</v>
      </c>
      <c r="M673" s="155"/>
      <c r="N673" s="192">
        <f>+N675</f>
        <v>0</v>
      </c>
      <c r="O673" s="192">
        <f>+O675</f>
        <v>0</v>
      </c>
      <c r="P673" s="192">
        <f>+P675</f>
        <v>0</v>
      </c>
      <c r="Q673" s="161"/>
      <c r="R673" s="161"/>
      <c r="S673" s="438"/>
      <c r="T673" s="161"/>
      <c r="U673" s="161"/>
      <c r="V673" s="161"/>
    </row>
    <row r="674" spans="1:22" ht="16.2">
      <c r="A674" s="5"/>
      <c r="B674" s="5"/>
      <c r="C674" s="5"/>
      <c r="D674" s="5"/>
      <c r="E674" s="5"/>
      <c r="F674" s="5"/>
      <c r="G674" s="5"/>
      <c r="H674" s="396"/>
      <c r="I674" s="424"/>
      <c r="J674" s="428"/>
      <c r="K674" s="428"/>
      <c r="L674" s="30" t="s">
        <v>108</v>
      </c>
      <c r="M674" s="429"/>
      <c r="N674" s="190"/>
      <c r="O674" s="190"/>
      <c r="P674" s="190"/>
      <c r="Q674" s="161"/>
      <c r="R674" s="161"/>
      <c r="S674" s="438"/>
      <c r="T674" s="161"/>
      <c r="U674" s="161"/>
      <c r="V674" s="161"/>
    </row>
    <row r="675" spans="1:22" ht="27.6">
      <c r="H675" s="45"/>
      <c r="I675" s="147"/>
      <c r="J675" s="148"/>
      <c r="K675" s="148"/>
      <c r="L675" s="27" t="s">
        <v>774</v>
      </c>
      <c r="M675" s="28"/>
      <c r="N675" s="197">
        <f>O675+P675</f>
        <v>0</v>
      </c>
      <c r="O675" s="197">
        <f>SUM(O676)</f>
        <v>0</v>
      </c>
      <c r="P675" s="197">
        <f>SUM(P676)</f>
        <v>0</v>
      </c>
      <c r="Q675" s="161"/>
      <c r="R675" s="161"/>
      <c r="S675" s="438"/>
      <c r="T675" s="161"/>
      <c r="U675" s="161"/>
      <c r="V675" s="161"/>
    </row>
    <row r="676" spans="1:22" ht="16.2">
      <c r="A676" s="5"/>
      <c r="B676" s="5"/>
      <c r="C676" s="5"/>
      <c r="D676" s="5"/>
      <c r="E676" s="5"/>
      <c r="F676" s="5"/>
      <c r="G676" s="5"/>
      <c r="H676" s="17"/>
      <c r="I676" s="25"/>
      <c r="J676" s="26"/>
      <c r="K676" s="26"/>
      <c r="L676" s="29" t="s">
        <v>125</v>
      </c>
      <c r="M676" s="13">
        <v>4239</v>
      </c>
      <c r="N676" s="183">
        <f t="shared" ref="N676" si="137">O676+P676</f>
        <v>0</v>
      </c>
      <c r="O676" s="183"/>
      <c r="P676" s="183"/>
      <c r="Q676" s="161"/>
      <c r="R676" s="161"/>
      <c r="S676" s="438"/>
      <c r="T676" s="161"/>
      <c r="U676" s="161"/>
      <c r="V676" s="161"/>
    </row>
    <row r="677" spans="1:22" ht="16.2">
      <c r="H677" s="165">
        <v>3040</v>
      </c>
      <c r="I677" s="166" t="s">
        <v>189</v>
      </c>
      <c r="J677" s="167">
        <v>4</v>
      </c>
      <c r="K677" s="167">
        <v>0</v>
      </c>
      <c r="L677" s="168" t="s">
        <v>775</v>
      </c>
      <c r="M677" s="176"/>
      <c r="N677" s="188">
        <f>+N679</f>
        <v>0</v>
      </c>
      <c r="O677" s="188">
        <f>+O679</f>
        <v>0</v>
      </c>
      <c r="P677" s="188">
        <f>+P679</f>
        <v>0</v>
      </c>
      <c r="Q677" s="161"/>
      <c r="R677" s="161"/>
      <c r="S677" s="438"/>
      <c r="T677" s="161"/>
      <c r="U677" s="161"/>
      <c r="V677" s="161"/>
    </row>
    <row r="678" spans="1:22" ht="16.2">
      <c r="A678" s="5"/>
      <c r="B678" s="5"/>
      <c r="C678" s="5"/>
      <c r="D678" s="5"/>
      <c r="E678" s="5"/>
      <c r="F678" s="5"/>
      <c r="G678" s="5"/>
      <c r="H678" s="25"/>
      <c r="I678" s="18"/>
      <c r="J678" s="19"/>
      <c r="K678" s="19"/>
      <c r="L678" s="30" t="s">
        <v>110</v>
      </c>
      <c r="M678" s="31"/>
      <c r="N678" s="190"/>
      <c r="O678" s="190"/>
      <c r="P678" s="190"/>
      <c r="Q678" s="161"/>
      <c r="R678" s="161"/>
      <c r="S678" s="438"/>
      <c r="T678" s="161"/>
      <c r="U678" s="161"/>
      <c r="V678" s="161"/>
    </row>
    <row r="679" spans="1:22" ht="16.2">
      <c r="H679" s="151">
        <v>3041</v>
      </c>
      <c r="I679" s="152" t="s">
        <v>189</v>
      </c>
      <c r="J679" s="153">
        <v>4</v>
      </c>
      <c r="K679" s="153">
        <v>1</v>
      </c>
      <c r="L679" s="154" t="s">
        <v>775</v>
      </c>
      <c r="M679" s="155"/>
      <c r="N679" s="192">
        <f>+N681+N689+N692+N695</f>
        <v>0</v>
      </c>
      <c r="O679" s="192">
        <f t="shared" ref="O679:P679" si="138">+O681+O689+O692+O695</f>
        <v>0</v>
      </c>
      <c r="P679" s="192">
        <f t="shared" si="138"/>
        <v>0</v>
      </c>
      <c r="Q679" s="161"/>
      <c r="R679" s="161"/>
      <c r="S679" s="438"/>
      <c r="T679" s="161"/>
      <c r="U679" s="161"/>
      <c r="V679" s="161"/>
    </row>
    <row r="680" spans="1:22" ht="16.2">
      <c r="A680" s="5"/>
      <c r="B680" s="5"/>
      <c r="C680" s="5"/>
      <c r="D680" s="5"/>
      <c r="E680" s="5"/>
      <c r="F680" s="5"/>
      <c r="G680" s="5"/>
      <c r="H680" s="396"/>
      <c r="I680" s="424"/>
      <c r="J680" s="428"/>
      <c r="K680" s="428"/>
      <c r="L680" s="30" t="s">
        <v>108</v>
      </c>
      <c r="M680" s="429"/>
      <c r="N680" s="190"/>
      <c r="O680" s="190"/>
      <c r="P680" s="190"/>
      <c r="Q680" s="161"/>
      <c r="R680" s="161"/>
      <c r="S680" s="438"/>
      <c r="T680" s="161"/>
      <c r="U680" s="161"/>
      <c r="V680" s="161"/>
    </row>
    <row r="681" spans="1:22" ht="28.5" customHeight="1">
      <c r="H681" s="45"/>
      <c r="I681" s="147"/>
      <c r="J681" s="148"/>
      <c r="K681" s="148"/>
      <c r="L681" s="27" t="s">
        <v>776</v>
      </c>
      <c r="M681" s="28"/>
      <c r="N681" s="197">
        <f>O681+P681</f>
        <v>0</v>
      </c>
      <c r="O681" s="197">
        <f>SUM(O682:O688)</f>
        <v>0</v>
      </c>
      <c r="P681" s="197">
        <f>SUM(P682:P688)</f>
        <v>0</v>
      </c>
      <c r="Q681" s="161"/>
      <c r="R681" s="161"/>
      <c r="S681" s="438"/>
      <c r="T681" s="161"/>
      <c r="U681" s="161"/>
      <c r="V681" s="161"/>
    </row>
    <row r="682" spans="1:22" ht="16.2">
      <c r="A682" s="5"/>
      <c r="B682" s="5"/>
      <c r="C682" s="5"/>
      <c r="D682" s="5"/>
      <c r="E682" s="5"/>
      <c r="F682" s="5"/>
      <c r="G682" s="5"/>
      <c r="H682" s="17"/>
      <c r="I682" s="25"/>
      <c r="J682" s="26"/>
      <c r="K682" s="26"/>
      <c r="L682" s="29" t="s">
        <v>118</v>
      </c>
      <c r="M682" s="13">
        <v>4216</v>
      </c>
      <c r="N682" s="183">
        <f t="shared" ref="N682:N691" si="139">O682+P682</f>
        <v>0</v>
      </c>
      <c r="O682" s="183"/>
      <c r="P682" s="183"/>
      <c r="Q682" s="161"/>
      <c r="R682" s="161"/>
      <c r="S682" s="438"/>
      <c r="T682" s="161"/>
      <c r="U682" s="161"/>
      <c r="V682" s="161"/>
    </row>
    <row r="683" spans="1:22" ht="26.4">
      <c r="A683" s="5"/>
      <c r="B683" s="5"/>
      <c r="C683" s="5"/>
      <c r="D683" s="5"/>
      <c r="E683" s="5"/>
      <c r="F683" s="5"/>
      <c r="G683" s="5"/>
      <c r="H683" s="17"/>
      <c r="I683" s="25"/>
      <c r="J683" s="26"/>
      <c r="K683" s="26"/>
      <c r="L683" s="36" t="s">
        <v>394</v>
      </c>
      <c r="M683" s="13">
        <v>4233</v>
      </c>
      <c r="N683" s="183">
        <f t="shared" si="139"/>
        <v>0</v>
      </c>
      <c r="O683" s="183"/>
      <c r="P683" s="183"/>
      <c r="Q683" s="161"/>
      <c r="R683" s="161"/>
      <c r="S683" s="438"/>
      <c r="T683" s="161"/>
      <c r="U683" s="161"/>
      <c r="V683" s="161"/>
    </row>
    <row r="684" spans="1:22" ht="16.2">
      <c r="A684" s="5"/>
      <c r="B684" s="5"/>
      <c r="C684" s="5"/>
      <c r="D684" s="5"/>
      <c r="E684" s="5"/>
      <c r="F684" s="5"/>
      <c r="G684" s="5"/>
      <c r="H684" s="17"/>
      <c r="I684" s="25"/>
      <c r="J684" s="26"/>
      <c r="K684" s="26"/>
      <c r="L684" s="29" t="s">
        <v>122</v>
      </c>
      <c r="M684" s="12">
        <v>4234</v>
      </c>
      <c r="N684" s="183"/>
      <c r="O684" s="183"/>
      <c r="P684" s="183"/>
      <c r="Q684" s="161"/>
      <c r="R684" s="161"/>
      <c r="S684" s="438"/>
      <c r="T684" s="161"/>
      <c r="U684" s="161"/>
      <c r="V684" s="161"/>
    </row>
    <row r="685" spans="1:22" ht="16.2">
      <c r="A685" s="5"/>
      <c r="B685" s="5"/>
      <c r="C685" s="5"/>
      <c r="D685" s="5"/>
      <c r="E685" s="5"/>
      <c r="F685" s="5"/>
      <c r="G685" s="5"/>
      <c r="H685" s="17"/>
      <c r="I685" s="25"/>
      <c r="J685" s="26"/>
      <c r="K685" s="26"/>
      <c r="L685" s="29" t="s">
        <v>125</v>
      </c>
      <c r="M685" s="44">
        <v>4239</v>
      </c>
      <c r="N685" s="183"/>
      <c r="O685" s="183"/>
      <c r="P685" s="183"/>
      <c r="Q685" s="161"/>
      <c r="R685" s="161"/>
      <c r="S685" s="438"/>
      <c r="T685" s="161"/>
      <c r="U685" s="161"/>
      <c r="V685" s="161"/>
    </row>
    <row r="686" spans="1:22" ht="16.2">
      <c r="A686" s="5"/>
      <c r="B686" s="5"/>
      <c r="C686" s="5"/>
      <c r="D686" s="5"/>
      <c r="E686" s="5"/>
      <c r="F686" s="5"/>
      <c r="G686" s="5"/>
      <c r="H686" s="17"/>
      <c r="I686" s="25"/>
      <c r="J686" s="26"/>
      <c r="K686" s="26"/>
      <c r="L686" s="29" t="s">
        <v>901</v>
      </c>
      <c r="M686" s="12" t="s">
        <v>902</v>
      </c>
      <c r="N686" s="183"/>
      <c r="O686" s="183"/>
      <c r="P686" s="183"/>
      <c r="Q686" s="161"/>
      <c r="R686" s="161"/>
      <c r="S686" s="438"/>
      <c r="T686" s="161"/>
      <c r="U686" s="161"/>
      <c r="V686" s="161"/>
    </row>
    <row r="687" spans="1:22" ht="16.2">
      <c r="A687" s="5"/>
      <c r="B687" s="5"/>
      <c r="C687" s="5"/>
      <c r="D687" s="5"/>
      <c r="E687" s="5"/>
      <c r="F687" s="5"/>
      <c r="G687" s="5"/>
      <c r="H687" s="17"/>
      <c r="I687" s="25"/>
      <c r="J687" s="26"/>
      <c r="K687" s="26"/>
      <c r="L687" s="29" t="s">
        <v>130</v>
      </c>
      <c r="M687" s="13">
        <v>4267</v>
      </c>
      <c r="N687" s="183"/>
      <c r="O687" s="183"/>
      <c r="P687" s="183"/>
      <c r="Q687" s="161"/>
      <c r="R687" s="161"/>
      <c r="S687" s="438"/>
      <c r="T687" s="161"/>
      <c r="U687" s="161"/>
      <c r="V687" s="161"/>
    </row>
    <row r="688" spans="1:22" ht="16.2">
      <c r="A688" s="5"/>
      <c r="B688" s="5"/>
      <c r="C688" s="5"/>
      <c r="D688" s="5"/>
      <c r="E688" s="5"/>
      <c r="F688" s="5"/>
      <c r="G688" s="5"/>
      <c r="H688" s="17"/>
      <c r="I688" s="25"/>
      <c r="J688" s="26"/>
      <c r="K688" s="26"/>
      <c r="L688" s="433" t="s">
        <v>903</v>
      </c>
      <c r="M688" s="468" t="s">
        <v>904</v>
      </c>
      <c r="N688" s="183">
        <f t="shared" si="139"/>
        <v>0</v>
      </c>
      <c r="O688" s="183"/>
      <c r="P688" s="183"/>
      <c r="Q688" s="161"/>
      <c r="R688" s="161"/>
      <c r="S688" s="438"/>
      <c r="T688" s="161"/>
      <c r="U688" s="161"/>
      <c r="V688" s="161"/>
    </row>
    <row r="689" spans="1:22" ht="30.75" customHeight="1">
      <c r="H689" s="45"/>
      <c r="I689" s="147"/>
      <c r="J689" s="148"/>
      <c r="K689" s="148"/>
      <c r="L689" s="459" t="s">
        <v>847</v>
      </c>
      <c r="M689" s="461"/>
      <c r="N689" s="197">
        <f>O689+P689</f>
        <v>0</v>
      </c>
      <c r="O689" s="197">
        <f>SUM(O690:O691)</f>
        <v>0</v>
      </c>
      <c r="P689" s="197">
        <f>SUM(P690:P691)</f>
        <v>0</v>
      </c>
      <c r="Q689" s="161"/>
      <c r="R689" s="161"/>
      <c r="S689" s="438"/>
      <c r="T689" s="161"/>
      <c r="U689" s="161"/>
      <c r="V689" s="161"/>
    </row>
    <row r="690" spans="1:22" ht="16.2">
      <c r="A690" s="5"/>
      <c r="B690" s="5"/>
      <c r="C690" s="5"/>
      <c r="D690" s="5"/>
      <c r="E690" s="5"/>
      <c r="F690" s="5"/>
      <c r="G690" s="5"/>
      <c r="H690" s="17"/>
      <c r="I690" s="25"/>
      <c r="J690" s="26"/>
      <c r="K690" s="26"/>
      <c r="L690" s="29" t="s">
        <v>125</v>
      </c>
      <c r="M690" s="44">
        <v>4239</v>
      </c>
      <c r="N690" s="183">
        <f t="shared" si="139"/>
        <v>0</v>
      </c>
      <c r="O690" s="183"/>
      <c r="P690" s="183"/>
      <c r="Q690" s="161"/>
      <c r="R690" s="161"/>
      <c r="S690" s="438"/>
      <c r="T690" s="161"/>
      <c r="U690" s="161"/>
      <c r="V690" s="161"/>
    </row>
    <row r="691" spans="1:22" ht="16.2">
      <c r="H691" s="17"/>
      <c r="I691" s="25"/>
      <c r="J691" s="26"/>
      <c r="K691" s="26"/>
      <c r="L691" s="30" t="s">
        <v>134</v>
      </c>
      <c r="M691" s="31">
        <v>4861</v>
      </c>
      <c r="N691" s="183">
        <f t="shared" si="139"/>
        <v>0</v>
      </c>
      <c r="O691" s="183"/>
      <c r="P691" s="183"/>
      <c r="Q691" s="161"/>
      <c r="R691" s="161"/>
      <c r="S691" s="438"/>
      <c r="T691" s="161"/>
      <c r="U691" s="161"/>
      <c r="V691" s="161"/>
    </row>
    <row r="692" spans="1:22" ht="54" customHeight="1">
      <c r="H692" s="45"/>
      <c r="I692" s="147"/>
      <c r="J692" s="148"/>
      <c r="K692" s="148"/>
      <c r="L692" s="459" t="s">
        <v>848</v>
      </c>
      <c r="M692" s="461"/>
      <c r="N692" s="197">
        <f>SUM(N693:N694)</f>
        <v>0</v>
      </c>
      <c r="O692" s="197">
        <f t="shared" ref="O692:P692" si="140">SUM(O693:O694)</f>
        <v>0</v>
      </c>
      <c r="P692" s="197">
        <f t="shared" si="140"/>
        <v>0</v>
      </c>
      <c r="Q692" s="161"/>
      <c r="R692" s="161"/>
      <c r="S692" s="438"/>
      <c r="T692" s="161"/>
      <c r="U692" s="161"/>
      <c r="V692" s="161"/>
    </row>
    <row r="693" spans="1:22" ht="16.2">
      <c r="H693" s="17"/>
      <c r="I693" s="25"/>
      <c r="J693" s="26"/>
      <c r="K693" s="26"/>
      <c r="L693" s="29" t="s">
        <v>123</v>
      </c>
      <c r="M693" s="12">
        <v>4235</v>
      </c>
      <c r="N693" s="183">
        <f t="shared" ref="N693:N694" si="141">O693+P693</f>
        <v>0</v>
      </c>
      <c r="O693" s="183"/>
      <c r="P693" s="183"/>
      <c r="Q693" s="161"/>
      <c r="R693" s="161"/>
      <c r="S693" s="438"/>
      <c r="T693" s="161"/>
      <c r="U693" s="161"/>
      <c r="V693" s="161"/>
    </row>
    <row r="694" spans="1:22" ht="16.2">
      <c r="H694" s="17"/>
      <c r="I694" s="25"/>
      <c r="J694" s="26"/>
      <c r="K694" s="26"/>
      <c r="L694" s="30" t="s">
        <v>134</v>
      </c>
      <c r="M694" s="31">
        <v>4861</v>
      </c>
      <c r="N694" s="183">
        <f t="shared" si="141"/>
        <v>0</v>
      </c>
      <c r="O694" s="183"/>
      <c r="P694" s="183"/>
      <c r="Q694" s="161"/>
      <c r="R694" s="161"/>
      <c r="S694" s="438"/>
      <c r="T694" s="161"/>
      <c r="U694" s="161"/>
      <c r="V694" s="161"/>
    </row>
    <row r="695" spans="1:22" ht="45" customHeight="1">
      <c r="H695" s="45"/>
      <c r="I695" s="147"/>
      <c r="J695" s="148"/>
      <c r="K695" s="148"/>
      <c r="L695" s="459" t="s">
        <v>849</v>
      </c>
      <c r="M695" s="461"/>
      <c r="N695" s="197">
        <f>SUM(N696:N697)</f>
        <v>0</v>
      </c>
      <c r="O695" s="197">
        <f t="shared" ref="O695:P695" si="142">SUM(O696:O697)</f>
        <v>0</v>
      </c>
      <c r="P695" s="197">
        <f t="shared" si="142"/>
        <v>0</v>
      </c>
      <c r="Q695" s="161"/>
      <c r="R695" s="161"/>
      <c r="S695" s="438"/>
      <c r="T695" s="161"/>
      <c r="U695" s="161"/>
      <c r="V695" s="161"/>
    </row>
    <row r="696" spans="1:22" ht="16.2">
      <c r="H696" s="17"/>
      <c r="I696" s="25"/>
      <c r="J696" s="26"/>
      <c r="K696" s="26"/>
      <c r="L696" s="462" t="s">
        <v>123</v>
      </c>
      <c r="M696" s="463">
        <v>4235</v>
      </c>
      <c r="N696" s="183">
        <f t="shared" ref="N696:N697" si="143">O696+P696</f>
        <v>0</v>
      </c>
      <c r="O696" s="183"/>
      <c r="P696" s="183"/>
      <c r="Q696" s="161"/>
      <c r="R696" s="161"/>
      <c r="S696" s="438"/>
      <c r="T696" s="161"/>
      <c r="U696" s="161"/>
      <c r="V696" s="161"/>
    </row>
    <row r="697" spans="1:22" ht="16.2">
      <c r="H697" s="17"/>
      <c r="I697" s="25"/>
      <c r="J697" s="26"/>
      <c r="K697" s="26"/>
      <c r="L697" s="433" t="s">
        <v>125</v>
      </c>
      <c r="M697" s="464">
        <v>4239</v>
      </c>
      <c r="N697" s="183">
        <f t="shared" si="143"/>
        <v>0</v>
      </c>
      <c r="O697" s="183"/>
      <c r="P697" s="183"/>
      <c r="Q697" s="161"/>
      <c r="R697" s="161"/>
      <c r="S697" s="438"/>
      <c r="T697" s="161"/>
      <c r="U697" s="161"/>
      <c r="V697" s="161"/>
    </row>
    <row r="698" spans="1:22" ht="27.6">
      <c r="A698" s="5"/>
      <c r="B698" s="5"/>
      <c r="C698" s="5"/>
      <c r="D698" s="5"/>
      <c r="E698" s="5"/>
      <c r="F698" s="5"/>
      <c r="G698" s="5"/>
      <c r="H698" s="165">
        <v>3070</v>
      </c>
      <c r="I698" s="166" t="s">
        <v>189</v>
      </c>
      <c r="J698" s="167">
        <v>7</v>
      </c>
      <c r="K698" s="167">
        <v>0</v>
      </c>
      <c r="L698" s="168" t="s">
        <v>344</v>
      </c>
      <c r="M698" s="176"/>
      <c r="N698" s="188">
        <f>+N700</f>
        <v>0</v>
      </c>
      <c r="O698" s="188">
        <f>+O700</f>
        <v>0</v>
      </c>
      <c r="P698" s="188">
        <f>+P700</f>
        <v>0</v>
      </c>
      <c r="Q698" s="161"/>
      <c r="R698" s="161"/>
      <c r="S698" s="438"/>
      <c r="T698" s="161"/>
      <c r="U698" s="161"/>
      <c r="V698" s="161"/>
    </row>
    <row r="699" spans="1:22" ht="16.2">
      <c r="A699" s="5"/>
      <c r="B699" s="5"/>
      <c r="C699" s="5"/>
      <c r="D699" s="5"/>
      <c r="E699" s="5"/>
      <c r="F699" s="5"/>
      <c r="G699" s="5"/>
      <c r="H699" s="25"/>
      <c r="I699" s="18"/>
      <c r="J699" s="19"/>
      <c r="K699" s="19"/>
      <c r="L699" s="30" t="s">
        <v>110</v>
      </c>
      <c r="M699" s="31"/>
      <c r="N699" s="190"/>
      <c r="O699" s="190"/>
      <c r="P699" s="190"/>
      <c r="Q699" s="161"/>
      <c r="R699" s="161"/>
      <c r="S699" s="438"/>
      <c r="T699" s="161"/>
      <c r="U699" s="161"/>
      <c r="V699" s="161"/>
    </row>
    <row r="700" spans="1:22" ht="26.4">
      <c r="A700" s="5"/>
      <c r="B700" s="5"/>
      <c r="C700" s="5"/>
      <c r="D700" s="5"/>
      <c r="E700" s="5"/>
      <c r="F700" s="5"/>
      <c r="G700" s="5"/>
      <c r="H700" s="151">
        <v>3071</v>
      </c>
      <c r="I700" s="152" t="s">
        <v>189</v>
      </c>
      <c r="J700" s="153">
        <v>7</v>
      </c>
      <c r="K700" s="153">
        <v>1</v>
      </c>
      <c r="L700" s="154" t="s">
        <v>344</v>
      </c>
      <c r="M700" s="155"/>
      <c r="N700" s="192">
        <f>+N702+N710+N716+N718+N724+N731+N735+N743+N749</f>
        <v>0</v>
      </c>
      <c r="O700" s="192">
        <f t="shared" ref="O700:P700" si="144">+O702+O710+O716+O718+O724+O731+O735+O743+O749</f>
        <v>0</v>
      </c>
      <c r="P700" s="192">
        <f t="shared" si="144"/>
        <v>0</v>
      </c>
      <c r="Q700" s="161"/>
      <c r="R700" s="161"/>
      <c r="S700" s="438"/>
      <c r="T700" s="161"/>
      <c r="U700" s="161"/>
      <c r="V700" s="161"/>
    </row>
    <row r="701" spans="1:22" ht="16.2">
      <c r="H701" s="25"/>
      <c r="I701" s="25"/>
      <c r="J701" s="26"/>
      <c r="K701" s="26"/>
      <c r="L701" s="30" t="s">
        <v>108</v>
      </c>
      <c r="M701" s="31"/>
      <c r="N701" s="190"/>
      <c r="O701" s="190"/>
      <c r="P701" s="190"/>
      <c r="Q701" s="161"/>
      <c r="R701" s="161"/>
      <c r="S701" s="438"/>
      <c r="T701" s="161"/>
      <c r="U701" s="161"/>
      <c r="V701" s="161"/>
    </row>
    <row r="702" spans="1:22" ht="41.4">
      <c r="A702" s="5"/>
      <c r="B702" s="5"/>
      <c r="C702" s="5"/>
      <c r="D702" s="5"/>
      <c r="E702" s="5"/>
      <c r="F702" s="5"/>
      <c r="G702" s="5"/>
      <c r="H702" s="45"/>
      <c r="I702" s="147"/>
      <c r="J702" s="148"/>
      <c r="K702" s="148"/>
      <c r="L702" s="27" t="s">
        <v>905</v>
      </c>
      <c r="M702" s="28"/>
      <c r="N702" s="197">
        <f>O702+P702</f>
        <v>0</v>
      </c>
      <c r="O702" s="430">
        <f>SUM(O703:O709)</f>
        <v>0</v>
      </c>
      <c r="P702" s="430">
        <f>SUM(P703:P709)</f>
        <v>0</v>
      </c>
      <c r="Q702" s="161"/>
      <c r="R702" s="161"/>
      <c r="S702" s="438"/>
      <c r="T702" s="161"/>
      <c r="U702" s="161"/>
      <c r="V702" s="161"/>
    </row>
    <row r="703" spans="1:22" ht="16.8">
      <c r="H703" s="17"/>
      <c r="I703" s="25"/>
      <c r="J703" s="26"/>
      <c r="K703" s="26"/>
      <c r="L703" s="29" t="s">
        <v>116</v>
      </c>
      <c r="M703" s="13">
        <v>4214</v>
      </c>
      <c r="N703" s="183">
        <f t="shared" ref="N703:N744" si="145">O703+P703</f>
        <v>0</v>
      </c>
      <c r="O703" s="399">
        <v>0</v>
      </c>
      <c r="P703" s="399"/>
      <c r="Q703" s="161"/>
      <c r="R703" s="161"/>
      <c r="S703" s="438"/>
      <c r="T703" s="161"/>
      <c r="U703" s="161"/>
      <c r="V703" s="161"/>
    </row>
    <row r="704" spans="1:22" ht="26.4">
      <c r="A704" s="5"/>
      <c r="B704" s="5"/>
      <c r="C704" s="5"/>
      <c r="D704" s="5"/>
      <c r="E704" s="5"/>
      <c r="F704" s="5"/>
      <c r="G704" s="5"/>
      <c r="H704" s="17"/>
      <c r="I704" s="25"/>
      <c r="J704" s="26"/>
      <c r="K704" s="26"/>
      <c r="L704" s="30" t="s">
        <v>394</v>
      </c>
      <c r="M704" s="31">
        <v>4233</v>
      </c>
      <c r="N704" s="183">
        <f t="shared" si="145"/>
        <v>0</v>
      </c>
      <c r="O704" s="399"/>
      <c r="P704" s="399"/>
      <c r="Q704" s="161"/>
      <c r="R704" s="161"/>
      <c r="S704" s="438"/>
      <c r="T704" s="161"/>
      <c r="U704" s="161"/>
      <c r="V704" s="161"/>
    </row>
    <row r="705" spans="1:22" ht="16.8">
      <c r="H705" s="17"/>
      <c r="I705" s="25"/>
      <c r="J705" s="26"/>
      <c r="K705" s="26"/>
      <c r="L705" s="29" t="s">
        <v>123</v>
      </c>
      <c r="M705" s="12">
        <v>4235</v>
      </c>
      <c r="N705" s="183">
        <f t="shared" si="145"/>
        <v>0</v>
      </c>
      <c r="O705" s="399"/>
      <c r="P705" s="399"/>
      <c r="Q705" s="161"/>
      <c r="R705" s="161"/>
      <c r="S705" s="438"/>
      <c r="T705" s="161"/>
      <c r="U705" s="161"/>
      <c r="V705" s="161"/>
    </row>
    <row r="706" spans="1:22" ht="16.8">
      <c r="A706" s="5"/>
      <c r="B706" s="5"/>
      <c r="C706" s="5"/>
      <c r="D706" s="5"/>
      <c r="E706" s="5"/>
      <c r="F706" s="5"/>
      <c r="G706" s="5"/>
      <c r="H706" s="17"/>
      <c r="I706" s="25"/>
      <c r="J706" s="26"/>
      <c r="K706" s="26"/>
      <c r="L706" s="29" t="s">
        <v>125</v>
      </c>
      <c r="M706" s="44">
        <v>4239</v>
      </c>
      <c r="N706" s="183">
        <f t="shared" si="145"/>
        <v>0</v>
      </c>
      <c r="O706" s="399"/>
      <c r="P706" s="399"/>
      <c r="Q706" s="161"/>
      <c r="R706" s="161"/>
      <c r="S706" s="438"/>
      <c r="T706" s="161"/>
      <c r="U706" s="161"/>
      <c r="V706" s="161"/>
    </row>
    <row r="707" spans="1:22" ht="16.2">
      <c r="H707" s="17"/>
      <c r="I707" s="25"/>
      <c r="J707" s="26"/>
      <c r="K707" s="26"/>
      <c r="L707" s="29" t="s">
        <v>396</v>
      </c>
      <c r="M707" s="44">
        <v>4241</v>
      </c>
      <c r="N707" s="183">
        <f t="shared" si="145"/>
        <v>0</v>
      </c>
      <c r="O707" s="183"/>
      <c r="P707" s="183"/>
      <c r="Q707" s="161"/>
      <c r="R707" s="161"/>
      <c r="S707" s="438"/>
      <c r="T707" s="161"/>
      <c r="U707" s="161"/>
      <c r="V707" s="161"/>
    </row>
    <row r="708" spans="1:22" ht="16.2">
      <c r="A708" s="5"/>
      <c r="B708" s="5"/>
      <c r="C708" s="5"/>
      <c r="D708" s="5"/>
      <c r="E708" s="5"/>
      <c r="F708" s="5"/>
      <c r="G708" s="5"/>
      <c r="H708" s="17"/>
      <c r="I708" s="25"/>
      <c r="J708" s="26"/>
      <c r="K708" s="26"/>
      <c r="L708" s="30" t="s">
        <v>134</v>
      </c>
      <c r="M708" s="31">
        <v>4861</v>
      </c>
      <c r="N708" s="183">
        <f t="shared" si="145"/>
        <v>0</v>
      </c>
      <c r="O708" s="183"/>
      <c r="P708" s="183"/>
      <c r="Q708" s="161"/>
      <c r="R708" s="161"/>
      <c r="S708" s="438"/>
      <c r="T708" s="161"/>
      <c r="U708" s="161"/>
      <c r="V708" s="161"/>
    </row>
    <row r="709" spans="1:22" ht="16.8">
      <c r="H709" s="17"/>
      <c r="I709" s="25"/>
      <c r="J709" s="26"/>
      <c r="K709" s="26"/>
      <c r="L709" s="29" t="s">
        <v>136</v>
      </c>
      <c r="M709" s="12">
        <v>5122</v>
      </c>
      <c r="N709" s="183">
        <f t="shared" si="145"/>
        <v>0</v>
      </c>
      <c r="O709" s="399"/>
      <c r="P709" s="399"/>
      <c r="Q709" s="161"/>
      <c r="R709" s="161"/>
      <c r="S709" s="438"/>
      <c r="T709" s="161"/>
      <c r="U709" s="161"/>
      <c r="V709" s="161"/>
    </row>
    <row r="710" spans="1:22" ht="55.2">
      <c r="A710" s="5"/>
      <c r="B710" s="5"/>
      <c r="C710" s="5"/>
      <c r="D710" s="5"/>
      <c r="E710" s="5"/>
      <c r="F710" s="5"/>
      <c r="G710" s="5"/>
      <c r="H710" s="45"/>
      <c r="I710" s="147"/>
      <c r="J710" s="148"/>
      <c r="K710" s="148"/>
      <c r="L710" s="27" t="s">
        <v>777</v>
      </c>
      <c r="M710" s="28"/>
      <c r="N710" s="197">
        <f>O710+P710</f>
        <v>0</v>
      </c>
      <c r="O710" s="197">
        <f>SUM(O711:O715)</f>
        <v>0</v>
      </c>
      <c r="P710" s="197">
        <f>SUM(P711:P715)</f>
        <v>0</v>
      </c>
      <c r="Q710" s="161"/>
      <c r="R710" s="161"/>
      <c r="S710" s="438"/>
      <c r="T710" s="161"/>
      <c r="U710" s="161"/>
      <c r="V710" s="161"/>
    </row>
    <row r="711" spans="1:22" ht="16.2">
      <c r="H711" s="17"/>
      <c r="I711" s="25"/>
      <c r="J711" s="26"/>
      <c r="K711" s="26"/>
      <c r="L711" s="29" t="s">
        <v>125</v>
      </c>
      <c r="M711" s="44">
        <v>4239</v>
      </c>
      <c r="N711" s="183">
        <f t="shared" si="145"/>
        <v>0</v>
      </c>
      <c r="O711" s="183"/>
      <c r="P711" s="183"/>
      <c r="Q711" s="161"/>
      <c r="R711" s="161"/>
      <c r="S711" s="438"/>
      <c r="T711" s="161"/>
      <c r="U711" s="161"/>
      <c r="V711" s="161"/>
    </row>
    <row r="712" spans="1:22" ht="34.5" customHeight="1">
      <c r="H712" s="17"/>
      <c r="I712" s="25"/>
      <c r="J712" s="26"/>
      <c r="K712" s="26"/>
      <c r="L712" s="30" t="s">
        <v>142</v>
      </c>
      <c r="M712" s="13">
        <v>4251</v>
      </c>
      <c r="N712" s="183">
        <f t="shared" si="145"/>
        <v>0</v>
      </c>
      <c r="O712" s="183"/>
      <c r="P712" s="183">
        <v>0</v>
      </c>
      <c r="Q712" s="161"/>
      <c r="R712" s="161"/>
      <c r="S712" s="438"/>
      <c r="T712" s="161"/>
      <c r="U712" s="161"/>
      <c r="V712" s="161"/>
    </row>
    <row r="713" spans="1:22" ht="16.2">
      <c r="A713" s="5"/>
      <c r="B713" s="5"/>
      <c r="C713" s="5"/>
      <c r="D713" s="5"/>
      <c r="E713" s="5"/>
      <c r="F713" s="5"/>
      <c r="G713" s="5"/>
      <c r="H713" s="17"/>
      <c r="I713" s="25"/>
      <c r="J713" s="26"/>
      <c r="K713" s="26"/>
      <c r="L713" s="29" t="s">
        <v>130</v>
      </c>
      <c r="M713" s="13">
        <v>4267</v>
      </c>
      <c r="N713" s="183">
        <f t="shared" si="145"/>
        <v>0</v>
      </c>
      <c r="O713" s="183"/>
      <c r="P713" s="183"/>
      <c r="Q713" s="161"/>
      <c r="R713" s="161"/>
      <c r="S713" s="438"/>
      <c r="T713" s="161"/>
      <c r="U713" s="161"/>
      <c r="V713" s="161"/>
    </row>
    <row r="714" spans="1:22" ht="16.2">
      <c r="A714" s="5"/>
      <c r="B714" s="5"/>
      <c r="C714" s="5"/>
      <c r="D714" s="5"/>
      <c r="E714" s="5"/>
      <c r="F714" s="5"/>
      <c r="G714" s="5"/>
      <c r="H714" s="17"/>
      <c r="I714" s="25"/>
      <c r="J714" s="26"/>
      <c r="K714" s="26"/>
      <c r="L714" s="32" t="s">
        <v>364</v>
      </c>
      <c r="M714" s="48">
        <v>4269</v>
      </c>
      <c r="N714" s="183">
        <f t="shared" ref="N714" si="146">O714+P714</f>
        <v>0</v>
      </c>
      <c r="O714" s="183"/>
      <c r="P714" s="183"/>
      <c r="Q714" s="161"/>
      <c r="R714" s="161"/>
      <c r="S714" s="438"/>
      <c r="T714" s="161"/>
      <c r="U714" s="161"/>
      <c r="V714" s="161"/>
    </row>
    <row r="715" spans="1:22" ht="16.2">
      <c r="H715" s="17"/>
      <c r="I715" s="25"/>
      <c r="J715" s="26"/>
      <c r="K715" s="26"/>
      <c r="L715" s="30" t="s">
        <v>134</v>
      </c>
      <c r="M715" s="31">
        <v>4861</v>
      </c>
      <c r="N715" s="183">
        <f t="shared" si="145"/>
        <v>0</v>
      </c>
      <c r="O715" s="183"/>
      <c r="P715" s="183"/>
      <c r="Q715" s="161"/>
      <c r="R715" s="161"/>
      <c r="S715" s="438"/>
      <c r="T715" s="161"/>
      <c r="U715" s="161"/>
      <c r="V715" s="161"/>
    </row>
    <row r="716" spans="1:22" ht="27.6">
      <c r="A716" s="5"/>
      <c r="B716" s="5"/>
      <c r="C716" s="5"/>
      <c r="D716" s="5"/>
      <c r="E716" s="5"/>
      <c r="F716" s="5"/>
      <c r="G716" s="5"/>
      <c r="H716" s="45"/>
      <c r="I716" s="147"/>
      <c r="J716" s="148"/>
      <c r="K716" s="148"/>
      <c r="L716" s="27" t="s">
        <v>778</v>
      </c>
      <c r="M716" s="28"/>
      <c r="N716" s="197">
        <f>O716+P716</f>
        <v>0</v>
      </c>
      <c r="O716" s="197">
        <f>SUM(O717)</f>
        <v>0</v>
      </c>
      <c r="P716" s="197">
        <f>SUM(P717)</f>
        <v>0</v>
      </c>
      <c r="Q716" s="161"/>
      <c r="R716" s="161"/>
      <c r="S716" s="438"/>
      <c r="T716" s="161"/>
      <c r="U716" s="161"/>
      <c r="V716" s="161"/>
    </row>
    <row r="717" spans="1:22" ht="26.4">
      <c r="H717" s="25"/>
      <c r="I717" s="25"/>
      <c r="J717" s="26"/>
      <c r="K717" s="26"/>
      <c r="L717" s="29" t="s">
        <v>219</v>
      </c>
      <c r="M717" s="12">
        <v>4819</v>
      </c>
      <c r="N717" s="183">
        <f t="shared" si="145"/>
        <v>0</v>
      </c>
      <c r="O717" s="405"/>
      <c r="P717" s="405"/>
      <c r="Q717" s="161"/>
      <c r="R717" s="161"/>
      <c r="S717" s="438"/>
      <c r="T717" s="161"/>
      <c r="U717" s="161"/>
      <c r="V717" s="161"/>
    </row>
    <row r="718" spans="1:22" ht="41.4">
      <c r="A718" s="5"/>
      <c r="B718" s="5"/>
      <c r="C718" s="5"/>
      <c r="D718" s="5"/>
      <c r="E718" s="5"/>
      <c r="F718" s="5"/>
      <c r="G718" s="5"/>
      <c r="H718" s="45"/>
      <c r="I718" s="147"/>
      <c r="J718" s="148"/>
      <c r="K718" s="148"/>
      <c r="L718" s="27" t="s">
        <v>779</v>
      </c>
      <c r="M718" s="28"/>
      <c r="N718" s="197">
        <f>O718+P718</f>
        <v>0</v>
      </c>
      <c r="O718" s="197">
        <f>SUM(O719:O723)</f>
        <v>0</v>
      </c>
      <c r="P718" s="197">
        <f>SUM(P719:P723)</f>
        <v>0</v>
      </c>
      <c r="Q718" s="161"/>
      <c r="R718" s="161"/>
      <c r="S718" s="438"/>
      <c r="T718" s="161"/>
      <c r="U718" s="161"/>
      <c r="V718" s="161"/>
    </row>
    <row r="719" spans="1:22" ht="16.2">
      <c r="H719" s="17"/>
      <c r="I719" s="25"/>
      <c r="J719" s="26"/>
      <c r="K719" s="26"/>
      <c r="L719" s="29" t="s">
        <v>118</v>
      </c>
      <c r="M719" s="13">
        <v>4216</v>
      </c>
      <c r="N719" s="183">
        <f t="shared" si="145"/>
        <v>0</v>
      </c>
      <c r="O719" s="183"/>
      <c r="P719" s="183"/>
      <c r="Q719" s="161"/>
      <c r="R719" s="161"/>
      <c r="S719" s="438"/>
      <c r="T719" s="161"/>
      <c r="U719" s="161"/>
      <c r="V719" s="161"/>
    </row>
    <row r="720" spans="1:22" ht="16.2">
      <c r="A720" s="5"/>
      <c r="B720" s="5"/>
      <c r="C720" s="5"/>
      <c r="D720" s="5"/>
      <c r="E720" s="5"/>
      <c r="F720" s="5"/>
      <c r="G720" s="5"/>
      <c r="H720" s="17"/>
      <c r="I720" s="25"/>
      <c r="J720" s="26"/>
      <c r="K720" s="26"/>
      <c r="L720" s="29" t="s">
        <v>125</v>
      </c>
      <c r="M720" s="44">
        <v>4239</v>
      </c>
      <c r="N720" s="183">
        <f t="shared" si="145"/>
        <v>0</v>
      </c>
      <c r="O720" s="183"/>
      <c r="P720" s="183"/>
      <c r="Q720" s="161"/>
      <c r="R720" s="161"/>
      <c r="S720" s="438"/>
      <c r="T720" s="161"/>
      <c r="U720" s="161"/>
      <c r="V720" s="161"/>
    </row>
    <row r="721" spans="1:22" ht="16.2">
      <c r="H721" s="17"/>
      <c r="I721" s="25"/>
      <c r="J721" s="26"/>
      <c r="K721" s="26"/>
      <c r="L721" s="29" t="s">
        <v>396</v>
      </c>
      <c r="M721" s="44">
        <v>4241</v>
      </c>
      <c r="N721" s="183">
        <f t="shared" si="145"/>
        <v>0</v>
      </c>
      <c r="O721" s="183"/>
      <c r="P721" s="183"/>
      <c r="Q721" s="161"/>
      <c r="R721" s="161"/>
      <c r="S721" s="438"/>
      <c r="T721" s="161"/>
      <c r="U721" s="161"/>
      <c r="V721" s="161"/>
    </row>
    <row r="722" spans="1:22" ht="34.5" customHeight="1">
      <c r="H722" s="17"/>
      <c r="I722" s="25"/>
      <c r="J722" s="26"/>
      <c r="K722" s="26"/>
      <c r="L722" s="30" t="s">
        <v>142</v>
      </c>
      <c r="M722" s="13">
        <v>4251</v>
      </c>
      <c r="N722" s="183">
        <f t="shared" ref="N722" si="147">O722+P722</f>
        <v>0</v>
      </c>
      <c r="O722" s="183"/>
      <c r="P722" s="183">
        <v>0</v>
      </c>
      <c r="Q722" s="161"/>
      <c r="R722" s="161"/>
      <c r="S722" s="438"/>
      <c r="T722" s="161"/>
      <c r="U722" s="161"/>
      <c r="V722" s="161"/>
    </row>
    <row r="723" spans="1:22" ht="16.2">
      <c r="A723" s="5"/>
      <c r="B723" s="5"/>
      <c r="C723" s="5"/>
      <c r="D723" s="5"/>
      <c r="E723" s="5"/>
      <c r="F723" s="5"/>
      <c r="G723" s="5"/>
      <c r="H723" s="17"/>
      <c r="I723" s="25"/>
      <c r="J723" s="26"/>
      <c r="K723" s="26"/>
      <c r="L723" s="30" t="s">
        <v>134</v>
      </c>
      <c r="M723" s="31">
        <v>4861</v>
      </c>
      <c r="N723" s="183">
        <f t="shared" si="145"/>
        <v>0</v>
      </c>
      <c r="O723" s="183"/>
      <c r="P723" s="183"/>
      <c r="Q723" s="161"/>
      <c r="R723" s="161"/>
      <c r="S723" s="438"/>
      <c r="T723" s="161"/>
      <c r="U723" s="161"/>
      <c r="V723" s="161"/>
    </row>
    <row r="724" spans="1:22" ht="36.75" customHeight="1">
      <c r="A724" s="5"/>
      <c r="B724" s="5"/>
      <c r="C724" s="5"/>
      <c r="D724" s="5"/>
      <c r="E724" s="5"/>
      <c r="F724" s="5"/>
      <c r="G724" s="5"/>
      <c r="H724" s="45"/>
      <c r="I724" s="147"/>
      <c r="J724" s="148"/>
      <c r="K724" s="148"/>
      <c r="L724" s="27" t="s">
        <v>780</v>
      </c>
      <c r="M724" s="28"/>
      <c r="N724" s="197">
        <f>O724+P724</f>
        <v>0</v>
      </c>
      <c r="O724" s="197">
        <f>SUM(O725:O730)</f>
        <v>0</v>
      </c>
      <c r="P724" s="197">
        <f>SUM(P725:P730)</f>
        <v>0</v>
      </c>
      <c r="Q724" s="161"/>
      <c r="R724" s="161"/>
      <c r="S724" s="438"/>
      <c r="T724" s="161"/>
      <c r="U724" s="161"/>
      <c r="V724" s="161"/>
    </row>
    <row r="725" spans="1:22" ht="16.2">
      <c r="H725" s="17"/>
      <c r="I725" s="25"/>
      <c r="J725" s="26"/>
      <c r="K725" s="26"/>
      <c r="L725" s="29" t="s">
        <v>125</v>
      </c>
      <c r="M725" s="44">
        <v>4239</v>
      </c>
      <c r="N725" s="183">
        <f t="shared" si="145"/>
        <v>0</v>
      </c>
      <c r="O725" s="183"/>
      <c r="P725" s="183"/>
      <c r="Q725" s="161"/>
      <c r="R725" s="161"/>
      <c r="S725" s="438"/>
      <c r="T725" s="161"/>
      <c r="U725" s="161"/>
      <c r="V725" s="161"/>
    </row>
    <row r="726" spans="1:22" ht="16.2">
      <c r="A726" s="5"/>
      <c r="B726" s="5"/>
      <c r="C726" s="5"/>
      <c r="D726" s="5"/>
      <c r="E726" s="5"/>
      <c r="F726" s="5"/>
      <c r="G726" s="5"/>
      <c r="H726" s="17"/>
      <c r="I726" s="25"/>
      <c r="J726" s="26"/>
      <c r="K726" s="26"/>
      <c r="L726" s="29" t="s">
        <v>130</v>
      </c>
      <c r="M726" s="13">
        <v>4267</v>
      </c>
      <c r="N726" s="183">
        <f t="shared" si="145"/>
        <v>0</v>
      </c>
      <c r="O726" s="183"/>
      <c r="P726" s="183"/>
      <c r="Q726" s="161"/>
      <c r="R726" s="161"/>
      <c r="S726" s="438"/>
      <c r="T726" s="161"/>
      <c r="U726" s="161"/>
      <c r="V726" s="161"/>
    </row>
    <row r="727" spans="1:22" ht="16.2">
      <c r="A727" s="5"/>
      <c r="B727" s="5"/>
      <c r="C727" s="5"/>
      <c r="D727" s="5"/>
      <c r="E727" s="5"/>
      <c r="F727" s="5"/>
      <c r="G727" s="5"/>
      <c r="H727" s="17"/>
      <c r="I727" s="25"/>
      <c r="J727" s="26"/>
      <c r="K727" s="26"/>
      <c r="L727" s="32" t="s">
        <v>364</v>
      </c>
      <c r="M727" s="48">
        <v>4269</v>
      </c>
      <c r="N727" s="183">
        <f t="shared" si="145"/>
        <v>0</v>
      </c>
      <c r="O727" s="183"/>
      <c r="P727" s="183"/>
      <c r="Q727" s="161"/>
      <c r="R727" s="161"/>
      <c r="S727" s="438"/>
      <c r="T727" s="161"/>
      <c r="U727" s="161"/>
      <c r="V727" s="161"/>
    </row>
    <row r="728" spans="1:22" ht="16.2">
      <c r="H728" s="17"/>
      <c r="I728" s="25"/>
      <c r="J728" s="26"/>
      <c r="K728" s="26"/>
      <c r="L728" s="29" t="s">
        <v>348</v>
      </c>
      <c r="M728" s="12">
        <v>4729</v>
      </c>
      <c r="N728" s="183">
        <f t="shared" ref="N728" si="148">O728+P728</f>
        <v>0</v>
      </c>
      <c r="O728" s="183"/>
      <c r="P728" s="183"/>
      <c r="Q728" s="161"/>
      <c r="R728" s="161"/>
      <c r="S728" s="438"/>
      <c r="T728" s="161"/>
      <c r="U728" s="161"/>
      <c r="V728" s="161"/>
    </row>
    <row r="729" spans="1:22" ht="16.2">
      <c r="H729" s="17"/>
      <c r="I729" s="25"/>
      <c r="J729" s="26"/>
      <c r="K729" s="26"/>
      <c r="L729" s="30" t="s">
        <v>134</v>
      </c>
      <c r="M729" s="31">
        <v>4861</v>
      </c>
      <c r="N729" s="183">
        <f t="shared" si="145"/>
        <v>0</v>
      </c>
      <c r="O729" s="183"/>
      <c r="P729" s="183"/>
      <c r="Q729" s="161"/>
      <c r="R729" s="161"/>
      <c r="S729" s="438"/>
      <c r="T729" s="161"/>
      <c r="U729" s="161"/>
      <c r="V729" s="161"/>
    </row>
    <row r="730" spans="1:22" ht="16.2">
      <c r="A730" s="5"/>
      <c r="B730" s="5"/>
      <c r="C730" s="5"/>
      <c r="D730" s="5"/>
      <c r="E730" s="5"/>
      <c r="F730" s="5"/>
      <c r="G730" s="5"/>
      <c r="H730" s="17"/>
      <c r="I730" s="25"/>
      <c r="J730" s="26"/>
      <c r="K730" s="26"/>
      <c r="L730" s="30" t="s">
        <v>268</v>
      </c>
      <c r="M730" s="44">
        <v>5129</v>
      </c>
      <c r="N730" s="183">
        <f t="shared" ref="N730" si="149">O730+P730</f>
        <v>0</v>
      </c>
      <c r="O730" s="183"/>
      <c r="P730" s="183"/>
      <c r="Q730" s="161"/>
      <c r="R730" s="161"/>
      <c r="S730" s="438"/>
      <c r="T730" s="161"/>
      <c r="U730" s="161"/>
      <c r="V730" s="161"/>
    </row>
    <row r="731" spans="1:22" ht="27.6">
      <c r="H731" s="45"/>
      <c r="I731" s="147"/>
      <c r="J731" s="148"/>
      <c r="K731" s="148"/>
      <c r="L731" s="459" t="s">
        <v>850</v>
      </c>
      <c r="M731" s="28"/>
      <c r="N731" s="197">
        <f>O731+P731</f>
        <v>0</v>
      </c>
      <c r="O731" s="197">
        <f>SUM(O732:O734)</f>
        <v>0</v>
      </c>
      <c r="P731" s="197">
        <f>SUM(P732:P734)</f>
        <v>0</v>
      </c>
      <c r="Q731" s="161"/>
      <c r="R731" s="161"/>
      <c r="S731" s="438"/>
      <c r="T731" s="161"/>
      <c r="U731" s="161"/>
      <c r="V731" s="161"/>
    </row>
    <row r="732" spans="1:22" ht="16.2">
      <c r="A732" s="5"/>
      <c r="B732" s="5"/>
      <c r="C732" s="5"/>
      <c r="D732" s="5"/>
      <c r="E732" s="5"/>
      <c r="F732" s="5"/>
      <c r="G732" s="5"/>
      <c r="H732" s="17"/>
      <c r="I732" s="25"/>
      <c r="J732" s="26"/>
      <c r="K732" s="26"/>
      <c r="L732" s="29" t="s">
        <v>125</v>
      </c>
      <c r="M732" s="44">
        <v>4239</v>
      </c>
      <c r="N732" s="183">
        <f t="shared" si="145"/>
        <v>0</v>
      </c>
      <c r="O732" s="183"/>
      <c r="P732" s="183"/>
      <c r="Q732" s="161"/>
      <c r="R732" s="161"/>
      <c r="S732" s="438"/>
      <c r="T732" s="161"/>
      <c r="U732" s="161"/>
      <c r="V732" s="161"/>
    </row>
    <row r="733" spans="1:22" ht="16.2">
      <c r="A733" s="5"/>
      <c r="B733" s="5"/>
      <c r="C733" s="5"/>
      <c r="D733" s="5"/>
      <c r="E733" s="5"/>
      <c r="F733" s="5"/>
      <c r="G733" s="5"/>
      <c r="H733" s="17"/>
      <c r="I733" s="25"/>
      <c r="J733" s="26"/>
      <c r="K733" s="26"/>
      <c r="L733" s="29" t="s">
        <v>763</v>
      </c>
      <c r="M733" s="44">
        <v>4728</v>
      </c>
      <c r="N733" s="183">
        <f t="shared" si="145"/>
        <v>0</v>
      </c>
      <c r="O733" s="183"/>
      <c r="P733" s="183"/>
      <c r="Q733" s="161"/>
      <c r="R733" s="161"/>
      <c r="S733" s="438"/>
      <c r="T733" s="161"/>
      <c r="U733" s="161"/>
      <c r="V733" s="161"/>
    </row>
    <row r="734" spans="1:22" ht="16.2">
      <c r="H734" s="17"/>
      <c r="I734" s="25"/>
      <c r="J734" s="26"/>
      <c r="K734" s="26"/>
      <c r="L734" s="30" t="s">
        <v>134</v>
      </c>
      <c r="M734" s="31">
        <v>4861</v>
      </c>
      <c r="N734" s="183">
        <f t="shared" si="145"/>
        <v>0</v>
      </c>
      <c r="O734" s="183"/>
      <c r="P734" s="183"/>
      <c r="Q734" s="161"/>
      <c r="R734" s="161"/>
      <c r="S734" s="438"/>
      <c r="T734" s="161"/>
      <c r="U734" s="161"/>
      <c r="V734" s="161"/>
    </row>
    <row r="735" spans="1:22" ht="43.5" customHeight="1">
      <c r="A735" s="5"/>
      <c r="B735" s="5"/>
      <c r="C735" s="5"/>
      <c r="D735" s="5"/>
      <c r="E735" s="5"/>
      <c r="F735" s="5"/>
      <c r="G735" s="5"/>
      <c r="H735" s="45"/>
      <c r="I735" s="147"/>
      <c r="J735" s="148"/>
      <c r="K735" s="148"/>
      <c r="L735" s="27" t="s">
        <v>781</v>
      </c>
      <c r="M735" s="28"/>
      <c r="N735" s="197">
        <f>O735+P735</f>
        <v>0</v>
      </c>
      <c r="O735" s="197">
        <f>SUM(O736:O742)</f>
        <v>0</v>
      </c>
      <c r="P735" s="197">
        <f>SUM(P736:P742)</f>
        <v>0</v>
      </c>
      <c r="Q735" s="161"/>
      <c r="R735" s="161"/>
      <c r="S735" s="438"/>
      <c r="T735" s="161"/>
      <c r="U735" s="161"/>
      <c r="V735" s="161"/>
    </row>
    <row r="736" spans="1:22" ht="16.2">
      <c r="A736" s="5"/>
      <c r="B736" s="5"/>
      <c r="C736" s="5"/>
      <c r="D736" s="5"/>
      <c r="E736" s="5"/>
      <c r="F736" s="5"/>
      <c r="G736" s="5"/>
      <c r="H736" s="17"/>
      <c r="I736" s="25"/>
      <c r="J736" s="26"/>
      <c r="K736" s="26"/>
      <c r="L736" s="29" t="s">
        <v>118</v>
      </c>
      <c r="M736" s="13">
        <v>4216</v>
      </c>
      <c r="N736" s="183">
        <f t="shared" si="145"/>
        <v>0</v>
      </c>
      <c r="O736" s="183"/>
      <c r="P736" s="183"/>
      <c r="Q736" s="161"/>
      <c r="R736" s="161"/>
      <c r="S736" s="438"/>
      <c r="T736" s="161"/>
      <c r="U736" s="161"/>
      <c r="V736" s="161"/>
    </row>
    <row r="737" spans="1:22" ht="16.2">
      <c r="H737" s="17"/>
      <c r="I737" s="25"/>
      <c r="J737" s="26"/>
      <c r="K737" s="26"/>
      <c r="L737" s="29" t="s">
        <v>125</v>
      </c>
      <c r="M737" s="44">
        <v>4239</v>
      </c>
      <c r="N737" s="183">
        <f t="shared" si="145"/>
        <v>0</v>
      </c>
      <c r="O737" s="183"/>
      <c r="P737" s="183"/>
      <c r="Q737" s="161"/>
      <c r="R737" s="161"/>
      <c r="S737" s="438"/>
      <c r="T737" s="161"/>
      <c r="U737" s="161"/>
      <c r="V737" s="161"/>
    </row>
    <row r="738" spans="1:22" ht="27" customHeight="1">
      <c r="H738" s="17"/>
      <c r="I738" s="25"/>
      <c r="J738" s="26"/>
      <c r="K738" s="26"/>
      <c r="L738" s="30" t="s">
        <v>142</v>
      </c>
      <c r="M738" s="13">
        <v>4251</v>
      </c>
      <c r="N738" s="183">
        <f t="shared" si="145"/>
        <v>0</v>
      </c>
      <c r="O738" s="183"/>
      <c r="P738" s="183">
        <v>0</v>
      </c>
      <c r="Q738" s="161"/>
      <c r="R738" s="161"/>
      <c r="S738" s="438"/>
      <c r="T738" s="161"/>
      <c r="U738" s="161"/>
      <c r="V738" s="161"/>
    </row>
    <row r="739" spans="1:22" ht="16.2">
      <c r="A739" s="5"/>
      <c r="B739" s="5"/>
      <c r="C739" s="5"/>
      <c r="D739" s="5"/>
      <c r="E739" s="5"/>
      <c r="F739" s="5"/>
      <c r="G739" s="5"/>
      <c r="H739" s="17"/>
      <c r="I739" s="25"/>
      <c r="J739" s="26"/>
      <c r="K739" s="26"/>
      <c r="L739" s="29" t="s">
        <v>130</v>
      </c>
      <c r="M739" s="13">
        <v>4267</v>
      </c>
      <c r="N739" s="183">
        <f t="shared" ref="N739" si="150">O739+P739</f>
        <v>0</v>
      </c>
      <c r="O739" s="183"/>
      <c r="P739" s="183"/>
      <c r="Q739" s="161"/>
      <c r="R739" s="161"/>
      <c r="S739" s="438"/>
      <c r="T739" s="161"/>
      <c r="U739" s="161"/>
      <c r="V739" s="161"/>
    </row>
    <row r="740" spans="1:22" ht="16.2">
      <c r="A740" s="5"/>
      <c r="B740" s="5"/>
      <c r="C740" s="5"/>
      <c r="D740" s="5"/>
      <c r="E740" s="5"/>
      <c r="F740" s="5"/>
      <c r="G740" s="5"/>
      <c r="H740" s="17"/>
      <c r="I740" s="25"/>
      <c r="J740" s="26"/>
      <c r="K740" s="26"/>
      <c r="L740" s="32" t="s">
        <v>364</v>
      </c>
      <c r="M740" s="48">
        <v>4269</v>
      </c>
      <c r="N740" s="183">
        <f t="shared" si="145"/>
        <v>0</v>
      </c>
      <c r="O740" s="183"/>
      <c r="P740" s="183"/>
      <c r="Q740" s="161"/>
      <c r="R740" s="161"/>
      <c r="S740" s="438"/>
      <c r="T740" s="161"/>
      <c r="U740" s="161"/>
      <c r="V740" s="161"/>
    </row>
    <row r="741" spans="1:22" ht="16.2">
      <c r="H741" s="17"/>
      <c r="I741" s="25"/>
      <c r="J741" s="26"/>
      <c r="K741" s="26"/>
      <c r="L741" s="29" t="s">
        <v>348</v>
      </c>
      <c r="M741" s="12">
        <v>4729</v>
      </c>
      <c r="N741" s="183">
        <f t="shared" si="145"/>
        <v>0</v>
      </c>
      <c r="O741" s="183"/>
      <c r="P741" s="183"/>
      <c r="Q741" s="161"/>
      <c r="R741" s="161"/>
      <c r="S741" s="438"/>
      <c r="T741" s="161"/>
      <c r="U741" s="161"/>
      <c r="V741" s="161"/>
    </row>
    <row r="742" spans="1:22" ht="16.2">
      <c r="A742" s="5"/>
      <c r="B742" s="5"/>
      <c r="C742" s="5"/>
      <c r="D742" s="5"/>
      <c r="E742" s="5"/>
      <c r="F742" s="5"/>
      <c r="G742" s="5"/>
      <c r="H742" s="17"/>
      <c r="I742" s="25"/>
      <c r="J742" s="26"/>
      <c r="K742" s="26"/>
      <c r="L742" s="30" t="s">
        <v>134</v>
      </c>
      <c r="M742" s="31">
        <v>4861</v>
      </c>
      <c r="N742" s="183">
        <f t="shared" si="145"/>
        <v>0</v>
      </c>
      <c r="O742" s="183"/>
      <c r="P742" s="183"/>
      <c r="Q742" s="161"/>
      <c r="R742" s="161"/>
      <c r="S742" s="438"/>
      <c r="T742" s="161"/>
      <c r="U742" s="161"/>
      <c r="V742" s="161"/>
    </row>
    <row r="743" spans="1:22" ht="46.5" customHeight="1">
      <c r="A743" s="5"/>
      <c r="B743" s="5"/>
      <c r="C743" s="5"/>
      <c r="D743" s="5"/>
      <c r="E743" s="5"/>
      <c r="F743" s="5"/>
      <c r="G743" s="5"/>
      <c r="H743" s="45"/>
      <c r="I743" s="147"/>
      <c r="J743" s="148"/>
      <c r="K743" s="148"/>
      <c r="L743" s="27" t="s">
        <v>793</v>
      </c>
      <c r="M743" s="28"/>
      <c r="N743" s="197">
        <f>SUM(N744:N748)</f>
        <v>0</v>
      </c>
      <c r="O743" s="197">
        <f>SUM(O744:O748)</f>
        <v>0</v>
      </c>
      <c r="P743" s="197">
        <f>SUM(P744:P748)</f>
        <v>0</v>
      </c>
      <c r="Q743" s="161"/>
      <c r="R743" s="161"/>
      <c r="S743" s="438"/>
      <c r="T743" s="161"/>
      <c r="U743" s="161"/>
      <c r="V743" s="161"/>
    </row>
    <row r="744" spans="1:22" ht="19.5" customHeight="1">
      <c r="A744" s="5"/>
      <c r="B744" s="5"/>
      <c r="C744" s="5"/>
      <c r="D744" s="5"/>
      <c r="E744" s="5"/>
      <c r="F744" s="5"/>
      <c r="G744" s="5"/>
      <c r="H744" s="17"/>
      <c r="I744" s="25"/>
      <c r="J744" s="26"/>
      <c r="K744" s="26"/>
      <c r="L744" s="30" t="s">
        <v>142</v>
      </c>
      <c r="M744" s="13">
        <v>4251</v>
      </c>
      <c r="N744" s="183">
        <f t="shared" si="145"/>
        <v>0</v>
      </c>
      <c r="O744" s="183"/>
      <c r="P744" s="183">
        <v>0</v>
      </c>
      <c r="Q744" s="161"/>
      <c r="R744" s="161"/>
      <c r="S744" s="438"/>
      <c r="T744" s="161"/>
      <c r="U744" s="161"/>
      <c r="V744" s="161"/>
    </row>
    <row r="745" spans="1:22" ht="16.2">
      <c r="A745" s="5"/>
      <c r="B745" s="5"/>
      <c r="C745" s="5"/>
      <c r="D745" s="5"/>
      <c r="E745" s="5"/>
      <c r="F745" s="5"/>
      <c r="G745" s="5"/>
      <c r="H745" s="17"/>
      <c r="I745" s="25"/>
      <c r="J745" s="26"/>
      <c r="K745" s="26"/>
      <c r="L745" s="29" t="s">
        <v>130</v>
      </c>
      <c r="M745" s="13">
        <v>4267</v>
      </c>
      <c r="N745" s="183">
        <f t="shared" ref="N745" si="151">O745+P745</f>
        <v>0</v>
      </c>
      <c r="O745" s="183"/>
      <c r="P745" s="183"/>
      <c r="Q745" s="161"/>
      <c r="R745" s="161"/>
      <c r="S745" s="438"/>
      <c r="T745" s="161"/>
      <c r="U745" s="161"/>
      <c r="V745" s="161"/>
    </row>
    <row r="746" spans="1:22" ht="16.2">
      <c r="A746" s="5"/>
      <c r="B746" s="5"/>
      <c r="C746" s="5"/>
      <c r="D746" s="5"/>
      <c r="E746" s="5"/>
      <c r="F746" s="5"/>
      <c r="G746" s="5"/>
      <c r="H746" s="17"/>
      <c r="I746" s="25"/>
      <c r="J746" s="26"/>
      <c r="K746" s="26"/>
      <c r="L746" s="29" t="s">
        <v>348</v>
      </c>
      <c r="M746" s="12">
        <v>4729</v>
      </c>
      <c r="N746" s="183">
        <f t="shared" ref="N746:N748" si="152">O746+P746</f>
        <v>0</v>
      </c>
      <c r="O746" s="183"/>
      <c r="P746" s="183"/>
      <c r="Q746" s="161"/>
      <c r="R746" s="161"/>
      <c r="S746" s="438"/>
      <c r="T746" s="161"/>
      <c r="U746" s="161"/>
      <c r="V746" s="161"/>
    </row>
    <row r="747" spans="1:22" ht="16.2">
      <c r="A747" s="5"/>
      <c r="B747" s="5"/>
      <c r="C747" s="5"/>
      <c r="D747" s="5"/>
      <c r="E747" s="5"/>
      <c r="F747" s="5"/>
      <c r="G747" s="5"/>
      <c r="H747" s="17"/>
      <c r="I747" s="25"/>
      <c r="J747" s="26"/>
      <c r="K747" s="26"/>
      <c r="L747" s="30" t="s">
        <v>134</v>
      </c>
      <c r="M747" s="31">
        <v>4861</v>
      </c>
      <c r="N747" s="183">
        <f t="shared" si="152"/>
        <v>0</v>
      </c>
      <c r="O747" s="183"/>
      <c r="P747" s="183"/>
      <c r="Q747" s="161"/>
      <c r="R747" s="161"/>
      <c r="S747" s="438"/>
      <c r="T747" s="161"/>
      <c r="U747" s="161"/>
      <c r="V747" s="161"/>
    </row>
    <row r="748" spans="1:22" ht="16.2">
      <c r="A748" s="5"/>
      <c r="B748" s="5"/>
      <c r="C748" s="5"/>
      <c r="D748" s="5"/>
      <c r="E748" s="5"/>
      <c r="F748" s="5"/>
      <c r="G748" s="5"/>
      <c r="H748" s="17"/>
      <c r="I748" s="25"/>
      <c r="J748" s="26"/>
      <c r="K748" s="26"/>
      <c r="L748" s="30" t="s">
        <v>268</v>
      </c>
      <c r="M748" s="44">
        <v>5129</v>
      </c>
      <c r="N748" s="183">
        <f t="shared" si="152"/>
        <v>0</v>
      </c>
      <c r="O748" s="183"/>
      <c r="P748" s="183"/>
      <c r="Q748" s="161"/>
      <c r="R748" s="161"/>
      <c r="S748" s="438"/>
      <c r="T748" s="161"/>
      <c r="U748" s="161"/>
      <c r="V748" s="161"/>
    </row>
    <row r="749" spans="1:22" ht="46.5" customHeight="1">
      <c r="A749" s="5"/>
      <c r="B749" s="5"/>
      <c r="C749" s="5"/>
      <c r="D749" s="5"/>
      <c r="E749" s="5"/>
      <c r="F749" s="5"/>
      <c r="G749" s="5"/>
      <c r="H749" s="45"/>
      <c r="I749" s="147"/>
      <c r="J749" s="148"/>
      <c r="K749" s="148"/>
      <c r="L749" s="459" t="s">
        <v>906</v>
      </c>
      <c r="M749" s="28"/>
      <c r="N749" s="197">
        <f>SUM(N750)</f>
        <v>0</v>
      </c>
      <c r="O749" s="197">
        <f t="shared" ref="O749:P749" si="153">SUM(O750)</f>
        <v>0</v>
      </c>
      <c r="P749" s="197">
        <f t="shared" si="153"/>
        <v>0</v>
      </c>
      <c r="Q749" s="161"/>
      <c r="R749" s="161"/>
      <c r="S749" s="438"/>
      <c r="T749" s="161"/>
      <c r="U749" s="161"/>
      <c r="V749" s="161"/>
    </row>
    <row r="750" spans="1:22" ht="16.2">
      <c r="A750" s="5"/>
      <c r="B750" s="5"/>
      <c r="C750" s="5"/>
      <c r="D750" s="5"/>
      <c r="E750" s="5"/>
      <c r="F750" s="5"/>
      <c r="G750" s="5"/>
      <c r="H750" s="17"/>
      <c r="I750" s="25"/>
      <c r="J750" s="26"/>
      <c r="K750" s="26"/>
      <c r="L750" s="30" t="s">
        <v>851</v>
      </c>
      <c r="M750" s="13">
        <v>4239</v>
      </c>
      <c r="N750" s="183">
        <f t="shared" ref="N750" si="154">O750+P750</f>
        <v>0</v>
      </c>
      <c r="O750" s="183"/>
      <c r="P750" s="183">
        <v>0</v>
      </c>
      <c r="Q750" s="161"/>
      <c r="R750" s="161"/>
      <c r="S750" s="438"/>
      <c r="T750" s="161"/>
      <c r="U750" s="161"/>
      <c r="V750" s="161"/>
    </row>
    <row r="751" spans="1:22" ht="27.6">
      <c r="H751" s="165">
        <v>3090</v>
      </c>
      <c r="I751" s="166" t="s">
        <v>189</v>
      </c>
      <c r="J751" s="167">
        <v>9</v>
      </c>
      <c r="K751" s="167">
        <v>0</v>
      </c>
      <c r="L751" s="168" t="s">
        <v>351</v>
      </c>
      <c r="M751" s="176"/>
      <c r="N751" s="188">
        <f>+N753</f>
        <v>0</v>
      </c>
      <c r="O751" s="188">
        <f>+O753</f>
        <v>0</v>
      </c>
      <c r="P751" s="188">
        <f>+P753</f>
        <v>0</v>
      </c>
      <c r="Q751" s="161"/>
      <c r="R751" s="161"/>
      <c r="S751" s="438"/>
      <c r="T751" s="161"/>
      <c r="U751" s="161"/>
      <c r="V751" s="161"/>
    </row>
    <row r="752" spans="1:22" ht="16.2">
      <c r="A752" s="5"/>
      <c r="B752" s="5"/>
      <c r="C752" s="5"/>
      <c r="D752" s="5"/>
      <c r="E752" s="5"/>
      <c r="F752" s="5"/>
      <c r="G752" s="5"/>
      <c r="H752" s="25"/>
      <c r="I752" s="18"/>
      <c r="J752" s="19"/>
      <c r="K752" s="19"/>
      <c r="L752" s="30" t="s">
        <v>110</v>
      </c>
      <c r="M752" s="31"/>
      <c r="N752" s="190"/>
      <c r="O752" s="190"/>
      <c r="P752" s="190"/>
      <c r="Q752" s="161"/>
      <c r="R752" s="161"/>
      <c r="S752" s="438"/>
      <c r="T752" s="161"/>
      <c r="U752" s="161"/>
      <c r="V752" s="161"/>
    </row>
    <row r="753" spans="1:22" ht="26.4">
      <c r="H753" s="151" t="s">
        <v>354</v>
      </c>
      <c r="I753" s="152" t="s">
        <v>189</v>
      </c>
      <c r="J753" s="153">
        <v>9</v>
      </c>
      <c r="K753" s="153">
        <v>2</v>
      </c>
      <c r="L753" s="154" t="s">
        <v>355</v>
      </c>
      <c r="M753" s="155"/>
      <c r="N753" s="192">
        <f>+N755+N757</f>
        <v>0</v>
      </c>
      <c r="O753" s="192">
        <f>+O755+O757</f>
        <v>0</v>
      </c>
      <c r="P753" s="192">
        <f>+P755+P757</f>
        <v>0</v>
      </c>
      <c r="Q753" s="161"/>
      <c r="R753" s="161"/>
      <c r="S753" s="438"/>
      <c r="T753" s="161"/>
      <c r="U753" s="161"/>
      <c r="V753" s="161"/>
    </row>
    <row r="754" spans="1:22" ht="16.2">
      <c r="A754" s="5"/>
      <c r="B754" s="5"/>
      <c r="C754" s="5"/>
      <c r="D754" s="5"/>
      <c r="E754" s="5"/>
      <c r="F754" s="5"/>
      <c r="G754" s="5"/>
      <c r="H754" s="25"/>
      <c r="I754" s="25"/>
      <c r="J754" s="26"/>
      <c r="K754" s="26"/>
      <c r="L754" s="30" t="s">
        <v>108</v>
      </c>
      <c r="M754" s="31"/>
      <c r="N754" s="190"/>
      <c r="O754" s="190"/>
      <c r="P754" s="190"/>
      <c r="Q754" s="161"/>
      <c r="R754" s="161"/>
      <c r="S754" s="438"/>
      <c r="T754" s="161"/>
      <c r="U754" s="161"/>
      <c r="V754" s="161"/>
    </row>
    <row r="755" spans="1:22" ht="41.4">
      <c r="H755" s="45"/>
      <c r="I755" s="147"/>
      <c r="J755" s="148"/>
      <c r="K755" s="148"/>
      <c r="L755" s="27" t="s">
        <v>356</v>
      </c>
      <c r="M755" s="28"/>
      <c r="N755" s="197">
        <f>O755+P755</f>
        <v>0</v>
      </c>
      <c r="O755" s="197">
        <f>SUM(O756)</f>
        <v>0</v>
      </c>
      <c r="P755" s="197">
        <f>SUM(P756)</f>
        <v>0</v>
      </c>
      <c r="Q755" s="161"/>
      <c r="R755" s="161"/>
      <c r="S755" s="438"/>
      <c r="T755" s="161"/>
      <c r="U755" s="161"/>
      <c r="V755" s="161"/>
    </row>
    <row r="756" spans="1:22" ht="16.2">
      <c r="A756" s="5"/>
      <c r="B756" s="5"/>
      <c r="C756" s="5"/>
      <c r="D756" s="5"/>
      <c r="E756" s="5"/>
      <c r="F756" s="5"/>
      <c r="G756" s="5"/>
      <c r="H756" s="25"/>
      <c r="I756" s="25"/>
      <c r="J756" s="26"/>
      <c r="K756" s="26"/>
      <c r="L756" s="29" t="s">
        <v>348</v>
      </c>
      <c r="M756" s="12">
        <v>4729</v>
      </c>
      <c r="N756" s="183">
        <f t="shared" ref="N756:N758" si="155">O756+P756</f>
        <v>0</v>
      </c>
      <c r="O756" s="402"/>
      <c r="P756" s="402"/>
      <c r="Q756" s="161"/>
      <c r="R756" s="161"/>
      <c r="S756" s="438"/>
      <c r="T756" s="161"/>
      <c r="U756" s="161"/>
      <c r="V756" s="161"/>
    </row>
    <row r="757" spans="1:22" ht="16.2">
      <c r="H757" s="45"/>
      <c r="I757" s="147"/>
      <c r="J757" s="148"/>
      <c r="K757" s="148"/>
      <c r="L757" s="27" t="s">
        <v>357</v>
      </c>
      <c r="M757" s="28"/>
      <c r="N757" s="197">
        <f>O757+P757</f>
        <v>0</v>
      </c>
      <c r="O757" s="197">
        <f>SUM(O758)</f>
        <v>0</v>
      </c>
      <c r="P757" s="197">
        <f>SUM(P758)</f>
        <v>0</v>
      </c>
      <c r="Q757" s="161"/>
      <c r="R757" s="161"/>
      <c r="S757" s="438"/>
      <c r="T757" s="161"/>
      <c r="U757" s="161"/>
      <c r="V757" s="161"/>
    </row>
    <row r="758" spans="1:22" ht="16.8">
      <c r="A758" s="5"/>
      <c r="B758" s="5"/>
      <c r="C758" s="5"/>
      <c r="D758" s="5"/>
      <c r="E758" s="5"/>
      <c r="F758" s="5"/>
      <c r="G758" s="5"/>
      <c r="H758" s="25"/>
      <c r="I758" s="25"/>
      <c r="J758" s="26"/>
      <c r="K758" s="26"/>
      <c r="L758" s="29" t="s">
        <v>117</v>
      </c>
      <c r="M758" s="12">
        <v>4215</v>
      </c>
      <c r="N758" s="183">
        <f t="shared" si="155"/>
        <v>0</v>
      </c>
      <c r="O758" s="431"/>
      <c r="P758" s="431"/>
      <c r="Q758" s="161"/>
      <c r="R758" s="161"/>
      <c r="S758" s="438"/>
      <c r="T758" s="161"/>
      <c r="U758" s="161"/>
      <c r="V758" s="161"/>
    </row>
    <row r="759" spans="1:22" ht="27.6">
      <c r="H759" s="180">
        <v>3100</v>
      </c>
      <c r="I759" s="212" t="s">
        <v>104</v>
      </c>
      <c r="J759" s="213">
        <v>0</v>
      </c>
      <c r="K759" s="213">
        <v>0</v>
      </c>
      <c r="L759" s="162" t="s">
        <v>358</v>
      </c>
      <c r="M759" s="174"/>
      <c r="N759" s="163">
        <f>+N761</f>
        <v>0</v>
      </c>
      <c r="O759" s="163">
        <f>+O761</f>
        <v>0</v>
      </c>
      <c r="P759" s="163">
        <f>+P761</f>
        <v>0</v>
      </c>
      <c r="Q759" s="161"/>
      <c r="R759" s="161"/>
      <c r="S759" s="438"/>
      <c r="T759" s="161"/>
      <c r="U759" s="161"/>
      <c r="V759" s="161"/>
    </row>
    <row r="760" spans="1:22" ht="16.2">
      <c r="A760" s="5"/>
      <c r="B760" s="5"/>
      <c r="C760" s="5"/>
      <c r="D760" s="5"/>
      <c r="E760" s="5"/>
      <c r="F760" s="5"/>
      <c r="G760" s="5"/>
      <c r="H760" s="25"/>
      <c r="I760" s="18"/>
      <c r="J760" s="19"/>
      <c r="K760" s="19"/>
      <c r="L760" s="30" t="s">
        <v>108</v>
      </c>
      <c r="M760" s="31"/>
      <c r="N760" s="150"/>
      <c r="O760" s="150"/>
      <c r="P760" s="150"/>
      <c r="Q760" s="161"/>
      <c r="R760" s="161"/>
      <c r="S760" s="438"/>
      <c r="T760" s="161"/>
      <c r="U760" s="161"/>
      <c r="V760" s="161"/>
    </row>
    <row r="761" spans="1:22" ht="16.2">
      <c r="H761" s="165">
        <v>3110</v>
      </c>
      <c r="I761" s="166" t="s">
        <v>104</v>
      </c>
      <c r="J761" s="167">
        <v>1</v>
      </c>
      <c r="K761" s="167">
        <v>0</v>
      </c>
      <c r="L761" s="168" t="s">
        <v>365</v>
      </c>
      <c r="M761" s="176"/>
      <c r="N761" s="188">
        <f>+N763</f>
        <v>0</v>
      </c>
      <c r="O761" s="188">
        <f>+O763</f>
        <v>0</v>
      </c>
      <c r="P761" s="188">
        <f>+P763</f>
        <v>0</v>
      </c>
      <c r="Q761" s="161"/>
      <c r="R761" s="161"/>
      <c r="S761" s="438"/>
      <c r="T761" s="161"/>
      <c r="U761" s="161"/>
      <c r="V761" s="161"/>
    </row>
    <row r="762" spans="1:22" ht="16.2">
      <c r="A762" s="5"/>
      <c r="B762" s="5"/>
      <c r="C762" s="5"/>
      <c r="D762" s="5"/>
      <c r="E762" s="5"/>
      <c r="F762" s="5"/>
      <c r="G762" s="5"/>
      <c r="H762" s="25"/>
      <c r="I762" s="18"/>
      <c r="J762" s="19"/>
      <c r="K762" s="19"/>
      <c r="L762" s="30" t="s">
        <v>110</v>
      </c>
      <c r="M762" s="31"/>
      <c r="N762" s="190"/>
      <c r="O762" s="190"/>
      <c r="P762" s="190"/>
      <c r="Q762" s="161"/>
      <c r="R762" s="161"/>
      <c r="S762" s="438"/>
      <c r="T762" s="161"/>
      <c r="U762" s="161"/>
      <c r="V762" s="161"/>
    </row>
    <row r="763" spans="1:22" ht="16.2">
      <c r="A763" s="5"/>
      <c r="B763" s="5"/>
      <c r="C763" s="5"/>
      <c r="D763" s="5"/>
      <c r="E763" s="5"/>
      <c r="F763" s="5"/>
      <c r="G763" s="5"/>
      <c r="H763" s="151">
        <v>3112</v>
      </c>
      <c r="I763" s="152" t="s">
        <v>104</v>
      </c>
      <c r="J763" s="153">
        <v>1</v>
      </c>
      <c r="K763" s="153">
        <v>2</v>
      </c>
      <c r="L763" s="154" t="s">
        <v>359</v>
      </c>
      <c r="M763" s="155"/>
      <c r="N763" s="192">
        <f>O763+P763-O767</f>
        <v>0</v>
      </c>
      <c r="O763" s="192">
        <f>O765+O766+O767</f>
        <v>0</v>
      </c>
      <c r="P763" s="192">
        <f>P765+P766+P767</f>
        <v>0</v>
      </c>
      <c r="Q763" s="161"/>
      <c r="R763" s="161"/>
      <c r="S763" s="438"/>
      <c r="T763" s="161"/>
      <c r="U763" s="161"/>
      <c r="V763" s="161"/>
    </row>
    <row r="764" spans="1:22" ht="16.2">
      <c r="H764" s="25"/>
      <c r="I764" s="25"/>
      <c r="J764" s="26"/>
      <c r="K764" s="26"/>
      <c r="L764" s="30" t="s">
        <v>108</v>
      </c>
      <c r="M764" s="31"/>
      <c r="N764" s="190"/>
      <c r="O764" s="190"/>
      <c r="P764" s="190"/>
      <c r="Q764" s="161"/>
      <c r="R764" s="161"/>
      <c r="S764" s="438"/>
      <c r="T764" s="161"/>
      <c r="U764" s="161"/>
      <c r="V764" s="161"/>
    </row>
    <row r="765" spans="1:22" ht="16.2">
      <c r="H765" s="25"/>
      <c r="I765" s="25"/>
      <c r="J765" s="26"/>
      <c r="K765" s="26"/>
      <c r="L765" s="32" t="s">
        <v>167</v>
      </c>
      <c r="M765" s="33">
        <v>4639</v>
      </c>
      <c r="N765" s="183">
        <f t="shared" ref="N765:N766" si="156">O765+P765</f>
        <v>0</v>
      </c>
      <c r="O765" s="190"/>
      <c r="P765" s="190"/>
      <c r="Q765" s="161"/>
      <c r="R765" s="161"/>
      <c r="S765" s="438"/>
      <c r="T765" s="161"/>
      <c r="U765" s="161"/>
      <c r="V765" s="161"/>
    </row>
    <row r="766" spans="1:22" ht="16.2">
      <c r="A766" s="5"/>
      <c r="B766" s="5"/>
      <c r="C766" s="5"/>
      <c r="D766" s="5"/>
      <c r="E766" s="5"/>
      <c r="F766" s="5"/>
      <c r="G766" s="5"/>
      <c r="H766" s="25"/>
      <c r="I766" s="25"/>
      <c r="J766" s="26"/>
      <c r="K766" s="26"/>
      <c r="L766" s="30" t="s">
        <v>360</v>
      </c>
      <c r="M766" s="31">
        <v>4891</v>
      </c>
      <c r="N766" s="183">
        <f t="shared" si="156"/>
        <v>0</v>
      </c>
      <c r="O766" s="405"/>
      <c r="P766" s="405">
        <v>0</v>
      </c>
      <c r="Q766" s="161"/>
      <c r="R766" s="161"/>
      <c r="S766" s="438"/>
      <c r="T766" s="161"/>
      <c r="U766" s="161"/>
      <c r="V766" s="161"/>
    </row>
    <row r="767" spans="1:22" ht="16.2">
      <c r="A767" s="5"/>
      <c r="B767" s="5"/>
      <c r="C767" s="5"/>
      <c r="D767" s="5"/>
      <c r="E767" s="5"/>
      <c r="F767" s="5"/>
      <c r="G767" s="5"/>
      <c r="H767" s="37"/>
      <c r="I767" s="194"/>
      <c r="J767" s="195"/>
      <c r="K767" s="196"/>
      <c r="L767" s="29" t="s">
        <v>362</v>
      </c>
      <c r="M767" s="12" t="s">
        <v>361</v>
      </c>
      <c r="N767" s="183"/>
      <c r="O767" s="183"/>
      <c r="P767" s="183"/>
      <c r="Q767" s="161"/>
      <c r="R767" s="161"/>
      <c r="S767" s="438"/>
      <c r="T767" s="161"/>
      <c r="U767" s="161"/>
      <c r="V767" s="161"/>
    </row>
    <row r="769" spans="12:12" s="5" customFormat="1">
      <c r="L769" s="38"/>
    </row>
    <row r="771" spans="12:12" s="5" customFormat="1">
      <c r="L771" s="38"/>
    </row>
    <row r="773" spans="12:12" s="5" customFormat="1">
      <c r="L773" s="38"/>
    </row>
    <row r="774" spans="12:12" s="5" customFormat="1">
      <c r="L774" s="38"/>
    </row>
    <row r="775" spans="12:12" s="5" customFormat="1">
      <c r="L775" s="38"/>
    </row>
    <row r="776" spans="12:12" s="5" customFormat="1">
      <c r="L776" s="38"/>
    </row>
    <row r="777" spans="12:12" s="5" customFormat="1">
      <c r="L777" s="38"/>
    </row>
    <row r="778" spans="12:12" s="5" customFormat="1">
      <c r="L778" s="38"/>
    </row>
    <row r="779" spans="12:12" s="5" customFormat="1">
      <c r="L779" s="38"/>
    </row>
    <row r="781" spans="12:12" s="5" customFormat="1">
      <c r="L781" s="38"/>
    </row>
    <row r="783" spans="12:12" s="5" customFormat="1">
      <c r="L783" s="38"/>
    </row>
    <row r="785" spans="12:12" s="5" customFormat="1">
      <c r="L785" s="38"/>
    </row>
    <row r="787" spans="12:12" s="5" customFormat="1">
      <c r="L787" s="38"/>
    </row>
    <row r="788" spans="12:12" s="5" customFormat="1">
      <c r="L788" s="38"/>
    </row>
    <row r="790" spans="12:12" s="5" customFormat="1">
      <c r="L790" s="38"/>
    </row>
    <row r="792" spans="12:12" s="5" customFormat="1">
      <c r="L792" s="38"/>
    </row>
    <row r="794" spans="12:12" s="5" customFormat="1">
      <c r="L794" s="38"/>
    </row>
    <row r="796" spans="12:12" s="5" customFormat="1">
      <c r="L796" s="38"/>
    </row>
    <row r="798" spans="12:12" s="5" customFormat="1">
      <c r="L798" s="38"/>
    </row>
    <row r="800" spans="12:12" s="5" customFormat="1">
      <c r="L800" s="38"/>
    </row>
    <row r="802" spans="12:12" s="5" customFormat="1">
      <c r="L802" s="38"/>
    </row>
    <row r="803" spans="12:12" s="5" customFormat="1">
      <c r="L803" s="38"/>
    </row>
    <row r="805" spans="12:12" s="5" customFormat="1">
      <c r="L805" s="38"/>
    </row>
    <row r="807" spans="12:12" s="5" customFormat="1">
      <c r="L807" s="38"/>
    </row>
    <row r="808" spans="12:12" s="5" customFormat="1">
      <c r="L808" s="38"/>
    </row>
    <row r="810" spans="12:12" s="5" customFormat="1">
      <c r="L810" s="38"/>
    </row>
    <row r="811" spans="12:12" s="5" customFormat="1">
      <c r="L811" s="38"/>
    </row>
    <row r="812" spans="12:12" s="5" customFormat="1">
      <c r="L812" s="38"/>
    </row>
    <row r="813" spans="12:12" s="5" customFormat="1">
      <c r="L813" s="38"/>
    </row>
    <row r="814" spans="12:12" s="5" customFormat="1">
      <c r="L814" s="38"/>
    </row>
    <row r="816" spans="12:12" s="5" customFormat="1">
      <c r="L816" s="38"/>
    </row>
    <row r="818" spans="12:12" s="5" customFormat="1">
      <c r="L818" s="38"/>
    </row>
    <row r="820" spans="12:12" s="5" customFormat="1">
      <c r="L820" s="38"/>
    </row>
    <row r="822" spans="12:12" s="5" customFormat="1">
      <c r="L822" s="38"/>
    </row>
    <row r="824" spans="12:12" s="5" customFormat="1">
      <c r="L824" s="38"/>
    </row>
    <row r="826" spans="12:12" s="5" customFormat="1">
      <c r="L826" s="38"/>
    </row>
    <row r="827" spans="12:12" s="5" customFormat="1">
      <c r="L827" s="38"/>
    </row>
    <row r="828" spans="12:12" s="5" customFormat="1">
      <c r="L828" s="38"/>
    </row>
    <row r="830" spans="12:12" s="5" customFormat="1">
      <c r="L830" s="38"/>
    </row>
    <row r="832" spans="12:12" s="5" customFormat="1">
      <c r="L832" s="38"/>
    </row>
    <row r="834" spans="12:12" s="5" customFormat="1">
      <c r="L834" s="38"/>
    </row>
    <row r="836" spans="12:12" s="5" customFormat="1">
      <c r="L836" s="38"/>
    </row>
    <row r="838" spans="12:12" s="5" customFormat="1">
      <c r="L838" s="38"/>
    </row>
    <row r="840" spans="12:12" s="5" customFormat="1">
      <c r="L840" s="38"/>
    </row>
    <row r="842" spans="12:12" s="5" customFormat="1">
      <c r="L842" s="38"/>
    </row>
    <row r="843" spans="12:12" s="5" customFormat="1">
      <c r="L843" s="38"/>
    </row>
    <row r="845" spans="12:12" s="5" customFormat="1">
      <c r="L845" s="38"/>
    </row>
    <row r="847" spans="12:12" s="5" customFormat="1">
      <c r="L847" s="38"/>
    </row>
    <row r="849" spans="12:12" s="5" customFormat="1">
      <c r="L849" s="38"/>
    </row>
    <row r="851" spans="12:12" s="5" customFormat="1">
      <c r="L851" s="38"/>
    </row>
    <row r="853" spans="12:12" s="5" customFormat="1">
      <c r="L853" s="38"/>
    </row>
    <row r="855" spans="12:12" s="5" customFormat="1">
      <c r="L855" s="38"/>
    </row>
    <row r="856" spans="12:12" s="5" customFormat="1">
      <c r="L856" s="38"/>
    </row>
    <row r="858" spans="12:12" s="5" customFormat="1">
      <c r="L858" s="38"/>
    </row>
    <row r="860" spans="12:12" s="5" customFormat="1">
      <c r="L860" s="38"/>
    </row>
    <row r="862" spans="12:12" s="5" customFormat="1">
      <c r="L862" s="38"/>
    </row>
    <row r="864" spans="12:12" s="5" customFormat="1">
      <c r="L864" s="38"/>
    </row>
    <row r="866" spans="12:12" s="5" customFormat="1">
      <c r="L866" s="38"/>
    </row>
    <row r="868" spans="12:12" s="5" customFormat="1">
      <c r="L868" s="38"/>
    </row>
    <row r="870" spans="12:12" s="5" customFormat="1">
      <c r="L870" s="38"/>
    </row>
    <row r="872" spans="12:12" s="5" customFormat="1">
      <c r="L872" s="38"/>
    </row>
    <row r="874" spans="12:12" s="5" customFormat="1">
      <c r="L874" s="38"/>
    </row>
    <row r="876" spans="12:12" s="5" customFormat="1">
      <c r="L876" s="38"/>
    </row>
    <row r="878" spans="12:12" s="5" customFormat="1">
      <c r="L878" s="38"/>
    </row>
    <row r="880" spans="12:12" s="5" customFormat="1">
      <c r="L880" s="38"/>
    </row>
    <row r="882" spans="12:12" s="5" customFormat="1">
      <c r="L882" s="38"/>
    </row>
    <row r="884" spans="12:12" s="5" customFormat="1">
      <c r="L884" s="38"/>
    </row>
    <row r="886" spans="12:12" s="5" customFormat="1">
      <c r="L886" s="38"/>
    </row>
    <row r="888" spans="12:12" s="5" customFormat="1">
      <c r="L888" s="38"/>
    </row>
    <row r="890" spans="12:12" s="5" customFormat="1">
      <c r="L890" s="38"/>
    </row>
    <row r="891" spans="12:12" s="5" customFormat="1">
      <c r="L891" s="38"/>
    </row>
    <row r="892" spans="12:12" s="5" customFormat="1">
      <c r="L892" s="38"/>
    </row>
    <row r="894" spans="12:12" s="5" customFormat="1">
      <c r="L894" s="38"/>
    </row>
    <row r="896" spans="12:12" s="5" customFormat="1">
      <c r="L896" s="38"/>
    </row>
    <row r="898" spans="12:12" s="5" customFormat="1">
      <c r="L898" s="38"/>
    </row>
    <row r="900" spans="12:12" s="5" customFormat="1">
      <c r="L900" s="38"/>
    </row>
    <row r="901" spans="12:12" s="5" customFormat="1">
      <c r="L901" s="38"/>
    </row>
    <row r="902" spans="12:12" s="5" customFormat="1">
      <c r="L902" s="38"/>
    </row>
    <row r="904" spans="12:12" s="5" customFormat="1">
      <c r="L904" s="38"/>
    </row>
    <row r="906" spans="12:12" s="5" customFormat="1">
      <c r="L906" s="38"/>
    </row>
    <row r="908" spans="12:12" s="5" customFormat="1">
      <c r="L908" s="38"/>
    </row>
    <row r="910" spans="12:12" s="5" customFormat="1">
      <c r="L910" s="38"/>
    </row>
    <row r="911" spans="12:12" s="5" customFormat="1">
      <c r="L911" s="38"/>
    </row>
    <row r="912" spans="12:12" s="5" customFormat="1">
      <c r="L912" s="38"/>
    </row>
    <row r="913" spans="12:12" s="5" customFormat="1">
      <c r="L913" s="38"/>
    </row>
    <row r="914" spans="12:12" s="5" customFormat="1">
      <c r="L914" s="38"/>
    </row>
    <row r="915" spans="12:12" s="5" customFormat="1">
      <c r="L915" s="38"/>
    </row>
    <row r="916" spans="12:12" s="5" customFormat="1">
      <c r="L916" s="38"/>
    </row>
    <row r="917" spans="12:12" s="5" customFormat="1">
      <c r="L917" s="38"/>
    </row>
    <row r="918" spans="12:12" s="5" customFormat="1">
      <c r="L918" s="38"/>
    </row>
    <row r="919" spans="12:12" s="5" customFormat="1">
      <c r="L919" s="38"/>
    </row>
    <row r="921" spans="12:12" s="5" customFormat="1">
      <c r="L921" s="38"/>
    </row>
    <row r="922" spans="12:12" s="5" customFormat="1">
      <c r="L922" s="38"/>
    </row>
    <row r="923" spans="12:12" s="5" customFormat="1">
      <c r="L923" s="38"/>
    </row>
    <row r="924" spans="12:12" s="5" customFormat="1">
      <c r="L924" s="38"/>
    </row>
    <row r="925" spans="12:12" s="5" customFormat="1">
      <c r="L925" s="38"/>
    </row>
    <row r="926" spans="12:12" s="5" customFormat="1">
      <c r="L926" s="38"/>
    </row>
    <row r="927" spans="12:12" s="5" customFormat="1">
      <c r="L927" s="38"/>
    </row>
    <row r="929" spans="12:12" s="5" customFormat="1">
      <c r="L929" s="38"/>
    </row>
    <row r="931" spans="12:12" s="5" customFormat="1">
      <c r="L931" s="38"/>
    </row>
    <row r="933" spans="12:12" s="5" customFormat="1">
      <c r="L933" s="38"/>
    </row>
    <row r="935" spans="12:12" s="5" customFormat="1">
      <c r="L935" s="38"/>
    </row>
    <row r="936" spans="12:12" s="5" customFormat="1">
      <c r="L936" s="38"/>
    </row>
    <row r="937" spans="12:12" s="5" customFormat="1">
      <c r="L937" s="38"/>
    </row>
    <row r="938" spans="12:12" s="5" customFormat="1">
      <c r="L938" s="38"/>
    </row>
    <row r="939" spans="12:12" s="5" customFormat="1">
      <c r="L939" s="38"/>
    </row>
    <row r="940" spans="12:12" s="5" customFormat="1">
      <c r="L940" s="38"/>
    </row>
    <row r="941" spans="12:12" s="5" customFormat="1">
      <c r="L941" s="38"/>
    </row>
    <row r="942" spans="12:12" s="5" customFormat="1">
      <c r="L942" s="38"/>
    </row>
    <row r="943" spans="12:12" s="5" customFormat="1">
      <c r="L943" s="38"/>
    </row>
    <row r="944" spans="12:12" s="5" customFormat="1">
      <c r="L944" s="38"/>
    </row>
    <row r="945" spans="12:12" s="5" customFormat="1">
      <c r="L945" s="38"/>
    </row>
    <row r="946" spans="12:12" s="5" customFormat="1">
      <c r="L946" s="38"/>
    </row>
    <row r="947" spans="12:12" s="5" customFormat="1">
      <c r="L947" s="38"/>
    </row>
    <row r="948" spans="12:12" s="5" customFormat="1">
      <c r="L948" s="38"/>
    </row>
    <row r="949" spans="12:12" s="5" customFormat="1">
      <c r="L949" s="38"/>
    </row>
    <row r="950" spans="12:12" s="5" customFormat="1">
      <c r="L950" s="38"/>
    </row>
    <row r="951" spans="12:12" s="5" customFormat="1">
      <c r="L951" s="38"/>
    </row>
    <row r="952" spans="12:12" s="5" customFormat="1">
      <c r="L952" s="38"/>
    </row>
    <row r="954" spans="12:12" s="5" customFormat="1">
      <c r="L954" s="38"/>
    </row>
    <row r="956" spans="12:12" s="5" customFormat="1">
      <c r="L956" s="38"/>
    </row>
    <row r="958" spans="12:12" s="5" customFormat="1">
      <c r="L958" s="38"/>
    </row>
    <row r="959" spans="12:12" s="5" customFormat="1">
      <c r="L959" s="38"/>
    </row>
    <row r="961" spans="12:12" s="5" customFormat="1">
      <c r="L961" s="38"/>
    </row>
    <row r="963" spans="12:12" s="5" customFormat="1">
      <c r="L963" s="38"/>
    </row>
    <row r="965" spans="12:12" s="5" customFormat="1">
      <c r="L965" s="38"/>
    </row>
    <row r="966" spans="12:12" s="5" customFormat="1">
      <c r="L966" s="38"/>
    </row>
    <row r="967" spans="12:12" s="5" customFormat="1">
      <c r="L967" s="38"/>
    </row>
    <row r="968" spans="12:12" s="5" customFormat="1">
      <c r="L968" s="38"/>
    </row>
    <row r="969" spans="12:12" s="5" customFormat="1">
      <c r="L969" s="38"/>
    </row>
    <row r="970" spans="12:12" s="5" customFormat="1">
      <c r="L970" s="38"/>
    </row>
    <row r="972" spans="12:12" s="5" customFormat="1">
      <c r="L972" s="38"/>
    </row>
    <row r="974" spans="12:12" s="5" customFormat="1">
      <c r="L974" s="38"/>
    </row>
    <row r="976" spans="12:12" s="5" customFormat="1">
      <c r="L976" s="38"/>
    </row>
    <row r="977" spans="12:12" s="5" customFormat="1">
      <c r="L977" s="38"/>
    </row>
    <row r="979" spans="12:12" s="5" customFormat="1">
      <c r="L979" s="38"/>
    </row>
    <row r="980" spans="12:12" s="5" customFormat="1">
      <c r="L980" s="38"/>
    </row>
    <row r="982" spans="12:12" s="5" customFormat="1">
      <c r="L982" s="38"/>
    </row>
    <row r="983" spans="12:12" s="5" customFormat="1">
      <c r="L983" s="38"/>
    </row>
    <row r="984" spans="12:12" s="5" customFormat="1">
      <c r="L984" s="38"/>
    </row>
    <row r="986" spans="12:12" s="5" customFormat="1">
      <c r="L986" s="38"/>
    </row>
    <row r="987" spans="12:12" s="5" customFormat="1">
      <c r="L987" s="38"/>
    </row>
    <row r="988" spans="12:12" s="5" customFormat="1">
      <c r="L988" s="38"/>
    </row>
    <row r="990" spans="12:12" s="5" customFormat="1">
      <c r="L990" s="38"/>
    </row>
    <row r="991" spans="12:12" s="5" customFormat="1">
      <c r="L991" s="38"/>
    </row>
    <row r="993" spans="12:12" s="5" customFormat="1">
      <c r="L993" s="38"/>
    </row>
    <row r="995" spans="12:12" s="5" customFormat="1">
      <c r="L995" s="38"/>
    </row>
    <row r="997" spans="12:12" s="5" customFormat="1">
      <c r="L997" s="38"/>
    </row>
    <row r="998" spans="12:12" s="5" customFormat="1">
      <c r="L998" s="38"/>
    </row>
    <row r="1000" spans="12:12" s="5" customFormat="1">
      <c r="L1000" s="38"/>
    </row>
    <row r="1002" spans="12:12" s="5" customFormat="1">
      <c r="L1002" s="38"/>
    </row>
    <row r="1004" spans="12:12" s="5" customFormat="1">
      <c r="L1004" s="38"/>
    </row>
    <row r="1006" spans="12:12" s="5" customFormat="1">
      <c r="L1006" s="38"/>
    </row>
    <row r="1007" spans="12:12" s="5" customFormat="1">
      <c r="L1007" s="38"/>
    </row>
    <row r="1008" spans="12:12" s="5" customFormat="1">
      <c r="L1008" s="38"/>
    </row>
    <row r="1010" spans="12:12" s="5" customFormat="1">
      <c r="L1010" s="38"/>
    </row>
    <row r="1012" spans="12:12" s="5" customFormat="1">
      <c r="L1012" s="38"/>
    </row>
    <row r="1013" spans="12:12" s="5" customFormat="1">
      <c r="L1013" s="38"/>
    </row>
    <row r="1014" spans="12:12" s="5" customFormat="1">
      <c r="L1014" s="38"/>
    </row>
    <row r="1016" spans="12:12" s="5" customFormat="1">
      <c r="L1016" s="38"/>
    </row>
    <row r="1018" spans="12:12" s="5" customFormat="1">
      <c r="L1018" s="38"/>
    </row>
    <row r="1020" spans="12:12" s="5" customFormat="1">
      <c r="L1020" s="38"/>
    </row>
    <row r="1022" spans="12:12" s="5" customFormat="1">
      <c r="L1022" s="38"/>
    </row>
    <row r="1024" spans="12:12" s="5" customFormat="1">
      <c r="L1024" s="38"/>
    </row>
    <row r="1026" spans="12:12" s="5" customFormat="1">
      <c r="L1026" s="38"/>
    </row>
    <row r="1028" spans="12:12" s="5" customFormat="1">
      <c r="L1028" s="38"/>
    </row>
    <row r="1030" spans="12:12" s="5" customFormat="1">
      <c r="L1030" s="38"/>
    </row>
    <row r="1032" spans="12:12" s="5" customFormat="1">
      <c r="L1032" s="38"/>
    </row>
    <row r="1034" spans="12:12" s="5" customFormat="1">
      <c r="L1034" s="38"/>
    </row>
    <row r="1035" spans="12:12" s="5" customFormat="1">
      <c r="L1035" s="38"/>
    </row>
    <row r="1037" spans="12:12" s="5" customFormat="1">
      <c r="L1037" s="38"/>
    </row>
    <row r="1039" spans="12:12" s="5" customFormat="1">
      <c r="L1039" s="38"/>
    </row>
    <row r="1041" spans="12:12" s="5" customFormat="1">
      <c r="L1041" s="38"/>
    </row>
    <row r="1042" spans="12:12" s="5" customFormat="1">
      <c r="L1042" s="38"/>
    </row>
    <row r="1044" spans="12:12" s="5" customFormat="1">
      <c r="L1044" s="38"/>
    </row>
    <row r="1045" spans="12:12" s="5" customFormat="1">
      <c r="L1045" s="38"/>
    </row>
    <row r="1047" spans="12:12" s="5" customFormat="1">
      <c r="L1047" s="38"/>
    </row>
    <row r="1049" spans="12:12" s="5" customFormat="1">
      <c r="L1049" s="38"/>
    </row>
    <row r="1051" spans="12:12" s="5" customFormat="1">
      <c r="L1051" s="38"/>
    </row>
    <row r="1052" spans="12:12" s="5" customFormat="1">
      <c r="L1052" s="38"/>
    </row>
    <row r="1053" spans="12:12" s="5" customFormat="1">
      <c r="L1053" s="38"/>
    </row>
    <row r="1055" spans="12:12" s="5" customFormat="1">
      <c r="L1055" s="38"/>
    </row>
    <row r="1056" spans="12:12" s="5" customFormat="1">
      <c r="L1056" s="38"/>
    </row>
    <row r="1058" spans="12:12" s="5" customFormat="1">
      <c r="L1058" s="38"/>
    </row>
    <row r="1059" spans="12:12" s="5" customFormat="1">
      <c r="L1059" s="38"/>
    </row>
    <row r="1060" spans="12:12" s="5" customFormat="1">
      <c r="L1060" s="38"/>
    </row>
    <row r="1062" spans="12:12" s="5" customFormat="1">
      <c r="L1062" s="38"/>
    </row>
    <row r="1064" spans="12:12" s="5" customFormat="1">
      <c r="L1064" s="38"/>
    </row>
    <row r="1066" spans="12:12" s="5" customFormat="1">
      <c r="L1066" s="38"/>
    </row>
    <row r="1068" spans="12:12" s="5" customFormat="1">
      <c r="L1068" s="38"/>
    </row>
    <row r="1069" spans="12:12" s="5" customFormat="1">
      <c r="L1069" s="38"/>
    </row>
    <row r="1070" spans="12:12" s="5" customFormat="1">
      <c r="L1070" s="38"/>
    </row>
    <row r="1071" spans="12:12" s="5" customFormat="1">
      <c r="L1071" s="38"/>
    </row>
    <row r="1072" spans="12:12" s="5" customFormat="1">
      <c r="L1072" s="38"/>
    </row>
    <row r="1074" spans="12:12" s="5" customFormat="1">
      <c r="L1074" s="38"/>
    </row>
    <row r="1075" spans="12:12" s="5" customFormat="1">
      <c r="L1075" s="38"/>
    </row>
    <row r="1076" spans="12:12" s="5" customFormat="1">
      <c r="L1076" s="38"/>
    </row>
    <row r="1078" spans="12:12" s="5" customFormat="1">
      <c r="L1078" s="38"/>
    </row>
    <row r="1079" spans="12:12" s="5" customFormat="1">
      <c r="L1079" s="38"/>
    </row>
    <row r="1080" spans="12:12" s="5" customFormat="1">
      <c r="L1080" s="38"/>
    </row>
    <row r="1082" spans="12:12" s="5" customFormat="1">
      <c r="L1082" s="38"/>
    </row>
    <row r="1084" spans="12:12" s="5" customFormat="1">
      <c r="L1084" s="38"/>
    </row>
    <row r="1086" spans="12:12" s="5" customFormat="1">
      <c r="L1086" s="38"/>
    </row>
    <row r="1088" spans="12:12" s="5" customFormat="1">
      <c r="L1088" s="38"/>
    </row>
    <row r="1090" spans="12:12" s="5" customFormat="1">
      <c r="L1090" s="38"/>
    </row>
    <row r="1092" spans="12:12" s="5" customFormat="1">
      <c r="L1092" s="38"/>
    </row>
    <row r="1094" spans="12:12" s="5" customFormat="1">
      <c r="L1094" s="38"/>
    </row>
    <row r="1096" spans="12:12" s="5" customFormat="1">
      <c r="L1096" s="38"/>
    </row>
    <row r="1097" spans="12:12" s="5" customFormat="1">
      <c r="L1097" s="38"/>
    </row>
    <row r="1099" spans="12:12" s="5" customFormat="1">
      <c r="L1099" s="38"/>
    </row>
    <row r="1100" spans="12:12" s="5" customFormat="1">
      <c r="L1100" s="38"/>
    </row>
    <row r="1102" spans="12:12" s="5" customFormat="1">
      <c r="L1102" s="38"/>
    </row>
    <row r="1104" spans="12:12" s="5" customFormat="1">
      <c r="L1104" s="38"/>
    </row>
    <row r="1106" spans="12:12" s="5" customFormat="1">
      <c r="L1106" s="38"/>
    </row>
    <row r="1108" spans="12:12" s="5" customFormat="1">
      <c r="L1108" s="38"/>
    </row>
    <row r="1109" spans="12:12" s="5" customFormat="1">
      <c r="L1109" s="38"/>
    </row>
    <row r="1110" spans="12:12" s="5" customFormat="1">
      <c r="L1110" s="38"/>
    </row>
    <row r="1111" spans="12:12" s="5" customFormat="1">
      <c r="L1111" s="38"/>
    </row>
    <row r="1112" spans="12:12" s="5" customFormat="1">
      <c r="L1112" s="38"/>
    </row>
    <row r="1113" spans="12:12" s="5" customFormat="1">
      <c r="L1113" s="38"/>
    </row>
    <row r="1114" spans="12:12" s="5" customFormat="1">
      <c r="L1114" s="38"/>
    </row>
    <row r="1116" spans="12:12" s="5" customFormat="1">
      <c r="L1116" s="38"/>
    </row>
    <row r="1118" spans="12:12" s="5" customFormat="1">
      <c r="L1118" s="38"/>
    </row>
    <row r="1120" spans="12:12" s="5" customFormat="1">
      <c r="L1120" s="38"/>
    </row>
    <row r="1122" spans="12:12" s="5" customFormat="1">
      <c r="L1122" s="38"/>
    </row>
    <row r="1123" spans="12:12" s="5" customFormat="1">
      <c r="L1123" s="38"/>
    </row>
    <row r="1125" spans="12:12" s="5" customFormat="1">
      <c r="L1125" s="38"/>
    </row>
    <row r="1127" spans="12:12" s="5" customFormat="1">
      <c r="L1127" s="38"/>
    </row>
    <row r="1129" spans="12:12" s="5" customFormat="1">
      <c r="L1129" s="38"/>
    </row>
    <row r="1131" spans="12:12" s="5" customFormat="1">
      <c r="L1131" s="38"/>
    </row>
    <row r="1133" spans="12:12" s="5" customFormat="1">
      <c r="L1133" s="38"/>
    </row>
    <row r="1135" spans="12:12" s="5" customFormat="1">
      <c r="L1135" s="38"/>
    </row>
    <row r="1137" spans="12:12" s="5" customFormat="1">
      <c r="L1137" s="38"/>
    </row>
    <row r="1138" spans="12:12" s="5" customFormat="1">
      <c r="L1138" s="38"/>
    </row>
    <row r="1140" spans="12:12" s="5" customFormat="1">
      <c r="L1140" s="38"/>
    </row>
    <row r="1142" spans="12:12" s="5" customFormat="1">
      <c r="L1142" s="38"/>
    </row>
    <row r="1143" spans="12:12" s="5" customFormat="1">
      <c r="L1143" s="38"/>
    </row>
    <row r="1145" spans="12:12" s="5" customFormat="1">
      <c r="L1145" s="38"/>
    </row>
    <row r="1146" spans="12:12" s="5" customFormat="1">
      <c r="L1146" s="38"/>
    </row>
    <row r="1147" spans="12:12" s="5" customFormat="1">
      <c r="L1147" s="38"/>
    </row>
    <row r="1148" spans="12:12" s="5" customFormat="1">
      <c r="L1148" s="38"/>
    </row>
    <row r="1149" spans="12:12" s="5" customFormat="1">
      <c r="L1149" s="38"/>
    </row>
    <row r="1151" spans="12:12" s="5" customFormat="1">
      <c r="L1151" s="38"/>
    </row>
    <row r="1153" spans="12:12" s="5" customFormat="1">
      <c r="L1153" s="38"/>
    </row>
    <row r="1155" spans="12:12" s="5" customFormat="1">
      <c r="L1155" s="38"/>
    </row>
    <row r="1157" spans="12:12" s="5" customFormat="1">
      <c r="L1157" s="38"/>
    </row>
    <row r="1159" spans="12:12" s="5" customFormat="1">
      <c r="L1159" s="38"/>
    </row>
    <row r="1161" spans="12:12" s="5" customFormat="1">
      <c r="L1161" s="38"/>
    </row>
    <row r="1162" spans="12:12" s="5" customFormat="1">
      <c r="L1162" s="38"/>
    </row>
    <row r="1163" spans="12:12" s="5" customFormat="1">
      <c r="L1163" s="38"/>
    </row>
    <row r="1165" spans="12:12" s="5" customFormat="1">
      <c r="L1165" s="38"/>
    </row>
    <row r="1167" spans="12:12" s="5" customFormat="1">
      <c r="L1167" s="38"/>
    </row>
    <row r="1169" spans="12:12" s="5" customFormat="1">
      <c r="L1169" s="38"/>
    </row>
    <row r="1171" spans="12:12" s="5" customFormat="1">
      <c r="L1171" s="38"/>
    </row>
    <row r="1173" spans="12:12" s="5" customFormat="1">
      <c r="L1173" s="38"/>
    </row>
    <row r="1175" spans="12:12" s="5" customFormat="1">
      <c r="L1175" s="38"/>
    </row>
    <row r="1177" spans="12:12" s="5" customFormat="1">
      <c r="L1177" s="38"/>
    </row>
    <row r="1178" spans="12:12" s="5" customFormat="1">
      <c r="L1178" s="38"/>
    </row>
    <row r="1180" spans="12:12" s="5" customFormat="1">
      <c r="L1180" s="38"/>
    </row>
    <row r="1182" spans="12:12" s="5" customFormat="1">
      <c r="L1182" s="38"/>
    </row>
    <row r="1184" spans="12:12" s="5" customFormat="1">
      <c r="L1184" s="38"/>
    </row>
    <row r="1186" spans="12:12" s="5" customFormat="1">
      <c r="L1186" s="38"/>
    </row>
    <row r="1188" spans="12:12" s="5" customFormat="1">
      <c r="L1188" s="38"/>
    </row>
    <row r="1190" spans="12:12" s="5" customFormat="1">
      <c r="L1190" s="38"/>
    </row>
    <row r="1191" spans="12:12" s="5" customFormat="1">
      <c r="L1191" s="38"/>
    </row>
    <row r="1193" spans="12:12" s="5" customFormat="1">
      <c r="L1193" s="38"/>
    </row>
    <row r="1195" spans="12:12" s="5" customFormat="1">
      <c r="L1195" s="38"/>
    </row>
    <row r="1197" spans="12:12" s="5" customFormat="1">
      <c r="L1197" s="38"/>
    </row>
    <row r="1199" spans="12:12" s="5" customFormat="1">
      <c r="L1199" s="38"/>
    </row>
    <row r="1201" spans="12:12" s="5" customFormat="1">
      <c r="L1201" s="38"/>
    </row>
    <row r="1203" spans="12:12" s="5" customFormat="1">
      <c r="L1203" s="38"/>
    </row>
    <row r="1205" spans="12:12" s="5" customFormat="1">
      <c r="L1205" s="38"/>
    </row>
    <row r="1207" spans="12:12" s="5" customFormat="1">
      <c r="L1207" s="38"/>
    </row>
    <row r="1209" spans="12:12" s="5" customFormat="1">
      <c r="L1209" s="38"/>
    </row>
    <row r="1211" spans="12:12" s="5" customFormat="1">
      <c r="L1211" s="38"/>
    </row>
    <row r="1213" spans="12:12" s="5" customFormat="1">
      <c r="L1213" s="38"/>
    </row>
    <row r="1215" spans="12:12" s="5" customFormat="1">
      <c r="L1215" s="38"/>
    </row>
    <row r="1217" spans="12:12" s="5" customFormat="1">
      <c r="L1217" s="38"/>
    </row>
    <row r="1219" spans="12:12" s="5" customFormat="1">
      <c r="L1219" s="38"/>
    </row>
    <row r="1221" spans="12:12" s="5" customFormat="1">
      <c r="L1221" s="38"/>
    </row>
    <row r="1223" spans="12:12" s="5" customFormat="1">
      <c r="L1223" s="38"/>
    </row>
    <row r="1225" spans="12:12" s="5" customFormat="1">
      <c r="L1225" s="38"/>
    </row>
    <row r="1226" spans="12:12" s="5" customFormat="1">
      <c r="L1226" s="38"/>
    </row>
    <row r="1227" spans="12:12" s="5" customFormat="1">
      <c r="L1227" s="38"/>
    </row>
    <row r="1229" spans="12:12" s="5" customFormat="1">
      <c r="L1229" s="38"/>
    </row>
    <row r="1231" spans="12:12" s="5" customFormat="1">
      <c r="L1231" s="38"/>
    </row>
    <row r="1233" spans="12:12" s="5" customFormat="1">
      <c r="L1233" s="38"/>
    </row>
    <row r="1235" spans="12:12" s="5" customFormat="1">
      <c r="L1235" s="38"/>
    </row>
    <row r="1236" spans="12:12" s="5" customFormat="1">
      <c r="L1236" s="38"/>
    </row>
    <row r="1237" spans="12:12" s="5" customFormat="1">
      <c r="L1237" s="38"/>
    </row>
    <row r="1239" spans="12:12" s="5" customFormat="1">
      <c r="L1239" s="38"/>
    </row>
    <row r="1241" spans="12:12" s="5" customFormat="1">
      <c r="L1241" s="38"/>
    </row>
    <row r="1243" spans="12:12" s="5" customFormat="1">
      <c r="L1243" s="38"/>
    </row>
    <row r="1245" spans="12:12" s="5" customFormat="1">
      <c r="L1245" s="38"/>
    </row>
    <row r="1246" spans="12:12" s="5" customFormat="1">
      <c r="L1246" s="38"/>
    </row>
    <row r="1247" spans="12:12" s="5" customFormat="1">
      <c r="L1247" s="38"/>
    </row>
    <row r="1248" spans="12:12" s="5" customFormat="1">
      <c r="L1248" s="38"/>
    </row>
    <row r="1249" spans="12:12" s="5" customFormat="1">
      <c r="L1249" s="38"/>
    </row>
    <row r="1250" spans="12:12" s="5" customFormat="1">
      <c r="L1250" s="38"/>
    </row>
    <row r="1251" spans="12:12" s="5" customFormat="1">
      <c r="L1251" s="38"/>
    </row>
    <row r="1252" spans="12:12" s="5" customFormat="1">
      <c r="L1252" s="38"/>
    </row>
    <row r="1253" spans="12:12" s="5" customFormat="1">
      <c r="L1253" s="38"/>
    </row>
    <row r="1254" spans="12:12" s="5" customFormat="1">
      <c r="L1254" s="38"/>
    </row>
    <row r="1256" spans="12:12" s="5" customFormat="1">
      <c r="L1256" s="38"/>
    </row>
    <row r="1257" spans="12:12" s="5" customFormat="1">
      <c r="L1257" s="38"/>
    </row>
    <row r="1258" spans="12:12" s="5" customFormat="1">
      <c r="L1258" s="38"/>
    </row>
    <row r="1259" spans="12:12" s="5" customFormat="1">
      <c r="L1259" s="38"/>
    </row>
    <row r="1260" spans="12:12" s="5" customFormat="1">
      <c r="L1260" s="38"/>
    </row>
    <row r="1261" spans="12:12" s="5" customFormat="1">
      <c r="L1261" s="38"/>
    </row>
    <row r="1262" spans="12:12" s="5" customFormat="1">
      <c r="L1262" s="38"/>
    </row>
    <row r="1264" spans="12:12" s="5" customFormat="1">
      <c r="L1264" s="38"/>
    </row>
    <row r="1266" spans="12:12" s="5" customFormat="1">
      <c r="L1266" s="38"/>
    </row>
    <row r="1268" spans="12:12" s="5" customFormat="1">
      <c r="L1268" s="38"/>
    </row>
    <row r="1270" spans="12:12" s="5" customFormat="1">
      <c r="L1270" s="38"/>
    </row>
    <row r="1271" spans="12:12" s="5" customFormat="1">
      <c r="L1271" s="38"/>
    </row>
    <row r="1272" spans="12:12" s="5" customFormat="1">
      <c r="L1272" s="38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09375" defaultRowHeight="13.2"/>
  <cols>
    <col min="1" max="1" width="4.88671875" style="52" customWidth="1"/>
    <col min="2" max="2" width="5.109375" style="53" hidden="1" customWidth="1"/>
    <col min="3" max="3" width="48.109375" style="52" customWidth="1"/>
    <col min="4" max="4" width="5.109375" style="53" customWidth="1"/>
    <col min="5" max="5" width="17.88671875" style="52" customWidth="1"/>
    <col min="6" max="9" width="16.6640625" style="52" customWidth="1"/>
    <col min="10" max="13" width="15" style="52" customWidth="1"/>
    <col min="14" max="14" width="18.44140625" style="52" customWidth="1"/>
    <col min="15" max="15" width="18.33203125" style="52" customWidth="1"/>
    <col min="16" max="16" width="10.6640625" style="52" customWidth="1"/>
    <col min="17" max="16384" width="9.109375" style="52"/>
  </cols>
  <sheetData>
    <row r="1" spans="1:16" ht="15.75" customHeight="1">
      <c r="E1" s="493"/>
      <c r="F1" s="493"/>
      <c r="G1" s="493"/>
      <c r="H1" s="493"/>
      <c r="I1" s="493"/>
      <c r="J1" s="493"/>
      <c r="K1" s="493" t="s">
        <v>366</v>
      </c>
      <c r="L1" s="493"/>
      <c r="M1" s="493"/>
    </row>
    <row r="2" spans="1:16" ht="15.75" customHeight="1">
      <c r="E2" s="493"/>
      <c r="F2" s="493"/>
      <c r="G2" s="493"/>
      <c r="H2" s="493"/>
      <c r="I2" s="493"/>
      <c r="J2" s="493"/>
      <c r="K2" s="493" t="s">
        <v>367</v>
      </c>
      <c r="L2" s="493"/>
      <c r="M2" s="493"/>
    </row>
    <row r="3" spans="1:16" ht="15.75" customHeight="1">
      <c r="E3" s="493"/>
      <c r="F3" s="493"/>
      <c r="G3" s="493"/>
      <c r="H3" s="493"/>
      <c r="I3" s="493"/>
      <c r="J3" s="493"/>
      <c r="K3" s="493" t="s">
        <v>368</v>
      </c>
      <c r="L3" s="493"/>
      <c r="M3" s="493"/>
    </row>
    <row r="4" spans="1:16" ht="15.75" customHeight="1">
      <c r="E4" s="493"/>
      <c r="F4" s="493"/>
      <c r="G4" s="493"/>
      <c r="H4" s="493"/>
      <c r="I4" s="493"/>
      <c r="J4" s="493"/>
      <c r="K4" s="493" t="s">
        <v>369</v>
      </c>
      <c r="L4" s="493"/>
      <c r="M4" s="493"/>
    </row>
    <row r="6" spans="1:16" ht="38.25" customHeight="1">
      <c r="A6" s="494" t="s">
        <v>370</v>
      </c>
      <c r="B6" s="494"/>
      <c r="C6" s="494"/>
      <c r="D6" s="494"/>
      <c r="E6" s="494"/>
      <c r="F6" s="494"/>
      <c r="G6" s="494"/>
      <c r="H6" s="494"/>
      <c r="I6" s="494"/>
      <c r="J6" s="494"/>
      <c r="K6" s="494"/>
      <c r="L6" s="494"/>
      <c r="M6" s="494"/>
      <c r="N6" s="54"/>
      <c r="O6" s="54"/>
      <c r="P6" s="54"/>
    </row>
    <row r="7" spans="1:16" ht="15.6">
      <c r="A7" s="55"/>
      <c r="B7" s="55"/>
      <c r="C7" s="55"/>
      <c r="D7" s="55"/>
    </row>
    <row r="8" spans="1:16">
      <c r="A8" s="56"/>
      <c r="B8" s="57"/>
      <c r="C8" s="56"/>
      <c r="D8" s="57"/>
      <c r="F8" s="495" t="s">
        <v>97</v>
      </c>
      <c r="G8" s="495"/>
      <c r="H8" s="495"/>
      <c r="I8" s="495"/>
      <c r="J8" s="495"/>
      <c r="K8" s="495"/>
      <c r="L8" s="495"/>
      <c r="M8" s="495"/>
    </row>
    <row r="9" spans="1:16" ht="16.5" customHeight="1">
      <c r="A9" s="496" t="s">
        <v>371</v>
      </c>
      <c r="B9" s="492" t="s">
        <v>372</v>
      </c>
      <c r="C9" s="497" t="s">
        <v>373</v>
      </c>
      <c r="D9" s="492" t="s">
        <v>372</v>
      </c>
      <c r="E9" s="498" t="s">
        <v>374</v>
      </c>
      <c r="F9" s="499" t="s">
        <v>375</v>
      </c>
      <c r="G9" s="500"/>
      <c r="H9" s="500"/>
      <c r="I9" s="500"/>
      <c r="J9" s="500"/>
      <c r="K9" s="500"/>
      <c r="L9" s="500"/>
      <c r="M9" s="501"/>
    </row>
    <row r="10" spans="1:16" ht="20.25" customHeight="1">
      <c r="A10" s="496"/>
      <c r="B10" s="492"/>
      <c r="C10" s="497"/>
      <c r="D10" s="492"/>
      <c r="E10" s="498"/>
      <c r="F10" s="498" t="s">
        <v>376</v>
      </c>
      <c r="G10" s="498"/>
      <c r="H10" s="498"/>
      <c r="I10" s="498"/>
      <c r="J10" s="498" t="s">
        <v>377</v>
      </c>
      <c r="K10" s="498"/>
      <c r="L10" s="498"/>
      <c r="M10" s="498"/>
    </row>
    <row r="11" spans="1:16">
      <c r="A11" s="496"/>
      <c r="B11" s="492"/>
      <c r="C11" s="497"/>
      <c r="D11" s="492"/>
      <c r="E11" s="498"/>
      <c r="F11" s="2" t="s">
        <v>378</v>
      </c>
      <c r="G11" s="2" t="s">
        <v>379</v>
      </c>
      <c r="H11" s="2" t="s">
        <v>380</v>
      </c>
      <c r="I11" s="2" t="s">
        <v>381</v>
      </c>
      <c r="J11" s="2" t="s">
        <v>378</v>
      </c>
      <c r="K11" s="2" t="s">
        <v>379</v>
      </c>
      <c r="L11" s="2" t="s">
        <v>380</v>
      </c>
      <c r="M11" s="2" t="s">
        <v>381</v>
      </c>
    </row>
    <row r="12" spans="1:16">
      <c r="A12" s="58">
        <v>1</v>
      </c>
      <c r="B12" s="58">
        <v>3</v>
      </c>
      <c r="C12" s="58">
        <v>2</v>
      </c>
      <c r="D12" s="58">
        <v>3</v>
      </c>
      <c r="E12" s="59">
        <v>4</v>
      </c>
      <c r="F12" s="59">
        <v>5</v>
      </c>
      <c r="G12" s="58">
        <v>6</v>
      </c>
      <c r="H12" s="58">
        <v>7</v>
      </c>
      <c r="I12" s="58">
        <v>8</v>
      </c>
      <c r="J12" s="59">
        <v>9</v>
      </c>
      <c r="K12" s="59">
        <v>10</v>
      </c>
      <c r="L12" s="58">
        <v>11</v>
      </c>
      <c r="M12" s="58">
        <v>12</v>
      </c>
    </row>
    <row r="13" spans="1:16" ht="24.75" customHeight="1">
      <c r="A13" s="60">
        <v>4000</v>
      </c>
      <c r="B13" s="61"/>
      <c r="C13" s="62" t="s">
        <v>382</v>
      </c>
      <c r="D13" s="61"/>
      <c r="E13" s="16"/>
      <c r="F13" s="16"/>
      <c r="G13" s="16"/>
      <c r="H13" s="16"/>
      <c r="I13" s="16"/>
      <c r="J13" s="16"/>
      <c r="K13" s="16"/>
      <c r="L13" s="16"/>
      <c r="M13" s="16"/>
    </row>
    <row r="14" spans="1:16">
      <c r="A14" s="63"/>
      <c r="B14" s="64"/>
      <c r="C14" s="65" t="s">
        <v>383</v>
      </c>
      <c r="D14" s="64"/>
      <c r="E14" s="66"/>
      <c r="F14" s="66"/>
      <c r="G14" s="66"/>
      <c r="H14" s="66"/>
      <c r="I14" s="66"/>
      <c r="J14" s="21"/>
      <c r="K14" s="21"/>
      <c r="L14" s="21"/>
      <c r="M14" s="21"/>
      <c r="N14" s="67" t="s">
        <v>384</v>
      </c>
      <c r="O14" s="68" t="s">
        <v>385</v>
      </c>
    </row>
    <row r="15" spans="1:16" ht="22.5" customHeight="1">
      <c r="A15" s="69">
        <v>4050</v>
      </c>
      <c r="B15" s="70" t="s">
        <v>361</v>
      </c>
      <c r="C15" s="71" t="s">
        <v>386</v>
      </c>
      <c r="D15" s="70" t="s">
        <v>361</v>
      </c>
      <c r="E15" s="72"/>
      <c r="F15" s="72"/>
      <c r="G15" s="72"/>
      <c r="H15" s="72"/>
      <c r="I15" s="72"/>
      <c r="J15" s="72"/>
      <c r="K15" s="72"/>
      <c r="L15" s="72"/>
      <c r="M15" s="72"/>
      <c r="N15" s="73" t="e">
        <f>+F21+F22+#REF!+F27+F28+F29+F30+F31+F34+F35+F38+F39+F40+F41+F42+F43+F44+F47+F50+F51+F54+F55+F56+F57+F62+F66+F74+F75+F76+F79+F85+F90+F93+F96+F99+F100+F71</f>
        <v>#REF!</v>
      </c>
      <c r="O15" s="73">
        <f>+J99+J108+J109+J112+J113+J114+J117+J119+J122+J127+J130+J107</f>
        <v>0</v>
      </c>
      <c r="P15" s="67"/>
    </row>
    <row r="16" spans="1:16">
      <c r="A16" s="63"/>
      <c r="B16" s="64"/>
      <c r="C16" s="65" t="s">
        <v>383</v>
      </c>
      <c r="D16" s="64"/>
      <c r="E16" s="66"/>
      <c r="F16" s="66"/>
      <c r="G16" s="66"/>
      <c r="H16" s="66"/>
      <c r="I16" s="66"/>
      <c r="J16" s="66"/>
      <c r="K16" s="66"/>
      <c r="L16" s="66"/>
      <c r="M16" s="66"/>
      <c r="N16" s="73"/>
      <c r="O16" s="73"/>
      <c r="P16" s="74"/>
    </row>
    <row r="17" spans="1:16" ht="17.25" customHeight="1">
      <c r="A17" s="75">
        <v>4100</v>
      </c>
      <c r="B17" s="76" t="s">
        <v>361</v>
      </c>
      <c r="C17" s="77" t="s">
        <v>387</v>
      </c>
      <c r="D17" s="76" t="s">
        <v>361</v>
      </c>
      <c r="E17" s="22"/>
      <c r="F17" s="22"/>
      <c r="G17" s="22"/>
      <c r="H17" s="22"/>
      <c r="I17" s="22"/>
      <c r="J17" s="22"/>
      <c r="K17" s="22"/>
      <c r="L17" s="22"/>
      <c r="M17" s="22"/>
      <c r="N17" s="73"/>
      <c r="O17" s="73"/>
      <c r="P17" s="74"/>
    </row>
    <row r="18" spans="1:16">
      <c r="A18" s="63"/>
      <c r="B18" s="64"/>
      <c r="C18" s="65" t="s">
        <v>383</v>
      </c>
      <c r="D18" s="64"/>
      <c r="E18" s="66"/>
      <c r="F18" s="66"/>
      <c r="G18" s="66"/>
      <c r="H18" s="66"/>
      <c r="I18" s="66"/>
      <c r="J18" s="66"/>
      <c r="K18" s="66"/>
      <c r="L18" s="66"/>
      <c r="M18" s="66"/>
      <c r="N18" s="73"/>
      <c r="O18" s="73"/>
      <c r="P18" s="74"/>
    </row>
    <row r="19" spans="1:16" ht="27.6">
      <c r="A19" s="78">
        <v>4110</v>
      </c>
      <c r="B19" s="79" t="s">
        <v>361</v>
      </c>
      <c r="C19" s="80" t="s">
        <v>388</v>
      </c>
      <c r="D19" s="79" t="s">
        <v>361</v>
      </c>
      <c r="E19" s="24"/>
      <c r="F19" s="24"/>
      <c r="G19" s="24"/>
      <c r="H19" s="24"/>
      <c r="I19" s="24"/>
      <c r="J19" s="24"/>
      <c r="K19" s="24"/>
      <c r="L19" s="24"/>
      <c r="M19" s="24"/>
    </row>
    <row r="20" spans="1:16">
      <c r="A20" s="58"/>
      <c r="B20" s="81"/>
      <c r="C20" s="65" t="s">
        <v>110</v>
      </c>
      <c r="D20" s="81"/>
      <c r="E20" s="66"/>
      <c r="F20" s="66"/>
      <c r="G20" s="66"/>
      <c r="H20" s="66"/>
      <c r="I20" s="66"/>
      <c r="J20" s="82"/>
      <c r="K20" s="82"/>
      <c r="L20" s="82"/>
      <c r="M20" s="82"/>
    </row>
    <row r="21" spans="1:16" ht="21" customHeight="1">
      <c r="A21" s="83">
        <v>4111</v>
      </c>
      <c r="B21" s="84">
        <v>4111</v>
      </c>
      <c r="C21" s="85" t="s">
        <v>112</v>
      </c>
      <c r="D21" s="84">
        <v>4111</v>
      </c>
      <c r="E21" s="34"/>
      <c r="F21" s="34"/>
      <c r="G21" s="34"/>
      <c r="H21" s="34"/>
      <c r="I21" s="34"/>
      <c r="J21" s="34"/>
      <c r="K21" s="34"/>
      <c r="L21" s="34"/>
      <c r="M21" s="34"/>
    </row>
    <row r="22" spans="1:16" ht="29.25" customHeight="1">
      <c r="A22" s="83">
        <v>4112</v>
      </c>
      <c r="B22" s="86">
        <v>4112</v>
      </c>
      <c r="C22" s="85" t="s">
        <v>113</v>
      </c>
      <c r="D22" s="86">
        <v>4112</v>
      </c>
      <c r="E22" s="34"/>
      <c r="F22" s="34"/>
      <c r="G22" s="34"/>
      <c r="H22" s="34"/>
      <c r="I22" s="34"/>
      <c r="J22" s="34"/>
      <c r="K22" s="34"/>
      <c r="L22" s="34"/>
      <c r="M22" s="34"/>
    </row>
    <row r="23" spans="1:16" ht="26.4">
      <c r="A23" s="75">
        <v>4200</v>
      </c>
      <c r="B23" s="76" t="s">
        <v>361</v>
      </c>
      <c r="C23" s="87" t="s">
        <v>389</v>
      </c>
      <c r="D23" s="76" t="s">
        <v>361</v>
      </c>
      <c r="E23" s="22"/>
      <c r="F23" s="22"/>
      <c r="G23" s="22"/>
      <c r="H23" s="22"/>
      <c r="I23" s="22"/>
      <c r="J23" s="22"/>
      <c r="K23" s="22"/>
      <c r="L23" s="22"/>
      <c r="M23" s="22"/>
    </row>
    <row r="24" spans="1:16">
      <c r="A24" s="63"/>
      <c r="B24" s="64"/>
      <c r="C24" s="65" t="s">
        <v>383</v>
      </c>
      <c r="D24" s="64"/>
      <c r="E24" s="66"/>
      <c r="F24" s="66"/>
      <c r="G24" s="66"/>
      <c r="H24" s="66"/>
      <c r="I24" s="66"/>
      <c r="J24" s="66"/>
      <c r="K24" s="66"/>
      <c r="L24" s="66"/>
      <c r="M24" s="66"/>
    </row>
    <row r="25" spans="1:16" ht="13.8">
      <c r="A25" s="78">
        <v>4210</v>
      </c>
      <c r="B25" s="79" t="s">
        <v>361</v>
      </c>
      <c r="C25" s="88" t="s">
        <v>390</v>
      </c>
      <c r="D25" s="79" t="s">
        <v>361</v>
      </c>
      <c r="E25" s="24"/>
      <c r="F25" s="24"/>
      <c r="G25" s="24"/>
      <c r="H25" s="24"/>
      <c r="I25" s="24"/>
      <c r="J25" s="24"/>
      <c r="K25" s="24"/>
      <c r="L25" s="24"/>
      <c r="M25" s="24"/>
    </row>
    <row r="26" spans="1:16">
      <c r="A26" s="58"/>
      <c r="B26" s="81"/>
      <c r="C26" s="65" t="s">
        <v>110</v>
      </c>
      <c r="D26" s="81"/>
      <c r="E26" s="66"/>
      <c r="F26" s="66"/>
      <c r="G26" s="66"/>
      <c r="H26" s="66"/>
      <c r="I26" s="66"/>
      <c r="J26" s="66"/>
      <c r="K26" s="66"/>
      <c r="L26" s="66"/>
      <c r="M26" s="66"/>
    </row>
    <row r="27" spans="1:16" ht="16.5" customHeight="1">
      <c r="A27" s="83">
        <v>4212</v>
      </c>
      <c r="B27" s="86">
        <v>4212</v>
      </c>
      <c r="C27" s="85" t="s">
        <v>114</v>
      </c>
      <c r="D27" s="86">
        <v>4212</v>
      </c>
      <c r="E27" s="34"/>
      <c r="F27" s="34"/>
      <c r="G27" s="34"/>
      <c r="H27" s="34"/>
      <c r="I27" s="34"/>
      <c r="J27" s="34"/>
      <c r="K27" s="34"/>
      <c r="L27" s="34"/>
      <c r="M27" s="34"/>
    </row>
    <row r="28" spans="1:16" ht="16.5" customHeight="1">
      <c r="A28" s="83">
        <v>4213</v>
      </c>
      <c r="B28" s="86">
        <v>4213</v>
      </c>
      <c r="C28" s="85" t="s">
        <v>115</v>
      </c>
      <c r="D28" s="86">
        <v>4213</v>
      </c>
      <c r="E28" s="34"/>
      <c r="F28" s="34"/>
      <c r="G28" s="34"/>
      <c r="H28" s="34"/>
      <c r="I28" s="34"/>
      <c r="J28" s="34"/>
      <c r="K28" s="34"/>
      <c r="L28" s="34"/>
      <c r="M28" s="34"/>
    </row>
    <row r="29" spans="1:16" ht="16.5" customHeight="1">
      <c r="A29" s="83">
        <v>4214</v>
      </c>
      <c r="B29" s="86">
        <v>4214</v>
      </c>
      <c r="C29" s="85" t="s">
        <v>116</v>
      </c>
      <c r="D29" s="86">
        <v>4214</v>
      </c>
      <c r="E29" s="34"/>
      <c r="F29" s="34"/>
      <c r="G29" s="34"/>
      <c r="H29" s="34"/>
      <c r="I29" s="34"/>
      <c r="J29" s="34"/>
      <c r="K29" s="34"/>
      <c r="L29" s="34"/>
      <c r="M29" s="34"/>
    </row>
    <row r="30" spans="1:16" ht="16.5" customHeight="1">
      <c r="A30" s="83">
        <v>4215</v>
      </c>
      <c r="B30" s="86">
        <v>4215</v>
      </c>
      <c r="C30" s="85" t="s">
        <v>117</v>
      </c>
      <c r="D30" s="86">
        <v>4215</v>
      </c>
      <c r="E30" s="34"/>
      <c r="F30" s="34"/>
      <c r="G30" s="34"/>
      <c r="H30" s="34"/>
      <c r="I30" s="34"/>
      <c r="J30" s="34"/>
      <c r="K30" s="34"/>
      <c r="L30" s="34"/>
      <c r="M30" s="34"/>
    </row>
    <row r="31" spans="1:16" ht="16.5" customHeight="1">
      <c r="A31" s="83">
        <v>4216</v>
      </c>
      <c r="B31" s="86">
        <v>4216</v>
      </c>
      <c r="C31" s="85" t="s">
        <v>118</v>
      </c>
      <c r="D31" s="86">
        <v>4216</v>
      </c>
      <c r="E31" s="34"/>
      <c r="F31" s="34"/>
      <c r="G31" s="34"/>
      <c r="H31" s="34"/>
      <c r="I31" s="34"/>
      <c r="J31" s="34"/>
      <c r="K31" s="34"/>
      <c r="L31" s="34"/>
      <c r="M31" s="34"/>
    </row>
    <row r="32" spans="1:16" ht="27.6">
      <c r="A32" s="78">
        <v>4220</v>
      </c>
      <c r="B32" s="79" t="s">
        <v>361</v>
      </c>
      <c r="C32" s="88" t="s">
        <v>391</v>
      </c>
      <c r="D32" s="79" t="s">
        <v>361</v>
      </c>
      <c r="E32" s="24"/>
      <c r="F32" s="24"/>
      <c r="G32" s="24"/>
      <c r="H32" s="24"/>
      <c r="I32" s="24"/>
      <c r="J32" s="24"/>
      <c r="K32" s="24"/>
      <c r="L32" s="24"/>
      <c r="M32" s="24"/>
    </row>
    <row r="33" spans="1:13">
      <c r="A33" s="58"/>
      <c r="B33" s="81"/>
      <c r="C33" s="65" t="s">
        <v>110</v>
      </c>
      <c r="D33" s="81"/>
      <c r="E33" s="66"/>
      <c r="F33" s="66"/>
      <c r="G33" s="66"/>
      <c r="H33" s="66"/>
      <c r="I33" s="66"/>
      <c r="J33" s="66"/>
      <c r="K33" s="66"/>
      <c r="L33" s="66"/>
      <c r="M33" s="66"/>
    </row>
    <row r="34" spans="1:13" ht="16.5" customHeight="1">
      <c r="A34" s="83">
        <v>4221</v>
      </c>
      <c r="B34" s="83">
        <v>4221</v>
      </c>
      <c r="C34" s="85" t="s">
        <v>392</v>
      </c>
      <c r="D34" s="83">
        <v>4221</v>
      </c>
      <c r="E34" s="34"/>
      <c r="F34" s="34"/>
      <c r="G34" s="34"/>
      <c r="H34" s="34"/>
      <c r="I34" s="34"/>
      <c r="J34" s="34"/>
      <c r="K34" s="34"/>
      <c r="L34" s="34"/>
      <c r="M34" s="34"/>
    </row>
    <row r="35" spans="1:13" ht="16.5" customHeight="1">
      <c r="A35" s="83">
        <v>4222</v>
      </c>
      <c r="B35" s="86">
        <v>4222</v>
      </c>
      <c r="C35" s="85" t="s">
        <v>119</v>
      </c>
      <c r="D35" s="86">
        <v>4222</v>
      </c>
      <c r="E35" s="34"/>
      <c r="F35" s="34"/>
      <c r="G35" s="34"/>
      <c r="H35" s="34"/>
      <c r="I35" s="34"/>
      <c r="J35" s="34"/>
      <c r="K35" s="34"/>
      <c r="L35" s="34"/>
      <c r="M35" s="34"/>
    </row>
    <row r="36" spans="1:13" ht="27.6">
      <c r="A36" s="78">
        <v>4230</v>
      </c>
      <c r="B36" s="79" t="s">
        <v>361</v>
      </c>
      <c r="C36" s="88" t="s">
        <v>393</v>
      </c>
      <c r="D36" s="79" t="s">
        <v>361</v>
      </c>
      <c r="E36" s="24"/>
      <c r="F36" s="24"/>
      <c r="G36" s="24"/>
      <c r="H36" s="24"/>
      <c r="I36" s="24"/>
      <c r="J36" s="24"/>
      <c r="K36" s="24"/>
      <c r="L36" s="24"/>
      <c r="M36" s="24"/>
    </row>
    <row r="37" spans="1:13">
      <c r="A37" s="58"/>
      <c r="B37" s="81"/>
      <c r="C37" s="65" t="s">
        <v>110</v>
      </c>
      <c r="D37" s="81"/>
      <c r="E37" s="66"/>
      <c r="F37" s="66"/>
      <c r="G37" s="66"/>
      <c r="H37" s="66"/>
      <c r="I37" s="66"/>
      <c r="J37" s="66"/>
      <c r="K37" s="66"/>
      <c r="L37" s="66"/>
      <c r="M37" s="66"/>
    </row>
    <row r="38" spans="1:13" ht="17.25" customHeight="1">
      <c r="A38" s="83">
        <v>4231</v>
      </c>
      <c r="B38" s="86">
        <v>4231</v>
      </c>
      <c r="C38" s="85" t="s">
        <v>120</v>
      </c>
      <c r="D38" s="86">
        <v>4231</v>
      </c>
      <c r="E38" s="34"/>
      <c r="F38" s="34"/>
      <c r="G38" s="34"/>
      <c r="H38" s="34"/>
      <c r="I38" s="34"/>
      <c r="J38" s="34"/>
      <c r="K38" s="34"/>
      <c r="L38" s="34"/>
      <c r="M38" s="34"/>
    </row>
    <row r="39" spans="1:13" ht="17.25" customHeight="1">
      <c r="A39" s="83">
        <v>4232</v>
      </c>
      <c r="B39" s="86">
        <v>4232</v>
      </c>
      <c r="C39" s="85" t="s">
        <v>121</v>
      </c>
      <c r="D39" s="86">
        <v>4232</v>
      </c>
      <c r="E39" s="34"/>
      <c r="F39" s="34"/>
      <c r="G39" s="34"/>
      <c r="H39" s="34"/>
      <c r="I39" s="34"/>
      <c r="J39" s="34"/>
      <c r="K39" s="34"/>
      <c r="L39" s="34"/>
      <c r="M39" s="34"/>
    </row>
    <row r="40" spans="1:13" ht="29.25" customHeight="1">
      <c r="A40" s="83">
        <v>4233</v>
      </c>
      <c r="B40" s="86">
        <v>4233</v>
      </c>
      <c r="C40" s="85" t="s">
        <v>394</v>
      </c>
      <c r="D40" s="86">
        <v>4233</v>
      </c>
      <c r="E40" s="34"/>
      <c r="F40" s="34"/>
      <c r="G40" s="34"/>
      <c r="H40" s="34"/>
      <c r="I40" s="34"/>
      <c r="J40" s="34"/>
      <c r="K40" s="34"/>
      <c r="L40" s="34"/>
      <c r="M40" s="34"/>
    </row>
    <row r="41" spans="1:13" ht="17.25" customHeight="1">
      <c r="A41" s="83">
        <v>4234</v>
      </c>
      <c r="B41" s="86">
        <v>4234</v>
      </c>
      <c r="C41" s="85" t="s">
        <v>122</v>
      </c>
      <c r="D41" s="86">
        <v>4234</v>
      </c>
      <c r="E41" s="34"/>
      <c r="F41" s="34"/>
      <c r="G41" s="34"/>
      <c r="H41" s="34"/>
      <c r="I41" s="34"/>
      <c r="J41" s="34"/>
      <c r="K41" s="34"/>
      <c r="L41" s="34"/>
      <c r="M41" s="34"/>
    </row>
    <row r="42" spans="1:13" ht="17.25" customHeight="1">
      <c r="A42" s="83">
        <v>4235</v>
      </c>
      <c r="B42" s="86">
        <v>4235</v>
      </c>
      <c r="C42" s="85" t="s">
        <v>123</v>
      </c>
      <c r="D42" s="86">
        <v>4235</v>
      </c>
      <c r="E42" s="34"/>
      <c r="F42" s="34"/>
      <c r="G42" s="34"/>
      <c r="H42" s="34"/>
      <c r="I42" s="34"/>
      <c r="J42" s="34"/>
      <c r="K42" s="34"/>
      <c r="L42" s="34"/>
      <c r="M42" s="34"/>
    </row>
    <row r="43" spans="1:13" ht="17.25" customHeight="1">
      <c r="A43" s="83">
        <v>4237</v>
      </c>
      <c r="B43" s="86">
        <v>4237</v>
      </c>
      <c r="C43" s="85" t="s">
        <v>124</v>
      </c>
      <c r="D43" s="86">
        <v>4237</v>
      </c>
      <c r="E43" s="34"/>
      <c r="F43" s="34"/>
      <c r="G43" s="34"/>
      <c r="H43" s="34"/>
      <c r="I43" s="34"/>
      <c r="J43" s="34"/>
      <c r="K43" s="34"/>
      <c r="L43" s="34"/>
      <c r="M43" s="34"/>
    </row>
    <row r="44" spans="1:13" ht="17.25" customHeight="1">
      <c r="A44" s="83">
        <v>4238</v>
      </c>
      <c r="B44" s="86">
        <v>4239</v>
      </c>
      <c r="C44" s="85" t="s">
        <v>125</v>
      </c>
      <c r="D44" s="86">
        <v>4239</v>
      </c>
      <c r="E44" s="34"/>
      <c r="F44" s="34"/>
      <c r="G44" s="34"/>
      <c r="H44" s="34"/>
      <c r="I44" s="34"/>
      <c r="J44" s="34"/>
      <c r="K44" s="34"/>
      <c r="L44" s="34"/>
      <c r="M44" s="34"/>
    </row>
    <row r="45" spans="1:13" ht="27.6">
      <c r="A45" s="78">
        <v>4240</v>
      </c>
      <c r="B45" s="79" t="s">
        <v>361</v>
      </c>
      <c r="C45" s="88" t="s">
        <v>395</v>
      </c>
      <c r="D45" s="79" t="s">
        <v>361</v>
      </c>
      <c r="E45" s="24"/>
      <c r="F45" s="24"/>
      <c r="G45" s="24"/>
      <c r="H45" s="24"/>
      <c r="I45" s="24"/>
      <c r="J45" s="24"/>
      <c r="K45" s="24"/>
      <c r="L45" s="24"/>
      <c r="M45" s="24"/>
    </row>
    <row r="46" spans="1:13">
      <c r="A46" s="58"/>
      <c r="B46" s="81"/>
      <c r="C46" s="65" t="s">
        <v>110</v>
      </c>
      <c r="D46" s="81"/>
      <c r="E46" s="66"/>
      <c r="F46" s="66"/>
      <c r="G46" s="66"/>
      <c r="H46" s="66"/>
      <c r="I46" s="66"/>
      <c r="J46" s="66"/>
      <c r="K46" s="66"/>
      <c r="L46" s="66"/>
      <c r="M46" s="66"/>
    </row>
    <row r="47" spans="1:13" ht="18.75" customHeight="1">
      <c r="A47" s="83">
        <v>4241</v>
      </c>
      <c r="B47" s="86">
        <v>4241</v>
      </c>
      <c r="C47" s="85" t="s">
        <v>396</v>
      </c>
      <c r="D47" s="86">
        <v>4241</v>
      </c>
      <c r="E47" s="34"/>
      <c r="F47" s="34"/>
      <c r="G47" s="34"/>
      <c r="H47" s="34"/>
      <c r="I47" s="34"/>
      <c r="J47" s="34"/>
      <c r="K47" s="34"/>
      <c r="L47" s="34"/>
      <c r="M47" s="34"/>
    </row>
    <row r="48" spans="1:13" ht="27.6">
      <c r="A48" s="78">
        <v>4250</v>
      </c>
      <c r="B48" s="79" t="s">
        <v>361</v>
      </c>
      <c r="C48" s="88" t="s">
        <v>397</v>
      </c>
      <c r="D48" s="79" t="s">
        <v>361</v>
      </c>
      <c r="E48" s="24"/>
      <c r="F48" s="24"/>
      <c r="G48" s="24"/>
      <c r="H48" s="24"/>
      <c r="I48" s="24"/>
      <c r="J48" s="24"/>
      <c r="K48" s="24"/>
      <c r="L48" s="24"/>
      <c r="M48" s="24"/>
    </row>
    <row r="49" spans="1:13">
      <c r="A49" s="58"/>
      <c r="B49" s="81"/>
      <c r="C49" s="65" t="s">
        <v>110</v>
      </c>
      <c r="D49" s="81"/>
      <c r="E49" s="66"/>
      <c r="F49" s="66"/>
      <c r="G49" s="66"/>
      <c r="H49" s="66"/>
      <c r="I49" s="66"/>
      <c r="J49" s="66"/>
      <c r="K49" s="66"/>
      <c r="L49" s="66"/>
      <c r="M49" s="66"/>
    </row>
    <row r="50" spans="1:13" ht="29.25" customHeight="1">
      <c r="A50" s="83">
        <v>4251</v>
      </c>
      <c r="B50" s="86">
        <v>4251</v>
      </c>
      <c r="C50" s="85" t="s">
        <v>142</v>
      </c>
      <c r="D50" s="86">
        <v>4251</v>
      </c>
      <c r="E50" s="34"/>
      <c r="F50" s="34"/>
      <c r="G50" s="34"/>
      <c r="H50" s="34"/>
      <c r="I50" s="34"/>
      <c r="J50" s="34"/>
      <c r="K50" s="34"/>
      <c r="L50" s="34"/>
      <c r="M50" s="34"/>
    </row>
    <row r="51" spans="1:13" ht="29.25" customHeight="1">
      <c r="A51" s="83">
        <v>4252</v>
      </c>
      <c r="B51" s="86">
        <v>4252</v>
      </c>
      <c r="C51" s="85" t="s">
        <v>127</v>
      </c>
      <c r="D51" s="86">
        <v>4252</v>
      </c>
      <c r="E51" s="34"/>
      <c r="F51" s="34"/>
      <c r="G51" s="34"/>
      <c r="H51" s="34"/>
      <c r="I51" s="34"/>
      <c r="J51" s="34"/>
      <c r="K51" s="34"/>
      <c r="L51" s="34"/>
      <c r="M51" s="34"/>
    </row>
    <row r="52" spans="1:13" ht="17.25" customHeight="1">
      <c r="A52" s="78">
        <v>4260</v>
      </c>
      <c r="B52" s="79" t="s">
        <v>361</v>
      </c>
      <c r="C52" s="88" t="s">
        <v>398</v>
      </c>
      <c r="D52" s="79" t="s">
        <v>361</v>
      </c>
      <c r="E52" s="24"/>
      <c r="F52" s="24"/>
      <c r="G52" s="24"/>
      <c r="H52" s="24"/>
      <c r="I52" s="24"/>
      <c r="J52" s="24"/>
      <c r="K52" s="24"/>
      <c r="L52" s="24"/>
      <c r="M52" s="24"/>
    </row>
    <row r="53" spans="1:13">
      <c r="A53" s="58"/>
      <c r="B53" s="81"/>
      <c r="C53" s="65" t="s">
        <v>110</v>
      </c>
      <c r="D53" s="81"/>
      <c r="E53" s="66"/>
      <c r="F53" s="66"/>
      <c r="G53" s="66"/>
      <c r="H53" s="66"/>
      <c r="I53" s="66"/>
      <c r="J53" s="66"/>
      <c r="K53" s="66"/>
      <c r="L53" s="66"/>
      <c r="M53" s="66"/>
    </row>
    <row r="54" spans="1:13" ht="17.25" customHeight="1">
      <c r="A54" s="83">
        <v>4261</v>
      </c>
      <c r="B54" s="86">
        <v>4261</v>
      </c>
      <c r="C54" s="85" t="s">
        <v>128</v>
      </c>
      <c r="D54" s="86">
        <v>4261</v>
      </c>
      <c r="E54" s="34"/>
      <c r="F54" s="34"/>
      <c r="G54" s="34"/>
      <c r="H54" s="34"/>
      <c r="I54" s="34"/>
      <c r="J54" s="34"/>
      <c r="K54" s="34"/>
      <c r="L54" s="34"/>
      <c r="M54" s="34"/>
    </row>
    <row r="55" spans="1:13" ht="17.25" customHeight="1">
      <c r="A55" s="83">
        <v>4264</v>
      </c>
      <c r="B55" s="86">
        <v>4264</v>
      </c>
      <c r="C55" s="89" t="s">
        <v>129</v>
      </c>
      <c r="D55" s="86">
        <v>4264</v>
      </c>
      <c r="E55" s="34"/>
      <c r="F55" s="34"/>
      <c r="G55" s="34"/>
      <c r="H55" s="34"/>
      <c r="I55" s="34"/>
      <c r="J55" s="34"/>
      <c r="K55" s="34"/>
      <c r="L55" s="34"/>
      <c r="M55" s="34"/>
    </row>
    <row r="56" spans="1:13" ht="17.25" customHeight="1">
      <c r="A56" s="83">
        <v>4267</v>
      </c>
      <c r="B56" s="86">
        <v>4267</v>
      </c>
      <c r="C56" s="89" t="s">
        <v>130</v>
      </c>
      <c r="D56" s="86">
        <v>4267</v>
      </c>
      <c r="E56" s="34"/>
      <c r="F56" s="34"/>
      <c r="G56" s="34"/>
      <c r="H56" s="34"/>
      <c r="I56" s="34"/>
      <c r="J56" s="34"/>
      <c r="K56" s="34"/>
      <c r="L56" s="34"/>
      <c r="M56" s="34"/>
    </row>
    <row r="57" spans="1:13" ht="17.25" customHeight="1">
      <c r="A57" s="83">
        <v>4268</v>
      </c>
      <c r="B57" s="86">
        <v>4269</v>
      </c>
      <c r="C57" s="89" t="s">
        <v>240</v>
      </c>
      <c r="D57" s="86">
        <v>4269</v>
      </c>
      <c r="E57" s="34"/>
      <c r="F57" s="34"/>
      <c r="G57" s="34"/>
      <c r="H57" s="34"/>
      <c r="I57" s="34"/>
      <c r="J57" s="34"/>
      <c r="K57" s="34"/>
      <c r="L57" s="34"/>
      <c r="M57" s="34"/>
    </row>
    <row r="58" spans="1:13" ht="17.25" customHeight="1">
      <c r="A58" s="75">
        <v>4400</v>
      </c>
      <c r="B58" s="76" t="s">
        <v>361</v>
      </c>
      <c r="C58" s="90" t="s">
        <v>399</v>
      </c>
      <c r="D58" s="76" t="s">
        <v>361</v>
      </c>
      <c r="E58" s="22"/>
      <c r="F58" s="22"/>
      <c r="G58" s="22"/>
      <c r="H58" s="22"/>
      <c r="I58" s="22"/>
      <c r="J58" s="22"/>
      <c r="K58" s="22"/>
      <c r="L58" s="22"/>
      <c r="M58" s="22"/>
    </row>
    <row r="59" spans="1:13">
      <c r="A59" s="63"/>
      <c r="B59" s="64"/>
      <c r="C59" s="65" t="s">
        <v>383</v>
      </c>
      <c r="D59" s="64"/>
      <c r="E59" s="82"/>
      <c r="F59" s="66"/>
      <c r="G59" s="66"/>
      <c r="H59" s="66"/>
      <c r="I59" s="66"/>
      <c r="J59" s="66"/>
      <c r="K59" s="66"/>
      <c r="L59" s="66"/>
      <c r="M59" s="66"/>
    </row>
    <row r="60" spans="1:13" ht="27.6">
      <c r="A60" s="78">
        <v>4410</v>
      </c>
      <c r="B60" s="79" t="s">
        <v>361</v>
      </c>
      <c r="C60" s="91" t="s">
        <v>400</v>
      </c>
      <c r="D60" s="79" t="s">
        <v>361</v>
      </c>
      <c r="E60" s="24"/>
      <c r="F60" s="24"/>
      <c r="G60" s="24"/>
      <c r="H60" s="24"/>
      <c r="I60" s="24"/>
      <c r="J60" s="24"/>
      <c r="K60" s="24"/>
      <c r="L60" s="24"/>
      <c r="M60" s="24"/>
    </row>
    <row r="61" spans="1:13">
      <c r="A61" s="58"/>
      <c r="B61" s="81"/>
      <c r="C61" s="65" t="s">
        <v>110</v>
      </c>
      <c r="D61" s="81"/>
      <c r="E61" s="66"/>
      <c r="F61" s="66"/>
      <c r="G61" s="66"/>
      <c r="H61" s="66"/>
      <c r="I61" s="66"/>
      <c r="J61" s="66"/>
      <c r="K61" s="66"/>
      <c r="L61" s="66"/>
      <c r="M61" s="66"/>
    </row>
    <row r="62" spans="1:13" ht="30.75" customHeight="1">
      <c r="A62" s="83">
        <v>4411</v>
      </c>
      <c r="B62" s="86">
        <v>4511</v>
      </c>
      <c r="C62" s="89" t="s">
        <v>217</v>
      </c>
      <c r="D62" s="86">
        <v>4511</v>
      </c>
      <c r="E62" s="34"/>
      <c r="F62" s="34"/>
      <c r="G62" s="34"/>
      <c r="H62" s="34"/>
      <c r="I62" s="34"/>
      <c r="J62" s="34"/>
      <c r="K62" s="34"/>
      <c r="L62" s="34"/>
      <c r="M62" s="34"/>
    </row>
    <row r="63" spans="1:13" ht="30.75" customHeight="1">
      <c r="A63" s="83">
        <v>4412</v>
      </c>
      <c r="B63" s="86">
        <v>4512</v>
      </c>
      <c r="C63" s="89" t="s">
        <v>230</v>
      </c>
      <c r="D63" s="86">
        <v>4512</v>
      </c>
      <c r="E63" s="34"/>
      <c r="F63" s="34"/>
      <c r="G63" s="34"/>
      <c r="H63" s="34"/>
      <c r="I63" s="34"/>
      <c r="J63" s="34"/>
      <c r="K63" s="34"/>
      <c r="L63" s="34"/>
      <c r="M63" s="34"/>
    </row>
    <row r="64" spans="1:13" ht="27.6">
      <c r="A64" s="78">
        <v>4420</v>
      </c>
      <c r="B64" s="79" t="s">
        <v>361</v>
      </c>
      <c r="C64" s="91" t="s">
        <v>401</v>
      </c>
      <c r="D64" s="79" t="s">
        <v>361</v>
      </c>
      <c r="E64" s="24"/>
      <c r="F64" s="24"/>
      <c r="G64" s="24"/>
      <c r="H64" s="24"/>
      <c r="I64" s="24"/>
      <c r="J64" s="24"/>
      <c r="K64" s="24"/>
      <c r="L64" s="24"/>
      <c r="M64" s="24"/>
    </row>
    <row r="65" spans="1:13">
      <c r="A65" s="58"/>
      <c r="B65" s="81"/>
      <c r="C65" s="65" t="s">
        <v>110</v>
      </c>
      <c r="D65" s="81"/>
      <c r="E65" s="66"/>
      <c r="F65" s="66"/>
      <c r="G65" s="66"/>
      <c r="H65" s="66"/>
      <c r="I65" s="66"/>
      <c r="J65" s="66"/>
      <c r="K65" s="66"/>
      <c r="L65" s="66"/>
      <c r="M65" s="66"/>
    </row>
    <row r="66" spans="1:13" ht="30" customHeight="1">
      <c r="A66" s="83">
        <v>4421</v>
      </c>
      <c r="B66" s="86">
        <v>4521</v>
      </c>
      <c r="C66" s="89" t="s">
        <v>267</v>
      </c>
      <c r="D66" s="86">
        <v>4521</v>
      </c>
      <c r="E66" s="34"/>
      <c r="F66" s="34"/>
      <c r="G66" s="34"/>
      <c r="H66" s="34"/>
      <c r="I66" s="34"/>
      <c r="J66" s="34"/>
      <c r="K66" s="34"/>
      <c r="L66" s="34"/>
      <c r="M66" s="34"/>
    </row>
    <row r="67" spans="1:13" ht="15.75" customHeight="1">
      <c r="A67" s="75">
        <v>4500</v>
      </c>
      <c r="B67" s="76" t="s">
        <v>361</v>
      </c>
      <c r="C67" s="90" t="s">
        <v>402</v>
      </c>
      <c r="D67" s="76" t="s">
        <v>361</v>
      </c>
      <c r="E67" s="22"/>
      <c r="F67" s="22"/>
      <c r="G67" s="22"/>
      <c r="H67" s="22"/>
      <c r="I67" s="22"/>
      <c r="J67" s="22"/>
      <c r="K67" s="22"/>
      <c r="L67" s="22"/>
      <c r="M67" s="22"/>
    </row>
    <row r="68" spans="1:13">
      <c r="A68" s="63"/>
      <c r="B68" s="64"/>
      <c r="C68" s="65" t="s">
        <v>383</v>
      </c>
      <c r="D68" s="64"/>
      <c r="E68" s="66"/>
      <c r="F68" s="66"/>
      <c r="G68" s="66"/>
      <c r="H68" s="66"/>
      <c r="I68" s="66"/>
      <c r="J68" s="66"/>
      <c r="K68" s="66"/>
      <c r="L68" s="66"/>
      <c r="M68" s="66"/>
    </row>
    <row r="69" spans="1:13" ht="27.6">
      <c r="A69" s="78">
        <v>4520</v>
      </c>
      <c r="B69" s="79" t="s">
        <v>361</v>
      </c>
      <c r="C69" s="91" t="s">
        <v>403</v>
      </c>
      <c r="D69" s="79" t="s">
        <v>361</v>
      </c>
      <c r="E69" s="24"/>
      <c r="F69" s="24"/>
      <c r="G69" s="24"/>
      <c r="H69" s="24"/>
      <c r="I69" s="24"/>
      <c r="J69" s="24"/>
      <c r="K69" s="24"/>
      <c r="L69" s="24"/>
      <c r="M69" s="24"/>
    </row>
    <row r="70" spans="1:13">
      <c r="A70" s="58"/>
      <c r="B70" s="81"/>
      <c r="C70" s="65" t="s">
        <v>110</v>
      </c>
      <c r="D70" s="81"/>
      <c r="E70" s="66"/>
      <c r="F70" s="66"/>
      <c r="G70" s="66"/>
      <c r="H70" s="66"/>
      <c r="I70" s="66"/>
      <c r="J70" s="66"/>
      <c r="K70" s="66"/>
      <c r="L70" s="66"/>
      <c r="M70" s="66"/>
    </row>
    <row r="71" spans="1:13" ht="32.25" customHeight="1">
      <c r="A71" s="83">
        <v>4522</v>
      </c>
      <c r="B71" s="86">
        <v>4622</v>
      </c>
      <c r="C71" s="89" t="s">
        <v>404</v>
      </c>
      <c r="D71" s="86">
        <v>4622</v>
      </c>
      <c r="E71" s="34"/>
      <c r="F71" s="34"/>
      <c r="G71" s="34"/>
      <c r="H71" s="34"/>
      <c r="I71" s="34"/>
      <c r="J71" s="34"/>
      <c r="K71" s="34"/>
      <c r="L71" s="34"/>
      <c r="M71" s="34"/>
    </row>
    <row r="72" spans="1:13" ht="27.6">
      <c r="A72" s="78">
        <v>4530</v>
      </c>
      <c r="B72" s="79" t="s">
        <v>361</v>
      </c>
      <c r="C72" s="91" t="s">
        <v>405</v>
      </c>
      <c r="D72" s="79" t="s">
        <v>361</v>
      </c>
      <c r="E72" s="24"/>
      <c r="F72" s="24"/>
      <c r="G72" s="24"/>
      <c r="H72" s="24"/>
      <c r="I72" s="24"/>
      <c r="J72" s="24"/>
      <c r="K72" s="24"/>
      <c r="L72" s="24"/>
      <c r="M72" s="24"/>
    </row>
    <row r="73" spans="1:13">
      <c r="A73" s="58"/>
      <c r="B73" s="81"/>
      <c r="C73" s="65" t="s">
        <v>110</v>
      </c>
      <c r="D73" s="81"/>
      <c r="E73" s="66"/>
      <c r="F73" s="66"/>
      <c r="G73" s="66"/>
      <c r="H73" s="66"/>
      <c r="I73" s="66"/>
      <c r="J73" s="66"/>
      <c r="K73" s="66"/>
      <c r="L73" s="66"/>
      <c r="M73" s="66"/>
    </row>
    <row r="74" spans="1:13" ht="31.5" customHeight="1">
      <c r="A74" s="83">
        <v>4531</v>
      </c>
      <c r="B74" s="92">
        <v>4637</v>
      </c>
      <c r="C74" s="93" t="s">
        <v>215</v>
      </c>
      <c r="D74" s="92">
        <v>4637</v>
      </c>
      <c r="E74" s="34"/>
      <c r="F74" s="34"/>
      <c r="G74" s="34"/>
      <c r="H74" s="34"/>
      <c r="I74" s="34"/>
      <c r="J74" s="34"/>
      <c r="K74" s="34"/>
      <c r="L74" s="34"/>
      <c r="M74" s="34"/>
    </row>
    <row r="75" spans="1:13" ht="31.5" customHeight="1">
      <c r="A75" s="83">
        <v>4532</v>
      </c>
      <c r="B75" s="92">
        <v>4638</v>
      </c>
      <c r="C75" s="93" t="s">
        <v>241</v>
      </c>
      <c r="D75" s="92">
        <v>4638</v>
      </c>
      <c r="E75" s="34"/>
      <c r="F75" s="34"/>
      <c r="G75" s="34"/>
      <c r="H75" s="34"/>
      <c r="I75" s="34"/>
      <c r="J75" s="34"/>
      <c r="K75" s="34"/>
      <c r="L75" s="34"/>
      <c r="M75" s="34"/>
    </row>
    <row r="76" spans="1:13" ht="17.25" customHeight="1">
      <c r="A76" s="83">
        <v>4533</v>
      </c>
      <c r="B76" s="86">
        <v>4639</v>
      </c>
      <c r="C76" s="94" t="s">
        <v>167</v>
      </c>
      <c r="D76" s="86">
        <v>4639</v>
      </c>
      <c r="E76" s="34"/>
      <c r="F76" s="34"/>
      <c r="G76" s="34"/>
      <c r="H76" s="34"/>
      <c r="I76" s="34"/>
      <c r="J76" s="34"/>
      <c r="K76" s="34"/>
      <c r="L76" s="34"/>
      <c r="M76" s="34"/>
    </row>
    <row r="77" spans="1:13" ht="26.4">
      <c r="A77" s="78">
        <v>4540</v>
      </c>
      <c r="B77" s="79" t="s">
        <v>361</v>
      </c>
      <c r="C77" s="95" t="s">
        <v>406</v>
      </c>
      <c r="D77" s="79" t="s">
        <v>361</v>
      </c>
      <c r="E77" s="24"/>
      <c r="F77" s="24"/>
      <c r="G77" s="24"/>
      <c r="H77" s="24"/>
      <c r="I77" s="24"/>
      <c r="J77" s="24"/>
      <c r="K77" s="24"/>
      <c r="L77" s="24"/>
      <c r="M77" s="24"/>
    </row>
    <row r="78" spans="1:13">
      <c r="A78" s="96"/>
      <c r="B78" s="14"/>
      <c r="C78" s="65" t="s">
        <v>110</v>
      </c>
      <c r="D78" s="14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30" customHeight="1">
      <c r="A79" s="83">
        <v>4542</v>
      </c>
      <c r="B79" s="86">
        <v>4656</v>
      </c>
      <c r="C79" s="94" t="s">
        <v>407</v>
      </c>
      <c r="D79" s="86">
        <v>4656</v>
      </c>
      <c r="E79" s="34"/>
      <c r="F79" s="34"/>
      <c r="G79" s="34"/>
      <c r="H79" s="34"/>
      <c r="I79" s="34"/>
      <c r="J79" s="34"/>
      <c r="K79" s="34"/>
      <c r="L79" s="34"/>
      <c r="M79" s="34"/>
    </row>
    <row r="80" spans="1:13" ht="19.5" customHeight="1">
      <c r="A80" s="83">
        <v>4543</v>
      </c>
      <c r="B80" s="86">
        <v>4657</v>
      </c>
      <c r="C80" s="94" t="s">
        <v>408</v>
      </c>
      <c r="D80" s="86">
        <v>4657</v>
      </c>
      <c r="E80" s="34"/>
      <c r="F80" s="34"/>
      <c r="G80" s="34"/>
      <c r="H80" s="34"/>
      <c r="I80" s="34"/>
      <c r="J80" s="34"/>
      <c r="K80" s="34"/>
      <c r="L80" s="34"/>
      <c r="M80" s="34"/>
    </row>
    <row r="81" spans="1:13" ht="27.6">
      <c r="A81" s="75">
        <v>4600</v>
      </c>
      <c r="B81" s="76" t="s">
        <v>361</v>
      </c>
      <c r="C81" s="97" t="s">
        <v>409</v>
      </c>
      <c r="D81" s="76" t="s">
        <v>361</v>
      </c>
      <c r="E81" s="22"/>
      <c r="F81" s="22"/>
      <c r="G81" s="22"/>
      <c r="H81" s="22"/>
      <c r="I81" s="22"/>
      <c r="J81" s="22"/>
      <c r="K81" s="22"/>
      <c r="L81" s="22"/>
      <c r="M81" s="22"/>
    </row>
    <row r="82" spans="1:13">
      <c r="A82" s="63"/>
      <c r="B82" s="64"/>
      <c r="C82" s="65" t="s">
        <v>383</v>
      </c>
      <c r="D82" s="64"/>
      <c r="E82" s="66"/>
      <c r="F82" s="66"/>
      <c r="G82" s="66"/>
      <c r="H82" s="66"/>
      <c r="I82" s="66"/>
      <c r="J82" s="66"/>
      <c r="K82" s="66"/>
      <c r="L82" s="66"/>
      <c r="M82" s="66"/>
    </row>
    <row r="83" spans="1:13" ht="27.6">
      <c r="A83" s="78">
        <v>4630</v>
      </c>
      <c r="B83" s="79" t="s">
        <v>361</v>
      </c>
      <c r="C83" s="91" t="s">
        <v>410</v>
      </c>
      <c r="D83" s="79" t="s">
        <v>361</v>
      </c>
      <c r="E83" s="98"/>
      <c r="F83" s="24"/>
      <c r="G83" s="24"/>
      <c r="H83" s="24"/>
      <c r="I83" s="24"/>
      <c r="J83" s="24"/>
      <c r="K83" s="24"/>
      <c r="L83" s="24"/>
      <c r="M83" s="24"/>
    </row>
    <row r="84" spans="1:13">
      <c r="A84" s="58"/>
      <c r="B84" s="81"/>
      <c r="C84" s="65" t="s">
        <v>110</v>
      </c>
      <c r="D84" s="81"/>
      <c r="E84" s="66"/>
      <c r="F84" s="66"/>
      <c r="G84" s="66"/>
      <c r="H84" s="66"/>
      <c r="I84" s="66"/>
      <c r="J84" s="66"/>
      <c r="K84" s="66"/>
      <c r="L84" s="66"/>
      <c r="M84" s="66"/>
    </row>
    <row r="85" spans="1:13" ht="18" customHeight="1">
      <c r="A85" s="83">
        <v>4634</v>
      </c>
      <c r="B85" s="86">
        <v>4729</v>
      </c>
      <c r="C85" s="89" t="s">
        <v>348</v>
      </c>
      <c r="D85" s="86">
        <v>4729</v>
      </c>
      <c r="E85" s="34"/>
      <c r="F85" s="34"/>
      <c r="G85" s="34"/>
      <c r="H85" s="34"/>
      <c r="I85" s="34"/>
      <c r="J85" s="34"/>
      <c r="K85" s="34"/>
      <c r="L85" s="34"/>
      <c r="M85" s="34"/>
    </row>
    <row r="86" spans="1:13" ht="16.5" customHeight="1">
      <c r="A86" s="75">
        <v>4700</v>
      </c>
      <c r="B86" s="76" t="s">
        <v>361</v>
      </c>
      <c r="C86" s="99" t="s">
        <v>411</v>
      </c>
      <c r="D86" s="76" t="s">
        <v>361</v>
      </c>
      <c r="E86" s="22"/>
      <c r="F86" s="22"/>
      <c r="G86" s="22"/>
      <c r="H86" s="22"/>
      <c r="I86" s="22"/>
      <c r="J86" s="22"/>
      <c r="K86" s="22"/>
      <c r="L86" s="22"/>
      <c r="M86" s="22"/>
    </row>
    <row r="87" spans="1:13">
      <c r="A87" s="63"/>
      <c r="B87" s="64"/>
      <c r="C87" s="65" t="s">
        <v>383</v>
      </c>
      <c r="D87" s="64"/>
      <c r="E87" s="66"/>
      <c r="F87" s="66"/>
      <c r="G87" s="66"/>
      <c r="H87" s="66"/>
      <c r="I87" s="66"/>
      <c r="J87" s="66"/>
      <c r="K87" s="66"/>
      <c r="L87" s="66"/>
      <c r="M87" s="66"/>
    </row>
    <row r="88" spans="1:13" ht="27.6">
      <c r="A88" s="78">
        <v>4710</v>
      </c>
      <c r="B88" s="79" t="s">
        <v>361</v>
      </c>
      <c r="C88" s="88" t="s">
        <v>412</v>
      </c>
      <c r="D88" s="79" t="s">
        <v>361</v>
      </c>
      <c r="E88" s="24"/>
      <c r="F88" s="24"/>
      <c r="G88" s="24"/>
      <c r="H88" s="24"/>
      <c r="I88" s="24"/>
      <c r="J88" s="24"/>
      <c r="K88" s="24"/>
      <c r="L88" s="24"/>
      <c r="M88" s="24"/>
    </row>
    <row r="89" spans="1:13">
      <c r="A89" s="58"/>
      <c r="B89" s="81"/>
      <c r="C89" s="65" t="s">
        <v>110</v>
      </c>
      <c r="D89" s="81"/>
      <c r="E89" s="66"/>
      <c r="F89" s="66"/>
      <c r="G89" s="66"/>
      <c r="H89" s="66"/>
      <c r="I89" s="66"/>
      <c r="J89" s="66"/>
      <c r="K89" s="66"/>
      <c r="L89" s="66"/>
      <c r="M89" s="66"/>
    </row>
    <row r="90" spans="1:13" ht="30.75" customHeight="1">
      <c r="A90" s="83">
        <v>4712</v>
      </c>
      <c r="B90" s="86">
        <v>4819</v>
      </c>
      <c r="C90" s="89" t="s">
        <v>219</v>
      </c>
      <c r="D90" s="86">
        <v>4819</v>
      </c>
      <c r="E90" s="34"/>
      <c r="F90" s="34"/>
      <c r="G90" s="34"/>
      <c r="H90" s="34"/>
      <c r="I90" s="34"/>
      <c r="J90" s="34"/>
      <c r="K90" s="34"/>
      <c r="L90" s="34"/>
      <c r="M90" s="34"/>
    </row>
    <row r="91" spans="1:13" ht="55.2">
      <c r="A91" s="78">
        <v>4720</v>
      </c>
      <c r="B91" s="79" t="s">
        <v>361</v>
      </c>
      <c r="C91" s="91" t="s">
        <v>413</v>
      </c>
      <c r="D91" s="79" t="s">
        <v>361</v>
      </c>
      <c r="E91" s="100"/>
      <c r="F91" s="100"/>
      <c r="G91" s="100"/>
      <c r="H91" s="100"/>
      <c r="I91" s="100"/>
      <c r="J91" s="100"/>
      <c r="K91" s="100"/>
      <c r="L91" s="100"/>
      <c r="M91" s="100"/>
    </row>
    <row r="92" spans="1:13">
      <c r="A92" s="58"/>
      <c r="B92" s="81"/>
      <c r="C92" s="65" t="s">
        <v>110</v>
      </c>
      <c r="D92" s="81"/>
      <c r="E92" s="66"/>
      <c r="F92" s="66"/>
      <c r="G92" s="66"/>
      <c r="H92" s="66"/>
      <c r="I92" s="66"/>
      <c r="J92" s="66"/>
      <c r="K92" s="66"/>
      <c r="L92" s="66"/>
      <c r="M92" s="66"/>
    </row>
    <row r="93" spans="1:13" ht="19.5" customHeight="1">
      <c r="A93" s="83">
        <v>4723</v>
      </c>
      <c r="B93" s="86">
        <v>4823</v>
      </c>
      <c r="C93" s="89" t="s">
        <v>133</v>
      </c>
      <c r="D93" s="86">
        <v>4823</v>
      </c>
      <c r="E93" s="34"/>
      <c r="F93" s="34"/>
      <c r="G93" s="34"/>
      <c r="H93" s="34"/>
      <c r="I93" s="34"/>
      <c r="J93" s="34"/>
      <c r="K93" s="34"/>
      <c r="L93" s="34"/>
      <c r="M93" s="34"/>
    </row>
    <row r="94" spans="1:13" ht="18" customHeight="1">
      <c r="A94" s="78">
        <v>4760</v>
      </c>
      <c r="B94" s="79" t="s">
        <v>361</v>
      </c>
      <c r="C94" s="91" t="s">
        <v>414</v>
      </c>
      <c r="D94" s="79" t="s">
        <v>361</v>
      </c>
      <c r="E94" s="100"/>
      <c r="F94" s="100"/>
      <c r="G94" s="100"/>
      <c r="H94" s="100"/>
      <c r="I94" s="100"/>
      <c r="J94" s="100"/>
      <c r="K94" s="100"/>
      <c r="L94" s="100"/>
      <c r="M94" s="100"/>
    </row>
    <row r="95" spans="1:13">
      <c r="A95" s="58"/>
      <c r="B95" s="81"/>
      <c r="C95" s="65" t="s">
        <v>110</v>
      </c>
      <c r="D95" s="81"/>
      <c r="E95" s="66"/>
      <c r="F95" s="66"/>
      <c r="G95" s="66"/>
      <c r="H95" s="66"/>
      <c r="I95" s="66"/>
      <c r="J95" s="66"/>
      <c r="K95" s="66"/>
      <c r="L95" s="66"/>
      <c r="M95" s="66"/>
    </row>
    <row r="96" spans="1:13" ht="16.5" customHeight="1">
      <c r="A96" s="83">
        <v>4761</v>
      </c>
      <c r="B96" s="86">
        <v>4861</v>
      </c>
      <c r="C96" s="89" t="s">
        <v>134</v>
      </c>
      <c r="D96" s="86">
        <v>4861</v>
      </c>
      <c r="E96" s="34"/>
      <c r="F96" s="34"/>
      <c r="G96" s="34"/>
      <c r="H96" s="34"/>
      <c r="I96" s="34"/>
      <c r="J96" s="34"/>
      <c r="K96" s="34"/>
      <c r="L96" s="34"/>
      <c r="M96" s="34"/>
    </row>
    <row r="97" spans="1:13" ht="16.5" customHeight="1">
      <c r="A97" s="78">
        <v>4770</v>
      </c>
      <c r="B97" s="79" t="s">
        <v>361</v>
      </c>
      <c r="C97" s="91" t="s">
        <v>415</v>
      </c>
      <c r="D97" s="79" t="s">
        <v>361</v>
      </c>
      <c r="E97" s="100"/>
      <c r="F97" s="100"/>
      <c r="G97" s="100"/>
      <c r="H97" s="100"/>
      <c r="I97" s="100"/>
      <c r="J97" s="100"/>
      <c r="K97" s="100"/>
      <c r="L97" s="100"/>
      <c r="M97" s="100"/>
    </row>
    <row r="98" spans="1:13">
      <c r="A98" s="58"/>
      <c r="B98" s="81"/>
      <c r="C98" s="65" t="s">
        <v>110</v>
      </c>
      <c r="D98" s="81"/>
      <c r="E98" s="66"/>
      <c r="F98" s="66"/>
      <c r="G98" s="66"/>
      <c r="H98" s="66"/>
      <c r="I98" s="66"/>
      <c r="J98" s="66"/>
      <c r="K98" s="66"/>
      <c r="L98" s="66"/>
      <c r="M98" s="66"/>
    </row>
    <row r="99" spans="1:13" ht="17.25" customHeight="1">
      <c r="A99" s="83">
        <v>4771</v>
      </c>
      <c r="B99" s="86">
        <v>4891</v>
      </c>
      <c r="C99" s="101" t="s">
        <v>416</v>
      </c>
      <c r="D99" s="86">
        <v>4891</v>
      </c>
      <c r="E99" s="34"/>
      <c r="F99" s="34"/>
      <c r="G99" s="34"/>
      <c r="H99" s="34"/>
      <c r="I99" s="34"/>
      <c r="J99" s="34"/>
      <c r="K99" s="34"/>
      <c r="L99" s="34"/>
      <c r="M99" s="34"/>
    </row>
    <row r="100" spans="1:13" ht="42.75" customHeight="1">
      <c r="A100" s="83">
        <v>4772</v>
      </c>
      <c r="B100" s="102" t="s">
        <v>361</v>
      </c>
      <c r="C100" s="89" t="s">
        <v>417</v>
      </c>
      <c r="D100" s="102" t="s">
        <v>361</v>
      </c>
      <c r="E100" s="34"/>
      <c r="F100" s="34"/>
      <c r="G100" s="34"/>
      <c r="H100" s="34"/>
      <c r="I100" s="34"/>
      <c r="J100" s="34"/>
      <c r="K100" s="34"/>
      <c r="L100" s="34"/>
      <c r="M100" s="34"/>
    </row>
    <row r="101" spans="1:13" s="56" customFormat="1" ht="27.6">
      <c r="A101" s="69">
        <v>5000</v>
      </c>
      <c r="B101" s="103" t="s">
        <v>361</v>
      </c>
      <c r="C101" s="104" t="s">
        <v>418</v>
      </c>
      <c r="D101" s="103" t="s">
        <v>361</v>
      </c>
      <c r="E101" s="105"/>
      <c r="F101" s="105"/>
      <c r="G101" s="105"/>
      <c r="H101" s="105"/>
      <c r="I101" s="105"/>
      <c r="J101" s="105"/>
      <c r="K101" s="105"/>
      <c r="L101" s="105"/>
      <c r="M101" s="105"/>
    </row>
    <row r="102" spans="1:13">
      <c r="A102" s="63"/>
      <c r="B102" s="64"/>
      <c r="C102" s="65" t="s">
        <v>383</v>
      </c>
      <c r="D102" s="64"/>
      <c r="E102" s="66"/>
      <c r="F102" s="66"/>
      <c r="G102" s="66"/>
      <c r="H102" s="66"/>
      <c r="I102" s="66"/>
      <c r="J102" s="66"/>
      <c r="K102" s="66"/>
      <c r="L102" s="66"/>
      <c r="M102" s="66"/>
    </row>
    <row r="103" spans="1:13" ht="20.25" customHeight="1">
      <c r="A103" s="75">
        <v>5100</v>
      </c>
      <c r="B103" s="76" t="s">
        <v>361</v>
      </c>
      <c r="C103" s="90" t="s">
        <v>419</v>
      </c>
      <c r="D103" s="76" t="s">
        <v>361</v>
      </c>
      <c r="E103" s="22"/>
      <c r="F103" s="22"/>
      <c r="G103" s="22"/>
      <c r="H103" s="22"/>
      <c r="I103" s="22"/>
      <c r="J103" s="22"/>
      <c r="K103" s="22"/>
      <c r="L103" s="22"/>
      <c r="M103" s="22"/>
    </row>
    <row r="104" spans="1:13">
      <c r="A104" s="63"/>
      <c r="B104" s="64"/>
      <c r="C104" s="65" t="s">
        <v>383</v>
      </c>
      <c r="D104" s="64"/>
      <c r="E104" s="66"/>
      <c r="F104" s="66"/>
      <c r="G104" s="66"/>
      <c r="H104" s="66"/>
      <c r="I104" s="66"/>
      <c r="J104" s="66"/>
      <c r="K104" s="66"/>
      <c r="L104" s="66"/>
      <c r="M104" s="66"/>
    </row>
    <row r="105" spans="1:13" ht="18.75" customHeight="1">
      <c r="A105" s="78">
        <v>5110</v>
      </c>
      <c r="B105" s="79" t="s">
        <v>361</v>
      </c>
      <c r="C105" s="91" t="s">
        <v>420</v>
      </c>
      <c r="D105" s="79" t="s">
        <v>361</v>
      </c>
      <c r="E105" s="24"/>
      <c r="F105" s="24"/>
      <c r="G105" s="24"/>
      <c r="H105" s="24"/>
      <c r="I105" s="24"/>
      <c r="J105" s="24"/>
      <c r="K105" s="24"/>
      <c r="L105" s="24"/>
      <c r="M105" s="24"/>
    </row>
    <row r="106" spans="1:13" ht="13.5" customHeight="1">
      <c r="A106" s="58"/>
      <c r="B106" s="81"/>
      <c r="C106" s="65" t="s">
        <v>110</v>
      </c>
      <c r="D106" s="81"/>
      <c r="E106" s="66"/>
      <c r="F106" s="66"/>
      <c r="G106" s="66"/>
      <c r="H106" s="66"/>
      <c r="I106" s="66"/>
      <c r="J106" s="66"/>
      <c r="K106" s="66"/>
      <c r="L106" s="66"/>
      <c r="M106" s="66"/>
    </row>
    <row r="107" spans="1:13" ht="18" customHeight="1">
      <c r="A107" s="83">
        <v>5111</v>
      </c>
      <c r="B107" s="86">
        <v>5111</v>
      </c>
      <c r="C107" s="89" t="s">
        <v>421</v>
      </c>
      <c r="D107" s="86">
        <v>5111</v>
      </c>
      <c r="E107" s="34"/>
      <c r="F107" s="106"/>
      <c r="G107" s="106"/>
      <c r="H107" s="106"/>
      <c r="I107" s="106"/>
      <c r="J107" s="106"/>
      <c r="K107" s="106"/>
      <c r="L107" s="106"/>
      <c r="M107" s="106"/>
    </row>
    <row r="108" spans="1:13" ht="18" customHeight="1">
      <c r="A108" s="83">
        <v>5112</v>
      </c>
      <c r="B108" s="86">
        <v>5112</v>
      </c>
      <c r="C108" s="89" t="s">
        <v>173</v>
      </c>
      <c r="D108" s="86">
        <v>5112</v>
      </c>
      <c r="E108" s="34"/>
      <c r="F108" s="106"/>
      <c r="G108" s="106"/>
      <c r="H108" s="106"/>
      <c r="I108" s="106"/>
      <c r="J108" s="106"/>
      <c r="K108" s="106"/>
      <c r="L108" s="106"/>
      <c r="M108" s="106"/>
    </row>
    <row r="109" spans="1:13" ht="18" customHeight="1">
      <c r="A109" s="83">
        <v>5113</v>
      </c>
      <c r="B109" s="86">
        <v>5113</v>
      </c>
      <c r="C109" s="89" t="s">
        <v>174</v>
      </c>
      <c r="D109" s="86">
        <v>5113</v>
      </c>
      <c r="E109" s="34"/>
      <c r="F109" s="106"/>
      <c r="G109" s="106"/>
      <c r="H109" s="106"/>
      <c r="I109" s="106"/>
      <c r="J109" s="106"/>
      <c r="K109" s="106"/>
      <c r="L109" s="106"/>
      <c r="M109" s="106"/>
    </row>
    <row r="110" spans="1:13" ht="19.5" customHeight="1">
      <c r="A110" s="78">
        <v>5120</v>
      </c>
      <c r="B110" s="79" t="s">
        <v>361</v>
      </c>
      <c r="C110" s="91" t="s">
        <v>422</v>
      </c>
      <c r="D110" s="79" t="s">
        <v>361</v>
      </c>
      <c r="E110" s="24"/>
      <c r="F110" s="24"/>
      <c r="G110" s="24"/>
      <c r="H110" s="24"/>
      <c r="I110" s="24"/>
      <c r="J110" s="24"/>
      <c r="K110" s="24"/>
      <c r="L110" s="24"/>
      <c r="M110" s="24"/>
    </row>
    <row r="111" spans="1:13">
      <c r="A111" s="58"/>
      <c r="B111" s="81"/>
      <c r="C111" s="107" t="s">
        <v>110</v>
      </c>
      <c r="D111" s="81"/>
      <c r="E111" s="66"/>
      <c r="F111" s="66"/>
      <c r="G111" s="66"/>
      <c r="H111" s="66"/>
      <c r="I111" s="66"/>
      <c r="J111" s="66"/>
      <c r="K111" s="66"/>
      <c r="L111" s="66"/>
      <c r="M111" s="66"/>
    </row>
    <row r="112" spans="1:13" ht="17.25" customHeight="1">
      <c r="A112" s="83">
        <v>5121</v>
      </c>
      <c r="B112" s="86">
        <v>5121</v>
      </c>
      <c r="C112" s="89" t="s">
        <v>423</v>
      </c>
      <c r="D112" s="86">
        <v>5121</v>
      </c>
      <c r="E112" s="34"/>
      <c r="F112" s="106"/>
      <c r="G112" s="106"/>
      <c r="H112" s="106"/>
      <c r="I112" s="106"/>
      <c r="J112" s="106"/>
      <c r="K112" s="106"/>
      <c r="L112" s="106"/>
      <c r="M112" s="106"/>
    </row>
    <row r="113" spans="1:13" ht="17.25" customHeight="1">
      <c r="A113" s="83">
        <v>5122</v>
      </c>
      <c r="B113" s="86">
        <v>5122</v>
      </c>
      <c r="C113" s="89" t="s">
        <v>332</v>
      </c>
      <c r="D113" s="86">
        <v>5122</v>
      </c>
      <c r="E113" s="34"/>
      <c r="F113" s="106"/>
      <c r="G113" s="106"/>
      <c r="H113" s="106"/>
      <c r="I113" s="106"/>
      <c r="J113" s="106"/>
      <c r="K113" s="106"/>
      <c r="L113" s="106"/>
      <c r="M113" s="106"/>
    </row>
    <row r="114" spans="1:13" ht="17.25" customHeight="1">
      <c r="A114" s="83">
        <v>5123</v>
      </c>
      <c r="B114" s="86">
        <v>5129</v>
      </c>
      <c r="C114" s="89" t="s">
        <v>424</v>
      </c>
      <c r="D114" s="86">
        <v>5129</v>
      </c>
      <c r="E114" s="34"/>
      <c r="F114" s="106"/>
      <c r="G114" s="106"/>
      <c r="H114" s="106"/>
      <c r="I114" s="106"/>
      <c r="J114" s="106"/>
      <c r="K114" s="106"/>
      <c r="L114" s="106"/>
      <c r="M114" s="106"/>
    </row>
    <row r="115" spans="1:13" ht="17.25" customHeight="1">
      <c r="A115" s="78">
        <v>5130</v>
      </c>
      <c r="B115" s="79" t="s">
        <v>361</v>
      </c>
      <c r="C115" s="91" t="s">
        <v>425</v>
      </c>
      <c r="D115" s="79" t="s">
        <v>361</v>
      </c>
      <c r="E115" s="24"/>
      <c r="F115" s="24"/>
      <c r="G115" s="24"/>
      <c r="H115" s="24"/>
      <c r="I115" s="24"/>
      <c r="J115" s="24"/>
      <c r="K115" s="24"/>
      <c r="L115" s="24"/>
      <c r="M115" s="24"/>
    </row>
    <row r="116" spans="1:13">
      <c r="A116" s="58"/>
      <c r="B116" s="81"/>
      <c r="C116" s="65" t="s">
        <v>110</v>
      </c>
      <c r="D116" s="81"/>
      <c r="E116" s="66"/>
      <c r="F116" s="66"/>
      <c r="G116" s="66"/>
      <c r="H116" s="66"/>
      <c r="I116" s="66"/>
      <c r="J116" s="66"/>
      <c r="K116" s="66"/>
      <c r="L116" s="66"/>
      <c r="M116" s="66"/>
    </row>
    <row r="117" spans="1:13" ht="16.5" customHeight="1">
      <c r="A117" s="83">
        <v>5132</v>
      </c>
      <c r="B117" s="86">
        <v>5132</v>
      </c>
      <c r="C117" s="89" t="s">
        <v>426</v>
      </c>
      <c r="D117" s="86">
        <v>5132</v>
      </c>
      <c r="E117" s="34"/>
      <c r="F117" s="106"/>
      <c r="G117" s="106"/>
      <c r="H117" s="106"/>
      <c r="I117" s="106"/>
      <c r="J117" s="106"/>
      <c r="K117" s="106"/>
      <c r="L117" s="106"/>
      <c r="M117" s="106"/>
    </row>
    <row r="118" spans="1:13" ht="16.5" customHeight="1">
      <c r="A118" s="83">
        <v>5133</v>
      </c>
      <c r="B118" s="86">
        <v>5133</v>
      </c>
      <c r="C118" s="89" t="s">
        <v>197</v>
      </c>
      <c r="D118" s="86">
        <v>5133</v>
      </c>
      <c r="E118" s="34"/>
      <c r="F118" s="106"/>
      <c r="G118" s="106"/>
      <c r="H118" s="106"/>
      <c r="I118" s="106"/>
      <c r="J118" s="106"/>
      <c r="K118" s="106"/>
      <c r="L118" s="106"/>
      <c r="M118" s="106"/>
    </row>
    <row r="119" spans="1:13" ht="16.5" customHeight="1">
      <c r="A119" s="83">
        <v>5134</v>
      </c>
      <c r="B119" s="86">
        <v>5134</v>
      </c>
      <c r="C119" s="89" t="s">
        <v>139</v>
      </c>
      <c r="D119" s="86">
        <v>5134</v>
      </c>
      <c r="E119" s="34"/>
      <c r="F119" s="106"/>
      <c r="G119" s="106"/>
      <c r="H119" s="106"/>
      <c r="I119" s="106"/>
      <c r="J119" s="106"/>
      <c r="K119" s="106"/>
      <c r="L119" s="106"/>
      <c r="M119" s="106"/>
    </row>
    <row r="120" spans="1:13" ht="16.5" customHeight="1">
      <c r="A120" s="75">
        <v>5200</v>
      </c>
      <c r="B120" s="76" t="s">
        <v>361</v>
      </c>
      <c r="C120" s="97" t="s">
        <v>427</v>
      </c>
      <c r="D120" s="76" t="s">
        <v>361</v>
      </c>
      <c r="E120" s="22"/>
      <c r="F120" s="22"/>
      <c r="G120" s="22"/>
      <c r="H120" s="22"/>
      <c r="I120" s="22"/>
      <c r="J120" s="22"/>
      <c r="K120" s="22"/>
      <c r="L120" s="22"/>
      <c r="M120" s="22"/>
    </row>
    <row r="121" spans="1:13">
      <c r="A121" s="63"/>
      <c r="B121" s="64"/>
      <c r="C121" s="65" t="s">
        <v>383</v>
      </c>
      <c r="D121" s="64"/>
      <c r="E121" s="66"/>
      <c r="F121" s="21"/>
      <c r="G121" s="21"/>
      <c r="H121" s="21"/>
      <c r="I121" s="21"/>
      <c r="J121" s="21"/>
      <c r="K121" s="21"/>
      <c r="L121" s="21"/>
      <c r="M121" s="21"/>
    </row>
    <row r="122" spans="1:13" ht="19.5" customHeight="1">
      <c r="A122" s="83">
        <v>5221</v>
      </c>
      <c r="B122" s="86">
        <v>5221</v>
      </c>
      <c r="C122" s="89" t="s">
        <v>428</v>
      </c>
      <c r="D122" s="86">
        <v>5221</v>
      </c>
      <c r="E122" s="34"/>
      <c r="F122" s="106"/>
      <c r="G122" s="106"/>
      <c r="H122" s="106"/>
      <c r="I122" s="106"/>
      <c r="J122" s="106"/>
      <c r="K122" s="106"/>
      <c r="L122" s="106"/>
      <c r="M122" s="106"/>
    </row>
    <row r="123" spans="1:13" ht="27.6">
      <c r="A123" s="103" t="s">
        <v>429</v>
      </c>
      <c r="B123" s="108" t="s">
        <v>361</v>
      </c>
      <c r="C123" s="109" t="s">
        <v>430</v>
      </c>
      <c r="D123" s="108" t="s">
        <v>361</v>
      </c>
      <c r="E123" s="105"/>
      <c r="F123" s="105"/>
      <c r="G123" s="105"/>
      <c r="H123" s="105"/>
      <c r="I123" s="105"/>
      <c r="J123" s="105"/>
      <c r="K123" s="105"/>
      <c r="L123" s="105"/>
      <c r="M123" s="105"/>
    </row>
    <row r="124" spans="1:13">
      <c r="A124" s="14"/>
      <c r="B124" s="81"/>
      <c r="C124" s="107" t="s">
        <v>108</v>
      </c>
      <c r="D124" s="81"/>
      <c r="E124" s="66"/>
      <c r="F124" s="66"/>
      <c r="G124" s="66"/>
      <c r="H124" s="66"/>
      <c r="I124" s="66"/>
      <c r="J124" s="66"/>
      <c r="K124" s="66"/>
      <c r="L124" s="66"/>
      <c r="M124" s="66"/>
    </row>
    <row r="125" spans="1:13" ht="29.25" customHeight="1">
      <c r="A125" s="76" t="s">
        <v>431</v>
      </c>
      <c r="B125" s="76" t="s">
        <v>361</v>
      </c>
      <c r="C125" s="87" t="s">
        <v>432</v>
      </c>
      <c r="D125" s="76" t="s">
        <v>361</v>
      </c>
      <c r="E125" s="110"/>
      <c r="F125" s="110"/>
      <c r="G125" s="110"/>
      <c r="H125" s="110"/>
      <c r="I125" s="110"/>
      <c r="J125" s="110"/>
      <c r="K125" s="110"/>
      <c r="L125" s="110"/>
      <c r="M125" s="110"/>
    </row>
    <row r="126" spans="1:13">
      <c r="A126" s="14"/>
      <c r="B126" s="14"/>
      <c r="C126" s="107" t="s">
        <v>108</v>
      </c>
      <c r="D126" s="14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8.75" customHeight="1">
      <c r="A127" s="102" t="s">
        <v>433</v>
      </c>
      <c r="B127" s="86">
        <v>8111</v>
      </c>
      <c r="C127" s="111" t="s">
        <v>434</v>
      </c>
      <c r="D127" s="86">
        <v>8111</v>
      </c>
      <c r="E127" s="34"/>
      <c r="F127" s="34"/>
      <c r="G127" s="34"/>
      <c r="H127" s="34"/>
      <c r="I127" s="34"/>
      <c r="J127" s="34"/>
      <c r="K127" s="34"/>
      <c r="L127" s="34"/>
      <c r="M127" s="34"/>
    </row>
    <row r="128" spans="1:13" ht="29.25" customHeight="1">
      <c r="A128" s="112" t="s">
        <v>435</v>
      </c>
      <c r="B128" s="76" t="s">
        <v>361</v>
      </c>
      <c r="C128" s="87" t="s">
        <v>436</v>
      </c>
      <c r="D128" s="76" t="s">
        <v>361</v>
      </c>
      <c r="E128" s="110"/>
      <c r="F128" s="110"/>
      <c r="G128" s="110"/>
      <c r="H128" s="110"/>
      <c r="I128" s="110"/>
      <c r="J128" s="110"/>
      <c r="K128" s="110"/>
      <c r="L128" s="110"/>
      <c r="M128" s="110"/>
    </row>
    <row r="129" spans="1:13">
      <c r="A129" s="113"/>
      <c r="B129" s="81"/>
      <c r="C129" s="107" t="s">
        <v>108</v>
      </c>
      <c r="D129" s="81"/>
      <c r="E129" s="66"/>
      <c r="F129" s="66"/>
      <c r="G129" s="66"/>
      <c r="H129" s="66"/>
      <c r="I129" s="66"/>
      <c r="J129" s="66"/>
      <c r="K129" s="66"/>
      <c r="L129" s="66"/>
      <c r="M129" s="66"/>
    </row>
    <row r="130" spans="1:13" ht="18.75" customHeight="1">
      <c r="A130" s="114" t="s">
        <v>437</v>
      </c>
      <c r="B130" s="86">
        <v>8411</v>
      </c>
      <c r="C130" s="111" t="s">
        <v>438</v>
      </c>
      <c r="D130" s="86">
        <v>8411</v>
      </c>
      <c r="E130" s="34"/>
      <c r="F130" s="34"/>
      <c r="G130" s="34"/>
      <c r="H130" s="34"/>
      <c r="I130" s="34"/>
      <c r="J130" s="34"/>
      <c r="K130" s="34"/>
      <c r="L130" s="34"/>
      <c r="M130" s="34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72"/>
  <sheetViews>
    <sheetView view="pageBreakPreview" topLeftCell="H1" zoomScaleSheetLayoutView="100" workbookViewId="0">
      <selection activeCell="L10" sqref="L10:L11"/>
    </sheetView>
  </sheetViews>
  <sheetFormatPr defaultColWidth="9.109375" defaultRowHeight="15.6"/>
  <cols>
    <col min="1" max="1" width="17.33203125" style="122" hidden="1" customWidth="1"/>
    <col min="2" max="2" width="3.33203125" style="116" hidden="1" customWidth="1"/>
    <col min="3" max="3" width="4.44140625" style="117" hidden="1" customWidth="1"/>
    <col min="4" max="4" width="3.33203125" style="118" hidden="1" customWidth="1"/>
    <col min="5" max="5" width="3.33203125" style="119" hidden="1" customWidth="1"/>
    <col min="6" max="6" width="3.33203125" style="120" hidden="1" customWidth="1"/>
    <col min="7" max="7" width="5.5546875" style="121" hidden="1" customWidth="1"/>
    <col min="8" max="8" width="5.33203125" style="6" customWidth="1"/>
    <col min="9" max="9" width="3.109375" style="40" customWidth="1"/>
    <col min="10" max="10" width="2.44140625" style="41" customWidth="1"/>
    <col min="11" max="11" width="2.109375" style="42" customWidth="1"/>
    <col min="12" max="12" width="51.5546875" style="38" customWidth="1"/>
    <col min="13" max="13" width="5.33203125" style="39" customWidth="1"/>
    <col min="14" max="14" width="14.109375" style="39" customWidth="1"/>
    <col min="15" max="15" width="13.5546875" style="39" customWidth="1"/>
    <col min="16" max="16" width="13.5546875" style="5" customWidth="1"/>
    <col min="17" max="16384" width="9.109375" style="5"/>
  </cols>
  <sheetData>
    <row r="1" spans="1:22">
      <c r="A1" s="5"/>
      <c r="B1" s="236"/>
      <c r="C1" s="5"/>
      <c r="D1" s="237"/>
      <c r="E1" s="237"/>
      <c r="F1" s="237"/>
      <c r="G1" s="237"/>
      <c r="H1" s="237"/>
      <c r="I1" s="5"/>
      <c r="J1" s="5"/>
      <c r="K1" s="562"/>
      <c r="L1" s="562"/>
      <c r="M1" s="562"/>
      <c r="N1" s="493" t="s">
        <v>744</v>
      </c>
      <c r="O1" s="493"/>
      <c r="P1" s="493"/>
    </row>
    <row r="2" spans="1:22">
      <c r="A2" s="5"/>
      <c r="B2" s="236"/>
      <c r="C2" s="5"/>
      <c r="D2" s="237"/>
      <c r="E2" s="237"/>
      <c r="F2" s="237"/>
      <c r="G2" s="237"/>
      <c r="H2" s="237"/>
      <c r="I2" s="5"/>
      <c r="J2" s="5"/>
      <c r="K2" s="562"/>
      <c r="L2" s="562"/>
      <c r="M2" s="562"/>
      <c r="N2" s="493" t="s">
        <v>622</v>
      </c>
      <c r="O2" s="493"/>
      <c r="P2" s="493"/>
    </row>
    <row r="3" spans="1:22">
      <c r="A3" s="5"/>
      <c r="B3" s="236"/>
      <c r="C3" s="5"/>
      <c r="D3" s="237"/>
      <c r="E3" s="237"/>
      <c r="F3" s="237" t="s">
        <v>784</v>
      </c>
      <c r="G3" s="237"/>
      <c r="H3" s="237"/>
      <c r="I3" s="5"/>
      <c r="J3" s="5"/>
      <c r="K3" s="562"/>
      <c r="L3" s="562"/>
      <c r="M3" s="562"/>
      <c r="N3" s="493" t="s">
        <v>937</v>
      </c>
      <c r="O3" s="493"/>
      <c r="P3" s="493"/>
    </row>
    <row r="4" spans="1:22">
      <c r="A4" s="5"/>
      <c r="B4" s="236"/>
      <c r="C4" s="5"/>
      <c r="D4" s="237"/>
      <c r="E4" s="237"/>
      <c r="F4" s="237"/>
      <c r="G4" s="237"/>
      <c r="H4" s="237"/>
      <c r="I4" s="5"/>
      <c r="J4" s="5"/>
      <c r="K4" s="562"/>
      <c r="L4" s="562"/>
      <c r="M4" s="562"/>
      <c r="N4" s="493" t="s">
        <v>936</v>
      </c>
      <c r="O4" s="493"/>
      <c r="P4" s="493"/>
    </row>
    <row r="5" spans="1:22">
      <c r="A5" s="5"/>
      <c r="B5" s="236"/>
      <c r="C5" s="5"/>
      <c r="D5" s="237"/>
      <c r="E5" s="237"/>
      <c r="F5" s="237"/>
      <c r="G5" s="237"/>
      <c r="H5" s="237"/>
      <c r="I5" s="5"/>
      <c r="J5" s="5"/>
      <c r="K5" s="562"/>
      <c r="L5" s="562"/>
      <c r="M5" s="562"/>
      <c r="N5" s="566" t="s">
        <v>596</v>
      </c>
      <c r="O5" s="566"/>
      <c r="P5" s="566"/>
    </row>
    <row r="6" spans="1:22" ht="19.5" customHeight="1">
      <c r="A6" s="236" t="s">
        <v>745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22" ht="36.75" customHeight="1">
      <c r="A7" s="122" t="s">
        <v>490</v>
      </c>
      <c r="H7" s="535" t="s">
        <v>926</v>
      </c>
      <c r="I7" s="535"/>
      <c r="J7" s="535"/>
      <c r="K7" s="535"/>
      <c r="L7" s="535"/>
      <c r="M7" s="535"/>
      <c r="N7" s="535"/>
      <c r="O7" s="535"/>
      <c r="P7" s="535"/>
    </row>
    <row r="8" spans="1:22" ht="11.25" customHeight="1">
      <c r="H8" s="235"/>
      <c r="I8" s="235"/>
      <c r="J8" s="235"/>
      <c r="K8" s="235"/>
      <c r="L8" s="235"/>
      <c r="M8" s="235"/>
      <c r="N8" s="235"/>
      <c r="O8" s="235"/>
      <c r="P8" s="235"/>
    </row>
    <row r="9" spans="1:22">
      <c r="A9" s="123"/>
      <c r="I9" s="7"/>
      <c r="J9" s="43"/>
      <c r="K9" s="43"/>
      <c r="L9" s="8"/>
      <c r="M9" s="209"/>
      <c r="N9" s="234"/>
      <c r="O9" s="561" t="s">
        <v>97</v>
      </c>
      <c r="P9" s="561"/>
    </row>
    <row r="10" spans="1:22" ht="46.5" customHeight="1">
      <c r="A10" s="123"/>
      <c r="H10" s="516" t="s">
        <v>98</v>
      </c>
      <c r="I10" s="516" t="s">
        <v>99</v>
      </c>
      <c r="J10" s="519" t="s">
        <v>100</v>
      </c>
      <c r="K10" s="519" t="s">
        <v>101</v>
      </c>
      <c r="L10" s="522" t="s">
        <v>102</v>
      </c>
      <c r="M10" s="525" t="s">
        <v>103</v>
      </c>
      <c r="N10" s="498" t="s">
        <v>374</v>
      </c>
      <c r="O10" s="534" t="s">
        <v>375</v>
      </c>
      <c r="P10" s="534"/>
    </row>
    <row r="11" spans="1:22" s="10" customFormat="1" ht="29.25" customHeight="1">
      <c r="A11" s="123"/>
      <c r="B11" s="116"/>
      <c r="C11" s="117"/>
      <c r="D11" s="118"/>
      <c r="E11" s="119"/>
      <c r="F11" s="120"/>
      <c r="G11" s="121"/>
      <c r="H11" s="517"/>
      <c r="I11" s="517"/>
      <c r="J11" s="520"/>
      <c r="K11" s="520"/>
      <c r="L11" s="523"/>
      <c r="M11" s="526"/>
      <c r="N11" s="498"/>
      <c r="O11" s="2" t="s">
        <v>376</v>
      </c>
      <c r="P11" s="2" t="s">
        <v>377</v>
      </c>
    </row>
    <row r="12" spans="1:22" s="15" customFormat="1">
      <c r="A12" s="123"/>
      <c r="B12" s="124"/>
      <c r="C12" s="125"/>
      <c r="D12" s="126"/>
      <c r="E12" s="127"/>
      <c r="F12" s="128"/>
      <c r="G12" s="129"/>
      <c r="H12" s="135">
        <v>1</v>
      </c>
      <c r="I12" s="135">
        <v>2</v>
      </c>
      <c r="J12" s="135">
        <v>3</v>
      </c>
      <c r="K12" s="135">
        <v>4</v>
      </c>
      <c r="L12" s="135">
        <v>5</v>
      </c>
      <c r="M12" s="136">
        <v>6</v>
      </c>
      <c r="N12" s="12">
        <v>7</v>
      </c>
      <c r="O12" s="12">
        <v>8</v>
      </c>
      <c r="P12" s="12" t="s">
        <v>624</v>
      </c>
    </row>
    <row r="13" spans="1:22" s="161" customFormat="1" ht="16.5" customHeight="1">
      <c r="A13" s="122" t="str">
        <f t="shared" ref="A13:A86" si="0">CONCATENATE(B13,C13,D13,E13,F13,G13)</f>
        <v>71000000000000</v>
      </c>
      <c r="B13" s="124" t="s">
        <v>439</v>
      </c>
      <c r="C13" s="125" t="s">
        <v>441</v>
      </c>
      <c r="D13" s="126" t="s">
        <v>441</v>
      </c>
      <c r="E13" s="127" t="s">
        <v>441</v>
      </c>
      <c r="F13" s="128" t="s">
        <v>441</v>
      </c>
      <c r="G13" s="129" t="s">
        <v>440</v>
      </c>
      <c r="H13" s="397"/>
      <c r="I13" s="157"/>
      <c r="J13" s="158"/>
      <c r="K13" s="158"/>
      <c r="L13" s="159" t="s">
        <v>105</v>
      </c>
      <c r="M13" s="172"/>
      <c r="N13" s="160">
        <f>O13+P13-O767</f>
        <v>0</v>
      </c>
      <c r="O13" s="160">
        <f>+O14+O109+O141+O319+O406+O476+O489+O574+O669+O759</f>
        <v>0</v>
      </c>
      <c r="P13" s="160">
        <f>+P14+P109+P141+P319+P406+P476+P489+P574+P669+P759</f>
        <v>0</v>
      </c>
      <c r="S13" s="438"/>
    </row>
    <row r="14" spans="1:22" s="181" customFormat="1" ht="27.6">
      <c r="A14" s="122" t="str">
        <f t="shared" si="0"/>
        <v>71010000000000</v>
      </c>
      <c r="B14" s="124" t="s">
        <v>439</v>
      </c>
      <c r="C14" s="117" t="s">
        <v>106</v>
      </c>
      <c r="D14" s="118" t="s">
        <v>441</v>
      </c>
      <c r="E14" s="127" t="s">
        <v>441</v>
      </c>
      <c r="F14" s="128" t="s">
        <v>441</v>
      </c>
      <c r="G14" s="129" t="s">
        <v>440</v>
      </c>
      <c r="H14" s="180">
        <v>2100</v>
      </c>
      <c r="I14" s="212" t="s">
        <v>106</v>
      </c>
      <c r="J14" s="213">
        <v>0</v>
      </c>
      <c r="K14" s="213">
        <v>0</v>
      </c>
      <c r="L14" s="162" t="s">
        <v>107</v>
      </c>
      <c r="M14" s="174"/>
      <c r="N14" s="163">
        <f>+N16+N66+N84+N99</f>
        <v>0</v>
      </c>
      <c r="O14" s="163">
        <f>+O16+O66+O84+O99</f>
        <v>0</v>
      </c>
      <c r="P14" s="163">
        <f>+P16+P66+P84+P99</f>
        <v>0</v>
      </c>
      <c r="Q14" s="161"/>
      <c r="R14" s="161"/>
      <c r="S14" s="438"/>
      <c r="T14" s="161"/>
      <c r="U14" s="161"/>
      <c r="V14" s="161"/>
    </row>
    <row r="15" spans="1:22" s="23" customFormat="1" ht="16.2">
      <c r="A15" s="122" t="str">
        <f t="shared" si="0"/>
        <v>71010000000001</v>
      </c>
      <c r="B15" s="124" t="s">
        <v>439</v>
      </c>
      <c r="C15" s="117" t="s">
        <v>106</v>
      </c>
      <c r="D15" s="118" t="s">
        <v>441</v>
      </c>
      <c r="E15" s="127" t="s">
        <v>441</v>
      </c>
      <c r="F15" s="128" t="s">
        <v>441</v>
      </c>
      <c r="G15" s="129" t="s">
        <v>96</v>
      </c>
      <c r="H15" s="17"/>
      <c r="I15" s="18"/>
      <c r="J15" s="19"/>
      <c r="K15" s="19"/>
      <c r="L15" s="20" t="s">
        <v>108</v>
      </c>
      <c r="M15" s="44"/>
      <c r="N15" s="190"/>
      <c r="O15" s="190"/>
      <c r="P15" s="190"/>
      <c r="Q15" s="161"/>
      <c r="R15" s="161"/>
      <c r="S15" s="438"/>
      <c r="T15" s="161"/>
      <c r="U15" s="161"/>
      <c r="V15" s="161"/>
    </row>
    <row r="16" spans="1:22" s="169" customFormat="1" ht="41.4">
      <c r="A16" s="122" t="str">
        <f t="shared" si="0"/>
        <v>71010100000000</v>
      </c>
      <c r="B16" s="124" t="s">
        <v>439</v>
      </c>
      <c r="C16" s="117" t="s">
        <v>106</v>
      </c>
      <c r="D16" s="118" t="s">
        <v>106</v>
      </c>
      <c r="E16" s="127" t="s">
        <v>441</v>
      </c>
      <c r="F16" s="128" t="s">
        <v>441</v>
      </c>
      <c r="G16" s="129" t="s">
        <v>440</v>
      </c>
      <c r="H16" s="165">
        <v>2110</v>
      </c>
      <c r="I16" s="166" t="s">
        <v>106</v>
      </c>
      <c r="J16" s="167">
        <v>1</v>
      </c>
      <c r="K16" s="167">
        <v>0</v>
      </c>
      <c r="L16" s="168" t="s">
        <v>109</v>
      </c>
      <c r="M16" s="176"/>
      <c r="N16" s="188">
        <f>+N18+N60</f>
        <v>0</v>
      </c>
      <c r="O16" s="188">
        <f>+O18+O60</f>
        <v>0</v>
      </c>
      <c r="P16" s="188">
        <f>+P18+P60</f>
        <v>0</v>
      </c>
      <c r="Q16" s="161"/>
      <c r="R16" s="161"/>
      <c r="S16" s="438"/>
      <c r="T16" s="161"/>
      <c r="U16" s="161"/>
      <c r="V16" s="161"/>
    </row>
    <row r="17" spans="1:22" s="23" customFormat="1" ht="16.2">
      <c r="A17" s="122" t="str">
        <f t="shared" si="0"/>
        <v>71010100000001</v>
      </c>
      <c r="B17" s="124" t="s">
        <v>439</v>
      </c>
      <c r="C17" s="117" t="s">
        <v>106</v>
      </c>
      <c r="D17" s="118" t="s">
        <v>106</v>
      </c>
      <c r="E17" s="127" t="s">
        <v>441</v>
      </c>
      <c r="F17" s="128" t="s">
        <v>441</v>
      </c>
      <c r="G17" s="129" t="s">
        <v>96</v>
      </c>
      <c r="H17" s="17"/>
      <c r="I17" s="18"/>
      <c r="J17" s="19"/>
      <c r="K17" s="19"/>
      <c r="L17" s="20" t="s">
        <v>110</v>
      </c>
      <c r="M17" s="35"/>
      <c r="N17" s="190"/>
      <c r="O17" s="190"/>
      <c r="P17" s="190"/>
      <c r="Q17" s="161"/>
      <c r="R17" s="161"/>
      <c r="S17" s="438"/>
      <c r="T17" s="161"/>
      <c r="U17" s="161"/>
      <c r="V17" s="161"/>
    </row>
    <row r="18" spans="1:22" s="156" customFormat="1" ht="26.4">
      <c r="A18" s="122" t="str">
        <f t="shared" si="0"/>
        <v>71010101000000</v>
      </c>
      <c r="B18" s="124" t="s">
        <v>439</v>
      </c>
      <c r="C18" s="117" t="s">
        <v>106</v>
      </c>
      <c r="D18" s="118" t="s">
        <v>106</v>
      </c>
      <c r="E18" s="119" t="s">
        <v>106</v>
      </c>
      <c r="F18" s="128" t="s">
        <v>441</v>
      </c>
      <c r="G18" s="129" t="s">
        <v>440</v>
      </c>
      <c r="H18" s="151">
        <v>2111</v>
      </c>
      <c r="I18" s="152" t="s">
        <v>106</v>
      </c>
      <c r="J18" s="153">
        <v>1</v>
      </c>
      <c r="K18" s="153">
        <v>1</v>
      </c>
      <c r="L18" s="154" t="s">
        <v>363</v>
      </c>
      <c r="M18" s="155"/>
      <c r="N18" s="192">
        <f>+N20+N55</f>
        <v>0</v>
      </c>
      <c r="O18" s="192">
        <f>+O20+O55</f>
        <v>0</v>
      </c>
      <c r="P18" s="192">
        <f>+P20+P55</f>
        <v>0</v>
      </c>
      <c r="Q18" s="161"/>
      <c r="R18" s="161"/>
      <c r="S18" s="438"/>
      <c r="T18" s="161"/>
      <c r="U18" s="161"/>
      <c r="V18" s="161"/>
    </row>
    <row r="19" spans="1:22" ht="16.2">
      <c r="A19" s="122" t="str">
        <f t="shared" si="0"/>
        <v>71010101000001</v>
      </c>
      <c r="B19" s="124" t="s">
        <v>439</v>
      </c>
      <c r="C19" s="117" t="s">
        <v>106</v>
      </c>
      <c r="D19" s="118" t="s">
        <v>106</v>
      </c>
      <c r="E19" s="119" t="s">
        <v>106</v>
      </c>
      <c r="F19" s="128" t="s">
        <v>441</v>
      </c>
      <c r="G19" s="129" t="s">
        <v>96</v>
      </c>
      <c r="H19" s="17"/>
      <c r="I19" s="25"/>
      <c r="J19" s="26"/>
      <c r="K19" s="26"/>
      <c r="L19" s="20" t="s">
        <v>108</v>
      </c>
      <c r="M19" s="44"/>
      <c r="N19" s="190"/>
      <c r="O19" s="190"/>
      <c r="P19" s="190"/>
      <c r="Q19" s="161"/>
      <c r="R19" s="161"/>
      <c r="S19" s="438"/>
      <c r="T19" s="161"/>
      <c r="U19" s="161"/>
      <c r="V19" s="161"/>
    </row>
    <row r="20" spans="1:22" s="115" customFormat="1" ht="16.2">
      <c r="A20" s="122" t="str">
        <f t="shared" si="0"/>
        <v>71010101010000</v>
      </c>
      <c r="B20" s="124" t="s">
        <v>439</v>
      </c>
      <c r="C20" s="117" t="s">
        <v>106</v>
      </c>
      <c r="D20" s="118" t="s">
        <v>106</v>
      </c>
      <c r="E20" s="119" t="s">
        <v>106</v>
      </c>
      <c r="F20" s="128" t="s">
        <v>106</v>
      </c>
      <c r="G20" s="129" t="s">
        <v>440</v>
      </c>
      <c r="H20" s="45"/>
      <c r="I20" s="147"/>
      <c r="J20" s="148"/>
      <c r="K20" s="148"/>
      <c r="L20" s="27" t="s">
        <v>111</v>
      </c>
      <c r="M20" s="28"/>
      <c r="N20" s="197">
        <f>O20+P20</f>
        <v>0</v>
      </c>
      <c r="O20" s="197">
        <f>SUM(O21:O54)</f>
        <v>0</v>
      </c>
      <c r="P20" s="197">
        <f>SUM(P21:P54)</f>
        <v>0</v>
      </c>
      <c r="Q20" s="161"/>
      <c r="R20" s="161"/>
      <c r="S20" s="438"/>
      <c r="T20" s="161"/>
      <c r="U20" s="161"/>
      <c r="V20" s="161"/>
    </row>
    <row r="21" spans="1:22" s="23" customFormat="1" ht="16.2">
      <c r="A21" s="122" t="str">
        <f t="shared" si="0"/>
        <v>71010101014111</v>
      </c>
      <c r="B21" s="124" t="s">
        <v>439</v>
      </c>
      <c r="C21" s="117" t="s">
        <v>106</v>
      </c>
      <c r="D21" s="118" t="s">
        <v>106</v>
      </c>
      <c r="E21" s="119" t="s">
        <v>106</v>
      </c>
      <c r="F21" s="128" t="s">
        <v>106</v>
      </c>
      <c r="G21" s="129">
        <v>4111</v>
      </c>
      <c r="H21" s="25"/>
      <c r="I21" s="25"/>
      <c r="J21" s="26"/>
      <c r="K21" s="26"/>
      <c r="L21" s="36" t="s">
        <v>112</v>
      </c>
      <c r="M21" s="12">
        <v>4111</v>
      </c>
      <c r="N21" s="183">
        <f>O21+P21</f>
        <v>0</v>
      </c>
      <c r="O21" s="183"/>
      <c r="P21" s="183"/>
      <c r="Q21" s="161"/>
      <c r="R21" s="161"/>
      <c r="S21" s="438"/>
      <c r="T21" s="161"/>
      <c r="U21" s="161"/>
      <c r="V21" s="161"/>
    </row>
    <row r="22" spans="1:22" ht="26.4">
      <c r="A22" s="122" t="str">
        <f t="shared" si="0"/>
        <v>71010101014112</v>
      </c>
      <c r="B22" s="124" t="s">
        <v>439</v>
      </c>
      <c r="C22" s="117" t="s">
        <v>106</v>
      </c>
      <c r="D22" s="118" t="s">
        <v>106</v>
      </c>
      <c r="E22" s="119" t="s">
        <v>106</v>
      </c>
      <c r="F22" s="128" t="s">
        <v>106</v>
      </c>
      <c r="G22" s="129">
        <v>4112</v>
      </c>
      <c r="H22" s="25"/>
      <c r="I22" s="25"/>
      <c r="J22" s="26"/>
      <c r="K22" s="26"/>
      <c r="L22" s="36" t="s">
        <v>113</v>
      </c>
      <c r="M22" s="12">
        <v>4112</v>
      </c>
      <c r="N22" s="183">
        <f t="shared" ref="N22:N59" si="1">O22+P22</f>
        <v>0</v>
      </c>
      <c r="O22" s="183"/>
      <c r="P22" s="183"/>
      <c r="Q22" s="161"/>
      <c r="R22" s="161"/>
      <c r="S22" s="438"/>
      <c r="T22" s="161"/>
      <c r="U22" s="161"/>
      <c r="V22" s="161"/>
    </row>
    <row r="23" spans="1:22" s="23" customFormat="1" ht="16.2">
      <c r="A23" s="122" t="str">
        <f t="shared" si="0"/>
        <v>71010101014212</v>
      </c>
      <c r="B23" s="124" t="s">
        <v>439</v>
      </c>
      <c r="C23" s="117" t="s">
        <v>106</v>
      </c>
      <c r="D23" s="118" t="s">
        <v>106</v>
      </c>
      <c r="E23" s="119" t="s">
        <v>106</v>
      </c>
      <c r="F23" s="120" t="s">
        <v>106</v>
      </c>
      <c r="G23" s="121">
        <v>4212</v>
      </c>
      <c r="H23" s="25"/>
      <c r="I23" s="25"/>
      <c r="J23" s="26"/>
      <c r="K23" s="26"/>
      <c r="L23" s="29" t="s">
        <v>114</v>
      </c>
      <c r="M23" s="12">
        <v>4212</v>
      </c>
      <c r="N23" s="183">
        <f t="shared" si="1"/>
        <v>0</v>
      </c>
      <c r="O23" s="183"/>
      <c r="P23" s="183"/>
      <c r="Q23" s="161"/>
      <c r="R23" s="161"/>
      <c r="S23" s="438"/>
      <c r="T23" s="161"/>
      <c r="U23" s="161"/>
      <c r="V23" s="161"/>
    </row>
    <row r="24" spans="1:22" ht="16.2">
      <c r="A24" s="122" t="str">
        <f t="shared" si="0"/>
        <v>71010101014213</v>
      </c>
      <c r="B24" s="124" t="s">
        <v>439</v>
      </c>
      <c r="C24" s="117" t="s">
        <v>106</v>
      </c>
      <c r="D24" s="118" t="s">
        <v>106</v>
      </c>
      <c r="E24" s="119" t="s">
        <v>106</v>
      </c>
      <c r="F24" s="120" t="s">
        <v>106</v>
      </c>
      <c r="G24" s="121">
        <v>4213</v>
      </c>
      <c r="H24" s="25"/>
      <c r="I24" s="25"/>
      <c r="J24" s="26"/>
      <c r="K24" s="26"/>
      <c r="L24" s="30" t="s">
        <v>115</v>
      </c>
      <c r="M24" s="31">
        <v>4213</v>
      </c>
      <c r="N24" s="183">
        <f t="shared" si="1"/>
        <v>0</v>
      </c>
      <c r="O24" s="183"/>
      <c r="P24" s="183"/>
      <c r="Q24" s="161"/>
      <c r="R24" s="161"/>
      <c r="S24" s="438"/>
      <c r="T24" s="161"/>
      <c r="U24" s="161"/>
      <c r="V24" s="161"/>
    </row>
    <row r="25" spans="1:22" s="23" customFormat="1" ht="16.2">
      <c r="A25" s="122" t="str">
        <f t="shared" si="0"/>
        <v>71010101014214</v>
      </c>
      <c r="B25" s="124" t="s">
        <v>439</v>
      </c>
      <c r="C25" s="117" t="s">
        <v>106</v>
      </c>
      <c r="D25" s="118" t="s">
        <v>106</v>
      </c>
      <c r="E25" s="119" t="s">
        <v>106</v>
      </c>
      <c r="F25" s="120" t="s">
        <v>106</v>
      </c>
      <c r="G25" s="121">
        <v>4214</v>
      </c>
      <c r="H25" s="25"/>
      <c r="I25" s="25"/>
      <c r="J25" s="26"/>
      <c r="K25" s="26"/>
      <c r="L25" s="30" t="s">
        <v>116</v>
      </c>
      <c r="M25" s="31">
        <v>4214</v>
      </c>
      <c r="N25" s="183">
        <f t="shared" si="1"/>
        <v>0</v>
      </c>
      <c r="O25" s="183"/>
      <c r="P25" s="183"/>
      <c r="Q25" s="161"/>
      <c r="R25" s="161"/>
      <c r="S25" s="438"/>
      <c r="T25" s="161"/>
      <c r="U25" s="161"/>
      <c r="V25" s="161"/>
    </row>
    <row r="26" spans="1:22" ht="16.2">
      <c r="A26" s="122" t="str">
        <f t="shared" si="0"/>
        <v>71010101014215</v>
      </c>
      <c r="B26" s="124" t="s">
        <v>439</v>
      </c>
      <c r="C26" s="117" t="s">
        <v>106</v>
      </c>
      <c r="D26" s="118" t="s">
        <v>106</v>
      </c>
      <c r="E26" s="119" t="s">
        <v>106</v>
      </c>
      <c r="F26" s="120" t="s">
        <v>106</v>
      </c>
      <c r="G26" s="121">
        <v>4215</v>
      </c>
      <c r="H26" s="25"/>
      <c r="I26" s="25"/>
      <c r="J26" s="26"/>
      <c r="K26" s="26"/>
      <c r="L26" s="29" t="s">
        <v>117</v>
      </c>
      <c r="M26" s="12">
        <v>4215</v>
      </c>
      <c r="N26" s="183">
        <f t="shared" si="1"/>
        <v>0</v>
      </c>
      <c r="O26" s="183"/>
      <c r="P26" s="183"/>
      <c r="Q26" s="161"/>
      <c r="R26" s="161"/>
      <c r="S26" s="438"/>
      <c r="T26" s="161"/>
      <c r="U26" s="161"/>
      <c r="V26" s="161"/>
    </row>
    <row r="27" spans="1:22" ht="16.2">
      <c r="A27" s="122" t="str">
        <f t="shared" si="0"/>
        <v>71010101014216</v>
      </c>
      <c r="B27" s="124" t="s">
        <v>439</v>
      </c>
      <c r="C27" s="117" t="s">
        <v>106</v>
      </c>
      <c r="D27" s="118" t="s">
        <v>106</v>
      </c>
      <c r="E27" s="119" t="s">
        <v>106</v>
      </c>
      <c r="F27" s="120" t="s">
        <v>106</v>
      </c>
      <c r="G27" s="121">
        <v>4216</v>
      </c>
      <c r="H27" s="25"/>
      <c r="I27" s="25"/>
      <c r="J27" s="26"/>
      <c r="K27" s="26"/>
      <c r="L27" s="29" t="s">
        <v>447</v>
      </c>
      <c r="M27" s="12">
        <v>4216</v>
      </c>
      <c r="N27" s="183">
        <f t="shared" si="1"/>
        <v>0</v>
      </c>
      <c r="O27" s="183"/>
      <c r="P27" s="183"/>
      <c r="Q27" s="161"/>
      <c r="R27" s="161"/>
      <c r="S27" s="438"/>
      <c r="T27" s="161"/>
      <c r="U27" s="161"/>
      <c r="V27" s="161"/>
    </row>
    <row r="28" spans="1:22" ht="16.2">
      <c r="A28" s="122" t="str">
        <f t="shared" si="0"/>
        <v>71010101014222</v>
      </c>
      <c r="B28" s="124" t="s">
        <v>439</v>
      </c>
      <c r="C28" s="117" t="s">
        <v>106</v>
      </c>
      <c r="D28" s="118" t="s">
        <v>106</v>
      </c>
      <c r="E28" s="119" t="s">
        <v>106</v>
      </c>
      <c r="F28" s="120" t="s">
        <v>106</v>
      </c>
      <c r="G28" s="121">
        <v>4222</v>
      </c>
      <c r="H28" s="25"/>
      <c r="I28" s="25"/>
      <c r="J28" s="26"/>
      <c r="K28" s="26"/>
      <c r="L28" s="29" t="s">
        <v>392</v>
      </c>
      <c r="M28" s="12" t="s">
        <v>746</v>
      </c>
      <c r="N28" s="183">
        <f t="shared" si="1"/>
        <v>0</v>
      </c>
      <c r="O28" s="183"/>
      <c r="P28" s="183"/>
      <c r="Q28" s="161"/>
      <c r="R28" s="161"/>
      <c r="S28" s="438"/>
      <c r="T28" s="161"/>
      <c r="U28" s="161"/>
      <c r="V28" s="161"/>
    </row>
    <row r="29" spans="1:22" ht="16.2">
      <c r="A29" s="122" t="str">
        <f t="shared" si="0"/>
        <v>71010101014231</v>
      </c>
      <c r="B29" s="124" t="s">
        <v>439</v>
      </c>
      <c r="C29" s="117" t="s">
        <v>106</v>
      </c>
      <c r="D29" s="118" t="s">
        <v>106</v>
      </c>
      <c r="E29" s="119" t="s">
        <v>106</v>
      </c>
      <c r="F29" s="120" t="s">
        <v>106</v>
      </c>
      <c r="G29" s="121">
        <v>4231</v>
      </c>
      <c r="H29" s="25"/>
      <c r="I29" s="25"/>
      <c r="J29" s="26"/>
      <c r="K29" s="26"/>
      <c r="L29" s="29" t="s">
        <v>119</v>
      </c>
      <c r="M29" s="12">
        <v>4222</v>
      </c>
      <c r="N29" s="183">
        <f t="shared" si="1"/>
        <v>0</v>
      </c>
      <c r="O29" s="183"/>
      <c r="P29" s="183"/>
      <c r="Q29" s="161"/>
      <c r="R29" s="161"/>
      <c r="S29" s="438"/>
      <c r="T29" s="161"/>
      <c r="U29" s="161"/>
      <c r="V29" s="161"/>
    </row>
    <row r="30" spans="1:22" ht="16.2">
      <c r="A30" s="122" t="str">
        <f t="shared" si="0"/>
        <v>71010101014232</v>
      </c>
      <c r="B30" s="124" t="s">
        <v>439</v>
      </c>
      <c r="C30" s="117" t="s">
        <v>106</v>
      </c>
      <c r="D30" s="118" t="s">
        <v>106</v>
      </c>
      <c r="E30" s="119" t="s">
        <v>106</v>
      </c>
      <c r="F30" s="120" t="s">
        <v>106</v>
      </c>
      <c r="G30" s="121">
        <v>4232</v>
      </c>
      <c r="H30" s="25"/>
      <c r="I30" s="25"/>
      <c r="J30" s="26"/>
      <c r="K30" s="26"/>
      <c r="L30" s="29" t="s">
        <v>448</v>
      </c>
      <c r="M30" s="12">
        <v>4231</v>
      </c>
      <c r="N30" s="183">
        <f t="shared" si="1"/>
        <v>0</v>
      </c>
      <c r="O30" s="183"/>
      <c r="P30" s="183"/>
      <c r="Q30" s="161"/>
      <c r="R30" s="161"/>
      <c r="S30" s="438"/>
      <c r="T30" s="161"/>
      <c r="U30" s="161"/>
      <c r="V30" s="161"/>
    </row>
    <row r="31" spans="1:22" ht="16.2">
      <c r="A31" s="122" t="str">
        <f t="shared" si="0"/>
        <v>71010101014233</v>
      </c>
      <c r="B31" s="124" t="s">
        <v>439</v>
      </c>
      <c r="C31" s="117" t="s">
        <v>106</v>
      </c>
      <c r="D31" s="118" t="s">
        <v>106</v>
      </c>
      <c r="E31" s="119" t="s">
        <v>106</v>
      </c>
      <c r="F31" s="120" t="s">
        <v>106</v>
      </c>
      <c r="G31" s="121">
        <v>4233</v>
      </c>
      <c r="H31" s="25"/>
      <c r="I31" s="25"/>
      <c r="J31" s="26"/>
      <c r="K31" s="26"/>
      <c r="L31" s="29" t="s">
        <v>121</v>
      </c>
      <c r="M31" s="12">
        <v>4232</v>
      </c>
      <c r="N31" s="183">
        <f t="shared" si="1"/>
        <v>0</v>
      </c>
      <c r="O31" s="183"/>
      <c r="P31" s="183"/>
      <c r="Q31" s="161"/>
      <c r="R31" s="161"/>
      <c r="S31" s="438"/>
      <c r="T31" s="161"/>
      <c r="U31" s="161"/>
      <c r="V31" s="161"/>
    </row>
    <row r="32" spans="1:22" ht="26.4">
      <c r="A32" s="122" t="str">
        <f t="shared" si="0"/>
        <v>71010101014234</v>
      </c>
      <c r="B32" s="124" t="s">
        <v>439</v>
      </c>
      <c r="C32" s="117" t="s">
        <v>106</v>
      </c>
      <c r="D32" s="118" t="s">
        <v>106</v>
      </c>
      <c r="E32" s="119" t="s">
        <v>106</v>
      </c>
      <c r="F32" s="120" t="s">
        <v>106</v>
      </c>
      <c r="G32" s="121">
        <v>4234</v>
      </c>
      <c r="H32" s="25"/>
      <c r="I32" s="25"/>
      <c r="J32" s="26"/>
      <c r="K32" s="26"/>
      <c r="L32" s="29" t="s">
        <v>449</v>
      </c>
      <c r="M32" s="12">
        <v>4233</v>
      </c>
      <c r="N32" s="183">
        <f t="shared" si="1"/>
        <v>0</v>
      </c>
      <c r="O32" s="183"/>
      <c r="P32" s="183"/>
      <c r="Q32" s="161"/>
      <c r="R32" s="161"/>
      <c r="S32" s="438"/>
      <c r="T32" s="161"/>
      <c r="U32" s="161"/>
      <c r="V32" s="161"/>
    </row>
    <row r="33" spans="1:22" ht="16.2">
      <c r="A33" s="122" t="str">
        <f t="shared" si="0"/>
        <v>71010101014235</v>
      </c>
      <c r="B33" s="124" t="s">
        <v>439</v>
      </c>
      <c r="C33" s="117" t="s">
        <v>106</v>
      </c>
      <c r="D33" s="118" t="s">
        <v>106</v>
      </c>
      <c r="E33" s="119" t="s">
        <v>106</v>
      </c>
      <c r="F33" s="120" t="s">
        <v>106</v>
      </c>
      <c r="G33" s="121">
        <v>4235</v>
      </c>
      <c r="H33" s="25"/>
      <c r="I33" s="25"/>
      <c r="J33" s="26"/>
      <c r="K33" s="26"/>
      <c r="L33" s="29" t="s">
        <v>782</v>
      </c>
      <c r="M33" s="12">
        <v>4234</v>
      </c>
      <c r="N33" s="183">
        <f t="shared" si="1"/>
        <v>0</v>
      </c>
      <c r="O33" s="183"/>
      <c r="P33" s="183"/>
      <c r="Q33" s="161"/>
      <c r="R33" s="161"/>
      <c r="S33" s="438"/>
      <c r="T33" s="161"/>
      <c r="U33" s="161"/>
      <c r="V33" s="161"/>
    </row>
    <row r="34" spans="1:22" ht="16.2">
      <c r="B34" s="124"/>
      <c r="H34" s="25"/>
      <c r="I34" s="25"/>
      <c r="J34" s="26"/>
      <c r="K34" s="26"/>
      <c r="L34" s="29" t="s">
        <v>123</v>
      </c>
      <c r="M34" s="12">
        <v>4235</v>
      </c>
      <c r="N34" s="183">
        <f t="shared" si="1"/>
        <v>0</v>
      </c>
      <c r="O34" s="183"/>
      <c r="P34" s="183"/>
      <c r="Q34" s="161"/>
      <c r="R34" s="161"/>
      <c r="S34" s="438"/>
      <c r="T34" s="161"/>
      <c r="U34" s="161"/>
      <c r="V34" s="161"/>
    </row>
    <row r="35" spans="1:22" ht="16.2">
      <c r="A35" s="122" t="str">
        <f t="shared" si="0"/>
        <v>71010101014237</v>
      </c>
      <c r="B35" s="124" t="s">
        <v>439</v>
      </c>
      <c r="C35" s="117" t="s">
        <v>106</v>
      </c>
      <c r="D35" s="118" t="s">
        <v>106</v>
      </c>
      <c r="E35" s="119" t="s">
        <v>106</v>
      </c>
      <c r="F35" s="120" t="s">
        <v>106</v>
      </c>
      <c r="G35" s="121">
        <v>4237</v>
      </c>
      <c r="H35" s="25"/>
      <c r="I35" s="25"/>
      <c r="J35" s="26"/>
      <c r="K35" s="26"/>
      <c r="L35" s="29" t="s">
        <v>124</v>
      </c>
      <c r="M35" s="12">
        <v>4237</v>
      </c>
      <c r="N35" s="183">
        <f t="shared" si="1"/>
        <v>0</v>
      </c>
      <c r="O35" s="183"/>
      <c r="P35" s="183"/>
      <c r="Q35" s="161"/>
      <c r="R35" s="161"/>
      <c r="S35" s="438"/>
      <c r="T35" s="161"/>
      <c r="U35" s="161"/>
      <c r="V35" s="161"/>
    </row>
    <row r="36" spans="1:22" ht="16.2">
      <c r="A36" s="122" t="str">
        <f t="shared" si="0"/>
        <v>71010101014239</v>
      </c>
      <c r="B36" s="124" t="s">
        <v>439</v>
      </c>
      <c r="C36" s="117" t="s">
        <v>106</v>
      </c>
      <c r="D36" s="118" t="s">
        <v>106</v>
      </c>
      <c r="E36" s="119" t="s">
        <v>106</v>
      </c>
      <c r="F36" s="120" t="s">
        <v>106</v>
      </c>
      <c r="G36" s="121">
        <v>4239</v>
      </c>
      <c r="H36" s="25"/>
      <c r="I36" s="25"/>
      <c r="J36" s="26"/>
      <c r="K36" s="26"/>
      <c r="L36" s="29" t="s">
        <v>125</v>
      </c>
      <c r="M36" s="12">
        <v>4239</v>
      </c>
      <c r="N36" s="183">
        <f t="shared" si="1"/>
        <v>0</v>
      </c>
      <c r="O36" s="183"/>
      <c r="P36" s="183"/>
      <c r="Q36" s="161"/>
      <c r="R36" s="161"/>
      <c r="S36" s="438"/>
      <c r="T36" s="161"/>
      <c r="U36" s="161"/>
      <c r="V36" s="161"/>
    </row>
    <row r="37" spans="1:22" ht="16.2">
      <c r="A37" s="122" t="str">
        <f t="shared" si="0"/>
        <v>71010101014241</v>
      </c>
      <c r="B37" s="124" t="s">
        <v>439</v>
      </c>
      <c r="C37" s="117" t="s">
        <v>106</v>
      </c>
      <c r="D37" s="118" t="s">
        <v>106</v>
      </c>
      <c r="E37" s="119" t="s">
        <v>106</v>
      </c>
      <c r="F37" s="120" t="s">
        <v>106</v>
      </c>
      <c r="G37" s="121">
        <v>4241</v>
      </c>
      <c r="H37" s="25"/>
      <c r="I37" s="25"/>
      <c r="J37" s="26"/>
      <c r="K37" s="26"/>
      <c r="L37" s="29" t="s">
        <v>126</v>
      </c>
      <c r="M37" s="12">
        <v>4241</v>
      </c>
      <c r="N37" s="183">
        <f t="shared" si="1"/>
        <v>0</v>
      </c>
      <c r="O37" s="183"/>
      <c r="P37" s="183"/>
      <c r="Q37" s="161"/>
      <c r="R37" s="161"/>
      <c r="S37" s="438"/>
      <c r="T37" s="161"/>
      <c r="U37" s="161"/>
      <c r="V37" s="161"/>
    </row>
    <row r="38" spans="1:22" ht="26.4">
      <c r="A38" s="122" t="str">
        <f t="shared" si="0"/>
        <v>71010101014252</v>
      </c>
      <c r="B38" s="124" t="s">
        <v>439</v>
      </c>
      <c r="C38" s="117" t="s">
        <v>106</v>
      </c>
      <c r="D38" s="118" t="s">
        <v>106</v>
      </c>
      <c r="E38" s="119" t="s">
        <v>106</v>
      </c>
      <c r="F38" s="120" t="s">
        <v>106</v>
      </c>
      <c r="G38" s="121">
        <v>4252</v>
      </c>
      <c r="H38" s="25"/>
      <c r="I38" s="25"/>
      <c r="J38" s="26"/>
      <c r="K38" s="26"/>
      <c r="L38" s="29" t="s">
        <v>127</v>
      </c>
      <c r="M38" s="12">
        <v>4252</v>
      </c>
      <c r="N38" s="183">
        <f t="shared" si="1"/>
        <v>0</v>
      </c>
      <c r="O38" s="183"/>
      <c r="P38" s="183"/>
      <c r="Q38" s="161"/>
      <c r="R38" s="161"/>
      <c r="S38" s="438"/>
      <c r="T38" s="161"/>
      <c r="U38" s="161"/>
      <c r="V38" s="161"/>
    </row>
    <row r="39" spans="1:22" ht="16.2">
      <c r="A39" s="122" t="str">
        <f t="shared" si="0"/>
        <v>71010101014261</v>
      </c>
      <c r="B39" s="124" t="s">
        <v>439</v>
      </c>
      <c r="C39" s="117" t="s">
        <v>106</v>
      </c>
      <c r="D39" s="118" t="s">
        <v>106</v>
      </c>
      <c r="E39" s="119" t="s">
        <v>106</v>
      </c>
      <c r="F39" s="120" t="s">
        <v>106</v>
      </c>
      <c r="G39" s="121">
        <v>4261</v>
      </c>
      <c r="H39" s="25"/>
      <c r="I39" s="25"/>
      <c r="J39" s="26"/>
      <c r="K39" s="26"/>
      <c r="L39" s="30" t="s">
        <v>128</v>
      </c>
      <c r="M39" s="31">
        <v>4261</v>
      </c>
      <c r="N39" s="183">
        <f t="shared" si="1"/>
        <v>0</v>
      </c>
      <c r="O39" s="183"/>
      <c r="P39" s="183"/>
      <c r="Q39" s="161"/>
      <c r="R39" s="161"/>
      <c r="S39" s="438"/>
      <c r="T39" s="161"/>
      <c r="U39" s="161"/>
      <c r="V39" s="161"/>
    </row>
    <row r="40" spans="1:22" ht="16.2">
      <c r="A40" s="122" t="str">
        <f t="shared" si="0"/>
        <v>71010101014264</v>
      </c>
      <c r="B40" s="124" t="s">
        <v>439</v>
      </c>
      <c r="C40" s="117" t="s">
        <v>106</v>
      </c>
      <c r="D40" s="118" t="s">
        <v>106</v>
      </c>
      <c r="E40" s="119" t="s">
        <v>106</v>
      </c>
      <c r="F40" s="120" t="s">
        <v>106</v>
      </c>
      <c r="G40" s="121">
        <v>4264</v>
      </c>
      <c r="H40" s="25"/>
      <c r="I40" s="25"/>
      <c r="J40" s="26"/>
      <c r="K40" s="26"/>
      <c r="L40" s="32" t="s">
        <v>129</v>
      </c>
      <c r="M40" s="48">
        <v>4264</v>
      </c>
      <c r="N40" s="183">
        <f t="shared" si="1"/>
        <v>0</v>
      </c>
      <c r="O40" s="183"/>
      <c r="P40" s="183"/>
      <c r="Q40" s="161"/>
      <c r="R40" s="161"/>
      <c r="S40" s="438"/>
      <c r="T40" s="161"/>
      <c r="U40" s="161"/>
      <c r="V40" s="161"/>
    </row>
    <row r="41" spans="1:22" ht="16.2">
      <c r="A41" s="122" t="str">
        <f t="shared" si="0"/>
        <v>71010101014267</v>
      </c>
      <c r="B41" s="124" t="s">
        <v>439</v>
      </c>
      <c r="C41" s="117" t="s">
        <v>106</v>
      </c>
      <c r="D41" s="118" t="s">
        <v>106</v>
      </c>
      <c r="E41" s="119" t="s">
        <v>106</v>
      </c>
      <c r="F41" s="120" t="s">
        <v>106</v>
      </c>
      <c r="G41" s="121">
        <v>4267</v>
      </c>
      <c r="H41" s="25"/>
      <c r="I41" s="25"/>
      <c r="J41" s="26"/>
      <c r="K41" s="26"/>
      <c r="L41" s="32" t="s">
        <v>130</v>
      </c>
      <c r="M41" s="48">
        <v>4267</v>
      </c>
      <c r="N41" s="183">
        <f t="shared" si="1"/>
        <v>0</v>
      </c>
      <c r="O41" s="183"/>
      <c r="P41" s="183"/>
      <c r="Q41" s="161"/>
      <c r="R41" s="161"/>
      <c r="S41" s="438"/>
      <c r="T41" s="161"/>
      <c r="U41" s="161"/>
      <c r="V41" s="161"/>
    </row>
    <row r="42" spans="1:22" ht="16.2">
      <c r="A42" s="122" t="str">
        <f t="shared" si="0"/>
        <v>71010101014269</v>
      </c>
      <c r="B42" s="124" t="s">
        <v>439</v>
      </c>
      <c r="C42" s="117" t="s">
        <v>106</v>
      </c>
      <c r="D42" s="118" t="s">
        <v>106</v>
      </c>
      <c r="E42" s="119" t="s">
        <v>106</v>
      </c>
      <c r="F42" s="120" t="s">
        <v>106</v>
      </c>
      <c r="G42" s="121">
        <v>4269</v>
      </c>
      <c r="H42" s="25"/>
      <c r="I42" s="25"/>
      <c r="J42" s="26"/>
      <c r="K42" s="26"/>
      <c r="L42" s="32" t="s">
        <v>364</v>
      </c>
      <c r="M42" s="48">
        <v>4269</v>
      </c>
      <c r="N42" s="183">
        <f t="shared" si="1"/>
        <v>0</v>
      </c>
      <c r="O42" s="183"/>
      <c r="P42" s="183"/>
      <c r="Q42" s="161"/>
      <c r="R42" s="161"/>
      <c r="S42" s="438"/>
      <c r="T42" s="161"/>
      <c r="U42" s="161"/>
      <c r="V42" s="161"/>
    </row>
    <row r="43" spans="1:22" ht="26.4">
      <c r="A43" s="122" t="str">
        <f t="shared" si="0"/>
        <v>71010101014511</v>
      </c>
      <c r="B43" s="124" t="s">
        <v>439</v>
      </c>
      <c r="C43" s="117" t="s">
        <v>106</v>
      </c>
      <c r="D43" s="118" t="s">
        <v>106</v>
      </c>
      <c r="E43" s="119" t="s">
        <v>106</v>
      </c>
      <c r="F43" s="128" t="s">
        <v>106</v>
      </c>
      <c r="G43" s="129">
        <v>4511</v>
      </c>
      <c r="H43" s="25"/>
      <c r="I43" s="25"/>
      <c r="J43" s="26"/>
      <c r="K43" s="26"/>
      <c r="L43" s="29" t="s">
        <v>131</v>
      </c>
      <c r="M43" s="12">
        <v>4511</v>
      </c>
      <c r="N43" s="183">
        <f t="shared" si="1"/>
        <v>0</v>
      </c>
      <c r="O43" s="183"/>
      <c r="P43" s="183"/>
      <c r="Q43" s="161"/>
      <c r="R43" s="161"/>
      <c r="S43" s="438"/>
      <c r="T43" s="161"/>
      <c r="U43" s="161"/>
      <c r="V43" s="161"/>
    </row>
    <row r="44" spans="1:22" ht="26.4">
      <c r="B44" s="124"/>
      <c r="F44" s="128"/>
      <c r="G44" s="129"/>
      <c r="H44" s="25"/>
      <c r="I44" s="25"/>
      <c r="J44" s="26"/>
      <c r="K44" s="26"/>
      <c r="L44" s="32" t="s">
        <v>747</v>
      </c>
      <c r="M44" s="33">
        <v>4638</v>
      </c>
      <c r="N44" s="183">
        <f t="shared" si="1"/>
        <v>0</v>
      </c>
      <c r="O44" s="183"/>
      <c r="P44" s="183"/>
      <c r="Q44" s="161"/>
      <c r="R44" s="161"/>
      <c r="S44" s="438"/>
      <c r="T44" s="161"/>
      <c r="U44" s="161"/>
      <c r="V44" s="161"/>
    </row>
    <row r="45" spans="1:22" ht="16.2">
      <c r="A45" s="122" t="str">
        <f t="shared" si="0"/>
        <v>71010101014729</v>
      </c>
      <c r="B45" s="124" t="s">
        <v>439</v>
      </c>
      <c r="C45" s="117" t="s">
        <v>106</v>
      </c>
      <c r="D45" s="118" t="s">
        <v>106</v>
      </c>
      <c r="E45" s="119" t="s">
        <v>106</v>
      </c>
      <c r="F45" s="120" t="s">
        <v>106</v>
      </c>
      <c r="G45" s="121">
        <v>4729</v>
      </c>
      <c r="H45" s="25"/>
      <c r="I45" s="25"/>
      <c r="J45" s="26"/>
      <c r="K45" s="26"/>
      <c r="L45" s="32" t="s">
        <v>167</v>
      </c>
      <c r="M45" s="33">
        <v>4639</v>
      </c>
      <c r="N45" s="183">
        <f t="shared" si="1"/>
        <v>0</v>
      </c>
      <c r="O45" s="183"/>
      <c r="P45" s="183"/>
      <c r="Q45" s="161"/>
      <c r="R45" s="161"/>
      <c r="S45" s="438"/>
      <c r="T45" s="161"/>
      <c r="U45" s="161"/>
      <c r="V45" s="161"/>
    </row>
    <row r="46" spans="1:22" ht="16.2">
      <c r="A46" s="122" t="str">
        <f t="shared" si="0"/>
        <v>71010101014823</v>
      </c>
      <c r="B46" s="124" t="s">
        <v>439</v>
      </c>
      <c r="C46" s="117" t="s">
        <v>106</v>
      </c>
      <c r="D46" s="118" t="s">
        <v>106</v>
      </c>
      <c r="E46" s="119" t="s">
        <v>106</v>
      </c>
      <c r="F46" s="120" t="s">
        <v>106</v>
      </c>
      <c r="G46" s="121">
        <v>4823</v>
      </c>
      <c r="H46" s="25"/>
      <c r="I46" s="25"/>
      <c r="J46" s="26"/>
      <c r="K46" s="26"/>
      <c r="L46" s="29" t="s">
        <v>132</v>
      </c>
      <c r="M46" s="12">
        <v>4729</v>
      </c>
      <c r="N46" s="183">
        <f t="shared" ref="N46:N47" si="2">O46+P46</f>
        <v>0</v>
      </c>
      <c r="O46" s="183"/>
      <c r="P46" s="183"/>
      <c r="Q46" s="161"/>
      <c r="R46" s="161"/>
      <c r="S46" s="438"/>
      <c r="T46" s="161"/>
      <c r="U46" s="161"/>
      <c r="V46" s="161"/>
    </row>
    <row r="47" spans="1:22" ht="26.4">
      <c r="B47" s="124"/>
      <c r="H47" s="25"/>
      <c r="I47" s="25"/>
      <c r="J47" s="26"/>
      <c r="K47" s="26"/>
      <c r="L47" s="29" t="s">
        <v>858</v>
      </c>
      <c r="M47" s="12" t="s">
        <v>88</v>
      </c>
      <c r="N47" s="183">
        <f t="shared" si="2"/>
        <v>0</v>
      </c>
      <c r="O47" s="183"/>
      <c r="P47" s="183"/>
      <c r="Q47" s="161"/>
      <c r="R47" s="161"/>
      <c r="S47" s="438"/>
      <c r="T47" s="161"/>
      <c r="U47" s="161"/>
      <c r="V47" s="161"/>
    </row>
    <row r="48" spans="1:22" ht="16.2">
      <c r="A48" s="122" t="str">
        <f t="shared" si="0"/>
        <v>71010101014861</v>
      </c>
      <c r="B48" s="124" t="s">
        <v>439</v>
      </c>
      <c r="C48" s="117" t="s">
        <v>106</v>
      </c>
      <c r="D48" s="118" t="s">
        <v>106</v>
      </c>
      <c r="E48" s="119" t="s">
        <v>106</v>
      </c>
      <c r="F48" s="120" t="s">
        <v>106</v>
      </c>
      <c r="G48" s="121">
        <v>4861</v>
      </c>
      <c r="H48" s="25"/>
      <c r="I48" s="25"/>
      <c r="J48" s="26"/>
      <c r="K48" s="26"/>
      <c r="L48" s="29" t="s">
        <v>133</v>
      </c>
      <c r="M48" s="12">
        <v>4823</v>
      </c>
      <c r="N48" s="183">
        <f t="shared" si="1"/>
        <v>0</v>
      </c>
      <c r="O48" s="183"/>
      <c r="P48" s="183"/>
      <c r="Q48" s="161"/>
      <c r="R48" s="161"/>
      <c r="S48" s="438"/>
      <c r="T48" s="161"/>
      <c r="U48" s="161"/>
      <c r="V48" s="161"/>
    </row>
    <row r="49" spans="1:22" ht="16.2">
      <c r="A49" s="122" t="str">
        <f t="shared" si="0"/>
        <v>71010101015121</v>
      </c>
      <c r="B49" s="124" t="s">
        <v>439</v>
      </c>
      <c r="C49" s="117" t="s">
        <v>106</v>
      </c>
      <c r="D49" s="118" t="s">
        <v>106</v>
      </c>
      <c r="E49" s="119" t="s">
        <v>106</v>
      </c>
      <c r="F49" s="120" t="s">
        <v>106</v>
      </c>
      <c r="G49" s="121">
        <v>5121</v>
      </c>
      <c r="H49" s="25"/>
      <c r="I49" s="25"/>
      <c r="J49" s="26"/>
      <c r="K49" s="26"/>
      <c r="L49" s="32" t="s">
        <v>134</v>
      </c>
      <c r="M49" s="48">
        <v>4861</v>
      </c>
      <c r="N49" s="183">
        <f t="shared" si="1"/>
        <v>0</v>
      </c>
      <c r="O49" s="183"/>
      <c r="P49" s="183"/>
      <c r="Q49" s="161"/>
      <c r="R49" s="161"/>
      <c r="S49" s="438"/>
      <c r="T49" s="161"/>
      <c r="U49" s="161"/>
      <c r="V49" s="161"/>
    </row>
    <row r="50" spans="1:22" ht="16.2">
      <c r="A50" s="122" t="str">
        <f t="shared" si="0"/>
        <v>71010101015122</v>
      </c>
      <c r="B50" s="124" t="s">
        <v>439</v>
      </c>
      <c r="C50" s="117" t="s">
        <v>106</v>
      </c>
      <c r="D50" s="118" t="s">
        <v>106</v>
      </c>
      <c r="E50" s="119" t="s">
        <v>106</v>
      </c>
      <c r="F50" s="120" t="s">
        <v>106</v>
      </c>
      <c r="G50" s="121">
        <v>5122</v>
      </c>
      <c r="H50" s="25"/>
      <c r="I50" s="25"/>
      <c r="J50" s="26"/>
      <c r="K50" s="26"/>
      <c r="L50" s="29" t="s">
        <v>135</v>
      </c>
      <c r="M50" s="12">
        <v>5121</v>
      </c>
      <c r="N50" s="183">
        <f t="shared" si="1"/>
        <v>0</v>
      </c>
      <c r="O50" s="183"/>
      <c r="P50" s="183"/>
      <c r="Q50" s="161"/>
      <c r="R50" s="161"/>
      <c r="S50" s="438"/>
      <c r="T50" s="161"/>
      <c r="U50" s="161"/>
      <c r="V50" s="161"/>
    </row>
    <row r="51" spans="1:22" ht="16.2">
      <c r="A51" s="122" t="str">
        <f t="shared" si="0"/>
        <v>71010101015129</v>
      </c>
      <c r="B51" s="124" t="s">
        <v>439</v>
      </c>
      <c r="C51" s="117" t="s">
        <v>106</v>
      </c>
      <c r="D51" s="118" t="s">
        <v>106</v>
      </c>
      <c r="E51" s="119" t="s">
        <v>106</v>
      </c>
      <c r="F51" s="120" t="s">
        <v>106</v>
      </c>
      <c r="G51" s="121">
        <v>5129</v>
      </c>
      <c r="H51" s="25"/>
      <c r="I51" s="25"/>
      <c r="J51" s="26"/>
      <c r="K51" s="26"/>
      <c r="L51" s="29" t="s">
        <v>136</v>
      </c>
      <c r="M51" s="12">
        <v>5122</v>
      </c>
      <c r="N51" s="183">
        <f t="shared" si="1"/>
        <v>0</v>
      </c>
      <c r="O51" s="183"/>
      <c r="P51" s="183"/>
      <c r="Q51" s="161"/>
      <c r="R51" s="161"/>
      <c r="S51" s="438"/>
      <c r="T51" s="161"/>
      <c r="U51" s="161"/>
      <c r="V51" s="161"/>
    </row>
    <row r="52" spans="1:22" ht="16.2">
      <c r="A52" s="122" t="str">
        <f t="shared" si="0"/>
        <v>71010101015132</v>
      </c>
      <c r="B52" s="124" t="s">
        <v>439</v>
      </c>
      <c r="C52" s="117" t="s">
        <v>106</v>
      </c>
      <c r="D52" s="118" t="s">
        <v>106</v>
      </c>
      <c r="E52" s="119" t="s">
        <v>106</v>
      </c>
      <c r="F52" s="120" t="s">
        <v>106</v>
      </c>
      <c r="G52" s="121">
        <v>5132</v>
      </c>
      <c r="H52" s="25"/>
      <c r="I52" s="25"/>
      <c r="J52" s="26"/>
      <c r="K52" s="26"/>
      <c r="L52" s="29" t="s">
        <v>137</v>
      </c>
      <c r="M52" s="12">
        <v>5129</v>
      </c>
      <c r="N52" s="183">
        <f t="shared" si="1"/>
        <v>0</v>
      </c>
      <c r="O52" s="183"/>
      <c r="P52" s="183"/>
      <c r="Q52" s="161"/>
      <c r="R52" s="161"/>
      <c r="S52" s="438"/>
      <c r="T52" s="161"/>
      <c r="U52" s="161"/>
      <c r="V52" s="161"/>
    </row>
    <row r="53" spans="1:22" ht="16.2">
      <c r="A53" s="122" t="str">
        <f t="shared" si="0"/>
        <v>71010101015134</v>
      </c>
      <c r="B53" s="124" t="s">
        <v>439</v>
      </c>
      <c r="C53" s="117" t="s">
        <v>106</v>
      </c>
      <c r="D53" s="118" t="s">
        <v>106</v>
      </c>
      <c r="E53" s="119" t="s">
        <v>106</v>
      </c>
      <c r="F53" s="128" t="s">
        <v>106</v>
      </c>
      <c r="G53" s="129">
        <v>5134</v>
      </c>
      <c r="H53" s="25"/>
      <c r="I53" s="25"/>
      <c r="J53" s="26"/>
      <c r="K53" s="26"/>
      <c r="L53" s="29" t="s">
        <v>138</v>
      </c>
      <c r="M53" s="12">
        <v>5132</v>
      </c>
      <c r="N53" s="183">
        <f t="shared" si="1"/>
        <v>0</v>
      </c>
      <c r="O53" s="183"/>
      <c r="P53" s="183"/>
      <c r="Q53" s="161"/>
      <c r="R53" s="161"/>
      <c r="S53" s="438"/>
      <c r="T53" s="161"/>
      <c r="U53" s="161"/>
      <c r="V53" s="161"/>
    </row>
    <row r="54" spans="1:22" s="115" customFormat="1" ht="16.2">
      <c r="A54" s="122" t="str">
        <f t="shared" si="0"/>
        <v>71010101020000</v>
      </c>
      <c r="B54" s="124" t="s">
        <v>439</v>
      </c>
      <c r="C54" s="117" t="s">
        <v>106</v>
      </c>
      <c r="D54" s="118" t="s">
        <v>106</v>
      </c>
      <c r="E54" s="119" t="s">
        <v>106</v>
      </c>
      <c r="F54" s="128" t="s">
        <v>140</v>
      </c>
      <c r="G54" s="129" t="s">
        <v>440</v>
      </c>
      <c r="H54" s="25"/>
      <c r="I54" s="25"/>
      <c r="J54" s="26"/>
      <c r="K54" s="26"/>
      <c r="L54" s="29" t="s">
        <v>139</v>
      </c>
      <c r="M54" s="12">
        <v>5134</v>
      </c>
      <c r="N54" s="183">
        <f t="shared" si="1"/>
        <v>0</v>
      </c>
      <c r="O54" s="183"/>
      <c r="P54" s="183"/>
      <c r="Q54" s="161"/>
      <c r="R54" s="161"/>
      <c r="S54" s="438"/>
      <c r="T54" s="161"/>
      <c r="U54" s="161"/>
      <c r="V54" s="161"/>
    </row>
    <row r="55" spans="1:22" ht="25.5" customHeight="1">
      <c r="A55" s="122" t="str">
        <f t="shared" si="0"/>
        <v>71010101024251</v>
      </c>
      <c r="B55" s="124" t="s">
        <v>439</v>
      </c>
      <c r="C55" s="117" t="s">
        <v>106</v>
      </c>
      <c r="D55" s="118" t="s">
        <v>106</v>
      </c>
      <c r="E55" s="119" t="s">
        <v>106</v>
      </c>
      <c r="F55" s="120" t="s">
        <v>140</v>
      </c>
      <c r="G55" s="121">
        <v>4251</v>
      </c>
      <c r="H55" s="45"/>
      <c r="I55" s="147"/>
      <c r="J55" s="148"/>
      <c r="K55" s="148"/>
      <c r="L55" s="27" t="s">
        <v>787</v>
      </c>
      <c r="M55" s="28"/>
      <c r="N55" s="197">
        <f>O55+P55</f>
        <v>0</v>
      </c>
      <c r="O55" s="197">
        <f>SUM(O56:O59)</f>
        <v>0</v>
      </c>
      <c r="P55" s="197">
        <f>SUM(P56:P59)</f>
        <v>0</v>
      </c>
      <c r="Q55" s="161"/>
      <c r="R55" s="161"/>
      <c r="S55" s="438"/>
      <c r="T55" s="161"/>
      <c r="U55" s="161"/>
      <c r="V55" s="161"/>
    </row>
    <row r="56" spans="1:22" ht="26.4">
      <c r="A56" s="122" t="str">
        <f t="shared" si="0"/>
        <v>71010101025113</v>
      </c>
      <c r="B56" s="124" t="s">
        <v>439</v>
      </c>
      <c r="C56" s="117" t="s">
        <v>106</v>
      </c>
      <c r="D56" s="118" t="s">
        <v>106</v>
      </c>
      <c r="E56" s="119" t="s">
        <v>106</v>
      </c>
      <c r="F56" s="120" t="s">
        <v>140</v>
      </c>
      <c r="G56" s="121">
        <v>5113</v>
      </c>
      <c r="H56" s="17"/>
      <c r="I56" s="25"/>
      <c r="J56" s="26"/>
      <c r="K56" s="26"/>
      <c r="L56" s="30" t="s">
        <v>142</v>
      </c>
      <c r="M56" s="13">
        <v>4251</v>
      </c>
      <c r="N56" s="183">
        <f t="shared" si="1"/>
        <v>0</v>
      </c>
      <c r="O56" s="183"/>
      <c r="P56" s="183"/>
      <c r="Q56" s="161"/>
      <c r="R56" s="161"/>
      <c r="S56" s="438"/>
      <c r="T56" s="161"/>
      <c r="U56" s="161"/>
      <c r="V56" s="161"/>
    </row>
    <row r="57" spans="1:22" s="156" customFormat="1" ht="16.2">
      <c r="A57" s="122" t="str">
        <f>CONCATENATE(B57,C57,D57,E57,F57,G57)</f>
        <v>71010103000000</v>
      </c>
      <c r="B57" s="124" t="s">
        <v>439</v>
      </c>
      <c r="C57" s="117" t="s">
        <v>106</v>
      </c>
      <c r="D57" s="118" t="s">
        <v>106</v>
      </c>
      <c r="E57" s="119" t="s">
        <v>442</v>
      </c>
      <c r="F57" s="128" t="s">
        <v>441</v>
      </c>
      <c r="G57" s="129" t="s">
        <v>440</v>
      </c>
      <c r="H57" s="17"/>
      <c r="I57" s="25"/>
      <c r="J57" s="26"/>
      <c r="K57" s="26"/>
      <c r="L57" s="30" t="s">
        <v>173</v>
      </c>
      <c r="M57" s="31">
        <v>5112</v>
      </c>
      <c r="N57" s="183">
        <f t="shared" si="1"/>
        <v>0</v>
      </c>
      <c r="O57" s="183"/>
      <c r="P57" s="183"/>
      <c r="Q57" s="161"/>
      <c r="R57" s="161"/>
      <c r="S57" s="438"/>
      <c r="T57" s="161"/>
      <c r="U57" s="161"/>
      <c r="V57" s="161"/>
    </row>
    <row r="58" spans="1:22" ht="24" customHeight="1">
      <c r="A58" s="122" t="str">
        <f>CONCATENATE(B58,C58,D58,E58,F58,G58)</f>
        <v>71010103000001</v>
      </c>
      <c r="B58" s="124" t="s">
        <v>439</v>
      </c>
      <c r="C58" s="117" t="s">
        <v>106</v>
      </c>
      <c r="D58" s="118" t="s">
        <v>106</v>
      </c>
      <c r="E58" s="119" t="s">
        <v>442</v>
      </c>
      <c r="F58" s="128" t="s">
        <v>441</v>
      </c>
      <c r="G58" s="129" t="s">
        <v>96</v>
      </c>
      <c r="H58" s="25"/>
      <c r="I58" s="25"/>
      <c r="J58" s="26"/>
      <c r="K58" s="26"/>
      <c r="L58" s="30" t="s">
        <v>174</v>
      </c>
      <c r="M58" s="13">
        <v>5113</v>
      </c>
      <c r="N58" s="183">
        <f t="shared" si="1"/>
        <v>0</v>
      </c>
      <c r="O58" s="183"/>
      <c r="P58" s="183"/>
      <c r="Q58" s="161"/>
      <c r="R58" s="161"/>
      <c r="S58" s="438"/>
      <c r="T58" s="161"/>
      <c r="U58" s="161"/>
      <c r="V58" s="161"/>
    </row>
    <row r="59" spans="1:22" ht="16.2">
      <c r="B59" s="124"/>
      <c r="F59" s="128"/>
      <c r="G59" s="129"/>
      <c r="H59" s="25"/>
      <c r="I59" s="25"/>
      <c r="J59" s="26"/>
      <c r="K59" s="26"/>
      <c r="L59" s="29" t="s">
        <v>137</v>
      </c>
      <c r="M59" s="12">
        <v>5129</v>
      </c>
      <c r="N59" s="183">
        <f t="shared" si="1"/>
        <v>0</v>
      </c>
      <c r="O59" s="183"/>
      <c r="P59" s="183"/>
      <c r="Q59" s="161"/>
      <c r="R59" s="161"/>
      <c r="S59" s="438"/>
      <c r="T59" s="161"/>
      <c r="U59" s="161"/>
      <c r="V59" s="161"/>
    </row>
    <row r="60" spans="1:22" s="115" customFormat="1" ht="16.2">
      <c r="A60" s="122" t="str">
        <f>CONCATENATE(B60,C60,D60,E60,F60,G60)</f>
        <v>71010103010000</v>
      </c>
      <c r="B60" s="124" t="s">
        <v>439</v>
      </c>
      <c r="C60" s="117" t="s">
        <v>106</v>
      </c>
      <c r="D60" s="118" t="s">
        <v>106</v>
      </c>
      <c r="E60" s="119" t="s">
        <v>442</v>
      </c>
      <c r="F60" s="128" t="s">
        <v>106</v>
      </c>
      <c r="G60" s="129" t="s">
        <v>440</v>
      </c>
      <c r="H60" s="151">
        <v>2113</v>
      </c>
      <c r="I60" s="152" t="s">
        <v>106</v>
      </c>
      <c r="J60" s="153">
        <v>1</v>
      </c>
      <c r="K60" s="153">
        <v>3</v>
      </c>
      <c r="L60" s="154" t="s">
        <v>581</v>
      </c>
      <c r="M60" s="155"/>
      <c r="N60" s="192">
        <f>+N62+N64</f>
        <v>0</v>
      </c>
      <c r="O60" s="192">
        <f t="shared" ref="O60:P60" si="3">+O62+O64</f>
        <v>0</v>
      </c>
      <c r="P60" s="192">
        <f t="shared" si="3"/>
        <v>0</v>
      </c>
      <c r="Q60" s="161"/>
      <c r="R60" s="161"/>
      <c r="S60" s="438"/>
      <c r="T60" s="161"/>
      <c r="U60" s="161"/>
      <c r="V60" s="161"/>
    </row>
    <row r="61" spans="1:22" ht="16.2">
      <c r="A61" s="122" t="str">
        <f>CONCATENATE(B61,C61,D61,E61,F61,G61)</f>
        <v>71010103014239</v>
      </c>
      <c r="B61" s="124" t="s">
        <v>439</v>
      </c>
      <c r="C61" s="117" t="s">
        <v>106</v>
      </c>
      <c r="D61" s="118" t="s">
        <v>106</v>
      </c>
      <c r="E61" s="119" t="s">
        <v>442</v>
      </c>
      <c r="F61" s="120" t="s">
        <v>106</v>
      </c>
      <c r="G61" s="121">
        <v>4239</v>
      </c>
      <c r="H61" s="17"/>
      <c r="I61" s="25"/>
      <c r="J61" s="26"/>
      <c r="K61" s="26"/>
      <c r="L61" s="20" t="s">
        <v>108</v>
      </c>
      <c r="M61" s="44"/>
      <c r="N61" s="437">
        <f>+N63</f>
        <v>0</v>
      </c>
      <c r="O61" s="190"/>
      <c r="P61" s="190"/>
      <c r="Q61" s="161"/>
      <c r="R61" s="161"/>
      <c r="S61" s="438"/>
      <c r="T61" s="161"/>
      <c r="U61" s="161"/>
      <c r="V61" s="161"/>
    </row>
    <row r="62" spans="1:22" s="170" customFormat="1" ht="27.6">
      <c r="A62" s="122" t="str">
        <f t="shared" si="0"/>
        <v>71010300000000</v>
      </c>
      <c r="B62" s="124" t="s">
        <v>439</v>
      </c>
      <c r="C62" s="117" t="s">
        <v>106</v>
      </c>
      <c r="D62" s="118" t="s">
        <v>442</v>
      </c>
      <c r="E62" s="119" t="s">
        <v>441</v>
      </c>
      <c r="F62" s="128" t="s">
        <v>441</v>
      </c>
      <c r="G62" s="129" t="s">
        <v>440</v>
      </c>
      <c r="H62" s="45"/>
      <c r="I62" s="147"/>
      <c r="J62" s="148"/>
      <c r="K62" s="148"/>
      <c r="L62" s="27" t="s">
        <v>583</v>
      </c>
      <c r="M62" s="28"/>
      <c r="N62" s="197">
        <f>O62+P62</f>
        <v>0</v>
      </c>
      <c r="O62" s="197">
        <f>SUM(O63)</f>
        <v>0</v>
      </c>
      <c r="P62" s="197">
        <f>SUM(P63)</f>
        <v>0</v>
      </c>
      <c r="Q62" s="161"/>
      <c r="R62" s="161"/>
      <c r="S62" s="438"/>
      <c r="T62" s="161"/>
      <c r="U62" s="161"/>
      <c r="V62" s="161"/>
    </row>
    <row r="63" spans="1:22" ht="16.2">
      <c r="A63" s="122" t="str">
        <f t="shared" si="0"/>
        <v>71010300000001</v>
      </c>
      <c r="B63" s="124" t="s">
        <v>439</v>
      </c>
      <c r="C63" s="117" t="s">
        <v>106</v>
      </c>
      <c r="D63" s="118" t="s">
        <v>442</v>
      </c>
      <c r="E63" s="119" t="s">
        <v>441</v>
      </c>
      <c r="F63" s="128" t="s">
        <v>441</v>
      </c>
      <c r="G63" s="129" t="s">
        <v>96</v>
      </c>
      <c r="H63" s="25"/>
      <c r="I63" s="25"/>
      <c r="J63" s="26"/>
      <c r="K63" s="26"/>
      <c r="L63" s="29" t="s">
        <v>125</v>
      </c>
      <c r="M63" s="12">
        <v>4239</v>
      </c>
      <c r="N63" s="183">
        <f t="shared" ref="N63" si="4">O63+P63</f>
        <v>0</v>
      </c>
      <c r="O63" s="183"/>
      <c r="P63" s="183"/>
      <c r="Q63" s="161"/>
      <c r="R63" s="161"/>
      <c r="S63" s="438"/>
      <c r="T63" s="161"/>
      <c r="U63" s="161"/>
      <c r="V63" s="161"/>
    </row>
    <row r="64" spans="1:22" ht="16.2">
      <c r="A64" s="122" t="str">
        <f>CONCATENATE(B64,C64,D64,E64,F64,G64)</f>
        <v>71100701044819</v>
      </c>
      <c r="B64" s="124" t="s">
        <v>439</v>
      </c>
      <c r="C64" s="117" t="s">
        <v>189</v>
      </c>
      <c r="D64" s="118" t="s">
        <v>183</v>
      </c>
      <c r="E64" s="119" t="s">
        <v>106</v>
      </c>
      <c r="F64" s="120" t="s">
        <v>155</v>
      </c>
      <c r="G64" s="121">
        <v>4819</v>
      </c>
      <c r="H64" s="45"/>
      <c r="I64" s="147"/>
      <c r="J64" s="148"/>
      <c r="K64" s="148"/>
      <c r="L64" s="27" t="s">
        <v>859</v>
      </c>
      <c r="M64" s="28"/>
      <c r="N64" s="197">
        <f>SUM(N65)</f>
        <v>0</v>
      </c>
      <c r="O64" s="197">
        <f>SUM(O65)</f>
        <v>0</v>
      </c>
      <c r="P64" s="197">
        <f>SUM(P65)</f>
        <v>0</v>
      </c>
      <c r="Q64" s="161"/>
      <c r="R64" s="161"/>
      <c r="S64" s="438"/>
      <c r="T64" s="161"/>
      <c r="U64" s="161"/>
      <c r="V64" s="161"/>
    </row>
    <row r="65" spans="1:22" s="115" customFormat="1" ht="26.4">
      <c r="A65" s="122" t="str">
        <f>CONCATENATE(B65,C65,D65,E65,F65,G65)</f>
        <v>71100701050000</v>
      </c>
      <c r="B65" s="124" t="s">
        <v>439</v>
      </c>
      <c r="C65" s="117" t="s">
        <v>189</v>
      </c>
      <c r="D65" s="118" t="s">
        <v>183</v>
      </c>
      <c r="E65" s="119" t="s">
        <v>106</v>
      </c>
      <c r="F65" s="120" t="s">
        <v>149</v>
      </c>
      <c r="G65" s="129" t="s">
        <v>440</v>
      </c>
      <c r="H65" s="25"/>
      <c r="I65" s="25"/>
      <c r="J65" s="26"/>
      <c r="K65" s="26"/>
      <c r="L65" s="30" t="s">
        <v>219</v>
      </c>
      <c r="M65" s="31">
        <v>4819</v>
      </c>
      <c r="N65" s="183">
        <f t="shared" ref="N65" si="5">O65+P65</f>
        <v>0</v>
      </c>
      <c r="O65" s="183"/>
      <c r="P65" s="183"/>
      <c r="Q65" s="161"/>
      <c r="R65" s="161"/>
      <c r="S65" s="438"/>
      <c r="T65" s="161"/>
      <c r="U65" s="161"/>
      <c r="V65" s="161"/>
    </row>
    <row r="66" spans="1:22" s="156" customFormat="1" ht="16.2">
      <c r="A66" s="122" t="str">
        <f t="shared" si="0"/>
        <v>71010301000000</v>
      </c>
      <c r="B66" s="124" t="s">
        <v>439</v>
      </c>
      <c r="C66" s="117" t="s">
        <v>106</v>
      </c>
      <c r="D66" s="118" t="s">
        <v>442</v>
      </c>
      <c r="E66" s="119" t="s">
        <v>106</v>
      </c>
      <c r="F66" s="128" t="s">
        <v>441</v>
      </c>
      <c r="G66" s="129" t="s">
        <v>440</v>
      </c>
      <c r="H66" s="165">
        <v>2130</v>
      </c>
      <c r="I66" s="166" t="s">
        <v>106</v>
      </c>
      <c r="J66" s="167">
        <v>3</v>
      </c>
      <c r="K66" s="167">
        <v>0</v>
      </c>
      <c r="L66" s="168" t="s">
        <v>144</v>
      </c>
      <c r="M66" s="176"/>
      <c r="N66" s="188">
        <f>+N68</f>
        <v>0</v>
      </c>
      <c r="O66" s="188">
        <f>+O68</f>
        <v>0</v>
      </c>
      <c r="P66" s="188">
        <f>+P68</f>
        <v>0</v>
      </c>
      <c r="Q66" s="161"/>
      <c r="R66" s="161"/>
      <c r="S66" s="438"/>
      <c r="T66" s="161"/>
      <c r="U66" s="161"/>
      <c r="V66" s="161"/>
    </row>
    <row r="67" spans="1:22" ht="16.2">
      <c r="A67" s="122" t="str">
        <f t="shared" si="0"/>
        <v>71010301000001</v>
      </c>
      <c r="B67" s="124" t="s">
        <v>439</v>
      </c>
      <c r="C67" s="117" t="s">
        <v>106</v>
      </c>
      <c r="D67" s="118" t="s">
        <v>442</v>
      </c>
      <c r="E67" s="119" t="s">
        <v>106</v>
      </c>
      <c r="F67" s="128" t="s">
        <v>441</v>
      </c>
      <c r="G67" s="129" t="s">
        <v>96</v>
      </c>
      <c r="H67" s="17"/>
      <c r="I67" s="18"/>
      <c r="J67" s="19"/>
      <c r="K67" s="19"/>
      <c r="L67" s="30" t="s">
        <v>110</v>
      </c>
      <c r="M67" s="49"/>
      <c r="N67" s="190"/>
      <c r="O67" s="190"/>
      <c r="P67" s="190"/>
      <c r="Q67" s="161"/>
      <c r="R67" s="161"/>
      <c r="S67" s="438"/>
      <c r="T67" s="161"/>
      <c r="U67" s="161"/>
      <c r="V67" s="161"/>
    </row>
    <row r="68" spans="1:22" s="115" customFormat="1" ht="26.4">
      <c r="A68" s="122" t="str">
        <f t="shared" si="0"/>
        <v>71010301010000</v>
      </c>
      <c r="B68" s="124" t="s">
        <v>439</v>
      </c>
      <c r="C68" s="117" t="s">
        <v>106</v>
      </c>
      <c r="D68" s="118" t="s">
        <v>442</v>
      </c>
      <c r="E68" s="119" t="s">
        <v>106</v>
      </c>
      <c r="F68" s="128" t="s">
        <v>106</v>
      </c>
      <c r="G68" s="129" t="s">
        <v>440</v>
      </c>
      <c r="H68" s="151">
        <v>2133</v>
      </c>
      <c r="I68" s="152" t="s">
        <v>106</v>
      </c>
      <c r="J68" s="153">
        <v>3</v>
      </c>
      <c r="K68" s="153">
        <v>1</v>
      </c>
      <c r="L68" s="154" t="s">
        <v>145</v>
      </c>
      <c r="M68" s="155"/>
      <c r="N68" s="192">
        <f>+N70</f>
        <v>0</v>
      </c>
      <c r="O68" s="192">
        <f>+O70</f>
        <v>0</v>
      </c>
      <c r="P68" s="192">
        <f>+P70</f>
        <v>0</v>
      </c>
      <c r="Q68" s="161"/>
      <c r="R68" s="161"/>
      <c r="S68" s="438"/>
      <c r="T68" s="161"/>
      <c r="U68" s="161"/>
      <c r="V68" s="161"/>
    </row>
    <row r="69" spans="1:22" ht="16.2">
      <c r="A69" s="122" t="str">
        <f t="shared" si="0"/>
        <v>71010301014111</v>
      </c>
      <c r="B69" s="124" t="s">
        <v>439</v>
      </c>
      <c r="C69" s="117" t="s">
        <v>106</v>
      </c>
      <c r="D69" s="118" t="s">
        <v>442</v>
      </c>
      <c r="E69" s="119" t="s">
        <v>106</v>
      </c>
      <c r="F69" s="120" t="s">
        <v>106</v>
      </c>
      <c r="G69" s="121">
        <v>4111</v>
      </c>
      <c r="H69" s="17"/>
      <c r="I69" s="25"/>
      <c r="J69" s="26"/>
      <c r="K69" s="26"/>
      <c r="L69" s="20" t="s">
        <v>108</v>
      </c>
      <c r="M69" s="44"/>
      <c r="N69" s="190"/>
      <c r="O69" s="190"/>
      <c r="P69" s="190"/>
      <c r="Q69" s="161"/>
      <c r="R69" s="161"/>
      <c r="S69" s="438"/>
      <c r="T69" s="161"/>
      <c r="U69" s="161"/>
      <c r="V69" s="161"/>
    </row>
    <row r="70" spans="1:22" ht="41.4">
      <c r="A70" s="122" t="str">
        <f t="shared" si="0"/>
        <v>71010301014212</v>
      </c>
      <c r="B70" s="124" t="s">
        <v>439</v>
      </c>
      <c r="C70" s="117" t="s">
        <v>106</v>
      </c>
      <c r="D70" s="118" t="s">
        <v>442</v>
      </c>
      <c r="E70" s="119" t="s">
        <v>106</v>
      </c>
      <c r="F70" s="120" t="s">
        <v>106</v>
      </c>
      <c r="G70" s="121">
        <v>4212</v>
      </c>
      <c r="H70" s="45"/>
      <c r="I70" s="147"/>
      <c r="J70" s="148"/>
      <c r="K70" s="148"/>
      <c r="L70" s="27" t="s">
        <v>146</v>
      </c>
      <c r="M70" s="28"/>
      <c r="N70" s="197">
        <f>O70+P70</f>
        <v>0</v>
      </c>
      <c r="O70" s="197">
        <f>SUM(O71:O83)</f>
        <v>0</v>
      </c>
      <c r="P70" s="197">
        <f>SUM(P71:P83)</f>
        <v>0</v>
      </c>
      <c r="Q70" s="161"/>
      <c r="R70" s="161"/>
      <c r="S70" s="438"/>
      <c r="T70" s="161"/>
      <c r="U70" s="161"/>
      <c r="V70" s="161"/>
    </row>
    <row r="71" spans="1:22" ht="16.2">
      <c r="A71" s="122" t="str">
        <f t="shared" si="0"/>
        <v>71010301014213</v>
      </c>
      <c r="B71" s="124" t="s">
        <v>439</v>
      </c>
      <c r="C71" s="117" t="s">
        <v>106</v>
      </c>
      <c r="D71" s="118" t="s">
        <v>442</v>
      </c>
      <c r="E71" s="119" t="s">
        <v>106</v>
      </c>
      <c r="F71" s="120" t="s">
        <v>106</v>
      </c>
      <c r="G71" s="121">
        <v>4213</v>
      </c>
      <c r="H71" s="17"/>
      <c r="I71" s="25"/>
      <c r="J71" s="26"/>
      <c r="K71" s="26"/>
      <c r="L71" s="29" t="s">
        <v>112</v>
      </c>
      <c r="M71" s="13">
        <v>4111</v>
      </c>
      <c r="N71" s="183">
        <f t="shared" ref="N71:N83" si="6">O71+P71</f>
        <v>0</v>
      </c>
      <c r="O71" s="183"/>
      <c r="P71" s="183"/>
      <c r="Q71" s="161"/>
      <c r="R71" s="161"/>
      <c r="S71" s="438"/>
      <c r="T71" s="161"/>
      <c r="U71" s="161"/>
      <c r="V71" s="161"/>
    </row>
    <row r="72" spans="1:22" ht="16.2">
      <c r="A72" s="122" t="str">
        <f t="shared" si="0"/>
        <v>71010301014214</v>
      </c>
      <c r="B72" s="124" t="s">
        <v>439</v>
      </c>
      <c r="C72" s="117" t="s">
        <v>106</v>
      </c>
      <c r="D72" s="118" t="s">
        <v>442</v>
      </c>
      <c r="E72" s="119" t="s">
        <v>106</v>
      </c>
      <c r="F72" s="120" t="s">
        <v>106</v>
      </c>
      <c r="G72" s="121">
        <v>4214</v>
      </c>
      <c r="H72" s="17"/>
      <c r="I72" s="25"/>
      <c r="J72" s="26"/>
      <c r="K72" s="26"/>
      <c r="L72" s="29" t="s">
        <v>114</v>
      </c>
      <c r="M72" s="33">
        <v>4212</v>
      </c>
      <c r="N72" s="183">
        <f t="shared" si="6"/>
        <v>0</v>
      </c>
      <c r="O72" s="183"/>
      <c r="P72" s="183"/>
      <c r="Q72" s="161"/>
      <c r="R72" s="161"/>
      <c r="S72" s="438"/>
      <c r="T72" s="161"/>
      <c r="U72" s="161"/>
      <c r="V72" s="161"/>
    </row>
    <row r="73" spans="1:22" ht="16.2">
      <c r="A73" s="122" t="str">
        <f t="shared" si="0"/>
        <v>71010301014216</v>
      </c>
      <c r="B73" s="124" t="s">
        <v>439</v>
      </c>
      <c r="C73" s="117" t="s">
        <v>106</v>
      </c>
      <c r="D73" s="118" t="s">
        <v>442</v>
      </c>
      <c r="E73" s="119" t="s">
        <v>106</v>
      </c>
      <c r="F73" s="120" t="s">
        <v>106</v>
      </c>
      <c r="G73" s="121">
        <v>4216</v>
      </c>
      <c r="H73" s="17"/>
      <c r="I73" s="25"/>
      <c r="J73" s="26"/>
      <c r="K73" s="26"/>
      <c r="L73" s="29" t="s">
        <v>115</v>
      </c>
      <c r="M73" s="33">
        <v>4213</v>
      </c>
      <c r="N73" s="183">
        <f t="shared" si="6"/>
        <v>0</v>
      </c>
      <c r="O73" s="183"/>
      <c r="P73" s="183"/>
      <c r="Q73" s="161"/>
      <c r="R73" s="161"/>
      <c r="S73" s="438"/>
      <c r="T73" s="161"/>
      <c r="U73" s="161"/>
      <c r="V73" s="161"/>
    </row>
    <row r="74" spans="1:22" ht="16.2">
      <c r="A74" s="122" t="str">
        <f t="shared" si="0"/>
        <v>71010301014231</v>
      </c>
      <c r="B74" s="124" t="s">
        <v>439</v>
      </c>
      <c r="C74" s="117" t="s">
        <v>106</v>
      </c>
      <c r="D74" s="118" t="s">
        <v>442</v>
      </c>
      <c r="E74" s="119" t="s">
        <v>106</v>
      </c>
      <c r="F74" s="120" t="s">
        <v>106</v>
      </c>
      <c r="G74" s="121">
        <v>4231</v>
      </c>
      <c r="H74" s="17"/>
      <c r="I74" s="25"/>
      <c r="J74" s="26"/>
      <c r="K74" s="26"/>
      <c r="L74" s="29" t="s">
        <v>116</v>
      </c>
      <c r="M74" s="33">
        <v>4214</v>
      </c>
      <c r="N74" s="183">
        <f t="shared" si="6"/>
        <v>0</v>
      </c>
      <c r="O74" s="183"/>
      <c r="P74" s="183"/>
      <c r="Q74" s="161"/>
      <c r="R74" s="161"/>
      <c r="S74" s="438"/>
      <c r="T74" s="161"/>
      <c r="U74" s="161"/>
      <c r="V74" s="161"/>
    </row>
    <row r="75" spans="1:22" ht="16.2">
      <c r="A75" s="122" t="str">
        <f t="shared" si="0"/>
        <v>71010301014252</v>
      </c>
      <c r="B75" s="124" t="s">
        <v>439</v>
      </c>
      <c r="C75" s="117" t="s">
        <v>106</v>
      </c>
      <c r="D75" s="118" t="s">
        <v>442</v>
      </c>
      <c r="E75" s="119" t="s">
        <v>106</v>
      </c>
      <c r="F75" s="120" t="s">
        <v>106</v>
      </c>
      <c r="G75" s="121">
        <v>4252</v>
      </c>
      <c r="H75" s="17"/>
      <c r="I75" s="25"/>
      <c r="J75" s="26"/>
      <c r="K75" s="26"/>
      <c r="L75" s="29" t="s">
        <v>147</v>
      </c>
      <c r="M75" s="33">
        <v>4216</v>
      </c>
      <c r="N75" s="183">
        <f t="shared" si="6"/>
        <v>0</v>
      </c>
      <c r="O75" s="183"/>
      <c r="P75" s="183"/>
      <c r="Q75" s="161"/>
      <c r="R75" s="161"/>
      <c r="S75" s="438"/>
      <c r="T75" s="161"/>
      <c r="U75" s="161"/>
      <c r="V75" s="161"/>
    </row>
    <row r="76" spans="1:22" ht="16.2">
      <c r="A76" s="122" t="str">
        <f t="shared" si="0"/>
        <v>71010301014261</v>
      </c>
      <c r="B76" s="124" t="s">
        <v>439</v>
      </c>
      <c r="C76" s="117" t="s">
        <v>106</v>
      </c>
      <c r="D76" s="118" t="s">
        <v>442</v>
      </c>
      <c r="E76" s="119" t="s">
        <v>106</v>
      </c>
      <c r="F76" s="120" t="s">
        <v>106</v>
      </c>
      <c r="G76" s="121">
        <v>4261</v>
      </c>
      <c r="H76" s="17"/>
      <c r="I76" s="25"/>
      <c r="J76" s="26"/>
      <c r="K76" s="26"/>
      <c r="L76" s="29" t="s">
        <v>148</v>
      </c>
      <c r="M76" s="33">
        <v>4231</v>
      </c>
      <c r="N76" s="183">
        <f t="shared" si="6"/>
        <v>0</v>
      </c>
      <c r="O76" s="183"/>
      <c r="P76" s="183"/>
      <c r="Q76" s="161"/>
      <c r="R76" s="161"/>
      <c r="S76" s="438"/>
      <c r="T76" s="161"/>
      <c r="U76" s="161"/>
      <c r="V76" s="161"/>
    </row>
    <row r="77" spans="1:22" ht="16.2">
      <c r="A77" s="122" t="str">
        <f t="shared" si="0"/>
        <v>71010301014267</v>
      </c>
      <c r="B77" s="124" t="s">
        <v>439</v>
      </c>
      <c r="C77" s="117" t="s">
        <v>106</v>
      </c>
      <c r="D77" s="118" t="s">
        <v>442</v>
      </c>
      <c r="E77" s="119" t="s">
        <v>106</v>
      </c>
      <c r="F77" s="120" t="s">
        <v>106</v>
      </c>
      <c r="G77" s="121">
        <v>4267</v>
      </c>
      <c r="H77" s="17"/>
      <c r="I77" s="25"/>
      <c r="J77" s="26"/>
      <c r="K77" s="26"/>
      <c r="L77" s="29" t="s">
        <v>126</v>
      </c>
      <c r="M77" s="12">
        <v>4241</v>
      </c>
      <c r="N77" s="183">
        <f t="shared" si="6"/>
        <v>0</v>
      </c>
      <c r="O77" s="183"/>
      <c r="P77" s="183"/>
      <c r="Q77" s="161"/>
      <c r="R77" s="161"/>
      <c r="S77" s="438"/>
      <c r="T77" s="161"/>
      <c r="U77" s="161"/>
      <c r="V77" s="161"/>
    </row>
    <row r="78" spans="1:22" ht="26.4">
      <c r="A78" s="122" t="str">
        <f t="shared" si="0"/>
        <v>71010301014823</v>
      </c>
      <c r="B78" s="124" t="s">
        <v>439</v>
      </c>
      <c r="C78" s="117" t="s">
        <v>106</v>
      </c>
      <c r="D78" s="118" t="s">
        <v>442</v>
      </c>
      <c r="E78" s="119" t="s">
        <v>106</v>
      </c>
      <c r="F78" s="120" t="s">
        <v>106</v>
      </c>
      <c r="G78" s="121">
        <v>4823</v>
      </c>
      <c r="H78" s="17"/>
      <c r="I78" s="25"/>
      <c r="J78" s="26"/>
      <c r="K78" s="26"/>
      <c r="L78" s="29" t="s">
        <v>127</v>
      </c>
      <c r="M78" s="33">
        <v>4252</v>
      </c>
      <c r="N78" s="183">
        <f t="shared" si="6"/>
        <v>0</v>
      </c>
      <c r="O78" s="183"/>
      <c r="P78" s="183"/>
      <c r="Q78" s="161"/>
      <c r="R78" s="161"/>
      <c r="S78" s="438"/>
      <c r="T78" s="161"/>
      <c r="U78" s="161"/>
      <c r="V78" s="161"/>
    </row>
    <row r="79" spans="1:22" ht="16.2">
      <c r="A79" s="122" t="str">
        <f t="shared" si="0"/>
        <v>71010301015122</v>
      </c>
      <c r="B79" s="124" t="s">
        <v>439</v>
      </c>
      <c r="C79" s="117" t="s">
        <v>106</v>
      </c>
      <c r="D79" s="118" t="s">
        <v>442</v>
      </c>
      <c r="E79" s="119" t="s">
        <v>106</v>
      </c>
      <c r="F79" s="120" t="s">
        <v>106</v>
      </c>
      <c r="G79" s="121">
        <v>5122</v>
      </c>
      <c r="H79" s="17"/>
      <c r="I79" s="25"/>
      <c r="J79" s="26"/>
      <c r="K79" s="26"/>
      <c r="L79" s="29" t="s">
        <v>128</v>
      </c>
      <c r="M79" s="33">
        <v>4261</v>
      </c>
      <c r="N79" s="183">
        <f t="shared" si="6"/>
        <v>0</v>
      </c>
      <c r="O79" s="183"/>
      <c r="P79" s="183"/>
      <c r="Q79" s="161"/>
      <c r="R79" s="161"/>
      <c r="S79" s="438"/>
      <c r="T79" s="161"/>
      <c r="U79" s="161"/>
      <c r="V79" s="161"/>
    </row>
    <row r="80" spans="1:22" s="170" customFormat="1" ht="16.2">
      <c r="A80" s="122" t="str">
        <f t="shared" si="0"/>
        <v>71010500000000</v>
      </c>
      <c r="B80" s="124" t="s">
        <v>439</v>
      </c>
      <c r="C80" s="117" t="s">
        <v>106</v>
      </c>
      <c r="D80" s="118" t="s">
        <v>149</v>
      </c>
      <c r="E80" s="119" t="s">
        <v>441</v>
      </c>
      <c r="F80" s="128" t="s">
        <v>441</v>
      </c>
      <c r="G80" s="129" t="s">
        <v>440</v>
      </c>
      <c r="H80" s="17"/>
      <c r="I80" s="25"/>
      <c r="J80" s="26"/>
      <c r="K80" s="26"/>
      <c r="L80" s="29" t="s">
        <v>130</v>
      </c>
      <c r="M80" s="33">
        <v>4267</v>
      </c>
      <c r="N80" s="183">
        <f t="shared" si="6"/>
        <v>0</v>
      </c>
      <c r="O80" s="183"/>
      <c r="P80" s="183"/>
      <c r="Q80" s="161"/>
      <c r="R80" s="161"/>
      <c r="S80" s="438"/>
      <c r="T80" s="161"/>
      <c r="U80" s="161"/>
      <c r="V80" s="161"/>
    </row>
    <row r="81" spans="1:22" ht="16.2">
      <c r="A81" s="122" t="str">
        <f t="shared" si="0"/>
        <v>71010500000001</v>
      </c>
      <c r="B81" s="124" t="s">
        <v>439</v>
      </c>
      <c r="C81" s="117" t="s">
        <v>106</v>
      </c>
      <c r="D81" s="118" t="s">
        <v>149</v>
      </c>
      <c r="E81" s="119" t="s">
        <v>441</v>
      </c>
      <c r="F81" s="128" t="s">
        <v>441</v>
      </c>
      <c r="G81" s="129" t="s">
        <v>96</v>
      </c>
      <c r="H81" s="17"/>
      <c r="I81" s="25"/>
      <c r="J81" s="26"/>
      <c r="K81" s="26"/>
      <c r="L81" s="32" t="s">
        <v>133</v>
      </c>
      <c r="M81" s="33">
        <v>4823</v>
      </c>
      <c r="N81" s="183">
        <f t="shared" si="6"/>
        <v>0</v>
      </c>
      <c r="O81" s="183"/>
      <c r="P81" s="183"/>
      <c r="Q81" s="161"/>
      <c r="R81" s="161"/>
      <c r="S81" s="438"/>
      <c r="T81" s="161"/>
      <c r="U81" s="161"/>
      <c r="V81" s="161"/>
    </row>
    <row r="82" spans="1:22" s="156" customFormat="1" ht="16.2">
      <c r="A82" s="122" t="str">
        <f t="shared" si="0"/>
        <v>71010501000000</v>
      </c>
      <c r="B82" s="124" t="s">
        <v>439</v>
      </c>
      <c r="C82" s="117" t="s">
        <v>106</v>
      </c>
      <c r="D82" s="118" t="s">
        <v>149</v>
      </c>
      <c r="E82" s="119" t="s">
        <v>106</v>
      </c>
      <c r="F82" s="128" t="s">
        <v>441</v>
      </c>
      <c r="G82" s="129" t="s">
        <v>440</v>
      </c>
      <c r="H82" s="17"/>
      <c r="I82" s="25"/>
      <c r="J82" s="26"/>
      <c r="K82" s="26"/>
      <c r="L82" s="32" t="s">
        <v>134</v>
      </c>
      <c r="M82" s="48">
        <v>4861</v>
      </c>
      <c r="N82" s="183">
        <f t="shared" si="6"/>
        <v>0</v>
      </c>
      <c r="O82" s="183"/>
      <c r="P82" s="183"/>
      <c r="Q82" s="161"/>
      <c r="R82" s="161"/>
      <c r="S82" s="438"/>
      <c r="T82" s="161"/>
      <c r="U82" s="161"/>
      <c r="V82" s="161"/>
    </row>
    <row r="83" spans="1:22" ht="16.2">
      <c r="A83" s="122" t="str">
        <f t="shared" si="0"/>
        <v>71010501000001</v>
      </c>
      <c r="B83" s="124" t="s">
        <v>439</v>
      </c>
      <c r="C83" s="117" t="s">
        <v>106</v>
      </c>
      <c r="D83" s="118" t="s">
        <v>149</v>
      </c>
      <c r="E83" s="119" t="s">
        <v>106</v>
      </c>
      <c r="F83" s="128" t="s">
        <v>441</v>
      </c>
      <c r="G83" s="129" t="s">
        <v>96</v>
      </c>
      <c r="H83" s="17"/>
      <c r="I83" s="25"/>
      <c r="J83" s="26"/>
      <c r="K83" s="26"/>
      <c r="L83" s="29" t="s">
        <v>136</v>
      </c>
      <c r="M83" s="12">
        <v>5122</v>
      </c>
      <c r="N83" s="183">
        <f t="shared" si="6"/>
        <v>0</v>
      </c>
      <c r="O83" s="183"/>
      <c r="P83" s="183"/>
      <c r="Q83" s="161"/>
      <c r="R83" s="161"/>
      <c r="S83" s="438"/>
      <c r="T83" s="161"/>
      <c r="U83" s="161"/>
      <c r="V83" s="161"/>
    </row>
    <row r="84" spans="1:22" s="115" customFormat="1" ht="27.6">
      <c r="A84" s="122" t="str">
        <f t="shared" si="0"/>
        <v>71010501010000</v>
      </c>
      <c r="B84" s="124" t="s">
        <v>439</v>
      </c>
      <c r="C84" s="117" t="s">
        <v>106</v>
      </c>
      <c r="D84" s="118" t="s">
        <v>149</v>
      </c>
      <c r="E84" s="119" t="s">
        <v>106</v>
      </c>
      <c r="F84" s="128" t="s">
        <v>106</v>
      </c>
      <c r="G84" s="129" t="s">
        <v>440</v>
      </c>
      <c r="H84" s="165">
        <v>2150</v>
      </c>
      <c r="I84" s="166" t="s">
        <v>106</v>
      </c>
      <c r="J84" s="167">
        <v>5</v>
      </c>
      <c r="K84" s="167">
        <v>0</v>
      </c>
      <c r="L84" s="168" t="s">
        <v>150</v>
      </c>
      <c r="M84" s="176"/>
      <c r="N84" s="188">
        <f>+N86</f>
        <v>0</v>
      </c>
      <c r="O84" s="188">
        <f>+O86</f>
        <v>0</v>
      </c>
      <c r="P84" s="188">
        <f>+P86</f>
        <v>0</v>
      </c>
      <c r="Q84" s="161"/>
      <c r="R84" s="161"/>
      <c r="S84" s="438"/>
      <c r="T84" s="161"/>
      <c r="U84" s="161"/>
      <c r="V84" s="161"/>
    </row>
    <row r="85" spans="1:22" ht="16.2">
      <c r="A85" s="122" t="str">
        <f t="shared" si="0"/>
        <v>71010501015134</v>
      </c>
      <c r="B85" s="124" t="s">
        <v>439</v>
      </c>
      <c r="C85" s="117" t="s">
        <v>106</v>
      </c>
      <c r="D85" s="118" t="s">
        <v>149</v>
      </c>
      <c r="E85" s="119" t="s">
        <v>106</v>
      </c>
      <c r="F85" s="120" t="s">
        <v>106</v>
      </c>
      <c r="G85" s="121">
        <v>5134</v>
      </c>
      <c r="H85" s="25"/>
      <c r="I85" s="18"/>
      <c r="J85" s="19"/>
      <c r="K85" s="19"/>
      <c r="L85" s="30" t="s">
        <v>110</v>
      </c>
      <c r="M85" s="31"/>
      <c r="N85" s="190"/>
      <c r="O85" s="190"/>
      <c r="P85" s="190"/>
      <c r="Q85" s="161"/>
      <c r="R85" s="161"/>
      <c r="S85" s="438"/>
      <c r="T85" s="161"/>
      <c r="U85" s="161"/>
      <c r="V85" s="161"/>
    </row>
    <row r="86" spans="1:22" s="115" customFormat="1" ht="26.4">
      <c r="A86" s="122" t="str">
        <f t="shared" si="0"/>
        <v>71010501020000</v>
      </c>
      <c r="B86" s="124" t="s">
        <v>439</v>
      </c>
      <c r="C86" s="117" t="s">
        <v>106</v>
      </c>
      <c r="D86" s="118" t="s">
        <v>149</v>
      </c>
      <c r="E86" s="119" t="s">
        <v>106</v>
      </c>
      <c r="F86" s="128" t="s">
        <v>140</v>
      </c>
      <c r="G86" s="129" t="s">
        <v>440</v>
      </c>
      <c r="H86" s="151">
        <v>2151</v>
      </c>
      <c r="I86" s="152" t="s">
        <v>106</v>
      </c>
      <c r="J86" s="153" t="s">
        <v>151</v>
      </c>
      <c r="K86" s="153">
        <v>1</v>
      </c>
      <c r="L86" s="154" t="s">
        <v>150</v>
      </c>
      <c r="M86" s="155"/>
      <c r="N86" s="192">
        <f>+N88+N91+N93+N95+N97</f>
        <v>0</v>
      </c>
      <c r="O86" s="192">
        <f t="shared" ref="O86:P86" si="7">+O88+O91+O93+O95+O97</f>
        <v>0</v>
      </c>
      <c r="P86" s="192">
        <f t="shared" si="7"/>
        <v>0</v>
      </c>
      <c r="Q86" s="161"/>
      <c r="R86" s="161"/>
      <c r="S86" s="438"/>
      <c r="T86" s="161"/>
      <c r="U86" s="161"/>
      <c r="V86" s="161"/>
    </row>
    <row r="87" spans="1:22" ht="16.2">
      <c r="A87" s="122" t="str">
        <f t="shared" ref="A87:A169" si="8">CONCATENATE(B87,C87,D87,E87,F87,G87)</f>
        <v>71010501025134</v>
      </c>
      <c r="B87" s="124" t="s">
        <v>439</v>
      </c>
      <c r="C87" s="117" t="s">
        <v>106</v>
      </c>
      <c r="D87" s="118" t="s">
        <v>149</v>
      </c>
      <c r="E87" s="119" t="s">
        <v>106</v>
      </c>
      <c r="F87" s="120" t="s">
        <v>140</v>
      </c>
      <c r="G87" s="121">
        <v>5134</v>
      </c>
      <c r="H87" s="25"/>
      <c r="I87" s="25"/>
      <c r="J87" s="26"/>
      <c r="K87" s="26"/>
      <c r="L87" s="30" t="s">
        <v>108</v>
      </c>
      <c r="M87" s="31"/>
      <c r="N87" s="190"/>
      <c r="O87" s="190"/>
      <c r="P87" s="190"/>
      <c r="Q87" s="161"/>
      <c r="R87" s="161"/>
      <c r="S87" s="438"/>
      <c r="T87" s="161"/>
      <c r="U87" s="161"/>
      <c r="V87" s="161"/>
    </row>
    <row r="88" spans="1:22" s="115" customFormat="1" ht="16.2">
      <c r="A88" s="122" t="str">
        <f t="shared" si="8"/>
        <v>71010501030000</v>
      </c>
      <c r="B88" s="124" t="s">
        <v>439</v>
      </c>
      <c r="C88" s="117" t="s">
        <v>106</v>
      </c>
      <c r="D88" s="118" t="s">
        <v>149</v>
      </c>
      <c r="E88" s="119" t="s">
        <v>106</v>
      </c>
      <c r="F88" s="128" t="s">
        <v>442</v>
      </c>
      <c r="G88" s="129" t="s">
        <v>440</v>
      </c>
      <c r="H88" s="45"/>
      <c r="I88" s="147"/>
      <c r="J88" s="148"/>
      <c r="K88" s="148"/>
      <c r="L88" s="27" t="s">
        <v>152</v>
      </c>
      <c r="M88" s="28"/>
      <c r="N88" s="197">
        <f>O88+P88</f>
        <v>0</v>
      </c>
      <c r="O88" s="197">
        <f>SUM(O89:O90)</f>
        <v>0</v>
      </c>
      <c r="P88" s="197">
        <f>SUM(P90)</f>
        <v>0</v>
      </c>
      <c r="Q88" s="161"/>
      <c r="R88" s="161"/>
      <c r="S88" s="438"/>
      <c r="T88" s="161"/>
      <c r="U88" s="161"/>
      <c r="V88" s="161"/>
    </row>
    <row r="89" spans="1:22" ht="16.2">
      <c r="B89" s="124"/>
      <c r="H89" s="25"/>
      <c r="I89" s="25"/>
      <c r="J89" s="26"/>
      <c r="K89" s="26"/>
      <c r="L89" s="32" t="s">
        <v>134</v>
      </c>
      <c r="M89" s="48">
        <v>4861</v>
      </c>
      <c r="N89" s="183">
        <f t="shared" ref="N89:N98" si="9">O89+P89</f>
        <v>0</v>
      </c>
      <c r="O89" s="183"/>
      <c r="P89" s="183">
        <v>0</v>
      </c>
      <c r="Q89" s="161"/>
      <c r="R89" s="161"/>
      <c r="S89" s="438"/>
      <c r="T89" s="161"/>
      <c r="U89" s="161"/>
      <c r="V89" s="161"/>
    </row>
    <row r="90" spans="1:22" ht="16.2">
      <c r="A90" s="122" t="str">
        <f t="shared" si="8"/>
        <v>71010501035134</v>
      </c>
      <c r="B90" s="124" t="s">
        <v>439</v>
      </c>
      <c r="C90" s="117" t="s">
        <v>106</v>
      </c>
      <c r="D90" s="118" t="s">
        <v>149</v>
      </c>
      <c r="E90" s="119" t="s">
        <v>106</v>
      </c>
      <c r="F90" s="120" t="s">
        <v>442</v>
      </c>
      <c r="G90" s="121">
        <v>5134</v>
      </c>
      <c r="H90" s="25"/>
      <c r="I90" s="25"/>
      <c r="J90" s="26"/>
      <c r="K90" s="26"/>
      <c r="L90" s="32" t="s">
        <v>139</v>
      </c>
      <c r="M90" s="48">
        <v>5134</v>
      </c>
      <c r="N90" s="183">
        <f t="shared" si="9"/>
        <v>0</v>
      </c>
      <c r="O90" s="183">
        <v>0</v>
      </c>
      <c r="P90" s="183"/>
      <c r="Q90" s="161"/>
      <c r="R90" s="161"/>
      <c r="S90" s="438"/>
      <c r="T90" s="161"/>
      <c r="U90" s="161"/>
      <c r="V90" s="161"/>
    </row>
    <row r="91" spans="1:22" s="115" customFormat="1" ht="27.6">
      <c r="A91" s="122" t="str">
        <f t="shared" si="8"/>
        <v>71010501040000</v>
      </c>
      <c r="B91" s="124" t="s">
        <v>439</v>
      </c>
      <c r="C91" s="117" t="s">
        <v>106</v>
      </c>
      <c r="D91" s="118" t="s">
        <v>149</v>
      </c>
      <c r="E91" s="119" t="s">
        <v>106</v>
      </c>
      <c r="F91" s="128" t="s">
        <v>155</v>
      </c>
      <c r="G91" s="129" t="s">
        <v>440</v>
      </c>
      <c r="H91" s="45"/>
      <c r="I91" s="147"/>
      <c r="J91" s="148"/>
      <c r="K91" s="148"/>
      <c r="L91" s="27" t="s">
        <v>153</v>
      </c>
      <c r="M91" s="28"/>
      <c r="N91" s="197">
        <f>O91+P91</f>
        <v>0</v>
      </c>
      <c r="O91" s="197">
        <f>SUM(O92)</f>
        <v>0</v>
      </c>
      <c r="P91" s="197">
        <f>SUM(P92)</f>
        <v>0</v>
      </c>
      <c r="Q91" s="161"/>
      <c r="R91" s="161"/>
      <c r="S91" s="438"/>
      <c r="T91" s="161"/>
      <c r="U91" s="161"/>
      <c r="V91" s="161"/>
    </row>
    <row r="92" spans="1:22" ht="16.2">
      <c r="A92" s="122" t="str">
        <f t="shared" si="8"/>
        <v>71010501045134</v>
      </c>
      <c r="B92" s="124" t="s">
        <v>439</v>
      </c>
      <c r="C92" s="117" t="s">
        <v>106</v>
      </c>
      <c r="D92" s="118" t="s">
        <v>149</v>
      </c>
      <c r="E92" s="119" t="s">
        <v>106</v>
      </c>
      <c r="F92" s="120" t="s">
        <v>155</v>
      </c>
      <c r="G92" s="121">
        <v>5134</v>
      </c>
      <c r="H92" s="25"/>
      <c r="I92" s="25"/>
      <c r="J92" s="26"/>
      <c r="K92" s="26"/>
      <c r="L92" s="32" t="s">
        <v>139</v>
      </c>
      <c r="M92" s="48">
        <v>5134</v>
      </c>
      <c r="N92" s="183">
        <f t="shared" si="9"/>
        <v>0</v>
      </c>
      <c r="O92" s="183"/>
      <c r="P92" s="183"/>
      <c r="Q92" s="161"/>
      <c r="R92" s="161"/>
      <c r="S92" s="438"/>
      <c r="T92" s="161"/>
      <c r="U92" s="161"/>
      <c r="V92" s="161"/>
    </row>
    <row r="93" spans="1:22" ht="27.6">
      <c r="A93" s="122" t="str">
        <f>CONCATENATE(B93,C93,D93,E93,F93,G93)</f>
        <v>71080202000001</v>
      </c>
      <c r="B93" s="124" t="s">
        <v>439</v>
      </c>
      <c r="C93" s="117" t="s">
        <v>185</v>
      </c>
      <c r="D93" s="118" t="s">
        <v>140</v>
      </c>
      <c r="E93" s="119" t="s">
        <v>140</v>
      </c>
      <c r="F93" s="120" t="s">
        <v>441</v>
      </c>
      <c r="G93" s="129" t="s">
        <v>96</v>
      </c>
      <c r="H93" s="45"/>
      <c r="I93" s="147"/>
      <c r="J93" s="148"/>
      <c r="K93" s="148"/>
      <c r="L93" s="27" t="s">
        <v>860</v>
      </c>
      <c r="M93" s="28"/>
      <c r="N93" s="197">
        <f>O93+P93</f>
        <v>0</v>
      </c>
      <c r="O93" s="197">
        <f>SUM(O94)</f>
        <v>0</v>
      </c>
      <c r="P93" s="197">
        <f>SUM(P94)</f>
        <v>0</v>
      </c>
      <c r="Q93" s="161"/>
      <c r="R93" s="161"/>
      <c r="S93" s="438"/>
      <c r="T93" s="161"/>
      <c r="U93" s="161"/>
      <c r="V93" s="161"/>
    </row>
    <row r="94" spans="1:22" s="115" customFormat="1" ht="16.2">
      <c r="A94" s="122" t="str">
        <f>CONCATENATE(B94,C94,D94,E94,F94,G94)</f>
        <v>71080202010000</v>
      </c>
      <c r="B94" s="124" t="s">
        <v>439</v>
      </c>
      <c r="C94" s="117" t="s">
        <v>185</v>
      </c>
      <c r="D94" s="118" t="s">
        <v>140</v>
      </c>
      <c r="E94" s="119" t="s">
        <v>140</v>
      </c>
      <c r="F94" s="120" t="s">
        <v>106</v>
      </c>
      <c r="G94" s="129" t="s">
        <v>440</v>
      </c>
      <c r="H94" s="25"/>
      <c r="I94" s="25"/>
      <c r="J94" s="26"/>
      <c r="K94" s="26"/>
      <c r="L94" s="32" t="s">
        <v>139</v>
      </c>
      <c r="M94" s="48">
        <v>5134</v>
      </c>
      <c r="N94" s="183">
        <f t="shared" ref="N94" si="10">O94+P94</f>
        <v>0</v>
      </c>
      <c r="O94" s="183"/>
      <c r="P94" s="183"/>
      <c r="Q94" s="161"/>
      <c r="R94" s="161"/>
      <c r="S94" s="438"/>
      <c r="T94" s="161"/>
      <c r="U94" s="161"/>
      <c r="V94" s="161"/>
    </row>
    <row r="95" spans="1:22" s="170" customFormat="1" ht="27.6">
      <c r="A95" s="122" t="str">
        <f t="shared" si="8"/>
        <v>71010600000000</v>
      </c>
      <c r="B95" s="124" t="s">
        <v>439</v>
      </c>
      <c r="C95" s="117" t="s">
        <v>106</v>
      </c>
      <c r="D95" s="118" t="s">
        <v>157</v>
      </c>
      <c r="E95" s="119" t="s">
        <v>441</v>
      </c>
      <c r="F95" s="128" t="s">
        <v>441</v>
      </c>
      <c r="G95" s="129" t="s">
        <v>440</v>
      </c>
      <c r="H95" s="45"/>
      <c r="I95" s="147"/>
      <c r="J95" s="148"/>
      <c r="K95" s="148"/>
      <c r="L95" s="27" t="s">
        <v>154</v>
      </c>
      <c r="M95" s="28"/>
      <c r="N95" s="197">
        <f>O95+P95</f>
        <v>0</v>
      </c>
      <c r="O95" s="197">
        <f>SUM(O96)</f>
        <v>0</v>
      </c>
      <c r="P95" s="197">
        <f>SUM(P96)</f>
        <v>0</v>
      </c>
      <c r="Q95" s="161"/>
      <c r="R95" s="161"/>
      <c r="S95" s="438"/>
      <c r="T95" s="161"/>
      <c r="U95" s="161"/>
      <c r="V95" s="161"/>
    </row>
    <row r="96" spans="1:22" ht="16.2">
      <c r="A96" s="122" t="str">
        <f t="shared" si="8"/>
        <v>71010600000001</v>
      </c>
      <c r="B96" s="124" t="s">
        <v>439</v>
      </c>
      <c r="C96" s="117" t="s">
        <v>106</v>
      </c>
      <c r="D96" s="118" t="s">
        <v>157</v>
      </c>
      <c r="E96" s="119" t="s">
        <v>441</v>
      </c>
      <c r="F96" s="128" t="s">
        <v>441</v>
      </c>
      <c r="G96" s="129" t="s">
        <v>96</v>
      </c>
      <c r="H96" s="25"/>
      <c r="I96" s="25"/>
      <c r="J96" s="26"/>
      <c r="K96" s="26"/>
      <c r="L96" s="32" t="s">
        <v>139</v>
      </c>
      <c r="M96" s="48">
        <v>5134</v>
      </c>
      <c r="N96" s="183">
        <f t="shared" si="9"/>
        <v>0</v>
      </c>
      <c r="O96" s="183"/>
      <c r="P96" s="183"/>
      <c r="Q96" s="161"/>
      <c r="R96" s="161"/>
      <c r="S96" s="438"/>
      <c r="T96" s="161"/>
      <c r="U96" s="161"/>
      <c r="V96" s="161"/>
    </row>
    <row r="97" spans="1:22" s="156" customFormat="1" ht="16.2">
      <c r="A97" s="122" t="str">
        <f t="shared" si="8"/>
        <v>71010601000000</v>
      </c>
      <c r="B97" s="124" t="s">
        <v>439</v>
      </c>
      <c r="C97" s="117" t="s">
        <v>106</v>
      </c>
      <c r="D97" s="118" t="s">
        <v>157</v>
      </c>
      <c r="E97" s="119" t="s">
        <v>106</v>
      </c>
      <c r="F97" s="128" t="s">
        <v>441</v>
      </c>
      <c r="G97" s="129" t="s">
        <v>440</v>
      </c>
      <c r="H97" s="45"/>
      <c r="I97" s="147"/>
      <c r="J97" s="148"/>
      <c r="K97" s="148"/>
      <c r="L97" s="27" t="s">
        <v>830</v>
      </c>
      <c r="M97" s="28"/>
      <c r="N97" s="197">
        <f>O97+P97</f>
        <v>0</v>
      </c>
      <c r="O97" s="197">
        <f>SUM(O98)</f>
        <v>0</v>
      </c>
      <c r="P97" s="197">
        <f>SUM(P98)</f>
        <v>0</v>
      </c>
      <c r="Q97" s="161"/>
      <c r="R97" s="161"/>
      <c r="S97" s="438"/>
      <c r="T97" s="161"/>
      <c r="U97" s="161"/>
      <c r="V97" s="161"/>
    </row>
    <row r="98" spans="1:22" ht="16.2">
      <c r="A98" s="122" t="str">
        <f t="shared" si="8"/>
        <v>71010601000001</v>
      </c>
      <c r="B98" s="124" t="s">
        <v>439</v>
      </c>
      <c r="C98" s="117" t="s">
        <v>106</v>
      </c>
      <c r="D98" s="118" t="s">
        <v>157</v>
      </c>
      <c r="E98" s="119" t="s">
        <v>106</v>
      </c>
      <c r="F98" s="128" t="s">
        <v>441</v>
      </c>
      <c r="G98" s="129" t="s">
        <v>96</v>
      </c>
      <c r="H98" s="25"/>
      <c r="I98" s="25"/>
      <c r="J98" s="26"/>
      <c r="K98" s="26"/>
      <c r="L98" s="32" t="s">
        <v>139</v>
      </c>
      <c r="M98" s="48">
        <v>5134</v>
      </c>
      <c r="N98" s="183">
        <f t="shared" si="9"/>
        <v>0</v>
      </c>
      <c r="O98" s="183"/>
      <c r="P98" s="183"/>
      <c r="Q98" s="161"/>
      <c r="R98" s="161"/>
      <c r="S98" s="438"/>
      <c r="T98" s="161"/>
      <c r="U98" s="161"/>
      <c r="V98" s="161"/>
    </row>
    <row r="99" spans="1:22" s="115" customFormat="1" ht="27.6">
      <c r="A99" s="122" t="str">
        <f t="shared" si="8"/>
        <v>71010601010000</v>
      </c>
      <c r="B99" s="124" t="s">
        <v>439</v>
      </c>
      <c r="C99" s="117" t="s">
        <v>106</v>
      </c>
      <c r="D99" s="118" t="s">
        <v>157</v>
      </c>
      <c r="E99" s="119" t="s">
        <v>106</v>
      </c>
      <c r="F99" s="128" t="s">
        <v>106</v>
      </c>
      <c r="G99" s="129" t="s">
        <v>440</v>
      </c>
      <c r="H99" s="165">
        <v>2160</v>
      </c>
      <c r="I99" s="166" t="s">
        <v>106</v>
      </c>
      <c r="J99" s="167">
        <v>6</v>
      </c>
      <c r="K99" s="167">
        <v>0</v>
      </c>
      <c r="L99" s="168" t="s">
        <v>158</v>
      </c>
      <c r="M99" s="176"/>
      <c r="N99" s="188">
        <f>+N101</f>
        <v>0</v>
      </c>
      <c r="O99" s="188">
        <f>+O101</f>
        <v>0</v>
      </c>
      <c r="P99" s="188">
        <f>+P101</f>
        <v>0</v>
      </c>
      <c r="Q99" s="161"/>
      <c r="R99" s="161"/>
      <c r="S99" s="438"/>
      <c r="T99" s="161"/>
      <c r="U99" s="161"/>
      <c r="V99" s="161"/>
    </row>
    <row r="100" spans="1:22" ht="16.2">
      <c r="A100" s="122" t="str">
        <f t="shared" si="8"/>
        <v>71010601014729</v>
      </c>
      <c r="B100" s="124" t="s">
        <v>439</v>
      </c>
      <c r="C100" s="117" t="s">
        <v>106</v>
      </c>
      <c r="D100" s="118" t="s">
        <v>157</v>
      </c>
      <c r="E100" s="119" t="s">
        <v>106</v>
      </c>
      <c r="F100" s="120" t="s">
        <v>106</v>
      </c>
      <c r="G100" s="121">
        <v>4729</v>
      </c>
      <c r="H100" s="25"/>
      <c r="I100" s="18"/>
      <c r="J100" s="19"/>
      <c r="K100" s="19"/>
      <c r="L100" s="30" t="s">
        <v>110</v>
      </c>
      <c r="M100" s="31"/>
      <c r="N100" s="190"/>
      <c r="O100" s="190"/>
      <c r="P100" s="190"/>
      <c r="Q100" s="161"/>
      <c r="R100" s="161"/>
      <c r="S100" s="438"/>
      <c r="T100" s="161"/>
      <c r="U100" s="161"/>
      <c r="V100" s="161"/>
    </row>
    <row r="101" spans="1:22" ht="26.4">
      <c r="A101" s="122" t="str">
        <f t="shared" si="8"/>
        <v>71010601014823</v>
      </c>
      <c r="B101" s="124" t="s">
        <v>439</v>
      </c>
      <c r="C101" s="117" t="s">
        <v>106</v>
      </c>
      <c r="D101" s="118" t="s">
        <v>157</v>
      </c>
      <c r="E101" s="119" t="s">
        <v>106</v>
      </c>
      <c r="F101" s="120" t="s">
        <v>106</v>
      </c>
      <c r="G101" s="121">
        <v>4823</v>
      </c>
      <c r="H101" s="151">
        <v>2161</v>
      </c>
      <c r="I101" s="152" t="s">
        <v>106</v>
      </c>
      <c r="J101" s="153">
        <v>6</v>
      </c>
      <c r="K101" s="153">
        <v>1</v>
      </c>
      <c r="L101" s="154" t="s">
        <v>159</v>
      </c>
      <c r="M101" s="155"/>
      <c r="N101" s="192">
        <f>+N103+N106</f>
        <v>0</v>
      </c>
      <c r="O101" s="192">
        <f>+O103+O106</f>
        <v>0</v>
      </c>
      <c r="P101" s="192">
        <f>+P103+P106</f>
        <v>0</v>
      </c>
      <c r="Q101" s="161"/>
      <c r="R101" s="161"/>
      <c r="S101" s="438"/>
      <c r="T101" s="161"/>
      <c r="U101" s="161"/>
      <c r="V101" s="161"/>
    </row>
    <row r="102" spans="1:22" s="115" customFormat="1" ht="16.2">
      <c r="A102" s="122" t="str">
        <f t="shared" si="8"/>
        <v>71010601020000</v>
      </c>
      <c r="B102" s="124" t="s">
        <v>439</v>
      </c>
      <c r="C102" s="117" t="s">
        <v>106</v>
      </c>
      <c r="D102" s="118" t="s">
        <v>157</v>
      </c>
      <c r="E102" s="119" t="s">
        <v>106</v>
      </c>
      <c r="F102" s="128" t="s">
        <v>140</v>
      </c>
      <c r="G102" s="129" t="s">
        <v>440</v>
      </c>
      <c r="H102" s="25"/>
      <c r="I102" s="25"/>
      <c r="J102" s="26"/>
      <c r="K102" s="26"/>
      <c r="L102" s="30" t="s">
        <v>108</v>
      </c>
      <c r="M102" s="31"/>
      <c r="N102" s="190"/>
      <c r="O102" s="190"/>
      <c r="P102" s="190"/>
      <c r="Q102" s="161"/>
      <c r="R102" s="161"/>
      <c r="S102" s="438"/>
      <c r="T102" s="161"/>
      <c r="U102" s="161"/>
      <c r="V102" s="161"/>
    </row>
    <row r="103" spans="1:22" ht="41.4">
      <c r="A103" s="122" t="str">
        <f t="shared" si="8"/>
        <v>71010601024241</v>
      </c>
      <c r="B103" s="124" t="s">
        <v>439</v>
      </c>
      <c r="C103" s="117" t="s">
        <v>106</v>
      </c>
      <c r="D103" s="118" t="s">
        <v>157</v>
      </c>
      <c r="E103" s="119" t="s">
        <v>106</v>
      </c>
      <c r="F103" s="120" t="s">
        <v>140</v>
      </c>
      <c r="G103" s="121">
        <v>4241</v>
      </c>
      <c r="H103" s="45"/>
      <c r="I103" s="147"/>
      <c r="J103" s="148"/>
      <c r="K103" s="148"/>
      <c r="L103" s="27" t="s">
        <v>160</v>
      </c>
      <c r="M103" s="28"/>
      <c r="N103" s="197">
        <f>O103+P103</f>
        <v>0</v>
      </c>
      <c r="O103" s="197">
        <f>SUM(O104:O105)</f>
        <v>0</v>
      </c>
      <c r="P103" s="197">
        <f>SUM(P104:P105)</f>
        <v>0</v>
      </c>
      <c r="Q103" s="161"/>
      <c r="R103" s="161"/>
      <c r="S103" s="438"/>
      <c r="T103" s="161"/>
      <c r="U103" s="161"/>
      <c r="V103" s="161"/>
    </row>
    <row r="104" spans="1:22" ht="16.2">
      <c r="A104" s="122" t="str">
        <f t="shared" si="8"/>
        <v>71010601024823</v>
      </c>
      <c r="B104" s="124" t="s">
        <v>439</v>
      </c>
      <c r="C104" s="117" t="s">
        <v>106</v>
      </c>
      <c r="D104" s="118" t="s">
        <v>157</v>
      </c>
      <c r="E104" s="119" t="s">
        <v>106</v>
      </c>
      <c r="F104" s="120" t="s">
        <v>140</v>
      </c>
      <c r="G104" s="121">
        <v>4823</v>
      </c>
      <c r="H104" s="25"/>
      <c r="I104" s="25"/>
      <c r="J104" s="26"/>
      <c r="K104" s="26"/>
      <c r="L104" s="29" t="s">
        <v>161</v>
      </c>
      <c r="M104" s="12">
        <v>4729</v>
      </c>
      <c r="N104" s="183">
        <f t="shared" ref="N104:N108" si="11">O104+P104</f>
        <v>0</v>
      </c>
      <c r="O104" s="183"/>
      <c r="P104" s="183"/>
      <c r="Q104" s="161"/>
      <c r="R104" s="161"/>
      <c r="S104" s="438"/>
      <c r="T104" s="161"/>
      <c r="U104" s="161"/>
      <c r="V104" s="161"/>
    </row>
    <row r="105" spans="1:22" s="182" customFormat="1" ht="16.2">
      <c r="A105" s="122" t="str">
        <f t="shared" si="8"/>
        <v>71020000000000</v>
      </c>
      <c r="B105" s="124" t="s">
        <v>439</v>
      </c>
      <c r="C105" s="117" t="s">
        <v>140</v>
      </c>
      <c r="D105" s="118" t="s">
        <v>441</v>
      </c>
      <c r="E105" s="119" t="s">
        <v>441</v>
      </c>
      <c r="F105" s="128" t="s">
        <v>441</v>
      </c>
      <c r="G105" s="129" t="s">
        <v>440</v>
      </c>
      <c r="H105" s="25"/>
      <c r="I105" s="25"/>
      <c r="J105" s="26"/>
      <c r="K105" s="26"/>
      <c r="L105" s="29" t="s">
        <v>133</v>
      </c>
      <c r="M105" s="12">
        <v>4823</v>
      </c>
      <c r="N105" s="183">
        <f t="shared" si="11"/>
        <v>0</v>
      </c>
      <c r="O105" s="183"/>
      <c r="P105" s="183"/>
      <c r="Q105" s="161"/>
      <c r="R105" s="161"/>
      <c r="S105" s="438"/>
      <c r="T105" s="161"/>
      <c r="U105" s="161"/>
      <c r="V105" s="161"/>
    </row>
    <row r="106" spans="1:22" ht="41.4">
      <c r="A106" s="122" t="str">
        <f t="shared" si="8"/>
        <v>71020000000001</v>
      </c>
      <c r="B106" s="124" t="s">
        <v>439</v>
      </c>
      <c r="C106" s="117" t="s">
        <v>140</v>
      </c>
      <c r="D106" s="118" t="s">
        <v>441</v>
      </c>
      <c r="E106" s="119" t="s">
        <v>441</v>
      </c>
      <c r="F106" s="120" t="s">
        <v>441</v>
      </c>
      <c r="G106" s="129" t="s">
        <v>96</v>
      </c>
      <c r="H106" s="45"/>
      <c r="I106" s="147"/>
      <c r="J106" s="148"/>
      <c r="K106" s="148"/>
      <c r="L106" s="27" t="s">
        <v>162</v>
      </c>
      <c r="M106" s="28"/>
      <c r="N106" s="197">
        <f>O106+P106</f>
        <v>0</v>
      </c>
      <c r="O106" s="197">
        <f>SUM(O107:O108)</f>
        <v>0</v>
      </c>
      <c r="P106" s="197">
        <f>SUM(P107:P108)</f>
        <v>0</v>
      </c>
      <c r="Q106" s="161"/>
      <c r="R106" s="161"/>
      <c r="S106" s="438"/>
      <c r="T106" s="161"/>
      <c r="U106" s="161"/>
      <c r="V106" s="161"/>
    </row>
    <row r="107" spans="1:22" s="170" customFormat="1" ht="16.2">
      <c r="A107" s="122" t="str">
        <f t="shared" si="8"/>
        <v>71020200000000</v>
      </c>
      <c r="B107" s="124" t="s">
        <v>439</v>
      </c>
      <c r="C107" s="117" t="s">
        <v>140</v>
      </c>
      <c r="D107" s="118" t="s">
        <v>140</v>
      </c>
      <c r="E107" s="119" t="s">
        <v>441</v>
      </c>
      <c r="F107" s="120" t="s">
        <v>441</v>
      </c>
      <c r="G107" s="129" t="s">
        <v>440</v>
      </c>
      <c r="H107" s="25"/>
      <c r="I107" s="25"/>
      <c r="J107" s="26"/>
      <c r="K107" s="26"/>
      <c r="L107" s="29" t="s">
        <v>126</v>
      </c>
      <c r="M107" s="12">
        <v>4241</v>
      </c>
      <c r="N107" s="183">
        <f t="shared" si="11"/>
        <v>0</v>
      </c>
      <c r="O107" s="183"/>
      <c r="P107" s="183"/>
      <c r="Q107" s="161"/>
      <c r="R107" s="161"/>
      <c r="S107" s="438"/>
      <c r="T107" s="161"/>
      <c r="U107" s="161"/>
      <c r="V107" s="161"/>
    </row>
    <row r="108" spans="1:22" ht="16.2">
      <c r="A108" s="122" t="str">
        <f t="shared" si="8"/>
        <v>71020200000001</v>
      </c>
      <c r="B108" s="124" t="s">
        <v>439</v>
      </c>
      <c r="C108" s="117" t="s">
        <v>140</v>
      </c>
      <c r="D108" s="118" t="s">
        <v>140</v>
      </c>
      <c r="E108" s="119" t="s">
        <v>441</v>
      </c>
      <c r="F108" s="120" t="s">
        <v>441</v>
      </c>
      <c r="G108" s="129" t="s">
        <v>96</v>
      </c>
      <c r="H108" s="25"/>
      <c r="I108" s="25"/>
      <c r="J108" s="26"/>
      <c r="K108" s="26"/>
      <c r="L108" s="29" t="s">
        <v>133</v>
      </c>
      <c r="M108" s="12">
        <v>4823</v>
      </c>
      <c r="N108" s="183">
        <f t="shared" si="11"/>
        <v>0</v>
      </c>
      <c r="O108" s="183"/>
      <c r="P108" s="183"/>
      <c r="Q108" s="161"/>
      <c r="R108" s="161"/>
      <c r="S108" s="438"/>
      <c r="T108" s="161"/>
      <c r="U108" s="161"/>
      <c r="V108" s="161"/>
    </row>
    <row r="109" spans="1:22" s="156" customFormat="1" ht="16.2">
      <c r="A109" s="122" t="str">
        <f t="shared" si="8"/>
        <v>71020201000000</v>
      </c>
      <c r="B109" s="124" t="s">
        <v>439</v>
      </c>
      <c r="C109" s="117" t="s">
        <v>140</v>
      </c>
      <c r="D109" s="118" t="s">
        <v>140</v>
      </c>
      <c r="E109" s="119" t="s">
        <v>106</v>
      </c>
      <c r="F109" s="120" t="s">
        <v>441</v>
      </c>
      <c r="G109" s="129" t="s">
        <v>440</v>
      </c>
      <c r="H109" s="180">
        <v>2200</v>
      </c>
      <c r="I109" s="212" t="s">
        <v>140</v>
      </c>
      <c r="J109" s="213">
        <v>0</v>
      </c>
      <c r="K109" s="213">
        <v>0</v>
      </c>
      <c r="L109" s="162" t="s">
        <v>163</v>
      </c>
      <c r="M109" s="174"/>
      <c r="N109" s="163">
        <f>+N111+N128</f>
        <v>0</v>
      </c>
      <c r="O109" s="163">
        <f>+O111+O128</f>
        <v>0</v>
      </c>
      <c r="P109" s="163">
        <f>+P111+P128</f>
        <v>0</v>
      </c>
      <c r="Q109" s="161"/>
      <c r="R109" s="161"/>
      <c r="S109" s="438"/>
      <c r="T109" s="161"/>
      <c r="U109" s="161"/>
      <c r="V109" s="161"/>
    </row>
    <row r="110" spans="1:22" ht="16.2">
      <c r="A110" s="122" t="str">
        <f t="shared" si="8"/>
        <v>71020201000001</v>
      </c>
      <c r="B110" s="124" t="s">
        <v>439</v>
      </c>
      <c r="C110" s="117" t="s">
        <v>140</v>
      </c>
      <c r="D110" s="118" t="s">
        <v>140</v>
      </c>
      <c r="E110" s="119" t="s">
        <v>106</v>
      </c>
      <c r="F110" s="120" t="s">
        <v>441</v>
      </c>
      <c r="G110" s="129" t="s">
        <v>96</v>
      </c>
      <c r="H110" s="25"/>
      <c r="I110" s="18"/>
      <c r="J110" s="19"/>
      <c r="K110" s="19"/>
      <c r="L110" s="30" t="s">
        <v>108</v>
      </c>
      <c r="M110" s="31"/>
      <c r="N110" s="190"/>
      <c r="O110" s="190"/>
      <c r="P110" s="190"/>
      <c r="Q110" s="161"/>
      <c r="R110" s="161"/>
      <c r="S110" s="438"/>
      <c r="T110" s="161"/>
      <c r="U110" s="161"/>
      <c r="V110" s="161"/>
    </row>
    <row r="111" spans="1:22" s="115" customFormat="1" ht="16.2">
      <c r="A111" s="122" t="str">
        <f t="shared" si="8"/>
        <v>71020201010000</v>
      </c>
      <c r="B111" s="124" t="s">
        <v>439</v>
      </c>
      <c r="C111" s="117" t="s">
        <v>140</v>
      </c>
      <c r="D111" s="118" t="s">
        <v>140</v>
      </c>
      <c r="E111" s="119" t="s">
        <v>106</v>
      </c>
      <c r="F111" s="120" t="s">
        <v>106</v>
      </c>
      <c r="G111" s="129" t="s">
        <v>440</v>
      </c>
      <c r="H111" s="165">
        <v>2220</v>
      </c>
      <c r="I111" s="166" t="s">
        <v>140</v>
      </c>
      <c r="J111" s="167">
        <v>2</v>
      </c>
      <c r="K111" s="167">
        <v>0</v>
      </c>
      <c r="L111" s="168" t="s">
        <v>164</v>
      </c>
      <c r="M111" s="176"/>
      <c r="N111" s="188">
        <f>+N113</f>
        <v>0</v>
      </c>
      <c r="O111" s="188">
        <f>+O113</f>
        <v>0</v>
      </c>
      <c r="P111" s="188">
        <f>+P113</f>
        <v>0</v>
      </c>
      <c r="Q111" s="161"/>
      <c r="R111" s="161"/>
      <c r="S111" s="438"/>
      <c r="T111" s="161"/>
      <c r="U111" s="161"/>
      <c r="V111" s="161"/>
    </row>
    <row r="112" spans="1:22" ht="16.2">
      <c r="A112" s="122" t="str">
        <f t="shared" si="8"/>
        <v>71020201014239</v>
      </c>
      <c r="B112" s="124" t="s">
        <v>439</v>
      </c>
      <c r="C112" s="117" t="s">
        <v>140</v>
      </c>
      <c r="D112" s="118" t="s">
        <v>140</v>
      </c>
      <c r="E112" s="119" t="s">
        <v>106</v>
      </c>
      <c r="F112" s="120" t="s">
        <v>106</v>
      </c>
      <c r="G112" s="121">
        <v>4239</v>
      </c>
      <c r="H112" s="25"/>
      <c r="I112" s="18"/>
      <c r="J112" s="19"/>
      <c r="K112" s="19"/>
      <c r="L112" s="30" t="s">
        <v>110</v>
      </c>
      <c r="M112" s="31"/>
      <c r="N112" s="190"/>
      <c r="O112" s="190"/>
      <c r="P112" s="190"/>
      <c r="Q112" s="161"/>
      <c r="R112" s="161"/>
      <c r="S112" s="438"/>
      <c r="T112" s="161"/>
      <c r="U112" s="161"/>
      <c r="V112" s="161"/>
    </row>
    <row r="113" spans="1:22" ht="16.2">
      <c r="A113" s="122" t="str">
        <f t="shared" si="8"/>
        <v>71020201014261</v>
      </c>
      <c r="B113" s="124" t="s">
        <v>439</v>
      </c>
      <c r="C113" s="117" t="s">
        <v>140</v>
      </c>
      <c r="D113" s="118" t="s">
        <v>140</v>
      </c>
      <c r="E113" s="119" t="s">
        <v>106</v>
      </c>
      <c r="F113" s="120" t="s">
        <v>106</v>
      </c>
      <c r="G113" s="121">
        <v>4261</v>
      </c>
      <c r="H113" s="151">
        <v>2221</v>
      </c>
      <c r="I113" s="152" t="s">
        <v>140</v>
      </c>
      <c r="J113" s="153">
        <v>2</v>
      </c>
      <c r="K113" s="153">
        <v>1</v>
      </c>
      <c r="L113" s="154" t="s">
        <v>165</v>
      </c>
      <c r="M113" s="155"/>
      <c r="N113" s="192">
        <f>+N115</f>
        <v>0</v>
      </c>
      <c r="O113" s="192">
        <f>+O115</f>
        <v>0</v>
      </c>
      <c r="P113" s="192">
        <f>+P115</f>
        <v>0</v>
      </c>
      <c r="Q113" s="161"/>
      <c r="R113" s="161"/>
      <c r="S113" s="438"/>
      <c r="T113" s="161"/>
      <c r="U113" s="161"/>
      <c r="V113" s="161"/>
    </row>
    <row r="114" spans="1:22" ht="16.2">
      <c r="A114" s="122" t="str">
        <f t="shared" si="8"/>
        <v>71020201014264</v>
      </c>
      <c r="B114" s="116" t="s">
        <v>439</v>
      </c>
      <c r="C114" s="117" t="s">
        <v>140</v>
      </c>
      <c r="D114" s="118" t="s">
        <v>140</v>
      </c>
      <c r="E114" s="119" t="s">
        <v>106</v>
      </c>
      <c r="F114" s="120" t="s">
        <v>106</v>
      </c>
      <c r="G114" s="121">
        <v>4264</v>
      </c>
      <c r="H114" s="25"/>
      <c r="I114" s="25"/>
      <c r="J114" s="26"/>
      <c r="K114" s="26"/>
      <c r="L114" s="30" t="s">
        <v>108</v>
      </c>
      <c r="M114" s="31"/>
      <c r="N114" s="190"/>
      <c r="O114" s="190"/>
      <c r="P114" s="190"/>
      <c r="Q114" s="161"/>
      <c r="R114" s="161"/>
      <c r="S114" s="438"/>
      <c r="T114" s="161"/>
      <c r="U114" s="161"/>
      <c r="V114" s="161"/>
    </row>
    <row r="115" spans="1:22" ht="16.2">
      <c r="A115" s="122" t="str">
        <f t="shared" si="8"/>
        <v>71020201014639</v>
      </c>
      <c r="B115" s="124" t="s">
        <v>439</v>
      </c>
      <c r="C115" s="117" t="s">
        <v>140</v>
      </c>
      <c r="D115" s="118" t="s">
        <v>140</v>
      </c>
      <c r="E115" s="119" t="s">
        <v>106</v>
      </c>
      <c r="F115" s="120" t="s">
        <v>106</v>
      </c>
      <c r="G115" s="121">
        <v>4639</v>
      </c>
      <c r="H115" s="45"/>
      <c r="I115" s="147"/>
      <c r="J115" s="148"/>
      <c r="K115" s="148"/>
      <c r="L115" s="27" t="s">
        <v>166</v>
      </c>
      <c r="M115" s="28"/>
      <c r="N115" s="197">
        <f>O115+P115</f>
        <v>0</v>
      </c>
      <c r="O115" s="197">
        <f>SUM(O116:O127)</f>
        <v>0</v>
      </c>
      <c r="P115" s="197">
        <f>SUM(P116:P127)</f>
        <v>0</v>
      </c>
      <c r="Q115" s="161"/>
      <c r="R115" s="161"/>
      <c r="S115" s="438"/>
      <c r="T115" s="161"/>
      <c r="U115" s="161"/>
      <c r="V115" s="161"/>
    </row>
    <row r="116" spans="1:22" s="170" customFormat="1" ht="16.2">
      <c r="A116" s="122" t="str">
        <f t="shared" si="8"/>
        <v>71020500000000</v>
      </c>
      <c r="B116" s="124" t="s">
        <v>439</v>
      </c>
      <c r="C116" s="117" t="s">
        <v>140</v>
      </c>
      <c r="D116" s="118" t="s">
        <v>149</v>
      </c>
      <c r="E116" s="119" t="s">
        <v>441</v>
      </c>
      <c r="F116" s="120" t="s">
        <v>441</v>
      </c>
      <c r="G116" s="129" t="s">
        <v>440</v>
      </c>
      <c r="H116" s="17"/>
      <c r="I116" s="25"/>
      <c r="J116" s="26"/>
      <c r="K116" s="26"/>
      <c r="L116" s="30" t="s">
        <v>116</v>
      </c>
      <c r="M116" s="13">
        <v>4214</v>
      </c>
      <c r="N116" s="183">
        <f t="shared" ref="N116:N127" si="12">O116+P116</f>
        <v>0</v>
      </c>
      <c r="O116" s="183"/>
      <c r="P116" s="183"/>
      <c r="Q116" s="161"/>
      <c r="R116" s="161"/>
      <c r="S116" s="438"/>
      <c r="T116" s="161"/>
      <c r="U116" s="161"/>
      <c r="V116" s="161"/>
    </row>
    <row r="117" spans="1:22" s="170" customFormat="1" ht="16.2">
      <c r="A117" s="122"/>
      <c r="B117" s="124"/>
      <c r="C117" s="117"/>
      <c r="D117" s="118"/>
      <c r="E117" s="119"/>
      <c r="F117" s="120"/>
      <c r="G117" s="129"/>
      <c r="H117" s="17"/>
      <c r="I117" s="25"/>
      <c r="J117" s="26"/>
      <c r="K117" s="26"/>
      <c r="L117" s="433" t="s">
        <v>862</v>
      </c>
      <c r="M117" s="13">
        <v>4234</v>
      </c>
      <c r="N117" s="183">
        <f t="shared" si="12"/>
        <v>0</v>
      </c>
      <c r="O117" s="183"/>
      <c r="P117" s="183"/>
      <c r="Q117" s="161"/>
      <c r="R117" s="161"/>
      <c r="S117" s="438"/>
      <c r="T117" s="161"/>
      <c r="U117" s="161"/>
      <c r="V117" s="161"/>
    </row>
    <row r="118" spans="1:22" ht="16.2">
      <c r="A118" s="122" t="str">
        <f t="shared" si="8"/>
        <v>71020500000001</v>
      </c>
      <c r="B118" s="124" t="s">
        <v>439</v>
      </c>
      <c r="C118" s="117" t="s">
        <v>140</v>
      </c>
      <c r="D118" s="118" t="s">
        <v>149</v>
      </c>
      <c r="E118" s="119" t="s">
        <v>441</v>
      </c>
      <c r="F118" s="120" t="s">
        <v>441</v>
      </c>
      <c r="G118" s="129" t="s">
        <v>96</v>
      </c>
      <c r="H118" s="17"/>
      <c r="I118" s="25"/>
      <c r="J118" s="26"/>
      <c r="K118" s="26"/>
      <c r="L118" s="32" t="s">
        <v>125</v>
      </c>
      <c r="M118" s="33">
        <v>4239</v>
      </c>
      <c r="N118" s="183">
        <f t="shared" si="12"/>
        <v>0</v>
      </c>
      <c r="O118" s="183"/>
      <c r="P118" s="183"/>
      <c r="Q118" s="161"/>
      <c r="R118" s="161"/>
      <c r="S118" s="438"/>
      <c r="T118" s="161"/>
      <c r="U118" s="161"/>
      <c r="V118" s="161"/>
    </row>
    <row r="119" spans="1:22" s="156" customFormat="1" ht="16.2">
      <c r="A119" s="122" t="str">
        <f t="shared" si="8"/>
        <v>71020501000000</v>
      </c>
      <c r="B119" s="124" t="s">
        <v>439</v>
      </c>
      <c r="C119" s="117" t="s">
        <v>140</v>
      </c>
      <c r="D119" s="118" t="s">
        <v>149</v>
      </c>
      <c r="E119" s="119" t="s">
        <v>106</v>
      </c>
      <c r="F119" s="120" t="s">
        <v>441</v>
      </c>
      <c r="G119" s="129" t="s">
        <v>440</v>
      </c>
      <c r="H119" s="17"/>
      <c r="I119" s="25"/>
      <c r="J119" s="26"/>
      <c r="K119" s="26"/>
      <c r="L119" s="29" t="s">
        <v>126</v>
      </c>
      <c r="M119" s="12">
        <v>4241</v>
      </c>
      <c r="N119" s="183">
        <f t="shared" si="12"/>
        <v>0</v>
      </c>
      <c r="O119" s="183"/>
      <c r="P119" s="183"/>
      <c r="Q119" s="161"/>
      <c r="R119" s="161"/>
      <c r="S119" s="438"/>
      <c r="T119" s="161"/>
      <c r="U119" s="161"/>
      <c r="V119" s="161"/>
    </row>
    <row r="120" spans="1:22" ht="25.5" customHeight="1">
      <c r="A120" s="122" t="str">
        <f t="shared" si="8"/>
        <v>71020501000001</v>
      </c>
      <c r="B120" s="124" t="s">
        <v>439</v>
      </c>
      <c r="C120" s="117" t="s">
        <v>140</v>
      </c>
      <c r="D120" s="118" t="s">
        <v>149</v>
      </c>
      <c r="E120" s="119" t="s">
        <v>106</v>
      </c>
      <c r="F120" s="120" t="s">
        <v>441</v>
      </c>
      <c r="G120" s="129" t="s">
        <v>96</v>
      </c>
      <c r="H120" s="17"/>
      <c r="I120" s="25"/>
      <c r="J120" s="26"/>
      <c r="K120" s="26"/>
      <c r="L120" s="29" t="s">
        <v>127</v>
      </c>
      <c r="M120" s="33">
        <v>4252</v>
      </c>
      <c r="N120" s="183">
        <f t="shared" si="12"/>
        <v>0</v>
      </c>
      <c r="O120" s="183"/>
      <c r="P120" s="183"/>
      <c r="Q120" s="161"/>
      <c r="R120" s="161"/>
      <c r="S120" s="438"/>
      <c r="T120" s="161"/>
      <c r="U120" s="161"/>
      <c r="V120" s="161"/>
    </row>
    <row r="121" spans="1:22" s="115" customFormat="1" ht="16.2">
      <c r="A121" s="122" t="str">
        <f t="shared" si="8"/>
        <v>71020501010000</v>
      </c>
      <c r="B121" s="124" t="s">
        <v>439</v>
      </c>
      <c r="C121" s="117" t="s">
        <v>140</v>
      </c>
      <c r="D121" s="118" t="s">
        <v>149</v>
      </c>
      <c r="E121" s="119" t="s">
        <v>106</v>
      </c>
      <c r="F121" s="120" t="s">
        <v>106</v>
      </c>
      <c r="G121" s="129" t="s">
        <v>440</v>
      </c>
      <c r="H121" s="17"/>
      <c r="I121" s="25"/>
      <c r="J121" s="26"/>
      <c r="K121" s="26"/>
      <c r="L121" s="29" t="s">
        <v>128</v>
      </c>
      <c r="M121" s="33">
        <v>4261</v>
      </c>
      <c r="N121" s="183">
        <f t="shared" si="12"/>
        <v>0</v>
      </c>
      <c r="O121" s="183"/>
      <c r="P121" s="183"/>
      <c r="Q121" s="161"/>
      <c r="R121" s="161"/>
      <c r="S121" s="438"/>
      <c r="T121" s="161"/>
      <c r="U121" s="161"/>
      <c r="V121" s="161"/>
    </row>
    <row r="122" spans="1:22" ht="16.2">
      <c r="A122" s="122" t="str">
        <f t="shared" si="8"/>
        <v>71020501014216</v>
      </c>
      <c r="B122" s="124" t="s">
        <v>439</v>
      </c>
      <c r="C122" s="117" t="s">
        <v>140</v>
      </c>
      <c r="D122" s="118" t="s">
        <v>149</v>
      </c>
      <c r="E122" s="119" t="s">
        <v>106</v>
      </c>
      <c r="F122" s="120" t="s">
        <v>106</v>
      </c>
      <c r="G122" s="121">
        <v>4216</v>
      </c>
      <c r="H122" s="177"/>
      <c r="I122" s="194"/>
      <c r="J122" s="201"/>
      <c r="K122" s="202"/>
      <c r="L122" s="203" t="s">
        <v>129</v>
      </c>
      <c r="M122" s="13">
        <v>4264</v>
      </c>
      <c r="N122" s="183">
        <f t="shared" si="12"/>
        <v>0</v>
      </c>
      <c r="O122" s="183"/>
      <c r="P122" s="183"/>
      <c r="Q122" s="161"/>
      <c r="R122" s="161"/>
      <c r="S122" s="438"/>
      <c r="T122" s="161"/>
      <c r="U122" s="161"/>
      <c r="V122" s="161"/>
    </row>
    <row r="123" spans="1:22" ht="16.2">
      <c r="A123" s="122" t="str">
        <f t="shared" si="8"/>
        <v>71020501014239</v>
      </c>
      <c r="B123" s="124" t="s">
        <v>439</v>
      </c>
      <c r="C123" s="117" t="s">
        <v>140</v>
      </c>
      <c r="D123" s="118" t="s">
        <v>149</v>
      </c>
      <c r="E123" s="119" t="s">
        <v>106</v>
      </c>
      <c r="F123" s="120" t="s">
        <v>106</v>
      </c>
      <c r="G123" s="121">
        <v>4239</v>
      </c>
      <c r="H123" s="17"/>
      <c r="I123" s="25"/>
      <c r="J123" s="26"/>
      <c r="K123" s="26"/>
      <c r="L123" s="32" t="s">
        <v>364</v>
      </c>
      <c r="M123" s="48">
        <v>4269</v>
      </c>
      <c r="N123" s="183">
        <f t="shared" si="12"/>
        <v>0</v>
      </c>
      <c r="O123" s="183"/>
      <c r="P123" s="183"/>
      <c r="Q123" s="161"/>
      <c r="R123" s="161"/>
      <c r="S123" s="438"/>
      <c r="T123" s="161"/>
      <c r="U123" s="161"/>
      <c r="V123" s="161"/>
    </row>
    <row r="124" spans="1:22" ht="16.2">
      <c r="A124" s="122" t="str">
        <f t="shared" si="8"/>
        <v>71020501014264</v>
      </c>
      <c r="B124" s="124" t="s">
        <v>439</v>
      </c>
      <c r="C124" s="117" t="s">
        <v>140</v>
      </c>
      <c r="D124" s="118" t="s">
        <v>149</v>
      </c>
      <c r="E124" s="119" t="s">
        <v>106</v>
      </c>
      <c r="F124" s="120" t="s">
        <v>106</v>
      </c>
      <c r="G124" s="121">
        <v>4264</v>
      </c>
      <c r="H124" s="17"/>
      <c r="I124" s="25"/>
      <c r="J124" s="26"/>
      <c r="K124" s="26"/>
      <c r="L124" s="30" t="s">
        <v>173</v>
      </c>
      <c r="M124" s="31">
        <v>5112</v>
      </c>
      <c r="N124" s="183">
        <f t="shared" si="12"/>
        <v>0</v>
      </c>
      <c r="O124" s="183"/>
      <c r="P124" s="183"/>
      <c r="Q124" s="161"/>
      <c r="R124" s="161"/>
      <c r="S124" s="438"/>
      <c r="T124" s="161"/>
      <c r="U124" s="161"/>
      <c r="V124" s="161"/>
    </row>
    <row r="125" spans="1:22" ht="16.2">
      <c r="A125" s="122" t="str">
        <f t="shared" si="8"/>
        <v>71020501014639</v>
      </c>
      <c r="B125" s="124" t="s">
        <v>439</v>
      </c>
      <c r="C125" s="117" t="s">
        <v>140</v>
      </c>
      <c r="D125" s="118" t="s">
        <v>149</v>
      </c>
      <c r="E125" s="119" t="s">
        <v>106</v>
      </c>
      <c r="F125" s="120" t="s">
        <v>106</v>
      </c>
      <c r="G125" s="121">
        <v>4639</v>
      </c>
      <c r="H125" s="17"/>
      <c r="I125" s="25"/>
      <c r="J125" s="26"/>
      <c r="K125" s="26"/>
      <c r="L125" s="30" t="s">
        <v>174</v>
      </c>
      <c r="M125" s="13">
        <v>5113</v>
      </c>
      <c r="N125" s="183">
        <f t="shared" si="12"/>
        <v>0</v>
      </c>
      <c r="O125" s="183"/>
      <c r="P125" s="183"/>
      <c r="Q125" s="161"/>
      <c r="R125" s="161"/>
      <c r="S125" s="438"/>
      <c r="T125" s="161"/>
      <c r="U125" s="161"/>
      <c r="V125" s="161"/>
    </row>
    <row r="126" spans="1:22" s="115" customFormat="1" ht="16.2">
      <c r="A126" s="215" t="str">
        <f t="shared" si="8"/>
        <v>71020501020000</v>
      </c>
      <c r="B126" s="124" t="s">
        <v>439</v>
      </c>
      <c r="C126" s="117" t="s">
        <v>140</v>
      </c>
      <c r="D126" s="118" t="s">
        <v>149</v>
      </c>
      <c r="E126" s="119" t="s">
        <v>106</v>
      </c>
      <c r="F126" s="216" t="s">
        <v>140</v>
      </c>
      <c r="G126" s="129" t="s">
        <v>440</v>
      </c>
      <c r="H126" s="17"/>
      <c r="I126" s="25"/>
      <c r="J126" s="26"/>
      <c r="K126" s="26"/>
      <c r="L126" s="29" t="s">
        <v>136</v>
      </c>
      <c r="M126" s="12">
        <v>5122</v>
      </c>
      <c r="N126" s="183">
        <f t="shared" si="12"/>
        <v>0</v>
      </c>
      <c r="O126" s="183"/>
      <c r="P126" s="183"/>
      <c r="Q126" s="161"/>
      <c r="R126" s="161"/>
      <c r="S126" s="438"/>
      <c r="T126" s="161"/>
      <c r="U126" s="161"/>
      <c r="V126" s="161"/>
    </row>
    <row r="127" spans="1:22" ht="16.2">
      <c r="A127" s="215" t="str">
        <f t="shared" si="8"/>
        <v>71020501024512</v>
      </c>
      <c r="B127" s="124" t="s">
        <v>439</v>
      </c>
      <c r="C127" s="117" t="s">
        <v>140</v>
      </c>
      <c r="D127" s="118" t="s">
        <v>149</v>
      </c>
      <c r="E127" s="119" t="s">
        <v>106</v>
      </c>
      <c r="F127" s="216" t="s">
        <v>140</v>
      </c>
      <c r="G127" s="121" t="s">
        <v>229</v>
      </c>
      <c r="H127" s="17"/>
      <c r="I127" s="25"/>
      <c r="J127" s="26"/>
      <c r="K127" s="26"/>
      <c r="L127" s="29" t="s">
        <v>137</v>
      </c>
      <c r="M127" s="12">
        <v>5129</v>
      </c>
      <c r="N127" s="183">
        <f t="shared" si="12"/>
        <v>0</v>
      </c>
      <c r="O127" s="183"/>
      <c r="P127" s="183"/>
      <c r="Q127" s="161"/>
      <c r="R127" s="161"/>
      <c r="S127" s="438"/>
      <c r="T127" s="161"/>
      <c r="U127" s="161"/>
      <c r="V127" s="161"/>
    </row>
    <row r="128" spans="1:22" s="182" customFormat="1" ht="16.2">
      <c r="A128" s="122" t="str">
        <f t="shared" si="8"/>
        <v>71040000000000</v>
      </c>
      <c r="B128" s="124" t="s">
        <v>439</v>
      </c>
      <c r="C128" s="117" t="s">
        <v>155</v>
      </c>
      <c r="D128" s="118" t="s">
        <v>441</v>
      </c>
      <c r="E128" s="119" t="s">
        <v>441</v>
      </c>
      <c r="F128" s="120" t="s">
        <v>441</v>
      </c>
      <c r="G128" s="129" t="s">
        <v>440</v>
      </c>
      <c r="H128" s="165">
        <v>2250</v>
      </c>
      <c r="I128" s="166" t="s">
        <v>140</v>
      </c>
      <c r="J128" s="167">
        <v>5</v>
      </c>
      <c r="K128" s="167">
        <v>0</v>
      </c>
      <c r="L128" s="168" t="s">
        <v>168</v>
      </c>
      <c r="M128" s="176"/>
      <c r="N128" s="188">
        <f>+N130</f>
        <v>0</v>
      </c>
      <c r="O128" s="188">
        <f>+O130</f>
        <v>0</v>
      </c>
      <c r="P128" s="188">
        <f>+P130</f>
        <v>0</v>
      </c>
      <c r="Q128" s="161"/>
      <c r="R128" s="161"/>
      <c r="S128" s="438"/>
      <c r="T128" s="161"/>
      <c r="U128" s="161"/>
      <c r="V128" s="161"/>
    </row>
    <row r="129" spans="1:22" ht="16.2">
      <c r="A129" s="122" t="str">
        <f t="shared" si="8"/>
        <v>71040000000001</v>
      </c>
      <c r="B129" s="124" t="s">
        <v>439</v>
      </c>
      <c r="C129" s="117" t="s">
        <v>155</v>
      </c>
      <c r="D129" s="118" t="s">
        <v>441</v>
      </c>
      <c r="E129" s="119" t="s">
        <v>441</v>
      </c>
      <c r="F129" s="120" t="s">
        <v>441</v>
      </c>
      <c r="G129" s="129" t="s">
        <v>96</v>
      </c>
      <c r="H129" s="25"/>
      <c r="I129" s="18"/>
      <c r="J129" s="19"/>
      <c r="K129" s="19"/>
      <c r="L129" s="30" t="s">
        <v>110</v>
      </c>
      <c r="M129" s="31"/>
      <c r="N129" s="190"/>
      <c r="O129" s="190"/>
      <c r="P129" s="190"/>
      <c r="Q129" s="161"/>
      <c r="R129" s="161"/>
      <c r="S129" s="438"/>
      <c r="T129" s="161"/>
      <c r="U129" s="161"/>
      <c r="V129" s="161"/>
    </row>
    <row r="130" spans="1:22" s="170" customFormat="1" ht="16.2">
      <c r="A130" s="122" t="str">
        <f t="shared" si="8"/>
        <v>71040200000000</v>
      </c>
      <c r="B130" s="124" t="s">
        <v>439</v>
      </c>
      <c r="C130" s="117" t="s">
        <v>155</v>
      </c>
      <c r="D130" s="118" t="s">
        <v>140</v>
      </c>
      <c r="E130" s="119" t="s">
        <v>441</v>
      </c>
      <c r="F130" s="120" t="s">
        <v>441</v>
      </c>
      <c r="G130" s="129" t="s">
        <v>440</v>
      </c>
      <c r="H130" s="151">
        <v>2251</v>
      </c>
      <c r="I130" s="152" t="s">
        <v>140</v>
      </c>
      <c r="J130" s="153">
        <v>5</v>
      </c>
      <c r="K130" s="153">
        <v>1</v>
      </c>
      <c r="L130" s="154" t="s">
        <v>168</v>
      </c>
      <c r="M130" s="155"/>
      <c r="N130" s="192">
        <f t="shared" ref="N130:P130" si="13">+N132+N138</f>
        <v>0</v>
      </c>
      <c r="O130" s="192">
        <f t="shared" si="13"/>
        <v>0</v>
      </c>
      <c r="P130" s="192">
        <f t="shared" si="13"/>
        <v>0</v>
      </c>
      <c r="Q130" s="161"/>
      <c r="R130" s="161"/>
      <c r="S130" s="438"/>
      <c r="T130" s="161"/>
      <c r="U130" s="161"/>
      <c r="V130" s="161"/>
    </row>
    <row r="131" spans="1:22" ht="16.2">
      <c r="A131" s="122" t="str">
        <f t="shared" si="8"/>
        <v>71040200000001</v>
      </c>
      <c r="B131" s="124" t="s">
        <v>439</v>
      </c>
      <c r="C131" s="117" t="s">
        <v>155</v>
      </c>
      <c r="D131" s="118" t="s">
        <v>140</v>
      </c>
      <c r="E131" s="119" t="s">
        <v>441</v>
      </c>
      <c r="F131" s="120" t="s">
        <v>441</v>
      </c>
      <c r="G131" s="129" t="s">
        <v>96</v>
      </c>
      <c r="H131" s="25"/>
      <c r="I131" s="25"/>
      <c r="J131" s="26"/>
      <c r="K131" s="26"/>
      <c r="L131" s="30" t="s">
        <v>108</v>
      </c>
      <c r="M131" s="31"/>
      <c r="N131" s="190"/>
      <c r="O131" s="190"/>
      <c r="P131" s="190"/>
      <c r="Q131" s="161"/>
      <c r="R131" s="161"/>
      <c r="S131" s="438"/>
      <c r="T131" s="161"/>
      <c r="U131" s="161"/>
      <c r="V131" s="161"/>
    </row>
    <row r="132" spans="1:22" s="156" customFormat="1" ht="28.95" customHeight="1">
      <c r="A132" s="122" t="str">
        <f t="shared" si="8"/>
        <v>71040204000000</v>
      </c>
      <c r="B132" s="124" t="s">
        <v>439</v>
      </c>
      <c r="C132" s="117" t="s">
        <v>155</v>
      </c>
      <c r="D132" s="118" t="s">
        <v>140</v>
      </c>
      <c r="E132" s="119" t="s">
        <v>155</v>
      </c>
      <c r="F132" s="120" t="s">
        <v>441</v>
      </c>
      <c r="G132" s="129" t="s">
        <v>440</v>
      </c>
      <c r="H132" s="45"/>
      <c r="I132" s="147"/>
      <c r="J132" s="148"/>
      <c r="K132" s="148"/>
      <c r="L132" s="27" t="s">
        <v>576</v>
      </c>
      <c r="M132" s="28"/>
      <c r="N132" s="197">
        <f>O132+P132</f>
        <v>0</v>
      </c>
      <c r="O132" s="197">
        <f>SUM(O133:O137)</f>
        <v>0</v>
      </c>
      <c r="P132" s="197">
        <f>SUM(P133:P137)</f>
        <v>0</v>
      </c>
      <c r="Q132" s="161"/>
      <c r="R132" s="161"/>
      <c r="S132" s="438"/>
      <c r="T132" s="161"/>
      <c r="U132" s="161"/>
      <c r="V132" s="161"/>
    </row>
    <row r="133" spans="1:22" ht="16.2">
      <c r="A133" s="122" t="str">
        <f t="shared" si="8"/>
        <v>71040204000001</v>
      </c>
      <c r="B133" s="124" t="s">
        <v>439</v>
      </c>
      <c r="C133" s="117" t="s">
        <v>155</v>
      </c>
      <c r="D133" s="118" t="s">
        <v>140</v>
      </c>
      <c r="E133" s="119" t="s">
        <v>155</v>
      </c>
      <c r="F133" s="120" t="s">
        <v>441</v>
      </c>
      <c r="G133" s="129" t="s">
        <v>96</v>
      </c>
      <c r="H133" s="17"/>
      <c r="I133" s="25"/>
      <c r="J133" s="26"/>
      <c r="K133" s="26"/>
      <c r="L133" s="32" t="s">
        <v>118</v>
      </c>
      <c r="M133" s="33">
        <v>4216</v>
      </c>
      <c r="N133" s="183">
        <f t="shared" ref="N133:N140" si="14">O133+P133</f>
        <v>0</v>
      </c>
      <c r="O133" s="183"/>
      <c r="P133" s="183"/>
      <c r="Q133" s="161"/>
      <c r="R133" s="161"/>
      <c r="S133" s="438"/>
      <c r="T133" s="161"/>
      <c r="U133" s="161"/>
      <c r="V133" s="161"/>
    </row>
    <row r="134" spans="1:22" s="115" customFormat="1" ht="16.2">
      <c r="A134" s="122" t="str">
        <f t="shared" si="8"/>
        <v>71040204010000</v>
      </c>
      <c r="B134" s="124" t="s">
        <v>439</v>
      </c>
      <c r="C134" s="117" t="s">
        <v>155</v>
      </c>
      <c r="D134" s="118" t="s">
        <v>140</v>
      </c>
      <c r="E134" s="119" t="s">
        <v>155</v>
      </c>
      <c r="F134" s="120" t="s">
        <v>106</v>
      </c>
      <c r="G134" s="129" t="s">
        <v>440</v>
      </c>
      <c r="H134" s="17"/>
      <c r="I134" s="25"/>
      <c r="J134" s="26"/>
      <c r="K134" s="26"/>
      <c r="L134" s="32" t="s">
        <v>125</v>
      </c>
      <c r="M134" s="33">
        <v>4239</v>
      </c>
      <c r="N134" s="183">
        <f t="shared" si="14"/>
        <v>0</v>
      </c>
      <c r="O134" s="183"/>
      <c r="P134" s="183"/>
      <c r="Q134" s="161"/>
      <c r="R134" s="161"/>
      <c r="S134" s="438"/>
      <c r="T134" s="161"/>
      <c r="U134" s="161"/>
      <c r="V134" s="161"/>
    </row>
    <row r="135" spans="1:22" ht="26.4">
      <c r="A135" s="122" t="str">
        <f t="shared" si="8"/>
        <v>71040204015112</v>
      </c>
      <c r="B135" s="124" t="s">
        <v>439</v>
      </c>
      <c r="C135" s="117" t="s">
        <v>155</v>
      </c>
      <c r="D135" s="118" t="s">
        <v>140</v>
      </c>
      <c r="E135" s="119" t="s">
        <v>155</v>
      </c>
      <c r="F135" s="120" t="s">
        <v>106</v>
      </c>
      <c r="G135" s="121">
        <v>5112</v>
      </c>
      <c r="H135" s="17"/>
      <c r="I135" s="25"/>
      <c r="J135" s="26"/>
      <c r="K135" s="26"/>
      <c r="L135" s="30" t="s">
        <v>142</v>
      </c>
      <c r="M135" s="13">
        <v>4251</v>
      </c>
      <c r="N135" s="183">
        <f t="shared" si="14"/>
        <v>0</v>
      </c>
      <c r="O135" s="183"/>
      <c r="P135" s="183"/>
      <c r="Q135" s="161"/>
      <c r="R135" s="161"/>
      <c r="S135" s="438"/>
      <c r="T135" s="161"/>
      <c r="U135" s="161"/>
      <c r="V135" s="161"/>
    </row>
    <row r="136" spans="1:22" ht="16.2">
      <c r="A136" s="122" t="str">
        <f t="shared" si="8"/>
        <v>71040204015113</v>
      </c>
      <c r="B136" s="124" t="s">
        <v>439</v>
      </c>
      <c r="C136" s="117" t="s">
        <v>155</v>
      </c>
      <c r="D136" s="118" t="s">
        <v>140</v>
      </c>
      <c r="E136" s="119" t="s">
        <v>155</v>
      </c>
      <c r="F136" s="120" t="s">
        <v>106</v>
      </c>
      <c r="G136" s="121">
        <v>5113</v>
      </c>
      <c r="H136" s="17"/>
      <c r="I136" s="25"/>
      <c r="J136" s="26"/>
      <c r="K136" s="26"/>
      <c r="L136" s="32" t="s">
        <v>129</v>
      </c>
      <c r="M136" s="33">
        <v>4264</v>
      </c>
      <c r="N136" s="183">
        <f t="shared" si="14"/>
        <v>0</v>
      </c>
      <c r="O136" s="183"/>
      <c r="P136" s="183"/>
      <c r="Q136" s="161"/>
      <c r="R136" s="161"/>
      <c r="S136" s="438"/>
      <c r="T136" s="161"/>
      <c r="U136" s="161"/>
      <c r="V136" s="161"/>
    </row>
    <row r="137" spans="1:22" s="170" customFormat="1" ht="16.2">
      <c r="A137" s="122" t="str">
        <f t="shared" si="8"/>
        <v>71040500000000</v>
      </c>
      <c r="B137" s="124" t="s">
        <v>439</v>
      </c>
      <c r="C137" s="117" t="s">
        <v>155</v>
      </c>
      <c r="D137" s="118" t="s">
        <v>149</v>
      </c>
      <c r="E137" s="119" t="s">
        <v>441</v>
      </c>
      <c r="F137" s="120" t="s">
        <v>441</v>
      </c>
      <c r="G137" s="129" t="s">
        <v>440</v>
      </c>
      <c r="H137" s="17"/>
      <c r="I137" s="25"/>
      <c r="J137" s="26"/>
      <c r="K137" s="26"/>
      <c r="L137" s="32" t="s">
        <v>167</v>
      </c>
      <c r="M137" s="33">
        <v>4639</v>
      </c>
      <c r="N137" s="183">
        <f t="shared" si="14"/>
        <v>0</v>
      </c>
      <c r="O137" s="183"/>
      <c r="P137" s="183"/>
      <c r="Q137" s="161"/>
      <c r="R137" s="161"/>
      <c r="S137" s="438"/>
      <c r="T137" s="161"/>
      <c r="U137" s="161"/>
      <c r="V137" s="161"/>
    </row>
    <row r="138" spans="1:22" ht="37.200000000000003" customHeight="1">
      <c r="A138" s="122" t="str">
        <f t="shared" si="8"/>
        <v>71040500000001</v>
      </c>
      <c r="B138" s="124" t="s">
        <v>439</v>
      </c>
      <c r="C138" s="117" t="s">
        <v>155</v>
      </c>
      <c r="D138" s="118" t="s">
        <v>149</v>
      </c>
      <c r="E138" s="119" t="s">
        <v>441</v>
      </c>
      <c r="F138" s="120" t="s">
        <v>441</v>
      </c>
      <c r="G138" s="129" t="s">
        <v>96</v>
      </c>
      <c r="H138" s="45"/>
      <c r="I138" s="147"/>
      <c r="J138" s="148"/>
      <c r="K138" s="148"/>
      <c r="L138" s="27" t="s">
        <v>748</v>
      </c>
      <c r="M138" s="28"/>
      <c r="N138" s="197">
        <f>O138+P138</f>
        <v>0</v>
      </c>
      <c r="O138" s="197">
        <f>SUM(O139:O140)</f>
        <v>0</v>
      </c>
      <c r="P138" s="197">
        <f>SUM(P139:P140)</f>
        <v>0</v>
      </c>
      <c r="Q138" s="161"/>
      <c r="R138" s="161"/>
      <c r="S138" s="438"/>
      <c r="T138" s="161"/>
      <c r="U138" s="161"/>
      <c r="V138" s="161"/>
    </row>
    <row r="139" spans="1:22" s="156" customFormat="1" ht="26.4">
      <c r="A139" s="122" t="str">
        <f t="shared" si="8"/>
        <v>71040501000000</v>
      </c>
      <c r="B139" s="124" t="s">
        <v>439</v>
      </c>
      <c r="C139" s="117" t="s">
        <v>155</v>
      </c>
      <c r="D139" s="118" t="s">
        <v>149</v>
      </c>
      <c r="E139" s="119" t="s">
        <v>106</v>
      </c>
      <c r="F139" s="120" t="s">
        <v>441</v>
      </c>
      <c r="G139" s="129" t="s">
        <v>440</v>
      </c>
      <c r="H139" s="17"/>
      <c r="I139" s="25"/>
      <c r="J139" s="26"/>
      <c r="K139" s="26"/>
      <c r="L139" s="29" t="s">
        <v>839</v>
      </c>
      <c r="M139" s="12" t="s">
        <v>83</v>
      </c>
      <c r="N139" s="183">
        <f t="shared" si="14"/>
        <v>0</v>
      </c>
      <c r="O139" s="183"/>
      <c r="P139" s="183">
        <v>0</v>
      </c>
      <c r="Q139" s="161"/>
      <c r="R139" s="161"/>
      <c r="S139" s="438"/>
      <c r="T139" s="161"/>
      <c r="U139" s="161"/>
      <c r="V139" s="161"/>
    </row>
    <row r="140" spans="1:22" ht="26.4">
      <c r="A140" s="122" t="str">
        <f t="shared" si="8"/>
        <v>71040501000001</v>
      </c>
      <c r="B140" s="124" t="s">
        <v>439</v>
      </c>
      <c r="C140" s="117" t="s">
        <v>155</v>
      </c>
      <c r="D140" s="118" t="s">
        <v>149</v>
      </c>
      <c r="E140" s="119" t="s">
        <v>106</v>
      </c>
      <c r="F140" s="120" t="s">
        <v>441</v>
      </c>
      <c r="G140" s="129" t="s">
        <v>96</v>
      </c>
      <c r="H140" s="17"/>
      <c r="I140" s="25"/>
      <c r="J140" s="26"/>
      <c r="K140" s="26"/>
      <c r="L140" s="29" t="s">
        <v>230</v>
      </c>
      <c r="M140" s="12" t="s">
        <v>229</v>
      </c>
      <c r="N140" s="183">
        <f t="shared" si="14"/>
        <v>0</v>
      </c>
      <c r="O140" s="183"/>
      <c r="P140" s="183"/>
      <c r="Q140" s="161"/>
      <c r="R140" s="161"/>
      <c r="S140" s="438"/>
      <c r="T140" s="161"/>
      <c r="U140" s="161"/>
      <c r="V140" s="161"/>
    </row>
    <row r="141" spans="1:22" s="115" customFormat="1" ht="24.75" customHeight="1">
      <c r="A141" s="122" t="str">
        <f t="shared" si="8"/>
        <v>71040501010000</v>
      </c>
      <c r="B141" s="124" t="s">
        <v>439</v>
      </c>
      <c r="C141" s="117" t="s">
        <v>155</v>
      </c>
      <c r="D141" s="118" t="s">
        <v>149</v>
      </c>
      <c r="E141" s="119" t="s">
        <v>106</v>
      </c>
      <c r="F141" s="120" t="s">
        <v>106</v>
      </c>
      <c r="G141" s="129" t="s">
        <v>440</v>
      </c>
      <c r="H141" s="180">
        <v>2400</v>
      </c>
      <c r="I141" s="212" t="s">
        <v>155</v>
      </c>
      <c r="J141" s="213">
        <v>0</v>
      </c>
      <c r="K141" s="213">
        <v>0</v>
      </c>
      <c r="L141" s="162" t="s">
        <v>169</v>
      </c>
      <c r="M141" s="174"/>
      <c r="N141" s="163">
        <f>+N143+N165+N172+N260+N272</f>
        <v>0</v>
      </c>
      <c r="O141" s="163">
        <f t="shared" ref="O141:P141" si="15">+O143+O165+O172+O260+O272</f>
        <v>0</v>
      </c>
      <c r="P141" s="163">
        <f t="shared" si="15"/>
        <v>0</v>
      </c>
      <c r="Q141" s="161"/>
      <c r="R141" s="161"/>
      <c r="S141" s="438"/>
      <c r="T141" s="161"/>
      <c r="U141" s="161"/>
      <c r="V141" s="161"/>
    </row>
    <row r="142" spans="1:22" ht="16.2">
      <c r="A142" s="122" t="str">
        <f t="shared" si="8"/>
        <v>71040501014251</v>
      </c>
      <c r="B142" s="124" t="s">
        <v>439</v>
      </c>
      <c r="C142" s="117" t="s">
        <v>155</v>
      </c>
      <c r="D142" s="118" t="s">
        <v>149</v>
      </c>
      <c r="E142" s="119" t="s">
        <v>106</v>
      </c>
      <c r="F142" s="120" t="s">
        <v>106</v>
      </c>
      <c r="G142" s="121">
        <v>4251</v>
      </c>
      <c r="H142" s="25"/>
      <c r="I142" s="18"/>
      <c r="J142" s="19"/>
      <c r="K142" s="19"/>
      <c r="L142" s="30" t="s">
        <v>108</v>
      </c>
      <c r="M142" s="31"/>
      <c r="N142" s="190"/>
      <c r="O142" s="190"/>
      <c r="P142" s="190"/>
      <c r="Q142" s="161"/>
      <c r="R142" s="161"/>
      <c r="S142" s="438"/>
      <c r="T142" s="161"/>
      <c r="U142" s="161"/>
      <c r="V142" s="161"/>
    </row>
    <row r="143" spans="1:22" ht="27.6">
      <c r="B143" s="124"/>
      <c r="H143" s="165">
        <v>2410</v>
      </c>
      <c r="I143" s="166" t="s">
        <v>155</v>
      </c>
      <c r="J143" s="167">
        <v>1</v>
      </c>
      <c r="K143" s="167">
        <v>0</v>
      </c>
      <c r="L143" s="168" t="s">
        <v>749</v>
      </c>
      <c r="M143" s="176"/>
      <c r="N143" s="188">
        <f>N145</f>
        <v>0</v>
      </c>
      <c r="O143" s="188">
        <f>O145</f>
        <v>0</v>
      </c>
      <c r="P143" s="188">
        <f>+P145</f>
        <v>0</v>
      </c>
      <c r="Q143" s="161"/>
      <c r="R143" s="161"/>
      <c r="S143" s="438"/>
      <c r="T143" s="161"/>
      <c r="U143" s="161"/>
      <c r="V143" s="161"/>
    </row>
    <row r="144" spans="1:22" s="115" customFormat="1" ht="16.2">
      <c r="A144" s="122" t="str">
        <f t="shared" si="8"/>
        <v>71040501020000</v>
      </c>
      <c r="B144" s="124" t="s">
        <v>439</v>
      </c>
      <c r="C144" s="117" t="s">
        <v>155</v>
      </c>
      <c r="D144" s="118" t="s">
        <v>149</v>
      </c>
      <c r="E144" s="119" t="s">
        <v>106</v>
      </c>
      <c r="F144" s="120" t="s">
        <v>140</v>
      </c>
      <c r="G144" s="129" t="s">
        <v>440</v>
      </c>
      <c r="H144" s="25"/>
      <c r="I144" s="18"/>
      <c r="J144" s="19"/>
      <c r="K144" s="19"/>
      <c r="L144" s="30" t="s">
        <v>750</v>
      </c>
      <c r="M144" s="31"/>
      <c r="N144" s="190"/>
      <c r="O144" s="190"/>
      <c r="P144" s="190"/>
      <c r="Q144" s="161"/>
      <c r="R144" s="161"/>
      <c r="S144" s="438"/>
      <c r="T144" s="161"/>
      <c r="U144" s="161"/>
      <c r="V144" s="161"/>
    </row>
    <row r="145" spans="1:22" ht="26.4">
      <c r="A145" s="122" t="str">
        <f t="shared" si="8"/>
        <v>71040501025113</v>
      </c>
      <c r="B145" s="124" t="s">
        <v>439</v>
      </c>
      <c r="C145" s="117" t="s">
        <v>155</v>
      </c>
      <c r="D145" s="118" t="s">
        <v>149</v>
      </c>
      <c r="E145" s="119" t="s">
        <v>106</v>
      </c>
      <c r="F145" s="120" t="s">
        <v>140</v>
      </c>
      <c r="G145" s="121">
        <v>5113</v>
      </c>
      <c r="H145" s="151">
        <v>2411</v>
      </c>
      <c r="I145" s="152" t="s">
        <v>155</v>
      </c>
      <c r="J145" s="153">
        <v>1</v>
      </c>
      <c r="K145" s="153">
        <v>1</v>
      </c>
      <c r="L145" s="154" t="s">
        <v>751</v>
      </c>
      <c r="M145" s="155"/>
      <c r="N145" s="192">
        <f>+N147+N149+N151+N154+N157+N159+N161+N163</f>
        <v>0</v>
      </c>
      <c r="O145" s="192">
        <f t="shared" ref="O145:P145" si="16">+O147+O149+O151+O154+O157+O159+O161+O163</f>
        <v>0</v>
      </c>
      <c r="P145" s="192">
        <f t="shared" si="16"/>
        <v>0</v>
      </c>
      <c r="Q145" s="161"/>
      <c r="R145" s="161"/>
      <c r="S145" s="438"/>
      <c r="T145" s="161"/>
      <c r="U145" s="161"/>
      <c r="V145" s="161"/>
    </row>
    <row r="146" spans="1:22" s="115" customFormat="1" ht="16.2">
      <c r="A146" s="122" t="str">
        <f t="shared" si="8"/>
        <v>71040501030000</v>
      </c>
      <c r="B146" s="124" t="s">
        <v>439</v>
      </c>
      <c r="C146" s="117" t="s">
        <v>155</v>
      </c>
      <c r="D146" s="118" t="s">
        <v>149</v>
      </c>
      <c r="E146" s="119" t="s">
        <v>106</v>
      </c>
      <c r="F146" s="120" t="s">
        <v>442</v>
      </c>
      <c r="G146" s="129" t="s">
        <v>440</v>
      </c>
      <c r="H146" s="25"/>
      <c r="I146" s="18"/>
      <c r="J146" s="19"/>
      <c r="K146" s="19"/>
      <c r="L146" s="30" t="s">
        <v>108</v>
      </c>
      <c r="M146" s="31"/>
      <c r="N146" s="190"/>
      <c r="O146" s="190"/>
      <c r="P146" s="190"/>
      <c r="Q146" s="161"/>
      <c r="R146" s="161"/>
      <c r="S146" s="438"/>
      <c r="T146" s="161"/>
      <c r="U146" s="161"/>
      <c r="V146" s="161"/>
    </row>
    <row r="147" spans="1:22" ht="47.4" customHeight="1">
      <c r="A147" s="122" t="str">
        <f t="shared" si="8"/>
        <v>71040501034251</v>
      </c>
      <c r="B147" s="124" t="s">
        <v>439</v>
      </c>
      <c r="C147" s="117" t="s">
        <v>155</v>
      </c>
      <c r="D147" s="118" t="s">
        <v>149</v>
      </c>
      <c r="E147" s="119" t="s">
        <v>106</v>
      </c>
      <c r="F147" s="120" t="s">
        <v>442</v>
      </c>
      <c r="G147" s="121">
        <v>4251</v>
      </c>
      <c r="H147" s="45"/>
      <c r="I147" s="147"/>
      <c r="J147" s="148"/>
      <c r="K147" s="148"/>
      <c r="L147" s="27" t="s">
        <v>752</v>
      </c>
      <c r="M147" s="28"/>
      <c r="N147" s="197">
        <f>O147+P147</f>
        <v>0</v>
      </c>
      <c r="O147" s="197">
        <f>SUM(O148)</f>
        <v>0</v>
      </c>
      <c r="P147" s="197">
        <f>SUM(P148)</f>
        <v>0</v>
      </c>
      <c r="Q147" s="161"/>
      <c r="R147" s="161"/>
      <c r="S147" s="438"/>
      <c r="T147" s="161"/>
      <c r="U147" s="161"/>
      <c r="V147" s="161"/>
    </row>
    <row r="148" spans="1:22" ht="16.2">
      <c r="A148" s="122" t="str">
        <f t="shared" si="8"/>
        <v>71040501035113</v>
      </c>
      <c r="B148" s="124" t="s">
        <v>439</v>
      </c>
      <c r="C148" s="117" t="s">
        <v>155</v>
      </c>
      <c r="D148" s="118" t="s">
        <v>149</v>
      </c>
      <c r="E148" s="119" t="s">
        <v>106</v>
      </c>
      <c r="F148" s="120" t="s">
        <v>442</v>
      </c>
      <c r="G148" s="121">
        <v>5113</v>
      </c>
      <c r="H148" s="25"/>
      <c r="I148" s="18"/>
      <c r="J148" s="19"/>
      <c r="K148" s="19"/>
      <c r="L148" s="32" t="s">
        <v>125</v>
      </c>
      <c r="M148" s="33">
        <v>4239</v>
      </c>
      <c r="N148" s="183">
        <f t="shared" ref="N148:N150" si="17">O148+P148</f>
        <v>0</v>
      </c>
      <c r="O148" s="190"/>
      <c r="P148" s="190">
        <v>0</v>
      </c>
      <c r="Q148" s="161"/>
      <c r="R148" s="161"/>
      <c r="S148" s="438"/>
      <c r="T148" s="161"/>
      <c r="U148" s="161"/>
      <c r="V148" s="161"/>
    </row>
    <row r="149" spans="1:22" s="115" customFormat="1" ht="43.95" customHeight="1">
      <c r="A149" s="122" t="str">
        <f t="shared" si="8"/>
        <v>71040501040000</v>
      </c>
      <c r="B149" s="124" t="s">
        <v>439</v>
      </c>
      <c r="C149" s="117" t="s">
        <v>155</v>
      </c>
      <c r="D149" s="118" t="s">
        <v>149</v>
      </c>
      <c r="E149" s="119" t="s">
        <v>106</v>
      </c>
      <c r="F149" s="120" t="s">
        <v>155</v>
      </c>
      <c r="G149" s="129" t="s">
        <v>440</v>
      </c>
      <c r="H149" s="45"/>
      <c r="I149" s="147"/>
      <c r="J149" s="148"/>
      <c r="K149" s="148"/>
      <c r="L149" s="27" t="s">
        <v>753</v>
      </c>
      <c r="M149" s="28"/>
      <c r="N149" s="197">
        <f>O149+P149</f>
        <v>0</v>
      </c>
      <c r="O149" s="197">
        <f>SUM(O150)</f>
        <v>0</v>
      </c>
      <c r="P149" s="197">
        <f>SUM(P150)</f>
        <v>0</v>
      </c>
      <c r="Q149" s="161"/>
      <c r="R149" s="161"/>
      <c r="S149" s="438"/>
      <c r="T149" s="161"/>
      <c r="U149" s="161"/>
      <c r="V149" s="161"/>
    </row>
    <row r="150" spans="1:22" ht="16.2">
      <c r="A150" s="122" t="str">
        <f t="shared" si="8"/>
        <v>71040501044251</v>
      </c>
      <c r="B150" s="124" t="s">
        <v>439</v>
      </c>
      <c r="C150" s="117" t="s">
        <v>155</v>
      </c>
      <c r="D150" s="118" t="s">
        <v>149</v>
      </c>
      <c r="E150" s="119" t="s">
        <v>106</v>
      </c>
      <c r="F150" s="120" t="s">
        <v>155</v>
      </c>
      <c r="G150" s="121">
        <v>4251</v>
      </c>
      <c r="H150" s="25"/>
      <c r="I150" s="18"/>
      <c r="J150" s="19"/>
      <c r="K150" s="19"/>
      <c r="L150" s="32" t="s">
        <v>125</v>
      </c>
      <c r="M150" s="33">
        <v>4239</v>
      </c>
      <c r="N150" s="183">
        <f t="shared" si="17"/>
        <v>0</v>
      </c>
      <c r="O150" s="190"/>
      <c r="P150" s="190"/>
      <c r="Q150" s="161"/>
      <c r="R150" s="161"/>
      <c r="S150" s="438"/>
      <c r="T150" s="161"/>
      <c r="U150" s="161"/>
      <c r="V150" s="161"/>
    </row>
    <row r="151" spans="1:22" ht="37.200000000000003" customHeight="1">
      <c r="B151" s="124"/>
      <c r="H151" s="45"/>
      <c r="I151" s="147"/>
      <c r="J151" s="148"/>
      <c r="K151" s="148"/>
      <c r="L151" s="27" t="s">
        <v>863</v>
      </c>
      <c r="M151" s="28"/>
      <c r="N151" s="197">
        <f>O151+P151</f>
        <v>0</v>
      </c>
      <c r="O151" s="197">
        <f>SUM(O152:O153)</f>
        <v>0</v>
      </c>
      <c r="P151" s="197">
        <f>SUM(P152:P153)</f>
        <v>0</v>
      </c>
      <c r="Q151" s="161"/>
      <c r="R151" s="161"/>
      <c r="S151" s="438"/>
      <c r="T151" s="161"/>
      <c r="U151" s="161"/>
      <c r="V151" s="161"/>
    </row>
    <row r="152" spans="1:22" s="115" customFormat="1" ht="16.2">
      <c r="A152" s="122" t="str">
        <f>CONCATENATE(B152,C152,D152,E152,F152,G152)</f>
        <v>71040501080000</v>
      </c>
      <c r="B152" s="124" t="s">
        <v>439</v>
      </c>
      <c r="C152" s="117" t="s">
        <v>155</v>
      </c>
      <c r="D152" s="118" t="s">
        <v>149</v>
      </c>
      <c r="E152" s="119" t="s">
        <v>106</v>
      </c>
      <c r="F152" s="120" t="s">
        <v>185</v>
      </c>
      <c r="G152" s="129" t="s">
        <v>440</v>
      </c>
      <c r="H152" s="17"/>
      <c r="I152" s="25"/>
      <c r="J152" s="26"/>
      <c r="K152" s="26"/>
      <c r="L152" s="30" t="s">
        <v>754</v>
      </c>
      <c r="M152" s="31">
        <v>4422</v>
      </c>
      <c r="N152" s="183">
        <f t="shared" ref="N152:N153" si="18">O152+P152</f>
        <v>0</v>
      </c>
      <c r="O152" s="183"/>
      <c r="P152" s="183"/>
      <c r="Q152" s="161"/>
      <c r="R152" s="161"/>
      <c r="S152" s="438"/>
      <c r="T152" s="161"/>
      <c r="U152" s="161"/>
      <c r="V152" s="161"/>
    </row>
    <row r="153" spans="1:22" s="115" customFormat="1" ht="16.2">
      <c r="A153" s="122"/>
      <c r="B153" s="124"/>
      <c r="C153" s="117"/>
      <c r="D153" s="118"/>
      <c r="E153" s="119"/>
      <c r="F153" s="120"/>
      <c r="G153" s="129"/>
      <c r="H153" s="17"/>
      <c r="I153" s="25"/>
      <c r="J153" s="26"/>
      <c r="K153" s="26"/>
      <c r="L153" s="30" t="s">
        <v>174</v>
      </c>
      <c r="M153" s="13">
        <v>5113</v>
      </c>
      <c r="N153" s="183">
        <f t="shared" si="18"/>
        <v>0</v>
      </c>
      <c r="O153" s="183"/>
      <c r="P153" s="183"/>
      <c r="Q153" s="161"/>
      <c r="R153" s="161"/>
      <c r="S153" s="438"/>
      <c r="T153" s="161"/>
      <c r="U153" s="161"/>
      <c r="V153" s="161"/>
    </row>
    <row r="154" spans="1:22" ht="60.6" customHeight="1">
      <c r="A154" s="122" t="str">
        <f t="shared" ref="A154:A164" si="19">CONCATENATE(B154,C154,D154,E154,F154,G154)</f>
        <v>71040501085113</v>
      </c>
      <c r="B154" s="124" t="s">
        <v>439</v>
      </c>
      <c r="C154" s="117" t="s">
        <v>155</v>
      </c>
      <c r="D154" s="118" t="s">
        <v>149</v>
      </c>
      <c r="E154" s="119" t="s">
        <v>106</v>
      </c>
      <c r="F154" s="120" t="s">
        <v>185</v>
      </c>
      <c r="G154" s="121">
        <v>5113</v>
      </c>
      <c r="H154" s="45"/>
      <c r="I154" s="147"/>
      <c r="J154" s="148"/>
      <c r="K154" s="148"/>
      <c r="L154" s="27" t="s">
        <v>867</v>
      </c>
      <c r="M154" s="28"/>
      <c r="N154" s="197">
        <f>O154+P154</f>
        <v>0</v>
      </c>
      <c r="O154" s="197">
        <f>SUM(O155:O156)</f>
        <v>0</v>
      </c>
      <c r="P154" s="197">
        <f>SUM(P155:P156)</f>
        <v>0</v>
      </c>
      <c r="Q154" s="161"/>
      <c r="R154" s="161"/>
      <c r="S154" s="438"/>
      <c r="T154" s="161"/>
      <c r="U154" s="161"/>
      <c r="V154" s="161"/>
    </row>
    <row r="155" spans="1:22" s="115" customFormat="1" ht="16.2">
      <c r="A155" s="122" t="str">
        <f t="shared" si="19"/>
        <v>71040501090000</v>
      </c>
      <c r="B155" s="124" t="s">
        <v>439</v>
      </c>
      <c r="C155" s="117" t="s">
        <v>155</v>
      </c>
      <c r="D155" s="118" t="s">
        <v>149</v>
      </c>
      <c r="E155" s="119" t="s">
        <v>106</v>
      </c>
      <c r="F155" s="120" t="s">
        <v>187</v>
      </c>
      <c r="G155" s="129" t="s">
        <v>440</v>
      </c>
      <c r="H155" s="17"/>
      <c r="I155" s="25"/>
      <c r="J155" s="26"/>
      <c r="K155" s="26"/>
      <c r="L155" s="32" t="s">
        <v>134</v>
      </c>
      <c r="M155" s="48">
        <v>4861</v>
      </c>
      <c r="N155" s="183">
        <f t="shared" ref="N155:N158" si="20">O155+P155</f>
        <v>0</v>
      </c>
      <c r="O155" s="183"/>
      <c r="P155" s="183"/>
      <c r="Q155" s="161"/>
      <c r="R155" s="161"/>
      <c r="S155" s="438"/>
      <c r="T155" s="161"/>
      <c r="U155" s="161"/>
      <c r="V155" s="161"/>
    </row>
    <row r="156" spans="1:22" ht="16.2">
      <c r="A156" s="122" t="str">
        <f t="shared" si="19"/>
        <v>71040501094251</v>
      </c>
      <c r="B156" s="124" t="s">
        <v>439</v>
      </c>
      <c r="C156" s="117" t="s">
        <v>155</v>
      </c>
      <c r="D156" s="118" t="s">
        <v>149</v>
      </c>
      <c r="E156" s="119" t="s">
        <v>106</v>
      </c>
      <c r="F156" s="120" t="s">
        <v>187</v>
      </c>
      <c r="G156" s="121">
        <v>4251</v>
      </c>
      <c r="H156" s="17"/>
      <c r="I156" s="25"/>
      <c r="J156" s="26"/>
      <c r="K156" s="26"/>
      <c r="L156" s="30" t="s">
        <v>174</v>
      </c>
      <c r="M156" s="13">
        <v>5113</v>
      </c>
      <c r="N156" s="183">
        <f t="shared" si="20"/>
        <v>0</v>
      </c>
      <c r="O156" s="183"/>
      <c r="P156" s="183"/>
      <c r="Q156" s="161"/>
      <c r="R156" s="161"/>
      <c r="S156" s="438"/>
      <c r="T156" s="161"/>
      <c r="U156" s="161"/>
      <c r="V156" s="161"/>
    </row>
    <row r="157" spans="1:22" ht="37.950000000000003" customHeight="1">
      <c r="A157" s="122" t="str">
        <f t="shared" si="19"/>
        <v>71040501094639</v>
      </c>
      <c r="B157" s="124" t="s">
        <v>439</v>
      </c>
      <c r="C157" s="117" t="s">
        <v>155</v>
      </c>
      <c r="D157" s="118" t="s">
        <v>149</v>
      </c>
      <c r="E157" s="119" t="s">
        <v>106</v>
      </c>
      <c r="F157" s="120" t="s">
        <v>187</v>
      </c>
      <c r="G157" s="121">
        <v>4639</v>
      </c>
      <c r="H157" s="45"/>
      <c r="I157" s="147"/>
      <c r="J157" s="148"/>
      <c r="K157" s="148"/>
      <c r="L157" s="27" t="s">
        <v>864</v>
      </c>
      <c r="M157" s="28"/>
      <c r="N157" s="197">
        <f>O157+P157</f>
        <v>0</v>
      </c>
      <c r="O157" s="197">
        <f>SUM(O158)</f>
        <v>0</v>
      </c>
      <c r="P157" s="197">
        <f>SUM(P158)</f>
        <v>0</v>
      </c>
      <c r="Q157" s="161"/>
      <c r="R157" s="161"/>
      <c r="S157" s="438"/>
      <c r="T157" s="161"/>
      <c r="U157" s="161"/>
      <c r="V157" s="161"/>
    </row>
    <row r="158" spans="1:22" s="115" customFormat="1" ht="16.2">
      <c r="A158" s="122" t="str">
        <f t="shared" si="19"/>
        <v>71040501100000</v>
      </c>
      <c r="B158" s="124" t="s">
        <v>439</v>
      </c>
      <c r="C158" s="117" t="s">
        <v>155</v>
      </c>
      <c r="D158" s="118" t="s">
        <v>149</v>
      </c>
      <c r="E158" s="119" t="s">
        <v>106</v>
      </c>
      <c r="F158" s="120" t="s">
        <v>189</v>
      </c>
      <c r="G158" s="129" t="s">
        <v>440</v>
      </c>
      <c r="H158" s="17"/>
      <c r="I158" s="25"/>
      <c r="J158" s="26"/>
      <c r="K158" s="26"/>
      <c r="L158" s="30" t="s">
        <v>174</v>
      </c>
      <c r="M158" s="13">
        <v>5113</v>
      </c>
      <c r="N158" s="183">
        <f t="shared" si="20"/>
        <v>0</v>
      </c>
      <c r="O158" s="183">
        <v>0</v>
      </c>
      <c r="P158" s="183"/>
      <c r="Q158" s="161"/>
      <c r="R158" s="161"/>
      <c r="S158" s="438"/>
      <c r="T158" s="161"/>
      <c r="U158" s="161"/>
      <c r="V158" s="161"/>
    </row>
    <row r="159" spans="1:22" ht="73.95" customHeight="1">
      <c r="A159" s="122" t="str">
        <f t="shared" si="19"/>
        <v>71040501104861</v>
      </c>
      <c r="B159" s="124" t="s">
        <v>439</v>
      </c>
      <c r="C159" s="117" t="s">
        <v>155</v>
      </c>
      <c r="D159" s="118" t="s">
        <v>149</v>
      </c>
      <c r="E159" s="119" t="s">
        <v>106</v>
      </c>
      <c r="F159" s="120" t="s">
        <v>189</v>
      </c>
      <c r="G159" s="121">
        <v>4861</v>
      </c>
      <c r="H159" s="45"/>
      <c r="I159" s="147"/>
      <c r="J159" s="148"/>
      <c r="K159" s="148"/>
      <c r="L159" s="27" t="s">
        <v>868</v>
      </c>
      <c r="M159" s="28"/>
      <c r="N159" s="197">
        <f>O159+P159</f>
        <v>0</v>
      </c>
      <c r="O159" s="197">
        <f>SUM(O160:O160)</f>
        <v>0</v>
      </c>
      <c r="P159" s="197">
        <f>SUM(P160:P160)</f>
        <v>0</v>
      </c>
      <c r="Q159" s="161"/>
      <c r="R159" s="161"/>
      <c r="S159" s="438"/>
      <c r="T159" s="161"/>
      <c r="U159" s="161"/>
      <c r="V159" s="161"/>
    </row>
    <row r="160" spans="1:22" s="115" customFormat="1" ht="16.2">
      <c r="A160" s="122" t="str">
        <f t="shared" si="19"/>
        <v>71040501110000</v>
      </c>
      <c r="B160" s="124" t="s">
        <v>439</v>
      </c>
      <c r="C160" s="117" t="s">
        <v>155</v>
      </c>
      <c r="D160" s="118" t="s">
        <v>149</v>
      </c>
      <c r="E160" s="119" t="s">
        <v>106</v>
      </c>
      <c r="F160" s="120" t="s">
        <v>104</v>
      </c>
      <c r="G160" s="129" t="s">
        <v>440</v>
      </c>
      <c r="H160" s="17"/>
      <c r="I160" s="25"/>
      <c r="J160" s="26"/>
      <c r="K160" s="26"/>
      <c r="L160" s="32" t="s">
        <v>134</v>
      </c>
      <c r="M160" s="48">
        <v>4861</v>
      </c>
      <c r="N160" s="183">
        <f t="shared" ref="N160:N162" si="21">O160+P160</f>
        <v>0</v>
      </c>
      <c r="O160" s="402"/>
      <c r="P160" s="402">
        <v>0</v>
      </c>
      <c r="Q160" s="161"/>
      <c r="R160" s="161"/>
      <c r="S160" s="438"/>
      <c r="T160" s="161"/>
      <c r="U160" s="161"/>
      <c r="V160" s="161"/>
    </row>
    <row r="161" spans="1:22" s="115" customFormat="1" ht="84.6" customHeight="1">
      <c r="A161" s="122" t="str">
        <f t="shared" si="19"/>
        <v>71040501120000</v>
      </c>
      <c r="B161" s="124" t="s">
        <v>439</v>
      </c>
      <c r="C161" s="117" t="s">
        <v>155</v>
      </c>
      <c r="D161" s="118" t="s">
        <v>149</v>
      </c>
      <c r="E161" s="119" t="s">
        <v>106</v>
      </c>
      <c r="F161" s="120" t="s">
        <v>443</v>
      </c>
      <c r="G161" s="129" t="s">
        <v>440</v>
      </c>
      <c r="H161" s="45"/>
      <c r="I161" s="147"/>
      <c r="J161" s="148"/>
      <c r="K161" s="148"/>
      <c r="L161" s="457" t="s">
        <v>869</v>
      </c>
      <c r="M161" s="28"/>
      <c r="N161" s="197">
        <f>O161+P161</f>
        <v>0</v>
      </c>
      <c r="O161" s="197">
        <f>SUM(O162:O162)</f>
        <v>0</v>
      </c>
      <c r="P161" s="197">
        <f>SUM(P162:P162)</f>
        <v>0</v>
      </c>
      <c r="Q161" s="161"/>
      <c r="R161" s="161"/>
      <c r="S161" s="438"/>
      <c r="T161" s="161"/>
      <c r="U161" s="161"/>
      <c r="V161" s="161"/>
    </row>
    <row r="162" spans="1:22" ht="16.2">
      <c r="A162" s="122" t="str">
        <f t="shared" si="19"/>
        <v>71040501125129</v>
      </c>
      <c r="B162" s="124" t="s">
        <v>439</v>
      </c>
      <c r="C162" s="117" t="s">
        <v>155</v>
      </c>
      <c r="D162" s="118" t="s">
        <v>149</v>
      </c>
      <c r="E162" s="119" t="s">
        <v>106</v>
      </c>
      <c r="F162" s="120" t="s">
        <v>443</v>
      </c>
      <c r="G162" s="121">
        <v>5129</v>
      </c>
      <c r="H162" s="17"/>
      <c r="I162" s="25"/>
      <c r="J162" s="26"/>
      <c r="K162" s="26"/>
      <c r="L162" s="32" t="s">
        <v>134</v>
      </c>
      <c r="M162" s="48">
        <v>4861</v>
      </c>
      <c r="N162" s="183">
        <f t="shared" si="21"/>
        <v>0</v>
      </c>
      <c r="O162" s="402"/>
      <c r="P162" s="402">
        <v>0</v>
      </c>
      <c r="Q162" s="161"/>
      <c r="R162" s="161"/>
      <c r="S162" s="438"/>
      <c r="T162" s="161"/>
      <c r="U162" s="161"/>
      <c r="V162" s="161"/>
    </row>
    <row r="163" spans="1:22" ht="42.6" customHeight="1">
      <c r="A163" s="122" t="str">
        <f t="shared" si="19"/>
        <v>71040501094639</v>
      </c>
      <c r="B163" s="124" t="s">
        <v>439</v>
      </c>
      <c r="C163" s="117" t="s">
        <v>155</v>
      </c>
      <c r="D163" s="118" t="s">
        <v>149</v>
      </c>
      <c r="E163" s="119" t="s">
        <v>106</v>
      </c>
      <c r="F163" s="120" t="s">
        <v>187</v>
      </c>
      <c r="G163" s="121">
        <v>4639</v>
      </c>
      <c r="H163" s="45"/>
      <c r="I163" s="147"/>
      <c r="J163" s="148"/>
      <c r="K163" s="148"/>
      <c r="L163" s="27" t="s">
        <v>865</v>
      </c>
      <c r="M163" s="28"/>
      <c r="N163" s="197">
        <f>O163+P163</f>
        <v>0</v>
      </c>
      <c r="O163" s="197">
        <f>SUM(O164)</f>
        <v>0</v>
      </c>
      <c r="P163" s="197">
        <f>SUM(P164)</f>
        <v>0</v>
      </c>
      <c r="Q163" s="161"/>
      <c r="R163" s="161"/>
      <c r="S163" s="438"/>
      <c r="T163" s="161"/>
      <c r="U163" s="161"/>
      <c r="V163" s="161"/>
    </row>
    <row r="164" spans="1:22" s="115" customFormat="1" ht="26.4">
      <c r="A164" s="122" t="str">
        <f t="shared" si="19"/>
        <v>71040501100000</v>
      </c>
      <c r="B164" s="124" t="s">
        <v>439</v>
      </c>
      <c r="C164" s="117" t="s">
        <v>155</v>
      </c>
      <c r="D164" s="118" t="s">
        <v>149</v>
      </c>
      <c r="E164" s="119" t="s">
        <v>106</v>
      </c>
      <c r="F164" s="120" t="s">
        <v>189</v>
      </c>
      <c r="G164" s="129" t="s">
        <v>440</v>
      </c>
      <c r="H164" s="17"/>
      <c r="I164" s="25"/>
      <c r="J164" s="26"/>
      <c r="K164" s="26"/>
      <c r="L164" s="30" t="s">
        <v>866</v>
      </c>
      <c r="M164" s="13">
        <v>5511</v>
      </c>
      <c r="N164" s="183">
        <f t="shared" ref="N164" si="22">O164+P164</f>
        <v>0</v>
      </c>
      <c r="O164" s="183">
        <v>0</v>
      </c>
      <c r="P164" s="183"/>
      <c r="Q164" s="161"/>
      <c r="R164" s="161"/>
      <c r="S164" s="438"/>
      <c r="T164" s="161"/>
      <c r="U164" s="161"/>
      <c r="V164" s="161"/>
    </row>
    <row r="165" spans="1:22" ht="27.6">
      <c r="A165" s="122" t="str">
        <f t="shared" si="8"/>
        <v>71040501045112</v>
      </c>
      <c r="B165" s="124" t="s">
        <v>439</v>
      </c>
      <c r="C165" s="117" t="s">
        <v>155</v>
      </c>
      <c r="D165" s="118" t="s">
        <v>149</v>
      </c>
      <c r="E165" s="119" t="s">
        <v>106</v>
      </c>
      <c r="F165" s="120" t="s">
        <v>155</v>
      </c>
      <c r="G165" s="121">
        <v>5112</v>
      </c>
      <c r="H165" s="165">
        <v>2420</v>
      </c>
      <c r="I165" s="166" t="s">
        <v>155</v>
      </c>
      <c r="J165" s="167">
        <v>2</v>
      </c>
      <c r="K165" s="167">
        <v>0</v>
      </c>
      <c r="L165" s="168" t="s">
        <v>170</v>
      </c>
      <c r="M165" s="176"/>
      <c r="N165" s="188">
        <f>+N167</f>
        <v>0</v>
      </c>
      <c r="O165" s="188">
        <f>+O167</f>
        <v>0</v>
      </c>
      <c r="P165" s="188">
        <f>+P167</f>
        <v>0</v>
      </c>
      <c r="Q165" s="161"/>
      <c r="R165" s="161"/>
      <c r="S165" s="438"/>
      <c r="T165" s="161"/>
      <c r="U165" s="161"/>
      <c r="V165" s="161"/>
    </row>
    <row r="166" spans="1:22" ht="16.2">
      <c r="A166" s="122" t="str">
        <f t="shared" si="8"/>
        <v>71040501045113</v>
      </c>
      <c r="B166" s="124" t="s">
        <v>439</v>
      </c>
      <c r="C166" s="117" t="s">
        <v>155</v>
      </c>
      <c r="D166" s="118" t="s">
        <v>149</v>
      </c>
      <c r="E166" s="119" t="s">
        <v>106</v>
      </c>
      <c r="F166" s="120" t="s">
        <v>155</v>
      </c>
      <c r="G166" s="121">
        <v>5113</v>
      </c>
      <c r="H166" s="25"/>
      <c r="I166" s="18"/>
      <c r="J166" s="19"/>
      <c r="K166" s="19"/>
      <c r="L166" s="30" t="s">
        <v>110</v>
      </c>
      <c r="M166" s="31"/>
      <c r="N166" s="190"/>
      <c r="O166" s="190"/>
      <c r="P166" s="190"/>
      <c r="Q166" s="161"/>
      <c r="R166" s="161"/>
      <c r="S166" s="438"/>
      <c r="T166" s="161"/>
      <c r="U166" s="161"/>
      <c r="V166" s="161"/>
    </row>
    <row r="167" spans="1:22" s="115" customFormat="1" ht="16.2">
      <c r="A167" s="122" t="str">
        <f t="shared" si="8"/>
        <v>71040501050000</v>
      </c>
      <c r="B167" s="124" t="s">
        <v>439</v>
      </c>
      <c r="C167" s="117" t="s">
        <v>155</v>
      </c>
      <c r="D167" s="118" t="s">
        <v>149</v>
      </c>
      <c r="E167" s="119" t="s">
        <v>106</v>
      </c>
      <c r="F167" s="120" t="s">
        <v>149</v>
      </c>
      <c r="G167" s="129" t="s">
        <v>440</v>
      </c>
      <c r="H167" s="151">
        <v>2424</v>
      </c>
      <c r="I167" s="152" t="s">
        <v>155</v>
      </c>
      <c r="J167" s="153">
        <v>2</v>
      </c>
      <c r="K167" s="153">
        <v>4</v>
      </c>
      <c r="L167" s="154" t="s">
        <v>171</v>
      </c>
      <c r="M167" s="155"/>
      <c r="N167" s="192">
        <f>+N169</f>
        <v>0</v>
      </c>
      <c r="O167" s="192">
        <f>+O169</f>
        <v>0</v>
      </c>
      <c r="P167" s="192">
        <f>+P169</f>
        <v>0</v>
      </c>
      <c r="Q167" s="161"/>
      <c r="R167" s="161"/>
      <c r="S167" s="438"/>
      <c r="T167" s="161"/>
      <c r="U167" s="161"/>
      <c r="V167" s="161"/>
    </row>
    <row r="168" spans="1:22" ht="16.2">
      <c r="A168" s="122" t="str">
        <f t="shared" si="8"/>
        <v>71040501054251</v>
      </c>
      <c r="B168" s="124" t="s">
        <v>439</v>
      </c>
      <c r="C168" s="117" t="s">
        <v>155</v>
      </c>
      <c r="D168" s="118" t="s">
        <v>149</v>
      </c>
      <c r="E168" s="119" t="s">
        <v>106</v>
      </c>
      <c r="F168" s="120" t="s">
        <v>149</v>
      </c>
      <c r="G168" s="121">
        <v>4251</v>
      </c>
      <c r="H168" s="25"/>
      <c r="I168" s="25"/>
      <c r="J168" s="26"/>
      <c r="K168" s="26"/>
      <c r="L168" s="30" t="s">
        <v>108</v>
      </c>
      <c r="M168" s="31"/>
      <c r="N168" s="190"/>
      <c r="O168" s="190"/>
      <c r="P168" s="190"/>
      <c r="Q168" s="161"/>
      <c r="R168" s="161"/>
      <c r="S168" s="438"/>
      <c r="T168" s="161"/>
      <c r="U168" s="161"/>
      <c r="V168" s="161"/>
    </row>
    <row r="169" spans="1:22" ht="16.2">
      <c r="A169" s="122" t="str">
        <f t="shared" si="8"/>
        <v>71040501055112</v>
      </c>
      <c r="B169" s="124" t="s">
        <v>439</v>
      </c>
      <c r="C169" s="117" t="s">
        <v>155</v>
      </c>
      <c r="D169" s="118" t="s">
        <v>149</v>
      </c>
      <c r="E169" s="119" t="s">
        <v>106</v>
      </c>
      <c r="F169" s="120" t="s">
        <v>149</v>
      </c>
      <c r="G169" s="121">
        <v>5112</v>
      </c>
      <c r="H169" s="45"/>
      <c r="I169" s="147"/>
      <c r="J169" s="148"/>
      <c r="K169" s="148"/>
      <c r="L169" s="27" t="s">
        <v>172</v>
      </c>
      <c r="M169" s="28"/>
      <c r="N169" s="197">
        <f>O169+P169</f>
        <v>0</v>
      </c>
      <c r="O169" s="197">
        <f>SUM(O170:O171)</f>
        <v>0</v>
      </c>
      <c r="P169" s="197">
        <f>SUM(P170:P171)</f>
        <v>0</v>
      </c>
      <c r="Q169" s="161"/>
      <c r="R169" s="161"/>
      <c r="S169" s="438"/>
      <c r="T169" s="161"/>
      <c r="U169" s="161"/>
      <c r="V169" s="161"/>
    </row>
    <row r="170" spans="1:22" ht="16.2">
      <c r="A170" s="122" t="str">
        <f t="shared" ref="A170:A220" si="23">CONCATENATE(B170,C170,D170,E170,F170,G170)</f>
        <v>71040501055113</v>
      </c>
      <c r="B170" s="124" t="s">
        <v>439</v>
      </c>
      <c r="C170" s="117" t="s">
        <v>155</v>
      </c>
      <c r="D170" s="118" t="s">
        <v>149</v>
      </c>
      <c r="E170" s="119" t="s">
        <v>106</v>
      </c>
      <c r="F170" s="120" t="s">
        <v>149</v>
      </c>
      <c r="G170" s="121">
        <v>5113</v>
      </c>
      <c r="H170" s="25"/>
      <c r="I170" s="18"/>
      <c r="J170" s="19"/>
      <c r="K170" s="19"/>
      <c r="L170" s="30" t="s">
        <v>173</v>
      </c>
      <c r="M170" s="31">
        <v>5112</v>
      </c>
      <c r="N170" s="183">
        <f t="shared" ref="N170:N171" si="24">O170+P170</f>
        <v>0</v>
      </c>
      <c r="O170" s="183">
        <v>0</v>
      </c>
      <c r="P170" s="183"/>
      <c r="Q170" s="161"/>
      <c r="R170" s="161"/>
      <c r="S170" s="438"/>
      <c r="T170" s="161"/>
      <c r="U170" s="161"/>
      <c r="V170" s="161"/>
    </row>
    <row r="171" spans="1:22" s="115" customFormat="1" ht="16.2">
      <c r="A171" s="122" t="str">
        <f t="shared" si="23"/>
        <v>71040501060000</v>
      </c>
      <c r="B171" s="124" t="s">
        <v>439</v>
      </c>
      <c r="C171" s="117" t="s">
        <v>155</v>
      </c>
      <c r="D171" s="118" t="s">
        <v>149</v>
      </c>
      <c r="E171" s="119" t="s">
        <v>106</v>
      </c>
      <c r="F171" s="120" t="s">
        <v>157</v>
      </c>
      <c r="G171" s="129" t="s">
        <v>440</v>
      </c>
      <c r="H171" s="17"/>
      <c r="I171" s="25"/>
      <c r="J171" s="26"/>
      <c r="K171" s="26"/>
      <c r="L171" s="30" t="s">
        <v>174</v>
      </c>
      <c r="M171" s="13">
        <v>5113</v>
      </c>
      <c r="N171" s="183">
        <f t="shared" si="24"/>
        <v>0</v>
      </c>
      <c r="O171" s="183">
        <v>0</v>
      </c>
      <c r="P171" s="183"/>
      <c r="Q171" s="161"/>
      <c r="R171" s="161"/>
      <c r="S171" s="438"/>
      <c r="T171" s="161"/>
      <c r="U171" s="161"/>
      <c r="V171" s="161"/>
    </row>
    <row r="172" spans="1:22" ht="16.2">
      <c r="A172" s="122" t="str">
        <f t="shared" si="23"/>
        <v>71040501134251</v>
      </c>
      <c r="B172" s="124" t="s">
        <v>439</v>
      </c>
      <c r="C172" s="117" t="s">
        <v>155</v>
      </c>
      <c r="D172" s="118" t="s">
        <v>149</v>
      </c>
      <c r="E172" s="119" t="s">
        <v>106</v>
      </c>
      <c r="F172" s="120" t="s">
        <v>444</v>
      </c>
      <c r="G172" s="121">
        <v>4251</v>
      </c>
      <c r="H172" s="165">
        <v>2450</v>
      </c>
      <c r="I172" s="166" t="s">
        <v>155</v>
      </c>
      <c r="J172" s="167">
        <v>5</v>
      </c>
      <c r="K172" s="167">
        <v>0</v>
      </c>
      <c r="L172" s="168" t="s">
        <v>175</v>
      </c>
      <c r="M172" s="176"/>
      <c r="N172" s="188">
        <f>+N174+N246</f>
        <v>0</v>
      </c>
      <c r="O172" s="188">
        <f>+O174+O246</f>
        <v>0</v>
      </c>
      <c r="P172" s="188">
        <f>+P174+P246</f>
        <v>0</v>
      </c>
      <c r="Q172" s="161"/>
      <c r="R172" s="161"/>
      <c r="S172" s="438"/>
      <c r="T172" s="161"/>
      <c r="U172" s="161"/>
      <c r="V172" s="161"/>
    </row>
    <row r="173" spans="1:22" ht="16.2">
      <c r="A173" s="122" t="str">
        <f t="shared" si="23"/>
        <v>71040501135129</v>
      </c>
      <c r="B173" s="124" t="s">
        <v>439</v>
      </c>
      <c r="C173" s="117" t="s">
        <v>155</v>
      </c>
      <c r="D173" s="118" t="s">
        <v>149</v>
      </c>
      <c r="E173" s="119" t="s">
        <v>106</v>
      </c>
      <c r="F173" s="120" t="s">
        <v>444</v>
      </c>
      <c r="G173" s="121">
        <v>5129</v>
      </c>
      <c r="H173" s="25"/>
      <c r="I173" s="18"/>
      <c r="J173" s="19"/>
      <c r="K173" s="19"/>
      <c r="L173" s="30" t="s">
        <v>110</v>
      </c>
      <c r="M173" s="31"/>
      <c r="N173" s="190"/>
      <c r="O173" s="190"/>
      <c r="P173" s="190"/>
      <c r="Q173" s="161"/>
      <c r="R173" s="161"/>
      <c r="S173" s="438"/>
      <c r="T173" s="161"/>
      <c r="U173" s="161"/>
      <c r="V173" s="161"/>
    </row>
    <row r="174" spans="1:22" ht="16.2">
      <c r="A174" s="122" t="str">
        <f t="shared" si="23"/>
        <v>71040501135221</v>
      </c>
      <c r="B174" s="124" t="s">
        <v>439</v>
      </c>
      <c r="C174" s="117" t="s">
        <v>155</v>
      </c>
      <c r="D174" s="118" t="s">
        <v>149</v>
      </c>
      <c r="E174" s="119" t="s">
        <v>106</v>
      </c>
      <c r="F174" s="120" t="s">
        <v>444</v>
      </c>
      <c r="G174" s="121">
        <v>5221</v>
      </c>
      <c r="H174" s="151">
        <v>2451</v>
      </c>
      <c r="I174" s="152" t="s">
        <v>155</v>
      </c>
      <c r="J174" s="153">
        <v>5</v>
      </c>
      <c r="K174" s="153">
        <v>1</v>
      </c>
      <c r="L174" s="154" t="s">
        <v>176</v>
      </c>
      <c r="M174" s="155"/>
      <c r="N174" s="192">
        <f>+N176+N179+N181+N185+N189+N194+N198+N200+N206+N213+N217+N220+N224+N231+N234+N236+N238+N244</f>
        <v>0</v>
      </c>
      <c r="O174" s="192">
        <f>+O176+O179+O181+O185+O189+O194+O198+O200+O206+O213+O217+O220+O224+O231+O234+O236+O238+O244</f>
        <v>0</v>
      </c>
      <c r="P174" s="192">
        <f t="shared" ref="P174" si="25">+P176+P179+P181+P185+P189+P194+P198+P200+P206+P213+P217+P220+P224+P231+P234+P236+P238+P244</f>
        <v>0</v>
      </c>
      <c r="Q174" s="161"/>
      <c r="R174" s="161"/>
      <c r="S174" s="438"/>
      <c r="T174" s="161"/>
      <c r="U174" s="161"/>
      <c r="V174" s="161"/>
    </row>
    <row r="175" spans="1:22" s="115" customFormat="1" ht="16.2">
      <c r="A175" s="122" t="str">
        <f t="shared" si="23"/>
        <v>71040501140000</v>
      </c>
      <c r="B175" s="124" t="s">
        <v>439</v>
      </c>
      <c r="C175" s="117" t="s">
        <v>155</v>
      </c>
      <c r="D175" s="118" t="s">
        <v>149</v>
      </c>
      <c r="E175" s="119" t="s">
        <v>106</v>
      </c>
      <c r="F175" s="120" t="s">
        <v>445</v>
      </c>
      <c r="G175" s="129" t="s">
        <v>440</v>
      </c>
      <c r="H175" s="25"/>
      <c r="I175" s="25"/>
      <c r="J175" s="26"/>
      <c r="K175" s="26"/>
      <c r="L175" s="30" t="s">
        <v>108</v>
      </c>
      <c r="M175" s="31"/>
      <c r="N175" s="190"/>
      <c r="O175" s="190"/>
      <c r="P175" s="190"/>
      <c r="Q175" s="161"/>
      <c r="R175" s="161"/>
      <c r="S175" s="438"/>
      <c r="T175" s="161"/>
      <c r="U175" s="161"/>
      <c r="V175" s="161"/>
    </row>
    <row r="176" spans="1:22" ht="28.5" customHeight="1">
      <c r="A176" s="122" t="str">
        <f t="shared" si="23"/>
        <v>71040501144729</v>
      </c>
      <c r="B176" s="124" t="s">
        <v>439</v>
      </c>
      <c r="C176" s="117" t="s">
        <v>155</v>
      </c>
      <c r="D176" s="118" t="s">
        <v>149</v>
      </c>
      <c r="E176" s="119" t="s">
        <v>106</v>
      </c>
      <c r="F176" s="120" t="s">
        <v>445</v>
      </c>
      <c r="G176" s="121">
        <v>4729</v>
      </c>
      <c r="H176" s="45"/>
      <c r="I176" s="147"/>
      <c r="J176" s="148"/>
      <c r="K176" s="148"/>
      <c r="L176" s="27" t="s">
        <v>177</v>
      </c>
      <c r="M176" s="28"/>
      <c r="N176" s="197">
        <f>O176+P176</f>
        <v>0</v>
      </c>
      <c r="O176" s="197">
        <f>SUM(O177:O178)</f>
        <v>0</v>
      </c>
      <c r="P176" s="197">
        <f>SUM(P177:P178)</f>
        <v>0</v>
      </c>
      <c r="Q176" s="161"/>
      <c r="R176" s="161"/>
      <c r="S176" s="438"/>
      <c r="T176" s="161"/>
      <c r="U176" s="161"/>
      <c r="V176" s="161"/>
    </row>
    <row r="177" spans="1:22" s="115" customFormat="1" ht="27" customHeight="1">
      <c r="A177" s="122" t="str">
        <f t="shared" si="23"/>
        <v>71040501150000</v>
      </c>
      <c r="B177" s="124" t="s">
        <v>439</v>
      </c>
      <c r="C177" s="117" t="s">
        <v>155</v>
      </c>
      <c r="D177" s="118" t="s">
        <v>149</v>
      </c>
      <c r="E177" s="119" t="s">
        <v>106</v>
      </c>
      <c r="F177" s="120" t="s">
        <v>446</v>
      </c>
      <c r="G177" s="129" t="s">
        <v>440</v>
      </c>
      <c r="H177" s="25"/>
      <c r="I177" s="25"/>
      <c r="J177" s="26"/>
      <c r="K177" s="26"/>
      <c r="L177" s="29" t="s">
        <v>142</v>
      </c>
      <c r="M177" s="12">
        <v>4251</v>
      </c>
      <c r="N177" s="183">
        <f t="shared" ref="N177:N243" si="26">O177+P177</f>
        <v>0</v>
      </c>
      <c r="O177" s="398"/>
      <c r="P177" s="398"/>
      <c r="Q177" s="161"/>
      <c r="R177" s="161"/>
      <c r="S177" s="438"/>
      <c r="T177" s="161"/>
      <c r="U177" s="161"/>
      <c r="V177" s="161"/>
    </row>
    <row r="178" spans="1:22" ht="21" customHeight="1">
      <c r="A178" s="122" t="str">
        <f t="shared" si="23"/>
        <v>71040501155112</v>
      </c>
      <c r="B178" s="124" t="s">
        <v>439</v>
      </c>
      <c r="C178" s="117" t="s">
        <v>155</v>
      </c>
      <c r="D178" s="118" t="s">
        <v>149</v>
      </c>
      <c r="E178" s="119" t="s">
        <v>106</v>
      </c>
      <c r="F178" s="120" t="s">
        <v>446</v>
      </c>
      <c r="G178" s="121">
        <v>5112</v>
      </c>
      <c r="H178" s="25"/>
      <c r="I178" s="25"/>
      <c r="J178" s="26"/>
      <c r="K178" s="26"/>
      <c r="L178" s="32" t="s">
        <v>174</v>
      </c>
      <c r="M178" s="48">
        <v>5113</v>
      </c>
      <c r="N178" s="183">
        <f t="shared" si="26"/>
        <v>0</v>
      </c>
      <c r="O178" s="183"/>
      <c r="P178" s="183"/>
      <c r="Q178" s="161"/>
      <c r="R178" s="161"/>
      <c r="S178" s="438"/>
      <c r="T178" s="161"/>
      <c r="U178" s="161"/>
      <c r="V178" s="161"/>
    </row>
    <row r="179" spans="1:22" ht="44.4" customHeight="1">
      <c r="A179" s="122" t="str">
        <f t="shared" si="23"/>
        <v>71040501155133</v>
      </c>
      <c r="B179" s="124" t="s">
        <v>439</v>
      </c>
      <c r="C179" s="117" t="s">
        <v>155</v>
      </c>
      <c r="D179" s="118" t="s">
        <v>149</v>
      </c>
      <c r="E179" s="119" t="s">
        <v>106</v>
      </c>
      <c r="F179" s="120" t="s">
        <v>446</v>
      </c>
      <c r="G179" s="121">
        <v>5133</v>
      </c>
      <c r="H179" s="45"/>
      <c r="I179" s="147"/>
      <c r="J179" s="148"/>
      <c r="K179" s="148"/>
      <c r="L179" s="459" t="s">
        <v>856</v>
      </c>
      <c r="M179" s="28"/>
      <c r="N179" s="197">
        <f>O179+P179</f>
        <v>0</v>
      </c>
      <c r="O179" s="197">
        <f>SUM(O180)</f>
        <v>0</v>
      </c>
      <c r="P179" s="197">
        <f>SUM(P180)</f>
        <v>0</v>
      </c>
      <c r="Q179" s="161"/>
      <c r="R179" s="161"/>
      <c r="S179" s="438"/>
      <c r="T179" s="161"/>
      <c r="U179" s="161"/>
      <c r="V179" s="161"/>
    </row>
    <row r="180" spans="1:22" ht="16.2">
      <c r="A180" s="122" t="str">
        <f t="shared" si="23"/>
        <v>71040501155134</v>
      </c>
      <c r="B180" s="124" t="s">
        <v>439</v>
      </c>
      <c r="C180" s="117" t="s">
        <v>155</v>
      </c>
      <c r="D180" s="118" t="s">
        <v>149</v>
      </c>
      <c r="E180" s="119" t="s">
        <v>106</v>
      </c>
      <c r="F180" s="120" t="s">
        <v>446</v>
      </c>
      <c r="G180" s="121">
        <v>5134</v>
      </c>
      <c r="H180" s="25"/>
      <c r="I180" s="25"/>
      <c r="J180" s="26"/>
      <c r="K180" s="26"/>
      <c r="L180" s="441" t="s">
        <v>134</v>
      </c>
      <c r="M180" s="422">
        <v>4861</v>
      </c>
      <c r="N180" s="183">
        <f t="shared" si="26"/>
        <v>0</v>
      </c>
      <c r="O180" s="402"/>
      <c r="P180" s="402"/>
      <c r="Q180" s="161"/>
      <c r="R180" s="161"/>
      <c r="S180" s="438"/>
      <c r="T180" s="161"/>
      <c r="U180" s="161"/>
      <c r="V180" s="161"/>
    </row>
    <row r="181" spans="1:22" s="156" customFormat="1" ht="16.2">
      <c r="A181" s="122" t="str">
        <f t="shared" si="23"/>
        <v>71040505000000</v>
      </c>
      <c r="B181" s="124" t="s">
        <v>439</v>
      </c>
      <c r="C181" s="117" t="s">
        <v>155</v>
      </c>
      <c r="D181" s="118" t="s">
        <v>149</v>
      </c>
      <c r="E181" s="119" t="s">
        <v>149</v>
      </c>
      <c r="F181" s="120" t="s">
        <v>441</v>
      </c>
      <c r="G181" s="129" t="s">
        <v>440</v>
      </c>
      <c r="H181" s="45"/>
      <c r="I181" s="147"/>
      <c r="J181" s="148"/>
      <c r="K181" s="148"/>
      <c r="L181" s="27" t="s">
        <v>179</v>
      </c>
      <c r="M181" s="28"/>
      <c r="N181" s="197">
        <f>O181+P181</f>
        <v>0</v>
      </c>
      <c r="O181" s="197">
        <f>SUM(O182:O184)</f>
        <v>0</v>
      </c>
      <c r="P181" s="197">
        <f>SUM(P182:P184)</f>
        <v>0</v>
      </c>
      <c r="Q181" s="161"/>
      <c r="R181" s="161"/>
      <c r="S181" s="438"/>
      <c r="T181" s="161"/>
      <c r="U181" s="161"/>
      <c r="V181" s="161"/>
    </row>
    <row r="182" spans="1:22" ht="26.4">
      <c r="A182" s="122" t="str">
        <f t="shared" si="23"/>
        <v>71040505000001</v>
      </c>
      <c r="B182" s="124" t="s">
        <v>439</v>
      </c>
      <c r="C182" s="117" t="s">
        <v>155</v>
      </c>
      <c r="D182" s="118" t="s">
        <v>149</v>
      </c>
      <c r="E182" s="119" t="s">
        <v>149</v>
      </c>
      <c r="F182" s="120" t="s">
        <v>441</v>
      </c>
      <c r="G182" s="129" t="s">
        <v>96</v>
      </c>
      <c r="H182" s="17"/>
      <c r="I182" s="25"/>
      <c r="J182" s="26"/>
      <c r="K182" s="26"/>
      <c r="L182" s="30" t="s">
        <v>142</v>
      </c>
      <c r="M182" s="13">
        <v>4251</v>
      </c>
      <c r="N182" s="183">
        <f t="shared" si="26"/>
        <v>0</v>
      </c>
      <c r="O182" s="183"/>
      <c r="P182" s="183">
        <v>0</v>
      </c>
      <c r="Q182" s="161"/>
      <c r="R182" s="161"/>
      <c r="S182" s="438"/>
      <c r="T182" s="161"/>
      <c r="U182" s="161"/>
      <c r="V182" s="161"/>
    </row>
    <row r="183" spans="1:22" s="115" customFormat="1" ht="16.2">
      <c r="A183" s="122" t="str">
        <f t="shared" si="23"/>
        <v>71040505010000</v>
      </c>
      <c r="B183" s="124" t="s">
        <v>439</v>
      </c>
      <c r="C183" s="117" t="s">
        <v>155</v>
      </c>
      <c r="D183" s="118" t="s">
        <v>149</v>
      </c>
      <c r="E183" s="119" t="s">
        <v>149</v>
      </c>
      <c r="F183" s="120" t="s">
        <v>106</v>
      </c>
      <c r="G183" s="129" t="s">
        <v>440</v>
      </c>
      <c r="H183" s="17"/>
      <c r="I183" s="25"/>
      <c r="J183" s="26"/>
      <c r="K183" s="26"/>
      <c r="L183" s="30" t="s">
        <v>173</v>
      </c>
      <c r="M183" s="394">
        <v>5112</v>
      </c>
      <c r="N183" s="183">
        <f t="shared" si="26"/>
        <v>0</v>
      </c>
      <c r="O183" s="183"/>
      <c r="P183" s="183"/>
      <c r="Q183" s="161"/>
      <c r="R183" s="161"/>
      <c r="S183" s="438"/>
      <c r="T183" s="161"/>
      <c r="U183" s="161"/>
      <c r="V183" s="161"/>
    </row>
    <row r="184" spans="1:22" ht="16.2">
      <c r="A184" s="122" t="str">
        <f t="shared" si="23"/>
        <v>71040505015129</v>
      </c>
      <c r="B184" s="124" t="s">
        <v>439</v>
      </c>
      <c r="C184" s="117" t="s">
        <v>155</v>
      </c>
      <c r="D184" s="118" t="s">
        <v>149</v>
      </c>
      <c r="E184" s="119" t="s">
        <v>149</v>
      </c>
      <c r="F184" s="120" t="s">
        <v>106</v>
      </c>
      <c r="G184" s="121">
        <v>5129</v>
      </c>
      <c r="H184" s="25"/>
      <c r="I184" s="25"/>
      <c r="J184" s="26"/>
      <c r="K184" s="26"/>
      <c r="L184" s="32" t="s">
        <v>174</v>
      </c>
      <c r="M184" s="48">
        <v>5113</v>
      </c>
      <c r="N184" s="183">
        <f t="shared" si="26"/>
        <v>0</v>
      </c>
      <c r="O184" s="183"/>
      <c r="P184" s="183"/>
      <c r="Q184" s="161"/>
      <c r="R184" s="161"/>
      <c r="S184" s="438"/>
      <c r="T184" s="161"/>
      <c r="U184" s="161"/>
      <c r="V184" s="161"/>
    </row>
    <row r="185" spans="1:22" s="115" customFormat="1" ht="16.2">
      <c r="A185" s="122" t="str">
        <f t="shared" si="23"/>
        <v>71040505020000</v>
      </c>
      <c r="B185" s="124" t="s">
        <v>439</v>
      </c>
      <c r="C185" s="117" t="s">
        <v>155</v>
      </c>
      <c r="D185" s="118" t="s">
        <v>149</v>
      </c>
      <c r="E185" s="119" t="s">
        <v>149</v>
      </c>
      <c r="F185" s="120" t="s">
        <v>140</v>
      </c>
      <c r="G185" s="129" t="s">
        <v>440</v>
      </c>
      <c r="H185" s="45"/>
      <c r="I185" s="147"/>
      <c r="J185" s="148"/>
      <c r="K185" s="148"/>
      <c r="L185" s="27" t="s">
        <v>180</v>
      </c>
      <c r="M185" s="28"/>
      <c r="N185" s="197">
        <f>O185+P185</f>
        <v>0</v>
      </c>
      <c r="O185" s="197">
        <f>SUM(O186:O188)</f>
        <v>0</v>
      </c>
      <c r="P185" s="197">
        <f>SUM(P186:P188)</f>
        <v>0</v>
      </c>
      <c r="Q185" s="161"/>
      <c r="R185" s="161"/>
      <c r="S185" s="438"/>
      <c r="T185" s="161"/>
      <c r="U185" s="161"/>
      <c r="V185" s="161"/>
    </row>
    <row r="186" spans="1:22" ht="26.4">
      <c r="A186" s="122" t="str">
        <f t="shared" si="23"/>
        <v>71040505024511</v>
      </c>
      <c r="B186" s="124" t="s">
        <v>439</v>
      </c>
      <c r="C186" s="117" t="s">
        <v>155</v>
      </c>
      <c r="D186" s="118" t="s">
        <v>149</v>
      </c>
      <c r="E186" s="119" t="s">
        <v>149</v>
      </c>
      <c r="F186" s="120" t="s">
        <v>140</v>
      </c>
      <c r="G186" s="121">
        <v>4511</v>
      </c>
      <c r="H186" s="25"/>
      <c r="I186" s="25"/>
      <c r="J186" s="26"/>
      <c r="K186" s="26"/>
      <c r="L186" s="30" t="s">
        <v>142</v>
      </c>
      <c r="M186" s="13">
        <v>4251</v>
      </c>
      <c r="N186" s="183">
        <f t="shared" si="26"/>
        <v>0</v>
      </c>
      <c r="O186" s="183"/>
      <c r="P186" s="183"/>
      <c r="Q186" s="161"/>
      <c r="R186" s="161"/>
      <c r="S186" s="438"/>
      <c r="T186" s="161"/>
      <c r="U186" s="161"/>
      <c r="V186" s="161"/>
    </row>
    <row r="187" spans="1:22" s="115" customFormat="1" ht="16.2">
      <c r="A187" s="122" t="str">
        <f t="shared" si="23"/>
        <v>71040505030000</v>
      </c>
      <c r="B187" s="124" t="s">
        <v>439</v>
      </c>
      <c r="C187" s="117" t="s">
        <v>155</v>
      </c>
      <c r="D187" s="118" t="s">
        <v>149</v>
      </c>
      <c r="E187" s="119" t="s">
        <v>149</v>
      </c>
      <c r="F187" s="120" t="s">
        <v>442</v>
      </c>
      <c r="G187" s="129" t="s">
        <v>440</v>
      </c>
      <c r="H187" s="25"/>
      <c r="I187" s="25"/>
      <c r="J187" s="26"/>
      <c r="K187" s="26"/>
      <c r="L187" s="30" t="s">
        <v>173</v>
      </c>
      <c r="M187" s="31">
        <v>5112</v>
      </c>
      <c r="N187" s="183">
        <f t="shared" si="26"/>
        <v>0</v>
      </c>
      <c r="O187" s="183"/>
      <c r="P187" s="183"/>
      <c r="Q187" s="161"/>
      <c r="R187" s="161"/>
      <c r="S187" s="438"/>
      <c r="T187" s="161"/>
      <c r="U187" s="161"/>
      <c r="V187" s="161"/>
    </row>
    <row r="188" spans="1:22" ht="16.2">
      <c r="A188" s="122" t="str">
        <f t="shared" si="23"/>
        <v>71040505034511</v>
      </c>
      <c r="B188" s="124" t="s">
        <v>439</v>
      </c>
      <c r="C188" s="117" t="s">
        <v>155</v>
      </c>
      <c r="D188" s="118" t="s">
        <v>149</v>
      </c>
      <c r="E188" s="119" t="s">
        <v>149</v>
      </c>
      <c r="F188" s="120" t="s">
        <v>442</v>
      </c>
      <c r="G188" s="121">
        <v>4511</v>
      </c>
      <c r="H188" s="25"/>
      <c r="I188" s="25"/>
      <c r="J188" s="26"/>
      <c r="K188" s="26"/>
      <c r="L188" s="32" t="s">
        <v>174</v>
      </c>
      <c r="M188" s="48">
        <v>5113</v>
      </c>
      <c r="N188" s="183">
        <f t="shared" si="26"/>
        <v>0</v>
      </c>
      <c r="O188" s="183"/>
      <c r="P188" s="183"/>
      <c r="Q188" s="161"/>
      <c r="R188" s="161"/>
      <c r="S188" s="438"/>
      <c r="T188" s="161"/>
      <c r="U188" s="161"/>
      <c r="V188" s="161"/>
    </row>
    <row r="189" spans="1:22" s="115" customFormat="1" ht="19.5" customHeight="1">
      <c r="A189" s="122" t="str">
        <f t="shared" si="23"/>
        <v>71040505040000</v>
      </c>
      <c r="B189" s="124" t="s">
        <v>439</v>
      </c>
      <c r="C189" s="117" t="s">
        <v>155</v>
      </c>
      <c r="D189" s="118" t="s">
        <v>149</v>
      </c>
      <c r="E189" s="119" t="s">
        <v>149</v>
      </c>
      <c r="F189" s="120" t="s">
        <v>155</v>
      </c>
      <c r="G189" s="129" t="s">
        <v>440</v>
      </c>
      <c r="H189" s="45"/>
      <c r="I189" s="147"/>
      <c r="J189" s="148"/>
      <c r="K189" s="148"/>
      <c r="L189" s="27" t="s">
        <v>181</v>
      </c>
      <c r="M189" s="28"/>
      <c r="N189" s="197">
        <f>O189+P189</f>
        <v>0</v>
      </c>
      <c r="O189" s="197">
        <f>SUM(O190:O193)</f>
        <v>0</v>
      </c>
      <c r="P189" s="197">
        <f>SUM(P190:P193)</f>
        <v>0</v>
      </c>
      <c r="Q189" s="161"/>
      <c r="R189" s="161"/>
      <c r="S189" s="438"/>
      <c r="T189" s="161"/>
      <c r="U189" s="161"/>
      <c r="V189" s="161"/>
    </row>
    <row r="190" spans="1:22" ht="26.4">
      <c r="A190" s="122" t="str">
        <f t="shared" si="23"/>
        <v>71040505044861</v>
      </c>
      <c r="B190" s="124" t="s">
        <v>439</v>
      </c>
      <c r="C190" s="117" t="s">
        <v>155</v>
      </c>
      <c r="D190" s="118" t="s">
        <v>149</v>
      </c>
      <c r="E190" s="119" t="s">
        <v>149</v>
      </c>
      <c r="F190" s="120" t="s">
        <v>155</v>
      </c>
      <c r="G190" s="121">
        <v>4861</v>
      </c>
      <c r="H190" s="25"/>
      <c r="I190" s="25"/>
      <c r="J190" s="26"/>
      <c r="K190" s="26"/>
      <c r="L190" s="29" t="s">
        <v>142</v>
      </c>
      <c r="M190" s="12">
        <v>4251</v>
      </c>
      <c r="N190" s="183">
        <f t="shared" si="26"/>
        <v>0</v>
      </c>
      <c r="O190" s="183"/>
      <c r="P190" s="183"/>
      <c r="Q190" s="161"/>
      <c r="R190" s="161"/>
      <c r="S190" s="438"/>
      <c r="T190" s="161"/>
      <c r="U190" s="161"/>
      <c r="V190" s="161"/>
    </row>
    <row r="191" spans="1:22" s="115" customFormat="1" ht="21.6" customHeight="1">
      <c r="A191" s="122" t="str">
        <f t="shared" si="23"/>
        <v>71040505050000</v>
      </c>
      <c r="B191" s="124" t="s">
        <v>439</v>
      </c>
      <c r="C191" s="117" t="s">
        <v>155</v>
      </c>
      <c r="D191" s="118" t="s">
        <v>149</v>
      </c>
      <c r="E191" s="119" t="s">
        <v>149</v>
      </c>
      <c r="F191" s="120" t="s">
        <v>149</v>
      </c>
      <c r="G191" s="129" t="s">
        <v>440</v>
      </c>
      <c r="H191" s="25"/>
      <c r="I191" s="25"/>
      <c r="J191" s="26"/>
      <c r="K191" s="26"/>
      <c r="L191" s="30" t="s">
        <v>173</v>
      </c>
      <c r="M191" s="31">
        <v>5112</v>
      </c>
      <c r="N191" s="183">
        <f t="shared" si="26"/>
        <v>0</v>
      </c>
      <c r="O191" s="183"/>
      <c r="P191" s="183"/>
      <c r="Q191" s="161"/>
      <c r="R191" s="161"/>
      <c r="S191" s="438"/>
      <c r="T191" s="161"/>
      <c r="U191" s="161"/>
      <c r="V191" s="161"/>
    </row>
    <row r="192" spans="1:22" ht="16.8">
      <c r="A192" s="122" t="str">
        <f t="shared" si="23"/>
        <v>71040505054861</v>
      </c>
      <c r="B192" s="124" t="s">
        <v>439</v>
      </c>
      <c r="C192" s="117" t="s">
        <v>155</v>
      </c>
      <c r="D192" s="118" t="s">
        <v>149</v>
      </c>
      <c r="E192" s="119" t="s">
        <v>149</v>
      </c>
      <c r="F192" s="120" t="s">
        <v>149</v>
      </c>
      <c r="G192" s="121">
        <v>4861</v>
      </c>
      <c r="H192" s="25"/>
      <c r="I192" s="25"/>
      <c r="J192" s="26"/>
      <c r="K192" s="26"/>
      <c r="L192" s="30" t="s">
        <v>174</v>
      </c>
      <c r="M192" s="31">
        <v>5113</v>
      </c>
      <c r="N192" s="183">
        <f t="shared" si="26"/>
        <v>0</v>
      </c>
      <c r="O192" s="399"/>
      <c r="P192" s="399"/>
      <c r="Q192" s="161"/>
      <c r="R192" s="161"/>
      <c r="S192" s="438"/>
      <c r="T192" s="161"/>
      <c r="U192" s="161"/>
      <c r="V192" s="161"/>
    </row>
    <row r="193" spans="1:22" ht="16.2">
      <c r="B193" s="124"/>
      <c r="H193" s="25"/>
      <c r="I193" s="25"/>
      <c r="J193" s="26"/>
      <c r="K193" s="26"/>
      <c r="L193" s="30" t="s">
        <v>268</v>
      </c>
      <c r="M193" s="44">
        <v>5129</v>
      </c>
      <c r="N193" s="183">
        <f t="shared" ref="N193" si="27">O193+P193</f>
        <v>0</v>
      </c>
      <c r="O193" s="183"/>
      <c r="P193" s="183"/>
      <c r="Q193" s="161"/>
      <c r="R193" s="161"/>
      <c r="S193" s="438"/>
      <c r="T193" s="161"/>
      <c r="U193" s="161"/>
      <c r="V193" s="161"/>
    </row>
    <row r="194" spans="1:22" s="115" customFormat="1" ht="35.4" customHeight="1">
      <c r="A194" s="122" t="str">
        <f t="shared" si="23"/>
        <v>71040505060000</v>
      </c>
      <c r="B194" s="124" t="s">
        <v>439</v>
      </c>
      <c r="C194" s="117" t="s">
        <v>155</v>
      </c>
      <c r="D194" s="118" t="s">
        <v>149</v>
      </c>
      <c r="E194" s="119" t="s">
        <v>149</v>
      </c>
      <c r="F194" s="120" t="s">
        <v>157</v>
      </c>
      <c r="G194" s="129" t="s">
        <v>440</v>
      </c>
      <c r="H194" s="45"/>
      <c r="I194" s="147"/>
      <c r="J194" s="148"/>
      <c r="K194" s="148"/>
      <c r="L194" s="27" t="s">
        <v>182</v>
      </c>
      <c r="M194" s="28"/>
      <c r="N194" s="197">
        <f>O194+P194</f>
        <v>0</v>
      </c>
      <c r="O194" s="197">
        <f>SUM(O195:O197)</f>
        <v>0</v>
      </c>
      <c r="P194" s="197">
        <f>SUM(P195:P197)</f>
        <v>0</v>
      </c>
      <c r="Q194" s="161"/>
      <c r="R194" s="161"/>
      <c r="S194" s="438"/>
      <c r="T194" s="161"/>
      <c r="U194" s="161"/>
      <c r="V194" s="161"/>
    </row>
    <row r="195" spans="1:22" ht="16.8">
      <c r="A195" s="122" t="str">
        <f t="shared" si="23"/>
        <v>71040505064861</v>
      </c>
      <c r="B195" s="124" t="s">
        <v>439</v>
      </c>
      <c r="C195" s="117" t="s">
        <v>155</v>
      </c>
      <c r="D195" s="118" t="s">
        <v>149</v>
      </c>
      <c r="E195" s="119" t="s">
        <v>149</v>
      </c>
      <c r="F195" s="120" t="s">
        <v>157</v>
      </c>
      <c r="G195" s="121">
        <v>4861</v>
      </c>
      <c r="H195" s="25"/>
      <c r="I195" s="25"/>
      <c r="J195" s="26"/>
      <c r="K195" s="26"/>
      <c r="L195" s="32" t="s">
        <v>134</v>
      </c>
      <c r="M195" s="48">
        <v>4861</v>
      </c>
      <c r="N195" s="183">
        <f t="shared" si="26"/>
        <v>0</v>
      </c>
      <c r="O195" s="399"/>
      <c r="P195" s="399"/>
      <c r="Q195" s="161"/>
      <c r="R195" s="161"/>
      <c r="S195" s="438"/>
      <c r="T195" s="161"/>
      <c r="U195" s="161"/>
      <c r="V195" s="161"/>
    </row>
    <row r="196" spans="1:22" s="115" customFormat="1" ht="16.2">
      <c r="A196" s="122" t="str">
        <f t="shared" si="23"/>
        <v>71040505070000</v>
      </c>
      <c r="B196" s="124" t="s">
        <v>439</v>
      </c>
      <c r="C196" s="117" t="s">
        <v>155</v>
      </c>
      <c r="D196" s="118" t="s">
        <v>149</v>
      </c>
      <c r="E196" s="119" t="s">
        <v>149</v>
      </c>
      <c r="F196" s="120" t="s">
        <v>183</v>
      </c>
      <c r="G196" s="129" t="s">
        <v>440</v>
      </c>
      <c r="H196" s="25"/>
      <c r="I196" s="25"/>
      <c r="J196" s="26"/>
      <c r="K196" s="26"/>
      <c r="L196" s="32" t="s">
        <v>174</v>
      </c>
      <c r="M196" s="48">
        <v>5113</v>
      </c>
      <c r="N196" s="183">
        <f t="shared" si="26"/>
        <v>0</v>
      </c>
      <c r="O196" s="183"/>
      <c r="P196" s="183"/>
      <c r="Q196" s="161"/>
      <c r="R196" s="161"/>
      <c r="S196" s="438"/>
      <c r="T196" s="161"/>
      <c r="U196" s="161"/>
      <c r="V196" s="161"/>
    </row>
    <row r="197" spans="1:22" s="115" customFormat="1" ht="16.2">
      <c r="A197" s="122"/>
      <c r="B197" s="124"/>
      <c r="C197" s="117"/>
      <c r="D197" s="118"/>
      <c r="E197" s="119"/>
      <c r="F197" s="120"/>
      <c r="G197" s="129"/>
      <c r="H197" s="25"/>
      <c r="I197" s="25"/>
      <c r="J197" s="26"/>
      <c r="K197" s="26"/>
      <c r="L197" s="30" t="s">
        <v>268</v>
      </c>
      <c r="M197" s="44">
        <v>5129</v>
      </c>
      <c r="N197" s="183">
        <f t="shared" si="26"/>
        <v>0</v>
      </c>
      <c r="O197" s="183"/>
      <c r="P197" s="183"/>
      <c r="Q197" s="161"/>
      <c r="R197" s="161"/>
      <c r="S197" s="438"/>
      <c r="T197" s="161"/>
      <c r="U197" s="161"/>
      <c r="V197" s="161"/>
    </row>
    <row r="198" spans="1:22" ht="49.2" customHeight="1">
      <c r="A198" s="122" t="str">
        <f t="shared" si="23"/>
        <v>71040505074861</v>
      </c>
      <c r="B198" s="124" t="s">
        <v>439</v>
      </c>
      <c r="C198" s="117" t="s">
        <v>155</v>
      </c>
      <c r="D198" s="118" t="s">
        <v>149</v>
      </c>
      <c r="E198" s="119" t="s">
        <v>149</v>
      </c>
      <c r="F198" s="120" t="s">
        <v>183</v>
      </c>
      <c r="G198" s="121">
        <v>4861</v>
      </c>
      <c r="H198" s="45"/>
      <c r="I198" s="147"/>
      <c r="J198" s="148"/>
      <c r="K198" s="148"/>
      <c r="L198" s="27" t="s">
        <v>870</v>
      </c>
      <c r="M198" s="28"/>
      <c r="N198" s="197">
        <f>O198+P198</f>
        <v>0</v>
      </c>
      <c r="O198" s="197">
        <f>SUM(O199:O199)</f>
        <v>0</v>
      </c>
      <c r="P198" s="197">
        <f>SUM(P199:P199)</f>
        <v>0</v>
      </c>
      <c r="Q198" s="161"/>
      <c r="R198" s="161"/>
      <c r="S198" s="438"/>
      <c r="T198" s="161"/>
      <c r="U198" s="161"/>
      <c r="V198" s="161"/>
    </row>
    <row r="199" spans="1:22" s="115" customFormat="1" ht="30" customHeight="1">
      <c r="A199" s="122" t="str">
        <f t="shared" si="23"/>
        <v>71040505080000</v>
      </c>
      <c r="B199" s="124" t="s">
        <v>439</v>
      </c>
      <c r="C199" s="117" t="s">
        <v>155</v>
      </c>
      <c r="D199" s="118" t="s">
        <v>149</v>
      </c>
      <c r="E199" s="119" t="s">
        <v>149</v>
      </c>
      <c r="F199" s="120" t="s">
        <v>185</v>
      </c>
      <c r="G199" s="129" t="s">
        <v>440</v>
      </c>
      <c r="H199" s="17"/>
      <c r="I199" s="25"/>
      <c r="J199" s="26"/>
      <c r="K199" s="26"/>
      <c r="L199" s="30" t="s">
        <v>348</v>
      </c>
      <c r="M199" s="13">
        <v>4729</v>
      </c>
      <c r="N199" s="183">
        <f t="shared" si="26"/>
        <v>0</v>
      </c>
      <c r="O199" s="183"/>
      <c r="P199" s="183"/>
      <c r="Q199" s="161"/>
      <c r="R199" s="161"/>
      <c r="S199" s="438"/>
      <c r="T199" s="161"/>
      <c r="U199" s="161"/>
      <c r="V199" s="161"/>
    </row>
    <row r="200" spans="1:22" ht="27.6">
      <c r="A200" s="122" t="str">
        <f t="shared" si="23"/>
        <v>71040505094861</v>
      </c>
      <c r="B200" s="124" t="s">
        <v>439</v>
      </c>
      <c r="C200" s="117" t="s">
        <v>155</v>
      </c>
      <c r="D200" s="118" t="s">
        <v>149</v>
      </c>
      <c r="E200" s="119" t="s">
        <v>149</v>
      </c>
      <c r="F200" s="120" t="s">
        <v>187</v>
      </c>
      <c r="G200" s="121">
        <v>4861</v>
      </c>
      <c r="H200" s="45"/>
      <c r="I200" s="147"/>
      <c r="J200" s="148"/>
      <c r="K200" s="148"/>
      <c r="L200" s="27" t="s">
        <v>186</v>
      </c>
      <c r="M200" s="28"/>
      <c r="N200" s="197">
        <f>O200+P200</f>
        <v>0</v>
      </c>
      <c r="O200" s="197">
        <f>SUM(O201:O205)</f>
        <v>0</v>
      </c>
      <c r="P200" s="197">
        <f>SUM(P201:P205)</f>
        <v>0</v>
      </c>
      <c r="Q200" s="161"/>
      <c r="R200" s="161"/>
      <c r="S200" s="438"/>
      <c r="T200" s="161"/>
      <c r="U200" s="161"/>
      <c r="V200" s="161"/>
    </row>
    <row r="201" spans="1:22" s="170" customFormat="1" ht="27" customHeight="1">
      <c r="A201" s="122" t="str">
        <f t="shared" si="23"/>
        <v>71040700000000</v>
      </c>
      <c r="B201" s="124" t="s">
        <v>439</v>
      </c>
      <c r="C201" s="117" t="s">
        <v>155</v>
      </c>
      <c r="D201" s="118" t="s">
        <v>183</v>
      </c>
      <c r="E201" s="119" t="s">
        <v>441</v>
      </c>
      <c r="F201" s="120" t="s">
        <v>441</v>
      </c>
      <c r="G201" s="129" t="s">
        <v>440</v>
      </c>
      <c r="H201" s="25"/>
      <c r="I201" s="25"/>
      <c r="J201" s="26"/>
      <c r="K201" s="26"/>
      <c r="L201" s="30" t="s">
        <v>142</v>
      </c>
      <c r="M201" s="13">
        <v>4251</v>
      </c>
      <c r="N201" s="183">
        <f t="shared" si="26"/>
        <v>0</v>
      </c>
      <c r="O201" s="399"/>
      <c r="P201" s="399">
        <v>0</v>
      </c>
      <c r="Q201" s="161"/>
      <c r="R201" s="161"/>
      <c r="S201" s="438"/>
      <c r="T201" s="161"/>
      <c r="U201" s="161"/>
      <c r="V201" s="161"/>
    </row>
    <row r="202" spans="1:22" ht="16.2">
      <c r="A202" s="122" t="str">
        <f t="shared" si="23"/>
        <v>71040700000001</v>
      </c>
      <c r="B202" s="124" t="s">
        <v>439</v>
      </c>
      <c r="C202" s="117" t="s">
        <v>155</v>
      </c>
      <c r="D202" s="118" t="s">
        <v>183</v>
      </c>
      <c r="E202" s="119" t="s">
        <v>441</v>
      </c>
      <c r="F202" s="120" t="s">
        <v>441</v>
      </c>
      <c r="G202" s="129" t="s">
        <v>96</v>
      </c>
      <c r="H202" s="25"/>
      <c r="I202" s="25"/>
      <c r="J202" s="26"/>
      <c r="K202" s="26"/>
      <c r="L202" s="30" t="s">
        <v>348</v>
      </c>
      <c r="M202" s="13">
        <v>4729</v>
      </c>
      <c r="N202" s="183">
        <f t="shared" si="26"/>
        <v>0</v>
      </c>
      <c r="O202" s="183"/>
      <c r="P202" s="183">
        <v>0</v>
      </c>
      <c r="Q202" s="161"/>
      <c r="R202" s="161"/>
      <c r="S202" s="438"/>
      <c r="T202" s="161"/>
      <c r="U202" s="161"/>
      <c r="V202" s="161"/>
    </row>
    <row r="203" spans="1:22" s="156" customFormat="1" ht="16.2">
      <c r="A203" s="122" t="str">
        <f t="shared" si="23"/>
        <v>71040703000000</v>
      </c>
      <c r="B203" s="124" t="s">
        <v>439</v>
      </c>
      <c r="C203" s="117" t="s">
        <v>155</v>
      </c>
      <c r="D203" s="118" t="s">
        <v>183</v>
      </c>
      <c r="E203" s="119" t="s">
        <v>442</v>
      </c>
      <c r="F203" s="120" t="s">
        <v>441</v>
      </c>
      <c r="G203" s="129" t="s">
        <v>440</v>
      </c>
      <c r="H203" s="25"/>
      <c r="I203" s="25"/>
      <c r="J203" s="26"/>
      <c r="K203" s="26"/>
      <c r="L203" s="30" t="s">
        <v>173</v>
      </c>
      <c r="M203" s="31">
        <v>5112</v>
      </c>
      <c r="N203" s="183">
        <f t="shared" si="26"/>
        <v>0</v>
      </c>
      <c r="O203" s="183">
        <v>0</v>
      </c>
      <c r="P203" s="183"/>
      <c r="Q203" s="161"/>
      <c r="R203" s="161"/>
      <c r="S203" s="438"/>
      <c r="T203" s="161"/>
      <c r="U203" s="161"/>
      <c r="V203" s="161"/>
    </row>
    <row r="204" spans="1:22" ht="16.2">
      <c r="A204" s="122" t="str">
        <f t="shared" si="23"/>
        <v>71040703000001</v>
      </c>
      <c r="B204" s="124" t="s">
        <v>439</v>
      </c>
      <c r="C204" s="117" t="s">
        <v>155</v>
      </c>
      <c r="D204" s="118" t="s">
        <v>183</v>
      </c>
      <c r="E204" s="119" t="s">
        <v>442</v>
      </c>
      <c r="F204" s="120" t="s">
        <v>441</v>
      </c>
      <c r="G204" s="129" t="s">
        <v>96</v>
      </c>
      <c r="H204" s="25"/>
      <c r="I204" s="25"/>
      <c r="J204" s="26"/>
      <c r="K204" s="26"/>
      <c r="L204" s="32" t="s">
        <v>174</v>
      </c>
      <c r="M204" s="48">
        <v>5113</v>
      </c>
      <c r="N204" s="183">
        <f t="shared" si="26"/>
        <v>0</v>
      </c>
      <c r="O204" s="183"/>
      <c r="P204" s="183"/>
      <c r="Q204" s="161"/>
      <c r="R204" s="161"/>
      <c r="S204" s="438"/>
      <c r="T204" s="161"/>
      <c r="U204" s="161"/>
      <c r="V204" s="161"/>
    </row>
    <row r="205" spans="1:22" ht="16.2">
      <c r="B205" s="124"/>
      <c r="G205" s="129"/>
      <c r="H205" s="25"/>
      <c r="I205" s="25"/>
      <c r="J205" s="26"/>
      <c r="K205" s="26"/>
      <c r="L205" s="30" t="s">
        <v>268</v>
      </c>
      <c r="M205" s="44">
        <v>5129</v>
      </c>
      <c r="N205" s="183">
        <f t="shared" ref="N205" si="28">O205+P205</f>
        <v>0</v>
      </c>
      <c r="O205" s="183"/>
      <c r="P205" s="183"/>
      <c r="Q205" s="161"/>
      <c r="R205" s="161"/>
      <c r="S205" s="438"/>
      <c r="T205" s="161"/>
      <c r="U205" s="161"/>
      <c r="V205" s="161"/>
    </row>
    <row r="206" spans="1:22" s="115" customFormat="1" ht="16.5" customHeight="1">
      <c r="A206" s="122" t="str">
        <f t="shared" si="23"/>
        <v>71040703010000</v>
      </c>
      <c r="B206" s="124" t="s">
        <v>439</v>
      </c>
      <c r="C206" s="117" t="s">
        <v>155</v>
      </c>
      <c r="D206" s="118" t="s">
        <v>183</v>
      </c>
      <c r="E206" s="119" t="s">
        <v>442</v>
      </c>
      <c r="F206" s="120" t="s">
        <v>106</v>
      </c>
      <c r="G206" s="129" t="s">
        <v>440</v>
      </c>
      <c r="H206" s="45"/>
      <c r="I206" s="147"/>
      <c r="J206" s="148"/>
      <c r="K206" s="148"/>
      <c r="L206" s="27" t="s">
        <v>188</v>
      </c>
      <c r="M206" s="28"/>
      <c r="N206" s="197">
        <f>O206+P206</f>
        <v>0</v>
      </c>
      <c r="O206" s="197">
        <f>SUM(O209:O212)</f>
        <v>0</v>
      </c>
      <c r="P206" s="197">
        <f>SUM(P209:P212)</f>
        <v>0</v>
      </c>
      <c r="Q206" s="161"/>
      <c r="R206" s="161"/>
      <c r="S206" s="438"/>
      <c r="T206" s="161"/>
      <c r="U206" s="161"/>
      <c r="V206" s="161"/>
    </row>
    <row r="207" spans="1:22" s="170" customFormat="1" ht="16.2">
      <c r="A207" s="122" t="str">
        <f t="shared" ref="A207" si="29">CONCATENATE(B207,C207,D207,E207,F207,G207)</f>
        <v>71020500000000</v>
      </c>
      <c r="B207" s="124" t="s">
        <v>439</v>
      </c>
      <c r="C207" s="117" t="s">
        <v>140</v>
      </c>
      <c r="D207" s="118" t="s">
        <v>149</v>
      </c>
      <c r="E207" s="119" t="s">
        <v>441</v>
      </c>
      <c r="F207" s="120" t="s">
        <v>441</v>
      </c>
      <c r="G207" s="129" t="s">
        <v>440</v>
      </c>
      <c r="H207" s="17"/>
      <c r="I207" s="25"/>
      <c r="J207" s="26"/>
      <c r="K207" s="26"/>
      <c r="L207" s="30" t="s">
        <v>871</v>
      </c>
      <c r="M207" s="13">
        <v>4212</v>
      </c>
      <c r="N207" s="183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3"/>
      <c r="P207" s="183"/>
      <c r="Q207" s="161"/>
      <c r="R207" s="161"/>
      <c r="S207" s="438"/>
      <c r="T207" s="161"/>
      <c r="U207" s="161"/>
      <c r="V207" s="161"/>
    </row>
    <row r="208" spans="1:22" s="170" customFormat="1" ht="16.2">
      <c r="A208" s="122" t="str">
        <f t="shared" si="23"/>
        <v>71020500000000</v>
      </c>
      <c r="B208" s="124" t="s">
        <v>439</v>
      </c>
      <c r="C208" s="117" t="s">
        <v>140</v>
      </c>
      <c r="D208" s="118" t="s">
        <v>149</v>
      </c>
      <c r="E208" s="119" t="s">
        <v>441</v>
      </c>
      <c r="F208" s="120" t="s">
        <v>441</v>
      </c>
      <c r="G208" s="129" t="s">
        <v>440</v>
      </c>
      <c r="H208" s="17"/>
      <c r="I208" s="25"/>
      <c r="J208" s="26"/>
      <c r="K208" s="26"/>
      <c r="L208" s="30" t="s">
        <v>116</v>
      </c>
      <c r="M208" s="13">
        <v>4214</v>
      </c>
      <c r="N208" s="183">
        <f t="shared" ref="N208" si="30">O208+P208</f>
        <v>0</v>
      </c>
      <c r="O208" s="183"/>
      <c r="P208" s="183"/>
      <c r="Q208" s="161"/>
      <c r="R208" s="161"/>
      <c r="S208" s="438"/>
      <c r="T208" s="161"/>
      <c r="U208" s="161"/>
      <c r="V208" s="161"/>
    </row>
    <row r="209" spans="1:22" ht="16.2">
      <c r="A209" s="122" t="str">
        <f>CONCATENATE(B209,C209,D209,E209,F209,G209)</f>
        <v>71040703014639</v>
      </c>
      <c r="B209" s="124" t="s">
        <v>439</v>
      </c>
      <c r="C209" s="117" t="s">
        <v>155</v>
      </c>
      <c r="D209" s="118" t="s">
        <v>183</v>
      </c>
      <c r="E209" s="119" t="s">
        <v>442</v>
      </c>
      <c r="F209" s="120" t="s">
        <v>106</v>
      </c>
      <c r="G209" s="121">
        <v>4639</v>
      </c>
      <c r="H209" s="25"/>
      <c r="I209" s="25"/>
      <c r="J209" s="26"/>
      <c r="K209" s="26"/>
      <c r="L209" s="32" t="s">
        <v>125</v>
      </c>
      <c r="M209" s="33">
        <v>4239</v>
      </c>
      <c r="N209" s="183">
        <f t="shared" si="26"/>
        <v>0</v>
      </c>
      <c r="O209" s="183"/>
      <c r="P209" s="183"/>
      <c r="Q209" s="161"/>
      <c r="R209" s="161"/>
      <c r="S209" s="438"/>
      <c r="T209" s="161"/>
      <c r="U209" s="161"/>
      <c r="V209" s="161"/>
    </row>
    <row r="210" spans="1:22" s="170" customFormat="1" ht="26.4">
      <c r="A210" s="122" t="str">
        <f t="shared" si="23"/>
        <v>71040900000000</v>
      </c>
      <c r="B210" s="124" t="s">
        <v>439</v>
      </c>
      <c r="C210" s="117" t="s">
        <v>155</v>
      </c>
      <c r="D210" s="118" t="s">
        <v>187</v>
      </c>
      <c r="E210" s="119" t="s">
        <v>441</v>
      </c>
      <c r="F210" s="120" t="s">
        <v>441</v>
      </c>
      <c r="G210" s="129" t="s">
        <v>440</v>
      </c>
      <c r="H210" s="25"/>
      <c r="I210" s="25"/>
      <c r="J210" s="26"/>
      <c r="K210" s="26"/>
      <c r="L210" s="29" t="s">
        <v>142</v>
      </c>
      <c r="M210" s="12">
        <v>4251</v>
      </c>
      <c r="N210" s="183">
        <f t="shared" si="26"/>
        <v>0</v>
      </c>
      <c r="O210" s="183"/>
      <c r="P210" s="183">
        <v>0</v>
      </c>
      <c r="Q210" s="161"/>
      <c r="R210" s="161"/>
      <c r="S210" s="438"/>
      <c r="T210" s="161"/>
      <c r="U210" s="161"/>
      <c r="V210" s="161"/>
    </row>
    <row r="211" spans="1:22" ht="16.2">
      <c r="A211" s="122" t="str">
        <f t="shared" si="23"/>
        <v>71040900000001</v>
      </c>
      <c r="B211" s="124" t="s">
        <v>439</v>
      </c>
      <c r="C211" s="117" t="s">
        <v>155</v>
      </c>
      <c r="D211" s="118" t="s">
        <v>187</v>
      </c>
      <c r="E211" s="119" t="s">
        <v>441</v>
      </c>
      <c r="F211" s="120" t="s">
        <v>441</v>
      </c>
      <c r="G211" s="129" t="s">
        <v>96</v>
      </c>
      <c r="H211" s="25"/>
      <c r="I211" s="25"/>
      <c r="J211" s="26"/>
      <c r="K211" s="26"/>
      <c r="L211" s="30" t="s">
        <v>167</v>
      </c>
      <c r="M211" s="31">
        <v>4639</v>
      </c>
      <c r="N211" s="183">
        <f t="shared" si="26"/>
        <v>0</v>
      </c>
      <c r="O211" s="183"/>
      <c r="P211" s="183"/>
      <c r="Q211" s="161"/>
      <c r="R211" s="161"/>
      <c r="S211" s="438"/>
      <c r="T211" s="161"/>
      <c r="U211" s="161"/>
      <c r="V211" s="161"/>
    </row>
    <row r="212" spans="1:22" s="156" customFormat="1" ht="16.2">
      <c r="A212" s="122" t="str">
        <f t="shared" si="23"/>
        <v>71040901000000</v>
      </c>
      <c r="B212" s="124" t="s">
        <v>439</v>
      </c>
      <c r="C212" s="117" t="s">
        <v>155</v>
      </c>
      <c r="D212" s="118" t="s">
        <v>187</v>
      </c>
      <c r="E212" s="119" t="s">
        <v>106</v>
      </c>
      <c r="F212" s="120" t="s">
        <v>441</v>
      </c>
      <c r="G212" s="129" t="s">
        <v>440</v>
      </c>
      <c r="H212" s="25"/>
      <c r="I212" s="25"/>
      <c r="J212" s="26"/>
      <c r="K212" s="26"/>
      <c r="L212" s="32" t="s">
        <v>174</v>
      </c>
      <c r="M212" s="48">
        <v>5113</v>
      </c>
      <c r="N212" s="183">
        <f t="shared" si="26"/>
        <v>0</v>
      </c>
      <c r="O212" s="183"/>
      <c r="P212" s="183"/>
      <c r="Q212" s="161"/>
      <c r="R212" s="161"/>
      <c r="S212" s="438"/>
      <c r="T212" s="161"/>
      <c r="U212" s="161"/>
      <c r="V212" s="161"/>
    </row>
    <row r="213" spans="1:22" ht="16.2">
      <c r="A213" s="122" t="str">
        <f t="shared" si="23"/>
        <v>71040901000001</v>
      </c>
      <c r="B213" s="124" t="s">
        <v>439</v>
      </c>
      <c r="C213" s="117" t="s">
        <v>155</v>
      </c>
      <c r="D213" s="118" t="s">
        <v>187</v>
      </c>
      <c r="E213" s="119" t="s">
        <v>106</v>
      </c>
      <c r="F213" s="120" t="s">
        <v>441</v>
      </c>
      <c r="G213" s="129" t="s">
        <v>96</v>
      </c>
      <c r="H213" s="45"/>
      <c r="I213" s="147"/>
      <c r="J213" s="148"/>
      <c r="K213" s="148"/>
      <c r="L213" s="27" t="s">
        <v>190</v>
      </c>
      <c r="M213" s="28"/>
      <c r="N213" s="197">
        <f>O213+P213</f>
        <v>0</v>
      </c>
      <c r="O213" s="197">
        <f>SUM(O214:O216)</f>
        <v>0</v>
      </c>
      <c r="P213" s="197">
        <f>SUM(P214:P216)</f>
        <v>0</v>
      </c>
      <c r="Q213" s="161"/>
      <c r="R213" s="161"/>
      <c r="S213" s="438"/>
      <c r="T213" s="161"/>
      <c r="U213" s="161"/>
      <c r="V213" s="161"/>
    </row>
    <row r="214" spans="1:22" s="115" customFormat="1" ht="27" customHeight="1">
      <c r="A214" s="122" t="str">
        <f t="shared" si="23"/>
        <v>71040901010000</v>
      </c>
      <c r="B214" s="124" t="s">
        <v>439</v>
      </c>
      <c r="C214" s="117" t="s">
        <v>155</v>
      </c>
      <c r="D214" s="118" t="s">
        <v>187</v>
      </c>
      <c r="E214" s="119" t="s">
        <v>106</v>
      </c>
      <c r="F214" s="120" t="s">
        <v>106</v>
      </c>
      <c r="G214" s="129" t="s">
        <v>440</v>
      </c>
      <c r="H214" s="17"/>
      <c r="I214" s="400"/>
      <c r="J214" s="401"/>
      <c r="K214" s="401"/>
      <c r="L214" s="30" t="s">
        <v>873</v>
      </c>
      <c r="M214" s="48">
        <v>4511</v>
      </c>
      <c r="N214" s="183">
        <f t="shared" si="26"/>
        <v>0</v>
      </c>
      <c r="O214" s="399"/>
      <c r="P214" s="399"/>
      <c r="Q214" s="161"/>
      <c r="R214" s="161"/>
      <c r="S214" s="438"/>
      <c r="T214" s="161"/>
      <c r="U214" s="161"/>
      <c r="V214" s="161"/>
    </row>
    <row r="215" spans="1:22" s="115" customFormat="1" ht="27" customHeight="1">
      <c r="A215" s="122"/>
      <c r="B215" s="124"/>
      <c r="C215" s="117"/>
      <c r="D215" s="118"/>
      <c r="E215" s="119"/>
      <c r="F215" s="120"/>
      <c r="G215" s="129"/>
      <c r="H215" s="17"/>
      <c r="I215" s="400"/>
      <c r="J215" s="401"/>
      <c r="K215" s="401"/>
      <c r="L215" s="30" t="s">
        <v>911</v>
      </c>
      <c r="M215" s="48" t="s">
        <v>912</v>
      </c>
      <c r="N215" s="183">
        <f t="shared" si="26"/>
        <v>0</v>
      </c>
      <c r="O215" s="399"/>
      <c r="P215" s="399"/>
      <c r="Q215" s="161"/>
      <c r="R215" s="161"/>
      <c r="S215" s="438"/>
      <c r="T215" s="161"/>
      <c r="U215" s="161"/>
      <c r="V215" s="161"/>
    </row>
    <row r="216" spans="1:22" ht="16.8">
      <c r="A216" s="122" t="str">
        <f t="shared" si="23"/>
        <v>71040901015221</v>
      </c>
      <c r="B216" s="124" t="s">
        <v>439</v>
      </c>
      <c r="C216" s="117" t="s">
        <v>155</v>
      </c>
      <c r="D216" s="118" t="s">
        <v>187</v>
      </c>
      <c r="E216" s="119" t="s">
        <v>106</v>
      </c>
      <c r="F216" s="120" t="s">
        <v>106</v>
      </c>
      <c r="G216" s="121">
        <v>5221</v>
      </c>
      <c r="H216" s="25"/>
      <c r="I216" s="25"/>
      <c r="J216" s="26"/>
      <c r="K216" s="26"/>
      <c r="L216" s="32" t="s">
        <v>134</v>
      </c>
      <c r="M216" s="48">
        <v>4861</v>
      </c>
      <c r="N216" s="183">
        <f t="shared" si="26"/>
        <v>0</v>
      </c>
      <c r="O216" s="399"/>
      <c r="P216" s="399"/>
      <c r="Q216" s="161"/>
      <c r="R216" s="161"/>
      <c r="S216" s="438"/>
      <c r="T216" s="161"/>
      <c r="U216" s="161"/>
      <c r="V216" s="161"/>
    </row>
    <row r="217" spans="1:22" s="115" customFormat="1" ht="16.2">
      <c r="A217" s="122" t="str">
        <f t="shared" si="23"/>
        <v>71040901020000</v>
      </c>
      <c r="B217" s="124" t="s">
        <v>439</v>
      </c>
      <c r="C217" s="117" t="s">
        <v>155</v>
      </c>
      <c r="D217" s="118" t="s">
        <v>187</v>
      </c>
      <c r="E217" s="119" t="s">
        <v>106</v>
      </c>
      <c r="F217" s="120" t="s">
        <v>140</v>
      </c>
      <c r="G217" s="129" t="s">
        <v>440</v>
      </c>
      <c r="H217" s="45"/>
      <c r="I217" s="147"/>
      <c r="J217" s="148"/>
      <c r="K217" s="148"/>
      <c r="L217" s="27" t="s">
        <v>191</v>
      </c>
      <c r="M217" s="28"/>
      <c r="N217" s="197">
        <f>O217+P217</f>
        <v>0</v>
      </c>
      <c r="O217" s="197">
        <f>SUM(O218:O219)</f>
        <v>0</v>
      </c>
      <c r="P217" s="197">
        <f>SUM(P218:P219)</f>
        <v>0</v>
      </c>
      <c r="Q217" s="161"/>
      <c r="R217" s="161"/>
      <c r="S217" s="438"/>
      <c r="T217" s="161"/>
      <c r="U217" s="161"/>
      <c r="V217" s="161"/>
    </row>
    <row r="218" spans="1:22" ht="26.4">
      <c r="A218" s="122" t="str">
        <f t="shared" si="23"/>
        <v>71040901024637</v>
      </c>
      <c r="B218" s="124" t="s">
        <v>439</v>
      </c>
      <c r="C218" s="117" t="s">
        <v>155</v>
      </c>
      <c r="D218" s="118" t="s">
        <v>187</v>
      </c>
      <c r="E218" s="119" t="s">
        <v>106</v>
      </c>
      <c r="F218" s="120" t="s">
        <v>140</v>
      </c>
      <c r="G218" s="121">
        <v>4637</v>
      </c>
      <c r="H218" s="25"/>
      <c r="I218" s="25"/>
      <c r="J218" s="26"/>
      <c r="K218" s="26"/>
      <c r="L218" s="30" t="s">
        <v>142</v>
      </c>
      <c r="M218" s="13">
        <v>4251</v>
      </c>
      <c r="N218" s="183">
        <f t="shared" si="26"/>
        <v>0</v>
      </c>
      <c r="O218" s="183"/>
      <c r="P218" s="183"/>
      <c r="Q218" s="161"/>
      <c r="R218" s="161"/>
      <c r="S218" s="438"/>
      <c r="T218" s="161"/>
      <c r="U218" s="161"/>
      <c r="V218" s="161"/>
    </row>
    <row r="219" spans="1:22" s="115" customFormat="1" ht="16.2">
      <c r="A219" s="122" t="str">
        <f t="shared" si="23"/>
        <v>71040901030000</v>
      </c>
      <c r="B219" s="124" t="s">
        <v>439</v>
      </c>
      <c r="C219" s="117" t="s">
        <v>155</v>
      </c>
      <c r="D219" s="118" t="s">
        <v>187</v>
      </c>
      <c r="E219" s="119" t="s">
        <v>106</v>
      </c>
      <c r="F219" s="120" t="s">
        <v>442</v>
      </c>
      <c r="G219" s="129" t="s">
        <v>440</v>
      </c>
      <c r="H219" s="25"/>
      <c r="I219" s="25"/>
      <c r="J219" s="26"/>
      <c r="K219" s="26"/>
      <c r="L219" s="30" t="s">
        <v>173</v>
      </c>
      <c r="M219" s="31">
        <v>5112</v>
      </c>
      <c r="N219" s="183">
        <f t="shared" si="26"/>
        <v>0</v>
      </c>
      <c r="O219" s="183"/>
      <c r="P219" s="183"/>
      <c r="Q219" s="161"/>
      <c r="R219" s="161"/>
      <c r="S219" s="438"/>
      <c r="T219" s="161"/>
      <c r="U219" s="161"/>
      <c r="V219" s="161"/>
    </row>
    <row r="220" spans="1:22" ht="54" customHeight="1">
      <c r="A220" s="122" t="str">
        <f t="shared" si="23"/>
        <v>71040901034511</v>
      </c>
      <c r="B220" s="124" t="s">
        <v>439</v>
      </c>
      <c r="C220" s="117" t="s">
        <v>155</v>
      </c>
      <c r="D220" s="118" t="s">
        <v>187</v>
      </c>
      <c r="E220" s="119" t="s">
        <v>106</v>
      </c>
      <c r="F220" s="120" t="s">
        <v>442</v>
      </c>
      <c r="G220" s="121">
        <v>4511</v>
      </c>
      <c r="H220" s="45"/>
      <c r="I220" s="147"/>
      <c r="J220" s="148"/>
      <c r="K220" s="148"/>
      <c r="L220" s="457" t="s">
        <v>874</v>
      </c>
      <c r="M220" s="28"/>
      <c r="N220" s="197">
        <f>O220+P220</f>
        <v>0</v>
      </c>
      <c r="O220" s="197">
        <f>SUM(O221:O223)</f>
        <v>0</v>
      </c>
      <c r="P220" s="197">
        <f>SUM(P221:P223)</f>
        <v>0</v>
      </c>
      <c r="Q220" s="161"/>
      <c r="R220" s="161"/>
      <c r="S220" s="438"/>
      <c r="T220" s="161"/>
      <c r="U220" s="161"/>
      <c r="V220" s="161"/>
    </row>
    <row r="221" spans="1:22" s="115" customFormat="1" ht="16.2">
      <c r="A221" s="122" t="str">
        <f t="shared" ref="A221:A315" si="31">CONCATENATE(B221,C221,D221,E221,F221,G221)</f>
        <v>71040901040000</v>
      </c>
      <c r="B221" s="124" t="s">
        <v>439</v>
      </c>
      <c r="C221" s="117" t="s">
        <v>155</v>
      </c>
      <c r="D221" s="118" t="s">
        <v>187</v>
      </c>
      <c r="E221" s="119" t="s">
        <v>106</v>
      </c>
      <c r="F221" s="120" t="s">
        <v>155</v>
      </c>
      <c r="G221" s="129" t="s">
        <v>440</v>
      </c>
      <c r="H221" s="25"/>
      <c r="I221" s="25"/>
      <c r="J221" s="26"/>
      <c r="K221" s="26"/>
      <c r="L221" s="32" t="s">
        <v>134</v>
      </c>
      <c r="M221" s="48">
        <v>4861</v>
      </c>
      <c r="N221" s="183">
        <f t="shared" si="26"/>
        <v>0</v>
      </c>
      <c r="O221" s="402"/>
      <c r="P221" s="402">
        <v>0</v>
      </c>
      <c r="Q221" s="161"/>
      <c r="R221" s="161"/>
      <c r="S221" s="438"/>
      <c r="T221" s="161"/>
      <c r="U221" s="161"/>
      <c r="V221" s="161"/>
    </row>
    <row r="222" spans="1:22" ht="16.2">
      <c r="A222" s="122" t="str">
        <f t="shared" si="31"/>
        <v>71040901044639</v>
      </c>
      <c r="B222" s="124" t="s">
        <v>439</v>
      </c>
      <c r="C222" s="117" t="s">
        <v>155</v>
      </c>
      <c r="D222" s="118" t="s">
        <v>187</v>
      </c>
      <c r="E222" s="119" t="s">
        <v>106</v>
      </c>
      <c r="F222" s="120" t="s">
        <v>155</v>
      </c>
      <c r="G222" s="121">
        <v>4639</v>
      </c>
      <c r="H222" s="25"/>
      <c r="I222" s="25"/>
      <c r="J222" s="26"/>
      <c r="K222" s="26"/>
      <c r="L222" s="29" t="s">
        <v>755</v>
      </c>
      <c r="M222" s="12" t="s">
        <v>580</v>
      </c>
      <c r="N222" s="183">
        <f t="shared" si="26"/>
        <v>0</v>
      </c>
      <c r="O222" s="183"/>
      <c r="P222" s="183"/>
      <c r="Q222" s="161"/>
      <c r="R222" s="161"/>
      <c r="S222" s="438"/>
      <c r="T222" s="161"/>
      <c r="U222" s="161"/>
      <c r="V222" s="161"/>
    </row>
    <row r="223" spans="1:22" ht="16.2">
      <c r="A223" s="122" t="str">
        <f t="shared" si="31"/>
        <v>71040901044819</v>
      </c>
      <c r="B223" s="124" t="s">
        <v>439</v>
      </c>
      <c r="C223" s="117" t="s">
        <v>155</v>
      </c>
      <c r="D223" s="118" t="s">
        <v>187</v>
      </c>
      <c r="E223" s="119" t="s">
        <v>106</v>
      </c>
      <c r="F223" s="120" t="s">
        <v>155</v>
      </c>
      <c r="G223" s="121">
        <v>4819</v>
      </c>
      <c r="H223" s="25"/>
      <c r="I223" s="25"/>
      <c r="J223" s="26"/>
      <c r="K223" s="26"/>
      <c r="L223" s="29" t="s">
        <v>138</v>
      </c>
      <c r="M223" s="12" t="s">
        <v>756</v>
      </c>
      <c r="N223" s="183">
        <f t="shared" si="26"/>
        <v>0</v>
      </c>
      <c r="O223" s="183"/>
      <c r="P223" s="183"/>
      <c r="Q223" s="161"/>
      <c r="R223" s="161"/>
      <c r="S223" s="438"/>
      <c r="T223" s="161"/>
      <c r="U223" s="161"/>
      <c r="V223" s="161"/>
    </row>
    <row r="224" spans="1:22" s="115" customFormat="1" ht="26.25" customHeight="1">
      <c r="A224" s="122" t="str">
        <f t="shared" si="31"/>
        <v>71040901050000</v>
      </c>
      <c r="B224" s="124" t="s">
        <v>439</v>
      </c>
      <c r="C224" s="117" t="s">
        <v>155</v>
      </c>
      <c r="D224" s="118" t="s">
        <v>187</v>
      </c>
      <c r="E224" s="119" t="s">
        <v>106</v>
      </c>
      <c r="F224" s="120" t="s">
        <v>149</v>
      </c>
      <c r="G224" s="129" t="s">
        <v>440</v>
      </c>
      <c r="H224" s="45"/>
      <c r="I224" s="147"/>
      <c r="J224" s="148"/>
      <c r="K224" s="148"/>
      <c r="L224" s="27" t="s">
        <v>193</v>
      </c>
      <c r="M224" s="28"/>
      <c r="N224" s="197">
        <f>O224+P224</f>
        <v>0</v>
      </c>
      <c r="O224" s="197">
        <f>SUM(O225:O230)</f>
        <v>0</v>
      </c>
      <c r="P224" s="197">
        <f>SUM(P225:P230)</f>
        <v>0</v>
      </c>
      <c r="Q224" s="161"/>
      <c r="R224" s="161"/>
      <c r="S224" s="438"/>
      <c r="T224" s="161"/>
      <c r="U224" s="161"/>
      <c r="V224" s="161"/>
    </row>
    <row r="225" spans="1:22" ht="16.8">
      <c r="A225" s="122" t="str">
        <f t="shared" si="31"/>
        <v>71040901058111</v>
      </c>
      <c r="B225" s="124" t="s">
        <v>439</v>
      </c>
      <c r="C225" s="117" t="s">
        <v>155</v>
      </c>
      <c r="D225" s="118" t="s">
        <v>187</v>
      </c>
      <c r="E225" s="119" t="s">
        <v>106</v>
      </c>
      <c r="F225" s="120" t="s">
        <v>149</v>
      </c>
      <c r="G225" s="121">
        <v>8111</v>
      </c>
      <c r="H225" s="25"/>
      <c r="I225" s="25"/>
      <c r="J225" s="26"/>
      <c r="K225" s="26"/>
      <c r="L225" s="29" t="s">
        <v>114</v>
      </c>
      <c r="M225" s="33">
        <v>4212</v>
      </c>
      <c r="N225" s="183">
        <f t="shared" si="26"/>
        <v>0</v>
      </c>
      <c r="O225" s="399"/>
      <c r="P225" s="399"/>
      <c r="Q225" s="161"/>
      <c r="R225" s="161"/>
      <c r="S225" s="438"/>
      <c r="T225" s="161"/>
      <c r="U225" s="161"/>
      <c r="V225" s="161"/>
    </row>
    <row r="226" spans="1:22" ht="16.8">
      <c r="A226" s="122" t="str">
        <f t="shared" si="31"/>
        <v>71040901058411</v>
      </c>
      <c r="B226" s="124" t="s">
        <v>439</v>
      </c>
      <c r="C226" s="117" t="s">
        <v>155</v>
      </c>
      <c r="D226" s="118" t="s">
        <v>187</v>
      </c>
      <c r="E226" s="119" t="s">
        <v>106</v>
      </c>
      <c r="F226" s="120" t="s">
        <v>149</v>
      </c>
      <c r="G226" s="121">
        <v>8411</v>
      </c>
      <c r="H226" s="25"/>
      <c r="I226" s="25"/>
      <c r="J226" s="26"/>
      <c r="K226" s="26"/>
      <c r="L226" s="32" t="s">
        <v>125</v>
      </c>
      <c r="M226" s="33">
        <v>4239</v>
      </c>
      <c r="N226" s="183">
        <f t="shared" si="26"/>
        <v>0</v>
      </c>
      <c r="O226" s="403"/>
      <c r="P226" s="403"/>
      <c r="Q226" s="161"/>
      <c r="R226" s="161"/>
      <c r="S226" s="438"/>
      <c r="T226" s="161"/>
      <c r="U226" s="161"/>
      <c r="V226" s="161"/>
    </row>
    <row r="227" spans="1:22" s="115" customFormat="1" ht="26.4">
      <c r="A227" s="122" t="str">
        <f t="shared" si="31"/>
        <v>71040901060000</v>
      </c>
      <c r="B227" s="124" t="s">
        <v>439</v>
      </c>
      <c r="C227" s="117" t="s">
        <v>155</v>
      </c>
      <c r="D227" s="118" t="s">
        <v>187</v>
      </c>
      <c r="E227" s="119" t="s">
        <v>106</v>
      </c>
      <c r="F227" s="120" t="s">
        <v>157</v>
      </c>
      <c r="G227" s="129" t="s">
        <v>440</v>
      </c>
      <c r="H227" s="25"/>
      <c r="I227" s="25"/>
      <c r="J227" s="26"/>
      <c r="K227" s="26"/>
      <c r="L227" s="29" t="s">
        <v>142</v>
      </c>
      <c r="M227" s="12">
        <v>4251</v>
      </c>
      <c r="N227" s="183">
        <f t="shared" si="26"/>
        <v>0</v>
      </c>
      <c r="O227" s="183"/>
      <c r="P227" s="183"/>
      <c r="Q227" s="161"/>
      <c r="R227" s="161"/>
      <c r="S227" s="438"/>
      <c r="T227" s="161"/>
      <c r="U227" s="161"/>
      <c r="V227" s="161"/>
    </row>
    <row r="228" spans="1:22" ht="16.2">
      <c r="A228" s="122" t="str">
        <f t="shared" si="31"/>
        <v>71040901064819</v>
      </c>
      <c r="B228" s="124" t="s">
        <v>439</v>
      </c>
      <c r="C228" s="117" t="s">
        <v>155</v>
      </c>
      <c r="D228" s="118" t="s">
        <v>187</v>
      </c>
      <c r="E228" s="119" t="s">
        <v>106</v>
      </c>
      <c r="F228" s="120" t="s">
        <v>157</v>
      </c>
      <c r="G228" s="121">
        <v>4819</v>
      </c>
      <c r="H228" s="25"/>
      <c r="I228" s="25"/>
      <c r="J228" s="26"/>
      <c r="K228" s="26"/>
      <c r="L228" s="32" t="s">
        <v>134</v>
      </c>
      <c r="M228" s="48">
        <v>4861</v>
      </c>
      <c r="N228" s="183">
        <f t="shared" si="26"/>
        <v>0</v>
      </c>
      <c r="O228" s="404"/>
      <c r="P228" s="404"/>
      <c r="Q228" s="161"/>
      <c r="R228" s="161"/>
      <c r="S228" s="438"/>
      <c r="T228" s="161"/>
      <c r="U228" s="161"/>
      <c r="V228" s="161"/>
    </row>
    <row r="229" spans="1:22" ht="16.2">
      <c r="A229" s="122" t="str">
        <f>CONCATENATE(B229,C229,D229,E229,F229,G229)</f>
        <v>71040901064861</v>
      </c>
      <c r="B229" s="124" t="s">
        <v>439</v>
      </c>
      <c r="C229" s="117" t="s">
        <v>155</v>
      </c>
      <c r="D229" s="118" t="s">
        <v>187</v>
      </c>
      <c r="E229" s="119" t="s">
        <v>106</v>
      </c>
      <c r="F229" s="120" t="s">
        <v>157</v>
      </c>
      <c r="G229" s="121">
        <v>4861</v>
      </c>
      <c r="H229" s="25"/>
      <c r="I229" s="25"/>
      <c r="J229" s="26"/>
      <c r="K229" s="26"/>
      <c r="L229" s="29" t="s">
        <v>137</v>
      </c>
      <c r="M229" s="12">
        <v>5129</v>
      </c>
      <c r="N229" s="183">
        <f t="shared" si="26"/>
        <v>0</v>
      </c>
      <c r="O229" s="183"/>
      <c r="P229" s="183"/>
      <c r="Q229" s="161"/>
      <c r="R229" s="161"/>
      <c r="S229" s="438"/>
      <c r="T229" s="161"/>
      <c r="U229" s="161"/>
      <c r="V229" s="161"/>
    </row>
    <row r="230" spans="1:22" s="115" customFormat="1" ht="16.2">
      <c r="A230" s="122" t="str">
        <f t="shared" si="31"/>
        <v>71040901070000</v>
      </c>
      <c r="B230" s="124" t="s">
        <v>439</v>
      </c>
      <c r="C230" s="117" t="s">
        <v>155</v>
      </c>
      <c r="D230" s="118" t="s">
        <v>187</v>
      </c>
      <c r="E230" s="119" t="s">
        <v>106</v>
      </c>
      <c r="F230" s="120" t="s">
        <v>183</v>
      </c>
      <c r="G230" s="129" t="s">
        <v>440</v>
      </c>
      <c r="H230" s="25"/>
      <c r="I230" s="25"/>
      <c r="J230" s="26"/>
      <c r="K230" s="26"/>
      <c r="L230" s="32" t="s">
        <v>194</v>
      </c>
      <c r="M230" s="48">
        <v>5221</v>
      </c>
      <c r="N230" s="183">
        <f t="shared" si="26"/>
        <v>0</v>
      </c>
      <c r="O230" s="183"/>
      <c r="P230" s="183"/>
      <c r="Q230" s="161"/>
      <c r="R230" s="161"/>
      <c r="S230" s="438"/>
      <c r="T230" s="161"/>
      <c r="U230" s="161"/>
      <c r="V230" s="161"/>
    </row>
    <row r="231" spans="1:22" ht="55.2">
      <c r="A231" s="122" t="str">
        <f t="shared" si="31"/>
        <v>71040901074239</v>
      </c>
      <c r="B231" s="124" t="s">
        <v>439</v>
      </c>
      <c r="C231" s="117" t="s">
        <v>155</v>
      </c>
      <c r="D231" s="118" t="s">
        <v>187</v>
      </c>
      <c r="E231" s="119" t="s">
        <v>106</v>
      </c>
      <c r="F231" s="120" t="s">
        <v>183</v>
      </c>
      <c r="G231" s="121">
        <v>4239</v>
      </c>
      <c r="H231" s="45"/>
      <c r="I231" s="147"/>
      <c r="J231" s="148"/>
      <c r="K231" s="148"/>
      <c r="L231" s="27" t="s">
        <v>757</v>
      </c>
      <c r="M231" s="28"/>
      <c r="N231" s="197">
        <f>O231+P231</f>
        <v>0</v>
      </c>
      <c r="O231" s="197">
        <f>SUM(O232:O233)</f>
        <v>0</v>
      </c>
      <c r="P231" s="197">
        <f>SUM(P232:P233)</f>
        <v>0</v>
      </c>
      <c r="Q231" s="161"/>
      <c r="R231" s="161"/>
      <c r="S231" s="438"/>
      <c r="T231" s="161"/>
      <c r="U231" s="161"/>
      <c r="V231" s="161"/>
    </row>
    <row r="232" spans="1:22" ht="16.8">
      <c r="A232" s="122" t="str">
        <f t="shared" ref="A232" si="32">CONCATENATE(B232,C232,D232,E232,F232,G232)</f>
        <v>71040901058111</v>
      </c>
      <c r="B232" s="124" t="s">
        <v>439</v>
      </c>
      <c r="C232" s="117" t="s">
        <v>155</v>
      </c>
      <c r="D232" s="118" t="s">
        <v>187</v>
      </c>
      <c r="E232" s="119" t="s">
        <v>106</v>
      </c>
      <c r="F232" s="120" t="s">
        <v>149</v>
      </c>
      <c r="G232" s="121">
        <v>8111</v>
      </c>
      <c r="H232" s="25"/>
      <c r="I232" s="25"/>
      <c r="J232" s="26"/>
      <c r="K232" s="26"/>
      <c r="L232" s="29" t="s">
        <v>114</v>
      </c>
      <c r="M232" s="33">
        <v>4212</v>
      </c>
      <c r="N232" s="183">
        <f t="shared" ref="N232" si="33">O232+P232</f>
        <v>0</v>
      </c>
      <c r="O232" s="399"/>
      <c r="P232" s="399"/>
      <c r="Q232" s="161"/>
      <c r="R232" s="161"/>
      <c r="S232" s="438"/>
      <c r="T232" s="161"/>
      <c r="U232" s="161"/>
      <c r="V232" s="161"/>
    </row>
    <row r="233" spans="1:22" s="115" customFormat="1" ht="16.2">
      <c r="A233" s="122" t="str">
        <f t="shared" si="31"/>
        <v>71040901080000</v>
      </c>
      <c r="B233" s="124" t="s">
        <v>439</v>
      </c>
      <c r="C233" s="117" t="s">
        <v>155</v>
      </c>
      <c r="D233" s="118" t="s">
        <v>187</v>
      </c>
      <c r="E233" s="119" t="s">
        <v>106</v>
      </c>
      <c r="F233" s="120" t="s">
        <v>185</v>
      </c>
      <c r="G233" s="129" t="s">
        <v>440</v>
      </c>
      <c r="H233" s="25"/>
      <c r="I233" s="25"/>
      <c r="J233" s="26"/>
      <c r="K233" s="26"/>
      <c r="L233" s="32" t="s">
        <v>134</v>
      </c>
      <c r="M233" s="12">
        <v>4861</v>
      </c>
      <c r="N233" s="183">
        <f t="shared" si="26"/>
        <v>0</v>
      </c>
      <c r="O233" s="402"/>
      <c r="P233" s="402"/>
      <c r="Q233" s="161"/>
      <c r="R233" s="161"/>
      <c r="S233" s="438"/>
      <c r="T233" s="161"/>
      <c r="U233" s="161"/>
      <c r="V233" s="161"/>
    </row>
    <row r="234" spans="1:22" ht="27.6">
      <c r="A234" s="122" t="str">
        <f t="shared" si="31"/>
        <v>71040901084234</v>
      </c>
      <c r="B234" s="124" t="s">
        <v>439</v>
      </c>
      <c r="C234" s="117" t="s">
        <v>155</v>
      </c>
      <c r="D234" s="118" t="s">
        <v>187</v>
      </c>
      <c r="E234" s="119" t="s">
        <v>106</v>
      </c>
      <c r="F234" s="120" t="s">
        <v>185</v>
      </c>
      <c r="G234" s="121">
        <v>4234</v>
      </c>
      <c r="H234" s="146"/>
      <c r="I234" s="147"/>
      <c r="J234" s="148"/>
      <c r="K234" s="148"/>
      <c r="L234" s="460" t="s">
        <v>875</v>
      </c>
      <c r="M234" s="28"/>
      <c r="N234" s="197">
        <f>O234+P234</f>
        <v>0</v>
      </c>
      <c r="O234" s="197">
        <f>SUM(O235)</f>
        <v>0</v>
      </c>
      <c r="P234" s="197">
        <f>SUM(P235)</f>
        <v>0</v>
      </c>
      <c r="Q234" s="161"/>
      <c r="R234" s="161"/>
      <c r="S234" s="438"/>
      <c r="T234" s="161"/>
      <c r="U234" s="161"/>
      <c r="V234" s="161"/>
    </row>
    <row r="235" spans="1:22" ht="26.4">
      <c r="A235" s="122" t="str">
        <f t="shared" si="31"/>
        <v>71040901084511</v>
      </c>
      <c r="B235" s="124" t="s">
        <v>439</v>
      </c>
      <c r="C235" s="117" t="s">
        <v>155</v>
      </c>
      <c r="D235" s="118" t="s">
        <v>187</v>
      </c>
      <c r="E235" s="119" t="s">
        <v>106</v>
      </c>
      <c r="F235" s="120" t="s">
        <v>185</v>
      </c>
      <c r="G235" s="121">
        <v>4511</v>
      </c>
      <c r="H235" s="25"/>
      <c r="I235" s="25"/>
      <c r="J235" s="26"/>
      <c r="K235" s="26"/>
      <c r="L235" s="32" t="s">
        <v>131</v>
      </c>
      <c r="M235" s="48">
        <v>4511</v>
      </c>
      <c r="N235" s="183">
        <f t="shared" si="26"/>
        <v>0</v>
      </c>
      <c r="O235" s="402"/>
      <c r="P235" s="402">
        <v>0</v>
      </c>
      <c r="Q235" s="161"/>
      <c r="R235" s="161"/>
      <c r="S235" s="438"/>
      <c r="T235" s="161"/>
      <c r="U235" s="161"/>
      <c r="V235" s="161"/>
    </row>
    <row r="236" spans="1:22" ht="27.6">
      <c r="B236" s="124"/>
      <c r="H236" s="45"/>
      <c r="I236" s="147"/>
      <c r="J236" s="148"/>
      <c r="K236" s="148"/>
      <c r="L236" s="27" t="s">
        <v>876</v>
      </c>
      <c r="M236" s="28"/>
      <c r="N236" s="197">
        <f>O236+P236</f>
        <v>0</v>
      </c>
      <c r="O236" s="197">
        <f>SUM(O237)</f>
        <v>0</v>
      </c>
      <c r="P236" s="197">
        <f>SUM(P237)</f>
        <v>0</v>
      </c>
      <c r="Q236" s="161"/>
      <c r="R236" s="161"/>
      <c r="S236" s="438"/>
      <c r="T236" s="161"/>
      <c r="U236" s="161"/>
      <c r="V236" s="161"/>
    </row>
    <row r="237" spans="1:22" s="182" customFormat="1" ht="26.4">
      <c r="A237" s="122" t="str">
        <f t="shared" ref="A237" si="34">CONCATENATE(B237,C237,D237,E237,F237,G237)</f>
        <v>71050000000000</v>
      </c>
      <c r="B237" s="124" t="s">
        <v>439</v>
      </c>
      <c r="C237" s="117" t="s">
        <v>149</v>
      </c>
      <c r="D237" s="118" t="s">
        <v>441</v>
      </c>
      <c r="E237" s="119" t="s">
        <v>441</v>
      </c>
      <c r="F237" s="120" t="s">
        <v>441</v>
      </c>
      <c r="G237" s="129" t="s">
        <v>440</v>
      </c>
      <c r="H237" s="25"/>
      <c r="I237" s="25"/>
      <c r="J237" s="26"/>
      <c r="K237" s="26"/>
      <c r="L237" s="29" t="s">
        <v>131</v>
      </c>
      <c r="M237" s="12">
        <v>4511</v>
      </c>
      <c r="N237" s="183">
        <f t="shared" ref="N237" si="35">O237+P237</f>
        <v>0</v>
      </c>
      <c r="O237" s="406"/>
      <c r="P237" s="406"/>
      <c r="Q237" s="161"/>
      <c r="R237" s="161"/>
      <c r="S237" s="438"/>
      <c r="T237" s="161"/>
      <c r="U237" s="161"/>
      <c r="V237" s="161"/>
    </row>
    <row r="238" spans="1:22" ht="24.75" customHeight="1">
      <c r="B238" s="124"/>
      <c r="H238" s="146"/>
      <c r="I238" s="147"/>
      <c r="J238" s="148"/>
      <c r="K238" s="148"/>
      <c r="L238" s="440" t="s">
        <v>877</v>
      </c>
      <c r="M238" s="28"/>
      <c r="N238" s="197">
        <f>O238+P238</f>
        <v>0</v>
      </c>
      <c r="O238" s="197">
        <f>SUM(O239:O243)</f>
        <v>0</v>
      </c>
      <c r="P238" s="197">
        <f>SUM(P239:P243)</f>
        <v>0</v>
      </c>
      <c r="Q238" s="161"/>
      <c r="R238" s="161"/>
      <c r="S238" s="438"/>
      <c r="T238" s="161"/>
      <c r="U238" s="161"/>
      <c r="V238" s="161"/>
    </row>
    <row r="239" spans="1:22" ht="26.4">
      <c r="B239" s="124"/>
      <c r="G239" s="129"/>
      <c r="H239" s="25"/>
      <c r="I239" s="25"/>
      <c r="J239" s="26"/>
      <c r="K239" s="26"/>
      <c r="L239" s="30" t="s">
        <v>911</v>
      </c>
      <c r="M239" s="48" t="s">
        <v>912</v>
      </c>
      <c r="N239" s="183">
        <f>O239+P239</f>
        <v>0</v>
      </c>
      <c r="O239" s="399"/>
      <c r="P239" s="399"/>
      <c r="Q239" s="161"/>
      <c r="R239" s="161"/>
      <c r="S239" s="438"/>
      <c r="T239" s="161"/>
      <c r="U239" s="161"/>
      <c r="V239" s="161"/>
    </row>
    <row r="240" spans="1:22" ht="16.2">
      <c r="B240" s="124"/>
      <c r="H240" s="25"/>
      <c r="I240" s="25"/>
      <c r="J240" s="26"/>
      <c r="K240" s="26"/>
      <c r="L240" s="29" t="s">
        <v>790</v>
      </c>
      <c r="M240" s="12" t="s">
        <v>789</v>
      </c>
      <c r="N240" s="183">
        <f t="shared" si="26"/>
        <v>0</v>
      </c>
      <c r="O240" s="405"/>
      <c r="P240" s="405">
        <v>0</v>
      </c>
      <c r="Q240" s="161"/>
      <c r="R240" s="161"/>
      <c r="S240" s="438"/>
      <c r="T240" s="161"/>
      <c r="U240" s="161"/>
      <c r="V240" s="161"/>
    </row>
    <row r="241" spans="1:22" ht="16.2">
      <c r="B241" s="124"/>
      <c r="H241" s="25"/>
      <c r="I241" s="25"/>
      <c r="J241" s="26"/>
      <c r="K241" s="26"/>
      <c r="L241" s="30" t="s">
        <v>173</v>
      </c>
      <c r="M241" s="31">
        <v>5112</v>
      </c>
      <c r="N241" s="183">
        <f t="shared" ref="N241" si="36">O241+P241</f>
        <v>0</v>
      </c>
      <c r="O241" s="405"/>
      <c r="P241" s="405"/>
      <c r="Q241" s="161"/>
      <c r="R241" s="161"/>
      <c r="S241" s="438"/>
      <c r="T241" s="161"/>
      <c r="U241" s="161"/>
      <c r="V241" s="161"/>
    </row>
    <row r="242" spans="1:22" ht="16.2">
      <c r="B242" s="124"/>
      <c r="H242" s="25"/>
      <c r="I242" s="25"/>
      <c r="J242" s="26"/>
      <c r="K242" s="26"/>
      <c r="L242" s="417" t="s">
        <v>174</v>
      </c>
      <c r="M242" s="418">
        <v>5113</v>
      </c>
      <c r="N242" s="183">
        <f t="shared" si="26"/>
        <v>0</v>
      </c>
      <c r="O242" s="405"/>
      <c r="P242" s="405"/>
      <c r="Q242" s="161"/>
      <c r="R242" s="161"/>
      <c r="S242" s="438"/>
      <c r="T242" s="161"/>
      <c r="U242" s="161"/>
      <c r="V242" s="161"/>
    </row>
    <row r="243" spans="1:22" ht="16.2">
      <c r="B243" s="124"/>
      <c r="H243" s="25"/>
      <c r="I243" s="25"/>
      <c r="J243" s="26"/>
      <c r="K243" s="26"/>
      <c r="L243" s="29" t="s">
        <v>135</v>
      </c>
      <c r="M243" s="12">
        <v>5121</v>
      </c>
      <c r="N243" s="183">
        <f t="shared" si="26"/>
        <v>0</v>
      </c>
      <c r="O243" s="405"/>
      <c r="P243" s="405"/>
      <c r="Q243" s="161"/>
      <c r="R243" s="161"/>
      <c r="S243" s="438"/>
      <c r="T243" s="161"/>
      <c r="U243" s="161"/>
      <c r="V243" s="161"/>
    </row>
    <row r="244" spans="1:22" ht="20.399999999999999" customHeight="1">
      <c r="B244" s="124"/>
      <c r="H244" s="146"/>
      <c r="I244" s="147"/>
      <c r="J244" s="148"/>
      <c r="K244" s="148"/>
      <c r="L244" s="440" t="s">
        <v>909</v>
      </c>
      <c r="M244" s="28"/>
      <c r="N244" s="197">
        <f>O244+P244</f>
        <v>0</v>
      </c>
      <c r="O244" s="197">
        <f>SUM(O245)</f>
        <v>0</v>
      </c>
      <c r="P244" s="197">
        <f>SUM(P245)</f>
        <v>0</v>
      </c>
      <c r="Q244" s="161"/>
      <c r="R244" s="161"/>
      <c r="S244" s="438"/>
      <c r="T244" s="161"/>
      <c r="U244" s="161"/>
      <c r="V244" s="161"/>
    </row>
    <row r="245" spans="1:22" ht="16.2">
      <c r="B245" s="124"/>
      <c r="H245" s="25"/>
      <c r="I245" s="25"/>
      <c r="J245" s="26"/>
      <c r="K245" s="26"/>
      <c r="L245" s="30" t="s">
        <v>173</v>
      </c>
      <c r="M245" s="31">
        <v>5112</v>
      </c>
      <c r="N245" s="183">
        <f t="shared" ref="N245" si="37">O245+P245</f>
        <v>0</v>
      </c>
      <c r="O245" s="405"/>
      <c r="P245" s="405"/>
      <c r="Q245" s="161"/>
      <c r="R245" s="161"/>
      <c r="S245" s="438"/>
      <c r="T245" s="161"/>
      <c r="U245" s="161"/>
      <c r="V245" s="161"/>
    </row>
    <row r="246" spans="1:22" ht="16.2">
      <c r="A246" s="122" t="str">
        <f t="shared" si="31"/>
        <v>71040901114512</v>
      </c>
      <c r="B246" s="124" t="s">
        <v>439</v>
      </c>
      <c r="C246" s="117" t="s">
        <v>155</v>
      </c>
      <c r="D246" s="118" t="s">
        <v>187</v>
      </c>
      <c r="E246" s="119" t="s">
        <v>106</v>
      </c>
      <c r="F246" s="120" t="s">
        <v>104</v>
      </c>
      <c r="G246" s="121" t="s">
        <v>229</v>
      </c>
      <c r="H246" s="151">
        <v>2455</v>
      </c>
      <c r="I246" s="152" t="s">
        <v>155</v>
      </c>
      <c r="J246" s="153">
        <v>5</v>
      </c>
      <c r="K246" s="153">
        <v>5</v>
      </c>
      <c r="L246" s="154" t="s">
        <v>199</v>
      </c>
      <c r="M246" s="155"/>
      <c r="N246" s="192">
        <f>+N248+N251+N253+N255+N258</f>
        <v>0</v>
      </c>
      <c r="O246" s="192">
        <f t="shared" ref="O246:P246" si="38">+O248+O251+O253+O255+O258</f>
        <v>0</v>
      </c>
      <c r="P246" s="192">
        <f t="shared" si="38"/>
        <v>0</v>
      </c>
      <c r="Q246" s="161"/>
      <c r="R246" s="161"/>
      <c r="S246" s="438"/>
      <c r="T246" s="161"/>
      <c r="U246" s="161"/>
      <c r="V246" s="161"/>
    </row>
    <row r="247" spans="1:22" ht="16.2">
      <c r="B247" s="124"/>
      <c r="H247" s="25"/>
      <c r="I247" s="25"/>
      <c r="J247" s="26"/>
      <c r="K247" s="26"/>
      <c r="L247" s="30" t="s">
        <v>108</v>
      </c>
      <c r="M247" s="31"/>
      <c r="N247" s="190"/>
      <c r="O247" s="190"/>
      <c r="P247" s="190"/>
      <c r="Q247" s="161"/>
      <c r="R247" s="161"/>
      <c r="S247" s="438"/>
      <c r="T247" s="161"/>
      <c r="U247" s="161"/>
      <c r="V247" s="161"/>
    </row>
    <row r="248" spans="1:22" ht="16.2">
      <c r="B248" s="124"/>
      <c r="H248" s="45"/>
      <c r="I248" s="147"/>
      <c r="J248" s="148"/>
      <c r="K248" s="148"/>
      <c r="L248" s="27" t="s">
        <v>200</v>
      </c>
      <c r="M248" s="28"/>
      <c r="N248" s="197">
        <f>O248+P248</f>
        <v>0</v>
      </c>
      <c r="O248" s="197">
        <f>SUM(O249:O250)</f>
        <v>0</v>
      </c>
      <c r="P248" s="197">
        <f>SUM(P249:P250)</f>
        <v>0</v>
      </c>
      <c r="Q248" s="161"/>
      <c r="R248" s="161"/>
      <c r="S248" s="438"/>
      <c r="T248" s="161"/>
      <c r="U248" s="161"/>
      <c r="V248" s="161"/>
    </row>
    <row r="249" spans="1:22" ht="16.2">
      <c r="B249" s="124"/>
      <c r="H249" s="17"/>
      <c r="I249" s="25"/>
      <c r="J249" s="26"/>
      <c r="K249" s="26"/>
      <c r="L249" s="29" t="s">
        <v>126</v>
      </c>
      <c r="M249" s="12">
        <v>4241</v>
      </c>
      <c r="N249" s="183">
        <f t="shared" ref="N249:N259" si="39">O249+P249</f>
        <v>0</v>
      </c>
      <c r="O249" s="183"/>
      <c r="P249" s="183"/>
      <c r="Q249" s="161"/>
      <c r="R249" s="161"/>
      <c r="S249" s="438"/>
      <c r="T249" s="161"/>
      <c r="U249" s="161"/>
      <c r="V249" s="161"/>
    </row>
    <row r="250" spans="1:22" ht="16.8">
      <c r="B250" s="124"/>
      <c r="H250" s="17"/>
      <c r="I250" s="25"/>
      <c r="J250" s="26"/>
      <c r="K250" s="26"/>
      <c r="L250" s="30" t="s">
        <v>137</v>
      </c>
      <c r="M250" s="13">
        <v>5129</v>
      </c>
      <c r="N250" s="183">
        <f t="shared" si="39"/>
        <v>0</v>
      </c>
      <c r="O250" s="398"/>
      <c r="P250" s="398"/>
      <c r="Q250" s="161"/>
      <c r="R250" s="161"/>
      <c r="S250" s="438"/>
      <c r="T250" s="161"/>
      <c r="U250" s="161"/>
      <c r="V250" s="161"/>
    </row>
    <row r="251" spans="1:22" ht="27.6">
      <c r="B251" s="124"/>
      <c r="H251" s="45"/>
      <c r="I251" s="147"/>
      <c r="J251" s="148"/>
      <c r="K251" s="148"/>
      <c r="L251" s="27" t="s">
        <v>201</v>
      </c>
      <c r="M251" s="28"/>
      <c r="N251" s="197">
        <f>O251+P251</f>
        <v>0</v>
      </c>
      <c r="O251" s="197">
        <f>SUM(O252)</f>
        <v>0</v>
      </c>
      <c r="P251" s="197">
        <f>SUM(P252)</f>
        <v>0</v>
      </c>
      <c r="Q251" s="161"/>
      <c r="R251" s="161"/>
      <c r="S251" s="438"/>
      <c r="T251" s="161"/>
      <c r="U251" s="161"/>
      <c r="V251" s="161"/>
    </row>
    <row r="252" spans="1:22" ht="26.4">
      <c r="B252" s="124"/>
      <c r="H252" s="25"/>
      <c r="I252" s="25"/>
      <c r="J252" s="26"/>
      <c r="K252" s="26"/>
      <c r="L252" s="29" t="s">
        <v>131</v>
      </c>
      <c r="M252" s="12">
        <v>4511</v>
      </c>
      <c r="N252" s="183">
        <f t="shared" si="39"/>
        <v>0</v>
      </c>
      <c r="O252" s="402"/>
      <c r="P252" s="402"/>
      <c r="Q252" s="161"/>
      <c r="R252" s="161"/>
      <c r="S252" s="438"/>
      <c r="T252" s="161"/>
      <c r="U252" s="161"/>
      <c r="V252" s="161"/>
    </row>
    <row r="253" spans="1:22" ht="49.2" customHeight="1">
      <c r="A253" s="122" t="str">
        <f t="shared" si="31"/>
        <v>71050100000001</v>
      </c>
      <c r="B253" s="124" t="s">
        <v>439</v>
      </c>
      <c r="C253" s="117" t="s">
        <v>149</v>
      </c>
      <c r="D253" s="118" t="s">
        <v>106</v>
      </c>
      <c r="E253" s="119" t="s">
        <v>441</v>
      </c>
      <c r="F253" s="120" t="s">
        <v>441</v>
      </c>
      <c r="G253" s="129" t="s">
        <v>96</v>
      </c>
      <c r="H253" s="45"/>
      <c r="I253" s="147"/>
      <c r="J253" s="148"/>
      <c r="K253" s="148"/>
      <c r="L253" s="27" t="s">
        <v>878</v>
      </c>
      <c r="M253" s="28"/>
      <c r="N253" s="197">
        <f>O253+P253</f>
        <v>0</v>
      </c>
      <c r="O253" s="197">
        <f>SUM(O254)</f>
        <v>0</v>
      </c>
      <c r="P253" s="197">
        <f>SUM(P254)</f>
        <v>0</v>
      </c>
      <c r="Q253" s="161"/>
      <c r="R253" s="161"/>
      <c r="S253" s="438"/>
      <c r="T253" s="161"/>
      <c r="U253" s="161"/>
      <c r="V253" s="161"/>
    </row>
    <row r="254" spans="1:22" s="156" customFormat="1" ht="24" customHeight="1">
      <c r="A254" s="122" t="str">
        <f t="shared" si="31"/>
        <v>71050101000000</v>
      </c>
      <c r="B254" s="124" t="s">
        <v>439</v>
      </c>
      <c r="C254" s="117" t="s">
        <v>149</v>
      </c>
      <c r="D254" s="118" t="s">
        <v>106</v>
      </c>
      <c r="E254" s="119" t="s">
        <v>106</v>
      </c>
      <c r="F254" s="120" t="s">
        <v>441</v>
      </c>
      <c r="G254" s="129" t="s">
        <v>440</v>
      </c>
      <c r="H254" s="25"/>
      <c r="I254" s="25"/>
      <c r="J254" s="26"/>
      <c r="K254" s="26"/>
      <c r="L254" s="32" t="s">
        <v>134</v>
      </c>
      <c r="M254" s="48">
        <v>4861</v>
      </c>
      <c r="N254" s="183">
        <f t="shared" si="39"/>
        <v>0</v>
      </c>
      <c r="O254" s="402"/>
      <c r="P254" s="402"/>
      <c r="Q254" s="161"/>
      <c r="R254" s="161"/>
      <c r="S254" s="438"/>
      <c r="T254" s="161"/>
      <c r="U254" s="161"/>
      <c r="V254" s="161"/>
    </row>
    <row r="255" spans="1:22" ht="27.6">
      <c r="A255" s="122" t="str">
        <f t="shared" si="31"/>
        <v>71050101000001</v>
      </c>
      <c r="B255" s="124" t="s">
        <v>439</v>
      </c>
      <c r="C255" s="117" t="s">
        <v>149</v>
      </c>
      <c r="D255" s="118" t="s">
        <v>106</v>
      </c>
      <c r="E255" s="119" t="s">
        <v>106</v>
      </c>
      <c r="F255" s="120" t="s">
        <v>441</v>
      </c>
      <c r="G255" s="129" t="s">
        <v>96</v>
      </c>
      <c r="H255" s="407"/>
      <c r="I255" s="408"/>
      <c r="J255" s="409"/>
      <c r="K255" s="409"/>
      <c r="L255" s="459" t="s">
        <v>879</v>
      </c>
      <c r="M255" s="410"/>
      <c r="N255" s="197">
        <f>O255+P255</f>
        <v>0</v>
      </c>
      <c r="O255" s="411">
        <f>SUM(O256:O257)</f>
        <v>0</v>
      </c>
      <c r="P255" s="411">
        <f>SUM(P256:P257)</f>
        <v>0</v>
      </c>
      <c r="Q255" s="161"/>
      <c r="R255" s="161"/>
      <c r="S255" s="438"/>
      <c r="T255" s="161"/>
      <c r="U255" s="161"/>
      <c r="V255" s="161"/>
    </row>
    <row r="256" spans="1:22" s="115" customFormat="1" ht="16.2">
      <c r="A256" s="122" t="str">
        <f t="shared" si="31"/>
        <v>71050101010000</v>
      </c>
      <c r="B256" s="124" t="s">
        <v>439</v>
      </c>
      <c r="C256" s="117" t="s">
        <v>149</v>
      </c>
      <c r="D256" s="118" t="s">
        <v>106</v>
      </c>
      <c r="E256" s="119" t="s">
        <v>106</v>
      </c>
      <c r="F256" s="120" t="s">
        <v>106</v>
      </c>
      <c r="G256" s="129" t="s">
        <v>440</v>
      </c>
      <c r="H256" s="177"/>
      <c r="I256" s="412"/>
      <c r="J256" s="413"/>
      <c r="K256" s="414"/>
      <c r="L256" s="32" t="s">
        <v>134</v>
      </c>
      <c r="M256" s="48">
        <v>4861</v>
      </c>
      <c r="N256" s="183">
        <f t="shared" si="39"/>
        <v>0</v>
      </c>
      <c r="O256" s="179"/>
      <c r="P256" s="179"/>
      <c r="Q256" s="161"/>
      <c r="R256" s="161"/>
      <c r="S256" s="438"/>
      <c r="T256" s="161"/>
      <c r="U256" s="161"/>
      <c r="V256" s="161"/>
    </row>
    <row r="257" spans="1:22" ht="16.2">
      <c r="A257" s="122" t="str">
        <f t="shared" si="31"/>
        <v>71050101014213</v>
      </c>
      <c r="B257" s="124" t="s">
        <v>439</v>
      </c>
      <c r="C257" s="117" t="s">
        <v>149</v>
      </c>
      <c r="D257" s="118" t="s">
        <v>106</v>
      </c>
      <c r="E257" s="119" t="s">
        <v>106</v>
      </c>
      <c r="F257" s="120" t="s">
        <v>106</v>
      </c>
      <c r="G257" s="121">
        <v>4213</v>
      </c>
      <c r="H257" s="415"/>
      <c r="I257" s="415"/>
      <c r="J257" s="416"/>
      <c r="K257" s="416"/>
      <c r="L257" s="417" t="s">
        <v>174</v>
      </c>
      <c r="M257" s="418">
        <v>5113</v>
      </c>
      <c r="N257" s="183">
        <f t="shared" si="39"/>
        <v>0</v>
      </c>
      <c r="O257" s="419"/>
      <c r="P257" s="419"/>
      <c r="Q257" s="161"/>
      <c r="R257" s="161"/>
      <c r="S257" s="438"/>
      <c r="T257" s="161"/>
      <c r="U257" s="161"/>
      <c r="V257" s="161"/>
    </row>
    <row r="258" spans="1:22" s="115" customFormat="1" ht="27.6">
      <c r="A258" s="122" t="str">
        <f t="shared" si="31"/>
        <v>71050101030000</v>
      </c>
      <c r="B258" s="124" t="s">
        <v>439</v>
      </c>
      <c r="C258" s="117" t="s">
        <v>149</v>
      </c>
      <c r="D258" s="118" t="s">
        <v>106</v>
      </c>
      <c r="E258" s="119" t="s">
        <v>106</v>
      </c>
      <c r="F258" s="120" t="s">
        <v>442</v>
      </c>
      <c r="G258" s="129" t="s">
        <v>440</v>
      </c>
      <c r="H258" s="45"/>
      <c r="I258" s="147"/>
      <c r="J258" s="148"/>
      <c r="K258" s="148"/>
      <c r="L258" s="27" t="s">
        <v>880</v>
      </c>
      <c r="M258" s="28"/>
      <c r="N258" s="197">
        <f>O258+P258</f>
        <v>0</v>
      </c>
      <c r="O258" s="197">
        <f>SUM(O259)</f>
        <v>0</v>
      </c>
      <c r="P258" s="197">
        <f>SUM(P259)</f>
        <v>0</v>
      </c>
      <c r="Q258" s="161"/>
      <c r="R258" s="161"/>
      <c r="S258" s="438"/>
      <c r="T258" s="161"/>
      <c r="U258" s="161"/>
      <c r="V258" s="161"/>
    </row>
    <row r="259" spans="1:22" ht="16.2">
      <c r="A259" s="122" t="str">
        <f t="shared" si="31"/>
        <v>71050101034861</v>
      </c>
      <c r="B259" s="124" t="s">
        <v>439</v>
      </c>
      <c r="C259" s="117" t="s">
        <v>149</v>
      </c>
      <c r="D259" s="118" t="s">
        <v>106</v>
      </c>
      <c r="E259" s="119" t="s">
        <v>106</v>
      </c>
      <c r="F259" s="120" t="s">
        <v>442</v>
      </c>
      <c r="G259" s="129" t="s">
        <v>84</v>
      </c>
      <c r="H259" s="25"/>
      <c r="I259" s="25"/>
      <c r="J259" s="26"/>
      <c r="K259" s="26"/>
      <c r="L259" s="32" t="s">
        <v>134</v>
      </c>
      <c r="M259" s="395">
        <v>4861</v>
      </c>
      <c r="N259" s="183">
        <f t="shared" si="39"/>
        <v>0</v>
      </c>
      <c r="O259" s="402"/>
      <c r="P259" s="402">
        <v>0</v>
      </c>
      <c r="Q259" s="161"/>
      <c r="R259" s="161"/>
      <c r="S259" s="438"/>
      <c r="T259" s="161"/>
      <c r="U259" s="161"/>
      <c r="V259" s="161"/>
    </row>
    <row r="260" spans="1:22" s="115" customFormat="1" ht="16.2">
      <c r="A260" s="122" t="str">
        <f t="shared" si="31"/>
        <v>71050101040000</v>
      </c>
      <c r="B260" s="124" t="s">
        <v>439</v>
      </c>
      <c r="C260" s="117" t="s">
        <v>149</v>
      </c>
      <c r="D260" s="118" t="s">
        <v>106</v>
      </c>
      <c r="E260" s="119" t="s">
        <v>106</v>
      </c>
      <c r="F260" s="120" t="s">
        <v>155</v>
      </c>
      <c r="G260" s="129" t="s">
        <v>440</v>
      </c>
      <c r="H260" s="165" t="s">
        <v>206</v>
      </c>
      <c r="I260" s="166" t="s">
        <v>155</v>
      </c>
      <c r="J260" s="167">
        <v>7</v>
      </c>
      <c r="K260" s="167">
        <v>0</v>
      </c>
      <c r="L260" s="168" t="s">
        <v>207</v>
      </c>
      <c r="M260" s="176"/>
      <c r="N260" s="188">
        <f>+N262</f>
        <v>0</v>
      </c>
      <c r="O260" s="188">
        <f>+O262</f>
        <v>0</v>
      </c>
      <c r="P260" s="188">
        <f>+P262</f>
        <v>0</v>
      </c>
      <c r="Q260" s="161"/>
      <c r="R260" s="161"/>
      <c r="S260" s="438"/>
      <c r="T260" s="161"/>
      <c r="U260" s="161"/>
      <c r="V260" s="161"/>
    </row>
    <row r="261" spans="1:22" ht="16.2">
      <c r="A261" s="122" t="str">
        <f t="shared" si="31"/>
        <v>71050101044861</v>
      </c>
      <c r="B261" s="124" t="s">
        <v>439</v>
      </c>
      <c r="C261" s="117" t="s">
        <v>149</v>
      </c>
      <c r="D261" s="118" t="s">
        <v>106</v>
      </c>
      <c r="E261" s="119" t="s">
        <v>106</v>
      </c>
      <c r="F261" s="120" t="s">
        <v>155</v>
      </c>
      <c r="G261" s="129">
        <v>4861</v>
      </c>
      <c r="H261" s="25"/>
      <c r="I261" s="18"/>
      <c r="J261" s="19"/>
      <c r="K261" s="19"/>
      <c r="L261" s="30" t="s">
        <v>110</v>
      </c>
      <c r="M261" s="31"/>
      <c r="N261" s="190"/>
      <c r="O261" s="190"/>
      <c r="P261" s="190"/>
      <c r="Q261" s="161"/>
      <c r="R261" s="161"/>
      <c r="S261" s="438"/>
      <c r="T261" s="161"/>
      <c r="U261" s="161"/>
      <c r="V261" s="161"/>
    </row>
    <row r="262" spans="1:22" s="115" customFormat="1" ht="16.2">
      <c r="A262" s="122" t="str">
        <f t="shared" si="31"/>
        <v>71050101050000</v>
      </c>
      <c r="B262" s="124" t="s">
        <v>439</v>
      </c>
      <c r="C262" s="117" t="s">
        <v>149</v>
      </c>
      <c r="D262" s="118" t="s">
        <v>106</v>
      </c>
      <c r="E262" s="119" t="s">
        <v>106</v>
      </c>
      <c r="F262" s="120" t="s">
        <v>149</v>
      </c>
      <c r="G262" s="129" t="s">
        <v>440</v>
      </c>
      <c r="H262" s="151" t="s">
        <v>208</v>
      </c>
      <c r="I262" s="152" t="s">
        <v>155</v>
      </c>
      <c r="J262" s="153">
        <v>7</v>
      </c>
      <c r="K262" s="153">
        <v>3</v>
      </c>
      <c r="L262" s="154" t="s">
        <v>209</v>
      </c>
      <c r="M262" s="155"/>
      <c r="N262" s="192">
        <f>+N264</f>
        <v>0</v>
      </c>
      <c r="O262" s="192">
        <f>+O264</f>
        <v>0</v>
      </c>
      <c r="P262" s="192">
        <f>+P264</f>
        <v>0</v>
      </c>
      <c r="Q262" s="161"/>
      <c r="R262" s="161"/>
      <c r="S262" s="438"/>
      <c r="T262" s="161"/>
      <c r="U262" s="161"/>
      <c r="V262" s="161"/>
    </row>
    <row r="263" spans="1:22" ht="16.2">
      <c r="A263" s="122" t="str">
        <f t="shared" si="31"/>
        <v>71050101054861</v>
      </c>
      <c r="B263" s="124" t="s">
        <v>439</v>
      </c>
      <c r="C263" s="117" t="s">
        <v>149</v>
      </c>
      <c r="D263" s="118" t="s">
        <v>106</v>
      </c>
      <c r="E263" s="119" t="s">
        <v>106</v>
      </c>
      <c r="F263" s="120" t="s">
        <v>149</v>
      </c>
      <c r="G263" s="129">
        <v>4861</v>
      </c>
      <c r="H263" s="25"/>
      <c r="I263" s="25"/>
      <c r="J263" s="26"/>
      <c r="K263" s="26"/>
      <c r="L263" s="30" t="s">
        <v>108</v>
      </c>
      <c r="M263" s="31"/>
      <c r="N263" s="190"/>
      <c r="O263" s="190"/>
      <c r="P263" s="190"/>
      <c r="Q263" s="161"/>
      <c r="R263" s="161"/>
      <c r="S263" s="438"/>
      <c r="T263" s="161"/>
      <c r="U263" s="161"/>
      <c r="V263" s="161"/>
    </row>
    <row r="264" spans="1:22" s="115" customFormat="1" ht="16.2">
      <c r="A264" s="122" t="str">
        <f t="shared" si="31"/>
        <v>71050101060000</v>
      </c>
      <c r="B264" s="124" t="s">
        <v>439</v>
      </c>
      <c r="C264" s="117" t="s">
        <v>149</v>
      </c>
      <c r="D264" s="118" t="s">
        <v>106</v>
      </c>
      <c r="E264" s="119" t="s">
        <v>106</v>
      </c>
      <c r="F264" s="120" t="s">
        <v>157</v>
      </c>
      <c r="G264" s="129" t="s">
        <v>440</v>
      </c>
      <c r="H264" s="45"/>
      <c r="I264" s="147"/>
      <c r="J264" s="148"/>
      <c r="K264" s="148"/>
      <c r="L264" s="27" t="s">
        <v>210</v>
      </c>
      <c r="M264" s="28"/>
      <c r="N264" s="197">
        <f>O264+P264</f>
        <v>0</v>
      </c>
      <c r="O264" s="197">
        <f>SUM(O265:O271)</f>
        <v>0</v>
      </c>
      <c r="P264" s="197">
        <f>SUM(P265:P271)</f>
        <v>0</v>
      </c>
      <c r="Q264" s="161"/>
      <c r="R264" s="161"/>
      <c r="S264" s="438"/>
      <c r="T264" s="161"/>
      <c r="U264" s="161"/>
      <c r="V264" s="161"/>
    </row>
    <row r="265" spans="1:22" ht="16.2">
      <c r="A265" s="122" t="str">
        <f t="shared" si="31"/>
        <v>71050101064861</v>
      </c>
      <c r="B265" s="124" t="s">
        <v>439</v>
      </c>
      <c r="C265" s="117" t="s">
        <v>149</v>
      </c>
      <c r="D265" s="118" t="s">
        <v>106</v>
      </c>
      <c r="E265" s="119" t="s">
        <v>106</v>
      </c>
      <c r="F265" s="120" t="s">
        <v>157</v>
      </c>
      <c r="G265" s="129">
        <v>4861</v>
      </c>
      <c r="H265" s="25"/>
      <c r="I265" s="25"/>
      <c r="J265" s="26"/>
      <c r="K265" s="26"/>
      <c r="L265" s="32" t="s">
        <v>122</v>
      </c>
      <c r="M265" s="48">
        <v>4234</v>
      </c>
      <c r="N265" s="183">
        <f t="shared" ref="N265:N271" si="40">O265+P265</f>
        <v>0</v>
      </c>
      <c r="O265" s="420"/>
      <c r="P265" s="420"/>
      <c r="Q265" s="161"/>
      <c r="R265" s="161"/>
      <c r="S265" s="438"/>
      <c r="T265" s="161"/>
      <c r="U265" s="161"/>
      <c r="V265" s="161"/>
    </row>
    <row r="266" spans="1:22" s="115" customFormat="1" ht="16.2">
      <c r="A266" s="122" t="str">
        <f t="shared" si="31"/>
        <v>71050101070000</v>
      </c>
      <c r="B266" s="124" t="s">
        <v>439</v>
      </c>
      <c r="C266" s="117" t="s">
        <v>149</v>
      </c>
      <c r="D266" s="118" t="s">
        <v>106</v>
      </c>
      <c r="E266" s="119" t="s">
        <v>106</v>
      </c>
      <c r="F266" s="120" t="s">
        <v>183</v>
      </c>
      <c r="G266" s="129" t="s">
        <v>440</v>
      </c>
      <c r="H266" s="25"/>
      <c r="I266" s="25"/>
      <c r="J266" s="26"/>
      <c r="K266" s="26"/>
      <c r="L266" s="32" t="s">
        <v>125</v>
      </c>
      <c r="M266" s="33">
        <v>4239</v>
      </c>
      <c r="N266" s="183">
        <f t="shared" si="40"/>
        <v>0</v>
      </c>
      <c r="O266" s="420"/>
      <c r="P266" s="420"/>
      <c r="Q266" s="161"/>
      <c r="R266" s="161"/>
      <c r="S266" s="438"/>
      <c r="T266" s="161"/>
      <c r="U266" s="161"/>
      <c r="V266" s="161"/>
    </row>
    <row r="267" spans="1:22" ht="16.2">
      <c r="A267" s="122" t="str">
        <f t="shared" si="31"/>
        <v>71050101074861</v>
      </c>
      <c r="B267" s="124" t="s">
        <v>439</v>
      </c>
      <c r="C267" s="117" t="s">
        <v>149</v>
      </c>
      <c r="D267" s="118" t="s">
        <v>106</v>
      </c>
      <c r="E267" s="119" t="s">
        <v>106</v>
      </c>
      <c r="F267" s="120" t="s">
        <v>183</v>
      </c>
      <c r="G267" s="129">
        <v>4861</v>
      </c>
      <c r="H267" s="25"/>
      <c r="I267" s="25"/>
      <c r="J267" s="26"/>
      <c r="K267" s="26"/>
      <c r="L267" s="32" t="s">
        <v>364</v>
      </c>
      <c r="M267" s="48">
        <v>4269</v>
      </c>
      <c r="N267" s="183">
        <f t="shared" si="40"/>
        <v>0</v>
      </c>
      <c r="O267" s="420"/>
      <c r="P267" s="420"/>
      <c r="Q267" s="161"/>
      <c r="R267" s="161"/>
      <c r="S267" s="438"/>
      <c r="T267" s="161"/>
      <c r="U267" s="161"/>
      <c r="V267" s="161"/>
    </row>
    <row r="268" spans="1:22" s="115" customFormat="1" ht="16.2">
      <c r="A268" s="122"/>
      <c r="B268" s="124"/>
      <c r="C268" s="117"/>
      <c r="D268" s="118"/>
      <c r="E268" s="119"/>
      <c r="F268" s="120"/>
      <c r="G268" s="129"/>
      <c r="H268" s="25"/>
      <c r="I268" s="25"/>
      <c r="J268" s="26"/>
      <c r="K268" s="26"/>
      <c r="L268" s="32" t="s">
        <v>211</v>
      </c>
      <c r="M268" s="48">
        <v>4639</v>
      </c>
      <c r="N268" s="183">
        <f t="shared" si="40"/>
        <v>0</v>
      </c>
      <c r="O268" s="183"/>
      <c r="P268" s="183"/>
      <c r="Q268" s="161"/>
      <c r="R268" s="161"/>
      <c r="S268" s="438"/>
      <c r="T268" s="161"/>
      <c r="U268" s="161"/>
      <c r="V268" s="161"/>
    </row>
    <row r="269" spans="1:22" ht="16.2">
      <c r="B269" s="124"/>
      <c r="G269" s="129"/>
      <c r="H269" s="25"/>
      <c r="I269" s="25"/>
      <c r="J269" s="26"/>
      <c r="K269" s="26"/>
      <c r="L269" s="32" t="s">
        <v>134</v>
      </c>
      <c r="M269" s="48">
        <v>4861</v>
      </c>
      <c r="N269" s="183">
        <f t="shared" si="40"/>
        <v>0</v>
      </c>
      <c r="O269" s="183"/>
      <c r="P269" s="183"/>
      <c r="Q269" s="161"/>
      <c r="R269" s="161"/>
      <c r="S269" s="438"/>
      <c r="T269" s="161"/>
      <c r="U269" s="161"/>
      <c r="V269" s="161"/>
    </row>
    <row r="270" spans="1:22" ht="16.2">
      <c r="B270" s="124"/>
      <c r="G270" s="129"/>
      <c r="H270" s="25"/>
      <c r="I270" s="25"/>
      <c r="J270" s="26"/>
      <c r="K270" s="26"/>
      <c r="L270" s="30" t="s">
        <v>173</v>
      </c>
      <c r="M270" s="31">
        <v>5112</v>
      </c>
      <c r="N270" s="183">
        <f t="shared" si="40"/>
        <v>0</v>
      </c>
      <c r="O270" s="420"/>
      <c r="P270" s="420"/>
      <c r="Q270" s="161"/>
      <c r="R270" s="161"/>
      <c r="S270" s="438"/>
      <c r="T270" s="161"/>
      <c r="U270" s="161"/>
      <c r="V270" s="161"/>
    </row>
    <row r="271" spans="1:22" ht="16.2">
      <c r="B271" s="124"/>
      <c r="G271" s="129"/>
      <c r="H271" s="25"/>
      <c r="I271" s="25"/>
      <c r="J271" s="26"/>
      <c r="K271" s="26"/>
      <c r="L271" s="29" t="s">
        <v>138</v>
      </c>
      <c r="M271" s="12">
        <v>5132</v>
      </c>
      <c r="N271" s="183">
        <f t="shared" si="40"/>
        <v>0</v>
      </c>
      <c r="O271" s="183">
        <v>0</v>
      </c>
      <c r="P271" s="183"/>
      <c r="Q271" s="161"/>
      <c r="R271" s="161"/>
      <c r="S271" s="438"/>
      <c r="T271" s="161"/>
      <c r="U271" s="161"/>
      <c r="V271" s="161"/>
    </row>
    <row r="272" spans="1:22" ht="27.6">
      <c r="B272" s="124"/>
      <c r="G272" s="129"/>
      <c r="H272" s="165">
        <v>2490</v>
      </c>
      <c r="I272" s="166" t="s">
        <v>155</v>
      </c>
      <c r="J272" s="167">
        <v>9</v>
      </c>
      <c r="K272" s="167">
        <v>0</v>
      </c>
      <c r="L272" s="168" t="s">
        <v>212</v>
      </c>
      <c r="M272" s="176"/>
      <c r="N272" s="188">
        <f>+N274</f>
        <v>0</v>
      </c>
      <c r="O272" s="188">
        <f>+O274</f>
        <v>0</v>
      </c>
      <c r="P272" s="188">
        <f>+P274</f>
        <v>0</v>
      </c>
      <c r="Q272" s="161"/>
      <c r="R272" s="161"/>
      <c r="S272" s="438"/>
      <c r="T272" s="161"/>
      <c r="U272" s="161"/>
      <c r="V272" s="161"/>
    </row>
    <row r="273" spans="2:22" ht="16.2">
      <c r="B273" s="124"/>
      <c r="G273" s="129"/>
      <c r="H273" s="25"/>
      <c r="I273" s="18"/>
      <c r="J273" s="19"/>
      <c r="K273" s="19"/>
      <c r="L273" s="30" t="s">
        <v>110</v>
      </c>
      <c r="M273" s="31"/>
      <c r="N273" s="190"/>
      <c r="O273" s="190"/>
      <c r="P273" s="190"/>
      <c r="Q273" s="161"/>
      <c r="R273" s="161"/>
      <c r="S273" s="438"/>
      <c r="T273" s="161"/>
      <c r="U273" s="161"/>
      <c r="V273" s="161"/>
    </row>
    <row r="274" spans="2:22" ht="26.4">
      <c r="B274" s="124"/>
      <c r="G274" s="129"/>
      <c r="H274" s="151">
        <v>2491</v>
      </c>
      <c r="I274" s="152" t="s">
        <v>155</v>
      </c>
      <c r="J274" s="153">
        <v>9</v>
      </c>
      <c r="K274" s="153">
        <v>1</v>
      </c>
      <c r="L274" s="154" t="s">
        <v>212</v>
      </c>
      <c r="M274" s="155"/>
      <c r="N274" s="192">
        <f>+N276+N279+N283+N285+N291+N295+N300+N303+N307+N311+N314+N317</f>
        <v>0</v>
      </c>
      <c r="O274" s="192">
        <f t="shared" ref="O274:P274" si="41">+O276+O279+O283+O285+O291+O295+O300+O303+O307+O311+O314+O317</f>
        <v>0</v>
      </c>
      <c r="P274" s="192">
        <f t="shared" si="41"/>
        <v>0</v>
      </c>
      <c r="Q274" s="161"/>
      <c r="R274" s="161"/>
      <c r="S274" s="438"/>
      <c r="T274" s="161"/>
      <c r="U274" s="161"/>
      <c r="V274" s="161"/>
    </row>
    <row r="275" spans="2:22" ht="16.2">
      <c r="B275" s="124"/>
      <c r="G275" s="129"/>
      <c r="H275" s="25"/>
      <c r="I275" s="25"/>
      <c r="J275" s="26"/>
      <c r="K275" s="26"/>
      <c r="L275" s="30" t="s">
        <v>108</v>
      </c>
      <c r="M275" s="31"/>
      <c r="N275" s="190"/>
      <c r="O275" s="190"/>
      <c r="P275" s="190"/>
      <c r="Q275" s="161"/>
      <c r="R275" s="161"/>
      <c r="S275" s="438"/>
      <c r="T275" s="161"/>
      <c r="U275" s="161"/>
      <c r="V275" s="161"/>
    </row>
    <row r="276" spans="2:22" ht="16.2">
      <c r="B276" s="124"/>
      <c r="G276" s="129"/>
      <c r="H276" s="45"/>
      <c r="I276" s="147"/>
      <c r="J276" s="148"/>
      <c r="K276" s="148"/>
      <c r="L276" s="27" t="s">
        <v>213</v>
      </c>
      <c r="M276" s="28"/>
      <c r="N276" s="197">
        <f>O276+P276</f>
        <v>0</v>
      </c>
      <c r="O276" s="197">
        <f>SUM(O277:O278)</f>
        <v>0</v>
      </c>
      <c r="P276" s="197">
        <f>SUM(P277:P278)</f>
        <v>0</v>
      </c>
      <c r="Q276" s="161"/>
      <c r="R276" s="161"/>
      <c r="S276" s="438"/>
      <c r="T276" s="161"/>
      <c r="U276" s="161"/>
      <c r="V276" s="161"/>
    </row>
    <row r="277" spans="2:22" ht="16.2">
      <c r="B277" s="124"/>
      <c r="G277" s="129"/>
      <c r="H277" s="17"/>
      <c r="I277" s="25"/>
      <c r="J277" s="26"/>
      <c r="K277" s="26"/>
      <c r="L277" s="32" t="s">
        <v>364</v>
      </c>
      <c r="M277" s="48">
        <v>4269</v>
      </c>
      <c r="N277" s="183">
        <f t="shared" ref="N277:N313" si="42">O277+P277</f>
        <v>0</v>
      </c>
      <c r="O277" s="183"/>
      <c r="P277" s="183"/>
      <c r="Q277" s="161"/>
      <c r="R277" s="161"/>
      <c r="S277" s="438"/>
      <c r="T277" s="161"/>
      <c r="U277" s="161"/>
      <c r="V277" s="161"/>
    </row>
    <row r="278" spans="2:22" ht="16.2">
      <c r="B278" s="124"/>
      <c r="G278" s="129"/>
      <c r="H278" s="25"/>
      <c r="I278" s="25"/>
      <c r="J278" s="26"/>
      <c r="K278" s="26"/>
      <c r="L278" s="29" t="s">
        <v>137</v>
      </c>
      <c r="M278" s="12">
        <v>5129</v>
      </c>
      <c r="N278" s="183">
        <f t="shared" si="42"/>
        <v>0</v>
      </c>
      <c r="O278" s="183"/>
      <c r="P278" s="183"/>
      <c r="Q278" s="161"/>
      <c r="R278" s="161"/>
      <c r="S278" s="438"/>
      <c r="T278" s="161"/>
      <c r="U278" s="161"/>
      <c r="V278" s="161"/>
    </row>
    <row r="279" spans="2:22" ht="55.2">
      <c r="B279" s="124"/>
      <c r="G279" s="129"/>
      <c r="H279" s="45"/>
      <c r="I279" s="147"/>
      <c r="J279" s="148"/>
      <c r="K279" s="148"/>
      <c r="L279" s="27" t="s">
        <v>214</v>
      </c>
      <c r="M279" s="28"/>
      <c r="N279" s="197">
        <f>O279+P279</f>
        <v>0</v>
      </c>
      <c r="O279" s="197">
        <f>SUM(O280:O282)</f>
        <v>0</v>
      </c>
      <c r="P279" s="197">
        <f>SUM(P280:P282)</f>
        <v>0</v>
      </c>
      <c r="Q279" s="161"/>
      <c r="R279" s="161"/>
      <c r="S279" s="438"/>
      <c r="T279" s="161"/>
      <c r="U279" s="161"/>
      <c r="V279" s="161"/>
    </row>
    <row r="280" spans="2:22" ht="26.4">
      <c r="B280" s="124"/>
      <c r="G280" s="129"/>
      <c r="H280" s="25"/>
      <c r="I280" s="25"/>
      <c r="J280" s="26"/>
      <c r="K280" s="26"/>
      <c r="L280" s="29" t="s">
        <v>217</v>
      </c>
      <c r="M280" s="12">
        <v>4511</v>
      </c>
      <c r="N280" s="183">
        <f t="shared" ref="N280" si="43">O280+P280</f>
        <v>0</v>
      </c>
      <c r="O280" s="398"/>
      <c r="P280" s="398">
        <v>0</v>
      </c>
      <c r="Q280" s="161"/>
      <c r="R280" s="161"/>
      <c r="S280" s="438"/>
      <c r="T280" s="161"/>
      <c r="U280" s="161"/>
      <c r="V280" s="161"/>
    </row>
    <row r="281" spans="2:22" ht="26.4">
      <c r="B281" s="124"/>
      <c r="G281" s="129"/>
      <c r="H281" s="25"/>
      <c r="I281" s="25"/>
      <c r="J281" s="26"/>
      <c r="K281" s="26"/>
      <c r="L281" s="32" t="s">
        <v>215</v>
      </c>
      <c r="M281" s="48">
        <v>4637</v>
      </c>
      <c r="N281" s="183">
        <f t="shared" si="42"/>
        <v>0</v>
      </c>
      <c r="O281" s="183"/>
      <c r="P281" s="183"/>
      <c r="Q281" s="161"/>
      <c r="R281" s="161"/>
      <c r="S281" s="438"/>
      <c r="T281" s="161"/>
      <c r="U281" s="161"/>
      <c r="V281" s="161"/>
    </row>
    <row r="282" spans="2:22" ht="16.2">
      <c r="B282" s="124"/>
      <c r="G282" s="129"/>
      <c r="H282" s="25"/>
      <c r="I282" s="25"/>
      <c r="J282" s="26"/>
      <c r="K282" s="26"/>
      <c r="L282" s="32" t="s">
        <v>758</v>
      </c>
      <c r="M282" s="48" t="s">
        <v>759</v>
      </c>
      <c r="N282" s="183">
        <f t="shared" ref="N282" si="44">O282+P282</f>
        <v>0</v>
      </c>
      <c r="O282" s="183"/>
      <c r="P282" s="183"/>
      <c r="Q282" s="161"/>
      <c r="R282" s="161"/>
      <c r="S282" s="438"/>
      <c r="T282" s="161"/>
      <c r="U282" s="161"/>
      <c r="V282" s="161"/>
    </row>
    <row r="283" spans="2:22" ht="27.6">
      <c r="B283" s="124"/>
      <c r="G283" s="129"/>
      <c r="H283" s="45"/>
      <c r="I283" s="147"/>
      <c r="J283" s="148"/>
      <c r="K283" s="148"/>
      <c r="L283" s="27" t="s">
        <v>216</v>
      </c>
      <c r="M283" s="28"/>
      <c r="N283" s="197">
        <f>O283+P283</f>
        <v>0</v>
      </c>
      <c r="O283" s="197">
        <f>SUM(O284)</f>
        <v>0</v>
      </c>
      <c r="P283" s="197">
        <f>SUM(P284)</f>
        <v>0</v>
      </c>
      <c r="Q283" s="161"/>
      <c r="R283" s="161"/>
      <c r="S283" s="438"/>
      <c r="T283" s="161"/>
      <c r="U283" s="161"/>
      <c r="V283" s="161"/>
    </row>
    <row r="284" spans="2:22" ht="26.4">
      <c r="B284" s="124"/>
      <c r="G284" s="129"/>
      <c r="H284" s="25"/>
      <c r="I284" s="25"/>
      <c r="J284" s="26"/>
      <c r="K284" s="26"/>
      <c r="L284" s="29" t="s">
        <v>217</v>
      </c>
      <c r="M284" s="12">
        <v>4511</v>
      </c>
      <c r="N284" s="183">
        <f t="shared" si="42"/>
        <v>0</v>
      </c>
      <c r="O284" s="398"/>
      <c r="P284" s="398"/>
      <c r="Q284" s="161"/>
      <c r="R284" s="161"/>
      <c r="S284" s="438"/>
      <c r="T284" s="161"/>
      <c r="U284" s="161"/>
      <c r="V284" s="161"/>
    </row>
    <row r="285" spans="2:22" ht="27.6">
      <c r="B285" s="124"/>
      <c r="G285" s="129"/>
      <c r="H285" s="45"/>
      <c r="I285" s="147"/>
      <c r="J285" s="148"/>
      <c r="K285" s="148"/>
      <c r="L285" s="27" t="s">
        <v>218</v>
      </c>
      <c r="M285" s="28"/>
      <c r="N285" s="197">
        <f>O285+P285</f>
        <v>0</v>
      </c>
      <c r="O285" s="197">
        <f>SUM(O286:O290)</f>
        <v>0</v>
      </c>
      <c r="P285" s="197">
        <f>SUM(P286:P290)</f>
        <v>0</v>
      </c>
      <c r="Q285" s="161"/>
      <c r="R285" s="161"/>
      <c r="S285" s="438"/>
      <c r="T285" s="161"/>
      <c r="U285" s="161"/>
      <c r="V285" s="161"/>
    </row>
    <row r="286" spans="2:22" ht="26.4">
      <c r="B286" s="124"/>
      <c r="G286" s="129"/>
      <c r="H286" s="25"/>
      <c r="I286" s="25"/>
      <c r="J286" s="26"/>
      <c r="K286" s="26"/>
      <c r="L286" s="30" t="s">
        <v>241</v>
      </c>
      <c r="M286" s="31">
        <v>4638</v>
      </c>
      <c r="N286" s="183">
        <f t="shared" si="42"/>
        <v>0</v>
      </c>
      <c r="O286" s="183"/>
      <c r="P286" s="183"/>
      <c r="Q286" s="161"/>
      <c r="R286" s="161"/>
      <c r="S286" s="438"/>
      <c r="T286" s="161"/>
      <c r="U286" s="161"/>
      <c r="V286" s="161"/>
    </row>
    <row r="287" spans="2:22" ht="16.8">
      <c r="B287" s="124"/>
      <c r="G287" s="129"/>
      <c r="H287" s="25"/>
      <c r="I287" s="25"/>
      <c r="J287" s="26"/>
      <c r="K287" s="26"/>
      <c r="L287" s="32" t="s">
        <v>211</v>
      </c>
      <c r="M287" s="48">
        <v>4639</v>
      </c>
      <c r="N287" s="183">
        <f t="shared" si="42"/>
        <v>0</v>
      </c>
      <c r="O287" s="399"/>
      <c r="P287" s="399">
        <v>0</v>
      </c>
      <c r="Q287" s="161"/>
      <c r="R287" s="161"/>
      <c r="S287" s="438"/>
      <c r="T287" s="161"/>
      <c r="U287" s="161"/>
      <c r="V287" s="161"/>
    </row>
    <row r="288" spans="2:22" ht="16.8">
      <c r="B288" s="124"/>
      <c r="G288" s="129"/>
      <c r="H288" s="25"/>
      <c r="I288" s="25"/>
      <c r="J288" s="26"/>
      <c r="K288" s="26"/>
      <c r="L288" s="32" t="s">
        <v>758</v>
      </c>
      <c r="M288" s="48" t="s">
        <v>759</v>
      </c>
      <c r="N288" s="183">
        <f t="shared" si="42"/>
        <v>0</v>
      </c>
      <c r="O288" s="399"/>
      <c r="P288" s="399"/>
      <c r="Q288" s="161"/>
      <c r="R288" s="161"/>
      <c r="S288" s="438"/>
      <c r="T288" s="161"/>
      <c r="U288" s="161"/>
      <c r="V288" s="161"/>
    </row>
    <row r="289" spans="1:22" ht="16.2">
      <c r="B289" s="124"/>
      <c r="G289" s="129"/>
      <c r="H289" s="25"/>
      <c r="I289" s="25"/>
      <c r="J289" s="26"/>
      <c r="K289" s="26"/>
      <c r="L289" s="29" t="s">
        <v>348</v>
      </c>
      <c r="M289" s="31">
        <v>4729</v>
      </c>
      <c r="N289" s="183">
        <f t="shared" si="42"/>
        <v>0</v>
      </c>
      <c r="O289" s="183"/>
      <c r="P289" s="183"/>
      <c r="Q289" s="161"/>
      <c r="R289" s="161"/>
      <c r="S289" s="438"/>
      <c r="T289" s="161"/>
      <c r="U289" s="161"/>
      <c r="V289" s="161"/>
    </row>
    <row r="290" spans="1:22" ht="26.4">
      <c r="B290" s="124"/>
      <c r="G290" s="129"/>
      <c r="H290" s="25"/>
      <c r="I290" s="25"/>
      <c r="J290" s="26"/>
      <c r="K290" s="26"/>
      <c r="L290" s="30" t="s">
        <v>219</v>
      </c>
      <c r="M290" s="31">
        <v>4819</v>
      </c>
      <c r="N290" s="183">
        <f t="shared" si="42"/>
        <v>0</v>
      </c>
      <c r="O290" s="399"/>
      <c r="P290" s="399"/>
      <c r="Q290" s="161"/>
      <c r="R290" s="161"/>
      <c r="S290" s="438"/>
      <c r="T290" s="161"/>
      <c r="U290" s="161"/>
      <c r="V290" s="161"/>
    </row>
    <row r="291" spans="1:22" ht="16.2">
      <c r="B291" s="124"/>
      <c r="G291" s="129"/>
      <c r="H291" s="45"/>
      <c r="I291" s="147"/>
      <c r="J291" s="148"/>
      <c r="K291" s="148"/>
      <c r="L291" s="27" t="s">
        <v>220</v>
      </c>
      <c r="M291" s="28"/>
      <c r="N291" s="197">
        <f>O291+P291</f>
        <v>0</v>
      </c>
      <c r="O291" s="197">
        <f>SUM(O292:O294)</f>
        <v>0</v>
      </c>
      <c r="P291" s="197">
        <f>SUM(P292:P294)</f>
        <v>0</v>
      </c>
      <c r="Q291" s="161"/>
      <c r="R291" s="161"/>
      <c r="S291" s="438"/>
      <c r="T291" s="161"/>
      <c r="U291" s="161"/>
      <c r="V291" s="161"/>
    </row>
    <row r="292" spans="1:22" ht="16.2">
      <c r="B292" s="124"/>
      <c r="G292" s="129"/>
      <c r="H292" s="25"/>
      <c r="I292" s="25"/>
      <c r="J292" s="26"/>
      <c r="K292" s="26"/>
      <c r="L292" s="30" t="s">
        <v>221</v>
      </c>
      <c r="M292" s="31">
        <v>8111</v>
      </c>
      <c r="N292" s="183">
        <f t="shared" si="42"/>
        <v>0</v>
      </c>
      <c r="O292" s="405">
        <v>0</v>
      </c>
      <c r="P292" s="405"/>
      <c r="Q292" s="161"/>
      <c r="R292" s="161"/>
      <c r="S292" s="438"/>
      <c r="T292" s="161"/>
      <c r="U292" s="161"/>
      <c r="V292" s="161"/>
    </row>
    <row r="293" spans="1:22" ht="16.2">
      <c r="B293" s="124"/>
      <c r="G293" s="129"/>
      <c r="H293" s="25"/>
      <c r="I293" s="25"/>
      <c r="J293" s="26"/>
      <c r="K293" s="26"/>
      <c r="L293" s="30" t="s">
        <v>760</v>
      </c>
      <c r="M293" s="31">
        <v>8121</v>
      </c>
      <c r="N293" s="183">
        <f t="shared" si="42"/>
        <v>0</v>
      </c>
      <c r="O293" s="405"/>
      <c r="P293" s="405"/>
      <c r="Q293" s="161"/>
      <c r="R293" s="161"/>
      <c r="S293" s="438"/>
      <c r="T293" s="161"/>
      <c r="U293" s="161"/>
      <c r="V293" s="161"/>
    </row>
    <row r="294" spans="1:22" ht="16.2">
      <c r="B294" s="124"/>
      <c r="G294" s="129"/>
      <c r="H294" s="25"/>
      <c r="I294" s="25"/>
      <c r="J294" s="26"/>
      <c r="K294" s="26"/>
      <c r="L294" s="29" t="s">
        <v>222</v>
      </c>
      <c r="M294" s="12">
        <v>8411</v>
      </c>
      <c r="N294" s="183">
        <f t="shared" si="42"/>
        <v>0</v>
      </c>
      <c r="O294" s="405"/>
      <c r="P294" s="405"/>
      <c r="Q294" s="161"/>
      <c r="R294" s="161"/>
      <c r="S294" s="438"/>
      <c r="T294" s="161"/>
      <c r="U294" s="161"/>
      <c r="V294" s="161"/>
    </row>
    <row r="295" spans="1:22" s="170" customFormat="1" ht="16.2">
      <c r="A295" s="122" t="str">
        <f t="shared" si="31"/>
        <v>71050300000000</v>
      </c>
      <c r="B295" s="124" t="s">
        <v>439</v>
      </c>
      <c r="C295" s="117" t="s">
        <v>149</v>
      </c>
      <c r="D295" s="118" t="s">
        <v>442</v>
      </c>
      <c r="E295" s="119" t="s">
        <v>441</v>
      </c>
      <c r="F295" s="120" t="s">
        <v>441</v>
      </c>
      <c r="G295" s="129" t="s">
        <v>440</v>
      </c>
      <c r="H295" s="45"/>
      <c r="I295" s="147"/>
      <c r="J295" s="148"/>
      <c r="K295" s="148"/>
      <c r="L295" s="27" t="s">
        <v>881</v>
      </c>
      <c r="M295" s="28"/>
      <c r="N295" s="197">
        <f>O295+P295</f>
        <v>0</v>
      </c>
      <c r="O295" s="197">
        <f>SUM(O296:O299)</f>
        <v>0</v>
      </c>
      <c r="P295" s="197">
        <f>SUM(P296:P299)</f>
        <v>0</v>
      </c>
      <c r="Q295" s="161"/>
      <c r="R295" s="161"/>
      <c r="S295" s="438"/>
      <c r="T295" s="161"/>
      <c r="U295" s="161"/>
      <c r="V295" s="161"/>
    </row>
    <row r="296" spans="1:22" ht="16.2">
      <c r="A296" s="122" t="str">
        <f t="shared" si="31"/>
        <v>71050300000001</v>
      </c>
      <c r="B296" s="124" t="s">
        <v>439</v>
      </c>
      <c r="C296" s="117" t="s">
        <v>149</v>
      </c>
      <c r="D296" s="118" t="s">
        <v>442</v>
      </c>
      <c r="E296" s="119" t="s">
        <v>441</v>
      </c>
      <c r="F296" s="120" t="s">
        <v>441</v>
      </c>
      <c r="G296" s="129" t="s">
        <v>96</v>
      </c>
      <c r="H296" s="25"/>
      <c r="I296" s="25"/>
      <c r="J296" s="26"/>
      <c r="K296" s="26"/>
      <c r="L296" s="29" t="s">
        <v>125</v>
      </c>
      <c r="M296" s="33">
        <v>4239</v>
      </c>
      <c r="N296" s="183">
        <f t="shared" si="42"/>
        <v>0</v>
      </c>
      <c r="O296" s="183"/>
      <c r="P296" s="183"/>
      <c r="Q296" s="161"/>
      <c r="R296" s="161"/>
      <c r="S296" s="438"/>
      <c r="T296" s="161"/>
      <c r="U296" s="161"/>
      <c r="V296" s="161"/>
    </row>
    <row r="297" spans="1:22" ht="26.4">
      <c r="A297" s="122" t="str">
        <f t="shared" ref="A297" si="45">CONCATENATE(B297,C297,D297,E297,F297,G297)</f>
        <v>71050601014213</v>
      </c>
      <c r="B297" s="124" t="s">
        <v>439</v>
      </c>
      <c r="C297" s="117" t="s">
        <v>149</v>
      </c>
      <c r="D297" s="118" t="s">
        <v>157</v>
      </c>
      <c r="E297" s="119" t="s">
        <v>106</v>
      </c>
      <c r="F297" s="120" t="s">
        <v>106</v>
      </c>
      <c r="G297" s="121">
        <v>4213</v>
      </c>
      <c r="H297" s="25"/>
      <c r="I297" s="25"/>
      <c r="J297" s="26"/>
      <c r="K297" s="26"/>
      <c r="L297" s="29" t="s">
        <v>142</v>
      </c>
      <c r="M297" s="12">
        <v>4251</v>
      </c>
      <c r="N297" s="183">
        <f t="shared" ref="N297" si="46">O297+P297</f>
        <v>0</v>
      </c>
      <c r="O297" s="183"/>
      <c r="P297" s="183"/>
      <c r="Q297" s="161"/>
      <c r="R297" s="161"/>
      <c r="S297" s="438"/>
      <c r="T297" s="161"/>
      <c r="U297" s="161"/>
      <c r="V297" s="161"/>
    </row>
    <row r="298" spans="1:22" s="156" customFormat="1" ht="26.4">
      <c r="A298" s="122" t="str">
        <f t="shared" ref="A298" si="47">CONCATENATE(B298,C298,D298,E298,F298,G298)</f>
        <v>71050601000000</v>
      </c>
      <c r="B298" s="124" t="s">
        <v>439</v>
      </c>
      <c r="C298" s="117" t="s">
        <v>149</v>
      </c>
      <c r="D298" s="118" t="s">
        <v>157</v>
      </c>
      <c r="E298" s="119" t="s">
        <v>106</v>
      </c>
      <c r="F298" s="120" t="s">
        <v>441</v>
      </c>
      <c r="G298" s="129" t="s">
        <v>440</v>
      </c>
      <c r="H298" s="25"/>
      <c r="I298" s="25"/>
      <c r="J298" s="26"/>
      <c r="K298" s="26"/>
      <c r="L298" s="29" t="s">
        <v>217</v>
      </c>
      <c r="M298" s="12">
        <v>4511</v>
      </c>
      <c r="N298" s="183">
        <f t="shared" ref="N298" si="48">O298+P298</f>
        <v>0</v>
      </c>
      <c r="O298" s="398"/>
      <c r="P298" s="398"/>
      <c r="Q298" s="161"/>
      <c r="R298" s="161"/>
      <c r="S298" s="438"/>
      <c r="T298" s="161"/>
      <c r="U298" s="161"/>
      <c r="V298" s="161"/>
    </row>
    <row r="299" spans="1:22" s="156" customFormat="1" ht="16.2">
      <c r="A299" s="122" t="str">
        <f t="shared" si="31"/>
        <v>71050301000000</v>
      </c>
      <c r="B299" s="124" t="s">
        <v>439</v>
      </c>
      <c r="C299" s="117" t="s">
        <v>149</v>
      </c>
      <c r="D299" s="118" t="s">
        <v>442</v>
      </c>
      <c r="E299" s="119" t="s">
        <v>106</v>
      </c>
      <c r="F299" s="120" t="s">
        <v>441</v>
      </c>
      <c r="G299" s="129" t="s">
        <v>440</v>
      </c>
      <c r="H299" s="25"/>
      <c r="I299" s="25"/>
      <c r="J299" s="26"/>
      <c r="K299" s="26"/>
      <c r="L299" s="36" t="s">
        <v>134</v>
      </c>
      <c r="M299" s="31" t="s">
        <v>84</v>
      </c>
      <c r="N299" s="183">
        <f t="shared" si="42"/>
        <v>0</v>
      </c>
      <c r="O299" s="183"/>
      <c r="P299" s="183"/>
      <c r="Q299" s="161"/>
      <c r="R299" s="161"/>
      <c r="S299" s="438"/>
      <c r="T299" s="161"/>
      <c r="U299" s="161"/>
      <c r="V299" s="161"/>
    </row>
    <row r="300" spans="1:22" ht="16.2">
      <c r="A300" s="122" t="str">
        <f>CONCATENATE(B300,C300,D300,E300,F300,G300)</f>
        <v>71060601074251</v>
      </c>
      <c r="B300" s="124" t="s">
        <v>439</v>
      </c>
      <c r="C300" s="117" t="s">
        <v>157</v>
      </c>
      <c r="D300" s="118" t="s">
        <v>157</v>
      </c>
      <c r="E300" s="119" t="s">
        <v>106</v>
      </c>
      <c r="F300" s="120" t="s">
        <v>183</v>
      </c>
      <c r="G300" s="121">
        <v>4251</v>
      </c>
      <c r="H300" s="45"/>
      <c r="I300" s="147"/>
      <c r="J300" s="148"/>
      <c r="K300" s="148"/>
      <c r="L300" s="27" t="s">
        <v>882</v>
      </c>
      <c r="M300" s="28"/>
      <c r="N300" s="197">
        <f>O300+P300</f>
        <v>0</v>
      </c>
      <c r="O300" s="197">
        <f t="shared" ref="O300:P300" si="49">P300+Q300</f>
        <v>0</v>
      </c>
      <c r="P300" s="197">
        <f t="shared" si="49"/>
        <v>0</v>
      </c>
      <c r="Q300" s="161"/>
      <c r="R300" s="161"/>
      <c r="S300" s="438"/>
      <c r="T300" s="161"/>
      <c r="U300" s="161"/>
      <c r="V300" s="161"/>
    </row>
    <row r="301" spans="1:22" s="115" customFormat="1" ht="16.2">
      <c r="A301" s="122" t="str">
        <f>CONCATENATE(B301,C301,D301,E301,F301,G301)</f>
        <v>71060601080000</v>
      </c>
      <c r="B301" s="124" t="s">
        <v>439</v>
      </c>
      <c r="C301" s="117" t="s">
        <v>157</v>
      </c>
      <c r="D301" s="118" t="s">
        <v>157</v>
      </c>
      <c r="E301" s="119" t="s">
        <v>106</v>
      </c>
      <c r="F301" s="120" t="s">
        <v>185</v>
      </c>
      <c r="G301" s="129" t="s">
        <v>440</v>
      </c>
      <c r="H301" s="25"/>
      <c r="I301" s="25"/>
      <c r="J301" s="26"/>
      <c r="K301" s="26"/>
      <c r="L301" s="29" t="s">
        <v>125</v>
      </c>
      <c r="M301" s="31">
        <v>4239</v>
      </c>
      <c r="N301" s="183">
        <f>O301+P301</f>
        <v>0</v>
      </c>
      <c r="O301" s="183"/>
      <c r="P301" s="183"/>
      <c r="Q301" s="161"/>
      <c r="R301" s="161"/>
      <c r="S301" s="438"/>
      <c r="T301" s="161"/>
      <c r="U301" s="161"/>
      <c r="V301" s="161"/>
    </row>
    <row r="302" spans="1:22" ht="16.8">
      <c r="A302" s="122" t="str">
        <f>CONCATENATE(B302,C302,D302,E302,F302,G302)</f>
        <v>71060601084251</v>
      </c>
      <c r="B302" s="124" t="s">
        <v>439</v>
      </c>
      <c r="C302" s="117" t="s">
        <v>157</v>
      </c>
      <c r="D302" s="118" t="s">
        <v>157</v>
      </c>
      <c r="E302" s="119" t="s">
        <v>106</v>
      </c>
      <c r="F302" s="120" t="s">
        <v>185</v>
      </c>
      <c r="G302" s="121">
        <v>4251</v>
      </c>
      <c r="H302" s="25"/>
      <c r="I302" s="25"/>
      <c r="J302" s="26"/>
      <c r="K302" s="26"/>
      <c r="L302" s="29" t="s">
        <v>134</v>
      </c>
      <c r="M302" s="12">
        <v>4861</v>
      </c>
      <c r="N302" s="183">
        <f>O302+P302</f>
        <v>0</v>
      </c>
      <c r="O302" s="398"/>
      <c r="P302" s="398"/>
      <c r="Q302" s="161"/>
      <c r="R302" s="161"/>
      <c r="S302" s="438"/>
      <c r="T302" s="161"/>
      <c r="U302" s="161"/>
      <c r="V302" s="161"/>
    </row>
    <row r="303" spans="1:22" ht="16.2">
      <c r="A303" s="122" t="str">
        <f t="shared" si="31"/>
        <v>71050301014213</v>
      </c>
      <c r="B303" s="124" t="s">
        <v>439</v>
      </c>
      <c r="C303" s="117" t="s">
        <v>149</v>
      </c>
      <c r="D303" s="118" t="s">
        <v>442</v>
      </c>
      <c r="E303" s="119" t="s">
        <v>106</v>
      </c>
      <c r="F303" s="120" t="s">
        <v>106</v>
      </c>
      <c r="G303" s="121">
        <v>4213</v>
      </c>
      <c r="H303" s="45"/>
      <c r="I303" s="147"/>
      <c r="J303" s="148"/>
      <c r="K303" s="148"/>
      <c r="L303" s="27" t="s">
        <v>225</v>
      </c>
      <c r="M303" s="28"/>
      <c r="N303" s="197">
        <f>O303+P303</f>
        <v>0</v>
      </c>
      <c r="O303" s="197">
        <f>SUM(O304:O306)</f>
        <v>0</v>
      </c>
      <c r="P303" s="197">
        <f>SUM(P304:P306)</f>
        <v>0</v>
      </c>
      <c r="Q303" s="161"/>
      <c r="R303" s="161"/>
      <c r="S303" s="438"/>
      <c r="T303" s="161"/>
      <c r="U303" s="161"/>
      <c r="V303" s="161"/>
    </row>
    <row r="304" spans="1:22" s="170" customFormat="1" ht="16.2">
      <c r="A304" s="122" t="str">
        <f t="shared" si="31"/>
        <v>71050600000000</v>
      </c>
      <c r="B304" s="124" t="s">
        <v>439</v>
      </c>
      <c r="C304" s="117" t="s">
        <v>149</v>
      </c>
      <c r="D304" s="118" t="s">
        <v>157</v>
      </c>
      <c r="E304" s="119" t="s">
        <v>441</v>
      </c>
      <c r="F304" s="120" t="s">
        <v>441</v>
      </c>
      <c r="G304" s="129" t="s">
        <v>440</v>
      </c>
      <c r="H304" s="25"/>
      <c r="I304" s="25"/>
      <c r="J304" s="26"/>
      <c r="K304" s="26"/>
      <c r="L304" s="29" t="s">
        <v>122</v>
      </c>
      <c r="M304" s="12">
        <v>4234</v>
      </c>
      <c r="N304" s="183">
        <f t="shared" si="42"/>
        <v>0</v>
      </c>
      <c r="O304" s="183"/>
      <c r="P304" s="183"/>
      <c r="Q304" s="161"/>
      <c r="R304" s="161"/>
      <c r="S304" s="438"/>
      <c r="T304" s="161"/>
      <c r="U304" s="161"/>
      <c r="V304" s="161"/>
    </row>
    <row r="305" spans="1:22" ht="16.2">
      <c r="A305" s="122" t="str">
        <f t="shared" si="31"/>
        <v>71050600000001</v>
      </c>
      <c r="B305" s="124" t="s">
        <v>439</v>
      </c>
      <c r="C305" s="117" t="s">
        <v>149</v>
      </c>
      <c r="D305" s="118" t="s">
        <v>157</v>
      </c>
      <c r="E305" s="119" t="s">
        <v>441</v>
      </c>
      <c r="F305" s="120" t="s">
        <v>441</v>
      </c>
      <c r="G305" s="129" t="s">
        <v>96</v>
      </c>
      <c r="H305" s="25"/>
      <c r="I305" s="25"/>
      <c r="J305" s="26"/>
      <c r="K305" s="26"/>
      <c r="L305" s="29" t="s">
        <v>125</v>
      </c>
      <c r="M305" s="12">
        <v>4239</v>
      </c>
      <c r="N305" s="183">
        <f t="shared" si="42"/>
        <v>0</v>
      </c>
      <c r="O305" s="183"/>
      <c r="P305" s="183"/>
      <c r="Q305" s="161"/>
      <c r="R305" s="161"/>
      <c r="S305" s="438"/>
      <c r="T305" s="161"/>
      <c r="U305" s="161"/>
      <c r="V305" s="161"/>
    </row>
    <row r="306" spans="1:22" s="156" customFormat="1" ht="26.4">
      <c r="A306" s="122" t="str">
        <f t="shared" si="31"/>
        <v>71050601000000</v>
      </c>
      <c r="B306" s="124" t="s">
        <v>439</v>
      </c>
      <c r="C306" s="117" t="s">
        <v>149</v>
      </c>
      <c r="D306" s="118" t="s">
        <v>157</v>
      </c>
      <c r="E306" s="119" t="s">
        <v>106</v>
      </c>
      <c r="F306" s="120" t="s">
        <v>441</v>
      </c>
      <c r="G306" s="129" t="s">
        <v>440</v>
      </c>
      <c r="H306" s="25"/>
      <c r="I306" s="25"/>
      <c r="J306" s="26"/>
      <c r="K306" s="26"/>
      <c r="L306" s="29" t="s">
        <v>217</v>
      </c>
      <c r="M306" s="12">
        <v>4511</v>
      </c>
      <c r="N306" s="183">
        <f t="shared" si="42"/>
        <v>0</v>
      </c>
      <c r="O306" s="398"/>
      <c r="P306" s="398"/>
      <c r="Q306" s="161"/>
      <c r="R306" s="161"/>
      <c r="S306" s="438"/>
      <c r="T306" s="161"/>
      <c r="U306" s="161"/>
      <c r="V306" s="161"/>
    </row>
    <row r="307" spans="1:22" ht="36.75" customHeight="1">
      <c r="A307" s="122" t="str">
        <f t="shared" si="31"/>
        <v>71050601000001</v>
      </c>
      <c r="B307" s="124" t="s">
        <v>439</v>
      </c>
      <c r="C307" s="117" t="s">
        <v>149</v>
      </c>
      <c r="D307" s="118" t="s">
        <v>157</v>
      </c>
      <c r="E307" s="119" t="s">
        <v>106</v>
      </c>
      <c r="F307" s="120" t="s">
        <v>441</v>
      </c>
      <c r="G307" s="129" t="s">
        <v>96</v>
      </c>
      <c r="H307" s="45"/>
      <c r="I307" s="147"/>
      <c r="J307" s="148"/>
      <c r="K307" s="148"/>
      <c r="L307" s="27" t="s">
        <v>795</v>
      </c>
      <c r="M307" s="28"/>
      <c r="N307" s="197">
        <f>O307+P307</f>
        <v>0</v>
      </c>
      <c r="O307" s="197">
        <f>SUM(O308:O310)</f>
        <v>0</v>
      </c>
      <c r="P307" s="197">
        <f>SUM(P308:P310)</f>
        <v>0</v>
      </c>
      <c r="Q307" s="161"/>
      <c r="R307" s="161"/>
      <c r="S307" s="438"/>
      <c r="T307" s="161"/>
      <c r="U307" s="161"/>
      <c r="V307" s="161"/>
    </row>
    <row r="308" spans="1:22" s="115" customFormat="1" ht="16.2">
      <c r="A308" s="122" t="str">
        <f t="shared" si="31"/>
        <v>71050601010000</v>
      </c>
      <c r="B308" s="124" t="s">
        <v>439</v>
      </c>
      <c r="C308" s="117" t="s">
        <v>149</v>
      </c>
      <c r="D308" s="118" t="s">
        <v>157</v>
      </c>
      <c r="E308" s="119" t="s">
        <v>106</v>
      </c>
      <c r="F308" s="120" t="s">
        <v>106</v>
      </c>
      <c r="G308" s="129" t="s">
        <v>440</v>
      </c>
      <c r="H308" s="25"/>
      <c r="I308" s="25"/>
      <c r="J308" s="26"/>
      <c r="K308" s="26"/>
      <c r="L308" s="29" t="s">
        <v>125</v>
      </c>
      <c r="M308" s="33">
        <v>4239</v>
      </c>
      <c r="N308" s="183">
        <f t="shared" si="42"/>
        <v>0</v>
      </c>
      <c r="O308" s="183"/>
      <c r="P308" s="183">
        <v>0</v>
      </c>
      <c r="Q308" s="161"/>
      <c r="R308" s="161"/>
      <c r="S308" s="438"/>
      <c r="T308" s="161"/>
      <c r="U308" s="161"/>
      <c r="V308" s="161"/>
    </row>
    <row r="309" spans="1:22" ht="26.4">
      <c r="A309" s="122" t="str">
        <f t="shared" si="31"/>
        <v>71050601014213</v>
      </c>
      <c r="B309" s="124" t="s">
        <v>439</v>
      </c>
      <c r="C309" s="117" t="s">
        <v>149</v>
      </c>
      <c r="D309" s="118" t="s">
        <v>157</v>
      </c>
      <c r="E309" s="119" t="s">
        <v>106</v>
      </c>
      <c r="F309" s="120" t="s">
        <v>106</v>
      </c>
      <c r="G309" s="121">
        <v>4213</v>
      </c>
      <c r="H309" s="25"/>
      <c r="I309" s="25"/>
      <c r="J309" s="26"/>
      <c r="K309" s="26"/>
      <c r="L309" s="29" t="s">
        <v>142</v>
      </c>
      <c r="M309" s="12">
        <v>4251</v>
      </c>
      <c r="N309" s="183">
        <f t="shared" si="42"/>
        <v>0</v>
      </c>
      <c r="O309" s="183"/>
      <c r="P309" s="183"/>
      <c r="Q309" s="161"/>
      <c r="R309" s="161"/>
      <c r="S309" s="438"/>
      <c r="T309" s="161"/>
      <c r="U309" s="161"/>
      <c r="V309" s="161"/>
    </row>
    <row r="310" spans="1:22" ht="16.2">
      <c r="A310" s="122" t="str">
        <f t="shared" si="31"/>
        <v>71050601014269</v>
      </c>
      <c r="B310" s="124" t="s">
        <v>439</v>
      </c>
      <c r="C310" s="117" t="s">
        <v>149</v>
      </c>
      <c r="D310" s="118" t="s">
        <v>157</v>
      </c>
      <c r="E310" s="119" t="s">
        <v>106</v>
      </c>
      <c r="F310" s="120" t="s">
        <v>106</v>
      </c>
      <c r="G310" s="121">
        <v>4269</v>
      </c>
      <c r="H310" s="25"/>
      <c r="I310" s="25"/>
      <c r="J310" s="26"/>
      <c r="K310" s="26"/>
      <c r="L310" s="29" t="s">
        <v>134</v>
      </c>
      <c r="M310" s="12">
        <v>4861</v>
      </c>
      <c r="N310" s="183">
        <f t="shared" si="42"/>
        <v>0</v>
      </c>
      <c r="O310" s="183"/>
      <c r="P310" s="183">
        <v>0</v>
      </c>
      <c r="Q310" s="161"/>
      <c r="R310" s="161"/>
      <c r="S310" s="438"/>
      <c r="T310" s="161"/>
      <c r="U310" s="161"/>
      <c r="V310" s="161"/>
    </row>
    <row r="311" spans="1:22" ht="24" customHeight="1">
      <c r="A311" s="122" t="str">
        <f t="shared" si="31"/>
        <v>71050601014638</v>
      </c>
      <c r="B311" s="124" t="s">
        <v>439</v>
      </c>
      <c r="C311" s="117" t="s">
        <v>149</v>
      </c>
      <c r="D311" s="118" t="s">
        <v>157</v>
      </c>
      <c r="E311" s="119" t="s">
        <v>106</v>
      </c>
      <c r="F311" s="120" t="s">
        <v>106</v>
      </c>
      <c r="G311" s="121">
        <v>4638</v>
      </c>
      <c r="H311" s="45"/>
      <c r="I311" s="147"/>
      <c r="J311" s="148"/>
      <c r="K311" s="148"/>
      <c r="L311" s="27" t="s">
        <v>883</v>
      </c>
      <c r="M311" s="28"/>
      <c r="N311" s="197">
        <f>O311+P311</f>
        <v>0</v>
      </c>
      <c r="O311" s="197">
        <f>SUM(O312:O313)</f>
        <v>0</v>
      </c>
      <c r="P311" s="197">
        <f>SUM(P312:P313)</f>
        <v>0</v>
      </c>
      <c r="Q311" s="161"/>
      <c r="R311" s="161"/>
      <c r="S311" s="438"/>
      <c r="T311" s="161"/>
      <c r="U311" s="161"/>
      <c r="V311" s="161"/>
    </row>
    <row r="312" spans="1:22" ht="16.8">
      <c r="A312" s="122" t="str">
        <f t="shared" si="31"/>
        <v>71040901058111</v>
      </c>
      <c r="B312" s="124" t="s">
        <v>439</v>
      </c>
      <c r="C312" s="117" t="s">
        <v>155</v>
      </c>
      <c r="D312" s="118" t="s">
        <v>187</v>
      </c>
      <c r="E312" s="119" t="s">
        <v>106</v>
      </c>
      <c r="F312" s="120" t="s">
        <v>149</v>
      </c>
      <c r="G312" s="121">
        <v>8111</v>
      </c>
      <c r="H312" s="25"/>
      <c r="I312" s="25"/>
      <c r="J312" s="26"/>
      <c r="K312" s="26"/>
      <c r="L312" s="29" t="s">
        <v>114</v>
      </c>
      <c r="M312" s="33">
        <v>4212</v>
      </c>
      <c r="N312" s="183">
        <f t="shared" ref="N312" si="50">O312+P312</f>
        <v>0</v>
      </c>
      <c r="O312" s="399"/>
      <c r="P312" s="399"/>
      <c r="Q312" s="161"/>
      <c r="R312" s="161"/>
      <c r="S312" s="438"/>
      <c r="T312" s="161"/>
      <c r="U312" s="161"/>
      <c r="V312" s="161"/>
    </row>
    <row r="313" spans="1:22" ht="16.8">
      <c r="A313" s="122" t="str">
        <f t="shared" si="31"/>
        <v>71050601015113</v>
      </c>
      <c r="B313" s="124" t="s">
        <v>439</v>
      </c>
      <c r="C313" s="117" t="s">
        <v>149</v>
      </c>
      <c r="D313" s="118" t="s">
        <v>157</v>
      </c>
      <c r="E313" s="119" t="s">
        <v>106</v>
      </c>
      <c r="F313" s="120" t="s">
        <v>106</v>
      </c>
      <c r="G313" s="121">
        <v>5113</v>
      </c>
      <c r="H313" s="25"/>
      <c r="I313" s="25"/>
      <c r="J313" s="26"/>
      <c r="K313" s="26"/>
      <c r="L313" s="29" t="s">
        <v>137</v>
      </c>
      <c r="M313" s="12">
        <v>5129</v>
      </c>
      <c r="N313" s="183">
        <f t="shared" si="42"/>
        <v>0</v>
      </c>
      <c r="O313" s="399"/>
      <c r="P313" s="399"/>
      <c r="Q313" s="161"/>
      <c r="R313" s="161"/>
      <c r="S313" s="438"/>
      <c r="T313" s="161"/>
      <c r="U313" s="161"/>
      <c r="V313" s="161"/>
    </row>
    <row r="314" spans="1:22" s="115" customFormat="1" ht="16.2">
      <c r="A314" s="122" t="str">
        <f t="shared" si="31"/>
        <v>71050601020000</v>
      </c>
      <c r="B314" s="124" t="s">
        <v>439</v>
      </c>
      <c r="C314" s="117" t="s">
        <v>149</v>
      </c>
      <c r="D314" s="118" t="s">
        <v>157</v>
      </c>
      <c r="E314" s="119" t="s">
        <v>106</v>
      </c>
      <c r="F314" s="120" t="s">
        <v>140</v>
      </c>
      <c r="G314" s="129" t="s">
        <v>440</v>
      </c>
      <c r="H314" s="45"/>
      <c r="I314" s="147"/>
      <c r="J314" s="148"/>
      <c r="K314" s="148"/>
      <c r="L314" s="27" t="s">
        <v>884</v>
      </c>
      <c r="M314" s="28"/>
      <c r="N314" s="197">
        <f>O314+P314</f>
        <v>0</v>
      </c>
      <c r="O314" s="197">
        <f>SUM(O315:O316)</f>
        <v>0</v>
      </c>
      <c r="P314" s="197">
        <f>SUM(P315:P316)</f>
        <v>0</v>
      </c>
      <c r="Q314" s="161"/>
      <c r="R314" s="161"/>
      <c r="S314" s="438"/>
      <c r="T314" s="161"/>
      <c r="U314" s="161"/>
      <c r="V314" s="161"/>
    </row>
    <row r="315" spans="1:22" s="115" customFormat="1" ht="26.4">
      <c r="A315" s="122" t="str">
        <f t="shared" si="31"/>
        <v>71050601050000</v>
      </c>
      <c r="B315" s="124" t="s">
        <v>439</v>
      </c>
      <c r="C315" s="117" t="s">
        <v>149</v>
      </c>
      <c r="D315" s="118" t="s">
        <v>157</v>
      </c>
      <c r="E315" s="119" t="s">
        <v>106</v>
      </c>
      <c r="F315" s="120" t="s">
        <v>149</v>
      </c>
      <c r="G315" s="129" t="s">
        <v>440</v>
      </c>
      <c r="H315" s="25"/>
      <c r="I315" s="25"/>
      <c r="J315" s="26"/>
      <c r="K315" s="26"/>
      <c r="L315" s="29" t="s">
        <v>142</v>
      </c>
      <c r="M315" s="12">
        <v>4251</v>
      </c>
      <c r="N315" s="183">
        <f t="shared" ref="N315" si="51">O315+P315</f>
        <v>0</v>
      </c>
      <c r="O315" s="183"/>
      <c r="P315" s="183"/>
      <c r="Q315" s="161"/>
      <c r="R315" s="161"/>
      <c r="S315" s="438"/>
      <c r="T315" s="161"/>
      <c r="U315" s="161"/>
      <c r="V315" s="161"/>
    </row>
    <row r="316" spans="1:22" ht="16.2">
      <c r="B316" s="124"/>
      <c r="G316" s="129"/>
      <c r="H316" s="25"/>
      <c r="I316" s="25"/>
      <c r="J316" s="26"/>
      <c r="K316" s="26"/>
      <c r="L316" s="30" t="s">
        <v>173</v>
      </c>
      <c r="M316" s="31">
        <v>5112</v>
      </c>
      <c r="N316" s="183">
        <f t="shared" ref="N316" si="52">O316+P316</f>
        <v>0</v>
      </c>
      <c r="O316" s="183"/>
      <c r="P316" s="183"/>
      <c r="Q316" s="161"/>
      <c r="R316" s="161"/>
      <c r="S316" s="438"/>
      <c r="T316" s="161"/>
      <c r="U316" s="161"/>
      <c r="V316" s="161"/>
    </row>
    <row r="317" spans="1:22" s="115" customFormat="1" ht="27.6">
      <c r="A317" s="122" t="str">
        <f t="shared" ref="A317:A318" si="53">CONCATENATE(B317,C317,D317,E317,F317,G317)</f>
        <v>71050601020000</v>
      </c>
      <c r="B317" s="124" t="s">
        <v>439</v>
      </c>
      <c r="C317" s="117" t="s">
        <v>149</v>
      </c>
      <c r="D317" s="118" t="s">
        <v>157</v>
      </c>
      <c r="E317" s="119" t="s">
        <v>106</v>
      </c>
      <c r="F317" s="120" t="s">
        <v>140</v>
      </c>
      <c r="G317" s="129" t="s">
        <v>440</v>
      </c>
      <c r="H317" s="45"/>
      <c r="I317" s="147"/>
      <c r="J317" s="148"/>
      <c r="K317" s="148"/>
      <c r="L317" s="27" t="s">
        <v>910</v>
      </c>
      <c r="M317" s="28"/>
      <c r="N317" s="197">
        <f>O317+P317</f>
        <v>0</v>
      </c>
      <c r="O317" s="197">
        <f>SUM(O318)</f>
        <v>0</v>
      </c>
      <c r="P317" s="197">
        <f>SUM(P318)</f>
        <v>0</v>
      </c>
      <c r="Q317" s="161"/>
      <c r="R317" s="161"/>
      <c r="S317" s="438"/>
      <c r="T317" s="161"/>
      <c r="U317" s="161"/>
      <c r="V317" s="161"/>
    </row>
    <row r="318" spans="1:22" s="115" customFormat="1" ht="26.4">
      <c r="A318" s="122" t="str">
        <f t="shared" si="53"/>
        <v>71050601050000</v>
      </c>
      <c r="B318" s="124" t="s">
        <v>439</v>
      </c>
      <c r="C318" s="117" t="s">
        <v>149</v>
      </c>
      <c r="D318" s="118" t="s">
        <v>157</v>
      </c>
      <c r="E318" s="119" t="s">
        <v>106</v>
      </c>
      <c r="F318" s="120" t="s">
        <v>149</v>
      </c>
      <c r="G318" s="129" t="s">
        <v>440</v>
      </c>
      <c r="H318" s="25"/>
      <c r="I318" s="25"/>
      <c r="J318" s="26"/>
      <c r="K318" s="26"/>
      <c r="L318" s="29" t="s">
        <v>217</v>
      </c>
      <c r="M318" s="12">
        <v>4511</v>
      </c>
      <c r="N318" s="183">
        <f t="shared" ref="N318" si="54">O318+P318</f>
        <v>0</v>
      </c>
      <c r="O318" s="183"/>
      <c r="P318" s="183"/>
      <c r="Q318" s="161"/>
      <c r="R318" s="161"/>
      <c r="S318" s="438"/>
      <c r="T318" s="161"/>
      <c r="U318" s="161"/>
      <c r="V318" s="161"/>
    </row>
    <row r="319" spans="1:22" s="115" customFormat="1" ht="16.2">
      <c r="A319" s="122" t="str">
        <f t="shared" ref="A319:A361" si="55">CONCATENATE(B319,C319,D319,E319,F319,G319)</f>
        <v>71050601050000</v>
      </c>
      <c r="B319" s="124" t="s">
        <v>439</v>
      </c>
      <c r="C319" s="117" t="s">
        <v>149</v>
      </c>
      <c r="D319" s="118" t="s">
        <v>157</v>
      </c>
      <c r="E319" s="119" t="s">
        <v>106</v>
      </c>
      <c r="F319" s="120" t="s">
        <v>149</v>
      </c>
      <c r="G319" s="129" t="s">
        <v>440</v>
      </c>
      <c r="H319" s="180">
        <v>2500</v>
      </c>
      <c r="I319" s="212" t="s">
        <v>149</v>
      </c>
      <c r="J319" s="213">
        <v>0</v>
      </c>
      <c r="K319" s="213">
        <v>0</v>
      </c>
      <c r="L319" s="162" t="s">
        <v>231</v>
      </c>
      <c r="M319" s="174"/>
      <c r="N319" s="163">
        <f>+N321+N362+N370+N377</f>
        <v>0</v>
      </c>
      <c r="O319" s="163">
        <f>+O321+O362+O370+O377</f>
        <v>0</v>
      </c>
      <c r="P319" s="163">
        <f>+P321+P362+P370+P377</f>
        <v>0</v>
      </c>
      <c r="Q319" s="161"/>
      <c r="R319" s="161"/>
      <c r="S319" s="438"/>
      <c r="T319" s="161"/>
      <c r="U319" s="161"/>
      <c r="V319" s="161"/>
    </row>
    <row r="320" spans="1:22" ht="16.2">
      <c r="A320" s="122" t="str">
        <f t="shared" si="55"/>
        <v>71050601054861</v>
      </c>
      <c r="B320" s="124" t="s">
        <v>439</v>
      </c>
      <c r="C320" s="117" t="s">
        <v>149</v>
      </c>
      <c r="D320" s="118" t="s">
        <v>157</v>
      </c>
      <c r="E320" s="119" t="s">
        <v>106</v>
      </c>
      <c r="F320" s="120" t="s">
        <v>149</v>
      </c>
      <c r="G320" s="121">
        <v>4861</v>
      </c>
      <c r="H320" s="25"/>
      <c r="I320" s="18"/>
      <c r="J320" s="19"/>
      <c r="K320" s="19"/>
      <c r="L320" s="30" t="s">
        <v>108</v>
      </c>
      <c r="M320" s="31"/>
      <c r="N320" s="190"/>
      <c r="O320" s="190"/>
      <c r="P320" s="190"/>
      <c r="Q320" s="161"/>
      <c r="R320" s="161"/>
      <c r="S320" s="438"/>
      <c r="T320" s="161"/>
      <c r="U320" s="161"/>
      <c r="V320" s="161"/>
    </row>
    <row r="321" spans="1:231" s="182" customFormat="1" ht="16.2">
      <c r="A321" s="122" t="str">
        <f t="shared" si="55"/>
        <v>71060000000000</v>
      </c>
      <c r="B321" s="124" t="s">
        <v>439</v>
      </c>
      <c r="C321" s="117" t="s">
        <v>157</v>
      </c>
      <c r="D321" s="118" t="s">
        <v>441</v>
      </c>
      <c r="E321" s="119" t="s">
        <v>441</v>
      </c>
      <c r="F321" s="120" t="s">
        <v>441</v>
      </c>
      <c r="G321" s="129" t="s">
        <v>440</v>
      </c>
      <c r="H321" s="165">
        <v>2510</v>
      </c>
      <c r="I321" s="166" t="s">
        <v>149</v>
      </c>
      <c r="J321" s="167">
        <v>1</v>
      </c>
      <c r="K321" s="167">
        <v>0</v>
      </c>
      <c r="L321" s="168" t="s">
        <v>232</v>
      </c>
      <c r="M321" s="176"/>
      <c r="N321" s="188">
        <f>+N323</f>
        <v>0</v>
      </c>
      <c r="O321" s="188">
        <f>+O323</f>
        <v>0</v>
      </c>
      <c r="P321" s="188">
        <f>+P323</f>
        <v>0</v>
      </c>
      <c r="Q321" s="161"/>
      <c r="R321" s="161"/>
      <c r="S321" s="438"/>
      <c r="T321" s="161"/>
      <c r="U321" s="161"/>
      <c r="V321" s="161"/>
    </row>
    <row r="322" spans="1:231" ht="16.2">
      <c r="A322" s="122" t="str">
        <f t="shared" si="55"/>
        <v>71060000000001</v>
      </c>
      <c r="B322" s="124" t="s">
        <v>439</v>
      </c>
      <c r="C322" s="117" t="s">
        <v>157</v>
      </c>
      <c r="D322" s="118" t="s">
        <v>441</v>
      </c>
      <c r="E322" s="119" t="s">
        <v>441</v>
      </c>
      <c r="F322" s="120" t="s">
        <v>441</v>
      </c>
      <c r="G322" s="129" t="s">
        <v>96</v>
      </c>
      <c r="H322" s="17"/>
      <c r="I322" s="18"/>
      <c r="J322" s="19"/>
      <c r="K322" s="19"/>
      <c r="L322" s="30" t="s">
        <v>110</v>
      </c>
      <c r="M322" s="31"/>
      <c r="N322" s="190"/>
      <c r="O322" s="190"/>
      <c r="P322" s="190"/>
      <c r="Q322" s="161"/>
      <c r="R322" s="161"/>
      <c r="S322" s="438"/>
      <c r="T322" s="161"/>
      <c r="U322" s="161"/>
      <c r="V322" s="161"/>
      <c r="DC322" s="179"/>
      <c r="DD322" s="179"/>
      <c r="DE322" s="179"/>
      <c r="DF322" s="179"/>
      <c r="DG322" s="179"/>
      <c r="DO322" s="179"/>
      <c r="DP322" s="179"/>
      <c r="DQ322" s="179"/>
      <c r="DR322" s="179"/>
      <c r="DS322" s="179"/>
      <c r="EA322" s="179"/>
      <c r="EB322" s="179"/>
      <c r="EC322" s="179"/>
      <c r="ED322" s="179"/>
      <c r="EE322" s="179"/>
      <c r="EM322" s="179"/>
      <c r="EN322" s="179"/>
      <c r="EO322" s="179"/>
      <c r="EP322" s="179"/>
      <c r="EQ322" s="179"/>
      <c r="EY322" s="179"/>
      <c r="EZ322" s="179"/>
      <c r="FA322" s="179"/>
      <c r="FB322" s="179"/>
      <c r="FC322" s="179"/>
      <c r="FK322" s="179"/>
      <c r="FL322" s="179"/>
      <c r="FM322" s="179"/>
      <c r="FN322" s="179"/>
      <c r="FO322" s="179"/>
      <c r="FW322" s="179"/>
      <c r="FX322" s="179"/>
      <c r="FY322" s="179"/>
      <c r="FZ322" s="179"/>
      <c r="GA322" s="179"/>
      <c r="GI322" s="179"/>
      <c r="GJ322" s="179"/>
      <c r="GK322" s="179"/>
      <c r="GL322" s="179"/>
      <c r="GM322" s="179"/>
      <c r="GU322" s="179"/>
      <c r="GV322" s="179"/>
      <c r="GW322" s="179"/>
      <c r="GX322" s="179"/>
      <c r="GY322" s="179"/>
      <c r="HG322" s="179"/>
      <c r="HH322" s="179"/>
      <c r="HI322" s="179"/>
      <c r="HJ322" s="179"/>
      <c r="HK322" s="179"/>
      <c r="HS322" s="179"/>
      <c r="HT322" s="179"/>
      <c r="HU322" s="179"/>
      <c r="HV322" s="179"/>
      <c r="HW322" s="179"/>
    </row>
    <row r="323" spans="1:231" s="170" customFormat="1" ht="16.2">
      <c r="A323" s="122" t="str">
        <f t="shared" si="55"/>
        <v>71060100000000</v>
      </c>
      <c r="B323" s="124" t="s">
        <v>439</v>
      </c>
      <c r="C323" s="117" t="s">
        <v>157</v>
      </c>
      <c r="D323" s="118" t="s">
        <v>106</v>
      </c>
      <c r="E323" s="119" t="s">
        <v>441</v>
      </c>
      <c r="F323" s="120" t="s">
        <v>441</v>
      </c>
      <c r="G323" s="129" t="s">
        <v>440</v>
      </c>
      <c r="H323" s="151">
        <v>2511</v>
      </c>
      <c r="I323" s="152" t="s">
        <v>149</v>
      </c>
      <c r="J323" s="153">
        <v>1</v>
      </c>
      <c r="K323" s="153">
        <v>1</v>
      </c>
      <c r="L323" s="154" t="s">
        <v>232</v>
      </c>
      <c r="M323" s="155"/>
      <c r="N323" s="192">
        <f>+N325+N335+N337+N360</f>
        <v>0</v>
      </c>
      <c r="O323" s="192">
        <f t="shared" ref="O323:P323" si="56">+O325+O335+O337+O360</f>
        <v>0</v>
      </c>
      <c r="P323" s="192">
        <f t="shared" si="56"/>
        <v>0</v>
      </c>
      <c r="Q323" s="161"/>
      <c r="R323" s="161"/>
      <c r="S323" s="438"/>
      <c r="T323" s="161"/>
      <c r="U323" s="161"/>
      <c r="V323" s="161"/>
    </row>
    <row r="324" spans="1:231" ht="16.2">
      <c r="A324" s="122" t="str">
        <f t="shared" si="55"/>
        <v>71060100000001</v>
      </c>
      <c r="B324" s="124" t="s">
        <v>439</v>
      </c>
      <c r="C324" s="117" t="s">
        <v>157</v>
      </c>
      <c r="D324" s="118" t="s">
        <v>106</v>
      </c>
      <c r="E324" s="119" t="s">
        <v>441</v>
      </c>
      <c r="F324" s="120" t="s">
        <v>441</v>
      </c>
      <c r="G324" s="129" t="s">
        <v>96</v>
      </c>
      <c r="H324" s="17"/>
      <c r="I324" s="25"/>
      <c r="J324" s="26"/>
      <c r="K324" s="26"/>
      <c r="L324" s="30" t="s">
        <v>108</v>
      </c>
      <c r="M324" s="31"/>
      <c r="N324" s="190"/>
      <c r="O324" s="190"/>
      <c r="P324" s="190"/>
      <c r="Q324" s="161"/>
      <c r="R324" s="161"/>
      <c r="S324" s="438"/>
      <c r="T324" s="161"/>
      <c r="U324" s="161"/>
      <c r="V324" s="161"/>
    </row>
    <row r="325" spans="1:231" s="156" customFormat="1" ht="16.2">
      <c r="A325" s="122" t="str">
        <f t="shared" si="55"/>
        <v>71060101000000</v>
      </c>
      <c r="B325" s="124" t="s">
        <v>439</v>
      </c>
      <c r="C325" s="117" t="s">
        <v>157</v>
      </c>
      <c r="D325" s="118" t="s">
        <v>106</v>
      </c>
      <c r="E325" s="119" t="s">
        <v>106</v>
      </c>
      <c r="F325" s="120" t="s">
        <v>441</v>
      </c>
      <c r="G325" s="129" t="s">
        <v>440</v>
      </c>
      <c r="H325" s="45"/>
      <c r="I325" s="147"/>
      <c r="J325" s="148"/>
      <c r="K325" s="148"/>
      <c r="L325" s="27" t="s">
        <v>233</v>
      </c>
      <c r="M325" s="28"/>
      <c r="N325" s="197">
        <f>O325+P325</f>
        <v>0</v>
      </c>
      <c r="O325" s="197">
        <f>SUM(O326:O334)</f>
        <v>0</v>
      </c>
      <c r="P325" s="197">
        <f>SUM(P326:P334)</f>
        <v>0</v>
      </c>
      <c r="Q325" s="161"/>
      <c r="R325" s="161"/>
      <c r="S325" s="438"/>
      <c r="T325" s="161"/>
      <c r="U325" s="161"/>
      <c r="V325" s="161"/>
    </row>
    <row r="326" spans="1:231" ht="16.2">
      <c r="A326" s="122" t="str">
        <f t="shared" si="55"/>
        <v>71060101000001</v>
      </c>
      <c r="B326" s="124" t="s">
        <v>439</v>
      </c>
      <c r="C326" s="117" t="s">
        <v>157</v>
      </c>
      <c r="D326" s="118" t="s">
        <v>106</v>
      </c>
      <c r="E326" s="119" t="s">
        <v>106</v>
      </c>
      <c r="F326" s="120" t="s">
        <v>441</v>
      </c>
      <c r="G326" s="129" t="s">
        <v>96</v>
      </c>
      <c r="H326" s="25"/>
      <c r="I326" s="25"/>
      <c r="J326" s="26"/>
      <c r="K326" s="26"/>
      <c r="L326" s="30" t="s">
        <v>115</v>
      </c>
      <c r="M326" s="31">
        <v>4213</v>
      </c>
      <c r="N326" s="183">
        <f t="shared" ref="N326:N336" si="57">O326+P326</f>
        <v>0</v>
      </c>
      <c r="O326" s="183"/>
      <c r="P326" s="183">
        <v>0</v>
      </c>
      <c r="Q326" s="161"/>
      <c r="R326" s="161"/>
      <c r="S326" s="438"/>
      <c r="T326" s="161"/>
      <c r="U326" s="161"/>
      <c r="V326" s="161"/>
    </row>
    <row r="327" spans="1:231" ht="26.4">
      <c r="A327" s="122" t="str">
        <f t="shared" si="55"/>
        <v>71050601014213</v>
      </c>
      <c r="B327" s="124" t="s">
        <v>439</v>
      </c>
      <c r="C327" s="117" t="s">
        <v>149</v>
      </c>
      <c r="D327" s="118" t="s">
        <v>157</v>
      </c>
      <c r="E327" s="119" t="s">
        <v>106</v>
      </c>
      <c r="F327" s="120" t="s">
        <v>106</v>
      </c>
      <c r="G327" s="121">
        <v>4213</v>
      </c>
      <c r="H327" s="25"/>
      <c r="I327" s="25"/>
      <c r="J327" s="26"/>
      <c r="K327" s="26"/>
      <c r="L327" s="29" t="s">
        <v>142</v>
      </c>
      <c r="M327" s="12">
        <v>4251</v>
      </c>
      <c r="N327" s="183">
        <f t="shared" si="57"/>
        <v>0</v>
      </c>
      <c r="O327" s="183"/>
      <c r="P327" s="183"/>
      <c r="Q327" s="161"/>
      <c r="R327" s="161"/>
      <c r="S327" s="438"/>
      <c r="T327" s="161"/>
      <c r="U327" s="161"/>
      <c r="V327" s="161"/>
    </row>
    <row r="328" spans="1:231" s="115" customFormat="1" ht="16.2">
      <c r="A328" s="122" t="str">
        <f t="shared" si="55"/>
        <v>71060101010000</v>
      </c>
      <c r="B328" s="124" t="s">
        <v>439</v>
      </c>
      <c r="C328" s="117" t="s">
        <v>157</v>
      </c>
      <c r="D328" s="118" t="s">
        <v>106</v>
      </c>
      <c r="E328" s="119" t="s">
        <v>106</v>
      </c>
      <c r="F328" s="120" t="s">
        <v>106</v>
      </c>
      <c r="G328" s="129" t="s">
        <v>440</v>
      </c>
      <c r="H328" s="25"/>
      <c r="I328" s="25"/>
      <c r="J328" s="26"/>
      <c r="K328" s="26"/>
      <c r="L328" s="32" t="s">
        <v>130</v>
      </c>
      <c r="M328" s="48">
        <v>4267</v>
      </c>
      <c r="N328" s="183">
        <f t="shared" si="57"/>
        <v>0</v>
      </c>
      <c r="O328" s="183"/>
      <c r="P328" s="183"/>
      <c r="Q328" s="161"/>
      <c r="R328" s="161"/>
      <c r="S328" s="438"/>
      <c r="T328" s="161"/>
      <c r="U328" s="161"/>
      <c r="V328" s="161"/>
    </row>
    <row r="329" spans="1:231" ht="16.2">
      <c r="A329" s="122" t="str">
        <f t="shared" si="55"/>
        <v>71060101014639</v>
      </c>
      <c r="B329" s="124" t="s">
        <v>439</v>
      </c>
      <c r="C329" s="117" t="s">
        <v>157</v>
      </c>
      <c r="D329" s="118" t="s">
        <v>106</v>
      </c>
      <c r="E329" s="119" t="s">
        <v>106</v>
      </c>
      <c r="F329" s="120" t="s">
        <v>106</v>
      </c>
      <c r="G329" s="121">
        <v>4639</v>
      </c>
      <c r="H329" s="25"/>
      <c r="I329" s="25"/>
      <c r="J329" s="26"/>
      <c r="K329" s="26"/>
      <c r="L329" s="32" t="s">
        <v>364</v>
      </c>
      <c r="M329" s="48">
        <v>4269</v>
      </c>
      <c r="N329" s="183">
        <f t="shared" si="57"/>
        <v>0</v>
      </c>
      <c r="O329" s="183"/>
      <c r="P329" s="183"/>
      <c r="Q329" s="161"/>
      <c r="R329" s="161"/>
      <c r="S329" s="438"/>
      <c r="T329" s="161"/>
      <c r="U329" s="161"/>
      <c r="V329" s="161"/>
    </row>
    <row r="330" spans="1:231" ht="16.2">
      <c r="A330" s="122" t="str">
        <f t="shared" si="55"/>
        <v>71060101014861</v>
      </c>
      <c r="B330" s="124" t="s">
        <v>439</v>
      </c>
      <c r="C330" s="117" t="s">
        <v>157</v>
      </c>
      <c r="D330" s="118" t="s">
        <v>106</v>
      </c>
      <c r="E330" s="119" t="s">
        <v>106</v>
      </c>
      <c r="F330" s="120" t="s">
        <v>106</v>
      </c>
      <c r="G330" s="121">
        <v>4861</v>
      </c>
      <c r="H330" s="25"/>
      <c r="I330" s="25"/>
      <c r="J330" s="26"/>
      <c r="K330" s="26"/>
      <c r="L330" s="29" t="s">
        <v>348</v>
      </c>
      <c r="M330" s="31">
        <v>4729</v>
      </c>
      <c r="N330" s="183">
        <f t="shared" si="57"/>
        <v>0</v>
      </c>
      <c r="O330" s="183"/>
      <c r="P330" s="183"/>
      <c r="Q330" s="161"/>
      <c r="R330" s="161"/>
      <c r="S330" s="438"/>
      <c r="T330" s="161"/>
      <c r="U330" s="161"/>
      <c r="V330" s="161"/>
    </row>
    <row r="331" spans="1:231" ht="16.8">
      <c r="B331" s="124"/>
      <c r="H331" s="25"/>
      <c r="I331" s="25"/>
      <c r="J331" s="26"/>
      <c r="K331" s="26"/>
      <c r="L331" s="30" t="s">
        <v>173</v>
      </c>
      <c r="M331" s="31">
        <v>5112</v>
      </c>
      <c r="N331" s="183">
        <f t="shared" si="57"/>
        <v>0</v>
      </c>
      <c r="O331" s="399">
        <v>0</v>
      </c>
      <c r="P331" s="399"/>
      <c r="Q331" s="161"/>
      <c r="R331" s="161"/>
      <c r="S331" s="438"/>
      <c r="T331" s="161"/>
      <c r="U331" s="161"/>
      <c r="V331" s="161"/>
    </row>
    <row r="332" spans="1:231" s="115" customFormat="1" ht="16.2">
      <c r="A332" s="122" t="str">
        <f t="shared" si="55"/>
        <v>71060101020000</v>
      </c>
      <c r="B332" s="124" t="s">
        <v>439</v>
      </c>
      <c r="C332" s="117" t="s">
        <v>157</v>
      </c>
      <c r="D332" s="118" t="s">
        <v>106</v>
      </c>
      <c r="E332" s="119" t="s">
        <v>106</v>
      </c>
      <c r="F332" s="120" t="s">
        <v>140</v>
      </c>
      <c r="G332" s="129" t="s">
        <v>440</v>
      </c>
      <c r="H332" s="25"/>
      <c r="I332" s="25"/>
      <c r="J332" s="26"/>
      <c r="K332" s="26"/>
      <c r="L332" s="29" t="s">
        <v>174</v>
      </c>
      <c r="M332" s="12">
        <v>5113</v>
      </c>
      <c r="N332" s="183">
        <f t="shared" si="57"/>
        <v>0</v>
      </c>
      <c r="O332" s="183"/>
      <c r="P332" s="183"/>
      <c r="Q332" s="161"/>
      <c r="R332" s="161"/>
      <c r="S332" s="438"/>
      <c r="T332" s="161"/>
      <c r="U332" s="161"/>
      <c r="V332" s="161"/>
    </row>
    <row r="333" spans="1:231" ht="16.8">
      <c r="A333" s="122" t="str">
        <f t="shared" si="55"/>
        <v>71060101024819</v>
      </c>
      <c r="B333" s="124" t="s">
        <v>439</v>
      </c>
      <c r="C333" s="117" t="s">
        <v>157</v>
      </c>
      <c r="D333" s="118" t="s">
        <v>106</v>
      </c>
      <c r="E333" s="119" t="s">
        <v>106</v>
      </c>
      <c r="F333" s="120" t="s">
        <v>140</v>
      </c>
      <c r="G333" s="121">
        <v>4819</v>
      </c>
      <c r="H333" s="25"/>
      <c r="I333" s="25"/>
      <c r="J333" s="26"/>
      <c r="K333" s="26"/>
      <c r="L333" s="29" t="s">
        <v>135</v>
      </c>
      <c r="M333" s="12">
        <v>5121</v>
      </c>
      <c r="N333" s="183">
        <f t="shared" si="57"/>
        <v>0</v>
      </c>
      <c r="O333" s="399">
        <v>0</v>
      </c>
      <c r="P333" s="399"/>
      <c r="Q333" s="161"/>
      <c r="R333" s="161"/>
      <c r="S333" s="438"/>
      <c r="T333" s="161"/>
      <c r="U333" s="161"/>
      <c r="V333" s="161"/>
    </row>
    <row r="334" spans="1:231" ht="16.2">
      <c r="A334" s="122" t="str">
        <f t="shared" si="55"/>
        <v>71060101025111</v>
      </c>
      <c r="B334" s="124" t="s">
        <v>439</v>
      </c>
      <c r="C334" s="117" t="s">
        <v>157</v>
      </c>
      <c r="D334" s="118" t="s">
        <v>106</v>
      </c>
      <c r="E334" s="119" t="s">
        <v>106</v>
      </c>
      <c r="F334" s="120" t="s">
        <v>140</v>
      </c>
      <c r="G334" s="121">
        <v>5111</v>
      </c>
      <c r="H334" s="25"/>
      <c r="I334" s="25"/>
      <c r="J334" s="26"/>
      <c r="K334" s="26"/>
      <c r="L334" s="29" t="s">
        <v>137</v>
      </c>
      <c r="M334" s="12">
        <v>5129</v>
      </c>
      <c r="N334" s="183">
        <f t="shared" si="57"/>
        <v>0</v>
      </c>
      <c r="O334" s="183">
        <v>0</v>
      </c>
      <c r="P334" s="183"/>
      <c r="Q334" s="161"/>
      <c r="R334" s="161"/>
      <c r="S334" s="438"/>
      <c r="T334" s="161"/>
      <c r="U334" s="161"/>
      <c r="V334" s="161"/>
    </row>
    <row r="335" spans="1:231" ht="27.6">
      <c r="A335" s="122" t="str">
        <f t="shared" si="55"/>
        <v>71060101025112</v>
      </c>
      <c r="B335" s="124" t="s">
        <v>439</v>
      </c>
      <c r="C335" s="117" t="s">
        <v>157</v>
      </c>
      <c r="D335" s="118" t="s">
        <v>106</v>
      </c>
      <c r="E335" s="119" t="s">
        <v>106</v>
      </c>
      <c r="F335" s="120" t="s">
        <v>140</v>
      </c>
      <c r="G335" s="121">
        <v>5112</v>
      </c>
      <c r="H335" s="45"/>
      <c r="I335" s="147"/>
      <c r="J335" s="148"/>
      <c r="K335" s="148"/>
      <c r="L335" s="27" t="s">
        <v>234</v>
      </c>
      <c r="M335" s="28"/>
      <c r="N335" s="197">
        <f>O335+P335</f>
        <v>0</v>
      </c>
      <c r="O335" s="197">
        <f>SUM(O336)</f>
        <v>0</v>
      </c>
      <c r="P335" s="197">
        <f>SUM(P336)</f>
        <v>0</v>
      </c>
      <c r="Q335" s="161"/>
      <c r="R335" s="161"/>
      <c r="S335" s="438"/>
      <c r="T335" s="161"/>
      <c r="U335" s="161"/>
      <c r="V335" s="161"/>
    </row>
    <row r="336" spans="1:231" ht="16.8">
      <c r="A336" s="122" t="str">
        <f t="shared" si="55"/>
        <v>71060101025113</v>
      </c>
      <c r="B336" s="124" t="s">
        <v>439</v>
      </c>
      <c r="C336" s="117" t="s">
        <v>157</v>
      </c>
      <c r="D336" s="118" t="s">
        <v>106</v>
      </c>
      <c r="E336" s="119" t="s">
        <v>106</v>
      </c>
      <c r="F336" s="120" t="s">
        <v>140</v>
      </c>
      <c r="G336" s="121">
        <v>5113</v>
      </c>
      <c r="H336" s="25"/>
      <c r="I336" s="25"/>
      <c r="J336" s="26"/>
      <c r="K336" s="26"/>
      <c r="L336" s="30" t="s">
        <v>115</v>
      </c>
      <c r="M336" s="31">
        <v>4213</v>
      </c>
      <c r="N336" s="183">
        <f t="shared" si="57"/>
        <v>0</v>
      </c>
      <c r="O336" s="399"/>
      <c r="P336" s="399">
        <v>0</v>
      </c>
      <c r="Q336" s="161"/>
      <c r="R336" s="161"/>
      <c r="S336" s="438"/>
      <c r="T336" s="161"/>
      <c r="U336" s="161"/>
      <c r="V336" s="161"/>
    </row>
    <row r="337" spans="1:22" ht="32.25" customHeight="1">
      <c r="A337" s="122" t="str">
        <f t="shared" si="55"/>
        <v>71060301014861</v>
      </c>
      <c r="B337" s="124" t="s">
        <v>439</v>
      </c>
      <c r="C337" s="117" t="s">
        <v>157</v>
      </c>
      <c r="D337" s="118" t="s">
        <v>442</v>
      </c>
      <c r="E337" s="119" t="s">
        <v>106</v>
      </c>
      <c r="F337" s="120" t="s">
        <v>106</v>
      </c>
      <c r="G337" s="121">
        <v>4861</v>
      </c>
      <c r="H337" s="45"/>
      <c r="I337" s="45"/>
      <c r="J337" s="45"/>
      <c r="K337" s="45"/>
      <c r="L337" s="27" t="s">
        <v>831</v>
      </c>
      <c r="M337" s="28"/>
      <c r="N337" s="197">
        <f>O337+P337</f>
        <v>0</v>
      </c>
      <c r="O337" s="197">
        <f>SUM(O338:O359)</f>
        <v>0</v>
      </c>
      <c r="P337" s="197">
        <f>SUM(P338:P359)</f>
        <v>0</v>
      </c>
      <c r="Q337" s="161"/>
      <c r="R337" s="161"/>
      <c r="S337" s="438"/>
      <c r="T337" s="161"/>
      <c r="U337" s="161"/>
      <c r="V337" s="161"/>
    </row>
    <row r="338" spans="1:22" ht="16.8">
      <c r="A338" s="122" t="str">
        <f t="shared" si="55"/>
        <v>71060301015112</v>
      </c>
      <c r="B338" s="124" t="s">
        <v>439</v>
      </c>
      <c r="C338" s="117" t="s">
        <v>157</v>
      </c>
      <c r="D338" s="118" t="s">
        <v>442</v>
      </c>
      <c r="E338" s="119" t="s">
        <v>106</v>
      </c>
      <c r="F338" s="120" t="s">
        <v>106</v>
      </c>
      <c r="G338" s="129" t="s">
        <v>87</v>
      </c>
      <c r="H338" s="37"/>
      <c r="I338" s="194"/>
      <c r="J338" s="195"/>
      <c r="K338" s="196"/>
      <c r="L338" s="36" t="s">
        <v>112</v>
      </c>
      <c r="M338" s="12">
        <v>4111</v>
      </c>
      <c r="N338" s="183">
        <f t="shared" ref="N338:N359" si="58">O338+P338</f>
        <v>0</v>
      </c>
      <c r="O338" s="399"/>
      <c r="P338" s="399"/>
      <c r="Q338" s="161"/>
      <c r="R338" s="161"/>
      <c r="S338" s="438"/>
      <c r="T338" s="161"/>
      <c r="U338" s="161"/>
      <c r="V338" s="161"/>
    </row>
    <row r="339" spans="1:22" ht="26.4">
      <c r="A339" s="122" t="str">
        <f t="shared" si="55"/>
        <v>71060301015113</v>
      </c>
      <c r="B339" s="124" t="s">
        <v>439</v>
      </c>
      <c r="C339" s="117" t="s">
        <v>157</v>
      </c>
      <c r="D339" s="118" t="s">
        <v>442</v>
      </c>
      <c r="E339" s="119" t="s">
        <v>106</v>
      </c>
      <c r="F339" s="120" t="s">
        <v>106</v>
      </c>
      <c r="G339" s="129" t="s">
        <v>85</v>
      </c>
      <c r="H339" s="37"/>
      <c r="I339" s="194"/>
      <c r="J339" s="195"/>
      <c r="K339" s="196"/>
      <c r="L339" s="36" t="s">
        <v>113</v>
      </c>
      <c r="M339" s="12">
        <v>4112</v>
      </c>
      <c r="N339" s="183">
        <f t="shared" si="58"/>
        <v>0</v>
      </c>
      <c r="O339" s="399"/>
      <c r="P339" s="399"/>
      <c r="Q339" s="161"/>
      <c r="R339" s="161"/>
      <c r="S339" s="438"/>
      <c r="T339" s="161"/>
      <c r="U339" s="161"/>
      <c r="V339" s="161"/>
    </row>
    <row r="340" spans="1:22" s="115" customFormat="1" ht="16.8">
      <c r="A340" s="122" t="str">
        <f t="shared" si="55"/>
        <v>71060301020000</v>
      </c>
      <c r="B340" s="124" t="s">
        <v>439</v>
      </c>
      <c r="C340" s="117" t="s">
        <v>157</v>
      </c>
      <c r="D340" s="118" t="s">
        <v>442</v>
      </c>
      <c r="E340" s="119" t="s">
        <v>106</v>
      </c>
      <c r="F340" s="120" t="s">
        <v>140</v>
      </c>
      <c r="G340" s="129" t="s">
        <v>440</v>
      </c>
      <c r="H340" s="37"/>
      <c r="I340" s="194"/>
      <c r="J340" s="195"/>
      <c r="K340" s="196"/>
      <c r="L340" s="29" t="s">
        <v>114</v>
      </c>
      <c r="M340" s="12">
        <v>4212</v>
      </c>
      <c r="N340" s="183">
        <f t="shared" si="58"/>
        <v>0</v>
      </c>
      <c r="O340" s="399"/>
      <c r="P340" s="399"/>
      <c r="Q340" s="161"/>
      <c r="R340" s="161"/>
      <c r="S340" s="438"/>
      <c r="T340" s="161"/>
      <c r="U340" s="161"/>
      <c r="V340" s="161"/>
    </row>
    <row r="341" spans="1:22" ht="16.8">
      <c r="A341" s="122" t="str">
        <f t="shared" si="55"/>
        <v>71060301024861</v>
      </c>
      <c r="B341" s="124" t="s">
        <v>439</v>
      </c>
      <c r="C341" s="117" t="s">
        <v>157</v>
      </c>
      <c r="D341" s="118" t="s">
        <v>442</v>
      </c>
      <c r="E341" s="119" t="s">
        <v>106</v>
      </c>
      <c r="F341" s="120" t="s">
        <v>140</v>
      </c>
      <c r="G341" s="121">
        <v>4861</v>
      </c>
      <c r="H341" s="37"/>
      <c r="I341" s="194"/>
      <c r="J341" s="195"/>
      <c r="K341" s="196"/>
      <c r="L341" s="30" t="s">
        <v>115</v>
      </c>
      <c r="M341" s="31">
        <v>4213</v>
      </c>
      <c r="N341" s="183">
        <f t="shared" si="58"/>
        <v>0</v>
      </c>
      <c r="O341" s="399"/>
      <c r="P341" s="399"/>
      <c r="Q341" s="161"/>
      <c r="R341" s="161"/>
      <c r="S341" s="438"/>
      <c r="T341" s="161"/>
      <c r="U341" s="161"/>
      <c r="V341" s="161"/>
    </row>
    <row r="342" spans="1:22" s="115" customFormat="1" ht="16.8">
      <c r="A342" s="122" t="str">
        <f t="shared" si="55"/>
        <v>71060301030000</v>
      </c>
      <c r="B342" s="124" t="s">
        <v>439</v>
      </c>
      <c r="C342" s="117" t="s">
        <v>157</v>
      </c>
      <c r="D342" s="118" t="s">
        <v>442</v>
      </c>
      <c r="E342" s="119" t="s">
        <v>106</v>
      </c>
      <c r="F342" s="120" t="s">
        <v>442</v>
      </c>
      <c r="G342" s="129" t="s">
        <v>440</v>
      </c>
      <c r="H342" s="37"/>
      <c r="I342" s="194"/>
      <c r="J342" s="195"/>
      <c r="K342" s="196"/>
      <c r="L342" s="30" t="s">
        <v>116</v>
      </c>
      <c r="M342" s="31">
        <v>4214</v>
      </c>
      <c r="N342" s="183">
        <f t="shared" si="58"/>
        <v>0</v>
      </c>
      <c r="O342" s="399"/>
      <c r="P342" s="399"/>
      <c r="Q342" s="161"/>
      <c r="R342" s="161"/>
      <c r="S342" s="438"/>
      <c r="T342" s="161"/>
      <c r="U342" s="161"/>
      <c r="V342" s="161"/>
    </row>
    <row r="343" spans="1:22" ht="16.8">
      <c r="A343" s="122" t="str">
        <f t="shared" si="55"/>
        <v>71060301034861</v>
      </c>
      <c r="B343" s="124" t="s">
        <v>439</v>
      </c>
      <c r="C343" s="117" t="s">
        <v>157</v>
      </c>
      <c r="D343" s="118" t="s">
        <v>442</v>
      </c>
      <c r="E343" s="119" t="s">
        <v>106</v>
      </c>
      <c r="F343" s="120" t="s">
        <v>442</v>
      </c>
      <c r="G343" s="121">
        <v>4861</v>
      </c>
      <c r="H343" s="37"/>
      <c r="I343" s="194"/>
      <c r="J343" s="195"/>
      <c r="K343" s="196"/>
      <c r="L343" s="29" t="s">
        <v>117</v>
      </c>
      <c r="M343" s="12">
        <v>4215</v>
      </c>
      <c r="N343" s="183">
        <f t="shared" si="58"/>
        <v>0</v>
      </c>
      <c r="O343" s="398"/>
      <c r="P343" s="398"/>
      <c r="Q343" s="161"/>
      <c r="R343" s="161"/>
      <c r="S343" s="438"/>
      <c r="T343" s="161"/>
      <c r="U343" s="161"/>
      <c r="V343" s="161"/>
    </row>
    <row r="344" spans="1:22" s="115" customFormat="1" ht="16.8">
      <c r="A344" s="122" t="str">
        <f t="shared" si="55"/>
        <v>71060301040000</v>
      </c>
      <c r="B344" s="124" t="s">
        <v>439</v>
      </c>
      <c r="C344" s="117" t="s">
        <v>157</v>
      </c>
      <c r="D344" s="118" t="s">
        <v>442</v>
      </c>
      <c r="E344" s="119" t="s">
        <v>106</v>
      </c>
      <c r="F344" s="120" t="s">
        <v>155</v>
      </c>
      <c r="G344" s="129" t="s">
        <v>440</v>
      </c>
      <c r="H344" s="37"/>
      <c r="I344" s="194"/>
      <c r="J344" s="195"/>
      <c r="K344" s="196"/>
      <c r="L344" s="30" t="s">
        <v>118</v>
      </c>
      <c r="M344" s="44">
        <v>4216</v>
      </c>
      <c r="N344" s="183">
        <f t="shared" si="58"/>
        <v>0</v>
      </c>
      <c r="O344" s="399"/>
      <c r="P344" s="399"/>
      <c r="Q344" s="161"/>
      <c r="R344" s="161"/>
      <c r="S344" s="438"/>
      <c r="T344" s="161"/>
      <c r="U344" s="161"/>
      <c r="V344" s="161"/>
    </row>
    <row r="345" spans="1:22" ht="16.8">
      <c r="A345" s="122" t="str">
        <f t="shared" si="55"/>
        <v>71060301044861</v>
      </c>
      <c r="B345" s="124" t="s">
        <v>439</v>
      </c>
      <c r="C345" s="117" t="s">
        <v>157</v>
      </c>
      <c r="D345" s="118" t="s">
        <v>442</v>
      </c>
      <c r="E345" s="119" t="s">
        <v>106</v>
      </c>
      <c r="F345" s="120" t="s">
        <v>155</v>
      </c>
      <c r="G345" s="121">
        <v>4861</v>
      </c>
      <c r="H345" s="37"/>
      <c r="I345" s="194"/>
      <c r="J345" s="195"/>
      <c r="K345" s="196"/>
      <c r="L345" s="29" t="s">
        <v>121</v>
      </c>
      <c r="M345" s="12">
        <v>4232</v>
      </c>
      <c r="N345" s="183">
        <f t="shared" si="58"/>
        <v>0</v>
      </c>
      <c r="O345" s="399"/>
      <c r="P345" s="399"/>
      <c r="Q345" s="161"/>
      <c r="R345" s="161"/>
      <c r="S345" s="438"/>
      <c r="T345" s="161"/>
      <c r="U345" s="161"/>
      <c r="V345" s="161"/>
    </row>
    <row r="346" spans="1:22" s="115" customFormat="1" ht="16.8">
      <c r="A346" s="122" t="str">
        <f t="shared" si="55"/>
        <v>71060301050000</v>
      </c>
      <c r="B346" s="124" t="s">
        <v>439</v>
      </c>
      <c r="C346" s="117" t="s">
        <v>157</v>
      </c>
      <c r="D346" s="118" t="s">
        <v>442</v>
      </c>
      <c r="E346" s="119" t="s">
        <v>106</v>
      </c>
      <c r="F346" s="120" t="s">
        <v>149</v>
      </c>
      <c r="G346" s="129" t="s">
        <v>440</v>
      </c>
      <c r="H346" s="37"/>
      <c r="I346" s="194"/>
      <c r="J346" s="195"/>
      <c r="K346" s="196"/>
      <c r="L346" s="29" t="s">
        <v>125</v>
      </c>
      <c r="M346" s="12">
        <v>4239</v>
      </c>
      <c r="N346" s="183">
        <f t="shared" si="58"/>
        <v>0</v>
      </c>
      <c r="O346" s="399"/>
      <c r="P346" s="399"/>
      <c r="Q346" s="161"/>
      <c r="R346" s="161"/>
      <c r="S346" s="438"/>
      <c r="T346" s="161"/>
      <c r="U346" s="161"/>
      <c r="V346" s="161"/>
    </row>
    <row r="347" spans="1:22" ht="16.8">
      <c r="A347" s="122" t="str">
        <f t="shared" si="55"/>
        <v>71060301054861</v>
      </c>
      <c r="B347" s="124" t="s">
        <v>439</v>
      </c>
      <c r="C347" s="117" t="s">
        <v>157</v>
      </c>
      <c r="D347" s="118" t="s">
        <v>442</v>
      </c>
      <c r="E347" s="119" t="s">
        <v>106</v>
      </c>
      <c r="F347" s="120" t="s">
        <v>149</v>
      </c>
      <c r="G347" s="121">
        <v>4861</v>
      </c>
      <c r="H347" s="37"/>
      <c r="I347" s="194"/>
      <c r="J347" s="195"/>
      <c r="K347" s="196"/>
      <c r="L347" s="29" t="s">
        <v>126</v>
      </c>
      <c r="M347" s="12">
        <v>4241</v>
      </c>
      <c r="N347" s="183">
        <f t="shared" si="58"/>
        <v>0</v>
      </c>
      <c r="O347" s="399"/>
      <c r="P347" s="399"/>
      <c r="Q347" s="161"/>
      <c r="R347" s="161"/>
      <c r="S347" s="438"/>
      <c r="T347" s="161"/>
      <c r="U347" s="161"/>
      <c r="V347" s="161"/>
    </row>
    <row r="348" spans="1:22" s="170" customFormat="1" ht="26.4">
      <c r="A348" s="122" t="str">
        <f t="shared" si="55"/>
        <v>71060400000000</v>
      </c>
      <c r="B348" s="124" t="s">
        <v>439</v>
      </c>
      <c r="C348" s="117" t="s">
        <v>157</v>
      </c>
      <c r="D348" s="118" t="s">
        <v>155</v>
      </c>
      <c r="E348" s="119" t="s">
        <v>441</v>
      </c>
      <c r="F348" s="120" t="s">
        <v>441</v>
      </c>
      <c r="G348" s="129" t="s">
        <v>440</v>
      </c>
      <c r="H348" s="37"/>
      <c r="I348" s="194"/>
      <c r="J348" s="195"/>
      <c r="K348" s="196"/>
      <c r="L348" s="29" t="s">
        <v>127</v>
      </c>
      <c r="M348" s="12">
        <v>4252</v>
      </c>
      <c r="N348" s="183">
        <f t="shared" si="58"/>
        <v>0</v>
      </c>
      <c r="O348" s="399"/>
      <c r="P348" s="399"/>
      <c r="Q348" s="161"/>
      <c r="R348" s="161"/>
      <c r="S348" s="438"/>
      <c r="T348" s="161"/>
      <c r="U348" s="161"/>
      <c r="V348" s="161"/>
    </row>
    <row r="349" spans="1:22" ht="16.8">
      <c r="A349" s="122" t="str">
        <f t="shared" si="55"/>
        <v>71060400000001</v>
      </c>
      <c r="B349" s="124" t="s">
        <v>439</v>
      </c>
      <c r="C349" s="117" t="s">
        <v>157</v>
      </c>
      <c r="D349" s="118" t="s">
        <v>155</v>
      </c>
      <c r="E349" s="119" t="s">
        <v>441</v>
      </c>
      <c r="F349" s="120" t="s">
        <v>441</v>
      </c>
      <c r="G349" s="129" t="s">
        <v>96</v>
      </c>
      <c r="H349" s="37"/>
      <c r="I349" s="194"/>
      <c r="J349" s="195"/>
      <c r="K349" s="196"/>
      <c r="L349" s="30" t="s">
        <v>128</v>
      </c>
      <c r="M349" s="31">
        <v>4261</v>
      </c>
      <c r="N349" s="183">
        <f t="shared" si="58"/>
        <v>0</v>
      </c>
      <c r="O349" s="399"/>
      <c r="P349" s="399"/>
      <c r="Q349" s="161"/>
      <c r="R349" s="161"/>
      <c r="S349" s="438"/>
      <c r="T349" s="161"/>
      <c r="U349" s="161"/>
      <c r="V349" s="161"/>
    </row>
    <row r="350" spans="1:22" s="156" customFormat="1" ht="16.8">
      <c r="A350" s="122" t="str">
        <f t="shared" si="55"/>
        <v>71060401000000</v>
      </c>
      <c r="B350" s="124" t="s">
        <v>439</v>
      </c>
      <c r="C350" s="117" t="s">
        <v>157</v>
      </c>
      <c r="D350" s="118" t="s">
        <v>155</v>
      </c>
      <c r="E350" s="119" t="s">
        <v>106</v>
      </c>
      <c r="F350" s="120" t="s">
        <v>441</v>
      </c>
      <c r="G350" s="129" t="s">
        <v>440</v>
      </c>
      <c r="H350" s="37"/>
      <c r="I350" s="194"/>
      <c r="J350" s="195"/>
      <c r="K350" s="196"/>
      <c r="L350" s="32" t="s">
        <v>129</v>
      </c>
      <c r="M350" s="48">
        <v>4264</v>
      </c>
      <c r="N350" s="183">
        <f t="shared" si="58"/>
        <v>0</v>
      </c>
      <c r="O350" s="399"/>
      <c r="P350" s="399"/>
      <c r="Q350" s="161"/>
      <c r="R350" s="161"/>
      <c r="S350" s="438"/>
      <c r="T350" s="161"/>
      <c r="U350" s="161"/>
      <c r="V350" s="161"/>
    </row>
    <row r="351" spans="1:22" ht="16.8">
      <c r="A351" s="122" t="str">
        <f t="shared" si="55"/>
        <v>71060401000001</v>
      </c>
      <c r="B351" s="124" t="s">
        <v>439</v>
      </c>
      <c r="C351" s="117" t="s">
        <v>157</v>
      </c>
      <c r="D351" s="118" t="s">
        <v>155</v>
      </c>
      <c r="E351" s="119" t="s">
        <v>106</v>
      </c>
      <c r="F351" s="120" t="s">
        <v>441</v>
      </c>
      <c r="G351" s="129" t="s">
        <v>96</v>
      </c>
      <c r="H351" s="37"/>
      <c r="I351" s="194"/>
      <c r="J351" s="195"/>
      <c r="K351" s="196"/>
      <c r="L351" s="32" t="s">
        <v>130</v>
      </c>
      <c r="M351" s="48">
        <v>4267</v>
      </c>
      <c r="N351" s="183">
        <f t="shared" si="58"/>
        <v>0</v>
      </c>
      <c r="O351" s="399"/>
      <c r="P351" s="399"/>
      <c r="Q351" s="161"/>
      <c r="R351" s="161"/>
      <c r="S351" s="438"/>
      <c r="T351" s="161"/>
      <c r="U351" s="161"/>
      <c r="V351" s="161"/>
    </row>
    <row r="352" spans="1:22" s="115" customFormat="1" ht="16.8">
      <c r="A352" s="122" t="str">
        <f t="shared" si="55"/>
        <v>71060401010000</v>
      </c>
      <c r="B352" s="124" t="s">
        <v>439</v>
      </c>
      <c r="C352" s="117" t="s">
        <v>157</v>
      </c>
      <c r="D352" s="118" t="s">
        <v>155</v>
      </c>
      <c r="E352" s="119" t="s">
        <v>106</v>
      </c>
      <c r="F352" s="120" t="s">
        <v>106</v>
      </c>
      <c r="G352" s="129" t="s">
        <v>440</v>
      </c>
      <c r="H352" s="37"/>
      <c r="I352" s="194"/>
      <c r="J352" s="195"/>
      <c r="K352" s="196"/>
      <c r="L352" s="32" t="s">
        <v>364</v>
      </c>
      <c r="M352" s="48">
        <v>4269</v>
      </c>
      <c r="N352" s="183">
        <f t="shared" si="58"/>
        <v>0</v>
      </c>
      <c r="O352" s="399"/>
      <c r="P352" s="399"/>
      <c r="Q352" s="161"/>
      <c r="R352" s="161"/>
      <c r="S352" s="438"/>
      <c r="T352" s="161"/>
      <c r="U352" s="161"/>
      <c r="V352" s="161"/>
    </row>
    <row r="353" spans="1:22" s="115" customFormat="1" ht="16.8">
      <c r="A353" s="122"/>
      <c r="B353" s="124"/>
      <c r="C353" s="117"/>
      <c r="D353" s="118"/>
      <c r="E353" s="119"/>
      <c r="F353" s="120"/>
      <c r="G353" s="129"/>
      <c r="H353" s="37"/>
      <c r="I353" s="194"/>
      <c r="J353" s="195"/>
      <c r="K353" s="196"/>
      <c r="L353" s="427" t="s">
        <v>791</v>
      </c>
      <c r="M353" s="395" t="s">
        <v>789</v>
      </c>
      <c r="N353" s="183">
        <f t="shared" si="58"/>
        <v>0</v>
      </c>
      <c r="O353" s="399"/>
      <c r="P353" s="399"/>
      <c r="Q353" s="161"/>
      <c r="R353" s="161"/>
      <c r="S353" s="438"/>
      <c r="T353" s="161"/>
      <c r="U353" s="161"/>
      <c r="V353" s="161"/>
    </row>
    <row r="354" spans="1:22" ht="16.8">
      <c r="A354" s="122" t="str">
        <f t="shared" si="55"/>
        <v>71060401014251</v>
      </c>
      <c r="B354" s="116" t="s">
        <v>439</v>
      </c>
      <c r="C354" s="117" t="s">
        <v>157</v>
      </c>
      <c r="D354" s="118" t="s">
        <v>155</v>
      </c>
      <c r="E354" s="119" t="s">
        <v>106</v>
      </c>
      <c r="F354" s="120" t="s">
        <v>106</v>
      </c>
      <c r="G354" s="121">
        <v>4251</v>
      </c>
      <c r="H354" s="37"/>
      <c r="I354" s="194"/>
      <c r="J354" s="195"/>
      <c r="K354" s="196"/>
      <c r="L354" s="29" t="s">
        <v>133</v>
      </c>
      <c r="M354" s="12">
        <v>4823</v>
      </c>
      <c r="N354" s="183">
        <f t="shared" si="58"/>
        <v>0</v>
      </c>
      <c r="O354" s="399"/>
      <c r="P354" s="399"/>
      <c r="Q354" s="161"/>
      <c r="R354" s="161"/>
      <c r="S354" s="438"/>
      <c r="T354" s="161"/>
      <c r="U354" s="161"/>
      <c r="V354" s="161"/>
    </row>
    <row r="355" spans="1:22" ht="26.4">
      <c r="A355" s="122" t="str">
        <f t="shared" si="55"/>
        <v>71060401015113</v>
      </c>
      <c r="B355" s="124" t="s">
        <v>439</v>
      </c>
      <c r="C355" s="117" t="s">
        <v>157</v>
      </c>
      <c r="D355" s="118" t="s">
        <v>155</v>
      </c>
      <c r="E355" s="119" t="s">
        <v>106</v>
      </c>
      <c r="F355" s="120" t="s">
        <v>106</v>
      </c>
      <c r="G355" s="121">
        <v>5113</v>
      </c>
      <c r="H355" s="37"/>
      <c r="I355" s="194"/>
      <c r="J355" s="195"/>
      <c r="K355" s="196"/>
      <c r="L355" s="29" t="s">
        <v>761</v>
      </c>
      <c r="M355" s="12" t="s">
        <v>762</v>
      </c>
      <c r="N355" s="183">
        <f t="shared" si="58"/>
        <v>0</v>
      </c>
      <c r="O355" s="399"/>
      <c r="P355" s="399"/>
      <c r="Q355" s="161"/>
      <c r="R355" s="161"/>
      <c r="S355" s="438"/>
      <c r="T355" s="161"/>
      <c r="U355" s="161"/>
      <c r="V355" s="161"/>
    </row>
    <row r="356" spans="1:22" ht="16.8">
      <c r="A356" s="122" t="str">
        <f t="shared" si="55"/>
        <v>71060401015113</v>
      </c>
      <c r="B356" s="124" t="s">
        <v>439</v>
      </c>
      <c r="C356" s="117" t="s">
        <v>157</v>
      </c>
      <c r="D356" s="118" t="s">
        <v>155</v>
      </c>
      <c r="E356" s="119" t="s">
        <v>106</v>
      </c>
      <c r="F356" s="120" t="s">
        <v>106</v>
      </c>
      <c r="G356" s="121">
        <v>5113</v>
      </c>
      <c r="H356" s="37"/>
      <c r="I356" s="194"/>
      <c r="J356" s="195"/>
      <c r="K356" s="196"/>
      <c r="L356" s="36" t="s">
        <v>134</v>
      </c>
      <c r="M356" s="31">
        <v>4861</v>
      </c>
      <c r="N356" s="183">
        <f t="shared" si="58"/>
        <v>0</v>
      </c>
      <c r="O356" s="399"/>
      <c r="P356" s="399"/>
      <c r="Q356" s="161"/>
      <c r="R356" s="161"/>
      <c r="S356" s="438"/>
      <c r="T356" s="161"/>
      <c r="U356" s="161"/>
      <c r="V356" s="161"/>
    </row>
    <row r="357" spans="1:22" ht="16.8">
      <c r="A357" s="122" t="str">
        <f t="shared" si="55"/>
        <v>71060401015129</v>
      </c>
      <c r="B357" s="124" t="s">
        <v>439</v>
      </c>
      <c r="C357" s="117" t="s">
        <v>157</v>
      </c>
      <c r="D357" s="118" t="s">
        <v>155</v>
      </c>
      <c r="E357" s="119" t="s">
        <v>106</v>
      </c>
      <c r="F357" s="120" t="s">
        <v>106</v>
      </c>
      <c r="G357" s="121">
        <v>5129</v>
      </c>
      <c r="H357" s="37"/>
      <c r="I357" s="194"/>
      <c r="J357" s="195"/>
      <c r="K357" s="196"/>
      <c r="L357" s="29" t="s">
        <v>136</v>
      </c>
      <c r="M357" s="12">
        <v>5122</v>
      </c>
      <c r="N357" s="183">
        <f t="shared" si="58"/>
        <v>0</v>
      </c>
      <c r="O357" s="399"/>
      <c r="P357" s="399"/>
      <c r="Q357" s="161"/>
      <c r="R357" s="161"/>
      <c r="S357" s="438"/>
      <c r="T357" s="161"/>
      <c r="U357" s="161"/>
      <c r="V357" s="161"/>
    </row>
    <row r="358" spans="1:22" s="115" customFormat="1" ht="16.8">
      <c r="A358" s="122" t="str">
        <f t="shared" si="55"/>
        <v>71060401020000</v>
      </c>
      <c r="B358" s="124" t="s">
        <v>439</v>
      </c>
      <c r="C358" s="117" t="s">
        <v>157</v>
      </c>
      <c r="D358" s="118" t="s">
        <v>155</v>
      </c>
      <c r="E358" s="119" t="s">
        <v>106</v>
      </c>
      <c r="F358" s="120" t="s">
        <v>140</v>
      </c>
      <c r="G358" s="129" t="s">
        <v>440</v>
      </c>
      <c r="H358" s="37"/>
      <c r="I358" s="194"/>
      <c r="J358" s="195"/>
      <c r="K358" s="196"/>
      <c r="L358" s="29" t="s">
        <v>137</v>
      </c>
      <c r="M358" s="12">
        <v>5129</v>
      </c>
      <c r="N358" s="183">
        <f t="shared" si="58"/>
        <v>0</v>
      </c>
      <c r="O358" s="399"/>
      <c r="P358" s="399"/>
      <c r="Q358" s="161"/>
      <c r="R358" s="161"/>
      <c r="S358" s="438"/>
      <c r="T358" s="161"/>
      <c r="U358" s="161"/>
      <c r="V358" s="161"/>
    </row>
    <row r="359" spans="1:22" ht="16.2">
      <c r="A359" s="122" t="str">
        <f t="shared" si="55"/>
        <v>71060401024511</v>
      </c>
      <c r="B359" s="124" t="s">
        <v>439</v>
      </c>
      <c r="C359" s="117" t="s">
        <v>157</v>
      </c>
      <c r="D359" s="118" t="s">
        <v>155</v>
      </c>
      <c r="E359" s="119" t="s">
        <v>106</v>
      </c>
      <c r="F359" s="120" t="s">
        <v>140</v>
      </c>
      <c r="G359" s="129">
        <v>4511</v>
      </c>
      <c r="H359" s="37"/>
      <c r="I359" s="194"/>
      <c r="J359" s="195"/>
      <c r="K359" s="196"/>
      <c r="L359" s="29" t="s">
        <v>138</v>
      </c>
      <c r="M359" s="12">
        <v>5132</v>
      </c>
      <c r="N359" s="183">
        <f t="shared" si="58"/>
        <v>0</v>
      </c>
      <c r="O359" s="183"/>
      <c r="P359" s="183"/>
      <c r="Q359" s="161"/>
      <c r="R359" s="161"/>
      <c r="S359" s="438"/>
      <c r="T359" s="161"/>
      <c r="U359" s="161"/>
      <c r="V359" s="161"/>
    </row>
    <row r="360" spans="1:22" ht="16.2">
      <c r="A360" s="122" t="str">
        <f t="shared" si="55"/>
        <v>71060401024861</v>
      </c>
      <c r="B360" s="124" t="s">
        <v>439</v>
      </c>
      <c r="C360" s="117" t="s">
        <v>157</v>
      </c>
      <c r="D360" s="118" t="s">
        <v>155</v>
      </c>
      <c r="E360" s="119" t="s">
        <v>106</v>
      </c>
      <c r="F360" s="120" t="s">
        <v>140</v>
      </c>
      <c r="G360" s="121">
        <v>4861</v>
      </c>
      <c r="H360" s="45"/>
      <c r="I360" s="45"/>
      <c r="J360" s="45"/>
      <c r="K360" s="45"/>
      <c r="L360" s="27" t="s">
        <v>885</v>
      </c>
      <c r="M360" s="28"/>
      <c r="N360" s="197">
        <f>O360+P360</f>
        <v>0</v>
      </c>
      <c r="O360" s="197">
        <f>SUM(O361)</f>
        <v>0</v>
      </c>
      <c r="P360" s="197">
        <f>SUM(P361)</f>
        <v>0</v>
      </c>
      <c r="Q360" s="161"/>
      <c r="R360" s="161"/>
      <c r="S360" s="438"/>
      <c r="T360" s="161"/>
      <c r="U360" s="161"/>
      <c r="V360" s="161"/>
    </row>
    <row r="361" spans="1:22" s="115" customFormat="1" ht="26.4">
      <c r="A361" s="122" t="str">
        <f t="shared" si="55"/>
        <v>71060401030000</v>
      </c>
      <c r="B361" s="124" t="s">
        <v>439</v>
      </c>
      <c r="C361" s="117" t="s">
        <v>157</v>
      </c>
      <c r="D361" s="118" t="s">
        <v>155</v>
      </c>
      <c r="E361" s="119" t="s">
        <v>106</v>
      </c>
      <c r="F361" s="120" t="s">
        <v>442</v>
      </c>
      <c r="G361" s="129" t="s">
        <v>440</v>
      </c>
      <c r="H361" s="37"/>
      <c r="I361" s="194"/>
      <c r="J361" s="195"/>
      <c r="K361" s="196"/>
      <c r="L361" s="29" t="s">
        <v>217</v>
      </c>
      <c r="M361" s="12">
        <v>4511</v>
      </c>
      <c r="N361" s="183">
        <f t="shared" ref="N361" si="59">O361+P361</f>
        <v>0</v>
      </c>
      <c r="O361" s="398"/>
      <c r="P361" s="398"/>
      <c r="Q361" s="161"/>
      <c r="R361" s="161"/>
      <c r="S361" s="438"/>
      <c r="T361" s="161"/>
      <c r="U361" s="161"/>
      <c r="V361" s="161"/>
    </row>
    <row r="362" spans="1:22" ht="16.2">
      <c r="A362" s="122" t="str">
        <f t="shared" ref="A362:A424" si="60">CONCATENATE(B362,C362,D362,E362,F362,G362)</f>
        <v>71060401034251</v>
      </c>
      <c r="B362" s="124" t="s">
        <v>439</v>
      </c>
      <c r="C362" s="117" t="s">
        <v>157</v>
      </c>
      <c r="D362" s="118" t="s">
        <v>155</v>
      </c>
      <c r="E362" s="119" t="s">
        <v>106</v>
      </c>
      <c r="F362" s="120" t="s">
        <v>442</v>
      </c>
      <c r="G362" s="121">
        <v>4251</v>
      </c>
      <c r="H362" s="165">
        <v>2520</v>
      </c>
      <c r="I362" s="166" t="s">
        <v>149</v>
      </c>
      <c r="J362" s="167">
        <v>2</v>
      </c>
      <c r="K362" s="167">
        <v>0</v>
      </c>
      <c r="L362" s="168" t="s">
        <v>640</v>
      </c>
      <c r="M362" s="176"/>
      <c r="N362" s="188">
        <f>+N364</f>
        <v>0</v>
      </c>
      <c r="O362" s="188">
        <f>+O364</f>
        <v>0</v>
      </c>
      <c r="P362" s="188">
        <f>+P364</f>
        <v>0</v>
      </c>
      <c r="Q362" s="161"/>
      <c r="R362" s="161"/>
      <c r="S362" s="438"/>
      <c r="T362" s="161"/>
      <c r="U362" s="161"/>
      <c r="V362" s="161"/>
    </row>
    <row r="363" spans="1:22" ht="16.2">
      <c r="A363" s="122" t="str">
        <f t="shared" si="60"/>
        <v>71060401034861</v>
      </c>
      <c r="B363" s="124" t="s">
        <v>439</v>
      </c>
      <c r="C363" s="117" t="s">
        <v>157</v>
      </c>
      <c r="D363" s="118" t="s">
        <v>155</v>
      </c>
      <c r="E363" s="119" t="s">
        <v>106</v>
      </c>
      <c r="F363" s="120" t="s">
        <v>442</v>
      </c>
      <c r="G363" s="129">
        <v>4861</v>
      </c>
      <c r="H363" s="17"/>
      <c r="I363" s="18"/>
      <c r="J363" s="19"/>
      <c r="K363" s="19"/>
      <c r="L363" s="30" t="s">
        <v>110</v>
      </c>
      <c r="M363" s="31"/>
      <c r="N363" s="405"/>
      <c r="O363" s="405"/>
      <c r="P363" s="405"/>
      <c r="Q363" s="161"/>
      <c r="R363" s="161"/>
      <c r="S363" s="438"/>
      <c r="T363" s="161"/>
      <c r="U363" s="161"/>
      <c r="V363" s="161"/>
    </row>
    <row r="364" spans="1:22" ht="16.2">
      <c r="A364" s="122" t="str">
        <f t="shared" si="60"/>
        <v>71060401035113</v>
      </c>
      <c r="B364" s="124" t="s">
        <v>439</v>
      </c>
      <c r="C364" s="117" t="s">
        <v>157</v>
      </c>
      <c r="D364" s="118" t="s">
        <v>155</v>
      </c>
      <c r="E364" s="119" t="s">
        <v>106</v>
      </c>
      <c r="F364" s="120" t="s">
        <v>442</v>
      </c>
      <c r="G364" s="121">
        <v>5113</v>
      </c>
      <c r="H364" s="151">
        <v>2521</v>
      </c>
      <c r="I364" s="152" t="s">
        <v>149</v>
      </c>
      <c r="J364" s="153">
        <v>2</v>
      </c>
      <c r="K364" s="153">
        <v>1</v>
      </c>
      <c r="L364" s="154" t="s">
        <v>640</v>
      </c>
      <c r="M364" s="155"/>
      <c r="N364" s="192">
        <f>+N366</f>
        <v>0</v>
      </c>
      <c r="O364" s="192">
        <f>+O366</f>
        <v>0</v>
      </c>
      <c r="P364" s="192">
        <f>+P366</f>
        <v>0</v>
      </c>
      <c r="Q364" s="161"/>
      <c r="R364" s="161"/>
      <c r="S364" s="438"/>
      <c r="T364" s="161"/>
      <c r="U364" s="161"/>
      <c r="V364" s="161"/>
    </row>
    <row r="365" spans="1:22" s="115" customFormat="1" ht="16.2">
      <c r="A365" s="122" t="str">
        <f t="shared" si="60"/>
        <v>71060401040000</v>
      </c>
      <c r="B365" s="124" t="s">
        <v>439</v>
      </c>
      <c r="C365" s="117" t="s">
        <v>157</v>
      </c>
      <c r="D365" s="118" t="s">
        <v>155</v>
      </c>
      <c r="E365" s="119" t="s">
        <v>106</v>
      </c>
      <c r="F365" s="120" t="s">
        <v>155</v>
      </c>
      <c r="G365" s="129" t="s">
        <v>440</v>
      </c>
      <c r="H365" s="17"/>
      <c r="I365" s="25"/>
      <c r="J365" s="26"/>
      <c r="K365" s="26"/>
      <c r="L365" s="30" t="s">
        <v>108</v>
      </c>
      <c r="M365" s="31"/>
      <c r="N365" s="405"/>
      <c r="O365" s="405"/>
      <c r="P365" s="405"/>
      <c r="Q365" s="161"/>
      <c r="R365" s="161"/>
      <c r="S365" s="438"/>
      <c r="T365" s="161"/>
      <c r="U365" s="161"/>
      <c r="V365" s="161"/>
    </row>
    <row r="366" spans="1:22" ht="16.2">
      <c r="A366" s="122" t="str">
        <f t="shared" si="60"/>
        <v>71060401044861</v>
      </c>
      <c r="B366" s="124" t="s">
        <v>439</v>
      </c>
      <c r="C366" s="117" t="s">
        <v>157</v>
      </c>
      <c r="D366" s="118" t="s">
        <v>155</v>
      </c>
      <c r="E366" s="119" t="s">
        <v>106</v>
      </c>
      <c r="F366" s="120" t="s">
        <v>155</v>
      </c>
      <c r="G366" s="121">
        <v>4861</v>
      </c>
      <c r="H366" s="45"/>
      <c r="I366" s="45"/>
      <c r="J366" s="45"/>
      <c r="K366" s="45"/>
      <c r="L366" s="27" t="s">
        <v>642</v>
      </c>
      <c r="M366" s="28"/>
      <c r="N366" s="197">
        <f>O366+P366</f>
        <v>0</v>
      </c>
      <c r="O366" s="197">
        <f>SUM(O367:O369)</f>
        <v>0</v>
      </c>
      <c r="P366" s="197">
        <f>SUM(P367:P369)</f>
        <v>0</v>
      </c>
      <c r="Q366" s="161"/>
      <c r="R366" s="161"/>
      <c r="S366" s="438"/>
      <c r="T366" s="161"/>
      <c r="U366" s="161"/>
      <c r="V366" s="161"/>
    </row>
    <row r="367" spans="1:22" s="115" customFormat="1" ht="26.4">
      <c r="A367" s="122"/>
      <c r="B367" s="124"/>
      <c r="C367" s="117"/>
      <c r="D367" s="118"/>
      <c r="E367" s="119"/>
      <c r="F367" s="120"/>
      <c r="G367" s="129"/>
      <c r="H367" s="30"/>
      <c r="I367" s="30"/>
      <c r="J367" s="30"/>
      <c r="K367" s="30"/>
      <c r="L367" s="203" t="s">
        <v>142</v>
      </c>
      <c r="M367" s="31">
        <v>4251</v>
      </c>
      <c r="N367" s="183">
        <f t="shared" ref="N367:N369" si="61">O367+P367</f>
        <v>0</v>
      </c>
      <c r="O367" s="183"/>
      <c r="P367" s="183"/>
      <c r="Q367" s="161"/>
      <c r="R367" s="161"/>
      <c r="S367" s="438"/>
      <c r="T367" s="161"/>
      <c r="U367" s="161"/>
      <c r="V367" s="161"/>
    </row>
    <row r="368" spans="1:22" ht="16.8">
      <c r="B368" s="124"/>
      <c r="H368" s="37"/>
      <c r="I368" s="194"/>
      <c r="J368" s="195"/>
      <c r="K368" s="196"/>
      <c r="L368" s="30" t="s">
        <v>173</v>
      </c>
      <c r="M368" s="31">
        <v>5112</v>
      </c>
      <c r="N368" s="183">
        <f t="shared" si="61"/>
        <v>0</v>
      </c>
      <c r="O368" s="399">
        <v>0</v>
      </c>
      <c r="P368" s="399"/>
      <c r="Q368" s="161"/>
      <c r="R368" s="161"/>
      <c r="S368" s="438"/>
      <c r="T368" s="161"/>
      <c r="U368" s="161"/>
      <c r="V368" s="161"/>
    </row>
    <row r="369" spans="1:22" s="115" customFormat="1" ht="16.2">
      <c r="A369" s="122" t="str">
        <f t="shared" si="60"/>
        <v>71060401050000</v>
      </c>
      <c r="B369" s="124" t="s">
        <v>439</v>
      </c>
      <c r="C369" s="117" t="s">
        <v>157</v>
      </c>
      <c r="D369" s="118" t="s">
        <v>155</v>
      </c>
      <c r="E369" s="119" t="s">
        <v>106</v>
      </c>
      <c r="F369" s="120" t="s">
        <v>149</v>
      </c>
      <c r="G369" s="129" t="s">
        <v>440</v>
      </c>
      <c r="H369" s="37"/>
      <c r="I369" s="194"/>
      <c r="J369" s="195"/>
      <c r="K369" s="196"/>
      <c r="L369" s="30" t="s">
        <v>174</v>
      </c>
      <c r="M369" s="31">
        <v>5113</v>
      </c>
      <c r="N369" s="183">
        <f t="shared" si="61"/>
        <v>0</v>
      </c>
      <c r="O369" s="183"/>
      <c r="P369" s="183">
        <v>0</v>
      </c>
      <c r="Q369" s="161"/>
      <c r="R369" s="161"/>
      <c r="S369" s="438"/>
      <c r="T369" s="161"/>
      <c r="U369" s="161"/>
      <c r="V369" s="161"/>
    </row>
    <row r="370" spans="1:22" ht="16.2">
      <c r="A370" s="122" t="str">
        <f t="shared" si="60"/>
        <v>71060401054861</v>
      </c>
      <c r="B370" s="124" t="s">
        <v>439</v>
      </c>
      <c r="C370" s="117" t="s">
        <v>157</v>
      </c>
      <c r="D370" s="118" t="s">
        <v>155</v>
      </c>
      <c r="E370" s="119" t="s">
        <v>106</v>
      </c>
      <c r="F370" s="120" t="s">
        <v>149</v>
      </c>
      <c r="G370" s="121">
        <v>4861</v>
      </c>
      <c r="H370" s="165">
        <v>2530</v>
      </c>
      <c r="I370" s="166" t="s">
        <v>149</v>
      </c>
      <c r="J370" s="167">
        <v>3</v>
      </c>
      <c r="K370" s="167">
        <v>0</v>
      </c>
      <c r="L370" s="168" t="s">
        <v>235</v>
      </c>
      <c r="M370" s="176"/>
      <c r="N370" s="188">
        <f>+N372</f>
        <v>0</v>
      </c>
      <c r="O370" s="188">
        <f>+O372</f>
        <v>0</v>
      </c>
      <c r="P370" s="188">
        <f>+P372</f>
        <v>0</v>
      </c>
      <c r="Q370" s="161"/>
      <c r="R370" s="161"/>
      <c r="S370" s="438"/>
      <c r="T370" s="161"/>
      <c r="U370" s="161"/>
      <c r="V370" s="161"/>
    </row>
    <row r="371" spans="1:22" s="170" customFormat="1" ht="16.2">
      <c r="A371" s="122" t="str">
        <f t="shared" si="60"/>
        <v>71060500000000</v>
      </c>
      <c r="B371" s="124" t="s">
        <v>439</v>
      </c>
      <c r="C371" s="117" t="s">
        <v>157</v>
      </c>
      <c r="D371" s="118" t="s">
        <v>149</v>
      </c>
      <c r="E371" s="119" t="s">
        <v>441</v>
      </c>
      <c r="F371" s="120" t="s">
        <v>441</v>
      </c>
      <c r="G371" s="129" t="s">
        <v>440</v>
      </c>
      <c r="H371" s="17"/>
      <c r="I371" s="18"/>
      <c r="J371" s="19"/>
      <c r="K371" s="19"/>
      <c r="L371" s="30" t="s">
        <v>110</v>
      </c>
      <c r="M371" s="35"/>
      <c r="N371" s="190"/>
      <c r="O371" s="190"/>
      <c r="P371" s="190"/>
      <c r="Q371" s="161"/>
      <c r="R371" s="161"/>
      <c r="S371" s="438"/>
      <c r="T371" s="161"/>
      <c r="U371" s="161"/>
      <c r="V371" s="161"/>
    </row>
    <row r="372" spans="1:22" ht="16.2">
      <c r="A372" s="122" t="str">
        <f t="shared" si="60"/>
        <v>71060500000001</v>
      </c>
      <c r="B372" s="124" t="s">
        <v>439</v>
      </c>
      <c r="C372" s="117" t="s">
        <v>157</v>
      </c>
      <c r="D372" s="118" t="s">
        <v>149</v>
      </c>
      <c r="E372" s="119" t="s">
        <v>441</v>
      </c>
      <c r="F372" s="120" t="s">
        <v>441</v>
      </c>
      <c r="G372" s="129" t="s">
        <v>96</v>
      </c>
      <c r="H372" s="151">
        <v>2531</v>
      </c>
      <c r="I372" s="152" t="s">
        <v>149</v>
      </c>
      <c r="J372" s="153">
        <v>3</v>
      </c>
      <c r="K372" s="153">
        <v>1</v>
      </c>
      <c r="L372" s="154" t="s">
        <v>236</v>
      </c>
      <c r="M372" s="155"/>
      <c r="N372" s="192">
        <f>+N374</f>
        <v>0</v>
      </c>
      <c r="O372" s="192">
        <f t="shared" ref="O372:P372" si="62">+O374</f>
        <v>0</v>
      </c>
      <c r="P372" s="192">
        <f t="shared" si="62"/>
        <v>0</v>
      </c>
      <c r="Q372" s="161"/>
      <c r="R372" s="161"/>
      <c r="S372" s="438"/>
      <c r="T372" s="161"/>
      <c r="U372" s="161"/>
      <c r="V372" s="161"/>
    </row>
    <row r="373" spans="1:22" s="156" customFormat="1" ht="16.2">
      <c r="A373" s="122" t="str">
        <f t="shared" si="60"/>
        <v>71060501000000</v>
      </c>
      <c r="B373" s="124" t="s">
        <v>439</v>
      </c>
      <c r="C373" s="117" t="s">
        <v>157</v>
      </c>
      <c r="D373" s="118" t="s">
        <v>149</v>
      </c>
      <c r="E373" s="119" t="s">
        <v>106</v>
      </c>
      <c r="F373" s="120" t="s">
        <v>441</v>
      </c>
      <c r="G373" s="129" t="s">
        <v>440</v>
      </c>
      <c r="H373" s="17"/>
      <c r="I373" s="25"/>
      <c r="J373" s="26"/>
      <c r="K373" s="26"/>
      <c r="L373" s="30" t="s">
        <v>108</v>
      </c>
      <c r="M373" s="44"/>
      <c r="N373" s="190"/>
      <c r="O373" s="190"/>
      <c r="P373" s="190"/>
      <c r="Q373" s="161"/>
      <c r="R373" s="161"/>
      <c r="S373" s="438"/>
      <c r="T373" s="161"/>
      <c r="U373" s="161"/>
      <c r="V373" s="161"/>
    </row>
    <row r="374" spans="1:22" ht="27.6">
      <c r="B374" s="124"/>
      <c r="G374" s="129"/>
      <c r="H374" s="45"/>
      <c r="I374" s="147"/>
      <c r="J374" s="148"/>
      <c r="K374" s="148"/>
      <c r="L374" s="27" t="s">
        <v>886</v>
      </c>
      <c r="M374" s="28"/>
      <c r="N374" s="197">
        <f>O374+P374</f>
        <v>0</v>
      </c>
      <c r="O374" s="197">
        <f>SUM(O375:O376)</f>
        <v>0</v>
      </c>
      <c r="P374" s="197">
        <f>SUM(P375:P376)</f>
        <v>0</v>
      </c>
      <c r="Q374" s="161"/>
      <c r="R374" s="161"/>
      <c r="S374" s="438"/>
      <c r="T374" s="161"/>
      <c r="U374" s="161"/>
      <c r="V374" s="161"/>
    </row>
    <row r="375" spans="1:22" s="115" customFormat="1" ht="16.8">
      <c r="A375" s="122" t="str">
        <f t="shared" ref="A375:A376" si="63">CONCATENATE(B375,C375,D375,E375,F375,G375)</f>
        <v>71060301050000</v>
      </c>
      <c r="B375" s="124" t="s">
        <v>439</v>
      </c>
      <c r="C375" s="117" t="s">
        <v>157</v>
      </c>
      <c r="D375" s="118" t="s">
        <v>442</v>
      </c>
      <c r="E375" s="119" t="s">
        <v>106</v>
      </c>
      <c r="F375" s="120" t="s">
        <v>149</v>
      </c>
      <c r="G375" s="129" t="s">
        <v>440</v>
      </c>
      <c r="H375" s="37"/>
      <c r="I375" s="194"/>
      <c r="J375" s="195"/>
      <c r="K375" s="196"/>
      <c r="L375" s="29" t="s">
        <v>125</v>
      </c>
      <c r="M375" s="12">
        <v>4239</v>
      </c>
      <c r="N375" s="183">
        <f t="shared" ref="N375:N376" si="64">O375+P375</f>
        <v>0</v>
      </c>
      <c r="O375" s="399"/>
      <c r="P375" s="399">
        <v>0</v>
      </c>
      <c r="Q375" s="161"/>
      <c r="R375" s="161"/>
      <c r="S375" s="438"/>
      <c r="T375" s="161"/>
      <c r="U375" s="161"/>
      <c r="V375" s="161"/>
    </row>
    <row r="376" spans="1:22" s="115" customFormat="1" ht="26.4">
      <c r="A376" s="122" t="str">
        <f t="shared" si="63"/>
        <v>71060401030000</v>
      </c>
      <c r="B376" s="124" t="s">
        <v>439</v>
      </c>
      <c r="C376" s="117" t="s">
        <v>157</v>
      </c>
      <c r="D376" s="118" t="s">
        <v>155</v>
      </c>
      <c r="E376" s="119" t="s">
        <v>106</v>
      </c>
      <c r="F376" s="120" t="s">
        <v>442</v>
      </c>
      <c r="G376" s="129" t="s">
        <v>440</v>
      </c>
      <c r="H376" s="37"/>
      <c r="I376" s="194"/>
      <c r="J376" s="195"/>
      <c r="K376" s="196"/>
      <c r="L376" s="29" t="s">
        <v>217</v>
      </c>
      <c r="M376" s="12">
        <v>4511</v>
      </c>
      <c r="N376" s="183">
        <f t="shared" si="64"/>
        <v>0</v>
      </c>
      <c r="O376" s="398"/>
      <c r="P376" s="398"/>
      <c r="Q376" s="161"/>
      <c r="R376" s="161"/>
      <c r="S376" s="438"/>
      <c r="T376" s="161"/>
      <c r="U376" s="161"/>
      <c r="V376" s="161"/>
    </row>
    <row r="377" spans="1:22" ht="27.6">
      <c r="A377" s="122" t="str">
        <f t="shared" si="60"/>
        <v>71060501015134</v>
      </c>
      <c r="B377" s="124" t="s">
        <v>439</v>
      </c>
      <c r="C377" s="117" t="s">
        <v>157</v>
      </c>
      <c r="D377" s="118" t="s">
        <v>149</v>
      </c>
      <c r="E377" s="119" t="s">
        <v>106</v>
      </c>
      <c r="F377" s="120" t="s">
        <v>106</v>
      </c>
      <c r="G377" s="121">
        <v>5134</v>
      </c>
      <c r="H377" s="165">
        <v>2560</v>
      </c>
      <c r="I377" s="166" t="s">
        <v>149</v>
      </c>
      <c r="J377" s="167">
        <v>6</v>
      </c>
      <c r="K377" s="167">
        <v>0</v>
      </c>
      <c r="L377" s="168" t="s">
        <v>238</v>
      </c>
      <c r="M377" s="176"/>
      <c r="N377" s="188">
        <f>+N379</f>
        <v>0</v>
      </c>
      <c r="O377" s="188">
        <f>+O379</f>
        <v>0</v>
      </c>
      <c r="P377" s="188">
        <f>+P379</f>
        <v>0</v>
      </c>
      <c r="Q377" s="161"/>
      <c r="R377" s="161"/>
      <c r="S377" s="438"/>
      <c r="T377" s="161"/>
      <c r="U377" s="161"/>
      <c r="V377" s="161"/>
    </row>
    <row r="378" spans="1:22" s="170" customFormat="1" ht="16.2">
      <c r="A378" s="122" t="str">
        <f t="shared" si="60"/>
        <v>71060600000000</v>
      </c>
      <c r="B378" s="124" t="s">
        <v>439</v>
      </c>
      <c r="C378" s="117" t="s">
        <v>157</v>
      </c>
      <c r="D378" s="118" t="s">
        <v>157</v>
      </c>
      <c r="E378" s="119" t="s">
        <v>441</v>
      </c>
      <c r="F378" s="120" t="s">
        <v>441</v>
      </c>
      <c r="G378" s="129" t="s">
        <v>440</v>
      </c>
      <c r="H378" s="25"/>
      <c r="I378" s="18"/>
      <c r="J378" s="19"/>
      <c r="K378" s="19"/>
      <c r="L378" s="30" t="s">
        <v>110</v>
      </c>
      <c r="M378" s="31"/>
      <c r="N378" s="190"/>
      <c r="O378" s="190"/>
      <c r="P378" s="190"/>
      <c r="Q378" s="161"/>
      <c r="R378" s="161"/>
      <c r="S378" s="438"/>
      <c r="T378" s="161"/>
      <c r="U378" s="161"/>
      <c r="V378" s="161"/>
    </row>
    <row r="379" spans="1:22" ht="26.4">
      <c r="A379" s="122" t="str">
        <f t="shared" si="60"/>
        <v>71060600000001</v>
      </c>
      <c r="B379" s="124" t="s">
        <v>439</v>
      </c>
      <c r="C379" s="117" t="s">
        <v>157</v>
      </c>
      <c r="D379" s="118" t="s">
        <v>157</v>
      </c>
      <c r="E379" s="119" t="s">
        <v>441</v>
      </c>
      <c r="F379" s="120" t="s">
        <v>441</v>
      </c>
      <c r="G379" s="129" t="s">
        <v>96</v>
      </c>
      <c r="H379" s="151">
        <v>2561</v>
      </c>
      <c r="I379" s="152" t="s">
        <v>149</v>
      </c>
      <c r="J379" s="153">
        <v>6</v>
      </c>
      <c r="K379" s="153">
        <v>1</v>
      </c>
      <c r="L379" s="154" t="s">
        <v>238</v>
      </c>
      <c r="M379" s="155"/>
      <c r="N379" s="192">
        <f>+N381+N389+N391+N396+N393+N398+N402+N404</f>
        <v>0</v>
      </c>
      <c r="O379" s="192">
        <f t="shared" ref="O379:P379" si="65">+O381+O389+O391+O396+O393+O398+O402+O404</f>
        <v>0</v>
      </c>
      <c r="P379" s="192">
        <f t="shared" si="65"/>
        <v>0</v>
      </c>
      <c r="Q379" s="161"/>
      <c r="R379" s="161"/>
      <c r="S379" s="438"/>
      <c r="T379" s="161"/>
      <c r="U379" s="161"/>
      <c r="V379" s="161"/>
    </row>
    <row r="380" spans="1:22" s="156" customFormat="1" ht="16.2">
      <c r="A380" s="122" t="str">
        <f t="shared" si="60"/>
        <v>71060601000000</v>
      </c>
      <c r="B380" s="124" t="s">
        <v>439</v>
      </c>
      <c r="C380" s="117" t="s">
        <v>157</v>
      </c>
      <c r="D380" s="118" t="s">
        <v>157</v>
      </c>
      <c r="E380" s="119" t="s">
        <v>106</v>
      </c>
      <c r="F380" s="120" t="s">
        <v>441</v>
      </c>
      <c r="G380" s="129" t="s">
        <v>440</v>
      </c>
      <c r="H380" s="25"/>
      <c r="I380" s="25"/>
      <c r="J380" s="26"/>
      <c r="K380" s="26"/>
      <c r="L380" s="30" t="s">
        <v>108</v>
      </c>
      <c r="M380" s="31"/>
      <c r="N380" s="190"/>
      <c r="O380" s="190"/>
      <c r="P380" s="190"/>
      <c r="Q380" s="161"/>
      <c r="R380" s="161"/>
      <c r="S380" s="438"/>
      <c r="T380" s="161"/>
      <c r="U380" s="161"/>
      <c r="V380" s="161"/>
    </row>
    <row r="381" spans="1:22" ht="16.2">
      <c r="A381" s="122" t="str">
        <f t="shared" si="60"/>
        <v>71060601000001</v>
      </c>
      <c r="B381" s="124" t="s">
        <v>439</v>
      </c>
      <c r="C381" s="117" t="s">
        <v>157</v>
      </c>
      <c r="D381" s="118" t="s">
        <v>157</v>
      </c>
      <c r="E381" s="119" t="s">
        <v>106</v>
      </c>
      <c r="F381" s="120" t="s">
        <v>441</v>
      </c>
      <c r="G381" s="129" t="s">
        <v>96</v>
      </c>
      <c r="H381" s="45"/>
      <c r="I381" s="147"/>
      <c r="J381" s="148"/>
      <c r="K381" s="148"/>
      <c r="L381" s="27" t="s">
        <v>239</v>
      </c>
      <c r="M381" s="28"/>
      <c r="N381" s="197">
        <f>O381+P381</f>
        <v>0</v>
      </c>
      <c r="O381" s="197">
        <f>SUM(O382:O388)</f>
        <v>0</v>
      </c>
      <c r="P381" s="197">
        <f>SUM(P382:P388)</f>
        <v>0</v>
      </c>
      <c r="Q381" s="161"/>
      <c r="R381" s="161"/>
      <c r="S381" s="438"/>
      <c r="T381" s="161"/>
      <c r="U381" s="161"/>
      <c r="V381" s="161"/>
    </row>
    <row r="382" spans="1:22" s="115" customFormat="1" ht="16.2">
      <c r="A382" s="122" t="str">
        <f t="shared" si="60"/>
        <v>71060601010000</v>
      </c>
      <c r="B382" s="124" t="s">
        <v>439</v>
      </c>
      <c r="C382" s="117" t="s">
        <v>157</v>
      </c>
      <c r="D382" s="118" t="s">
        <v>157</v>
      </c>
      <c r="E382" s="119" t="s">
        <v>106</v>
      </c>
      <c r="F382" s="120" t="s">
        <v>106</v>
      </c>
      <c r="G382" s="129" t="s">
        <v>440</v>
      </c>
      <c r="H382" s="17"/>
      <c r="I382" s="25"/>
      <c r="J382" s="26"/>
      <c r="K382" s="26"/>
      <c r="L382" s="32" t="s">
        <v>115</v>
      </c>
      <c r="M382" s="33">
        <v>4213</v>
      </c>
      <c r="N382" s="183">
        <f t="shared" ref="N382:N401" si="66">O382+P382</f>
        <v>0</v>
      </c>
      <c r="O382" s="183"/>
      <c r="P382" s="183"/>
      <c r="Q382" s="161"/>
      <c r="R382" s="161"/>
      <c r="S382" s="438"/>
      <c r="T382" s="161"/>
      <c r="U382" s="161"/>
      <c r="V382" s="161"/>
    </row>
    <row r="383" spans="1:22" ht="16.2">
      <c r="A383" s="122" t="str">
        <f t="shared" si="60"/>
        <v>71060601014251</v>
      </c>
      <c r="B383" s="124" t="s">
        <v>439</v>
      </c>
      <c r="C383" s="117" t="s">
        <v>157</v>
      </c>
      <c r="D383" s="118" t="s">
        <v>157</v>
      </c>
      <c r="E383" s="119" t="s">
        <v>106</v>
      </c>
      <c r="F383" s="120" t="s">
        <v>106</v>
      </c>
      <c r="G383" s="121">
        <v>4251</v>
      </c>
      <c r="H383" s="25"/>
      <c r="I383" s="25"/>
      <c r="J383" s="26"/>
      <c r="K383" s="26"/>
      <c r="L383" s="29" t="s">
        <v>125</v>
      </c>
      <c r="M383" s="12">
        <v>4239</v>
      </c>
      <c r="N383" s="183">
        <f t="shared" si="66"/>
        <v>0</v>
      </c>
      <c r="O383" s="183"/>
      <c r="P383" s="183"/>
      <c r="Q383" s="161"/>
      <c r="R383" s="161"/>
      <c r="S383" s="438"/>
      <c r="T383" s="161"/>
      <c r="U383" s="161"/>
      <c r="V383" s="161"/>
    </row>
    <row r="384" spans="1:22" ht="26.4">
      <c r="A384" s="122" t="str">
        <f t="shared" si="60"/>
        <v>71060601014269</v>
      </c>
      <c r="B384" s="116" t="s">
        <v>439</v>
      </c>
      <c r="C384" s="117" t="s">
        <v>157</v>
      </c>
      <c r="D384" s="118" t="s">
        <v>157</v>
      </c>
      <c r="E384" s="119" t="s">
        <v>106</v>
      </c>
      <c r="F384" s="120" t="s">
        <v>106</v>
      </c>
      <c r="G384" s="121">
        <v>4269</v>
      </c>
      <c r="H384" s="25"/>
      <c r="I384" s="25"/>
      <c r="J384" s="26"/>
      <c r="K384" s="26"/>
      <c r="L384" s="29" t="s">
        <v>217</v>
      </c>
      <c r="M384" s="12">
        <v>4511</v>
      </c>
      <c r="N384" s="183">
        <f t="shared" si="66"/>
        <v>0</v>
      </c>
      <c r="O384" s="398"/>
      <c r="P384" s="398"/>
      <c r="Q384" s="161"/>
      <c r="R384" s="161"/>
      <c r="S384" s="438"/>
      <c r="T384" s="161"/>
      <c r="U384" s="161"/>
      <c r="V384" s="161"/>
    </row>
    <row r="385" spans="1:22" ht="26.4">
      <c r="A385" s="122" t="str">
        <f t="shared" si="60"/>
        <v>71060601014521</v>
      </c>
      <c r="B385" s="116" t="s">
        <v>439</v>
      </c>
      <c r="C385" s="117" t="s">
        <v>157</v>
      </c>
      <c r="D385" s="118" t="s">
        <v>157</v>
      </c>
      <c r="E385" s="119" t="s">
        <v>106</v>
      </c>
      <c r="F385" s="120" t="s">
        <v>106</v>
      </c>
      <c r="G385" s="121">
        <v>4521</v>
      </c>
      <c r="H385" s="25"/>
      <c r="I385" s="25"/>
      <c r="J385" s="26"/>
      <c r="K385" s="26"/>
      <c r="L385" s="30" t="s">
        <v>241</v>
      </c>
      <c r="M385" s="31">
        <v>4638</v>
      </c>
      <c r="N385" s="183">
        <f t="shared" si="66"/>
        <v>0</v>
      </c>
      <c r="O385" s="183"/>
      <c r="P385" s="183"/>
      <c r="Q385" s="161"/>
      <c r="R385" s="161"/>
      <c r="S385" s="438"/>
      <c r="T385" s="161"/>
      <c r="U385" s="161"/>
      <c r="V385" s="161"/>
    </row>
    <row r="386" spans="1:22" s="115" customFormat="1" ht="16.2">
      <c r="A386" s="122" t="str">
        <f t="shared" si="60"/>
        <v>71060601020000</v>
      </c>
      <c r="B386" s="124" t="s">
        <v>439</v>
      </c>
      <c r="C386" s="117" t="s">
        <v>157</v>
      </c>
      <c r="D386" s="118" t="s">
        <v>157</v>
      </c>
      <c r="E386" s="119" t="s">
        <v>106</v>
      </c>
      <c r="F386" s="120" t="s">
        <v>140</v>
      </c>
      <c r="G386" s="129" t="s">
        <v>440</v>
      </c>
      <c r="H386" s="25"/>
      <c r="I386" s="25"/>
      <c r="J386" s="26"/>
      <c r="K386" s="26"/>
      <c r="L386" s="30" t="s">
        <v>173</v>
      </c>
      <c r="M386" s="31">
        <v>5112</v>
      </c>
      <c r="N386" s="183">
        <f t="shared" si="66"/>
        <v>0</v>
      </c>
      <c r="O386" s="183"/>
      <c r="P386" s="183"/>
      <c r="Q386" s="161"/>
      <c r="R386" s="161"/>
      <c r="S386" s="438"/>
      <c r="T386" s="161"/>
      <c r="U386" s="161"/>
      <c r="V386" s="161"/>
    </row>
    <row r="387" spans="1:22" ht="16.2">
      <c r="A387" s="122" t="str">
        <f t="shared" si="60"/>
        <v>71060601024269</v>
      </c>
      <c r="B387" s="124" t="s">
        <v>439</v>
      </c>
      <c r="C387" s="134" t="s">
        <v>157</v>
      </c>
      <c r="D387" s="133" t="s">
        <v>157</v>
      </c>
      <c r="E387" s="132" t="s">
        <v>106</v>
      </c>
      <c r="F387" s="130" t="s">
        <v>140</v>
      </c>
      <c r="G387" s="131">
        <v>4269</v>
      </c>
      <c r="H387" s="25"/>
      <c r="I387" s="25"/>
      <c r="J387" s="26"/>
      <c r="K387" s="26"/>
      <c r="L387" s="29" t="s">
        <v>135</v>
      </c>
      <c r="M387" s="12">
        <v>5121</v>
      </c>
      <c r="N387" s="183">
        <f t="shared" si="66"/>
        <v>0</v>
      </c>
      <c r="O387" s="183">
        <v>0</v>
      </c>
      <c r="P387" s="183"/>
      <c r="Q387" s="161"/>
      <c r="R387" s="161"/>
      <c r="S387" s="438"/>
      <c r="T387" s="161"/>
      <c r="U387" s="161"/>
      <c r="V387" s="161"/>
    </row>
    <row r="388" spans="1:22" ht="16.2">
      <c r="A388" s="122" t="str">
        <f t="shared" si="60"/>
        <v>71060601025113</v>
      </c>
      <c r="B388" s="124" t="s">
        <v>439</v>
      </c>
      <c r="C388" s="117" t="s">
        <v>157</v>
      </c>
      <c r="D388" s="118" t="s">
        <v>157</v>
      </c>
      <c r="E388" s="119" t="s">
        <v>106</v>
      </c>
      <c r="F388" s="120" t="s">
        <v>140</v>
      </c>
      <c r="G388" s="121">
        <v>5113</v>
      </c>
      <c r="H388" s="25"/>
      <c r="I388" s="25"/>
      <c r="J388" s="26"/>
      <c r="K388" s="26"/>
      <c r="L388" s="29" t="s">
        <v>174</v>
      </c>
      <c r="M388" s="12">
        <v>5113</v>
      </c>
      <c r="N388" s="183">
        <f t="shared" si="66"/>
        <v>0</v>
      </c>
      <c r="O388" s="183"/>
      <c r="P388" s="183"/>
      <c r="Q388" s="161"/>
      <c r="R388" s="161"/>
      <c r="S388" s="438"/>
      <c r="T388" s="161"/>
      <c r="U388" s="161"/>
      <c r="V388" s="161"/>
    </row>
    <row r="389" spans="1:22" s="115" customFormat="1" ht="27.6">
      <c r="A389" s="122" t="str">
        <f t="shared" si="60"/>
        <v>71060601030000</v>
      </c>
      <c r="B389" s="124" t="s">
        <v>439</v>
      </c>
      <c r="C389" s="117" t="s">
        <v>157</v>
      </c>
      <c r="D389" s="118" t="s">
        <v>157</v>
      </c>
      <c r="E389" s="119" t="s">
        <v>106</v>
      </c>
      <c r="F389" s="120" t="s">
        <v>442</v>
      </c>
      <c r="G389" s="129" t="s">
        <v>440</v>
      </c>
      <c r="H389" s="45"/>
      <c r="I389" s="147"/>
      <c r="J389" s="148"/>
      <c r="K389" s="148"/>
      <c r="L389" s="27" t="s">
        <v>242</v>
      </c>
      <c r="M389" s="28"/>
      <c r="N389" s="197">
        <f>O389+P389</f>
        <v>0</v>
      </c>
      <c r="O389" s="197">
        <f>SUM(O390)</f>
        <v>0</v>
      </c>
      <c r="P389" s="197">
        <f>SUM(P390)</f>
        <v>0</v>
      </c>
      <c r="Q389" s="161"/>
      <c r="R389" s="161"/>
      <c r="S389" s="438"/>
      <c r="T389" s="161"/>
      <c r="U389" s="161"/>
      <c r="V389" s="161"/>
    </row>
    <row r="390" spans="1:22" ht="16.2">
      <c r="A390" s="122" t="str">
        <f t="shared" si="60"/>
        <v>71060601034251</v>
      </c>
      <c r="B390" s="124" t="s">
        <v>439</v>
      </c>
      <c r="C390" s="117" t="s">
        <v>157</v>
      </c>
      <c r="D390" s="118" t="s">
        <v>157</v>
      </c>
      <c r="E390" s="119" t="s">
        <v>106</v>
      </c>
      <c r="F390" s="120" t="s">
        <v>442</v>
      </c>
      <c r="G390" s="121">
        <v>4251</v>
      </c>
      <c r="H390" s="17"/>
      <c r="I390" s="25"/>
      <c r="J390" s="26"/>
      <c r="K390" s="26"/>
      <c r="L390" s="32" t="s">
        <v>115</v>
      </c>
      <c r="M390" s="33">
        <v>4213</v>
      </c>
      <c r="N390" s="183">
        <f t="shared" si="66"/>
        <v>0</v>
      </c>
      <c r="O390" s="183"/>
      <c r="P390" s="183"/>
      <c r="Q390" s="161"/>
      <c r="R390" s="161"/>
      <c r="S390" s="438"/>
      <c r="T390" s="161"/>
      <c r="U390" s="161"/>
      <c r="V390" s="161"/>
    </row>
    <row r="391" spans="1:22" ht="16.2">
      <c r="A391" s="122" t="str">
        <f t="shared" si="60"/>
        <v>71060601034269</v>
      </c>
      <c r="B391" s="124" t="s">
        <v>439</v>
      </c>
      <c r="C391" s="117" t="s">
        <v>157</v>
      </c>
      <c r="D391" s="118" t="s">
        <v>157</v>
      </c>
      <c r="E391" s="119" t="s">
        <v>106</v>
      </c>
      <c r="F391" s="120" t="s">
        <v>442</v>
      </c>
      <c r="G391" s="121">
        <v>4269</v>
      </c>
      <c r="H391" s="45"/>
      <c r="I391" s="147"/>
      <c r="J391" s="148"/>
      <c r="K391" s="148"/>
      <c r="L391" s="27" t="s">
        <v>887</v>
      </c>
      <c r="M391" s="28"/>
      <c r="N391" s="197">
        <f>O391+P391</f>
        <v>0</v>
      </c>
      <c r="O391" s="197">
        <f>SUM(O392:O392)</f>
        <v>0</v>
      </c>
      <c r="P391" s="197">
        <f>SUM(P392:P392)</f>
        <v>0</v>
      </c>
      <c r="Q391" s="161"/>
      <c r="R391" s="161"/>
      <c r="S391" s="438"/>
      <c r="T391" s="161"/>
      <c r="U391" s="161"/>
      <c r="V391" s="161"/>
    </row>
    <row r="392" spans="1:22" ht="16.2">
      <c r="A392" s="122" t="str">
        <f t="shared" si="60"/>
        <v>71060601034521</v>
      </c>
      <c r="B392" s="124" t="s">
        <v>439</v>
      </c>
      <c r="C392" s="117" t="s">
        <v>157</v>
      </c>
      <c r="D392" s="118" t="s">
        <v>157</v>
      </c>
      <c r="E392" s="119" t="s">
        <v>106</v>
      </c>
      <c r="F392" s="120" t="s">
        <v>442</v>
      </c>
      <c r="G392" s="121">
        <v>4521</v>
      </c>
      <c r="H392" s="17"/>
      <c r="I392" s="25"/>
      <c r="J392" s="26"/>
      <c r="K392" s="26"/>
      <c r="L392" s="32" t="s">
        <v>115</v>
      </c>
      <c r="M392" s="33">
        <v>4213</v>
      </c>
      <c r="N392" s="183">
        <f t="shared" si="66"/>
        <v>0</v>
      </c>
      <c r="O392" s="183"/>
      <c r="P392" s="183"/>
      <c r="Q392" s="161"/>
      <c r="R392" s="161"/>
      <c r="S392" s="438"/>
      <c r="T392" s="161"/>
      <c r="U392" s="161"/>
      <c r="V392" s="161"/>
    </row>
    <row r="393" spans="1:22" s="115" customFormat="1" ht="37.950000000000003" customHeight="1">
      <c r="A393" s="122" t="str">
        <f t="shared" si="60"/>
        <v>71060601040000</v>
      </c>
      <c r="B393" s="124" t="s">
        <v>439</v>
      </c>
      <c r="C393" s="117" t="s">
        <v>157</v>
      </c>
      <c r="D393" s="118" t="s">
        <v>157</v>
      </c>
      <c r="E393" s="119" t="s">
        <v>106</v>
      </c>
      <c r="F393" s="120" t="s">
        <v>155</v>
      </c>
      <c r="G393" s="129" t="s">
        <v>440</v>
      </c>
      <c r="H393" s="45"/>
      <c r="I393" s="147"/>
      <c r="J393" s="148"/>
      <c r="K393" s="148"/>
      <c r="L393" s="27" t="s">
        <v>888</v>
      </c>
      <c r="M393" s="28"/>
      <c r="N393" s="197">
        <f>O393+P393</f>
        <v>0</v>
      </c>
      <c r="O393" s="197">
        <f>SUM(O394:O395)</f>
        <v>0</v>
      </c>
      <c r="P393" s="197">
        <f>SUM(P394:P395)</f>
        <v>0</v>
      </c>
      <c r="Q393" s="161"/>
      <c r="R393" s="161"/>
      <c r="S393" s="438"/>
      <c r="T393" s="161"/>
      <c r="U393" s="161"/>
      <c r="V393" s="161"/>
    </row>
    <row r="394" spans="1:22" ht="16.8">
      <c r="A394" s="122" t="str">
        <f t="shared" si="60"/>
        <v>71060601044251</v>
      </c>
      <c r="B394" s="124" t="s">
        <v>439</v>
      </c>
      <c r="C394" s="117" t="s">
        <v>157</v>
      </c>
      <c r="D394" s="118" t="s">
        <v>157</v>
      </c>
      <c r="E394" s="119" t="s">
        <v>106</v>
      </c>
      <c r="F394" s="120" t="s">
        <v>155</v>
      </c>
      <c r="G394" s="121">
        <v>4251</v>
      </c>
      <c r="H394" s="17"/>
      <c r="I394" s="400"/>
      <c r="J394" s="401"/>
      <c r="K394" s="401"/>
      <c r="L394" s="32" t="s">
        <v>115</v>
      </c>
      <c r="M394" s="33">
        <v>4213</v>
      </c>
      <c r="N394" s="183">
        <f t="shared" si="66"/>
        <v>0</v>
      </c>
      <c r="O394" s="399"/>
      <c r="P394" s="399"/>
      <c r="Q394" s="161"/>
      <c r="R394" s="161"/>
      <c r="S394" s="438"/>
      <c r="T394" s="161"/>
      <c r="U394" s="161"/>
      <c r="V394" s="161"/>
    </row>
    <row r="395" spans="1:22" ht="16.8">
      <c r="A395" s="122" t="str">
        <f t="shared" ref="A395" si="67">CONCATENATE(B395,C395,D395,E395,F395,G395)</f>
        <v>71060601044819</v>
      </c>
      <c r="B395" s="124" t="s">
        <v>439</v>
      </c>
      <c r="C395" s="117" t="s">
        <v>157</v>
      </c>
      <c r="D395" s="118" t="s">
        <v>157</v>
      </c>
      <c r="E395" s="119" t="s">
        <v>106</v>
      </c>
      <c r="F395" s="120" t="s">
        <v>155</v>
      </c>
      <c r="G395" s="129" t="s">
        <v>88</v>
      </c>
      <c r="H395" s="25"/>
      <c r="I395" s="25"/>
      <c r="J395" s="26"/>
      <c r="K395" s="26"/>
      <c r="L395" s="30" t="s">
        <v>173</v>
      </c>
      <c r="M395" s="421">
        <v>5112</v>
      </c>
      <c r="N395" s="183">
        <f t="shared" ref="N395" si="68">O395+P395</f>
        <v>0</v>
      </c>
      <c r="O395" s="398">
        <v>0</v>
      </c>
      <c r="P395" s="398"/>
      <c r="Q395" s="161"/>
      <c r="R395" s="161"/>
      <c r="S395" s="438"/>
      <c r="T395" s="161"/>
      <c r="U395" s="161"/>
      <c r="V395" s="161"/>
    </row>
    <row r="396" spans="1:22" ht="27.6">
      <c r="A396" s="122" t="str">
        <f>CONCATENATE(B396,C396,D396,E396,F396,G396)</f>
        <v>71060601035112</v>
      </c>
      <c r="B396" s="124" t="s">
        <v>439</v>
      </c>
      <c r="C396" s="117" t="s">
        <v>157</v>
      </c>
      <c r="D396" s="118" t="s">
        <v>157</v>
      </c>
      <c r="E396" s="119" t="s">
        <v>106</v>
      </c>
      <c r="F396" s="120" t="s">
        <v>442</v>
      </c>
      <c r="G396" s="121">
        <v>5112</v>
      </c>
      <c r="H396" s="45"/>
      <c r="I396" s="147"/>
      <c r="J396" s="148"/>
      <c r="K396" s="148"/>
      <c r="L396" s="27" t="s">
        <v>889</v>
      </c>
      <c r="M396" s="28"/>
      <c r="N396" s="197">
        <f>O396+P396</f>
        <v>0</v>
      </c>
      <c r="O396" s="197">
        <f>SUM(O397:O397)</f>
        <v>0</v>
      </c>
      <c r="P396" s="197">
        <f>SUM(P397:P397)</f>
        <v>0</v>
      </c>
      <c r="Q396" s="161"/>
      <c r="R396" s="161"/>
      <c r="S396" s="438"/>
      <c r="T396" s="161"/>
      <c r="U396" s="161"/>
      <c r="V396" s="161"/>
    </row>
    <row r="397" spans="1:22" ht="26.4">
      <c r="A397" s="122" t="str">
        <f>CONCATENATE(B397,C397,D397,E397,F397,G397)</f>
        <v>71060601035113</v>
      </c>
      <c r="B397" s="124" t="s">
        <v>439</v>
      </c>
      <c r="C397" s="117" t="s">
        <v>157</v>
      </c>
      <c r="D397" s="118" t="s">
        <v>157</v>
      </c>
      <c r="E397" s="119" t="s">
        <v>106</v>
      </c>
      <c r="F397" s="120" t="s">
        <v>442</v>
      </c>
      <c r="G397" s="121">
        <v>5113</v>
      </c>
      <c r="H397" s="25"/>
      <c r="I397" s="25"/>
      <c r="J397" s="26"/>
      <c r="K397" s="26"/>
      <c r="L397" s="29" t="s">
        <v>217</v>
      </c>
      <c r="M397" s="12">
        <v>4511</v>
      </c>
      <c r="N397" s="183">
        <f>O397+P397</f>
        <v>0</v>
      </c>
      <c r="O397" s="183"/>
      <c r="P397" s="183"/>
      <c r="Q397" s="161"/>
      <c r="R397" s="161"/>
      <c r="S397" s="438"/>
      <c r="T397" s="161"/>
      <c r="U397" s="161"/>
      <c r="V397" s="161"/>
    </row>
    <row r="398" spans="1:22" ht="27.6">
      <c r="A398" s="122" t="str">
        <f t="shared" si="60"/>
        <v>71060601044639</v>
      </c>
      <c r="B398" s="124" t="s">
        <v>439</v>
      </c>
      <c r="C398" s="117" t="s">
        <v>157</v>
      </c>
      <c r="D398" s="118" t="s">
        <v>157</v>
      </c>
      <c r="E398" s="119" t="s">
        <v>106</v>
      </c>
      <c r="F398" s="120" t="s">
        <v>155</v>
      </c>
      <c r="G398" s="121">
        <v>4639</v>
      </c>
      <c r="H398" s="45"/>
      <c r="I398" s="147"/>
      <c r="J398" s="148"/>
      <c r="K398" s="148"/>
      <c r="L398" s="27" t="s">
        <v>890</v>
      </c>
      <c r="M398" s="28"/>
      <c r="N398" s="197">
        <f>O398+P398</f>
        <v>0</v>
      </c>
      <c r="O398" s="197">
        <f>SUM(O399:O401)</f>
        <v>0</v>
      </c>
      <c r="P398" s="197">
        <f>SUM(P399:P401)</f>
        <v>0</v>
      </c>
      <c r="Q398" s="161"/>
      <c r="R398" s="161"/>
      <c r="S398" s="438"/>
      <c r="T398" s="161"/>
      <c r="U398" s="161"/>
      <c r="V398" s="161"/>
    </row>
    <row r="399" spans="1:22" s="115" customFormat="1" ht="18" customHeight="1">
      <c r="A399" s="122" t="str">
        <f t="shared" si="60"/>
        <v>71080101010000</v>
      </c>
      <c r="B399" s="124" t="s">
        <v>439</v>
      </c>
      <c r="C399" s="117" t="s">
        <v>185</v>
      </c>
      <c r="D399" s="118" t="s">
        <v>106</v>
      </c>
      <c r="E399" s="119" t="s">
        <v>106</v>
      </c>
      <c r="F399" s="120" t="s">
        <v>106</v>
      </c>
      <c r="G399" s="129" t="s">
        <v>440</v>
      </c>
      <c r="H399" s="177"/>
      <c r="I399" s="194"/>
      <c r="J399" s="201"/>
      <c r="K399" s="202"/>
      <c r="L399" s="203" t="s">
        <v>142</v>
      </c>
      <c r="M399" s="13">
        <v>4251</v>
      </c>
      <c r="N399" s="183">
        <f t="shared" ref="N399" si="69">O399+P399</f>
        <v>0</v>
      </c>
      <c r="O399" s="183"/>
      <c r="P399" s="183">
        <v>0</v>
      </c>
      <c r="Q399" s="161"/>
      <c r="R399" s="161"/>
      <c r="S399" s="438"/>
      <c r="T399" s="161"/>
      <c r="U399" s="161"/>
      <c r="V399" s="161"/>
    </row>
    <row r="400" spans="1:22" ht="16.8">
      <c r="A400" s="122" t="str">
        <f t="shared" si="60"/>
        <v>71060601044819</v>
      </c>
      <c r="B400" s="124" t="s">
        <v>439</v>
      </c>
      <c r="C400" s="117" t="s">
        <v>157</v>
      </c>
      <c r="D400" s="118" t="s">
        <v>157</v>
      </c>
      <c r="E400" s="119" t="s">
        <v>106</v>
      </c>
      <c r="F400" s="120" t="s">
        <v>155</v>
      </c>
      <c r="G400" s="129" t="s">
        <v>88</v>
      </c>
      <c r="H400" s="25"/>
      <c r="I400" s="25"/>
      <c r="J400" s="26"/>
      <c r="K400" s="26"/>
      <c r="L400" s="30" t="s">
        <v>173</v>
      </c>
      <c r="M400" s="421">
        <v>5112</v>
      </c>
      <c r="N400" s="183">
        <f t="shared" si="66"/>
        <v>0</v>
      </c>
      <c r="O400" s="398">
        <v>0</v>
      </c>
      <c r="P400" s="398"/>
      <c r="Q400" s="161"/>
      <c r="R400" s="161"/>
      <c r="S400" s="438"/>
      <c r="T400" s="161"/>
      <c r="U400" s="161"/>
      <c r="V400" s="161"/>
    </row>
    <row r="401" spans="1:22" ht="16.8">
      <c r="A401" s="122" t="str">
        <f t="shared" si="60"/>
        <v>71060601045113</v>
      </c>
      <c r="B401" s="124" t="s">
        <v>439</v>
      </c>
      <c r="C401" s="117" t="s">
        <v>157</v>
      </c>
      <c r="D401" s="118" t="s">
        <v>157</v>
      </c>
      <c r="E401" s="119" t="s">
        <v>106</v>
      </c>
      <c r="F401" s="120" t="s">
        <v>155</v>
      </c>
      <c r="G401" s="121">
        <v>5113</v>
      </c>
      <c r="H401" s="25"/>
      <c r="I401" s="25"/>
      <c r="J401" s="26"/>
      <c r="K401" s="26"/>
      <c r="L401" s="29" t="s">
        <v>174</v>
      </c>
      <c r="M401" s="422">
        <v>5113</v>
      </c>
      <c r="N401" s="183">
        <f t="shared" si="66"/>
        <v>0</v>
      </c>
      <c r="O401" s="398">
        <v>0</v>
      </c>
      <c r="P401" s="398"/>
      <c r="Q401" s="161"/>
      <c r="R401" s="161"/>
      <c r="S401" s="438"/>
      <c r="T401" s="161"/>
      <c r="U401" s="161"/>
      <c r="V401" s="161"/>
    </row>
    <row r="402" spans="1:22" ht="21" customHeight="1">
      <c r="B402" s="124"/>
      <c r="H402" s="45"/>
      <c r="I402" s="147"/>
      <c r="J402" s="148"/>
      <c r="K402" s="148"/>
      <c r="L402" s="27" t="s">
        <v>891</v>
      </c>
      <c r="M402" s="28"/>
      <c r="N402" s="197">
        <f>O402+P402</f>
        <v>0</v>
      </c>
      <c r="O402" s="197">
        <f>SUM(O403:O403)</f>
        <v>0</v>
      </c>
      <c r="P402" s="197">
        <f>SUM(P403:P403)</f>
        <v>0</v>
      </c>
      <c r="Q402" s="161"/>
      <c r="R402" s="161"/>
      <c r="S402" s="438"/>
      <c r="T402" s="161"/>
      <c r="U402" s="161"/>
      <c r="V402" s="161"/>
    </row>
    <row r="403" spans="1:22" ht="16.8">
      <c r="A403" s="122" t="str">
        <f t="shared" ref="A403" si="70">CONCATENATE(B403,C403,D403,E403,F403,G403)</f>
        <v>71060601044251</v>
      </c>
      <c r="B403" s="124" t="s">
        <v>439</v>
      </c>
      <c r="C403" s="117" t="s">
        <v>157</v>
      </c>
      <c r="D403" s="118" t="s">
        <v>157</v>
      </c>
      <c r="E403" s="119" t="s">
        <v>106</v>
      </c>
      <c r="F403" s="120" t="s">
        <v>155</v>
      </c>
      <c r="G403" s="121">
        <v>4251</v>
      </c>
      <c r="H403" s="17"/>
      <c r="I403" s="400"/>
      <c r="J403" s="401"/>
      <c r="K403" s="401"/>
      <c r="L403" s="32" t="s">
        <v>115</v>
      </c>
      <c r="M403" s="33">
        <v>4213</v>
      </c>
      <c r="N403" s="183">
        <f t="shared" ref="N403" si="71">O403+P403</f>
        <v>0</v>
      </c>
      <c r="O403" s="399"/>
      <c r="P403" s="399"/>
      <c r="Q403" s="161"/>
      <c r="R403" s="161"/>
      <c r="S403" s="438"/>
      <c r="T403" s="161"/>
      <c r="U403" s="161"/>
      <c r="V403" s="161"/>
    </row>
    <row r="404" spans="1:22" ht="21" customHeight="1">
      <c r="B404" s="124"/>
      <c r="H404" s="45"/>
      <c r="I404" s="147"/>
      <c r="J404" s="148"/>
      <c r="K404" s="148"/>
      <c r="L404" s="27" t="s">
        <v>907</v>
      </c>
      <c r="M404" s="28"/>
      <c r="N404" s="197">
        <f>O404+P404</f>
        <v>0</v>
      </c>
      <c r="O404" s="197">
        <f>SUM(O405:O405)</f>
        <v>0</v>
      </c>
      <c r="P404" s="197">
        <f>SUM(P405:P405)</f>
        <v>0</v>
      </c>
      <c r="Q404" s="161"/>
      <c r="R404" s="161"/>
      <c r="S404" s="438"/>
      <c r="T404" s="161"/>
      <c r="U404" s="161"/>
      <c r="V404" s="161"/>
    </row>
    <row r="405" spans="1:22" ht="16.8">
      <c r="A405" s="122" t="str">
        <f t="shared" ref="A405" si="72">CONCATENATE(B405,C405,D405,E405,F405,G405)</f>
        <v>71060601044819</v>
      </c>
      <c r="B405" s="124" t="s">
        <v>439</v>
      </c>
      <c r="C405" s="117" t="s">
        <v>157</v>
      </c>
      <c r="D405" s="118" t="s">
        <v>157</v>
      </c>
      <c r="E405" s="119" t="s">
        <v>106</v>
      </c>
      <c r="F405" s="120" t="s">
        <v>155</v>
      </c>
      <c r="G405" s="129" t="s">
        <v>88</v>
      </c>
      <c r="H405" s="25"/>
      <c r="I405" s="25"/>
      <c r="J405" s="26"/>
      <c r="K405" s="26"/>
      <c r="L405" s="30" t="s">
        <v>173</v>
      </c>
      <c r="M405" s="421">
        <v>5112</v>
      </c>
      <c r="N405" s="183">
        <f t="shared" ref="N405" si="73">O405+P405</f>
        <v>0</v>
      </c>
      <c r="O405" s="398">
        <v>0</v>
      </c>
      <c r="P405" s="398"/>
      <c r="Q405" s="161"/>
      <c r="R405" s="161"/>
      <c r="S405" s="438"/>
      <c r="T405" s="161"/>
      <c r="U405" s="161"/>
      <c r="V405" s="161"/>
    </row>
    <row r="406" spans="1:22" ht="27.6">
      <c r="B406" s="124"/>
      <c r="H406" s="180">
        <v>2600</v>
      </c>
      <c r="I406" s="212" t="s">
        <v>157</v>
      </c>
      <c r="J406" s="213">
        <v>0</v>
      </c>
      <c r="K406" s="213">
        <v>0</v>
      </c>
      <c r="L406" s="162" t="s">
        <v>246</v>
      </c>
      <c r="M406" s="174"/>
      <c r="N406" s="163">
        <f>+N408+N424+N441</f>
        <v>0</v>
      </c>
      <c r="O406" s="163">
        <f>+O408+O418+O424+O441</f>
        <v>0</v>
      </c>
      <c r="P406" s="163">
        <f>+P408+P418+P424+P441</f>
        <v>0</v>
      </c>
      <c r="Q406" s="161"/>
      <c r="R406" s="161"/>
      <c r="S406" s="438"/>
      <c r="T406" s="161"/>
      <c r="U406" s="161"/>
      <c r="V406" s="161"/>
    </row>
    <row r="407" spans="1:22" s="115" customFormat="1" ht="16.2">
      <c r="A407" s="122" t="str">
        <f t="shared" si="60"/>
        <v>71060601050000</v>
      </c>
      <c r="B407" s="124" t="s">
        <v>439</v>
      </c>
      <c r="C407" s="117" t="s">
        <v>157</v>
      </c>
      <c r="D407" s="118" t="s">
        <v>157</v>
      </c>
      <c r="E407" s="119" t="s">
        <v>106</v>
      </c>
      <c r="F407" s="120" t="s">
        <v>149</v>
      </c>
      <c r="G407" s="129" t="s">
        <v>440</v>
      </c>
      <c r="H407" s="25"/>
      <c r="I407" s="18"/>
      <c r="J407" s="19"/>
      <c r="K407" s="19"/>
      <c r="L407" s="30" t="s">
        <v>108</v>
      </c>
      <c r="M407" s="178"/>
      <c r="N407" s="191"/>
      <c r="O407" s="191"/>
      <c r="P407" s="191"/>
      <c r="Q407" s="161"/>
      <c r="R407" s="161"/>
      <c r="S407" s="438"/>
      <c r="T407" s="161"/>
      <c r="U407" s="161"/>
      <c r="V407" s="161"/>
    </row>
    <row r="408" spans="1:22" ht="16.2">
      <c r="A408" s="122" t="str">
        <f t="shared" si="60"/>
        <v>71060601054861</v>
      </c>
      <c r="B408" s="124" t="s">
        <v>439</v>
      </c>
      <c r="C408" s="117" t="s">
        <v>157</v>
      </c>
      <c r="D408" s="118" t="s">
        <v>157</v>
      </c>
      <c r="E408" s="119" t="s">
        <v>106</v>
      </c>
      <c r="F408" s="120" t="s">
        <v>149</v>
      </c>
      <c r="G408" s="121">
        <v>4861</v>
      </c>
      <c r="H408" s="165">
        <v>2610</v>
      </c>
      <c r="I408" s="166" t="s">
        <v>157</v>
      </c>
      <c r="J408" s="167">
        <v>1</v>
      </c>
      <c r="K408" s="167">
        <v>0</v>
      </c>
      <c r="L408" s="168" t="s">
        <v>247</v>
      </c>
      <c r="M408" s="176"/>
      <c r="N408" s="188">
        <f>+N410</f>
        <v>0</v>
      </c>
      <c r="O408" s="188">
        <f>+O410</f>
        <v>0</v>
      </c>
      <c r="P408" s="188">
        <f>+P410</f>
        <v>0</v>
      </c>
      <c r="Q408" s="161"/>
      <c r="R408" s="161"/>
      <c r="S408" s="438"/>
      <c r="T408" s="161"/>
      <c r="U408" s="161"/>
      <c r="V408" s="161"/>
    </row>
    <row r="409" spans="1:22" s="115" customFormat="1" ht="16.2">
      <c r="A409" s="122" t="str">
        <f t="shared" si="60"/>
        <v>71060601060000</v>
      </c>
      <c r="B409" s="124" t="s">
        <v>439</v>
      </c>
      <c r="C409" s="117" t="s">
        <v>157</v>
      </c>
      <c r="D409" s="118" t="s">
        <v>157</v>
      </c>
      <c r="E409" s="119" t="s">
        <v>106</v>
      </c>
      <c r="F409" s="120" t="s">
        <v>157</v>
      </c>
      <c r="G409" s="129" t="s">
        <v>440</v>
      </c>
      <c r="H409" s="25"/>
      <c r="I409" s="18"/>
      <c r="J409" s="19"/>
      <c r="K409" s="19"/>
      <c r="L409" s="30" t="s">
        <v>110</v>
      </c>
      <c r="M409" s="31"/>
      <c r="N409" s="190"/>
      <c r="O409" s="190"/>
      <c r="P409" s="190"/>
      <c r="Q409" s="161"/>
      <c r="R409" s="161"/>
      <c r="S409" s="438"/>
      <c r="T409" s="161"/>
      <c r="U409" s="161"/>
      <c r="V409" s="161"/>
    </row>
    <row r="410" spans="1:22" ht="16.2">
      <c r="A410" s="122" t="str">
        <f t="shared" si="60"/>
        <v>71060601064638</v>
      </c>
      <c r="B410" s="124" t="s">
        <v>439</v>
      </c>
      <c r="C410" s="117" t="s">
        <v>157</v>
      </c>
      <c r="D410" s="118" t="s">
        <v>157</v>
      </c>
      <c r="E410" s="119" t="s">
        <v>106</v>
      </c>
      <c r="F410" s="120" t="s">
        <v>157</v>
      </c>
      <c r="G410" s="121">
        <v>4638</v>
      </c>
      <c r="H410" s="151" t="s">
        <v>89</v>
      </c>
      <c r="I410" s="152" t="s">
        <v>157</v>
      </c>
      <c r="J410" s="153" t="s">
        <v>82</v>
      </c>
      <c r="K410" s="153" t="s">
        <v>82</v>
      </c>
      <c r="L410" s="154" t="s">
        <v>247</v>
      </c>
      <c r="M410" s="155" t="s">
        <v>81</v>
      </c>
      <c r="N410" s="192">
        <f>+N300+N412+N414+N416</f>
        <v>0</v>
      </c>
      <c r="O410" s="192">
        <f>+O300+O412+O414</f>
        <v>0</v>
      </c>
      <c r="P410" s="192">
        <f>+P300+P412+P414</f>
        <v>0</v>
      </c>
      <c r="Q410" s="161"/>
      <c r="R410" s="161"/>
      <c r="S410" s="438"/>
      <c r="T410" s="161"/>
      <c r="U410" s="161"/>
      <c r="V410" s="161"/>
    </row>
    <row r="411" spans="1:22" s="115" customFormat="1" ht="16.2">
      <c r="A411" s="122" t="str">
        <f t="shared" si="60"/>
        <v>71060601070000</v>
      </c>
      <c r="B411" s="124" t="s">
        <v>439</v>
      </c>
      <c r="C411" s="117" t="s">
        <v>157</v>
      </c>
      <c r="D411" s="118" t="s">
        <v>157</v>
      </c>
      <c r="E411" s="119" t="s">
        <v>106</v>
      </c>
      <c r="F411" s="120" t="s">
        <v>183</v>
      </c>
      <c r="G411" s="129" t="s">
        <v>440</v>
      </c>
      <c r="H411" s="25"/>
      <c r="I411" s="25"/>
      <c r="J411" s="26"/>
      <c r="K411" s="26"/>
      <c r="L411" s="30" t="s">
        <v>108</v>
      </c>
      <c r="M411" s="31"/>
      <c r="N411" s="190"/>
      <c r="O411" s="190"/>
      <c r="P411" s="190"/>
      <c r="Q411" s="161"/>
      <c r="R411" s="161"/>
      <c r="S411" s="438"/>
      <c r="T411" s="161"/>
      <c r="U411" s="161"/>
      <c r="V411" s="161"/>
    </row>
    <row r="412" spans="1:22" ht="55.2">
      <c r="A412" s="122" t="str">
        <f t="shared" si="60"/>
        <v>71060601085113</v>
      </c>
      <c r="B412" s="124" t="s">
        <v>439</v>
      </c>
      <c r="C412" s="117" t="s">
        <v>157</v>
      </c>
      <c r="D412" s="118" t="s">
        <v>157</v>
      </c>
      <c r="E412" s="119" t="s">
        <v>106</v>
      </c>
      <c r="F412" s="120" t="s">
        <v>185</v>
      </c>
      <c r="G412" s="121">
        <v>5113</v>
      </c>
      <c r="H412" s="46"/>
      <c r="I412" s="147"/>
      <c r="J412" s="148"/>
      <c r="K412" s="148"/>
      <c r="L412" s="27" t="s">
        <v>892</v>
      </c>
      <c r="M412" s="28"/>
      <c r="N412" s="197">
        <f>O412+P412</f>
        <v>0</v>
      </c>
      <c r="O412" s="197">
        <f>SUM(O413:O413)</f>
        <v>0</v>
      </c>
      <c r="P412" s="197">
        <f>SUM(P413:P413)</f>
        <v>0</v>
      </c>
      <c r="Q412" s="161"/>
      <c r="R412" s="161"/>
      <c r="S412" s="438"/>
      <c r="T412" s="161"/>
      <c r="U412" s="161"/>
      <c r="V412" s="161"/>
    </row>
    <row r="413" spans="1:22" s="115" customFormat="1" ht="16.8">
      <c r="A413" s="122" t="str">
        <f t="shared" si="60"/>
        <v>71060601090000</v>
      </c>
      <c r="B413" s="124" t="s">
        <v>439</v>
      </c>
      <c r="C413" s="117" t="s">
        <v>157</v>
      </c>
      <c r="D413" s="118" t="s">
        <v>157</v>
      </c>
      <c r="E413" s="119" t="s">
        <v>106</v>
      </c>
      <c r="F413" s="120" t="s">
        <v>187</v>
      </c>
      <c r="G413" s="129" t="s">
        <v>440</v>
      </c>
      <c r="H413" s="25"/>
      <c r="I413" s="18"/>
      <c r="J413" s="19"/>
      <c r="K413" s="19"/>
      <c r="L413" s="30" t="s">
        <v>118</v>
      </c>
      <c r="M413" s="44">
        <v>4216</v>
      </c>
      <c r="N413" s="183">
        <f t="shared" ref="N413" si="74">O413+P413</f>
        <v>0</v>
      </c>
      <c r="O413" s="399"/>
      <c r="P413" s="399"/>
      <c r="Q413" s="161"/>
      <c r="R413" s="161"/>
      <c r="S413" s="438"/>
      <c r="T413" s="161"/>
      <c r="U413" s="161"/>
      <c r="V413" s="161"/>
    </row>
    <row r="414" spans="1:22" s="182" customFormat="1" ht="55.2">
      <c r="A414" s="122"/>
      <c r="B414" s="124"/>
      <c r="C414" s="117"/>
      <c r="D414" s="118"/>
      <c r="E414" s="119"/>
      <c r="F414" s="120"/>
      <c r="G414" s="129"/>
      <c r="H414" s="45"/>
      <c r="I414" s="50"/>
      <c r="J414" s="51"/>
      <c r="K414" s="51"/>
      <c r="L414" s="27" t="s">
        <v>893</v>
      </c>
      <c r="M414" s="28"/>
      <c r="N414" s="197">
        <f>O414+P414</f>
        <v>0</v>
      </c>
      <c r="O414" s="197">
        <f>+O415</f>
        <v>0</v>
      </c>
      <c r="P414" s="197">
        <f>+P415</f>
        <v>0</v>
      </c>
      <c r="Q414" s="161"/>
      <c r="R414" s="161"/>
      <c r="S414" s="438"/>
      <c r="T414" s="161"/>
      <c r="U414" s="161"/>
      <c r="V414" s="161"/>
    </row>
    <row r="415" spans="1:22" s="182" customFormat="1" ht="16.2">
      <c r="A415" s="122"/>
      <c r="B415" s="124"/>
      <c r="C415" s="117"/>
      <c r="D415" s="118"/>
      <c r="E415" s="119"/>
      <c r="F415" s="120"/>
      <c r="G415" s="129"/>
      <c r="H415" s="25"/>
      <c r="I415" s="18"/>
      <c r="J415" s="19"/>
      <c r="K415" s="19"/>
      <c r="L415" s="29" t="s">
        <v>763</v>
      </c>
      <c r="M415" s="44">
        <v>4728</v>
      </c>
      <c r="N415" s="183">
        <v>0</v>
      </c>
      <c r="O415" s="183"/>
      <c r="P415" s="183"/>
      <c r="Q415" s="161"/>
      <c r="R415" s="161"/>
      <c r="S415" s="438"/>
      <c r="T415" s="161"/>
      <c r="U415" s="161"/>
      <c r="V415" s="161"/>
    </row>
    <row r="416" spans="1:22" s="182" customFormat="1" ht="27.6">
      <c r="A416" s="122"/>
      <c r="B416" s="124"/>
      <c r="C416" s="117"/>
      <c r="D416" s="118"/>
      <c r="E416" s="119"/>
      <c r="F416" s="120"/>
      <c r="G416" s="129"/>
      <c r="H416" s="45"/>
      <c r="I416" s="50"/>
      <c r="J416" s="51"/>
      <c r="K416" s="51"/>
      <c r="L416" s="459" t="s">
        <v>894</v>
      </c>
      <c r="M416" s="28"/>
      <c r="N416" s="197">
        <f>N417</f>
        <v>0</v>
      </c>
      <c r="O416" s="197">
        <f t="shared" ref="O416:P416" si="75">O417</f>
        <v>0</v>
      </c>
      <c r="P416" s="197">
        <f t="shared" si="75"/>
        <v>0</v>
      </c>
      <c r="Q416" s="161"/>
      <c r="R416" s="161"/>
      <c r="S416" s="438"/>
      <c r="T416" s="161"/>
      <c r="U416" s="161"/>
      <c r="V416" s="161"/>
    </row>
    <row r="417" spans="1:22" s="182" customFormat="1" ht="16.2">
      <c r="A417" s="122"/>
      <c r="B417" s="124"/>
      <c r="C417" s="117"/>
      <c r="D417" s="118"/>
      <c r="E417" s="119"/>
      <c r="F417" s="120"/>
      <c r="G417" s="129"/>
      <c r="H417" s="25"/>
      <c r="I417" s="18"/>
      <c r="J417" s="19"/>
      <c r="K417" s="19"/>
      <c r="L417" s="29" t="s">
        <v>348</v>
      </c>
      <c r="M417" s="12">
        <v>4729</v>
      </c>
      <c r="N417" s="183">
        <f t="shared" ref="N417" si="76">O417+P417</f>
        <v>0</v>
      </c>
      <c r="O417" s="183"/>
      <c r="P417" s="183"/>
      <c r="Q417" s="161"/>
      <c r="R417" s="161"/>
      <c r="S417" s="438"/>
      <c r="T417" s="161"/>
      <c r="U417" s="161"/>
      <c r="V417" s="161"/>
    </row>
    <row r="418" spans="1:22" ht="16.2">
      <c r="A418" s="122" t="str">
        <f t="shared" ref="A418:A421" si="77">CONCATENATE(B418,C418,D418,E418,F418,G418)</f>
        <v>71080000000001</v>
      </c>
      <c r="B418" s="124" t="s">
        <v>439</v>
      </c>
      <c r="C418" s="117" t="s">
        <v>185</v>
      </c>
      <c r="D418" s="118" t="s">
        <v>441</v>
      </c>
      <c r="E418" s="119" t="s">
        <v>441</v>
      </c>
      <c r="F418" s="120" t="s">
        <v>441</v>
      </c>
      <c r="G418" s="129" t="s">
        <v>96</v>
      </c>
      <c r="H418" s="165">
        <v>2630</v>
      </c>
      <c r="I418" s="166" t="s">
        <v>157</v>
      </c>
      <c r="J418" s="167">
        <v>3</v>
      </c>
      <c r="K418" s="167">
        <v>0</v>
      </c>
      <c r="L418" s="168" t="s">
        <v>251</v>
      </c>
      <c r="M418" s="176"/>
      <c r="N418" s="188">
        <f>+N420</f>
        <v>0</v>
      </c>
      <c r="O418" s="188">
        <f>+O420</f>
        <v>0</v>
      </c>
      <c r="P418" s="188">
        <f>+P420</f>
        <v>0</v>
      </c>
      <c r="Q418" s="161"/>
      <c r="R418" s="161"/>
      <c r="S418" s="438"/>
      <c r="T418" s="161"/>
      <c r="U418" s="161"/>
      <c r="V418" s="161"/>
    </row>
    <row r="419" spans="1:22" s="170" customFormat="1" ht="16.2">
      <c r="A419" s="122" t="str">
        <f t="shared" si="77"/>
        <v>71080100000000</v>
      </c>
      <c r="B419" s="124" t="s">
        <v>439</v>
      </c>
      <c r="C419" s="117" t="s">
        <v>185</v>
      </c>
      <c r="D419" s="118" t="s">
        <v>106</v>
      </c>
      <c r="E419" s="119" t="s">
        <v>441</v>
      </c>
      <c r="F419" s="120" t="s">
        <v>441</v>
      </c>
      <c r="G419" s="129" t="s">
        <v>440</v>
      </c>
      <c r="H419" s="25"/>
      <c r="I419" s="18"/>
      <c r="J419" s="19"/>
      <c r="K419" s="19"/>
      <c r="L419" s="30" t="s">
        <v>110</v>
      </c>
      <c r="M419" s="31"/>
      <c r="N419" s="190"/>
      <c r="O419" s="190"/>
      <c r="P419" s="190"/>
      <c r="Q419" s="161"/>
      <c r="R419" s="161"/>
      <c r="S419" s="438"/>
      <c r="T419" s="161"/>
      <c r="U419" s="161"/>
      <c r="V419" s="161"/>
    </row>
    <row r="420" spans="1:22" ht="16.2">
      <c r="A420" s="122" t="str">
        <f t="shared" si="77"/>
        <v>71080100000001</v>
      </c>
      <c r="B420" s="124" t="s">
        <v>439</v>
      </c>
      <c r="C420" s="117" t="s">
        <v>185</v>
      </c>
      <c r="D420" s="118" t="s">
        <v>106</v>
      </c>
      <c r="E420" s="119" t="s">
        <v>441</v>
      </c>
      <c r="F420" s="120" t="s">
        <v>441</v>
      </c>
      <c r="G420" s="129" t="s">
        <v>96</v>
      </c>
      <c r="H420" s="151">
        <v>2631</v>
      </c>
      <c r="I420" s="152" t="s">
        <v>157</v>
      </c>
      <c r="J420" s="153">
        <v>3</v>
      </c>
      <c r="K420" s="153">
        <v>1</v>
      </c>
      <c r="L420" s="154" t="s">
        <v>251</v>
      </c>
      <c r="M420" s="155"/>
      <c r="N420" s="192">
        <f>+N424+N427+N431+N433+N422</f>
        <v>0</v>
      </c>
      <c r="O420" s="192">
        <f>+O422</f>
        <v>0</v>
      </c>
      <c r="P420" s="192">
        <f>+P422</f>
        <v>0</v>
      </c>
      <c r="Q420" s="161"/>
      <c r="R420" s="161"/>
      <c r="S420" s="438"/>
      <c r="T420" s="161"/>
      <c r="U420" s="161"/>
      <c r="V420" s="161"/>
    </row>
    <row r="421" spans="1:22" s="156" customFormat="1" ht="15" customHeight="1">
      <c r="A421" s="122" t="str">
        <f t="shared" si="77"/>
        <v>71080101000000</v>
      </c>
      <c r="B421" s="124" t="s">
        <v>439</v>
      </c>
      <c r="C421" s="117" t="s">
        <v>185</v>
      </c>
      <c r="D421" s="118" t="s">
        <v>106</v>
      </c>
      <c r="E421" s="119" t="s">
        <v>106</v>
      </c>
      <c r="F421" s="120" t="s">
        <v>441</v>
      </c>
      <c r="G421" s="129" t="s">
        <v>440</v>
      </c>
      <c r="H421" s="25"/>
      <c r="I421" s="25"/>
      <c r="J421" s="26"/>
      <c r="K421" s="26"/>
      <c r="L421" s="30" t="s">
        <v>108</v>
      </c>
      <c r="M421" s="31"/>
      <c r="N421" s="190"/>
      <c r="O421" s="190"/>
      <c r="P421" s="190"/>
      <c r="Q421" s="161"/>
      <c r="R421" s="161"/>
      <c r="S421" s="438"/>
      <c r="T421" s="161"/>
      <c r="U421" s="161"/>
      <c r="V421" s="161"/>
    </row>
    <row r="422" spans="1:22" ht="45" customHeight="1">
      <c r="A422" s="122" t="str">
        <f>CONCATENATE(B422,C422,D422,E422,F422,G422)</f>
        <v>71080201000001</v>
      </c>
      <c r="B422" s="124" t="s">
        <v>439</v>
      </c>
      <c r="C422" s="117" t="s">
        <v>185</v>
      </c>
      <c r="D422" s="118" t="s">
        <v>140</v>
      </c>
      <c r="E422" s="119" t="s">
        <v>106</v>
      </c>
      <c r="F422" s="120" t="s">
        <v>441</v>
      </c>
      <c r="G422" s="129" t="s">
        <v>96</v>
      </c>
      <c r="H422" s="45"/>
      <c r="I422" s="46"/>
      <c r="J422" s="47"/>
      <c r="K422" s="47"/>
      <c r="L422" s="27" t="s">
        <v>941</v>
      </c>
      <c r="M422" s="28"/>
      <c r="N422" s="197">
        <f>O422+P422</f>
        <v>0</v>
      </c>
      <c r="O422" s="197">
        <f>SUM(O423:O423)</f>
        <v>0</v>
      </c>
      <c r="P422" s="197">
        <f>SUM(P423:P423)</f>
        <v>0</v>
      </c>
      <c r="Q422" s="161"/>
      <c r="R422" s="161"/>
      <c r="S422" s="438"/>
      <c r="T422" s="161"/>
      <c r="U422" s="161"/>
      <c r="V422" s="161"/>
    </row>
    <row r="423" spans="1:22" s="115" customFormat="1" ht="21.75" customHeight="1">
      <c r="A423" s="122" t="str">
        <f>CONCATENATE(B423,C423,D423,E423,F423,G423)</f>
        <v>71080201010000</v>
      </c>
      <c r="B423" s="124" t="s">
        <v>439</v>
      </c>
      <c r="C423" s="117" t="s">
        <v>185</v>
      </c>
      <c r="D423" s="118" t="s">
        <v>140</v>
      </c>
      <c r="E423" s="119" t="s">
        <v>106</v>
      </c>
      <c r="F423" s="120" t="s">
        <v>106</v>
      </c>
      <c r="G423" s="129" t="s">
        <v>440</v>
      </c>
      <c r="H423" s="25"/>
      <c r="I423" s="18"/>
      <c r="J423" s="19"/>
      <c r="K423" s="19"/>
      <c r="L423" s="30" t="s">
        <v>134</v>
      </c>
      <c r="M423" s="31">
        <v>4861</v>
      </c>
      <c r="N423" s="183">
        <f>O423+P423</f>
        <v>0</v>
      </c>
      <c r="O423" s="399"/>
      <c r="P423" s="399"/>
      <c r="Q423" s="161"/>
      <c r="R423" s="161"/>
      <c r="S423" s="438"/>
      <c r="T423" s="161"/>
      <c r="U423" s="161"/>
      <c r="V423" s="161"/>
    </row>
    <row r="424" spans="1:22" ht="16.2">
      <c r="A424" s="122" t="str">
        <f t="shared" si="60"/>
        <v>71080000000001</v>
      </c>
      <c r="B424" s="124" t="s">
        <v>439</v>
      </c>
      <c r="C424" s="117" t="s">
        <v>185</v>
      </c>
      <c r="D424" s="118" t="s">
        <v>441</v>
      </c>
      <c r="E424" s="119" t="s">
        <v>441</v>
      </c>
      <c r="F424" s="120" t="s">
        <v>441</v>
      </c>
      <c r="G424" s="129" t="s">
        <v>96</v>
      </c>
      <c r="H424" s="165">
        <v>2640</v>
      </c>
      <c r="I424" s="166" t="s">
        <v>157</v>
      </c>
      <c r="J424" s="167">
        <v>4</v>
      </c>
      <c r="K424" s="167">
        <v>0</v>
      </c>
      <c r="L424" s="168" t="s">
        <v>258</v>
      </c>
      <c r="M424" s="176"/>
      <c r="N424" s="188">
        <f>+N426</f>
        <v>0</v>
      </c>
      <c r="O424" s="188">
        <f>+O426</f>
        <v>0</v>
      </c>
      <c r="P424" s="188">
        <f>+P426</f>
        <v>0</v>
      </c>
      <c r="Q424" s="161"/>
      <c r="R424" s="161"/>
      <c r="S424" s="438"/>
      <c r="T424" s="161"/>
      <c r="U424" s="161"/>
      <c r="V424" s="161"/>
    </row>
    <row r="425" spans="1:22" s="170" customFormat="1" ht="16.2">
      <c r="A425" s="122" t="str">
        <f t="shared" ref="A425:A475" si="78">CONCATENATE(B425,C425,D425,E425,F425,G425)</f>
        <v>71080100000000</v>
      </c>
      <c r="B425" s="124" t="s">
        <v>439</v>
      </c>
      <c r="C425" s="117" t="s">
        <v>185</v>
      </c>
      <c r="D425" s="118" t="s">
        <v>106</v>
      </c>
      <c r="E425" s="119" t="s">
        <v>441</v>
      </c>
      <c r="F425" s="120" t="s">
        <v>441</v>
      </c>
      <c r="G425" s="129" t="s">
        <v>440</v>
      </c>
      <c r="H425" s="25"/>
      <c r="I425" s="18"/>
      <c r="J425" s="19"/>
      <c r="K425" s="19"/>
      <c r="L425" s="30" t="s">
        <v>110</v>
      </c>
      <c r="M425" s="31"/>
      <c r="N425" s="190"/>
      <c r="O425" s="190"/>
      <c r="P425" s="190"/>
      <c r="Q425" s="161"/>
      <c r="R425" s="161"/>
      <c r="S425" s="438"/>
      <c r="T425" s="161"/>
      <c r="U425" s="161"/>
      <c r="V425" s="161"/>
    </row>
    <row r="426" spans="1:22" ht="16.2">
      <c r="A426" s="122" t="str">
        <f t="shared" si="78"/>
        <v>71080100000001</v>
      </c>
      <c r="B426" s="124" t="s">
        <v>439</v>
      </c>
      <c r="C426" s="117" t="s">
        <v>185</v>
      </c>
      <c r="D426" s="118" t="s">
        <v>106</v>
      </c>
      <c r="E426" s="119" t="s">
        <v>441</v>
      </c>
      <c r="F426" s="120" t="s">
        <v>441</v>
      </c>
      <c r="G426" s="129" t="s">
        <v>96</v>
      </c>
      <c r="H426" s="151">
        <v>2641</v>
      </c>
      <c r="I426" s="152" t="s">
        <v>157</v>
      </c>
      <c r="J426" s="153">
        <v>4</v>
      </c>
      <c r="K426" s="153">
        <v>1</v>
      </c>
      <c r="L426" s="154" t="s">
        <v>259</v>
      </c>
      <c r="M426" s="155"/>
      <c r="N426" s="192">
        <f>+N430+N433+N437+N439+N428</f>
        <v>0</v>
      </c>
      <c r="O426" s="192">
        <f t="shared" ref="O426:P426" si="79">+O430+O433+O437+O439+O428</f>
        <v>0</v>
      </c>
      <c r="P426" s="192">
        <f t="shared" si="79"/>
        <v>0</v>
      </c>
      <c r="Q426" s="161"/>
      <c r="R426" s="161"/>
      <c r="S426" s="438"/>
      <c r="T426" s="161"/>
      <c r="U426" s="161"/>
      <c r="V426" s="161"/>
    </row>
    <row r="427" spans="1:22" s="156" customFormat="1" ht="15" customHeight="1">
      <c r="A427" s="122" t="str">
        <f t="shared" si="78"/>
        <v>71080101000000</v>
      </c>
      <c r="B427" s="124" t="s">
        <v>439</v>
      </c>
      <c r="C427" s="117" t="s">
        <v>185</v>
      </c>
      <c r="D427" s="118" t="s">
        <v>106</v>
      </c>
      <c r="E427" s="119" t="s">
        <v>106</v>
      </c>
      <c r="F427" s="120" t="s">
        <v>441</v>
      </c>
      <c r="G427" s="129" t="s">
        <v>440</v>
      </c>
      <c r="H427" s="25"/>
      <c r="I427" s="25"/>
      <c r="J427" s="26"/>
      <c r="K427" s="26"/>
      <c r="L427" s="30" t="s">
        <v>108</v>
      </c>
      <c r="M427" s="31"/>
      <c r="N427" s="190"/>
      <c r="O427" s="190"/>
      <c r="P427" s="190"/>
      <c r="Q427" s="161"/>
      <c r="R427" s="161"/>
      <c r="S427" s="438"/>
      <c r="T427" s="161"/>
      <c r="U427" s="161"/>
      <c r="V427" s="161"/>
    </row>
    <row r="428" spans="1:22" ht="19.5" customHeight="1">
      <c r="A428" s="122" t="str">
        <f>CONCATENATE(B428,C428,D428,E428,F428,G428)</f>
        <v>71080201000001</v>
      </c>
      <c r="B428" s="124" t="s">
        <v>439</v>
      </c>
      <c r="C428" s="117" t="s">
        <v>185</v>
      </c>
      <c r="D428" s="118" t="s">
        <v>140</v>
      </c>
      <c r="E428" s="119" t="s">
        <v>106</v>
      </c>
      <c r="F428" s="120" t="s">
        <v>441</v>
      </c>
      <c r="G428" s="129" t="s">
        <v>96</v>
      </c>
      <c r="H428" s="45"/>
      <c r="I428" s="46"/>
      <c r="J428" s="47"/>
      <c r="K428" s="47"/>
      <c r="L428" s="27" t="s">
        <v>895</v>
      </c>
      <c r="M428" s="28"/>
      <c r="N428" s="197">
        <f>O428+P428</f>
        <v>0</v>
      </c>
      <c r="O428" s="197">
        <f>SUM(O429)</f>
        <v>0</v>
      </c>
      <c r="P428" s="197">
        <f>SUM(P429)</f>
        <v>0</v>
      </c>
      <c r="Q428" s="161"/>
      <c r="R428" s="161"/>
      <c r="S428" s="438"/>
      <c r="T428" s="161"/>
      <c r="U428" s="161"/>
      <c r="V428" s="161"/>
    </row>
    <row r="429" spans="1:22" s="115" customFormat="1" ht="21.75" customHeight="1">
      <c r="A429" s="122" t="str">
        <f>CONCATENATE(B429,C429,D429,E429,F429,G429)</f>
        <v>71080201010000</v>
      </c>
      <c r="B429" s="124" t="s">
        <v>439</v>
      </c>
      <c r="C429" s="117" t="s">
        <v>185</v>
      </c>
      <c r="D429" s="118" t="s">
        <v>140</v>
      </c>
      <c r="E429" s="119" t="s">
        <v>106</v>
      </c>
      <c r="F429" s="120" t="s">
        <v>106</v>
      </c>
      <c r="G429" s="129" t="s">
        <v>440</v>
      </c>
      <c r="H429" s="25"/>
      <c r="I429" s="18"/>
      <c r="J429" s="19"/>
      <c r="K429" s="19"/>
      <c r="L429" s="30" t="s">
        <v>174</v>
      </c>
      <c r="M429" s="31">
        <v>5113</v>
      </c>
      <c r="N429" s="183">
        <f>O429+P429</f>
        <v>0</v>
      </c>
      <c r="O429" s="399"/>
      <c r="P429" s="399"/>
      <c r="Q429" s="161"/>
      <c r="R429" s="161"/>
      <c r="S429" s="438"/>
      <c r="T429" s="161"/>
      <c r="U429" s="161"/>
      <c r="V429" s="161"/>
    </row>
    <row r="430" spans="1:22" ht="27.6">
      <c r="A430" s="122" t="str">
        <f t="shared" si="78"/>
        <v>71080101024251</v>
      </c>
      <c r="B430" s="124" t="s">
        <v>439</v>
      </c>
      <c r="C430" s="117" t="s">
        <v>185</v>
      </c>
      <c r="D430" s="118" t="s">
        <v>106</v>
      </c>
      <c r="E430" s="119" t="s">
        <v>106</v>
      </c>
      <c r="F430" s="120" t="s">
        <v>140</v>
      </c>
      <c r="G430" s="121">
        <v>4251</v>
      </c>
      <c r="H430" s="45"/>
      <c r="I430" s="46"/>
      <c r="J430" s="47"/>
      <c r="K430" s="47"/>
      <c r="L430" s="27" t="s">
        <v>260</v>
      </c>
      <c r="M430" s="28"/>
      <c r="N430" s="197">
        <f>O430+P430</f>
        <v>0</v>
      </c>
      <c r="O430" s="197">
        <f>SUM(O431:O432)</f>
        <v>0</v>
      </c>
      <c r="P430" s="197">
        <f>SUM(P431:P432)</f>
        <v>0</v>
      </c>
      <c r="Q430" s="161"/>
      <c r="R430" s="161"/>
      <c r="S430" s="438"/>
      <c r="T430" s="161"/>
      <c r="U430" s="161"/>
      <c r="V430" s="161"/>
    </row>
    <row r="431" spans="1:22" ht="26.4">
      <c r="A431" s="122" t="str">
        <f t="shared" si="78"/>
        <v>71080101024639</v>
      </c>
      <c r="B431" s="124" t="s">
        <v>439</v>
      </c>
      <c r="C431" s="117" t="s">
        <v>185</v>
      </c>
      <c r="D431" s="118" t="s">
        <v>106</v>
      </c>
      <c r="E431" s="119" t="s">
        <v>106</v>
      </c>
      <c r="F431" s="120" t="s">
        <v>140</v>
      </c>
      <c r="G431" s="121">
        <v>4639</v>
      </c>
      <c r="H431" s="25"/>
      <c r="I431" s="18"/>
      <c r="J431" s="19"/>
      <c r="K431" s="19"/>
      <c r="L431" s="29" t="s">
        <v>217</v>
      </c>
      <c r="M431" s="12">
        <v>4511</v>
      </c>
      <c r="N431" s="183">
        <f t="shared" ref="N431:N440" si="80">O431+P431</f>
        <v>0</v>
      </c>
      <c r="O431" s="399"/>
      <c r="P431" s="399"/>
      <c r="Q431" s="161"/>
      <c r="R431" s="161"/>
      <c r="S431" s="438"/>
      <c r="T431" s="161"/>
      <c r="U431" s="161"/>
      <c r="V431" s="161"/>
    </row>
    <row r="432" spans="1:22" ht="16.2">
      <c r="A432" s="122" t="str">
        <f t="shared" si="78"/>
        <v>71080101024819</v>
      </c>
      <c r="B432" s="124" t="s">
        <v>439</v>
      </c>
      <c r="C432" s="117" t="s">
        <v>185</v>
      </c>
      <c r="D432" s="118" t="s">
        <v>106</v>
      </c>
      <c r="E432" s="119" t="s">
        <v>106</v>
      </c>
      <c r="F432" s="120" t="s">
        <v>140</v>
      </c>
      <c r="G432" s="121">
        <v>4819</v>
      </c>
      <c r="H432" s="25"/>
      <c r="I432" s="18"/>
      <c r="J432" s="19"/>
      <c r="K432" s="19"/>
      <c r="L432" s="30" t="s">
        <v>134</v>
      </c>
      <c r="M432" s="31">
        <v>4861</v>
      </c>
      <c r="N432" s="183">
        <f t="shared" si="80"/>
        <v>0</v>
      </c>
      <c r="O432" s="183">
        <v>0</v>
      </c>
      <c r="P432" s="183"/>
      <c r="Q432" s="161"/>
      <c r="R432" s="161"/>
      <c r="S432" s="438"/>
      <c r="T432" s="161"/>
      <c r="U432" s="161"/>
      <c r="V432" s="161"/>
    </row>
    <row r="433" spans="1:22" ht="55.2">
      <c r="A433" s="122" t="str">
        <f t="shared" si="78"/>
        <v>71080101025112</v>
      </c>
      <c r="B433" s="124" t="s">
        <v>439</v>
      </c>
      <c r="C433" s="117" t="s">
        <v>185</v>
      </c>
      <c r="D433" s="118" t="s">
        <v>106</v>
      </c>
      <c r="E433" s="119" t="s">
        <v>106</v>
      </c>
      <c r="F433" s="120" t="s">
        <v>140</v>
      </c>
      <c r="G433" s="121">
        <v>5112</v>
      </c>
      <c r="H433" s="45"/>
      <c r="I433" s="46"/>
      <c r="J433" s="47"/>
      <c r="K433" s="47"/>
      <c r="L433" s="457" t="s">
        <v>896</v>
      </c>
      <c r="M433" s="28"/>
      <c r="N433" s="197">
        <f>O433+P433</f>
        <v>0</v>
      </c>
      <c r="O433" s="197">
        <f>SUM(O434:O436)</f>
        <v>0</v>
      </c>
      <c r="P433" s="197">
        <f>SUM(P434:P436)</f>
        <v>0</v>
      </c>
      <c r="Q433" s="161"/>
      <c r="R433" s="161"/>
      <c r="S433" s="438"/>
      <c r="T433" s="161"/>
      <c r="U433" s="161"/>
      <c r="V433" s="161"/>
    </row>
    <row r="434" spans="1:22" ht="26.4">
      <c r="A434" s="122" t="str">
        <f t="shared" si="78"/>
        <v>71080101025113</v>
      </c>
      <c r="B434" s="124" t="s">
        <v>439</v>
      </c>
      <c r="C434" s="117" t="s">
        <v>185</v>
      </c>
      <c r="D434" s="118" t="s">
        <v>106</v>
      </c>
      <c r="E434" s="119" t="s">
        <v>106</v>
      </c>
      <c r="F434" s="120" t="s">
        <v>140</v>
      </c>
      <c r="G434" s="121">
        <v>5113</v>
      </c>
      <c r="H434" s="17"/>
      <c r="I434" s="25"/>
      <c r="J434" s="26"/>
      <c r="K434" s="26"/>
      <c r="L434" s="29" t="s">
        <v>142</v>
      </c>
      <c r="M434" s="44">
        <v>4251</v>
      </c>
      <c r="N434" s="183">
        <f t="shared" si="80"/>
        <v>0</v>
      </c>
      <c r="O434" s="183"/>
      <c r="P434" s="183">
        <v>0</v>
      </c>
      <c r="Q434" s="161"/>
      <c r="R434" s="161"/>
      <c r="S434" s="438"/>
      <c r="T434" s="161"/>
      <c r="U434" s="161"/>
      <c r="V434" s="161"/>
    </row>
    <row r="435" spans="1:22" s="115" customFormat="1" ht="16.2">
      <c r="A435" s="122" t="str">
        <f t="shared" si="78"/>
        <v>71080101030000</v>
      </c>
      <c r="B435" s="124" t="s">
        <v>439</v>
      </c>
      <c r="C435" s="117" t="s">
        <v>185</v>
      </c>
      <c r="D435" s="118" t="s">
        <v>106</v>
      </c>
      <c r="E435" s="119" t="s">
        <v>106</v>
      </c>
      <c r="F435" s="120" t="s">
        <v>442</v>
      </c>
      <c r="G435" s="129" t="s">
        <v>440</v>
      </c>
      <c r="H435" s="37"/>
      <c r="I435" s="194"/>
      <c r="J435" s="195"/>
      <c r="K435" s="196"/>
      <c r="L435" s="36" t="s">
        <v>134</v>
      </c>
      <c r="M435" s="13">
        <v>4861</v>
      </c>
      <c r="N435" s="183">
        <f t="shared" si="80"/>
        <v>0</v>
      </c>
      <c r="O435" s="402"/>
      <c r="P435" s="402">
        <v>0</v>
      </c>
      <c r="Q435" s="161"/>
      <c r="R435" s="161"/>
      <c r="S435" s="438"/>
      <c r="T435" s="161"/>
      <c r="U435" s="161"/>
      <c r="V435" s="161"/>
    </row>
    <row r="436" spans="1:22" ht="16.2">
      <c r="A436" s="122" t="str">
        <f t="shared" si="78"/>
        <v>71080101034239</v>
      </c>
      <c r="B436" s="124" t="s">
        <v>439</v>
      </c>
      <c r="C436" s="117" t="s">
        <v>185</v>
      </c>
      <c r="D436" s="118" t="s">
        <v>106</v>
      </c>
      <c r="E436" s="119" t="s">
        <v>106</v>
      </c>
      <c r="F436" s="120" t="s">
        <v>442</v>
      </c>
      <c r="G436" s="121">
        <v>4239</v>
      </c>
      <c r="H436" s="25"/>
      <c r="I436" s="18"/>
      <c r="J436" s="19"/>
      <c r="K436" s="19"/>
      <c r="L436" s="30" t="s">
        <v>174</v>
      </c>
      <c r="M436" s="31">
        <v>5113</v>
      </c>
      <c r="N436" s="183">
        <f t="shared" si="80"/>
        <v>0</v>
      </c>
      <c r="O436" s="183">
        <v>0</v>
      </c>
      <c r="P436" s="183">
        <v>0</v>
      </c>
      <c r="Q436" s="161"/>
      <c r="R436" s="161"/>
      <c r="S436" s="438"/>
      <c r="T436" s="161"/>
      <c r="U436" s="161"/>
      <c r="V436" s="161"/>
    </row>
    <row r="437" spans="1:22" ht="55.2">
      <c r="A437" s="122" t="str">
        <f>CONCATENATE(B437,C437,D437,E437,F437,G437)</f>
        <v>71080101035121</v>
      </c>
      <c r="B437" s="124" t="s">
        <v>439</v>
      </c>
      <c r="C437" s="117" t="s">
        <v>185</v>
      </c>
      <c r="D437" s="118" t="s">
        <v>106</v>
      </c>
      <c r="E437" s="119" t="s">
        <v>106</v>
      </c>
      <c r="F437" s="120" t="s">
        <v>442</v>
      </c>
      <c r="G437" s="121" t="s">
        <v>580</v>
      </c>
      <c r="H437" s="45"/>
      <c r="I437" s="46"/>
      <c r="J437" s="47"/>
      <c r="K437" s="47"/>
      <c r="L437" s="27" t="s">
        <v>584</v>
      </c>
      <c r="M437" s="28"/>
      <c r="N437" s="197">
        <f>O437+P437</f>
        <v>0</v>
      </c>
      <c r="O437" s="197">
        <f>SUM(O438)</f>
        <v>0</v>
      </c>
      <c r="P437" s="197">
        <f>SUM(P438)</f>
        <v>0</v>
      </c>
      <c r="Q437" s="161"/>
      <c r="R437" s="161"/>
      <c r="S437" s="438"/>
      <c r="T437" s="161"/>
      <c r="U437" s="161"/>
      <c r="V437" s="161"/>
    </row>
    <row r="438" spans="1:22" s="170" customFormat="1" ht="16.2">
      <c r="A438" s="122" t="str">
        <f t="shared" si="78"/>
        <v>71080200000000</v>
      </c>
      <c r="B438" s="124" t="s">
        <v>439</v>
      </c>
      <c r="C438" s="117" t="s">
        <v>185</v>
      </c>
      <c r="D438" s="118" t="s">
        <v>140</v>
      </c>
      <c r="E438" s="119" t="s">
        <v>441</v>
      </c>
      <c r="F438" s="120" t="s">
        <v>441</v>
      </c>
      <c r="G438" s="129" t="s">
        <v>440</v>
      </c>
      <c r="H438" s="25"/>
      <c r="I438" s="18"/>
      <c r="J438" s="19"/>
      <c r="K438" s="19"/>
      <c r="L438" s="36" t="s">
        <v>134</v>
      </c>
      <c r="M438" s="31">
        <v>4861</v>
      </c>
      <c r="N438" s="183">
        <f t="shared" si="80"/>
        <v>0</v>
      </c>
      <c r="O438" s="402"/>
      <c r="P438" s="402"/>
      <c r="Q438" s="161"/>
      <c r="R438" s="161"/>
      <c r="S438" s="438"/>
      <c r="T438" s="161"/>
      <c r="U438" s="161"/>
      <c r="V438" s="161"/>
    </row>
    <row r="439" spans="1:22" ht="69">
      <c r="A439" s="122" t="str">
        <f t="shared" si="78"/>
        <v>71080200000001</v>
      </c>
      <c r="B439" s="124" t="s">
        <v>439</v>
      </c>
      <c r="C439" s="117" t="s">
        <v>185</v>
      </c>
      <c r="D439" s="118" t="s">
        <v>140</v>
      </c>
      <c r="E439" s="119" t="s">
        <v>441</v>
      </c>
      <c r="F439" s="120" t="s">
        <v>441</v>
      </c>
      <c r="G439" s="129" t="s">
        <v>96</v>
      </c>
      <c r="H439" s="45"/>
      <c r="I439" s="46"/>
      <c r="J439" s="47"/>
      <c r="K439" s="47"/>
      <c r="L439" s="27" t="s">
        <v>764</v>
      </c>
      <c r="M439" s="28"/>
      <c r="N439" s="197">
        <f>O439+P439</f>
        <v>0</v>
      </c>
      <c r="O439" s="197">
        <f>SUM(O440)</f>
        <v>0</v>
      </c>
      <c r="P439" s="197">
        <f>SUM(P440)</f>
        <v>0</v>
      </c>
      <c r="Q439" s="161"/>
      <c r="R439" s="161"/>
      <c r="S439" s="438"/>
      <c r="T439" s="161"/>
      <c r="U439" s="161"/>
      <c r="V439" s="161"/>
    </row>
    <row r="440" spans="1:22" s="156" customFormat="1" ht="16.2">
      <c r="A440" s="122" t="str">
        <f t="shared" si="78"/>
        <v>71080201000000</v>
      </c>
      <c r="B440" s="124" t="s">
        <v>439</v>
      </c>
      <c r="C440" s="117" t="s">
        <v>185</v>
      </c>
      <c r="D440" s="118" t="s">
        <v>140</v>
      </c>
      <c r="E440" s="119" t="s">
        <v>106</v>
      </c>
      <c r="F440" s="120" t="s">
        <v>441</v>
      </c>
      <c r="G440" s="129" t="s">
        <v>440</v>
      </c>
      <c r="H440" s="25"/>
      <c r="I440" s="18"/>
      <c r="J440" s="19"/>
      <c r="K440" s="19"/>
      <c r="L440" s="36" t="s">
        <v>134</v>
      </c>
      <c r="M440" s="31">
        <v>4861</v>
      </c>
      <c r="N440" s="183">
        <f t="shared" si="80"/>
        <v>0</v>
      </c>
      <c r="O440" s="402"/>
      <c r="P440" s="402"/>
      <c r="Q440" s="161"/>
      <c r="R440" s="161"/>
      <c r="S440" s="438"/>
      <c r="T440" s="161"/>
      <c r="U440" s="161"/>
      <c r="V440" s="161"/>
    </row>
    <row r="441" spans="1:22" ht="27.6">
      <c r="A441" s="122" t="str">
        <f t="shared" si="78"/>
        <v>71080202014511</v>
      </c>
      <c r="B441" s="124" t="s">
        <v>439</v>
      </c>
      <c r="C441" s="117" t="s">
        <v>185</v>
      </c>
      <c r="D441" s="118" t="s">
        <v>140</v>
      </c>
      <c r="E441" s="119" t="s">
        <v>140</v>
      </c>
      <c r="F441" s="120" t="s">
        <v>106</v>
      </c>
      <c r="G441" s="121">
        <v>4511</v>
      </c>
      <c r="H441" s="165">
        <v>2660</v>
      </c>
      <c r="I441" s="166" t="s">
        <v>157</v>
      </c>
      <c r="J441" s="167">
        <v>6</v>
      </c>
      <c r="K441" s="167">
        <v>0</v>
      </c>
      <c r="L441" s="168" t="s">
        <v>263</v>
      </c>
      <c r="M441" s="176"/>
      <c r="N441" s="188">
        <f>+N443</f>
        <v>0</v>
      </c>
      <c r="O441" s="188">
        <f>+O443</f>
        <v>0</v>
      </c>
      <c r="P441" s="188">
        <f>+P443</f>
        <v>0</v>
      </c>
      <c r="Q441" s="161"/>
      <c r="R441" s="161"/>
      <c r="S441" s="438"/>
      <c r="T441" s="161"/>
      <c r="U441" s="161"/>
      <c r="V441" s="161"/>
    </row>
    <row r="442" spans="1:22" s="115" customFormat="1" ht="16.2">
      <c r="A442" s="122" t="str">
        <f t="shared" si="78"/>
        <v>71080202020000</v>
      </c>
      <c r="B442" s="124" t="s">
        <v>439</v>
      </c>
      <c r="C442" s="117" t="s">
        <v>185</v>
      </c>
      <c r="D442" s="118" t="s">
        <v>140</v>
      </c>
      <c r="E442" s="119" t="s">
        <v>140</v>
      </c>
      <c r="F442" s="120" t="s">
        <v>140</v>
      </c>
      <c r="G442" s="129" t="s">
        <v>440</v>
      </c>
      <c r="H442" s="25"/>
      <c r="I442" s="18"/>
      <c r="J442" s="19"/>
      <c r="K442" s="19"/>
      <c r="L442" s="30" t="s">
        <v>110</v>
      </c>
      <c r="M442" s="31"/>
      <c r="N442" s="190"/>
      <c r="O442" s="190"/>
      <c r="P442" s="190"/>
      <c r="Q442" s="161"/>
      <c r="R442" s="161"/>
      <c r="S442" s="438"/>
      <c r="T442" s="161"/>
      <c r="U442" s="161"/>
      <c r="V442" s="161"/>
    </row>
    <row r="443" spans="1:22" ht="26.4">
      <c r="A443" s="122" t="str">
        <f t="shared" si="78"/>
        <v>71080202024639</v>
      </c>
      <c r="B443" s="124" t="s">
        <v>439</v>
      </c>
      <c r="C443" s="117" t="s">
        <v>185</v>
      </c>
      <c r="D443" s="118" t="s">
        <v>140</v>
      </c>
      <c r="E443" s="119" t="s">
        <v>140</v>
      </c>
      <c r="F443" s="120" t="s">
        <v>140</v>
      </c>
      <c r="G443" s="129" t="s">
        <v>86</v>
      </c>
      <c r="H443" s="151">
        <v>2661</v>
      </c>
      <c r="I443" s="152" t="s">
        <v>157</v>
      </c>
      <c r="J443" s="153">
        <v>6</v>
      </c>
      <c r="K443" s="153">
        <v>1</v>
      </c>
      <c r="L443" s="154" t="s">
        <v>263</v>
      </c>
      <c r="M443" s="155"/>
      <c r="N443" s="192">
        <f>+N445+N449+N455+N464+N473</f>
        <v>0</v>
      </c>
      <c r="O443" s="192">
        <f t="shared" ref="O443:P443" si="81">+O445+O449+O455+O464+O473</f>
        <v>0</v>
      </c>
      <c r="P443" s="192">
        <f t="shared" si="81"/>
        <v>0</v>
      </c>
      <c r="Q443" s="161"/>
      <c r="R443" s="161"/>
      <c r="S443" s="438"/>
      <c r="T443" s="161"/>
      <c r="U443" s="161"/>
      <c r="V443" s="161"/>
    </row>
    <row r="444" spans="1:22" ht="16.2">
      <c r="A444" s="122" t="str">
        <f t="shared" si="78"/>
        <v>71080202025113</v>
      </c>
      <c r="B444" s="124" t="s">
        <v>439</v>
      </c>
      <c r="C444" s="117" t="s">
        <v>185</v>
      </c>
      <c r="D444" s="118" t="s">
        <v>140</v>
      </c>
      <c r="E444" s="119" t="s">
        <v>140</v>
      </c>
      <c r="F444" s="120" t="s">
        <v>140</v>
      </c>
      <c r="G444" s="121">
        <v>5113</v>
      </c>
      <c r="H444" s="25"/>
      <c r="I444" s="25"/>
      <c r="J444" s="26"/>
      <c r="K444" s="26"/>
      <c r="L444" s="30" t="s">
        <v>108</v>
      </c>
      <c r="M444" s="31"/>
      <c r="N444" s="190"/>
      <c r="O444" s="190"/>
      <c r="P444" s="190"/>
      <c r="Q444" s="161"/>
      <c r="R444" s="161"/>
      <c r="S444" s="438"/>
      <c r="T444" s="161"/>
      <c r="U444" s="161"/>
      <c r="V444" s="161"/>
    </row>
    <row r="445" spans="1:22" s="156" customFormat="1" ht="27.6">
      <c r="A445" s="122" t="str">
        <f t="shared" si="78"/>
        <v>71080203000000</v>
      </c>
      <c r="B445" s="124" t="s">
        <v>439</v>
      </c>
      <c r="C445" s="117" t="s">
        <v>185</v>
      </c>
      <c r="D445" s="118" t="s">
        <v>140</v>
      </c>
      <c r="E445" s="119" t="s">
        <v>442</v>
      </c>
      <c r="F445" s="120" t="s">
        <v>441</v>
      </c>
      <c r="G445" s="129" t="s">
        <v>440</v>
      </c>
      <c r="H445" s="45"/>
      <c r="I445" s="147"/>
      <c r="J445" s="148"/>
      <c r="K445" s="148"/>
      <c r="L445" s="27" t="s">
        <v>264</v>
      </c>
      <c r="M445" s="28"/>
      <c r="N445" s="197">
        <f>O445+P445</f>
        <v>0</v>
      </c>
      <c r="O445" s="197">
        <f>SUM(O446:O448)</f>
        <v>0</v>
      </c>
      <c r="P445" s="197">
        <f>SUM(P446:P448)</f>
        <v>0</v>
      </c>
      <c r="Q445" s="161"/>
      <c r="R445" s="161"/>
      <c r="S445" s="438"/>
      <c r="T445" s="161"/>
      <c r="U445" s="161"/>
      <c r="V445" s="161"/>
    </row>
    <row r="446" spans="1:22" ht="26.4">
      <c r="A446" s="122" t="str">
        <f t="shared" si="78"/>
        <v>71080203000001</v>
      </c>
      <c r="B446" s="124" t="s">
        <v>439</v>
      </c>
      <c r="C446" s="117" t="s">
        <v>185</v>
      </c>
      <c r="D446" s="118" t="s">
        <v>140</v>
      </c>
      <c r="E446" s="119" t="s">
        <v>442</v>
      </c>
      <c r="F446" s="120" t="s">
        <v>441</v>
      </c>
      <c r="G446" s="129" t="s">
        <v>96</v>
      </c>
      <c r="H446" s="17"/>
      <c r="I446" s="25"/>
      <c r="J446" s="26"/>
      <c r="K446" s="26"/>
      <c r="L446" s="30" t="s">
        <v>142</v>
      </c>
      <c r="M446" s="44">
        <v>4251</v>
      </c>
      <c r="N446" s="183">
        <f t="shared" ref="N446:N462" si="82">O446+P446</f>
        <v>0</v>
      </c>
      <c r="O446" s="183"/>
      <c r="P446" s="183"/>
      <c r="Q446" s="161"/>
      <c r="R446" s="161"/>
      <c r="S446" s="438"/>
      <c r="T446" s="161"/>
      <c r="U446" s="161"/>
      <c r="V446" s="161"/>
    </row>
    <row r="447" spans="1:22" s="115" customFormat="1" ht="16.2">
      <c r="A447" s="122" t="str">
        <f t="shared" si="78"/>
        <v>71080203010000</v>
      </c>
      <c r="B447" s="124" t="s">
        <v>439</v>
      </c>
      <c r="C447" s="117" t="s">
        <v>185</v>
      </c>
      <c r="D447" s="118" t="s">
        <v>140</v>
      </c>
      <c r="E447" s="119" t="s">
        <v>442</v>
      </c>
      <c r="F447" s="120" t="s">
        <v>106</v>
      </c>
      <c r="G447" s="129" t="s">
        <v>440</v>
      </c>
      <c r="H447" s="177"/>
      <c r="I447" s="194"/>
      <c r="J447" s="201"/>
      <c r="K447" s="202"/>
      <c r="L447" s="203" t="s">
        <v>240</v>
      </c>
      <c r="M447" s="13">
        <v>4269</v>
      </c>
      <c r="N447" s="183">
        <f t="shared" si="82"/>
        <v>0</v>
      </c>
      <c r="O447" s="183"/>
      <c r="P447" s="183"/>
      <c r="Q447" s="161"/>
      <c r="R447" s="161"/>
      <c r="S447" s="438"/>
      <c r="T447" s="161"/>
      <c r="U447" s="161"/>
      <c r="V447" s="161"/>
    </row>
    <row r="448" spans="1:22" ht="26.4">
      <c r="A448" s="122" t="str">
        <f t="shared" si="78"/>
        <v>71080203014511</v>
      </c>
      <c r="B448" s="124" t="s">
        <v>439</v>
      </c>
      <c r="C448" s="117" t="s">
        <v>185</v>
      </c>
      <c r="D448" s="118" t="s">
        <v>140</v>
      </c>
      <c r="E448" s="119" t="s">
        <v>442</v>
      </c>
      <c r="F448" s="120" t="s">
        <v>106</v>
      </c>
      <c r="G448" s="121">
        <v>4511</v>
      </c>
      <c r="H448" s="177"/>
      <c r="I448" s="194"/>
      <c r="J448" s="201"/>
      <c r="K448" s="202"/>
      <c r="L448" s="203" t="s">
        <v>267</v>
      </c>
      <c r="M448" s="13">
        <v>4521</v>
      </c>
      <c r="N448" s="183">
        <f t="shared" si="82"/>
        <v>0</v>
      </c>
      <c r="O448" s="183"/>
      <c r="P448" s="183"/>
      <c r="Q448" s="161"/>
      <c r="R448" s="161"/>
      <c r="S448" s="438"/>
      <c r="T448" s="161"/>
      <c r="U448" s="161"/>
      <c r="V448" s="161"/>
    </row>
    <row r="449" spans="1:22" s="115" customFormat="1" ht="27.6">
      <c r="A449" s="122" t="str">
        <f t="shared" si="78"/>
        <v>71080203020000</v>
      </c>
      <c r="B449" s="124" t="s">
        <v>439</v>
      </c>
      <c r="C449" s="117" t="s">
        <v>185</v>
      </c>
      <c r="D449" s="118" t="s">
        <v>140</v>
      </c>
      <c r="E449" s="119" t="s">
        <v>442</v>
      </c>
      <c r="F449" s="120" t="s">
        <v>140</v>
      </c>
      <c r="G449" s="129" t="s">
        <v>440</v>
      </c>
      <c r="H449" s="45"/>
      <c r="I449" s="147"/>
      <c r="J449" s="148"/>
      <c r="K449" s="148"/>
      <c r="L449" s="27" t="s">
        <v>265</v>
      </c>
      <c r="M449" s="28"/>
      <c r="N449" s="197">
        <f>O449+P449</f>
        <v>0</v>
      </c>
      <c r="O449" s="197">
        <f>SUM(O450:O454)</f>
        <v>0</v>
      </c>
      <c r="P449" s="197">
        <f>SUM(P450:P454)</f>
        <v>0</v>
      </c>
      <c r="Q449" s="161"/>
      <c r="R449" s="161"/>
      <c r="S449" s="438"/>
      <c r="T449" s="161"/>
      <c r="U449" s="161"/>
      <c r="V449" s="161"/>
    </row>
    <row r="450" spans="1:22" ht="26.4">
      <c r="A450" s="122" t="str">
        <f t="shared" si="78"/>
        <v>71080203025113</v>
      </c>
      <c r="B450" s="124" t="s">
        <v>439</v>
      </c>
      <c r="C450" s="117" t="s">
        <v>185</v>
      </c>
      <c r="D450" s="118" t="s">
        <v>140</v>
      </c>
      <c r="E450" s="119" t="s">
        <v>442</v>
      </c>
      <c r="F450" s="120" t="s">
        <v>140</v>
      </c>
      <c r="G450" s="121">
        <v>5113</v>
      </c>
      <c r="H450" s="17"/>
      <c r="I450" s="25"/>
      <c r="J450" s="26"/>
      <c r="K450" s="26"/>
      <c r="L450" s="30" t="s">
        <v>142</v>
      </c>
      <c r="M450" s="44">
        <v>4251</v>
      </c>
      <c r="N450" s="183">
        <f t="shared" si="82"/>
        <v>0</v>
      </c>
      <c r="O450" s="183"/>
      <c r="P450" s="183"/>
      <c r="Q450" s="161"/>
      <c r="R450" s="161"/>
      <c r="S450" s="438"/>
      <c r="T450" s="161"/>
      <c r="U450" s="161"/>
      <c r="V450" s="161"/>
    </row>
    <row r="451" spans="1:22" ht="16.2">
      <c r="A451" s="122" t="str">
        <f t="shared" si="78"/>
        <v>71080203025129</v>
      </c>
      <c r="B451" s="124" t="s">
        <v>439</v>
      </c>
      <c r="C451" s="117" t="s">
        <v>185</v>
      </c>
      <c r="D451" s="118" t="s">
        <v>140</v>
      </c>
      <c r="E451" s="119" t="s">
        <v>442</v>
      </c>
      <c r="F451" s="120" t="s">
        <v>140</v>
      </c>
      <c r="G451" s="121">
        <v>5129</v>
      </c>
      <c r="H451" s="17"/>
      <c r="I451" s="25"/>
      <c r="J451" s="26"/>
      <c r="K451" s="26"/>
      <c r="L451" s="30" t="s">
        <v>240</v>
      </c>
      <c r="M451" s="44">
        <v>4269</v>
      </c>
      <c r="N451" s="183">
        <f t="shared" si="82"/>
        <v>0</v>
      </c>
      <c r="O451" s="183"/>
      <c r="P451" s="183"/>
      <c r="Q451" s="161"/>
      <c r="R451" s="161"/>
      <c r="S451" s="438"/>
      <c r="T451" s="161"/>
      <c r="U451" s="161"/>
      <c r="V451" s="161"/>
    </row>
    <row r="452" spans="1:22" s="156" customFormat="1" ht="26.4">
      <c r="A452" s="122" t="str">
        <f t="shared" si="78"/>
        <v>71080204000000</v>
      </c>
      <c r="B452" s="124" t="s">
        <v>439</v>
      </c>
      <c r="C452" s="117" t="s">
        <v>185</v>
      </c>
      <c r="D452" s="118" t="s">
        <v>140</v>
      </c>
      <c r="E452" s="119" t="s">
        <v>155</v>
      </c>
      <c r="F452" s="120" t="s">
        <v>441</v>
      </c>
      <c r="G452" s="129" t="s">
        <v>440</v>
      </c>
      <c r="H452" s="17"/>
      <c r="I452" s="25"/>
      <c r="J452" s="26"/>
      <c r="K452" s="26"/>
      <c r="L452" s="203" t="s">
        <v>267</v>
      </c>
      <c r="M452" s="13">
        <v>4521</v>
      </c>
      <c r="N452" s="183">
        <f t="shared" si="82"/>
        <v>0</v>
      </c>
      <c r="O452" s="183"/>
      <c r="P452" s="183"/>
      <c r="Q452" s="161"/>
      <c r="R452" s="161"/>
      <c r="S452" s="438"/>
      <c r="T452" s="161"/>
      <c r="U452" s="161"/>
      <c r="V452" s="161"/>
    </row>
    <row r="453" spans="1:22" ht="16.2">
      <c r="A453" s="122" t="str">
        <f t="shared" si="78"/>
        <v>71080204000001</v>
      </c>
      <c r="B453" s="124" t="s">
        <v>439</v>
      </c>
      <c r="C453" s="117" t="s">
        <v>185</v>
      </c>
      <c r="D453" s="118" t="s">
        <v>140</v>
      </c>
      <c r="E453" s="119" t="s">
        <v>155</v>
      </c>
      <c r="F453" s="120" t="s">
        <v>441</v>
      </c>
      <c r="G453" s="129" t="s">
        <v>96</v>
      </c>
      <c r="H453" s="17"/>
      <c r="I453" s="25"/>
      <c r="J453" s="26"/>
      <c r="K453" s="26"/>
      <c r="L453" s="30" t="s">
        <v>173</v>
      </c>
      <c r="M453" s="31">
        <v>5112</v>
      </c>
      <c r="N453" s="183">
        <f t="shared" si="82"/>
        <v>0</v>
      </c>
      <c r="O453" s="183">
        <v>0</v>
      </c>
      <c r="P453" s="183"/>
      <c r="Q453" s="161"/>
      <c r="R453" s="161"/>
      <c r="S453" s="438"/>
      <c r="T453" s="161"/>
      <c r="U453" s="161"/>
      <c r="V453" s="161"/>
    </row>
    <row r="454" spans="1:22" s="115" customFormat="1" ht="16.2">
      <c r="A454" s="122" t="str">
        <f t="shared" si="78"/>
        <v>71080204010000</v>
      </c>
      <c r="B454" s="124" t="s">
        <v>439</v>
      </c>
      <c r="C454" s="117" t="s">
        <v>185</v>
      </c>
      <c r="D454" s="118" t="s">
        <v>140</v>
      </c>
      <c r="E454" s="119" t="s">
        <v>155</v>
      </c>
      <c r="F454" s="120" t="s">
        <v>106</v>
      </c>
      <c r="G454" s="129" t="s">
        <v>440</v>
      </c>
      <c r="H454" s="17"/>
      <c r="I454" s="25"/>
      <c r="J454" s="26"/>
      <c r="K454" s="26"/>
      <c r="L454" s="32" t="s">
        <v>174</v>
      </c>
      <c r="M454" s="33">
        <v>5113</v>
      </c>
      <c r="N454" s="183">
        <f t="shared" si="82"/>
        <v>0</v>
      </c>
      <c r="O454" s="183">
        <v>0</v>
      </c>
      <c r="P454" s="183"/>
      <c r="Q454" s="161"/>
      <c r="R454" s="161"/>
      <c r="S454" s="438"/>
      <c r="T454" s="161"/>
      <c r="U454" s="161"/>
      <c r="V454" s="161"/>
    </row>
    <row r="455" spans="1:22" ht="27.6">
      <c r="A455" s="122" t="str">
        <f t="shared" si="78"/>
        <v>71080204014216</v>
      </c>
      <c r="B455" s="124" t="s">
        <v>439</v>
      </c>
      <c r="C455" s="117" t="s">
        <v>185</v>
      </c>
      <c r="D455" s="118" t="s">
        <v>140</v>
      </c>
      <c r="E455" s="119" t="s">
        <v>155</v>
      </c>
      <c r="F455" s="120" t="s">
        <v>106</v>
      </c>
      <c r="G455" s="121">
        <v>4216</v>
      </c>
      <c r="H455" s="45"/>
      <c r="I455" s="147"/>
      <c r="J455" s="148"/>
      <c r="K455" s="148"/>
      <c r="L455" s="27" t="s">
        <v>266</v>
      </c>
      <c r="M455" s="28"/>
      <c r="N455" s="197">
        <f>O455+P455</f>
        <v>0</v>
      </c>
      <c r="O455" s="197">
        <f>SUM(O456:O463)</f>
        <v>0</v>
      </c>
      <c r="P455" s="197">
        <f>SUM(P456:P463)</f>
        <v>0</v>
      </c>
      <c r="Q455" s="161"/>
      <c r="R455" s="161"/>
      <c r="S455" s="438"/>
      <c r="T455" s="161"/>
      <c r="U455" s="161"/>
      <c r="V455" s="161"/>
    </row>
    <row r="456" spans="1:22" ht="16.2">
      <c r="A456" s="122" t="str">
        <f t="shared" si="78"/>
        <v>71080204014239</v>
      </c>
      <c r="B456" s="124" t="s">
        <v>439</v>
      </c>
      <c r="C456" s="117" t="s">
        <v>185</v>
      </c>
      <c r="D456" s="118" t="s">
        <v>140</v>
      </c>
      <c r="E456" s="119" t="s">
        <v>155</v>
      </c>
      <c r="F456" s="120" t="s">
        <v>106</v>
      </c>
      <c r="G456" s="121">
        <v>4239</v>
      </c>
      <c r="H456" s="17"/>
      <c r="I456" s="25"/>
      <c r="J456" s="26"/>
      <c r="K456" s="26"/>
      <c r="L456" s="29" t="s">
        <v>125</v>
      </c>
      <c r="M456" s="31">
        <v>4239</v>
      </c>
      <c r="N456" s="183">
        <f t="shared" si="82"/>
        <v>0</v>
      </c>
      <c r="O456" s="183"/>
      <c r="P456" s="183"/>
      <c r="Q456" s="161"/>
      <c r="R456" s="161"/>
      <c r="S456" s="438"/>
      <c r="T456" s="161"/>
      <c r="U456" s="161"/>
      <c r="V456" s="161"/>
    </row>
    <row r="457" spans="1:22" ht="30.75" customHeight="1">
      <c r="A457" s="122" t="str">
        <f t="shared" si="78"/>
        <v>71080204014269</v>
      </c>
      <c r="B457" s="116" t="s">
        <v>439</v>
      </c>
      <c r="C457" s="117" t="s">
        <v>185</v>
      </c>
      <c r="D457" s="118" t="s">
        <v>140</v>
      </c>
      <c r="E457" s="119" t="s">
        <v>155</v>
      </c>
      <c r="F457" s="120" t="s">
        <v>106</v>
      </c>
      <c r="G457" s="121">
        <v>4269</v>
      </c>
      <c r="H457" s="17"/>
      <c r="I457" s="25"/>
      <c r="J457" s="26"/>
      <c r="K457" s="26"/>
      <c r="L457" s="30" t="s">
        <v>142</v>
      </c>
      <c r="M457" s="44">
        <v>4251</v>
      </c>
      <c r="N457" s="183">
        <f t="shared" si="82"/>
        <v>0</v>
      </c>
      <c r="O457" s="183"/>
      <c r="P457" s="183">
        <v>0</v>
      </c>
      <c r="Q457" s="161"/>
      <c r="R457" s="161"/>
      <c r="S457" s="438"/>
      <c r="T457" s="161"/>
      <c r="U457" s="161"/>
      <c r="V457" s="161"/>
    </row>
    <row r="458" spans="1:22" ht="16.2">
      <c r="A458" s="122" t="str">
        <f t="shared" si="78"/>
        <v>71080204014639</v>
      </c>
      <c r="B458" s="124" t="s">
        <v>439</v>
      </c>
      <c r="C458" s="117" t="s">
        <v>185</v>
      </c>
      <c r="D458" s="118" t="s">
        <v>140</v>
      </c>
      <c r="E458" s="119" t="s">
        <v>155</v>
      </c>
      <c r="F458" s="120" t="s">
        <v>106</v>
      </c>
      <c r="G458" s="121">
        <v>4639</v>
      </c>
      <c r="H458" s="17"/>
      <c r="I458" s="25"/>
      <c r="J458" s="26"/>
      <c r="K458" s="26"/>
      <c r="L458" s="30" t="s">
        <v>240</v>
      </c>
      <c r="M458" s="44">
        <v>4269</v>
      </c>
      <c r="N458" s="183">
        <f t="shared" si="82"/>
        <v>0</v>
      </c>
      <c r="O458" s="183"/>
      <c r="P458" s="183"/>
      <c r="Q458" s="161"/>
      <c r="R458" s="161"/>
      <c r="S458" s="438"/>
      <c r="T458" s="161"/>
      <c r="U458" s="161"/>
      <c r="V458" s="161"/>
    </row>
    <row r="459" spans="1:22" ht="26.4">
      <c r="A459" s="122" t="str">
        <f t="shared" si="78"/>
        <v>71080204014819</v>
      </c>
      <c r="B459" s="124" t="s">
        <v>439</v>
      </c>
      <c r="C459" s="117" t="s">
        <v>185</v>
      </c>
      <c r="D459" s="118" t="s">
        <v>140</v>
      </c>
      <c r="E459" s="119" t="s">
        <v>155</v>
      </c>
      <c r="F459" s="120" t="s">
        <v>106</v>
      </c>
      <c r="G459" s="129" t="s">
        <v>88</v>
      </c>
      <c r="H459" s="17"/>
      <c r="I459" s="25"/>
      <c r="J459" s="26"/>
      <c r="K459" s="26"/>
      <c r="L459" s="30" t="s">
        <v>267</v>
      </c>
      <c r="M459" s="44">
        <v>4521</v>
      </c>
      <c r="N459" s="183">
        <f t="shared" si="82"/>
        <v>0</v>
      </c>
      <c r="O459" s="183"/>
      <c r="P459" s="183"/>
      <c r="Q459" s="161"/>
      <c r="R459" s="161"/>
      <c r="S459" s="438"/>
      <c r="T459" s="161"/>
      <c r="U459" s="161"/>
      <c r="V459" s="161"/>
    </row>
    <row r="460" spans="1:22" s="115" customFormat="1" ht="26.4">
      <c r="A460" s="122" t="str">
        <f t="shared" si="78"/>
        <v>71080204020000</v>
      </c>
      <c r="B460" s="124" t="s">
        <v>439</v>
      </c>
      <c r="C460" s="117" t="s">
        <v>185</v>
      </c>
      <c r="D460" s="118" t="s">
        <v>140</v>
      </c>
      <c r="E460" s="119" t="s">
        <v>155</v>
      </c>
      <c r="F460" s="120" t="s">
        <v>140</v>
      </c>
      <c r="G460" s="129" t="s">
        <v>440</v>
      </c>
      <c r="H460" s="17"/>
      <c r="I460" s="25"/>
      <c r="J460" s="26"/>
      <c r="K460" s="26"/>
      <c r="L460" s="30" t="s">
        <v>219</v>
      </c>
      <c r="M460" s="31">
        <v>4819</v>
      </c>
      <c r="N460" s="183">
        <f t="shared" si="82"/>
        <v>0</v>
      </c>
      <c r="O460" s="183"/>
      <c r="P460" s="183"/>
      <c r="Q460" s="161"/>
      <c r="R460" s="161"/>
      <c r="S460" s="438"/>
      <c r="T460" s="161"/>
      <c r="U460" s="161"/>
      <c r="V460" s="161"/>
    </row>
    <row r="461" spans="1:22" ht="18" customHeight="1">
      <c r="A461" s="122" t="str">
        <f t="shared" si="78"/>
        <v>71080204024511</v>
      </c>
      <c r="B461" s="124" t="s">
        <v>439</v>
      </c>
      <c r="C461" s="117" t="s">
        <v>185</v>
      </c>
      <c r="D461" s="118" t="s">
        <v>140</v>
      </c>
      <c r="E461" s="119" t="s">
        <v>155</v>
      </c>
      <c r="F461" s="120" t="s">
        <v>140</v>
      </c>
      <c r="G461" s="121">
        <v>4511</v>
      </c>
      <c r="H461" s="25"/>
      <c r="I461" s="25"/>
      <c r="J461" s="26"/>
      <c r="K461" s="26"/>
      <c r="L461" s="30" t="s">
        <v>173</v>
      </c>
      <c r="M461" s="31">
        <v>5112</v>
      </c>
      <c r="N461" s="183">
        <f t="shared" si="82"/>
        <v>0</v>
      </c>
      <c r="O461" s="183">
        <v>0</v>
      </c>
      <c r="P461" s="183"/>
      <c r="Q461" s="161"/>
      <c r="R461" s="161"/>
      <c r="S461" s="438"/>
      <c r="T461" s="161"/>
      <c r="U461" s="161"/>
      <c r="V461" s="161"/>
    </row>
    <row r="462" spans="1:22" s="115" customFormat="1" ht="16.8">
      <c r="A462" s="122" t="str">
        <f t="shared" si="78"/>
        <v>71080204030000</v>
      </c>
      <c r="B462" s="124" t="s">
        <v>439</v>
      </c>
      <c r="C462" s="117" t="s">
        <v>185</v>
      </c>
      <c r="D462" s="118" t="s">
        <v>140</v>
      </c>
      <c r="E462" s="119" t="s">
        <v>155</v>
      </c>
      <c r="F462" s="120" t="s">
        <v>442</v>
      </c>
      <c r="G462" s="129" t="s">
        <v>440</v>
      </c>
      <c r="H462" s="25"/>
      <c r="I462" s="25"/>
      <c r="J462" s="26"/>
      <c r="K462" s="26"/>
      <c r="L462" s="30" t="s">
        <v>174</v>
      </c>
      <c r="M462" s="31">
        <v>5113</v>
      </c>
      <c r="N462" s="183">
        <f t="shared" si="82"/>
        <v>0</v>
      </c>
      <c r="O462" s="398"/>
      <c r="P462" s="398"/>
      <c r="Q462" s="161"/>
      <c r="R462" s="161"/>
      <c r="S462" s="438"/>
      <c r="T462" s="161"/>
      <c r="U462" s="161"/>
      <c r="V462" s="161"/>
    </row>
    <row r="463" spans="1:22" ht="19.5" customHeight="1">
      <c r="A463" s="122" t="str">
        <f t="shared" si="78"/>
        <v>71080204035113</v>
      </c>
      <c r="B463" s="124" t="s">
        <v>439</v>
      </c>
      <c r="C463" s="117" t="s">
        <v>185</v>
      </c>
      <c r="D463" s="118" t="s">
        <v>140</v>
      </c>
      <c r="E463" s="119" t="s">
        <v>155</v>
      </c>
      <c r="F463" s="120" t="s">
        <v>442</v>
      </c>
      <c r="G463" s="121">
        <v>5113</v>
      </c>
      <c r="H463" s="17"/>
      <c r="I463" s="25"/>
      <c r="J463" s="26"/>
      <c r="K463" s="26"/>
      <c r="L463" s="30" t="s">
        <v>268</v>
      </c>
      <c r="M463" s="44">
        <v>5129</v>
      </c>
      <c r="N463" s="183">
        <f>O463+P463</f>
        <v>0</v>
      </c>
      <c r="O463" s="183">
        <v>0</v>
      </c>
      <c r="P463" s="183"/>
      <c r="Q463" s="161"/>
      <c r="R463" s="161"/>
      <c r="S463" s="438"/>
      <c r="T463" s="161"/>
      <c r="U463" s="161"/>
      <c r="V463" s="161"/>
    </row>
    <row r="464" spans="1:22" s="156" customFormat="1" ht="27.6">
      <c r="A464" s="122" t="str">
        <f t="shared" si="78"/>
        <v>71080205000000</v>
      </c>
      <c r="B464" s="124" t="s">
        <v>439</v>
      </c>
      <c r="C464" s="117" t="s">
        <v>185</v>
      </c>
      <c r="D464" s="118" t="s">
        <v>140</v>
      </c>
      <c r="E464" s="119" t="s">
        <v>149</v>
      </c>
      <c r="F464" s="120" t="s">
        <v>441</v>
      </c>
      <c r="G464" s="129" t="s">
        <v>440</v>
      </c>
      <c r="H464" s="45"/>
      <c r="I464" s="147"/>
      <c r="J464" s="148"/>
      <c r="K464" s="148"/>
      <c r="L464" s="27" t="s">
        <v>269</v>
      </c>
      <c r="M464" s="28"/>
      <c r="N464" s="197">
        <f>O464+P464</f>
        <v>0</v>
      </c>
      <c r="O464" s="197">
        <f>SUM(O465:O472)</f>
        <v>0</v>
      </c>
      <c r="P464" s="197">
        <f>SUM(P465:P472)</f>
        <v>0</v>
      </c>
      <c r="Q464" s="161"/>
      <c r="R464" s="161"/>
      <c r="S464" s="438"/>
      <c r="T464" s="161"/>
      <c r="U464" s="161"/>
      <c r="V464" s="161"/>
    </row>
    <row r="465" spans="1:22" ht="16.2">
      <c r="A465" s="122" t="str">
        <f t="shared" si="78"/>
        <v>71080205000001</v>
      </c>
      <c r="B465" s="124" t="s">
        <v>439</v>
      </c>
      <c r="C465" s="117" t="s">
        <v>185</v>
      </c>
      <c r="D465" s="118" t="s">
        <v>140</v>
      </c>
      <c r="E465" s="119" t="s">
        <v>149</v>
      </c>
      <c r="F465" s="120" t="s">
        <v>441</v>
      </c>
      <c r="G465" s="129" t="s">
        <v>96</v>
      </c>
      <c r="H465" s="25"/>
      <c r="I465" s="25"/>
      <c r="J465" s="26"/>
      <c r="K465" s="26"/>
      <c r="L465" s="29" t="s">
        <v>122</v>
      </c>
      <c r="M465" s="12">
        <v>4234</v>
      </c>
      <c r="N465" s="183">
        <f>O465+P465</f>
        <v>0</v>
      </c>
      <c r="O465" s="405"/>
      <c r="P465" s="405"/>
      <c r="Q465" s="161"/>
      <c r="R465" s="161"/>
      <c r="S465" s="438"/>
      <c r="T465" s="161"/>
      <c r="U465" s="161"/>
      <c r="V465" s="161"/>
    </row>
    <row r="466" spans="1:22" s="115" customFormat="1" ht="26.4">
      <c r="A466" s="122" t="str">
        <f t="shared" si="78"/>
        <v>71080205010000</v>
      </c>
      <c r="B466" s="124" t="s">
        <v>439</v>
      </c>
      <c r="C466" s="117" t="s">
        <v>185</v>
      </c>
      <c r="D466" s="118" t="s">
        <v>140</v>
      </c>
      <c r="E466" s="119" t="s">
        <v>149</v>
      </c>
      <c r="F466" s="120" t="s">
        <v>106</v>
      </c>
      <c r="G466" s="129" t="s">
        <v>440</v>
      </c>
      <c r="H466" s="25"/>
      <c r="I466" s="25"/>
      <c r="J466" s="26"/>
      <c r="K466" s="26"/>
      <c r="L466" s="30" t="s">
        <v>142</v>
      </c>
      <c r="M466" s="31">
        <v>4251</v>
      </c>
      <c r="N466" s="183">
        <f t="shared" ref="N466:N475" si="83">O466+P466</f>
        <v>0</v>
      </c>
      <c r="O466" s="183"/>
      <c r="P466" s="183"/>
      <c r="Q466" s="161"/>
      <c r="R466" s="161"/>
      <c r="S466" s="438"/>
      <c r="T466" s="161"/>
      <c r="U466" s="161"/>
      <c r="V466" s="161"/>
    </row>
    <row r="467" spans="1:22" ht="16.2">
      <c r="A467" s="122" t="str">
        <f t="shared" si="78"/>
        <v>71080205014511</v>
      </c>
      <c r="B467" s="124" t="s">
        <v>439</v>
      </c>
      <c r="C467" s="117" t="s">
        <v>185</v>
      </c>
      <c r="D467" s="118" t="s">
        <v>140</v>
      </c>
      <c r="E467" s="119" t="s">
        <v>149</v>
      </c>
      <c r="F467" s="120" t="s">
        <v>106</v>
      </c>
      <c r="G467" s="121">
        <v>4511</v>
      </c>
      <c r="H467" s="17"/>
      <c r="I467" s="25"/>
      <c r="J467" s="26"/>
      <c r="K467" s="26"/>
      <c r="L467" s="30" t="s">
        <v>240</v>
      </c>
      <c r="M467" s="13">
        <v>4269</v>
      </c>
      <c r="N467" s="183">
        <f t="shared" si="83"/>
        <v>0</v>
      </c>
      <c r="O467" s="183"/>
      <c r="P467" s="183"/>
      <c r="Q467" s="161"/>
      <c r="R467" s="161"/>
      <c r="S467" s="438"/>
      <c r="T467" s="161"/>
      <c r="U467" s="161"/>
      <c r="V467" s="161"/>
    </row>
    <row r="468" spans="1:22" s="115" customFormat="1" ht="26.4">
      <c r="A468" s="122" t="str">
        <f t="shared" si="78"/>
        <v>71080205020000</v>
      </c>
      <c r="B468" s="124" t="s">
        <v>439</v>
      </c>
      <c r="C468" s="117" t="s">
        <v>185</v>
      </c>
      <c r="D468" s="118" t="s">
        <v>140</v>
      </c>
      <c r="E468" s="119" t="s">
        <v>149</v>
      </c>
      <c r="F468" s="120" t="s">
        <v>140</v>
      </c>
      <c r="G468" s="129" t="s">
        <v>440</v>
      </c>
      <c r="H468" s="17"/>
      <c r="I468" s="25"/>
      <c r="J468" s="26"/>
      <c r="K468" s="26"/>
      <c r="L468" s="30" t="s">
        <v>267</v>
      </c>
      <c r="M468" s="13">
        <v>4521</v>
      </c>
      <c r="N468" s="183">
        <f t="shared" si="83"/>
        <v>0</v>
      </c>
      <c r="O468" s="183"/>
      <c r="P468" s="183"/>
      <c r="Q468" s="161"/>
      <c r="R468" s="161"/>
      <c r="S468" s="438"/>
      <c r="T468" s="161"/>
      <c r="U468" s="161"/>
      <c r="V468" s="161"/>
    </row>
    <row r="469" spans="1:22" ht="16.2">
      <c r="A469" s="122" t="str">
        <f t="shared" si="78"/>
        <v>71080205024511</v>
      </c>
      <c r="B469" s="124" t="s">
        <v>439</v>
      </c>
      <c r="C469" s="117" t="s">
        <v>185</v>
      </c>
      <c r="D469" s="118" t="s">
        <v>140</v>
      </c>
      <c r="E469" s="119" t="s">
        <v>149</v>
      </c>
      <c r="F469" s="120" t="s">
        <v>140</v>
      </c>
      <c r="G469" s="121">
        <v>4511</v>
      </c>
      <c r="H469" s="25"/>
      <c r="I469" s="25"/>
      <c r="J469" s="26"/>
      <c r="K469" s="26"/>
      <c r="L469" s="32" t="s">
        <v>211</v>
      </c>
      <c r="M469" s="48">
        <v>4639</v>
      </c>
      <c r="N469" s="183">
        <f t="shared" si="83"/>
        <v>0</v>
      </c>
      <c r="O469" s="183"/>
      <c r="P469" s="183"/>
      <c r="Q469" s="161"/>
      <c r="R469" s="161"/>
      <c r="S469" s="438"/>
      <c r="T469" s="161"/>
      <c r="U469" s="161"/>
      <c r="V469" s="161"/>
    </row>
    <row r="470" spans="1:22" ht="16.2">
      <c r="A470" s="122" t="str">
        <f t="shared" si="78"/>
        <v>71090201044239</v>
      </c>
      <c r="B470" s="124" t="s">
        <v>439</v>
      </c>
      <c r="C470" s="117" t="s">
        <v>187</v>
      </c>
      <c r="D470" s="118" t="s">
        <v>140</v>
      </c>
      <c r="E470" s="119" t="s">
        <v>106</v>
      </c>
      <c r="F470" s="120" t="s">
        <v>155</v>
      </c>
      <c r="G470" s="121">
        <v>4239</v>
      </c>
      <c r="H470" s="25"/>
      <c r="I470" s="18"/>
      <c r="J470" s="19"/>
      <c r="K470" s="19"/>
      <c r="L470" s="30" t="s">
        <v>134</v>
      </c>
      <c r="M470" s="31">
        <v>4861</v>
      </c>
      <c r="N470" s="183">
        <f t="shared" si="83"/>
        <v>0</v>
      </c>
      <c r="O470" s="405"/>
      <c r="P470" s="405"/>
      <c r="Q470" s="161"/>
      <c r="R470" s="161"/>
      <c r="S470" s="438"/>
      <c r="T470" s="161"/>
      <c r="U470" s="161"/>
      <c r="V470" s="161"/>
    </row>
    <row r="471" spans="1:22" ht="16.2">
      <c r="B471" s="124"/>
      <c r="H471" s="37"/>
      <c r="I471" s="194"/>
      <c r="J471" s="195"/>
      <c r="K471" s="196"/>
      <c r="L471" s="30" t="s">
        <v>173</v>
      </c>
      <c r="M471" s="31">
        <v>5112</v>
      </c>
      <c r="N471" s="183">
        <f t="shared" si="83"/>
        <v>0</v>
      </c>
      <c r="O471" s="183"/>
      <c r="P471" s="183"/>
      <c r="Q471" s="161"/>
      <c r="R471" s="161"/>
      <c r="S471" s="438"/>
      <c r="T471" s="161"/>
      <c r="U471" s="161"/>
      <c r="V471" s="161"/>
    </row>
    <row r="472" spans="1:22" ht="16.2">
      <c r="B472" s="124"/>
      <c r="H472" s="25"/>
      <c r="I472" s="25"/>
      <c r="J472" s="26"/>
      <c r="K472" s="26"/>
      <c r="L472" s="30" t="s">
        <v>174</v>
      </c>
      <c r="M472" s="31">
        <v>5113</v>
      </c>
      <c r="N472" s="183">
        <f t="shared" si="83"/>
        <v>0</v>
      </c>
      <c r="O472" s="183"/>
      <c r="P472" s="183"/>
      <c r="Q472" s="161"/>
      <c r="R472" s="161"/>
      <c r="S472" s="438"/>
      <c r="T472" s="161"/>
      <c r="U472" s="161"/>
      <c r="V472" s="161"/>
    </row>
    <row r="473" spans="1:22" s="156" customFormat="1" ht="16.2">
      <c r="A473" s="122" t="str">
        <f t="shared" si="78"/>
        <v>71080207000000</v>
      </c>
      <c r="B473" s="124" t="s">
        <v>439</v>
      </c>
      <c r="C473" s="117" t="s">
        <v>185</v>
      </c>
      <c r="D473" s="118" t="s">
        <v>140</v>
      </c>
      <c r="E473" s="119" t="s">
        <v>183</v>
      </c>
      <c r="F473" s="120" t="s">
        <v>441</v>
      </c>
      <c r="G473" s="129" t="s">
        <v>440</v>
      </c>
      <c r="H473" s="45"/>
      <c r="I473" s="147"/>
      <c r="J473" s="148"/>
      <c r="K473" s="148"/>
      <c r="L473" s="27" t="s">
        <v>841</v>
      </c>
      <c r="M473" s="28"/>
      <c r="N473" s="197">
        <f>O473+P473</f>
        <v>0</v>
      </c>
      <c r="O473" s="197">
        <f>SUM(O474:O475)</f>
        <v>0</v>
      </c>
      <c r="P473" s="197">
        <f>SUM(P474:P475)</f>
        <v>0</v>
      </c>
      <c r="Q473" s="161"/>
      <c r="R473" s="161"/>
      <c r="S473" s="438"/>
      <c r="T473" s="161"/>
      <c r="U473" s="161"/>
      <c r="V473" s="161"/>
    </row>
    <row r="474" spans="1:22" ht="22.5" customHeight="1">
      <c r="A474" s="122" t="str">
        <f t="shared" si="78"/>
        <v>71080207000001</v>
      </c>
      <c r="B474" s="124" t="s">
        <v>439</v>
      </c>
      <c r="C474" s="117" t="s">
        <v>185</v>
      </c>
      <c r="D474" s="118" t="s">
        <v>140</v>
      </c>
      <c r="E474" s="119" t="s">
        <v>183</v>
      </c>
      <c r="F474" s="120" t="s">
        <v>441</v>
      </c>
      <c r="G474" s="129" t="s">
        <v>96</v>
      </c>
      <c r="H474" s="17"/>
      <c r="I474" s="400"/>
      <c r="J474" s="401"/>
      <c r="K474" s="401"/>
      <c r="L474" s="30" t="s">
        <v>142</v>
      </c>
      <c r="M474" s="31">
        <v>4251</v>
      </c>
      <c r="N474" s="183">
        <f t="shared" si="83"/>
        <v>0</v>
      </c>
      <c r="O474" s="423"/>
      <c r="P474" s="423"/>
      <c r="Q474" s="161"/>
      <c r="R474" s="161"/>
      <c r="S474" s="438"/>
      <c r="T474" s="161"/>
      <c r="U474" s="161"/>
      <c r="V474" s="161"/>
    </row>
    <row r="475" spans="1:22" s="115" customFormat="1" ht="16.8">
      <c r="A475" s="122" t="str">
        <f t="shared" si="78"/>
        <v>71080207010000</v>
      </c>
      <c r="B475" s="124" t="s">
        <v>439</v>
      </c>
      <c r="C475" s="117" t="s">
        <v>185</v>
      </c>
      <c r="D475" s="118" t="s">
        <v>140</v>
      </c>
      <c r="E475" s="119" t="s">
        <v>183</v>
      </c>
      <c r="F475" s="120" t="s">
        <v>106</v>
      </c>
      <c r="G475" s="129" t="s">
        <v>440</v>
      </c>
      <c r="H475" s="25"/>
      <c r="I475" s="25"/>
      <c r="J475" s="26"/>
      <c r="K475" s="26"/>
      <c r="L475" s="30" t="s">
        <v>174</v>
      </c>
      <c r="M475" s="31">
        <v>5113</v>
      </c>
      <c r="N475" s="183">
        <f t="shared" si="83"/>
        <v>0</v>
      </c>
      <c r="O475" s="398"/>
      <c r="P475" s="398"/>
      <c r="Q475" s="161"/>
      <c r="R475" s="161"/>
      <c r="S475" s="438"/>
      <c r="T475" s="161"/>
      <c r="U475" s="161"/>
      <c r="V475" s="161"/>
    </row>
    <row r="476" spans="1:22" s="156" customFormat="1" ht="16.2">
      <c r="A476" s="122" t="str">
        <f t="shared" ref="A476:A525" si="84">CONCATENATE(B476,C476,D476,E476,F476,G476)</f>
        <v>71080403000000</v>
      </c>
      <c r="B476" s="124" t="s">
        <v>439</v>
      </c>
      <c r="C476" s="117" t="s">
        <v>185</v>
      </c>
      <c r="D476" s="118" t="s">
        <v>155</v>
      </c>
      <c r="E476" s="119" t="s">
        <v>442</v>
      </c>
      <c r="F476" s="120" t="s">
        <v>441</v>
      </c>
      <c r="G476" s="129" t="s">
        <v>440</v>
      </c>
      <c r="H476" s="180">
        <v>2700</v>
      </c>
      <c r="I476" s="212" t="s">
        <v>183</v>
      </c>
      <c r="J476" s="213">
        <v>0</v>
      </c>
      <c r="K476" s="213">
        <v>0</v>
      </c>
      <c r="L476" s="162" t="s">
        <v>275</v>
      </c>
      <c r="M476" s="174"/>
      <c r="N476" s="163">
        <f>+N478</f>
        <v>0</v>
      </c>
      <c r="O476" s="163">
        <f t="shared" ref="O476:P476" si="85">+O478</f>
        <v>0</v>
      </c>
      <c r="P476" s="163">
        <f t="shared" si="85"/>
        <v>0</v>
      </c>
      <c r="Q476" s="161"/>
      <c r="R476" s="161"/>
      <c r="S476" s="438"/>
      <c r="T476" s="161"/>
      <c r="U476" s="161"/>
      <c r="V476" s="161"/>
    </row>
    <row r="477" spans="1:22" ht="16.2">
      <c r="A477" s="122" t="str">
        <f t="shared" si="84"/>
        <v>71080403000001</v>
      </c>
      <c r="B477" s="124" t="s">
        <v>439</v>
      </c>
      <c r="C477" s="117" t="s">
        <v>185</v>
      </c>
      <c r="D477" s="118" t="s">
        <v>155</v>
      </c>
      <c r="E477" s="119" t="s">
        <v>442</v>
      </c>
      <c r="F477" s="120" t="s">
        <v>441</v>
      </c>
      <c r="G477" s="129" t="s">
        <v>96</v>
      </c>
      <c r="H477" s="25"/>
      <c r="I477" s="18"/>
      <c r="J477" s="19"/>
      <c r="K477" s="19"/>
      <c r="L477" s="30" t="s">
        <v>108</v>
      </c>
      <c r="M477" s="31"/>
      <c r="N477" s="150"/>
      <c r="O477" s="150"/>
      <c r="P477" s="150"/>
      <c r="Q477" s="161"/>
      <c r="R477" s="161"/>
      <c r="S477" s="438"/>
      <c r="T477" s="161"/>
      <c r="U477" s="161"/>
      <c r="V477" s="161"/>
    </row>
    <row r="478" spans="1:22" ht="16.2">
      <c r="A478" s="122" t="str">
        <f t="shared" si="84"/>
        <v>71090101000001</v>
      </c>
      <c r="B478" s="124" t="s">
        <v>439</v>
      </c>
      <c r="C478" s="117" t="s">
        <v>187</v>
      </c>
      <c r="D478" s="118" t="s">
        <v>106</v>
      </c>
      <c r="E478" s="119" t="s">
        <v>106</v>
      </c>
      <c r="F478" s="120" t="s">
        <v>441</v>
      </c>
      <c r="G478" s="129" t="s">
        <v>96</v>
      </c>
      <c r="H478" s="165">
        <v>2760</v>
      </c>
      <c r="I478" s="166" t="s">
        <v>183</v>
      </c>
      <c r="J478" s="167">
        <v>6</v>
      </c>
      <c r="K478" s="167">
        <v>0</v>
      </c>
      <c r="L478" s="168" t="s">
        <v>279</v>
      </c>
      <c r="M478" s="176"/>
      <c r="N478" s="188">
        <f>+N480</f>
        <v>0</v>
      </c>
      <c r="O478" s="188">
        <f t="shared" ref="O478:P478" si="86">+O480</f>
        <v>0</v>
      </c>
      <c r="P478" s="188">
        <f t="shared" si="86"/>
        <v>0</v>
      </c>
      <c r="Q478" s="161"/>
      <c r="R478" s="161"/>
      <c r="S478" s="438"/>
      <c r="T478" s="161"/>
      <c r="U478" s="161"/>
      <c r="V478" s="161"/>
    </row>
    <row r="479" spans="1:22" s="115" customFormat="1" ht="16.2">
      <c r="A479" s="122" t="str">
        <f t="shared" si="84"/>
        <v>71090101010000</v>
      </c>
      <c r="B479" s="124" t="s">
        <v>439</v>
      </c>
      <c r="C479" s="117" t="s">
        <v>187</v>
      </c>
      <c r="D479" s="118" t="s">
        <v>106</v>
      </c>
      <c r="E479" s="119" t="s">
        <v>106</v>
      </c>
      <c r="F479" s="120" t="s">
        <v>106</v>
      </c>
      <c r="G479" s="129" t="s">
        <v>440</v>
      </c>
      <c r="H479" s="25"/>
      <c r="I479" s="18"/>
      <c r="J479" s="19"/>
      <c r="K479" s="19"/>
      <c r="L479" s="30" t="s">
        <v>110</v>
      </c>
      <c r="M479" s="31"/>
      <c r="N479" s="190"/>
      <c r="O479" s="190"/>
      <c r="P479" s="190"/>
      <c r="Q479" s="161"/>
      <c r="R479" s="161"/>
      <c r="S479" s="438"/>
      <c r="T479" s="161"/>
      <c r="U479" s="161"/>
      <c r="V479" s="161"/>
    </row>
    <row r="480" spans="1:22" ht="16.2">
      <c r="A480" s="122" t="str">
        <f t="shared" si="84"/>
        <v>71090101014239</v>
      </c>
      <c r="B480" s="124" t="s">
        <v>439</v>
      </c>
      <c r="C480" s="117" t="s">
        <v>187</v>
      </c>
      <c r="D480" s="118" t="s">
        <v>106</v>
      </c>
      <c r="E480" s="119" t="s">
        <v>106</v>
      </c>
      <c r="F480" s="120" t="s">
        <v>106</v>
      </c>
      <c r="G480" s="121">
        <v>4239</v>
      </c>
      <c r="H480" s="151">
        <v>2761</v>
      </c>
      <c r="I480" s="152" t="s">
        <v>183</v>
      </c>
      <c r="J480" s="153">
        <v>6</v>
      </c>
      <c r="K480" s="153">
        <v>1</v>
      </c>
      <c r="L480" s="154" t="s">
        <v>280</v>
      </c>
      <c r="M480" s="155"/>
      <c r="N480" s="192">
        <f>+N482+N485+N487</f>
        <v>0</v>
      </c>
      <c r="O480" s="192">
        <f>+O482+O485+O487</f>
        <v>0</v>
      </c>
      <c r="P480" s="192">
        <f>+P482+P485+P487</f>
        <v>0</v>
      </c>
      <c r="Q480" s="161"/>
      <c r="R480" s="161"/>
      <c r="S480" s="438"/>
      <c r="T480" s="161"/>
      <c r="U480" s="161"/>
      <c r="V480" s="161"/>
    </row>
    <row r="481" spans="1:235" ht="16.2">
      <c r="A481" s="122" t="str">
        <f t="shared" si="84"/>
        <v>71090101014511</v>
      </c>
      <c r="B481" s="124" t="s">
        <v>439</v>
      </c>
      <c r="C481" s="117" t="s">
        <v>187</v>
      </c>
      <c r="D481" s="118" t="s">
        <v>106</v>
      </c>
      <c r="E481" s="119" t="s">
        <v>106</v>
      </c>
      <c r="F481" s="120" t="s">
        <v>106</v>
      </c>
      <c r="G481" s="121">
        <v>4511</v>
      </c>
      <c r="H481" s="25"/>
      <c r="I481" s="25"/>
      <c r="J481" s="26"/>
      <c r="K481" s="26"/>
      <c r="L481" s="30" t="s">
        <v>108</v>
      </c>
      <c r="M481" s="31"/>
      <c r="N481" s="190"/>
      <c r="O481" s="190"/>
      <c r="P481" s="190"/>
      <c r="Q481" s="161"/>
      <c r="R481" s="161"/>
      <c r="S481" s="438"/>
      <c r="T481" s="161"/>
      <c r="U481" s="161"/>
      <c r="V481" s="161"/>
    </row>
    <row r="482" spans="1:235" s="115" customFormat="1" ht="38.4" customHeight="1">
      <c r="A482" s="122" t="str">
        <f t="shared" si="84"/>
        <v>71090101020000</v>
      </c>
      <c r="B482" s="124" t="s">
        <v>439</v>
      </c>
      <c r="C482" s="117" t="s">
        <v>187</v>
      </c>
      <c r="D482" s="118" t="s">
        <v>106</v>
      </c>
      <c r="E482" s="119" t="s">
        <v>106</v>
      </c>
      <c r="F482" s="120" t="s">
        <v>140</v>
      </c>
      <c r="G482" s="129" t="s">
        <v>440</v>
      </c>
      <c r="H482" s="45"/>
      <c r="I482" s="147"/>
      <c r="J482" s="148"/>
      <c r="K482" s="148"/>
      <c r="L482" s="27" t="s">
        <v>897</v>
      </c>
      <c r="M482" s="28"/>
      <c r="N482" s="197">
        <f>O482+P482</f>
        <v>0</v>
      </c>
      <c r="O482" s="197">
        <f>SUM(O483:O484)</f>
        <v>0</v>
      </c>
      <c r="P482" s="197">
        <f>SUM(P483:P484)</f>
        <v>0</v>
      </c>
      <c r="Q482" s="161"/>
      <c r="R482" s="161"/>
      <c r="S482" s="438"/>
      <c r="T482" s="161"/>
      <c r="U482" s="161"/>
      <c r="V482" s="161"/>
    </row>
    <row r="483" spans="1:235" ht="16.8">
      <c r="A483" s="122" t="str">
        <f t="shared" si="84"/>
        <v>71090101025129</v>
      </c>
      <c r="B483" s="124" t="s">
        <v>439</v>
      </c>
      <c r="C483" s="117" t="s">
        <v>187</v>
      </c>
      <c r="D483" s="118" t="s">
        <v>106</v>
      </c>
      <c r="E483" s="119" t="s">
        <v>106</v>
      </c>
      <c r="F483" s="120" t="s">
        <v>140</v>
      </c>
      <c r="G483" s="121">
        <v>5129</v>
      </c>
      <c r="H483" s="25"/>
      <c r="I483" s="25"/>
      <c r="J483" s="26"/>
      <c r="K483" s="26"/>
      <c r="L483" s="30" t="s">
        <v>136</v>
      </c>
      <c r="M483" s="31">
        <v>5122</v>
      </c>
      <c r="N483" s="183">
        <f t="shared" ref="N483:N486" si="87">O483+P483</f>
        <v>0</v>
      </c>
      <c r="O483" s="398"/>
      <c r="P483" s="398"/>
      <c r="Q483" s="161"/>
      <c r="R483" s="161"/>
      <c r="S483" s="438"/>
      <c r="T483" s="161"/>
      <c r="U483" s="161"/>
      <c r="V483" s="161"/>
    </row>
    <row r="484" spans="1:235" s="115" customFormat="1" ht="16.8">
      <c r="A484" s="122" t="str">
        <f t="shared" si="84"/>
        <v>71090101030000</v>
      </c>
      <c r="B484" s="124" t="s">
        <v>439</v>
      </c>
      <c r="C484" s="117" t="s">
        <v>187</v>
      </c>
      <c r="D484" s="118" t="s">
        <v>106</v>
      </c>
      <c r="E484" s="119" t="s">
        <v>106</v>
      </c>
      <c r="F484" s="120" t="s">
        <v>442</v>
      </c>
      <c r="G484" s="129" t="s">
        <v>440</v>
      </c>
      <c r="H484" s="25"/>
      <c r="I484" s="25"/>
      <c r="J484" s="26"/>
      <c r="K484" s="26"/>
      <c r="L484" s="30" t="s">
        <v>137</v>
      </c>
      <c r="M484" s="31">
        <v>5129</v>
      </c>
      <c r="N484" s="183">
        <f t="shared" si="87"/>
        <v>0</v>
      </c>
      <c r="O484" s="398">
        <v>0</v>
      </c>
      <c r="P484" s="398"/>
      <c r="Q484" s="161"/>
      <c r="R484" s="161"/>
      <c r="S484" s="438"/>
      <c r="T484" s="161"/>
      <c r="U484" s="161"/>
      <c r="V484" s="161"/>
    </row>
    <row r="485" spans="1:235" s="115" customFormat="1" ht="27.6">
      <c r="A485" s="122" t="str">
        <f t="shared" si="84"/>
        <v>71090101034239</v>
      </c>
      <c r="B485" s="124" t="s">
        <v>439</v>
      </c>
      <c r="C485" s="117" t="s">
        <v>187</v>
      </c>
      <c r="D485" s="118" t="s">
        <v>106</v>
      </c>
      <c r="E485" s="119" t="s">
        <v>106</v>
      </c>
      <c r="F485" s="120" t="s">
        <v>442</v>
      </c>
      <c r="G485" s="129">
        <v>4239</v>
      </c>
      <c r="H485" s="45"/>
      <c r="I485" s="147"/>
      <c r="J485" s="148"/>
      <c r="K485" s="148"/>
      <c r="L485" s="27" t="s">
        <v>282</v>
      </c>
      <c r="M485" s="28"/>
      <c r="N485" s="197">
        <f t="shared" si="87"/>
        <v>0</v>
      </c>
      <c r="O485" s="197">
        <f>SUM(O486)</f>
        <v>0</v>
      </c>
      <c r="P485" s="197">
        <f>SUM(P486)</f>
        <v>0</v>
      </c>
      <c r="Q485" s="161"/>
      <c r="R485" s="161"/>
      <c r="S485" s="438"/>
      <c r="T485" s="161"/>
      <c r="U485" s="161"/>
      <c r="V485" s="161"/>
    </row>
    <row r="486" spans="1:235" s="39" customFormat="1" ht="16.8">
      <c r="A486" s="122" t="str">
        <f t="shared" si="84"/>
        <v>71090101034511</v>
      </c>
      <c r="B486" s="124" t="s">
        <v>439</v>
      </c>
      <c r="C486" s="117" t="s">
        <v>187</v>
      </c>
      <c r="D486" s="118" t="s">
        <v>106</v>
      </c>
      <c r="E486" s="119" t="s">
        <v>106</v>
      </c>
      <c r="F486" s="120" t="s">
        <v>442</v>
      </c>
      <c r="G486" s="129" t="s">
        <v>83</v>
      </c>
      <c r="H486" s="25"/>
      <c r="I486" s="25"/>
      <c r="J486" s="26"/>
      <c r="K486" s="26"/>
      <c r="L486" s="29" t="s">
        <v>126</v>
      </c>
      <c r="M486" s="12">
        <v>4241</v>
      </c>
      <c r="N486" s="183">
        <f t="shared" si="87"/>
        <v>0</v>
      </c>
      <c r="O486" s="398"/>
      <c r="P486" s="398"/>
      <c r="Q486" s="161"/>
      <c r="R486" s="161"/>
      <c r="S486" s="438"/>
      <c r="T486" s="161"/>
      <c r="U486" s="161"/>
      <c r="V486" s="161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</row>
    <row r="487" spans="1:235" s="115" customFormat="1" ht="16.2">
      <c r="A487" s="122" t="str">
        <f t="shared" ref="A487:A488" si="88">CONCATENATE(B487,C487,D487,E487,F487,G487)</f>
        <v>71090101034239</v>
      </c>
      <c r="B487" s="124" t="s">
        <v>439</v>
      </c>
      <c r="C487" s="117" t="s">
        <v>187</v>
      </c>
      <c r="D487" s="118" t="s">
        <v>106</v>
      </c>
      <c r="E487" s="119" t="s">
        <v>106</v>
      </c>
      <c r="F487" s="120" t="s">
        <v>442</v>
      </c>
      <c r="G487" s="129">
        <v>4239</v>
      </c>
      <c r="H487" s="45"/>
      <c r="I487" s="147"/>
      <c r="J487" s="148"/>
      <c r="K487" s="148"/>
      <c r="L487" s="27" t="s">
        <v>908</v>
      </c>
      <c r="M487" s="28"/>
      <c r="N487" s="197">
        <f t="shared" ref="N487:N488" si="89">O487+P487</f>
        <v>0</v>
      </c>
      <c r="O487" s="197">
        <f>SUM(O488)</f>
        <v>0</v>
      </c>
      <c r="P487" s="197">
        <f>SUM(P488)</f>
        <v>0</v>
      </c>
      <c r="Q487" s="161"/>
      <c r="R487" s="161"/>
      <c r="S487" s="438"/>
      <c r="T487" s="161"/>
      <c r="U487" s="161"/>
      <c r="V487" s="161"/>
    </row>
    <row r="488" spans="1:235" s="115" customFormat="1" ht="16.8">
      <c r="A488" s="122" t="str">
        <f t="shared" si="88"/>
        <v>71080207010000</v>
      </c>
      <c r="B488" s="124" t="s">
        <v>439</v>
      </c>
      <c r="C488" s="117" t="s">
        <v>185</v>
      </c>
      <c r="D488" s="118" t="s">
        <v>140</v>
      </c>
      <c r="E488" s="119" t="s">
        <v>183</v>
      </c>
      <c r="F488" s="120" t="s">
        <v>106</v>
      </c>
      <c r="G488" s="129" t="s">
        <v>440</v>
      </c>
      <c r="H488" s="25"/>
      <c r="I488" s="25"/>
      <c r="J488" s="26"/>
      <c r="K488" s="26"/>
      <c r="L488" s="30" t="s">
        <v>174</v>
      </c>
      <c r="M488" s="31">
        <v>5113</v>
      </c>
      <c r="N488" s="183">
        <f t="shared" si="89"/>
        <v>0</v>
      </c>
      <c r="O488" s="398"/>
      <c r="P488" s="398"/>
      <c r="Q488" s="161"/>
      <c r="R488" s="161"/>
      <c r="S488" s="438"/>
      <c r="T488" s="161"/>
      <c r="U488" s="161"/>
      <c r="V488" s="161"/>
    </row>
    <row r="489" spans="1:235" s="115" customFormat="1" ht="16.2">
      <c r="A489" s="122" t="str">
        <f t="shared" si="84"/>
        <v>71090102020000</v>
      </c>
      <c r="B489" s="124" t="s">
        <v>439</v>
      </c>
      <c r="C489" s="117" t="s">
        <v>187</v>
      </c>
      <c r="D489" s="118" t="s">
        <v>106</v>
      </c>
      <c r="E489" s="119" t="s">
        <v>140</v>
      </c>
      <c r="F489" s="120" t="s">
        <v>140</v>
      </c>
      <c r="G489" s="129" t="s">
        <v>440</v>
      </c>
      <c r="H489" s="180">
        <v>2800</v>
      </c>
      <c r="I489" s="212" t="s">
        <v>185</v>
      </c>
      <c r="J489" s="213">
        <v>0</v>
      </c>
      <c r="K489" s="213">
        <v>0</v>
      </c>
      <c r="L489" s="162" t="s">
        <v>284</v>
      </c>
      <c r="M489" s="174"/>
      <c r="N489" s="163">
        <f>+N491+N516+N565</f>
        <v>0</v>
      </c>
      <c r="O489" s="163">
        <f>+O491+O516+O565</f>
        <v>0</v>
      </c>
      <c r="P489" s="163">
        <f>+P491+P516+P565</f>
        <v>0</v>
      </c>
      <c r="Q489" s="161"/>
      <c r="R489" s="161"/>
      <c r="S489" s="438"/>
      <c r="T489" s="161"/>
      <c r="U489" s="161"/>
      <c r="V489" s="161"/>
    </row>
    <row r="490" spans="1:235" ht="16.2">
      <c r="A490" s="122" t="str">
        <f t="shared" si="84"/>
        <v>71090102024239</v>
      </c>
      <c r="B490" s="124" t="s">
        <v>439</v>
      </c>
      <c r="C490" s="117" t="s">
        <v>187</v>
      </c>
      <c r="D490" s="118" t="s">
        <v>106</v>
      </c>
      <c r="E490" s="119" t="s">
        <v>140</v>
      </c>
      <c r="F490" s="120" t="s">
        <v>140</v>
      </c>
      <c r="G490" s="121">
        <v>4239</v>
      </c>
      <c r="H490" s="25"/>
      <c r="I490" s="18"/>
      <c r="J490" s="19"/>
      <c r="K490" s="19"/>
      <c r="L490" s="30" t="s">
        <v>108</v>
      </c>
      <c r="M490" s="31"/>
      <c r="N490" s="190"/>
      <c r="O490" s="190"/>
      <c r="P490" s="190"/>
      <c r="Q490" s="161"/>
      <c r="R490" s="161"/>
      <c r="S490" s="438"/>
      <c r="T490" s="161"/>
      <c r="U490" s="161"/>
      <c r="V490" s="161"/>
    </row>
    <row r="491" spans="1:235" ht="16.2">
      <c r="A491" s="122" t="str">
        <f t="shared" si="84"/>
        <v>71090102024511</v>
      </c>
      <c r="B491" s="116" t="s">
        <v>439</v>
      </c>
      <c r="C491" s="117" t="s">
        <v>187</v>
      </c>
      <c r="D491" s="118" t="s">
        <v>106</v>
      </c>
      <c r="E491" s="119" t="s">
        <v>140</v>
      </c>
      <c r="F491" s="120" t="s">
        <v>140</v>
      </c>
      <c r="G491" s="121">
        <v>4511</v>
      </c>
      <c r="H491" s="165">
        <v>2810</v>
      </c>
      <c r="I491" s="166" t="s">
        <v>185</v>
      </c>
      <c r="J491" s="167">
        <v>1</v>
      </c>
      <c r="K491" s="167">
        <v>0</v>
      </c>
      <c r="L491" s="168" t="s">
        <v>285</v>
      </c>
      <c r="M491" s="176"/>
      <c r="N491" s="188">
        <f>+N493</f>
        <v>0</v>
      </c>
      <c r="O491" s="188">
        <f>+O493</f>
        <v>0</v>
      </c>
      <c r="P491" s="188">
        <f>+P493</f>
        <v>0</v>
      </c>
      <c r="Q491" s="161"/>
      <c r="R491" s="161"/>
      <c r="S491" s="438"/>
      <c r="T491" s="161"/>
      <c r="U491" s="161"/>
      <c r="V491" s="161"/>
    </row>
    <row r="492" spans="1:235" s="115" customFormat="1" ht="16.2">
      <c r="A492" s="122" t="str">
        <f t="shared" si="84"/>
        <v>71090102030000</v>
      </c>
      <c r="B492" s="124" t="s">
        <v>439</v>
      </c>
      <c r="C492" s="117" t="s">
        <v>187</v>
      </c>
      <c r="D492" s="118" t="s">
        <v>106</v>
      </c>
      <c r="E492" s="119" t="s">
        <v>140</v>
      </c>
      <c r="F492" s="120" t="s">
        <v>442</v>
      </c>
      <c r="G492" s="129" t="s">
        <v>440</v>
      </c>
      <c r="H492" s="25"/>
      <c r="I492" s="18"/>
      <c r="J492" s="19"/>
      <c r="K492" s="19"/>
      <c r="L492" s="30" t="s">
        <v>110</v>
      </c>
      <c r="M492" s="31"/>
      <c r="N492" s="190"/>
      <c r="O492" s="190"/>
      <c r="P492" s="190"/>
      <c r="Q492" s="161"/>
      <c r="R492" s="161"/>
      <c r="S492" s="438"/>
      <c r="T492" s="161"/>
      <c r="U492" s="161"/>
      <c r="V492" s="161"/>
    </row>
    <row r="493" spans="1:235" ht="16.2">
      <c r="A493" s="122" t="str">
        <f t="shared" si="84"/>
        <v>71090102034239</v>
      </c>
      <c r="B493" s="124" t="s">
        <v>439</v>
      </c>
      <c r="C493" s="117" t="s">
        <v>187</v>
      </c>
      <c r="D493" s="118" t="s">
        <v>106</v>
      </c>
      <c r="E493" s="119" t="s">
        <v>140</v>
      </c>
      <c r="F493" s="120" t="s">
        <v>442</v>
      </c>
      <c r="G493" s="121">
        <v>4239</v>
      </c>
      <c r="H493" s="151">
        <v>2811</v>
      </c>
      <c r="I493" s="152" t="s">
        <v>185</v>
      </c>
      <c r="J493" s="153">
        <v>1</v>
      </c>
      <c r="K493" s="153">
        <v>1</v>
      </c>
      <c r="L493" s="154" t="s">
        <v>285</v>
      </c>
      <c r="M493" s="155"/>
      <c r="N493" s="192">
        <f>+N495+N500+N510+N514</f>
        <v>0</v>
      </c>
      <c r="O493" s="192">
        <f t="shared" ref="O493:P493" si="90">+O495+O500+O510+O514</f>
        <v>0</v>
      </c>
      <c r="P493" s="192">
        <f t="shared" si="90"/>
        <v>0</v>
      </c>
      <c r="Q493" s="161"/>
      <c r="R493" s="161"/>
      <c r="S493" s="438"/>
      <c r="T493" s="161"/>
      <c r="U493" s="161"/>
      <c r="V493" s="161"/>
    </row>
    <row r="494" spans="1:235" ht="16.2">
      <c r="A494" s="122" t="str">
        <f t="shared" si="84"/>
        <v>71090102034511</v>
      </c>
      <c r="B494" s="116" t="s">
        <v>439</v>
      </c>
      <c r="C494" s="117" t="s">
        <v>187</v>
      </c>
      <c r="D494" s="118" t="s">
        <v>106</v>
      </c>
      <c r="E494" s="119" t="s">
        <v>140</v>
      </c>
      <c r="F494" s="120" t="s">
        <v>442</v>
      </c>
      <c r="G494" s="121">
        <v>4511</v>
      </c>
      <c r="H494" s="25"/>
      <c r="I494" s="25"/>
      <c r="J494" s="26"/>
      <c r="K494" s="26"/>
      <c r="L494" s="30" t="s">
        <v>108</v>
      </c>
      <c r="M494" s="31"/>
      <c r="N494" s="190"/>
      <c r="O494" s="190"/>
      <c r="P494" s="190"/>
      <c r="Q494" s="161"/>
      <c r="R494" s="161"/>
      <c r="S494" s="438"/>
      <c r="T494" s="161"/>
      <c r="U494" s="161"/>
      <c r="V494" s="161"/>
    </row>
    <row r="495" spans="1:235" s="170" customFormat="1" ht="16.2">
      <c r="A495" s="122" t="str">
        <f t="shared" si="84"/>
        <v>71090200000000</v>
      </c>
      <c r="B495" s="124" t="s">
        <v>439</v>
      </c>
      <c r="C495" s="117" t="s">
        <v>187</v>
      </c>
      <c r="D495" s="118" t="s">
        <v>140</v>
      </c>
      <c r="E495" s="119" t="s">
        <v>441</v>
      </c>
      <c r="F495" s="120" t="s">
        <v>441</v>
      </c>
      <c r="G495" s="129" t="s">
        <v>440</v>
      </c>
      <c r="H495" s="45"/>
      <c r="I495" s="147"/>
      <c r="J495" s="148"/>
      <c r="K495" s="148"/>
      <c r="L495" s="27" t="s">
        <v>286</v>
      </c>
      <c r="M495" s="28"/>
      <c r="N495" s="197">
        <f>SUM(N496:N499)</f>
        <v>0</v>
      </c>
      <c r="O495" s="197">
        <f t="shared" ref="O495:P495" si="91">SUM(O496:O499)</f>
        <v>0</v>
      </c>
      <c r="P495" s="197">
        <f t="shared" si="91"/>
        <v>0</v>
      </c>
      <c r="Q495" s="161"/>
      <c r="R495" s="161"/>
      <c r="S495" s="438"/>
      <c r="T495" s="161"/>
      <c r="U495" s="161"/>
      <c r="V495" s="161"/>
    </row>
    <row r="496" spans="1:235" ht="16.2">
      <c r="A496" s="122" t="str">
        <f t="shared" si="84"/>
        <v>71090200000001</v>
      </c>
      <c r="B496" s="124" t="s">
        <v>439</v>
      </c>
      <c r="C496" s="117" t="s">
        <v>187</v>
      </c>
      <c r="D496" s="118" t="s">
        <v>140</v>
      </c>
      <c r="E496" s="119" t="s">
        <v>441</v>
      </c>
      <c r="F496" s="120" t="s">
        <v>441</v>
      </c>
      <c r="G496" s="129" t="s">
        <v>96</v>
      </c>
      <c r="H496" s="17"/>
      <c r="I496" s="25"/>
      <c r="J496" s="26"/>
      <c r="K496" s="26"/>
      <c r="L496" s="29" t="s">
        <v>125</v>
      </c>
      <c r="M496" s="31">
        <v>4239</v>
      </c>
      <c r="N496" s="183">
        <f t="shared" ref="N496:N513" si="92">O496+P496</f>
        <v>0</v>
      </c>
      <c r="O496" s="183"/>
      <c r="P496" s="183"/>
      <c r="Q496" s="161"/>
      <c r="R496" s="161"/>
      <c r="S496" s="438"/>
      <c r="T496" s="161"/>
      <c r="U496" s="161"/>
      <c r="V496" s="161"/>
    </row>
    <row r="497" spans="1:22" s="156" customFormat="1" ht="16.2">
      <c r="A497" s="122" t="str">
        <f t="shared" si="84"/>
        <v>71090201000000</v>
      </c>
      <c r="B497" s="124" t="s">
        <v>439</v>
      </c>
      <c r="C497" s="117" t="s">
        <v>187</v>
      </c>
      <c r="D497" s="118" t="s">
        <v>140</v>
      </c>
      <c r="E497" s="119" t="s">
        <v>106</v>
      </c>
      <c r="F497" s="120" t="s">
        <v>441</v>
      </c>
      <c r="G497" s="129" t="s">
        <v>440</v>
      </c>
      <c r="H497" s="25"/>
      <c r="I497" s="18"/>
      <c r="J497" s="19"/>
      <c r="K497" s="19"/>
      <c r="L497" s="30" t="s">
        <v>167</v>
      </c>
      <c r="M497" s="31">
        <v>4639</v>
      </c>
      <c r="N497" s="183">
        <f t="shared" si="92"/>
        <v>0</v>
      </c>
      <c r="O497" s="183"/>
      <c r="P497" s="183"/>
      <c r="Q497" s="161"/>
      <c r="R497" s="161"/>
      <c r="S497" s="438"/>
      <c r="T497" s="161"/>
      <c r="U497" s="161"/>
      <c r="V497" s="161"/>
    </row>
    <row r="498" spans="1:22" s="156" customFormat="1" ht="26.4">
      <c r="A498" s="122"/>
      <c r="B498" s="124"/>
      <c r="C498" s="117"/>
      <c r="D498" s="118"/>
      <c r="E498" s="119"/>
      <c r="F498" s="120"/>
      <c r="G498" s="129"/>
      <c r="H498" s="25"/>
      <c r="I498" s="18"/>
      <c r="J498" s="19"/>
      <c r="K498" s="19"/>
      <c r="L498" s="30" t="s">
        <v>834</v>
      </c>
      <c r="M498" s="31">
        <v>4727</v>
      </c>
      <c r="N498" s="183">
        <f t="shared" ref="N498:N499" si="93">O498+P498</f>
        <v>0</v>
      </c>
      <c r="O498" s="183"/>
      <c r="P498" s="183"/>
      <c r="Q498" s="161"/>
      <c r="R498" s="161"/>
      <c r="S498" s="438"/>
      <c r="T498" s="161"/>
      <c r="U498" s="161"/>
      <c r="V498" s="161"/>
    </row>
    <row r="499" spans="1:22" ht="26.4">
      <c r="A499" s="122" t="str">
        <f t="shared" ref="A499" si="94">CONCATENATE(B499,C499,D499,E499,F499,G499)</f>
        <v>71090201024239</v>
      </c>
      <c r="B499" s="124" t="s">
        <v>439</v>
      </c>
      <c r="C499" s="117" t="s">
        <v>187</v>
      </c>
      <c r="D499" s="118" t="s">
        <v>140</v>
      </c>
      <c r="E499" s="119" t="s">
        <v>106</v>
      </c>
      <c r="F499" s="120" t="s">
        <v>140</v>
      </c>
      <c r="G499" s="121">
        <v>4239</v>
      </c>
      <c r="H499" s="25"/>
      <c r="I499" s="18"/>
      <c r="J499" s="19"/>
      <c r="K499" s="19"/>
      <c r="L499" s="29" t="s">
        <v>219</v>
      </c>
      <c r="M499" s="12">
        <v>4819</v>
      </c>
      <c r="N499" s="183">
        <f t="shared" si="93"/>
        <v>0</v>
      </c>
      <c r="O499" s="183"/>
      <c r="P499" s="183"/>
      <c r="Q499" s="161"/>
      <c r="R499" s="161"/>
      <c r="S499" s="438"/>
      <c r="T499" s="161"/>
      <c r="U499" s="161"/>
      <c r="V499" s="161"/>
    </row>
    <row r="500" spans="1:22" ht="27.6">
      <c r="A500" s="122" t="str">
        <f t="shared" si="84"/>
        <v>71090201000001</v>
      </c>
      <c r="B500" s="124" t="s">
        <v>439</v>
      </c>
      <c r="C500" s="117" t="s">
        <v>187</v>
      </c>
      <c r="D500" s="118" t="s">
        <v>140</v>
      </c>
      <c r="E500" s="119" t="s">
        <v>106</v>
      </c>
      <c r="F500" s="120" t="s">
        <v>441</v>
      </c>
      <c r="G500" s="129" t="s">
        <v>96</v>
      </c>
      <c r="H500" s="45"/>
      <c r="I500" s="147"/>
      <c r="J500" s="148"/>
      <c r="K500" s="148"/>
      <c r="L500" s="27" t="s">
        <v>287</v>
      </c>
      <c r="M500" s="28"/>
      <c r="N500" s="197">
        <f>O500+P500</f>
        <v>0</v>
      </c>
      <c r="O500" s="197">
        <f>SUM(O501:O509)</f>
        <v>0</v>
      </c>
      <c r="P500" s="197">
        <f>SUM(P501:P509)</f>
        <v>0</v>
      </c>
      <c r="Q500" s="161"/>
      <c r="R500" s="161"/>
      <c r="S500" s="438"/>
      <c r="T500" s="161"/>
      <c r="U500" s="161"/>
      <c r="V500" s="161"/>
    </row>
    <row r="501" spans="1:22" s="115" customFormat="1" ht="16.2">
      <c r="A501" s="122" t="str">
        <f t="shared" si="84"/>
        <v>71090201010000</v>
      </c>
      <c r="B501" s="124" t="s">
        <v>439</v>
      </c>
      <c r="C501" s="117" t="s">
        <v>187</v>
      </c>
      <c r="D501" s="118" t="s">
        <v>140</v>
      </c>
      <c r="E501" s="119" t="s">
        <v>106</v>
      </c>
      <c r="F501" s="120" t="s">
        <v>106</v>
      </c>
      <c r="G501" s="129" t="s">
        <v>440</v>
      </c>
      <c r="H501" s="17"/>
      <c r="I501" s="25"/>
      <c r="J501" s="26"/>
      <c r="K501" s="26"/>
      <c r="L501" s="29" t="s">
        <v>114</v>
      </c>
      <c r="M501" s="44">
        <v>4212</v>
      </c>
      <c r="N501" s="183">
        <f t="shared" si="92"/>
        <v>0</v>
      </c>
      <c r="O501" s="183"/>
      <c r="P501" s="183"/>
      <c r="Q501" s="161"/>
      <c r="R501" s="161"/>
      <c r="S501" s="438"/>
      <c r="T501" s="161"/>
      <c r="U501" s="161"/>
      <c r="V501" s="161"/>
    </row>
    <row r="502" spans="1:22" ht="16.2">
      <c r="A502" s="122" t="str">
        <f t="shared" si="84"/>
        <v>71090201014239</v>
      </c>
      <c r="B502" s="124" t="s">
        <v>439</v>
      </c>
      <c r="C502" s="117" t="s">
        <v>187</v>
      </c>
      <c r="D502" s="118" t="s">
        <v>140</v>
      </c>
      <c r="E502" s="119" t="s">
        <v>106</v>
      </c>
      <c r="F502" s="120" t="s">
        <v>106</v>
      </c>
      <c r="G502" s="121">
        <v>4239</v>
      </c>
      <c r="H502" s="17"/>
      <c r="I502" s="25"/>
      <c r="J502" s="26"/>
      <c r="K502" s="26"/>
      <c r="L502" s="29" t="s">
        <v>115</v>
      </c>
      <c r="M502" s="44">
        <v>4213</v>
      </c>
      <c r="N502" s="183">
        <f t="shared" si="92"/>
        <v>0</v>
      </c>
      <c r="O502" s="183"/>
      <c r="P502" s="183"/>
      <c r="Q502" s="161"/>
      <c r="R502" s="161"/>
      <c r="S502" s="438"/>
      <c r="T502" s="161"/>
      <c r="U502" s="161"/>
      <c r="V502" s="161"/>
    </row>
    <row r="503" spans="1:22" ht="18" customHeight="1">
      <c r="A503" s="122" t="str">
        <f t="shared" si="84"/>
        <v>71090201014511</v>
      </c>
      <c r="B503" s="116" t="s">
        <v>439</v>
      </c>
      <c r="C503" s="117" t="s">
        <v>187</v>
      </c>
      <c r="D503" s="118" t="s">
        <v>140</v>
      </c>
      <c r="E503" s="119" t="s">
        <v>106</v>
      </c>
      <c r="F503" s="120" t="s">
        <v>106</v>
      </c>
      <c r="G503" s="121">
        <v>4511</v>
      </c>
      <c r="H503" s="17"/>
      <c r="I503" s="25"/>
      <c r="J503" s="26"/>
      <c r="K503" s="26"/>
      <c r="L503" s="30" t="s">
        <v>142</v>
      </c>
      <c r="M503" s="13">
        <v>4251</v>
      </c>
      <c r="N503" s="183">
        <f t="shared" si="92"/>
        <v>0</v>
      </c>
      <c r="O503" s="183"/>
      <c r="P503" s="183"/>
      <c r="Q503" s="161"/>
      <c r="R503" s="161"/>
      <c r="S503" s="438"/>
      <c r="T503" s="161"/>
      <c r="U503" s="161"/>
      <c r="V503" s="161"/>
    </row>
    <row r="504" spans="1:22" s="115" customFormat="1" ht="16.8">
      <c r="A504" s="122" t="str">
        <f t="shared" si="84"/>
        <v>71090201020000</v>
      </c>
      <c r="B504" s="124" t="s">
        <v>439</v>
      </c>
      <c r="C504" s="117" t="s">
        <v>187</v>
      </c>
      <c r="D504" s="118" t="s">
        <v>140</v>
      </c>
      <c r="E504" s="119" t="s">
        <v>106</v>
      </c>
      <c r="F504" s="120" t="s">
        <v>140</v>
      </c>
      <c r="G504" s="129" t="s">
        <v>440</v>
      </c>
      <c r="H504" s="25"/>
      <c r="I504" s="18"/>
      <c r="J504" s="19"/>
      <c r="K504" s="19"/>
      <c r="L504" s="30" t="s">
        <v>167</v>
      </c>
      <c r="M504" s="31">
        <v>4639</v>
      </c>
      <c r="N504" s="183">
        <f t="shared" si="92"/>
        <v>0</v>
      </c>
      <c r="O504" s="399"/>
      <c r="P504" s="399"/>
      <c r="Q504" s="161"/>
      <c r="R504" s="161"/>
      <c r="S504" s="438"/>
      <c r="T504" s="161"/>
      <c r="U504" s="161"/>
      <c r="V504" s="161"/>
    </row>
    <row r="505" spans="1:22" ht="26.4">
      <c r="A505" s="122" t="str">
        <f t="shared" si="84"/>
        <v>71090201024239</v>
      </c>
      <c r="B505" s="124" t="s">
        <v>439</v>
      </c>
      <c r="C505" s="117" t="s">
        <v>187</v>
      </c>
      <c r="D505" s="118" t="s">
        <v>140</v>
      </c>
      <c r="E505" s="119" t="s">
        <v>106</v>
      </c>
      <c r="F505" s="120" t="s">
        <v>140</v>
      </c>
      <c r="G505" s="121">
        <v>4239</v>
      </c>
      <c r="H505" s="25"/>
      <c r="I505" s="18"/>
      <c r="J505" s="19"/>
      <c r="K505" s="19"/>
      <c r="L505" s="29" t="s">
        <v>219</v>
      </c>
      <c r="M505" s="12">
        <v>4819</v>
      </c>
      <c r="N505" s="183">
        <f t="shared" si="92"/>
        <v>0</v>
      </c>
      <c r="O505" s="183"/>
      <c r="P505" s="183"/>
      <c r="Q505" s="161"/>
      <c r="R505" s="161"/>
      <c r="S505" s="438"/>
      <c r="T505" s="161"/>
      <c r="U505" s="161"/>
      <c r="V505" s="161"/>
    </row>
    <row r="506" spans="1:22" ht="16.2">
      <c r="A506" s="122" t="str">
        <f t="shared" si="84"/>
        <v>71090201024511</v>
      </c>
      <c r="B506" s="116" t="s">
        <v>439</v>
      </c>
      <c r="C506" s="117" t="s">
        <v>187</v>
      </c>
      <c r="D506" s="118" t="s">
        <v>140</v>
      </c>
      <c r="E506" s="119" t="s">
        <v>106</v>
      </c>
      <c r="F506" s="120" t="s">
        <v>140</v>
      </c>
      <c r="G506" s="121">
        <v>4511</v>
      </c>
      <c r="H506" s="25"/>
      <c r="I506" s="18"/>
      <c r="J506" s="19"/>
      <c r="K506" s="19"/>
      <c r="L506" s="30" t="s">
        <v>173</v>
      </c>
      <c r="M506" s="31">
        <v>5112</v>
      </c>
      <c r="N506" s="183">
        <f t="shared" si="92"/>
        <v>0</v>
      </c>
      <c r="O506" s="183">
        <v>0</v>
      </c>
      <c r="P506" s="183"/>
      <c r="Q506" s="161"/>
      <c r="R506" s="161"/>
      <c r="S506" s="438"/>
      <c r="T506" s="161"/>
      <c r="U506" s="161"/>
      <c r="V506" s="161"/>
    </row>
    <row r="507" spans="1:22" s="115" customFormat="1" ht="16.2">
      <c r="A507" s="122" t="str">
        <f t="shared" si="84"/>
        <v>71090201030000</v>
      </c>
      <c r="B507" s="124" t="s">
        <v>439</v>
      </c>
      <c r="C507" s="117" t="s">
        <v>187</v>
      </c>
      <c r="D507" s="118" t="s">
        <v>140</v>
      </c>
      <c r="E507" s="119" t="s">
        <v>106</v>
      </c>
      <c r="F507" s="120" t="s">
        <v>442</v>
      </c>
      <c r="G507" s="129" t="s">
        <v>440</v>
      </c>
      <c r="H507" s="25"/>
      <c r="I507" s="18"/>
      <c r="J507" s="19"/>
      <c r="K507" s="19"/>
      <c r="L507" s="30" t="s">
        <v>174</v>
      </c>
      <c r="M507" s="31">
        <v>5113</v>
      </c>
      <c r="N507" s="183">
        <f t="shared" si="92"/>
        <v>0</v>
      </c>
      <c r="O507" s="183">
        <v>0</v>
      </c>
      <c r="P507" s="183"/>
      <c r="Q507" s="161"/>
      <c r="R507" s="161"/>
      <c r="S507" s="438"/>
      <c r="T507" s="161"/>
      <c r="U507" s="161"/>
      <c r="V507" s="161"/>
    </row>
    <row r="508" spans="1:22" ht="15" customHeight="1">
      <c r="A508" s="122" t="str">
        <f t="shared" si="84"/>
        <v>71090201034239</v>
      </c>
      <c r="B508" s="124" t="s">
        <v>439</v>
      </c>
      <c r="C508" s="117" t="s">
        <v>187</v>
      </c>
      <c r="D508" s="118" t="s">
        <v>140</v>
      </c>
      <c r="E508" s="119" t="s">
        <v>106</v>
      </c>
      <c r="F508" s="120" t="s">
        <v>442</v>
      </c>
      <c r="G508" s="121">
        <v>4239</v>
      </c>
      <c r="H508" s="25"/>
      <c r="I508" s="18"/>
      <c r="J508" s="19"/>
      <c r="K508" s="19"/>
      <c r="L508" s="29" t="s">
        <v>137</v>
      </c>
      <c r="M508" s="12">
        <v>5129</v>
      </c>
      <c r="N508" s="183">
        <f t="shared" si="92"/>
        <v>0</v>
      </c>
      <c r="O508" s="183"/>
      <c r="P508" s="183"/>
      <c r="Q508" s="161"/>
      <c r="R508" s="161"/>
      <c r="S508" s="438"/>
      <c r="T508" s="161"/>
      <c r="U508" s="161"/>
      <c r="V508" s="161"/>
    </row>
    <row r="509" spans="1:22" ht="16.2">
      <c r="A509" s="122" t="str">
        <f t="shared" si="84"/>
        <v>71090201034511</v>
      </c>
      <c r="B509" s="116" t="s">
        <v>439</v>
      </c>
      <c r="C509" s="117" t="s">
        <v>187</v>
      </c>
      <c r="D509" s="118" t="s">
        <v>140</v>
      </c>
      <c r="E509" s="119" t="s">
        <v>106</v>
      </c>
      <c r="F509" s="120" t="s">
        <v>442</v>
      </c>
      <c r="G509" s="121">
        <v>4511</v>
      </c>
      <c r="H509" s="25"/>
      <c r="I509" s="18"/>
      <c r="J509" s="19"/>
      <c r="K509" s="19"/>
      <c r="L509" s="30" t="s">
        <v>765</v>
      </c>
      <c r="M509" s="12" t="s">
        <v>766</v>
      </c>
      <c r="N509" s="183">
        <f t="shared" si="92"/>
        <v>0</v>
      </c>
      <c r="O509" s="183"/>
      <c r="P509" s="183"/>
      <c r="Q509" s="161"/>
      <c r="R509" s="161"/>
      <c r="S509" s="438"/>
      <c r="T509" s="161"/>
      <c r="U509" s="161"/>
      <c r="V509" s="161"/>
    </row>
    <row r="510" spans="1:22" s="115" customFormat="1" ht="27.6">
      <c r="A510" s="122" t="str">
        <f t="shared" si="84"/>
        <v>71090201040000</v>
      </c>
      <c r="B510" s="124" t="s">
        <v>439</v>
      </c>
      <c r="C510" s="117" t="s">
        <v>187</v>
      </c>
      <c r="D510" s="118" t="s">
        <v>140</v>
      </c>
      <c r="E510" s="119" t="s">
        <v>106</v>
      </c>
      <c r="F510" s="120" t="s">
        <v>155</v>
      </c>
      <c r="G510" s="129" t="s">
        <v>440</v>
      </c>
      <c r="H510" s="45"/>
      <c r="I510" s="147"/>
      <c r="J510" s="148"/>
      <c r="K510" s="148"/>
      <c r="L510" s="27" t="s">
        <v>842</v>
      </c>
      <c r="M510" s="28"/>
      <c r="N510" s="197">
        <f>O510+P510</f>
        <v>0</v>
      </c>
      <c r="O510" s="197">
        <f>SUM(O511:O513)</f>
        <v>0</v>
      </c>
      <c r="P510" s="197">
        <f>SUM(P511:P513)</f>
        <v>0</v>
      </c>
      <c r="Q510" s="161"/>
      <c r="R510" s="161"/>
      <c r="S510" s="438"/>
      <c r="T510" s="161"/>
      <c r="U510" s="161"/>
      <c r="V510" s="161"/>
    </row>
    <row r="511" spans="1:22" ht="16.2">
      <c r="A511" s="122" t="str">
        <f t="shared" si="84"/>
        <v>71090201044239</v>
      </c>
      <c r="B511" s="124" t="s">
        <v>439</v>
      </c>
      <c r="C511" s="117" t="s">
        <v>187</v>
      </c>
      <c r="D511" s="118" t="s">
        <v>140</v>
      </c>
      <c r="E511" s="119" t="s">
        <v>106</v>
      </c>
      <c r="F511" s="120" t="s">
        <v>155</v>
      </c>
      <c r="G511" s="121">
        <v>4239</v>
      </c>
      <c r="H511" s="25"/>
      <c r="I511" s="18"/>
      <c r="J511" s="19"/>
      <c r="K511" s="19"/>
      <c r="L511" s="30" t="s">
        <v>134</v>
      </c>
      <c r="M511" s="31">
        <v>4861</v>
      </c>
      <c r="N511" s="183">
        <f t="shared" si="92"/>
        <v>0</v>
      </c>
      <c r="O511" s="183"/>
      <c r="P511" s="183"/>
      <c r="Q511" s="161"/>
      <c r="R511" s="161"/>
      <c r="S511" s="438"/>
      <c r="T511" s="161"/>
      <c r="U511" s="161"/>
      <c r="V511" s="161"/>
    </row>
    <row r="512" spans="1:22" ht="16.2">
      <c r="A512" s="122" t="str">
        <f t="shared" si="84"/>
        <v>71090201044511</v>
      </c>
      <c r="B512" s="116" t="s">
        <v>439</v>
      </c>
      <c r="C512" s="117" t="s">
        <v>187</v>
      </c>
      <c r="D512" s="118" t="s">
        <v>140</v>
      </c>
      <c r="E512" s="119" t="s">
        <v>106</v>
      </c>
      <c r="F512" s="120" t="s">
        <v>155</v>
      </c>
      <c r="G512" s="121">
        <v>4511</v>
      </c>
      <c r="H512" s="25"/>
      <c r="I512" s="18"/>
      <c r="J512" s="19"/>
      <c r="K512" s="19"/>
      <c r="L512" s="29" t="s">
        <v>125</v>
      </c>
      <c r="M512" s="12">
        <v>4239</v>
      </c>
      <c r="N512" s="183">
        <f t="shared" si="92"/>
        <v>0</v>
      </c>
      <c r="O512" s="190"/>
      <c r="P512" s="190"/>
      <c r="Q512" s="161"/>
      <c r="R512" s="161"/>
      <c r="S512" s="438"/>
      <c r="T512" s="161"/>
      <c r="U512" s="161"/>
      <c r="V512" s="161"/>
    </row>
    <row r="513" spans="1:22" s="156" customFormat="1" ht="16.2">
      <c r="A513" s="122" t="str">
        <f t="shared" si="84"/>
        <v>71090202000000</v>
      </c>
      <c r="B513" s="124" t="s">
        <v>439</v>
      </c>
      <c r="C513" s="117" t="s">
        <v>187</v>
      </c>
      <c r="D513" s="118" t="s">
        <v>140</v>
      </c>
      <c r="E513" s="119" t="s">
        <v>140</v>
      </c>
      <c r="F513" s="120" t="s">
        <v>441</v>
      </c>
      <c r="G513" s="129" t="s">
        <v>440</v>
      </c>
      <c r="H513" s="25"/>
      <c r="I513" s="18"/>
      <c r="J513" s="19"/>
      <c r="K513" s="19"/>
      <c r="L513" s="30" t="s">
        <v>174</v>
      </c>
      <c r="M513" s="31">
        <v>5113</v>
      </c>
      <c r="N513" s="183">
        <f t="shared" si="92"/>
        <v>0</v>
      </c>
      <c r="O513" s="190"/>
      <c r="P513" s="190"/>
      <c r="Q513" s="161"/>
      <c r="R513" s="161"/>
      <c r="S513" s="438"/>
      <c r="T513" s="161"/>
      <c r="U513" s="161"/>
      <c r="V513" s="161"/>
    </row>
    <row r="514" spans="1:22" ht="34.5" customHeight="1">
      <c r="A514" s="122" t="str">
        <f t="shared" si="84"/>
        <v>71090202000001</v>
      </c>
      <c r="B514" s="124" t="s">
        <v>439</v>
      </c>
      <c r="C514" s="117" t="s">
        <v>187</v>
      </c>
      <c r="D514" s="118" t="s">
        <v>140</v>
      </c>
      <c r="E514" s="119" t="s">
        <v>140</v>
      </c>
      <c r="F514" s="120" t="s">
        <v>441</v>
      </c>
      <c r="G514" s="129" t="s">
        <v>96</v>
      </c>
      <c r="H514" s="45"/>
      <c r="I514" s="147"/>
      <c r="J514" s="148"/>
      <c r="K514" s="148"/>
      <c r="L514" s="27" t="s">
        <v>898</v>
      </c>
      <c r="M514" s="28"/>
      <c r="N514" s="197">
        <f>O514+P514</f>
        <v>0</v>
      </c>
      <c r="O514" s="197">
        <f>SUM(O515)</f>
        <v>0</v>
      </c>
      <c r="P514" s="197">
        <f>SUM(P515)</f>
        <v>0</v>
      </c>
      <c r="Q514" s="161"/>
      <c r="R514" s="161"/>
      <c r="S514" s="438"/>
      <c r="T514" s="161"/>
      <c r="U514" s="161"/>
      <c r="V514" s="161"/>
    </row>
    <row r="515" spans="1:22" ht="16.2">
      <c r="A515" s="122" t="str">
        <f t="shared" ref="A515" si="95">CONCATENATE(B515,C515,D515,E515,F515,G515)</f>
        <v>71090201014239</v>
      </c>
      <c r="B515" s="124" t="s">
        <v>439</v>
      </c>
      <c r="C515" s="117" t="s">
        <v>187</v>
      </c>
      <c r="D515" s="118" t="s">
        <v>140</v>
      </c>
      <c r="E515" s="119" t="s">
        <v>106</v>
      </c>
      <c r="F515" s="120" t="s">
        <v>106</v>
      </c>
      <c r="G515" s="121">
        <v>4239</v>
      </c>
      <c r="H515" s="17"/>
      <c r="I515" s="25"/>
      <c r="J515" s="26"/>
      <c r="K515" s="26"/>
      <c r="L515" s="29" t="s">
        <v>115</v>
      </c>
      <c r="M515" s="44">
        <v>4213</v>
      </c>
      <c r="N515" s="183">
        <f t="shared" ref="N515" si="96">O515+P515</f>
        <v>0</v>
      </c>
      <c r="O515" s="183"/>
      <c r="P515" s="183"/>
      <c r="Q515" s="161"/>
      <c r="R515" s="161"/>
      <c r="S515" s="438"/>
      <c r="T515" s="161"/>
      <c r="U515" s="161"/>
      <c r="V515" s="161"/>
    </row>
    <row r="516" spans="1:22" ht="16.2">
      <c r="A516" s="122" t="str">
        <f t="shared" si="84"/>
        <v>71090202014239</v>
      </c>
      <c r="B516" s="124" t="s">
        <v>439</v>
      </c>
      <c r="C516" s="117" t="s">
        <v>187</v>
      </c>
      <c r="D516" s="118" t="s">
        <v>140</v>
      </c>
      <c r="E516" s="119" t="s">
        <v>140</v>
      </c>
      <c r="F516" s="120" t="s">
        <v>106</v>
      </c>
      <c r="G516" s="121">
        <v>4239</v>
      </c>
      <c r="H516" s="165">
        <v>2820</v>
      </c>
      <c r="I516" s="166" t="s">
        <v>185</v>
      </c>
      <c r="J516" s="167">
        <v>2</v>
      </c>
      <c r="K516" s="167">
        <v>0</v>
      </c>
      <c r="L516" s="168" t="s">
        <v>289</v>
      </c>
      <c r="M516" s="176"/>
      <c r="N516" s="188">
        <f>+N518+N524+N529+N533+N549+N558</f>
        <v>0</v>
      </c>
      <c r="O516" s="188">
        <f>+O518+O524+O529+O533+O549+O558</f>
        <v>0</v>
      </c>
      <c r="P516" s="188">
        <f>+P518+P524+P529+P533+P549+P558</f>
        <v>0</v>
      </c>
      <c r="Q516" s="161"/>
      <c r="R516" s="161"/>
      <c r="S516" s="438"/>
      <c r="T516" s="161"/>
      <c r="U516" s="161"/>
      <c r="V516" s="161"/>
    </row>
    <row r="517" spans="1:22" ht="16.2">
      <c r="A517" s="122" t="str">
        <f t="shared" si="84"/>
        <v>71090202014511</v>
      </c>
      <c r="B517" s="116" t="s">
        <v>439</v>
      </c>
      <c r="C517" s="117" t="s">
        <v>187</v>
      </c>
      <c r="D517" s="118" t="s">
        <v>140</v>
      </c>
      <c r="E517" s="119" t="s">
        <v>140</v>
      </c>
      <c r="F517" s="120" t="s">
        <v>106</v>
      </c>
      <c r="G517" s="121">
        <v>4511</v>
      </c>
      <c r="H517" s="25"/>
      <c r="I517" s="18"/>
      <c r="J517" s="19"/>
      <c r="K517" s="19"/>
      <c r="L517" s="30" t="s">
        <v>110</v>
      </c>
      <c r="M517" s="31"/>
      <c r="N517" s="190"/>
      <c r="O517" s="190"/>
      <c r="P517" s="190"/>
      <c r="Q517" s="161"/>
      <c r="R517" s="161"/>
      <c r="S517" s="438"/>
      <c r="T517" s="161"/>
      <c r="U517" s="161"/>
      <c r="V517" s="161"/>
    </row>
    <row r="518" spans="1:22" s="115" customFormat="1" ht="16.2">
      <c r="A518" s="122" t="str">
        <f t="shared" si="84"/>
        <v>71090202020000</v>
      </c>
      <c r="B518" s="124" t="s">
        <v>439</v>
      </c>
      <c r="C518" s="117" t="s">
        <v>187</v>
      </c>
      <c r="D518" s="118" t="s">
        <v>140</v>
      </c>
      <c r="E518" s="119" t="s">
        <v>140</v>
      </c>
      <c r="F518" s="120" t="s">
        <v>140</v>
      </c>
      <c r="G518" s="129" t="s">
        <v>440</v>
      </c>
      <c r="H518" s="151">
        <v>2821</v>
      </c>
      <c r="I518" s="152" t="s">
        <v>185</v>
      </c>
      <c r="J518" s="153">
        <v>2</v>
      </c>
      <c r="K518" s="153">
        <v>1</v>
      </c>
      <c r="L518" s="154" t="s">
        <v>290</v>
      </c>
      <c r="M518" s="155"/>
      <c r="N518" s="192">
        <f>+N520+N522</f>
        <v>0</v>
      </c>
      <c r="O518" s="192">
        <f t="shared" ref="O518:P518" si="97">+O520+O522</f>
        <v>0</v>
      </c>
      <c r="P518" s="192">
        <f t="shared" si="97"/>
        <v>0</v>
      </c>
      <c r="Q518" s="161"/>
      <c r="R518" s="161"/>
      <c r="S518" s="438"/>
      <c r="T518" s="161"/>
      <c r="U518" s="161"/>
      <c r="V518" s="161"/>
    </row>
    <row r="519" spans="1:22" ht="16.2">
      <c r="A519" s="122" t="str">
        <f t="shared" si="84"/>
        <v>71090202024239</v>
      </c>
      <c r="B519" s="124" t="s">
        <v>439</v>
      </c>
      <c r="C519" s="117" t="s">
        <v>187</v>
      </c>
      <c r="D519" s="118" t="s">
        <v>140</v>
      </c>
      <c r="E519" s="119" t="s">
        <v>140</v>
      </c>
      <c r="F519" s="120" t="s">
        <v>140</v>
      </c>
      <c r="G519" s="121">
        <v>4239</v>
      </c>
      <c r="H519" s="25"/>
      <c r="I519" s="25"/>
      <c r="J519" s="26"/>
      <c r="K519" s="26"/>
      <c r="L519" s="30" t="s">
        <v>108</v>
      </c>
      <c r="M519" s="31"/>
      <c r="N519" s="190"/>
      <c r="O519" s="190"/>
      <c r="P519" s="190"/>
      <c r="Q519" s="161"/>
      <c r="R519" s="161"/>
      <c r="S519" s="438"/>
      <c r="T519" s="161"/>
      <c r="U519" s="161"/>
      <c r="V519" s="161"/>
    </row>
    <row r="520" spans="1:22" ht="16.2">
      <c r="A520" s="122" t="str">
        <f t="shared" si="84"/>
        <v>71090202024511</v>
      </c>
      <c r="B520" s="116" t="s">
        <v>439</v>
      </c>
      <c r="C520" s="117" t="s">
        <v>187</v>
      </c>
      <c r="D520" s="118" t="s">
        <v>140</v>
      </c>
      <c r="E520" s="119" t="s">
        <v>140</v>
      </c>
      <c r="F520" s="120" t="s">
        <v>140</v>
      </c>
      <c r="G520" s="121">
        <v>4511</v>
      </c>
      <c r="H520" s="45"/>
      <c r="I520" s="147"/>
      <c r="J520" s="148"/>
      <c r="K520" s="148"/>
      <c r="L520" s="27" t="s">
        <v>291</v>
      </c>
      <c r="M520" s="28"/>
      <c r="N520" s="197">
        <f>O520+P520</f>
        <v>0</v>
      </c>
      <c r="O520" s="197">
        <f>SUM(O521)</f>
        <v>0</v>
      </c>
      <c r="P520" s="197">
        <f>SUM(P521)</f>
        <v>0</v>
      </c>
      <c r="Q520" s="161"/>
      <c r="R520" s="161"/>
      <c r="S520" s="438"/>
      <c r="T520" s="161"/>
      <c r="U520" s="161"/>
      <c r="V520" s="161"/>
    </row>
    <row r="521" spans="1:22" s="115" customFormat="1" ht="26.4">
      <c r="A521" s="122" t="str">
        <f t="shared" si="84"/>
        <v>71090202030000</v>
      </c>
      <c r="B521" s="124" t="s">
        <v>439</v>
      </c>
      <c r="C521" s="117" t="s">
        <v>187</v>
      </c>
      <c r="D521" s="118" t="s">
        <v>140</v>
      </c>
      <c r="E521" s="119" t="s">
        <v>140</v>
      </c>
      <c r="F521" s="120" t="s">
        <v>442</v>
      </c>
      <c r="G521" s="129" t="s">
        <v>440</v>
      </c>
      <c r="H521" s="25"/>
      <c r="I521" s="18"/>
      <c r="J521" s="19"/>
      <c r="K521" s="19"/>
      <c r="L521" s="29" t="s">
        <v>217</v>
      </c>
      <c r="M521" s="12">
        <v>4511</v>
      </c>
      <c r="N521" s="183">
        <f t="shared" ref="N521:N523" si="98">O521+P521</f>
        <v>0</v>
      </c>
      <c r="O521" s="398"/>
      <c r="P521" s="398"/>
      <c r="Q521" s="161"/>
      <c r="R521" s="161"/>
      <c r="S521" s="438"/>
      <c r="T521" s="161"/>
      <c r="U521" s="161"/>
      <c r="V521" s="161"/>
    </row>
    <row r="522" spans="1:22" ht="28.5" customHeight="1">
      <c r="A522" s="122" t="str">
        <f t="shared" si="84"/>
        <v>71090202034239</v>
      </c>
      <c r="B522" s="124" t="s">
        <v>439</v>
      </c>
      <c r="C522" s="117" t="s">
        <v>187</v>
      </c>
      <c r="D522" s="118" t="s">
        <v>140</v>
      </c>
      <c r="E522" s="119" t="s">
        <v>140</v>
      </c>
      <c r="F522" s="120" t="s">
        <v>442</v>
      </c>
      <c r="G522" s="121">
        <v>4239</v>
      </c>
      <c r="H522" s="45"/>
      <c r="I522" s="147"/>
      <c r="J522" s="148"/>
      <c r="K522" s="148"/>
      <c r="L522" s="27" t="s">
        <v>767</v>
      </c>
      <c r="M522" s="28"/>
      <c r="N522" s="197">
        <f>O522+P522</f>
        <v>0</v>
      </c>
      <c r="O522" s="197">
        <f>SUM(O523)</f>
        <v>0</v>
      </c>
      <c r="P522" s="197">
        <f>SUM(P523)</f>
        <v>0</v>
      </c>
      <c r="Q522" s="161"/>
      <c r="R522" s="161"/>
      <c r="S522" s="438"/>
      <c r="T522" s="161"/>
      <c r="U522" s="161"/>
      <c r="V522" s="161"/>
    </row>
    <row r="523" spans="1:22" ht="16.2">
      <c r="A523" s="122" t="str">
        <f t="shared" si="84"/>
        <v>71090202034511</v>
      </c>
      <c r="B523" s="116" t="s">
        <v>439</v>
      </c>
      <c r="C523" s="117" t="s">
        <v>187</v>
      </c>
      <c r="D523" s="118" t="s">
        <v>140</v>
      </c>
      <c r="E523" s="119" t="s">
        <v>140</v>
      </c>
      <c r="F523" s="120" t="s">
        <v>442</v>
      </c>
      <c r="G523" s="121">
        <v>4511</v>
      </c>
      <c r="H523" s="25"/>
      <c r="I523" s="18"/>
      <c r="J523" s="19"/>
      <c r="K523" s="19"/>
      <c r="L523" s="29" t="s">
        <v>138</v>
      </c>
      <c r="M523" s="12">
        <v>5132</v>
      </c>
      <c r="N523" s="183">
        <f t="shared" si="98"/>
        <v>0</v>
      </c>
      <c r="O523" s="183"/>
      <c r="P523" s="183"/>
      <c r="Q523" s="161"/>
      <c r="R523" s="161"/>
      <c r="S523" s="438"/>
      <c r="T523" s="161"/>
      <c r="U523" s="161"/>
      <c r="V523" s="161"/>
    </row>
    <row r="524" spans="1:22" ht="16.2">
      <c r="A524" s="122" t="str">
        <f t="shared" si="84"/>
        <v>71090202044511</v>
      </c>
      <c r="B524" s="116" t="s">
        <v>439</v>
      </c>
      <c r="C524" s="117" t="s">
        <v>187</v>
      </c>
      <c r="D524" s="118" t="s">
        <v>140</v>
      </c>
      <c r="E524" s="119" t="s">
        <v>140</v>
      </c>
      <c r="F524" s="120" t="s">
        <v>155</v>
      </c>
      <c r="G524" s="121">
        <v>4511</v>
      </c>
      <c r="H524" s="151">
        <v>2821</v>
      </c>
      <c r="I524" s="152" t="s">
        <v>185</v>
      </c>
      <c r="J524" s="153">
        <v>2</v>
      </c>
      <c r="K524" s="153">
        <v>2</v>
      </c>
      <c r="L524" s="154" t="s">
        <v>293</v>
      </c>
      <c r="M524" s="155"/>
      <c r="N524" s="192">
        <f>+N526</f>
        <v>0</v>
      </c>
      <c r="O524" s="192">
        <f t="shared" ref="O524:P524" si="99">+O526</f>
        <v>0</v>
      </c>
      <c r="P524" s="192">
        <f t="shared" si="99"/>
        <v>0</v>
      </c>
      <c r="Q524" s="161"/>
      <c r="R524" s="161"/>
      <c r="S524" s="438"/>
      <c r="T524" s="161"/>
      <c r="U524" s="161"/>
      <c r="V524" s="161"/>
    </row>
    <row r="525" spans="1:22" s="170" customFormat="1" ht="16.2">
      <c r="A525" s="122" t="str">
        <f t="shared" si="84"/>
        <v>71090500000000</v>
      </c>
      <c r="B525" s="124" t="s">
        <v>439</v>
      </c>
      <c r="C525" s="117" t="s">
        <v>187</v>
      </c>
      <c r="D525" s="118" t="s">
        <v>149</v>
      </c>
      <c r="E525" s="119" t="s">
        <v>441</v>
      </c>
      <c r="F525" s="120" t="s">
        <v>441</v>
      </c>
      <c r="G525" s="129" t="s">
        <v>440</v>
      </c>
      <c r="H525" s="25"/>
      <c r="I525" s="25"/>
      <c r="J525" s="26"/>
      <c r="K525" s="26"/>
      <c r="L525" s="30" t="s">
        <v>108</v>
      </c>
      <c r="M525" s="31"/>
      <c r="N525" s="190"/>
      <c r="O525" s="190"/>
      <c r="P525" s="190"/>
      <c r="Q525" s="161"/>
      <c r="R525" s="161"/>
      <c r="S525" s="438"/>
      <c r="T525" s="161"/>
      <c r="U525" s="161"/>
      <c r="V525" s="161"/>
    </row>
    <row r="526" spans="1:22" ht="16.2">
      <c r="A526" s="122" t="str">
        <f t="shared" ref="A526:A580" si="100">CONCATENATE(B526,C526,D526,E526,F526,G526)</f>
        <v>71090500000001</v>
      </c>
      <c r="B526" s="124" t="s">
        <v>439</v>
      </c>
      <c r="C526" s="117" t="s">
        <v>187</v>
      </c>
      <c r="D526" s="118" t="s">
        <v>149</v>
      </c>
      <c r="E526" s="119" t="s">
        <v>441</v>
      </c>
      <c r="F526" s="120" t="s">
        <v>441</v>
      </c>
      <c r="G526" s="129" t="s">
        <v>96</v>
      </c>
      <c r="H526" s="45"/>
      <c r="I526" s="147"/>
      <c r="J526" s="148"/>
      <c r="K526" s="148"/>
      <c r="L526" s="27" t="s">
        <v>294</v>
      </c>
      <c r="M526" s="28"/>
      <c r="N526" s="197">
        <f>O526+P526</f>
        <v>0</v>
      </c>
      <c r="O526" s="197">
        <f>SUM(O527:O528)</f>
        <v>0</v>
      </c>
      <c r="P526" s="197">
        <f>SUM(P527:P528)</f>
        <v>0</v>
      </c>
      <c r="Q526" s="161"/>
      <c r="R526" s="161"/>
      <c r="S526" s="438"/>
      <c r="T526" s="161"/>
      <c r="U526" s="161"/>
      <c r="V526" s="161"/>
    </row>
    <row r="527" spans="1:22" s="156" customFormat="1" ht="26.4">
      <c r="A527" s="122" t="str">
        <f t="shared" si="100"/>
        <v>71090501000000</v>
      </c>
      <c r="B527" s="124" t="s">
        <v>439</v>
      </c>
      <c r="C527" s="117" t="s">
        <v>187</v>
      </c>
      <c r="D527" s="118" t="s">
        <v>149</v>
      </c>
      <c r="E527" s="119" t="s">
        <v>106</v>
      </c>
      <c r="F527" s="120" t="s">
        <v>441</v>
      </c>
      <c r="G527" s="129" t="s">
        <v>440</v>
      </c>
      <c r="H527" s="25"/>
      <c r="I527" s="25"/>
      <c r="J527" s="26"/>
      <c r="K527" s="26"/>
      <c r="L527" s="29" t="s">
        <v>217</v>
      </c>
      <c r="M527" s="12">
        <v>4511</v>
      </c>
      <c r="N527" s="183">
        <f t="shared" ref="N527:N528" si="101">O527+P527</f>
        <v>0</v>
      </c>
      <c r="O527" s="405"/>
      <c r="P527" s="405">
        <v>0</v>
      </c>
      <c r="Q527" s="161"/>
      <c r="R527" s="161"/>
      <c r="S527" s="438"/>
      <c r="T527" s="161"/>
      <c r="U527" s="161"/>
      <c r="V527" s="161"/>
    </row>
    <row r="528" spans="1:22" ht="26.4">
      <c r="A528" s="122" t="str">
        <f t="shared" si="100"/>
        <v>71090501000001</v>
      </c>
      <c r="B528" s="124" t="s">
        <v>439</v>
      </c>
      <c r="C528" s="117" t="s">
        <v>187</v>
      </c>
      <c r="D528" s="118" t="s">
        <v>149</v>
      </c>
      <c r="E528" s="119" t="s">
        <v>106</v>
      </c>
      <c r="F528" s="120" t="s">
        <v>441</v>
      </c>
      <c r="G528" s="129" t="s">
        <v>96</v>
      </c>
      <c r="H528" s="25"/>
      <c r="I528" s="25"/>
      <c r="J528" s="26"/>
      <c r="K528" s="26"/>
      <c r="L528" s="29" t="s">
        <v>219</v>
      </c>
      <c r="M528" s="12">
        <v>4819</v>
      </c>
      <c r="N528" s="183">
        <f t="shared" si="101"/>
        <v>0</v>
      </c>
      <c r="O528" s="183"/>
      <c r="P528" s="183"/>
      <c r="Q528" s="161"/>
      <c r="R528" s="161"/>
      <c r="S528" s="438"/>
      <c r="T528" s="161"/>
      <c r="U528" s="161"/>
      <c r="V528" s="161"/>
    </row>
    <row r="529" spans="1:22" ht="16.2">
      <c r="B529" s="124"/>
      <c r="H529" s="151">
        <v>2823</v>
      </c>
      <c r="I529" s="152" t="s">
        <v>185</v>
      </c>
      <c r="J529" s="153">
        <v>2</v>
      </c>
      <c r="K529" s="153">
        <v>3</v>
      </c>
      <c r="L529" s="154" t="s">
        <v>296</v>
      </c>
      <c r="M529" s="155"/>
      <c r="N529" s="192">
        <f>+N531</f>
        <v>0</v>
      </c>
      <c r="O529" s="192">
        <f>+O531</f>
        <v>0</v>
      </c>
      <c r="P529" s="192">
        <f>+P531</f>
        <v>0</v>
      </c>
      <c r="Q529" s="161"/>
      <c r="R529" s="161"/>
      <c r="S529" s="438"/>
      <c r="T529" s="161"/>
      <c r="U529" s="161"/>
      <c r="V529" s="161"/>
    </row>
    <row r="530" spans="1:22" ht="16.2">
      <c r="B530" s="124"/>
      <c r="H530" s="25"/>
      <c r="I530" s="25"/>
      <c r="J530" s="26"/>
      <c r="K530" s="26"/>
      <c r="L530" s="30" t="s">
        <v>108</v>
      </c>
      <c r="M530" s="31"/>
      <c r="N530" s="190"/>
      <c r="O530" s="190"/>
      <c r="P530" s="190"/>
      <c r="Q530" s="161"/>
      <c r="R530" s="161"/>
      <c r="S530" s="438"/>
      <c r="T530" s="161"/>
      <c r="U530" s="161"/>
      <c r="V530" s="161"/>
    </row>
    <row r="531" spans="1:22" ht="27.6">
      <c r="B531" s="124"/>
      <c r="H531" s="45"/>
      <c r="I531" s="147"/>
      <c r="J531" s="148"/>
      <c r="K531" s="148"/>
      <c r="L531" s="27" t="s">
        <v>297</v>
      </c>
      <c r="M531" s="28"/>
      <c r="N531" s="197">
        <f>O531+P531</f>
        <v>0</v>
      </c>
      <c r="O531" s="197">
        <f>SUM(O532)</f>
        <v>0</v>
      </c>
      <c r="P531" s="197">
        <f>SUM(P532)</f>
        <v>0</v>
      </c>
      <c r="Q531" s="161"/>
      <c r="R531" s="161"/>
      <c r="S531" s="438"/>
      <c r="T531" s="161"/>
      <c r="U531" s="161"/>
      <c r="V531" s="161"/>
    </row>
    <row r="532" spans="1:22" s="115" customFormat="1" ht="26.4">
      <c r="A532" s="122" t="str">
        <f t="shared" si="100"/>
        <v>71090501030000</v>
      </c>
      <c r="B532" s="124" t="s">
        <v>439</v>
      </c>
      <c r="C532" s="117" t="s">
        <v>187</v>
      </c>
      <c r="D532" s="118" t="s">
        <v>149</v>
      </c>
      <c r="E532" s="119" t="s">
        <v>106</v>
      </c>
      <c r="F532" s="120" t="s">
        <v>442</v>
      </c>
      <c r="G532" s="129" t="s">
        <v>440</v>
      </c>
      <c r="H532" s="17"/>
      <c r="I532" s="25"/>
      <c r="J532" s="26"/>
      <c r="K532" s="26"/>
      <c r="L532" s="29" t="s">
        <v>217</v>
      </c>
      <c r="M532" s="33">
        <v>4511</v>
      </c>
      <c r="N532" s="183">
        <f t="shared" ref="N532" si="102">O532+P532</f>
        <v>0</v>
      </c>
      <c r="O532" s="183"/>
      <c r="P532" s="183"/>
      <c r="Q532" s="161"/>
      <c r="R532" s="161"/>
      <c r="S532" s="438"/>
      <c r="T532" s="161"/>
      <c r="U532" s="161"/>
      <c r="V532" s="161"/>
    </row>
    <row r="533" spans="1:22" ht="16.2">
      <c r="A533" s="122" t="str">
        <f t="shared" si="100"/>
        <v>71090501044239</v>
      </c>
      <c r="B533" s="124" t="s">
        <v>439</v>
      </c>
      <c r="C533" s="117" t="s">
        <v>187</v>
      </c>
      <c r="D533" s="118" t="s">
        <v>149</v>
      </c>
      <c r="E533" s="119" t="s">
        <v>106</v>
      </c>
      <c r="F533" s="120" t="s">
        <v>155</v>
      </c>
      <c r="G533" s="121">
        <v>4239</v>
      </c>
      <c r="H533" s="151">
        <v>2824</v>
      </c>
      <c r="I533" s="152" t="s">
        <v>185</v>
      </c>
      <c r="J533" s="153">
        <v>2</v>
      </c>
      <c r="K533" s="153">
        <v>4</v>
      </c>
      <c r="L533" s="154" t="s">
        <v>299</v>
      </c>
      <c r="M533" s="155"/>
      <c r="N533" s="192">
        <f>+N535+N544+N546</f>
        <v>0</v>
      </c>
      <c r="O533" s="192">
        <f t="shared" ref="O533:P533" si="103">+O535+O544+O546</f>
        <v>0</v>
      </c>
      <c r="P533" s="192">
        <f t="shared" si="103"/>
        <v>0</v>
      </c>
      <c r="Q533" s="161"/>
      <c r="R533" s="161"/>
      <c r="S533" s="438"/>
      <c r="T533" s="161"/>
      <c r="U533" s="161"/>
      <c r="V533" s="161"/>
    </row>
    <row r="534" spans="1:22" s="115" customFormat="1" ht="16.2">
      <c r="A534" s="122" t="str">
        <f t="shared" si="100"/>
        <v>71090501050000</v>
      </c>
      <c r="B534" s="124" t="s">
        <v>439</v>
      </c>
      <c r="C534" s="117" t="s">
        <v>187</v>
      </c>
      <c r="D534" s="118" t="s">
        <v>149</v>
      </c>
      <c r="E534" s="119" t="s">
        <v>106</v>
      </c>
      <c r="F534" s="120" t="s">
        <v>149</v>
      </c>
      <c r="G534" s="129" t="s">
        <v>440</v>
      </c>
      <c r="H534" s="25"/>
      <c r="I534" s="25"/>
      <c r="J534" s="26"/>
      <c r="K534" s="26"/>
      <c r="L534" s="30" t="s">
        <v>108</v>
      </c>
      <c r="M534" s="31"/>
      <c r="N534" s="190"/>
      <c r="O534" s="190"/>
      <c r="P534" s="190"/>
      <c r="Q534" s="161"/>
      <c r="R534" s="161"/>
      <c r="S534" s="438"/>
      <c r="T534" s="161"/>
      <c r="U534" s="161"/>
      <c r="V534" s="161"/>
    </row>
    <row r="535" spans="1:22" ht="16.2">
      <c r="A535" s="122" t="str">
        <f t="shared" si="100"/>
        <v>71090501054819</v>
      </c>
      <c r="B535" s="124" t="s">
        <v>439</v>
      </c>
      <c r="C535" s="117" t="s">
        <v>187</v>
      </c>
      <c r="D535" s="118" t="s">
        <v>149</v>
      </c>
      <c r="E535" s="119" t="s">
        <v>106</v>
      </c>
      <c r="F535" s="120" t="s">
        <v>149</v>
      </c>
      <c r="G535" s="121">
        <v>4819</v>
      </c>
      <c r="H535" s="45"/>
      <c r="I535" s="147"/>
      <c r="J535" s="148"/>
      <c r="K535" s="148"/>
      <c r="L535" s="27" t="s">
        <v>300</v>
      </c>
      <c r="M535" s="28"/>
      <c r="N535" s="197">
        <f>SUM(N536:N543)</f>
        <v>0</v>
      </c>
      <c r="O535" s="197">
        <f t="shared" ref="O535:P535" si="104">SUM(O536:O543)</f>
        <v>0</v>
      </c>
      <c r="P535" s="197">
        <f t="shared" si="104"/>
        <v>0</v>
      </c>
      <c r="Q535" s="161"/>
      <c r="R535" s="161"/>
      <c r="S535" s="438"/>
      <c r="T535" s="161"/>
      <c r="U535" s="161"/>
      <c r="V535" s="161"/>
    </row>
    <row r="536" spans="1:22" s="170" customFormat="1" ht="16.2">
      <c r="A536" s="122"/>
      <c r="B536" s="124"/>
      <c r="C536" s="117"/>
      <c r="D536" s="118"/>
      <c r="E536" s="119"/>
      <c r="F536" s="120"/>
      <c r="G536" s="129"/>
      <c r="H536" s="17"/>
      <c r="I536" s="25"/>
      <c r="J536" s="26"/>
      <c r="K536" s="26"/>
      <c r="L536" s="29" t="s">
        <v>118</v>
      </c>
      <c r="M536" s="12">
        <v>4216</v>
      </c>
      <c r="N536" s="183">
        <f t="shared" ref="N536:N539" si="105">O536+P536</f>
        <v>0</v>
      </c>
      <c r="O536" s="183"/>
      <c r="P536" s="183"/>
      <c r="Q536" s="161"/>
      <c r="R536" s="161"/>
      <c r="S536" s="438"/>
      <c r="T536" s="161"/>
      <c r="U536" s="161"/>
      <c r="V536" s="161"/>
    </row>
    <row r="537" spans="1:22" s="170" customFormat="1" ht="16.2">
      <c r="A537" s="122" t="str">
        <f t="shared" si="100"/>
        <v>71090600000000</v>
      </c>
      <c r="B537" s="124" t="s">
        <v>439</v>
      </c>
      <c r="C537" s="117" t="s">
        <v>187</v>
      </c>
      <c r="D537" s="118" t="s">
        <v>157</v>
      </c>
      <c r="E537" s="119" t="s">
        <v>441</v>
      </c>
      <c r="F537" s="120" t="s">
        <v>441</v>
      </c>
      <c r="G537" s="129" t="s">
        <v>440</v>
      </c>
      <c r="H537" s="17"/>
      <c r="I537" s="25"/>
      <c r="J537" s="26"/>
      <c r="K537" s="26"/>
      <c r="L537" s="29" t="s">
        <v>782</v>
      </c>
      <c r="M537" s="12">
        <v>4234</v>
      </c>
      <c r="N537" s="183">
        <f t="shared" si="105"/>
        <v>0</v>
      </c>
      <c r="O537" s="183"/>
      <c r="P537" s="183"/>
      <c r="Q537" s="161"/>
      <c r="R537" s="161"/>
      <c r="S537" s="438"/>
      <c r="T537" s="161"/>
      <c r="U537" s="161"/>
      <c r="V537" s="161"/>
    </row>
    <row r="538" spans="1:22" ht="16.2">
      <c r="A538" s="122" t="str">
        <f t="shared" si="100"/>
        <v>71090600000001</v>
      </c>
      <c r="B538" s="124" t="s">
        <v>439</v>
      </c>
      <c r="C538" s="117" t="s">
        <v>187</v>
      </c>
      <c r="D538" s="118" t="s">
        <v>157</v>
      </c>
      <c r="E538" s="119" t="s">
        <v>441</v>
      </c>
      <c r="F538" s="120" t="s">
        <v>441</v>
      </c>
      <c r="G538" s="129" t="s">
        <v>96</v>
      </c>
      <c r="H538" s="17"/>
      <c r="I538" s="25"/>
      <c r="J538" s="26"/>
      <c r="K538" s="26"/>
      <c r="L538" s="29" t="s">
        <v>125</v>
      </c>
      <c r="M538" s="31">
        <v>4239</v>
      </c>
      <c r="N538" s="183">
        <f t="shared" si="105"/>
        <v>0</v>
      </c>
      <c r="O538" s="183"/>
      <c r="P538" s="183"/>
      <c r="Q538" s="161"/>
      <c r="R538" s="161"/>
      <c r="S538" s="438"/>
      <c r="T538" s="161"/>
      <c r="U538" s="161"/>
      <c r="V538" s="161"/>
    </row>
    <row r="539" spans="1:22" s="156" customFormat="1" ht="16.2">
      <c r="A539" s="122" t="str">
        <f t="shared" si="100"/>
        <v>71090601000000</v>
      </c>
      <c r="B539" s="124" t="s">
        <v>439</v>
      </c>
      <c r="C539" s="117" t="s">
        <v>187</v>
      </c>
      <c r="D539" s="118" t="s">
        <v>157</v>
      </c>
      <c r="E539" s="119" t="s">
        <v>106</v>
      </c>
      <c r="F539" s="120" t="s">
        <v>441</v>
      </c>
      <c r="G539" s="129" t="s">
        <v>440</v>
      </c>
      <c r="H539" s="17"/>
      <c r="I539" s="25"/>
      <c r="J539" s="26"/>
      <c r="K539" s="26"/>
      <c r="L539" s="32" t="s">
        <v>130</v>
      </c>
      <c r="M539" s="48">
        <v>4267</v>
      </c>
      <c r="N539" s="183">
        <f t="shared" si="105"/>
        <v>0</v>
      </c>
      <c r="O539" s="183"/>
      <c r="P539" s="183"/>
      <c r="Q539" s="161"/>
      <c r="R539" s="161"/>
      <c r="S539" s="438"/>
      <c r="T539" s="161"/>
      <c r="U539" s="161"/>
      <c r="V539" s="161"/>
    </row>
    <row r="540" spans="1:22" ht="16.2">
      <c r="A540" s="122" t="str">
        <f t="shared" si="100"/>
        <v>71090601000001</v>
      </c>
      <c r="B540" s="124" t="s">
        <v>439</v>
      </c>
      <c r="C540" s="117" t="s">
        <v>187</v>
      </c>
      <c r="D540" s="118" t="s">
        <v>157</v>
      </c>
      <c r="E540" s="119" t="s">
        <v>106</v>
      </c>
      <c r="F540" s="120" t="s">
        <v>441</v>
      </c>
      <c r="G540" s="129" t="s">
        <v>96</v>
      </c>
      <c r="H540" s="177"/>
      <c r="I540" s="194"/>
      <c r="J540" s="201"/>
      <c r="K540" s="202"/>
      <c r="L540" s="203" t="s">
        <v>240</v>
      </c>
      <c r="M540" s="13">
        <v>4269</v>
      </c>
      <c r="N540" s="183">
        <f t="shared" ref="N540:N545" si="106">O540+P540</f>
        <v>0</v>
      </c>
      <c r="O540" s="183"/>
      <c r="P540" s="183"/>
      <c r="Q540" s="161"/>
      <c r="R540" s="161"/>
      <c r="S540" s="438"/>
      <c r="T540" s="161"/>
      <c r="U540" s="161"/>
      <c r="V540" s="161"/>
    </row>
    <row r="541" spans="1:22" s="115" customFormat="1" ht="16.2">
      <c r="A541" s="122" t="str">
        <f t="shared" si="100"/>
        <v>71090601010000</v>
      </c>
      <c r="B541" s="124" t="s">
        <v>439</v>
      </c>
      <c r="C541" s="117" t="s">
        <v>187</v>
      </c>
      <c r="D541" s="118" t="s">
        <v>157</v>
      </c>
      <c r="E541" s="119" t="s">
        <v>106</v>
      </c>
      <c r="F541" s="120" t="s">
        <v>106</v>
      </c>
      <c r="G541" s="129" t="s">
        <v>440</v>
      </c>
      <c r="H541" s="25"/>
      <c r="I541" s="25"/>
      <c r="J541" s="26"/>
      <c r="K541" s="26"/>
      <c r="L541" s="36" t="s">
        <v>167</v>
      </c>
      <c r="M541" s="13">
        <v>4639</v>
      </c>
      <c r="N541" s="183">
        <f t="shared" si="106"/>
        <v>0</v>
      </c>
      <c r="O541" s="183"/>
      <c r="P541" s="183"/>
      <c r="Q541" s="161"/>
      <c r="R541" s="161"/>
      <c r="S541" s="438"/>
      <c r="T541" s="161"/>
      <c r="U541" s="161"/>
      <c r="V541" s="161"/>
    </row>
    <row r="542" spans="1:22" ht="26.4">
      <c r="A542" s="122" t="str">
        <f t="shared" ref="A542" si="107">CONCATENATE(B542,C542,D542,E542,F542,G542)</f>
        <v>71090501000001</v>
      </c>
      <c r="B542" s="124" t="s">
        <v>439</v>
      </c>
      <c r="C542" s="117" t="s">
        <v>187</v>
      </c>
      <c r="D542" s="118" t="s">
        <v>149</v>
      </c>
      <c r="E542" s="119" t="s">
        <v>106</v>
      </c>
      <c r="F542" s="120" t="s">
        <v>441</v>
      </c>
      <c r="G542" s="129" t="s">
        <v>96</v>
      </c>
      <c r="H542" s="25"/>
      <c r="I542" s="25"/>
      <c r="J542" s="26"/>
      <c r="K542" s="26"/>
      <c r="L542" s="29" t="s">
        <v>219</v>
      </c>
      <c r="M542" s="12">
        <v>4819</v>
      </c>
      <c r="N542" s="183">
        <f t="shared" si="106"/>
        <v>0</v>
      </c>
      <c r="O542" s="183"/>
      <c r="P542" s="183"/>
      <c r="Q542" s="161"/>
      <c r="R542" s="161"/>
      <c r="S542" s="438"/>
      <c r="T542" s="161"/>
      <c r="U542" s="161"/>
      <c r="V542" s="161"/>
    </row>
    <row r="543" spans="1:22" ht="16.2">
      <c r="A543" s="122" t="str">
        <f t="shared" si="100"/>
        <v>71090601014251</v>
      </c>
      <c r="B543" s="124" t="s">
        <v>439</v>
      </c>
      <c r="C543" s="117" t="s">
        <v>187</v>
      </c>
      <c r="D543" s="118" t="s">
        <v>157</v>
      </c>
      <c r="E543" s="119" t="s">
        <v>106</v>
      </c>
      <c r="F543" s="120" t="s">
        <v>106</v>
      </c>
      <c r="G543" s="121">
        <v>4251</v>
      </c>
      <c r="H543" s="37"/>
      <c r="I543" s="194"/>
      <c r="J543" s="195"/>
      <c r="K543" s="196"/>
      <c r="L543" s="29" t="s">
        <v>137</v>
      </c>
      <c r="M543" s="12">
        <v>5129</v>
      </c>
      <c r="N543" s="183">
        <f t="shared" si="106"/>
        <v>0</v>
      </c>
      <c r="O543" s="183"/>
      <c r="P543" s="183"/>
      <c r="Q543" s="161"/>
      <c r="R543" s="161"/>
      <c r="S543" s="438"/>
      <c r="T543" s="161"/>
      <c r="U543" s="161"/>
      <c r="V543" s="161"/>
    </row>
    <row r="544" spans="1:22" ht="18" customHeight="1">
      <c r="A544" s="122" t="str">
        <f t="shared" si="100"/>
        <v>71090601015113</v>
      </c>
      <c r="B544" s="124" t="s">
        <v>439</v>
      </c>
      <c r="C544" s="117" t="s">
        <v>187</v>
      </c>
      <c r="D544" s="118" t="s">
        <v>157</v>
      </c>
      <c r="E544" s="119" t="s">
        <v>106</v>
      </c>
      <c r="F544" s="120" t="s">
        <v>106</v>
      </c>
      <c r="G544" s="121">
        <v>5113</v>
      </c>
      <c r="H544" s="45"/>
      <c r="I544" s="147"/>
      <c r="J544" s="148"/>
      <c r="K544" s="148"/>
      <c r="L544" s="27" t="s">
        <v>301</v>
      </c>
      <c r="M544" s="28"/>
      <c r="N544" s="197">
        <f>O544+P544</f>
        <v>0</v>
      </c>
      <c r="O544" s="197">
        <f>SUM(O545)</f>
        <v>0</v>
      </c>
      <c r="P544" s="197">
        <f>SUM(P545)</f>
        <v>0</v>
      </c>
      <c r="Q544" s="161"/>
      <c r="R544" s="161"/>
      <c r="S544" s="438"/>
      <c r="T544" s="161"/>
      <c r="U544" s="161"/>
      <c r="V544" s="161"/>
    </row>
    <row r="545" spans="1:22" s="115" customFormat="1" ht="26.4">
      <c r="A545" s="122" t="str">
        <f t="shared" si="100"/>
        <v>71090601020000</v>
      </c>
      <c r="B545" s="124" t="s">
        <v>439</v>
      </c>
      <c r="C545" s="117" t="s">
        <v>187</v>
      </c>
      <c r="D545" s="118" t="s">
        <v>157</v>
      </c>
      <c r="E545" s="119" t="s">
        <v>106</v>
      </c>
      <c r="F545" s="120" t="s">
        <v>140</v>
      </c>
      <c r="G545" s="129" t="s">
        <v>440</v>
      </c>
      <c r="H545" s="25"/>
      <c r="I545" s="25"/>
      <c r="J545" s="26"/>
      <c r="K545" s="26"/>
      <c r="L545" s="29" t="s">
        <v>217</v>
      </c>
      <c r="M545" s="12">
        <v>4511</v>
      </c>
      <c r="N545" s="183">
        <f t="shared" si="106"/>
        <v>0</v>
      </c>
      <c r="O545" s="183"/>
      <c r="P545" s="183"/>
      <c r="Q545" s="161"/>
      <c r="R545" s="161"/>
      <c r="S545" s="438"/>
      <c r="T545" s="161"/>
      <c r="U545" s="161"/>
      <c r="V545" s="161"/>
    </row>
    <row r="546" spans="1:22" ht="18" customHeight="1">
      <c r="A546" s="122" t="str">
        <f t="shared" si="100"/>
        <v>71090601015113</v>
      </c>
      <c r="B546" s="124" t="s">
        <v>439</v>
      </c>
      <c r="C546" s="117" t="s">
        <v>187</v>
      </c>
      <c r="D546" s="118" t="s">
        <v>157</v>
      </c>
      <c r="E546" s="119" t="s">
        <v>106</v>
      </c>
      <c r="F546" s="120" t="s">
        <v>106</v>
      </c>
      <c r="G546" s="121">
        <v>5113</v>
      </c>
      <c r="H546" s="45"/>
      <c r="I546" s="147"/>
      <c r="J546" s="148"/>
      <c r="K546" s="148"/>
      <c r="L546" s="27" t="s">
        <v>832</v>
      </c>
      <c r="M546" s="28"/>
      <c r="N546" s="197">
        <f>O546+P546</f>
        <v>0</v>
      </c>
      <c r="O546" s="197">
        <f>SUM(O547:O548)</f>
        <v>0</v>
      </c>
      <c r="P546" s="197">
        <f>SUM(P547:P548)</f>
        <v>0</v>
      </c>
      <c r="Q546" s="161"/>
      <c r="R546" s="161"/>
      <c r="S546" s="438"/>
      <c r="T546" s="161"/>
      <c r="U546" s="161"/>
      <c r="V546" s="161"/>
    </row>
    <row r="547" spans="1:22" ht="16.2">
      <c r="A547" s="122" t="str">
        <f t="shared" si="100"/>
        <v>71090201024511</v>
      </c>
      <c r="B547" s="116" t="s">
        <v>439</v>
      </c>
      <c r="C547" s="117" t="s">
        <v>187</v>
      </c>
      <c r="D547" s="118" t="s">
        <v>140</v>
      </c>
      <c r="E547" s="119" t="s">
        <v>106</v>
      </c>
      <c r="F547" s="120" t="s">
        <v>140</v>
      </c>
      <c r="G547" s="121">
        <v>4511</v>
      </c>
      <c r="H547" s="25"/>
      <c r="I547" s="18"/>
      <c r="J547" s="19"/>
      <c r="K547" s="19"/>
      <c r="L547" s="30" t="s">
        <v>173</v>
      </c>
      <c r="M547" s="31">
        <v>5112</v>
      </c>
      <c r="N547" s="183">
        <f t="shared" ref="N547:N548" si="108">O547+P547</f>
        <v>0</v>
      </c>
      <c r="O547" s="183">
        <v>0</v>
      </c>
      <c r="P547" s="183"/>
      <c r="Q547" s="161"/>
      <c r="R547" s="161"/>
      <c r="S547" s="438"/>
      <c r="T547" s="161"/>
      <c r="U547" s="161"/>
      <c r="V547" s="161"/>
    </row>
    <row r="548" spans="1:22" ht="16.8">
      <c r="A548" s="122" t="str">
        <f t="shared" ref="A548" si="109">CONCATENATE(B548,C548,D548,E548,F548,G548)</f>
        <v>71100700000001</v>
      </c>
      <c r="B548" s="124" t="s">
        <v>439</v>
      </c>
      <c r="C548" s="117" t="s">
        <v>189</v>
      </c>
      <c r="D548" s="118" t="s">
        <v>183</v>
      </c>
      <c r="E548" s="119" t="s">
        <v>441</v>
      </c>
      <c r="F548" s="120" t="s">
        <v>441</v>
      </c>
      <c r="G548" s="129" t="s">
        <v>96</v>
      </c>
      <c r="H548" s="25"/>
      <c r="I548" s="25"/>
      <c r="J548" s="26"/>
      <c r="K548" s="26"/>
      <c r="L548" s="32" t="s">
        <v>143</v>
      </c>
      <c r="M548" s="48">
        <v>5113</v>
      </c>
      <c r="N548" s="183">
        <f t="shared" si="108"/>
        <v>0</v>
      </c>
      <c r="O548" s="398"/>
      <c r="P548" s="398"/>
      <c r="Q548" s="161"/>
      <c r="R548" s="161"/>
      <c r="S548" s="438"/>
      <c r="T548" s="161"/>
      <c r="U548" s="161"/>
      <c r="V548" s="161"/>
    </row>
    <row r="549" spans="1:22" ht="16.2">
      <c r="A549" s="122" t="str">
        <f t="shared" si="100"/>
        <v>71090601045113</v>
      </c>
      <c r="B549" s="124" t="s">
        <v>439</v>
      </c>
      <c r="C549" s="117" t="s">
        <v>187</v>
      </c>
      <c r="D549" s="118" t="s">
        <v>157</v>
      </c>
      <c r="E549" s="119" t="s">
        <v>106</v>
      </c>
      <c r="F549" s="120" t="s">
        <v>155</v>
      </c>
      <c r="G549" s="121">
        <v>5113</v>
      </c>
      <c r="H549" s="151">
        <v>2825</v>
      </c>
      <c r="I549" s="152" t="s">
        <v>185</v>
      </c>
      <c r="J549" s="153">
        <v>2</v>
      </c>
      <c r="K549" s="153">
        <v>5</v>
      </c>
      <c r="L549" s="154" t="s">
        <v>303</v>
      </c>
      <c r="M549" s="155"/>
      <c r="N549" s="192">
        <f>+N551+N553+N555</f>
        <v>0</v>
      </c>
      <c r="O549" s="192">
        <f>+O551+O553+O555</f>
        <v>0</v>
      </c>
      <c r="P549" s="192">
        <f>+P551+P553+P555</f>
        <v>0</v>
      </c>
      <c r="Q549" s="161"/>
      <c r="R549" s="161"/>
      <c r="S549" s="438"/>
      <c r="T549" s="161"/>
      <c r="U549" s="161"/>
      <c r="V549" s="161"/>
    </row>
    <row r="550" spans="1:22" s="115" customFormat="1" ht="16.2">
      <c r="A550" s="122" t="str">
        <f t="shared" si="100"/>
        <v>71090601050000</v>
      </c>
      <c r="B550" s="124" t="s">
        <v>439</v>
      </c>
      <c r="C550" s="117" t="s">
        <v>187</v>
      </c>
      <c r="D550" s="118" t="s">
        <v>157</v>
      </c>
      <c r="E550" s="119" t="s">
        <v>106</v>
      </c>
      <c r="F550" s="120" t="s">
        <v>149</v>
      </c>
      <c r="G550" s="129" t="s">
        <v>440</v>
      </c>
      <c r="H550" s="25"/>
      <c r="I550" s="25"/>
      <c r="J550" s="26"/>
      <c r="K550" s="26"/>
      <c r="L550" s="30" t="s">
        <v>108</v>
      </c>
      <c r="M550" s="48"/>
      <c r="N550" s="190"/>
      <c r="O550" s="190"/>
      <c r="P550" s="190"/>
      <c r="Q550" s="161"/>
      <c r="R550" s="161"/>
      <c r="S550" s="438"/>
      <c r="T550" s="161"/>
      <c r="U550" s="161"/>
      <c r="V550" s="161"/>
    </row>
    <row r="551" spans="1:22" ht="16.2">
      <c r="A551" s="122" t="str">
        <f t="shared" si="100"/>
        <v>71090601054239</v>
      </c>
      <c r="B551" s="124" t="s">
        <v>439</v>
      </c>
      <c r="C551" s="117" t="s">
        <v>187</v>
      </c>
      <c r="D551" s="118" t="s">
        <v>157</v>
      </c>
      <c r="E551" s="119" t="s">
        <v>106</v>
      </c>
      <c r="F551" s="120" t="s">
        <v>149</v>
      </c>
      <c r="G551" s="129">
        <v>4239</v>
      </c>
      <c r="H551" s="45"/>
      <c r="I551" s="147"/>
      <c r="J551" s="148"/>
      <c r="K551" s="148"/>
      <c r="L551" s="27" t="s">
        <v>304</v>
      </c>
      <c r="M551" s="28"/>
      <c r="N551" s="197">
        <f>O551+P551</f>
        <v>0</v>
      </c>
      <c r="O551" s="197">
        <f>SUM(O552)</f>
        <v>0</v>
      </c>
      <c r="P551" s="197">
        <f>SUM(P552)</f>
        <v>0</v>
      </c>
      <c r="Q551" s="161"/>
      <c r="R551" s="161"/>
      <c r="S551" s="438"/>
      <c r="T551" s="161"/>
      <c r="U551" s="161"/>
      <c r="V551" s="161"/>
    </row>
    <row r="552" spans="1:22" ht="26.4">
      <c r="A552" s="122" t="str">
        <f t="shared" si="100"/>
        <v>71090601054637</v>
      </c>
      <c r="B552" s="116" t="s">
        <v>439</v>
      </c>
      <c r="C552" s="117" t="s">
        <v>187</v>
      </c>
      <c r="D552" s="118" t="s">
        <v>157</v>
      </c>
      <c r="E552" s="119" t="s">
        <v>106</v>
      </c>
      <c r="F552" s="120" t="s">
        <v>149</v>
      </c>
      <c r="G552" s="121">
        <v>4637</v>
      </c>
      <c r="H552" s="25"/>
      <c r="I552" s="25"/>
      <c r="J552" s="26"/>
      <c r="K552" s="26"/>
      <c r="L552" s="29" t="s">
        <v>217</v>
      </c>
      <c r="M552" s="12">
        <v>4511</v>
      </c>
      <c r="N552" s="183">
        <f t="shared" ref="N552:N557" si="110">O552+P552</f>
        <v>0</v>
      </c>
      <c r="O552" s="183"/>
      <c r="P552" s="183"/>
      <c r="Q552" s="161"/>
      <c r="R552" s="161"/>
      <c r="S552" s="438"/>
      <c r="T552" s="161"/>
      <c r="U552" s="161"/>
      <c r="V552" s="161"/>
    </row>
    <row r="553" spans="1:22" s="182" customFormat="1" ht="16.2">
      <c r="A553" s="122" t="str">
        <f t="shared" si="100"/>
        <v>71100000000000</v>
      </c>
      <c r="B553" s="124" t="s">
        <v>439</v>
      </c>
      <c r="C553" s="117" t="s">
        <v>189</v>
      </c>
      <c r="D553" s="118" t="s">
        <v>441</v>
      </c>
      <c r="E553" s="119" t="s">
        <v>441</v>
      </c>
      <c r="F553" s="120" t="s">
        <v>441</v>
      </c>
      <c r="G553" s="129" t="s">
        <v>440</v>
      </c>
      <c r="H553" s="45"/>
      <c r="I553" s="147"/>
      <c r="J553" s="148"/>
      <c r="K553" s="148"/>
      <c r="L553" s="27" t="s">
        <v>305</v>
      </c>
      <c r="M553" s="28"/>
      <c r="N553" s="197">
        <f>O553+P553</f>
        <v>0</v>
      </c>
      <c r="O553" s="197">
        <f>SUM(O554)</f>
        <v>0</v>
      </c>
      <c r="P553" s="197">
        <f>SUM(P554)</f>
        <v>0</v>
      </c>
      <c r="Q553" s="161"/>
      <c r="R553" s="161"/>
      <c r="S553" s="438"/>
      <c r="T553" s="161"/>
      <c r="U553" s="161"/>
      <c r="V553" s="161"/>
    </row>
    <row r="554" spans="1:22" ht="26.4">
      <c r="A554" s="122" t="str">
        <f t="shared" si="100"/>
        <v>71100000000001</v>
      </c>
      <c r="B554" s="124" t="s">
        <v>439</v>
      </c>
      <c r="C554" s="117" t="s">
        <v>189</v>
      </c>
      <c r="D554" s="118" t="s">
        <v>441</v>
      </c>
      <c r="E554" s="119" t="s">
        <v>441</v>
      </c>
      <c r="F554" s="120" t="s">
        <v>441</v>
      </c>
      <c r="G554" s="129" t="s">
        <v>96</v>
      </c>
      <c r="H554" s="25"/>
      <c r="I554" s="25"/>
      <c r="J554" s="26"/>
      <c r="K554" s="26"/>
      <c r="L554" s="29" t="s">
        <v>217</v>
      </c>
      <c r="M554" s="12">
        <v>4511</v>
      </c>
      <c r="N554" s="183">
        <f t="shared" si="110"/>
        <v>0</v>
      </c>
      <c r="O554" s="183"/>
      <c r="P554" s="183"/>
      <c r="Q554" s="161"/>
      <c r="R554" s="161"/>
      <c r="S554" s="438"/>
      <c r="T554" s="161"/>
      <c r="U554" s="161"/>
      <c r="V554" s="161"/>
    </row>
    <row r="555" spans="1:22" s="170" customFormat="1" ht="16.2">
      <c r="A555" s="122" t="str">
        <f t="shared" si="100"/>
        <v>71100700000000</v>
      </c>
      <c r="B555" s="124" t="s">
        <v>439</v>
      </c>
      <c r="C555" s="117" t="s">
        <v>189</v>
      </c>
      <c r="D555" s="118" t="s">
        <v>183</v>
      </c>
      <c r="E555" s="119" t="s">
        <v>441</v>
      </c>
      <c r="F555" s="120" t="s">
        <v>441</v>
      </c>
      <c r="G555" s="129" t="s">
        <v>440</v>
      </c>
      <c r="H555" s="45"/>
      <c r="I555" s="147"/>
      <c r="J555" s="148"/>
      <c r="K555" s="148"/>
      <c r="L555" s="27" t="s">
        <v>641</v>
      </c>
      <c r="M555" s="28"/>
      <c r="N555" s="197">
        <f>O555+P555</f>
        <v>0</v>
      </c>
      <c r="O555" s="197">
        <f>SUM(O556:O557)</f>
        <v>0</v>
      </c>
      <c r="P555" s="197">
        <f>SUM(P556:P557)</f>
        <v>0</v>
      </c>
      <c r="Q555" s="161"/>
      <c r="R555" s="161"/>
      <c r="S555" s="438"/>
      <c r="T555" s="161"/>
      <c r="U555" s="161"/>
      <c r="V555" s="161"/>
    </row>
    <row r="556" spans="1:22" ht="16.8">
      <c r="A556" s="122" t="str">
        <f t="shared" si="100"/>
        <v>71100700000001</v>
      </c>
      <c r="B556" s="124" t="s">
        <v>439</v>
      </c>
      <c r="C556" s="117" t="s">
        <v>189</v>
      </c>
      <c r="D556" s="118" t="s">
        <v>183</v>
      </c>
      <c r="E556" s="119" t="s">
        <v>441</v>
      </c>
      <c r="F556" s="120" t="s">
        <v>441</v>
      </c>
      <c r="G556" s="129" t="s">
        <v>96</v>
      </c>
      <c r="H556" s="25"/>
      <c r="I556" s="25"/>
      <c r="J556" s="26"/>
      <c r="K556" s="26"/>
      <c r="L556" s="32" t="s">
        <v>143</v>
      </c>
      <c r="M556" s="48">
        <v>5113</v>
      </c>
      <c r="N556" s="183">
        <f t="shared" si="110"/>
        <v>0</v>
      </c>
      <c r="O556" s="398"/>
      <c r="P556" s="398"/>
      <c r="Q556" s="161"/>
      <c r="R556" s="161"/>
      <c r="S556" s="438"/>
      <c r="T556" s="161"/>
      <c r="U556" s="161"/>
      <c r="V556" s="161"/>
    </row>
    <row r="557" spans="1:22" s="156" customFormat="1" ht="16.8">
      <c r="A557" s="122" t="str">
        <f t="shared" si="100"/>
        <v>71100701000000</v>
      </c>
      <c r="B557" s="124" t="s">
        <v>439</v>
      </c>
      <c r="C557" s="117" t="s">
        <v>189</v>
      </c>
      <c r="D557" s="118" t="s">
        <v>183</v>
      </c>
      <c r="E557" s="119" t="s">
        <v>106</v>
      </c>
      <c r="F557" s="120" t="s">
        <v>441</v>
      </c>
      <c r="G557" s="129" t="s">
        <v>440</v>
      </c>
      <c r="H557" s="25"/>
      <c r="I557" s="25"/>
      <c r="J557" s="26"/>
      <c r="K557" s="26"/>
      <c r="L557" s="29" t="s">
        <v>137</v>
      </c>
      <c r="M557" s="12">
        <v>5129</v>
      </c>
      <c r="N557" s="183">
        <f t="shared" si="110"/>
        <v>0</v>
      </c>
      <c r="O557" s="398"/>
      <c r="P557" s="398"/>
      <c r="Q557" s="161"/>
      <c r="R557" s="161"/>
      <c r="S557" s="438"/>
      <c r="T557" s="161"/>
      <c r="U557" s="161"/>
      <c r="V557" s="161"/>
    </row>
    <row r="558" spans="1:22" ht="26.4">
      <c r="A558" s="122" t="str">
        <f t="shared" si="100"/>
        <v>71100701000001</v>
      </c>
      <c r="B558" s="124" t="s">
        <v>439</v>
      </c>
      <c r="C558" s="117" t="s">
        <v>189</v>
      </c>
      <c r="D558" s="118" t="s">
        <v>183</v>
      </c>
      <c r="E558" s="119" t="s">
        <v>106</v>
      </c>
      <c r="F558" s="120" t="s">
        <v>441</v>
      </c>
      <c r="G558" s="129" t="s">
        <v>96</v>
      </c>
      <c r="H558" s="151">
        <v>2827</v>
      </c>
      <c r="I558" s="152" t="s">
        <v>185</v>
      </c>
      <c r="J558" s="153">
        <v>2</v>
      </c>
      <c r="K558" s="153">
        <v>7</v>
      </c>
      <c r="L558" s="154" t="s">
        <v>306</v>
      </c>
      <c r="M558" s="155"/>
      <c r="N558" s="192">
        <f>+N560</f>
        <v>0</v>
      </c>
      <c r="O558" s="192">
        <f t="shared" ref="O558:P558" si="111">+O560</f>
        <v>0</v>
      </c>
      <c r="P558" s="192">
        <f t="shared" si="111"/>
        <v>0</v>
      </c>
      <c r="Q558" s="161"/>
      <c r="R558" s="161"/>
      <c r="S558" s="438"/>
      <c r="T558" s="161"/>
      <c r="U558" s="161"/>
      <c r="V558" s="161"/>
    </row>
    <row r="559" spans="1:22" s="115" customFormat="1" ht="16.2">
      <c r="A559" s="122" t="str">
        <f t="shared" si="100"/>
        <v>71100701010000</v>
      </c>
      <c r="B559" s="124" t="s">
        <v>439</v>
      </c>
      <c r="C559" s="117" t="s">
        <v>189</v>
      </c>
      <c r="D559" s="118" t="s">
        <v>183</v>
      </c>
      <c r="E559" s="119" t="s">
        <v>106</v>
      </c>
      <c r="F559" s="120" t="s">
        <v>106</v>
      </c>
      <c r="G559" s="129" t="s">
        <v>440</v>
      </c>
      <c r="H559" s="25"/>
      <c r="I559" s="25"/>
      <c r="J559" s="26"/>
      <c r="K559" s="26"/>
      <c r="L559" s="30" t="s">
        <v>108</v>
      </c>
      <c r="M559" s="31"/>
      <c r="N559" s="190"/>
      <c r="O559" s="190"/>
      <c r="P559" s="190"/>
      <c r="Q559" s="161"/>
      <c r="R559" s="161"/>
      <c r="S559" s="438"/>
      <c r="T559" s="161"/>
      <c r="U559" s="161"/>
      <c r="V559" s="161"/>
    </row>
    <row r="560" spans="1:22" ht="16.2">
      <c r="A560" s="122" t="str">
        <f t="shared" si="100"/>
        <v>71100701014216</v>
      </c>
      <c r="B560" s="124" t="s">
        <v>439</v>
      </c>
      <c r="C560" s="117" t="s">
        <v>189</v>
      </c>
      <c r="D560" s="118" t="s">
        <v>183</v>
      </c>
      <c r="E560" s="119" t="s">
        <v>106</v>
      </c>
      <c r="F560" s="120" t="s">
        <v>106</v>
      </c>
      <c r="G560" s="121">
        <v>4216</v>
      </c>
      <c r="H560" s="45"/>
      <c r="I560" s="147"/>
      <c r="J560" s="148"/>
      <c r="K560" s="148"/>
      <c r="L560" s="27" t="s">
        <v>307</v>
      </c>
      <c r="M560" s="28"/>
      <c r="N560" s="197">
        <f>O560+P560</f>
        <v>0</v>
      </c>
      <c r="O560" s="197">
        <f>SUM(O561:O564)</f>
        <v>0</v>
      </c>
      <c r="P560" s="197">
        <f>SUM(P561:P564)</f>
        <v>0</v>
      </c>
      <c r="Q560" s="161"/>
      <c r="R560" s="161"/>
      <c r="S560" s="438"/>
      <c r="T560" s="161"/>
      <c r="U560" s="161"/>
      <c r="V560" s="161"/>
    </row>
    <row r="561" spans="1:22" ht="16.2">
      <c r="A561" s="122" t="str">
        <f t="shared" si="100"/>
        <v>71100701014239</v>
      </c>
      <c r="B561" s="124" t="s">
        <v>439</v>
      </c>
      <c r="C561" s="117" t="s">
        <v>189</v>
      </c>
      <c r="D561" s="118" t="s">
        <v>183</v>
      </c>
      <c r="E561" s="119" t="s">
        <v>106</v>
      </c>
      <c r="F561" s="120" t="s">
        <v>106</v>
      </c>
      <c r="G561" s="121">
        <v>4239</v>
      </c>
      <c r="H561" s="17"/>
      <c r="I561" s="25"/>
      <c r="J561" s="26"/>
      <c r="K561" s="26"/>
      <c r="L561" s="29" t="s">
        <v>125</v>
      </c>
      <c r="M561" s="31">
        <v>4239</v>
      </c>
      <c r="N561" s="183">
        <f t="shared" ref="N561:N564" si="112">O561+P561</f>
        <v>0</v>
      </c>
      <c r="O561" s="183"/>
      <c r="P561" s="183"/>
      <c r="Q561" s="161"/>
      <c r="R561" s="161"/>
      <c r="S561" s="438"/>
      <c r="T561" s="161"/>
      <c r="U561" s="161"/>
      <c r="V561" s="161"/>
    </row>
    <row r="562" spans="1:22" ht="26.4">
      <c r="A562" s="122" t="str">
        <f t="shared" si="100"/>
        <v>71100701014639</v>
      </c>
      <c r="B562" s="124" t="s">
        <v>439</v>
      </c>
      <c r="C562" s="117" t="s">
        <v>189</v>
      </c>
      <c r="D562" s="118" t="s">
        <v>183</v>
      </c>
      <c r="E562" s="119" t="s">
        <v>106</v>
      </c>
      <c r="F562" s="120" t="s">
        <v>106</v>
      </c>
      <c r="G562" s="121">
        <v>4639</v>
      </c>
      <c r="H562" s="25"/>
      <c r="I562" s="25"/>
      <c r="J562" s="26"/>
      <c r="K562" s="26"/>
      <c r="L562" s="30" t="s">
        <v>142</v>
      </c>
      <c r="M562" s="31">
        <v>4251</v>
      </c>
      <c r="N562" s="183">
        <f t="shared" si="112"/>
        <v>0</v>
      </c>
      <c r="O562" s="183"/>
      <c r="P562" s="183">
        <v>0</v>
      </c>
      <c r="Q562" s="161"/>
      <c r="R562" s="161"/>
      <c r="S562" s="438"/>
      <c r="T562" s="161"/>
      <c r="U562" s="161"/>
      <c r="V562" s="161"/>
    </row>
    <row r="563" spans="1:22" s="156" customFormat="1" ht="16.8">
      <c r="A563" s="122" t="str">
        <f t="shared" si="100"/>
        <v>71100701000000</v>
      </c>
      <c r="B563" s="124" t="s">
        <v>439</v>
      </c>
      <c r="C563" s="117" t="s">
        <v>189</v>
      </c>
      <c r="D563" s="118" t="s">
        <v>183</v>
      </c>
      <c r="E563" s="119" t="s">
        <v>106</v>
      </c>
      <c r="F563" s="120" t="s">
        <v>441</v>
      </c>
      <c r="G563" s="129" t="s">
        <v>440</v>
      </c>
      <c r="H563" s="25"/>
      <c r="I563" s="25"/>
      <c r="J563" s="26"/>
      <c r="K563" s="26"/>
      <c r="L563" s="29" t="s">
        <v>137</v>
      </c>
      <c r="M563" s="12">
        <v>5129</v>
      </c>
      <c r="N563" s="183">
        <f t="shared" si="112"/>
        <v>0</v>
      </c>
      <c r="O563" s="398"/>
      <c r="P563" s="398"/>
      <c r="Q563" s="161"/>
      <c r="R563" s="161"/>
      <c r="S563" s="438"/>
      <c r="T563" s="161"/>
      <c r="U563" s="161"/>
      <c r="V563" s="161"/>
    </row>
    <row r="564" spans="1:22" ht="16.2">
      <c r="A564" s="122" t="str">
        <f t="shared" si="100"/>
        <v>71060401024511</v>
      </c>
      <c r="B564" s="124" t="s">
        <v>439</v>
      </c>
      <c r="C564" s="117" t="s">
        <v>157</v>
      </c>
      <c r="D564" s="118" t="s">
        <v>155</v>
      </c>
      <c r="E564" s="119" t="s">
        <v>106</v>
      </c>
      <c r="F564" s="120" t="s">
        <v>140</v>
      </c>
      <c r="G564" s="129">
        <v>4511</v>
      </c>
      <c r="H564" s="37"/>
      <c r="I564" s="194"/>
      <c r="J564" s="195"/>
      <c r="K564" s="196"/>
      <c r="L564" s="29" t="s">
        <v>138</v>
      </c>
      <c r="M564" s="12">
        <v>5132</v>
      </c>
      <c r="N564" s="183">
        <f t="shared" si="112"/>
        <v>0</v>
      </c>
      <c r="O564" s="183"/>
      <c r="P564" s="183"/>
      <c r="Q564" s="161"/>
      <c r="R564" s="161"/>
      <c r="S564" s="438"/>
      <c r="T564" s="161"/>
      <c r="U564" s="161"/>
      <c r="V564" s="161"/>
    </row>
    <row r="565" spans="1:22" ht="16.2">
      <c r="A565" s="122" t="str">
        <f t="shared" si="100"/>
        <v>71100701034819</v>
      </c>
      <c r="B565" s="124" t="s">
        <v>439</v>
      </c>
      <c r="C565" s="117" t="s">
        <v>189</v>
      </c>
      <c r="D565" s="118" t="s">
        <v>183</v>
      </c>
      <c r="E565" s="119" t="s">
        <v>106</v>
      </c>
      <c r="F565" s="120" t="s">
        <v>442</v>
      </c>
      <c r="G565" s="121">
        <v>4819</v>
      </c>
      <c r="H565" s="165">
        <v>2840</v>
      </c>
      <c r="I565" s="166" t="s">
        <v>185</v>
      </c>
      <c r="J565" s="167">
        <v>4</v>
      </c>
      <c r="K565" s="167">
        <v>0</v>
      </c>
      <c r="L565" s="168" t="s">
        <v>313</v>
      </c>
      <c r="M565" s="176"/>
      <c r="N565" s="188">
        <f>+N567+N572</f>
        <v>0</v>
      </c>
      <c r="O565" s="188">
        <f>+O567+O572</f>
        <v>0</v>
      </c>
      <c r="P565" s="188">
        <f>+P567+P572</f>
        <v>0</v>
      </c>
      <c r="Q565" s="161"/>
      <c r="R565" s="161"/>
      <c r="S565" s="438"/>
      <c r="T565" s="161"/>
      <c r="U565" s="161"/>
      <c r="V565" s="161"/>
    </row>
    <row r="566" spans="1:22" s="115" customFormat="1" ht="16.2">
      <c r="A566" s="122" t="str">
        <f t="shared" si="100"/>
        <v>71100701040000</v>
      </c>
      <c r="B566" s="124" t="s">
        <v>439</v>
      </c>
      <c r="C566" s="117" t="s">
        <v>189</v>
      </c>
      <c r="D566" s="118" t="s">
        <v>183</v>
      </c>
      <c r="E566" s="119" t="s">
        <v>106</v>
      </c>
      <c r="F566" s="120" t="s">
        <v>155</v>
      </c>
      <c r="G566" s="129" t="s">
        <v>440</v>
      </c>
      <c r="H566" s="25"/>
      <c r="I566" s="18"/>
      <c r="J566" s="19"/>
      <c r="K566" s="19"/>
      <c r="L566" s="30" t="s">
        <v>110</v>
      </c>
      <c r="M566" s="31"/>
      <c r="N566" s="190"/>
      <c r="O566" s="190"/>
      <c r="P566" s="190"/>
      <c r="Q566" s="161"/>
      <c r="R566" s="161"/>
      <c r="S566" s="438"/>
      <c r="T566" s="161"/>
      <c r="U566" s="161"/>
      <c r="V566" s="161"/>
    </row>
    <row r="567" spans="1:22" ht="16.2">
      <c r="A567" s="122" t="str">
        <f t="shared" si="100"/>
        <v>71100701044216</v>
      </c>
      <c r="B567" s="124" t="s">
        <v>439</v>
      </c>
      <c r="C567" s="117" t="s">
        <v>189</v>
      </c>
      <c r="D567" s="118" t="s">
        <v>183</v>
      </c>
      <c r="E567" s="119" t="s">
        <v>106</v>
      </c>
      <c r="F567" s="120" t="s">
        <v>155</v>
      </c>
      <c r="G567" s="121">
        <v>4216</v>
      </c>
      <c r="H567" s="151" t="s">
        <v>768</v>
      </c>
      <c r="I567" s="152" t="s">
        <v>185</v>
      </c>
      <c r="J567" s="153">
        <v>4</v>
      </c>
      <c r="K567" s="153">
        <v>1</v>
      </c>
      <c r="L567" s="154" t="s">
        <v>769</v>
      </c>
      <c r="M567" s="155"/>
      <c r="N567" s="192">
        <f t="shared" ref="N567" si="113">+N569</f>
        <v>0</v>
      </c>
      <c r="O567" s="192">
        <f>+O569</f>
        <v>0</v>
      </c>
      <c r="P567" s="192">
        <f>+P569</f>
        <v>0</v>
      </c>
      <c r="Q567" s="161"/>
      <c r="R567" s="161"/>
      <c r="S567" s="438"/>
      <c r="T567" s="161"/>
      <c r="U567" s="161"/>
      <c r="V567" s="161"/>
    </row>
    <row r="568" spans="1:22" ht="16.2">
      <c r="A568" s="122" t="str">
        <f t="shared" si="100"/>
        <v>71100701044239</v>
      </c>
      <c r="B568" s="124" t="s">
        <v>439</v>
      </c>
      <c r="C568" s="117" t="s">
        <v>189</v>
      </c>
      <c r="D568" s="118" t="s">
        <v>183</v>
      </c>
      <c r="E568" s="119" t="s">
        <v>106</v>
      </c>
      <c r="F568" s="120" t="s">
        <v>155</v>
      </c>
      <c r="G568" s="121">
        <v>4239</v>
      </c>
      <c r="H568" s="25"/>
      <c r="I568" s="18"/>
      <c r="J568" s="19"/>
      <c r="K568" s="19"/>
      <c r="L568" s="30" t="s">
        <v>108</v>
      </c>
      <c r="M568" s="31"/>
      <c r="N568" s="190"/>
      <c r="O568" s="190"/>
      <c r="P568" s="190"/>
      <c r="Q568" s="161"/>
      <c r="R568" s="161"/>
      <c r="S568" s="438"/>
      <c r="T568" s="161"/>
      <c r="U568" s="161"/>
      <c r="V568" s="161"/>
    </row>
    <row r="569" spans="1:22" ht="16.2">
      <c r="A569" s="122" t="str">
        <f t="shared" si="100"/>
        <v>71100701044269</v>
      </c>
      <c r="B569" s="124" t="s">
        <v>439</v>
      </c>
      <c r="C569" s="117" t="s">
        <v>189</v>
      </c>
      <c r="D569" s="118" t="s">
        <v>183</v>
      </c>
      <c r="E569" s="119" t="s">
        <v>106</v>
      </c>
      <c r="F569" s="120" t="s">
        <v>155</v>
      </c>
      <c r="G569" s="121">
        <v>4269</v>
      </c>
      <c r="H569" s="45"/>
      <c r="I569" s="147"/>
      <c r="J569" s="148"/>
      <c r="K569" s="148"/>
      <c r="L569" s="27" t="s">
        <v>770</v>
      </c>
      <c r="M569" s="28"/>
      <c r="N569" s="197">
        <f>SUM(N570:N571)</f>
        <v>0</v>
      </c>
      <c r="O569" s="197">
        <f t="shared" ref="O569:P569" si="114">SUM(O570:O571)</f>
        <v>0</v>
      </c>
      <c r="P569" s="197">
        <f t="shared" si="114"/>
        <v>0</v>
      </c>
      <c r="Q569" s="161"/>
      <c r="R569" s="161"/>
      <c r="S569" s="438"/>
      <c r="T569" s="161"/>
      <c r="U569" s="161"/>
      <c r="V569" s="161"/>
    </row>
    <row r="570" spans="1:22" ht="16.8">
      <c r="A570" s="122" t="str">
        <f t="shared" si="100"/>
        <v>71100701044521</v>
      </c>
      <c r="B570" s="124" t="s">
        <v>439</v>
      </c>
      <c r="C570" s="117" t="s">
        <v>189</v>
      </c>
      <c r="D570" s="118" t="s">
        <v>183</v>
      </c>
      <c r="E570" s="119" t="s">
        <v>106</v>
      </c>
      <c r="F570" s="120" t="s">
        <v>155</v>
      </c>
      <c r="G570" s="121">
        <v>4521</v>
      </c>
      <c r="H570" s="25"/>
      <c r="I570" s="18"/>
      <c r="J570" s="19"/>
      <c r="K570" s="19"/>
      <c r="L570" s="29" t="s">
        <v>125</v>
      </c>
      <c r="M570" s="12">
        <v>4239</v>
      </c>
      <c r="N570" s="183">
        <f t="shared" ref="N570:N571" si="115">O570+P570</f>
        <v>0</v>
      </c>
      <c r="O570" s="398"/>
      <c r="P570" s="398"/>
      <c r="Q570" s="161"/>
      <c r="R570" s="161"/>
      <c r="S570" s="438"/>
      <c r="T570" s="161"/>
      <c r="U570" s="161"/>
      <c r="V570" s="161"/>
    </row>
    <row r="571" spans="1:22" ht="26.4">
      <c r="A571" s="122" t="str">
        <f t="shared" si="100"/>
        <v>71090501000001</v>
      </c>
      <c r="B571" s="124" t="s">
        <v>439</v>
      </c>
      <c r="C571" s="117" t="s">
        <v>187</v>
      </c>
      <c r="D571" s="118" t="s">
        <v>149</v>
      </c>
      <c r="E571" s="119" t="s">
        <v>106</v>
      </c>
      <c r="F571" s="120" t="s">
        <v>441</v>
      </c>
      <c r="G571" s="129" t="s">
        <v>96</v>
      </c>
      <c r="H571" s="25"/>
      <c r="I571" s="25"/>
      <c r="J571" s="26"/>
      <c r="K571" s="26"/>
      <c r="L571" s="29" t="s">
        <v>219</v>
      </c>
      <c r="M571" s="12">
        <v>4819</v>
      </c>
      <c r="N571" s="183">
        <f t="shared" si="115"/>
        <v>0</v>
      </c>
      <c r="O571" s="183"/>
      <c r="P571" s="183"/>
      <c r="Q571" s="161"/>
      <c r="R571" s="161"/>
      <c r="S571" s="438"/>
      <c r="T571" s="161"/>
      <c r="U571" s="161"/>
      <c r="V571" s="161"/>
    </row>
    <row r="572" spans="1:22" ht="16.2">
      <c r="A572" s="122" t="str">
        <f t="shared" si="100"/>
        <v>71100701044639</v>
      </c>
      <c r="B572" s="124" t="s">
        <v>439</v>
      </c>
      <c r="C572" s="117" t="s">
        <v>189</v>
      </c>
      <c r="D572" s="118" t="s">
        <v>183</v>
      </c>
      <c r="E572" s="119" t="s">
        <v>106</v>
      </c>
      <c r="F572" s="120" t="s">
        <v>155</v>
      </c>
      <c r="G572" s="121">
        <v>4639</v>
      </c>
      <c r="H572" s="151">
        <v>2843</v>
      </c>
      <c r="I572" s="152" t="s">
        <v>185</v>
      </c>
      <c r="J572" s="153">
        <v>4</v>
      </c>
      <c r="K572" s="153">
        <v>3</v>
      </c>
      <c r="L572" s="154" t="s">
        <v>313</v>
      </c>
      <c r="M572" s="155"/>
      <c r="N572" s="192">
        <f>+N64</f>
        <v>0</v>
      </c>
      <c r="O572" s="192">
        <f>+O64</f>
        <v>0</v>
      </c>
      <c r="P572" s="192">
        <f>+P64</f>
        <v>0</v>
      </c>
      <c r="Q572" s="161"/>
      <c r="R572" s="161"/>
      <c r="S572" s="438"/>
      <c r="T572" s="161"/>
      <c r="U572" s="161"/>
      <c r="V572" s="161"/>
    </row>
    <row r="573" spans="1:22" ht="16.2">
      <c r="A573" s="122" t="str">
        <f t="shared" si="100"/>
        <v>71100701044729</v>
      </c>
      <c r="B573" s="124" t="s">
        <v>439</v>
      </c>
      <c r="C573" s="117" t="s">
        <v>189</v>
      </c>
      <c r="D573" s="118" t="s">
        <v>183</v>
      </c>
      <c r="E573" s="119" t="s">
        <v>106</v>
      </c>
      <c r="F573" s="120" t="s">
        <v>155</v>
      </c>
      <c r="G573" s="121">
        <v>4729</v>
      </c>
      <c r="H573" s="25"/>
      <c r="I573" s="25"/>
      <c r="J573" s="26"/>
      <c r="K573" s="26"/>
      <c r="L573" s="30" t="s">
        <v>108</v>
      </c>
      <c r="M573" s="31"/>
      <c r="N573" s="190"/>
      <c r="O573" s="190"/>
      <c r="P573" s="190"/>
      <c r="Q573" s="161"/>
      <c r="R573" s="161"/>
      <c r="S573" s="438"/>
      <c r="T573" s="161"/>
      <c r="U573" s="161"/>
      <c r="V573" s="161"/>
    </row>
    <row r="574" spans="1:22" ht="16.2">
      <c r="A574" s="122" t="str">
        <f t="shared" si="100"/>
        <v>71100701054819</v>
      </c>
      <c r="B574" s="124" t="s">
        <v>439</v>
      </c>
      <c r="C574" s="117" t="s">
        <v>189</v>
      </c>
      <c r="D574" s="118" t="s">
        <v>183</v>
      </c>
      <c r="E574" s="119" t="s">
        <v>106</v>
      </c>
      <c r="F574" s="120" t="s">
        <v>149</v>
      </c>
      <c r="G574" s="121">
        <v>4819</v>
      </c>
      <c r="H574" s="467">
        <v>2900</v>
      </c>
      <c r="I574" s="212" t="s">
        <v>187</v>
      </c>
      <c r="J574" s="213">
        <v>0</v>
      </c>
      <c r="K574" s="213">
        <v>0</v>
      </c>
      <c r="L574" s="162" t="s">
        <v>315</v>
      </c>
      <c r="M574" s="174"/>
      <c r="N574" s="163">
        <f>+N576+N606+N622+N647</f>
        <v>0</v>
      </c>
      <c r="O574" s="163">
        <f>+O576+O606+O622+O647</f>
        <v>0</v>
      </c>
      <c r="P574" s="163">
        <f>+P576+P606+P622+P647</f>
        <v>0</v>
      </c>
      <c r="Q574" s="161"/>
      <c r="R574" s="161"/>
      <c r="S574" s="438"/>
      <c r="T574" s="161"/>
      <c r="U574" s="161"/>
      <c r="V574" s="161"/>
    </row>
    <row r="575" spans="1:22" s="170" customFormat="1" ht="16.2">
      <c r="A575" s="122" t="str">
        <f t="shared" si="100"/>
        <v>71100900000000</v>
      </c>
      <c r="B575" s="124" t="s">
        <v>439</v>
      </c>
      <c r="C575" s="117" t="s">
        <v>189</v>
      </c>
      <c r="D575" s="118" t="s">
        <v>187</v>
      </c>
      <c r="E575" s="119" t="s">
        <v>441</v>
      </c>
      <c r="F575" s="120" t="s">
        <v>441</v>
      </c>
      <c r="G575" s="129" t="s">
        <v>440</v>
      </c>
      <c r="H575" s="25"/>
      <c r="I575" s="18"/>
      <c r="J575" s="19"/>
      <c r="K575" s="19"/>
      <c r="L575" s="30" t="s">
        <v>108</v>
      </c>
      <c r="M575" s="31"/>
      <c r="N575" s="150"/>
      <c r="O575" s="150"/>
      <c r="P575" s="150"/>
      <c r="Q575" s="161"/>
      <c r="R575" s="161"/>
      <c r="S575" s="438"/>
      <c r="T575" s="161"/>
      <c r="U575" s="161"/>
      <c r="V575" s="161"/>
    </row>
    <row r="576" spans="1:22" ht="16.2">
      <c r="A576" s="122" t="str">
        <f t="shared" si="100"/>
        <v>71100900000001</v>
      </c>
      <c r="B576" s="124" t="s">
        <v>439</v>
      </c>
      <c r="C576" s="117" t="s">
        <v>189</v>
      </c>
      <c r="D576" s="118" t="s">
        <v>187</v>
      </c>
      <c r="E576" s="119" t="s">
        <v>441</v>
      </c>
      <c r="F576" s="120" t="s">
        <v>441</v>
      </c>
      <c r="G576" s="129" t="s">
        <v>96</v>
      </c>
      <c r="H576" s="165">
        <v>2910</v>
      </c>
      <c r="I576" s="166" t="s">
        <v>187</v>
      </c>
      <c r="J576" s="167">
        <v>1</v>
      </c>
      <c r="K576" s="167">
        <v>0</v>
      </c>
      <c r="L576" s="168" t="s">
        <v>316</v>
      </c>
      <c r="M576" s="176"/>
      <c r="N576" s="188">
        <f>+N578+N601</f>
        <v>0</v>
      </c>
      <c r="O576" s="188">
        <f>+O578+O601</f>
        <v>0</v>
      </c>
      <c r="P576" s="188">
        <f>+P578+P601</f>
        <v>0</v>
      </c>
      <c r="Q576" s="161"/>
      <c r="R576" s="161"/>
      <c r="S576" s="438"/>
      <c r="T576" s="161"/>
      <c r="U576" s="161"/>
      <c r="V576" s="161"/>
    </row>
    <row r="577" spans="1:22" s="156" customFormat="1" ht="16.2">
      <c r="A577" s="122" t="str">
        <f t="shared" si="100"/>
        <v>71100901000000</v>
      </c>
      <c r="B577" s="124" t="s">
        <v>439</v>
      </c>
      <c r="C577" s="117" t="s">
        <v>189</v>
      </c>
      <c r="D577" s="118" t="s">
        <v>187</v>
      </c>
      <c r="E577" s="119" t="s">
        <v>106</v>
      </c>
      <c r="F577" s="120" t="s">
        <v>441</v>
      </c>
      <c r="G577" s="129" t="s">
        <v>440</v>
      </c>
      <c r="H577" s="25"/>
      <c r="I577" s="18"/>
      <c r="J577" s="19"/>
      <c r="K577" s="19"/>
      <c r="L577" s="30" t="s">
        <v>110</v>
      </c>
      <c r="M577" s="31"/>
      <c r="N577" s="190"/>
      <c r="O577" s="190"/>
      <c r="P577" s="190"/>
      <c r="Q577" s="161"/>
      <c r="R577" s="161"/>
      <c r="S577" s="438"/>
      <c r="T577" s="161"/>
      <c r="U577" s="161"/>
      <c r="V577" s="161"/>
    </row>
    <row r="578" spans="1:22" ht="16.2">
      <c r="A578" s="122" t="str">
        <f t="shared" si="100"/>
        <v>71100901000001</v>
      </c>
      <c r="B578" s="124" t="s">
        <v>439</v>
      </c>
      <c r="C578" s="117" t="s">
        <v>189</v>
      </c>
      <c r="D578" s="118" t="s">
        <v>187</v>
      </c>
      <c r="E578" s="119" t="s">
        <v>106</v>
      </c>
      <c r="F578" s="120" t="s">
        <v>441</v>
      </c>
      <c r="G578" s="129" t="s">
        <v>96</v>
      </c>
      <c r="H578" s="151">
        <v>2911</v>
      </c>
      <c r="I578" s="152" t="s">
        <v>187</v>
      </c>
      <c r="J578" s="153">
        <v>1</v>
      </c>
      <c r="K578" s="153">
        <v>1</v>
      </c>
      <c r="L578" s="154" t="s">
        <v>317</v>
      </c>
      <c r="M578" s="155"/>
      <c r="N578" s="192">
        <f>+N580+N585+N589+N593+N595+N597+N599</f>
        <v>0</v>
      </c>
      <c r="O578" s="192">
        <f t="shared" ref="O578:P578" si="116">+O580+O585+O589+O593+O595+O597+O599</f>
        <v>0</v>
      </c>
      <c r="P578" s="192">
        <f t="shared" si="116"/>
        <v>0</v>
      </c>
      <c r="Q578" s="161"/>
      <c r="R578" s="161"/>
      <c r="S578" s="438"/>
      <c r="T578" s="161"/>
      <c r="U578" s="161"/>
      <c r="V578" s="161"/>
    </row>
    <row r="579" spans="1:22" s="115" customFormat="1" ht="16.2">
      <c r="A579" s="122" t="str">
        <f t="shared" si="100"/>
        <v>71100901010000</v>
      </c>
      <c r="B579" s="124" t="s">
        <v>439</v>
      </c>
      <c r="C579" s="117" t="s">
        <v>189</v>
      </c>
      <c r="D579" s="118" t="s">
        <v>187</v>
      </c>
      <c r="E579" s="119" t="s">
        <v>106</v>
      </c>
      <c r="F579" s="120" t="s">
        <v>106</v>
      </c>
      <c r="G579" s="129" t="s">
        <v>440</v>
      </c>
      <c r="H579" s="25"/>
      <c r="I579" s="25"/>
      <c r="J579" s="26"/>
      <c r="K579" s="26"/>
      <c r="L579" s="30" t="s">
        <v>108</v>
      </c>
      <c r="M579" s="31"/>
      <c r="N579" s="190"/>
      <c r="O579" s="190"/>
      <c r="P579" s="190"/>
      <c r="Q579" s="161"/>
      <c r="R579" s="161"/>
      <c r="S579" s="438"/>
      <c r="T579" s="161"/>
      <c r="U579" s="161"/>
      <c r="V579" s="161"/>
    </row>
    <row r="580" spans="1:22" ht="16.2">
      <c r="A580" s="122" t="str">
        <f t="shared" si="100"/>
        <v>71100901014111</v>
      </c>
      <c r="B580" s="124" t="s">
        <v>439</v>
      </c>
      <c r="C580" s="117" t="s">
        <v>189</v>
      </c>
      <c r="D580" s="118" t="s">
        <v>187</v>
      </c>
      <c r="E580" s="119" t="s">
        <v>106</v>
      </c>
      <c r="F580" s="120" t="s">
        <v>106</v>
      </c>
      <c r="G580" s="121">
        <v>4111</v>
      </c>
      <c r="H580" s="45"/>
      <c r="I580" s="147"/>
      <c r="J580" s="148"/>
      <c r="K580" s="148"/>
      <c r="L580" s="27" t="s">
        <v>318</v>
      </c>
      <c r="M580" s="28"/>
      <c r="N580" s="197">
        <f>O580+P580</f>
        <v>0</v>
      </c>
      <c r="O580" s="197">
        <f>SUM(O581:O584)</f>
        <v>0</v>
      </c>
      <c r="P580" s="197">
        <f>SUM(P581:P584)</f>
        <v>0</v>
      </c>
      <c r="Q580" s="161"/>
      <c r="R580" s="161"/>
      <c r="S580" s="438"/>
      <c r="T580" s="161"/>
      <c r="U580" s="161"/>
      <c r="V580" s="161"/>
    </row>
    <row r="581" spans="1:22" ht="16.8">
      <c r="A581" s="122" t="str">
        <f t="shared" ref="A581:A610" si="117">CONCATENATE(B581,C581,D581,E581,F581,G581)</f>
        <v>71100901014212</v>
      </c>
      <c r="B581" s="124" t="s">
        <v>439</v>
      </c>
      <c r="C581" s="117" t="s">
        <v>189</v>
      </c>
      <c r="D581" s="118" t="s">
        <v>187</v>
      </c>
      <c r="E581" s="119" t="s">
        <v>106</v>
      </c>
      <c r="F581" s="120" t="s">
        <v>106</v>
      </c>
      <c r="G581" s="121">
        <v>4212</v>
      </c>
      <c r="H581" s="25"/>
      <c r="I581" s="18"/>
      <c r="J581" s="19"/>
      <c r="K581" s="19"/>
      <c r="L581" s="29" t="s">
        <v>125</v>
      </c>
      <c r="M581" s="12">
        <v>4239</v>
      </c>
      <c r="N581" s="183">
        <f t="shared" ref="N581:N596" si="118">O581+P581</f>
        <v>0</v>
      </c>
      <c r="O581" s="398"/>
      <c r="P581" s="398"/>
      <c r="Q581" s="161"/>
      <c r="R581" s="161"/>
      <c r="S581" s="438"/>
      <c r="T581" s="161"/>
      <c r="U581" s="161"/>
      <c r="V581" s="161"/>
    </row>
    <row r="582" spans="1:22" ht="16.8">
      <c r="A582" s="122" t="str">
        <f t="shared" si="117"/>
        <v>71100901014213</v>
      </c>
      <c r="B582" s="124" t="s">
        <v>439</v>
      </c>
      <c r="C582" s="117" t="s">
        <v>189</v>
      </c>
      <c r="D582" s="118" t="s">
        <v>187</v>
      </c>
      <c r="E582" s="119" t="s">
        <v>106</v>
      </c>
      <c r="F582" s="120" t="s">
        <v>106</v>
      </c>
      <c r="G582" s="121">
        <v>4213</v>
      </c>
      <c r="H582" s="25"/>
      <c r="I582" s="18"/>
      <c r="J582" s="19"/>
      <c r="K582" s="19"/>
      <c r="L582" s="32" t="s">
        <v>364</v>
      </c>
      <c r="M582" s="44">
        <v>4269</v>
      </c>
      <c r="N582" s="183">
        <f t="shared" si="118"/>
        <v>0</v>
      </c>
      <c r="O582" s="398"/>
      <c r="P582" s="398"/>
      <c r="Q582" s="161"/>
      <c r="R582" s="161"/>
      <c r="S582" s="438"/>
      <c r="T582" s="161"/>
      <c r="U582" s="161"/>
      <c r="V582" s="161"/>
    </row>
    <row r="583" spans="1:22" ht="26.4">
      <c r="A583" s="122" t="str">
        <f t="shared" si="117"/>
        <v>71100901014214</v>
      </c>
      <c r="B583" s="124" t="s">
        <v>439</v>
      </c>
      <c r="C583" s="117" t="s">
        <v>189</v>
      </c>
      <c r="D583" s="118" t="s">
        <v>187</v>
      </c>
      <c r="E583" s="119" t="s">
        <v>106</v>
      </c>
      <c r="F583" s="120" t="s">
        <v>106</v>
      </c>
      <c r="G583" s="121">
        <v>4214</v>
      </c>
      <c r="H583" s="25"/>
      <c r="I583" s="18"/>
      <c r="J583" s="19"/>
      <c r="K583" s="19"/>
      <c r="L583" s="29" t="s">
        <v>217</v>
      </c>
      <c r="M583" s="12">
        <v>4511</v>
      </c>
      <c r="N583" s="183">
        <f t="shared" si="118"/>
        <v>0</v>
      </c>
      <c r="O583" s="398"/>
      <c r="P583" s="398"/>
      <c r="Q583" s="161"/>
      <c r="R583" s="161"/>
      <c r="S583" s="438"/>
      <c r="T583" s="161"/>
      <c r="U583" s="161"/>
      <c r="V583" s="161"/>
    </row>
    <row r="584" spans="1:22" ht="16.2">
      <c r="A584" s="122" t="str">
        <f t="shared" si="117"/>
        <v>71100901014216</v>
      </c>
      <c r="B584" s="124" t="s">
        <v>439</v>
      </c>
      <c r="C584" s="117" t="s">
        <v>189</v>
      </c>
      <c r="D584" s="118" t="s">
        <v>187</v>
      </c>
      <c r="E584" s="119" t="s">
        <v>106</v>
      </c>
      <c r="F584" s="120" t="s">
        <v>106</v>
      </c>
      <c r="G584" s="121">
        <v>4216</v>
      </c>
      <c r="H584" s="424"/>
      <c r="I584" s="425"/>
      <c r="J584" s="426"/>
      <c r="K584" s="426"/>
      <c r="L584" s="29" t="s">
        <v>137</v>
      </c>
      <c r="M584" s="12">
        <v>5129</v>
      </c>
      <c r="N584" s="183">
        <f t="shared" si="118"/>
        <v>0</v>
      </c>
      <c r="O584" s="405"/>
      <c r="P584" s="405"/>
      <c r="Q584" s="161"/>
      <c r="R584" s="161"/>
      <c r="S584" s="438"/>
      <c r="T584" s="161"/>
      <c r="U584" s="161"/>
      <c r="V584" s="161"/>
    </row>
    <row r="585" spans="1:22" ht="27.6">
      <c r="A585" s="122" t="str">
        <f t="shared" si="117"/>
        <v>71100901014221</v>
      </c>
      <c r="B585" s="124" t="s">
        <v>439</v>
      </c>
      <c r="C585" s="117" t="s">
        <v>189</v>
      </c>
      <c r="D585" s="118" t="s">
        <v>187</v>
      </c>
      <c r="E585" s="119" t="s">
        <v>106</v>
      </c>
      <c r="F585" s="120" t="s">
        <v>106</v>
      </c>
      <c r="G585" s="121">
        <v>4221</v>
      </c>
      <c r="H585" s="45"/>
      <c r="I585" s="147"/>
      <c r="J585" s="148"/>
      <c r="K585" s="148"/>
      <c r="L585" s="27" t="s">
        <v>319</v>
      </c>
      <c r="M585" s="28"/>
      <c r="N585" s="197">
        <f>O585+P585</f>
        <v>0</v>
      </c>
      <c r="O585" s="197">
        <f>SUM(O586:O588)</f>
        <v>0</v>
      </c>
      <c r="P585" s="197">
        <f>SUM(P586:P588)</f>
        <v>0</v>
      </c>
      <c r="Q585" s="161"/>
      <c r="R585" s="161"/>
      <c r="S585" s="438"/>
      <c r="T585" s="161"/>
      <c r="U585" s="161"/>
      <c r="V585" s="161"/>
    </row>
    <row r="586" spans="1:22" ht="16.8">
      <c r="A586" s="122" t="str">
        <f t="shared" si="117"/>
        <v>71100901014252</v>
      </c>
      <c r="B586" s="124" t="s">
        <v>439</v>
      </c>
      <c r="C586" s="117" t="s">
        <v>189</v>
      </c>
      <c r="D586" s="118" t="s">
        <v>187</v>
      </c>
      <c r="E586" s="119" t="s">
        <v>106</v>
      </c>
      <c r="F586" s="120" t="s">
        <v>106</v>
      </c>
      <c r="G586" s="121">
        <v>4252</v>
      </c>
      <c r="H586" s="17"/>
      <c r="I586" s="400"/>
      <c r="J586" s="401"/>
      <c r="K586" s="401"/>
      <c r="L586" s="32" t="s">
        <v>364</v>
      </c>
      <c r="M586" s="44">
        <v>4269</v>
      </c>
      <c r="N586" s="183">
        <f t="shared" si="118"/>
        <v>0</v>
      </c>
      <c r="O586" s="399"/>
      <c r="P586" s="399"/>
      <c r="Q586" s="161"/>
      <c r="R586" s="161"/>
      <c r="S586" s="438"/>
      <c r="T586" s="161"/>
      <c r="U586" s="161"/>
      <c r="V586" s="161"/>
    </row>
    <row r="587" spans="1:22" ht="16.8">
      <c r="B587" s="124"/>
      <c r="H587" s="17"/>
      <c r="I587" s="400"/>
      <c r="J587" s="401"/>
      <c r="K587" s="401"/>
      <c r="L587" s="32" t="s">
        <v>758</v>
      </c>
      <c r="M587" s="48" t="s">
        <v>759</v>
      </c>
      <c r="N587" s="183">
        <f t="shared" ref="N587" si="119">O587+P587</f>
        <v>0</v>
      </c>
      <c r="O587" s="399"/>
      <c r="P587" s="399"/>
      <c r="Q587" s="161"/>
      <c r="R587" s="161"/>
      <c r="S587" s="438"/>
      <c r="T587" s="161"/>
      <c r="U587" s="161"/>
      <c r="V587" s="161"/>
    </row>
    <row r="588" spans="1:22" ht="16.8">
      <c r="A588" s="122" t="str">
        <f t="shared" si="117"/>
        <v>71100901014261</v>
      </c>
      <c r="B588" s="124" t="s">
        <v>439</v>
      </c>
      <c r="C588" s="117" t="s">
        <v>189</v>
      </c>
      <c r="D588" s="118" t="s">
        <v>187</v>
      </c>
      <c r="E588" s="119" t="s">
        <v>106</v>
      </c>
      <c r="F588" s="120" t="s">
        <v>106</v>
      </c>
      <c r="G588" s="121">
        <v>4261</v>
      </c>
      <c r="H588" s="25"/>
      <c r="I588" s="25"/>
      <c r="J588" s="26"/>
      <c r="K588" s="26"/>
      <c r="L588" s="29" t="s">
        <v>137</v>
      </c>
      <c r="M588" s="12">
        <v>5129</v>
      </c>
      <c r="N588" s="183">
        <f t="shared" si="118"/>
        <v>0</v>
      </c>
      <c r="O588" s="399"/>
      <c r="P588" s="399"/>
      <c r="Q588" s="161"/>
      <c r="R588" s="161"/>
      <c r="S588" s="438"/>
      <c r="T588" s="161"/>
      <c r="U588" s="161"/>
      <c r="V588" s="161"/>
    </row>
    <row r="589" spans="1:22" ht="27.6">
      <c r="A589" s="122" t="str">
        <f t="shared" si="117"/>
        <v>71100901014264</v>
      </c>
      <c r="B589" s="124" t="s">
        <v>439</v>
      </c>
      <c r="C589" s="117" t="s">
        <v>189</v>
      </c>
      <c r="D589" s="118" t="s">
        <v>187</v>
      </c>
      <c r="E589" s="119" t="s">
        <v>106</v>
      </c>
      <c r="F589" s="120" t="s">
        <v>106</v>
      </c>
      <c r="G589" s="121">
        <v>4264</v>
      </c>
      <c r="H589" s="45"/>
      <c r="I589" s="147"/>
      <c r="J589" s="148"/>
      <c r="K589" s="148"/>
      <c r="L589" s="459" t="s">
        <v>843</v>
      </c>
      <c r="M589" s="28"/>
      <c r="N589" s="197">
        <f>O589+P589</f>
        <v>0</v>
      </c>
      <c r="O589" s="197">
        <f>SUM(O590:O592)</f>
        <v>0</v>
      </c>
      <c r="P589" s="197">
        <f>SUM(P590:P592)</f>
        <v>0</v>
      </c>
      <c r="Q589" s="161"/>
      <c r="R589" s="161"/>
      <c r="S589" s="438"/>
      <c r="T589" s="161"/>
      <c r="U589" s="161"/>
      <c r="V589" s="161"/>
    </row>
    <row r="590" spans="1:22" ht="16.2">
      <c r="A590" s="122" t="str">
        <f t="shared" si="117"/>
        <v>71100901014267</v>
      </c>
      <c r="B590" s="124" t="s">
        <v>439</v>
      </c>
      <c r="C590" s="117" t="s">
        <v>189</v>
      </c>
      <c r="D590" s="118" t="s">
        <v>187</v>
      </c>
      <c r="E590" s="119" t="s">
        <v>106</v>
      </c>
      <c r="F590" s="120" t="s">
        <v>106</v>
      </c>
      <c r="G590" s="121">
        <v>4267</v>
      </c>
      <c r="H590" s="25"/>
      <c r="I590" s="25"/>
      <c r="J590" s="26"/>
      <c r="K590" s="26"/>
      <c r="L590" s="29" t="s">
        <v>125</v>
      </c>
      <c r="M590" s="12">
        <v>4239</v>
      </c>
      <c r="N590" s="183">
        <f t="shared" si="118"/>
        <v>0</v>
      </c>
      <c r="O590" s="183"/>
      <c r="P590" s="183"/>
      <c r="Q590" s="161"/>
      <c r="R590" s="161"/>
      <c r="S590" s="438"/>
      <c r="T590" s="161"/>
      <c r="U590" s="161"/>
      <c r="V590" s="161"/>
    </row>
    <row r="591" spans="1:22" ht="16.2">
      <c r="B591" s="124"/>
      <c r="H591" s="25"/>
      <c r="I591" s="25"/>
      <c r="J591" s="26"/>
      <c r="K591" s="26"/>
      <c r="L591" s="32" t="s">
        <v>758</v>
      </c>
      <c r="M591" s="48" t="s">
        <v>759</v>
      </c>
      <c r="N591" s="183"/>
      <c r="O591" s="183"/>
      <c r="P591" s="183"/>
      <c r="Q591" s="161"/>
      <c r="R591" s="161"/>
      <c r="S591" s="438"/>
      <c r="T591" s="161"/>
      <c r="U591" s="161"/>
      <c r="V591" s="161"/>
    </row>
    <row r="592" spans="1:22" ht="26.4">
      <c r="A592" s="122" t="str">
        <f t="shared" si="117"/>
        <v>71100901014823</v>
      </c>
      <c r="B592" s="124" t="s">
        <v>439</v>
      </c>
      <c r="C592" s="117" t="s">
        <v>189</v>
      </c>
      <c r="D592" s="118" t="s">
        <v>187</v>
      </c>
      <c r="E592" s="119" t="s">
        <v>106</v>
      </c>
      <c r="F592" s="120" t="s">
        <v>106</v>
      </c>
      <c r="G592" s="121">
        <v>4823</v>
      </c>
      <c r="H592" s="37"/>
      <c r="I592" s="194"/>
      <c r="J592" s="195"/>
      <c r="K592" s="196"/>
      <c r="L592" s="36" t="s">
        <v>217</v>
      </c>
      <c r="M592" s="12" t="s">
        <v>83</v>
      </c>
      <c r="N592" s="183">
        <f t="shared" si="118"/>
        <v>0</v>
      </c>
      <c r="O592" s="402"/>
      <c r="P592" s="402"/>
      <c r="Q592" s="161"/>
      <c r="R592" s="161"/>
      <c r="S592" s="438"/>
      <c r="T592" s="161"/>
      <c r="U592" s="161"/>
      <c r="V592" s="161"/>
    </row>
    <row r="593" spans="1:22" ht="44.25" customHeight="1">
      <c r="B593" s="124"/>
      <c r="H593" s="45"/>
      <c r="I593" s="147"/>
      <c r="J593" s="148"/>
      <c r="K593" s="148"/>
      <c r="L593" s="27" t="s">
        <v>794</v>
      </c>
      <c r="M593" s="28"/>
      <c r="N593" s="197">
        <f>O593+P593</f>
        <v>0</v>
      </c>
      <c r="O593" s="197">
        <f>SUM(O594)</f>
        <v>0</v>
      </c>
      <c r="P593" s="197">
        <f>SUM(P594)</f>
        <v>0</v>
      </c>
      <c r="Q593" s="161"/>
      <c r="R593" s="161"/>
      <c r="S593" s="438"/>
      <c r="T593" s="161"/>
      <c r="U593" s="161"/>
      <c r="V593" s="161"/>
    </row>
    <row r="594" spans="1:22" ht="16.2">
      <c r="B594" s="124"/>
      <c r="H594" s="37"/>
      <c r="I594" s="194"/>
      <c r="J594" s="195"/>
      <c r="K594" s="196"/>
      <c r="L594" s="29" t="s">
        <v>348</v>
      </c>
      <c r="M594" s="12">
        <v>4729</v>
      </c>
      <c r="N594" s="183">
        <f t="shared" ref="N594" si="120">O594+P594</f>
        <v>0</v>
      </c>
      <c r="O594" s="402"/>
      <c r="P594" s="402">
        <v>0</v>
      </c>
      <c r="Q594" s="161"/>
      <c r="R594" s="161"/>
      <c r="S594" s="438"/>
      <c r="T594" s="161"/>
      <c r="U594" s="161"/>
      <c r="V594" s="161"/>
    </row>
    <row r="595" spans="1:22" ht="46.5" customHeight="1">
      <c r="B595" s="124"/>
      <c r="H595" s="45"/>
      <c r="I595" s="147"/>
      <c r="J595" s="148"/>
      <c r="K595" s="148"/>
      <c r="L595" s="457" t="s">
        <v>836</v>
      </c>
      <c r="M595" s="28"/>
      <c r="N595" s="197">
        <f>O595+P595</f>
        <v>0</v>
      </c>
      <c r="O595" s="197">
        <f>SUM(O596)</f>
        <v>0</v>
      </c>
      <c r="P595" s="197">
        <f>SUM(P596)</f>
        <v>0</v>
      </c>
      <c r="Q595" s="161"/>
      <c r="R595" s="161"/>
      <c r="S595" s="438"/>
      <c r="T595" s="161"/>
      <c r="U595" s="161"/>
      <c r="V595" s="161"/>
    </row>
    <row r="596" spans="1:22" ht="16.2">
      <c r="B596" s="124"/>
      <c r="H596" s="37"/>
      <c r="I596" s="194"/>
      <c r="J596" s="195"/>
      <c r="K596" s="196"/>
      <c r="L596" s="30" t="s">
        <v>134</v>
      </c>
      <c r="M596" s="31">
        <v>4861</v>
      </c>
      <c r="N596" s="183">
        <f t="shared" si="118"/>
        <v>0</v>
      </c>
      <c r="O596" s="405"/>
      <c r="P596" s="405">
        <v>0</v>
      </c>
      <c r="Q596" s="161"/>
      <c r="R596" s="161"/>
      <c r="S596" s="438"/>
      <c r="T596" s="161"/>
      <c r="U596" s="161"/>
      <c r="V596" s="161"/>
    </row>
    <row r="597" spans="1:22" ht="78" customHeight="1">
      <c r="B597" s="124"/>
      <c r="H597" s="45"/>
      <c r="I597" s="147"/>
      <c r="J597" s="148"/>
      <c r="K597" s="148"/>
      <c r="L597" s="457" t="s">
        <v>838</v>
      </c>
      <c r="M597" s="28"/>
      <c r="N597" s="197">
        <f>O597+P597</f>
        <v>0</v>
      </c>
      <c r="O597" s="197">
        <f>SUM(O598)</f>
        <v>0</v>
      </c>
      <c r="P597" s="197">
        <f>SUM(P598)</f>
        <v>0</v>
      </c>
      <c r="Q597" s="161"/>
      <c r="R597" s="161"/>
      <c r="S597" s="438"/>
      <c r="T597" s="161"/>
      <c r="U597" s="161"/>
      <c r="V597" s="161"/>
    </row>
    <row r="598" spans="1:22" ht="16.2">
      <c r="B598" s="124"/>
      <c r="H598" s="37"/>
      <c r="I598" s="194"/>
      <c r="J598" s="195"/>
      <c r="K598" s="196"/>
      <c r="L598" s="29" t="s">
        <v>348</v>
      </c>
      <c r="M598" s="12">
        <v>4729</v>
      </c>
      <c r="N598" s="183">
        <f t="shared" ref="N598" si="121">O598+P598</f>
        <v>0</v>
      </c>
      <c r="O598" s="402"/>
      <c r="P598" s="402">
        <v>0</v>
      </c>
      <c r="Q598" s="161"/>
      <c r="R598" s="161"/>
      <c r="S598" s="438"/>
      <c r="T598" s="161"/>
      <c r="U598" s="161"/>
      <c r="V598" s="161"/>
    </row>
    <row r="599" spans="1:22" ht="55.2">
      <c r="B599" s="124"/>
      <c r="H599" s="45"/>
      <c r="I599" s="147"/>
      <c r="J599" s="148"/>
      <c r="K599" s="148"/>
      <c r="L599" s="459" t="s">
        <v>844</v>
      </c>
      <c r="M599" s="28"/>
      <c r="N599" s="197">
        <f>N600</f>
        <v>0</v>
      </c>
      <c r="O599" s="197">
        <f t="shared" ref="O599:P599" si="122">O600</f>
        <v>0</v>
      </c>
      <c r="P599" s="197">
        <f t="shared" si="122"/>
        <v>0</v>
      </c>
      <c r="Q599" s="161"/>
      <c r="R599" s="161"/>
      <c r="S599" s="438"/>
      <c r="T599" s="161"/>
      <c r="U599" s="161"/>
      <c r="V599" s="161"/>
    </row>
    <row r="600" spans="1:22" ht="16.2">
      <c r="B600" s="124"/>
      <c r="H600" s="37"/>
      <c r="I600" s="194"/>
      <c r="J600" s="195"/>
      <c r="K600" s="196"/>
      <c r="L600" s="29" t="s">
        <v>348</v>
      </c>
      <c r="M600" s="12">
        <v>4729</v>
      </c>
      <c r="N600" s="183">
        <f t="shared" ref="N600" si="123">O600+P600</f>
        <v>0</v>
      </c>
      <c r="O600" s="402"/>
      <c r="P600" s="402">
        <v>0</v>
      </c>
      <c r="Q600" s="161"/>
      <c r="R600" s="161"/>
      <c r="S600" s="438"/>
      <c r="T600" s="161"/>
      <c r="U600" s="161"/>
      <c r="V600" s="161"/>
    </row>
    <row r="601" spans="1:22" ht="26.4">
      <c r="A601" s="122" t="str">
        <f t="shared" si="117"/>
        <v>71100901014861</v>
      </c>
      <c r="B601" s="124" t="s">
        <v>439</v>
      </c>
      <c r="C601" s="117" t="s">
        <v>189</v>
      </c>
      <c r="D601" s="118" t="s">
        <v>187</v>
      </c>
      <c r="E601" s="119" t="s">
        <v>106</v>
      </c>
      <c r="F601" s="120" t="s">
        <v>106</v>
      </c>
      <c r="G601" s="121">
        <v>4861</v>
      </c>
      <c r="H601" s="151">
        <v>2911</v>
      </c>
      <c r="I601" s="152" t="s">
        <v>187</v>
      </c>
      <c r="J601" s="153">
        <v>1</v>
      </c>
      <c r="K601" s="153">
        <v>2</v>
      </c>
      <c r="L601" s="154" t="s">
        <v>321</v>
      </c>
      <c r="M601" s="155"/>
      <c r="N601" s="192">
        <f>+N603</f>
        <v>0</v>
      </c>
      <c r="O601" s="192">
        <f>+O603</f>
        <v>0</v>
      </c>
      <c r="P601" s="192">
        <f>+P603</f>
        <v>0</v>
      </c>
      <c r="Q601" s="161"/>
      <c r="R601" s="161"/>
      <c r="S601" s="438"/>
      <c r="T601" s="161"/>
      <c r="U601" s="161"/>
      <c r="V601" s="161"/>
    </row>
    <row r="602" spans="1:22" ht="16.2">
      <c r="A602" s="122" t="str">
        <f t="shared" si="117"/>
        <v>71100901015122</v>
      </c>
      <c r="B602" s="124" t="s">
        <v>439</v>
      </c>
      <c r="C602" s="117" t="s">
        <v>189</v>
      </c>
      <c r="D602" s="118" t="s">
        <v>187</v>
      </c>
      <c r="E602" s="119" t="s">
        <v>106</v>
      </c>
      <c r="F602" s="120" t="s">
        <v>106</v>
      </c>
      <c r="G602" s="121">
        <v>5122</v>
      </c>
      <c r="H602" s="25"/>
      <c r="I602" s="25"/>
      <c r="J602" s="26"/>
      <c r="K602" s="26"/>
      <c r="L602" s="30" t="s">
        <v>108</v>
      </c>
      <c r="M602" s="31"/>
      <c r="N602" s="190"/>
      <c r="O602" s="190"/>
      <c r="P602" s="190"/>
      <c r="Q602" s="161"/>
      <c r="R602" s="161"/>
      <c r="S602" s="438"/>
      <c r="T602" s="161"/>
      <c r="U602" s="161"/>
      <c r="V602" s="161"/>
    </row>
    <row r="603" spans="1:22" s="156" customFormat="1" ht="16.2">
      <c r="A603" s="122" t="str">
        <f t="shared" si="117"/>
        <v>71100902000000</v>
      </c>
      <c r="B603" s="124" t="s">
        <v>439</v>
      </c>
      <c r="C603" s="117" t="s">
        <v>189</v>
      </c>
      <c r="D603" s="118" t="s">
        <v>187</v>
      </c>
      <c r="E603" s="119" t="s">
        <v>140</v>
      </c>
      <c r="F603" s="120" t="s">
        <v>441</v>
      </c>
      <c r="G603" s="129" t="s">
        <v>440</v>
      </c>
      <c r="H603" s="45"/>
      <c r="I603" s="147"/>
      <c r="J603" s="148"/>
      <c r="K603" s="148"/>
      <c r="L603" s="27" t="s">
        <v>322</v>
      </c>
      <c r="M603" s="28"/>
      <c r="N603" s="197">
        <f>SUM(N604:N605)</f>
        <v>0</v>
      </c>
      <c r="O603" s="197">
        <f>SUM(O604:O605)</f>
        <v>0</v>
      </c>
      <c r="P603" s="197">
        <f>SUM(P604:P605)</f>
        <v>0</v>
      </c>
      <c r="Q603" s="161"/>
      <c r="R603" s="161"/>
      <c r="S603" s="438"/>
      <c r="T603" s="161"/>
      <c r="U603" s="161"/>
      <c r="V603" s="161"/>
    </row>
    <row r="604" spans="1:22" ht="16.2">
      <c r="A604" s="122" t="str">
        <f t="shared" si="117"/>
        <v>71100902000001</v>
      </c>
      <c r="B604" s="124" t="s">
        <v>439</v>
      </c>
      <c r="C604" s="117" t="s">
        <v>189</v>
      </c>
      <c r="D604" s="118" t="s">
        <v>187</v>
      </c>
      <c r="E604" s="119" t="s">
        <v>140</v>
      </c>
      <c r="F604" s="120" t="s">
        <v>441</v>
      </c>
      <c r="G604" s="129" t="s">
        <v>96</v>
      </c>
      <c r="H604" s="25"/>
      <c r="I604" s="18"/>
      <c r="J604" s="19"/>
      <c r="K604" s="19"/>
      <c r="L604" s="29" t="s">
        <v>125</v>
      </c>
      <c r="M604" s="12">
        <v>4239</v>
      </c>
      <c r="N604" s="183">
        <f t="shared" ref="N604:N605" si="124">O604+P604</f>
        <v>0</v>
      </c>
      <c r="O604" s="183">
        <v>0</v>
      </c>
      <c r="P604" s="183"/>
      <c r="Q604" s="161"/>
      <c r="R604" s="161"/>
      <c r="S604" s="438"/>
      <c r="T604" s="161"/>
      <c r="U604" s="161"/>
      <c r="V604" s="161"/>
    </row>
    <row r="605" spans="1:22" s="115" customFormat="1" ht="26.4">
      <c r="A605" s="122" t="str">
        <f t="shared" si="117"/>
        <v>71100902010000</v>
      </c>
      <c r="B605" s="124" t="s">
        <v>439</v>
      </c>
      <c r="C605" s="117" t="s">
        <v>189</v>
      </c>
      <c r="D605" s="118" t="s">
        <v>187</v>
      </c>
      <c r="E605" s="119" t="s">
        <v>140</v>
      </c>
      <c r="F605" s="120" t="s">
        <v>106</v>
      </c>
      <c r="G605" s="129" t="s">
        <v>440</v>
      </c>
      <c r="H605" s="177"/>
      <c r="I605" s="194"/>
      <c r="J605" s="201"/>
      <c r="K605" s="202"/>
      <c r="L605" s="203" t="s">
        <v>217</v>
      </c>
      <c r="M605" s="13">
        <v>4511</v>
      </c>
      <c r="N605" s="183">
        <f t="shared" si="124"/>
        <v>0</v>
      </c>
      <c r="O605" s="402"/>
      <c r="P605" s="402"/>
      <c r="Q605" s="161"/>
      <c r="R605" s="161"/>
      <c r="S605" s="438"/>
      <c r="T605" s="161"/>
      <c r="U605" s="161"/>
      <c r="V605" s="161"/>
    </row>
    <row r="606" spans="1:22" ht="16.2">
      <c r="A606" s="122" t="str">
        <f t="shared" si="117"/>
        <v>71110100000001</v>
      </c>
      <c r="B606" s="124" t="s">
        <v>439</v>
      </c>
      <c r="C606" s="117" t="s">
        <v>104</v>
      </c>
      <c r="D606" s="118" t="s">
        <v>106</v>
      </c>
      <c r="E606" s="119" t="s">
        <v>441</v>
      </c>
      <c r="F606" s="120" t="s">
        <v>441</v>
      </c>
      <c r="G606" s="129" t="s">
        <v>96</v>
      </c>
      <c r="H606" s="165">
        <v>2920</v>
      </c>
      <c r="I606" s="166" t="s">
        <v>187</v>
      </c>
      <c r="J606" s="167">
        <v>2</v>
      </c>
      <c r="K606" s="167">
        <v>0</v>
      </c>
      <c r="L606" s="168" t="s">
        <v>325</v>
      </c>
      <c r="M606" s="176"/>
      <c r="N606" s="188">
        <f>+N608+N617</f>
        <v>0</v>
      </c>
      <c r="O606" s="188">
        <f>+O608+O617</f>
        <v>0</v>
      </c>
      <c r="P606" s="188">
        <f>+P608+P617</f>
        <v>0</v>
      </c>
      <c r="Q606" s="161"/>
      <c r="R606" s="161"/>
      <c r="S606" s="438"/>
      <c r="T606" s="161"/>
      <c r="U606" s="161"/>
      <c r="V606" s="161"/>
    </row>
    <row r="607" spans="1:22" s="156" customFormat="1" ht="16.2">
      <c r="A607" s="122" t="str">
        <f t="shared" si="117"/>
        <v>71110102000000</v>
      </c>
      <c r="B607" s="124" t="s">
        <v>439</v>
      </c>
      <c r="C607" s="117" t="s">
        <v>104</v>
      </c>
      <c r="D607" s="118" t="s">
        <v>106</v>
      </c>
      <c r="E607" s="119" t="s">
        <v>140</v>
      </c>
      <c r="F607" s="120" t="s">
        <v>441</v>
      </c>
      <c r="G607" s="129" t="s">
        <v>440</v>
      </c>
      <c r="H607" s="25"/>
      <c r="I607" s="18"/>
      <c r="J607" s="19"/>
      <c r="K607" s="19"/>
      <c r="L607" s="30" t="s">
        <v>110</v>
      </c>
      <c r="M607" s="31"/>
      <c r="N607" s="190"/>
      <c r="O607" s="190"/>
      <c r="P607" s="190"/>
      <c r="Q607" s="161"/>
      <c r="R607" s="161"/>
      <c r="S607" s="438"/>
      <c r="T607" s="161"/>
      <c r="U607" s="161"/>
      <c r="V607" s="161"/>
    </row>
    <row r="608" spans="1:22" ht="26.4">
      <c r="A608" s="122" t="str">
        <f t="shared" si="117"/>
        <v>71110102000001</v>
      </c>
      <c r="B608" s="124" t="s">
        <v>439</v>
      </c>
      <c r="C608" s="117" t="s">
        <v>104</v>
      </c>
      <c r="D608" s="118" t="s">
        <v>106</v>
      </c>
      <c r="E608" s="119" t="s">
        <v>140</v>
      </c>
      <c r="F608" s="120" t="s">
        <v>441</v>
      </c>
      <c r="G608" s="129" t="s">
        <v>96</v>
      </c>
      <c r="H608" s="151">
        <v>2921</v>
      </c>
      <c r="I608" s="152" t="s">
        <v>187</v>
      </c>
      <c r="J608" s="153">
        <v>2</v>
      </c>
      <c r="K608" s="153">
        <v>1</v>
      </c>
      <c r="L608" s="154" t="s">
        <v>326</v>
      </c>
      <c r="M608" s="155"/>
      <c r="N608" s="192">
        <f>N610+N613</f>
        <v>0</v>
      </c>
      <c r="O608" s="192">
        <f>O610+O613+O615</f>
        <v>0</v>
      </c>
      <c r="P608" s="192">
        <f>P610+P613+P615</f>
        <v>0</v>
      </c>
      <c r="Q608" s="161"/>
      <c r="R608" s="161"/>
      <c r="S608" s="438"/>
      <c r="T608" s="161"/>
      <c r="U608" s="161"/>
      <c r="V608" s="161"/>
    </row>
    <row r="609" spans="1:22" ht="16.2">
      <c r="A609" s="122" t="str">
        <f t="shared" si="117"/>
        <v>71110102004891</v>
      </c>
      <c r="B609" s="124" t="s">
        <v>439</v>
      </c>
      <c r="C609" s="117" t="s">
        <v>104</v>
      </c>
      <c r="D609" s="118" t="s">
        <v>106</v>
      </c>
      <c r="E609" s="119" t="s">
        <v>140</v>
      </c>
      <c r="F609" s="120" t="s">
        <v>441</v>
      </c>
      <c r="G609" s="129">
        <v>4891</v>
      </c>
      <c r="H609" s="25"/>
      <c r="I609" s="25"/>
      <c r="J609" s="26"/>
      <c r="K609" s="26"/>
      <c r="L609" s="30" t="s">
        <v>108</v>
      </c>
      <c r="M609" s="31"/>
      <c r="N609" s="190"/>
      <c r="O609" s="190"/>
      <c r="P609" s="190"/>
      <c r="Q609" s="161"/>
      <c r="R609" s="161"/>
      <c r="S609" s="438"/>
      <c r="T609" s="161"/>
      <c r="U609" s="161"/>
      <c r="V609" s="161"/>
    </row>
    <row r="610" spans="1:22" ht="16.2">
      <c r="A610" s="122" t="str">
        <f t="shared" si="117"/>
        <v>7111010200x</v>
      </c>
      <c r="B610" s="124" t="s">
        <v>439</v>
      </c>
      <c r="C610" s="117" t="s">
        <v>104</v>
      </c>
      <c r="D610" s="118" t="s">
        <v>106</v>
      </c>
      <c r="E610" s="119" t="s">
        <v>140</v>
      </c>
      <c r="F610" s="120" t="s">
        <v>441</v>
      </c>
      <c r="G610" s="129" t="s">
        <v>361</v>
      </c>
      <c r="H610" s="45"/>
      <c r="I610" s="147"/>
      <c r="J610" s="148"/>
      <c r="K610" s="148"/>
      <c r="L610" s="27" t="s">
        <v>322</v>
      </c>
      <c r="M610" s="28"/>
      <c r="N610" s="197">
        <f>O610+P610</f>
        <v>0</v>
      </c>
      <c r="O610" s="197">
        <f>SUM(O611:O612)</f>
        <v>0</v>
      </c>
      <c r="P610" s="197">
        <f>SUM(P611:P612)</f>
        <v>0</v>
      </c>
      <c r="Q610" s="161"/>
      <c r="R610" s="161"/>
      <c r="S610" s="438"/>
      <c r="T610" s="161"/>
      <c r="U610" s="161"/>
      <c r="V610" s="161"/>
    </row>
    <row r="611" spans="1:22" ht="16.2">
      <c r="H611" s="25"/>
      <c r="I611" s="18"/>
      <c r="J611" s="19"/>
      <c r="K611" s="19"/>
      <c r="L611" s="29" t="s">
        <v>125</v>
      </c>
      <c r="M611" s="12">
        <v>4239</v>
      </c>
      <c r="N611" s="183">
        <f t="shared" ref="N611:N612" si="125">O611+P611</f>
        <v>0</v>
      </c>
      <c r="O611" s="183">
        <v>0</v>
      </c>
      <c r="P611" s="183"/>
      <c r="Q611" s="161"/>
      <c r="R611" s="161"/>
      <c r="S611" s="438"/>
      <c r="T611" s="161"/>
      <c r="U611" s="161"/>
      <c r="V611" s="161"/>
    </row>
    <row r="612" spans="1:22" ht="26.4">
      <c r="H612" s="177"/>
      <c r="I612" s="194"/>
      <c r="J612" s="201"/>
      <c r="K612" s="202"/>
      <c r="L612" s="203" t="s">
        <v>217</v>
      </c>
      <c r="M612" s="13">
        <v>4511</v>
      </c>
      <c r="N612" s="183">
        <f t="shared" si="125"/>
        <v>0</v>
      </c>
      <c r="O612" s="402"/>
      <c r="P612" s="402"/>
      <c r="Q612" s="161"/>
      <c r="R612" s="161"/>
      <c r="S612" s="438"/>
      <c r="T612" s="161"/>
      <c r="U612" s="161"/>
      <c r="V612" s="161"/>
    </row>
    <row r="613" spans="1:22" ht="45.75" customHeight="1">
      <c r="A613" s="122" t="str">
        <f t="shared" ref="A613" si="126">CONCATENATE(B613,C613,D613,E613,F613,G613)</f>
        <v>7111010200x</v>
      </c>
      <c r="B613" s="124" t="s">
        <v>439</v>
      </c>
      <c r="C613" s="117" t="s">
        <v>104</v>
      </c>
      <c r="D613" s="118" t="s">
        <v>106</v>
      </c>
      <c r="E613" s="119" t="s">
        <v>140</v>
      </c>
      <c r="F613" s="120" t="s">
        <v>441</v>
      </c>
      <c r="G613" s="129" t="s">
        <v>361</v>
      </c>
      <c r="H613" s="45"/>
      <c r="I613" s="147"/>
      <c r="J613" s="148"/>
      <c r="K613" s="148"/>
      <c r="L613" s="27" t="s">
        <v>840</v>
      </c>
      <c r="M613" s="28"/>
      <c r="N613" s="197">
        <f>O613+P613</f>
        <v>0</v>
      </c>
      <c r="O613" s="197">
        <f>O614</f>
        <v>0</v>
      </c>
      <c r="P613" s="197">
        <f>P614</f>
        <v>0</v>
      </c>
      <c r="Q613" s="161"/>
      <c r="R613" s="161"/>
      <c r="S613" s="438"/>
      <c r="T613" s="161"/>
      <c r="U613" s="161"/>
      <c r="V613" s="161"/>
    </row>
    <row r="614" spans="1:22" ht="16.2">
      <c r="H614" s="25"/>
      <c r="I614" s="18"/>
      <c r="J614" s="19"/>
      <c r="K614" s="19"/>
      <c r="L614" s="29" t="s">
        <v>348</v>
      </c>
      <c r="M614" s="12">
        <v>4729</v>
      </c>
      <c r="N614" s="183">
        <f t="shared" ref="N614" si="127">O614+P614</f>
        <v>0</v>
      </c>
      <c r="O614" s="183"/>
      <c r="P614" s="183">
        <v>0</v>
      </c>
      <c r="Q614" s="161"/>
      <c r="R614" s="161"/>
      <c r="S614" s="438"/>
      <c r="T614" s="161"/>
      <c r="U614" s="161"/>
      <c r="V614" s="161"/>
    </row>
    <row r="615" spans="1:22" ht="45.75" customHeight="1">
      <c r="A615" s="122" t="str">
        <f t="shared" ref="A615" si="128">CONCATENATE(B615,C615,D615,E615,F615,G615)</f>
        <v>7111010200x</v>
      </c>
      <c r="B615" s="124" t="s">
        <v>439</v>
      </c>
      <c r="C615" s="117" t="s">
        <v>104</v>
      </c>
      <c r="D615" s="118" t="s">
        <v>106</v>
      </c>
      <c r="E615" s="119" t="s">
        <v>140</v>
      </c>
      <c r="F615" s="120" t="s">
        <v>441</v>
      </c>
      <c r="G615" s="129" t="s">
        <v>361</v>
      </c>
      <c r="H615" s="45"/>
      <c r="I615" s="147"/>
      <c r="J615" s="148"/>
      <c r="K615" s="148"/>
      <c r="L615" s="27" t="s">
        <v>942</v>
      </c>
      <c r="M615" s="28"/>
      <c r="N615" s="197">
        <f>O615+P615</f>
        <v>0</v>
      </c>
      <c r="O615" s="197">
        <f>O616</f>
        <v>0</v>
      </c>
      <c r="P615" s="197">
        <f>P616</f>
        <v>0</v>
      </c>
      <c r="Q615" s="161"/>
      <c r="R615" s="161"/>
      <c r="S615" s="438"/>
      <c r="T615" s="161"/>
      <c r="U615" s="161"/>
      <c r="V615" s="161"/>
    </row>
    <row r="616" spans="1:22" ht="26.4">
      <c r="H616" s="25"/>
      <c r="I616" s="18"/>
      <c r="J616" s="19"/>
      <c r="K616" s="19"/>
      <c r="L616" s="32" t="s">
        <v>940</v>
      </c>
      <c r="M616" s="48" t="s">
        <v>939</v>
      </c>
      <c r="N616" s="183">
        <f t="shared" ref="N616" si="129">O616+P616</f>
        <v>0</v>
      </c>
      <c r="O616" s="183"/>
      <c r="P616" s="183">
        <v>0</v>
      </c>
      <c r="Q616" s="161"/>
      <c r="R616" s="161"/>
      <c r="S616" s="438"/>
      <c r="T616" s="161"/>
      <c r="U616" s="161"/>
      <c r="V616" s="161"/>
    </row>
    <row r="617" spans="1:22" ht="26.4">
      <c r="A617" s="5"/>
      <c r="B617" s="5"/>
      <c r="C617" s="5"/>
      <c r="D617" s="5"/>
      <c r="E617" s="5"/>
      <c r="F617" s="5"/>
      <c r="G617" s="5"/>
      <c r="H617" s="151">
        <v>2922</v>
      </c>
      <c r="I617" s="152" t="s">
        <v>187</v>
      </c>
      <c r="J617" s="153">
        <v>2</v>
      </c>
      <c r="K617" s="153">
        <v>2</v>
      </c>
      <c r="L617" s="154" t="s">
        <v>328</v>
      </c>
      <c r="M617" s="155"/>
      <c r="N617" s="192">
        <f>+N619</f>
        <v>0</v>
      </c>
      <c r="O617" s="192">
        <f>SUM(O619)</f>
        <v>0</v>
      </c>
      <c r="P617" s="192">
        <f>+P619</f>
        <v>0</v>
      </c>
      <c r="Q617" s="161"/>
      <c r="R617" s="161"/>
      <c r="S617" s="438"/>
      <c r="T617" s="161"/>
      <c r="U617" s="161"/>
      <c r="V617" s="161"/>
    </row>
    <row r="618" spans="1:22" ht="16.2">
      <c r="A618" s="5"/>
      <c r="B618" s="5"/>
      <c r="C618" s="5"/>
      <c r="D618" s="5"/>
      <c r="E618" s="5"/>
      <c r="F618" s="5"/>
      <c r="G618" s="5"/>
      <c r="H618" s="25"/>
      <c r="I618" s="25"/>
      <c r="J618" s="26"/>
      <c r="K618" s="26"/>
      <c r="L618" s="30" t="s">
        <v>108</v>
      </c>
      <c r="M618" s="31"/>
      <c r="N618" s="190"/>
      <c r="O618" s="190"/>
      <c r="P618" s="190"/>
      <c r="Q618" s="161"/>
      <c r="R618" s="161"/>
      <c r="S618" s="438"/>
      <c r="T618" s="161"/>
      <c r="U618" s="161"/>
      <c r="V618" s="161"/>
    </row>
    <row r="619" spans="1:22" ht="16.2">
      <c r="A619" s="5"/>
      <c r="B619" s="5"/>
      <c r="C619" s="5"/>
      <c r="D619" s="5"/>
      <c r="E619" s="5"/>
      <c r="F619" s="5"/>
      <c r="G619" s="5"/>
      <c r="H619" s="45"/>
      <c r="I619" s="147"/>
      <c r="J619" s="148"/>
      <c r="K619" s="148"/>
      <c r="L619" s="27" t="s">
        <v>322</v>
      </c>
      <c r="M619" s="28"/>
      <c r="N619" s="197">
        <f>O619+P619</f>
        <v>0</v>
      </c>
      <c r="O619" s="197">
        <f>SUM(O620:O621)</f>
        <v>0</v>
      </c>
      <c r="P619" s="197">
        <f>SUM(P620:P621)</f>
        <v>0</v>
      </c>
      <c r="Q619" s="161"/>
      <c r="R619" s="161"/>
      <c r="S619" s="438"/>
      <c r="T619" s="161"/>
      <c r="U619" s="161"/>
      <c r="V619" s="161"/>
    </row>
    <row r="620" spans="1:22" ht="16.2">
      <c r="A620" s="5"/>
      <c r="B620" s="5"/>
      <c r="C620" s="5"/>
      <c r="D620" s="5"/>
      <c r="E620" s="5"/>
      <c r="F620" s="5"/>
      <c r="G620" s="5"/>
      <c r="H620" s="25"/>
      <c r="I620" s="18"/>
      <c r="J620" s="19"/>
      <c r="K620" s="19"/>
      <c r="L620" s="29" t="s">
        <v>125</v>
      </c>
      <c r="M620" s="12">
        <v>4239</v>
      </c>
      <c r="N620" s="183">
        <f t="shared" ref="N620:N621" si="130">O620+P620</f>
        <v>0</v>
      </c>
      <c r="O620" s="183">
        <v>0</v>
      </c>
      <c r="P620" s="183"/>
      <c r="Q620" s="161"/>
      <c r="R620" s="161"/>
      <c r="S620" s="438"/>
      <c r="T620" s="161"/>
      <c r="U620" s="161"/>
      <c r="V620" s="161"/>
    </row>
    <row r="621" spans="1:22" ht="26.4">
      <c r="A621" s="5"/>
      <c r="B621" s="5"/>
      <c r="C621" s="5"/>
      <c r="D621" s="5"/>
      <c r="E621" s="5"/>
      <c r="F621" s="5"/>
      <c r="G621" s="5"/>
      <c r="H621" s="177"/>
      <c r="I621" s="194"/>
      <c r="J621" s="201"/>
      <c r="K621" s="202"/>
      <c r="L621" s="203" t="s">
        <v>217</v>
      </c>
      <c r="M621" s="13">
        <v>4511</v>
      </c>
      <c r="N621" s="183">
        <f t="shared" si="130"/>
        <v>0</v>
      </c>
      <c r="O621" s="402"/>
      <c r="P621" s="402"/>
      <c r="Q621" s="161"/>
      <c r="R621" s="161"/>
      <c r="S621" s="438"/>
      <c r="T621" s="161"/>
      <c r="U621" s="161"/>
      <c r="V621" s="161"/>
    </row>
    <row r="622" spans="1:22" ht="16.2">
      <c r="A622" s="5"/>
      <c r="B622" s="5"/>
      <c r="C622" s="5"/>
      <c r="D622" s="5"/>
      <c r="E622" s="5"/>
      <c r="F622" s="5"/>
      <c r="G622" s="5"/>
      <c r="H622" s="165">
        <v>2950</v>
      </c>
      <c r="I622" s="166" t="s">
        <v>187</v>
      </c>
      <c r="J622" s="167">
        <v>5</v>
      </c>
      <c r="K622" s="167">
        <v>0</v>
      </c>
      <c r="L622" s="168" t="s">
        <v>329</v>
      </c>
      <c r="M622" s="176"/>
      <c r="N622" s="188">
        <f>+N624</f>
        <v>0</v>
      </c>
      <c r="O622" s="188">
        <f>+O624</f>
        <v>0</v>
      </c>
      <c r="P622" s="188">
        <f>+P624</f>
        <v>0</v>
      </c>
      <c r="Q622" s="161"/>
      <c r="R622" s="161"/>
      <c r="S622" s="438"/>
      <c r="T622" s="161"/>
      <c r="U622" s="161"/>
      <c r="V622" s="161"/>
    </row>
    <row r="623" spans="1:22" ht="16.2">
      <c r="A623" s="5"/>
      <c r="B623" s="5"/>
      <c r="C623" s="5"/>
      <c r="D623" s="5"/>
      <c r="E623" s="5"/>
      <c r="F623" s="5"/>
      <c r="G623" s="5"/>
      <c r="H623" s="25"/>
      <c r="I623" s="18"/>
      <c r="J623" s="19"/>
      <c r="K623" s="19"/>
      <c r="L623" s="30" t="s">
        <v>110</v>
      </c>
      <c r="M623" s="31"/>
      <c r="N623" s="190"/>
      <c r="O623" s="190"/>
      <c r="P623" s="190"/>
      <c r="Q623" s="161"/>
      <c r="R623" s="161"/>
      <c r="S623" s="438"/>
      <c r="T623" s="161"/>
      <c r="U623" s="161"/>
      <c r="V623" s="161"/>
    </row>
    <row r="624" spans="1:22" ht="16.2">
      <c r="A624" s="5"/>
      <c r="B624" s="5"/>
      <c r="C624" s="5"/>
      <c r="D624" s="5"/>
      <c r="E624" s="5"/>
      <c r="F624" s="5"/>
      <c r="G624" s="5"/>
      <c r="H624" s="151">
        <v>2951</v>
      </c>
      <c r="I624" s="152" t="s">
        <v>187</v>
      </c>
      <c r="J624" s="153">
        <v>5</v>
      </c>
      <c r="K624" s="153">
        <v>1</v>
      </c>
      <c r="L624" s="154" t="s">
        <v>330</v>
      </c>
      <c r="M624" s="155"/>
      <c r="N624" s="192">
        <f>+N626+N631+N634+N637+N639+N644</f>
        <v>0</v>
      </c>
      <c r="O624" s="192">
        <f>+O626+O631+O634+O637+O639+O644</f>
        <v>0</v>
      </c>
      <c r="P624" s="192">
        <f>+P626+P631+P634+P637+P639+P644</f>
        <v>0</v>
      </c>
      <c r="Q624" s="161"/>
      <c r="R624" s="161"/>
      <c r="S624" s="438"/>
      <c r="T624" s="161"/>
      <c r="U624" s="161"/>
      <c r="V624" s="161"/>
    </row>
    <row r="625" spans="1:22" ht="16.2">
      <c r="H625" s="25"/>
      <c r="I625" s="25"/>
      <c r="J625" s="26"/>
      <c r="K625" s="26"/>
      <c r="L625" s="30" t="s">
        <v>108</v>
      </c>
      <c r="M625" s="31"/>
      <c r="N625" s="190"/>
      <c r="O625" s="190"/>
      <c r="P625" s="190"/>
      <c r="Q625" s="161"/>
      <c r="R625" s="161"/>
      <c r="S625" s="438"/>
      <c r="T625" s="161"/>
      <c r="U625" s="161"/>
      <c r="V625" s="161"/>
    </row>
    <row r="626" spans="1:22" ht="16.2">
      <c r="A626" s="5"/>
      <c r="B626" s="5"/>
      <c r="C626" s="5"/>
      <c r="D626" s="5"/>
      <c r="E626" s="5"/>
      <c r="F626" s="5"/>
      <c r="G626" s="5"/>
      <c r="H626" s="45"/>
      <c r="I626" s="147"/>
      <c r="J626" s="148"/>
      <c r="K626" s="148"/>
      <c r="L626" s="27" t="s">
        <v>331</v>
      </c>
      <c r="M626" s="28"/>
      <c r="N626" s="197">
        <f>O626+P626</f>
        <v>0</v>
      </c>
      <c r="O626" s="197">
        <f>SUM(O627:O630)</f>
        <v>0</v>
      </c>
      <c r="P626" s="197">
        <f>SUM(P627:P630)</f>
        <v>0</v>
      </c>
      <c r="Q626" s="161"/>
      <c r="R626" s="161"/>
      <c r="S626" s="438"/>
      <c r="T626" s="161"/>
      <c r="U626" s="161"/>
      <c r="V626" s="161"/>
    </row>
    <row r="627" spans="1:22" ht="16.2">
      <c r="A627" s="5"/>
      <c r="B627" s="5"/>
      <c r="C627" s="5"/>
      <c r="D627" s="5"/>
      <c r="E627" s="5"/>
      <c r="F627" s="5"/>
      <c r="G627" s="5"/>
      <c r="H627" s="25"/>
      <c r="I627" s="18"/>
      <c r="J627" s="19"/>
      <c r="K627" s="19"/>
      <c r="L627" s="29" t="s">
        <v>114</v>
      </c>
      <c r="M627" s="12" t="s">
        <v>872</v>
      </c>
      <c r="N627" s="183">
        <f t="shared" ref="N627:N645" si="131">O627+P627</f>
        <v>0</v>
      </c>
      <c r="O627" s="405"/>
      <c r="P627" s="405">
        <v>0</v>
      </c>
      <c r="Q627" s="161"/>
      <c r="R627" s="161"/>
      <c r="S627" s="438"/>
      <c r="T627" s="161"/>
      <c r="U627" s="161"/>
      <c r="V627" s="161"/>
    </row>
    <row r="628" spans="1:22" ht="26.4">
      <c r="A628" s="5"/>
      <c r="B628" s="5"/>
      <c r="C628" s="5"/>
      <c r="D628" s="5"/>
      <c r="E628" s="5"/>
      <c r="F628" s="5"/>
      <c r="G628" s="5"/>
      <c r="H628" s="25"/>
      <c r="I628" s="18"/>
      <c r="J628" s="19"/>
      <c r="K628" s="19"/>
      <c r="L628" s="29" t="s">
        <v>131</v>
      </c>
      <c r="M628" s="12">
        <v>4511</v>
      </c>
      <c r="N628" s="183">
        <f t="shared" si="131"/>
        <v>0</v>
      </c>
      <c r="O628" s="183"/>
      <c r="P628" s="183"/>
      <c r="Q628" s="161"/>
      <c r="R628" s="161"/>
      <c r="S628" s="438"/>
      <c r="T628" s="161"/>
      <c r="U628" s="161"/>
      <c r="V628" s="161"/>
    </row>
    <row r="629" spans="1:22" ht="26.4">
      <c r="A629" s="5"/>
      <c r="B629" s="5"/>
      <c r="C629" s="5"/>
      <c r="D629" s="5"/>
      <c r="E629" s="5"/>
      <c r="F629" s="5"/>
      <c r="G629" s="5"/>
      <c r="H629" s="177"/>
      <c r="I629" s="194"/>
      <c r="J629" s="201"/>
      <c r="K629" s="202"/>
      <c r="L629" s="203" t="s">
        <v>219</v>
      </c>
      <c r="M629" s="13">
        <v>4819</v>
      </c>
      <c r="N629" s="183">
        <f t="shared" si="131"/>
        <v>0</v>
      </c>
      <c r="O629" s="183"/>
      <c r="P629" s="183"/>
      <c r="Q629" s="161"/>
      <c r="R629" s="161"/>
      <c r="S629" s="438"/>
      <c r="T629" s="161"/>
      <c r="U629" s="161"/>
      <c r="V629" s="161"/>
    </row>
    <row r="630" spans="1:22" ht="16.2">
      <c r="A630" s="5"/>
      <c r="B630" s="5"/>
      <c r="C630" s="5"/>
      <c r="D630" s="5"/>
      <c r="E630" s="5"/>
      <c r="F630" s="5"/>
      <c r="G630" s="5"/>
      <c r="H630" s="17"/>
      <c r="I630" s="25"/>
      <c r="J630" s="26"/>
      <c r="K630" s="26"/>
      <c r="L630" s="32" t="s">
        <v>332</v>
      </c>
      <c r="M630" s="33">
        <v>5122</v>
      </c>
      <c r="N630" s="183">
        <f t="shared" si="131"/>
        <v>0</v>
      </c>
      <c r="O630" s="183">
        <v>0</v>
      </c>
      <c r="P630" s="183"/>
      <c r="Q630" s="161"/>
      <c r="R630" s="161"/>
      <c r="S630" s="438"/>
      <c r="T630" s="161"/>
      <c r="U630" s="161"/>
      <c r="V630" s="161"/>
    </row>
    <row r="631" spans="1:22" ht="27.6">
      <c r="A631" s="5"/>
      <c r="B631" s="5"/>
      <c r="C631" s="5"/>
      <c r="D631" s="5"/>
      <c r="E631" s="5"/>
      <c r="F631" s="5"/>
      <c r="G631" s="5"/>
      <c r="H631" s="45"/>
      <c r="I631" s="147"/>
      <c r="J631" s="148"/>
      <c r="K631" s="148"/>
      <c r="L631" s="27" t="s">
        <v>639</v>
      </c>
      <c r="M631" s="28"/>
      <c r="N631" s="197">
        <f>O631+P631</f>
        <v>0</v>
      </c>
      <c r="O631" s="197">
        <f>SUM(O632:O633)</f>
        <v>0</v>
      </c>
      <c r="P631" s="197">
        <f>SUM(P632:P633)</f>
        <v>0</v>
      </c>
      <c r="Q631" s="161"/>
      <c r="R631" s="161"/>
      <c r="S631" s="438"/>
      <c r="T631" s="161"/>
      <c r="U631" s="161"/>
      <c r="V631" s="161"/>
    </row>
    <row r="632" spans="1:22" ht="26.4">
      <c r="A632" s="5"/>
      <c r="B632" s="5"/>
      <c r="C632" s="5"/>
      <c r="D632" s="5"/>
      <c r="E632" s="5"/>
      <c r="F632" s="5"/>
      <c r="G632" s="5"/>
      <c r="H632" s="25"/>
      <c r="I632" s="18"/>
      <c r="J632" s="19"/>
      <c r="K632" s="19"/>
      <c r="L632" s="29" t="s">
        <v>219</v>
      </c>
      <c r="M632" s="44">
        <v>4819</v>
      </c>
      <c r="N632" s="183">
        <f t="shared" si="131"/>
        <v>0</v>
      </c>
      <c r="O632" s="183"/>
      <c r="P632" s="183"/>
      <c r="Q632" s="161"/>
      <c r="R632" s="161"/>
      <c r="S632" s="438"/>
      <c r="T632" s="161"/>
      <c r="U632" s="161"/>
      <c r="V632" s="161"/>
    </row>
    <row r="633" spans="1:22" ht="16.2">
      <c r="A633" s="5"/>
      <c r="B633" s="5"/>
      <c r="C633" s="5"/>
      <c r="D633" s="5"/>
      <c r="E633" s="5"/>
      <c r="F633" s="5"/>
      <c r="G633" s="5"/>
      <c r="H633" s="25"/>
      <c r="I633" s="18"/>
      <c r="J633" s="19"/>
      <c r="K633" s="19"/>
      <c r="L633" s="29" t="s">
        <v>137</v>
      </c>
      <c r="M633" s="12">
        <v>5129</v>
      </c>
      <c r="N633" s="183">
        <f t="shared" si="131"/>
        <v>0</v>
      </c>
      <c r="O633" s="183"/>
      <c r="P633" s="183"/>
      <c r="Q633" s="161"/>
      <c r="R633" s="161"/>
      <c r="S633" s="438"/>
      <c r="T633" s="161"/>
      <c r="U633" s="161"/>
      <c r="V633" s="161"/>
    </row>
    <row r="634" spans="1:22" ht="41.4">
      <c r="A634" s="5"/>
      <c r="B634" s="5"/>
      <c r="C634" s="5"/>
      <c r="D634" s="5"/>
      <c r="E634" s="5"/>
      <c r="F634" s="5"/>
      <c r="G634" s="5"/>
      <c r="H634" s="45"/>
      <c r="I634" s="147"/>
      <c r="J634" s="148"/>
      <c r="K634" s="148"/>
      <c r="L634" s="27" t="s">
        <v>334</v>
      </c>
      <c r="M634" s="28"/>
      <c r="N634" s="197">
        <f>O634+P634</f>
        <v>0</v>
      </c>
      <c r="O634" s="197">
        <f>SUM(O635:O636)</f>
        <v>0</v>
      </c>
      <c r="P634" s="197">
        <f>SUM(P635:P636)</f>
        <v>0</v>
      </c>
      <c r="Q634" s="161"/>
      <c r="R634" s="161"/>
      <c r="S634" s="438"/>
      <c r="T634" s="161"/>
      <c r="U634" s="161"/>
      <c r="V634" s="161"/>
    </row>
    <row r="635" spans="1:22" ht="16.2">
      <c r="A635" s="5"/>
      <c r="B635" s="5"/>
      <c r="C635" s="5"/>
      <c r="D635" s="5"/>
      <c r="E635" s="5"/>
      <c r="F635" s="5"/>
      <c r="G635" s="5"/>
      <c r="H635" s="25"/>
      <c r="I635" s="18"/>
      <c r="J635" s="19"/>
      <c r="K635" s="19"/>
      <c r="L635" s="29" t="s">
        <v>125</v>
      </c>
      <c r="M635" s="12">
        <v>4239</v>
      </c>
      <c r="N635" s="183">
        <f t="shared" si="131"/>
        <v>0</v>
      </c>
      <c r="O635" s="183">
        <v>0</v>
      </c>
      <c r="P635" s="183"/>
      <c r="Q635" s="161"/>
      <c r="R635" s="161"/>
      <c r="S635" s="438"/>
      <c r="T635" s="161"/>
      <c r="U635" s="161"/>
      <c r="V635" s="161"/>
    </row>
    <row r="636" spans="1:22" ht="26.4">
      <c r="A636" s="5"/>
      <c r="B636" s="5"/>
      <c r="C636" s="5"/>
      <c r="D636" s="5"/>
      <c r="E636" s="5"/>
      <c r="F636" s="5"/>
      <c r="G636" s="5"/>
      <c r="H636" s="177"/>
      <c r="I636" s="194"/>
      <c r="J636" s="201"/>
      <c r="K636" s="202"/>
      <c r="L636" s="203" t="s">
        <v>217</v>
      </c>
      <c r="M636" s="13">
        <v>4511</v>
      </c>
      <c r="N636" s="183">
        <f t="shared" si="131"/>
        <v>0</v>
      </c>
      <c r="O636" s="402"/>
      <c r="P636" s="402">
        <v>0</v>
      </c>
      <c r="Q636" s="161"/>
      <c r="R636" s="161"/>
      <c r="S636" s="438"/>
      <c r="T636" s="161"/>
      <c r="U636" s="161"/>
      <c r="V636" s="161"/>
    </row>
    <row r="637" spans="1:22" ht="27.6">
      <c r="A637" s="5"/>
      <c r="B637" s="5"/>
      <c r="C637" s="5"/>
      <c r="D637" s="5"/>
      <c r="E637" s="5"/>
      <c r="F637" s="5"/>
      <c r="G637" s="5"/>
      <c r="H637" s="45"/>
      <c r="I637" s="147"/>
      <c r="J637" s="148"/>
      <c r="K637" s="148"/>
      <c r="L637" s="27" t="s">
        <v>335</v>
      </c>
      <c r="M637" s="28"/>
      <c r="N637" s="197">
        <f>O637+P637</f>
        <v>0</v>
      </c>
      <c r="O637" s="197">
        <f>SUM(O638)</f>
        <v>0</v>
      </c>
      <c r="P637" s="197">
        <f>SUM(P638)</f>
        <v>0</v>
      </c>
      <c r="Q637" s="161"/>
      <c r="R637" s="161"/>
      <c r="S637" s="438"/>
      <c r="T637" s="161"/>
      <c r="U637" s="161"/>
      <c r="V637" s="161"/>
    </row>
    <row r="638" spans="1:22" ht="26.4">
      <c r="A638" s="5"/>
      <c r="B638" s="5"/>
      <c r="C638" s="5"/>
      <c r="D638" s="5"/>
      <c r="E638" s="5"/>
      <c r="F638" s="5"/>
      <c r="G638" s="5"/>
      <c r="H638" s="25"/>
      <c r="I638" s="18"/>
      <c r="J638" s="19"/>
      <c r="K638" s="19"/>
      <c r="L638" s="203" t="s">
        <v>217</v>
      </c>
      <c r="M638" s="13">
        <v>4511</v>
      </c>
      <c r="N638" s="183">
        <f t="shared" si="131"/>
        <v>0</v>
      </c>
      <c r="O638" s="398"/>
      <c r="P638" s="398">
        <v>0</v>
      </c>
      <c r="Q638" s="161"/>
      <c r="R638" s="161"/>
      <c r="S638" s="438"/>
      <c r="T638" s="161"/>
      <c r="U638" s="161"/>
      <c r="V638" s="161"/>
    </row>
    <row r="639" spans="1:22" ht="69">
      <c r="A639" s="5"/>
      <c r="B639" s="5"/>
      <c r="C639" s="5"/>
      <c r="D639" s="5"/>
      <c r="E639" s="5"/>
      <c r="F639" s="5"/>
      <c r="G639" s="5"/>
      <c r="H639" s="45"/>
      <c r="I639" s="147"/>
      <c r="J639" s="148"/>
      <c r="K639" s="148"/>
      <c r="L639" s="27" t="s">
        <v>845</v>
      </c>
      <c r="M639" s="28"/>
      <c r="N639" s="197">
        <f>O639+P639</f>
        <v>0</v>
      </c>
      <c r="O639" s="197">
        <f>SUM(O640:O643)</f>
        <v>0</v>
      </c>
      <c r="P639" s="197">
        <f>SUM(P640:P643)</f>
        <v>0</v>
      </c>
      <c r="Q639" s="161"/>
      <c r="R639" s="161"/>
      <c r="S639" s="438"/>
      <c r="T639" s="161"/>
      <c r="U639" s="161"/>
      <c r="V639" s="161"/>
    </row>
    <row r="640" spans="1:22" ht="16.2">
      <c r="A640" s="5"/>
      <c r="B640" s="5"/>
      <c r="C640" s="5"/>
      <c r="D640" s="5"/>
      <c r="E640" s="5"/>
      <c r="F640" s="5"/>
      <c r="G640" s="5"/>
      <c r="H640" s="25"/>
      <c r="I640" s="18"/>
      <c r="J640" s="19"/>
      <c r="K640" s="19"/>
      <c r="L640" s="29" t="s">
        <v>348</v>
      </c>
      <c r="M640" s="12">
        <v>4729</v>
      </c>
      <c r="N640" s="183">
        <f t="shared" si="131"/>
        <v>0</v>
      </c>
      <c r="O640" s="183"/>
      <c r="P640" s="183"/>
      <c r="Q640" s="161"/>
      <c r="R640" s="161"/>
      <c r="S640" s="438"/>
      <c r="T640" s="161"/>
      <c r="U640" s="161"/>
      <c r="V640" s="161"/>
    </row>
    <row r="641" spans="1:22" ht="16.2">
      <c r="A641" s="5"/>
      <c r="B641" s="5"/>
      <c r="C641" s="5"/>
      <c r="D641" s="5"/>
      <c r="E641" s="5"/>
      <c r="F641" s="5"/>
      <c r="G641" s="5"/>
      <c r="H641" s="25"/>
      <c r="I641" s="18"/>
      <c r="J641" s="19"/>
      <c r="K641" s="19"/>
      <c r="L641" s="30" t="s">
        <v>173</v>
      </c>
      <c r="M641" s="31">
        <v>5112</v>
      </c>
      <c r="N641" s="183">
        <f t="shared" si="131"/>
        <v>0</v>
      </c>
      <c r="O641" s="183"/>
      <c r="P641" s="183"/>
      <c r="Q641" s="161"/>
      <c r="R641" s="161"/>
      <c r="S641" s="438"/>
      <c r="T641" s="161"/>
      <c r="U641" s="161"/>
      <c r="V641" s="161"/>
    </row>
    <row r="642" spans="1:22" ht="16.2">
      <c r="A642" s="5"/>
      <c r="B642" s="5"/>
      <c r="C642" s="5"/>
      <c r="D642" s="5"/>
      <c r="E642" s="5"/>
      <c r="F642" s="5"/>
      <c r="G642" s="5"/>
      <c r="H642" s="25"/>
      <c r="I642" s="18"/>
      <c r="J642" s="19"/>
      <c r="K642" s="19"/>
      <c r="L642" s="32" t="s">
        <v>143</v>
      </c>
      <c r="M642" s="48">
        <v>5113</v>
      </c>
      <c r="N642" s="183">
        <f t="shared" si="131"/>
        <v>0</v>
      </c>
      <c r="O642" s="183"/>
      <c r="P642" s="183"/>
      <c r="Q642" s="161"/>
      <c r="R642" s="161"/>
      <c r="S642" s="438"/>
      <c r="T642" s="161"/>
      <c r="U642" s="161"/>
      <c r="V642" s="161"/>
    </row>
    <row r="643" spans="1:22" ht="16.2">
      <c r="A643" s="5"/>
      <c r="B643" s="5"/>
      <c r="C643" s="5"/>
      <c r="D643" s="5"/>
      <c r="E643" s="5"/>
      <c r="F643" s="5"/>
      <c r="G643" s="5"/>
      <c r="H643" s="25"/>
      <c r="I643" s="18"/>
      <c r="J643" s="19"/>
      <c r="K643" s="19"/>
      <c r="L643" s="30" t="s">
        <v>268</v>
      </c>
      <c r="M643" s="44">
        <v>5129</v>
      </c>
      <c r="N643" s="183">
        <f t="shared" si="131"/>
        <v>0</v>
      </c>
      <c r="O643" s="183">
        <v>0</v>
      </c>
      <c r="P643" s="183"/>
      <c r="Q643" s="161"/>
      <c r="R643" s="161"/>
      <c r="S643" s="438"/>
      <c r="T643" s="161"/>
      <c r="U643" s="161"/>
      <c r="V643" s="161"/>
    </row>
    <row r="644" spans="1:22" ht="27.6">
      <c r="H644" s="45"/>
      <c r="I644" s="147"/>
      <c r="J644" s="148"/>
      <c r="K644" s="148"/>
      <c r="L644" s="27" t="s">
        <v>852</v>
      </c>
      <c r="M644" s="28"/>
      <c r="N644" s="197">
        <f>SUM(N645:N646)</f>
        <v>0</v>
      </c>
      <c r="O644" s="197">
        <f>SUM(O645:O646)</f>
        <v>0</v>
      </c>
      <c r="P644" s="197">
        <f>SUM(P645:P646)</f>
        <v>0</v>
      </c>
      <c r="Q644" s="161"/>
      <c r="R644" s="161"/>
      <c r="S644" s="438"/>
      <c r="T644" s="161"/>
      <c r="U644" s="161"/>
      <c r="V644" s="161"/>
    </row>
    <row r="645" spans="1:22" ht="16.2">
      <c r="A645" s="5"/>
      <c r="B645" s="5"/>
      <c r="C645" s="5"/>
      <c r="D645" s="5"/>
      <c r="E645" s="5"/>
      <c r="F645" s="5"/>
      <c r="G645" s="5"/>
      <c r="H645" s="25"/>
      <c r="I645" s="18"/>
      <c r="J645" s="19"/>
      <c r="K645" s="19"/>
      <c r="L645" s="30" t="s">
        <v>173</v>
      </c>
      <c r="M645" s="31">
        <v>5112</v>
      </c>
      <c r="N645" s="183">
        <f t="shared" si="131"/>
        <v>0</v>
      </c>
      <c r="O645" s="405"/>
      <c r="P645" s="405"/>
      <c r="Q645" s="161"/>
      <c r="R645" s="161"/>
      <c r="S645" s="438"/>
      <c r="T645" s="161"/>
      <c r="U645" s="161"/>
      <c r="V645" s="161"/>
    </row>
    <row r="646" spans="1:22" ht="16.2">
      <c r="A646" s="5"/>
      <c r="B646" s="5"/>
      <c r="C646" s="5"/>
      <c r="D646" s="5"/>
      <c r="E646" s="5"/>
      <c r="F646" s="5"/>
      <c r="G646" s="5"/>
      <c r="H646" s="25"/>
      <c r="I646" s="18"/>
      <c r="J646" s="19"/>
      <c r="K646" s="19"/>
      <c r="L646" s="32" t="s">
        <v>143</v>
      </c>
      <c r="M646" s="48">
        <v>5113</v>
      </c>
      <c r="N646" s="183">
        <f t="shared" ref="N646" si="132">O646+P646</f>
        <v>0</v>
      </c>
      <c r="O646" s="183">
        <v>0</v>
      </c>
      <c r="P646" s="183"/>
      <c r="Q646" s="161"/>
      <c r="R646" s="161"/>
      <c r="S646" s="438"/>
      <c r="T646" s="161"/>
      <c r="U646" s="161"/>
      <c r="V646" s="161"/>
    </row>
    <row r="647" spans="1:22" ht="16.2">
      <c r="A647" s="5"/>
      <c r="B647" s="5"/>
      <c r="C647" s="5"/>
      <c r="D647" s="5"/>
      <c r="E647" s="5"/>
      <c r="F647" s="5"/>
      <c r="G647" s="5"/>
      <c r="H647" s="165">
        <v>2960</v>
      </c>
      <c r="I647" s="166" t="s">
        <v>187</v>
      </c>
      <c r="J647" s="167">
        <v>6</v>
      </c>
      <c r="K647" s="167">
        <v>0</v>
      </c>
      <c r="L647" s="168" t="s">
        <v>337</v>
      </c>
      <c r="M647" s="176"/>
      <c r="N647" s="188">
        <f>+N649</f>
        <v>0</v>
      </c>
      <c r="O647" s="188">
        <f>+O649</f>
        <v>0</v>
      </c>
      <c r="P647" s="188">
        <f>+P649</f>
        <v>0</v>
      </c>
      <c r="Q647" s="161"/>
      <c r="R647" s="161"/>
      <c r="S647" s="438"/>
      <c r="T647" s="161"/>
      <c r="U647" s="161"/>
      <c r="V647" s="161"/>
    </row>
    <row r="648" spans="1:22" ht="16.2">
      <c r="A648" s="5"/>
      <c r="B648" s="5"/>
      <c r="C648" s="5"/>
      <c r="D648" s="5"/>
      <c r="E648" s="5"/>
      <c r="F648" s="5"/>
      <c r="G648" s="5"/>
      <c r="H648" s="25"/>
      <c r="I648" s="18"/>
      <c r="J648" s="19"/>
      <c r="K648" s="19"/>
      <c r="L648" s="30" t="s">
        <v>110</v>
      </c>
      <c r="M648" s="31"/>
      <c r="N648" s="190"/>
      <c r="O648" s="190"/>
      <c r="P648" s="190"/>
      <c r="Q648" s="161"/>
      <c r="R648" s="161"/>
      <c r="S648" s="438"/>
      <c r="T648" s="161"/>
      <c r="U648" s="161"/>
      <c r="V648" s="161"/>
    </row>
    <row r="649" spans="1:22" ht="16.2">
      <c r="H649" s="151">
        <v>2961</v>
      </c>
      <c r="I649" s="152" t="s">
        <v>187</v>
      </c>
      <c r="J649" s="153">
        <v>6</v>
      </c>
      <c r="K649" s="153">
        <v>1</v>
      </c>
      <c r="L649" s="154" t="s">
        <v>337</v>
      </c>
      <c r="M649" s="155"/>
      <c r="N649" s="192">
        <f>+N651+N656+N658+N660+N662+N665+N667</f>
        <v>0</v>
      </c>
      <c r="O649" s="192">
        <f t="shared" ref="O649:P649" si="133">+O651+O656+O658+O660+O662+O665+O667</f>
        <v>0</v>
      </c>
      <c r="P649" s="192">
        <f t="shared" si="133"/>
        <v>0</v>
      </c>
      <c r="Q649" s="161"/>
      <c r="R649" s="161"/>
      <c r="S649" s="438"/>
      <c r="T649" s="161"/>
      <c r="U649" s="161"/>
      <c r="V649" s="161"/>
    </row>
    <row r="650" spans="1:22" ht="16.2">
      <c r="A650" s="5"/>
      <c r="B650" s="5"/>
      <c r="C650" s="5"/>
      <c r="D650" s="5"/>
      <c r="E650" s="5"/>
      <c r="F650" s="5"/>
      <c r="G650" s="5"/>
      <c r="H650" s="25"/>
      <c r="I650" s="25"/>
      <c r="J650" s="26"/>
      <c r="K650" s="26"/>
      <c r="L650" s="30" t="s">
        <v>108</v>
      </c>
      <c r="M650" s="31"/>
      <c r="N650" s="190"/>
      <c r="O650" s="190"/>
      <c r="P650" s="190"/>
      <c r="Q650" s="161"/>
      <c r="R650" s="161"/>
      <c r="S650" s="438"/>
      <c r="T650" s="161"/>
      <c r="U650" s="161"/>
      <c r="V650" s="161"/>
    </row>
    <row r="651" spans="1:22" ht="27.6">
      <c r="A651" s="5"/>
      <c r="B651" s="5"/>
      <c r="C651" s="5"/>
      <c r="D651" s="5"/>
      <c r="E651" s="5"/>
      <c r="F651" s="5"/>
      <c r="G651" s="5"/>
      <c r="H651" s="45"/>
      <c r="I651" s="147"/>
      <c r="J651" s="148"/>
      <c r="K651" s="148"/>
      <c r="L651" s="27" t="s">
        <v>833</v>
      </c>
      <c r="M651" s="28"/>
      <c r="N651" s="197">
        <f>O651+P651</f>
        <v>0</v>
      </c>
      <c r="O651" s="197">
        <f>SUM(O652:O655)</f>
        <v>0</v>
      </c>
      <c r="P651" s="197">
        <f>SUM(P652:P655)</f>
        <v>0</v>
      </c>
      <c r="Q651" s="161"/>
      <c r="R651" s="161"/>
      <c r="S651" s="438"/>
      <c r="T651" s="161"/>
      <c r="U651" s="161"/>
      <c r="V651" s="161"/>
    </row>
    <row r="652" spans="1:22" ht="26.4">
      <c r="H652" s="17"/>
      <c r="I652" s="25"/>
      <c r="J652" s="26"/>
      <c r="K652" s="26"/>
      <c r="L652" s="30" t="s">
        <v>142</v>
      </c>
      <c r="M652" s="13">
        <v>4251</v>
      </c>
      <c r="N652" s="183">
        <f t="shared" ref="N652:N664" si="134">O652+P652</f>
        <v>0</v>
      </c>
      <c r="O652" s="183"/>
      <c r="P652" s="183"/>
      <c r="Q652" s="161"/>
      <c r="R652" s="161"/>
      <c r="S652" s="438"/>
      <c r="T652" s="161"/>
      <c r="U652" s="161"/>
      <c r="V652" s="161"/>
    </row>
    <row r="653" spans="1:22" ht="16.2">
      <c r="A653" s="5"/>
      <c r="B653" s="5"/>
      <c r="C653" s="5"/>
      <c r="D653" s="5"/>
      <c r="E653" s="5"/>
      <c r="F653" s="5"/>
      <c r="G653" s="5"/>
      <c r="H653" s="17"/>
      <c r="I653" s="25"/>
      <c r="J653" s="26"/>
      <c r="K653" s="26"/>
      <c r="L653" s="29" t="s">
        <v>167</v>
      </c>
      <c r="M653" s="12">
        <v>4639</v>
      </c>
      <c r="N653" s="183">
        <f t="shared" si="134"/>
        <v>0</v>
      </c>
      <c r="O653" s="183"/>
      <c r="P653" s="183"/>
      <c r="Q653" s="161"/>
      <c r="R653" s="161"/>
      <c r="S653" s="438"/>
      <c r="T653" s="161"/>
      <c r="U653" s="161"/>
      <c r="V653" s="161"/>
    </row>
    <row r="654" spans="1:22" ht="16.2">
      <c r="A654" s="5"/>
      <c r="B654" s="5"/>
      <c r="C654" s="5"/>
      <c r="D654" s="5"/>
      <c r="E654" s="5"/>
      <c r="F654" s="5"/>
      <c r="G654" s="5"/>
      <c r="H654" s="17"/>
      <c r="I654" s="25"/>
      <c r="J654" s="26"/>
      <c r="K654" s="26"/>
      <c r="L654" s="30" t="s">
        <v>173</v>
      </c>
      <c r="M654" s="31">
        <v>5112</v>
      </c>
      <c r="N654" s="183">
        <f t="shared" si="134"/>
        <v>0</v>
      </c>
      <c r="O654" s="183"/>
      <c r="P654" s="183"/>
      <c r="Q654" s="161"/>
      <c r="R654" s="161"/>
      <c r="S654" s="438"/>
      <c r="T654" s="161"/>
      <c r="U654" s="161"/>
      <c r="V654" s="161"/>
    </row>
    <row r="655" spans="1:22" ht="16.2">
      <c r="H655" s="25"/>
      <c r="I655" s="25"/>
      <c r="J655" s="26"/>
      <c r="K655" s="26"/>
      <c r="L655" s="32" t="s">
        <v>143</v>
      </c>
      <c r="M655" s="48">
        <v>5113</v>
      </c>
      <c r="N655" s="183">
        <f t="shared" si="134"/>
        <v>0</v>
      </c>
      <c r="O655" s="183"/>
      <c r="P655" s="183"/>
      <c r="Q655" s="161"/>
      <c r="R655" s="161"/>
      <c r="S655" s="438"/>
      <c r="T655" s="161"/>
      <c r="U655" s="161"/>
      <c r="V655" s="161"/>
    </row>
    <row r="656" spans="1:22" ht="27.6">
      <c r="A656" s="5"/>
      <c r="B656" s="5"/>
      <c r="C656" s="5"/>
      <c r="D656" s="5"/>
      <c r="E656" s="5"/>
      <c r="F656" s="5"/>
      <c r="G656" s="5"/>
      <c r="H656" s="45"/>
      <c r="I656" s="147"/>
      <c r="J656" s="148"/>
      <c r="K656" s="148"/>
      <c r="L656" s="27" t="s">
        <v>339</v>
      </c>
      <c r="M656" s="28"/>
      <c r="N656" s="197">
        <f>O656+P656</f>
        <v>0</v>
      </c>
      <c r="O656" s="197">
        <f>SUM(O657)</f>
        <v>0</v>
      </c>
      <c r="P656" s="197">
        <f>SUM(P657)</f>
        <v>0</v>
      </c>
      <c r="Q656" s="161"/>
      <c r="R656" s="161"/>
      <c r="S656" s="438"/>
      <c r="T656" s="161"/>
      <c r="U656" s="161"/>
      <c r="V656" s="161"/>
    </row>
    <row r="657" spans="1:22" ht="16.2">
      <c r="A657" s="5"/>
      <c r="B657" s="5"/>
      <c r="C657" s="5"/>
      <c r="D657" s="5"/>
      <c r="E657" s="5"/>
      <c r="F657" s="5"/>
      <c r="G657" s="5"/>
      <c r="H657" s="25"/>
      <c r="I657" s="25"/>
      <c r="J657" s="26"/>
      <c r="K657" s="26"/>
      <c r="L657" s="29" t="s">
        <v>125</v>
      </c>
      <c r="M657" s="12">
        <v>4239</v>
      </c>
      <c r="N657" s="183">
        <f t="shared" si="134"/>
        <v>0</v>
      </c>
      <c r="O657" s="183"/>
      <c r="P657" s="183"/>
      <c r="Q657" s="161"/>
      <c r="R657" s="161"/>
      <c r="S657" s="438"/>
      <c r="T657" s="161"/>
      <c r="U657" s="161"/>
      <c r="V657" s="161"/>
    </row>
    <row r="658" spans="1:22" ht="41.4">
      <c r="A658" s="5"/>
      <c r="B658" s="5"/>
      <c r="C658" s="5"/>
      <c r="D658" s="5"/>
      <c r="E658" s="5"/>
      <c r="F658" s="5"/>
      <c r="G658" s="5"/>
      <c r="H658" s="45"/>
      <c r="I658" s="147"/>
      <c r="J658" s="148"/>
      <c r="K658" s="148"/>
      <c r="L658" s="27" t="s">
        <v>771</v>
      </c>
      <c r="M658" s="28"/>
      <c r="N658" s="197">
        <f>O658+P658</f>
        <v>0</v>
      </c>
      <c r="O658" s="197">
        <f>SUM(O659)</f>
        <v>0</v>
      </c>
      <c r="P658" s="197">
        <f>SUM(P659)</f>
        <v>0</v>
      </c>
      <c r="Q658" s="161"/>
      <c r="R658" s="161"/>
      <c r="S658" s="438"/>
      <c r="T658" s="161"/>
      <c r="U658" s="161"/>
      <c r="V658" s="161"/>
    </row>
    <row r="659" spans="1:22" ht="16.2">
      <c r="H659" s="25"/>
      <c r="I659" s="25"/>
      <c r="J659" s="26"/>
      <c r="K659" s="26"/>
      <c r="L659" s="29" t="s">
        <v>348</v>
      </c>
      <c r="M659" s="12">
        <v>4729</v>
      </c>
      <c r="N659" s="183">
        <f t="shared" si="134"/>
        <v>0</v>
      </c>
      <c r="O659" s="402"/>
      <c r="P659" s="402"/>
      <c r="Q659" s="161"/>
      <c r="R659" s="161"/>
      <c r="S659" s="438"/>
      <c r="T659" s="161"/>
      <c r="U659" s="161"/>
      <c r="V659" s="161"/>
    </row>
    <row r="660" spans="1:22" ht="55.2">
      <c r="A660" s="5"/>
      <c r="B660" s="5"/>
      <c r="C660" s="5"/>
      <c r="D660" s="5"/>
      <c r="E660" s="5"/>
      <c r="F660" s="5"/>
      <c r="G660" s="5"/>
      <c r="H660" s="46"/>
      <c r="I660" s="147"/>
      <c r="J660" s="148"/>
      <c r="K660" s="148"/>
      <c r="L660" s="27" t="s">
        <v>772</v>
      </c>
      <c r="M660" s="28"/>
      <c r="N660" s="197">
        <f>O660+P660</f>
        <v>0</v>
      </c>
      <c r="O660" s="197">
        <f>SUM(O661)</f>
        <v>0</v>
      </c>
      <c r="P660" s="197">
        <f>SUM(P661)</f>
        <v>0</v>
      </c>
      <c r="Q660" s="161"/>
      <c r="R660" s="161"/>
      <c r="S660" s="438"/>
      <c r="T660" s="161"/>
      <c r="U660" s="161"/>
      <c r="V660" s="161"/>
    </row>
    <row r="661" spans="1:22" ht="16.2">
      <c r="A661" s="5"/>
      <c r="B661" s="5"/>
      <c r="C661" s="5"/>
      <c r="D661" s="5"/>
      <c r="E661" s="5"/>
      <c r="F661" s="5"/>
      <c r="G661" s="5"/>
      <c r="H661" s="25"/>
      <c r="I661" s="25"/>
      <c r="J661" s="26"/>
      <c r="K661" s="26"/>
      <c r="L661" s="29" t="s">
        <v>348</v>
      </c>
      <c r="M661" s="12">
        <v>4729</v>
      </c>
      <c r="N661" s="183">
        <f t="shared" si="134"/>
        <v>0</v>
      </c>
      <c r="O661" s="402"/>
      <c r="P661" s="402"/>
      <c r="Q661" s="161"/>
      <c r="R661" s="161"/>
      <c r="S661" s="438"/>
      <c r="T661" s="161"/>
      <c r="U661" s="161"/>
      <c r="V661" s="161"/>
    </row>
    <row r="662" spans="1:22" ht="41.4">
      <c r="A662" s="5"/>
      <c r="B662" s="5"/>
      <c r="C662" s="5"/>
      <c r="D662" s="5"/>
      <c r="E662" s="5"/>
      <c r="F662" s="5"/>
      <c r="G662" s="5"/>
      <c r="H662" s="46"/>
      <c r="I662" s="147"/>
      <c r="J662" s="148"/>
      <c r="K662" s="148"/>
      <c r="L662" s="27" t="s">
        <v>846</v>
      </c>
      <c r="M662" s="28"/>
      <c r="N662" s="197">
        <f>O662+P662</f>
        <v>0</v>
      </c>
      <c r="O662" s="197">
        <f>SUM(O663:O664)</f>
        <v>0</v>
      </c>
      <c r="P662" s="197">
        <f>SUM(P663:P664)</f>
        <v>0</v>
      </c>
      <c r="Q662" s="161"/>
      <c r="R662" s="161"/>
      <c r="S662" s="438"/>
      <c r="T662" s="161"/>
      <c r="U662" s="161"/>
      <c r="V662" s="161"/>
    </row>
    <row r="663" spans="1:22" ht="16.2">
      <c r="H663" s="25"/>
      <c r="I663" s="25"/>
      <c r="J663" s="26"/>
      <c r="K663" s="26"/>
      <c r="L663" s="29" t="s">
        <v>348</v>
      </c>
      <c r="M663" s="12">
        <v>4729</v>
      </c>
      <c r="N663" s="183">
        <f t="shared" si="134"/>
        <v>0</v>
      </c>
      <c r="O663" s="402"/>
      <c r="P663" s="402"/>
      <c r="Q663" s="161"/>
      <c r="R663" s="161"/>
      <c r="S663" s="438"/>
      <c r="T663" s="161"/>
      <c r="U663" s="161"/>
      <c r="V663" s="161"/>
    </row>
    <row r="664" spans="1:22" ht="26.4">
      <c r="A664" s="5"/>
      <c r="B664" s="5"/>
      <c r="C664" s="5"/>
      <c r="D664" s="5"/>
      <c r="E664" s="5"/>
      <c r="F664" s="5"/>
      <c r="G664" s="5"/>
      <c r="H664" s="177"/>
      <c r="I664" s="194"/>
      <c r="J664" s="201"/>
      <c r="K664" s="202"/>
      <c r="L664" s="203" t="s">
        <v>215</v>
      </c>
      <c r="M664" s="13">
        <v>4637</v>
      </c>
      <c r="N664" s="183">
        <f t="shared" si="134"/>
        <v>0</v>
      </c>
      <c r="O664" s="183"/>
      <c r="P664" s="183"/>
      <c r="Q664" s="161"/>
      <c r="R664" s="161"/>
      <c r="S664" s="438"/>
      <c r="T664" s="161"/>
      <c r="U664" s="161"/>
      <c r="V664" s="161"/>
    </row>
    <row r="665" spans="1:22" ht="27.6">
      <c r="A665" s="5"/>
      <c r="B665" s="5"/>
      <c r="C665" s="5"/>
      <c r="D665" s="5"/>
      <c r="E665" s="5"/>
      <c r="F665" s="5"/>
      <c r="G665" s="5"/>
      <c r="H665" s="46"/>
      <c r="I665" s="147"/>
      <c r="J665" s="148"/>
      <c r="K665" s="148"/>
      <c r="L665" s="459" t="s">
        <v>899</v>
      </c>
      <c r="M665" s="461"/>
      <c r="N665" s="197">
        <f>O665+P665</f>
        <v>0</v>
      </c>
      <c r="O665" s="197">
        <f>SUM(O666)</f>
        <v>0</v>
      </c>
      <c r="P665" s="197">
        <f>SUM(P666)</f>
        <v>0</v>
      </c>
      <c r="Q665" s="161"/>
      <c r="R665" s="161"/>
      <c r="S665" s="438"/>
      <c r="T665" s="161"/>
      <c r="U665" s="161"/>
      <c r="V665" s="161"/>
    </row>
    <row r="666" spans="1:22" ht="18.600000000000001" customHeight="1">
      <c r="A666" s="5"/>
      <c r="B666" s="5"/>
      <c r="C666" s="5"/>
      <c r="D666" s="5"/>
      <c r="E666" s="5"/>
      <c r="F666" s="5"/>
      <c r="G666" s="5"/>
      <c r="H666" s="177"/>
      <c r="I666" s="194"/>
      <c r="J666" s="201"/>
      <c r="K666" s="202"/>
      <c r="L666" s="32" t="s">
        <v>900</v>
      </c>
      <c r="M666" s="48">
        <v>4861</v>
      </c>
      <c r="N666" s="183">
        <f t="shared" ref="N666" si="135">O666+P666</f>
        <v>0</v>
      </c>
      <c r="O666" s="402"/>
      <c r="P666" s="402">
        <v>0</v>
      </c>
      <c r="Q666" s="161"/>
      <c r="R666" s="161"/>
      <c r="S666" s="438"/>
      <c r="T666" s="161"/>
      <c r="U666" s="161"/>
      <c r="V666" s="161"/>
    </row>
    <row r="667" spans="1:22" ht="27.6">
      <c r="A667" s="5"/>
      <c r="B667" s="5"/>
      <c r="C667" s="5"/>
      <c r="D667" s="5"/>
      <c r="E667" s="5"/>
      <c r="F667" s="5"/>
      <c r="G667" s="5"/>
      <c r="H667" s="46"/>
      <c r="I667" s="147"/>
      <c r="J667" s="148"/>
      <c r="K667" s="148"/>
      <c r="L667" s="459" t="s">
        <v>938</v>
      </c>
      <c r="M667" s="461"/>
      <c r="N667" s="197">
        <f>O667+P667</f>
        <v>0</v>
      </c>
      <c r="O667" s="197">
        <f>SUM(O668)</f>
        <v>0</v>
      </c>
      <c r="P667" s="197">
        <f>SUM(P668)</f>
        <v>0</v>
      </c>
      <c r="Q667" s="161"/>
      <c r="R667" s="161"/>
      <c r="S667" s="438"/>
      <c r="T667" s="161"/>
      <c r="U667" s="161"/>
      <c r="V667" s="161"/>
    </row>
    <row r="668" spans="1:22" ht="27.6" customHeight="1">
      <c r="A668" s="5"/>
      <c r="B668" s="5"/>
      <c r="C668" s="5"/>
      <c r="D668" s="5"/>
      <c r="E668" s="5"/>
      <c r="F668" s="5"/>
      <c r="G668" s="5"/>
      <c r="H668" s="177"/>
      <c r="I668" s="194"/>
      <c r="J668" s="201"/>
      <c r="K668" s="202"/>
      <c r="L668" s="32" t="s">
        <v>940</v>
      </c>
      <c r="M668" s="48" t="s">
        <v>939</v>
      </c>
      <c r="N668" s="183">
        <f t="shared" ref="N668" si="136">O668+P668</f>
        <v>0</v>
      </c>
      <c r="O668" s="402"/>
      <c r="P668" s="402">
        <v>0</v>
      </c>
      <c r="Q668" s="161"/>
      <c r="R668" s="161"/>
      <c r="S668" s="438"/>
      <c r="T668" s="161"/>
      <c r="U668" s="161"/>
      <c r="V668" s="161"/>
    </row>
    <row r="669" spans="1:22" ht="16.2">
      <c r="A669" s="5"/>
      <c r="B669" s="5"/>
      <c r="C669" s="5"/>
      <c r="D669" s="5"/>
      <c r="E669" s="5"/>
      <c r="F669" s="5"/>
      <c r="G669" s="5"/>
      <c r="H669" s="180">
        <v>3000</v>
      </c>
      <c r="I669" s="212" t="s">
        <v>189</v>
      </c>
      <c r="J669" s="213">
        <v>0</v>
      </c>
      <c r="K669" s="213">
        <v>0</v>
      </c>
      <c r="L669" s="162" t="s">
        <v>343</v>
      </c>
      <c r="M669" s="174"/>
      <c r="N669" s="163">
        <f>+N671+N677+N698+N751</f>
        <v>0</v>
      </c>
      <c r="O669" s="163">
        <f>+O671+O677+O698+O751</f>
        <v>0</v>
      </c>
      <c r="P669" s="163">
        <f>+P671+P677+P698+P751</f>
        <v>0</v>
      </c>
      <c r="Q669" s="161"/>
      <c r="R669" s="161"/>
      <c r="S669" s="438"/>
      <c r="T669" s="161"/>
      <c r="U669" s="161"/>
      <c r="V669" s="161"/>
    </row>
    <row r="670" spans="1:22" ht="16.2">
      <c r="H670" s="25"/>
      <c r="I670" s="18"/>
      <c r="J670" s="19"/>
      <c r="K670" s="19"/>
      <c r="L670" s="30" t="s">
        <v>108</v>
      </c>
      <c r="M670" s="31"/>
      <c r="N670" s="190"/>
      <c r="O670" s="190"/>
      <c r="P670" s="190"/>
      <c r="Q670" s="161"/>
      <c r="R670" s="161"/>
      <c r="S670" s="438"/>
      <c r="T670" s="161"/>
      <c r="U670" s="161"/>
      <c r="V670" s="161"/>
    </row>
    <row r="671" spans="1:22" ht="16.2">
      <c r="A671" s="5"/>
      <c r="B671" s="5"/>
      <c r="C671" s="5"/>
      <c r="D671" s="5"/>
      <c r="E671" s="5"/>
      <c r="F671" s="5"/>
      <c r="G671" s="5"/>
      <c r="H671" s="165">
        <v>3030</v>
      </c>
      <c r="I671" s="166" t="s">
        <v>189</v>
      </c>
      <c r="J671" s="167">
        <v>3</v>
      </c>
      <c r="K671" s="167">
        <v>0</v>
      </c>
      <c r="L671" s="168" t="s">
        <v>773</v>
      </c>
      <c r="M671" s="176"/>
      <c r="N671" s="188">
        <f>+N673</f>
        <v>0</v>
      </c>
      <c r="O671" s="188">
        <f>+O673</f>
        <v>0</v>
      </c>
      <c r="P671" s="188">
        <f>+P673</f>
        <v>0</v>
      </c>
      <c r="Q671" s="161"/>
      <c r="R671" s="161"/>
      <c r="S671" s="438"/>
      <c r="T671" s="161"/>
      <c r="U671" s="161"/>
      <c r="V671" s="161"/>
    </row>
    <row r="672" spans="1:22" ht="16.2">
      <c r="H672" s="25"/>
      <c r="I672" s="18"/>
      <c r="J672" s="19"/>
      <c r="K672" s="19"/>
      <c r="L672" s="30" t="s">
        <v>110</v>
      </c>
      <c r="M672" s="31"/>
      <c r="N672" s="190"/>
      <c r="O672" s="190"/>
      <c r="P672" s="190"/>
      <c r="Q672" s="161"/>
      <c r="R672" s="161"/>
      <c r="S672" s="438"/>
      <c r="T672" s="161"/>
      <c r="U672" s="161"/>
      <c r="V672" s="161"/>
    </row>
    <row r="673" spans="1:22" ht="16.2">
      <c r="A673" s="5"/>
      <c r="B673" s="5"/>
      <c r="C673" s="5"/>
      <c r="D673" s="5"/>
      <c r="E673" s="5"/>
      <c r="F673" s="5"/>
      <c r="G673" s="5"/>
      <c r="H673" s="151">
        <v>3031</v>
      </c>
      <c r="I673" s="152" t="s">
        <v>189</v>
      </c>
      <c r="J673" s="153">
        <v>3</v>
      </c>
      <c r="K673" s="153">
        <v>1</v>
      </c>
      <c r="L673" s="154" t="s">
        <v>773</v>
      </c>
      <c r="M673" s="155"/>
      <c r="N673" s="192">
        <f>+N675</f>
        <v>0</v>
      </c>
      <c r="O673" s="192">
        <f>+O675</f>
        <v>0</v>
      </c>
      <c r="P673" s="192">
        <f>+P675</f>
        <v>0</v>
      </c>
      <c r="Q673" s="161"/>
      <c r="R673" s="161"/>
      <c r="S673" s="438"/>
      <c r="T673" s="161"/>
      <c r="U673" s="161"/>
      <c r="V673" s="161"/>
    </row>
    <row r="674" spans="1:22" ht="16.2">
      <c r="A674" s="5"/>
      <c r="B674" s="5"/>
      <c r="C674" s="5"/>
      <c r="D674" s="5"/>
      <c r="E674" s="5"/>
      <c r="F674" s="5"/>
      <c r="G674" s="5"/>
      <c r="H674" s="396"/>
      <c r="I674" s="424"/>
      <c r="J674" s="428"/>
      <c r="K674" s="428"/>
      <c r="L674" s="30" t="s">
        <v>108</v>
      </c>
      <c r="M674" s="429"/>
      <c r="N674" s="190"/>
      <c r="O674" s="190"/>
      <c r="P674" s="190"/>
      <c r="Q674" s="161"/>
      <c r="R674" s="161"/>
      <c r="S674" s="438"/>
      <c r="T674" s="161"/>
      <c r="U674" s="161"/>
      <c r="V674" s="161"/>
    </row>
    <row r="675" spans="1:22" ht="27.6">
      <c r="H675" s="45"/>
      <c r="I675" s="147"/>
      <c r="J675" s="148"/>
      <c r="K675" s="148"/>
      <c r="L675" s="27" t="s">
        <v>774</v>
      </c>
      <c r="M675" s="28"/>
      <c r="N675" s="197">
        <f>O675+P675</f>
        <v>0</v>
      </c>
      <c r="O675" s="197">
        <f>SUM(O676)</f>
        <v>0</v>
      </c>
      <c r="P675" s="197">
        <f>SUM(P676)</f>
        <v>0</v>
      </c>
      <c r="Q675" s="161"/>
      <c r="R675" s="161"/>
      <c r="S675" s="438"/>
      <c r="T675" s="161"/>
      <c r="U675" s="161"/>
      <c r="V675" s="161"/>
    </row>
    <row r="676" spans="1:22" ht="16.2">
      <c r="A676" s="5"/>
      <c r="B676" s="5"/>
      <c r="C676" s="5"/>
      <c r="D676" s="5"/>
      <c r="E676" s="5"/>
      <c r="F676" s="5"/>
      <c r="G676" s="5"/>
      <c r="H676" s="17"/>
      <c r="I676" s="25"/>
      <c r="J676" s="26"/>
      <c r="K676" s="26"/>
      <c r="L676" s="29" t="s">
        <v>125</v>
      </c>
      <c r="M676" s="13">
        <v>4239</v>
      </c>
      <c r="N676" s="183">
        <f t="shared" ref="N676" si="137">O676+P676</f>
        <v>0</v>
      </c>
      <c r="O676" s="183"/>
      <c r="P676" s="183"/>
      <c r="Q676" s="161"/>
      <c r="R676" s="161"/>
      <c r="S676" s="438"/>
      <c r="T676" s="161"/>
      <c r="U676" s="161"/>
      <c r="V676" s="161"/>
    </row>
    <row r="677" spans="1:22" ht="16.2">
      <c r="H677" s="165">
        <v>3040</v>
      </c>
      <c r="I677" s="166" t="s">
        <v>189</v>
      </c>
      <c r="J677" s="167">
        <v>4</v>
      </c>
      <c r="K677" s="167">
        <v>0</v>
      </c>
      <c r="L677" s="168" t="s">
        <v>775</v>
      </c>
      <c r="M677" s="176"/>
      <c r="N677" s="188">
        <f>+N679</f>
        <v>0</v>
      </c>
      <c r="O677" s="188">
        <f>+O679</f>
        <v>0</v>
      </c>
      <c r="P677" s="188">
        <f>+P679</f>
        <v>0</v>
      </c>
      <c r="Q677" s="161"/>
      <c r="R677" s="161"/>
      <c r="S677" s="438"/>
      <c r="T677" s="161"/>
      <c r="U677" s="161"/>
      <c r="V677" s="161"/>
    </row>
    <row r="678" spans="1:22" ht="16.2">
      <c r="A678" s="5"/>
      <c r="B678" s="5"/>
      <c r="C678" s="5"/>
      <c r="D678" s="5"/>
      <c r="E678" s="5"/>
      <c r="F678" s="5"/>
      <c r="G678" s="5"/>
      <c r="H678" s="25"/>
      <c r="I678" s="18"/>
      <c r="J678" s="19"/>
      <c r="K678" s="19"/>
      <c r="L678" s="30" t="s">
        <v>110</v>
      </c>
      <c r="M678" s="31"/>
      <c r="N678" s="190"/>
      <c r="O678" s="190"/>
      <c r="P678" s="190"/>
      <c r="Q678" s="161"/>
      <c r="R678" s="161"/>
      <c r="S678" s="438"/>
      <c r="T678" s="161"/>
      <c r="U678" s="161"/>
      <c r="V678" s="161"/>
    </row>
    <row r="679" spans="1:22" ht="16.2">
      <c r="H679" s="151">
        <v>3041</v>
      </c>
      <c r="I679" s="152" t="s">
        <v>189</v>
      </c>
      <c r="J679" s="153">
        <v>4</v>
      </c>
      <c r="K679" s="153">
        <v>1</v>
      </c>
      <c r="L679" s="154" t="s">
        <v>775</v>
      </c>
      <c r="M679" s="155"/>
      <c r="N679" s="192">
        <f>+N681+N689+N692+N695</f>
        <v>0</v>
      </c>
      <c r="O679" s="192">
        <f t="shared" ref="O679:P679" si="138">+O681+O689+O692+O695</f>
        <v>0</v>
      </c>
      <c r="P679" s="192">
        <f t="shared" si="138"/>
        <v>0</v>
      </c>
      <c r="Q679" s="161"/>
      <c r="R679" s="161"/>
      <c r="S679" s="438"/>
      <c r="T679" s="161"/>
      <c r="U679" s="161"/>
      <c r="V679" s="161"/>
    </row>
    <row r="680" spans="1:22" ht="16.2">
      <c r="A680" s="5"/>
      <c r="B680" s="5"/>
      <c r="C680" s="5"/>
      <c r="D680" s="5"/>
      <c r="E680" s="5"/>
      <c r="F680" s="5"/>
      <c r="G680" s="5"/>
      <c r="H680" s="396"/>
      <c r="I680" s="424"/>
      <c r="J680" s="428"/>
      <c r="K680" s="428"/>
      <c r="L680" s="30" t="s">
        <v>108</v>
      </c>
      <c r="M680" s="429"/>
      <c r="N680" s="190"/>
      <c r="O680" s="190"/>
      <c r="P680" s="190"/>
      <c r="Q680" s="161"/>
      <c r="R680" s="161"/>
      <c r="S680" s="438"/>
      <c r="T680" s="161"/>
      <c r="U680" s="161"/>
      <c r="V680" s="161"/>
    </row>
    <row r="681" spans="1:22" ht="28.5" customHeight="1">
      <c r="H681" s="45"/>
      <c r="I681" s="147"/>
      <c r="J681" s="148"/>
      <c r="K681" s="148"/>
      <c r="L681" s="27" t="s">
        <v>776</v>
      </c>
      <c r="M681" s="28"/>
      <c r="N681" s="197">
        <f>O681+P681</f>
        <v>0</v>
      </c>
      <c r="O681" s="197">
        <f>SUM(O682:O688)</f>
        <v>0</v>
      </c>
      <c r="P681" s="197">
        <f>SUM(P682:P688)</f>
        <v>0</v>
      </c>
      <c r="Q681" s="161"/>
      <c r="R681" s="161"/>
      <c r="S681" s="438"/>
      <c r="T681" s="161"/>
      <c r="U681" s="161"/>
      <c r="V681" s="161"/>
    </row>
    <row r="682" spans="1:22" ht="16.2">
      <c r="A682" s="5"/>
      <c r="B682" s="5"/>
      <c r="C682" s="5"/>
      <c r="D682" s="5"/>
      <c r="E682" s="5"/>
      <c r="F682" s="5"/>
      <c r="G682" s="5"/>
      <c r="H682" s="17"/>
      <c r="I682" s="25"/>
      <c r="J682" s="26"/>
      <c r="K682" s="26"/>
      <c r="L682" s="29" t="s">
        <v>118</v>
      </c>
      <c r="M682" s="13">
        <v>4216</v>
      </c>
      <c r="N682" s="183">
        <f t="shared" ref="N682:N691" si="139">O682+P682</f>
        <v>0</v>
      </c>
      <c r="O682" s="183"/>
      <c r="P682" s="183"/>
      <c r="Q682" s="161"/>
      <c r="R682" s="161"/>
      <c r="S682" s="438"/>
      <c r="T682" s="161"/>
      <c r="U682" s="161"/>
      <c r="V682" s="161"/>
    </row>
    <row r="683" spans="1:22" ht="26.4">
      <c r="A683" s="5"/>
      <c r="B683" s="5"/>
      <c r="C683" s="5"/>
      <c r="D683" s="5"/>
      <c r="E683" s="5"/>
      <c r="F683" s="5"/>
      <c r="G683" s="5"/>
      <c r="H683" s="17"/>
      <c r="I683" s="25"/>
      <c r="J683" s="26"/>
      <c r="K683" s="26"/>
      <c r="L683" s="36" t="s">
        <v>394</v>
      </c>
      <c r="M683" s="13">
        <v>4233</v>
      </c>
      <c r="N683" s="183">
        <f t="shared" si="139"/>
        <v>0</v>
      </c>
      <c r="O683" s="183"/>
      <c r="P683" s="183"/>
      <c r="Q683" s="161"/>
      <c r="R683" s="161"/>
      <c r="S683" s="438"/>
      <c r="T683" s="161"/>
      <c r="U683" s="161"/>
      <c r="V683" s="161"/>
    </row>
    <row r="684" spans="1:22" ht="16.2">
      <c r="A684" s="5"/>
      <c r="B684" s="5"/>
      <c r="C684" s="5"/>
      <c r="D684" s="5"/>
      <c r="E684" s="5"/>
      <c r="F684" s="5"/>
      <c r="G684" s="5"/>
      <c r="H684" s="17"/>
      <c r="I684" s="25"/>
      <c r="J684" s="26"/>
      <c r="K684" s="26"/>
      <c r="L684" s="29" t="s">
        <v>122</v>
      </c>
      <c r="M684" s="12">
        <v>4234</v>
      </c>
      <c r="N684" s="183"/>
      <c r="O684" s="183"/>
      <c r="P684" s="183"/>
      <c r="Q684" s="161"/>
      <c r="R684" s="161"/>
      <c r="S684" s="438"/>
      <c r="T684" s="161"/>
      <c r="U684" s="161"/>
      <c r="V684" s="161"/>
    </row>
    <row r="685" spans="1:22" ht="16.2">
      <c r="A685" s="5"/>
      <c r="B685" s="5"/>
      <c r="C685" s="5"/>
      <c r="D685" s="5"/>
      <c r="E685" s="5"/>
      <c r="F685" s="5"/>
      <c r="G685" s="5"/>
      <c r="H685" s="17"/>
      <c r="I685" s="25"/>
      <c r="J685" s="26"/>
      <c r="K685" s="26"/>
      <c r="L685" s="29" t="s">
        <v>125</v>
      </c>
      <c r="M685" s="44">
        <v>4239</v>
      </c>
      <c r="N685" s="183"/>
      <c r="O685" s="183"/>
      <c r="P685" s="183"/>
      <c r="Q685" s="161"/>
      <c r="R685" s="161"/>
      <c r="S685" s="438"/>
      <c r="T685" s="161"/>
      <c r="U685" s="161"/>
      <c r="V685" s="161"/>
    </row>
    <row r="686" spans="1:22" ht="16.2">
      <c r="A686" s="5"/>
      <c r="B686" s="5"/>
      <c r="C686" s="5"/>
      <c r="D686" s="5"/>
      <c r="E686" s="5"/>
      <c r="F686" s="5"/>
      <c r="G686" s="5"/>
      <c r="H686" s="17"/>
      <c r="I686" s="25"/>
      <c r="J686" s="26"/>
      <c r="K686" s="26"/>
      <c r="L686" s="29" t="s">
        <v>901</v>
      </c>
      <c r="M686" s="12" t="s">
        <v>902</v>
      </c>
      <c r="N686" s="183"/>
      <c r="O686" s="183"/>
      <c r="P686" s="183"/>
      <c r="Q686" s="161"/>
      <c r="R686" s="161"/>
      <c r="S686" s="438"/>
      <c r="T686" s="161"/>
      <c r="U686" s="161"/>
      <c r="V686" s="161"/>
    </row>
    <row r="687" spans="1:22" ht="16.2">
      <c r="A687" s="5"/>
      <c r="B687" s="5"/>
      <c r="C687" s="5"/>
      <c r="D687" s="5"/>
      <c r="E687" s="5"/>
      <c r="F687" s="5"/>
      <c r="G687" s="5"/>
      <c r="H687" s="17"/>
      <c r="I687" s="25"/>
      <c r="J687" s="26"/>
      <c r="K687" s="26"/>
      <c r="L687" s="29" t="s">
        <v>130</v>
      </c>
      <c r="M687" s="13">
        <v>4267</v>
      </c>
      <c r="N687" s="183"/>
      <c r="O687" s="183"/>
      <c r="P687" s="183"/>
      <c r="Q687" s="161"/>
      <c r="R687" s="161"/>
      <c r="S687" s="438"/>
      <c r="T687" s="161"/>
      <c r="U687" s="161"/>
      <c r="V687" s="161"/>
    </row>
    <row r="688" spans="1:22" ht="16.2">
      <c r="A688" s="5"/>
      <c r="B688" s="5"/>
      <c r="C688" s="5"/>
      <c r="D688" s="5"/>
      <c r="E688" s="5"/>
      <c r="F688" s="5"/>
      <c r="G688" s="5"/>
      <c r="H688" s="17"/>
      <c r="I688" s="25"/>
      <c r="J688" s="26"/>
      <c r="K688" s="26"/>
      <c r="L688" s="433" t="s">
        <v>903</v>
      </c>
      <c r="M688" s="468" t="s">
        <v>904</v>
      </c>
      <c r="N688" s="183">
        <f t="shared" si="139"/>
        <v>0</v>
      </c>
      <c r="O688" s="183"/>
      <c r="P688" s="183"/>
      <c r="Q688" s="161"/>
      <c r="R688" s="161"/>
      <c r="S688" s="438"/>
      <c r="T688" s="161"/>
      <c r="U688" s="161"/>
      <c r="V688" s="161"/>
    </row>
    <row r="689" spans="1:22" ht="30.75" customHeight="1">
      <c r="H689" s="45"/>
      <c r="I689" s="147"/>
      <c r="J689" s="148"/>
      <c r="K689" s="148"/>
      <c r="L689" s="459" t="s">
        <v>847</v>
      </c>
      <c r="M689" s="461"/>
      <c r="N689" s="197">
        <f>O689+P689</f>
        <v>0</v>
      </c>
      <c r="O689" s="197">
        <f>SUM(O690:O691)</f>
        <v>0</v>
      </c>
      <c r="P689" s="197">
        <f>SUM(P690:P691)</f>
        <v>0</v>
      </c>
      <c r="Q689" s="161"/>
      <c r="R689" s="161"/>
      <c r="S689" s="438"/>
      <c r="T689" s="161"/>
      <c r="U689" s="161"/>
      <c r="V689" s="161"/>
    </row>
    <row r="690" spans="1:22" ht="16.2">
      <c r="A690" s="5"/>
      <c r="B690" s="5"/>
      <c r="C690" s="5"/>
      <c r="D690" s="5"/>
      <c r="E690" s="5"/>
      <c r="F690" s="5"/>
      <c r="G690" s="5"/>
      <c r="H690" s="17"/>
      <c r="I690" s="25"/>
      <c r="J690" s="26"/>
      <c r="K690" s="26"/>
      <c r="L690" s="29" t="s">
        <v>125</v>
      </c>
      <c r="M690" s="44">
        <v>4239</v>
      </c>
      <c r="N690" s="183">
        <f t="shared" si="139"/>
        <v>0</v>
      </c>
      <c r="O690" s="183"/>
      <c r="P690" s="183"/>
      <c r="Q690" s="161"/>
      <c r="R690" s="161"/>
      <c r="S690" s="438"/>
      <c r="T690" s="161"/>
      <c r="U690" s="161"/>
      <c r="V690" s="161"/>
    </row>
    <row r="691" spans="1:22" ht="16.2">
      <c r="H691" s="17"/>
      <c r="I691" s="25"/>
      <c r="J691" s="26"/>
      <c r="K691" s="26"/>
      <c r="L691" s="30" t="s">
        <v>134</v>
      </c>
      <c r="M691" s="31">
        <v>4861</v>
      </c>
      <c r="N691" s="183">
        <f t="shared" si="139"/>
        <v>0</v>
      </c>
      <c r="O691" s="183"/>
      <c r="P691" s="183"/>
      <c r="Q691" s="161"/>
      <c r="R691" s="161"/>
      <c r="S691" s="438"/>
      <c r="T691" s="161"/>
      <c r="U691" s="161"/>
      <c r="V691" s="161"/>
    </row>
    <row r="692" spans="1:22" ht="54" customHeight="1">
      <c r="H692" s="45"/>
      <c r="I692" s="147"/>
      <c r="J692" s="148"/>
      <c r="K692" s="148"/>
      <c r="L692" s="459" t="s">
        <v>848</v>
      </c>
      <c r="M692" s="461"/>
      <c r="N692" s="197">
        <f>SUM(N693:N694)</f>
        <v>0</v>
      </c>
      <c r="O692" s="197">
        <f t="shared" ref="O692:P692" si="140">SUM(O693:O694)</f>
        <v>0</v>
      </c>
      <c r="P692" s="197">
        <f t="shared" si="140"/>
        <v>0</v>
      </c>
      <c r="Q692" s="161"/>
      <c r="R692" s="161"/>
      <c r="S692" s="438"/>
      <c r="T692" s="161"/>
      <c r="U692" s="161"/>
      <c r="V692" s="161"/>
    </row>
    <row r="693" spans="1:22" ht="16.2">
      <c r="H693" s="17"/>
      <c r="I693" s="25"/>
      <c r="J693" s="26"/>
      <c r="K693" s="26"/>
      <c r="L693" s="29" t="s">
        <v>123</v>
      </c>
      <c r="M693" s="12">
        <v>4235</v>
      </c>
      <c r="N693" s="183">
        <f t="shared" ref="N693:N694" si="141">O693+P693</f>
        <v>0</v>
      </c>
      <c r="O693" s="183"/>
      <c r="P693" s="183"/>
      <c r="Q693" s="161"/>
      <c r="R693" s="161"/>
      <c r="S693" s="438"/>
      <c r="T693" s="161"/>
      <c r="U693" s="161"/>
      <c r="V693" s="161"/>
    </row>
    <row r="694" spans="1:22" ht="16.2">
      <c r="H694" s="17"/>
      <c r="I694" s="25"/>
      <c r="J694" s="26"/>
      <c r="K694" s="26"/>
      <c r="L694" s="30" t="s">
        <v>134</v>
      </c>
      <c r="M694" s="31">
        <v>4861</v>
      </c>
      <c r="N694" s="183">
        <f t="shared" si="141"/>
        <v>0</v>
      </c>
      <c r="O694" s="183"/>
      <c r="P694" s="183"/>
      <c r="Q694" s="161"/>
      <c r="R694" s="161"/>
      <c r="S694" s="438"/>
      <c r="T694" s="161"/>
      <c r="U694" s="161"/>
      <c r="V694" s="161"/>
    </row>
    <row r="695" spans="1:22" ht="45" customHeight="1">
      <c r="H695" s="45"/>
      <c r="I695" s="147"/>
      <c r="J695" s="148"/>
      <c r="K695" s="148"/>
      <c r="L695" s="459" t="s">
        <v>849</v>
      </c>
      <c r="M695" s="461"/>
      <c r="N695" s="197">
        <f>SUM(N696:N697)</f>
        <v>0</v>
      </c>
      <c r="O695" s="197">
        <f t="shared" ref="O695:P695" si="142">SUM(O696:O697)</f>
        <v>0</v>
      </c>
      <c r="P695" s="197">
        <f t="shared" si="142"/>
        <v>0</v>
      </c>
      <c r="Q695" s="161"/>
      <c r="R695" s="161"/>
      <c r="S695" s="438"/>
      <c r="T695" s="161"/>
      <c r="U695" s="161"/>
      <c r="V695" s="161"/>
    </row>
    <row r="696" spans="1:22" ht="16.2">
      <c r="H696" s="17"/>
      <c r="I696" s="25"/>
      <c r="J696" s="26"/>
      <c r="K696" s="26"/>
      <c r="L696" s="462" t="s">
        <v>123</v>
      </c>
      <c r="M696" s="463">
        <v>4235</v>
      </c>
      <c r="N696" s="183">
        <f t="shared" ref="N696:N697" si="143">O696+P696</f>
        <v>0</v>
      </c>
      <c r="O696" s="183"/>
      <c r="P696" s="183"/>
      <c r="Q696" s="161"/>
      <c r="R696" s="161"/>
      <c r="S696" s="438"/>
      <c r="T696" s="161"/>
      <c r="U696" s="161"/>
      <c r="V696" s="161"/>
    </row>
    <row r="697" spans="1:22" ht="16.2">
      <c r="H697" s="17"/>
      <c r="I697" s="25"/>
      <c r="J697" s="26"/>
      <c r="K697" s="26"/>
      <c r="L697" s="433" t="s">
        <v>125</v>
      </c>
      <c r="M697" s="464">
        <v>4239</v>
      </c>
      <c r="N697" s="183">
        <f t="shared" si="143"/>
        <v>0</v>
      </c>
      <c r="O697" s="183"/>
      <c r="P697" s="183"/>
      <c r="Q697" s="161"/>
      <c r="R697" s="161"/>
      <c r="S697" s="438"/>
      <c r="T697" s="161"/>
      <c r="U697" s="161"/>
      <c r="V697" s="161"/>
    </row>
    <row r="698" spans="1:22" ht="27.6">
      <c r="A698" s="5"/>
      <c r="B698" s="5"/>
      <c r="C698" s="5"/>
      <c r="D698" s="5"/>
      <c r="E698" s="5"/>
      <c r="F698" s="5"/>
      <c r="G698" s="5"/>
      <c r="H698" s="165">
        <v>3070</v>
      </c>
      <c r="I698" s="166" t="s">
        <v>189</v>
      </c>
      <c r="J698" s="167">
        <v>7</v>
      </c>
      <c r="K698" s="167">
        <v>0</v>
      </c>
      <c r="L698" s="168" t="s">
        <v>344</v>
      </c>
      <c r="M698" s="176"/>
      <c r="N698" s="188">
        <f>+N700</f>
        <v>0</v>
      </c>
      <c r="O698" s="188">
        <f>+O700</f>
        <v>0</v>
      </c>
      <c r="P698" s="188">
        <f>+P700</f>
        <v>0</v>
      </c>
      <c r="Q698" s="161"/>
      <c r="R698" s="161"/>
      <c r="S698" s="438"/>
      <c r="T698" s="161"/>
      <c r="U698" s="161"/>
      <c r="V698" s="161"/>
    </row>
    <row r="699" spans="1:22" ht="16.2">
      <c r="A699" s="5"/>
      <c r="B699" s="5"/>
      <c r="C699" s="5"/>
      <c r="D699" s="5"/>
      <c r="E699" s="5"/>
      <c r="F699" s="5"/>
      <c r="G699" s="5"/>
      <c r="H699" s="25"/>
      <c r="I699" s="18"/>
      <c r="J699" s="19"/>
      <c r="K699" s="19"/>
      <c r="L699" s="30" t="s">
        <v>110</v>
      </c>
      <c r="M699" s="31"/>
      <c r="N699" s="190"/>
      <c r="O699" s="190"/>
      <c r="P699" s="190"/>
      <c r="Q699" s="161"/>
      <c r="R699" s="161"/>
      <c r="S699" s="438"/>
      <c r="T699" s="161"/>
      <c r="U699" s="161"/>
      <c r="V699" s="161"/>
    </row>
    <row r="700" spans="1:22" ht="26.4">
      <c r="A700" s="5"/>
      <c r="B700" s="5"/>
      <c r="C700" s="5"/>
      <c r="D700" s="5"/>
      <c r="E700" s="5"/>
      <c r="F700" s="5"/>
      <c r="G700" s="5"/>
      <c r="H700" s="151">
        <v>3071</v>
      </c>
      <c r="I700" s="152" t="s">
        <v>189</v>
      </c>
      <c r="J700" s="153">
        <v>7</v>
      </c>
      <c r="K700" s="153">
        <v>1</v>
      </c>
      <c r="L700" s="154" t="s">
        <v>344</v>
      </c>
      <c r="M700" s="155"/>
      <c r="N700" s="192">
        <f>+N702+N710+N716+N718+N724+N731+N735+N743+N749</f>
        <v>0</v>
      </c>
      <c r="O700" s="192">
        <f t="shared" ref="O700:P700" si="144">+O702+O710+O716+O718+O724+O731+O735+O743+O749</f>
        <v>0</v>
      </c>
      <c r="P700" s="192">
        <f t="shared" si="144"/>
        <v>0</v>
      </c>
      <c r="Q700" s="161"/>
      <c r="R700" s="161"/>
      <c r="S700" s="438"/>
      <c r="T700" s="161"/>
      <c r="U700" s="161"/>
      <c r="V700" s="161"/>
    </row>
    <row r="701" spans="1:22" ht="16.2">
      <c r="H701" s="25"/>
      <c r="I701" s="25"/>
      <c r="J701" s="26"/>
      <c r="K701" s="26"/>
      <c r="L701" s="30" t="s">
        <v>108</v>
      </c>
      <c r="M701" s="31"/>
      <c r="N701" s="190"/>
      <c r="O701" s="190"/>
      <c r="P701" s="190"/>
      <c r="Q701" s="161"/>
      <c r="R701" s="161"/>
      <c r="S701" s="438"/>
      <c r="T701" s="161"/>
      <c r="U701" s="161"/>
      <c r="V701" s="161"/>
    </row>
    <row r="702" spans="1:22" ht="41.4">
      <c r="A702" s="5"/>
      <c r="B702" s="5"/>
      <c r="C702" s="5"/>
      <c r="D702" s="5"/>
      <c r="E702" s="5"/>
      <c r="F702" s="5"/>
      <c r="G702" s="5"/>
      <c r="H702" s="45"/>
      <c r="I702" s="147"/>
      <c r="J702" s="148"/>
      <c r="K702" s="148"/>
      <c r="L702" s="27" t="s">
        <v>905</v>
      </c>
      <c r="M702" s="28"/>
      <c r="N702" s="197">
        <f>O702+P702</f>
        <v>0</v>
      </c>
      <c r="O702" s="430">
        <f>SUM(O703:O709)</f>
        <v>0</v>
      </c>
      <c r="P702" s="430">
        <f>SUM(P703:P709)</f>
        <v>0</v>
      </c>
      <c r="Q702" s="161"/>
      <c r="R702" s="161"/>
      <c r="S702" s="438"/>
      <c r="T702" s="161"/>
      <c r="U702" s="161"/>
      <c r="V702" s="161"/>
    </row>
    <row r="703" spans="1:22" ht="16.8">
      <c r="H703" s="17"/>
      <c r="I703" s="25"/>
      <c r="J703" s="26"/>
      <c r="K703" s="26"/>
      <c r="L703" s="29" t="s">
        <v>116</v>
      </c>
      <c r="M703" s="13">
        <v>4214</v>
      </c>
      <c r="N703" s="183">
        <f t="shared" ref="N703:N744" si="145">O703+P703</f>
        <v>0</v>
      </c>
      <c r="O703" s="399">
        <v>0</v>
      </c>
      <c r="P703" s="399"/>
      <c r="Q703" s="161"/>
      <c r="R703" s="161"/>
      <c r="S703" s="438"/>
      <c r="T703" s="161"/>
      <c r="U703" s="161"/>
      <c r="V703" s="161"/>
    </row>
    <row r="704" spans="1:22" ht="26.4">
      <c r="A704" s="5"/>
      <c r="B704" s="5"/>
      <c r="C704" s="5"/>
      <c r="D704" s="5"/>
      <c r="E704" s="5"/>
      <c r="F704" s="5"/>
      <c r="G704" s="5"/>
      <c r="H704" s="17"/>
      <c r="I704" s="25"/>
      <c r="J704" s="26"/>
      <c r="K704" s="26"/>
      <c r="L704" s="30" t="s">
        <v>394</v>
      </c>
      <c r="M704" s="31">
        <v>4233</v>
      </c>
      <c r="N704" s="183">
        <f t="shared" si="145"/>
        <v>0</v>
      </c>
      <c r="O704" s="399"/>
      <c r="P704" s="399"/>
      <c r="Q704" s="161"/>
      <c r="R704" s="161"/>
      <c r="S704" s="438"/>
      <c r="T704" s="161"/>
      <c r="U704" s="161"/>
      <c r="V704" s="161"/>
    </row>
    <row r="705" spans="1:22" ht="16.8">
      <c r="H705" s="17"/>
      <c r="I705" s="25"/>
      <c r="J705" s="26"/>
      <c r="K705" s="26"/>
      <c r="L705" s="29" t="s">
        <v>123</v>
      </c>
      <c r="M705" s="12">
        <v>4235</v>
      </c>
      <c r="N705" s="183">
        <f t="shared" si="145"/>
        <v>0</v>
      </c>
      <c r="O705" s="399"/>
      <c r="P705" s="399"/>
      <c r="Q705" s="161"/>
      <c r="R705" s="161"/>
      <c r="S705" s="438"/>
      <c r="T705" s="161"/>
      <c r="U705" s="161"/>
      <c r="V705" s="161"/>
    </row>
    <row r="706" spans="1:22" ht="16.8">
      <c r="A706" s="5"/>
      <c r="B706" s="5"/>
      <c r="C706" s="5"/>
      <c r="D706" s="5"/>
      <c r="E706" s="5"/>
      <c r="F706" s="5"/>
      <c r="G706" s="5"/>
      <c r="H706" s="17"/>
      <c r="I706" s="25"/>
      <c r="J706" s="26"/>
      <c r="K706" s="26"/>
      <c r="L706" s="29" t="s">
        <v>125</v>
      </c>
      <c r="M706" s="44">
        <v>4239</v>
      </c>
      <c r="N706" s="183">
        <f t="shared" si="145"/>
        <v>0</v>
      </c>
      <c r="O706" s="399"/>
      <c r="P706" s="399"/>
      <c r="Q706" s="161"/>
      <c r="R706" s="161"/>
      <c r="S706" s="438"/>
      <c r="T706" s="161"/>
      <c r="U706" s="161"/>
      <c r="V706" s="161"/>
    </row>
    <row r="707" spans="1:22" ht="16.2">
      <c r="H707" s="17"/>
      <c r="I707" s="25"/>
      <c r="J707" s="26"/>
      <c r="K707" s="26"/>
      <c r="L707" s="29" t="s">
        <v>396</v>
      </c>
      <c r="M707" s="44">
        <v>4241</v>
      </c>
      <c r="N707" s="183">
        <f t="shared" si="145"/>
        <v>0</v>
      </c>
      <c r="O707" s="183"/>
      <c r="P707" s="183"/>
      <c r="Q707" s="161"/>
      <c r="R707" s="161"/>
      <c r="S707" s="438"/>
      <c r="T707" s="161"/>
      <c r="U707" s="161"/>
      <c r="V707" s="161"/>
    </row>
    <row r="708" spans="1:22" ht="16.2">
      <c r="A708" s="5"/>
      <c r="B708" s="5"/>
      <c r="C708" s="5"/>
      <c r="D708" s="5"/>
      <c r="E708" s="5"/>
      <c r="F708" s="5"/>
      <c r="G708" s="5"/>
      <c r="H708" s="17"/>
      <c r="I708" s="25"/>
      <c r="J708" s="26"/>
      <c r="K708" s="26"/>
      <c r="L708" s="30" t="s">
        <v>134</v>
      </c>
      <c r="M708" s="31">
        <v>4861</v>
      </c>
      <c r="N708" s="183">
        <f t="shared" si="145"/>
        <v>0</v>
      </c>
      <c r="O708" s="183"/>
      <c r="P708" s="183"/>
      <c r="Q708" s="161"/>
      <c r="R708" s="161"/>
      <c r="S708" s="438"/>
      <c r="T708" s="161"/>
      <c r="U708" s="161"/>
      <c r="V708" s="161"/>
    </row>
    <row r="709" spans="1:22" ht="16.8">
      <c r="H709" s="17"/>
      <c r="I709" s="25"/>
      <c r="J709" s="26"/>
      <c r="K709" s="26"/>
      <c r="L709" s="29" t="s">
        <v>136</v>
      </c>
      <c r="M709" s="12">
        <v>5122</v>
      </c>
      <c r="N709" s="183">
        <f t="shared" si="145"/>
        <v>0</v>
      </c>
      <c r="O709" s="399"/>
      <c r="P709" s="399"/>
      <c r="Q709" s="161"/>
      <c r="R709" s="161"/>
      <c r="S709" s="438"/>
      <c r="T709" s="161"/>
      <c r="U709" s="161"/>
      <c r="V709" s="161"/>
    </row>
    <row r="710" spans="1:22" ht="41.4">
      <c r="A710" s="5"/>
      <c r="B710" s="5"/>
      <c r="C710" s="5"/>
      <c r="D710" s="5"/>
      <c r="E710" s="5"/>
      <c r="F710" s="5"/>
      <c r="G710" s="5"/>
      <c r="H710" s="45"/>
      <c r="I710" s="147"/>
      <c r="J710" s="148"/>
      <c r="K710" s="148"/>
      <c r="L710" s="27" t="s">
        <v>913</v>
      </c>
      <c r="M710" s="28"/>
      <c r="N710" s="197">
        <f>O710+P710</f>
        <v>0</v>
      </c>
      <c r="O710" s="197">
        <f>SUM(O711:O715)</f>
        <v>0</v>
      </c>
      <c r="P710" s="197">
        <f>SUM(P711:P715)</f>
        <v>0</v>
      </c>
      <c r="Q710" s="161"/>
      <c r="R710" s="161"/>
      <c r="S710" s="438"/>
      <c r="T710" s="161"/>
      <c r="U710" s="161"/>
      <c r="V710" s="161"/>
    </row>
    <row r="711" spans="1:22" ht="16.2">
      <c r="H711" s="17"/>
      <c r="I711" s="25"/>
      <c r="J711" s="26"/>
      <c r="K711" s="26"/>
      <c r="L711" s="29" t="s">
        <v>125</v>
      </c>
      <c r="M711" s="44">
        <v>4239</v>
      </c>
      <c r="N711" s="183">
        <f t="shared" si="145"/>
        <v>0</v>
      </c>
      <c r="O711" s="183"/>
      <c r="P711" s="183"/>
      <c r="Q711" s="161"/>
      <c r="R711" s="161"/>
      <c r="S711" s="438"/>
      <c r="T711" s="161"/>
      <c r="U711" s="161"/>
      <c r="V711" s="161"/>
    </row>
    <row r="712" spans="1:22" ht="27" customHeight="1">
      <c r="H712" s="17"/>
      <c r="I712" s="25"/>
      <c r="J712" s="26"/>
      <c r="K712" s="26"/>
      <c r="L712" s="30" t="s">
        <v>142</v>
      </c>
      <c r="M712" s="13">
        <v>4251</v>
      </c>
      <c r="N712" s="183">
        <f t="shared" si="145"/>
        <v>0</v>
      </c>
      <c r="O712" s="183"/>
      <c r="P712" s="183">
        <v>0</v>
      </c>
      <c r="Q712" s="161"/>
      <c r="R712" s="161"/>
      <c r="S712" s="438"/>
      <c r="T712" s="161"/>
      <c r="U712" s="161"/>
      <c r="V712" s="161"/>
    </row>
    <row r="713" spans="1:22" ht="19.5" customHeight="1">
      <c r="A713" s="5"/>
      <c r="B713" s="5"/>
      <c r="C713" s="5"/>
      <c r="D713" s="5"/>
      <c r="E713" s="5"/>
      <c r="F713" s="5"/>
      <c r="G713" s="5"/>
      <c r="H713" s="17"/>
      <c r="I713" s="25"/>
      <c r="J713" s="26"/>
      <c r="K713" s="26"/>
      <c r="L713" s="29" t="s">
        <v>130</v>
      </c>
      <c r="M713" s="13">
        <v>4267</v>
      </c>
      <c r="N713" s="183">
        <f t="shared" si="145"/>
        <v>0</v>
      </c>
      <c r="O713" s="183"/>
      <c r="P713" s="183"/>
      <c r="Q713" s="161"/>
      <c r="R713" s="161"/>
      <c r="S713" s="438"/>
      <c r="T713" s="161"/>
      <c r="U713" s="161"/>
      <c r="V713" s="161"/>
    </row>
    <row r="714" spans="1:22" ht="16.2">
      <c r="A714" s="5"/>
      <c r="B714" s="5"/>
      <c r="C714" s="5"/>
      <c r="D714" s="5"/>
      <c r="E714" s="5"/>
      <c r="F714" s="5"/>
      <c r="G714" s="5"/>
      <c r="H714" s="17"/>
      <c r="I714" s="25"/>
      <c r="J714" s="26"/>
      <c r="K714" s="26"/>
      <c r="L714" s="32" t="s">
        <v>364</v>
      </c>
      <c r="M714" s="48">
        <v>4269</v>
      </c>
      <c r="N714" s="183">
        <f t="shared" ref="N714" si="146">O714+P714</f>
        <v>0</v>
      </c>
      <c r="O714" s="183"/>
      <c r="P714" s="183"/>
      <c r="Q714" s="161"/>
      <c r="R714" s="161"/>
      <c r="S714" s="438"/>
      <c r="T714" s="161"/>
      <c r="U714" s="161"/>
      <c r="V714" s="161"/>
    </row>
    <row r="715" spans="1:22" ht="19.5" customHeight="1">
      <c r="H715" s="17"/>
      <c r="I715" s="25"/>
      <c r="J715" s="26"/>
      <c r="K715" s="26"/>
      <c r="L715" s="30" t="s">
        <v>134</v>
      </c>
      <c r="M715" s="31">
        <v>4861</v>
      </c>
      <c r="N715" s="183">
        <f t="shared" si="145"/>
        <v>0</v>
      </c>
      <c r="O715" s="183"/>
      <c r="P715" s="183"/>
      <c r="Q715" s="161"/>
      <c r="R715" s="161"/>
      <c r="S715" s="438"/>
      <c r="T715" s="161"/>
      <c r="U715" s="161"/>
      <c r="V715" s="161"/>
    </row>
    <row r="716" spans="1:22" ht="27.6">
      <c r="A716" s="5"/>
      <c r="B716" s="5"/>
      <c r="C716" s="5"/>
      <c r="D716" s="5"/>
      <c r="E716" s="5"/>
      <c r="F716" s="5"/>
      <c r="G716" s="5"/>
      <c r="H716" s="45"/>
      <c r="I716" s="147"/>
      <c r="J716" s="148"/>
      <c r="K716" s="148"/>
      <c r="L716" s="27" t="s">
        <v>778</v>
      </c>
      <c r="M716" s="28"/>
      <c r="N716" s="197">
        <f>O716+P716</f>
        <v>0</v>
      </c>
      <c r="O716" s="197">
        <f>SUM(O717)</f>
        <v>0</v>
      </c>
      <c r="P716" s="197">
        <f>SUM(P717)</f>
        <v>0</v>
      </c>
      <c r="Q716" s="161"/>
      <c r="R716" s="161"/>
      <c r="S716" s="438"/>
      <c r="T716" s="161"/>
      <c r="U716" s="161"/>
      <c r="V716" s="161"/>
    </row>
    <row r="717" spans="1:22" ht="26.4">
      <c r="H717" s="25"/>
      <c r="I717" s="25"/>
      <c r="J717" s="26"/>
      <c r="K717" s="26"/>
      <c r="L717" s="29" t="s">
        <v>219</v>
      </c>
      <c r="M717" s="12">
        <v>4819</v>
      </c>
      <c r="N717" s="183">
        <f t="shared" si="145"/>
        <v>0</v>
      </c>
      <c r="O717" s="405"/>
      <c r="P717" s="405"/>
      <c r="Q717" s="161"/>
      <c r="R717" s="161"/>
      <c r="S717" s="438"/>
      <c r="T717" s="161"/>
      <c r="U717" s="161"/>
      <c r="V717" s="161"/>
    </row>
    <row r="718" spans="1:22" ht="41.4">
      <c r="A718" s="5"/>
      <c r="B718" s="5"/>
      <c r="C718" s="5"/>
      <c r="D718" s="5"/>
      <c r="E718" s="5"/>
      <c r="F718" s="5"/>
      <c r="G718" s="5"/>
      <c r="H718" s="45"/>
      <c r="I718" s="147"/>
      <c r="J718" s="148"/>
      <c r="K718" s="148"/>
      <c r="L718" s="27" t="s">
        <v>779</v>
      </c>
      <c r="M718" s="28"/>
      <c r="N718" s="197">
        <f>O718+P718</f>
        <v>0</v>
      </c>
      <c r="O718" s="197">
        <f>SUM(O719:O723)</f>
        <v>0</v>
      </c>
      <c r="P718" s="197">
        <f>SUM(P719:P723)</f>
        <v>0</v>
      </c>
      <c r="Q718" s="161"/>
      <c r="R718" s="161"/>
      <c r="S718" s="438"/>
      <c r="T718" s="161"/>
      <c r="U718" s="161"/>
      <c r="V718" s="161"/>
    </row>
    <row r="719" spans="1:22" ht="16.2">
      <c r="H719" s="17"/>
      <c r="I719" s="25"/>
      <c r="J719" s="26"/>
      <c r="K719" s="26"/>
      <c r="L719" s="29" t="s">
        <v>118</v>
      </c>
      <c r="M719" s="13">
        <v>4216</v>
      </c>
      <c r="N719" s="183">
        <f t="shared" si="145"/>
        <v>0</v>
      </c>
      <c r="O719" s="183"/>
      <c r="P719" s="183"/>
      <c r="Q719" s="161"/>
      <c r="R719" s="161"/>
      <c r="S719" s="438"/>
      <c r="T719" s="161"/>
      <c r="U719" s="161"/>
      <c r="V719" s="161"/>
    </row>
    <row r="720" spans="1:22" ht="16.2">
      <c r="A720" s="5"/>
      <c r="B720" s="5"/>
      <c r="C720" s="5"/>
      <c r="D720" s="5"/>
      <c r="E720" s="5"/>
      <c r="F720" s="5"/>
      <c r="G720" s="5"/>
      <c r="H720" s="17"/>
      <c r="I720" s="25"/>
      <c r="J720" s="26"/>
      <c r="K720" s="26"/>
      <c r="L720" s="29" t="s">
        <v>125</v>
      </c>
      <c r="M720" s="44">
        <v>4239</v>
      </c>
      <c r="N720" s="183">
        <f t="shared" si="145"/>
        <v>0</v>
      </c>
      <c r="O720" s="183"/>
      <c r="P720" s="183"/>
      <c r="Q720" s="161"/>
      <c r="R720" s="161"/>
      <c r="S720" s="438"/>
      <c r="T720" s="161"/>
      <c r="U720" s="161"/>
      <c r="V720" s="161"/>
    </row>
    <row r="721" spans="1:22" ht="16.2">
      <c r="H721" s="17"/>
      <c r="I721" s="25"/>
      <c r="J721" s="26"/>
      <c r="K721" s="26"/>
      <c r="L721" s="29" t="s">
        <v>396</v>
      </c>
      <c r="M721" s="44">
        <v>4241</v>
      </c>
      <c r="N721" s="183">
        <f t="shared" si="145"/>
        <v>0</v>
      </c>
      <c r="O721" s="183"/>
      <c r="P721" s="183"/>
      <c r="Q721" s="161"/>
      <c r="R721" s="161"/>
      <c r="S721" s="438"/>
      <c r="T721" s="161"/>
      <c r="U721" s="161"/>
      <c r="V721" s="161"/>
    </row>
    <row r="722" spans="1:22" ht="27" customHeight="1">
      <c r="H722" s="17"/>
      <c r="I722" s="25"/>
      <c r="J722" s="26"/>
      <c r="K722" s="26"/>
      <c r="L722" s="30" t="s">
        <v>142</v>
      </c>
      <c r="M722" s="13">
        <v>4251</v>
      </c>
      <c r="N722" s="183">
        <f t="shared" ref="N722" si="147">O722+P722</f>
        <v>0</v>
      </c>
      <c r="O722" s="183"/>
      <c r="P722" s="183">
        <v>0</v>
      </c>
      <c r="Q722" s="161"/>
      <c r="R722" s="161"/>
      <c r="S722" s="438"/>
      <c r="T722" s="161"/>
      <c r="U722" s="161"/>
      <c r="V722" s="161"/>
    </row>
    <row r="723" spans="1:22" ht="16.2">
      <c r="A723" s="5"/>
      <c r="B723" s="5"/>
      <c r="C723" s="5"/>
      <c r="D723" s="5"/>
      <c r="E723" s="5"/>
      <c r="F723" s="5"/>
      <c r="G723" s="5"/>
      <c r="H723" s="17"/>
      <c r="I723" s="25"/>
      <c r="J723" s="26"/>
      <c r="K723" s="26"/>
      <c r="L723" s="30" t="s">
        <v>134</v>
      </c>
      <c r="M723" s="31">
        <v>4861</v>
      </c>
      <c r="N723" s="183">
        <f t="shared" si="145"/>
        <v>0</v>
      </c>
      <c r="O723" s="183"/>
      <c r="P723" s="183"/>
      <c r="Q723" s="161"/>
      <c r="R723" s="161"/>
      <c r="S723" s="438"/>
      <c r="T723" s="161"/>
      <c r="U723" s="161"/>
      <c r="V723" s="161"/>
    </row>
    <row r="724" spans="1:22" ht="36.75" customHeight="1">
      <c r="A724" s="5"/>
      <c r="B724" s="5"/>
      <c r="C724" s="5"/>
      <c r="D724" s="5"/>
      <c r="E724" s="5"/>
      <c r="F724" s="5"/>
      <c r="G724" s="5"/>
      <c r="H724" s="45"/>
      <c r="I724" s="147"/>
      <c r="J724" s="148"/>
      <c r="K724" s="148"/>
      <c r="L724" s="27" t="s">
        <v>780</v>
      </c>
      <c r="M724" s="28"/>
      <c r="N724" s="197">
        <f>O724+P724</f>
        <v>0</v>
      </c>
      <c r="O724" s="197">
        <f>SUM(O725:O730)</f>
        <v>0</v>
      </c>
      <c r="P724" s="197">
        <f>SUM(P725:P730)</f>
        <v>0</v>
      </c>
      <c r="Q724" s="161"/>
      <c r="R724" s="161"/>
      <c r="S724" s="438"/>
      <c r="T724" s="161"/>
      <c r="U724" s="161"/>
      <c r="V724" s="161"/>
    </row>
    <row r="725" spans="1:22" ht="16.2">
      <c r="H725" s="17"/>
      <c r="I725" s="25"/>
      <c r="J725" s="26"/>
      <c r="K725" s="26"/>
      <c r="L725" s="29" t="s">
        <v>125</v>
      </c>
      <c r="M725" s="44">
        <v>4239</v>
      </c>
      <c r="N725" s="183">
        <f t="shared" si="145"/>
        <v>0</v>
      </c>
      <c r="O725" s="183"/>
      <c r="P725" s="183"/>
      <c r="Q725" s="161"/>
      <c r="R725" s="161"/>
      <c r="S725" s="438"/>
      <c r="T725" s="161"/>
      <c r="U725" s="161"/>
      <c r="V725" s="161"/>
    </row>
    <row r="726" spans="1:22" ht="16.2">
      <c r="A726" s="5"/>
      <c r="B726" s="5"/>
      <c r="C726" s="5"/>
      <c r="D726" s="5"/>
      <c r="E726" s="5"/>
      <c r="F726" s="5"/>
      <c r="G726" s="5"/>
      <c r="H726" s="17"/>
      <c r="I726" s="25"/>
      <c r="J726" s="26"/>
      <c r="K726" s="26"/>
      <c r="L726" s="29" t="s">
        <v>130</v>
      </c>
      <c r="M726" s="13">
        <v>4267</v>
      </c>
      <c r="N726" s="183">
        <f t="shared" si="145"/>
        <v>0</v>
      </c>
      <c r="O726" s="183"/>
      <c r="P726" s="183"/>
      <c r="Q726" s="161"/>
      <c r="R726" s="161"/>
      <c r="S726" s="438"/>
      <c r="T726" s="161"/>
      <c r="U726" s="161"/>
      <c r="V726" s="161"/>
    </row>
    <row r="727" spans="1:22" ht="16.2">
      <c r="A727" s="5"/>
      <c r="B727" s="5"/>
      <c r="C727" s="5"/>
      <c r="D727" s="5"/>
      <c r="E727" s="5"/>
      <c r="F727" s="5"/>
      <c r="G727" s="5"/>
      <c r="H727" s="17"/>
      <c r="I727" s="25"/>
      <c r="J727" s="26"/>
      <c r="K727" s="26"/>
      <c r="L727" s="32" t="s">
        <v>364</v>
      </c>
      <c r="M727" s="48">
        <v>4269</v>
      </c>
      <c r="N727" s="183">
        <f t="shared" si="145"/>
        <v>0</v>
      </c>
      <c r="O727" s="183"/>
      <c r="P727" s="183"/>
      <c r="Q727" s="161"/>
      <c r="R727" s="161"/>
      <c r="S727" s="438"/>
      <c r="T727" s="161"/>
      <c r="U727" s="161"/>
      <c r="V727" s="161"/>
    </row>
    <row r="728" spans="1:22" ht="16.2">
      <c r="H728" s="17"/>
      <c r="I728" s="25"/>
      <c r="J728" s="26"/>
      <c r="K728" s="26"/>
      <c r="L728" s="29" t="s">
        <v>348</v>
      </c>
      <c r="M728" s="12">
        <v>4729</v>
      </c>
      <c r="N728" s="183">
        <f t="shared" ref="N728" si="148">O728+P728</f>
        <v>0</v>
      </c>
      <c r="O728" s="183"/>
      <c r="P728" s="183"/>
      <c r="Q728" s="161"/>
      <c r="R728" s="161"/>
      <c r="S728" s="438"/>
      <c r="T728" s="161"/>
      <c r="U728" s="161"/>
      <c r="V728" s="161"/>
    </row>
    <row r="729" spans="1:22" ht="16.2">
      <c r="H729" s="17"/>
      <c r="I729" s="25"/>
      <c r="J729" s="26"/>
      <c r="K729" s="26"/>
      <c r="L729" s="30" t="s">
        <v>134</v>
      </c>
      <c r="M729" s="31">
        <v>4861</v>
      </c>
      <c r="N729" s="183">
        <f t="shared" si="145"/>
        <v>0</v>
      </c>
      <c r="O729" s="183"/>
      <c r="P729" s="183"/>
      <c r="Q729" s="161"/>
      <c r="R729" s="161"/>
      <c r="S729" s="438"/>
      <c r="T729" s="161"/>
      <c r="U729" s="161"/>
      <c r="V729" s="161"/>
    </row>
    <row r="730" spans="1:22" ht="16.2">
      <c r="A730" s="5"/>
      <c r="B730" s="5"/>
      <c r="C730" s="5"/>
      <c r="D730" s="5"/>
      <c r="E730" s="5"/>
      <c r="F730" s="5"/>
      <c r="G730" s="5"/>
      <c r="H730" s="17"/>
      <c r="I730" s="25"/>
      <c r="J730" s="26"/>
      <c r="K730" s="26"/>
      <c r="L730" s="30" t="s">
        <v>268</v>
      </c>
      <c r="M730" s="44">
        <v>5129</v>
      </c>
      <c r="N730" s="183">
        <f t="shared" ref="N730" si="149">O730+P730</f>
        <v>0</v>
      </c>
      <c r="O730" s="183"/>
      <c r="P730" s="183"/>
      <c r="Q730" s="161"/>
      <c r="R730" s="161"/>
      <c r="S730" s="438"/>
      <c r="T730" s="161"/>
      <c r="U730" s="161"/>
      <c r="V730" s="161"/>
    </row>
    <row r="731" spans="1:22" ht="27.6">
      <c r="H731" s="45"/>
      <c r="I731" s="147"/>
      <c r="J731" s="148"/>
      <c r="K731" s="148"/>
      <c r="L731" s="459" t="s">
        <v>850</v>
      </c>
      <c r="M731" s="28"/>
      <c r="N731" s="197">
        <f>O731+P731</f>
        <v>0</v>
      </c>
      <c r="O731" s="197">
        <f>SUM(O732:O734)</f>
        <v>0</v>
      </c>
      <c r="P731" s="197">
        <f>SUM(P732:P734)</f>
        <v>0</v>
      </c>
      <c r="Q731" s="161"/>
      <c r="R731" s="161"/>
      <c r="S731" s="438"/>
      <c r="T731" s="161"/>
      <c r="U731" s="161"/>
      <c r="V731" s="161"/>
    </row>
    <row r="732" spans="1:22" ht="16.2">
      <c r="A732" s="5"/>
      <c r="B732" s="5"/>
      <c r="C732" s="5"/>
      <c r="D732" s="5"/>
      <c r="E732" s="5"/>
      <c r="F732" s="5"/>
      <c r="G732" s="5"/>
      <c r="H732" s="17"/>
      <c r="I732" s="25"/>
      <c r="J732" s="26"/>
      <c r="K732" s="26"/>
      <c r="L732" s="29" t="s">
        <v>125</v>
      </c>
      <c r="M732" s="44">
        <v>4239</v>
      </c>
      <c r="N732" s="183">
        <f t="shared" si="145"/>
        <v>0</v>
      </c>
      <c r="O732" s="183"/>
      <c r="P732" s="183"/>
      <c r="Q732" s="161"/>
      <c r="R732" s="161"/>
      <c r="S732" s="438"/>
      <c r="T732" s="161"/>
      <c r="U732" s="161"/>
      <c r="V732" s="161"/>
    </row>
    <row r="733" spans="1:22" ht="16.2">
      <c r="A733" s="5"/>
      <c r="B733" s="5"/>
      <c r="C733" s="5"/>
      <c r="D733" s="5"/>
      <c r="E733" s="5"/>
      <c r="F733" s="5"/>
      <c r="G733" s="5"/>
      <c r="H733" s="17"/>
      <c r="I733" s="25"/>
      <c r="J733" s="26"/>
      <c r="K733" s="26"/>
      <c r="L733" s="29" t="s">
        <v>763</v>
      </c>
      <c r="M733" s="44">
        <v>4728</v>
      </c>
      <c r="N733" s="183">
        <f t="shared" si="145"/>
        <v>0</v>
      </c>
      <c r="O733" s="183"/>
      <c r="P733" s="183"/>
      <c r="Q733" s="161"/>
      <c r="R733" s="161"/>
      <c r="S733" s="438"/>
      <c r="T733" s="161"/>
      <c r="U733" s="161"/>
      <c r="V733" s="161"/>
    </row>
    <row r="734" spans="1:22" ht="16.2">
      <c r="H734" s="17"/>
      <c r="I734" s="25"/>
      <c r="J734" s="26"/>
      <c r="K734" s="26"/>
      <c r="L734" s="30" t="s">
        <v>134</v>
      </c>
      <c r="M734" s="31">
        <v>4861</v>
      </c>
      <c r="N734" s="183">
        <f t="shared" si="145"/>
        <v>0</v>
      </c>
      <c r="O734" s="183"/>
      <c r="P734" s="183"/>
      <c r="Q734" s="161"/>
      <c r="R734" s="161"/>
      <c r="S734" s="438"/>
      <c r="T734" s="161"/>
      <c r="U734" s="161"/>
      <c r="V734" s="161"/>
    </row>
    <row r="735" spans="1:22" ht="51" customHeight="1">
      <c r="A735" s="5"/>
      <c r="B735" s="5"/>
      <c r="C735" s="5"/>
      <c r="D735" s="5"/>
      <c r="E735" s="5"/>
      <c r="F735" s="5"/>
      <c r="G735" s="5"/>
      <c r="H735" s="45"/>
      <c r="I735" s="147"/>
      <c r="J735" s="148"/>
      <c r="K735" s="148"/>
      <c r="L735" s="27" t="s">
        <v>781</v>
      </c>
      <c r="M735" s="28"/>
      <c r="N735" s="197">
        <f>O735+P735</f>
        <v>0</v>
      </c>
      <c r="O735" s="197">
        <f>SUM(O736:O742)</f>
        <v>0</v>
      </c>
      <c r="P735" s="197">
        <f>SUM(P736:P742)</f>
        <v>0</v>
      </c>
      <c r="Q735" s="161"/>
      <c r="R735" s="161"/>
      <c r="S735" s="438"/>
      <c r="T735" s="161"/>
      <c r="U735" s="161"/>
      <c r="V735" s="161"/>
    </row>
    <row r="736" spans="1:22" ht="16.2">
      <c r="A736" s="5"/>
      <c r="B736" s="5"/>
      <c r="C736" s="5"/>
      <c r="D736" s="5"/>
      <c r="E736" s="5"/>
      <c r="F736" s="5"/>
      <c r="G736" s="5"/>
      <c r="H736" s="17"/>
      <c r="I736" s="25"/>
      <c r="J736" s="26"/>
      <c r="K736" s="26"/>
      <c r="L736" s="29" t="s">
        <v>118</v>
      </c>
      <c r="M736" s="13">
        <v>4216</v>
      </c>
      <c r="N736" s="183">
        <f t="shared" si="145"/>
        <v>0</v>
      </c>
      <c r="O736" s="183"/>
      <c r="P736" s="183"/>
      <c r="Q736" s="161"/>
      <c r="R736" s="161"/>
      <c r="S736" s="438"/>
      <c r="T736" s="161"/>
      <c r="U736" s="161"/>
      <c r="V736" s="161"/>
    </row>
    <row r="737" spans="1:22" ht="16.2">
      <c r="H737" s="17"/>
      <c r="I737" s="25"/>
      <c r="J737" s="26"/>
      <c r="K737" s="26"/>
      <c r="L737" s="29" t="s">
        <v>125</v>
      </c>
      <c r="M737" s="44">
        <v>4239</v>
      </c>
      <c r="N737" s="183">
        <f t="shared" si="145"/>
        <v>0</v>
      </c>
      <c r="O737" s="183"/>
      <c r="P737" s="183"/>
      <c r="Q737" s="161"/>
      <c r="R737" s="161"/>
      <c r="S737" s="438"/>
      <c r="T737" s="161"/>
      <c r="U737" s="161"/>
      <c r="V737" s="161"/>
    </row>
    <row r="738" spans="1:22" ht="28.5" customHeight="1">
      <c r="H738" s="17"/>
      <c r="I738" s="25"/>
      <c r="J738" s="26"/>
      <c r="K738" s="26"/>
      <c r="L738" s="30" t="s">
        <v>142</v>
      </c>
      <c r="M738" s="13">
        <v>4251</v>
      </c>
      <c r="N738" s="183">
        <f t="shared" si="145"/>
        <v>0</v>
      </c>
      <c r="O738" s="183"/>
      <c r="P738" s="183">
        <v>0</v>
      </c>
      <c r="Q738" s="161"/>
      <c r="R738" s="161"/>
      <c r="S738" s="438"/>
      <c r="T738" s="161"/>
      <c r="U738" s="161"/>
      <c r="V738" s="161"/>
    </row>
    <row r="739" spans="1:22" ht="16.2">
      <c r="A739" s="5"/>
      <c r="B739" s="5"/>
      <c r="C739" s="5"/>
      <c r="D739" s="5"/>
      <c r="E739" s="5"/>
      <c r="F739" s="5"/>
      <c r="G739" s="5"/>
      <c r="H739" s="17"/>
      <c r="I739" s="25"/>
      <c r="J739" s="26"/>
      <c r="K739" s="26"/>
      <c r="L739" s="29" t="s">
        <v>130</v>
      </c>
      <c r="M739" s="13">
        <v>4267</v>
      </c>
      <c r="N739" s="183">
        <f t="shared" ref="N739" si="150">O739+P739</f>
        <v>0</v>
      </c>
      <c r="O739" s="183"/>
      <c r="P739" s="183"/>
      <c r="Q739" s="161"/>
      <c r="R739" s="161"/>
      <c r="S739" s="438"/>
      <c r="T739" s="161"/>
      <c r="U739" s="161"/>
      <c r="V739" s="161"/>
    </row>
    <row r="740" spans="1:22" ht="16.2">
      <c r="A740" s="5"/>
      <c r="B740" s="5"/>
      <c r="C740" s="5"/>
      <c r="D740" s="5"/>
      <c r="E740" s="5"/>
      <c r="F740" s="5"/>
      <c r="G740" s="5"/>
      <c r="H740" s="17"/>
      <c r="I740" s="25"/>
      <c r="J740" s="26"/>
      <c r="K740" s="26"/>
      <c r="L740" s="32" t="s">
        <v>364</v>
      </c>
      <c r="M740" s="48">
        <v>4269</v>
      </c>
      <c r="N740" s="183">
        <f t="shared" si="145"/>
        <v>0</v>
      </c>
      <c r="O740" s="183"/>
      <c r="P740" s="183"/>
      <c r="Q740" s="161"/>
      <c r="R740" s="161"/>
      <c r="S740" s="438"/>
      <c r="T740" s="161"/>
      <c r="U740" s="161"/>
      <c r="V740" s="161"/>
    </row>
    <row r="741" spans="1:22" ht="16.2">
      <c r="H741" s="17"/>
      <c r="I741" s="25"/>
      <c r="J741" s="26"/>
      <c r="K741" s="26"/>
      <c r="L741" s="29" t="s">
        <v>348</v>
      </c>
      <c r="M741" s="12">
        <v>4729</v>
      </c>
      <c r="N741" s="183">
        <f t="shared" si="145"/>
        <v>0</v>
      </c>
      <c r="O741" s="183"/>
      <c r="P741" s="183"/>
      <c r="Q741" s="161"/>
      <c r="R741" s="161"/>
      <c r="S741" s="438"/>
      <c r="T741" s="161"/>
      <c r="U741" s="161"/>
      <c r="V741" s="161"/>
    </row>
    <row r="742" spans="1:22" ht="16.2">
      <c r="A742" s="5"/>
      <c r="B742" s="5"/>
      <c r="C742" s="5"/>
      <c r="D742" s="5"/>
      <c r="E742" s="5"/>
      <c r="F742" s="5"/>
      <c r="G742" s="5"/>
      <c r="H742" s="17"/>
      <c r="I742" s="25"/>
      <c r="J742" s="26"/>
      <c r="K742" s="26"/>
      <c r="L742" s="30" t="s">
        <v>134</v>
      </c>
      <c r="M742" s="31">
        <v>4861</v>
      </c>
      <c r="N742" s="183">
        <f t="shared" si="145"/>
        <v>0</v>
      </c>
      <c r="O742" s="183"/>
      <c r="P742" s="183"/>
      <c r="Q742" s="161"/>
      <c r="R742" s="161"/>
      <c r="S742" s="438"/>
      <c r="T742" s="161"/>
      <c r="U742" s="161"/>
      <c r="V742" s="161"/>
    </row>
    <row r="743" spans="1:22" ht="46.5" customHeight="1">
      <c r="A743" s="5"/>
      <c r="B743" s="5"/>
      <c r="C743" s="5"/>
      <c r="D743" s="5"/>
      <c r="E743" s="5"/>
      <c r="F743" s="5"/>
      <c r="G743" s="5"/>
      <c r="H743" s="45"/>
      <c r="I743" s="147"/>
      <c r="J743" s="148"/>
      <c r="K743" s="148"/>
      <c r="L743" s="27" t="s">
        <v>793</v>
      </c>
      <c r="M743" s="28"/>
      <c r="N743" s="197">
        <f>SUM(N744:N748)</f>
        <v>0</v>
      </c>
      <c r="O743" s="197">
        <f>SUM(O744:O748)</f>
        <v>0</v>
      </c>
      <c r="P743" s="197">
        <f>SUM(P744:P748)</f>
        <v>0</v>
      </c>
      <c r="Q743" s="161"/>
      <c r="R743" s="161"/>
      <c r="S743" s="438"/>
      <c r="T743" s="161"/>
      <c r="U743" s="161"/>
      <c r="V743" s="161"/>
    </row>
    <row r="744" spans="1:22" ht="19.5" customHeight="1">
      <c r="A744" s="5"/>
      <c r="B744" s="5"/>
      <c r="C744" s="5"/>
      <c r="D744" s="5"/>
      <c r="E744" s="5"/>
      <c r="F744" s="5"/>
      <c r="G744" s="5"/>
      <c r="H744" s="17"/>
      <c r="I744" s="25"/>
      <c r="J744" s="26"/>
      <c r="K744" s="26"/>
      <c r="L744" s="30" t="s">
        <v>142</v>
      </c>
      <c r="M744" s="13">
        <v>4251</v>
      </c>
      <c r="N744" s="183">
        <f t="shared" si="145"/>
        <v>0</v>
      </c>
      <c r="O744" s="183"/>
      <c r="P744" s="183">
        <v>0</v>
      </c>
      <c r="Q744" s="161"/>
      <c r="R744" s="161"/>
      <c r="S744" s="438"/>
      <c r="T744" s="161"/>
      <c r="U744" s="161"/>
      <c r="V744" s="161"/>
    </row>
    <row r="745" spans="1:22" ht="16.2">
      <c r="A745" s="5"/>
      <c r="B745" s="5"/>
      <c r="C745" s="5"/>
      <c r="D745" s="5"/>
      <c r="E745" s="5"/>
      <c r="F745" s="5"/>
      <c r="G745" s="5"/>
      <c r="H745" s="17"/>
      <c r="I745" s="25"/>
      <c r="J745" s="26"/>
      <c r="K745" s="26"/>
      <c r="L745" s="29" t="s">
        <v>130</v>
      </c>
      <c r="M745" s="13">
        <v>4267</v>
      </c>
      <c r="N745" s="183">
        <f t="shared" ref="N745" si="151">O745+P745</f>
        <v>0</v>
      </c>
      <c r="O745" s="183"/>
      <c r="P745" s="183"/>
      <c r="Q745" s="161"/>
      <c r="R745" s="161"/>
      <c r="S745" s="438"/>
      <c r="T745" s="161"/>
      <c r="U745" s="161"/>
      <c r="V745" s="161"/>
    </row>
    <row r="746" spans="1:22" ht="16.2">
      <c r="A746" s="5"/>
      <c r="B746" s="5"/>
      <c r="C746" s="5"/>
      <c r="D746" s="5"/>
      <c r="E746" s="5"/>
      <c r="F746" s="5"/>
      <c r="G746" s="5"/>
      <c r="H746" s="17"/>
      <c r="I746" s="25"/>
      <c r="J746" s="26"/>
      <c r="K746" s="26"/>
      <c r="L746" s="29" t="s">
        <v>348</v>
      </c>
      <c r="M746" s="12">
        <v>4729</v>
      </c>
      <c r="N746" s="183">
        <f t="shared" ref="N746:N748" si="152">O746+P746</f>
        <v>0</v>
      </c>
      <c r="O746" s="183"/>
      <c r="P746" s="183"/>
      <c r="Q746" s="161"/>
      <c r="R746" s="161"/>
      <c r="S746" s="438"/>
      <c r="T746" s="161"/>
      <c r="U746" s="161"/>
      <c r="V746" s="161"/>
    </row>
    <row r="747" spans="1:22" ht="16.2">
      <c r="A747" s="5"/>
      <c r="B747" s="5"/>
      <c r="C747" s="5"/>
      <c r="D747" s="5"/>
      <c r="E747" s="5"/>
      <c r="F747" s="5"/>
      <c r="G747" s="5"/>
      <c r="H747" s="17"/>
      <c r="I747" s="25"/>
      <c r="J747" s="26"/>
      <c r="K747" s="26"/>
      <c r="L747" s="30" t="s">
        <v>134</v>
      </c>
      <c r="M747" s="31">
        <v>4861</v>
      </c>
      <c r="N747" s="183">
        <f t="shared" si="152"/>
        <v>0</v>
      </c>
      <c r="O747" s="183"/>
      <c r="P747" s="183"/>
      <c r="Q747" s="161"/>
      <c r="R747" s="161"/>
      <c r="S747" s="438"/>
      <c r="T747" s="161"/>
      <c r="U747" s="161"/>
      <c r="V747" s="161"/>
    </row>
    <row r="748" spans="1:22" ht="16.2">
      <c r="A748" s="5"/>
      <c r="B748" s="5"/>
      <c r="C748" s="5"/>
      <c r="D748" s="5"/>
      <c r="E748" s="5"/>
      <c r="F748" s="5"/>
      <c r="G748" s="5"/>
      <c r="H748" s="17"/>
      <c r="I748" s="25"/>
      <c r="J748" s="26"/>
      <c r="K748" s="26"/>
      <c r="L748" s="30" t="s">
        <v>268</v>
      </c>
      <c r="M748" s="44">
        <v>5129</v>
      </c>
      <c r="N748" s="183">
        <f t="shared" si="152"/>
        <v>0</v>
      </c>
      <c r="O748" s="183"/>
      <c r="P748" s="183"/>
      <c r="Q748" s="161"/>
      <c r="R748" s="161"/>
      <c r="S748" s="438"/>
      <c r="T748" s="161"/>
      <c r="U748" s="161"/>
      <c r="V748" s="161"/>
    </row>
    <row r="749" spans="1:22" ht="46.5" customHeight="1">
      <c r="A749" s="5"/>
      <c r="B749" s="5"/>
      <c r="C749" s="5"/>
      <c r="D749" s="5"/>
      <c r="E749" s="5"/>
      <c r="F749" s="5"/>
      <c r="G749" s="5"/>
      <c r="H749" s="45"/>
      <c r="I749" s="147"/>
      <c r="J749" s="148"/>
      <c r="K749" s="148"/>
      <c r="L749" s="459" t="s">
        <v>906</v>
      </c>
      <c r="M749" s="28"/>
      <c r="N749" s="197">
        <f>SUM(N750)</f>
        <v>0</v>
      </c>
      <c r="O749" s="197">
        <f t="shared" ref="O749:P749" si="153">SUM(O750)</f>
        <v>0</v>
      </c>
      <c r="P749" s="197">
        <f t="shared" si="153"/>
        <v>0</v>
      </c>
      <c r="Q749" s="161"/>
      <c r="R749" s="161"/>
      <c r="S749" s="438"/>
      <c r="T749" s="161"/>
      <c r="U749" s="161"/>
      <c r="V749" s="161"/>
    </row>
    <row r="750" spans="1:22" ht="0.75" customHeight="1">
      <c r="A750" s="5"/>
      <c r="B750" s="5"/>
      <c r="C750" s="5"/>
      <c r="D750" s="5"/>
      <c r="E750" s="5"/>
      <c r="F750" s="5"/>
      <c r="G750" s="5"/>
      <c r="H750" s="17"/>
      <c r="I750" s="25"/>
      <c r="J750" s="26"/>
      <c r="K750" s="26"/>
      <c r="L750" s="30" t="s">
        <v>851</v>
      </c>
      <c r="M750" s="13">
        <v>4239</v>
      </c>
      <c r="N750" s="183">
        <f t="shared" ref="N750" si="154">O750+P750</f>
        <v>0</v>
      </c>
      <c r="O750" s="183"/>
      <c r="P750" s="183">
        <v>0</v>
      </c>
      <c r="Q750" s="161"/>
      <c r="R750" s="161"/>
      <c r="S750" s="438"/>
      <c r="T750" s="161"/>
      <c r="U750" s="161"/>
      <c r="V750" s="161"/>
    </row>
    <row r="751" spans="1:22" ht="27.6">
      <c r="H751" s="165">
        <v>3090</v>
      </c>
      <c r="I751" s="166" t="s">
        <v>189</v>
      </c>
      <c r="J751" s="167">
        <v>9</v>
      </c>
      <c r="K751" s="167">
        <v>0</v>
      </c>
      <c r="L751" s="168" t="s">
        <v>351</v>
      </c>
      <c r="M751" s="176"/>
      <c r="N751" s="188">
        <f>+N753</f>
        <v>0</v>
      </c>
      <c r="O751" s="188">
        <f>+O753</f>
        <v>0</v>
      </c>
      <c r="P751" s="188">
        <f>+P753</f>
        <v>0</v>
      </c>
      <c r="Q751" s="161"/>
      <c r="R751" s="161"/>
      <c r="S751" s="438"/>
      <c r="T751" s="161"/>
      <c r="U751" s="161"/>
      <c r="V751" s="161"/>
    </row>
    <row r="752" spans="1:22" ht="16.2">
      <c r="A752" s="5"/>
      <c r="B752" s="5"/>
      <c r="C752" s="5"/>
      <c r="D752" s="5"/>
      <c r="E752" s="5"/>
      <c r="F752" s="5"/>
      <c r="G752" s="5"/>
      <c r="H752" s="25"/>
      <c r="I752" s="18"/>
      <c r="J752" s="19"/>
      <c r="K752" s="19"/>
      <c r="L752" s="30" t="s">
        <v>110</v>
      </c>
      <c r="M752" s="31"/>
      <c r="N752" s="190"/>
      <c r="O752" s="190"/>
      <c r="P752" s="190"/>
      <c r="Q752" s="161"/>
      <c r="R752" s="161"/>
      <c r="S752" s="438"/>
      <c r="T752" s="161"/>
      <c r="U752" s="161"/>
      <c r="V752" s="161"/>
    </row>
    <row r="753" spans="1:22" ht="26.4">
      <c r="H753" s="151" t="s">
        <v>354</v>
      </c>
      <c r="I753" s="152" t="s">
        <v>189</v>
      </c>
      <c r="J753" s="153">
        <v>9</v>
      </c>
      <c r="K753" s="153">
        <v>2</v>
      </c>
      <c r="L753" s="154" t="s">
        <v>355</v>
      </c>
      <c r="M753" s="155"/>
      <c r="N753" s="192">
        <f>+N755+N757</f>
        <v>0</v>
      </c>
      <c r="O753" s="192">
        <f>+O755+O757</f>
        <v>0</v>
      </c>
      <c r="P753" s="192">
        <f>+P755+P757</f>
        <v>0</v>
      </c>
      <c r="Q753" s="161"/>
      <c r="R753" s="161"/>
      <c r="S753" s="438"/>
      <c r="T753" s="161"/>
      <c r="U753" s="161"/>
      <c r="V753" s="161"/>
    </row>
    <row r="754" spans="1:22" ht="16.2">
      <c r="A754" s="5"/>
      <c r="B754" s="5"/>
      <c r="C754" s="5"/>
      <c r="D754" s="5"/>
      <c r="E754" s="5"/>
      <c r="F754" s="5"/>
      <c r="G754" s="5"/>
      <c r="H754" s="25"/>
      <c r="I754" s="25"/>
      <c r="J754" s="26"/>
      <c r="K754" s="26"/>
      <c r="L754" s="30" t="s">
        <v>108</v>
      </c>
      <c r="M754" s="31"/>
      <c r="N754" s="190"/>
      <c r="O754" s="190"/>
      <c r="P754" s="190"/>
      <c r="Q754" s="161"/>
      <c r="R754" s="161"/>
      <c r="S754" s="438"/>
      <c r="T754" s="161"/>
      <c r="U754" s="161"/>
      <c r="V754" s="161"/>
    </row>
    <row r="755" spans="1:22" ht="41.4">
      <c r="H755" s="45"/>
      <c r="I755" s="147"/>
      <c r="J755" s="148"/>
      <c r="K755" s="148"/>
      <c r="L755" s="27" t="s">
        <v>356</v>
      </c>
      <c r="M755" s="28"/>
      <c r="N755" s="197">
        <f>O755+P755</f>
        <v>0</v>
      </c>
      <c r="O755" s="197">
        <f>SUM(O756)</f>
        <v>0</v>
      </c>
      <c r="P755" s="197">
        <f>SUM(P756)</f>
        <v>0</v>
      </c>
      <c r="Q755" s="161"/>
      <c r="R755" s="161"/>
      <c r="S755" s="438"/>
      <c r="T755" s="161"/>
      <c r="U755" s="161"/>
      <c r="V755" s="161"/>
    </row>
    <row r="756" spans="1:22" ht="16.2">
      <c r="A756" s="5"/>
      <c r="B756" s="5"/>
      <c r="C756" s="5"/>
      <c r="D756" s="5"/>
      <c r="E756" s="5"/>
      <c r="F756" s="5"/>
      <c r="G756" s="5"/>
      <c r="H756" s="25"/>
      <c r="I756" s="25"/>
      <c r="J756" s="26"/>
      <c r="K756" s="26"/>
      <c r="L756" s="29" t="s">
        <v>348</v>
      </c>
      <c r="M756" s="12">
        <v>4729</v>
      </c>
      <c r="N756" s="183">
        <f t="shared" ref="N756:N758" si="155">O756+P756</f>
        <v>0</v>
      </c>
      <c r="O756" s="402"/>
      <c r="P756" s="402"/>
      <c r="Q756" s="161"/>
      <c r="R756" s="161"/>
      <c r="S756" s="438"/>
      <c r="T756" s="161"/>
      <c r="U756" s="161"/>
      <c r="V756" s="161"/>
    </row>
    <row r="757" spans="1:22" ht="16.2">
      <c r="H757" s="45"/>
      <c r="I757" s="147"/>
      <c r="J757" s="148"/>
      <c r="K757" s="148"/>
      <c r="L757" s="27" t="s">
        <v>357</v>
      </c>
      <c r="M757" s="28"/>
      <c r="N757" s="197">
        <f>O757+P757</f>
        <v>0</v>
      </c>
      <c r="O757" s="197">
        <f>SUM(O758)</f>
        <v>0</v>
      </c>
      <c r="P757" s="197">
        <f>SUM(P758)</f>
        <v>0</v>
      </c>
      <c r="Q757" s="161"/>
      <c r="R757" s="161"/>
      <c r="S757" s="438"/>
      <c r="T757" s="161"/>
      <c r="U757" s="161"/>
      <c r="V757" s="161"/>
    </row>
    <row r="758" spans="1:22" ht="16.8">
      <c r="A758" s="5"/>
      <c r="B758" s="5"/>
      <c r="C758" s="5"/>
      <c r="D758" s="5"/>
      <c r="E758" s="5"/>
      <c r="F758" s="5"/>
      <c r="G758" s="5"/>
      <c r="H758" s="25"/>
      <c r="I758" s="25"/>
      <c r="J758" s="26"/>
      <c r="K758" s="26"/>
      <c r="L758" s="29" t="s">
        <v>117</v>
      </c>
      <c r="M758" s="12">
        <v>4215</v>
      </c>
      <c r="N758" s="183">
        <f t="shared" si="155"/>
        <v>0</v>
      </c>
      <c r="O758" s="431"/>
      <c r="P758" s="431"/>
      <c r="Q758" s="161"/>
      <c r="R758" s="161"/>
      <c r="S758" s="438"/>
      <c r="T758" s="161"/>
      <c r="U758" s="161"/>
      <c r="V758" s="161"/>
    </row>
    <row r="759" spans="1:22" ht="27.6">
      <c r="H759" s="180">
        <v>3100</v>
      </c>
      <c r="I759" s="212" t="s">
        <v>104</v>
      </c>
      <c r="J759" s="213">
        <v>0</v>
      </c>
      <c r="K759" s="213">
        <v>0</v>
      </c>
      <c r="L759" s="162" t="s">
        <v>358</v>
      </c>
      <c r="M759" s="174"/>
      <c r="N759" s="163">
        <f>+N761</f>
        <v>0</v>
      </c>
      <c r="O759" s="163">
        <f>+O761</f>
        <v>0</v>
      </c>
      <c r="P759" s="163">
        <f>+P761</f>
        <v>0</v>
      </c>
      <c r="Q759" s="161"/>
      <c r="R759" s="161"/>
      <c r="S759" s="438"/>
      <c r="T759" s="161"/>
      <c r="U759" s="161"/>
      <c r="V759" s="161"/>
    </row>
    <row r="760" spans="1:22" ht="16.2">
      <c r="A760" s="5"/>
      <c r="B760" s="5"/>
      <c r="C760" s="5"/>
      <c r="D760" s="5"/>
      <c r="E760" s="5"/>
      <c r="F760" s="5"/>
      <c r="G760" s="5"/>
      <c r="H760" s="25"/>
      <c r="I760" s="18"/>
      <c r="J760" s="19"/>
      <c r="K760" s="19"/>
      <c r="L760" s="30" t="s">
        <v>108</v>
      </c>
      <c r="M760" s="31"/>
      <c r="N760" s="150"/>
      <c r="O760" s="150"/>
      <c r="P760" s="150"/>
      <c r="Q760" s="161"/>
      <c r="R760" s="161"/>
      <c r="S760" s="438"/>
      <c r="T760" s="161"/>
      <c r="U760" s="161"/>
      <c r="V760" s="161"/>
    </row>
    <row r="761" spans="1:22" ht="16.2">
      <c r="H761" s="165">
        <v>3110</v>
      </c>
      <c r="I761" s="166" t="s">
        <v>104</v>
      </c>
      <c r="J761" s="167">
        <v>1</v>
      </c>
      <c r="K761" s="167">
        <v>0</v>
      </c>
      <c r="L761" s="168" t="s">
        <v>365</v>
      </c>
      <c r="M761" s="176"/>
      <c r="N761" s="188">
        <f>+N763</f>
        <v>0</v>
      </c>
      <c r="O761" s="188">
        <f>+O763</f>
        <v>0</v>
      </c>
      <c r="P761" s="188">
        <f>+P763</f>
        <v>0</v>
      </c>
      <c r="Q761" s="161"/>
      <c r="R761" s="161"/>
      <c r="S761" s="438"/>
      <c r="T761" s="161"/>
      <c r="U761" s="161"/>
      <c r="V761" s="161"/>
    </row>
    <row r="762" spans="1:22" ht="16.2">
      <c r="A762" s="5"/>
      <c r="B762" s="5"/>
      <c r="C762" s="5"/>
      <c r="D762" s="5"/>
      <c r="E762" s="5"/>
      <c r="F762" s="5"/>
      <c r="G762" s="5"/>
      <c r="H762" s="25"/>
      <c r="I762" s="18"/>
      <c r="J762" s="19"/>
      <c r="K762" s="19"/>
      <c r="L762" s="30" t="s">
        <v>110</v>
      </c>
      <c r="M762" s="31"/>
      <c r="N762" s="190"/>
      <c r="O762" s="190"/>
      <c r="P762" s="190"/>
      <c r="Q762" s="161"/>
      <c r="R762" s="161"/>
      <c r="S762" s="438"/>
      <c r="T762" s="161"/>
      <c r="U762" s="161"/>
      <c r="V762" s="161"/>
    </row>
    <row r="763" spans="1:22" ht="16.2">
      <c r="A763" s="5"/>
      <c r="B763" s="5"/>
      <c r="C763" s="5"/>
      <c r="D763" s="5"/>
      <c r="E763" s="5"/>
      <c r="F763" s="5"/>
      <c r="G763" s="5"/>
      <c r="H763" s="151">
        <v>3112</v>
      </c>
      <c r="I763" s="152" t="s">
        <v>104</v>
      </c>
      <c r="J763" s="153">
        <v>1</v>
      </c>
      <c r="K763" s="153">
        <v>2</v>
      </c>
      <c r="L763" s="154" t="s">
        <v>359</v>
      </c>
      <c r="M763" s="155"/>
      <c r="N763" s="192">
        <f>O763+P763-O767</f>
        <v>0</v>
      </c>
      <c r="O763" s="192">
        <f>O765+O766+O767</f>
        <v>0</v>
      </c>
      <c r="P763" s="192">
        <f>P765+P766+P767</f>
        <v>0</v>
      </c>
      <c r="Q763" s="161"/>
      <c r="R763" s="161"/>
      <c r="S763" s="438"/>
      <c r="T763" s="161"/>
      <c r="U763" s="161"/>
      <c r="V763" s="161"/>
    </row>
    <row r="764" spans="1:22" ht="16.2">
      <c r="H764" s="25"/>
      <c r="I764" s="25"/>
      <c r="J764" s="26"/>
      <c r="K764" s="26"/>
      <c r="L764" s="30" t="s">
        <v>108</v>
      </c>
      <c r="M764" s="31"/>
      <c r="N764" s="190"/>
      <c r="O764" s="190"/>
      <c r="P764" s="190"/>
      <c r="Q764" s="161"/>
      <c r="R764" s="161"/>
      <c r="S764" s="438"/>
      <c r="T764" s="161"/>
      <c r="U764" s="161"/>
      <c r="V764" s="161"/>
    </row>
    <row r="765" spans="1:22" ht="16.2">
      <c r="H765" s="25"/>
      <c r="I765" s="25"/>
      <c r="J765" s="26"/>
      <c r="K765" s="26"/>
      <c r="L765" s="32" t="s">
        <v>167</v>
      </c>
      <c r="M765" s="33">
        <v>4639</v>
      </c>
      <c r="N765" s="183">
        <f t="shared" ref="N765:N766" si="156">O765+P765</f>
        <v>0</v>
      </c>
      <c r="O765" s="190"/>
      <c r="P765" s="190"/>
      <c r="Q765" s="161"/>
      <c r="R765" s="161"/>
      <c r="S765" s="438"/>
      <c r="T765" s="161"/>
      <c r="U765" s="161"/>
      <c r="V765" s="161"/>
    </row>
    <row r="766" spans="1:22" ht="16.2">
      <c r="A766" s="5"/>
      <c r="B766" s="5"/>
      <c r="C766" s="5"/>
      <c r="D766" s="5"/>
      <c r="E766" s="5"/>
      <c r="F766" s="5"/>
      <c r="G766" s="5"/>
      <c r="H766" s="25"/>
      <c r="I766" s="25"/>
      <c r="J766" s="26"/>
      <c r="K766" s="26"/>
      <c r="L766" s="30" t="s">
        <v>360</v>
      </c>
      <c r="M766" s="31">
        <v>4891</v>
      </c>
      <c r="N766" s="183">
        <f t="shared" si="156"/>
        <v>0</v>
      </c>
      <c r="O766" s="405"/>
      <c r="P766" s="405">
        <v>0</v>
      </c>
      <c r="Q766" s="161"/>
      <c r="R766" s="161"/>
      <c r="S766" s="438"/>
      <c r="T766" s="161"/>
      <c r="U766" s="161"/>
      <c r="V766" s="161"/>
    </row>
    <row r="767" spans="1:22" ht="16.2">
      <c r="A767" s="5"/>
      <c r="B767" s="5"/>
      <c r="C767" s="5"/>
      <c r="D767" s="5"/>
      <c r="E767" s="5"/>
      <c r="F767" s="5"/>
      <c r="G767" s="5"/>
      <c r="H767" s="37"/>
      <c r="I767" s="194"/>
      <c r="J767" s="195"/>
      <c r="K767" s="196"/>
      <c r="L767" s="29" t="s">
        <v>362</v>
      </c>
      <c r="M767" s="12" t="s">
        <v>361</v>
      </c>
      <c r="N767" s="183"/>
      <c r="O767" s="183"/>
      <c r="P767" s="183"/>
      <c r="Q767" s="161"/>
      <c r="R767" s="161"/>
      <c r="S767" s="438"/>
      <c r="T767" s="161"/>
      <c r="U767" s="161"/>
      <c r="V767" s="161"/>
    </row>
    <row r="769" spans="12:12" s="5" customFormat="1">
      <c r="L769" s="38"/>
    </row>
    <row r="771" spans="12:12" s="5" customFormat="1">
      <c r="L771" s="38"/>
    </row>
    <row r="773" spans="12:12" s="5" customFormat="1">
      <c r="L773" s="38"/>
    </row>
    <row r="774" spans="12:12" s="5" customFormat="1">
      <c r="L774" s="38"/>
    </row>
    <row r="775" spans="12:12" s="5" customFormat="1">
      <c r="L775" s="38"/>
    </row>
    <row r="776" spans="12:12" s="5" customFormat="1">
      <c r="L776" s="38"/>
    </row>
    <row r="777" spans="12:12" s="5" customFormat="1">
      <c r="L777" s="38"/>
    </row>
    <row r="778" spans="12:12" s="5" customFormat="1">
      <c r="L778" s="38"/>
    </row>
    <row r="779" spans="12:12" s="5" customFormat="1">
      <c r="L779" s="38"/>
    </row>
    <row r="781" spans="12:12" s="5" customFormat="1">
      <c r="L781" s="38"/>
    </row>
    <row r="783" spans="12:12" s="5" customFormat="1">
      <c r="L783" s="38"/>
    </row>
    <row r="785" spans="12:12" s="5" customFormat="1">
      <c r="L785" s="38"/>
    </row>
    <row r="787" spans="12:12" s="5" customFormat="1">
      <c r="L787" s="38"/>
    </row>
    <row r="788" spans="12:12" s="5" customFormat="1">
      <c r="L788" s="38"/>
    </row>
    <row r="790" spans="12:12" s="5" customFormat="1">
      <c r="L790" s="38"/>
    </row>
    <row r="792" spans="12:12" s="5" customFormat="1">
      <c r="L792" s="38"/>
    </row>
    <row r="794" spans="12:12" s="5" customFormat="1">
      <c r="L794" s="38"/>
    </row>
    <row r="796" spans="12:12" s="5" customFormat="1">
      <c r="L796" s="38"/>
    </row>
    <row r="798" spans="12:12" s="5" customFormat="1">
      <c r="L798" s="38"/>
    </row>
    <row r="800" spans="12:12" s="5" customFormat="1">
      <c r="L800" s="38"/>
    </row>
    <row r="802" spans="12:12" s="5" customFormat="1">
      <c r="L802" s="38"/>
    </row>
    <row r="803" spans="12:12" s="5" customFormat="1">
      <c r="L803" s="38"/>
    </row>
    <row r="805" spans="12:12" s="5" customFormat="1">
      <c r="L805" s="38"/>
    </row>
    <row r="807" spans="12:12" s="5" customFormat="1">
      <c r="L807" s="38"/>
    </row>
    <row r="808" spans="12:12" s="5" customFormat="1">
      <c r="L808" s="38"/>
    </row>
    <row r="810" spans="12:12" s="5" customFormat="1">
      <c r="L810" s="38"/>
    </row>
    <row r="811" spans="12:12" s="5" customFormat="1">
      <c r="L811" s="38"/>
    </row>
    <row r="812" spans="12:12" s="5" customFormat="1">
      <c r="L812" s="38"/>
    </row>
    <row r="813" spans="12:12" s="5" customFormat="1">
      <c r="L813" s="38"/>
    </row>
    <row r="814" spans="12:12" s="5" customFormat="1">
      <c r="L814" s="38"/>
    </row>
    <row r="816" spans="12:12" s="5" customFormat="1">
      <c r="L816" s="38"/>
    </row>
    <row r="818" spans="12:12" s="5" customFormat="1">
      <c r="L818" s="38"/>
    </row>
    <row r="820" spans="12:12" s="5" customFormat="1">
      <c r="L820" s="38"/>
    </row>
    <row r="822" spans="12:12" s="5" customFormat="1">
      <c r="L822" s="38"/>
    </row>
    <row r="824" spans="12:12" s="5" customFormat="1">
      <c r="L824" s="38"/>
    </row>
    <row r="826" spans="12:12" s="5" customFormat="1">
      <c r="L826" s="38"/>
    </row>
    <row r="827" spans="12:12" s="5" customFormat="1">
      <c r="L827" s="38"/>
    </row>
    <row r="828" spans="12:12" s="5" customFormat="1">
      <c r="L828" s="38"/>
    </row>
    <row r="830" spans="12:12" s="5" customFormat="1">
      <c r="L830" s="38"/>
    </row>
    <row r="832" spans="12:12" s="5" customFormat="1">
      <c r="L832" s="38"/>
    </row>
    <row r="834" spans="12:12" s="5" customFormat="1">
      <c r="L834" s="38"/>
    </row>
    <row r="836" spans="12:12" s="5" customFormat="1">
      <c r="L836" s="38"/>
    </row>
    <row r="838" spans="12:12" s="5" customFormat="1">
      <c r="L838" s="38"/>
    </row>
    <row r="840" spans="12:12" s="5" customFormat="1">
      <c r="L840" s="38"/>
    </row>
    <row r="842" spans="12:12" s="5" customFormat="1">
      <c r="L842" s="38"/>
    </row>
    <row r="843" spans="12:12" s="5" customFormat="1">
      <c r="L843" s="38"/>
    </row>
    <row r="845" spans="12:12" s="5" customFormat="1">
      <c r="L845" s="38"/>
    </row>
    <row r="847" spans="12:12" s="5" customFormat="1">
      <c r="L847" s="38"/>
    </row>
    <row r="849" spans="12:12" s="5" customFormat="1">
      <c r="L849" s="38"/>
    </row>
    <row r="851" spans="12:12" s="5" customFormat="1">
      <c r="L851" s="38"/>
    </row>
    <row r="853" spans="12:12" s="5" customFormat="1">
      <c r="L853" s="38"/>
    </row>
    <row r="855" spans="12:12" s="5" customFormat="1">
      <c r="L855" s="38"/>
    </row>
    <row r="856" spans="12:12" s="5" customFormat="1">
      <c r="L856" s="38"/>
    </row>
    <row r="858" spans="12:12" s="5" customFormat="1">
      <c r="L858" s="38"/>
    </row>
    <row r="860" spans="12:12" s="5" customFormat="1">
      <c r="L860" s="38"/>
    </row>
    <row r="862" spans="12:12" s="5" customFormat="1">
      <c r="L862" s="38"/>
    </row>
    <row r="864" spans="12:12" s="5" customFormat="1">
      <c r="L864" s="38"/>
    </row>
    <row r="866" spans="12:12" s="5" customFormat="1">
      <c r="L866" s="38"/>
    </row>
    <row r="868" spans="12:12" s="5" customFormat="1">
      <c r="L868" s="38"/>
    </row>
    <row r="870" spans="12:12" s="5" customFormat="1">
      <c r="L870" s="38"/>
    </row>
    <row r="872" spans="12:12" s="5" customFormat="1">
      <c r="L872" s="38"/>
    </row>
    <row r="874" spans="12:12" s="5" customFormat="1">
      <c r="L874" s="38"/>
    </row>
    <row r="876" spans="12:12" s="5" customFormat="1">
      <c r="L876" s="38"/>
    </row>
    <row r="878" spans="12:12" s="5" customFormat="1">
      <c r="L878" s="38"/>
    </row>
    <row r="880" spans="12:12" s="5" customFormat="1">
      <c r="L880" s="38"/>
    </row>
    <row r="882" spans="12:12" s="5" customFormat="1">
      <c r="L882" s="38"/>
    </row>
    <row r="884" spans="12:12" s="5" customFormat="1">
      <c r="L884" s="38"/>
    </row>
    <row r="886" spans="12:12" s="5" customFormat="1">
      <c r="L886" s="38"/>
    </row>
    <row r="888" spans="12:12" s="5" customFormat="1">
      <c r="L888" s="38"/>
    </row>
    <row r="890" spans="12:12" s="5" customFormat="1">
      <c r="L890" s="38"/>
    </row>
    <row r="891" spans="12:12" s="5" customFormat="1">
      <c r="L891" s="38"/>
    </row>
    <row r="892" spans="12:12" s="5" customFormat="1">
      <c r="L892" s="38"/>
    </row>
    <row r="894" spans="12:12" s="5" customFormat="1">
      <c r="L894" s="38"/>
    </row>
    <row r="896" spans="12:12" s="5" customFormat="1">
      <c r="L896" s="38"/>
    </row>
    <row r="898" spans="12:12" s="5" customFormat="1">
      <c r="L898" s="38"/>
    </row>
    <row r="900" spans="12:12" s="5" customFormat="1">
      <c r="L900" s="38"/>
    </row>
    <row r="901" spans="12:12" s="5" customFormat="1">
      <c r="L901" s="38"/>
    </row>
    <row r="902" spans="12:12" s="5" customFormat="1">
      <c r="L902" s="38"/>
    </row>
    <row r="904" spans="12:12" s="5" customFormat="1">
      <c r="L904" s="38"/>
    </row>
    <row r="906" spans="12:12" s="5" customFormat="1">
      <c r="L906" s="38"/>
    </row>
    <row r="908" spans="12:12" s="5" customFormat="1">
      <c r="L908" s="38"/>
    </row>
    <row r="910" spans="12:12" s="5" customFormat="1">
      <c r="L910" s="38"/>
    </row>
    <row r="911" spans="12:12" s="5" customFormat="1">
      <c r="L911" s="38"/>
    </row>
    <row r="912" spans="12:12" s="5" customFormat="1">
      <c r="L912" s="38"/>
    </row>
    <row r="913" spans="12:12" s="5" customFormat="1">
      <c r="L913" s="38"/>
    </row>
    <row r="914" spans="12:12" s="5" customFormat="1">
      <c r="L914" s="38"/>
    </row>
    <row r="915" spans="12:12" s="5" customFormat="1">
      <c r="L915" s="38"/>
    </row>
    <row r="916" spans="12:12" s="5" customFormat="1">
      <c r="L916" s="38"/>
    </row>
    <row r="917" spans="12:12" s="5" customFormat="1">
      <c r="L917" s="38"/>
    </row>
    <row r="918" spans="12:12" s="5" customFormat="1">
      <c r="L918" s="38"/>
    </row>
    <row r="919" spans="12:12" s="5" customFormat="1">
      <c r="L919" s="38"/>
    </row>
    <row r="921" spans="12:12" s="5" customFormat="1">
      <c r="L921" s="38"/>
    </row>
    <row r="922" spans="12:12" s="5" customFormat="1">
      <c r="L922" s="38"/>
    </row>
    <row r="923" spans="12:12" s="5" customFormat="1">
      <c r="L923" s="38"/>
    </row>
    <row r="924" spans="12:12" s="5" customFormat="1">
      <c r="L924" s="38"/>
    </row>
    <row r="925" spans="12:12" s="5" customFormat="1">
      <c r="L925" s="38"/>
    </row>
    <row r="926" spans="12:12" s="5" customFormat="1">
      <c r="L926" s="38"/>
    </row>
    <row r="927" spans="12:12" s="5" customFormat="1">
      <c r="L927" s="38"/>
    </row>
    <row r="929" spans="12:12" s="5" customFormat="1">
      <c r="L929" s="38"/>
    </row>
    <row r="931" spans="12:12" s="5" customFormat="1">
      <c r="L931" s="38"/>
    </row>
    <row r="933" spans="12:12" s="5" customFormat="1">
      <c r="L933" s="38"/>
    </row>
    <row r="935" spans="12:12" s="5" customFormat="1">
      <c r="L935" s="38"/>
    </row>
    <row r="936" spans="12:12" s="5" customFormat="1">
      <c r="L936" s="38"/>
    </row>
    <row r="937" spans="12:12" s="5" customFormat="1">
      <c r="L937" s="38"/>
    </row>
    <row r="938" spans="12:12" s="5" customFormat="1">
      <c r="L938" s="38"/>
    </row>
    <row r="939" spans="12:12" s="5" customFormat="1">
      <c r="L939" s="38"/>
    </row>
    <row r="940" spans="12:12" s="5" customFormat="1">
      <c r="L940" s="38"/>
    </row>
    <row r="941" spans="12:12" s="5" customFormat="1">
      <c r="L941" s="38"/>
    </row>
    <row r="942" spans="12:12" s="5" customFormat="1">
      <c r="L942" s="38"/>
    </row>
    <row r="943" spans="12:12" s="5" customFormat="1">
      <c r="L943" s="38"/>
    </row>
    <row r="944" spans="12:12" s="5" customFormat="1">
      <c r="L944" s="38"/>
    </row>
    <row r="945" spans="12:12" s="5" customFormat="1">
      <c r="L945" s="38"/>
    </row>
    <row r="946" spans="12:12" s="5" customFormat="1">
      <c r="L946" s="38"/>
    </row>
    <row r="947" spans="12:12" s="5" customFormat="1">
      <c r="L947" s="38"/>
    </row>
    <row r="948" spans="12:12" s="5" customFormat="1">
      <c r="L948" s="38"/>
    </row>
    <row r="949" spans="12:12" s="5" customFormat="1">
      <c r="L949" s="38"/>
    </row>
    <row r="950" spans="12:12" s="5" customFormat="1">
      <c r="L950" s="38"/>
    </row>
    <row r="951" spans="12:12" s="5" customFormat="1">
      <c r="L951" s="38"/>
    </row>
    <row r="952" spans="12:12" s="5" customFormat="1">
      <c r="L952" s="38"/>
    </row>
    <row r="954" spans="12:12" s="5" customFormat="1">
      <c r="L954" s="38"/>
    </row>
    <row r="956" spans="12:12" s="5" customFormat="1">
      <c r="L956" s="38"/>
    </row>
    <row r="958" spans="12:12" s="5" customFormat="1">
      <c r="L958" s="38"/>
    </row>
    <row r="959" spans="12:12" s="5" customFormat="1">
      <c r="L959" s="38"/>
    </row>
    <row r="961" spans="12:12" s="5" customFormat="1">
      <c r="L961" s="38"/>
    </row>
    <row r="963" spans="12:12" s="5" customFormat="1">
      <c r="L963" s="38"/>
    </row>
    <row r="965" spans="12:12" s="5" customFormat="1">
      <c r="L965" s="38"/>
    </row>
    <row r="966" spans="12:12" s="5" customFormat="1">
      <c r="L966" s="38"/>
    </row>
    <row r="967" spans="12:12" s="5" customFormat="1">
      <c r="L967" s="38"/>
    </row>
    <row r="968" spans="12:12" s="5" customFormat="1">
      <c r="L968" s="38"/>
    </row>
    <row r="969" spans="12:12" s="5" customFormat="1">
      <c r="L969" s="38"/>
    </row>
    <row r="970" spans="12:12" s="5" customFormat="1">
      <c r="L970" s="38"/>
    </row>
    <row r="972" spans="12:12" s="5" customFormat="1">
      <c r="L972" s="38"/>
    </row>
    <row r="974" spans="12:12" s="5" customFormat="1">
      <c r="L974" s="38"/>
    </row>
    <row r="976" spans="12:12" s="5" customFormat="1">
      <c r="L976" s="38"/>
    </row>
    <row r="977" spans="12:12" s="5" customFormat="1">
      <c r="L977" s="38"/>
    </row>
    <row r="979" spans="12:12" s="5" customFormat="1">
      <c r="L979" s="38"/>
    </row>
    <row r="980" spans="12:12" s="5" customFormat="1">
      <c r="L980" s="38"/>
    </row>
    <row r="982" spans="12:12" s="5" customFormat="1">
      <c r="L982" s="38"/>
    </row>
    <row r="983" spans="12:12" s="5" customFormat="1">
      <c r="L983" s="38"/>
    </row>
    <row r="984" spans="12:12" s="5" customFormat="1">
      <c r="L984" s="38"/>
    </row>
    <row r="986" spans="12:12" s="5" customFormat="1">
      <c r="L986" s="38"/>
    </row>
    <row r="987" spans="12:12" s="5" customFormat="1">
      <c r="L987" s="38"/>
    </row>
    <row r="988" spans="12:12" s="5" customFormat="1">
      <c r="L988" s="38"/>
    </row>
    <row r="990" spans="12:12" s="5" customFormat="1">
      <c r="L990" s="38"/>
    </row>
    <row r="991" spans="12:12" s="5" customFormat="1">
      <c r="L991" s="38"/>
    </row>
    <row r="993" spans="12:12" s="5" customFormat="1">
      <c r="L993" s="38"/>
    </row>
    <row r="995" spans="12:12" s="5" customFormat="1">
      <c r="L995" s="38"/>
    </row>
    <row r="997" spans="12:12" s="5" customFormat="1">
      <c r="L997" s="38"/>
    </row>
    <row r="998" spans="12:12" s="5" customFormat="1">
      <c r="L998" s="38"/>
    </row>
    <row r="1000" spans="12:12" s="5" customFormat="1">
      <c r="L1000" s="38"/>
    </row>
    <row r="1002" spans="12:12" s="5" customFormat="1">
      <c r="L1002" s="38"/>
    </row>
    <row r="1004" spans="12:12" s="5" customFormat="1">
      <c r="L1004" s="38"/>
    </row>
    <row r="1006" spans="12:12" s="5" customFormat="1">
      <c r="L1006" s="38"/>
    </row>
    <row r="1007" spans="12:12" s="5" customFormat="1">
      <c r="L1007" s="38"/>
    </row>
    <row r="1008" spans="12:12" s="5" customFormat="1">
      <c r="L1008" s="38"/>
    </row>
    <row r="1010" spans="12:12" s="5" customFormat="1">
      <c r="L1010" s="38"/>
    </row>
    <row r="1012" spans="12:12" s="5" customFormat="1">
      <c r="L1012" s="38"/>
    </row>
    <row r="1013" spans="12:12" s="5" customFormat="1">
      <c r="L1013" s="38"/>
    </row>
    <row r="1014" spans="12:12" s="5" customFormat="1">
      <c r="L1014" s="38"/>
    </row>
    <row r="1016" spans="12:12" s="5" customFormat="1">
      <c r="L1016" s="38"/>
    </row>
    <row r="1018" spans="12:12" s="5" customFormat="1">
      <c r="L1018" s="38"/>
    </row>
    <row r="1020" spans="12:12" s="5" customFormat="1">
      <c r="L1020" s="38"/>
    </row>
    <row r="1022" spans="12:12" s="5" customFormat="1">
      <c r="L1022" s="38"/>
    </row>
    <row r="1024" spans="12:12" s="5" customFormat="1">
      <c r="L1024" s="38"/>
    </row>
    <row r="1026" spans="12:12" s="5" customFormat="1">
      <c r="L1026" s="38"/>
    </row>
    <row r="1028" spans="12:12" s="5" customFormat="1">
      <c r="L1028" s="38"/>
    </row>
    <row r="1030" spans="12:12" s="5" customFormat="1">
      <c r="L1030" s="38"/>
    </row>
    <row r="1032" spans="12:12" s="5" customFormat="1">
      <c r="L1032" s="38"/>
    </row>
    <row r="1034" spans="12:12" s="5" customFormat="1">
      <c r="L1034" s="38"/>
    </row>
    <row r="1035" spans="12:12" s="5" customFormat="1">
      <c r="L1035" s="38"/>
    </row>
    <row r="1037" spans="12:12" s="5" customFormat="1">
      <c r="L1037" s="38"/>
    </row>
    <row r="1039" spans="12:12" s="5" customFormat="1">
      <c r="L1039" s="38"/>
    </row>
    <row r="1041" spans="12:12" s="5" customFormat="1">
      <c r="L1041" s="38"/>
    </row>
    <row r="1042" spans="12:12" s="5" customFormat="1">
      <c r="L1042" s="38"/>
    </row>
    <row r="1044" spans="12:12" s="5" customFormat="1">
      <c r="L1044" s="38"/>
    </row>
    <row r="1045" spans="12:12" s="5" customFormat="1">
      <c r="L1045" s="38"/>
    </row>
    <row r="1047" spans="12:12" s="5" customFormat="1">
      <c r="L1047" s="38"/>
    </row>
    <row r="1049" spans="12:12" s="5" customFormat="1">
      <c r="L1049" s="38"/>
    </row>
    <row r="1051" spans="12:12" s="5" customFormat="1">
      <c r="L1051" s="38"/>
    </row>
    <row r="1052" spans="12:12" s="5" customFormat="1">
      <c r="L1052" s="38"/>
    </row>
    <row r="1053" spans="12:12" s="5" customFormat="1">
      <c r="L1053" s="38"/>
    </row>
    <row r="1055" spans="12:12" s="5" customFormat="1">
      <c r="L1055" s="38"/>
    </row>
    <row r="1056" spans="12:12" s="5" customFormat="1">
      <c r="L1056" s="38"/>
    </row>
    <row r="1058" spans="12:12" s="5" customFormat="1">
      <c r="L1058" s="38"/>
    </row>
    <row r="1059" spans="12:12" s="5" customFormat="1">
      <c r="L1059" s="38"/>
    </row>
    <row r="1060" spans="12:12" s="5" customFormat="1">
      <c r="L1060" s="38"/>
    </row>
    <row r="1062" spans="12:12" s="5" customFormat="1">
      <c r="L1062" s="38"/>
    </row>
    <row r="1064" spans="12:12" s="5" customFormat="1">
      <c r="L1064" s="38"/>
    </row>
    <row r="1066" spans="12:12" s="5" customFormat="1">
      <c r="L1066" s="38"/>
    </row>
    <row r="1068" spans="12:12" s="5" customFormat="1">
      <c r="L1068" s="38"/>
    </row>
    <row r="1069" spans="12:12" s="5" customFormat="1">
      <c r="L1069" s="38"/>
    </row>
    <row r="1070" spans="12:12" s="5" customFormat="1">
      <c r="L1070" s="38"/>
    </row>
    <row r="1071" spans="12:12" s="5" customFormat="1">
      <c r="L1071" s="38"/>
    </row>
    <row r="1072" spans="12:12" s="5" customFormat="1">
      <c r="L1072" s="38"/>
    </row>
    <row r="1074" spans="12:12" s="5" customFormat="1">
      <c r="L1074" s="38"/>
    </row>
    <row r="1075" spans="12:12" s="5" customFormat="1">
      <c r="L1075" s="38"/>
    </row>
    <row r="1076" spans="12:12" s="5" customFormat="1">
      <c r="L1076" s="38"/>
    </row>
    <row r="1078" spans="12:12" s="5" customFormat="1">
      <c r="L1078" s="38"/>
    </row>
    <row r="1079" spans="12:12" s="5" customFormat="1">
      <c r="L1079" s="38"/>
    </row>
    <row r="1080" spans="12:12" s="5" customFormat="1">
      <c r="L1080" s="38"/>
    </row>
    <row r="1082" spans="12:12" s="5" customFormat="1">
      <c r="L1082" s="38"/>
    </row>
    <row r="1084" spans="12:12" s="5" customFormat="1">
      <c r="L1084" s="38"/>
    </row>
    <row r="1086" spans="12:12" s="5" customFormat="1">
      <c r="L1086" s="38"/>
    </row>
    <row r="1088" spans="12:12" s="5" customFormat="1">
      <c r="L1088" s="38"/>
    </row>
    <row r="1090" spans="12:12" s="5" customFormat="1">
      <c r="L1090" s="38"/>
    </row>
    <row r="1092" spans="12:12" s="5" customFormat="1">
      <c r="L1092" s="38"/>
    </row>
    <row r="1094" spans="12:12" s="5" customFormat="1">
      <c r="L1094" s="38"/>
    </row>
    <row r="1096" spans="12:12" s="5" customFormat="1">
      <c r="L1096" s="38"/>
    </row>
    <row r="1097" spans="12:12" s="5" customFormat="1">
      <c r="L1097" s="38"/>
    </row>
    <row r="1099" spans="12:12" s="5" customFormat="1">
      <c r="L1099" s="38"/>
    </row>
    <row r="1100" spans="12:12" s="5" customFormat="1">
      <c r="L1100" s="38"/>
    </row>
    <row r="1102" spans="12:12" s="5" customFormat="1">
      <c r="L1102" s="38"/>
    </row>
    <row r="1104" spans="12:12" s="5" customFormat="1">
      <c r="L1104" s="38"/>
    </row>
    <row r="1106" spans="12:12" s="5" customFormat="1">
      <c r="L1106" s="38"/>
    </row>
    <row r="1108" spans="12:12" s="5" customFormat="1">
      <c r="L1108" s="38"/>
    </row>
    <row r="1109" spans="12:12" s="5" customFormat="1">
      <c r="L1109" s="38"/>
    </row>
    <row r="1110" spans="12:12" s="5" customFormat="1">
      <c r="L1110" s="38"/>
    </row>
    <row r="1111" spans="12:12" s="5" customFormat="1">
      <c r="L1111" s="38"/>
    </row>
    <row r="1112" spans="12:12" s="5" customFormat="1">
      <c r="L1112" s="38"/>
    </row>
    <row r="1113" spans="12:12" s="5" customFormat="1">
      <c r="L1113" s="38"/>
    </row>
    <row r="1114" spans="12:12" s="5" customFormat="1">
      <c r="L1114" s="38"/>
    </row>
    <row r="1116" spans="12:12" s="5" customFormat="1">
      <c r="L1116" s="38"/>
    </row>
    <row r="1118" spans="12:12" s="5" customFormat="1">
      <c r="L1118" s="38"/>
    </row>
    <row r="1120" spans="12:12" s="5" customFormat="1">
      <c r="L1120" s="38"/>
    </row>
    <row r="1122" spans="12:12" s="5" customFormat="1">
      <c r="L1122" s="38"/>
    </row>
    <row r="1123" spans="12:12" s="5" customFormat="1">
      <c r="L1123" s="38"/>
    </row>
    <row r="1125" spans="12:12" s="5" customFormat="1">
      <c r="L1125" s="38"/>
    </row>
    <row r="1127" spans="12:12" s="5" customFormat="1">
      <c r="L1127" s="38"/>
    </row>
    <row r="1129" spans="12:12" s="5" customFormat="1">
      <c r="L1129" s="38"/>
    </row>
    <row r="1131" spans="12:12" s="5" customFormat="1">
      <c r="L1131" s="38"/>
    </row>
    <row r="1133" spans="12:12" s="5" customFormat="1">
      <c r="L1133" s="38"/>
    </row>
    <row r="1135" spans="12:12" s="5" customFormat="1">
      <c r="L1135" s="38"/>
    </row>
    <row r="1137" spans="12:12" s="5" customFormat="1">
      <c r="L1137" s="38"/>
    </row>
    <row r="1138" spans="12:12" s="5" customFormat="1">
      <c r="L1138" s="38"/>
    </row>
    <row r="1140" spans="12:12" s="5" customFormat="1">
      <c r="L1140" s="38"/>
    </row>
    <row r="1142" spans="12:12" s="5" customFormat="1">
      <c r="L1142" s="38"/>
    </row>
    <row r="1143" spans="12:12" s="5" customFormat="1">
      <c r="L1143" s="38"/>
    </row>
    <row r="1145" spans="12:12" s="5" customFormat="1">
      <c r="L1145" s="38"/>
    </row>
    <row r="1146" spans="12:12" s="5" customFormat="1">
      <c r="L1146" s="38"/>
    </row>
    <row r="1147" spans="12:12" s="5" customFormat="1">
      <c r="L1147" s="38"/>
    </row>
    <row r="1148" spans="12:12" s="5" customFormat="1">
      <c r="L1148" s="38"/>
    </row>
    <row r="1149" spans="12:12" s="5" customFormat="1">
      <c r="L1149" s="38"/>
    </row>
    <row r="1151" spans="12:12" s="5" customFormat="1">
      <c r="L1151" s="38"/>
    </row>
    <row r="1153" spans="12:12" s="5" customFormat="1">
      <c r="L1153" s="38"/>
    </row>
    <row r="1155" spans="12:12" s="5" customFormat="1">
      <c r="L1155" s="38"/>
    </row>
    <row r="1157" spans="12:12" s="5" customFormat="1">
      <c r="L1157" s="38"/>
    </row>
    <row r="1159" spans="12:12" s="5" customFormat="1">
      <c r="L1159" s="38"/>
    </row>
    <row r="1161" spans="12:12" s="5" customFormat="1">
      <c r="L1161" s="38"/>
    </row>
    <row r="1162" spans="12:12" s="5" customFormat="1">
      <c r="L1162" s="38"/>
    </row>
    <row r="1163" spans="12:12" s="5" customFormat="1">
      <c r="L1163" s="38"/>
    </row>
    <row r="1165" spans="12:12" s="5" customFormat="1">
      <c r="L1165" s="38"/>
    </row>
    <row r="1167" spans="12:12" s="5" customFormat="1">
      <c r="L1167" s="38"/>
    </row>
    <row r="1169" spans="12:12" s="5" customFormat="1">
      <c r="L1169" s="38"/>
    </row>
    <row r="1171" spans="12:12" s="5" customFormat="1">
      <c r="L1171" s="38"/>
    </row>
    <row r="1173" spans="12:12" s="5" customFormat="1">
      <c r="L1173" s="38"/>
    </row>
    <row r="1175" spans="12:12" s="5" customFormat="1">
      <c r="L1175" s="38"/>
    </row>
    <row r="1177" spans="12:12" s="5" customFormat="1">
      <c r="L1177" s="38"/>
    </row>
    <row r="1178" spans="12:12" s="5" customFormat="1">
      <c r="L1178" s="38"/>
    </row>
    <row r="1180" spans="12:12" s="5" customFormat="1">
      <c r="L1180" s="38"/>
    </row>
    <row r="1182" spans="12:12" s="5" customFormat="1">
      <c r="L1182" s="38"/>
    </row>
    <row r="1184" spans="12:12" s="5" customFormat="1">
      <c r="L1184" s="38"/>
    </row>
    <row r="1186" spans="12:12" s="5" customFormat="1">
      <c r="L1186" s="38"/>
    </row>
    <row r="1188" spans="12:12" s="5" customFormat="1">
      <c r="L1188" s="38"/>
    </row>
    <row r="1190" spans="12:12" s="5" customFormat="1">
      <c r="L1190" s="38"/>
    </row>
    <row r="1191" spans="12:12" s="5" customFormat="1">
      <c r="L1191" s="38"/>
    </row>
    <row r="1193" spans="12:12" s="5" customFormat="1">
      <c r="L1193" s="38"/>
    </row>
    <row r="1195" spans="12:12" s="5" customFormat="1">
      <c r="L1195" s="38"/>
    </row>
    <row r="1197" spans="12:12" s="5" customFormat="1">
      <c r="L1197" s="38"/>
    </row>
    <row r="1199" spans="12:12" s="5" customFormat="1">
      <c r="L1199" s="38"/>
    </row>
    <row r="1201" spans="12:12" s="5" customFormat="1">
      <c r="L1201" s="38"/>
    </row>
    <row r="1203" spans="12:12" s="5" customFormat="1">
      <c r="L1203" s="38"/>
    </row>
    <row r="1205" spans="12:12" s="5" customFormat="1">
      <c r="L1205" s="38"/>
    </row>
    <row r="1207" spans="12:12" s="5" customFormat="1">
      <c r="L1207" s="38"/>
    </row>
    <row r="1209" spans="12:12" s="5" customFormat="1">
      <c r="L1209" s="38"/>
    </row>
    <row r="1211" spans="12:12" s="5" customFormat="1">
      <c r="L1211" s="38"/>
    </row>
    <row r="1213" spans="12:12" s="5" customFormat="1">
      <c r="L1213" s="38"/>
    </row>
    <row r="1215" spans="12:12" s="5" customFormat="1">
      <c r="L1215" s="38"/>
    </row>
    <row r="1217" spans="12:12" s="5" customFormat="1">
      <c r="L1217" s="38"/>
    </row>
    <row r="1219" spans="12:12" s="5" customFormat="1">
      <c r="L1219" s="38"/>
    </row>
    <row r="1221" spans="12:12" s="5" customFormat="1">
      <c r="L1221" s="38"/>
    </row>
    <row r="1223" spans="12:12" s="5" customFormat="1">
      <c r="L1223" s="38"/>
    </row>
    <row r="1225" spans="12:12" s="5" customFormat="1">
      <c r="L1225" s="38"/>
    </row>
    <row r="1226" spans="12:12" s="5" customFormat="1">
      <c r="L1226" s="38"/>
    </row>
    <row r="1227" spans="12:12" s="5" customFormat="1">
      <c r="L1227" s="38"/>
    </row>
    <row r="1229" spans="12:12" s="5" customFormat="1">
      <c r="L1229" s="38"/>
    </row>
    <row r="1231" spans="12:12" s="5" customFormat="1">
      <c r="L1231" s="38"/>
    </row>
    <row r="1233" spans="12:12" s="5" customFormat="1">
      <c r="L1233" s="38"/>
    </row>
    <row r="1235" spans="12:12" s="5" customFormat="1">
      <c r="L1235" s="38"/>
    </row>
    <row r="1236" spans="12:12" s="5" customFormat="1">
      <c r="L1236" s="38"/>
    </row>
    <row r="1237" spans="12:12" s="5" customFormat="1">
      <c r="L1237" s="38"/>
    </row>
    <row r="1239" spans="12:12" s="5" customFormat="1">
      <c r="L1239" s="38"/>
    </row>
    <row r="1241" spans="12:12" s="5" customFormat="1">
      <c r="L1241" s="38"/>
    </row>
    <row r="1243" spans="12:12" s="5" customFormat="1">
      <c r="L1243" s="38"/>
    </row>
    <row r="1245" spans="12:12" s="5" customFormat="1">
      <c r="L1245" s="38"/>
    </row>
    <row r="1246" spans="12:12" s="5" customFormat="1">
      <c r="L1246" s="38"/>
    </row>
    <row r="1247" spans="12:12" s="5" customFormat="1">
      <c r="L1247" s="38"/>
    </row>
    <row r="1248" spans="12:12" s="5" customFormat="1">
      <c r="L1248" s="38"/>
    </row>
    <row r="1249" spans="12:12" s="5" customFormat="1">
      <c r="L1249" s="38"/>
    </row>
    <row r="1250" spans="12:12" s="5" customFormat="1">
      <c r="L1250" s="38"/>
    </row>
    <row r="1251" spans="12:12" s="5" customFormat="1">
      <c r="L1251" s="38"/>
    </row>
    <row r="1252" spans="12:12" s="5" customFormat="1">
      <c r="L1252" s="38"/>
    </row>
    <row r="1253" spans="12:12" s="5" customFormat="1">
      <c r="L1253" s="38"/>
    </row>
    <row r="1254" spans="12:12" s="5" customFormat="1">
      <c r="L1254" s="38"/>
    </row>
    <row r="1256" spans="12:12" s="5" customFormat="1">
      <c r="L1256" s="38"/>
    </row>
    <row r="1257" spans="12:12" s="5" customFormat="1">
      <c r="L1257" s="38"/>
    </row>
    <row r="1258" spans="12:12" s="5" customFormat="1">
      <c r="L1258" s="38"/>
    </row>
    <row r="1259" spans="12:12" s="5" customFormat="1">
      <c r="L1259" s="38"/>
    </row>
    <row r="1260" spans="12:12" s="5" customFormat="1">
      <c r="L1260" s="38"/>
    </row>
    <row r="1261" spans="12:12" s="5" customFormat="1">
      <c r="L1261" s="38"/>
    </row>
    <row r="1262" spans="12:12" s="5" customFormat="1">
      <c r="L1262" s="38"/>
    </row>
    <row r="1264" spans="12:12" s="5" customFormat="1">
      <c r="L1264" s="38"/>
    </row>
    <row r="1266" spans="12:12" s="5" customFormat="1">
      <c r="L1266" s="38"/>
    </row>
    <row r="1268" spans="12:12" s="5" customFormat="1">
      <c r="L1268" s="38"/>
    </row>
    <row r="1270" spans="12:12" s="5" customFormat="1">
      <c r="L1270" s="38"/>
    </row>
    <row r="1271" spans="12:12" s="5" customFormat="1">
      <c r="L1271" s="38"/>
    </row>
    <row r="1272" spans="12:12" s="5" customFormat="1">
      <c r="L1272" s="38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L10" sqref="L10:L11"/>
    </sheetView>
  </sheetViews>
  <sheetFormatPr defaultColWidth="9.109375" defaultRowHeight="15.6"/>
  <cols>
    <col min="1" max="1" width="17.33203125" style="122" hidden="1" customWidth="1"/>
    <col min="2" max="2" width="3.33203125" style="116" hidden="1" customWidth="1"/>
    <col min="3" max="3" width="4.44140625" style="117" hidden="1" customWidth="1"/>
    <col min="4" max="4" width="3.33203125" style="118" hidden="1" customWidth="1"/>
    <col min="5" max="5" width="3.33203125" style="119" hidden="1" customWidth="1"/>
    <col min="6" max="6" width="3.33203125" style="120" hidden="1" customWidth="1"/>
    <col min="7" max="7" width="5.5546875" style="121" hidden="1" customWidth="1"/>
    <col min="8" max="8" width="5.88671875" style="6" customWidth="1"/>
    <col min="9" max="9" width="3.109375" style="40" customWidth="1"/>
    <col min="10" max="10" width="2.44140625" style="41" customWidth="1"/>
    <col min="11" max="11" width="2.109375" style="42" customWidth="1"/>
    <col min="12" max="12" width="51.5546875" style="38" customWidth="1"/>
    <col min="13" max="13" width="5.33203125" style="39" customWidth="1"/>
    <col min="14" max="14" width="14.44140625" style="39" customWidth="1"/>
    <col min="15" max="15" width="12.6640625" style="39" customWidth="1"/>
    <col min="16" max="16" width="14.44140625" style="5" customWidth="1"/>
    <col min="17" max="16384" width="9.109375" style="5"/>
  </cols>
  <sheetData>
    <row r="1" spans="1:22">
      <c r="A1" s="5"/>
      <c r="B1" s="236"/>
      <c r="C1" s="5"/>
      <c r="D1" s="237"/>
      <c r="E1" s="237"/>
      <c r="F1" s="237"/>
      <c r="G1" s="237"/>
      <c r="H1" s="237"/>
      <c r="I1" s="5"/>
      <c r="J1" s="5"/>
      <c r="K1" s="562"/>
      <c r="L1" s="562"/>
      <c r="M1" s="562"/>
      <c r="N1" s="493" t="s">
        <v>744</v>
      </c>
      <c r="O1" s="493"/>
      <c r="P1" s="493"/>
    </row>
    <row r="2" spans="1:22">
      <c r="A2" s="5"/>
      <c r="B2" s="236"/>
      <c r="C2" s="5"/>
      <c r="D2" s="237"/>
      <c r="E2" s="237"/>
      <c r="F2" s="237"/>
      <c r="G2" s="237"/>
      <c r="H2" s="237"/>
      <c r="I2" s="5"/>
      <c r="J2" s="5"/>
      <c r="K2" s="562"/>
      <c r="L2" s="562"/>
      <c r="M2" s="562"/>
      <c r="N2" s="493" t="s">
        <v>622</v>
      </c>
      <c r="O2" s="493"/>
      <c r="P2" s="493"/>
    </row>
    <row r="3" spans="1:22">
      <c r="A3" s="5"/>
      <c r="B3" s="236"/>
      <c r="C3" s="5"/>
      <c r="D3" s="237"/>
      <c r="E3" s="237"/>
      <c r="F3" s="237" t="s">
        <v>784</v>
      </c>
      <c r="G3" s="237"/>
      <c r="H3" s="237"/>
      <c r="I3" s="5"/>
      <c r="J3" s="5"/>
      <c r="K3" s="562"/>
      <c r="L3" s="562"/>
      <c r="M3" s="562"/>
      <c r="N3" s="493" t="s">
        <v>937</v>
      </c>
      <c r="O3" s="493"/>
      <c r="P3" s="493"/>
    </row>
    <row r="4" spans="1:22">
      <c r="A4" s="5"/>
      <c r="B4" s="236"/>
      <c r="C4" s="5"/>
      <c r="D4" s="237"/>
      <c r="E4" s="237"/>
      <c r="F4" s="237"/>
      <c r="G4" s="237"/>
      <c r="H4" s="237"/>
      <c r="I4" s="5"/>
      <c r="J4" s="5"/>
      <c r="K4" s="562"/>
      <c r="L4" s="562"/>
      <c r="M4" s="562"/>
      <c r="N4" s="493" t="s">
        <v>936</v>
      </c>
      <c r="O4" s="493"/>
      <c r="P4" s="493"/>
    </row>
    <row r="5" spans="1:22">
      <c r="A5" s="5"/>
      <c r="B5" s="236"/>
      <c r="C5" s="5"/>
      <c r="D5" s="237"/>
      <c r="E5" s="237"/>
      <c r="F5" s="237"/>
      <c r="G5" s="237"/>
      <c r="H5" s="237"/>
      <c r="I5" s="5"/>
      <c r="J5" s="5"/>
      <c r="K5" s="562"/>
      <c r="L5" s="562"/>
      <c r="M5" s="562"/>
      <c r="N5" s="566" t="s">
        <v>597</v>
      </c>
      <c r="O5" s="566"/>
      <c r="P5" s="566"/>
    </row>
    <row r="6" spans="1:22">
      <c r="A6" s="236" t="s">
        <v>745</v>
      </c>
      <c r="B6" s="236"/>
      <c r="C6" s="5"/>
      <c r="D6" s="237"/>
      <c r="E6" s="237"/>
      <c r="F6" s="237"/>
      <c r="G6" s="237"/>
      <c r="H6" s="237"/>
      <c r="I6" s="5"/>
      <c r="J6" s="5"/>
      <c r="K6" s="5"/>
      <c r="L6" s="238"/>
      <c r="M6" s="238"/>
      <c r="N6" s="5"/>
      <c r="O6" s="5"/>
    </row>
    <row r="7" spans="1:22" ht="35.25" customHeight="1">
      <c r="A7" s="122" t="s">
        <v>490</v>
      </c>
      <c r="H7" s="535" t="s">
        <v>927</v>
      </c>
      <c r="I7" s="535"/>
      <c r="J7" s="535"/>
      <c r="K7" s="535"/>
      <c r="L7" s="535"/>
      <c r="M7" s="535"/>
      <c r="N7" s="535"/>
      <c r="O7" s="535"/>
      <c r="P7" s="535"/>
    </row>
    <row r="8" spans="1:22">
      <c r="H8" s="235"/>
      <c r="I8" s="235"/>
      <c r="J8" s="235"/>
      <c r="K8" s="235"/>
      <c r="L8" s="235"/>
      <c r="M8" s="235"/>
      <c r="N8" s="235"/>
      <c r="O8" s="235"/>
      <c r="P8" s="235"/>
    </row>
    <row r="9" spans="1:22">
      <c r="A9" s="123"/>
      <c r="I9" s="7"/>
      <c r="J9" s="43"/>
      <c r="K9" s="43"/>
      <c r="L9" s="8"/>
      <c r="M9" s="209"/>
      <c r="N9" s="234"/>
      <c r="O9" s="561" t="s">
        <v>97</v>
      </c>
      <c r="P9" s="561"/>
    </row>
    <row r="10" spans="1:22" ht="46.5" customHeight="1">
      <c r="A10" s="123"/>
      <c r="H10" s="516" t="s">
        <v>98</v>
      </c>
      <c r="I10" s="516" t="s">
        <v>99</v>
      </c>
      <c r="J10" s="519" t="s">
        <v>100</v>
      </c>
      <c r="K10" s="519" t="s">
        <v>101</v>
      </c>
      <c r="L10" s="522" t="s">
        <v>102</v>
      </c>
      <c r="M10" s="525" t="s">
        <v>103</v>
      </c>
      <c r="N10" s="498" t="s">
        <v>374</v>
      </c>
      <c r="O10" s="534" t="s">
        <v>375</v>
      </c>
      <c r="P10" s="534"/>
    </row>
    <row r="11" spans="1:22" s="10" customFormat="1" ht="29.25" customHeight="1">
      <c r="A11" s="123"/>
      <c r="B11" s="116"/>
      <c r="C11" s="117"/>
      <c r="D11" s="118"/>
      <c r="E11" s="119"/>
      <c r="F11" s="120"/>
      <c r="G11" s="121"/>
      <c r="H11" s="517"/>
      <c r="I11" s="517"/>
      <c r="J11" s="520"/>
      <c r="K11" s="520"/>
      <c r="L11" s="523"/>
      <c r="M11" s="526"/>
      <c r="N11" s="498"/>
      <c r="O11" s="2" t="s">
        <v>376</v>
      </c>
      <c r="P11" s="2" t="s">
        <v>377</v>
      </c>
    </row>
    <row r="12" spans="1:22" s="15" customFormat="1">
      <c r="A12" s="123"/>
      <c r="B12" s="124"/>
      <c r="C12" s="125"/>
      <c r="D12" s="126"/>
      <c r="E12" s="127"/>
      <c r="F12" s="128"/>
      <c r="G12" s="129"/>
      <c r="H12" s="135">
        <v>1</v>
      </c>
      <c r="I12" s="135">
        <v>2</v>
      </c>
      <c r="J12" s="135">
        <v>3</v>
      </c>
      <c r="K12" s="135">
        <v>4</v>
      </c>
      <c r="L12" s="135">
        <v>5</v>
      </c>
      <c r="M12" s="136">
        <v>6</v>
      </c>
      <c r="N12" s="12">
        <v>7</v>
      </c>
      <c r="O12" s="12">
        <v>8</v>
      </c>
      <c r="P12" s="12" t="s">
        <v>624</v>
      </c>
    </row>
    <row r="13" spans="1:22" s="161" customFormat="1" ht="16.5" customHeight="1">
      <c r="A13" s="122" t="str">
        <f t="shared" ref="A13:A86" si="0">CONCATENATE(B13,C13,D13,E13,F13,G13)</f>
        <v>71000000000000</v>
      </c>
      <c r="B13" s="124" t="s">
        <v>439</v>
      </c>
      <c r="C13" s="125" t="s">
        <v>441</v>
      </c>
      <c r="D13" s="126" t="s">
        <v>441</v>
      </c>
      <c r="E13" s="127" t="s">
        <v>441</v>
      </c>
      <c r="F13" s="128" t="s">
        <v>441</v>
      </c>
      <c r="G13" s="129" t="s">
        <v>440</v>
      </c>
      <c r="H13" s="397"/>
      <c r="I13" s="157"/>
      <c r="J13" s="158"/>
      <c r="K13" s="158"/>
      <c r="L13" s="159" t="s">
        <v>105</v>
      </c>
      <c r="M13" s="172"/>
      <c r="N13" s="160">
        <f>O13+P13-O767</f>
        <v>0</v>
      </c>
      <c r="O13" s="160">
        <f>+O14+O109+O141+O319+O406+O476+O489+O574+O669+O759</f>
        <v>0</v>
      </c>
      <c r="P13" s="160">
        <f>+P14+P109+P141+P319+P406+P476+P489+P574+P669+P759</f>
        <v>0</v>
      </c>
      <c r="S13" s="438"/>
    </row>
    <row r="14" spans="1:22" s="181" customFormat="1" ht="27.6">
      <c r="A14" s="122" t="str">
        <f t="shared" si="0"/>
        <v>71010000000000</v>
      </c>
      <c r="B14" s="124" t="s">
        <v>439</v>
      </c>
      <c r="C14" s="117" t="s">
        <v>106</v>
      </c>
      <c r="D14" s="118" t="s">
        <v>441</v>
      </c>
      <c r="E14" s="127" t="s">
        <v>441</v>
      </c>
      <c r="F14" s="128" t="s">
        <v>441</v>
      </c>
      <c r="G14" s="129" t="s">
        <v>440</v>
      </c>
      <c r="H14" s="180">
        <v>2100</v>
      </c>
      <c r="I14" s="212" t="s">
        <v>106</v>
      </c>
      <c r="J14" s="213">
        <v>0</v>
      </c>
      <c r="K14" s="213">
        <v>0</v>
      </c>
      <c r="L14" s="162" t="s">
        <v>107</v>
      </c>
      <c r="M14" s="174"/>
      <c r="N14" s="163">
        <f>+N16+N66+N84+N99</f>
        <v>0</v>
      </c>
      <c r="O14" s="163">
        <f>+O16+O66+O84+O99</f>
        <v>0</v>
      </c>
      <c r="P14" s="163">
        <f>+P16+P66+P84+P99</f>
        <v>0</v>
      </c>
      <c r="Q14" s="161"/>
      <c r="R14" s="161"/>
      <c r="S14" s="438"/>
      <c r="T14" s="161"/>
      <c r="U14" s="161"/>
      <c r="V14" s="161"/>
    </row>
    <row r="15" spans="1:22" s="23" customFormat="1" ht="16.2">
      <c r="A15" s="122" t="str">
        <f t="shared" si="0"/>
        <v>71010000000001</v>
      </c>
      <c r="B15" s="124" t="s">
        <v>439</v>
      </c>
      <c r="C15" s="117" t="s">
        <v>106</v>
      </c>
      <c r="D15" s="118" t="s">
        <v>441</v>
      </c>
      <c r="E15" s="127" t="s">
        <v>441</v>
      </c>
      <c r="F15" s="128" t="s">
        <v>441</v>
      </c>
      <c r="G15" s="129" t="s">
        <v>96</v>
      </c>
      <c r="H15" s="17"/>
      <c r="I15" s="18"/>
      <c r="J15" s="19"/>
      <c r="K15" s="19"/>
      <c r="L15" s="20" t="s">
        <v>108</v>
      </c>
      <c r="M15" s="44"/>
      <c r="N15" s="190"/>
      <c r="O15" s="190"/>
      <c r="P15" s="190"/>
      <c r="Q15" s="161"/>
      <c r="R15" s="161"/>
      <c r="S15" s="438"/>
      <c r="T15" s="161"/>
      <c r="U15" s="161"/>
      <c r="V15" s="161"/>
    </row>
    <row r="16" spans="1:22" s="169" customFormat="1" ht="41.4">
      <c r="A16" s="122" t="str">
        <f t="shared" si="0"/>
        <v>71010100000000</v>
      </c>
      <c r="B16" s="124" t="s">
        <v>439</v>
      </c>
      <c r="C16" s="117" t="s">
        <v>106</v>
      </c>
      <c r="D16" s="118" t="s">
        <v>106</v>
      </c>
      <c r="E16" s="127" t="s">
        <v>441</v>
      </c>
      <c r="F16" s="128" t="s">
        <v>441</v>
      </c>
      <c r="G16" s="129" t="s">
        <v>440</v>
      </c>
      <c r="H16" s="165">
        <v>2110</v>
      </c>
      <c r="I16" s="166" t="s">
        <v>106</v>
      </c>
      <c r="J16" s="167">
        <v>1</v>
      </c>
      <c r="K16" s="167">
        <v>0</v>
      </c>
      <c r="L16" s="168" t="s">
        <v>109</v>
      </c>
      <c r="M16" s="176"/>
      <c r="N16" s="188">
        <f>+N18+N60</f>
        <v>0</v>
      </c>
      <c r="O16" s="188">
        <f>+O18+O60</f>
        <v>0</v>
      </c>
      <c r="P16" s="188">
        <f>+P18+P60</f>
        <v>0</v>
      </c>
      <c r="Q16" s="161"/>
      <c r="R16" s="161"/>
      <c r="S16" s="438"/>
      <c r="T16" s="161"/>
      <c r="U16" s="161"/>
      <c r="V16" s="161"/>
    </row>
    <row r="17" spans="1:22" s="23" customFormat="1" ht="16.2">
      <c r="A17" s="122" t="str">
        <f t="shared" si="0"/>
        <v>71010100000001</v>
      </c>
      <c r="B17" s="124" t="s">
        <v>439</v>
      </c>
      <c r="C17" s="117" t="s">
        <v>106</v>
      </c>
      <c r="D17" s="118" t="s">
        <v>106</v>
      </c>
      <c r="E17" s="127" t="s">
        <v>441</v>
      </c>
      <c r="F17" s="128" t="s">
        <v>441</v>
      </c>
      <c r="G17" s="129" t="s">
        <v>96</v>
      </c>
      <c r="H17" s="17"/>
      <c r="I17" s="18"/>
      <c r="J17" s="19"/>
      <c r="K17" s="19"/>
      <c r="L17" s="20" t="s">
        <v>110</v>
      </c>
      <c r="M17" s="35"/>
      <c r="N17" s="190"/>
      <c r="O17" s="190"/>
      <c r="P17" s="190"/>
      <c r="Q17" s="161"/>
      <c r="R17" s="161"/>
      <c r="S17" s="438"/>
      <c r="T17" s="161"/>
      <c r="U17" s="161"/>
      <c r="V17" s="161"/>
    </row>
    <row r="18" spans="1:22" s="156" customFormat="1" ht="26.4">
      <c r="A18" s="122" t="str">
        <f t="shared" si="0"/>
        <v>71010101000000</v>
      </c>
      <c r="B18" s="124" t="s">
        <v>439</v>
      </c>
      <c r="C18" s="117" t="s">
        <v>106</v>
      </c>
      <c r="D18" s="118" t="s">
        <v>106</v>
      </c>
      <c r="E18" s="119" t="s">
        <v>106</v>
      </c>
      <c r="F18" s="128" t="s">
        <v>441</v>
      </c>
      <c r="G18" s="129" t="s">
        <v>440</v>
      </c>
      <c r="H18" s="151">
        <v>2111</v>
      </c>
      <c r="I18" s="152" t="s">
        <v>106</v>
      </c>
      <c r="J18" s="153">
        <v>1</v>
      </c>
      <c r="K18" s="153">
        <v>1</v>
      </c>
      <c r="L18" s="154" t="s">
        <v>363</v>
      </c>
      <c r="M18" s="155"/>
      <c r="N18" s="192">
        <f>+N20+N55</f>
        <v>0</v>
      </c>
      <c r="O18" s="192">
        <f>+O20+O55</f>
        <v>0</v>
      </c>
      <c r="P18" s="192">
        <f>+P20+P55</f>
        <v>0</v>
      </c>
      <c r="Q18" s="161"/>
      <c r="R18" s="161"/>
      <c r="S18" s="438"/>
      <c r="T18" s="161"/>
      <c r="U18" s="161"/>
      <c r="V18" s="161"/>
    </row>
    <row r="19" spans="1:22" ht="16.2">
      <c r="A19" s="122" t="str">
        <f t="shared" si="0"/>
        <v>71010101000001</v>
      </c>
      <c r="B19" s="124" t="s">
        <v>439</v>
      </c>
      <c r="C19" s="117" t="s">
        <v>106</v>
      </c>
      <c r="D19" s="118" t="s">
        <v>106</v>
      </c>
      <c r="E19" s="119" t="s">
        <v>106</v>
      </c>
      <c r="F19" s="128" t="s">
        <v>441</v>
      </c>
      <c r="G19" s="129" t="s">
        <v>96</v>
      </c>
      <c r="H19" s="17"/>
      <c r="I19" s="25"/>
      <c r="J19" s="26"/>
      <c r="K19" s="26"/>
      <c r="L19" s="20" t="s">
        <v>108</v>
      </c>
      <c r="M19" s="44"/>
      <c r="N19" s="190"/>
      <c r="O19" s="190"/>
      <c r="P19" s="190"/>
      <c r="Q19" s="161"/>
      <c r="R19" s="161"/>
      <c r="S19" s="438"/>
      <c r="T19" s="161"/>
      <c r="U19" s="161"/>
      <c r="V19" s="161"/>
    </row>
    <row r="20" spans="1:22" s="115" customFormat="1" ht="16.2">
      <c r="A20" s="122" t="str">
        <f t="shared" si="0"/>
        <v>71010101010000</v>
      </c>
      <c r="B20" s="124" t="s">
        <v>439</v>
      </c>
      <c r="C20" s="117" t="s">
        <v>106</v>
      </c>
      <c r="D20" s="118" t="s">
        <v>106</v>
      </c>
      <c r="E20" s="119" t="s">
        <v>106</v>
      </c>
      <c r="F20" s="128" t="s">
        <v>106</v>
      </c>
      <c r="G20" s="129" t="s">
        <v>440</v>
      </c>
      <c r="H20" s="45"/>
      <c r="I20" s="147"/>
      <c r="J20" s="148"/>
      <c r="K20" s="148"/>
      <c r="L20" s="27" t="s">
        <v>111</v>
      </c>
      <c r="M20" s="28"/>
      <c r="N20" s="197">
        <f>O20+P20</f>
        <v>0</v>
      </c>
      <c r="O20" s="197">
        <f>SUM(O21:O54)</f>
        <v>0</v>
      </c>
      <c r="P20" s="197">
        <f>SUM(P21:P54)</f>
        <v>0</v>
      </c>
      <c r="Q20" s="161"/>
      <c r="R20" s="161"/>
      <c r="S20" s="438"/>
      <c r="T20" s="161"/>
      <c r="U20" s="161"/>
      <c r="V20" s="161"/>
    </row>
    <row r="21" spans="1:22" s="23" customFormat="1" ht="16.2">
      <c r="A21" s="122" t="str">
        <f t="shared" si="0"/>
        <v>71010101014111</v>
      </c>
      <c r="B21" s="124" t="s">
        <v>439</v>
      </c>
      <c r="C21" s="117" t="s">
        <v>106</v>
      </c>
      <c r="D21" s="118" t="s">
        <v>106</v>
      </c>
      <c r="E21" s="119" t="s">
        <v>106</v>
      </c>
      <c r="F21" s="128" t="s">
        <v>106</v>
      </c>
      <c r="G21" s="129">
        <v>4111</v>
      </c>
      <c r="H21" s="25"/>
      <c r="I21" s="25"/>
      <c r="J21" s="26"/>
      <c r="K21" s="26"/>
      <c r="L21" s="36" t="s">
        <v>112</v>
      </c>
      <c r="M21" s="12">
        <v>4111</v>
      </c>
      <c r="N21" s="183">
        <f>O21+P21</f>
        <v>0</v>
      </c>
      <c r="O21" s="183"/>
      <c r="P21" s="183"/>
      <c r="Q21" s="161"/>
      <c r="R21" s="161"/>
      <c r="S21" s="438"/>
      <c r="T21" s="161"/>
      <c r="U21" s="161"/>
      <c r="V21" s="161"/>
    </row>
    <row r="22" spans="1:22" ht="26.4">
      <c r="A22" s="122" t="str">
        <f t="shared" si="0"/>
        <v>71010101014112</v>
      </c>
      <c r="B22" s="124" t="s">
        <v>439</v>
      </c>
      <c r="C22" s="117" t="s">
        <v>106</v>
      </c>
      <c r="D22" s="118" t="s">
        <v>106</v>
      </c>
      <c r="E22" s="119" t="s">
        <v>106</v>
      </c>
      <c r="F22" s="128" t="s">
        <v>106</v>
      </c>
      <c r="G22" s="129">
        <v>4112</v>
      </c>
      <c r="H22" s="25"/>
      <c r="I22" s="25"/>
      <c r="J22" s="26"/>
      <c r="K22" s="26"/>
      <c r="L22" s="36" t="s">
        <v>113</v>
      </c>
      <c r="M22" s="12">
        <v>4112</v>
      </c>
      <c r="N22" s="183">
        <f t="shared" ref="N22:N59" si="1">O22+P22</f>
        <v>0</v>
      </c>
      <c r="O22" s="183"/>
      <c r="P22" s="183"/>
      <c r="Q22" s="161"/>
      <c r="R22" s="161"/>
      <c r="S22" s="438"/>
      <c r="T22" s="161"/>
      <c r="U22" s="161"/>
      <c r="V22" s="161"/>
    </row>
    <row r="23" spans="1:22" s="23" customFormat="1" ht="16.2">
      <c r="A23" s="122" t="str">
        <f t="shared" si="0"/>
        <v>71010101014212</v>
      </c>
      <c r="B23" s="124" t="s">
        <v>439</v>
      </c>
      <c r="C23" s="117" t="s">
        <v>106</v>
      </c>
      <c r="D23" s="118" t="s">
        <v>106</v>
      </c>
      <c r="E23" s="119" t="s">
        <v>106</v>
      </c>
      <c r="F23" s="120" t="s">
        <v>106</v>
      </c>
      <c r="G23" s="121">
        <v>4212</v>
      </c>
      <c r="H23" s="25"/>
      <c r="I23" s="25"/>
      <c r="J23" s="26"/>
      <c r="K23" s="26"/>
      <c r="L23" s="29" t="s">
        <v>114</v>
      </c>
      <c r="M23" s="12">
        <v>4212</v>
      </c>
      <c r="N23" s="183">
        <f t="shared" si="1"/>
        <v>0</v>
      </c>
      <c r="O23" s="183"/>
      <c r="P23" s="183"/>
      <c r="Q23" s="161"/>
      <c r="R23" s="161"/>
      <c r="S23" s="438"/>
      <c r="T23" s="161"/>
      <c r="U23" s="161"/>
      <c r="V23" s="161"/>
    </row>
    <row r="24" spans="1:22" ht="16.2">
      <c r="A24" s="122" t="str">
        <f t="shared" si="0"/>
        <v>71010101014213</v>
      </c>
      <c r="B24" s="124" t="s">
        <v>439</v>
      </c>
      <c r="C24" s="117" t="s">
        <v>106</v>
      </c>
      <c r="D24" s="118" t="s">
        <v>106</v>
      </c>
      <c r="E24" s="119" t="s">
        <v>106</v>
      </c>
      <c r="F24" s="120" t="s">
        <v>106</v>
      </c>
      <c r="G24" s="121">
        <v>4213</v>
      </c>
      <c r="H24" s="25"/>
      <c r="I24" s="25"/>
      <c r="J24" s="26"/>
      <c r="K24" s="26"/>
      <c r="L24" s="30" t="s">
        <v>115</v>
      </c>
      <c r="M24" s="31">
        <v>4213</v>
      </c>
      <c r="N24" s="183">
        <f t="shared" si="1"/>
        <v>0</v>
      </c>
      <c r="O24" s="183"/>
      <c r="P24" s="183"/>
      <c r="Q24" s="161"/>
      <c r="R24" s="161"/>
      <c r="S24" s="438"/>
      <c r="T24" s="161"/>
      <c r="U24" s="161"/>
      <c r="V24" s="161"/>
    </row>
    <row r="25" spans="1:22" s="23" customFormat="1" ht="20.25" customHeight="1">
      <c r="A25" s="122" t="str">
        <f t="shared" si="0"/>
        <v>71010101014214</v>
      </c>
      <c r="B25" s="124" t="s">
        <v>439</v>
      </c>
      <c r="C25" s="117" t="s">
        <v>106</v>
      </c>
      <c r="D25" s="118" t="s">
        <v>106</v>
      </c>
      <c r="E25" s="119" t="s">
        <v>106</v>
      </c>
      <c r="F25" s="120" t="s">
        <v>106</v>
      </c>
      <c r="G25" s="121">
        <v>4214</v>
      </c>
      <c r="H25" s="25"/>
      <c r="I25" s="25"/>
      <c r="J25" s="26"/>
      <c r="K25" s="26"/>
      <c r="L25" s="30" t="s">
        <v>116</v>
      </c>
      <c r="M25" s="31">
        <v>4214</v>
      </c>
      <c r="N25" s="183">
        <f t="shared" si="1"/>
        <v>0</v>
      </c>
      <c r="O25" s="183"/>
      <c r="P25" s="183"/>
      <c r="Q25" s="161"/>
      <c r="R25" s="161"/>
      <c r="S25" s="438"/>
      <c r="T25" s="161"/>
      <c r="U25" s="161"/>
      <c r="V25" s="161"/>
    </row>
    <row r="26" spans="1:22" ht="16.2">
      <c r="A26" s="122" t="str">
        <f t="shared" si="0"/>
        <v>71010101014215</v>
      </c>
      <c r="B26" s="124" t="s">
        <v>439</v>
      </c>
      <c r="C26" s="117" t="s">
        <v>106</v>
      </c>
      <c r="D26" s="118" t="s">
        <v>106</v>
      </c>
      <c r="E26" s="119" t="s">
        <v>106</v>
      </c>
      <c r="F26" s="120" t="s">
        <v>106</v>
      </c>
      <c r="G26" s="121">
        <v>4215</v>
      </c>
      <c r="H26" s="25"/>
      <c r="I26" s="25"/>
      <c r="J26" s="26"/>
      <c r="K26" s="26"/>
      <c r="L26" s="29" t="s">
        <v>117</v>
      </c>
      <c r="M26" s="12">
        <v>4215</v>
      </c>
      <c r="N26" s="183">
        <f t="shared" si="1"/>
        <v>0</v>
      </c>
      <c r="O26" s="183"/>
      <c r="P26" s="183"/>
      <c r="Q26" s="161"/>
      <c r="R26" s="161"/>
      <c r="S26" s="438"/>
      <c r="T26" s="161"/>
      <c r="U26" s="161"/>
      <c r="V26" s="161"/>
    </row>
    <row r="27" spans="1:22" ht="16.2">
      <c r="A27" s="122" t="str">
        <f t="shared" si="0"/>
        <v>71010101014216</v>
      </c>
      <c r="B27" s="124" t="s">
        <v>439</v>
      </c>
      <c r="C27" s="117" t="s">
        <v>106</v>
      </c>
      <c r="D27" s="118" t="s">
        <v>106</v>
      </c>
      <c r="E27" s="119" t="s">
        <v>106</v>
      </c>
      <c r="F27" s="120" t="s">
        <v>106</v>
      </c>
      <c r="G27" s="121">
        <v>4216</v>
      </c>
      <c r="H27" s="25"/>
      <c r="I27" s="25"/>
      <c r="J27" s="26"/>
      <c r="K27" s="26"/>
      <c r="L27" s="29" t="s">
        <v>447</v>
      </c>
      <c r="M27" s="12">
        <v>4216</v>
      </c>
      <c r="N27" s="183">
        <f t="shared" si="1"/>
        <v>0</v>
      </c>
      <c r="O27" s="183"/>
      <c r="P27" s="183"/>
      <c r="Q27" s="161"/>
      <c r="R27" s="161"/>
      <c r="S27" s="438"/>
      <c r="T27" s="161"/>
      <c r="U27" s="161"/>
      <c r="V27" s="161"/>
    </row>
    <row r="28" spans="1:22" ht="16.2">
      <c r="A28" s="122" t="str">
        <f t="shared" si="0"/>
        <v>71010101014222</v>
      </c>
      <c r="B28" s="124" t="s">
        <v>439</v>
      </c>
      <c r="C28" s="117" t="s">
        <v>106</v>
      </c>
      <c r="D28" s="118" t="s">
        <v>106</v>
      </c>
      <c r="E28" s="119" t="s">
        <v>106</v>
      </c>
      <c r="F28" s="120" t="s">
        <v>106</v>
      </c>
      <c r="G28" s="121">
        <v>4222</v>
      </c>
      <c r="H28" s="25"/>
      <c r="I28" s="25"/>
      <c r="J28" s="26"/>
      <c r="K28" s="26"/>
      <c r="L28" s="29" t="s">
        <v>392</v>
      </c>
      <c r="M28" s="12" t="s">
        <v>746</v>
      </c>
      <c r="N28" s="183">
        <f t="shared" si="1"/>
        <v>0</v>
      </c>
      <c r="O28" s="183"/>
      <c r="P28" s="183"/>
      <c r="Q28" s="161"/>
      <c r="R28" s="161"/>
      <c r="S28" s="438"/>
      <c r="T28" s="161"/>
      <c r="U28" s="161"/>
      <c r="V28" s="161"/>
    </row>
    <row r="29" spans="1:22" ht="16.2">
      <c r="A29" s="122" t="str">
        <f t="shared" si="0"/>
        <v>71010101014231</v>
      </c>
      <c r="B29" s="124" t="s">
        <v>439</v>
      </c>
      <c r="C29" s="117" t="s">
        <v>106</v>
      </c>
      <c r="D29" s="118" t="s">
        <v>106</v>
      </c>
      <c r="E29" s="119" t="s">
        <v>106</v>
      </c>
      <c r="F29" s="120" t="s">
        <v>106</v>
      </c>
      <c r="G29" s="121">
        <v>4231</v>
      </c>
      <c r="H29" s="25"/>
      <c r="I29" s="25"/>
      <c r="J29" s="26"/>
      <c r="K29" s="26"/>
      <c r="L29" s="29" t="s">
        <v>119</v>
      </c>
      <c r="M29" s="12">
        <v>4222</v>
      </c>
      <c r="N29" s="183">
        <f t="shared" si="1"/>
        <v>0</v>
      </c>
      <c r="O29" s="183"/>
      <c r="P29" s="183"/>
      <c r="Q29" s="161"/>
      <c r="R29" s="161"/>
      <c r="S29" s="438"/>
      <c r="T29" s="161"/>
      <c r="U29" s="161"/>
      <c r="V29" s="161"/>
    </row>
    <row r="30" spans="1:22" ht="16.2">
      <c r="A30" s="122" t="str">
        <f t="shared" si="0"/>
        <v>71010101014232</v>
      </c>
      <c r="B30" s="124" t="s">
        <v>439</v>
      </c>
      <c r="C30" s="117" t="s">
        <v>106</v>
      </c>
      <c r="D30" s="118" t="s">
        <v>106</v>
      </c>
      <c r="E30" s="119" t="s">
        <v>106</v>
      </c>
      <c r="F30" s="120" t="s">
        <v>106</v>
      </c>
      <c r="G30" s="121">
        <v>4232</v>
      </c>
      <c r="H30" s="25"/>
      <c r="I30" s="25"/>
      <c r="J30" s="26"/>
      <c r="K30" s="26"/>
      <c r="L30" s="29" t="s">
        <v>448</v>
      </c>
      <c r="M30" s="12">
        <v>4231</v>
      </c>
      <c r="N30" s="183">
        <f t="shared" si="1"/>
        <v>0</v>
      </c>
      <c r="O30" s="183"/>
      <c r="P30" s="183"/>
      <c r="Q30" s="161"/>
      <c r="R30" s="161"/>
      <c r="S30" s="438"/>
      <c r="T30" s="161"/>
      <c r="U30" s="161"/>
      <c r="V30" s="161"/>
    </row>
    <row r="31" spans="1:22" ht="16.2">
      <c r="A31" s="122" t="str">
        <f t="shared" si="0"/>
        <v>71010101014233</v>
      </c>
      <c r="B31" s="124" t="s">
        <v>439</v>
      </c>
      <c r="C31" s="117" t="s">
        <v>106</v>
      </c>
      <c r="D31" s="118" t="s">
        <v>106</v>
      </c>
      <c r="E31" s="119" t="s">
        <v>106</v>
      </c>
      <c r="F31" s="120" t="s">
        <v>106</v>
      </c>
      <c r="G31" s="121">
        <v>4233</v>
      </c>
      <c r="H31" s="25"/>
      <c r="I31" s="25"/>
      <c r="J31" s="26"/>
      <c r="K31" s="26"/>
      <c r="L31" s="29" t="s">
        <v>121</v>
      </c>
      <c r="M31" s="12">
        <v>4232</v>
      </c>
      <c r="N31" s="183">
        <f t="shared" si="1"/>
        <v>0</v>
      </c>
      <c r="O31" s="183"/>
      <c r="P31" s="183"/>
      <c r="Q31" s="161"/>
      <c r="R31" s="161"/>
      <c r="S31" s="438"/>
      <c r="T31" s="161"/>
      <c r="U31" s="161"/>
      <c r="V31" s="161"/>
    </row>
    <row r="32" spans="1:22" ht="26.4">
      <c r="A32" s="122" t="str">
        <f t="shared" si="0"/>
        <v>71010101014234</v>
      </c>
      <c r="B32" s="124" t="s">
        <v>439</v>
      </c>
      <c r="C32" s="117" t="s">
        <v>106</v>
      </c>
      <c r="D32" s="118" t="s">
        <v>106</v>
      </c>
      <c r="E32" s="119" t="s">
        <v>106</v>
      </c>
      <c r="F32" s="120" t="s">
        <v>106</v>
      </c>
      <c r="G32" s="121">
        <v>4234</v>
      </c>
      <c r="H32" s="25"/>
      <c r="I32" s="25"/>
      <c r="J32" s="26"/>
      <c r="K32" s="26"/>
      <c r="L32" s="29" t="s">
        <v>449</v>
      </c>
      <c r="M32" s="12">
        <v>4233</v>
      </c>
      <c r="N32" s="183">
        <f t="shared" si="1"/>
        <v>0</v>
      </c>
      <c r="O32" s="183"/>
      <c r="P32" s="183"/>
      <c r="Q32" s="161"/>
      <c r="R32" s="161"/>
      <c r="S32" s="438"/>
      <c r="T32" s="161"/>
      <c r="U32" s="161"/>
      <c r="V32" s="161"/>
    </row>
    <row r="33" spans="1:22" ht="16.2">
      <c r="A33" s="122" t="str">
        <f t="shared" si="0"/>
        <v>71010101014235</v>
      </c>
      <c r="B33" s="124" t="s">
        <v>439</v>
      </c>
      <c r="C33" s="117" t="s">
        <v>106</v>
      </c>
      <c r="D33" s="118" t="s">
        <v>106</v>
      </c>
      <c r="E33" s="119" t="s">
        <v>106</v>
      </c>
      <c r="F33" s="120" t="s">
        <v>106</v>
      </c>
      <c r="G33" s="121">
        <v>4235</v>
      </c>
      <c r="H33" s="25"/>
      <c r="I33" s="25"/>
      <c r="J33" s="26"/>
      <c r="K33" s="26"/>
      <c r="L33" s="29" t="s">
        <v>782</v>
      </c>
      <c r="M33" s="12">
        <v>4234</v>
      </c>
      <c r="N33" s="183">
        <f t="shared" si="1"/>
        <v>0</v>
      </c>
      <c r="O33" s="183"/>
      <c r="P33" s="183"/>
      <c r="Q33" s="161"/>
      <c r="R33" s="161"/>
      <c r="S33" s="438"/>
      <c r="T33" s="161"/>
      <c r="U33" s="161"/>
      <c r="V33" s="161"/>
    </row>
    <row r="34" spans="1:22" ht="16.2">
      <c r="B34" s="124"/>
      <c r="H34" s="25"/>
      <c r="I34" s="25"/>
      <c r="J34" s="26"/>
      <c r="K34" s="26"/>
      <c r="L34" s="29" t="s">
        <v>123</v>
      </c>
      <c r="M34" s="12">
        <v>4235</v>
      </c>
      <c r="N34" s="183">
        <f t="shared" si="1"/>
        <v>0</v>
      </c>
      <c r="O34" s="183"/>
      <c r="P34" s="183"/>
      <c r="Q34" s="161"/>
      <c r="R34" s="161"/>
      <c r="S34" s="438"/>
      <c r="T34" s="161"/>
      <c r="U34" s="161"/>
      <c r="V34" s="161"/>
    </row>
    <row r="35" spans="1:22" ht="16.2">
      <c r="A35" s="122" t="str">
        <f t="shared" si="0"/>
        <v>71010101014237</v>
      </c>
      <c r="B35" s="124" t="s">
        <v>439</v>
      </c>
      <c r="C35" s="117" t="s">
        <v>106</v>
      </c>
      <c r="D35" s="118" t="s">
        <v>106</v>
      </c>
      <c r="E35" s="119" t="s">
        <v>106</v>
      </c>
      <c r="F35" s="120" t="s">
        <v>106</v>
      </c>
      <c r="G35" s="121">
        <v>4237</v>
      </c>
      <c r="H35" s="25"/>
      <c r="I35" s="25"/>
      <c r="J35" s="26"/>
      <c r="K35" s="26"/>
      <c r="L35" s="29" t="s">
        <v>124</v>
      </c>
      <c r="M35" s="12">
        <v>4237</v>
      </c>
      <c r="N35" s="183">
        <f t="shared" si="1"/>
        <v>0</v>
      </c>
      <c r="O35" s="183"/>
      <c r="P35" s="183"/>
      <c r="Q35" s="161"/>
      <c r="R35" s="161"/>
      <c r="S35" s="438"/>
      <c r="T35" s="161"/>
      <c r="U35" s="161"/>
      <c r="V35" s="161"/>
    </row>
    <row r="36" spans="1:22" ht="16.2">
      <c r="A36" s="122" t="str">
        <f t="shared" si="0"/>
        <v>71010101014239</v>
      </c>
      <c r="B36" s="124" t="s">
        <v>439</v>
      </c>
      <c r="C36" s="117" t="s">
        <v>106</v>
      </c>
      <c r="D36" s="118" t="s">
        <v>106</v>
      </c>
      <c r="E36" s="119" t="s">
        <v>106</v>
      </c>
      <c r="F36" s="120" t="s">
        <v>106</v>
      </c>
      <c r="G36" s="121">
        <v>4239</v>
      </c>
      <c r="H36" s="25"/>
      <c r="I36" s="25"/>
      <c r="J36" s="26"/>
      <c r="K36" s="26"/>
      <c r="L36" s="29" t="s">
        <v>125</v>
      </c>
      <c r="M36" s="12">
        <v>4239</v>
      </c>
      <c r="N36" s="183">
        <f t="shared" si="1"/>
        <v>0</v>
      </c>
      <c r="O36" s="183"/>
      <c r="P36" s="183"/>
      <c r="Q36" s="161"/>
      <c r="R36" s="161"/>
      <c r="S36" s="438"/>
      <c r="T36" s="161"/>
      <c r="U36" s="161"/>
      <c r="V36" s="161"/>
    </row>
    <row r="37" spans="1:22" ht="16.2">
      <c r="A37" s="122" t="str">
        <f t="shared" si="0"/>
        <v>71010101014241</v>
      </c>
      <c r="B37" s="124" t="s">
        <v>439</v>
      </c>
      <c r="C37" s="117" t="s">
        <v>106</v>
      </c>
      <c r="D37" s="118" t="s">
        <v>106</v>
      </c>
      <c r="E37" s="119" t="s">
        <v>106</v>
      </c>
      <c r="F37" s="120" t="s">
        <v>106</v>
      </c>
      <c r="G37" s="121">
        <v>4241</v>
      </c>
      <c r="H37" s="25"/>
      <c r="I37" s="25"/>
      <c r="J37" s="26"/>
      <c r="K37" s="26"/>
      <c r="L37" s="29" t="s">
        <v>126</v>
      </c>
      <c r="M37" s="12">
        <v>4241</v>
      </c>
      <c r="N37" s="183">
        <f t="shared" si="1"/>
        <v>0</v>
      </c>
      <c r="O37" s="183"/>
      <c r="P37" s="183"/>
      <c r="Q37" s="161"/>
      <c r="R37" s="161"/>
      <c r="S37" s="438"/>
      <c r="T37" s="161"/>
      <c r="U37" s="161"/>
      <c r="V37" s="161"/>
    </row>
    <row r="38" spans="1:22" ht="26.4">
      <c r="A38" s="122" t="str">
        <f t="shared" si="0"/>
        <v>71010101014252</v>
      </c>
      <c r="B38" s="124" t="s">
        <v>439</v>
      </c>
      <c r="C38" s="117" t="s">
        <v>106</v>
      </c>
      <c r="D38" s="118" t="s">
        <v>106</v>
      </c>
      <c r="E38" s="119" t="s">
        <v>106</v>
      </c>
      <c r="F38" s="120" t="s">
        <v>106</v>
      </c>
      <c r="G38" s="121">
        <v>4252</v>
      </c>
      <c r="H38" s="25"/>
      <c r="I38" s="25"/>
      <c r="J38" s="26"/>
      <c r="K38" s="26"/>
      <c r="L38" s="29" t="s">
        <v>127</v>
      </c>
      <c r="M38" s="12">
        <v>4252</v>
      </c>
      <c r="N38" s="183">
        <f t="shared" si="1"/>
        <v>0</v>
      </c>
      <c r="O38" s="183"/>
      <c r="P38" s="183"/>
      <c r="Q38" s="161"/>
      <c r="R38" s="161"/>
      <c r="S38" s="438"/>
      <c r="T38" s="161"/>
      <c r="U38" s="161"/>
      <c r="V38" s="161"/>
    </row>
    <row r="39" spans="1:22" ht="16.2">
      <c r="A39" s="122" t="str">
        <f t="shared" si="0"/>
        <v>71010101014261</v>
      </c>
      <c r="B39" s="124" t="s">
        <v>439</v>
      </c>
      <c r="C39" s="117" t="s">
        <v>106</v>
      </c>
      <c r="D39" s="118" t="s">
        <v>106</v>
      </c>
      <c r="E39" s="119" t="s">
        <v>106</v>
      </c>
      <c r="F39" s="120" t="s">
        <v>106</v>
      </c>
      <c r="G39" s="121">
        <v>4261</v>
      </c>
      <c r="H39" s="25"/>
      <c r="I39" s="25"/>
      <c r="J39" s="26"/>
      <c r="K39" s="26"/>
      <c r="L39" s="30" t="s">
        <v>128</v>
      </c>
      <c r="M39" s="31">
        <v>4261</v>
      </c>
      <c r="N39" s="183">
        <f t="shared" si="1"/>
        <v>0</v>
      </c>
      <c r="O39" s="183"/>
      <c r="P39" s="183"/>
      <c r="Q39" s="161"/>
      <c r="R39" s="161"/>
      <c r="S39" s="438"/>
      <c r="T39" s="161"/>
      <c r="U39" s="161"/>
      <c r="V39" s="161"/>
    </row>
    <row r="40" spans="1:22" ht="16.2">
      <c r="A40" s="122" t="str">
        <f t="shared" si="0"/>
        <v>71010101014264</v>
      </c>
      <c r="B40" s="124" t="s">
        <v>439</v>
      </c>
      <c r="C40" s="117" t="s">
        <v>106</v>
      </c>
      <c r="D40" s="118" t="s">
        <v>106</v>
      </c>
      <c r="E40" s="119" t="s">
        <v>106</v>
      </c>
      <c r="F40" s="120" t="s">
        <v>106</v>
      </c>
      <c r="G40" s="121">
        <v>4264</v>
      </c>
      <c r="H40" s="25"/>
      <c r="I40" s="25"/>
      <c r="J40" s="26"/>
      <c r="K40" s="26"/>
      <c r="L40" s="32" t="s">
        <v>129</v>
      </c>
      <c r="M40" s="48">
        <v>4264</v>
      </c>
      <c r="N40" s="183">
        <f t="shared" si="1"/>
        <v>0</v>
      </c>
      <c r="O40" s="183"/>
      <c r="P40" s="183"/>
      <c r="Q40" s="161"/>
      <c r="R40" s="161"/>
      <c r="S40" s="438"/>
      <c r="T40" s="161"/>
      <c r="U40" s="161"/>
      <c r="V40" s="161"/>
    </row>
    <row r="41" spans="1:22" ht="16.2">
      <c r="A41" s="122" t="str">
        <f t="shared" si="0"/>
        <v>71010101014267</v>
      </c>
      <c r="B41" s="124" t="s">
        <v>439</v>
      </c>
      <c r="C41" s="117" t="s">
        <v>106</v>
      </c>
      <c r="D41" s="118" t="s">
        <v>106</v>
      </c>
      <c r="E41" s="119" t="s">
        <v>106</v>
      </c>
      <c r="F41" s="120" t="s">
        <v>106</v>
      </c>
      <c r="G41" s="121">
        <v>4267</v>
      </c>
      <c r="H41" s="25"/>
      <c r="I41" s="25"/>
      <c r="J41" s="26"/>
      <c r="K41" s="26"/>
      <c r="L41" s="32" t="s">
        <v>130</v>
      </c>
      <c r="M41" s="48">
        <v>4267</v>
      </c>
      <c r="N41" s="183">
        <f t="shared" si="1"/>
        <v>0</v>
      </c>
      <c r="O41" s="183"/>
      <c r="P41" s="183"/>
      <c r="Q41" s="161"/>
      <c r="R41" s="161"/>
      <c r="S41" s="438"/>
      <c r="T41" s="161"/>
      <c r="U41" s="161"/>
      <c r="V41" s="161"/>
    </row>
    <row r="42" spans="1:22" ht="16.2">
      <c r="A42" s="122" t="str">
        <f t="shared" si="0"/>
        <v>71010101014269</v>
      </c>
      <c r="B42" s="124" t="s">
        <v>439</v>
      </c>
      <c r="C42" s="117" t="s">
        <v>106</v>
      </c>
      <c r="D42" s="118" t="s">
        <v>106</v>
      </c>
      <c r="E42" s="119" t="s">
        <v>106</v>
      </c>
      <c r="F42" s="120" t="s">
        <v>106</v>
      </c>
      <c r="G42" s="121">
        <v>4269</v>
      </c>
      <c r="H42" s="25"/>
      <c r="I42" s="25"/>
      <c r="J42" s="26"/>
      <c r="K42" s="26"/>
      <c r="L42" s="32" t="s">
        <v>364</v>
      </c>
      <c r="M42" s="48">
        <v>4269</v>
      </c>
      <c r="N42" s="183">
        <f t="shared" si="1"/>
        <v>0</v>
      </c>
      <c r="O42" s="183"/>
      <c r="P42" s="183"/>
      <c r="Q42" s="161"/>
      <c r="R42" s="161"/>
      <c r="S42" s="438"/>
      <c r="T42" s="161"/>
      <c r="U42" s="161"/>
      <c r="V42" s="161"/>
    </row>
    <row r="43" spans="1:22" ht="26.4">
      <c r="A43" s="122" t="str">
        <f t="shared" si="0"/>
        <v>71010101014511</v>
      </c>
      <c r="B43" s="124" t="s">
        <v>439</v>
      </c>
      <c r="C43" s="117" t="s">
        <v>106</v>
      </c>
      <c r="D43" s="118" t="s">
        <v>106</v>
      </c>
      <c r="E43" s="119" t="s">
        <v>106</v>
      </c>
      <c r="F43" s="128" t="s">
        <v>106</v>
      </c>
      <c r="G43" s="129">
        <v>4511</v>
      </c>
      <c r="H43" s="25"/>
      <c r="I43" s="25"/>
      <c r="J43" s="26"/>
      <c r="K43" s="26"/>
      <c r="L43" s="29" t="s">
        <v>131</v>
      </c>
      <c r="M43" s="12">
        <v>4511</v>
      </c>
      <c r="N43" s="183">
        <f t="shared" si="1"/>
        <v>0</v>
      </c>
      <c r="O43" s="183"/>
      <c r="P43" s="183"/>
      <c r="Q43" s="161"/>
      <c r="R43" s="161"/>
      <c r="S43" s="438"/>
      <c r="T43" s="161"/>
      <c r="U43" s="161"/>
      <c r="V43" s="161"/>
    </row>
    <row r="44" spans="1:22" ht="26.4">
      <c r="B44" s="124"/>
      <c r="F44" s="128"/>
      <c r="G44" s="129"/>
      <c r="H44" s="25"/>
      <c r="I44" s="25"/>
      <c r="J44" s="26"/>
      <c r="K44" s="26"/>
      <c r="L44" s="32" t="s">
        <v>747</v>
      </c>
      <c r="M44" s="33">
        <v>4638</v>
      </c>
      <c r="N44" s="183">
        <f t="shared" si="1"/>
        <v>0</v>
      </c>
      <c r="O44" s="183"/>
      <c r="P44" s="183"/>
      <c r="Q44" s="161"/>
      <c r="R44" s="161"/>
      <c r="S44" s="438"/>
      <c r="T44" s="161"/>
      <c r="U44" s="161"/>
      <c r="V44" s="161"/>
    </row>
    <row r="45" spans="1:22" ht="16.2">
      <c r="A45" s="122" t="str">
        <f t="shared" si="0"/>
        <v>71010101014729</v>
      </c>
      <c r="B45" s="124" t="s">
        <v>439</v>
      </c>
      <c r="C45" s="117" t="s">
        <v>106</v>
      </c>
      <c r="D45" s="118" t="s">
        <v>106</v>
      </c>
      <c r="E45" s="119" t="s">
        <v>106</v>
      </c>
      <c r="F45" s="120" t="s">
        <v>106</v>
      </c>
      <c r="G45" s="121">
        <v>4729</v>
      </c>
      <c r="H45" s="25"/>
      <c r="I45" s="25"/>
      <c r="J45" s="26"/>
      <c r="K45" s="26"/>
      <c r="L45" s="32" t="s">
        <v>167</v>
      </c>
      <c r="M45" s="33">
        <v>4639</v>
      </c>
      <c r="N45" s="183">
        <f t="shared" si="1"/>
        <v>0</v>
      </c>
      <c r="O45" s="183"/>
      <c r="P45" s="183"/>
      <c r="Q45" s="161"/>
      <c r="R45" s="161"/>
      <c r="S45" s="438"/>
      <c r="T45" s="161"/>
      <c r="U45" s="161"/>
      <c r="V45" s="161"/>
    </row>
    <row r="46" spans="1:22" ht="16.2">
      <c r="A46" s="122" t="str">
        <f t="shared" si="0"/>
        <v>71010101014823</v>
      </c>
      <c r="B46" s="124" t="s">
        <v>439</v>
      </c>
      <c r="C46" s="117" t="s">
        <v>106</v>
      </c>
      <c r="D46" s="118" t="s">
        <v>106</v>
      </c>
      <c r="E46" s="119" t="s">
        <v>106</v>
      </c>
      <c r="F46" s="120" t="s">
        <v>106</v>
      </c>
      <c r="G46" s="121">
        <v>4823</v>
      </c>
      <c r="H46" s="25"/>
      <c r="I46" s="25"/>
      <c r="J46" s="26"/>
      <c r="K46" s="26"/>
      <c r="L46" s="29" t="s">
        <v>132</v>
      </c>
      <c r="M46" s="12">
        <v>4729</v>
      </c>
      <c r="N46" s="183">
        <f t="shared" ref="N46:N47" si="2">O46+P46</f>
        <v>0</v>
      </c>
      <c r="O46" s="183"/>
      <c r="P46" s="183"/>
      <c r="Q46" s="161"/>
      <c r="R46" s="161"/>
      <c r="S46" s="438"/>
      <c r="T46" s="161"/>
      <c r="U46" s="161"/>
      <c r="V46" s="161"/>
    </row>
    <row r="47" spans="1:22" ht="26.4">
      <c r="B47" s="124"/>
      <c r="H47" s="25"/>
      <c r="I47" s="25"/>
      <c r="J47" s="26"/>
      <c r="K47" s="26"/>
      <c r="L47" s="29" t="s">
        <v>858</v>
      </c>
      <c r="M47" s="12" t="s">
        <v>88</v>
      </c>
      <c r="N47" s="183">
        <f t="shared" si="2"/>
        <v>0</v>
      </c>
      <c r="O47" s="183"/>
      <c r="P47" s="183"/>
      <c r="Q47" s="161"/>
      <c r="R47" s="161"/>
      <c r="S47" s="438"/>
      <c r="T47" s="161"/>
      <c r="U47" s="161"/>
      <c r="V47" s="161"/>
    </row>
    <row r="48" spans="1:22" ht="16.2">
      <c r="A48" s="122" t="str">
        <f t="shared" si="0"/>
        <v>71010101014861</v>
      </c>
      <c r="B48" s="124" t="s">
        <v>439</v>
      </c>
      <c r="C48" s="117" t="s">
        <v>106</v>
      </c>
      <c r="D48" s="118" t="s">
        <v>106</v>
      </c>
      <c r="E48" s="119" t="s">
        <v>106</v>
      </c>
      <c r="F48" s="120" t="s">
        <v>106</v>
      </c>
      <c r="G48" s="121">
        <v>4861</v>
      </c>
      <c r="H48" s="25"/>
      <c r="I48" s="25"/>
      <c r="J48" s="26"/>
      <c r="K48" s="26"/>
      <c r="L48" s="29" t="s">
        <v>133</v>
      </c>
      <c r="M48" s="12">
        <v>4823</v>
      </c>
      <c r="N48" s="183">
        <f t="shared" si="1"/>
        <v>0</v>
      </c>
      <c r="O48" s="183"/>
      <c r="P48" s="183"/>
      <c r="Q48" s="161"/>
      <c r="R48" s="161"/>
      <c r="S48" s="438"/>
      <c r="T48" s="161"/>
      <c r="U48" s="161"/>
      <c r="V48" s="161"/>
    </row>
    <row r="49" spans="1:22" ht="16.2">
      <c r="A49" s="122" t="str">
        <f t="shared" si="0"/>
        <v>71010101015121</v>
      </c>
      <c r="B49" s="124" t="s">
        <v>439</v>
      </c>
      <c r="C49" s="117" t="s">
        <v>106</v>
      </c>
      <c r="D49" s="118" t="s">
        <v>106</v>
      </c>
      <c r="E49" s="119" t="s">
        <v>106</v>
      </c>
      <c r="F49" s="120" t="s">
        <v>106</v>
      </c>
      <c r="G49" s="121">
        <v>5121</v>
      </c>
      <c r="H49" s="25"/>
      <c r="I49" s="25"/>
      <c r="J49" s="26"/>
      <c r="K49" s="26"/>
      <c r="L49" s="32" t="s">
        <v>134</v>
      </c>
      <c r="M49" s="48">
        <v>4861</v>
      </c>
      <c r="N49" s="183">
        <f t="shared" si="1"/>
        <v>0</v>
      </c>
      <c r="O49" s="183"/>
      <c r="P49" s="183"/>
      <c r="Q49" s="161"/>
      <c r="R49" s="161"/>
      <c r="S49" s="438"/>
      <c r="T49" s="161"/>
      <c r="U49" s="161"/>
      <c r="V49" s="161"/>
    </row>
    <row r="50" spans="1:22" ht="16.2">
      <c r="A50" s="122" t="str">
        <f t="shared" si="0"/>
        <v>71010101015122</v>
      </c>
      <c r="B50" s="124" t="s">
        <v>439</v>
      </c>
      <c r="C50" s="117" t="s">
        <v>106</v>
      </c>
      <c r="D50" s="118" t="s">
        <v>106</v>
      </c>
      <c r="E50" s="119" t="s">
        <v>106</v>
      </c>
      <c r="F50" s="120" t="s">
        <v>106</v>
      </c>
      <c r="G50" s="121">
        <v>5122</v>
      </c>
      <c r="H50" s="25"/>
      <c r="I50" s="25"/>
      <c r="J50" s="26"/>
      <c r="K50" s="26"/>
      <c r="L50" s="29" t="s">
        <v>135</v>
      </c>
      <c r="M50" s="12">
        <v>5121</v>
      </c>
      <c r="N50" s="183">
        <f t="shared" si="1"/>
        <v>0</v>
      </c>
      <c r="O50" s="183"/>
      <c r="P50" s="183"/>
      <c r="Q50" s="161"/>
      <c r="R50" s="161"/>
      <c r="S50" s="438"/>
      <c r="T50" s="161"/>
      <c r="U50" s="161"/>
      <c r="V50" s="161"/>
    </row>
    <row r="51" spans="1:22" ht="20.25" customHeight="1">
      <c r="A51" s="122" t="str">
        <f t="shared" si="0"/>
        <v>71010101015129</v>
      </c>
      <c r="B51" s="124" t="s">
        <v>439</v>
      </c>
      <c r="C51" s="117" t="s">
        <v>106</v>
      </c>
      <c r="D51" s="118" t="s">
        <v>106</v>
      </c>
      <c r="E51" s="119" t="s">
        <v>106</v>
      </c>
      <c r="F51" s="120" t="s">
        <v>106</v>
      </c>
      <c r="G51" s="121">
        <v>5129</v>
      </c>
      <c r="H51" s="25"/>
      <c r="I51" s="25"/>
      <c r="J51" s="26"/>
      <c r="K51" s="26"/>
      <c r="L51" s="29" t="s">
        <v>136</v>
      </c>
      <c r="M51" s="12">
        <v>5122</v>
      </c>
      <c r="N51" s="183">
        <f t="shared" si="1"/>
        <v>0</v>
      </c>
      <c r="O51" s="183"/>
      <c r="P51" s="183"/>
      <c r="Q51" s="161"/>
      <c r="R51" s="161"/>
      <c r="S51" s="438"/>
      <c r="T51" s="161"/>
      <c r="U51" s="161"/>
      <c r="V51" s="161"/>
    </row>
    <row r="52" spans="1:22" ht="16.2">
      <c r="A52" s="122" t="str">
        <f t="shared" si="0"/>
        <v>71010101015132</v>
      </c>
      <c r="B52" s="124" t="s">
        <v>439</v>
      </c>
      <c r="C52" s="117" t="s">
        <v>106</v>
      </c>
      <c r="D52" s="118" t="s">
        <v>106</v>
      </c>
      <c r="E52" s="119" t="s">
        <v>106</v>
      </c>
      <c r="F52" s="120" t="s">
        <v>106</v>
      </c>
      <c r="G52" s="121">
        <v>5132</v>
      </c>
      <c r="H52" s="25"/>
      <c r="I52" s="25"/>
      <c r="J52" s="26"/>
      <c r="K52" s="26"/>
      <c r="L52" s="29" t="s">
        <v>137</v>
      </c>
      <c r="M52" s="12">
        <v>5129</v>
      </c>
      <c r="N52" s="183">
        <f t="shared" si="1"/>
        <v>0</v>
      </c>
      <c r="O52" s="183"/>
      <c r="P52" s="183"/>
      <c r="Q52" s="161"/>
      <c r="R52" s="161"/>
      <c r="S52" s="438"/>
      <c r="T52" s="161"/>
      <c r="U52" s="161"/>
      <c r="V52" s="161"/>
    </row>
    <row r="53" spans="1:22" ht="16.2">
      <c r="A53" s="122" t="str">
        <f t="shared" si="0"/>
        <v>71010101015134</v>
      </c>
      <c r="B53" s="124" t="s">
        <v>439</v>
      </c>
      <c r="C53" s="117" t="s">
        <v>106</v>
      </c>
      <c r="D53" s="118" t="s">
        <v>106</v>
      </c>
      <c r="E53" s="119" t="s">
        <v>106</v>
      </c>
      <c r="F53" s="128" t="s">
        <v>106</v>
      </c>
      <c r="G53" s="129">
        <v>5134</v>
      </c>
      <c r="H53" s="25"/>
      <c r="I53" s="25"/>
      <c r="J53" s="26"/>
      <c r="K53" s="26"/>
      <c r="L53" s="29" t="s">
        <v>138</v>
      </c>
      <c r="M53" s="12">
        <v>5132</v>
      </c>
      <c r="N53" s="183">
        <f t="shared" si="1"/>
        <v>0</v>
      </c>
      <c r="O53" s="183"/>
      <c r="P53" s="183"/>
      <c r="Q53" s="161"/>
      <c r="R53" s="161"/>
      <c r="S53" s="438"/>
      <c r="T53" s="161"/>
      <c r="U53" s="161"/>
      <c r="V53" s="161"/>
    </row>
    <row r="54" spans="1:22" s="115" customFormat="1" ht="16.2">
      <c r="A54" s="122" t="str">
        <f t="shared" si="0"/>
        <v>71010101020000</v>
      </c>
      <c r="B54" s="124" t="s">
        <v>439</v>
      </c>
      <c r="C54" s="117" t="s">
        <v>106</v>
      </c>
      <c r="D54" s="118" t="s">
        <v>106</v>
      </c>
      <c r="E54" s="119" t="s">
        <v>106</v>
      </c>
      <c r="F54" s="128" t="s">
        <v>140</v>
      </c>
      <c r="G54" s="129" t="s">
        <v>440</v>
      </c>
      <c r="H54" s="25"/>
      <c r="I54" s="25"/>
      <c r="J54" s="26"/>
      <c r="K54" s="26"/>
      <c r="L54" s="29" t="s">
        <v>139</v>
      </c>
      <c r="M54" s="12">
        <v>5134</v>
      </c>
      <c r="N54" s="183">
        <f t="shared" si="1"/>
        <v>0</v>
      </c>
      <c r="O54" s="183"/>
      <c r="P54" s="183"/>
      <c r="Q54" s="161"/>
      <c r="R54" s="161"/>
      <c r="S54" s="438"/>
      <c r="T54" s="161"/>
      <c r="U54" s="161"/>
      <c r="V54" s="161"/>
    </row>
    <row r="55" spans="1:22" ht="25.5" customHeight="1">
      <c r="A55" s="122" t="str">
        <f t="shared" si="0"/>
        <v>71010101024251</v>
      </c>
      <c r="B55" s="124" t="s">
        <v>439</v>
      </c>
      <c r="C55" s="117" t="s">
        <v>106</v>
      </c>
      <c r="D55" s="118" t="s">
        <v>106</v>
      </c>
      <c r="E55" s="119" t="s">
        <v>106</v>
      </c>
      <c r="F55" s="120" t="s">
        <v>140</v>
      </c>
      <c r="G55" s="121">
        <v>4251</v>
      </c>
      <c r="H55" s="45"/>
      <c r="I55" s="147"/>
      <c r="J55" s="148"/>
      <c r="K55" s="148"/>
      <c r="L55" s="27" t="s">
        <v>787</v>
      </c>
      <c r="M55" s="28"/>
      <c r="N55" s="197">
        <f>O55+P55</f>
        <v>0</v>
      </c>
      <c r="O55" s="197">
        <f>SUM(O56:O59)</f>
        <v>0</v>
      </c>
      <c r="P55" s="197">
        <f>SUM(P56:P59)</f>
        <v>0</v>
      </c>
      <c r="Q55" s="161"/>
      <c r="R55" s="161"/>
      <c r="S55" s="438"/>
      <c r="T55" s="161"/>
      <c r="U55" s="161"/>
      <c r="V55" s="161"/>
    </row>
    <row r="56" spans="1:22" ht="32.25" customHeight="1">
      <c r="A56" s="122" t="str">
        <f t="shared" si="0"/>
        <v>71010101025113</v>
      </c>
      <c r="B56" s="124" t="s">
        <v>439</v>
      </c>
      <c r="C56" s="117" t="s">
        <v>106</v>
      </c>
      <c r="D56" s="118" t="s">
        <v>106</v>
      </c>
      <c r="E56" s="119" t="s">
        <v>106</v>
      </c>
      <c r="F56" s="120" t="s">
        <v>140</v>
      </c>
      <c r="G56" s="121">
        <v>5113</v>
      </c>
      <c r="H56" s="17"/>
      <c r="I56" s="25"/>
      <c r="J56" s="26"/>
      <c r="K56" s="26"/>
      <c r="L56" s="30" t="s">
        <v>142</v>
      </c>
      <c r="M56" s="13">
        <v>4251</v>
      </c>
      <c r="N56" s="183">
        <f t="shared" si="1"/>
        <v>0</v>
      </c>
      <c r="O56" s="183"/>
      <c r="P56" s="183"/>
      <c r="Q56" s="161"/>
      <c r="R56" s="161"/>
      <c r="S56" s="438"/>
      <c r="T56" s="161"/>
      <c r="U56" s="161"/>
      <c r="V56" s="161"/>
    </row>
    <row r="57" spans="1:22" s="156" customFormat="1" ht="16.2">
      <c r="A57" s="122" t="str">
        <f>CONCATENATE(B57,C57,D57,E57,F57,G57)</f>
        <v>71010103000000</v>
      </c>
      <c r="B57" s="124" t="s">
        <v>439</v>
      </c>
      <c r="C57" s="117" t="s">
        <v>106</v>
      </c>
      <c r="D57" s="118" t="s">
        <v>106</v>
      </c>
      <c r="E57" s="119" t="s">
        <v>442</v>
      </c>
      <c r="F57" s="128" t="s">
        <v>441</v>
      </c>
      <c r="G57" s="129" t="s">
        <v>440</v>
      </c>
      <c r="H57" s="17"/>
      <c r="I57" s="25"/>
      <c r="J57" s="26"/>
      <c r="K57" s="26"/>
      <c r="L57" s="30" t="s">
        <v>173</v>
      </c>
      <c r="M57" s="31">
        <v>5112</v>
      </c>
      <c r="N57" s="183">
        <f t="shared" si="1"/>
        <v>0</v>
      </c>
      <c r="O57" s="183"/>
      <c r="P57" s="183"/>
      <c r="Q57" s="161"/>
      <c r="R57" s="161"/>
      <c r="S57" s="438"/>
      <c r="T57" s="161"/>
      <c r="U57" s="161"/>
      <c r="V57" s="161"/>
    </row>
    <row r="58" spans="1:22" ht="24" customHeight="1">
      <c r="A58" s="122" t="str">
        <f>CONCATENATE(B58,C58,D58,E58,F58,G58)</f>
        <v>71010103000001</v>
      </c>
      <c r="B58" s="124" t="s">
        <v>439</v>
      </c>
      <c r="C58" s="117" t="s">
        <v>106</v>
      </c>
      <c r="D58" s="118" t="s">
        <v>106</v>
      </c>
      <c r="E58" s="119" t="s">
        <v>442</v>
      </c>
      <c r="F58" s="128" t="s">
        <v>441</v>
      </c>
      <c r="G58" s="129" t="s">
        <v>96</v>
      </c>
      <c r="H58" s="25"/>
      <c r="I58" s="25"/>
      <c r="J58" s="26"/>
      <c r="K58" s="26"/>
      <c r="L58" s="30" t="s">
        <v>174</v>
      </c>
      <c r="M58" s="13">
        <v>5113</v>
      </c>
      <c r="N58" s="183">
        <f t="shared" si="1"/>
        <v>0</v>
      </c>
      <c r="O58" s="183"/>
      <c r="P58" s="183"/>
      <c r="Q58" s="161"/>
      <c r="R58" s="161"/>
      <c r="S58" s="438"/>
      <c r="T58" s="161"/>
      <c r="U58" s="161"/>
      <c r="V58" s="161"/>
    </row>
    <row r="59" spans="1:22" ht="16.2">
      <c r="B59" s="124"/>
      <c r="F59" s="128"/>
      <c r="G59" s="129"/>
      <c r="H59" s="25"/>
      <c r="I59" s="25"/>
      <c r="J59" s="26"/>
      <c r="K59" s="26"/>
      <c r="L59" s="29" t="s">
        <v>137</v>
      </c>
      <c r="M59" s="12">
        <v>5129</v>
      </c>
      <c r="N59" s="183">
        <f t="shared" si="1"/>
        <v>0</v>
      </c>
      <c r="O59" s="183"/>
      <c r="P59" s="183"/>
      <c r="Q59" s="161"/>
      <c r="R59" s="161"/>
      <c r="S59" s="438"/>
      <c r="T59" s="161"/>
      <c r="U59" s="161"/>
      <c r="V59" s="161"/>
    </row>
    <row r="60" spans="1:22" s="115" customFormat="1" ht="16.2">
      <c r="A60" s="122" t="str">
        <f>CONCATENATE(B60,C60,D60,E60,F60,G60)</f>
        <v>71010103010000</v>
      </c>
      <c r="B60" s="124" t="s">
        <v>439</v>
      </c>
      <c r="C60" s="117" t="s">
        <v>106</v>
      </c>
      <c r="D60" s="118" t="s">
        <v>106</v>
      </c>
      <c r="E60" s="119" t="s">
        <v>442</v>
      </c>
      <c r="F60" s="128" t="s">
        <v>106</v>
      </c>
      <c r="G60" s="129" t="s">
        <v>440</v>
      </c>
      <c r="H60" s="151">
        <v>2113</v>
      </c>
      <c r="I60" s="152" t="s">
        <v>106</v>
      </c>
      <c r="J60" s="153">
        <v>1</v>
      </c>
      <c r="K60" s="153">
        <v>3</v>
      </c>
      <c r="L60" s="154" t="s">
        <v>581</v>
      </c>
      <c r="M60" s="155"/>
      <c r="N60" s="192">
        <f>+N62+N64</f>
        <v>0</v>
      </c>
      <c r="O60" s="192">
        <f t="shared" ref="O60:P60" si="3">+O62+O64</f>
        <v>0</v>
      </c>
      <c r="P60" s="192">
        <f t="shared" si="3"/>
        <v>0</v>
      </c>
      <c r="Q60" s="161"/>
      <c r="R60" s="161"/>
      <c r="S60" s="438"/>
      <c r="T60" s="161"/>
      <c r="U60" s="161"/>
      <c r="V60" s="161"/>
    </row>
    <row r="61" spans="1:22" ht="16.2">
      <c r="A61" s="122" t="str">
        <f>CONCATENATE(B61,C61,D61,E61,F61,G61)</f>
        <v>71010103014239</v>
      </c>
      <c r="B61" s="124" t="s">
        <v>439</v>
      </c>
      <c r="C61" s="117" t="s">
        <v>106</v>
      </c>
      <c r="D61" s="118" t="s">
        <v>106</v>
      </c>
      <c r="E61" s="119" t="s">
        <v>442</v>
      </c>
      <c r="F61" s="120" t="s">
        <v>106</v>
      </c>
      <c r="G61" s="121">
        <v>4239</v>
      </c>
      <c r="H61" s="17"/>
      <c r="I61" s="25"/>
      <c r="J61" s="26"/>
      <c r="K61" s="26"/>
      <c r="L61" s="20" t="s">
        <v>108</v>
      </c>
      <c r="M61" s="44"/>
      <c r="N61" s="437">
        <f>+N63</f>
        <v>0</v>
      </c>
      <c r="O61" s="190"/>
      <c r="P61" s="190"/>
      <c r="Q61" s="161"/>
      <c r="R61" s="161"/>
      <c r="S61" s="438"/>
      <c r="T61" s="161"/>
      <c r="U61" s="161"/>
      <c r="V61" s="161"/>
    </row>
    <row r="62" spans="1:22" s="170" customFormat="1" ht="27.6">
      <c r="A62" s="122" t="str">
        <f t="shared" si="0"/>
        <v>71010300000000</v>
      </c>
      <c r="B62" s="124" t="s">
        <v>439</v>
      </c>
      <c r="C62" s="117" t="s">
        <v>106</v>
      </c>
      <c r="D62" s="118" t="s">
        <v>442</v>
      </c>
      <c r="E62" s="119" t="s">
        <v>441</v>
      </c>
      <c r="F62" s="128" t="s">
        <v>441</v>
      </c>
      <c r="G62" s="129" t="s">
        <v>440</v>
      </c>
      <c r="H62" s="45"/>
      <c r="I62" s="147"/>
      <c r="J62" s="148"/>
      <c r="K62" s="148"/>
      <c r="L62" s="27" t="s">
        <v>583</v>
      </c>
      <c r="M62" s="28"/>
      <c r="N62" s="197">
        <f>O62+P62</f>
        <v>0</v>
      </c>
      <c r="O62" s="197">
        <f>SUM(O63)</f>
        <v>0</v>
      </c>
      <c r="P62" s="197">
        <f>SUM(P63)</f>
        <v>0</v>
      </c>
      <c r="Q62" s="161"/>
      <c r="R62" s="161"/>
      <c r="S62" s="438"/>
      <c r="T62" s="161"/>
      <c r="U62" s="161"/>
      <c r="V62" s="161"/>
    </row>
    <row r="63" spans="1:22" ht="16.2">
      <c r="A63" s="122" t="str">
        <f t="shared" si="0"/>
        <v>71010300000001</v>
      </c>
      <c r="B63" s="124" t="s">
        <v>439</v>
      </c>
      <c r="C63" s="117" t="s">
        <v>106</v>
      </c>
      <c r="D63" s="118" t="s">
        <v>442</v>
      </c>
      <c r="E63" s="119" t="s">
        <v>441</v>
      </c>
      <c r="F63" s="128" t="s">
        <v>441</v>
      </c>
      <c r="G63" s="129" t="s">
        <v>96</v>
      </c>
      <c r="H63" s="25"/>
      <c r="I63" s="25"/>
      <c r="J63" s="26"/>
      <c r="K63" s="26"/>
      <c r="L63" s="29" t="s">
        <v>125</v>
      </c>
      <c r="M63" s="12">
        <v>4239</v>
      </c>
      <c r="N63" s="183">
        <f t="shared" ref="N63" si="4">O63+P63</f>
        <v>0</v>
      </c>
      <c r="O63" s="183"/>
      <c r="P63" s="183"/>
      <c r="Q63" s="161"/>
      <c r="R63" s="161"/>
      <c r="S63" s="438"/>
      <c r="T63" s="161"/>
      <c r="U63" s="161"/>
      <c r="V63" s="161"/>
    </row>
    <row r="64" spans="1:22" ht="16.2">
      <c r="A64" s="122" t="str">
        <f>CONCATENATE(B64,C64,D64,E64,F64,G64)</f>
        <v>71100701044819</v>
      </c>
      <c r="B64" s="124" t="s">
        <v>439</v>
      </c>
      <c r="C64" s="117" t="s">
        <v>189</v>
      </c>
      <c r="D64" s="118" t="s">
        <v>183</v>
      </c>
      <c r="E64" s="119" t="s">
        <v>106</v>
      </c>
      <c r="F64" s="120" t="s">
        <v>155</v>
      </c>
      <c r="G64" s="121">
        <v>4819</v>
      </c>
      <c r="H64" s="45"/>
      <c r="I64" s="147"/>
      <c r="J64" s="148"/>
      <c r="K64" s="148"/>
      <c r="L64" s="27" t="s">
        <v>859</v>
      </c>
      <c r="M64" s="28"/>
      <c r="N64" s="197">
        <f>SUM(N65)</f>
        <v>0</v>
      </c>
      <c r="O64" s="197">
        <f>SUM(O65)</f>
        <v>0</v>
      </c>
      <c r="P64" s="197">
        <f>SUM(P65)</f>
        <v>0</v>
      </c>
      <c r="Q64" s="161"/>
      <c r="R64" s="161"/>
      <c r="S64" s="438"/>
      <c r="T64" s="161"/>
      <c r="U64" s="161"/>
      <c r="V64" s="161"/>
    </row>
    <row r="65" spans="1:22" s="115" customFormat="1" ht="26.4">
      <c r="A65" s="122" t="str">
        <f>CONCATENATE(B65,C65,D65,E65,F65,G65)</f>
        <v>71100701050000</v>
      </c>
      <c r="B65" s="124" t="s">
        <v>439</v>
      </c>
      <c r="C65" s="117" t="s">
        <v>189</v>
      </c>
      <c r="D65" s="118" t="s">
        <v>183</v>
      </c>
      <c r="E65" s="119" t="s">
        <v>106</v>
      </c>
      <c r="F65" s="120" t="s">
        <v>149</v>
      </c>
      <c r="G65" s="129" t="s">
        <v>440</v>
      </c>
      <c r="H65" s="25"/>
      <c r="I65" s="25"/>
      <c r="J65" s="26"/>
      <c r="K65" s="26"/>
      <c r="L65" s="30" t="s">
        <v>219</v>
      </c>
      <c r="M65" s="31">
        <v>4819</v>
      </c>
      <c r="N65" s="183">
        <f t="shared" ref="N65" si="5">O65+P65</f>
        <v>0</v>
      </c>
      <c r="O65" s="183"/>
      <c r="P65" s="183"/>
      <c r="Q65" s="161"/>
      <c r="R65" s="161"/>
      <c r="S65" s="438"/>
      <c r="T65" s="161"/>
      <c r="U65" s="161"/>
      <c r="V65" s="161"/>
    </row>
    <row r="66" spans="1:22" s="156" customFormat="1" ht="16.2">
      <c r="A66" s="122" t="str">
        <f t="shared" si="0"/>
        <v>71010301000000</v>
      </c>
      <c r="B66" s="124" t="s">
        <v>439</v>
      </c>
      <c r="C66" s="117" t="s">
        <v>106</v>
      </c>
      <c r="D66" s="118" t="s">
        <v>442</v>
      </c>
      <c r="E66" s="119" t="s">
        <v>106</v>
      </c>
      <c r="F66" s="128" t="s">
        <v>441</v>
      </c>
      <c r="G66" s="129" t="s">
        <v>440</v>
      </c>
      <c r="H66" s="165">
        <v>2130</v>
      </c>
      <c r="I66" s="166" t="s">
        <v>106</v>
      </c>
      <c r="J66" s="167">
        <v>3</v>
      </c>
      <c r="K66" s="167">
        <v>0</v>
      </c>
      <c r="L66" s="168" t="s">
        <v>144</v>
      </c>
      <c r="M66" s="176"/>
      <c r="N66" s="188">
        <f>+N68</f>
        <v>0</v>
      </c>
      <c r="O66" s="188">
        <f>+O68</f>
        <v>0</v>
      </c>
      <c r="P66" s="188">
        <f>+P68</f>
        <v>0</v>
      </c>
      <c r="Q66" s="161"/>
      <c r="R66" s="161"/>
      <c r="S66" s="438"/>
      <c r="T66" s="161"/>
      <c r="U66" s="161"/>
      <c r="V66" s="161"/>
    </row>
    <row r="67" spans="1:22" ht="16.2">
      <c r="A67" s="122" t="str">
        <f t="shared" si="0"/>
        <v>71010301000001</v>
      </c>
      <c r="B67" s="124" t="s">
        <v>439</v>
      </c>
      <c r="C67" s="117" t="s">
        <v>106</v>
      </c>
      <c r="D67" s="118" t="s">
        <v>442</v>
      </c>
      <c r="E67" s="119" t="s">
        <v>106</v>
      </c>
      <c r="F67" s="128" t="s">
        <v>441</v>
      </c>
      <c r="G67" s="129" t="s">
        <v>96</v>
      </c>
      <c r="H67" s="17"/>
      <c r="I67" s="18"/>
      <c r="J67" s="19"/>
      <c r="K67" s="19"/>
      <c r="L67" s="30" t="s">
        <v>110</v>
      </c>
      <c r="M67" s="49"/>
      <c r="N67" s="190"/>
      <c r="O67" s="190"/>
      <c r="P67" s="190"/>
      <c r="Q67" s="161"/>
      <c r="R67" s="161"/>
      <c r="S67" s="438"/>
      <c r="T67" s="161"/>
      <c r="U67" s="161"/>
      <c r="V67" s="161"/>
    </row>
    <row r="68" spans="1:22" s="115" customFormat="1" ht="26.4">
      <c r="A68" s="122" t="str">
        <f t="shared" si="0"/>
        <v>71010301010000</v>
      </c>
      <c r="B68" s="124" t="s">
        <v>439</v>
      </c>
      <c r="C68" s="117" t="s">
        <v>106</v>
      </c>
      <c r="D68" s="118" t="s">
        <v>442</v>
      </c>
      <c r="E68" s="119" t="s">
        <v>106</v>
      </c>
      <c r="F68" s="128" t="s">
        <v>106</v>
      </c>
      <c r="G68" s="129" t="s">
        <v>440</v>
      </c>
      <c r="H68" s="151">
        <v>2133</v>
      </c>
      <c r="I68" s="152" t="s">
        <v>106</v>
      </c>
      <c r="J68" s="153">
        <v>3</v>
      </c>
      <c r="K68" s="153">
        <v>1</v>
      </c>
      <c r="L68" s="154" t="s">
        <v>145</v>
      </c>
      <c r="M68" s="155"/>
      <c r="N68" s="192">
        <f>+N70</f>
        <v>0</v>
      </c>
      <c r="O68" s="192">
        <f>+O70</f>
        <v>0</v>
      </c>
      <c r="P68" s="192">
        <f>+P70</f>
        <v>0</v>
      </c>
      <c r="Q68" s="161"/>
      <c r="R68" s="161"/>
      <c r="S68" s="438"/>
      <c r="T68" s="161"/>
      <c r="U68" s="161"/>
      <c r="V68" s="161"/>
    </row>
    <row r="69" spans="1:22" ht="16.2">
      <c r="A69" s="122" t="str">
        <f t="shared" si="0"/>
        <v>71010301014111</v>
      </c>
      <c r="B69" s="124" t="s">
        <v>439</v>
      </c>
      <c r="C69" s="117" t="s">
        <v>106</v>
      </c>
      <c r="D69" s="118" t="s">
        <v>442</v>
      </c>
      <c r="E69" s="119" t="s">
        <v>106</v>
      </c>
      <c r="F69" s="120" t="s">
        <v>106</v>
      </c>
      <c r="G69" s="121">
        <v>4111</v>
      </c>
      <c r="H69" s="17"/>
      <c r="I69" s="25"/>
      <c r="J69" s="26"/>
      <c r="K69" s="26"/>
      <c r="L69" s="20" t="s">
        <v>108</v>
      </c>
      <c r="M69" s="44"/>
      <c r="N69" s="190"/>
      <c r="O69" s="190"/>
      <c r="P69" s="190"/>
      <c r="Q69" s="161"/>
      <c r="R69" s="161"/>
      <c r="S69" s="438"/>
      <c r="T69" s="161"/>
      <c r="U69" s="161"/>
      <c r="V69" s="161"/>
    </row>
    <row r="70" spans="1:22" ht="41.4">
      <c r="A70" s="122" t="str">
        <f t="shared" si="0"/>
        <v>71010301014212</v>
      </c>
      <c r="B70" s="124" t="s">
        <v>439</v>
      </c>
      <c r="C70" s="117" t="s">
        <v>106</v>
      </c>
      <c r="D70" s="118" t="s">
        <v>442</v>
      </c>
      <c r="E70" s="119" t="s">
        <v>106</v>
      </c>
      <c r="F70" s="120" t="s">
        <v>106</v>
      </c>
      <c r="G70" s="121">
        <v>4212</v>
      </c>
      <c r="H70" s="45"/>
      <c r="I70" s="147"/>
      <c r="J70" s="148"/>
      <c r="K70" s="148"/>
      <c r="L70" s="27" t="s">
        <v>146</v>
      </c>
      <c r="M70" s="28"/>
      <c r="N70" s="197">
        <f>O70+P70</f>
        <v>0</v>
      </c>
      <c r="O70" s="197">
        <f>SUM(O71:O83)</f>
        <v>0</v>
      </c>
      <c r="P70" s="197">
        <f>SUM(P71:P83)</f>
        <v>0</v>
      </c>
      <c r="Q70" s="161"/>
      <c r="R70" s="161"/>
      <c r="S70" s="438"/>
      <c r="T70" s="161"/>
      <c r="U70" s="161"/>
      <c r="V70" s="161"/>
    </row>
    <row r="71" spans="1:22" ht="16.2">
      <c r="A71" s="122" t="str">
        <f t="shared" si="0"/>
        <v>71010301014213</v>
      </c>
      <c r="B71" s="124" t="s">
        <v>439</v>
      </c>
      <c r="C71" s="117" t="s">
        <v>106</v>
      </c>
      <c r="D71" s="118" t="s">
        <v>442</v>
      </c>
      <c r="E71" s="119" t="s">
        <v>106</v>
      </c>
      <c r="F71" s="120" t="s">
        <v>106</v>
      </c>
      <c r="G71" s="121">
        <v>4213</v>
      </c>
      <c r="H71" s="17"/>
      <c r="I71" s="25"/>
      <c r="J71" s="26"/>
      <c r="K71" s="26"/>
      <c r="L71" s="29" t="s">
        <v>112</v>
      </c>
      <c r="M71" s="13">
        <v>4111</v>
      </c>
      <c r="N71" s="183">
        <f t="shared" ref="N71:N83" si="6">O71+P71</f>
        <v>0</v>
      </c>
      <c r="O71" s="183"/>
      <c r="P71" s="183"/>
      <c r="Q71" s="161"/>
      <c r="R71" s="161"/>
      <c r="S71" s="438"/>
      <c r="T71" s="161"/>
      <c r="U71" s="161"/>
      <c r="V71" s="161"/>
    </row>
    <row r="72" spans="1:22" ht="16.2">
      <c r="A72" s="122" t="str">
        <f t="shared" si="0"/>
        <v>71010301014214</v>
      </c>
      <c r="B72" s="124" t="s">
        <v>439</v>
      </c>
      <c r="C72" s="117" t="s">
        <v>106</v>
      </c>
      <c r="D72" s="118" t="s">
        <v>442</v>
      </c>
      <c r="E72" s="119" t="s">
        <v>106</v>
      </c>
      <c r="F72" s="120" t="s">
        <v>106</v>
      </c>
      <c r="G72" s="121">
        <v>4214</v>
      </c>
      <c r="H72" s="17"/>
      <c r="I72" s="25"/>
      <c r="J72" s="26"/>
      <c r="K72" s="26"/>
      <c r="L72" s="29" t="s">
        <v>114</v>
      </c>
      <c r="M72" s="33">
        <v>4212</v>
      </c>
      <c r="N72" s="183">
        <f t="shared" si="6"/>
        <v>0</v>
      </c>
      <c r="O72" s="183"/>
      <c r="P72" s="183"/>
      <c r="Q72" s="161"/>
      <c r="R72" s="161"/>
      <c r="S72" s="438"/>
      <c r="T72" s="161"/>
      <c r="U72" s="161"/>
      <c r="V72" s="161"/>
    </row>
    <row r="73" spans="1:22" ht="16.2">
      <c r="A73" s="122" t="str">
        <f t="shared" si="0"/>
        <v>71010301014216</v>
      </c>
      <c r="B73" s="124" t="s">
        <v>439</v>
      </c>
      <c r="C73" s="117" t="s">
        <v>106</v>
      </c>
      <c r="D73" s="118" t="s">
        <v>442</v>
      </c>
      <c r="E73" s="119" t="s">
        <v>106</v>
      </c>
      <c r="F73" s="120" t="s">
        <v>106</v>
      </c>
      <c r="G73" s="121">
        <v>4216</v>
      </c>
      <c r="H73" s="17"/>
      <c r="I73" s="25"/>
      <c r="J73" s="26"/>
      <c r="K73" s="26"/>
      <c r="L73" s="29" t="s">
        <v>115</v>
      </c>
      <c r="M73" s="33">
        <v>4213</v>
      </c>
      <c r="N73" s="183">
        <f t="shared" si="6"/>
        <v>0</v>
      </c>
      <c r="O73" s="183"/>
      <c r="P73" s="183"/>
      <c r="Q73" s="161"/>
      <c r="R73" s="161"/>
      <c r="S73" s="438"/>
      <c r="T73" s="161"/>
      <c r="U73" s="161"/>
      <c r="V73" s="161"/>
    </row>
    <row r="74" spans="1:22" ht="16.2">
      <c r="A74" s="122" t="str">
        <f t="shared" si="0"/>
        <v>71010301014231</v>
      </c>
      <c r="B74" s="124" t="s">
        <v>439</v>
      </c>
      <c r="C74" s="117" t="s">
        <v>106</v>
      </c>
      <c r="D74" s="118" t="s">
        <v>442</v>
      </c>
      <c r="E74" s="119" t="s">
        <v>106</v>
      </c>
      <c r="F74" s="120" t="s">
        <v>106</v>
      </c>
      <c r="G74" s="121">
        <v>4231</v>
      </c>
      <c r="H74" s="17"/>
      <c r="I74" s="25"/>
      <c r="J74" s="26"/>
      <c r="K74" s="26"/>
      <c r="L74" s="29" t="s">
        <v>116</v>
      </c>
      <c r="M74" s="33">
        <v>4214</v>
      </c>
      <c r="N74" s="183">
        <f t="shared" si="6"/>
        <v>0</v>
      </c>
      <c r="O74" s="183"/>
      <c r="P74" s="183"/>
      <c r="Q74" s="161"/>
      <c r="R74" s="161"/>
      <c r="S74" s="438"/>
      <c r="T74" s="161"/>
      <c r="U74" s="161"/>
      <c r="V74" s="161"/>
    </row>
    <row r="75" spans="1:22" ht="16.2">
      <c r="A75" s="122" t="str">
        <f t="shared" si="0"/>
        <v>71010301014252</v>
      </c>
      <c r="B75" s="124" t="s">
        <v>439</v>
      </c>
      <c r="C75" s="117" t="s">
        <v>106</v>
      </c>
      <c r="D75" s="118" t="s">
        <v>442</v>
      </c>
      <c r="E75" s="119" t="s">
        <v>106</v>
      </c>
      <c r="F75" s="120" t="s">
        <v>106</v>
      </c>
      <c r="G75" s="121">
        <v>4252</v>
      </c>
      <c r="H75" s="17"/>
      <c r="I75" s="25"/>
      <c r="J75" s="26"/>
      <c r="K75" s="26"/>
      <c r="L75" s="29" t="s">
        <v>147</v>
      </c>
      <c r="M75" s="33">
        <v>4216</v>
      </c>
      <c r="N75" s="183">
        <f t="shared" si="6"/>
        <v>0</v>
      </c>
      <c r="O75" s="183"/>
      <c r="P75" s="183"/>
      <c r="Q75" s="161"/>
      <c r="R75" s="161"/>
      <c r="S75" s="438"/>
      <c r="T75" s="161"/>
      <c r="U75" s="161"/>
      <c r="V75" s="161"/>
    </row>
    <row r="76" spans="1:22" ht="16.2">
      <c r="A76" s="122" t="str">
        <f t="shared" si="0"/>
        <v>71010301014261</v>
      </c>
      <c r="B76" s="124" t="s">
        <v>439</v>
      </c>
      <c r="C76" s="117" t="s">
        <v>106</v>
      </c>
      <c r="D76" s="118" t="s">
        <v>442</v>
      </c>
      <c r="E76" s="119" t="s">
        <v>106</v>
      </c>
      <c r="F76" s="120" t="s">
        <v>106</v>
      </c>
      <c r="G76" s="121">
        <v>4261</v>
      </c>
      <c r="H76" s="17"/>
      <c r="I76" s="25"/>
      <c r="J76" s="26"/>
      <c r="K76" s="26"/>
      <c r="L76" s="29" t="s">
        <v>148</v>
      </c>
      <c r="M76" s="33">
        <v>4231</v>
      </c>
      <c r="N76" s="183">
        <f t="shared" si="6"/>
        <v>0</v>
      </c>
      <c r="O76" s="183"/>
      <c r="P76" s="183"/>
      <c r="Q76" s="161"/>
      <c r="R76" s="161"/>
      <c r="S76" s="438"/>
      <c r="T76" s="161"/>
      <c r="U76" s="161"/>
      <c r="V76" s="161"/>
    </row>
    <row r="77" spans="1:22" ht="16.2">
      <c r="A77" s="122" t="str">
        <f t="shared" si="0"/>
        <v>71010301014267</v>
      </c>
      <c r="B77" s="124" t="s">
        <v>439</v>
      </c>
      <c r="C77" s="117" t="s">
        <v>106</v>
      </c>
      <c r="D77" s="118" t="s">
        <v>442</v>
      </c>
      <c r="E77" s="119" t="s">
        <v>106</v>
      </c>
      <c r="F77" s="120" t="s">
        <v>106</v>
      </c>
      <c r="G77" s="121">
        <v>4267</v>
      </c>
      <c r="H77" s="17"/>
      <c r="I77" s="25"/>
      <c r="J77" s="26"/>
      <c r="K77" s="26"/>
      <c r="L77" s="29" t="s">
        <v>126</v>
      </c>
      <c r="M77" s="12">
        <v>4241</v>
      </c>
      <c r="N77" s="183">
        <f t="shared" si="6"/>
        <v>0</v>
      </c>
      <c r="O77" s="183"/>
      <c r="P77" s="183"/>
      <c r="Q77" s="161"/>
      <c r="R77" s="161"/>
      <c r="S77" s="438"/>
      <c r="T77" s="161"/>
      <c r="U77" s="161"/>
      <c r="V77" s="161"/>
    </row>
    <row r="78" spans="1:22" ht="26.4">
      <c r="A78" s="122" t="str">
        <f t="shared" si="0"/>
        <v>71010301014823</v>
      </c>
      <c r="B78" s="124" t="s">
        <v>439</v>
      </c>
      <c r="C78" s="117" t="s">
        <v>106</v>
      </c>
      <c r="D78" s="118" t="s">
        <v>442</v>
      </c>
      <c r="E78" s="119" t="s">
        <v>106</v>
      </c>
      <c r="F78" s="120" t="s">
        <v>106</v>
      </c>
      <c r="G78" s="121">
        <v>4823</v>
      </c>
      <c r="H78" s="17"/>
      <c r="I78" s="25"/>
      <c r="J78" s="26"/>
      <c r="K78" s="26"/>
      <c r="L78" s="29" t="s">
        <v>127</v>
      </c>
      <c r="M78" s="33">
        <v>4252</v>
      </c>
      <c r="N78" s="183">
        <f t="shared" si="6"/>
        <v>0</v>
      </c>
      <c r="O78" s="183"/>
      <c r="P78" s="183"/>
      <c r="Q78" s="161"/>
      <c r="R78" s="161"/>
      <c r="S78" s="438"/>
      <c r="T78" s="161"/>
      <c r="U78" s="161"/>
      <c r="V78" s="161"/>
    </row>
    <row r="79" spans="1:22" ht="16.2">
      <c r="A79" s="122" t="str">
        <f t="shared" si="0"/>
        <v>71010301015122</v>
      </c>
      <c r="B79" s="124" t="s">
        <v>439</v>
      </c>
      <c r="C79" s="117" t="s">
        <v>106</v>
      </c>
      <c r="D79" s="118" t="s">
        <v>442</v>
      </c>
      <c r="E79" s="119" t="s">
        <v>106</v>
      </c>
      <c r="F79" s="120" t="s">
        <v>106</v>
      </c>
      <c r="G79" s="121">
        <v>5122</v>
      </c>
      <c r="H79" s="17"/>
      <c r="I79" s="25"/>
      <c r="J79" s="26"/>
      <c r="K79" s="26"/>
      <c r="L79" s="29" t="s">
        <v>128</v>
      </c>
      <c r="M79" s="33">
        <v>4261</v>
      </c>
      <c r="N79" s="183">
        <f t="shared" si="6"/>
        <v>0</v>
      </c>
      <c r="O79" s="183"/>
      <c r="P79" s="183"/>
      <c r="Q79" s="161"/>
      <c r="R79" s="161"/>
      <c r="S79" s="438"/>
      <c r="T79" s="161"/>
      <c r="U79" s="161"/>
      <c r="V79" s="161"/>
    </row>
    <row r="80" spans="1:22" s="170" customFormat="1" ht="16.2">
      <c r="A80" s="122" t="str">
        <f t="shared" si="0"/>
        <v>71010500000000</v>
      </c>
      <c r="B80" s="124" t="s">
        <v>439</v>
      </c>
      <c r="C80" s="117" t="s">
        <v>106</v>
      </c>
      <c r="D80" s="118" t="s">
        <v>149</v>
      </c>
      <c r="E80" s="119" t="s">
        <v>441</v>
      </c>
      <c r="F80" s="128" t="s">
        <v>441</v>
      </c>
      <c r="G80" s="129" t="s">
        <v>440</v>
      </c>
      <c r="H80" s="17"/>
      <c r="I80" s="25"/>
      <c r="J80" s="26"/>
      <c r="K80" s="26"/>
      <c r="L80" s="29" t="s">
        <v>130</v>
      </c>
      <c r="M80" s="33">
        <v>4267</v>
      </c>
      <c r="N80" s="183">
        <f t="shared" si="6"/>
        <v>0</v>
      </c>
      <c r="O80" s="183"/>
      <c r="P80" s="183"/>
      <c r="Q80" s="161"/>
      <c r="R80" s="161"/>
      <c r="S80" s="438"/>
      <c r="T80" s="161"/>
      <c r="U80" s="161"/>
      <c r="V80" s="161"/>
    </row>
    <row r="81" spans="1:22" ht="16.2">
      <c r="A81" s="122" t="str">
        <f t="shared" si="0"/>
        <v>71010500000001</v>
      </c>
      <c r="B81" s="124" t="s">
        <v>439</v>
      </c>
      <c r="C81" s="117" t="s">
        <v>106</v>
      </c>
      <c r="D81" s="118" t="s">
        <v>149</v>
      </c>
      <c r="E81" s="119" t="s">
        <v>441</v>
      </c>
      <c r="F81" s="128" t="s">
        <v>441</v>
      </c>
      <c r="G81" s="129" t="s">
        <v>96</v>
      </c>
      <c r="H81" s="17"/>
      <c r="I81" s="25"/>
      <c r="J81" s="26"/>
      <c r="K81" s="26"/>
      <c r="L81" s="32" t="s">
        <v>133</v>
      </c>
      <c r="M81" s="33">
        <v>4823</v>
      </c>
      <c r="N81" s="183">
        <f t="shared" si="6"/>
        <v>0</v>
      </c>
      <c r="O81" s="183"/>
      <c r="P81" s="183"/>
      <c r="Q81" s="161"/>
      <c r="R81" s="161"/>
      <c r="S81" s="438"/>
      <c r="T81" s="161"/>
      <c r="U81" s="161"/>
      <c r="V81" s="161"/>
    </row>
    <row r="82" spans="1:22" s="156" customFormat="1" ht="16.2">
      <c r="A82" s="122" t="str">
        <f t="shared" si="0"/>
        <v>71010501000000</v>
      </c>
      <c r="B82" s="124" t="s">
        <v>439</v>
      </c>
      <c r="C82" s="117" t="s">
        <v>106</v>
      </c>
      <c r="D82" s="118" t="s">
        <v>149</v>
      </c>
      <c r="E82" s="119" t="s">
        <v>106</v>
      </c>
      <c r="F82" s="128" t="s">
        <v>441</v>
      </c>
      <c r="G82" s="129" t="s">
        <v>440</v>
      </c>
      <c r="H82" s="17"/>
      <c r="I82" s="25"/>
      <c r="J82" s="26"/>
      <c r="K82" s="26"/>
      <c r="L82" s="32" t="s">
        <v>134</v>
      </c>
      <c r="M82" s="48">
        <v>4861</v>
      </c>
      <c r="N82" s="183">
        <f t="shared" si="6"/>
        <v>0</v>
      </c>
      <c r="O82" s="183"/>
      <c r="P82" s="183"/>
      <c r="Q82" s="161"/>
      <c r="R82" s="161"/>
      <c r="S82" s="438"/>
      <c r="T82" s="161"/>
      <c r="U82" s="161"/>
      <c r="V82" s="161"/>
    </row>
    <row r="83" spans="1:22" ht="16.2">
      <c r="A83" s="122" t="str">
        <f t="shared" si="0"/>
        <v>71010501000001</v>
      </c>
      <c r="B83" s="124" t="s">
        <v>439</v>
      </c>
      <c r="C83" s="117" t="s">
        <v>106</v>
      </c>
      <c r="D83" s="118" t="s">
        <v>149</v>
      </c>
      <c r="E83" s="119" t="s">
        <v>106</v>
      </c>
      <c r="F83" s="128" t="s">
        <v>441</v>
      </c>
      <c r="G83" s="129" t="s">
        <v>96</v>
      </c>
      <c r="H83" s="17"/>
      <c r="I83" s="25"/>
      <c r="J83" s="26"/>
      <c r="K83" s="26"/>
      <c r="L83" s="29" t="s">
        <v>136</v>
      </c>
      <c r="M83" s="12">
        <v>5122</v>
      </c>
      <c r="N83" s="183">
        <f t="shared" si="6"/>
        <v>0</v>
      </c>
      <c r="O83" s="183"/>
      <c r="P83" s="183"/>
      <c r="Q83" s="161"/>
      <c r="R83" s="161"/>
      <c r="S83" s="438"/>
      <c r="T83" s="161"/>
      <c r="U83" s="161"/>
      <c r="V83" s="161"/>
    </row>
    <row r="84" spans="1:22" s="115" customFormat="1" ht="27.6">
      <c r="A84" s="122" t="str">
        <f t="shared" si="0"/>
        <v>71010501010000</v>
      </c>
      <c r="B84" s="124" t="s">
        <v>439</v>
      </c>
      <c r="C84" s="117" t="s">
        <v>106</v>
      </c>
      <c r="D84" s="118" t="s">
        <v>149</v>
      </c>
      <c r="E84" s="119" t="s">
        <v>106</v>
      </c>
      <c r="F84" s="128" t="s">
        <v>106</v>
      </c>
      <c r="G84" s="129" t="s">
        <v>440</v>
      </c>
      <c r="H84" s="165">
        <v>2150</v>
      </c>
      <c r="I84" s="166" t="s">
        <v>106</v>
      </c>
      <c r="J84" s="167">
        <v>5</v>
      </c>
      <c r="K84" s="167">
        <v>0</v>
      </c>
      <c r="L84" s="168" t="s">
        <v>150</v>
      </c>
      <c r="M84" s="176"/>
      <c r="N84" s="188">
        <f>+N86</f>
        <v>0</v>
      </c>
      <c r="O84" s="188">
        <f>+O86</f>
        <v>0</v>
      </c>
      <c r="P84" s="188">
        <f>+P86</f>
        <v>0</v>
      </c>
      <c r="Q84" s="161"/>
      <c r="R84" s="161"/>
      <c r="S84" s="438"/>
      <c r="T84" s="161"/>
      <c r="U84" s="161"/>
      <c r="V84" s="161"/>
    </row>
    <row r="85" spans="1:22" ht="16.2">
      <c r="A85" s="122" t="str">
        <f t="shared" si="0"/>
        <v>71010501015134</v>
      </c>
      <c r="B85" s="124" t="s">
        <v>439</v>
      </c>
      <c r="C85" s="117" t="s">
        <v>106</v>
      </c>
      <c r="D85" s="118" t="s">
        <v>149</v>
      </c>
      <c r="E85" s="119" t="s">
        <v>106</v>
      </c>
      <c r="F85" s="120" t="s">
        <v>106</v>
      </c>
      <c r="G85" s="121">
        <v>5134</v>
      </c>
      <c r="H85" s="25"/>
      <c r="I85" s="18"/>
      <c r="J85" s="19"/>
      <c r="K85" s="19"/>
      <c r="L85" s="30" t="s">
        <v>110</v>
      </c>
      <c r="M85" s="31"/>
      <c r="N85" s="190"/>
      <c r="O85" s="190"/>
      <c r="P85" s="190"/>
      <c r="Q85" s="161"/>
      <c r="R85" s="161"/>
      <c r="S85" s="438"/>
      <c r="T85" s="161"/>
      <c r="U85" s="161"/>
      <c r="V85" s="161"/>
    </row>
    <row r="86" spans="1:22" s="115" customFormat="1" ht="26.4">
      <c r="A86" s="122" t="str">
        <f t="shared" si="0"/>
        <v>71010501020000</v>
      </c>
      <c r="B86" s="124" t="s">
        <v>439</v>
      </c>
      <c r="C86" s="117" t="s">
        <v>106</v>
      </c>
      <c r="D86" s="118" t="s">
        <v>149</v>
      </c>
      <c r="E86" s="119" t="s">
        <v>106</v>
      </c>
      <c r="F86" s="128" t="s">
        <v>140</v>
      </c>
      <c r="G86" s="129" t="s">
        <v>440</v>
      </c>
      <c r="H86" s="151">
        <v>2151</v>
      </c>
      <c r="I86" s="152" t="s">
        <v>106</v>
      </c>
      <c r="J86" s="153" t="s">
        <v>151</v>
      </c>
      <c r="K86" s="153">
        <v>1</v>
      </c>
      <c r="L86" s="154" t="s">
        <v>150</v>
      </c>
      <c r="M86" s="155"/>
      <c r="N86" s="192">
        <f>+N88+N91+N93+N95+N97</f>
        <v>0</v>
      </c>
      <c r="O86" s="192">
        <f t="shared" ref="O86:P86" si="7">+O88+O91+O93+O95+O97</f>
        <v>0</v>
      </c>
      <c r="P86" s="192">
        <f t="shared" si="7"/>
        <v>0</v>
      </c>
      <c r="Q86" s="161"/>
      <c r="R86" s="161"/>
      <c r="S86" s="438"/>
      <c r="T86" s="161"/>
      <c r="U86" s="161"/>
      <c r="V86" s="161"/>
    </row>
    <row r="87" spans="1:22" ht="16.2">
      <c r="A87" s="122" t="str">
        <f t="shared" ref="A87:A169" si="8">CONCATENATE(B87,C87,D87,E87,F87,G87)</f>
        <v>71010501025134</v>
      </c>
      <c r="B87" s="124" t="s">
        <v>439</v>
      </c>
      <c r="C87" s="117" t="s">
        <v>106</v>
      </c>
      <c r="D87" s="118" t="s">
        <v>149</v>
      </c>
      <c r="E87" s="119" t="s">
        <v>106</v>
      </c>
      <c r="F87" s="120" t="s">
        <v>140</v>
      </c>
      <c r="G87" s="121">
        <v>5134</v>
      </c>
      <c r="H87" s="25"/>
      <c r="I87" s="25"/>
      <c r="J87" s="26"/>
      <c r="K87" s="26"/>
      <c r="L87" s="30" t="s">
        <v>108</v>
      </c>
      <c r="M87" s="31"/>
      <c r="N87" s="190"/>
      <c r="O87" s="190"/>
      <c r="P87" s="190"/>
      <c r="Q87" s="161"/>
      <c r="R87" s="161"/>
      <c r="S87" s="438"/>
      <c r="T87" s="161"/>
      <c r="U87" s="161"/>
      <c r="V87" s="161"/>
    </row>
    <row r="88" spans="1:22" s="115" customFormat="1" ht="19.5" customHeight="1">
      <c r="A88" s="122" t="str">
        <f t="shared" si="8"/>
        <v>71010501030000</v>
      </c>
      <c r="B88" s="124" t="s">
        <v>439</v>
      </c>
      <c r="C88" s="117" t="s">
        <v>106</v>
      </c>
      <c r="D88" s="118" t="s">
        <v>149</v>
      </c>
      <c r="E88" s="119" t="s">
        <v>106</v>
      </c>
      <c r="F88" s="128" t="s">
        <v>442</v>
      </c>
      <c r="G88" s="129" t="s">
        <v>440</v>
      </c>
      <c r="H88" s="45"/>
      <c r="I88" s="147"/>
      <c r="J88" s="148"/>
      <c r="K88" s="148"/>
      <c r="L88" s="27" t="s">
        <v>152</v>
      </c>
      <c r="M88" s="28"/>
      <c r="N88" s="197">
        <f>O88+P88</f>
        <v>0</v>
      </c>
      <c r="O88" s="197">
        <f>SUM(O89:O90)</f>
        <v>0</v>
      </c>
      <c r="P88" s="197">
        <f>SUM(P90)</f>
        <v>0</v>
      </c>
      <c r="Q88" s="161"/>
      <c r="R88" s="161"/>
      <c r="S88" s="438"/>
      <c r="T88" s="161"/>
      <c r="U88" s="161"/>
      <c r="V88" s="161"/>
    </row>
    <row r="89" spans="1:22" ht="16.2">
      <c r="B89" s="124"/>
      <c r="H89" s="25"/>
      <c r="I89" s="25"/>
      <c r="J89" s="26"/>
      <c r="K89" s="26"/>
      <c r="L89" s="32" t="s">
        <v>134</v>
      </c>
      <c r="M89" s="48">
        <v>4861</v>
      </c>
      <c r="N89" s="183">
        <f t="shared" ref="N89:N98" si="9">O89+P89</f>
        <v>0</v>
      </c>
      <c r="O89" s="183"/>
      <c r="P89" s="183">
        <v>0</v>
      </c>
      <c r="Q89" s="161"/>
      <c r="R89" s="161"/>
      <c r="S89" s="438"/>
      <c r="T89" s="161"/>
      <c r="U89" s="161"/>
      <c r="V89" s="161"/>
    </row>
    <row r="90" spans="1:22" ht="19.5" customHeight="1">
      <c r="A90" s="122" t="str">
        <f t="shared" si="8"/>
        <v>71010501035134</v>
      </c>
      <c r="B90" s="124" t="s">
        <v>439</v>
      </c>
      <c r="C90" s="117" t="s">
        <v>106</v>
      </c>
      <c r="D90" s="118" t="s">
        <v>149</v>
      </c>
      <c r="E90" s="119" t="s">
        <v>106</v>
      </c>
      <c r="F90" s="120" t="s">
        <v>442</v>
      </c>
      <c r="G90" s="121">
        <v>5134</v>
      </c>
      <c r="H90" s="25"/>
      <c r="I90" s="25"/>
      <c r="J90" s="26"/>
      <c r="K90" s="26"/>
      <c r="L90" s="32" t="s">
        <v>139</v>
      </c>
      <c r="M90" s="48">
        <v>5134</v>
      </c>
      <c r="N90" s="183">
        <f t="shared" si="9"/>
        <v>0</v>
      </c>
      <c r="O90" s="183">
        <v>0</v>
      </c>
      <c r="P90" s="183"/>
      <c r="Q90" s="161"/>
      <c r="R90" s="161"/>
      <c r="S90" s="438"/>
      <c r="T90" s="161"/>
      <c r="U90" s="161"/>
      <c r="V90" s="161"/>
    </row>
    <row r="91" spans="1:22" s="115" customFormat="1" ht="27.6">
      <c r="A91" s="122" t="str">
        <f t="shared" si="8"/>
        <v>71010501040000</v>
      </c>
      <c r="B91" s="124" t="s">
        <v>439</v>
      </c>
      <c r="C91" s="117" t="s">
        <v>106</v>
      </c>
      <c r="D91" s="118" t="s">
        <v>149</v>
      </c>
      <c r="E91" s="119" t="s">
        <v>106</v>
      </c>
      <c r="F91" s="128" t="s">
        <v>155</v>
      </c>
      <c r="G91" s="129" t="s">
        <v>440</v>
      </c>
      <c r="H91" s="45"/>
      <c r="I91" s="147"/>
      <c r="J91" s="148"/>
      <c r="K91" s="148"/>
      <c r="L91" s="27" t="s">
        <v>153</v>
      </c>
      <c r="M91" s="28"/>
      <c r="N91" s="197">
        <f>O91+P91</f>
        <v>0</v>
      </c>
      <c r="O91" s="197">
        <f>SUM(O92)</f>
        <v>0</v>
      </c>
      <c r="P91" s="197">
        <f>SUM(P92)</f>
        <v>0</v>
      </c>
      <c r="Q91" s="161"/>
      <c r="R91" s="161"/>
      <c r="S91" s="438"/>
      <c r="T91" s="161"/>
      <c r="U91" s="161"/>
      <c r="V91" s="161"/>
    </row>
    <row r="92" spans="1:22" ht="16.2">
      <c r="A92" s="122" t="str">
        <f t="shared" si="8"/>
        <v>71010501045134</v>
      </c>
      <c r="B92" s="124" t="s">
        <v>439</v>
      </c>
      <c r="C92" s="117" t="s">
        <v>106</v>
      </c>
      <c r="D92" s="118" t="s">
        <v>149</v>
      </c>
      <c r="E92" s="119" t="s">
        <v>106</v>
      </c>
      <c r="F92" s="120" t="s">
        <v>155</v>
      </c>
      <c r="G92" s="121">
        <v>5134</v>
      </c>
      <c r="H92" s="25"/>
      <c r="I92" s="25"/>
      <c r="J92" s="26"/>
      <c r="K92" s="26"/>
      <c r="L92" s="32" t="s">
        <v>139</v>
      </c>
      <c r="M92" s="48">
        <v>5134</v>
      </c>
      <c r="N92" s="183">
        <f t="shared" si="9"/>
        <v>0</v>
      </c>
      <c r="O92" s="183"/>
      <c r="P92" s="183"/>
      <c r="Q92" s="161"/>
      <c r="R92" s="161"/>
      <c r="S92" s="438"/>
      <c r="T92" s="161"/>
      <c r="U92" s="161"/>
      <c r="V92" s="161"/>
    </row>
    <row r="93" spans="1:22" ht="27.6">
      <c r="A93" s="122" t="str">
        <f>CONCATENATE(B93,C93,D93,E93,F93,G93)</f>
        <v>71080202000001</v>
      </c>
      <c r="B93" s="124" t="s">
        <v>439</v>
      </c>
      <c r="C93" s="117" t="s">
        <v>185</v>
      </c>
      <c r="D93" s="118" t="s">
        <v>140</v>
      </c>
      <c r="E93" s="119" t="s">
        <v>140</v>
      </c>
      <c r="F93" s="120" t="s">
        <v>441</v>
      </c>
      <c r="G93" s="129" t="s">
        <v>96</v>
      </c>
      <c r="H93" s="45"/>
      <c r="I93" s="147"/>
      <c r="J93" s="148"/>
      <c r="K93" s="148"/>
      <c r="L93" s="27" t="s">
        <v>860</v>
      </c>
      <c r="M93" s="28"/>
      <c r="N93" s="197">
        <f>O93+P93</f>
        <v>0</v>
      </c>
      <c r="O93" s="197">
        <f>SUM(O94)</f>
        <v>0</v>
      </c>
      <c r="P93" s="197">
        <f>SUM(P94)</f>
        <v>0</v>
      </c>
      <c r="Q93" s="161"/>
      <c r="R93" s="161"/>
      <c r="S93" s="438"/>
      <c r="T93" s="161"/>
      <c r="U93" s="161"/>
      <c r="V93" s="161"/>
    </row>
    <row r="94" spans="1:22" s="115" customFormat="1" ht="16.2">
      <c r="A94" s="122" t="str">
        <f>CONCATENATE(B94,C94,D94,E94,F94,G94)</f>
        <v>71080202010000</v>
      </c>
      <c r="B94" s="124" t="s">
        <v>439</v>
      </c>
      <c r="C94" s="117" t="s">
        <v>185</v>
      </c>
      <c r="D94" s="118" t="s">
        <v>140</v>
      </c>
      <c r="E94" s="119" t="s">
        <v>140</v>
      </c>
      <c r="F94" s="120" t="s">
        <v>106</v>
      </c>
      <c r="G94" s="129" t="s">
        <v>440</v>
      </c>
      <c r="H94" s="25"/>
      <c r="I94" s="25"/>
      <c r="J94" s="26"/>
      <c r="K94" s="26"/>
      <c r="L94" s="32" t="s">
        <v>139</v>
      </c>
      <c r="M94" s="48">
        <v>5134</v>
      </c>
      <c r="N94" s="183">
        <f t="shared" ref="N94" si="10">O94+P94</f>
        <v>0</v>
      </c>
      <c r="O94" s="183"/>
      <c r="P94" s="183"/>
      <c r="Q94" s="161"/>
      <c r="R94" s="161"/>
      <c r="S94" s="438"/>
      <c r="T94" s="161"/>
      <c r="U94" s="161"/>
      <c r="V94" s="161"/>
    </row>
    <row r="95" spans="1:22" s="170" customFormat="1" ht="27.6">
      <c r="A95" s="122" t="str">
        <f t="shared" si="8"/>
        <v>71010600000000</v>
      </c>
      <c r="B95" s="124" t="s">
        <v>439</v>
      </c>
      <c r="C95" s="117" t="s">
        <v>106</v>
      </c>
      <c r="D95" s="118" t="s">
        <v>157</v>
      </c>
      <c r="E95" s="119" t="s">
        <v>441</v>
      </c>
      <c r="F95" s="128" t="s">
        <v>441</v>
      </c>
      <c r="G95" s="129" t="s">
        <v>440</v>
      </c>
      <c r="H95" s="45"/>
      <c r="I95" s="147"/>
      <c r="J95" s="148"/>
      <c r="K95" s="148"/>
      <c r="L95" s="27" t="s">
        <v>154</v>
      </c>
      <c r="M95" s="28"/>
      <c r="N95" s="197">
        <f>O95+P95</f>
        <v>0</v>
      </c>
      <c r="O95" s="197">
        <f>SUM(O96)</f>
        <v>0</v>
      </c>
      <c r="P95" s="197">
        <f>SUM(P96)</f>
        <v>0</v>
      </c>
      <c r="Q95" s="161"/>
      <c r="R95" s="161"/>
      <c r="S95" s="438"/>
      <c r="T95" s="161"/>
      <c r="U95" s="161"/>
      <c r="V95" s="161"/>
    </row>
    <row r="96" spans="1:22" ht="16.2">
      <c r="A96" s="122" t="str">
        <f t="shared" si="8"/>
        <v>71010600000001</v>
      </c>
      <c r="B96" s="124" t="s">
        <v>439</v>
      </c>
      <c r="C96" s="117" t="s">
        <v>106</v>
      </c>
      <c r="D96" s="118" t="s">
        <v>157</v>
      </c>
      <c r="E96" s="119" t="s">
        <v>441</v>
      </c>
      <c r="F96" s="128" t="s">
        <v>441</v>
      </c>
      <c r="G96" s="129" t="s">
        <v>96</v>
      </c>
      <c r="H96" s="25"/>
      <c r="I96" s="25"/>
      <c r="J96" s="26"/>
      <c r="K96" s="26"/>
      <c r="L96" s="32" t="s">
        <v>139</v>
      </c>
      <c r="M96" s="48">
        <v>5134</v>
      </c>
      <c r="N96" s="183">
        <f t="shared" si="9"/>
        <v>0</v>
      </c>
      <c r="O96" s="183"/>
      <c r="P96" s="183"/>
      <c r="Q96" s="161"/>
      <c r="R96" s="161"/>
      <c r="S96" s="438"/>
      <c r="T96" s="161"/>
      <c r="U96" s="161"/>
      <c r="V96" s="161"/>
    </row>
    <row r="97" spans="1:22" s="156" customFormat="1" ht="16.2">
      <c r="A97" s="122" t="str">
        <f t="shared" si="8"/>
        <v>71010601000000</v>
      </c>
      <c r="B97" s="124" t="s">
        <v>439</v>
      </c>
      <c r="C97" s="117" t="s">
        <v>106</v>
      </c>
      <c r="D97" s="118" t="s">
        <v>157</v>
      </c>
      <c r="E97" s="119" t="s">
        <v>106</v>
      </c>
      <c r="F97" s="128" t="s">
        <v>441</v>
      </c>
      <c r="G97" s="129" t="s">
        <v>440</v>
      </c>
      <c r="H97" s="45"/>
      <c r="I97" s="147"/>
      <c r="J97" s="148"/>
      <c r="K97" s="148"/>
      <c r="L97" s="27" t="s">
        <v>830</v>
      </c>
      <c r="M97" s="28"/>
      <c r="N97" s="197">
        <f>O97+P97</f>
        <v>0</v>
      </c>
      <c r="O97" s="197">
        <f>SUM(O98)</f>
        <v>0</v>
      </c>
      <c r="P97" s="197">
        <f>SUM(P98)</f>
        <v>0</v>
      </c>
      <c r="Q97" s="161"/>
      <c r="R97" s="161"/>
      <c r="S97" s="438"/>
      <c r="T97" s="161"/>
      <c r="U97" s="161"/>
      <c r="V97" s="161"/>
    </row>
    <row r="98" spans="1:22" ht="16.2">
      <c r="A98" s="122" t="str">
        <f t="shared" si="8"/>
        <v>71010601000001</v>
      </c>
      <c r="B98" s="124" t="s">
        <v>439</v>
      </c>
      <c r="C98" s="117" t="s">
        <v>106</v>
      </c>
      <c r="D98" s="118" t="s">
        <v>157</v>
      </c>
      <c r="E98" s="119" t="s">
        <v>106</v>
      </c>
      <c r="F98" s="128" t="s">
        <v>441</v>
      </c>
      <c r="G98" s="129" t="s">
        <v>96</v>
      </c>
      <c r="H98" s="25"/>
      <c r="I98" s="25"/>
      <c r="J98" s="26"/>
      <c r="K98" s="26"/>
      <c r="L98" s="32" t="s">
        <v>139</v>
      </c>
      <c r="M98" s="48">
        <v>5134</v>
      </c>
      <c r="N98" s="183">
        <f t="shared" si="9"/>
        <v>0</v>
      </c>
      <c r="O98" s="183"/>
      <c r="P98" s="183"/>
      <c r="Q98" s="161"/>
      <c r="R98" s="161"/>
      <c r="S98" s="438"/>
      <c r="T98" s="161"/>
      <c r="U98" s="161"/>
      <c r="V98" s="161"/>
    </row>
    <row r="99" spans="1:22" s="115" customFormat="1" ht="27.6">
      <c r="A99" s="122" t="str">
        <f t="shared" si="8"/>
        <v>71010601010000</v>
      </c>
      <c r="B99" s="124" t="s">
        <v>439</v>
      </c>
      <c r="C99" s="117" t="s">
        <v>106</v>
      </c>
      <c r="D99" s="118" t="s">
        <v>157</v>
      </c>
      <c r="E99" s="119" t="s">
        <v>106</v>
      </c>
      <c r="F99" s="128" t="s">
        <v>106</v>
      </c>
      <c r="G99" s="129" t="s">
        <v>440</v>
      </c>
      <c r="H99" s="165">
        <v>2160</v>
      </c>
      <c r="I99" s="166" t="s">
        <v>106</v>
      </c>
      <c r="J99" s="167">
        <v>6</v>
      </c>
      <c r="K99" s="167">
        <v>0</v>
      </c>
      <c r="L99" s="168" t="s">
        <v>158</v>
      </c>
      <c r="M99" s="176"/>
      <c r="N99" s="188">
        <f>+N101</f>
        <v>0</v>
      </c>
      <c r="O99" s="188">
        <f>+O101</f>
        <v>0</v>
      </c>
      <c r="P99" s="188">
        <f>+P101</f>
        <v>0</v>
      </c>
      <c r="Q99" s="161"/>
      <c r="R99" s="161"/>
      <c r="S99" s="438"/>
      <c r="T99" s="161"/>
      <c r="U99" s="161"/>
      <c r="V99" s="161"/>
    </row>
    <row r="100" spans="1:22" ht="16.2">
      <c r="A100" s="122" t="str">
        <f t="shared" si="8"/>
        <v>71010601014729</v>
      </c>
      <c r="B100" s="124" t="s">
        <v>439</v>
      </c>
      <c r="C100" s="117" t="s">
        <v>106</v>
      </c>
      <c r="D100" s="118" t="s">
        <v>157</v>
      </c>
      <c r="E100" s="119" t="s">
        <v>106</v>
      </c>
      <c r="F100" s="120" t="s">
        <v>106</v>
      </c>
      <c r="G100" s="121">
        <v>4729</v>
      </c>
      <c r="H100" s="25"/>
      <c r="I100" s="18"/>
      <c r="J100" s="19"/>
      <c r="K100" s="19"/>
      <c r="L100" s="30" t="s">
        <v>110</v>
      </c>
      <c r="M100" s="31"/>
      <c r="N100" s="190"/>
      <c r="O100" s="190"/>
      <c r="P100" s="190"/>
      <c r="Q100" s="161"/>
      <c r="R100" s="161"/>
      <c r="S100" s="438"/>
      <c r="T100" s="161"/>
      <c r="U100" s="161"/>
      <c r="V100" s="161"/>
    </row>
    <row r="101" spans="1:22" ht="26.4">
      <c r="A101" s="122" t="str">
        <f t="shared" si="8"/>
        <v>71010601014823</v>
      </c>
      <c r="B101" s="124" t="s">
        <v>439</v>
      </c>
      <c r="C101" s="117" t="s">
        <v>106</v>
      </c>
      <c r="D101" s="118" t="s">
        <v>157</v>
      </c>
      <c r="E101" s="119" t="s">
        <v>106</v>
      </c>
      <c r="F101" s="120" t="s">
        <v>106</v>
      </c>
      <c r="G101" s="121">
        <v>4823</v>
      </c>
      <c r="H101" s="151">
        <v>2161</v>
      </c>
      <c r="I101" s="152" t="s">
        <v>106</v>
      </c>
      <c r="J101" s="153">
        <v>6</v>
      </c>
      <c r="K101" s="153">
        <v>1</v>
      </c>
      <c r="L101" s="154" t="s">
        <v>159</v>
      </c>
      <c r="M101" s="155"/>
      <c r="N101" s="192">
        <f>+N103+N106</f>
        <v>0</v>
      </c>
      <c r="O101" s="192">
        <f>+O103+O106</f>
        <v>0</v>
      </c>
      <c r="P101" s="192">
        <f>+P103+P106</f>
        <v>0</v>
      </c>
      <c r="Q101" s="161"/>
      <c r="R101" s="161"/>
      <c r="S101" s="438"/>
      <c r="T101" s="161"/>
      <c r="U101" s="161"/>
      <c r="V101" s="161"/>
    </row>
    <row r="102" spans="1:22" s="115" customFormat="1" ht="16.2">
      <c r="A102" s="122" t="str">
        <f t="shared" si="8"/>
        <v>71010601020000</v>
      </c>
      <c r="B102" s="124" t="s">
        <v>439</v>
      </c>
      <c r="C102" s="117" t="s">
        <v>106</v>
      </c>
      <c r="D102" s="118" t="s">
        <v>157</v>
      </c>
      <c r="E102" s="119" t="s">
        <v>106</v>
      </c>
      <c r="F102" s="128" t="s">
        <v>140</v>
      </c>
      <c r="G102" s="129" t="s">
        <v>440</v>
      </c>
      <c r="H102" s="25"/>
      <c r="I102" s="25"/>
      <c r="J102" s="26"/>
      <c r="K102" s="26"/>
      <c r="L102" s="30" t="s">
        <v>108</v>
      </c>
      <c r="M102" s="31"/>
      <c r="N102" s="190"/>
      <c r="O102" s="190"/>
      <c r="P102" s="190"/>
      <c r="Q102" s="161"/>
      <c r="R102" s="161"/>
      <c r="S102" s="438"/>
      <c r="T102" s="161"/>
      <c r="U102" s="161"/>
      <c r="V102" s="161"/>
    </row>
    <row r="103" spans="1:22" ht="41.4">
      <c r="A103" s="122" t="str">
        <f t="shared" si="8"/>
        <v>71010601024241</v>
      </c>
      <c r="B103" s="124" t="s">
        <v>439</v>
      </c>
      <c r="C103" s="117" t="s">
        <v>106</v>
      </c>
      <c r="D103" s="118" t="s">
        <v>157</v>
      </c>
      <c r="E103" s="119" t="s">
        <v>106</v>
      </c>
      <c r="F103" s="120" t="s">
        <v>140</v>
      </c>
      <c r="G103" s="121">
        <v>4241</v>
      </c>
      <c r="H103" s="45"/>
      <c r="I103" s="147"/>
      <c r="J103" s="148"/>
      <c r="K103" s="148"/>
      <c r="L103" s="27" t="s">
        <v>160</v>
      </c>
      <c r="M103" s="28"/>
      <c r="N103" s="197">
        <f>O103+P103</f>
        <v>0</v>
      </c>
      <c r="O103" s="197">
        <f>SUM(O104:O105)</f>
        <v>0</v>
      </c>
      <c r="P103" s="197">
        <f>SUM(P104:P105)</f>
        <v>0</v>
      </c>
      <c r="Q103" s="161"/>
      <c r="R103" s="161"/>
      <c r="S103" s="438"/>
      <c r="T103" s="161"/>
      <c r="U103" s="161"/>
      <c r="V103" s="161"/>
    </row>
    <row r="104" spans="1:22" ht="16.2">
      <c r="A104" s="122" t="str">
        <f t="shared" si="8"/>
        <v>71010601024823</v>
      </c>
      <c r="B104" s="124" t="s">
        <v>439</v>
      </c>
      <c r="C104" s="117" t="s">
        <v>106</v>
      </c>
      <c r="D104" s="118" t="s">
        <v>157</v>
      </c>
      <c r="E104" s="119" t="s">
        <v>106</v>
      </c>
      <c r="F104" s="120" t="s">
        <v>140</v>
      </c>
      <c r="G104" s="121">
        <v>4823</v>
      </c>
      <c r="H104" s="25"/>
      <c r="I104" s="25"/>
      <c r="J104" s="26"/>
      <c r="K104" s="26"/>
      <c r="L104" s="29" t="s">
        <v>161</v>
      </c>
      <c r="M104" s="12">
        <v>4729</v>
      </c>
      <c r="N104" s="183">
        <f t="shared" ref="N104:N108" si="11">O104+P104</f>
        <v>0</v>
      </c>
      <c r="O104" s="183"/>
      <c r="P104" s="183"/>
      <c r="Q104" s="161"/>
      <c r="R104" s="161"/>
      <c r="S104" s="438"/>
      <c r="T104" s="161"/>
      <c r="U104" s="161"/>
      <c r="V104" s="161"/>
    </row>
    <row r="105" spans="1:22" s="182" customFormat="1" ht="16.2">
      <c r="A105" s="122" t="str">
        <f t="shared" si="8"/>
        <v>71020000000000</v>
      </c>
      <c r="B105" s="124" t="s">
        <v>439</v>
      </c>
      <c r="C105" s="117" t="s">
        <v>140</v>
      </c>
      <c r="D105" s="118" t="s">
        <v>441</v>
      </c>
      <c r="E105" s="119" t="s">
        <v>441</v>
      </c>
      <c r="F105" s="128" t="s">
        <v>441</v>
      </c>
      <c r="G105" s="129" t="s">
        <v>440</v>
      </c>
      <c r="H105" s="25"/>
      <c r="I105" s="25"/>
      <c r="J105" s="26"/>
      <c r="K105" s="26"/>
      <c r="L105" s="29" t="s">
        <v>133</v>
      </c>
      <c r="M105" s="12">
        <v>4823</v>
      </c>
      <c r="N105" s="183">
        <f t="shared" si="11"/>
        <v>0</v>
      </c>
      <c r="O105" s="183"/>
      <c r="P105" s="183"/>
      <c r="Q105" s="161"/>
      <c r="R105" s="161"/>
      <c r="S105" s="438"/>
      <c r="T105" s="161"/>
      <c r="U105" s="161"/>
      <c r="V105" s="161"/>
    </row>
    <row r="106" spans="1:22" ht="41.4">
      <c r="A106" s="122" t="str">
        <f t="shared" si="8"/>
        <v>71020000000001</v>
      </c>
      <c r="B106" s="124" t="s">
        <v>439</v>
      </c>
      <c r="C106" s="117" t="s">
        <v>140</v>
      </c>
      <c r="D106" s="118" t="s">
        <v>441</v>
      </c>
      <c r="E106" s="119" t="s">
        <v>441</v>
      </c>
      <c r="F106" s="120" t="s">
        <v>441</v>
      </c>
      <c r="G106" s="129" t="s">
        <v>96</v>
      </c>
      <c r="H106" s="45"/>
      <c r="I106" s="147"/>
      <c r="J106" s="148"/>
      <c r="K106" s="148"/>
      <c r="L106" s="27" t="s">
        <v>162</v>
      </c>
      <c r="M106" s="28"/>
      <c r="N106" s="197">
        <f>O106+P106</f>
        <v>0</v>
      </c>
      <c r="O106" s="197">
        <f>SUM(O107:O108)</f>
        <v>0</v>
      </c>
      <c r="P106" s="197">
        <f>SUM(P107:P108)</f>
        <v>0</v>
      </c>
      <c r="Q106" s="161"/>
      <c r="R106" s="161"/>
      <c r="S106" s="438"/>
      <c r="T106" s="161"/>
      <c r="U106" s="161"/>
      <c r="V106" s="161"/>
    </row>
    <row r="107" spans="1:22" s="170" customFormat="1" ht="16.2">
      <c r="A107" s="122" t="str">
        <f t="shared" si="8"/>
        <v>71020200000000</v>
      </c>
      <c r="B107" s="124" t="s">
        <v>439</v>
      </c>
      <c r="C107" s="117" t="s">
        <v>140</v>
      </c>
      <c r="D107" s="118" t="s">
        <v>140</v>
      </c>
      <c r="E107" s="119" t="s">
        <v>441</v>
      </c>
      <c r="F107" s="120" t="s">
        <v>441</v>
      </c>
      <c r="G107" s="129" t="s">
        <v>440</v>
      </c>
      <c r="H107" s="25"/>
      <c r="I107" s="25"/>
      <c r="J107" s="26"/>
      <c r="K107" s="26"/>
      <c r="L107" s="29" t="s">
        <v>126</v>
      </c>
      <c r="M107" s="12">
        <v>4241</v>
      </c>
      <c r="N107" s="183">
        <f t="shared" si="11"/>
        <v>0</v>
      </c>
      <c r="O107" s="183"/>
      <c r="P107" s="183"/>
      <c r="Q107" s="161"/>
      <c r="R107" s="161"/>
      <c r="S107" s="438"/>
      <c r="T107" s="161"/>
      <c r="U107" s="161"/>
      <c r="V107" s="161"/>
    </row>
    <row r="108" spans="1:22" ht="16.2">
      <c r="A108" s="122" t="str">
        <f t="shared" si="8"/>
        <v>71020200000001</v>
      </c>
      <c r="B108" s="124" t="s">
        <v>439</v>
      </c>
      <c r="C108" s="117" t="s">
        <v>140</v>
      </c>
      <c r="D108" s="118" t="s">
        <v>140</v>
      </c>
      <c r="E108" s="119" t="s">
        <v>441</v>
      </c>
      <c r="F108" s="120" t="s">
        <v>441</v>
      </c>
      <c r="G108" s="129" t="s">
        <v>96</v>
      </c>
      <c r="H108" s="25"/>
      <c r="I108" s="25"/>
      <c r="J108" s="26"/>
      <c r="K108" s="26"/>
      <c r="L108" s="29" t="s">
        <v>133</v>
      </c>
      <c r="M108" s="12">
        <v>4823</v>
      </c>
      <c r="N108" s="183">
        <f t="shared" si="11"/>
        <v>0</v>
      </c>
      <c r="O108" s="183"/>
      <c r="P108" s="183"/>
      <c r="Q108" s="161"/>
      <c r="R108" s="161"/>
      <c r="S108" s="438"/>
      <c r="T108" s="161"/>
      <c r="U108" s="161"/>
      <c r="V108" s="161"/>
    </row>
    <row r="109" spans="1:22" s="156" customFormat="1" ht="16.2">
      <c r="A109" s="122" t="str">
        <f t="shared" si="8"/>
        <v>71020201000000</v>
      </c>
      <c r="B109" s="124" t="s">
        <v>439</v>
      </c>
      <c r="C109" s="117" t="s">
        <v>140</v>
      </c>
      <c r="D109" s="118" t="s">
        <v>140</v>
      </c>
      <c r="E109" s="119" t="s">
        <v>106</v>
      </c>
      <c r="F109" s="120" t="s">
        <v>441</v>
      </c>
      <c r="G109" s="129" t="s">
        <v>440</v>
      </c>
      <c r="H109" s="180">
        <v>2200</v>
      </c>
      <c r="I109" s="212" t="s">
        <v>140</v>
      </c>
      <c r="J109" s="213">
        <v>0</v>
      </c>
      <c r="K109" s="213">
        <v>0</v>
      </c>
      <c r="L109" s="162" t="s">
        <v>163</v>
      </c>
      <c r="M109" s="174"/>
      <c r="N109" s="163">
        <f>+N111+N128</f>
        <v>0</v>
      </c>
      <c r="O109" s="163">
        <f>+O111+O128</f>
        <v>0</v>
      </c>
      <c r="P109" s="163">
        <f>+P111+P128</f>
        <v>0</v>
      </c>
      <c r="Q109" s="161"/>
      <c r="R109" s="161"/>
      <c r="S109" s="438"/>
      <c r="T109" s="161"/>
      <c r="U109" s="161"/>
      <c r="V109" s="161"/>
    </row>
    <row r="110" spans="1:22" ht="16.2">
      <c r="A110" s="122" t="str">
        <f t="shared" si="8"/>
        <v>71020201000001</v>
      </c>
      <c r="B110" s="124" t="s">
        <v>439</v>
      </c>
      <c r="C110" s="117" t="s">
        <v>140</v>
      </c>
      <c r="D110" s="118" t="s">
        <v>140</v>
      </c>
      <c r="E110" s="119" t="s">
        <v>106</v>
      </c>
      <c r="F110" s="120" t="s">
        <v>441</v>
      </c>
      <c r="G110" s="129" t="s">
        <v>96</v>
      </c>
      <c r="H110" s="25"/>
      <c r="I110" s="18"/>
      <c r="J110" s="19"/>
      <c r="K110" s="19"/>
      <c r="L110" s="30" t="s">
        <v>108</v>
      </c>
      <c r="M110" s="31"/>
      <c r="N110" s="190"/>
      <c r="O110" s="190"/>
      <c r="P110" s="190"/>
      <c r="Q110" s="161"/>
      <c r="R110" s="161"/>
      <c r="S110" s="438"/>
      <c r="T110" s="161"/>
      <c r="U110" s="161"/>
      <c r="V110" s="161"/>
    </row>
    <row r="111" spans="1:22" s="115" customFormat="1" ht="16.2">
      <c r="A111" s="122" t="str">
        <f t="shared" si="8"/>
        <v>71020201010000</v>
      </c>
      <c r="B111" s="124" t="s">
        <v>439</v>
      </c>
      <c r="C111" s="117" t="s">
        <v>140</v>
      </c>
      <c r="D111" s="118" t="s">
        <v>140</v>
      </c>
      <c r="E111" s="119" t="s">
        <v>106</v>
      </c>
      <c r="F111" s="120" t="s">
        <v>106</v>
      </c>
      <c r="G111" s="129" t="s">
        <v>440</v>
      </c>
      <c r="H111" s="165">
        <v>2220</v>
      </c>
      <c r="I111" s="166" t="s">
        <v>140</v>
      </c>
      <c r="J111" s="167">
        <v>2</v>
      </c>
      <c r="K111" s="167">
        <v>0</v>
      </c>
      <c r="L111" s="168" t="s">
        <v>164</v>
      </c>
      <c r="M111" s="176"/>
      <c r="N111" s="188">
        <f>+N113</f>
        <v>0</v>
      </c>
      <c r="O111" s="188">
        <f>+O113</f>
        <v>0</v>
      </c>
      <c r="P111" s="188">
        <f>+P113</f>
        <v>0</v>
      </c>
      <c r="Q111" s="161"/>
      <c r="R111" s="161"/>
      <c r="S111" s="438"/>
      <c r="T111" s="161"/>
      <c r="U111" s="161"/>
      <c r="V111" s="161"/>
    </row>
    <row r="112" spans="1:22" ht="16.2">
      <c r="A112" s="122" t="str">
        <f t="shared" si="8"/>
        <v>71020201014239</v>
      </c>
      <c r="B112" s="124" t="s">
        <v>439</v>
      </c>
      <c r="C112" s="117" t="s">
        <v>140</v>
      </c>
      <c r="D112" s="118" t="s">
        <v>140</v>
      </c>
      <c r="E112" s="119" t="s">
        <v>106</v>
      </c>
      <c r="F112" s="120" t="s">
        <v>106</v>
      </c>
      <c r="G112" s="121">
        <v>4239</v>
      </c>
      <c r="H112" s="25"/>
      <c r="I112" s="18"/>
      <c r="J112" s="19"/>
      <c r="K112" s="19"/>
      <c r="L112" s="30" t="s">
        <v>110</v>
      </c>
      <c r="M112" s="31"/>
      <c r="N112" s="190"/>
      <c r="O112" s="190"/>
      <c r="P112" s="190"/>
      <c r="Q112" s="161"/>
      <c r="R112" s="161"/>
      <c r="S112" s="438"/>
      <c r="T112" s="161"/>
      <c r="U112" s="161"/>
      <c r="V112" s="161"/>
    </row>
    <row r="113" spans="1:22" ht="16.2">
      <c r="A113" s="122" t="str">
        <f t="shared" si="8"/>
        <v>71020201014261</v>
      </c>
      <c r="B113" s="124" t="s">
        <v>439</v>
      </c>
      <c r="C113" s="117" t="s">
        <v>140</v>
      </c>
      <c r="D113" s="118" t="s">
        <v>140</v>
      </c>
      <c r="E113" s="119" t="s">
        <v>106</v>
      </c>
      <c r="F113" s="120" t="s">
        <v>106</v>
      </c>
      <c r="G113" s="121">
        <v>4261</v>
      </c>
      <c r="H113" s="151">
        <v>2221</v>
      </c>
      <c r="I113" s="152" t="s">
        <v>140</v>
      </c>
      <c r="J113" s="153">
        <v>2</v>
      </c>
      <c r="K113" s="153">
        <v>1</v>
      </c>
      <c r="L113" s="154" t="s">
        <v>165</v>
      </c>
      <c r="M113" s="155"/>
      <c r="N113" s="192">
        <f>+N115</f>
        <v>0</v>
      </c>
      <c r="O113" s="192">
        <f>+O115</f>
        <v>0</v>
      </c>
      <c r="P113" s="192">
        <f>+P115</f>
        <v>0</v>
      </c>
      <c r="Q113" s="161"/>
      <c r="R113" s="161"/>
      <c r="S113" s="438"/>
      <c r="T113" s="161"/>
      <c r="U113" s="161"/>
      <c r="V113" s="161"/>
    </row>
    <row r="114" spans="1:22" ht="16.2">
      <c r="A114" s="122" t="str">
        <f t="shared" si="8"/>
        <v>71020201014264</v>
      </c>
      <c r="B114" s="116" t="s">
        <v>439</v>
      </c>
      <c r="C114" s="117" t="s">
        <v>140</v>
      </c>
      <c r="D114" s="118" t="s">
        <v>140</v>
      </c>
      <c r="E114" s="119" t="s">
        <v>106</v>
      </c>
      <c r="F114" s="120" t="s">
        <v>106</v>
      </c>
      <c r="G114" s="121">
        <v>4264</v>
      </c>
      <c r="H114" s="25"/>
      <c r="I114" s="25"/>
      <c r="J114" s="26"/>
      <c r="K114" s="26"/>
      <c r="L114" s="30" t="s">
        <v>108</v>
      </c>
      <c r="M114" s="31"/>
      <c r="N114" s="190"/>
      <c r="O114" s="190"/>
      <c r="P114" s="190"/>
      <c r="Q114" s="161"/>
      <c r="R114" s="161"/>
      <c r="S114" s="438"/>
      <c r="T114" s="161"/>
      <c r="U114" s="161"/>
      <c r="V114" s="161"/>
    </row>
    <row r="115" spans="1:22" ht="16.2">
      <c r="A115" s="122" t="str">
        <f t="shared" si="8"/>
        <v>71020201014639</v>
      </c>
      <c r="B115" s="124" t="s">
        <v>439</v>
      </c>
      <c r="C115" s="117" t="s">
        <v>140</v>
      </c>
      <c r="D115" s="118" t="s">
        <v>140</v>
      </c>
      <c r="E115" s="119" t="s">
        <v>106</v>
      </c>
      <c r="F115" s="120" t="s">
        <v>106</v>
      </c>
      <c r="G115" s="121">
        <v>4639</v>
      </c>
      <c r="H115" s="45"/>
      <c r="I115" s="147"/>
      <c r="J115" s="148"/>
      <c r="K115" s="148"/>
      <c r="L115" s="27" t="s">
        <v>166</v>
      </c>
      <c r="M115" s="28"/>
      <c r="N115" s="197">
        <f>O115+P115</f>
        <v>0</v>
      </c>
      <c r="O115" s="197">
        <f>SUM(O116:O127)</f>
        <v>0</v>
      </c>
      <c r="P115" s="197">
        <f>SUM(P116:P127)</f>
        <v>0</v>
      </c>
      <c r="Q115" s="161"/>
      <c r="R115" s="161"/>
      <c r="S115" s="438"/>
      <c r="T115" s="161"/>
      <c r="U115" s="161"/>
      <c r="V115" s="161"/>
    </row>
    <row r="116" spans="1:22" s="170" customFormat="1" ht="16.2">
      <c r="A116" s="122" t="str">
        <f t="shared" si="8"/>
        <v>71020500000000</v>
      </c>
      <c r="B116" s="124" t="s">
        <v>439</v>
      </c>
      <c r="C116" s="117" t="s">
        <v>140</v>
      </c>
      <c r="D116" s="118" t="s">
        <v>149</v>
      </c>
      <c r="E116" s="119" t="s">
        <v>441</v>
      </c>
      <c r="F116" s="120" t="s">
        <v>441</v>
      </c>
      <c r="G116" s="129" t="s">
        <v>440</v>
      </c>
      <c r="H116" s="17"/>
      <c r="I116" s="25"/>
      <c r="J116" s="26"/>
      <c r="K116" s="26"/>
      <c r="L116" s="30" t="s">
        <v>116</v>
      </c>
      <c r="M116" s="13">
        <v>4214</v>
      </c>
      <c r="N116" s="183">
        <f t="shared" ref="N116:N127" si="12">O116+P116</f>
        <v>0</v>
      </c>
      <c r="O116" s="183"/>
      <c r="P116" s="183"/>
      <c r="Q116" s="161"/>
      <c r="R116" s="161"/>
      <c r="S116" s="438"/>
      <c r="T116" s="161"/>
      <c r="U116" s="161"/>
      <c r="V116" s="161"/>
    </row>
    <row r="117" spans="1:22" s="170" customFormat="1" ht="16.2">
      <c r="A117" s="122"/>
      <c r="B117" s="124"/>
      <c r="C117" s="117"/>
      <c r="D117" s="118"/>
      <c r="E117" s="119"/>
      <c r="F117" s="120"/>
      <c r="G117" s="129"/>
      <c r="H117" s="17"/>
      <c r="I117" s="25"/>
      <c r="J117" s="26"/>
      <c r="K117" s="26"/>
      <c r="L117" s="433" t="s">
        <v>862</v>
      </c>
      <c r="M117" s="13">
        <v>4234</v>
      </c>
      <c r="N117" s="183">
        <f t="shared" si="12"/>
        <v>0</v>
      </c>
      <c r="O117" s="183"/>
      <c r="P117" s="183"/>
      <c r="Q117" s="161"/>
      <c r="R117" s="161"/>
      <c r="S117" s="438"/>
      <c r="T117" s="161"/>
      <c r="U117" s="161"/>
      <c r="V117" s="161"/>
    </row>
    <row r="118" spans="1:22" ht="16.2">
      <c r="A118" s="122" t="str">
        <f t="shared" si="8"/>
        <v>71020500000001</v>
      </c>
      <c r="B118" s="124" t="s">
        <v>439</v>
      </c>
      <c r="C118" s="117" t="s">
        <v>140</v>
      </c>
      <c r="D118" s="118" t="s">
        <v>149</v>
      </c>
      <c r="E118" s="119" t="s">
        <v>441</v>
      </c>
      <c r="F118" s="120" t="s">
        <v>441</v>
      </c>
      <c r="G118" s="129" t="s">
        <v>96</v>
      </c>
      <c r="H118" s="17"/>
      <c r="I118" s="25"/>
      <c r="J118" s="26"/>
      <c r="K118" s="26"/>
      <c r="L118" s="32" t="s">
        <v>125</v>
      </c>
      <c r="M118" s="33">
        <v>4239</v>
      </c>
      <c r="N118" s="183">
        <f t="shared" si="12"/>
        <v>0</v>
      </c>
      <c r="O118" s="183"/>
      <c r="P118" s="183"/>
      <c r="Q118" s="161"/>
      <c r="R118" s="161"/>
      <c r="S118" s="438"/>
      <c r="T118" s="161"/>
      <c r="U118" s="161"/>
      <c r="V118" s="161"/>
    </row>
    <row r="119" spans="1:22" s="156" customFormat="1" ht="16.2">
      <c r="A119" s="122" t="str">
        <f t="shared" si="8"/>
        <v>71020501000000</v>
      </c>
      <c r="B119" s="124" t="s">
        <v>439</v>
      </c>
      <c r="C119" s="117" t="s">
        <v>140</v>
      </c>
      <c r="D119" s="118" t="s">
        <v>149</v>
      </c>
      <c r="E119" s="119" t="s">
        <v>106</v>
      </c>
      <c r="F119" s="120" t="s">
        <v>441</v>
      </c>
      <c r="G119" s="129" t="s">
        <v>440</v>
      </c>
      <c r="H119" s="17"/>
      <c r="I119" s="25"/>
      <c r="J119" s="26"/>
      <c r="K119" s="26"/>
      <c r="L119" s="29" t="s">
        <v>126</v>
      </c>
      <c r="M119" s="12">
        <v>4241</v>
      </c>
      <c r="N119" s="183">
        <f t="shared" si="12"/>
        <v>0</v>
      </c>
      <c r="O119" s="183"/>
      <c r="P119" s="183"/>
      <c r="Q119" s="161"/>
      <c r="R119" s="161"/>
      <c r="S119" s="438"/>
      <c r="T119" s="161"/>
      <c r="U119" s="161"/>
      <c r="V119" s="161"/>
    </row>
    <row r="120" spans="1:22" ht="25.5" customHeight="1">
      <c r="A120" s="122" t="str">
        <f t="shared" si="8"/>
        <v>71020501000001</v>
      </c>
      <c r="B120" s="124" t="s">
        <v>439</v>
      </c>
      <c r="C120" s="117" t="s">
        <v>140</v>
      </c>
      <c r="D120" s="118" t="s">
        <v>149</v>
      </c>
      <c r="E120" s="119" t="s">
        <v>106</v>
      </c>
      <c r="F120" s="120" t="s">
        <v>441</v>
      </c>
      <c r="G120" s="129" t="s">
        <v>96</v>
      </c>
      <c r="H120" s="17"/>
      <c r="I120" s="25"/>
      <c r="J120" s="26"/>
      <c r="K120" s="26"/>
      <c r="L120" s="29" t="s">
        <v>127</v>
      </c>
      <c r="M120" s="33">
        <v>4252</v>
      </c>
      <c r="N120" s="183">
        <f t="shared" si="12"/>
        <v>0</v>
      </c>
      <c r="O120" s="183"/>
      <c r="P120" s="183"/>
      <c r="Q120" s="161"/>
      <c r="R120" s="161"/>
      <c r="S120" s="438"/>
      <c r="T120" s="161"/>
      <c r="U120" s="161"/>
      <c r="V120" s="161"/>
    </row>
    <row r="121" spans="1:22" s="115" customFormat="1" ht="16.2">
      <c r="A121" s="122" t="str">
        <f t="shared" si="8"/>
        <v>71020501010000</v>
      </c>
      <c r="B121" s="124" t="s">
        <v>439</v>
      </c>
      <c r="C121" s="117" t="s">
        <v>140</v>
      </c>
      <c r="D121" s="118" t="s">
        <v>149</v>
      </c>
      <c r="E121" s="119" t="s">
        <v>106</v>
      </c>
      <c r="F121" s="120" t="s">
        <v>106</v>
      </c>
      <c r="G121" s="129" t="s">
        <v>440</v>
      </c>
      <c r="H121" s="17"/>
      <c r="I121" s="25"/>
      <c r="J121" s="26"/>
      <c r="K121" s="26"/>
      <c r="L121" s="29" t="s">
        <v>128</v>
      </c>
      <c r="M121" s="33">
        <v>4261</v>
      </c>
      <c r="N121" s="183">
        <f t="shared" si="12"/>
        <v>0</v>
      </c>
      <c r="O121" s="183"/>
      <c r="P121" s="183"/>
      <c r="Q121" s="161"/>
      <c r="R121" s="161"/>
      <c r="S121" s="438"/>
      <c r="T121" s="161"/>
      <c r="U121" s="161"/>
      <c r="V121" s="161"/>
    </row>
    <row r="122" spans="1:22" ht="16.2">
      <c r="A122" s="122" t="str">
        <f t="shared" si="8"/>
        <v>71020501014216</v>
      </c>
      <c r="B122" s="124" t="s">
        <v>439</v>
      </c>
      <c r="C122" s="117" t="s">
        <v>140</v>
      </c>
      <c r="D122" s="118" t="s">
        <v>149</v>
      </c>
      <c r="E122" s="119" t="s">
        <v>106</v>
      </c>
      <c r="F122" s="120" t="s">
        <v>106</v>
      </c>
      <c r="G122" s="121">
        <v>4216</v>
      </c>
      <c r="H122" s="177"/>
      <c r="I122" s="194"/>
      <c r="J122" s="201"/>
      <c r="K122" s="202"/>
      <c r="L122" s="203" t="s">
        <v>129</v>
      </c>
      <c r="M122" s="13">
        <v>4264</v>
      </c>
      <c r="N122" s="183">
        <f t="shared" si="12"/>
        <v>0</v>
      </c>
      <c r="O122" s="183"/>
      <c r="P122" s="183"/>
      <c r="Q122" s="161"/>
      <c r="R122" s="161"/>
      <c r="S122" s="438"/>
      <c r="T122" s="161"/>
      <c r="U122" s="161"/>
      <c r="V122" s="161"/>
    </row>
    <row r="123" spans="1:22" ht="16.2">
      <c r="A123" s="122" t="str">
        <f t="shared" si="8"/>
        <v>71020501014239</v>
      </c>
      <c r="B123" s="124" t="s">
        <v>439</v>
      </c>
      <c r="C123" s="117" t="s">
        <v>140</v>
      </c>
      <c r="D123" s="118" t="s">
        <v>149</v>
      </c>
      <c r="E123" s="119" t="s">
        <v>106</v>
      </c>
      <c r="F123" s="120" t="s">
        <v>106</v>
      </c>
      <c r="G123" s="121">
        <v>4239</v>
      </c>
      <c r="H123" s="17"/>
      <c r="I123" s="25"/>
      <c r="J123" s="26"/>
      <c r="K123" s="26"/>
      <c r="L123" s="32" t="s">
        <v>364</v>
      </c>
      <c r="M123" s="48">
        <v>4269</v>
      </c>
      <c r="N123" s="183">
        <f t="shared" si="12"/>
        <v>0</v>
      </c>
      <c r="O123" s="183"/>
      <c r="P123" s="183"/>
      <c r="Q123" s="161"/>
      <c r="R123" s="161"/>
      <c r="S123" s="438"/>
      <c r="T123" s="161"/>
      <c r="U123" s="161"/>
      <c r="V123" s="161"/>
    </row>
    <row r="124" spans="1:22" ht="16.2">
      <c r="A124" s="122" t="str">
        <f t="shared" si="8"/>
        <v>71020501014264</v>
      </c>
      <c r="B124" s="124" t="s">
        <v>439</v>
      </c>
      <c r="C124" s="117" t="s">
        <v>140</v>
      </c>
      <c r="D124" s="118" t="s">
        <v>149</v>
      </c>
      <c r="E124" s="119" t="s">
        <v>106</v>
      </c>
      <c r="F124" s="120" t="s">
        <v>106</v>
      </c>
      <c r="G124" s="121">
        <v>4264</v>
      </c>
      <c r="H124" s="17"/>
      <c r="I124" s="25"/>
      <c r="J124" s="26"/>
      <c r="K124" s="26"/>
      <c r="L124" s="30" t="s">
        <v>173</v>
      </c>
      <c r="M124" s="31">
        <v>5112</v>
      </c>
      <c r="N124" s="183">
        <f t="shared" si="12"/>
        <v>0</v>
      </c>
      <c r="O124" s="183"/>
      <c r="P124" s="183"/>
      <c r="Q124" s="161"/>
      <c r="R124" s="161"/>
      <c r="S124" s="438"/>
      <c r="T124" s="161"/>
      <c r="U124" s="161"/>
      <c r="V124" s="161"/>
    </row>
    <row r="125" spans="1:22" ht="16.2">
      <c r="A125" s="122" t="str">
        <f t="shared" si="8"/>
        <v>71020501014639</v>
      </c>
      <c r="B125" s="124" t="s">
        <v>439</v>
      </c>
      <c r="C125" s="117" t="s">
        <v>140</v>
      </c>
      <c r="D125" s="118" t="s">
        <v>149</v>
      </c>
      <c r="E125" s="119" t="s">
        <v>106</v>
      </c>
      <c r="F125" s="120" t="s">
        <v>106</v>
      </c>
      <c r="G125" s="121">
        <v>4639</v>
      </c>
      <c r="H125" s="17"/>
      <c r="I125" s="25"/>
      <c r="J125" s="26"/>
      <c r="K125" s="26"/>
      <c r="L125" s="30" t="s">
        <v>174</v>
      </c>
      <c r="M125" s="13">
        <v>5113</v>
      </c>
      <c r="N125" s="183">
        <f t="shared" si="12"/>
        <v>0</v>
      </c>
      <c r="O125" s="183"/>
      <c r="P125" s="183"/>
      <c r="Q125" s="161"/>
      <c r="R125" s="161"/>
      <c r="S125" s="438"/>
      <c r="T125" s="161"/>
      <c r="U125" s="161"/>
      <c r="V125" s="161"/>
    </row>
    <row r="126" spans="1:22" s="115" customFormat="1" ht="16.2">
      <c r="A126" s="215" t="str">
        <f t="shared" si="8"/>
        <v>71020501020000</v>
      </c>
      <c r="B126" s="124" t="s">
        <v>439</v>
      </c>
      <c r="C126" s="117" t="s">
        <v>140</v>
      </c>
      <c r="D126" s="118" t="s">
        <v>149</v>
      </c>
      <c r="E126" s="119" t="s">
        <v>106</v>
      </c>
      <c r="F126" s="216" t="s">
        <v>140</v>
      </c>
      <c r="G126" s="129" t="s">
        <v>440</v>
      </c>
      <c r="H126" s="17"/>
      <c r="I126" s="25"/>
      <c r="J126" s="26"/>
      <c r="K126" s="26"/>
      <c r="L126" s="29" t="s">
        <v>136</v>
      </c>
      <c r="M126" s="12">
        <v>5122</v>
      </c>
      <c r="N126" s="183">
        <f t="shared" si="12"/>
        <v>0</v>
      </c>
      <c r="O126" s="183"/>
      <c r="P126" s="183"/>
      <c r="Q126" s="161"/>
      <c r="R126" s="161"/>
      <c r="S126" s="438"/>
      <c r="T126" s="161"/>
      <c r="U126" s="161"/>
      <c r="V126" s="161"/>
    </row>
    <row r="127" spans="1:22" ht="16.2">
      <c r="A127" s="215" t="str">
        <f t="shared" si="8"/>
        <v>71020501024512</v>
      </c>
      <c r="B127" s="124" t="s">
        <v>439</v>
      </c>
      <c r="C127" s="117" t="s">
        <v>140</v>
      </c>
      <c r="D127" s="118" t="s">
        <v>149</v>
      </c>
      <c r="E127" s="119" t="s">
        <v>106</v>
      </c>
      <c r="F127" s="216" t="s">
        <v>140</v>
      </c>
      <c r="G127" s="121" t="s">
        <v>229</v>
      </c>
      <c r="H127" s="17"/>
      <c r="I127" s="25"/>
      <c r="J127" s="26"/>
      <c r="K127" s="26"/>
      <c r="L127" s="29" t="s">
        <v>137</v>
      </c>
      <c r="M127" s="12">
        <v>5129</v>
      </c>
      <c r="N127" s="183">
        <f t="shared" si="12"/>
        <v>0</v>
      </c>
      <c r="O127" s="183"/>
      <c r="P127" s="183"/>
      <c r="Q127" s="161"/>
      <c r="R127" s="161"/>
      <c r="S127" s="438"/>
      <c r="T127" s="161"/>
      <c r="U127" s="161"/>
      <c r="V127" s="161"/>
    </row>
    <row r="128" spans="1:22" s="182" customFormat="1" ht="16.2">
      <c r="A128" s="122" t="str">
        <f t="shared" si="8"/>
        <v>71040000000000</v>
      </c>
      <c r="B128" s="124" t="s">
        <v>439</v>
      </c>
      <c r="C128" s="117" t="s">
        <v>155</v>
      </c>
      <c r="D128" s="118" t="s">
        <v>441</v>
      </c>
      <c r="E128" s="119" t="s">
        <v>441</v>
      </c>
      <c r="F128" s="120" t="s">
        <v>441</v>
      </c>
      <c r="G128" s="129" t="s">
        <v>440</v>
      </c>
      <c r="H128" s="165">
        <v>2250</v>
      </c>
      <c r="I128" s="166" t="s">
        <v>140</v>
      </c>
      <c r="J128" s="167">
        <v>5</v>
      </c>
      <c r="K128" s="167">
        <v>0</v>
      </c>
      <c r="L128" s="168" t="s">
        <v>168</v>
      </c>
      <c r="M128" s="176"/>
      <c r="N128" s="188">
        <f>+N130</f>
        <v>0</v>
      </c>
      <c r="O128" s="188">
        <f>+O130</f>
        <v>0</v>
      </c>
      <c r="P128" s="188">
        <f>+P130</f>
        <v>0</v>
      </c>
      <c r="Q128" s="161"/>
      <c r="R128" s="161"/>
      <c r="S128" s="438"/>
      <c r="T128" s="161"/>
      <c r="U128" s="161"/>
      <c r="V128" s="161"/>
    </row>
    <row r="129" spans="1:22" ht="16.2">
      <c r="A129" s="122" t="str">
        <f t="shared" si="8"/>
        <v>71040000000001</v>
      </c>
      <c r="B129" s="124" t="s">
        <v>439</v>
      </c>
      <c r="C129" s="117" t="s">
        <v>155</v>
      </c>
      <c r="D129" s="118" t="s">
        <v>441</v>
      </c>
      <c r="E129" s="119" t="s">
        <v>441</v>
      </c>
      <c r="F129" s="120" t="s">
        <v>441</v>
      </c>
      <c r="G129" s="129" t="s">
        <v>96</v>
      </c>
      <c r="H129" s="25"/>
      <c r="I129" s="18"/>
      <c r="J129" s="19"/>
      <c r="K129" s="19"/>
      <c r="L129" s="30" t="s">
        <v>110</v>
      </c>
      <c r="M129" s="31"/>
      <c r="N129" s="190"/>
      <c r="O129" s="190"/>
      <c r="P129" s="190"/>
      <c r="Q129" s="161"/>
      <c r="R129" s="161"/>
      <c r="S129" s="438"/>
      <c r="T129" s="161"/>
      <c r="U129" s="161"/>
      <c r="V129" s="161"/>
    </row>
    <row r="130" spans="1:22" s="170" customFormat="1" ht="16.2">
      <c r="A130" s="122" t="str">
        <f t="shared" si="8"/>
        <v>71040200000000</v>
      </c>
      <c r="B130" s="124" t="s">
        <v>439</v>
      </c>
      <c r="C130" s="117" t="s">
        <v>155</v>
      </c>
      <c r="D130" s="118" t="s">
        <v>140</v>
      </c>
      <c r="E130" s="119" t="s">
        <v>441</v>
      </c>
      <c r="F130" s="120" t="s">
        <v>441</v>
      </c>
      <c r="G130" s="129" t="s">
        <v>440</v>
      </c>
      <c r="H130" s="151">
        <v>2251</v>
      </c>
      <c r="I130" s="152" t="s">
        <v>140</v>
      </c>
      <c r="J130" s="153">
        <v>5</v>
      </c>
      <c r="K130" s="153">
        <v>1</v>
      </c>
      <c r="L130" s="154" t="s">
        <v>168</v>
      </c>
      <c r="M130" s="155"/>
      <c r="N130" s="192">
        <f t="shared" ref="N130:P130" si="13">+N132+N138</f>
        <v>0</v>
      </c>
      <c r="O130" s="192">
        <f t="shared" si="13"/>
        <v>0</v>
      </c>
      <c r="P130" s="192">
        <f t="shared" si="13"/>
        <v>0</v>
      </c>
      <c r="Q130" s="161"/>
      <c r="R130" s="161"/>
      <c r="S130" s="438"/>
      <c r="T130" s="161"/>
      <c r="U130" s="161"/>
      <c r="V130" s="161"/>
    </row>
    <row r="131" spans="1:22" ht="16.2">
      <c r="A131" s="122" t="str">
        <f t="shared" si="8"/>
        <v>71040200000001</v>
      </c>
      <c r="B131" s="124" t="s">
        <v>439</v>
      </c>
      <c r="C131" s="117" t="s">
        <v>155</v>
      </c>
      <c r="D131" s="118" t="s">
        <v>140</v>
      </c>
      <c r="E131" s="119" t="s">
        <v>441</v>
      </c>
      <c r="F131" s="120" t="s">
        <v>441</v>
      </c>
      <c r="G131" s="129" t="s">
        <v>96</v>
      </c>
      <c r="H131" s="25"/>
      <c r="I131" s="25"/>
      <c r="J131" s="26"/>
      <c r="K131" s="26"/>
      <c r="L131" s="30" t="s">
        <v>108</v>
      </c>
      <c r="M131" s="31"/>
      <c r="N131" s="190"/>
      <c r="O131" s="190"/>
      <c r="P131" s="190"/>
      <c r="Q131" s="161"/>
      <c r="R131" s="161"/>
      <c r="S131" s="438"/>
      <c r="T131" s="161"/>
      <c r="U131" s="161"/>
      <c r="V131" s="161"/>
    </row>
    <row r="132" spans="1:22" s="156" customFormat="1" ht="28.95" customHeight="1">
      <c r="A132" s="122" t="str">
        <f t="shared" si="8"/>
        <v>71040204000000</v>
      </c>
      <c r="B132" s="124" t="s">
        <v>439</v>
      </c>
      <c r="C132" s="117" t="s">
        <v>155</v>
      </c>
      <c r="D132" s="118" t="s">
        <v>140</v>
      </c>
      <c r="E132" s="119" t="s">
        <v>155</v>
      </c>
      <c r="F132" s="120" t="s">
        <v>441</v>
      </c>
      <c r="G132" s="129" t="s">
        <v>440</v>
      </c>
      <c r="H132" s="45"/>
      <c r="I132" s="147"/>
      <c r="J132" s="148"/>
      <c r="K132" s="148"/>
      <c r="L132" s="27" t="s">
        <v>576</v>
      </c>
      <c r="M132" s="28"/>
      <c r="N132" s="197">
        <f>O132+P132</f>
        <v>0</v>
      </c>
      <c r="O132" s="197">
        <f>SUM(O133:O137)</f>
        <v>0</v>
      </c>
      <c r="P132" s="197">
        <f>SUM(P133:P137)</f>
        <v>0</v>
      </c>
      <c r="Q132" s="161"/>
      <c r="R132" s="161"/>
      <c r="S132" s="438"/>
      <c r="T132" s="161"/>
      <c r="U132" s="161"/>
      <c r="V132" s="161"/>
    </row>
    <row r="133" spans="1:22" ht="16.2">
      <c r="A133" s="122" t="str">
        <f t="shared" si="8"/>
        <v>71040204000001</v>
      </c>
      <c r="B133" s="124" t="s">
        <v>439</v>
      </c>
      <c r="C133" s="117" t="s">
        <v>155</v>
      </c>
      <c r="D133" s="118" t="s">
        <v>140</v>
      </c>
      <c r="E133" s="119" t="s">
        <v>155</v>
      </c>
      <c r="F133" s="120" t="s">
        <v>441</v>
      </c>
      <c r="G133" s="129" t="s">
        <v>96</v>
      </c>
      <c r="H133" s="17"/>
      <c r="I133" s="25"/>
      <c r="J133" s="26"/>
      <c r="K133" s="26"/>
      <c r="L133" s="32" t="s">
        <v>118</v>
      </c>
      <c r="M133" s="33">
        <v>4216</v>
      </c>
      <c r="N133" s="183">
        <f t="shared" ref="N133:N140" si="14">O133+P133</f>
        <v>0</v>
      </c>
      <c r="O133" s="183"/>
      <c r="P133" s="183"/>
      <c r="Q133" s="161"/>
      <c r="R133" s="161"/>
      <c r="S133" s="438"/>
      <c r="T133" s="161"/>
      <c r="U133" s="161"/>
      <c r="V133" s="161"/>
    </row>
    <row r="134" spans="1:22" s="115" customFormat="1" ht="16.2">
      <c r="A134" s="122" t="str">
        <f t="shared" si="8"/>
        <v>71040204010000</v>
      </c>
      <c r="B134" s="124" t="s">
        <v>439</v>
      </c>
      <c r="C134" s="117" t="s">
        <v>155</v>
      </c>
      <c r="D134" s="118" t="s">
        <v>140</v>
      </c>
      <c r="E134" s="119" t="s">
        <v>155</v>
      </c>
      <c r="F134" s="120" t="s">
        <v>106</v>
      </c>
      <c r="G134" s="129" t="s">
        <v>440</v>
      </c>
      <c r="H134" s="17"/>
      <c r="I134" s="25"/>
      <c r="J134" s="26"/>
      <c r="K134" s="26"/>
      <c r="L134" s="32" t="s">
        <v>125</v>
      </c>
      <c r="M134" s="33">
        <v>4239</v>
      </c>
      <c r="N134" s="183">
        <f t="shared" si="14"/>
        <v>0</v>
      </c>
      <c r="O134" s="183"/>
      <c r="P134" s="183"/>
      <c r="Q134" s="161"/>
      <c r="R134" s="161"/>
      <c r="S134" s="438"/>
      <c r="T134" s="161"/>
      <c r="U134" s="161"/>
      <c r="V134" s="161"/>
    </row>
    <row r="135" spans="1:22" ht="26.4">
      <c r="A135" s="122" t="str">
        <f t="shared" si="8"/>
        <v>71040204015112</v>
      </c>
      <c r="B135" s="124" t="s">
        <v>439</v>
      </c>
      <c r="C135" s="117" t="s">
        <v>155</v>
      </c>
      <c r="D135" s="118" t="s">
        <v>140</v>
      </c>
      <c r="E135" s="119" t="s">
        <v>155</v>
      </c>
      <c r="F135" s="120" t="s">
        <v>106</v>
      </c>
      <c r="G135" s="121">
        <v>5112</v>
      </c>
      <c r="H135" s="17"/>
      <c r="I135" s="25"/>
      <c r="J135" s="26"/>
      <c r="K135" s="26"/>
      <c r="L135" s="30" t="s">
        <v>142</v>
      </c>
      <c r="M135" s="13">
        <v>4251</v>
      </c>
      <c r="N135" s="183">
        <f t="shared" si="14"/>
        <v>0</v>
      </c>
      <c r="O135" s="183"/>
      <c r="P135" s="183"/>
      <c r="Q135" s="161"/>
      <c r="R135" s="161"/>
      <c r="S135" s="438"/>
      <c r="T135" s="161"/>
      <c r="U135" s="161"/>
      <c r="V135" s="161"/>
    </row>
    <row r="136" spans="1:22" ht="16.2">
      <c r="A136" s="122" t="str">
        <f t="shared" si="8"/>
        <v>71040204015113</v>
      </c>
      <c r="B136" s="124" t="s">
        <v>439</v>
      </c>
      <c r="C136" s="117" t="s">
        <v>155</v>
      </c>
      <c r="D136" s="118" t="s">
        <v>140</v>
      </c>
      <c r="E136" s="119" t="s">
        <v>155</v>
      </c>
      <c r="F136" s="120" t="s">
        <v>106</v>
      </c>
      <c r="G136" s="121">
        <v>5113</v>
      </c>
      <c r="H136" s="17"/>
      <c r="I136" s="25"/>
      <c r="J136" s="26"/>
      <c r="K136" s="26"/>
      <c r="L136" s="32" t="s">
        <v>129</v>
      </c>
      <c r="M136" s="33">
        <v>4264</v>
      </c>
      <c r="N136" s="183">
        <f t="shared" si="14"/>
        <v>0</v>
      </c>
      <c r="O136" s="183"/>
      <c r="P136" s="183"/>
      <c r="Q136" s="161"/>
      <c r="R136" s="161"/>
      <c r="S136" s="438"/>
      <c r="T136" s="161"/>
      <c r="U136" s="161"/>
      <c r="V136" s="161"/>
    </row>
    <row r="137" spans="1:22" s="170" customFormat="1" ht="16.2">
      <c r="A137" s="122" t="str">
        <f t="shared" si="8"/>
        <v>71040500000000</v>
      </c>
      <c r="B137" s="124" t="s">
        <v>439</v>
      </c>
      <c r="C137" s="117" t="s">
        <v>155</v>
      </c>
      <c r="D137" s="118" t="s">
        <v>149</v>
      </c>
      <c r="E137" s="119" t="s">
        <v>441</v>
      </c>
      <c r="F137" s="120" t="s">
        <v>441</v>
      </c>
      <c r="G137" s="129" t="s">
        <v>440</v>
      </c>
      <c r="H137" s="17"/>
      <c r="I137" s="25"/>
      <c r="J137" s="26"/>
      <c r="K137" s="26"/>
      <c r="L137" s="32" t="s">
        <v>167</v>
      </c>
      <c r="M137" s="33">
        <v>4639</v>
      </c>
      <c r="N137" s="183">
        <f t="shared" si="14"/>
        <v>0</v>
      </c>
      <c r="O137" s="183"/>
      <c r="P137" s="183"/>
      <c r="Q137" s="161"/>
      <c r="R137" s="161"/>
      <c r="S137" s="438"/>
      <c r="T137" s="161"/>
      <c r="U137" s="161"/>
      <c r="V137" s="161"/>
    </row>
    <row r="138" spans="1:22" ht="37.200000000000003" customHeight="1">
      <c r="A138" s="122" t="str">
        <f t="shared" si="8"/>
        <v>71040500000001</v>
      </c>
      <c r="B138" s="124" t="s">
        <v>439</v>
      </c>
      <c r="C138" s="117" t="s">
        <v>155</v>
      </c>
      <c r="D138" s="118" t="s">
        <v>149</v>
      </c>
      <c r="E138" s="119" t="s">
        <v>441</v>
      </c>
      <c r="F138" s="120" t="s">
        <v>441</v>
      </c>
      <c r="G138" s="129" t="s">
        <v>96</v>
      </c>
      <c r="H138" s="45"/>
      <c r="I138" s="147"/>
      <c r="J138" s="148"/>
      <c r="K138" s="148"/>
      <c r="L138" s="27" t="s">
        <v>748</v>
      </c>
      <c r="M138" s="28"/>
      <c r="N138" s="197">
        <f>O138+P138</f>
        <v>0</v>
      </c>
      <c r="O138" s="197">
        <f>SUM(O139:O140)</f>
        <v>0</v>
      </c>
      <c r="P138" s="197">
        <f>SUM(P139:P140)</f>
        <v>0</v>
      </c>
      <c r="Q138" s="161"/>
      <c r="R138" s="161"/>
      <c r="S138" s="438"/>
      <c r="T138" s="161"/>
      <c r="U138" s="161"/>
      <c r="V138" s="161"/>
    </row>
    <row r="139" spans="1:22" s="156" customFormat="1" ht="26.4">
      <c r="A139" s="122" t="str">
        <f t="shared" si="8"/>
        <v>71040501000000</v>
      </c>
      <c r="B139" s="124" t="s">
        <v>439</v>
      </c>
      <c r="C139" s="117" t="s">
        <v>155</v>
      </c>
      <c r="D139" s="118" t="s">
        <v>149</v>
      </c>
      <c r="E139" s="119" t="s">
        <v>106</v>
      </c>
      <c r="F139" s="120" t="s">
        <v>441</v>
      </c>
      <c r="G139" s="129" t="s">
        <v>440</v>
      </c>
      <c r="H139" s="17"/>
      <c r="I139" s="25"/>
      <c r="J139" s="26"/>
      <c r="K139" s="26"/>
      <c r="L139" s="29" t="s">
        <v>839</v>
      </c>
      <c r="M139" s="12" t="s">
        <v>83</v>
      </c>
      <c r="N139" s="183">
        <f t="shared" si="14"/>
        <v>0</v>
      </c>
      <c r="O139" s="183"/>
      <c r="P139" s="183">
        <v>0</v>
      </c>
      <c r="Q139" s="161"/>
      <c r="R139" s="161"/>
      <c r="S139" s="438"/>
      <c r="T139" s="161"/>
      <c r="U139" s="161"/>
      <c r="V139" s="161"/>
    </row>
    <row r="140" spans="1:22" ht="26.4">
      <c r="A140" s="122" t="str">
        <f t="shared" si="8"/>
        <v>71040501000001</v>
      </c>
      <c r="B140" s="124" t="s">
        <v>439</v>
      </c>
      <c r="C140" s="117" t="s">
        <v>155</v>
      </c>
      <c r="D140" s="118" t="s">
        <v>149</v>
      </c>
      <c r="E140" s="119" t="s">
        <v>106</v>
      </c>
      <c r="F140" s="120" t="s">
        <v>441</v>
      </c>
      <c r="G140" s="129" t="s">
        <v>96</v>
      </c>
      <c r="H140" s="17"/>
      <c r="I140" s="25"/>
      <c r="J140" s="26"/>
      <c r="K140" s="26"/>
      <c r="L140" s="29" t="s">
        <v>230</v>
      </c>
      <c r="M140" s="12" t="s">
        <v>229</v>
      </c>
      <c r="N140" s="183">
        <f t="shared" si="14"/>
        <v>0</v>
      </c>
      <c r="O140" s="183"/>
      <c r="P140" s="183"/>
      <c r="Q140" s="161"/>
      <c r="R140" s="161"/>
      <c r="S140" s="438"/>
      <c r="T140" s="161"/>
      <c r="U140" s="161"/>
      <c r="V140" s="161"/>
    </row>
    <row r="141" spans="1:22" s="115" customFormat="1" ht="24.75" customHeight="1">
      <c r="A141" s="122" t="str">
        <f t="shared" si="8"/>
        <v>71040501010000</v>
      </c>
      <c r="B141" s="124" t="s">
        <v>439</v>
      </c>
      <c r="C141" s="117" t="s">
        <v>155</v>
      </c>
      <c r="D141" s="118" t="s">
        <v>149</v>
      </c>
      <c r="E141" s="119" t="s">
        <v>106</v>
      </c>
      <c r="F141" s="120" t="s">
        <v>106</v>
      </c>
      <c r="G141" s="129" t="s">
        <v>440</v>
      </c>
      <c r="H141" s="180">
        <v>2400</v>
      </c>
      <c r="I141" s="212" t="s">
        <v>155</v>
      </c>
      <c r="J141" s="213">
        <v>0</v>
      </c>
      <c r="K141" s="213">
        <v>0</v>
      </c>
      <c r="L141" s="162" t="s">
        <v>169</v>
      </c>
      <c r="M141" s="174"/>
      <c r="N141" s="163">
        <f>+N143+N165+N172+N260+N272</f>
        <v>0</v>
      </c>
      <c r="O141" s="163">
        <f t="shared" ref="O141:P141" si="15">+O143+O165+O172+O260+O272</f>
        <v>0</v>
      </c>
      <c r="P141" s="163">
        <f t="shared" si="15"/>
        <v>0</v>
      </c>
      <c r="Q141" s="161"/>
      <c r="R141" s="161"/>
      <c r="S141" s="438"/>
      <c r="T141" s="161"/>
      <c r="U141" s="161"/>
      <c r="V141" s="161"/>
    </row>
    <row r="142" spans="1:22" ht="16.2">
      <c r="A142" s="122" t="str">
        <f t="shared" si="8"/>
        <v>71040501014251</v>
      </c>
      <c r="B142" s="124" t="s">
        <v>439</v>
      </c>
      <c r="C142" s="117" t="s">
        <v>155</v>
      </c>
      <c r="D142" s="118" t="s">
        <v>149</v>
      </c>
      <c r="E142" s="119" t="s">
        <v>106</v>
      </c>
      <c r="F142" s="120" t="s">
        <v>106</v>
      </c>
      <c r="G142" s="121">
        <v>4251</v>
      </c>
      <c r="H142" s="25"/>
      <c r="I142" s="18"/>
      <c r="J142" s="19"/>
      <c r="K142" s="19"/>
      <c r="L142" s="30" t="s">
        <v>108</v>
      </c>
      <c r="M142" s="31"/>
      <c r="N142" s="190"/>
      <c r="O142" s="190"/>
      <c r="P142" s="190"/>
      <c r="Q142" s="161"/>
      <c r="R142" s="161"/>
      <c r="S142" s="438"/>
      <c r="T142" s="161"/>
      <c r="U142" s="161"/>
      <c r="V142" s="161"/>
    </row>
    <row r="143" spans="1:22" ht="27.6">
      <c r="B143" s="124"/>
      <c r="H143" s="165">
        <v>2410</v>
      </c>
      <c r="I143" s="166" t="s">
        <v>155</v>
      </c>
      <c r="J143" s="167">
        <v>1</v>
      </c>
      <c r="K143" s="167">
        <v>0</v>
      </c>
      <c r="L143" s="168" t="s">
        <v>749</v>
      </c>
      <c r="M143" s="176"/>
      <c r="N143" s="188">
        <f>N145</f>
        <v>0</v>
      </c>
      <c r="O143" s="188">
        <f>O145</f>
        <v>0</v>
      </c>
      <c r="P143" s="188">
        <f>+P145</f>
        <v>0</v>
      </c>
      <c r="Q143" s="161"/>
      <c r="R143" s="161"/>
      <c r="S143" s="438"/>
      <c r="T143" s="161"/>
      <c r="U143" s="161"/>
      <c r="V143" s="161"/>
    </row>
    <row r="144" spans="1:22" s="115" customFormat="1" ht="16.2">
      <c r="A144" s="122" t="str">
        <f t="shared" si="8"/>
        <v>71040501020000</v>
      </c>
      <c r="B144" s="124" t="s">
        <v>439</v>
      </c>
      <c r="C144" s="117" t="s">
        <v>155</v>
      </c>
      <c r="D144" s="118" t="s">
        <v>149</v>
      </c>
      <c r="E144" s="119" t="s">
        <v>106</v>
      </c>
      <c r="F144" s="120" t="s">
        <v>140</v>
      </c>
      <c r="G144" s="129" t="s">
        <v>440</v>
      </c>
      <c r="H144" s="25"/>
      <c r="I144" s="18"/>
      <c r="J144" s="19"/>
      <c r="K144" s="19"/>
      <c r="L144" s="30" t="s">
        <v>750</v>
      </c>
      <c r="M144" s="31"/>
      <c r="N144" s="190"/>
      <c r="O144" s="190"/>
      <c r="P144" s="190"/>
      <c r="Q144" s="161"/>
      <c r="R144" s="161"/>
      <c r="S144" s="438"/>
      <c r="T144" s="161"/>
      <c r="U144" s="161"/>
      <c r="V144" s="161"/>
    </row>
    <row r="145" spans="1:22" ht="26.4">
      <c r="A145" s="122" t="str">
        <f t="shared" si="8"/>
        <v>71040501025113</v>
      </c>
      <c r="B145" s="124" t="s">
        <v>439</v>
      </c>
      <c r="C145" s="117" t="s">
        <v>155</v>
      </c>
      <c r="D145" s="118" t="s">
        <v>149</v>
      </c>
      <c r="E145" s="119" t="s">
        <v>106</v>
      </c>
      <c r="F145" s="120" t="s">
        <v>140</v>
      </c>
      <c r="G145" s="121">
        <v>5113</v>
      </c>
      <c r="H145" s="151">
        <v>2411</v>
      </c>
      <c r="I145" s="152" t="s">
        <v>155</v>
      </c>
      <c r="J145" s="153">
        <v>1</v>
      </c>
      <c r="K145" s="153">
        <v>1</v>
      </c>
      <c r="L145" s="154" t="s">
        <v>751</v>
      </c>
      <c r="M145" s="155"/>
      <c r="N145" s="192">
        <f>+N147+N149+N151+N154+N157+N159+N161+N163</f>
        <v>0</v>
      </c>
      <c r="O145" s="192">
        <f t="shared" ref="O145:P145" si="16">+O147+O149+O151+O154+O157+O159+O161+O163</f>
        <v>0</v>
      </c>
      <c r="P145" s="192">
        <f t="shared" si="16"/>
        <v>0</v>
      </c>
      <c r="Q145" s="161"/>
      <c r="R145" s="161"/>
      <c r="S145" s="438"/>
      <c r="T145" s="161"/>
      <c r="U145" s="161"/>
      <c r="V145" s="161"/>
    </row>
    <row r="146" spans="1:22" s="115" customFormat="1" ht="16.2">
      <c r="A146" s="122" t="str">
        <f t="shared" si="8"/>
        <v>71040501030000</v>
      </c>
      <c r="B146" s="124" t="s">
        <v>439</v>
      </c>
      <c r="C146" s="117" t="s">
        <v>155</v>
      </c>
      <c r="D146" s="118" t="s">
        <v>149</v>
      </c>
      <c r="E146" s="119" t="s">
        <v>106</v>
      </c>
      <c r="F146" s="120" t="s">
        <v>442</v>
      </c>
      <c r="G146" s="129" t="s">
        <v>440</v>
      </c>
      <c r="H146" s="25"/>
      <c r="I146" s="18"/>
      <c r="J146" s="19"/>
      <c r="K146" s="19"/>
      <c r="L146" s="30" t="s">
        <v>108</v>
      </c>
      <c r="M146" s="31"/>
      <c r="N146" s="190"/>
      <c r="O146" s="190"/>
      <c r="P146" s="190"/>
      <c r="Q146" s="161"/>
      <c r="R146" s="161"/>
      <c r="S146" s="438"/>
      <c r="T146" s="161"/>
      <c r="U146" s="161"/>
      <c r="V146" s="161"/>
    </row>
    <row r="147" spans="1:22" ht="47.4" customHeight="1">
      <c r="A147" s="122" t="str">
        <f t="shared" si="8"/>
        <v>71040501034251</v>
      </c>
      <c r="B147" s="124" t="s">
        <v>439</v>
      </c>
      <c r="C147" s="117" t="s">
        <v>155</v>
      </c>
      <c r="D147" s="118" t="s">
        <v>149</v>
      </c>
      <c r="E147" s="119" t="s">
        <v>106</v>
      </c>
      <c r="F147" s="120" t="s">
        <v>442</v>
      </c>
      <c r="G147" s="121">
        <v>4251</v>
      </c>
      <c r="H147" s="45"/>
      <c r="I147" s="147"/>
      <c r="J147" s="148"/>
      <c r="K147" s="148"/>
      <c r="L147" s="27" t="s">
        <v>752</v>
      </c>
      <c r="M147" s="28"/>
      <c r="N147" s="197">
        <f>O147+P147</f>
        <v>0</v>
      </c>
      <c r="O147" s="197">
        <f>SUM(O148)</f>
        <v>0</v>
      </c>
      <c r="P147" s="197">
        <f>SUM(P148)</f>
        <v>0</v>
      </c>
      <c r="Q147" s="161"/>
      <c r="R147" s="161"/>
      <c r="S147" s="438"/>
      <c r="T147" s="161"/>
      <c r="U147" s="161"/>
      <c r="V147" s="161"/>
    </row>
    <row r="148" spans="1:22" ht="16.2">
      <c r="A148" s="122" t="str">
        <f t="shared" si="8"/>
        <v>71040501035113</v>
      </c>
      <c r="B148" s="124" t="s">
        <v>439</v>
      </c>
      <c r="C148" s="117" t="s">
        <v>155</v>
      </c>
      <c r="D148" s="118" t="s">
        <v>149</v>
      </c>
      <c r="E148" s="119" t="s">
        <v>106</v>
      </c>
      <c r="F148" s="120" t="s">
        <v>442</v>
      </c>
      <c r="G148" s="121">
        <v>5113</v>
      </c>
      <c r="H148" s="25"/>
      <c r="I148" s="18"/>
      <c r="J148" s="19"/>
      <c r="K148" s="19"/>
      <c r="L148" s="32" t="s">
        <v>125</v>
      </c>
      <c r="M148" s="33">
        <v>4239</v>
      </c>
      <c r="N148" s="183">
        <f t="shared" ref="N148:N150" si="17">O148+P148</f>
        <v>0</v>
      </c>
      <c r="O148" s="190"/>
      <c r="P148" s="190">
        <v>0</v>
      </c>
      <c r="Q148" s="161"/>
      <c r="R148" s="161"/>
      <c r="S148" s="438"/>
      <c r="T148" s="161"/>
      <c r="U148" s="161"/>
      <c r="V148" s="161"/>
    </row>
    <row r="149" spans="1:22" s="115" customFormat="1" ht="43.95" customHeight="1">
      <c r="A149" s="122" t="str">
        <f t="shared" si="8"/>
        <v>71040501040000</v>
      </c>
      <c r="B149" s="124" t="s">
        <v>439</v>
      </c>
      <c r="C149" s="117" t="s">
        <v>155</v>
      </c>
      <c r="D149" s="118" t="s">
        <v>149</v>
      </c>
      <c r="E149" s="119" t="s">
        <v>106</v>
      </c>
      <c r="F149" s="120" t="s">
        <v>155</v>
      </c>
      <c r="G149" s="129" t="s">
        <v>440</v>
      </c>
      <c r="H149" s="45"/>
      <c r="I149" s="147"/>
      <c r="J149" s="148"/>
      <c r="K149" s="148"/>
      <c r="L149" s="27" t="s">
        <v>753</v>
      </c>
      <c r="M149" s="28"/>
      <c r="N149" s="197">
        <f>O149+P149</f>
        <v>0</v>
      </c>
      <c r="O149" s="197">
        <f>SUM(O150)</f>
        <v>0</v>
      </c>
      <c r="P149" s="197">
        <f>SUM(P150)</f>
        <v>0</v>
      </c>
      <c r="Q149" s="161"/>
      <c r="R149" s="161"/>
      <c r="S149" s="438"/>
      <c r="T149" s="161"/>
      <c r="U149" s="161"/>
      <c r="V149" s="161"/>
    </row>
    <row r="150" spans="1:22" ht="16.2">
      <c r="A150" s="122" t="str">
        <f t="shared" si="8"/>
        <v>71040501044251</v>
      </c>
      <c r="B150" s="124" t="s">
        <v>439</v>
      </c>
      <c r="C150" s="117" t="s">
        <v>155</v>
      </c>
      <c r="D150" s="118" t="s">
        <v>149</v>
      </c>
      <c r="E150" s="119" t="s">
        <v>106</v>
      </c>
      <c r="F150" s="120" t="s">
        <v>155</v>
      </c>
      <c r="G150" s="121">
        <v>4251</v>
      </c>
      <c r="H150" s="25"/>
      <c r="I150" s="18"/>
      <c r="J150" s="19"/>
      <c r="K150" s="19"/>
      <c r="L150" s="32" t="s">
        <v>125</v>
      </c>
      <c r="M150" s="33">
        <v>4239</v>
      </c>
      <c r="N150" s="183">
        <f t="shared" si="17"/>
        <v>0</v>
      </c>
      <c r="O150" s="190"/>
      <c r="P150" s="190"/>
      <c r="Q150" s="161"/>
      <c r="R150" s="161"/>
      <c r="S150" s="438"/>
      <c r="T150" s="161"/>
      <c r="U150" s="161"/>
      <c r="V150" s="161"/>
    </row>
    <row r="151" spans="1:22" ht="37.200000000000003" customHeight="1">
      <c r="B151" s="124"/>
      <c r="H151" s="45"/>
      <c r="I151" s="147"/>
      <c r="J151" s="148"/>
      <c r="K151" s="148"/>
      <c r="L151" s="27" t="s">
        <v>863</v>
      </c>
      <c r="M151" s="28"/>
      <c r="N151" s="197">
        <f>O151+P151</f>
        <v>0</v>
      </c>
      <c r="O151" s="197">
        <f>SUM(O152:O153)</f>
        <v>0</v>
      </c>
      <c r="P151" s="197">
        <f>SUM(P152:P153)</f>
        <v>0</v>
      </c>
      <c r="Q151" s="161"/>
      <c r="R151" s="161"/>
      <c r="S151" s="438"/>
      <c r="T151" s="161"/>
      <c r="U151" s="161"/>
      <c r="V151" s="161"/>
    </row>
    <row r="152" spans="1:22" s="115" customFormat="1" ht="16.2">
      <c r="A152" s="122" t="str">
        <f>CONCATENATE(B152,C152,D152,E152,F152,G152)</f>
        <v>71040501080000</v>
      </c>
      <c r="B152" s="124" t="s">
        <v>439</v>
      </c>
      <c r="C152" s="117" t="s">
        <v>155</v>
      </c>
      <c r="D152" s="118" t="s">
        <v>149</v>
      </c>
      <c r="E152" s="119" t="s">
        <v>106</v>
      </c>
      <c r="F152" s="120" t="s">
        <v>185</v>
      </c>
      <c r="G152" s="129" t="s">
        <v>440</v>
      </c>
      <c r="H152" s="17"/>
      <c r="I152" s="25"/>
      <c r="J152" s="26"/>
      <c r="K152" s="26"/>
      <c r="L152" s="30" t="s">
        <v>754</v>
      </c>
      <c r="M152" s="31">
        <v>4422</v>
      </c>
      <c r="N152" s="183">
        <f t="shared" ref="N152:N153" si="18">O152+P152</f>
        <v>0</v>
      </c>
      <c r="O152" s="183"/>
      <c r="P152" s="183"/>
      <c r="Q152" s="161"/>
      <c r="R152" s="161"/>
      <c r="S152" s="438"/>
      <c r="T152" s="161"/>
      <c r="U152" s="161"/>
      <c r="V152" s="161"/>
    </row>
    <row r="153" spans="1:22" s="115" customFormat="1" ht="16.2">
      <c r="A153" s="122"/>
      <c r="B153" s="124"/>
      <c r="C153" s="117"/>
      <c r="D153" s="118"/>
      <c r="E153" s="119"/>
      <c r="F153" s="120"/>
      <c r="G153" s="129"/>
      <c r="H153" s="17"/>
      <c r="I153" s="25"/>
      <c r="J153" s="26"/>
      <c r="K153" s="26"/>
      <c r="L153" s="30" t="s">
        <v>174</v>
      </c>
      <c r="M153" s="13">
        <v>5113</v>
      </c>
      <c r="N153" s="183">
        <f t="shared" si="18"/>
        <v>0</v>
      </c>
      <c r="O153" s="183"/>
      <c r="P153" s="183"/>
      <c r="Q153" s="161"/>
      <c r="R153" s="161"/>
      <c r="S153" s="438"/>
      <c r="T153" s="161"/>
      <c r="U153" s="161"/>
      <c r="V153" s="161"/>
    </row>
    <row r="154" spans="1:22" ht="60.6" customHeight="1">
      <c r="A154" s="122" t="str">
        <f t="shared" ref="A154:A164" si="19">CONCATENATE(B154,C154,D154,E154,F154,G154)</f>
        <v>71040501085113</v>
      </c>
      <c r="B154" s="124" t="s">
        <v>439</v>
      </c>
      <c r="C154" s="117" t="s">
        <v>155</v>
      </c>
      <c r="D154" s="118" t="s">
        <v>149</v>
      </c>
      <c r="E154" s="119" t="s">
        <v>106</v>
      </c>
      <c r="F154" s="120" t="s">
        <v>185</v>
      </c>
      <c r="G154" s="121">
        <v>5113</v>
      </c>
      <c r="H154" s="45"/>
      <c r="I154" s="147"/>
      <c r="J154" s="148"/>
      <c r="K154" s="148"/>
      <c r="L154" s="27" t="s">
        <v>867</v>
      </c>
      <c r="M154" s="28"/>
      <c r="N154" s="197">
        <f>O154+P154</f>
        <v>0</v>
      </c>
      <c r="O154" s="197">
        <f>SUM(O155:O156)</f>
        <v>0</v>
      </c>
      <c r="P154" s="197">
        <f>SUM(P155:P156)</f>
        <v>0</v>
      </c>
      <c r="Q154" s="161"/>
      <c r="R154" s="161"/>
      <c r="S154" s="438"/>
      <c r="T154" s="161"/>
      <c r="U154" s="161"/>
      <c r="V154" s="161"/>
    </row>
    <row r="155" spans="1:22" s="115" customFormat="1" ht="16.2">
      <c r="A155" s="122" t="str">
        <f t="shared" si="19"/>
        <v>71040501090000</v>
      </c>
      <c r="B155" s="124" t="s">
        <v>439</v>
      </c>
      <c r="C155" s="117" t="s">
        <v>155</v>
      </c>
      <c r="D155" s="118" t="s">
        <v>149</v>
      </c>
      <c r="E155" s="119" t="s">
        <v>106</v>
      </c>
      <c r="F155" s="120" t="s">
        <v>187</v>
      </c>
      <c r="G155" s="129" t="s">
        <v>440</v>
      </c>
      <c r="H155" s="17"/>
      <c r="I155" s="25"/>
      <c r="J155" s="26"/>
      <c r="K155" s="26"/>
      <c r="L155" s="32" t="s">
        <v>134</v>
      </c>
      <c r="M155" s="48">
        <v>4861</v>
      </c>
      <c r="N155" s="183">
        <f t="shared" ref="N155:N158" si="20">O155+P155</f>
        <v>0</v>
      </c>
      <c r="O155" s="183"/>
      <c r="P155" s="183"/>
      <c r="Q155" s="161"/>
      <c r="R155" s="161"/>
      <c r="S155" s="438"/>
      <c r="T155" s="161"/>
      <c r="U155" s="161"/>
      <c r="V155" s="161"/>
    </row>
    <row r="156" spans="1:22" ht="16.2">
      <c r="A156" s="122" t="str">
        <f t="shared" si="19"/>
        <v>71040501094251</v>
      </c>
      <c r="B156" s="124" t="s">
        <v>439</v>
      </c>
      <c r="C156" s="117" t="s">
        <v>155</v>
      </c>
      <c r="D156" s="118" t="s">
        <v>149</v>
      </c>
      <c r="E156" s="119" t="s">
        <v>106</v>
      </c>
      <c r="F156" s="120" t="s">
        <v>187</v>
      </c>
      <c r="G156" s="121">
        <v>4251</v>
      </c>
      <c r="H156" s="17"/>
      <c r="I156" s="25"/>
      <c r="J156" s="26"/>
      <c r="K156" s="26"/>
      <c r="L156" s="30" t="s">
        <v>174</v>
      </c>
      <c r="M156" s="13">
        <v>5113</v>
      </c>
      <c r="N156" s="183">
        <f t="shared" si="20"/>
        <v>0</v>
      </c>
      <c r="O156" s="183"/>
      <c r="P156" s="183"/>
      <c r="Q156" s="161"/>
      <c r="R156" s="161"/>
      <c r="S156" s="438"/>
      <c r="T156" s="161"/>
      <c r="U156" s="161"/>
      <c r="V156" s="161"/>
    </row>
    <row r="157" spans="1:22" ht="37.950000000000003" customHeight="1">
      <c r="A157" s="122" t="str">
        <f t="shared" si="19"/>
        <v>71040501094639</v>
      </c>
      <c r="B157" s="124" t="s">
        <v>439</v>
      </c>
      <c r="C157" s="117" t="s">
        <v>155</v>
      </c>
      <c r="D157" s="118" t="s">
        <v>149</v>
      </c>
      <c r="E157" s="119" t="s">
        <v>106</v>
      </c>
      <c r="F157" s="120" t="s">
        <v>187</v>
      </c>
      <c r="G157" s="121">
        <v>4639</v>
      </c>
      <c r="H157" s="45"/>
      <c r="I157" s="147"/>
      <c r="J157" s="148"/>
      <c r="K157" s="148"/>
      <c r="L157" s="27" t="s">
        <v>864</v>
      </c>
      <c r="M157" s="28"/>
      <c r="N157" s="197">
        <f>O157+P157</f>
        <v>0</v>
      </c>
      <c r="O157" s="197">
        <f>SUM(O158)</f>
        <v>0</v>
      </c>
      <c r="P157" s="197">
        <f>SUM(P158)</f>
        <v>0</v>
      </c>
      <c r="Q157" s="161"/>
      <c r="R157" s="161"/>
      <c r="S157" s="438"/>
      <c r="T157" s="161"/>
      <c r="U157" s="161"/>
      <c r="V157" s="161"/>
    </row>
    <row r="158" spans="1:22" s="115" customFormat="1" ht="16.2">
      <c r="A158" s="122" t="str">
        <f t="shared" si="19"/>
        <v>71040501100000</v>
      </c>
      <c r="B158" s="124" t="s">
        <v>439</v>
      </c>
      <c r="C158" s="117" t="s">
        <v>155</v>
      </c>
      <c r="D158" s="118" t="s">
        <v>149</v>
      </c>
      <c r="E158" s="119" t="s">
        <v>106</v>
      </c>
      <c r="F158" s="120" t="s">
        <v>189</v>
      </c>
      <c r="G158" s="129" t="s">
        <v>440</v>
      </c>
      <c r="H158" s="17"/>
      <c r="I158" s="25"/>
      <c r="J158" s="26"/>
      <c r="K158" s="26"/>
      <c r="L158" s="30" t="s">
        <v>174</v>
      </c>
      <c r="M158" s="13">
        <v>5113</v>
      </c>
      <c r="N158" s="183">
        <f t="shared" si="20"/>
        <v>0</v>
      </c>
      <c r="O158" s="183">
        <v>0</v>
      </c>
      <c r="P158" s="183"/>
      <c r="Q158" s="161"/>
      <c r="R158" s="161"/>
      <c r="S158" s="438"/>
      <c r="T158" s="161"/>
      <c r="U158" s="161"/>
      <c r="V158" s="161"/>
    </row>
    <row r="159" spans="1:22" ht="73.95" customHeight="1">
      <c r="A159" s="122" t="str">
        <f t="shared" si="19"/>
        <v>71040501104861</v>
      </c>
      <c r="B159" s="124" t="s">
        <v>439</v>
      </c>
      <c r="C159" s="117" t="s">
        <v>155</v>
      </c>
      <c r="D159" s="118" t="s">
        <v>149</v>
      </c>
      <c r="E159" s="119" t="s">
        <v>106</v>
      </c>
      <c r="F159" s="120" t="s">
        <v>189</v>
      </c>
      <c r="G159" s="121">
        <v>4861</v>
      </c>
      <c r="H159" s="45"/>
      <c r="I159" s="147"/>
      <c r="J159" s="148"/>
      <c r="K159" s="148"/>
      <c r="L159" s="27" t="s">
        <v>868</v>
      </c>
      <c r="M159" s="28"/>
      <c r="N159" s="197">
        <f>O159+P159</f>
        <v>0</v>
      </c>
      <c r="O159" s="197">
        <f>SUM(O160:O160)</f>
        <v>0</v>
      </c>
      <c r="P159" s="197">
        <f>SUM(P160:P160)</f>
        <v>0</v>
      </c>
      <c r="Q159" s="161"/>
      <c r="R159" s="161"/>
      <c r="S159" s="438"/>
      <c r="T159" s="161"/>
      <c r="U159" s="161"/>
      <c r="V159" s="161"/>
    </row>
    <row r="160" spans="1:22" s="115" customFormat="1" ht="16.2">
      <c r="A160" s="122" t="str">
        <f t="shared" si="19"/>
        <v>71040501110000</v>
      </c>
      <c r="B160" s="124" t="s">
        <v>439</v>
      </c>
      <c r="C160" s="117" t="s">
        <v>155</v>
      </c>
      <c r="D160" s="118" t="s">
        <v>149</v>
      </c>
      <c r="E160" s="119" t="s">
        <v>106</v>
      </c>
      <c r="F160" s="120" t="s">
        <v>104</v>
      </c>
      <c r="G160" s="129" t="s">
        <v>440</v>
      </c>
      <c r="H160" s="17"/>
      <c r="I160" s="25"/>
      <c r="J160" s="26"/>
      <c r="K160" s="26"/>
      <c r="L160" s="32" t="s">
        <v>134</v>
      </c>
      <c r="M160" s="48">
        <v>4861</v>
      </c>
      <c r="N160" s="183">
        <f t="shared" ref="N160:N162" si="21">O160+P160</f>
        <v>0</v>
      </c>
      <c r="O160" s="402"/>
      <c r="P160" s="402">
        <v>0</v>
      </c>
      <c r="Q160" s="161"/>
      <c r="R160" s="161"/>
      <c r="S160" s="438"/>
      <c r="T160" s="161"/>
      <c r="U160" s="161"/>
      <c r="V160" s="161"/>
    </row>
    <row r="161" spans="1:22" s="115" customFormat="1" ht="84.6" customHeight="1">
      <c r="A161" s="122" t="str">
        <f t="shared" si="19"/>
        <v>71040501120000</v>
      </c>
      <c r="B161" s="124" t="s">
        <v>439</v>
      </c>
      <c r="C161" s="117" t="s">
        <v>155</v>
      </c>
      <c r="D161" s="118" t="s">
        <v>149</v>
      </c>
      <c r="E161" s="119" t="s">
        <v>106</v>
      </c>
      <c r="F161" s="120" t="s">
        <v>443</v>
      </c>
      <c r="G161" s="129" t="s">
        <v>440</v>
      </c>
      <c r="H161" s="45"/>
      <c r="I161" s="147"/>
      <c r="J161" s="148"/>
      <c r="K161" s="148"/>
      <c r="L161" s="457" t="s">
        <v>869</v>
      </c>
      <c r="M161" s="28"/>
      <c r="N161" s="197">
        <f>O161+P161</f>
        <v>0</v>
      </c>
      <c r="O161" s="197">
        <f>SUM(O162:O162)</f>
        <v>0</v>
      </c>
      <c r="P161" s="197">
        <f>SUM(P162:P162)</f>
        <v>0</v>
      </c>
      <c r="Q161" s="161"/>
      <c r="R161" s="161"/>
      <c r="S161" s="438"/>
      <c r="T161" s="161"/>
      <c r="U161" s="161"/>
      <c r="V161" s="161"/>
    </row>
    <row r="162" spans="1:22" ht="16.2">
      <c r="A162" s="122" t="str">
        <f t="shared" si="19"/>
        <v>71040501125129</v>
      </c>
      <c r="B162" s="124" t="s">
        <v>439</v>
      </c>
      <c r="C162" s="117" t="s">
        <v>155</v>
      </c>
      <c r="D162" s="118" t="s">
        <v>149</v>
      </c>
      <c r="E162" s="119" t="s">
        <v>106</v>
      </c>
      <c r="F162" s="120" t="s">
        <v>443</v>
      </c>
      <c r="G162" s="121">
        <v>5129</v>
      </c>
      <c r="H162" s="17"/>
      <c r="I162" s="25"/>
      <c r="J162" s="26"/>
      <c r="K162" s="26"/>
      <c r="L162" s="32" t="s">
        <v>134</v>
      </c>
      <c r="M162" s="48">
        <v>4861</v>
      </c>
      <c r="N162" s="183">
        <f t="shared" si="21"/>
        <v>0</v>
      </c>
      <c r="O162" s="402"/>
      <c r="P162" s="402">
        <v>0</v>
      </c>
      <c r="Q162" s="161"/>
      <c r="R162" s="161"/>
      <c r="S162" s="438"/>
      <c r="T162" s="161"/>
      <c r="U162" s="161"/>
      <c r="V162" s="161"/>
    </row>
    <row r="163" spans="1:22" ht="42.6" customHeight="1">
      <c r="A163" s="122" t="str">
        <f t="shared" si="19"/>
        <v>71040501094639</v>
      </c>
      <c r="B163" s="124" t="s">
        <v>439</v>
      </c>
      <c r="C163" s="117" t="s">
        <v>155</v>
      </c>
      <c r="D163" s="118" t="s">
        <v>149</v>
      </c>
      <c r="E163" s="119" t="s">
        <v>106</v>
      </c>
      <c r="F163" s="120" t="s">
        <v>187</v>
      </c>
      <c r="G163" s="121">
        <v>4639</v>
      </c>
      <c r="H163" s="45"/>
      <c r="I163" s="147"/>
      <c r="J163" s="148"/>
      <c r="K163" s="148"/>
      <c r="L163" s="27" t="s">
        <v>865</v>
      </c>
      <c r="M163" s="28"/>
      <c r="N163" s="197">
        <f>O163+P163</f>
        <v>0</v>
      </c>
      <c r="O163" s="197">
        <f>SUM(O164)</f>
        <v>0</v>
      </c>
      <c r="P163" s="197">
        <f>SUM(P164)</f>
        <v>0</v>
      </c>
      <c r="Q163" s="161"/>
      <c r="R163" s="161"/>
      <c r="S163" s="438"/>
      <c r="T163" s="161"/>
      <c r="U163" s="161"/>
      <c r="V163" s="161"/>
    </row>
    <row r="164" spans="1:22" s="115" customFormat="1" ht="26.4">
      <c r="A164" s="122" t="str">
        <f t="shared" si="19"/>
        <v>71040501100000</v>
      </c>
      <c r="B164" s="124" t="s">
        <v>439</v>
      </c>
      <c r="C164" s="117" t="s">
        <v>155</v>
      </c>
      <c r="D164" s="118" t="s">
        <v>149</v>
      </c>
      <c r="E164" s="119" t="s">
        <v>106</v>
      </c>
      <c r="F164" s="120" t="s">
        <v>189</v>
      </c>
      <c r="G164" s="129" t="s">
        <v>440</v>
      </c>
      <c r="H164" s="17"/>
      <c r="I164" s="25"/>
      <c r="J164" s="26"/>
      <c r="K164" s="26"/>
      <c r="L164" s="30" t="s">
        <v>866</v>
      </c>
      <c r="M164" s="13">
        <v>5511</v>
      </c>
      <c r="N164" s="183">
        <f t="shared" ref="N164" si="22">O164+P164</f>
        <v>0</v>
      </c>
      <c r="O164" s="183">
        <v>0</v>
      </c>
      <c r="P164" s="183"/>
      <c r="Q164" s="161"/>
      <c r="R164" s="161"/>
      <c r="S164" s="438"/>
      <c r="T164" s="161"/>
      <c r="U164" s="161"/>
      <c r="V164" s="161"/>
    </row>
    <row r="165" spans="1:22" ht="27.6">
      <c r="A165" s="122" t="str">
        <f t="shared" si="8"/>
        <v>71040501045112</v>
      </c>
      <c r="B165" s="124" t="s">
        <v>439</v>
      </c>
      <c r="C165" s="117" t="s">
        <v>155</v>
      </c>
      <c r="D165" s="118" t="s">
        <v>149</v>
      </c>
      <c r="E165" s="119" t="s">
        <v>106</v>
      </c>
      <c r="F165" s="120" t="s">
        <v>155</v>
      </c>
      <c r="G165" s="121">
        <v>5112</v>
      </c>
      <c r="H165" s="165">
        <v>2420</v>
      </c>
      <c r="I165" s="166" t="s">
        <v>155</v>
      </c>
      <c r="J165" s="167">
        <v>2</v>
      </c>
      <c r="K165" s="167">
        <v>0</v>
      </c>
      <c r="L165" s="168" t="s">
        <v>170</v>
      </c>
      <c r="M165" s="176"/>
      <c r="N165" s="188">
        <f>+N167</f>
        <v>0</v>
      </c>
      <c r="O165" s="188">
        <f>+O167</f>
        <v>0</v>
      </c>
      <c r="P165" s="188">
        <f>+P167</f>
        <v>0</v>
      </c>
      <c r="Q165" s="161"/>
      <c r="R165" s="161"/>
      <c r="S165" s="438"/>
      <c r="T165" s="161"/>
      <c r="U165" s="161"/>
      <c r="V165" s="161"/>
    </row>
    <row r="166" spans="1:22" ht="16.2">
      <c r="A166" s="122" t="str">
        <f t="shared" si="8"/>
        <v>71040501045113</v>
      </c>
      <c r="B166" s="124" t="s">
        <v>439</v>
      </c>
      <c r="C166" s="117" t="s">
        <v>155</v>
      </c>
      <c r="D166" s="118" t="s">
        <v>149</v>
      </c>
      <c r="E166" s="119" t="s">
        <v>106</v>
      </c>
      <c r="F166" s="120" t="s">
        <v>155</v>
      </c>
      <c r="G166" s="121">
        <v>5113</v>
      </c>
      <c r="H166" s="25"/>
      <c r="I166" s="18"/>
      <c r="J166" s="19"/>
      <c r="K166" s="19"/>
      <c r="L166" s="30" t="s">
        <v>110</v>
      </c>
      <c r="M166" s="31"/>
      <c r="N166" s="190"/>
      <c r="O166" s="190"/>
      <c r="P166" s="190"/>
      <c r="Q166" s="161"/>
      <c r="R166" s="161"/>
      <c r="S166" s="438"/>
      <c r="T166" s="161"/>
      <c r="U166" s="161"/>
      <c r="V166" s="161"/>
    </row>
    <row r="167" spans="1:22" s="115" customFormat="1" ht="16.2">
      <c r="A167" s="122" t="str">
        <f t="shared" si="8"/>
        <v>71040501050000</v>
      </c>
      <c r="B167" s="124" t="s">
        <v>439</v>
      </c>
      <c r="C167" s="117" t="s">
        <v>155</v>
      </c>
      <c r="D167" s="118" t="s">
        <v>149</v>
      </c>
      <c r="E167" s="119" t="s">
        <v>106</v>
      </c>
      <c r="F167" s="120" t="s">
        <v>149</v>
      </c>
      <c r="G167" s="129" t="s">
        <v>440</v>
      </c>
      <c r="H167" s="151">
        <v>2424</v>
      </c>
      <c r="I167" s="152" t="s">
        <v>155</v>
      </c>
      <c r="J167" s="153">
        <v>2</v>
      </c>
      <c r="K167" s="153">
        <v>4</v>
      </c>
      <c r="L167" s="154" t="s">
        <v>171</v>
      </c>
      <c r="M167" s="155"/>
      <c r="N167" s="192">
        <f>+N169</f>
        <v>0</v>
      </c>
      <c r="O167" s="192">
        <f>+O169</f>
        <v>0</v>
      </c>
      <c r="P167" s="192">
        <f>+P169</f>
        <v>0</v>
      </c>
      <c r="Q167" s="161"/>
      <c r="R167" s="161"/>
      <c r="S167" s="438"/>
      <c r="T167" s="161"/>
      <c r="U167" s="161"/>
      <c r="V167" s="161"/>
    </row>
    <row r="168" spans="1:22" ht="16.2">
      <c r="A168" s="122" t="str">
        <f t="shared" si="8"/>
        <v>71040501054251</v>
      </c>
      <c r="B168" s="124" t="s">
        <v>439</v>
      </c>
      <c r="C168" s="117" t="s">
        <v>155</v>
      </c>
      <c r="D168" s="118" t="s">
        <v>149</v>
      </c>
      <c r="E168" s="119" t="s">
        <v>106</v>
      </c>
      <c r="F168" s="120" t="s">
        <v>149</v>
      </c>
      <c r="G168" s="121">
        <v>4251</v>
      </c>
      <c r="H168" s="25"/>
      <c r="I168" s="25"/>
      <c r="J168" s="26"/>
      <c r="K168" s="26"/>
      <c r="L168" s="30" t="s">
        <v>108</v>
      </c>
      <c r="M168" s="31"/>
      <c r="N168" s="190"/>
      <c r="O168" s="190"/>
      <c r="P168" s="190"/>
      <c r="Q168" s="161"/>
      <c r="R168" s="161"/>
      <c r="S168" s="438"/>
      <c r="T168" s="161"/>
      <c r="U168" s="161"/>
      <c r="V168" s="161"/>
    </row>
    <row r="169" spans="1:22" ht="16.2">
      <c r="A169" s="122" t="str">
        <f t="shared" si="8"/>
        <v>71040501055112</v>
      </c>
      <c r="B169" s="124" t="s">
        <v>439</v>
      </c>
      <c r="C169" s="117" t="s">
        <v>155</v>
      </c>
      <c r="D169" s="118" t="s">
        <v>149</v>
      </c>
      <c r="E169" s="119" t="s">
        <v>106</v>
      </c>
      <c r="F169" s="120" t="s">
        <v>149</v>
      </c>
      <c r="G169" s="121">
        <v>5112</v>
      </c>
      <c r="H169" s="45"/>
      <c r="I169" s="147"/>
      <c r="J169" s="148"/>
      <c r="K169" s="148"/>
      <c r="L169" s="27" t="s">
        <v>172</v>
      </c>
      <c r="M169" s="28"/>
      <c r="N169" s="197">
        <f>O169+P169</f>
        <v>0</v>
      </c>
      <c r="O169" s="197">
        <f>SUM(O170:O171)</f>
        <v>0</v>
      </c>
      <c r="P169" s="197">
        <f>SUM(P170:P171)</f>
        <v>0</v>
      </c>
      <c r="Q169" s="161"/>
      <c r="R169" s="161"/>
      <c r="S169" s="438"/>
      <c r="T169" s="161"/>
      <c r="U169" s="161"/>
      <c r="V169" s="161"/>
    </row>
    <row r="170" spans="1:22" ht="16.2">
      <c r="A170" s="122" t="str">
        <f t="shared" ref="A170:A220" si="23">CONCATENATE(B170,C170,D170,E170,F170,G170)</f>
        <v>71040501055113</v>
      </c>
      <c r="B170" s="124" t="s">
        <v>439</v>
      </c>
      <c r="C170" s="117" t="s">
        <v>155</v>
      </c>
      <c r="D170" s="118" t="s">
        <v>149</v>
      </c>
      <c r="E170" s="119" t="s">
        <v>106</v>
      </c>
      <c r="F170" s="120" t="s">
        <v>149</v>
      </c>
      <c r="G170" s="121">
        <v>5113</v>
      </c>
      <c r="H170" s="25"/>
      <c r="I170" s="18"/>
      <c r="J170" s="19"/>
      <c r="K170" s="19"/>
      <c r="L170" s="30" t="s">
        <v>173</v>
      </c>
      <c r="M170" s="31">
        <v>5112</v>
      </c>
      <c r="N170" s="183">
        <f t="shared" ref="N170:N171" si="24">O170+P170</f>
        <v>0</v>
      </c>
      <c r="O170" s="183">
        <v>0</v>
      </c>
      <c r="P170" s="183"/>
      <c r="Q170" s="161"/>
      <c r="R170" s="161"/>
      <c r="S170" s="438"/>
      <c r="T170" s="161"/>
      <c r="U170" s="161"/>
      <c r="V170" s="161"/>
    </row>
    <row r="171" spans="1:22" s="115" customFormat="1" ht="16.2">
      <c r="A171" s="122" t="str">
        <f t="shared" si="23"/>
        <v>71040501060000</v>
      </c>
      <c r="B171" s="124" t="s">
        <v>439</v>
      </c>
      <c r="C171" s="117" t="s">
        <v>155</v>
      </c>
      <c r="D171" s="118" t="s">
        <v>149</v>
      </c>
      <c r="E171" s="119" t="s">
        <v>106</v>
      </c>
      <c r="F171" s="120" t="s">
        <v>157</v>
      </c>
      <c r="G171" s="129" t="s">
        <v>440</v>
      </c>
      <c r="H171" s="17"/>
      <c r="I171" s="25"/>
      <c r="J171" s="26"/>
      <c r="K171" s="26"/>
      <c r="L171" s="30" t="s">
        <v>174</v>
      </c>
      <c r="M171" s="13">
        <v>5113</v>
      </c>
      <c r="N171" s="183">
        <f t="shared" si="24"/>
        <v>0</v>
      </c>
      <c r="O171" s="183"/>
      <c r="P171" s="183"/>
      <c r="Q171" s="161"/>
      <c r="R171" s="161"/>
      <c r="S171" s="438"/>
      <c r="T171" s="161"/>
      <c r="U171" s="161"/>
      <c r="V171" s="161"/>
    </row>
    <row r="172" spans="1:22" ht="16.2">
      <c r="A172" s="122" t="str">
        <f t="shared" si="23"/>
        <v>71040501134251</v>
      </c>
      <c r="B172" s="124" t="s">
        <v>439</v>
      </c>
      <c r="C172" s="117" t="s">
        <v>155</v>
      </c>
      <c r="D172" s="118" t="s">
        <v>149</v>
      </c>
      <c r="E172" s="119" t="s">
        <v>106</v>
      </c>
      <c r="F172" s="120" t="s">
        <v>444</v>
      </c>
      <c r="G172" s="121">
        <v>4251</v>
      </c>
      <c r="H172" s="165">
        <v>2450</v>
      </c>
      <c r="I172" s="166" t="s">
        <v>155</v>
      </c>
      <c r="J172" s="167">
        <v>5</v>
      </c>
      <c r="K172" s="167">
        <v>0</v>
      </c>
      <c r="L172" s="168" t="s">
        <v>175</v>
      </c>
      <c r="M172" s="176"/>
      <c r="N172" s="188">
        <f>+N174+N246</f>
        <v>0</v>
      </c>
      <c r="O172" s="188">
        <f>+O174+O246</f>
        <v>0</v>
      </c>
      <c r="P172" s="188">
        <f>+P174+P246</f>
        <v>0</v>
      </c>
      <c r="Q172" s="161"/>
      <c r="R172" s="161"/>
      <c r="S172" s="438"/>
      <c r="T172" s="161"/>
      <c r="U172" s="161"/>
      <c r="V172" s="161"/>
    </row>
    <row r="173" spans="1:22" ht="16.2">
      <c r="A173" s="122" t="str">
        <f t="shared" si="23"/>
        <v>71040501135129</v>
      </c>
      <c r="B173" s="124" t="s">
        <v>439</v>
      </c>
      <c r="C173" s="117" t="s">
        <v>155</v>
      </c>
      <c r="D173" s="118" t="s">
        <v>149</v>
      </c>
      <c r="E173" s="119" t="s">
        <v>106</v>
      </c>
      <c r="F173" s="120" t="s">
        <v>444</v>
      </c>
      <c r="G173" s="121">
        <v>5129</v>
      </c>
      <c r="H173" s="25"/>
      <c r="I173" s="18"/>
      <c r="J173" s="19"/>
      <c r="K173" s="19"/>
      <c r="L173" s="30" t="s">
        <v>110</v>
      </c>
      <c r="M173" s="31"/>
      <c r="N173" s="190"/>
      <c r="O173" s="190"/>
      <c r="P173" s="190"/>
      <c r="Q173" s="161"/>
      <c r="R173" s="161"/>
      <c r="S173" s="438"/>
      <c r="T173" s="161"/>
      <c r="U173" s="161"/>
      <c r="V173" s="161"/>
    </row>
    <row r="174" spans="1:22" ht="16.2">
      <c r="A174" s="122" t="str">
        <f t="shared" si="23"/>
        <v>71040501135221</v>
      </c>
      <c r="B174" s="124" t="s">
        <v>439</v>
      </c>
      <c r="C174" s="117" t="s">
        <v>155</v>
      </c>
      <c r="D174" s="118" t="s">
        <v>149</v>
      </c>
      <c r="E174" s="119" t="s">
        <v>106</v>
      </c>
      <c r="F174" s="120" t="s">
        <v>444</v>
      </c>
      <c r="G174" s="121">
        <v>5221</v>
      </c>
      <c r="H174" s="151">
        <v>2451</v>
      </c>
      <c r="I174" s="152" t="s">
        <v>155</v>
      </c>
      <c r="J174" s="153">
        <v>5</v>
      </c>
      <c r="K174" s="153">
        <v>1</v>
      </c>
      <c r="L174" s="154" t="s">
        <v>176</v>
      </c>
      <c r="M174" s="155"/>
      <c r="N174" s="192">
        <f>+N176+N179+N181+N185+N189+N194+N198+N200+N206+N213+N217+N220+N224+N231+N234+N236+N238+N244</f>
        <v>0</v>
      </c>
      <c r="O174" s="192">
        <f>+O176+O179+O181+O185+O189+O194+O198+O200+O206+O213+O217+O220+O224+O231+O234+O236+O238+O244</f>
        <v>0</v>
      </c>
      <c r="P174" s="192">
        <f t="shared" ref="P174" si="25">+P176+P179+P181+P185+P189+P194+P198+P200+P206+P213+P217+P220+P224+P231+P234+P236+P238+P244</f>
        <v>0</v>
      </c>
      <c r="Q174" s="161"/>
      <c r="R174" s="161"/>
      <c r="S174" s="438"/>
      <c r="T174" s="161"/>
      <c r="U174" s="161"/>
      <c r="V174" s="161"/>
    </row>
    <row r="175" spans="1:22" s="115" customFormat="1" ht="16.2">
      <c r="A175" s="122" t="str">
        <f t="shared" si="23"/>
        <v>71040501140000</v>
      </c>
      <c r="B175" s="124" t="s">
        <v>439</v>
      </c>
      <c r="C175" s="117" t="s">
        <v>155</v>
      </c>
      <c r="D175" s="118" t="s">
        <v>149</v>
      </c>
      <c r="E175" s="119" t="s">
        <v>106</v>
      </c>
      <c r="F175" s="120" t="s">
        <v>445</v>
      </c>
      <c r="G175" s="129" t="s">
        <v>440</v>
      </c>
      <c r="H175" s="25"/>
      <c r="I175" s="25"/>
      <c r="J175" s="26"/>
      <c r="K175" s="26"/>
      <c r="L175" s="30" t="s">
        <v>108</v>
      </c>
      <c r="M175" s="31"/>
      <c r="N175" s="190"/>
      <c r="O175" s="190"/>
      <c r="P175" s="190"/>
      <c r="Q175" s="161"/>
      <c r="R175" s="161"/>
      <c r="S175" s="438"/>
      <c r="T175" s="161"/>
      <c r="U175" s="161"/>
      <c r="V175" s="161"/>
    </row>
    <row r="176" spans="1:22" ht="28.5" customHeight="1">
      <c r="A176" s="122" t="str">
        <f t="shared" si="23"/>
        <v>71040501144729</v>
      </c>
      <c r="B176" s="124" t="s">
        <v>439</v>
      </c>
      <c r="C176" s="117" t="s">
        <v>155</v>
      </c>
      <c r="D176" s="118" t="s">
        <v>149</v>
      </c>
      <c r="E176" s="119" t="s">
        <v>106</v>
      </c>
      <c r="F176" s="120" t="s">
        <v>445</v>
      </c>
      <c r="G176" s="121">
        <v>4729</v>
      </c>
      <c r="H176" s="45"/>
      <c r="I176" s="147"/>
      <c r="J176" s="148"/>
      <c r="K176" s="148"/>
      <c r="L176" s="27" t="s">
        <v>177</v>
      </c>
      <c r="M176" s="28"/>
      <c r="N176" s="197">
        <f>O176+P176</f>
        <v>0</v>
      </c>
      <c r="O176" s="197">
        <f>SUM(O177:O178)</f>
        <v>0</v>
      </c>
      <c r="P176" s="197">
        <f>SUM(P177:P178)</f>
        <v>0</v>
      </c>
      <c r="Q176" s="161"/>
      <c r="R176" s="161"/>
      <c r="S176" s="438"/>
      <c r="T176" s="161"/>
      <c r="U176" s="161"/>
      <c r="V176" s="161"/>
    </row>
    <row r="177" spans="1:22" s="115" customFormat="1" ht="27" customHeight="1">
      <c r="A177" s="122" t="str">
        <f t="shared" si="23"/>
        <v>71040501150000</v>
      </c>
      <c r="B177" s="124" t="s">
        <v>439</v>
      </c>
      <c r="C177" s="117" t="s">
        <v>155</v>
      </c>
      <c r="D177" s="118" t="s">
        <v>149</v>
      </c>
      <c r="E177" s="119" t="s">
        <v>106</v>
      </c>
      <c r="F177" s="120" t="s">
        <v>446</v>
      </c>
      <c r="G177" s="129" t="s">
        <v>440</v>
      </c>
      <c r="H177" s="25"/>
      <c r="I177" s="25"/>
      <c r="J177" s="26"/>
      <c r="K177" s="26"/>
      <c r="L177" s="29" t="s">
        <v>142</v>
      </c>
      <c r="M177" s="12">
        <v>4251</v>
      </c>
      <c r="N177" s="183">
        <f t="shared" ref="N177:N243" si="26">O177+P177</f>
        <v>0</v>
      </c>
      <c r="O177" s="398"/>
      <c r="P177" s="398"/>
      <c r="Q177" s="161"/>
      <c r="R177" s="161"/>
      <c r="S177" s="438"/>
      <c r="T177" s="161"/>
      <c r="U177" s="161"/>
      <c r="V177" s="161"/>
    </row>
    <row r="178" spans="1:22" ht="21" customHeight="1">
      <c r="A178" s="122" t="str">
        <f t="shared" si="23"/>
        <v>71040501155112</v>
      </c>
      <c r="B178" s="124" t="s">
        <v>439</v>
      </c>
      <c r="C178" s="117" t="s">
        <v>155</v>
      </c>
      <c r="D178" s="118" t="s">
        <v>149</v>
      </c>
      <c r="E178" s="119" t="s">
        <v>106</v>
      </c>
      <c r="F178" s="120" t="s">
        <v>446</v>
      </c>
      <c r="G178" s="121">
        <v>5112</v>
      </c>
      <c r="H178" s="25"/>
      <c r="I178" s="25"/>
      <c r="J178" s="26"/>
      <c r="K178" s="26"/>
      <c r="L178" s="32" t="s">
        <v>174</v>
      </c>
      <c r="M178" s="48">
        <v>5113</v>
      </c>
      <c r="N178" s="183">
        <f t="shared" si="26"/>
        <v>0</v>
      </c>
      <c r="O178" s="183"/>
      <c r="P178" s="183"/>
      <c r="Q178" s="161"/>
      <c r="R178" s="161"/>
      <c r="S178" s="438"/>
      <c r="T178" s="161"/>
      <c r="U178" s="161"/>
      <c r="V178" s="161"/>
    </row>
    <row r="179" spans="1:22" ht="44.4" customHeight="1">
      <c r="A179" s="122" t="str">
        <f t="shared" si="23"/>
        <v>71040501155133</v>
      </c>
      <c r="B179" s="124" t="s">
        <v>439</v>
      </c>
      <c r="C179" s="117" t="s">
        <v>155</v>
      </c>
      <c r="D179" s="118" t="s">
        <v>149</v>
      </c>
      <c r="E179" s="119" t="s">
        <v>106</v>
      </c>
      <c r="F179" s="120" t="s">
        <v>446</v>
      </c>
      <c r="G179" s="121">
        <v>5133</v>
      </c>
      <c r="H179" s="45"/>
      <c r="I179" s="147"/>
      <c r="J179" s="148"/>
      <c r="K179" s="148"/>
      <c r="L179" s="459" t="s">
        <v>856</v>
      </c>
      <c r="M179" s="28"/>
      <c r="N179" s="197">
        <f>O179+P179</f>
        <v>0</v>
      </c>
      <c r="O179" s="197">
        <f>SUM(O180)</f>
        <v>0</v>
      </c>
      <c r="P179" s="197">
        <f>SUM(P180)</f>
        <v>0</v>
      </c>
      <c r="Q179" s="161"/>
      <c r="R179" s="161"/>
      <c r="S179" s="438"/>
      <c r="T179" s="161"/>
      <c r="U179" s="161"/>
      <c r="V179" s="161"/>
    </row>
    <row r="180" spans="1:22" ht="16.2">
      <c r="A180" s="122" t="str">
        <f t="shared" si="23"/>
        <v>71040501155134</v>
      </c>
      <c r="B180" s="124" t="s">
        <v>439</v>
      </c>
      <c r="C180" s="117" t="s">
        <v>155</v>
      </c>
      <c r="D180" s="118" t="s">
        <v>149</v>
      </c>
      <c r="E180" s="119" t="s">
        <v>106</v>
      </c>
      <c r="F180" s="120" t="s">
        <v>446</v>
      </c>
      <c r="G180" s="121">
        <v>5134</v>
      </c>
      <c r="H180" s="25"/>
      <c r="I180" s="25"/>
      <c r="J180" s="26"/>
      <c r="K180" s="26"/>
      <c r="L180" s="441" t="s">
        <v>134</v>
      </c>
      <c r="M180" s="422">
        <v>4861</v>
      </c>
      <c r="N180" s="183">
        <f t="shared" si="26"/>
        <v>0</v>
      </c>
      <c r="O180" s="402"/>
      <c r="P180" s="402"/>
      <c r="Q180" s="161"/>
      <c r="R180" s="161"/>
      <c r="S180" s="438"/>
      <c r="T180" s="161"/>
      <c r="U180" s="161"/>
      <c r="V180" s="161"/>
    </row>
    <row r="181" spans="1:22" s="156" customFormat="1" ht="16.2">
      <c r="A181" s="122" t="str">
        <f t="shared" si="23"/>
        <v>71040505000000</v>
      </c>
      <c r="B181" s="124" t="s">
        <v>439</v>
      </c>
      <c r="C181" s="117" t="s">
        <v>155</v>
      </c>
      <c r="D181" s="118" t="s">
        <v>149</v>
      </c>
      <c r="E181" s="119" t="s">
        <v>149</v>
      </c>
      <c r="F181" s="120" t="s">
        <v>441</v>
      </c>
      <c r="G181" s="129" t="s">
        <v>440</v>
      </c>
      <c r="H181" s="45"/>
      <c r="I181" s="147"/>
      <c r="J181" s="148"/>
      <c r="K181" s="148"/>
      <c r="L181" s="27" t="s">
        <v>179</v>
      </c>
      <c r="M181" s="28"/>
      <c r="N181" s="197">
        <f>O181+P181</f>
        <v>0</v>
      </c>
      <c r="O181" s="197">
        <f>SUM(O182:O184)</f>
        <v>0</v>
      </c>
      <c r="P181" s="197">
        <f>SUM(P182:P184)</f>
        <v>0</v>
      </c>
      <c r="Q181" s="161"/>
      <c r="R181" s="161"/>
      <c r="S181" s="438"/>
      <c r="T181" s="161"/>
      <c r="U181" s="161"/>
      <c r="V181" s="161"/>
    </row>
    <row r="182" spans="1:22" ht="28.5" customHeight="1">
      <c r="A182" s="122" t="str">
        <f t="shared" si="23"/>
        <v>71040505000001</v>
      </c>
      <c r="B182" s="124" t="s">
        <v>439</v>
      </c>
      <c r="C182" s="117" t="s">
        <v>155</v>
      </c>
      <c r="D182" s="118" t="s">
        <v>149</v>
      </c>
      <c r="E182" s="119" t="s">
        <v>149</v>
      </c>
      <c r="F182" s="120" t="s">
        <v>441</v>
      </c>
      <c r="G182" s="129" t="s">
        <v>96</v>
      </c>
      <c r="H182" s="17"/>
      <c r="I182" s="25"/>
      <c r="J182" s="26"/>
      <c r="K182" s="26"/>
      <c r="L182" s="30" t="s">
        <v>142</v>
      </c>
      <c r="M182" s="13">
        <v>4251</v>
      </c>
      <c r="N182" s="183">
        <f t="shared" si="26"/>
        <v>0</v>
      </c>
      <c r="O182" s="183"/>
      <c r="P182" s="183">
        <v>0</v>
      </c>
      <c r="Q182" s="161"/>
      <c r="R182" s="161"/>
      <c r="S182" s="438"/>
      <c r="T182" s="161"/>
      <c r="U182" s="161"/>
      <c r="V182" s="161"/>
    </row>
    <row r="183" spans="1:22" s="115" customFormat="1" ht="16.2">
      <c r="A183" s="122" t="str">
        <f t="shared" si="23"/>
        <v>71040505010000</v>
      </c>
      <c r="B183" s="124" t="s">
        <v>439</v>
      </c>
      <c r="C183" s="117" t="s">
        <v>155</v>
      </c>
      <c r="D183" s="118" t="s">
        <v>149</v>
      </c>
      <c r="E183" s="119" t="s">
        <v>149</v>
      </c>
      <c r="F183" s="120" t="s">
        <v>106</v>
      </c>
      <c r="G183" s="129" t="s">
        <v>440</v>
      </c>
      <c r="H183" s="17"/>
      <c r="I183" s="25"/>
      <c r="J183" s="26"/>
      <c r="K183" s="26"/>
      <c r="L183" s="30" t="s">
        <v>173</v>
      </c>
      <c r="M183" s="394">
        <v>5112</v>
      </c>
      <c r="N183" s="183">
        <f t="shared" si="26"/>
        <v>0</v>
      </c>
      <c r="O183" s="183"/>
      <c r="P183" s="183"/>
      <c r="Q183" s="161"/>
      <c r="R183" s="161"/>
      <c r="S183" s="438"/>
      <c r="T183" s="161"/>
      <c r="U183" s="161"/>
      <c r="V183" s="161"/>
    </row>
    <row r="184" spans="1:22" ht="16.2">
      <c r="A184" s="122" t="str">
        <f t="shared" si="23"/>
        <v>71040505015129</v>
      </c>
      <c r="B184" s="124" t="s">
        <v>439</v>
      </c>
      <c r="C184" s="117" t="s">
        <v>155</v>
      </c>
      <c r="D184" s="118" t="s">
        <v>149</v>
      </c>
      <c r="E184" s="119" t="s">
        <v>149</v>
      </c>
      <c r="F184" s="120" t="s">
        <v>106</v>
      </c>
      <c r="G184" s="121">
        <v>5129</v>
      </c>
      <c r="H184" s="25"/>
      <c r="I184" s="25"/>
      <c r="J184" s="26"/>
      <c r="K184" s="26"/>
      <c r="L184" s="32" t="s">
        <v>174</v>
      </c>
      <c r="M184" s="48">
        <v>5113</v>
      </c>
      <c r="N184" s="183">
        <f t="shared" si="26"/>
        <v>0</v>
      </c>
      <c r="O184" s="183"/>
      <c r="P184" s="183"/>
      <c r="Q184" s="161"/>
      <c r="R184" s="161"/>
      <c r="S184" s="438"/>
      <c r="T184" s="161"/>
      <c r="U184" s="161"/>
      <c r="V184" s="161"/>
    </row>
    <row r="185" spans="1:22" s="115" customFormat="1" ht="16.2">
      <c r="A185" s="122" t="str">
        <f t="shared" si="23"/>
        <v>71040505020000</v>
      </c>
      <c r="B185" s="124" t="s">
        <v>439</v>
      </c>
      <c r="C185" s="117" t="s">
        <v>155</v>
      </c>
      <c r="D185" s="118" t="s">
        <v>149</v>
      </c>
      <c r="E185" s="119" t="s">
        <v>149</v>
      </c>
      <c r="F185" s="120" t="s">
        <v>140</v>
      </c>
      <c r="G185" s="129" t="s">
        <v>440</v>
      </c>
      <c r="H185" s="45"/>
      <c r="I185" s="147"/>
      <c r="J185" s="148"/>
      <c r="K185" s="148"/>
      <c r="L185" s="27" t="s">
        <v>180</v>
      </c>
      <c r="M185" s="28"/>
      <c r="N185" s="197">
        <f>O185+P185</f>
        <v>0</v>
      </c>
      <c r="O185" s="197">
        <f>SUM(O186:O188)</f>
        <v>0</v>
      </c>
      <c r="P185" s="197">
        <f>SUM(P186:P188)</f>
        <v>0</v>
      </c>
      <c r="Q185" s="161"/>
      <c r="R185" s="161"/>
      <c r="S185" s="438"/>
      <c r="T185" s="161"/>
      <c r="U185" s="161"/>
      <c r="V185" s="161"/>
    </row>
    <row r="186" spans="1:22" ht="26.4">
      <c r="A186" s="122" t="str">
        <f t="shared" si="23"/>
        <v>71040505024511</v>
      </c>
      <c r="B186" s="124" t="s">
        <v>439</v>
      </c>
      <c r="C186" s="117" t="s">
        <v>155</v>
      </c>
      <c r="D186" s="118" t="s">
        <v>149</v>
      </c>
      <c r="E186" s="119" t="s">
        <v>149</v>
      </c>
      <c r="F186" s="120" t="s">
        <v>140</v>
      </c>
      <c r="G186" s="121">
        <v>4511</v>
      </c>
      <c r="H186" s="25"/>
      <c r="I186" s="25"/>
      <c r="J186" s="26"/>
      <c r="K186" s="26"/>
      <c r="L186" s="30" t="s">
        <v>142</v>
      </c>
      <c r="M186" s="13">
        <v>4251</v>
      </c>
      <c r="N186" s="183">
        <f t="shared" si="26"/>
        <v>0</v>
      </c>
      <c r="O186" s="183"/>
      <c r="P186" s="183"/>
      <c r="Q186" s="161"/>
      <c r="R186" s="161"/>
      <c r="S186" s="438"/>
      <c r="T186" s="161"/>
      <c r="U186" s="161"/>
      <c r="V186" s="161"/>
    </row>
    <row r="187" spans="1:22" s="115" customFormat="1" ht="16.2">
      <c r="A187" s="122" t="str">
        <f t="shared" si="23"/>
        <v>71040505030000</v>
      </c>
      <c r="B187" s="124" t="s">
        <v>439</v>
      </c>
      <c r="C187" s="117" t="s">
        <v>155</v>
      </c>
      <c r="D187" s="118" t="s">
        <v>149</v>
      </c>
      <c r="E187" s="119" t="s">
        <v>149</v>
      </c>
      <c r="F187" s="120" t="s">
        <v>442</v>
      </c>
      <c r="G187" s="129" t="s">
        <v>440</v>
      </c>
      <c r="H187" s="25"/>
      <c r="I187" s="25"/>
      <c r="J187" s="26"/>
      <c r="K187" s="26"/>
      <c r="L187" s="30" t="s">
        <v>173</v>
      </c>
      <c r="M187" s="31">
        <v>5112</v>
      </c>
      <c r="N187" s="183">
        <f t="shared" si="26"/>
        <v>0</v>
      </c>
      <c r="O187" s="183"/>
      <c r="P187" s="183"/>
      <c r="Q187" s="161"/>
      <c r="R187" s="161"/>
      <c r="S187" s="438"/>
      <c r="T187" s="161"/>
      <c r="U187" s="161"/>
      <c r="V187" s="161"/>
    </row>
    <row r="188" spans="1:22" ht="16.2">
      <c r="A188" s="122" t="str">
        <f t="shared" si="23"/>
        <v>71040505034511</v>
      </c>
      <c r="B188" s="124" t="s">
        <v>439</v>
      </c>
      <c r="C188" s="117" t="s">
        <v>155</v>
      </c>
      <c r="D188" s="118" t="s">
        <v>149</v>
      </c>
      <c r="E188" s="119" t="s">
        <v>149</v>
      </c>
      <c r="F188" s="120" t="s">
        <v>442</v>
      </c>
      <c r="G188" s="121">
        <v>4511</v>
      </c>
      <c r="H188" s="25"/>
      <c r="I188" s="25"/>
      <c r="J188" s="26"/>
      <c r="K188" s="26"/>
      <c r="L188" s="32" t="s">
        <v>174</v>
      </c>
      <c r="M188" s="48">
        <v>5113</v>
      </c>
      <c r="N188" s="183">
        <f t="shared" si="26"/>
        <v>0</v>
      </c>
      <c r="O188" s="183"/>
      <c r="P188" s="183"/>
      <c r="Q188" s="161"/>
      <c r="R188" s="161"/>
      <c r="S188" s="438"/>
      <c r="T188" s="161"/>
      <c r="U188" s="161"/>
      <c r="V188" s="161"/>
    </row>
    <row r="189" spans="1:22" s="115" customFormat="1" ht="19.5" customHeight="1">
      <c r="A189" s="122" t="str">
        <f t="shared" si="23"/>
        <v>71040505040000</v>
      </c>
      <c r="B189" s="124" t="s">
        <v>439</v>
      </c>
      <c r="C189" s="117" t="s">
        <v>155</v>
      </c>
      <c r="D189" s="118" t="s">
        <v>149</v>
      </c>
      <c r="E189" s="119" t="s">
        <v>149</v>
      </c>
      <c r="F189" s="120" t="s">
        <v>155</v>
      </c>
      <c r="G189" s="129" t="s">
        <v>440</v>
      </c>
      <c r="H189" s="45"/>
      <c r="I189" s="147"/>
      <c r="J189" s="148"/>
      <c r="K189" s="148"/>
      <c r="L189" s="27" t="s">
        <v>181</v>
      </c>
      <c r="M189" s="28"/>
      <c r="N189" s="197">
        <f>O189+P189</f>
        <v>0</v>
      </c>
      <c r="O189" s="197">
        <f>SUM(O190:O193)</f>
        <v>0</v>
      </c>
      <c r="P189" s="197">
        <f>SUM(P190:P193)</f>
        <v>0</v>
      </c>
      <c r="Q189" s="161"/>
      <c r="R189" s="161"/>
      <c r="S189" s="438"/>
      <c r="T189" s="161"/>
      <c r="U189" s="161"/>
      <c r="V189" s="161"/>
    </row>
    <row r="190" spans="1:22" ht="26.4">
      <c r="A190" s="122" t="str">
        <f t="shared" si="23"/>
        <v>71040505044861</v>
      </c>
      <c r="B190" s="124" t="s">
        <v>439</v>
      </c>
      <c r="C190" s="117" t="s">
        <v>155</v>
      </c>
      <c r="D190" s="118" t="s">
        <v>149</v>
      </c>
      <c r="E190" s="119" t="s">
        <v>149</v>
      </c>
      <c r="F190" s="120" t="s">
        <v>155</v>
      </c>
      <c r="G190" s="121">
        <v>4861</v>
      </c>
      <c r="H190" s="25"/>
      <c r="I190" s="25"/>
      <c r="J190" s="26"/>
      <c r="K190" s="26"/>
      <c r="L190" s="29" t="s">
        <v>142</v>
      </c>
      <c r="M190" s="12">
        <v>4251</v>
      </c>
      <c r="N190" s="183">
        <f t="shared" si="26"/>
        <v>0</v>
      </c>
      <c r="O190" s="183"/>
      <c r="P190" s="183"/>
      <c r="Q190" s="161"/>
      <c r="R190" s="161"/>
      <c r="S190" s="438"/>
      <c r="T190" s="161"/>
      <c r="U190" s="161"/>
      <c r="V190" s="161"/>
    </row>
    <row r="191" spans="1:22" s="115" customFormat="1" ht="21.6" customHeight="1">
      <c r="A191" s="122" t="str">
        <f t="shared" si="23"/>
        <v>71040505050000</v>
      </c>
      <c r="B191" s="124" t="s">
        <v>439</v>
      </c>
      <c r="C191" s="117" t="s">
        <v>155</v>
      </c>
      <c r="D191" s="118" t="s">
        <v>149</v>
      </c>
      <c r="E191" s="119" t="s">
        <v>149</v>
      </c>
      <c r="F191" s="120" t="s">
        <v>149</v>
      </c>
      <c r="G191" s="129" t="s">
        <v>440</v>
      </c>
      <c r="H191" s="25"/>
      <c r="I191" s="25"/>
      <c r="J191" s="26"/>
      <c r="K191" s="26"/>
      <c r="L191" s="30" t="s">
        <v>173</v>
      </c>
      <c r="M191" s="31">
        <v>5112</v>
      </c>
      <c r="N191" s="183">
        <f t="shared" si="26"/>
        <v>0</v>
      </c>
      <c r="O191" s="183"/>
      <c r="P191" s="183"/>
      <c r="Q191" s="161"/>
      <c r="R191" s="161"/>
      <c r="S191" s="438"/>
      <c r="T191" s="161"/>
      <c r="U191" s="161"/>
      <c r="V191" s="161"/>
    </row>
    <row r="192" spans="1:22" ht="16.8">
      <c r="A192" s="122" t="str">
        <f t="shared" si="23"/>
        <v>71040505054861</v>
      </c>
      <c r="B192" s="124" t="s">
        <v>439</v>
      </c>
      <c r="C192" s="117" t="s">
        <v>155</v>
      </c>
      <c r="D192" s="118" t="s">
        <v>149</v>
      </c>
      <c r="E192" s="119" t="s">
        <v>149</v>
      </c>
      <c r="F192" s="120" t="s">
        <v>149</v>
      </c>
      <c r="G192" s="121">
        <v>4861</v>
      </c>
      <c r="H192" s="25"/>
      <c r="I192" s="25"/>
      <c r="J192" s="26"/>
      <c r="K192" s="26"/>
      <c r="L192" s="30" t="s">
        <v>174</v>
      </c>
      <c r="M192" s="31">
        <v>5113</v>
      </c>
      <c r="N192" s="183">
        <f t="shared" si="26"/>
        <v>0</v>
      </c>
      <c r="O192" s="399"/>
      <c r="P192" s="399"/>
      <c r="Q192" s="161"/>
      <c r="R192" s="161"/>
      <c r="S192" s="438"/>
      <c r="T192" s="161"/>
      <c r="U192" s="161"/>
      <c r="V192" s="161"/>
    </row>
    <row r="193" spans="1:22" ht="16.2">
      <c r="B193" s="124"/>
      <c r="H193" s="25"/>
      <c r="I193" s="25"/>
      <c r="J193" s="26"/>
      <c r="K193" s="26"/>
      <c r="L193" s="30" t="s">
        <v>268</v>
      </c>
      <c r="M193" s="44">
        <v>5129</v>
      </c>
      <c r="N193" s="183">
        <f t="shared" ref="N193" si="27">O193+P193</f>
        <v>0</v>
      </c>
      <c r="O193" s="183"/>
      <c r="P193" s="183"/>
      <c r="Q193" s="161"/>
      <c r="R193" s="161"/>
      <c r="S193" s="438"/>
      <c r="T193" s="161"/>
      <c r="U193" s="161"/>
      <c r="V193" s="161"/>
    </row>
    <row r="194" spans="1:22" s="115" customFormat="1" ht="35.4" customHeight="1">
      <c r="A194" s="122" t="str">
        <f t="shared" si="23"/>
        <v>71040505060000</v>
      </c>
      <c r="B194" s="124" t="s">
        <v>439</v>
      </c>
      <c r="C194" s="117" t="s">
        <v>155</v>
      </c>
      <c r="D194" s="118" t="s">
        <v>149</v>
      </c>
      <c r="E194" s="119" t="s">
        <v>149</v>
      </c>
      <c r="F194" s="120" t="s">
        <v>157</v>
      </c>
      <c r="G194" s="129" t="s">
        <v>440</v>
      </c>
      <c r="H194" s="45"/>
      <c r="I194" s="147"/>
      <c r="J194" s="148"/>
      <c r="K194" s="148"/>
      <c r="L194" s="27" t="s">
        <v>182</v>
      </c>
      <c r="M194" s="28"/>
      <c r="N194" s="197">
        <f>O194+P194</f>
        <v>0</v>
      </c>
      <c r="O194" s="197">
        <f>SUM(O195:O197)</f>
        <v>0</v>
      </c>
      <c r="P194" s="197">
        <f>SUM(P195:P197)</f>
        <v>0</v>
      </c>
      <c r="Q194" s="161"/>
      <c r="R194" s="161"/>
      <c r="S194" s="438"/>
      <c r="T194" s="161"/>
      <c r="U194" s="161"/>
      <c r="V194" s="161"/>
    </row>
    <row r="195" spans="1:22" ht="16.8">
      <c r="A195" s="122" t="str">
        <f t="shared" si="23"/>
        <v>71040505064861</v>
      </c>
      <c r="B195" s="124" t="s">
        <v>439</v>
      </c>
      <c r="C195" s="117" t="s">
        <v>155</v>
      </c>
      <c r="D195" s="118" t="s">
        <v>149</v>
      </c>
      <c r="E195" s="119" t="s">
        <v>149</v>
      </c>
      <c r="F195" s="120" t="s">
        <v>157</v>
      </c>
      <c r="G195" s="121">
        <v>4861</v>
      </c>
      <c r="H195" s="25"/>
      <c r="I195" s="25"/>
      <c r="J195" s="26"/>
      <c r="K195" s="26"/>
      <c r="L195" s="32" t="s">
        <v>134</v>
      </c>
      <c r="M195" s="48">
        <v>4861</v>
      </c>
      <c r="N195" s="183">
        <f t="shared" si="26"/>
        <v>0</v>
      </c>
      <c r="O195" s="399"/>
      <c r="P195" s="399"/>
      <c r="Q195" s="161"/>
      <c r="R195" s="161"/>
      <c r="S195" s="438"/>
      <c r="T195" s="161"/>
      <c r="U195" s="161"/>
      <c r="V195" s="161"/>
    </row>
    <row r="196" spans="1:22" s="115" customFormat="1" ht="16.2">
      <c r="A196" s="122" t="str">
        <f t="shared" si="23"/>
        <v>71040505070000</v>
      </c>
      <c r="B196" s="124" t="s">
        <v>439</v>
      </c>
      <c r="C196" s="117" t="s">
        <v>155</v>
      </c>
      <c r="D196" s="118" t="s">
        <v>149</v>
      </c>
      <c r="E196" s="119" t="s">
        <v>149</v>
      </c>
      <c r="F196" s="120" t="s">
        <v>183</v>
      </c>
      <c r="G196" s="129" t="s">
        <v>440</v>
      </c>
      <c r="H196" s="25"/>
      <c r="I196" s="25"/>
      <c r="J196" s="26"/>
      <c r="K196" s="26"/>
      <c r="L196" s="32" t="s">
        <v>174</v>
      </c>
      <c r="M196" s="48">
        <v>5113</v>
      </c>
      <c r="N196" s="183">
        <f t="shared" si="26"/>
        <v>0</v>
      </c>
      <c r="O196" s="183"/>
      <c r="P196" s="183"/>
      <c r="Q196" s="161"/>
      <c r="R196" s="161"/>
      <c r="S196" s="438"/>
      <c r="T196" s="161"/>
      <c r="U196" s="161"/>
      <c r="V196" s="161"/>
    </row>
    <row r="197" spans="1:22" s="115" customFormat="1" ht="16.2">
      <c r="A197" s="122"/>
      <c r="B197" s="124"/>
      <c r="C197" s="117"/>
      <c r="D197" s="118"/>
      <c r="E197" s="119"/>
      <c r="F197" s="120"/>
      <c r="G197" s="129"/>
      <c r="H197" s="25"/>
      <c r="I197" s="25"/>
      <c r="J197" s="26"/>
      <c r="K197" s="26"/>
      <c r="L197" s="30" t="s">
        <v>268</v>
      </c>
      <c r="M197" s="44">
        <v>5129</v>
      </c>
      <c r="N197" s="183">
        <f t="shared" si="26"/>
        <v>0</v>
      </c>
      <c r="O197" s="183"/>
      <c r="P197" s="183"/>
      <c r="Q197" s="161"/>
      <c r="R197" s="161"/>
      <c r="S197" s="438"/>
      <c r="T197" s="161"/>
      <c r="U197" s="161"/>
      <c r="V197" s="161"/>
    </row>
    <row r="198" spans="1:22" ht="49.2" customHeight="1">
      <c r="A198" s="122" t="str">
        <f t="shared" si="23"/>
        <v>71040505074861</v>
      </c>
      <c r="B198" s="124" t="s">
        <v>439</v>
      </c>
      <c r="C198" s="117" t="s">
        <v>155</v>
      </c>
      <c r="D198" s="118" t="s">
        <v>149</v>
      </c>
      <c r="E198" s="119" t="s">
        <v>149</v>
      </c>
      <c r="F198" s="120" t="s">
        <v>183</v>
      </c>
      <c r="G198" s="121">
        <v>4861</v>
      </c>
      <c r="H198" s="45"/>
      <c r="I198" s="147"/>
      <c r="J198" s="148"/>
      <c r="K198" s="148"/>
      <c r="L198" s="27" t="s">
        <v>870</v>
      </c>
      <c r="M198" s="28"/>
      <c r="N198" s="197">
        <f>O198+P198</f>
        <v>0</v>
      </c>
      <c r="O198" s="197">
        <f>SUM(O199:O199)</f>
        <v>0</v>
      </c>
      <c r="P198" s="197">
        <f>SUM(P199:P199)</f>
        <v>0</v>
      </c>
      <c r="Q198" s="161"/>
      <c r="R198" s="161"/>
      <c r="S198" s="438"/>
      <c r="T198" s="161"/>
      <c r="U198" s="161"/>
      <c r="V198" s="161"/>
    </row>
    <row r="199" spans="1:22" s="115" customFormat="1" ht="30" customHeight="1">
      <c r="A199" s="122" t="str">
        <f t="shared" si="23"/>
        <v>71040505080000</v>
      </c>
      <c r="B199" s="124" t="s">
        <v>439</v>
      </c>
      <c r="C199" s="117" t="s">
        <v>155</v>
      </c>
      <c r="D199" s="118" t="s">
        <v>149</v>
      </c>
      <c r="E199" s="119" t="s">
        <v>149</v>
      </c>
      <c r="F199" s="120" t="s">
        <v>185</v>
      </c>
      <c r="G199" s="129" t="s">
        <v>440</v>
      </c>
      <c r="H199" s="17"/>
      <c r="I199" s="25"/>
      <c r="J199" s="26"/>
      <c r="K199" s="26"/>
      <c r="L199" s="30" t="s">
        <v>348</v>
      </c>
      <c r="M199" s="13">
        <v>4729</v>
      </c>
      <c r="N199" s="183">
        <f t="shared" si="26"/>
        <v>0</v>
      </c>
      <c r="O199" s="183"/>
      <c r="P199" s="183"/>
      <c r="Q199" s="161"/>
      <c r="R199" s="161"/>
      <c r="S199" s="438"/>
      <c r="T199" s="161"/>
      <c r="U199" s="161"/>
      <c r="V199" s="161"/>
    </row>
    <row r="200" spans="1:22" ht="27.6">
      <c r="A200" s="122" t="str">
        <f t="shared" si="23"/>
        <v>71040505094861</v>
      </c>
      <c r="B200" s="124" t="s">
        <v>439</v>
      </c>
      <c r="C200" s="117" t="s">
        <v>155</v>
      </c>
      <c r="D200" s="118" t="s">
        <v>149</v>
      </c>
      <c r="E200" s="119" t="s">
        <v>149</v>
      </c>
      <c r="F200" s="120" t="s">
        <v>187</v>
      </c>
      <c r="G200" s="121">
        <v>4861</v>
      </c>
      <c r="H200" s="45"/>
      <c r="I200" s="147"/>
      <c r="J200" s="148"/>
      <c r="K200" s="148"/>
      <c r="L200" s="27" t="s">
        <v>186</v>
      </c>
      <c r="M200" s="28"/>
      <c r="N200" s="197">
        <f>O200+P200</f>
        <v>0</v>
      </c>
      <c r="O200" s="197">
        <f>SUM(O201:O205)</f>
        <v>0</v>
      </c>
      <c r="P200" s="197">
        <f>SUM(P201:P205)</f>
        <v>0</v>
      </c>
      <c r="Q200" s="161"/>
      <c r="R200" s="161"/>
      <c r="S200" s="438"/>
      <c r="T200" s="161"/>
      <c r="U200" s="161"/>
      <c r="V200" s="161"/>
    </row>
    <row r="201" spans="1:22" s="170" customFormat="1" ht="27" customHeight="1">
      <c r="A201" s="122" t="str">
        <f t="shared" si="23"/>
        <v>71040700000000</v>
      </c>
      <c r="B201" s="124" t="s">
        <v>439</v>
      </c>
      <c r="C201" s="117" t="s">
        <v>155</v>
      </c>
      <c r="D201" s="118" t="s">
        <v>183</v>
      </c>
      <c r="E201" s="119" t="s">
        <v>441</v>
      </c>
      <c r="F201" s="120" t="s">
        <v>441</v>
      </c>
      <c r="G201" s="129" t="s">
        <v>440</v>
      </c>
      <c r="H201" s="25"/>
      <c r="I201" s="25"/>
      <c r="J201" s="26"/>
      <c r="K201" s="26"/>
      <c r="L201" s="30" t="s">
        <v>142</v>
      </c>
      <c r="M201" s="13">
        <v>4251</v>
      </c>
      <c r="N201" s="183">
        <f t="shared" si="26"/>
        <v>0</v>
      </c>
      <c r="O201" s="399"/>
      <c r="P201" s="399">
        <v>0</v>
      </c>
      <c r="Q201" s="161"/>
      <c r="R201" s="161"/>
      <c r="S201" s="438"/>
      <c r="T201" s="161"/>
      <c r="U201" s="161"/>
      <c r="V201" s="161"/>
    </row>
    <row r="202" spans="1:22" ht="16.2">
      <c r="A202" s="122" t="str">
        <f t="shared" si="23"/>
        <v>71040700000001</v>
      </c>
      <c r="B202" s="124" t="s">
        <v>439</v>
      </c>
      <c r="C202" s="117" t="s">
        <v>155</v>
      </c>
      <c r="D202" s="118" t="s">
        <v>183</v>
      </c>
      <c r="E202" s="119" t="s">
        <v>441</v>
      </c>
      <c r="F202" s="120" t="s">
        <v>441</v>
      </c>
      <c r="G202" s="129" t="s">
        <v>96</v>
      </c>
      <c r="H202" s="25"/>
      <c r="I202" s="25"/>
      <c r="J202" s="26"/>
      <c r="K202" s="26"/>
      <c r="L202" s="30" t="s">
        <v>348</v>
      </c>
      <c r="M202" s="13">
        <v>4729</v>
      </c>
      <c r="N202" s="183">
        <f t="shared" si="26"/>
        <v>0</v>
      </c>
      <c r="O202" s="183"/>
      <c r="P202" s="183">
        <v>0</v>
      </c>
      <c r="Q202" s="161"/>
      <c r="R202" s="161"/>
      <c r="S202" s="438"/>
      <c r="T202" s="161"/>
      <c r="U202" s="161"/>
      <c r="V202" s="161"/>
    </row>
    <row r="203" spans="1:22" s="156" customFormat="1" ht="16.2">
      <c r="A203" s="122" t="str">
        <f t="shared" si="23"/>
        <v>71040703000000</v>
      </c>
      <c r="B203" s="124" t="s">
        <v>439</v>
      </c>
      <c r="C203" s="117" t="s">
        <v>155</v>
      </c>
      <c r="D203" s="118" t="s">
        <v>183</v>
      </c>
      <c r="E203" s="119" t="s">
        <v>442</v>
      </c>
      <c r="F203" s="120" t="s">
        <v>441</v>
      </c>
      <c r="G203" s="129" t="s">
        <v>440</v>
      </c>
      <c r="H203" s="25"/>
      <c r="I203" s="25"/>
      <c r="J203" s="26"/>
      <c r="K203" s="26"/>
      <c r="L203" s="30" t="s">
        <v>173</v>
      </c>
      <c r="M203" s="31">
        <v>5112</v>
      </c>
      <c r="N203" s="183">
        <f t="shared" si="26"/>
        <v>0</v>
      </c>
      <c r="O203" s="183"/>
      <c r="P203" s="183"/>
      <c r="Q203" s="161"/>
      <c r="R203" s="161"/>
      <c r="S203" s="438"/>
      <c r="T203" s="161"/>
      <c r="U203" s="161"/>
      <c r="V203" s="161"/>
    </row>
    <row r="204" spans="1:22" ht="16.2">
      <c r="A204" s="122" t="str">
        <f t="shared" si="23"/>
        <v>71040703000001</v>
      </c>
      <c r="B204" s="124" t="s">
        <v>439</v>
      </c>
      <c r="C204" s="117" t="s">
        <v>155</v>
      </c>
      <c r="D204" s="118" t="s">
        <v>183</v>
      </c>
      <c r="E204" s="119" t="s">
        <v>442</v>
      </c>
      <c r="F204" s="120" t="s">
        <v>441</v>
      </c>
      <c r="G204" s="129" t="s">
        <v>96</v>
      </c>
      <c r="H204" s="25"/>
      <c r="I204" s="25"/>
      <c r="J204" s="26"/>
      <c r="K204" s="26"/>
      <c r="L204" s="32" t="s">
        <v>174</v>
      </c>
      <c r="M204" s="48">
        <v>5113</v>
      </c>
      <c r="N204" s="183">
        <f t="shared" si="26"/>
        <v>0</v>
      </c>
      <c r="O204" s="183"/>
      <c r="P204" s="183"/>
      <c r="Q204" s="161"/>
      <c r="R204" s="161"/>
      <c r="S204" s="438"/>
      <c r="T204" s="161"/>
      <c r="U204" s="161"/>
      <c r="V204" s="161"/>
    </row>
    <row r="205" spans="1:22" ht="16.2">
      <c r="B205" s="124"/>
      <c r="G205" s="129"/>
      <c r="H205" s="25"/>
      <c r="I205" s="25"/>
      <c r="J205" s="26"/>
      <c r="K205" s="26"/>
      <c r="L205" s="30" t="s">
        <v>268</v>
      </c>
      <c r="M205" s="44">
        <v>5129</v>
      </c>
      <c r="N205" s="183">
        <f t="shared" ref="N205" si="28">O205+P205</f>
        <v>0</v>
      </c>
      <c r="O205" s="183"/>
      <c r="P205" s="183"/>
      <c r="Q205" s="161"/>
      <c r="R205" s="161"/>
      <c r="S205" s="438"/>
      <c r="T205" s="161"/>
      <c r="U205" s="161"/>
      <c r="V205" s="161"/>
    </row>
    <row r="206" spans="1:22" s="115" customFormat="1" ht="16.5" customHeight="1">
      <c r="A206" s="122" t="str">
        <f t="shared" si="23"/>
        <v>71040703010000</v>
      </c>
      <c r="B206" s="124" t="s">
        <v>439</v>
      </c>
      <c r="C206" s="117" t="s">
        <v>155</v>
      </c>
      <c r="D206" s="118" t="s">
        <v>183</v>
      </c>
      <c r="E206" s="119" t="s">
        <v>442</v>
      </c>
      <c r="F206" s="120" t="s">
        <v>106</v>
      </c>
      <c r="G206" s="129" t="s">
        <v>440</v>
      </c>
      <c r="H206" s="45"/>
      <c r="I206" s="147"/>
      <c r="J206" s="148"/>
      <c r="K206" s="148"/>
      <c r="L206" s="27" t="s">
        <v>188</v>
      </c>
      <c r="M206" s="28"/>
      <c r="N206" s="197">
        <f>O206+P206</f>
        <v>0</v>
      </c>
      <c r="O206" s="197">
        <f>SUM(O209:O212)</f>
        <v>0</v>
      </c>
      <c r="P206" s="197">
        <f>SUM(P209:P212)</f>
        <v>0</v>
      </c>
      <c r="Q206" s="161"/>
      <c r="R206" s="161"/>
      <c r="S206" s="438"/>
      <c r="T206" s="161"/>
      <c r="U206" s="161"/>
      <c r="V206" s="161"/>
    </row>
    <row r="207" spans="1:22" s="170" customFormat="1" ht="16.2">
      <c r="A207" s="122" t="str">
        <f t="shared" ref="A207" si="29">CONCATENATE(B207,C207,D207,E207,F207,G207)</f>
        <v>71020500000000</v>
      </c>
      <c r="B207" s="124" t="s">
        <v>439</v>
      </c>
      <c r="C207" s="117" t="s">
        <v>140</v>
      </c>
      <c r="D207" s="118" t="s">
        <v>149</v>
      </c>
      <c r="E207" s="119" t="s">
        <v>441</v>
      </c>
      <c r="F207" s="120" t="s">
        <v>441</v>
      </c>
      <c r="G207" s="129" t="s">
        <v>440</v>
      </c>
      <c r="H207" s="17"/>
      <c r="I207" s="25"/>
      <c r="J207" s="26"/>
      <c r="K207" s="26"/>
      <c r="L207" s="30" t="s">
        <v>871</v>
      </c>
      <c r="M207" s="13">
        <v>4212</v>
      </c>
      <c r="N207" s="183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3"/>
      <c r="P207" s="183"/>
      <c r="Q207" s="161"/>
      <c r="R207" s="161"/>
      <c r="S207" s="438"/>
      <c r="T207" s="161"/>
      <c r="U207" s="161"/>
      <c r="V207" s="161"/>
    </row>
    <row r="208" spans="1:22" s="170" customFormat="1" ht="16.2">
      <c r="A208" s="122" t="str">
        <f t="shared" si="23"/>
        <v>71020500000000</v>
      </c>
      <c r="B208" s="124" t="s">
        <v>439</v>
      </c>
      <c r="C208" s="117" t="s">
        <v>140</v>
      </c>
      <c r="D208" s="118" t="s">
        <v>149</v>
      </c>
      <c r="E208" s="119" t="s">
        <v>441</v>
      </c>
      <c r="F208" s="120" t="s">
        <v>441</v>
      </c>
      <c r="G208" s="129" t="s">
        <v>440</v>
      </c>
      <c r="H208" s="17"/>
      <c r="I208" s="25"/>
      <c r="J208" s="26"/>
      <c r="K208" s="26"/>
      <c r="L208" s="30" t="s">
        <v>116</v>
      </c>
      <c r="M208" s="13">
        <v>4214</v>
      </c>
      <c r="N208" s="183">
        <f t="shared" ref="N208" si="30">O208+P208</f>
        <v>0</v>
      </c>
      <c r="O208" s="183"/>
      <c r="P208" s="183"/>
      <c r="Q208" s="161"/>
      <c r="R208" s="161"/>
      <c r="S208" s="438"/>
      <c r="T208" s="161"/>
      <c r="U208" s="161"/>
      <c r="V208" s="161"/>
    </row>
    <row r="209" spans="1:22" ht="16.2">
      <c r="A209" s="122" t="str">
        <f>CONCATENATE(B209,C209,D209,E209,F209,G209)</f>
        <v>71040703014639</v>
      </c>
      <c r="B209" s="124" t="s">
        <v>439</v>
      </c>
      <c r="C209" s="117" t="s">
        <v>155</v>
      </c>
      <c r="D209" s="118" t="s">
        <v>183</v>
      </c>
      <c r="E209" s="119" t="s">
        <v>442</v>
      </c>
      <c r="F209" s="120" t="s">
        <v>106</v>
      </c>
      <c r="G209" s="121">
        <v>4639</v>
      </c>
      <c r="H209" s="25"/>
      <c r="I209" s="25"/>
      <c r="J209" s="26"/>
      <c r="K209" s="26"/>
      <c r="L209" s="32" t="s">
        <v>125</v>
      </c>
      <c r="M209" s="33">
        <v>4239</v>
      </c>
      <c r="N209" s="183">
        <f t="shared" si="26"/>
        <v>0</v>
      </c>
      <c r="O209" s="183"/>
      <c r="P209" s="183"/>
      <c r="Q209" s="161"/>
      <c r="R209" s="161"/>
      <c r="S209" s="438"/>
      <c r="T209" s="161"/>
      <c r="U209" s="161"/>
      <c r="V209" s="161"/>
    </row>
    <row r="210" spans="1:22" s="170" customFormat="1" ht="26.4">
      <c r="A210" s="122" t="str">
        <f t="shared" si="23"/>
        <v>71040900000000</v>
      </c>
      <c r="B210" s="124" t="s">
        <v>439</v>
      </c>
      <c r="C210" s="117" t="s">
        <v>155</v>
      </c>
      <c r="D210" s="118" t="s">
        <v>187</v>
      </c>
      <c r="E210" s="119" t="s">
        <v>441</v>
      </c>
      <c r="F210" s="120" t="s">
        <v>441</v>
      </c>
      <c r="G210" s="129" t="s">
        <v>440</v>
      </c>
      <c r="H210" s="25"/>
      <c r="I210" s="25"/>
      <c r="J210" s="26"/>
      <c r="K210" s="26"/>
      <c r="L210" s="29" t="s">
        <v>142</v>
      </c>
      <c r="M210" s="12">
        <v>4251</v>
      </c>
      <c r="N210" s="183">
        <f t="shared" si="26"/>
        <v>0</v>
      </c>
      <c r="O210" s="183"/>
      <c r="P210" s="183">
        <v>0</v>
      </c>
      <c r="Q210" s="161"/>
      <c r="R210" s="161"/>
      <c r="S210" s="438"/>
      <c r="T210" s="161"/>
      <c r="U210" s="161"/>
      <c r="V210" s="161"/>
    </row>
    <row r="211" spans="1:22" ht="16.2">
      <c r="A211" s="122" t="str">
        <f t="shared" si="23"/>
        <v>71040900000001</v>
      </c>
      <c r="B211" s="124" t="s">
        <v>439</v>
      </c>
      <c r="C211" s="117" t="s">
        <v>155</v>
      </c>
      <c r="D211" s="118" t="s">
        <v>187</v>
      </c>
      <c r="E211" s="119" t="s">
        <v>441</v>
      </c>
      <c r="F211" s="120" t="s">
        <v>441</v>
      </c>
      <c r="G211" s="129" t="s">
        <v>96</v>
      </c>
      <c r="H211" s="25"/>
      <c r="I211" s="25"/>
      <c r="J211" s="26"/>
      <c r="K211" s="26"/>
      <c r="L211" s="30" t="s">
        <v>167</v>
      </c>
      <c r="M211" s="31">
        <v>4639</v>
      </c>
      <c r="N211" s="183">
        <f t="shared" si="26"/>
        <v>0</v>
      </c>
      <c r="O211" s="183"/>
      <c r="P211" s="183"/>
      <c r="Q211" s="161"/>
      <c r="R211" s="161"/>
      <c r="S211" s="438"/>
      <c r="T211" s="161"/>
      <c r="U211" s="161"/>
      <c r="V211" s="161"/>
    </row>
    <row r="212" spans="1:22" s="156" customFormat="1" ht="16.2">
      <c r="A212" s="122" t="str">
        <f t="shared" si="23"/>
        <v>71040901000000</v>
      </c>
      <c r="B212" s="124" t="s">
        <v>439</v>
      </c>
      <c r="C212" s="117" t="s">
        <v>155</v>
      </c>
      <c r="D212" s="118" t="s">
        <v>187</v>
      </c>
      <c r="E212" s="119" t="s">
        <v>106</v>
      </c>
      <c r="F212" s="120" t="s">
        <v>441</v>
      </c>
      <c r="G212" s="129" t="s">
        <v>440</v>
      </c>
      <c r="H212" s="25"/>
      <c r="I212" s="25"/>
      <c r="J212" s="26"/>
      <c r="K212" s="26"/>
      <c r="L212" s="32" t="s">
        <v>174</v>
      </c>
      <c r="M212" s="48">
        <v>5113</v>
      </c>
      <c r="N212" s="183">
        <f t="shared" si="26"/>
        <v>0</v>
      </c>
      <c r="O212" s="183"/>
      <c r="P212" s="183"/>
      <c r="Q212" s="161"/>
      <c r="R212" s="161"/>
      <c r="S212" s="438"/>
      <c r="T212" s="161"/>
      <c r="U212" s="161"/>
      <c r="V212" s="161"/>
    </row>
    <row r="213" spans="1:22" ht="16.2">
      <c r="A213" s="122" t="str">
        <f t="shared" si="23"/>
        <v>71040901000001</v>
      </c>
      <c r="B213" s="124" t="s">
        <v>439</v>
      </c>
      <c r="C213" s="117" t="s">
        <v>155</v>
      </c>
      <c r="D213" s="118" t="s">
        <v>187</v>
      </c>
      <c r="E213" s="119" t="s">
        <v>106</v>
      </c>
      <c r="F213" s="120" t="s">
        <v>441</v>
      </c>
      <c r="G213" s="129" t="s">
        <v>96</v>
      </c>
      <c r="H213" s="45"/>
      <c r="I213" s="147"/>
      <c r="J213" s="148"/>
      <c r="K213" s="148"/>
      <c r="L213" s="27" t="s">
        <v>190</v>
      </c>
      <c r="M213" s="28"/>
      <c r="N213" s="197">
        <f>O213+P213</f>
        <v>0</v>
      </c>
      <c r="O213" s="197">
        <f>SUM(O214:O216)</f>
        <v>0</v>
      </c>
      <c r="P213" s="197">
        <f>SUM(P214:P216)</f>
        <v>0</v>
      </c>
      <c r="Q213" s="161"/>
      <c r="R213" s="161"/>
      <c r="S213" s="438"/>
      <c r="T213" s="161"/>
      <c r="U213" s="161"/>
      <c r="V213" s="161"/>
    </row>
    <row r="214" spans="1:22" s="115" customFormat="1" ht="27" customHeight="1">
      <c r="A214" s="122" t="str">
        <f t="shared" si="23"/>
        <v>71040901010000</v>
      </c>
      <c r="B214" s="124" t="s">
        <v>439</v>
      </c>
      <c r="C214" s="117" t="s">
        <v>155</v>
      </c>
      <c r="D214" s="118" t="s">
        <v>187</v>
      </c>
      <c r="E214" s="119" t="s">
        <v>106</v>
      </c>
      <c r="F214" s="120" t="s">
        <v>106</v>
      </c>
      <c r="G214" s="129" t="s">
        <v>440</v>
      </c>
      <c r="H214" s="17"/>
      <c r="I214" s="400"/>
      <c r="J214" s="401"/>
      <c r="K214" s="401"/>
      <c r="L214" s="30" t="s">
        <v>873</v>
      </c>
      <c r="M214" s="48">
        <v>4511</v>
      </c>
      <c r="N214" s="183">
        <f t="shared" si="26"/>
        <v>0</v>
      </c>
      <c r="O214" s="399"/>
      <c r="P214" s="399"/>
      <c r="Q214" s="161"/>
      <c r="R214" s="161"/>
      <c r="S214" s="438"/>
      <c r="T214" s="161"/>
      <c r="U214" s="161"/>
      <c r="V214" s="161"/>
    </row>
    <row r="215" spans="1:22" s="115" customFormat="1" ht="27" customHeight="1">
      <c r="A215" s="122"/>
      <c r="B215" s="124"/>
      <c r="C215" s="117"/>
      <c r="D215" s="118"/>
      <c r="E215" s="119"/>
      <c r="F215" s="120"/>
      <c r="G215" s="129"/>
      <c r="H215" s="17"/>
      <c r="I215" s="400"/>
      <c r="J215" s="401"/>
      <c r="K215" s="401"/>
      <c r="L215" s="30" t="s">
        <v>911</v>
      </c>
      <c r="M215" s="48" t="s">
        <v>912</v>
      </c>
      <c r="N215" s="183">
        <f t="shared" si="26"/>
        <v>0</v>
      </c>
      <c r="O215" s="399"/>
      <c r="P215" s="399"/>
      <c r="Q215" s="161"/>
      <c r="R215" s="161"/>
      <c r="S215" s="438"/>
      <c r="T215" s="161"/>
      <c r="U215" s="161"/>
      <c r="V215" s="161"/>
    </row>
    <row r="216" spans="1:22" ht="16.8">
      <c r="A216" s="122" t="str">
        <f t="shared" si="23"/>
        <v>71040901015221</v>
      </c>
      <c r="B216" s="124" t="s">
        <v>439</v>
      </c>
      <c r="C216" s="117" t="s">
        <v>155</v>
      </c>
      <c r="D216" s="118" t="s">
        <v>187</v>
      </c>
      <c r="E216" s="119" t="s">
        <v>106</v>
      </c>
      <c r="F216" s="120" t="s">
        <v>106</v>
      </c>
      <c r="G216" s="121">
        <v>5221</v>
      </c>
      <c r="H216" s="25"/>
      <c r="I216" s="25"/>
      <c r="J216" s="26"/>
      <c r="K216" s="26"/>
      <c r="L216" s="32" t="s">
        <v>134</v>
      </c>
      <c r="M216" s="48">
        <v>4861</v>
      </c>
      <c r="N216" s="183">
        <f t="shared" si="26"/>
        <v>0</v>
      </c>
      <c r="O216" s="399"/>
      <c r="P216" s="399"/>
      <c r="Q216" s="161"/>
      <c r="R216" s="161"/>
      <c r="S216" s="438"/>
      <c r="T216" s="161"/>
      <c r="U216" s="161"/>
      <c r="V216" s="161"/>
    </row>
    <row r="217" spans="1:22" s="115" customFormat="1" ht="16.2">
      <c r="A217" s="122" t="str">
        <f t="shared" si="23"/>
        <v>71040901020000</v>
      </c>
      <c r="B217" s="124" t="s">
        <v>439</v>
      </c>
      <c r="C217" s="117" t="s">
        <v>155</v>
      </c>
      <c r="D217" s="118" t="s">
        <v>187</v>
      </c>
      <c r="E217" s="119" t="s">
        <v>106</v>
      </c>
      <c r="F217" s="120" t="s">
        <v>140</v>
      </c>
      <c r="G217" s="129" t="s">
        <v>440</v>
      </c>
      <c r="H217" s="45"/>
      <c r="I217" s="147"/>
      <c r="J217" s="148"/>
      <c r="K217" s="148"/>
      <c r="L217" s="27" t="s">
        <v>191</v>
      </c>
      <c r="M217" s="28"/>
      <c r="N217" s="197">
        <f>O217+P217</f>
        <v>0</v>
      </c>
      <c r="O217" s="197">
        <f>SUM(O218:O219)</f>
        <v>0</v>
      </c>
      <c r="P217" s="197">
        <f>SUM(P218:P219)</f>
        <v>0</v>
      </c>
      <c r="Q217" s="161"/>
      <c r="R217" s="161"/>
      <c r="S217" s="438"/>
      <c r="T217" s="161"/>
      <c r="U217" s="161"/>
      <c r="V217" s="161"/>
    </row>
    <row r="218" spans="1:22" ht="26.4">
      <c r="A218" s="122" t="str">
        <f t="shared" si="23"/>
        <v>71040901024637</v>
      </c>
      <c r="B218" s="124" t="s">
        <v>439</v>
      </c>
      <c r="C218" s="117" t="s">
        <v>155</v>
      </c>
      <c r="D218" s="118" t="s">
        <v>187</v>
      </c>
      <c r="E218" s="119" t="s">
        <v>106</v>
      </c>
      <c r="F218" s="120" t="s">
        <v>140</v>
      </c>
      <c r="G218" s="121">
        <v>4637</v>
      </c>
      <c r="H218" s="25"/>
      <c r="I218" s="25"/>
      <c r="J218" s="26"/>
      <c r="K218" s="26"/>
      <c r="L218" s="30" t="s">
        <v>142</v>
      </c>
      <c r="M218" s="13">
        <v>4251</v>
      </c>
      <c r="N218" s="183">
        <f t="shared" si="26"/>
        <v>0</v>
      </c>
      <c r="O218" s="183"/>
      <c r="P218" s="183"/>
      <c r="Q218" s="161"/>
      <c r="R218" s="161"/>
      <c r="S218" s="438"/>
      <c r="T218" s="161"/>
      <c r="U218" s="161"/>
      <c r="V218" s="161"/>
    </row>
    <row r="219" spans="1:22" s="115" customFormat="1" ht="16.2">
      <c r="A219" s="122" t="str">
        <f t="shared" si="23"/>
        <v>71040901030000</v>
      </c>
      <c r="B219" s="124" t="s">
        <v>439</v>
      </c>
      <c r="C219" s="117" t="s">
        <v>155</v>
      </c>
      <c r="D219" s="118" t="s">
        <v>187</v>
      </c>
      <c r="E219" s="119" t="s">
        <v>106</v>
      </c>
      <c r="F219" s="120" t="s">
        <v>442</v>
      </c>
      <c r="G219" s="129" t="s">
        <v>440</v>
      </c>
      <c r="H219" s="25"/>
      <c r="I219" s="25"/>
      <c r="J219" s="26"/>
      <c r="K219" s="26"/>
      <c r="L219" s="30" t="s">
        <v>173</v>
      </c>
      <c r="M219" s="31">
        <v>5112</v>
      </c>
      <c r="N219" s="183">
        <f t="shared" si="26"/>
        <v>0</v>
      </c>
      <c r="O219" s="183"/>
      <c r="P219" s="183"/>
      <c r="Q219" s="161"/>
      <c r="R219" s="161"/>
      <c r="S219" s="438"/>
      <c r="T219" s="161"/>
      <c r="U219" s="161"/>
      <c r="V219" s="161"/>
    </row>
    <row r="220" spans="1:22" ht="54" customHeight="1">
      <c r="A220" s="122" t="str">
        <f t="shared" si="23"/>
        <v>71040901034511</v>
      </c>
      <c r="B220" s="124" t="s">
        <v>439</v>
      </c>
      <c r="C220" s="117" t="s">
        <v>155</v>
      </c>
      <c r="D220" s="118" t="s">
        <v>187</v>
      </c>
      <c r="E220" s="119" t="s">
        <v>106</v>
      </c>
      <c r="F220" s="120" t="s">
        <v>442</v>
      </c>
      <c r="G220" s="121">
        <v>4511</v>
      </c>
      <c r="H220" s="45"/>
      <c r="I220" s="147"/>
      <c r="J220" s="148"/>
      <c r="K220" s="148"/>
      <c r="L220" s="457" t="s">
        <v>874</v>
      </c>
      <c r="M220" s="28"/>
      <c r="N220" s="197">
        <f>O220+P220</f>
        <v>0</v>
      </c>
      <c r="O220" s="197">
        <f>SUM(O221:O223)</f>
        <v>0</v>
      </c>
      <c r="P220" s="197">
        <f>SUM(P221:P223)</f>
        <v>0</v>
      </c>
      <c r="Q220" s="161"/>
      <c r="R220" s="161"/>
      <c r="S220" s="438"/>
      <c r="T220" s="161"/>
      <c r="U220" s="161"/>
      <c r="V220" s="161"/>
    </row>
    <row r="221" spans="1:22" s="115" customFormat="1" ht="16.2">
      <c r="A221" s="122" t="str">
        <f t="shared" ref="A221:A315" si="31">CONCATENATE(B221,C221,D221,E221,F221,G221)</f>
        <v>71040901040000</v>
      </c>
      <c r="B221" s="124" t="s">
        <v>439</v>
      </c>
      <c r="C221" s="117" t="s">
        <v>155</v>
      </c>
      <c r="D221" s="118" t="s">
        <v>187</v>
      </c>
      <c r="E221" s="119" t="s">
        <v>106</v>
      </c>
      <c r="F221" s="120" t="s">
        <v>155</v>
      </c>
      <c r="G221" s="129" t="s">
        <v>440</v>
      </c>
      <c r="H221" s="25"/>
      <c r="I221" s="25"/>
      <c r="J221" s="26"/>
      <c r="K221" s="26"/>
      <c r="L221" s="32" t="s">
        <v>134</v>
      </c>
      <c r="M221" s="48">
        <v>4861</v>
      </c>
      <c r="N221" s="183">
        <f t="shared" si="26"/>
        <v>0</v>
      </c>
      <c r="O221" s="402"/>
      <c r="P221" s="402">
        <v>0</v>
      </c>
      <c r="Q221" s="161"/>
      <c r="R221" s="161"/>
      <c r="S221" s="438"/>
      <c r="T221" s="161"/>
      <c r="U221" s="161"/>
      <c r="V221" s="161"/>
    </row>
    <row r="222" spans="1:22" ht="16.2">
      <c r="A222" s="122" t="str">
        <f t="shared" si="31"/>
        <v>71040901044639</v>
      </c>
      <c r="B222" s="124" t="s">
        <v>439</v>
      </c>
      <c r="C222" s="117" t="s">
        <v>155</v>
      </c>
      <c r="D222" s="118" t="s">
        <v>187</v>
      </c>
      <c r="E222" s="119" t="s">
        <v>106</v>
      </c>
      <c r="F222" s="120" t="s">
        <v>155</v>
      </c>
      <c r="G222" s="121">
        <v>4639</v>
      </c>
      <c r="H222" s="25"/>
      <c r="I222" s="25"/>
      <c r="J222" s="26"/>
      <c r="K222" s="26"/>
      <c r="L222" s="29" t="s">
        <v>755</v>
      </c>
      <c r="M222" s="12" t="s">
        <v>580</v>
      </c>
      <c r="N222" s="183">
        <f t="shared" si="26"/>
        <v>0</v>
      </c>
      <c r="O222" s="183"/>
      <c r="P222" s="183"/>
      <c r="Q222" s="161"/>
      <c r="R222" s="161"/>
      <c r="S222" s="438"/>
      <c r="T222" s="161"/>
      <c r="U222" s="161"/>
      <c r="V222" s="161"/>
    </row>
    <row r="223" spans="1:22" ht="16.2">
      <c r="A223" s="122" t="str">
        <f t="shared" si="31"/>
        <v>71040901044819</v>
      </c>
      <c r="B223" s="124" t="s">
        <v>439</v>
      </c>
      <c r="C223" s="117" t="s">
        <v>155</v>
      </c>
      <c r="D223" s="118" t="s">
        <v>187</v>
      </c>
      <c r="E223" s="119" t="s">
        <v>106</v>
      </c>
      <c r="F223" s="120" t="s">
        <v>155</v>
      </c>
      <c r="G223" s="121">
        <v>4819</v>
      </c>
      <c r="H223" s="25"/>
      <c r="I223" s="25"/>
      <c r="J223" s="26"/>
      <c r="K223" s="26"/>
      <c r="L223" s="29" t="s">
        <v>138</v>
      </c>
      <c r="M223" s="12" t="s">
        <v>756</v>
      </c>
      <c r="N223" s="183">
        <f t="shared" si="26"/>
        <v>0</v>
      </c>
      <c r="O223" s="183"/>
      <c r="P223" s="183"/>
      <c r="Q223" s="161"/>
      <c r="R223" s="161"/>
      <c r="S223" s="438"/>
      <c r="T223" s="161"/>
      <c r="U223" s="161"/>
      <c r="V223" s="161"/>
    </row>
    <row r="224" spans="1:22" s="115" customFormat="1" ht="26.25" customHeight="1">
      <c r="A224" s="122" t="str">
        <f t="shared" si="31"/>
        <v>71040901050000</v>
      </c>
      <c r="B224" s="124" t="s">
        <v>439</v>
      </c>
      <c r="C224" s="117" t="s">
        <v>155</v>
      </c>
      <c r="D224" s="118" t="s">
        <v>187</v>
      </c>
      <c r="E224" s="119" t="s">
        <v>106</v>
      </c>
      <c r="F224" s="120" t="s">
        <v>149</v>
      </c>
      <c r="G224" s="129" t="s">
        <v>440</v>
      </c>
      <c r="H224" s="45"/>
      <c r="I224" s="147"/>
      <c r="J224" s="148"/>
      <c r="K224" s="148"/>
      <c r="L224" s="27" t="s">
        <v>193</v>
      </c>
      <c r="M224" s="28"/>
      <c r="N224" s="197">
        <f>O224+P224</f>
        <v>0</v>
      </c>
      <c r="O224" s="197">
        <f>SUM(O225:O230)</f>
        <v>0</v>
      </c>
      <c r="P224" s="197">
        <f>SUM(P225:P230)</f>
        <v>0</v>
      </c>
      <c r="Q224" s="161"/>
      <c r="R224" s="161"/>
      <c r="S224" s="438"/>
      <c r="T224" s="161"/>
      <c r="U224" s="161"/>
      <c r="V224" s="161"/>
    </row>
    <row r="225" spans="1:22" ht="16.8">
      <c r="A225" s="122" t="str">
        <f t="shared" si="31"/>
        <v>71040901058111</v>
      </c>
      <c r="B225" s="124" t="s">
        <v>439</v>
      </c>
      <c r="C225" s="117" t="s">
        <v>155</v>
      </c>
      <c r="D225" s="118" t="s">
        <v>187</v>
      </c>
      <c r="E225" s="119" t="s">
        <v>106</v>
      </c>
      <c r="F225" s="120" t="s">
        <v>149</v>
      </c>
      <c r="G225" s="121">
        <v>8111</v>
      </c>
      <c r="H225" s="25"/>
      <c r="I225" s="25"/>
      <c r="J225" s="26"/>
      <c r="K225" s="26"/>
      <c r="L225" s="29" t="s">
        <v>114</v>
      </c>
      <c r="M225" s="33">
        <v>4212</v>
      </c>
      <c r="N225" s="183">
        <f t="shared" si="26"/>
        <v>0</v>
      </c>
      <c r="O225" s="399"/>
      <c r="P225" s="399"/>
      <c r="Q225" s="161"/>
      <c r="R225" s="161"/>
      <c r="S225" s="438"/>
      <c r="T225" s="161"/>
      <c r="U225" s="161"/>
      <c r="V225" s="161"/>
    </row>
    <row r="226" spans="1:22" ht="16.8">
      <c r="A226" s="122" t="str">
        <f t="shared" si="31"/>
        <v>71040901058411</v>
      </c>
      <c r="B226" s="124" t="s">
        <v>439</v>
      </c>
      <c r="C226" s="117" t="s">
        <v>155</v>
      </c>
      <c r="D226" s="118" t="s">
        <v>187</v>
      </c>
      <c r="E226" s="119" t="s">
        <v>106</v>
      </c>
      <c r="F226" s="120" t="s">
        <v>149</v>
      </c>
      <c r="G226" s="121">
        <v>8411</v>
      </c>
      <c r="H226" s="25"/>
      <c r="I226" s="25"/>
      <c r="J226" s="26"/>
      <c r="K226" s="26"/>
      <c r="L226" s="32" t="s">
        <v>125</v>
      </c>
      <c r="M226" s="33">
        <v>4239</v>
      </c>
      <c r="N226" s="183">
        <f t="shared" si="26"/>
        <v>0</v>
      </c>
      <c r="O226" s="403"/>
      <c r="P226" s="403"/>
      <c r="Q226" s="161"/>
      <c r="R226" s="161"/>
      <c r="S226" s="438"/>
      <c r="T226" s="161"/>
      <c r="U226" s="161"/>
      <c r="V226" s="161"/>
    </row>
    <row r="227" spans="1:22" s="115" customFormat="1" ht="26.4">
      <c r="A227" s="122" t="str">
        <f t="shared" si="31"/>
        <v>71040901060000</v>
      </c>
      <c r="B227" s="124" t="s">
        <v>439</v>
      </c>
      <c r="C227" s="117" t="s">
        <v>155</v>
      </c>
      <c r="D227" s="118" t="s">
        <v>187</v>
      </c>
      <c r="E227" s="119" t="s">
        <v>106</v>
      </c>
      <c r="F227" s="120" t="s">
        <v>157</v>
      </c>
      <c r="G227" s="129" t="s">
        <v>440</v>
      </c>
      <c r="H227" s="25"/>
      <c r="I227" s="25"/>
      <c r="J227" s="26"/>
      <c r="K227" s="26"/>
      <c r="L227" s="29" t="s">
        <v>142</v>
      </c>
      <c r="M227" s="12">
        <v>4251</v>
      </c>
      <c r="N227" s="183">
        <f t="shared" si="26"/>
        <v>0</v>
      </c>
      <c r="O227" s="183"/>
      <c r="P227" s="183"/>
      <c r="Q227" s="161"/>
      <c r="R227" s="161"/>
      <c r="S227" s="438"/>
      <c r="T227" s="161"/>
      <c r="U227" s="161"/>
      <c r="V227" s="161"/>
    </row>
    <row r="228" spans="1:22" ht="16.2">
      <c r="A228" s="122" t="str">
        <f t="shared" si="31"/>
        <v>71040901064819</v>
      </c>
      <c r="B228" s="124" t="s">
        <v>439</v>
      </c>
      <c r="C228" s="117" t="s">
        <v>155</v>
      </c>
      <c r="D228" s="118" t="s">
        <v>187</v>
      </c>
      <c r="E228" s="119" t="s">
        <v>106</v>
      </c>
      <c r="F228" s="120" t="s">
        <v>157</v>
      </c>
      <c r="G228" s="121">
        <v>4819</v>
      </c>
      <c r="H228" s="25"/>
      <c r="I228" s="25"/>
      <c r="J228" s="26"/>
      <c r="K228" s="26"/>
      <c r="L228" s="32" t="s">
        <v>134</v>
      </c>
      <c r="M228" s="48">
        <v>4861</v>
      </c>
      <c r="N228" s="183">
        <f t="shared" si="26"/>
        <v>0</v>
      </c>
      <c r="O228" s="404"/>
      <c r="P228" s="404"/>
      <c r="Q228" s="161"/>
      <c r="R228" s="161"/>
      <c r="S228" s="438"/>
      <c r="T228" s="161"/>
      <c r="U228" s="161"/>
      <c r="V228" s="161"/>
    </row>
    <row r="229" spans="1:22" ht="16.2">
      <c r="A229" s="122" t="str">
        <f>CONCATENATE(B229,C229,D229,E229,F229,G229)</f>
        <v>71040901064861</v>
      </c>
      <c r="B229" s="124" t="s">
        <v>439</v>
      </c>
      <c r="C229" s="117" t="s">
        <v>155</v>
      </c>
      <c r="D229" s="118" t="s">
        <v>187</v>
      </c>
      <c r="E229" s="119" t="s">
        <v>106</v>
      </c>
      <c r="F229" s="120" t="s">
        <v>157</v>
      </c>
      <c r="G229" s="121">
        <v>4861</v>
      </c>
      <c r="H229" s="25"/>
      <c r="I229" s="25"/>
      <c r="J229" s="26"/>
      <c r="K229" s="26"/>
      <c r="L229" s="29" t="s">
        <v>137</v>
      </c>
      <c r="M229" s="12">
        <v>5129</v>
      </c>
      <c r="N229" s="183">
        <f t="shared" si="26"/>
        <v>0</v>
      </c>
      <c r="O229" s="183"/>
      <c r="P229" s="183"/>
      <c r="Q229" s="161"/>
      <c r="R229" s="161"/>
      <c r="S229" s="438"/>
      <c r="T229" s="161"/>
      <c r="U229" s="161"/>
      <c r="V229" s="161"/>
    </row>
    <row r="230" spans="1:22" s="115" customFormat="1" ht="16.2">
      <c r="A230" s="122" t="str">
        <f t="shared" si="31"/>
        <v>71040901070000</v>
      </c>
      <c r="B230" s="124" t="s">
        <v>439</v>
      </c>
      <c r="C230" s="117" t="s">
        <v>155</v>
      </c>
      <c r="D230" s="118" t="s">
        <v>187</v>
      </c>
      <c r="E230" s="119" t="s">
        <v>106</v>
      </c>
      <c r="F230" s="120" t="s">
        <v>183</v>
      </c>
      <c r="G230" s="129" t="s">
        <v>440</v>
      </c>
      <c r="H230" s="25"/>
      <c r="I230" s="25"/>
      <c r="J230" s="26"/>
      <c r="K230" s="26"/>
      <c r="L230" s="32" t="s">
        <v>194</v>
      </c>
      <c r="M230" s="48">
        <v>5221</v>
      </c>
      <c r="N230" s="183">
        <f t="shared" si="26"/>
        <v>0</v>
      </c>
      <c r="O230" s="183"/>
      <c r="P230" s="183"/>
      <c r="Q230" s="161"/>
      <c r="R230" s="161"/>
      <c r="S230" s="438"/>
      <c r="T230" s="161"/>
      <c r="U230" s="161"/>
      <c r="V230" s="161"/>
    </row>
    <row r="231" spans="1:22" ht="55.2">
      <c r="A231" s="122" t="str">
        <f t="shared" si="31"/>
        <v>71040901074239</v>
      </c>
      <c r="B231" s="124" t="s">
        <v>439</v>
      </c>
      <c r="C231" s="117" t="s">
        <v>155</v>
      </c>
      <c r="D231" s="118" t="s">
        <v>187</v>
      </c>
      <c r="E231" s="119" t="s">
        <v>106</v>
      </c>
      <c r="F231" s="120" t="s">
        <v>183</v>
      </c>
      <c r="G231" s="121">
        <v>4239</v>
      </c>
      <c r="H231" s="45"/>
      <c r="I231" s="147"/>
      <c r="J231" s="148"/>
      <c r="K231" s="148"/>
      <c r="L231" s="27" t="s">
        <v>757</v>
      </c>
      <c r="M231" s="28"/>
      <c r="N231" s="197">
        <f>O231+P231</f>
        <v>0</v>
      </c>
      <c r="O231" s="197">
        <f>SUM(O232:O233)</f>
        <v>0</v>
      </c>
      <c r="P231" s="197">
        <f>SUM(P232:P233)</f>
        <v>0</v>
      </c>
      <c r="Q231" s="161"/>
      <c r="R231" s="161"/>
      <c r="S231" s="438"/>
      <c r="T231" s="161"/>
      <c r="U231" s="161"/>
      <c r="V231" s="161"/>
    </row>
    <row r="232" spans="1:22" ht="16.8">
      <c r="A232" s="122" t="str">
        <f t="shared" ref="A232" si="32">CONCATENATE(B232,C232,D232,E232,F232,G232)</f>
        <v>71040901058111</v>
      </c>
      <c r="B232" s="124" t="s">
        <v>439</v>
      </c>
      <c r="C232" s="117" t="s">
        <v>155</v>
      </c>
      <c r="D232" s="118" t="s">
        <v>187</v>
      </c>
      <c r="E232" s="119" t="s">
        <v>106</v>
      </c>
      <c r="F232" s="120" t="s">
        <v>149</v>
      </c>
      <c r="G232" s="121">
        <v>8111</v>
      </c>
      <c r="H232" s="25"/>
      <c r="I232" s="25"/>
      <c r="J232" s="26"/>
      <c r="K232" s="26"/>
      <c r="L232" s="29" t="s">
        <v>114</v>
      </c>
      <c r="M232" s="33">
        <v>4212</v>
      </c>
      <c r="N232" s="183">
        <f t="shared" ref="N232" si="33">O232+P232</f>
        <v>0</v>
      </c>
      <c r="O232" s="399"/>
      <c r="P232" s="399"/>
      <c r="Q232" s="161"/>
      <c r="R232" s="161"/>
      <c r="S232" s="438"/>
      <c r="T232" s="161"/>
      <c r="U232" s="161"/>
      <c r="V232" s="161"/>
    </row>
    <row r="233" spans="1:22" s="115" customFormat="1" ht="16.2">
      <c r="A233" s="122" t="str">
        <f t="shared" si="31"/>
        <v>71040901080000</v>
      </c>
      <c r="B233" s="124" t="s">
        <v>439</v>
      </c>
      <c r="C233" s="117" t="s">
        <v>155</v>
      </c>
      <c r="D233" s="118" t="s">
        <v>187</v>
      </c>
      <c r="E233" s="119" t="s">
        <v>106</v>
      </c>
      <c r="F233" s="120" t="s">
        <v>185</v>
      </c>
      <c r="G233" s="129" t="s">
        <v>440</v>
      </c>
      <c r="H233" s="25"/>
      <c r="I233" s="25"/>
      <c r="J233" s="26"/>
      <c r="K233" s="26"/>
      <c r="L233" s="32" t="s">
        <v>134</v>
      </c>
      <c r="M233" s="12">
        <v>4861</v>
      </c>
      <c r="N233" s="183">
        <f t="shared" si="26"/>
        <v>0</v>
      </c>
      <c r="O233" s="402"/>
      <c r="P233" s="402"/>
      <c r="Q233" s="161"/>
      <c r="R233" s="161"/>
      <c r="S233" s="438"/>
      <c r="T233" s="161"/>
      <c r="U233" s="161"/>
      <c r="V233" s="161"/>
    </row>
    <row r="234" spans="1:22" ht="27.6">
      <c r="A234" s="122" t="str">
        <f t="shared" si="31"/>
        <v>71040901084234</v>
      </c>
      <c r="B234" s="124" t="s">
        <v>439</v>
      </c>
      <c r="C234" s="117" t="s">
        <v>155</v>
      </c>
      <c r="D234" s="118" t="s">
        <v>187</v>
      </c>
      <c r="E234" s="119" t="s">
        <v>106</v>
      </c>
      <c r="F234" s="120" t="s">
        <v>185</v>
      </c>
      <c r="G234" s="121">
        <v>4234</v>
      </c>
      <c r="H234" s="146"/>
      <c r="I234" s="147"/>
      <c r="J234" s="148"/>
      <c r="K234" s="148"/>
      <c r="L234" s="460" t="s">
        <v>875</v>
      </c>
      <c r="M234" s="28"/>
      <c r="N234" s="197">
        <f>O234+P234</f>
        <v>0</v>
      </c>
      <c r="O234" s="197">
        <f>SUM(O235)</f>
        <v>0</v>
      </c>
      <c r="P234" s="197">
        <f>SUM(P235)</f>
        <v>0</v>
      </c>
      <c r="Q234" s="161"/>
      <c r="R234" s="161"/>
      <c r="S234" s="438"/>
      <c r="T234" s="161"/>
      <c r="U234" s="161"/>
      <c r="V234" s="161"/>
    </row>
    <row r="235" spans="1:22" ht="26.4">
      <c r="A235" s="122" t="str">
        <f t="shared" si="31"/>
        <v>71040901084511</v>
      </c>
      <c r="B235" s="124" t="s">
        <v>439</v>
      </c>
      <c r="C235" s="117" t="s">
        <v>155</v>
      </c>
      <c r="D235" s="118" t="s">
        <v>187</v>
      </c>
      <c r="E235" s="119" t="s">
        <v>106</v>
      </c>
      <c r="F235" s="120" t="s">
        <v>185</v>
      </c>
      <c r="G235" s="121">
        <v>4511</v>
      </c>
      <c r="H235" s="25"/>
      <c r="I235" s="25"/>
      <c r="J235" s="26"/>
      <c r="K235" s="26"/>
      <c r="L235" s="32" t="s">
        <v>131</v>
      </c>
      <c r="M235" s="48">
        <v>4511</v>
      </c>
      <c r="N235" s="183">
        <f t="shared" si="26"/>
        <v>0</v>
      </c>
      <c r="O235" s="402"/>
      <c r="P235" s="402">
        <v>0</v>
      </c>
      <c r="Q235" s="161"/>
      <c r="R235" s="161"/>
      <c r="S235" s="438"/>
      <c r="T235" s="161"/>
      <c r="U235" s="161"/>
      <c r="V235" s="161"/>
    </row>
    <row r="236" spans="1:22" ht="27.6">
      <c r="B236" s="124"/>
      <c r="H236" s="45"/>
      <c r="I236" s="147"/>
      <c r="J236" s="148"/>
      <c r="K236" s="148"/>
      <c r="L236" s="27" t="s">
        <v>876</v>
      </c>
      <c r="M236" s="28"/>
      <c r="N236" s="197">
        <f>O236+P236</f>
        <v>0</v>
      </c>
      <c r="O236" s="197">
        <f>SUM(O237)</f>
        <v>0</v>
      </c>
      <c r="P236" s="197">
        <f>SUM(P237)</f>
        <v>0</v>
      </c>
      <c r="Q236" s="161"/>
      <c r="R236" s="161"/>
      <c r="S236" s="438"/>
      <c r="T236" s="161"/>
      <c r="U236" s="161"/>
      <c r="V236" s="161"/>
    </row>
    <row r="237" spans="1:22" s="182" customFormat="1" ht="26.4">
      <c r="A237" s="122" t="str">
        <f t="shared" ref="A237" si="34">CONCATENATE(B237,C237,D237,E237,F237,G237)</f>
        <v>71050000000000</v>
      </c>
      <c r="B237" s="124" t="s">
        <v>439</v>
      </c>
      <c r="C237" s="117" t="s">
        <v>149</v>
      </c>
      <c r="D237" s="118" t="s">
        <v>441</v>
      </c>
      <c r="E237" s="119" t="s">
        <v>441</v>
      </c>
      <c r="F237" s="120" t="s">
        <v>441</v>
      </c>
      <c r="G237" s="129" t="s">
        <v>440</v>
      </c>
      <c r="H237" s="25"/>
      <c r="I237" s="25"/>
      <c r="J237" s="26"/>
      <c r="K237" s="26"/>
      <c r="L237" s="29" t="s">
        <v>131</v>
      </c>
      <c r="M237" s="12">
        <v>4511</v>
      </c>
      <c r="N237" s="183">
        <f t="shared" ref="N237" si="35">O237+P237</f>
        <v>0</v>
      </c>
      <c r="O237" s="406"/>
      <c r="P237" s="406"/>
      <c r="Q237" s="161"/>
      <c r="R237" s="161"/>
      <c r="S237" s="438"/>
      <c r="T237" s="161"/>
      <c r="U237" s="161"/>
      <c r="V237" s="161"/>
    </row>
    <row r="238" spans="1:22" ht="24.75" customHeight="1">
      <c r="B238" s="124"/>
      <c r="H238" s="146"/>
      <c r="I238" s="147"/>
      <c r="J238" s="148"/>
      <c r="K238" s="148"/>
      <c r="L238" s="440" t="s">
        <v>877</v>
      </c>
      <c r="M238" s="28"/>
      <c r="N238" s="197">
        <f>O238+P238</f>
        <v>0</v>
      </c>
      <c r="O238" s="197">
        <f>SUM(O239:O243)</f>
        <v>0</v>
      </c>
      <c r="P238" s="197">
        <f>SUM(P239:P243)</f>
        <v>0</v>
      </c>
      <c r="Q238" s="161"/>
      <c r="R238" s="161"/>
      <c r="S238" s="438"/>
      <c r="T238" s="161"/>
      <c r="U238" s="161"/>
      <c r="V238" s="161"/>
    </row>
    <row r="239" spans="1:22" ht="26.4">
      <c r="B239" s="124"/>
      <c r="G239" s="129"/>
      <c r="H239" s="25"/>
      <c r="I239" s="25"/>
      <c r="J239" s="26"/>
      <c r="K239" s="26"/>
      <c r="L239" s="30" t="s">
        <v>911</v>
      </c>
      <c r="M239" s="48" t="s">
        <v>912</v>
      </c>
      <c r="N239" s="183">
        <f>O239+P239</f>
        <v>0</v>
      </c>
      <c r="O239" s="399"/>
      <c r="P239" s="399"/>
      <c r="Q239" s="161"/>
      <c r="R239" s="161"/>
      <c r="S239" s="438"/>
      <c r="T239" s="161"/>
      <c r="U239" s="161"/>
      <c r="V239" s="161"/>
    </row>
    <row r="240" spans="1:22" ht="16.2">
      <c r="B240" s="124"/>
      <c r="H240" s="25"/>
      <c r="I240" s="25"/>
      <c r="J240" s="26"/>
      <c r="K240" s="26"/>
      <c r="L240" s="29" t="s">
        <v>790</v>
      </c>
      <c r="M240" s="12" t="s">
        <v>789</v>
      </c>
      <c r="N240" s="183">
        <f t="shared" si="26"/>
        <v>0</v>
      </c>
      <c r="O240" s="405"/>
      <c r="P240" s="405">
        <v>0</v>
      </c>
      <c r="Q240" s="161"/>
      <c r="R240" s="161"/>
      <c r="S240" s="438"/>
      <c r="T240" s="161"/>
      <c r="U240" s="161"/>
      <c r="V240" s="161"/>
    </row>
    <row r="241" spans="1:22" ht="16.2">
      <c r="B241" s="124"/>
      <c r="H241" s="25"/>
      <c r="I241" s="25"/>
      <c r="J241" s="26"/>
      <c r="K241" s="26"/>
      <c r="L241" s="30" t="s">
        <v>173</v>
      </c>
      <c r="M241" s="31">
        <v>5112</v>
      </c>
      <c r="N241" s="183">
        <f t="shared" ref="N241" si="36">O241+P241</f>
        <v>0</v>
      </c>
      <c r="O241" s="405"/>
      <c r="P241" s="405"/>
      <c r="Q241" s="161"/>
      <c r="R241" s="161"/>
      <c r="S241" s="438"/>
      <c r="T241" s="161"/>
      <c r="U241" s="161"/>
      <c r="V241" s="161"/>
    </row>
    <row r="242" spans="1:22" ht="16.2">
      <c r="B242" s="124"/>
      <c r="H242" s="25"/>
      <c r="I242" s="25"/>
      <c r="J242" s="26"/>
      <c r="K242" s="26"/>
      <c r="L242" s="417" t="s">
        <v>174</v>
      </c>
      <c r="M242" s="418">
        <v>5113</v>
      </c>
      <c r="N242" s="183">
        <f t="shared" si="26"/>
        <v>0</v>
      </c>
      <c r="O242" s="405"/>
      <c r="P242" s="405"/>
      <c r="Q242" s="161"/>
      <c r="R242" s="161"/>
      <c r="S242" s="438"/>
      <c r="T242" s="161"/>
      <c r="U242" s="161"/>
      <c r="V242" s="161"/>
    </row>
    <row r="243" spans="1:22" ht="16.2">
      <c r="B243" s="124"/>
      <c r="H243" s="25"/>
      <c r="I243" s="25"/>
      <c r="J243" s="26"/>
      <c r="K243" s="26"/>
      <c r="L243" s="29" t="s">
        <v>135</v>
      </c>
      <c r="M243" s="12">
        <v>5121</v>
      </c>
      <c r="N243" s="183">
        <f t="shared" si="26"/>
        <v>0</v>
      </c>
      <c r="O243" s="405"/>
      <c r="P243" s="405"/>
      <c r="Q243" s="161"/>
      <c r="R243" s="161"/>
      <c r="S243" s="438"/>
      <c r="T243" s="161"/>
      <c r="U243" s="161"/>
      <c r="V243" s="161"/>
    </row>
    <row r="244" spans="1:22" ht="20.399999999999999" customHeight="1">
      <c r="B244" s="124"/>
      <c r="H244" s="146"/>
      <c r="I244" s="147"/>
      <c r="J244" s="148"/>
      <c r="K244" s="148"/>
      <c r="L244" s="440" t="s">
        <v>909</v>
      </c>
      <c r="M244" s="28"/>
      <c r="N244" s="197">
        <f>O244+P244</f>
        <v>0</v>
      </c>
      <c r="O244" s="197">
        <f>SUM(O245)</f>
        <v>0</v>
      </c>
      <c r="P244" s="197">
        <f>SUM(P245)</f>
        <v>0</v>
      </c>
      <c r="Q244" s="161"/>
      <c r="R244" s="161"/>
      <c r="S244" s="438"/>
      <c r="T244" s="161"/>
      <c r="U244" s="161"/>
      <c r="V244" s="161"/>
    </row>
    <row r="245" spans="1:22" ht="16.2">
      <c r="B245" s="124"/>
      <c r="H245" s="25"/>
      <c r="I245" s="25"/>
      <c r="J245" s="26"/>
      <c r="K245" s="26"/>
      <c r="L245" s="30" t="s">
        <v>173</v>
      </c>
      <c r="M245" s="31">
        <v>5112</v>
      </c>
      <c r="N245" s="183">
        <f t="shared" ref="N245" si="37">O245+P245</f>
        <v>0</v>
      </c>
      <c r="O245" s="405"/>
      <c r="P245" s="405"/>
      <c r="Q245" s="161"/>
      <c r="R245" s="161"/>
      <c r="S245" s="438"/>
      <c r="T245" s="161"/>
      <c r="U245" s="161"/>
      <c r="V245" s="161"/>
    </row>
    <row r="246" spans="1:22" ht="16.2">
      <c r="A246" s="122" t="str">
        <f t="shared" si="31"/>
        <v>71040901114512</v>
      </c>
      <c r="B246" s="124" t="s">
        <v>439</v>
      </c>
      <c r="C246" s="117" t="s">
        <v>155</v>
      </c>
      <c r="D246" s="118" t="s">
        <v>187</v>
      </c>
      <c r="E246" s="119" t="s">
        <v>106</v>
      </c>
      <c r="F246" s="120" t="s">
        <v>104</v>
      </c>
      <c r="G246" s="121" t="s">
        <v>229</v>
      </c>
      <c r="H246" s="151">
        <v>2455</v>
      </c>
      <c r="I246" s="152" t="s">
        <v>155</v>
      </c>
      <c r="J246" s="153">
        <v>5</v>
      </c>
      <c r="K246" s="153">
        <v>5</v>
      </c>
      <c r="L246" s="154" t="s">
        <v>199</v>
      </c>
      <c r="M246" s="155"/>
      <c r="N246" s="192">
        <f>+N248+N251+N253+N255+N258</f>
        <v>0</v>
      </c>
      <c r="O246" s="192">
        <f t="shared" ref="O246:P246" si="38">+O248+O251+O253+O255+O258</f>
        <v>0</v>
      </c>
      <c r="P246" s="192">
        <f t="shared" si="38"/>
        <v>0</v>
      </c>
      <c r="Q246" s="161"/>
      <c r="R246" s="161"/>
      <c r="S246" s="438"/>
      <c r="T246" s="161"/>
      <c r="U246" s="161"/>
      <c r="V246" s="161"/>
    </row>
    <row r="247" spans="1:22" ht="16.2">
      <c r="B247" s="124"/>
      <c r="H247" s="25"/>
      <c r="I247" s="25"/>
      <c r="J247" s="26"/>
      <c r="K247" s="26"/>
      <c r="L247" s="30" t="s">
        <v>108</v>
      </c>
      <c r="M247" s="31"/>
      <c r="N247" s="190"/>
      <c r="O247" s="190"/>
      <c r="P247" s="190"/>
      <c r="Q247" s="161"/>
      <c r="R247" s="161"/>
      <c r="S247" s="438"/>
      <c r="T247" s="161"/>
      <c r="U247" s="161"/>
      <c r="V247" s="161"/>
    </row>
    <row r="248" spans="1:22" ht="16.2">
      <c r="B248" s="124"/>
      <c r="H248" s="45"/>
      <c r="I248" s="147"/>
      <c r="J248" s="148"/>
      <c r="K248" s="148"/>
      <c r="L248" s="27" t="s">
        <v>200</v>
      </c>
      <c r="M248" s="28"/>
      <c r="N248" s="197">
        <f>O248+P248</f>
        <v>0</v>
      </c>
      <c r="O248" s="197">
        <f>SUM(O249:O250)</f>
        <v>0</v>
      </c>
      <c r="P248" s="197">
        <f>SUM(P249:P250)</f>
        <v>0</v>
      </c>
      <c r="Q248" s="161"/>
      <c r="R248" s="161"/>
      <c r="S248" s="438"/>
      <c r="T248" s="161"/>
      <c r="U248" s="161"/>
      <c r="V248" s="161"/>
    </row>
    <row r="249" spans="1:22" ht="16.2">
      <c r="B249" s="124"/>
      <c r="H249" s="17"/>
      <c r="I249" s="25"/>
      <c r="J249" s="26"/>
      <c r="K249" s="26"/>
      <c r="L249" s="29" t="s">
        <v>126</v>
      </c>
      <c r="M249" s="12">
        <v>4241</v>
      </c>
      <c r="N249" s="183">
        <f t="shared" ref="N249:N259" si="39">O249+P249</f>
        <v>0</v>
      </c>
      <c r="O249" s="183"/>
      <c r="P249" s="183"/>
      <c r="Q249" s="161"/>
      <c r="R249" s="161"/>
      <c r="S249" s="438"/>
      <c r="T249" s="161"/>
      <c r="U249" s="161"/>
      <c r="V249" s="161"/>
    </row>
    <row r="250" spans="1:22" ht="17.25" customHeight="1">
      <c r="B250" s="124"/>
      <c r="H250" s="17"/>
      <c r="I250" s="25"/>
      <c r="J250" s="26"/>
      <c r="K250" s="26"/>
      <c r="L250" s="30" t="s">
        <v>137</v>
      </c>
      <c r="M250" s="13">
        <v>5129</v>
      </c>
      <c r="N250" s="183">
        <f t="shared" si="39"/>
        <v>0</v>
      </c>
      <c r="O250" s="398">
        <v>0</v>
      </c>
      <c r="P250" s="398"/>
      <c r="Q250" s="161"/>
      <c r="R250" s="161"/>
      <c r="S250" s="438"/>
      <c r="T250" s="161"/>
      <c r="U250" s="161"/>
      <c r="V250" s="161"/>
    </row>
    <row r="251" spans="1:22" ht="27.6">
      <c r="B251" s="124"/>
      <c r="H251" s="45"/>
      <c r="I251" s="147"/>
      <c r="J251" s="148"/>
      <c r="K251" s="148"/>
      <c r="L251" s="27" t="s">
        <v>201</v>
      </c>
      <c r="M251" s="28"/>
      <c r="N251" s="197">
        <f>O251+P251</f>
        <v>0</v>
      </c>
      <c r="O251" s="197">
        <f>SUM(O252)</f>
        <v>0</v>
      </c>
      <c r="P251" s="197">
        <f>SUM(P252)</f>
        <v>0</v>
      </c>
      <c r="Q251" s="161"/>
      <c r="R251" s="161"/>
      <c r="S251" s="438"/>
      <c r="T251" s="161"/>
      <c r="U251" s="161"/>
      <c r="V251" s="161"/>
    </row>
    <row r="252" spans="1:22" ht="26.4">
      <c r="B252" s="124"/>
      <c r="H252" s="25"/>
      <c r="I252" s="25"/>
      <c r="J252" s="26"/>
      <c r="K252" s="26"/>
      <c r="L252" s="29" t="s">
        <v>131</v>
      </c>
      <c r="M252" s="12">
        <v>4511</v>
      </c>
      <c r="N252" s="183">
        <f t="shared" si="39"/>
        <v>0</v>
      </c>
      <c r="O252" s="402"/>
      <c r="P252" s="402"/>
      <c r="Q252" s="161"/>
      <c r="R252" s="161"/>
      <c r="S252" s="438"/>
      <c r="T252" s="161"/>
      <c r="U252" s="161"/>
      <c r="V252" s="161"/>
    </row>
    <row r="253" spans="1:22" ht="49.2" customHeight="1">
      <c r="A253" s="122" t="str">
        <f t="shared" si="31"/>
        <v>71050100000001</v>
      </c>
      <c r="B253" s="124" t="s">
        <v>439</v>
      </c>
      <c r="C253" s="117" t="s">
        <v>149</v>
      </c>
      <c r="D253" s="118" t="s">
        <v>106</v>
      </c>
      <c r="E253" s="119" t="s">
        <v>441</v>
      </c>
      <c r="F253" s="120" t="s">
        <v>441</v>
      </c>
      <c r="G253" s="129" t="s">
        <v>96</v>
      </c>
      <c r="H253" s="45"/>
      <c r="I253" s="147"/>
      <c r="J253" s="148"/>
      <c r="K253" s="148"/>
      <c r="L253" s="27" t="s">
        <v>878</v>
      </c>
      <c r="M253" s="28"/>
      <c r="N253" s="197">
        <f>O253+P253</f>
        <v>0</v>
      </c>
      <c r="O253" s="197">
        <f>SUM(O254)</f>
        <v>0</v>
      </c>
      <c r="P253" s="197">
        <f>SUM(P254)</f>
        <v>0</v>
      </c>
      <c r="Q253" s="161"/>
      <c r="R253" s="161"/>
      <c r="S253" s="438"/>
      <c r="T253" s="161"/>
      <c r="U253" s="161"/>
      <c r="V253" s="161"/>
    </row>
    <row r="254" spans="1:22" s="156" customFormat="1" ht="24" customHeight="1">
      <c r="A254" s="122" t="str">
        <f t="shared" si="31"/>
        <v>71050101000000</v>
      </c>
      <c r="B254" s="124" t="s">
        <v>439</v>
      </c>
      <c r="C254" s="117" t="s">
        <v>149</v>
      </c>
      <c r="D254" s="118" t="s">
        <v>106</v>
      </c>
      <c r="E254" s="119" t="s">
        <v>106</v>
      </c>
      <c r="F254" s="120" t="s">
        <v>441</v>
      </c>
      <c r="G254" s="129" t="s">
        <v>440</v>
      </c>
      <c r="H254" s="25"/>
      <c r="I254" s="25"/>
      <c r="J254" s="26"/>
      <c r="K254" s="26"/>
      <c r="L254" s="32" t="s">
        <v>134</v>
      </c>
      <c r="M254" s="48">
        <v>4861</v>
      </c>
      <c r="N254" s="183">
        <f t="shared" si="39"/>
        <v>0</v>
      </c>
      <c r="O254" s="402"/>
      <c r="P254" s="402"/>
      <c r="Q254" s="161"/>
      <c r="R254" s="161"/>
      <c r="S254" s="438"/>
      <c r="T254" s="161"/>
      <c r="U254" s="161"/>
      <c r="V254" s="161"/>
    </row>
    <row r="255" spans="1:22" ht="27.6">
      <c r="A255" s="122" t="str">
        <f t="shared" si="31"/>
        <v>71050101000001</v>
      </c>
      <c r="B255" s="124" t="s">
        <v>439</v>
      </c>
      <c r="C255" s="117" t="s">
        <v>149</v>
      </c>
      <c r="D255" s="118" t="s">
        <v>106</v>
      </c>
      <c r="E255" s="119" t="s">
        <v>106</v>
      </c>
      <c r="F255" s="120" t="s">
        <v>441</v>
      </c>
      <c r="G255" s="129" t="s">
        <v>96</v>
      </c>
      <c r="H255" s="407"/>
      <c r="I255" s="408"/>
      <c r="J255" s="409"/>
      <c r="K255" s="409"/>
      <c r="L255" s="459" t="s">
        <v>879</v>
      </c>
      <c r="M255" s="410"/>
      <c r="N255" s="197">
        <f>O255+P255</f>
        <v>0</v>
      </c>
      <c r="O255" s="411">
        <f>SUM(O256:O257)</f>
        <v>0</v>
      </c>
      <c r="P255" s="411">
        <f>SUM(P256:P257)</f>
        <v>0</v>
      </c>
      <c r="Q255" s="161"/>
      <c r="R255" s="161"/>
      <c r="S255" s="438"/>
      <c r="T255" s="161"/>
      <c r="U255" s="161"/>
      <c r="V255" s="161"/>
    </row>
    <row r="256" spans="1:22" s="115" customFormat="1" ht="16.2">
      <c r="A256" s="122" t="str">
        <f t="shared" si="31"/>
        <v>71050101010000</v>
      </c>
      <c r="B256" s="124" t="s">
        <v>439</v>
      </c>
      <c r="C256" s="117" t="s">
        <v>149</v>
      </c>
      <c r="D256" s="118" t="s">
        <v>106</v>
      </c>
      <c r="E256" s="119" t="s">
        <v>106</v>
      </c>
      <c r="F256" s="120" t="s">
        <v>106</v>
      </c>
      <c r="G256" s="129" t="s">
        <v>440</v>
      </c>
      <c r="H256" s="177"/>
      <c r="I256" s="412"/>
      <c r="J256" s="413"/>
      <c r="K256" s="414"/>
      <c r="L256" s="32" t="s">
        <v>134</v>
      </c>
      <c r="M256" s="48">
        <v>4861</v>
      </c>
      <c r="N256" s="183">
        <f t="shared" si="39"/>
        <v>0</v>
      </c>
      <c r="O256" s="179"/>
      <c r="P256" s="179"/>
      <c r="Q256" s="161"/>
      <c r="R256" s="161"/>
      <c r="S256" s="438"/>
      <c r="T256" s="161"/>
      <c r="U256" s="161"/>
      <c r="V256" s="161"/>
    </row>
    <row r="257" spans="1:22" ht="16.2">
      <c r="A257" s="122" t="str">
        <f t="shared" si="31"/>
        <v>71050101014213</v>
      </c>
      <c r="B257" s="124" t="s">
        <v>439</v>
      </c>
      <c r="C257" s="117" t="s">
        <v>149</v>
      </c>
      <c r="D257" s="118" t="s">
        <v>106</v>
      </c>
      <c r="E257" s="119" t="s">
        <v>106</v>
      </c>
      <c r="F257" s="120" t="s">
        <v>106</v>
      </c>
      <c r="G257" s="121">
        <v>4213</v>
      </c>
      <c r="H257" s="415"/>
      <c r="I257" s="415"/>
      <c r="J257" s="416"/>
      <c r="K257" s="416"/>
      <c r="L257" s="417" t="s">
        <v>174</v>
      </c>
      <c r="M257" s="418">
        <v>5113</v>
      </c>
      <c r="N257" s="183">
        <f t="shared" si="39"/>
        <v>0</v>
      </c>
      <c r="O257" s="419"/>
      <c r="P257" s="419"/>
      <c r="Q257" s="161"/>
      <c r="R257" s="161"/>
      <c r="S257" s="438"/>
      <c r="T257" s="161"/>
      <c r="U257" s="161"/>
      <c r="V257" s="161"/>
    </row>
    <row r="258" spans="1:22" s="115" customFormat="1" ht="27.6">
      <c r="A258" s="122" t="str">
        <f t="shared" si="31"/>
        <v>71050101030000</v>
      </c>
      <c r="B258" s="124" t="s">
        <v>439</v>
      </c>
      <c r="C258" s="117" t="s">
        <v>149</v>
      </c>
      <c r="D258" s="118" t="s">
        <v>106</v>
      </c>
      <c r="E258" s="119" t="s">
        <v>106</v>
      </c>
      <c r="F258" s="120" t="s">
        <v>442</v>
      </c>
      <c r="G258" s="129" t="s">
        <v>440</v>
      </c>
      <c r="H258" s="45"/>
      <c r="I258" s="147"/>
      <c r="J258" s="148"/>
      <c r="K258" s="148"/>
      <c r="L258" s="27" t="s">
        <v>880</v>
      </c>
      <c r="M258" s="28"/>
      <c r="N258" s="197">
        <f>O258+P258</f>
        <v>0</v>
      </c>
      <c r="O258" s="197">
        <f>SUM(O259)</f>
        <v>0</v>
      </c>
      <c r="P258" s="197">
        <f>SUM(P259)</f>
        <v>0</v>
      </c>
      <c r="Q258" s="161"/>
      <c r="R258" s="161"/>
      <c r="S258" s="438"/>
      <c r="T258" s="161"/>
      <c r="U258" s="161"/>
      <c r="V258" s="161"/>
    </row>
    <row r="259" spans="1:22" ht="16.2">
      <c r="A259" s="122" t="str">
        <f t="shared" si="31"/>
        <v>71050101034861</v>
      </c>
      <c r="B259" s="124" t="s">
        <v>439</v>
      </c>
      <c r="C259" s="117" t="s">
        <v>149</v>
      </c>
      <c r="D259" s="118" t="s">
        <v>106</v>
      </c>
      <c r="E259" s="119" t="s">
        <v>106</v>
      </c>
      <c r="F259" s="120" t="s">
        <v>442</v>
      </c>
      <c r="G259" s="129" t="s">
        <v>84</v>
      </c>
      <c r="H259" s="25"/>
      <c r="I259" s="25"/>
      <c r="J259" s="26"/>
      <c r="K259" s="26"/>
      <c r="L259" s="32" t="s">
        <v>134</v>
      </c>
      <c r="M259" s="395">
        <v>4861</v>
      </c>
      <c r="N259" s="183">
        <f t="shared" si="39"/>
        <v>0</v>
      </c>
      <c r="O259" s="402"/>
      <c r="P259" s="402">
        <v>0</v>
      </c>
      <c r="Q259" s="161"/>
      <c r="R259" s="161"/>
      <c r="S259" s="438"/>
      <c r="T259" s="161"/>
      <c r="U259" s="161"/>
      <c r="V259" s="161"/>
    </row>
    <row r="260" spans="1:22" s="115" customFormat="1" ht="16.2">
      <c r="A260" s="122" t="str">
        <f t="shared" si="31"/>
        <v>71050101040000</v>
      </c>
      <c r="B260" s="124" t="s">
        <v>439</v>
      </c>
      <c r="C260" s="117" t="s">
        <v>149</v>
      </c>
      <c r="D260" s="118" t="s">
        <v>106</v>
      </c>
      <c r="E260" s="119" t="s">
        <v>106</v>
      </c>
      <c r="F260" s="120" t="s">
        <v>155</v>
      </c>
      <c r="G260" s="129" t="s">
        <v>440</v>
      </c>
      <c r="H260" s="165" t="s">
        <v>206</v>
      </c>
      <c r="I260" s="166" t="s">
        <v>155</v>
      </c>
      <c r="J260" s="167">
        <v>7</v>
      </c>
      <c r="K260" s="167">
        <v>0</v>
      </c>
      <c r="L260" s="168" t="s">
        <v>207</v>
      </c>
      <c r="M260" s="176"/>
      <c r="N260" s="188">
        <f>+N262</f>
        <v>0</v>
      </c>
      <c r="O260" s="188">
        <f>+O262</f>
        <v>0</v>
      </c>
      <c r="P260" s="188">
        <f>+P262</f>
        <v>0</v>
      </c>
      <c r="Q260" s="161"/>
      <c r="R260" s="161"/>
      <c r="S260" s="438"/>
      <c r="T260" s="161"/>
      <c r="U260" s="161"/>
      <c r="V260" s="161"/>
    </row>
    <row r="261" spans="1:22" ht="16.2">
      <c r="A261" s="122" t="str">
        <f t="shared" si="31"/>
        <v>71050101044861</v>
      </c>
      <c r="B261" s="124" t="s">
        <v>439</v>
      </c>
      <c r="C261" s="117" t="s">
        <v>149</v>
      </c>
      <c r="D261" s="118" t="s">
        <v>106</v>
      </c>
      <c r="E261" s="119" t="s">
        <v>106</v>
      </c>
      <c r="F261" s="120" t="s">
        <v>155</v>
      </c>
      <c r="G261" s="129">
        <v>4861</v>
      </c>
      <c r="H261" s="25"/>
      <c r="I261" s="18"/>
      <c r="J261" s="19"/>
      <c r="K261" s="19"/>
      <c r="L261" s="30" t="s">
        <v>110</v>
      </c>
      <c r="M261" s="31"/>
      <c r="N261" s="190"/>
      <c r="O261" s="190"/>
      <c r="P261" s="190"/>
      <c r="Q261" s="161"/>
      <c r="R261" s="161"/>
      <c r="S261" s="438"/>
      <c r="T261" s="161"/>
      <c r="U261" s="161"/>
      <c r="V261" s="161"/>
    </row>
    <row r="262" spans="1:22" s="115" customFormat="1" ht="16.2">
      <c r="A262" s="122" t="str">
        <f t="shared" si="31"/>
        <v>71050101050000</v>
      </c>
      <c r="B262" s="124" t="s">
        <v>439</v>
      </c>
      <c r="C262" s="117" t="s">
        <v>149</v>
      </c>
      <c r="D262" s="118" t="s">
        <v>106</v>
      </c>
      <c r="E262" s="119" t="s">
        <v>106</v>
      </c>
      <c r="F262" s="120" t="s">
        <v>149</v>
      </c>
      <c r="G262" s="129" t="s">
        <v>440</v>
      </c>
      <c r="H262" s="151" t="s">
        <v>208</v>
      </c>
      <c r="I262" s="152" t="s">
        <v>155</v>
      </c>
      <c r="J262" s="153">
        <v>7</v>
      </c>
      <c r="K262" s="153">
        <v>3</v>
      </c>
      <c r="L262" s="154" t="s">
        <v>209</v>
      </c>
      <c r="M262" s="155"/>
      <c r="N262" s="192">
        <f>+N264</f>
        <v>0</v>
      </c>
      <c r="O262" s="192">
        <f>+O264</f>
        <v>0</v>
      </c>
      <c r="P262" s="192">
        <f>+P264</f>
        <v>0</v>
      </c>
      <c r="Q262" s="161"/>
      <c r="R262" s="161"/>
      <c r="S262" s="438"/>
      <c r="T262" s="161"/>
      <c r="U262" s="161"/>
      <c r="V262" s="161"/>
    </row>
    <row r="263" spans="1:22" ht="16.2">
      <c r="A263" s="122" t="str">
        <f t="shared" si="31"/>
        <v>71050101054861</v>
      </c>
      <c r="B263" s="124" t="s">
        <v>439</v>
      </c>
      <c r="C263" s="117" t="s">
        <v>149</v>
      </c>
      <c r="D263" s="118" t="s">
        <v>106</v>
      </c>
      <c r="E263" s="119" t="s">
        <v>106</v>
      </c>
      <c r="F263" s="120" t="s">
        <v>149</v>
      </c>
      <c r="G263" s="129">
        <v>4861</v>
      </c>
      <c r="H263" s="25"/>
      <c r="I263" s="25"/>
      <c r="J263" s="26"/>
      <c r="K263" s="26"/>
      <c r="L263" s="30" t="s">
        <v>108</v>
      </c>
      <c r="M263" s="31"/>
      <c r="N263" s="190"/>
      <c r="O263" s="190"/>
      <c r="P263" s="190"/>
      <c r="Q263" s="161"/>
      <c r="R263" s="161"/>
      <c r="S263" s="438"/>
      <c r="T263" s="161"/>
      <c r="U263" s="161"/>
      <c r="V263" s="161"/>
    </row>
    <row r="264" spans="1:22" s="115" customFormat="1" ht="16.2">
      <c r="A264" s="122" t="str">
        <f t="shared" si="31"/>
        <v>71050101060000</v>
      </c>
      <c r="B264" s="124" t="s">
        <v>439</v>
      </c>
      <c r="C264" s="117" t="s">
        <v>149</v>
      </c>
      <c r="D264" s="118" t="s">
        <v>106</v>
      </c>
      <c r="E264" s="119" t="s">
        <v>106</v>
      </c>
      <c r="F264" s="120" t="s">
        <v>157</v>
      </c>
      <c r="G264" s="129" t="s">
        <v>440</v>
      </c>
      <c r="H264" s="45"/>
      <c r="I264" s="147"/>
      <c r="J264" s="148"/>
      <c r="K264" s="148"/>
      <c r="L264" s="27" t="s">
        <v>210</v>
      </c>
      <c r="M264" s="28"/>
      <c r="N264" s="197">
        <f>O264+P264</f>
        <v>0</v>
      </c>
      <c r="O264" s="197">
        <f>SUM(O265:O271)</f>
        <v>0</v>
      </c>
      <c r="P264" s="197">
        <f>SUM(P265:P271)</f>
        <v>0</v>
      </c>
      <c r="Q264" s="161"/>
      <c r="R264" s="161"/>
      <c r="S264" s="438"/>
      <c r="T264" s="161"/>
      <c r="U264" s="161"/>
      <c r="V264" s="161"/>
    </row>
    <row r="265" spans="1:22" ht="16.2">
      <c r="A265" s="122" t="str">
        <f t="shared" si="31"/>
        <v>71050101064861</v>
      </c>
      <c r="B265" s="124" t="s">
        <v>439</v>
      </c>
      <c r="C265" s="117" t="s">
        <v>149</v>
      </c>
      <c r="D265" s="118" t="s">
        <v>106</v>
      </c>
      <c r="E265" s="119" t="s">
        <v>106</v>
      </c>
      <c r="F265" s="120" t="s">
        <v>157</v>
      </c>
      <c r="G265" s="129">
        <v>4861</v>
      </c>
      <c r="H265" s="25"/>
      <c r="I265" s="25"/>
      <c r="J265" s="26"/>
      <c r="K265" s="26"/>
      <c r="L265" s="32" t="s">
        <v>122</v>
      </c>
      <c r="M265" s="48">
        <v>4234</v>
      </c>
      <c r="N265" s="183">
        <f t="shared" ref="N265:N271" si="40">O265+P265</f>
        <v>0</v>
      </c>
      <c r="O265" s="420"/>
      <c r="P265" s="420"/>
      <c r="Q265" s="161"/>
      <c r="R265" s="161"/>
      <c r="S265" s="438"/>
      <c r="T265" s="161"/>
      <c r="U265" s="161"/>
      <c r="V265" s="161"/>
    </row>
    <row r="266" spans="1:22" s="115" customFormat="1" ht="16.2">
      <c r="A266" s="122" t="str">
        <f t="shared" si="31"/>
        <v>71050101070000</v>
      </c>
      <c r="B266" s="124" t="s">
        <v>439</v>
      </c>
      <c r="C266" s="117" t="s">
        <v>149</v>
      </c>
      <c r="D266" s="118" t="s">
        <v>106</v>
      </c>
      <c r="E266" s="119" t="s">
        <v>106</v>
      </c>
      <c r="F266" s="120" t="s">
        <v>183</v>
      </c>
      <c r="G266" s="129" t="s">
        <v>440</v>
      </c>
      <c r="H266" s="25"/>
      <c r="I266" s="25"/>
      <c r="J266" s="26"/>
      <c r="K266" s="26"/>
      <c r="L266" s="32" t="s">
        <v>125</v>
      </c>
      <c r="M266" s="33">
        <v>4239</v>
      </c>
      <c r="N266" s="183">
        <f t="shared" si="40"/>
        <v>0</v>
      </c>
      <c r="O266" s="420"/>
      <c r="P266" s="420"/>
      <c r="Q266" s="161"/>
      <c r="R266" s="161"/>
      <c r="S266" s="438"/>
      <c r="T266" s="161"/>
      <c r="U266" s="161"/>
      <c r="V266" s="161"/>
    </row>
    <row r="267" spans="1:22" ht="16.2">
      <c r="A267" s="122" t="str">
        <f t="shared" si="31"/>
        <v>71050101074861</v>
      </c>
      <c r="B267" s="124" t="s">
        <v>439</v>
      </c>
      <c r="C267" s="117" t="s">
        <v>149</v>
      </c>
      <c r="D267" s="118" t="s">
        <v>106</v>
      </c>
      <c r="E267" s="119" t="s">
        <v>106</v>
      </c>
      <c r="F267" s="120" t="s">
        <v>183</v>
      </c>
      <c r="G267" s="129">
        <v>4861</v>
      </c>
      <c r="H267" s="25"/>
      <c r="I267" s="25"/>
      <c r="J267" s="26"/>
      <c r="K267" s="26"/>
      <c r="L267" s="32" t="s">
        <v>364</v>
      </c>
      <c r="M267" s="48">
        <v>4269</v>
      </c>
      <c r="N267" s="183">
        <f t="shared" si="40"/>
        <v>0</v>
      </c>
      <c r="O267" s="420"/>
      <c r="P267" s="420"/>
      <c r="Q267" s="161"/>
      <c r="R267" s="161"/>
      <c r="S267" s="438"/>
      <c r="T267" s="161"/>
      <c r="U267" s="161"/>
      <c r="V267" s="161"/>
    </row>
    <row r="268" spans="1:22" s="115" customFormat="1" ht="16.2">
      <c r="A268" s="122"/>
      <c r="B268" s="124"/>
      <c r="C268" s="117"/>
      <c r="D268" s="118"/>
      <c r="E268" s="119"/>
      <c r="F268" s="120"/>
      <c r="G268" s="129"/>
      <c r="H268" s="25"/>
      <c r="I268" s="25"/>
      <c r="J268" s="26"/>
      <c r="K268" s="26"/>
      <c r="L268" s="32" t="s">
        <v>211</v>
      </c>
      <c r="M268" s="48">
        <v>4639</v>
      </c>
      <c r="N268" s="183">
        <f t="shared" si="40"/>
        <v>0</v>
      </c>
      <c r="O268" s="183"/>
      <c r="P268" s="183"/>
      <c r="Q268" s="161"/>
      <c r="R268" s="161"/>
      <c r="S268" s="438"/>
      <c r="T268" s="161"/>
      <c r="U268" s="161"/>
      <c r="V268" s="161"/>
    </row>
    <row r="269" spans="1:22" ht="16.2">
      <c r="B269" s="124"/>
      <c r="G269" s="129"/>
      <c r="H269" s="25"/>
      <c r="I269" s="25"/>
      <c r="J269" s="26"/>
      <c r="K269" s="26"/>
      <c r="L269" s="32" t="s">
        <v>134</v>
      </c>
      <c r="M269" s="48">
        <v>4861</v>
      </c>
      <c r="N269" s="183">
        <f t="shared" si="40"/>
        <v>0</v>
      </c>
      <c r="O269" s="183"/>
      <c r="P269" s="183"/>
      <c r="Q269" s="161"/>
      <c r="R269" s="161"/>
      <c r="S269" s="438"/>
      <c r="T269" s="161"/>
      <c r="U269" s="161"/>
      <c r="V269" s="161"/>
    </row>
    <row r="270" spans="1:22" ht="16.2">
      <c r="B270" s="124"/>
      <c r="G270" s="129"/>
      <c r="H270" s="25"/>
      <c r="I270" s="25"/>
      <c r="J270" s="26"/>
      <c r="K270" s="26"/>
      <c r="L270" s="30" t="s">
        <v>173</v>
      </c>
      <c r="M270" s="31">
        <v>5112</v>
      </c>
      <c r="N270" s="183">
        <f t="shared" si="40"/>
        <v>0</v>
      </c>
      <c r="O270" s="420"/>
      <c r="P270" s="420"/>
      <c r="Q270" s="161"/>
      <c r="R270" s="161"/>
      <c r="S270" s="438"/>
      <c r="T270" s="161"/>
      <c r="U270" s="161"/>
      <c r="V270" s="161"/>
    </row>
    <row r="271" spans="1:22" ht="16.2">
      <c r="B271" s="124"/>
      <c r="G271" s="129"/>
      <c r="H271" s="25"/>
      <c r="I271" s="25"/>
      <c r="J271" s="26"/>
      <c r="K271" s="26"/>
      <c r="L271" s="29" t="s">
        <v>138</v>
      </c>
      <c r="M271" s="12">
        <v>5132</v>
      </c>
      <c r="N271" s="183">
        <f t="shared" si="40"/>
        <v>0</v>
      </c>
      <c r="O271" s="183">
        <v>0</v>
      </c>
      <c r="P271" s="183"/>
      <c r="Q271" s="161"/>
      <c r="R271" s="161"/>
      <c r="S271" s="438"/>
      <c r="T271" s="161"/>
      <c r="U271" s="161"/>
      <c r="V271" s="161"/>
    </row>
    <row r="272" spans="1:22" ht="27.6">
      <c r="B272" s="124"/>
      <c r="G272" s="129"/>
      <c r="H272" s="165">
        <v>2490</v>
      </c>
      <c r="I272" s="166" t="s">
        <v>155</v>
      </c>
      <c r="J272" s="167">
        <v>9</v>
      </c>
      <c r="K272" s="167">
        <v>0</v>
      </c>
      <c r="L272" s="168" t="s">
        <v>212</v>
      </c>
      <c r="M272" s="176"/>
      <c r="N272" s="188">
        <f>+N274</f>
        <v>0</v>
      </c>
      <c r="O272" s="188">
        <f>+O274</f>
        <v>0</v>
      </c>
      <c r="P272" s="188">
        <f>+P274</f>
        <v>0</v>
      </c>
      <c r="Q272" s="161"/>
      <c r="R272" s="161"/>
      <c r="S272" s="438"/>
      <c r="T272" s="161"/>
      <c r="U272" s="161"/>
      <c r="V272" s="161"/>
    </row>
    <row r="273" spans="2:22" ht="16.2">
      <c r="B273" s="124"/>
      <c r="G273" s="129"/>
      <c r="H273" s="25"/>
      <c r="I273" s="18"/>
      <c r="J273" s="19"/>
      <c r="K273" s="19"/>
      <c r="L273" s="30" t="s">
        <v>110</v>
      </c>
      <c r="M273" s="31"/>
      <c r="N273" s="190"/>
      <c r="O273" s="190"/>
      <c r="P273" s="190"/>
      <c r="Q273" s="161"/>
      <c r="R273" s="161"/>
      <c r="S273" s="438"/>
      <c r="T273" s="161"/>
      <c r="U273" s="161"/>
      <c r="V273" s="161"/>
    </row>
    <row r="274" spans="2:22" ht="26.4">
      <c r="B274" s="124"/>
      <c r="G274" s="129"/>
      <c r="H274" s="151">
        <v>2491</v>
      </c>
      <c r="I274" s="152" t="s">
        <v>155</v>
      </c>
      <c r="J274" s="153">
        <v>9</v>
      </c>
      <c r="K274" s="153">
        <v>1</v>
      </c>
      <c r="L274" s="154" t="s">
        <v>212</v>
      </c>
      <c r="M274" s="155"/>
      <c r="N274" s="192">
        <f>+N276+N279+N283+N285+N291+N295+N300+N303+N307+N311+N314+N317</f>
        <v>0</v>
      </c>
      <c r="O274" s="192">
        <f t="shared" ref="O274:P274" si="41">+O276+O279+O283+O285+O291+O295+O300+O303+O307+O311+O314+O317</f>
        <v>0</v>
      </c>
      <c r="P274" s="192">
        <f t="shared" si="41"/>
        <v>0</v>
      </c>
      <c r="Q274" s="161"/>
      <c r="R274" s="161"/>
      <c r="S274" s="438"/>
      <c r="T274" s="161"/>
      <c r="U274" s="161"/>
      <c r="V274" s="161"/>
    </row>
    <row r="275" spans="2:22" ht="16.2">
      <c r="B275" s="124"/>
      <c r="G275" s="129"/>
      <c r="H275" s="25"/>
      <c r="I275" s="25"/>
      <c r="J275" s="26"/>
      <c r="K275" s="26"/>
      <c r="L275" s="30" t="s">
        <v>108</v>
      </c>
      <c r="M275" s="31"/>
      <c r="N275" s="190"/>
      <c r="O275" s="190"/>
      <c r="P275" s="190"/>
      <c r="Q275" s="161"/>
      <c r="R275" s="161"/>
      <c r="S275" s="438"/>
      <c r="T275" s="161"/>
      <c r="U275" s="161"/>
      <c r="V275" s="161"/>
    </row>
    <row r="276" spans="2:22" ht="16.2">
      <c r="B276" s="124"/>
      <c r="G276" s="129"/>
      <c r="H276" s="45"/>
      <c r="I276" s="147"/>
      <c r="J276" s="148"/>
      <c r="K276" s="148"/>
      <c r="L276" s="27" t="s">
        <v>213</v>
      </c>
      <c r="M276" s="28"/>
      <c r="N276" s="197">
        <f>O276+P276</f>
        <v>0</v>
      </c>
      <c r="O276" s="197">
        <f>SUM(O277:O278)</f>
        <v>0</v>
      </c>
      <c r="P276" s="197">
        <f>SUM(P277:P278)</f>
        <v>0</v>
      </c>
      <c r="Q276" s="161"/>
      <c r="R276" s="161"/>
      <c r="S276" s="438"/>
      <c r="T276" s="161"/>
      <c r="U276" s="161"/>
      <c r="V276" s="161"/>
    </row>
    <row r="277" spans="2:22" ht="16.2">
      <c r="B277" s="124"/>
      <c r="G277" s="129"/>
      <c r="H277" s="17"/>
      <c r="I277" s="25"/>
      <c r="J277" s="26"/>
      <c r="K277" s="26"/>
      <c r="L277" s="32" t="s">
        <v>364</v>
      </c>
      <c r="M277" s="48">
        <v>4269</v>
      </c>
      <c r="N277" s="183">
        <f t="shared" ref="N277:N313" si="42">O277+P277</f>
        <v>0</v>
      </c>
      <c r="O277" s="183"/>
      <c r="P277" s="183"/>
      <c r="Q277" s="161"/>
      <c r="R277" s="161"/>
      <c r="S277" s="438"/>
      <c r="T277" s="161"/>
      <c r="U277" s="161"/>
      <c r="V277" s="161"/>
    </row>
    <row r="278" spans="2:22" ht="16.2">
      <c r="B278" s="124"/>
      <c r="G278" s="129"/>
      <c r="H278" s="25"/>
      <c r="I278" s="25"/>
      <c r="J278" s="26"/>
      <c r="K278" s="26"/>
      <c r="L278" s="29" t="s">
        <v>137</v>
      </c>
      <c r="M278" s="12">
        <v>5129</v>
      </c>
      <c r="N278" s="183">
        <f t="shared" si="42"/>
        <v>0</v>
      </c>
      <c r="O278" s="183"/>
      <c r="P278" s="183"/>
      <c r="Q278" s="161"/>
      <c r="R278" s="161"/>
      <c r="S278" s="438"/>
      <c r="T278" s="161"/>
      <c r="U278" s="161"/>
      <c r="V278" s="161"/>
    </row>
    <row r="279" spans="2:22" ht="55.2">
      <c r="B279" s="124"/>
      <c r="G279" s="129"/>
      <c r="H279" s="45"/>
      <c r="I279" s="147"/>
      <c r="J279" s="148"/>
      <c r="K279" s="148"/>
      <c r="L279" s="27" t="s">
        <v>214</v>
      </c>
      <c r="M279" s="28"/>
      <c r="N279" s="197">
        <f>O279+P279</f>
        <v>0</v>
      </c>
      <c r="O279" s="197">
        <f>SUM(O280:O282)</f>
        <v>0</v>
      </c>
      <c r="P279" s="197">
        <f>SUM(P280:P282)</f>
        <v>0</v>
      </c>
      <c r="Q279" s="161"/>
      <c r="R279" s="161"/>
      <c r="S279" s="438"/>
      <c r="T279" s="161"/>
      <c r="U279" s="161"/>
      <c r="V279" s="161"/>
    </row>
    <row r="280" spans="2:22" ht="26.4">
      <c r="B280" s="124"/>
      <c r="G280" s="129"/>
      <c r="H280" s="25"/>
      <c r="I280" s="25"/>
      <c r="J280" s="26"/>
      <c r="K280" s="26"/>
      <c r="L280" s="29" t="s">
        <v>217</v>
      </c>
      <c r="M280" s="12">
        <v>4511</v>
      </c>
      <c r="N280" s="183">
        <f t="shared" ref="N280" si="43">O280+P280</f>
        <v>0</v>
      </c>
      <c r="O280" s="398"/>
      <c r="P280" s="398">
        <v>0</v>
      </c>
      <c r="Q280" s="161"/>
      <c r="R280" s="161"/>
      <c r="S280" s="438"/>
      <c r="T280" s="161"/>
      <c r="U280" s="161"/>
      <c r="V280" s="161"/>
    </row>
    <row r="281" spans="2:22" ht="26.4">
      <c r="B281" s="124"/>
      <c r="G281" s="129"/>
      <c r="H281" s="25"/>
      <c r="I281" s="25"/>
      <c r="J281" s="26"/>
      <c r="K281" s="26"/>
      <c r="L281" s="32" t="s">
        <v>215</v>
      </c>
      <c r="M281" s="48">
        <v>4637</v>
      </c>
      <c r="N281" s="183">
        <f t="shared" si="42"/>
        <v>0</v>
      </c>
      <c r="O281" s="183"/>
      <c r="P281" s="183"/>
      <c r="Q281" s="161"/>
      <c r="R281" s="161"/>
      <c r="S281" s="438"/>
      <c r="T281" s="161"/>
      <c r="U281" s="161"/>
      <c r="V281" s="161"/>
    </row>
    <row r="282" spans="2:22" ht="16.2">
      <c r="B282" s="124"/>
      <c r="G282" s="129"/>
      <c r="H282" s="25"/>
      <c r="I282" s="25"/>
      <c r="J282" s="26"/>
      <c r="K282" s="26"/>
      <c r="L282" s="32" t="s">
        <v>758</v>
      </c>
      <c r="M282" s="48" t="s">
        <v>759</v>
      </c>
      <c r="N282" s="183">
        <f t="shared" ref="N282" si="44">O282+P282</f>
        <v>0</v>
      </c>
      <c r="O282" s="183"/>
      <c r="P282" s="183"/>
      <c r="Q282" s="161"/>
      <c r="R282" s="161"/>
      <c r="S282" s="438"/>
      <c r="T282" s="161"/>
      <c r="U282" s="161"/>
      <c r="V282" s="161"/>
    </row>
    <row r="283" spans="2:22" ht="27.6">
      <c r="B283" s="124"/>
      <c r="G283" s="129"/>
      <c r="H283" s="45"/>
      <c r="I283" s="147"/>
      <c r="J283" s="148"/>
      <c r="K283" s="148"/>
      <c r="L283" s="27" t="s">
        <v>216</v>
      </c>
      <c r="M283" s="28"/>
      <c r="N283" s="197">
        <f>O283+P283</f>
        <v>0</v>
      </c>
      <c r="O283" s="197">
        <f>SUM(O284)</f>
        <v>0</v>
      </c>
      <c r="P283" s="197">
        <f>SUM(P284)</f>
        <v>0</v>
      </c>
      <c r="Q283" s="161"/>
      <c r="R283" s="161"/>
      <c r="S283" s="438"/>
      <c r="T283" s="161"/>
      <c r="U283" s="161"/>
      <c r="V283" s="161"/>
    </row>
    <row r="284" spans="2:22" ht="26.4">
      <c r="B284" s="124"/>
      <c r="G284" s="129"/>
      <c r="H284" s="25"/>
      <c r="I284" s="25"/>
      <c r="J284" s="26"/>
      <c r="K284" s="26"/>
      <c r="L284" s="29" t="s">
        <v>217</v>
      </c>
      <c r="M284" s="12">
        <v>4511</v>
      </c>
      <c r="N284" s="183">
        <f t="shared" si="42"/>
        <v>0</v>
      </c>
      <c r="O284" s="398"/>
      <c r="P284" s="398"/>
      <c r="Q284" s="161"/>
      <c r="R284" s="161"/>
      <c r="S284" s="438"/>
      <c r="T284" s="161"/>
      <c r="U284" s="161"/>
      <c r="V284" s="161"/>
    </row>
    <row r="285" spans="2:22" ht="27.6">
      <c r="B285" s="124"/>
      <c r="G285" s="129"/>
      <c r="H285" s="45"/>
      <c r="I285" s="147"/>
      <c r="J285" s="148"/>
      <c r="K285" s="148"/>
      <c r="L285" s="27" t="s">
        <v>218</v>
      </c>
      <c r="M285" s="28"/>
      <c r="N285" s="197">
        <f>O285+P285</f>
        <v>0</v>
      </c>
      <c r="O285" s="197">
        <f>SUM(O286:O290)</f>
        <v>0</v>
      </c>
      <c r="P285" s="197">
        <f>SUM(P286:P290)</f>
        <v>0</v>
      </c>
      <c r="Q285" s="161"/>
      <c r="R285" s="161"/>
      <c r="S285" s="438"/>
      <c r="T285" s="161"/>
      <c r="U285" s="161"/>
      <c r="V285" s="161"/>
    </row>
    <row r="286" spans="2:22" ht="26.4">
      <c r="B286" s="124"/>
      <c r="G286" s="129"/>
      <c r="H286" s="25"/>
      <c r="I286" s="25"/>
      <c r="J286" s="26"/>
      <c r="K286" s="26"/>
      <c r="L286" s="30" t="s">
        <v>241</v>
      </c>
      <c r="M286" s="31">
        <v>4638</v>
      </c>
      <c r="N286" s="183">
        <f t="shared" si="42"/>
        <v>0</v>
      </c>
      <c r="O286" s="183"/>
      <c r="P286" s="183"/>
      <c r="Q286" s="161"/>
      <c r="R286" s="161"/>
      <c r="S286" s="438"/>
      <c r="T286" s="161"/>
      <c r="U286" s="161"/>
      <c r="V286" s="161"/>
    </row>
    <row r="287" spans="2:22" ht="16.8">
      <c r="B287" s="124"/>
      <c r="G287" s="129"/>
      <c r="H287" s="25"/>
      <c r="I287" s="25"/>
      <c r="J287" s="26"/>
      <c r="K287" s="26"/>
      <c r="L287" s="32" t="s">
        <v>211</v>
      </c>
      <c r="M287" s="48">
        <v>4639</v>
      </c>
      <c r="N287" s="183">
        <f t="shared" si="42"/>
        <v>0</v>
      </c>
      <c r="O287" s="399"/>
      <c r="P287" s="399">
        <v>0</v>
      </c>
      <c r="Q287" s="161"/>
      <c r="R287" s="161"/>
      <c r="S287" s="438"/>
      <c r="T287" s="161"/>
      <c r="U287" s="161"/>
      <c r="V287" s="161"/>
    </row>
    <row r="288" spans="2:22" ht="16.8">
      <c r="B288" s="124"/>
      <c r="G288" s="129"/>
      <c r="H288" s="25"/>
      <c r="I288" s="25"/>
      <c r="J288" s="26"/>
      <c r="K288" s="26"/>
      <c r="L288" s="32" t="s">
        <v>758</v>
      </c>
      <c r="M288" s="48" t="s">
        <v>759</v>
      </c>
      <c r="N288" s="183">
        <f t="shared" si="42"/>
        <v>0</v>
      </c>
      <c r="O288" s="399"/>
      <c r="P288" s="399"/>
      <c r="Q288" s="161"/>
      <c r="R288" s="161"/>
      <c r="S288" s="438"/>
      <c r="T288" s="161"/>
      <c r="U288" s="161"/>
      <c r="V288" s="161"/>
    </row>
    <row r="289" spans="1:22" ht="16.2">
      <c r="B289" s="124"/>
      <c r="G289" s="129"/>
      <c r="H289" s="25"/>
      <c r="I289" s="25"/>
      <c r="J289" s="26"/>
      <c r="K289" s="26"/>
      <c r="L289" s="29" t="s">
        <v>348</v>
      </c>
      <c r="M289" s="31">
        <v>4729</v>
      </c>
      <c r="N289" s="183">
        <f t="shared" si="42"/>
        <v>0</v>
      </c>
      <c r="O289" s="183"/>
      <c r="P289" s="183"/>
      <c r="Q289" s="161"/>
      <c r="R289" s="161"/>
      <c r="S289" s="438"/>
      <c r="T289" s="161"/>
      <c r="U289" s="161"/>
      <c r="V289" s="161"/>
    </row>
    <row r="290" spans="1:22" ht="26.4">
      <c r="B290" s="124"/>
      <c r="G290" s="129"/>
      <c r="H290" s="25"/>
      <c r="I290" s="25"/>
      <c r="J290" s="26"/>
      <c r="K290" s="26"/>
      <c r="L290" s="30" t="s">
        <v>219</v>
      </c>
      <c r="M290" s="31">
        <v>4819</v>
      </c>
      <c r="N290" s="183">
        <f t="shared" si="42"/>
        <v>0</v>
      </c>
      <c r="O290" s="399"/>
      <c r="P290" s="399"/>
      <c r="Q290" s="161"/>
      <c r="R290" s="161"/>
      <c r="S290" s="438"/>
      <c r="T290" s="161"/>
      <c r="U290" s="161"/>
      <c r="V290" s="161"/>
    </row>
    <row r="291" spans="1:22" ht="16.2">
      <c r="B291" s="124"/>
      <c r="G291" s="129"/>
      <c r="H291" s="45"/>
      <c r="I291" s="147"/>
      <c r="J291" s="148"/>
      <c r="K291" s="148"/>
      <c r="L291" s="27" t="s">
        <v>220</v>
      </c>
      <c r="M291" s="28"/>
      <c r="N291" s="197">
        <f>O291+P291</f>
        <v>0</v>
      </c>
      <c r="O291" s="197">
        <f>SUM(O292:O294)</f>
        <v>0</v>
      </c>
      <c r="P291" s="197">
        <f>SUM(P292:P294)</f>
        <v>0</v>
      </c>
      <c r="Q291" s="161"/>
      <c r="R291" s="161"/>
      <c r="S291" s="438"/>
      <c r="T291" s="161"/>
      <c r="U291" s="161"/>
      <c r="V291" s="161"/>
    </row>
    <row r="292" spans="1:22" ht="16.2">
      <c r="B292" s="124"/>
      <c r="G292" s="129"/>
      <c r="H292" s="25"/>
      <c r="I292" s="25"/>
      <c r="J292" s="26"/>
      <c r="K292" s="26"/>
      <c r="L292" s="30" t="s">
        <v>221</v>
      </c>
      <c r="M292" s="31">
        <v>8111</v>
      </c>
      <c r="N292" s="183">
        <f t="shared" si="42"/>
        <v>0</v>
      </c>
      <c r="O292" s="405">
        <v>0</v>
      </c>
      <c r="P292" s="405"/>
      <c r="Q292" s="161"/>
      <c r="R292" s="161"/>
      <c r="S292" s="438"/>
      <c r="T292" s="161"/>
      <c r="U292" s="161"/>
      <c r="V292" s="161"/>
    </row>
    <row r="293" spans="1:22" ht="16.2">
      <c r="B293" s="124"/>
      <c r="G293" s="129"/>
      <c r="H293" s="25"/>
      <c r="I293" s="25"/>
      <c r="J293" s="26"/>
      <c r="K293" s="26"/>
      <c r="L293" s="30" t="s">
        <v>760</v>
      </c>
      <c r="M293" s="31">
        <v>8121</v>
      </c>
      <c r="N293" s="183">
        <f t="shared" si="42"/>
        <v>0</v>
      </c>
      <c r="O293" s="405"/>
      <c r="P293" s="405"/>
      <c r="Q293" s="161"/>
      <c r="R293" s="161"/>
      <c r="S293" s="438"/>
      <c r="T293" s="161"/>
      <c r="U293" s="161"/>
      <c r="V293" s="161"/>
    </row>
    <row r="294" spans="1:22" ht="16.2">
      <c r="B294" s="124"/>
      <c r="G294" s="129"/>
      <c r="H294" s="25"/>
      <c r="I294" s="25"/>
      <c r="J294" s="26"/>
      <c r="K294" s="26"/>
      <c r="L294" s="29" t="s">
        <v>222</v>
      </c>
      <c r="M294" s="12">
        <v>8411</v>
      </c>
      <c r="N294" s="183">
        <f t="shared" si="42"/>
        <v>0</v>
      </c>
      <c r="O294" s="405"/>
      <c r="P294" s="405"/>
      <c r="Q294" s="161"/>
      <c r="R294" s="161"/>
      <c r="S294" s="438"/>
      <c r="T294" s="161"/>
      <c r="U294" s="161"/>
      <c r="V294" s="161"/>
    </row>
    <row r="295" spans="1:22" s="170" customFormat="1" ht="16.2">
      <c r="A295" s="122" t="str">
        <f t="shared" si="31"/>
        <v>71050300000000</v>
      </c>
      <c r="B295" s="124" t="s">
        <v>439</v>
      </c>
      <c r="C295" s="117" t="s">
        <v>149</v>
      </c>
      <c r="D295" s="118" t="s">
        <v>442</v>
      </c>
      <c r="E295" s="119" t="s">
        <v>441</v>
      </c>
      <c r="F295" s="120" t="s">
        <v>441</v>
      </c>
      <c r="G295" s="129" t="s">
        <v>440</v>
      </c>
      <c r="H295" s="45"/>
      <c r="I295" s="147"/>
      <c r="J295" s="148"/>
      <c r="K295" s="148"/>
      <c r="L295" s="27" t="s">
        <v>881</v>
      </c>
      <c r="M295" s="28"/>
      <c r="N295" s="197">
        <f>O295+P295</f>
        <v>0</v>
      </c>
      <c r="O295" s="197">
        <f>SUM(O296:O299)</f>
        <v>0</v>
      </c>
      <c r="P295" s="197">
        <f>SUM(P296:P299)</f>
        <v>0</v>
      </c>
      <c r="Q295" s="161"/>
      <c r="R295" s="161"/>
      <c r="S295" s="438"/>
      <c r="T295" s="161"/>
      <c r="U295" s="161"/>
      <c r="V295" s="161"/>
    </row>
    <row r="296" spans="1:22" ht="16.2">
      <c r="A296" s="122" t="str">
        <f t="shared" si="31"/>
        <v>71050300000001</v>
      </c>
      <c r="B296" s="124" t="s">
        <v>439</v>
      </c>
      <c r="C296" s="117" t="s">
        <v>149</v>
      </c>
      <c r="D296" s="118" t="s">
        <v>442</v>
      </c>
      <c r="E296" s="119" t="s">
        <v>441</v>
      </c>
      <c r="F296" s="120" t="s">
        <v>441</v>
      </c>
      <c r="G296" s="129" t="s">
        <v>96</v>
      </c>
      <c r="H296" s="25"/>
      <c r="I296" s="25"/>
      <c r="J296" s="26"/>
      <c r="K296" s="26"/>
      <c r="L296" s="29" t="s">
        <v>125</v>
      </c>
      <c r="M296" s="33">
        <v>4239</v>
      </c>
      <c r="N296" s="183">
        <f t="shared" si="42"/>
        <v>0</v>
      </c>
      <c r="O296" s="183"/>
      <c r="P296" s="183"/>
      <c r="Q296" s="161"/>
      <c r="R296" s="161"/>
      <c r="S296" s="438"/>
      <c r="T296" s="161"/>
      <c r="U296" s="161"/>
      <c r="V296" s="161"/>
    </row>
    <row r="297" spans="1:22" ht="26.4">
      <c r="A297" s="122" t="str">
        <f t="shared" ref="A297" si="45">CONCATENATE(B297,C297,D297,E297,F297,G297)</f>
        <v>71050601014213</v>
      </c>
      <c r="B297" s="124" t="s">
        <v>439</v>
      </c>
      <c r="C297" s="117" t="s">
        <v>149</v>
      </c>
      <c r="D297" s="118" t="s">
        <v>157</v>
      </c>
      <c r="E297" s="119" t="s">
        <v>106</v>
      </c>
      <c r="F297" s="120" t="s">
        <v>106</v>
      </c>
      <c r="G297" s="121">
        <v>4213</v>
      </c>
      <c r="H297" s="25"/>
      <c r="I297" s="25"/>
      <c r="J297" s="26"/>
      <c r="K297" s="26"/>
      <c r="L297" s="29" t="s">
        <v>142</v>
      </c>
      <c r="M297" s="12">
        <v>4251</v>
      </c>
      <c r="N297" s="183">
        <f t="shared" ref="N297" si="46">O297+P297</f>
        <v>0</v>
      </c>
      <c r="O297" s="183"/>
      <c r="P297" s="183"/>
      <c r="Q297" s="161"/>
      <c r="R297" s="161"/>
      <c r="S297" s="438"/>
      <c r="T297" s="161"/>
      <c r="U297" s="161"/>
      <c r="V297" s="161"/>
    </row>
    <row r="298" spans="1:22" s="156" customFormat="1" ht="26.4">
      <c r="A298" s="122" t="str">
        <f t="shared" ref="A298" si="47">CONCATENATE(B298,C298,D298,E298,F298,G298)</f>
        <v>71050601000000</v>
      </c>
      <c r="B298" s="124" t="s">
        <v>439</v>
      </c>
      <c r="C298" s="117" t="s">
        <v>149</v>
      </c>
      <c r="D298" s="118" t="s">
        <v>157</v>
      </c>
      <c r="E298" s="119" t="s">
        <v>106</v>
      </c>
      <c r="F298" s="120" t="s">
        <v>441</v>
      </c>
      <c r="G298" s="129" t="s">
        <v>440</v>
      </c>
      <c r="H298" s="25"/>
      <c r="I298" s="25"/>
      <c r="J298" s="26"/>
      <c r="K298" s="26"/>
      <c r="L298" s="29" t="s">
        <v>217</v>
      </c>
      <c r="M298" s="12">
        <v>4511</v>
      </c>
      <c r="N298" s="183">
        <f t="shared" ref="N298" si="48">O298+P298</f>
        <v>0</v>
      </c>
      <c r="O298" s="398"/>
      <c r="P298" s="398"/>
      <c r="Q298" s="161"/>
      <c r="R298" s="161"/>
      <c r="S298" s="438"/>
      <c r="T298" s="161"/>
      <c r="U298" s="161"/>
      <c r="V298" s="161"/>
    </row>
    <row r="299" spans="1:22" s="156" customFormat="1" ht="16.2">
      <c r="A299" s="122" t="str">
        <f t="shared" si="31"/>
        <v>71050301000000</v>
      </c>
      <c r="B299" s="124" t="s">
        <v>439</v>
      </c>
      <c r="C299" s="117" t="s">
        <v>149</v>
      </c>
      <c r="D299" s="118" t="s">
        <v>442</v>
      </c>
      <c r="E299" s="119" t="s">
        <v>106</v>
      </c>
      <c r="F299" s="120" t="s">
        <v>441</v>
      </c>
      <c r="G299" s="129" t="s">
        <v>440</v>
      </c>
      <c r="H299" s="25"/>
      <c r="I299" s="25"/>
      <c r="J299" s="26"/>
      <c r="K299" s="26"/>
      <c r="L299" s="36" t="s">
        <v>134</v>
      </c>
      <c r="M299" s="31" t="s">
        <v>84</v>
      </c>
      <c r="N299" s="183">
        <f t="shared" si="42"/>
        <v>0</v>
      </c>
      <c r="O299" s="183"/>
      <c r="P299" s="183"/>
      <c r="Q299" s="161"/>
      <c r="R299" s="161"/>
      <c r="S299" s="438"/>
      <c r="T299" s="161"/>
      <c r="U299" s="161"/>
      <c r="V299" s="161"/>
    </row>
    <row r="300" spans="1:22" ht="16.2">
      <c r="A300" s="122" t="str">
        <f>CONCATENATE(B300,C300,D300,E300,F300,G300)</f>
        <v>71060601074251</v>
      </c>
      <c r="B300" s="124" t="s">
        <v>439</v>
      </c>
      <c r="C300" s="117" t="s">
        <v>157</v>
      </c>
      <c r="D300" s="118" t="s">
        <v>157</v>
      </c>
      <c r="E300" s="119" t="s">
        <v>106</v>
      </c>
      <c r="F300" s="120" t="s">
        <v>183</v>
      </c>
      <c r="G300" s="121">
        <v>4251</v>
      </c>
      <c r="H300" s="45"/>
      <c r="I300" s="147"/>
      <c r="J300" s="148"/>
      <c r="K300" s="148"/>
      <c r="L300" s="27" t="s">
        <v>882</v>
      </c>
      <c r="M300" s="28"/>
      <c r="N300" s="197">
        <f>O300+P300</f>
        <v>0</v>
      </c>
      <c r="O300" s="197">
        <f t="shared" ref="O300:P300" si="49">P300+Q300</f>
        <v>0</v>
      </c>
      <c r="P300" s="197">
        <f t="shared" si="49"/>
        <v>0</v>
      </c>
      <c r="Q300" s="161"/>
      <c r="R300" s="161"/>
      <c r="S300" s="438"/>
      <c r="T300" s="161"/>
      <c r="U300" s="161"/>
      <c r="V300" s="161"/>
    </row>
    <row r="301" spans="1:22" s="115" customFormat="1" ht="16.2">
      <c r="A301" s="122" t="str">
        <f>CONCATENATE(B301,C301,D301,E301,F301,G301)</f>
        <v>71060601080000</v>
      </c>
      <c r="B301" s="124" t="s">
        <v>439</v>
      </c>
      <c r="C301" s="117" t="s">
        <v>157</v>
      </c>
      <c r="D301" s="118" t="s">
        <v>157</v>
      </c>
      <c r="E301" s="119" t="s">
        <v>106</v>
      </c>
      <c r="F301" s="120" t="s">
        <v>185</v>
      </c>
      <c r="G301" s="129" t="s">
        <v>440</v>
      </c>
      <c r="H301" s="25"/>
      <c r="I301" s="25"/>
      <c r="J301" s="26"/>
      <c r="K301" s="26"/>
      <c r="L301" s="29" t="s">
        <v>125</v>
      </c>
      <c r="M301" s="31">
        <v>4239</v>
      </c>
      <c r="N301" s="183">
        <f>O301+P301</f>
        <v>0</v>
      </c>
      <c r="O301" s="183"/>
      <c r="P301" s="183"/>
      <c r="Q301" s="161"/>
      <c r="R301" s="161"/>
      <c r="S301" s="438"/>
      <c r="T301" s="161"/>
      <c r="U301" s="161"/>
      <c r="V301" s="161"/>
    </row>
    <row r="302" spans="1:22" ht="16.8">
      <c r="A302" s="122" t="str">
        <f>CONCATENATE(B302,C302,D302,E302,F302,G302)</f>
        <v>71060601084251</v>
      </c>
      <c r="B302" s="124" t="s">
        <v>439</v>
      </c>
      <c r="C302" s="117" t="s">
        <v>157</v>
      </c>
      <c r="D302" s="118" t="s">
        <v>157</v>
      </c>
      <c r="E302" s="119" t="s">
        <v>106</v>
      </c>
      <c r="F302" s="120" t="s">
        <v>185</v>
      </c>
      <c r="G302" s="121">
        <v>4251</v>
      </c>
      <c r="H302" s="25"/>
      <c r="I302" s="25"/>
      <c r="J302" s="26"/>
      <c r="K302" s="26"/>
      <c r="L302" s="29" t="s">
        <v>134</v>
      </c>
      <c r="M302" s="12">
        <v>4861</v>
      </c>
      <c r="N302" s="183">
        <f>O302+P302</f>
        <v>0</v>
      </c>
      <c r="O302" s="398"/>
      <c r="P302" s="398"/>
      <c r="Q302" s="161"/>
      <c r="R302" s="161"/>
      <c r="S302" s="438"/>
      <c r="T302" s="161"/>
      <c r="U302" s="161"/>
      <c r="V302" s="161"/>
    </row>
    <row r="303" spans="1:22" ht="16.2">
      <c r="A303" s="122" t="str">
        <f t="shared" si="31"/>
        <v>71050301014213</v>
      </c>
      <c r="B303" s="124" t="s">
        <v>439</v>
      </c>
      <c r="C303" s="117" t="s">
        <v>149</v>
      </c>
      <c r="D303" s="118" t="s">
        <v>442</v>
      </c>
      <c r="E303" s="119" t="s">
        <v>106</v>
      </c>
      <c r="F303" s="120" t="s">
        <v>106</v>
      </c>
      <c r="G303" s="121">
        <v>4213</v>
      </c>
      <c r="H303" s="45"/>
      <c r="I303" s="147"/>
      <c r="J303" s="148"/>
      <c r="K303" s="148"/>
      <c r="L303" s="27" t="s">
        <v>225</v>
      </c>
      <c r="M303" s="28"/>
      <c r="N303" s="197">
        <f>O303+P303</f>
        <v>0</v>
      </c>
      <c r="O303" s="197">
        <f>SUM(O304:O306)</f>
        <v>0</v>
      </c>
      <c r="P303" s="197">
        <f>SUM(P304:P306)</f>
        <v>0</v>
      </c>
      <c r="Q303" s="161"/>
      <c r="R303" s="161"/>
      <c r="S303" s="438"/>
      <c r="T303" s="161"/>
      <c r="U303" s="161"/>
      <c r="V303" s="161"/>
    </row>
    <row r="304" spans="1:22" s="170" customFormat="1" ht="16.2">
      <c r="A304" s="122" t="str">
        <f t="shared" si="31"/>
        <v>71050600000000</v>
      </c>
      <c r="B304" s="124" t="s">
        <v>439</v>
      </c>
      <c r="C304" s="117" t="s">
        <v>149</v>
      </c>
      <c r="D304" s="118" t="s">
        <v>157</v>
      </c>
      <c r="E304" s="119" t="s">
        <v>441</v>
      </c>
      <c r="F304" s="120" t="s">
        <v>441</v>
      </c>
      <c r="G304" s="129" t="s">
        <v>440</v>
      </c>
      <c r="H304" s="25"/>
      <c r="I304" s="25"/>
      <c r="J304" s="26"/>
      <c r="K304" s="26"/>
      <c r="L304" s="29" t="s">
        <v>122</v>
      </c>
      <c r="M304" s="12">
        <v>4234</v>
      </c>
      <c r="N304" s="183">
        <f t="shared" si="42"/>
        <v>0</v>
      </c>
      <c r="O304" s="183"/>
      <c r="P304" s="183"/>
      <c r="Q304" s="161"/>
      <c r="R304" s="161"/>
      <c r="S304" s="438"/>
      <c r="T304" s="161"/>
      <c r="U304" s="161"/>
      <c r="V304" s="161"/>
    </row>
    <row r="305" spans="1:22" ht="16.2">
      <c r="A305" s="122" t="str">
        <f t="shared" si="31"/>
        <v>71050600000001</v>
      </c>
      <c r="B305" s="124" t="s">
        <v>439</v>
      </c>
      <c r="C305" s="117" t="s">
        <v>149</v>
      </c>
      <c r="D305" s="118" t="s">
        <v>157</v>
      </c>
      <c r="E305" s="119" t="s">
        <v>441</v>
      </c>
      <c r="F305" s="120" t="s">
        <v>441</v>
      </c>
      <c r="G305" s="129" t="s">
        <v>96</v>
      </c>
      <c r="H305" s="25"/>
      <c r="I305" s="25"/>
      <c r="J305" s="26"/>
      <c r="K305" s="26"/>
      <c r="L305" s="29" t="s">
        <v>125</v>
      </c>
      <c r="M305" s="12">
        <v>4239</v>
      </c>
      <c r="N305" s="183">
        <f t="shared" si="42"/>
        <v>0</v>
      </c>
      <c r="O305" s="183"/>
      <c r="P305" s="183"/>
      <c r="Q305" s="161"/>
      <c r="R305" s="161"/>
      <c r="S305" s="438"/>
      <c r="T305" s="161"/>
      <c r="U305" s="161"/>
      <c r="V305" s="161"/>
    </row>
    <row r="306" spans="1:22" s="156" customFormat="1" ht="26.4">
      <c r="A306" s="122" t="str">
        <f t="shared" si="31"/>
        <v>71050601000000</v>
      </c>
      <c r="B306" s="124" t="s">
        <v>439</v>
      </c>
      <c r="C306" s="117" t="s">
        <v>149</v>
      </c>
      <c r="D306" s="118" t="s">
        <v>157</v>
      </c>
      <c r="E306" s="119" t="s">
        <v>106</v>
      </c>
      <c r="F306" s="120" t="s">
        <v>441</v>
      </c>
      <c r="G306" s="129" t="s">
        <v>440</v>
      </c>
      <c r="H306" s="25"/>
      <c r="I306" s="25"/>
      <c r="J306" s="26"/>
      <c r="K306" s="26"/>
      <c r="L306" s="29" t="s">
        <v>217</v>
      </c>
      <c r="M306" s="12">
        <v>4511</v>
      </c>
      <c r="N306" s="183">
        <f t="shared" si="42"/>
        <v>0</v>
      </c>
      <c r="O306" s="398"/>
      <c r="P306" s="398"/>
      <c r="Q306" s="161"/>
      <c r="R306" s="161"/>
      <c r="S306" s="438"/>
      <c r="T306" s="161"/>
      <c r="U306" s="161"/>
      <c r="V306" s="161"/>
    </row>
    <row r="307" spans="1:22" ht="36.75" customHeight="1">
      <c r="A307" s="122" t="str">
        <f t="shared" si="31"/>
        <v>71050601000001</v>
      </c>
      <c r="B307" s="124" t="s">
        <v>439</v>
      </c>
      <c r="C307" s="117" t="s">
        <v>149</v>
      </c>
      <c r="D307" s="118" t="s">
        <v>157</v>
      </c>
      <c r="E307" s="119" t="s">
        <v>106</v>
      </c>
      <c r="F307" s="120" t="s">
        <v>441</v>
      </c>
      <c r="G307" s="129" t="s">
        <v>96</v>
      </c>
      <c r="H307" s="45"/>
      <c r="I307" s="147"/>
      <c r="J307" s="148"/>
      <c r="K307" s="148"/>
      <c r="L307" s="27" t="s">
        <v>795</v>
      </c>
      <c r="M307" s="28"/>
      <c r="N307" s="197">
        <f>O307+P307</f>
        <v>0</v>
      </c>
      <c r="O307" s="197">
        <f>SUM(O308:O310)</f>
        <v>0</v>
      </c>
      <c r="P307" s="197">
        <f>SUM(P308:P310)</f>
        <v>0</v>
      </c>
      <c r="Q307" s="161"/>
      <c r="R307" s="161"/>
      <c r="S307" s="438"/>
      <c r="T307" s="161"/>
      <c r="U307" s="161"/>
      <c r="V307" s="161"/>
    </row>
    <row r="308" spans="1:22" s="115" customFormat="1" ht="16.2">
      <c r="A308" s="122" t="str">
        <f t="shared" si="31"/>
        <v>71050601010000</v>
      </c>
      <c r="B308" s="124" t="s">
        <v>439</v>
      </c>
      <c r="C308" s="117" t="s">
        <v>149</v>
      </c>
      <c r="D308" s="118" t="s">
        <v>157</v>
      </c>
      <c r="E308" s="119" t="s">
        <v>106</v>
      </c>
      <c r="F308" s="120" t="s">
        <v>106</v>
      </c>
      <c r="G308" s="129" t="s">
        <v>440</v>
      </c>
      <c r="H308" s="25"/>
      <c r="I308" s="25"/>
      <c r="J308" s="26"/>
      <c r="K308" s="26"/>
      <c r="L308" s="29" t="s">
        <v>125</v>
      </c>
      <c r="M308" s="33">
        <v>4239</v>
      </c>
      <c r="N308" s="183">
        <f t="shared" si="42"/>
        <v>0</v>
      </c>
      <c r="O308" s="183"/>
      <c r="P308" s="183">
        <v>0</v>
      </c>
      <c r="Q308" s="161"/>
      <c r="R308" s="161"/>
      <c r="S308" s="438"/>
      <c r="T308" s="161"/>
      <c r="U308" s="161"/>
      <c r="V308" s="161"/>
    </row>
    <row r="309" spans="1:22" ht="26.4">
      <c r="A309" s="122" t="str">
        <f t="shared" si="31"/>
        <v>71050601014213</v>
      </c>
      <c r="B309" s="124" t="s">
        <v>439</v>
      </c>
      <c r="C309" s="117" t="s">
        <v>149</v>
      </c>
      <c r="D309" s="118" t="s">
        <v>157</v>
      </c>
      <c r="E309" s="119" t="s">
        <v>106</v>
      </c>
      <c r="F309" s="120" t="s">
        <v>106</v>
      </c>
      <c r="G309" s="121">
        <v>4213</v>
      </c>
      <c r="H309" s="25"/>
      <c r="I309" s="25"/>
      <c r="J309" s="26"/>
      <c r="K309" s="26"/>
      <c r="L309" s="29" t="s">
        <v>142</v>
      </c>
      <c r="M309" s="12">
        <v>4251</v>
      </c>
      <c r="N309" s="183">
        <f t="shared" si="42"/>
        <v>0</v>
      </c>
      <c r="O309" s="183"/>
      <c r="P309" s="183"/>
      <c r="Q309" s="161"/>
      <c r="R309" s="161"/>
      <c r="S309" s="438"/>
      <c r="T309" s="161"/>
      <c r="U309" s="161"/>
      <c r="V309" s="161"/>
    </row>
    <row r="310" spans="1:22" ht="16.2">
      <c r="A310" s="122" t="str">
        <f t="shared" si="31"/>
        <v>71050601014269</v>
      </c>
      <c r="B310" s="124" t="s">
        <v>439</v>
      </c>
      <c r="C310" s="117" t="s">
        <v>149</v>
      </c>
      <c r="D310" s="118" t="s">
        <v>157</v>
      </c>
      <c r="E310" s="119" t="s">
        <v>106</v>
      </c>
      <c r="F310" s="120" t="s">
        <v>106</v>
      </c>
      <c r="G310" s="121">
        <v>4269</v>
      </c>
      <c r="H310" s="25"/>
      <c r="I310" s="25"/>
      <c r="J310" s="26"/>
      <c r="K310" s="26"/>
      <c r="L310" s="29" t="s">
        <v>134</v>
      </c>
      <c r="M310" s="12">
        <v>4861</v>
      </c>
      <c r="N310" s="183">
        <f t="shared" si="42"/>
        <v>0</v>
      </c>
      <c r="O310" s="183"/>
      <c r="P310" s="183"/>
      <c r="Q310" s="161"/>
      <c r="R310" s="161"/>
      <c r="S310" s="438"/>
      <c r="T310" s="161"/>
      <c r="U310" s="161"/>
      <c r="V310" s="161"/>
    </row>
    <row r="311" spans="1:22" ht="24" customHeight="1">
      <c r="A311" s="122" t="str">
        <f t="shared" si="31"/>
        <v>71050601014638</v>
      </c>
      <c r="B311" s="124" t="s">
        <v>439</v>
      </c>
      <c r="C311" s="117" t="s">
        <v>149</v>
      </c>
      <c r="D311" s="118" t="s">
        <v>157</v>
      </c>
      <c r="E311" s="119" t="s">
        <v>106</v>
      </c>
      <c r="F311" s="120" t="s">
        <v>106</v>
      </c>
      <c r="G311" s="121">
        <v>4638</v>
      </c>
      <c r="H311" s="45"/>
      <c r="I311" s="147"/>
      <c r="J311" s="148"/>
      <c r="K311" s="148"/>
      <c r="L311" s="27" t="s">
        <v>883</v>
      </c>
      <c r="M311" s="28"/>
      <c r="N311" s="197">
        <f>O311+P311</f>
        <v>0</v>
      </c>
      <c r="O311" s="197">
        <f>SUM(O312:O313)</f>
        <v>0</v>
      </c>
      <c r="P311" s="197">
        <f>SUM(P312:P313)</f>
        <v>0</v>
      </c>
      <c r="Q311" s="161"/>
      <c r="R311" s="161"/>
      <c r="S311" s="438"/>
      <c r="T311" s="161"/>
      <c r="U311" s="161"/>
      <c r="V311" s="161"/>
    </row>
    <row r="312" spans="1:22" ht="16.8">
      <c r="A312" s="122" t="str">
        <f t="shared" si="31"/>
        <v>71040901058111</v>
      </c>
      <c r="B312" s="124" t="s">
        <v>439</v>
      </c>
      <c r="C312" s="117" t="s">
        <v>155</v>
      </c>
      <c r="D312" s="118" t="s">
        <v>187</v>
      </c>
      <c r="E312" s="119" t="s">
        <v>106</v>
      </c>
      <c r="F312" s="120" t="s">
        <v>149</v>
      </c>
      <c r="G312" s="121">
        <v>8111</v>
      </c>
      <c r="H312" s="25"/>
      <c r="I312" s="25"/>
      <c r="J312" s="26"/>
      <c r="K312" s="26"/>
      <c r="L312" s="29" t="s">
        <v>114</v>
      </c>
      <c r="M312" s="33">
        <v>4212</v>
      </c>
      <c r="N312" s="183">
        <f t="shared" ref="N312" si="50">O312+P312</f>
        <v>0</v>
      </c>
      <c r="O312" s="399"/>
      <c r="P312" s="399"/>
      <c r="Q312" s="161"/>
      <c r="R312" s="161"/>
      <c r="S312" s="438"/>
      <c r="T312" s="161"/>
      <c r="U312" s="161"/>
      <c r="V312" s="161"/>
    </row>
    <row r="313" spans="1:22" ht="16.8">
      <c r="A313" s="122" t="str">
        <f t="shared" si="31"/>
        <v>71050601015113</v>
      </c>
      <c r="B313" s="124" t="s">
        <v>439</v>
      </c>
      <c r="C313" s="117" t="s">
        <v>149</v>
      </c>
      <c r="D313" s="118" t="s">
        <v>157</v>
      </c>
      <c r="E313" s="119" t="s">
        <v>106</v>
      </c>
      <c r="F313" s="120" t="s">
        <v>106</v>
      </c>
      <c r="G313" s="121">
        <v>5113</v>
      </c>
      <c r="H313" s="25"/>
      <c r="I313" s="25"/>
      <c r="J313" s="26"/>
      <c r="K313" s="26"/>
      <c r="L313" s="29" t="s">
        <v>137</v>
      </c>
      <c r="M313" s="12">
        <v>5129</v>
      </c>
      <c r="N313" s="183">
        <f t="shared" si="42"/>
        <v>0</v>
      </c>
      <c r="O313" s="399"/>
      <c r="P313" s="399"/>
      <c r="Q313" s="161"/>
      <c r="R313" s="161"/>
      <c r="S313" s="438"/>
      <c r="T313" s="161"/>
      <c r="U313" s="161"/>
      <c r="V313" s="161"/>
    </row>
    <row r="314" spans="1:22" s="115" customFormat="1" ht="16.2">
      <c r="A314" s="122" t="str">
        <f t="shared" si="31"/>
        <v>71050601020000</v>
      </c>
      <c r="B314" s="124" t="s">
        <v>439</v>
      </c>
      <c r="C314" s="117" t="s">
        <v>149</v>
      </c>
      <c r="D314" s="118" t="s">
        <v>157</v>
      </c>
      <c r="E314" s="119" t="s">
        <v>106</v>
      </c>
      <c r="F314" s="120" t="s">
        <v>140</v>
      </c>
      <c r="G314" s="129" t="s">
        <v>440</v>
      </c>
      <c r="H314" s="45"/>
      <c r="I314" s="147"/>
      <c r="J314" s="148"/>
      <c r="K314" s="148"/>
      <c r="L314" s="27" t="s">
        <v>884</v>
      </c>
      <c r="M314" s="28"/>
      <c r="N314" s="197">
        <f>O314+P314</f>
        <v>0</v>
      </c>
      <c r="O314" s="197">
        <f>SUM(O315:O316)</f>
        <v>0</v>
      </c>
      <c r="P314" s="197">
        <f>SUM(P315:P316)</f>
        <v>0</v>
      </c>
      <c r="Q314" s="161"/>
      <c r="R314" s="161"/>
      <c r="S314" s="438"/>
      <c r="T314" s="161"/>
      <c r="U314" s="161"/>
      <c r="V314" s="161"/>
    </row>
    <row r="315" spans="1:22" s="115" customFormat="1" ht="26.4">
      <c r="A315" s="122" t="str">
        <f t="shared" si="31"/>
        <v>71050601050000</v>
      </c>
      <c r="B315" s="124" t="s">
        <v>439</v>
      </c>
      <c r="C315" s="117" t="s">
        <v>149</v>
      </c>
      <c r="D315" s="118" t="s">
        <v>157</v>
      </c>
      <c r="E315" s="119" t="s">
        <v>106</v>
      </c>
      <c r="F315" s="120" t="s">
        <v>149</v>
      </c>
      <c r="G315" s="129" t="s">
        <v>440</v>
      </c>
      <c r="H315" s="25"/>
      <c r="I315" s="25"/>
      <c r="J315" s="26"/>
      <c r="K315" s="26"/>
      <c r="L315" s="29" t="s">
        <v>142</v>
      </c>
      <c r="M315" s="12">
        <v>4251</v>
      </c>
      <c r="N315" s="183">
        <f t="shared" ref="N315" si="51">O315+P315</f>
        <v>0</v>
      </c>
      <c r="O315" s="183"/>
      <c r="P315" s="183"/>
      <c r="Q315" s="161"/>
      <c r="R315" s="161"/>
      <c r="S315" s="438"/>
      <c r="T315" s="161"/>
      <c r="U315" s="161"/>
      <c r="V315" s="161"/>
    </row>
    <row r="316" spans="1:22" ht="16.2">
      <c r="B316" s="124"/>
      <c r="G316" s="129"/>
      <c r="H316" s="25"/>
      <c r="I316" s="25"/>
      <c r="J316" s="26"/>
      <c r="K316" s="26"/>
      <c r="L316" s="30" t="s">
        <v>173</v>
      </c>
      <c r="M316" s="31">
        <v>5112</v>
      </c>
      <c r="N316" s="183">
        <f t="shared" ref="N316" si="52">O316+P316</f>
        <v>0</v>
      </c>
      <c r="O316" s="183"/>
      <c r="P316" s="183"/>
      <c r="Q316" s="161"/>
      <c r="R316" s="161"/>
      <c r="S316" s="438"/>
      <c r="T316" s="161"/>
      <c r="U316" s="161"/>
      <c r="V316" s="161"/>
    </row>
    <row r="317" spans="1:22" s="115" customFormat="1" ht="27.6">
      <c r="A317" s="122" t="str">
        <f t="shared" ref="A317:A318" si="53">CONCATENATE(B317,C317,D317,E317,F317,G317)</f>
        <v>71050601020000</v>
      </c>
      <c r="B317" s="124" t="s">
        <v>439</v>
      </c>
      <c r="C317" s="117" t="s">
        <v>149</v>
      </c>
      <c r="D317" s="118" t="s">
        <v>157</v>
      </c>
      <c r="E317" s="119" t="s">
        <v>106</v>
      </c>
      <c r="F317" s="120" t="s">
        <v>140</v>
      </c>
      <c r="G317" s="129" t="s">
        <v>440</v>
      </c>
      <c r="H317" s="45"/>
      <c r="I317" s="147"/>
      <c r="J317" s="148"/>
      <c r="K317" s="148"/>
      <c r="L317" s="27" t="s">
        <v>910</v>
      </c>
      <c r="M317" s="28"/>
      <c r="N317" s="197">
        <f>O317+P317</f>
        <v>0</v>
      </c>
      <c r="O317" s="197">
        <f>SUM(O318)</f>
        <v>0</v>
      </c>
      <c r="P317" s="197">
        <f>SUM(P318)</f>
        <v>0</v>
      </c>
      <c r="Q317" s="161"/>
      <c r="R317" s="161"/>
      <c r="S317" s="438"/>
      <c r="T317" s="161"/>
      <c r="U317" s="161"/>
      <c r="V317" s="161"/>
    </row>
    <row r="318" spans="1:22" s="115" customFormat="1" ht="26.4">
      <c r="A318" s="122" t="str">
        <f t="shared" si="53"/>
        <v>71050601050000</v>
      </c>
      <c r="B318" s="124" t="s">
        <v>439</v>
      </c>
      <c r="C318" s="117" t="s">
        <v>149</v>
      </c>
      <c r="D318" s="118" t="s">
        <v>157</v>
      </c>
      <c r="E318" s="119" t="s">
        <v>106</v>
      </c>
      <c r="F318" s="120" t="s">
        <v>149</v>
      </c>
      <c r="G318" s="129" t="s">
        <v>440</v>
      </c>
      <c r="H318" s="25"/>
      <c r="I318" s="25"/>
      <c r="J318" s="26"/>
      <c r="K318" s="26"/>
      <c r="L318" s="29" t="s">
        <v>217</v>
      </c>
      <c r="M318" s="12">
        <v>4511</v>
      </c>
      <c r="N318" s="183">
        <f t="shared" ref="N318" si="54">O318+P318</f>
        <v>0</v>
      </c>
      <c r="O318" s="183"/>
      <c r="P318" s="183"/>
      <c r="Q318" s="161"/>
      <c r="R318" s="161"/>
      <c r="S318" s="438"/>
      <c r="T318" s="161"/>
      <c r="U318" s="161"/>
      <c r="V318" s="161"/>
    </row>
    <row r="319" spans="1:22" s="115" customFormat="1" ht="16.2">
      <c r="A319" s="122" t="str">
        <f t="shared" ref="A319:A361" si="55">CONCATENATE(B319,C319,D319,E319,F319,G319)</f>
        <v>71050601050000</v>
      </c>
      <c r="B319" s="124" t="s">
        <v>439</v>
      </c>
      <c r="C319" s="117" t="s">
        <v>149</v>
      </c>
      <c r="D319" s="118" t="s">
        <v>157</v>
      </c>
      <c r="E319" s="119" t="s">
        <v>106</v>
      </c>
      <c r="F319" s="120" t="s">
        <v>149</v>
      </c>
      <c r="G319" s="129" t="s">
        <v>440</v>
      </c>
      <c r="H319" s="180">
        <v>2500</v>
      </c>
      <c r="I319" s="212" t="s">
        <v>149</v>
      </c>
      <c r="J319" s="213">
        <v>0</v>
      </c>
      <c r="K319" s="213">
        <v>0</v>
      </c>
      <c r="L319" s="162" t="s">
        <v>231</v>
      </c>
      <c r="M319" s="174"/>
      <c r="N319" s="163">
        <f>+N321+N362+N370+N377</f>
        <v>0</v>
      </c>
      <c r="O319" s="163">
        <f>+O321+O362+O370+O377</f>
        <v>0</v>
      </c>
      <c r="P319" s="163">
        <f>+P321+P362+P370+P377</f>
        <v>0</v>
      </c>
      <c r="Q319" s="161"/>
      <c r="R319" s="161"/>
      <c r="S319" s="438"/>
      <c r="T319" s="161"/>
      <c r="U319" s="161"/>
      <c r="V319" s="161"/>
    </row>
    <row r="320" spans="1:22" ht="16.2">
      <c r="A320" s="122" t="str">
        <f t="shared" si="55"/>
        <v>71050601054861</v>
      </c>
      <c r="B320" s="124" t="s">
        <v>439</v>
      </c>
      <c r="C320" s="117" t="s">
        <v>149</v>
      </c>
      <c r="D320" s="118" t="s">
        <v>157</v>
      </c>
      <c r="E320" s="119" t="s">
        <v>106</v>
      </c>
      <c r="F320" s="120" t="s">
        <v>149</v>
      </c>
      <c r="G320" s="121">
        <v>4861</v>
      </c>
      <c r="H320" s="25"/>
      <c r="I320" s="18"/>
      <c r="J320" s="19"/>
      <c r="K320" s="19"/>
      <c r="L320" s="30" t="s">
        <v>108</v>
      </c>
      <c r="M320" s="31"/>
      <c r="N320" s="190"/>
      <c r="O320" s="190"/>
      <c r="P320" s="190"/>
      <c r="Q320" s="161"/>
      <c r="R320" s="161"/>
      <c r="S320" s="438"/>
      <c r="T320" s="161"/>
      <c r="U320" s="161"/>
      <c r="V320" s="161"/>
    </row>
    <row r="321" spans="1:231" s="182" customFormat="1" ht="16.2">
      <c r="A321" s="122" t="str">
        <f t="shared" si="55"/>
        <v>71060000000000</v>
      </c>
      <c r="B321" s="124" t="s">
        <v>439</v>
      </c>
      <c r="C321" s="117" t="s">
        <v>157</v>
      </c>
      <c r="D321" s="118" t="s">
        <v>441</v>
      </c>
      <c r="E321" s="119" t="s">
        <v>441</v>
      </c>
      <c r="F321" s="120" t="s">
        <v>441</v>
      </c>
      <c r="G321" s="129" t="s">
        <v>440</v>
      </c>
      <c r="H321" s="165">
        <v>2510</v>
      </c>
      <c r="I321" s="166" t="s">
        <v>149</v>
      </c>
      <c r="J321" s="167">
        <v>1</v>
      </c>
      <c r="K321" s="167">
        <v>0</v>
      </c>
      <c r="L321" s="168" t="s">
        <v>232</v>
      </c>
      <c r="M321" s="176"/>
      <c r="N321" s="188">
        <f>+N323</f>
        <v>0</v>
      </c>
      <c r="O321" s="188">
        <f>+O323</f>
        <v>0</v>
      </c>
      <c r="P321" s="188">
        <f>+P323</f>
        <v>0</v>
      </c>
      <c r="Q321" s="161"/>
      <c r="R321" s="161"/>
      <c r="S321" s="438"/>
      <c r="T321" s="161"/>
      <c r="U321" s="161"/>
      <c r="V321" s="161"/>
    </row>
    <row r="322" spans="1:231" ht="16.2">
      <c r="A322" s="122" t="str">
        <f t="shared" si="55"/>
        <v>71060000000001</v>
      </c>
      <c r="B322" s="124" t="s">
        <v>439</v>
      </c>
      <c r="C322" s="117" t="s">
        <v>157</v>
      </c>
      <c r="D322" s="118" t="s">
        <v>441</v>
      </c>
      <c r="E322" s="119" t="s">
        <v>441</v>
      </c>
      <c r="F322" s="120" t="s">
        <v>441</v>
      </c>
      <c r="G322" s="129" t="s">
        <v>96</v>
      </c>
      <c r="H322" s="17"/>
      <c r="I322" s="18"/>
      <c r="J322" s="19"/>
      <c r="K322" s="19"/>
      <c r="L322" s="30" t="s">
        <v>110</v>
      </c>
      <c r="M322" s="31"/>
      <c r="N322" s="190"/>
      <c r="O322" s="190"/>
      <c r="P322" s="190"/>
      <c r="Q322" s="161"/>
      <c r="R322" s="161"/>
      <c r="S322" s="438"/>
      <c r="T322" s="161"/>
      <c r="U322" s="161"/>
      <c r="V322" s="161"/>
      <c r="DC322" s="179"/>
      <c r="DD322" s="179"/>
      <c r="DE322" s="179"/>
      <c r="DF322" s="179"/>
      <c r="DG322" s="179"/>
      <c r="DO322" s="179"/>
      <c r="DP322" s="179"/>
      <c r="DQ322" s="179"/>
      <c r="DR322" s="179"/>
      <c r="DS322" s="179"/>
      <c r="EA322" s="179"/>
      <c r="EB322" s="179"/>
      <c r="EC322" s="179"/>
      <c r="ED322" s="179"/>
      <c r="EE322" s="179"/>
      <c r="EM322" s="179"/>
      <c r="EN322" s="179"/>
      <c r="EO322" s="179"/>
      <c r="EP322" s="179"/>
      <c r="EQ322" s="179"/>
      <c r="EY322" s="179"/>
      <c r="EZ322" s="179"/>
      <c r="FA322" s="179"/>
      <c r="FB322" s="179"/>
      <c r="FC322" s="179"/>
      <c r="FK322" s="179"/>
      <c r="FL322" s="179"/>
      <c r="FM322" s="179"/>
      <c r="FN322" s="179"/>
      <c r="FO322" s="179"/>
      <c r="FW322" s="179"/>
      <c r="FX322" s="179"/>
      <c r="FY322" s="179"/>
      <c r="FZ322" s="179"/>
      <c r="GA322" s="179"/>
      <c r="GI322" s="179"/>
      <c r="GJ322" s="179"/>
      <c r="GK322" s="179"/>
      <c r="GL322" s="179"/>
      <c r="GM322" s="179"/>
      <c r="GU322" s="179"/>
      <c r="GV322" s="179"/>
      <c r="GW322" s="179"/>
      <c r="GX322" s="179"/>
      <c r="GY322" s="179"/>
      <c r="HG322" s="179"/>
      <c r="HH322" s="179"/>
      <c r="HI322" s="179"/>
      <c r="HJ322" s="179"/>
      <c r="HK322" s="179"/>
      <c r="HS322" s="179"/>
      <c r="HT322" s="179"/>
      <c r="HU322" s="179"/>
      <c r="HV322" s="179"/>
      <c r="HW322" s="179"/>
    </row>
    <row r="323" spans="1:231" s="170" customFormat="1" ht="16.2">
      <c r="A323" s="122" t="str">
        <f t="shared" si="55"/>
        <v>71060100000000</v>
      </c>
      <c r="B323" s="124" t="s">
        <v>439</v>
      </c>
      <c r="C323" s="117" t="s">
        <v>157</v>
      </c>
      <c r="D323" s="118" t="s">
        <v>106</v>
      </c>
      <c r="E323" s="119" t="s">
        <v>441</v>
      </c>
      <c r="F323" s="120" t="s">
        <v>441</v>
      </c>
      <c r="G323" s="129" t="s">
        <v>440</v>
      </c>
      <c r="H323" s="151">
        <v>2511</v>
      </c>
      <c r="I323" s="152" t="s">
        <v>149</v>
      </c>
      <c r="J323" s="153">
        <v>1</v>
      </c>
      <c r="K323" s="153">
        <v>1</v>
      </c>
      <c r="L323" s="154" t="s">
        <v>232</v>
      </c>
      <c r="M323" s="155"/>
      <c r="N323" s="192">
        <f>+N325+N335+N337+N360</f>
        <v>0</v>
      </c>
      <c r="O323" s="192">
        <f t="shared" ref="O323:P323" si="56">+O325+O335+O337+O360</f>
        <v>0</v>
      </c>
      <c r="P323" s="192">
        <f t="shared" si="56"/>
        <v>0</v>
      </c>
      <c r="Q323" s="161"/>
      <c r="R323" s="161"/>
      <c r="S323" s="438"/>
      <c r="T323" s="161"/>
      <c r="U323" s="161"/>
      <c r="V323" s="161"/>
    </row>
    <row r="324" spans="1:231" ht="16.2">
      <c r="A324" s="122" t="str">
        <f t="shared" si="55"/>
        <v>71060100000001</v>
      </c>
      <c r="B324" s="124" t="s">
        <v>439</v>
      </c>
      <c r="C324" s="117" t="s">
        <v>157</v>
      </c>
      <c r="D324" s="118" t="s">
        <v>106</v>
      </c>
      <c r="E324" s="119" t="s">
        <v>441</v>
      </c>
      <c r="F324" s="120" t="s">
        <v>441</v>
      </c>
      <c r="G324" s="129" t="s">
        <v>96</v>
      </c>
      <c r="H324" s="17"/>
      <c r="I324" s="25"/>
      <c r="J324" s="26"/>
      <c r="K324" s="26"/>
      <c r="L324" s="30" t="s">
        <v>108</v>
      </c>
      <c r="M324" s="31"/>
      <c r="N324" s="190"/>
      <c r="O324" s="190"/>
      <c r="P324" s="190"/>
      <c r="Q324" s="161"/>
      <c r="R324" s="161"/>
      <c r="S324" s="438"/>
      <c r="T324" s="161"/>
      <c r="U324" s="161"/>
      <c r="V324" s="161"/>
    </row>
    <row r="325" spans="1:231" s="156" customFormat="1" ht="16.2">
      <c r="A325" s="122" t="str">
        <f t="shared" si="55"/>
        <v>71060101000000</v>
      </c>
      <c r="B325" s="124" t="s">
        <v>439</v>
      </c>
      <c r="C325" s="117" t="s">
        <v>157</v>
      </c>
      <c r="D325" s="118" t="s">
        <v>106</v>
      </c>
      <c r="E325" s="119" t="s">
        <v>106</v>
      </c>
      <c r="F325" s="120" t="s">
        <v>441</v>
      </c>
      <c r="G325" s="129" t="s">
        <v>440</v>
      </c>
      <c r="H325" s="45"/>
      <c r="I325" s="147"/>
      <c r="J325" s="148"/>
      <c r="K325" s="148"/>
      <c r="L325" s="27" t="s">
        <v>233</v>
      </c>
      <c r="M325" s="28"/>
      <c r="N325" s="197">
        <f>O325+P325</f>
        <v>0</v>
      </c>
      <c r="O325" s="197">
        <f>SUM(O326:O334)</f>
        <v>0</v>
      </c>
      <c r="P325" s="197">
        <f>SUM(P326:P334)</f>
        <v>0</v>
      </c>
      <c r="Q325" s="161"/>
      <c r="R325" s="161"/>
      <c r="S325" s="438"/>
      <c r="T325" s="161"/>
      <c r="U325" s="161"/>
      <c r="V325" s="161"/>
    </row>
    <row r="326" spans="1:231" ht="16.2">
      <c r="A326" s="122" t="str">
        <f t="shared" si="55"/>
        <v>71060101000001</v>
      </c>
      <c r="B326" s="124" t="s">
        <v>439</v>
      </c>
      <c r="C326" s="117" t="s">
        <v>157</v>
      </c>
      <c r="D326" s="118" t="s">
        <v>106</v>
      </c>
      <c r="E326" s="119" t="s">
        <v>106</v>
      </c>
      <c r="F326" s="120" t="s">
        <v>441</v>
      </c>
      <c r="G326" s="129" t="s">
        <v>96</v>
      </c>
      <c r="H326" s="25"/>
      <c r="I326" s="25"/>
      <c r="J326" s="26"/>
      <c r="K326" s="26"/>
      <c r="L326" s="30" t="s">
        <v>115</v>
      </c>
      <c r="M326" s="31">
        <v>4213</v>
      </c>
      <c r="N326" s="183">
        <f t="shared" ref="N326:N336" si="57">O326+P326</f>
        <v>0</v>
      </c>
      <c r="O326" s="183"/>
      <c r="P326" s="183">
        <v>0</v>
      </c>
      <c r="Q326" s="161"/>
      <c r="R326" s="161"/>
      <c r="S326" s="438"/>
      <c r="T326" s="161"/>
      <c r="U326" s="161"/>
      <c r="V326" s="161"/>
    </row>
    <row r="327" spans="1:231" ht="26.4">
      <c r="A327" s="122" t="str">
        <f t="shared" si="55"/>
        <v>71050601014213</v>
      </c>
      <c r="B327" s="124" t="s">
        <v>439</v>
      </c>
      <c r="C327" s="117" t="s">
        <v>149</v>
      </c>
      <c r="D327" s="118" t="s">
        <v>157</v>
      </c>
      <c r="E327" s="119" t="s">
        <v>106</v>
      </c>
      <c r="F327" s="120" t="s">
        <v>106</v>
      </c>
      <c r="G327" s="121">
        <v>4213</v>
      </c>
      <c r="H327" s="25"/>
      <c r="I327" s="25"/>
      <c r="J327" s="26"/>
      <c r="K327" s="26"/>
      <c r="L327" s="29" t="s">
        <v>142</v>
      </c>
      <c r="M327" s="12">
        <v>4251</v>
      </c>
      <c r="N327" s="183">
        <f t="shared" si="57"/>
        <v>0</v>
      </c>
      <c r="O327" s="183"/>
      <c r="P327" s="183"/>
      <c r="Q327" s="161"/>
      <c r="R327" s="161"/>
      <c r="S327" s="438"/>
      <c r="T327" s="161"/>
      <c r="U327" s="161"/>
      <c r="V327" s="161"/>
    </row>
    <row r="328" spans="1:231" s="115" customFormat="1" ht="16.2">
      <c r="A328" s="122" t="str">
        <f t="shared" si="55"/>
        <v>71060101010000</v>
      </c>
      <c r="B328" s="124" t="s">
        <v>439</v>
      </c>
      <c r="C328" s="117" t="s">
        <v>157</v>
      </c>
      <c r="D328" s="118" t="s">
        <v>106</v>
      </c>
      <c r="E328" s="119" t="s">
        <v>106</v>
      </c>
      <c r="F328" s="120" t="s">
        <v>106</v>
      </c>
      <c r="G328" s="129" t="s">
        <v>440</v>
      </c>
      <c r="H328" s="25"/>
      <c r="I328" s="25"/>
      <c r="J328" s="26"/>
      <c r="K328" s="26"/>
      <c r="L328" s="32" t="s">
        <v>130</v>
      </c>
      <c r="M328" s="48">
        <v>4267</v>
      </c>
      <c r="N328" s="183">
        <f t="shared" si="57"/>
        <v>0</v>
      </c>
      <c r="O328" s="183"/>
      <c r="P328" s="183"/>
      <c r="Q328" s="161"/>
      <c r="R328" s="161"/>
      <c r="S328" s="438"/>
      <c r="T328" s="161"/>
      <c r="U328" s="161"/>
      <c r="V328" s="161"/>
    </row>
    <row r="329" spans="1:231" ht="16.2">
      <c r="A329" s="122" t="str">
        <f t="shared" si="55"/>
        <v>71060101014639</v>
      </c>
      <c r="B329" s="124" t="s">
        <v>439</v>
      </c>
      <c r="C329" s="117" t="s">
        <v>157</v>
      </c>
      <c r="D329" s="118" t="s">
        <v>106</v>
      </c>
      <c r="E329" s="119" t="s">
        <v>106</v>
      </c>
      <c r="F329" s="120" t="s">
        <v>106</v>
      </c>
      <c r="G329" s="121">
        <v>4639</v>
      </c>
      <c r="H329" s="25"/>
      <c r="I329" s="25"/>
      <c r="J329" s="26"/>
      <c r="K329" s="26"/>
      <c r="L329" s="32" t="s">
        <v>364</v>
      </c>
      <c r="M329" s="48">
        <v>4269</v>
      </c>
      <c r="N329" s="183">
        <f t="shared" si="57"/>
        <v>0</v>
      </c>
      <c r="O329" s="183"/>
      <c r="P329" s="183"/>
      <c r="Q329" s="161"/>
      <c r="R329" s="161"/>
      <c r="S329" s="438"/>
      <c r="T329" s="161"/>
      <c r="U329" s="161"/>
      <c r="V329" s="161"/>
    </row>
    <row r="330" spans="1:231" ht="16.2">
      <c r="A330" s="122" t="str">
        <f t="shared" si="55"/>
        <v>71060101014861</v>
      </c>
      <c r="B330" s="124" t="s">
        <v>439</v>
      </c>
      <c r="C330" s="117" t="s">
        <v>157</v>
      </c>
      <c r="D330" s="118" t="s">
        <v>106</v>
      </c>
      <c r="E330" s="119" t="s">
        <v>106</v>
      </c>
      <c r="F330" s="120" t="s">
        <v>106</v>
      </c>
      <c r="G330" s="121">
        <v>4861</v>
      </c>
      <c r="H330" s="25"/>
      <c r="I330" s="25"/>
      <c r="J330" s="26"/>
      <c r="K330" s="26"/>
      <c r="L330" s="29" t="s">
        <v>348</v>
      </c>
      <c r="M330" s="31">
        <v>4729</v>
      </c>
      <c r="N330" s="183">
        <f t="shared" si="57"/>
        <v>0</v>
      </c>
      <c r="O330" s="183"/>
      <c r="P330" s="183"/>
      <c r="Q330" s="161"/>
      <c r="R330" s="161"/>
      <c r="S330" s="438"/>
      <c r="T330" s="161"/>
      <c r="U330" s="161"/>
      <c r="V330" s="161"/>
    </row>
    <row r="331" spans="1:231" ht="16.8">
      <c r="B331" s="124"/>
      <c r="H331" s="25"/>
      <c r="I331" s="25"/>
      <c r="J331" s="26"/>
      <c r="K331" s="26"/>
      <c r="L331" s="30" t="s">
        <v>173</v>
      </c>
      <c r="M331" s="31">
        <v>5112</v>
      </c>
      <c r="N331" s="183">
        <f t="shared" si="57"/>
        <v>0</v>
      </c>
      <c r="O331" s="399">
        <v>0</v>
      </c>
      <c r="P331" s="399"/>
      <c r="Q331" s="161"/>
      <c r="R331" s="161"/>
      <c r="S331" s="438"/>
      <c r="T331" s="161"/>
      <c r="U331" s="161"/>
      <c r="V331" s="161"/>
    </row>
    <row r="332" spans="1:231" s="115" customFormat="1" ht="16.2">
      <c r="A332" s="122" t="str">
        <f t="shared" si="55"/>
        <v>71060101020000</v>
      </c>
      <c r="B332" s="124" t="s">
        <v>439</v>
      </c>
      <c r="C332" s="117" t="s">
        <v>157</v>
      </c>
      <c r="D332" s="118" t="s">
        <v>106</v>
      </c>
      <c r="E332" s="119" t="s">
        <v>106</v>
      </c>
      <c r="F332" s="120" t="s">
        <v>140</v>
      </c>
      <c r="G332" s="129" t="s">
        <v>440</v>
      </c>
      <c r="H332" s="25"/>
      <c r="I332" s="25"/>
      <c r="J332" s="26"/>
      <c r="K332" s="26"/>
      <c r="L332" s="29" t="s">
        <v>174</v>
      </c>
      <c r="M332" s="12">
        <v>5113</v>
      </c>
      <c r="N332" s="183">
        <f t="shared" si="57"/>
        <v>0</v>
      </c>
      <c r="O332" s="183"/>
      <c r="P332" s="183"/>
      <c r="Q332" s="161"/>
      <c r="R332" s="161"/>
      <c r="S332" s="438"/>
      <c r="T332" s="161"/>
      <c r="U332" s="161"/>
      <c r="V332" s="161"/>
    </row>
    <row r="333" spans="1:231" ht="16.8">
      <c r="A333" s="122" t="str">
        <f t="shared" si="55"/>
        <v>71060101024819</v>
      </c>
      <c r="B333" s="124" t="s">
        <v>439</v>
      </c>
      <c r="C333" s="117" t="s">
        <v>157</v>
      </c>
      <c r="D333" s="118" t="s">
        <v>106</v>
      </c>
      <c r="E333" s="119" t="s">
        <v>106</v>
      </c>
      <c r="F333" s="120" t="s">
        <v>140</v>
      </c>
      <c r="G333" s="121">
        <v>4819</v>
      </c>
      <c r="H333" s="25"/>
      <c r="I333" s="25"/>
      <c r="J333" s="26"/>
      <c r="K333" s="26"/>
      <c r="L333" s="29" t="s">
        <v>135</v>
      </c>
      <c r="M333" s="12">
        <v>5121</v>
      </c>
      <c r="N333" s="183">
        <f t="shared" si="57"/>
        <v>0</v>
      </c>
      <c r="O333" s="399">
        <v>0</v>
      </c>
      <c r="P333" s="399"/>
      <c r="Q333" s="161"/>
      <c r="R333" s="161"/>
      <c r="S333" s="438"/>
      <c r="T333" s="161"/>
      <c r="U333" s="161"/>
      <c r="V333" s="161"/>
    </row>
    <row r="334" spans="1:231" ht="16.2">
      <c r="A334" s="122" t="str">
        <f t="shared" si="55"/>
        <v>71060101025111</v>
      </c>
      <c r="B334" s="124" t="s">
        <v>439</v>
      </c>
      <c r="C334" s="117" t="s">
        <v>157</v>
      </c>
      <c r="D334" s="118" t="s">
        <v>106</v>
      </c>
      <c r="E334" s="119" t="s">
        <v>106</v>
      </c>
      <c r="F334" s="120" t="s">
        <v>140</v>
      </c>
      <c r="G334" s="121">
        <v>5111</v>
      </c>
      <c r="H334" s="25"/>
      <c r="I334" s="25"/>
      <c r="J334" s="26"/>
      <c r="K334" s="26"/>
      <c r="L334" s="29" t="s">
        <v>137</v>
      </c>
      <c r="M334" s="12">
        <v>5129</v>
      </c>
      <c r="N334" s="183">
        <f t="shared" si="57"/>
        <v>0</v>
      </c>
      <c r="O334" s="183">
        <v>0</v>
      </c>
      <c r="P334" s="183"/>
      <c r="Q334" s="161"/>
      <c r="R334" s="161"/>
      <c r="S334" s="438"/>
      <c r="T334" s="161"/>
      <c r="U334" s="161"/>
      <c r="V334" s="161"/>
    </row>
    <row r="335" spans="1:231" ht="27.6">
      <c r="A335" s="122" t="str">
        <f t="shared" si="55"/>
        <v>71060101025112</v>
      </c>
      <c r="B335" s="124" t="s">
        <v>439</v>
      </c>
      <c r="C335" s="117" t="s">
        <v>157</v>
      </c>
      <c r="D335" s="118" t="s">
        <v>106</v>
      </c>
      <c r="E335" s="119" t="s">
        <v>106</v>
      </c>
      <c r="F335" s="120" t="s">
        <v>140</v>
      </c>
      <c r="G335" s="121">
        <v>5112</v>
      </c>
      <c r="H335" s="45"/>
      <c r="I335" s="147"/>
      <c r="J335" s="148"/>
      <c r="K335" s="148"/>
      <c r="L335" s="27" t="s">
        <v>234</v>
      </c>
      <c r="M335" s="28"/>
      <c r="N335" s="197">
        <f>O335+P335</f>
        <v>0</v>
      </c>
      <c r="O335" s="197">
        <f>SUM(O336)</f>
        <v>0</v>
      </c>
      <c r="P335" s="197">
        <f>SUM(P336)</f>
        <v>0</v>
      </c>
      <c r="Q335" s="161"/>
      <c r="R335" s="161"/>
      <c r="S335" s="438"/>
      <c r="T335" s="161"/>
      <c r="U335" s="161"/>
      <c r="V335" s="161"/>
    </row>
    <row r="336" spans="1:231" ht="16.8">
      <c r="A336" s="122" t="str">
        <f t="shared" si="55"/>
        <v>71060101025113</v>
      </c>
      <c r="B336" s="124" t="s">
        <v>439</v>
      </c>
      <c r="C336" s="117" t="s">
        <v>157</v>
      </c>
      <c r="D336" s="118" t="s">
        <v>106</v>
      </c>
      <c r="E336" s="119" t="s">
        <v>106</v>
      </c>
      <c r="F336" s="120" t="s">
        <v>140</v>
      </c>
      <c r="G336" s="121">
        <v>5113</v>
      </c>
      <c r="H336" s="25"/>
      <c r="I336" s="25"/>
      <c r="J336" s="26"/>
      <c r="K336" s="26"/>
      <c r="L336" s="30" t="s">
        <v>115</v>
      </c>
      <c r="M336" s="31">
        <v>4213</v>
      </c>
      <c r="N336" s="183">
        <f t="shared" si="57"/>
        <v>0</v>
      </c>
      <c r="O336" s="399"/>
      <c r="P336" s="399">
        <v>0</v>
      </c>
      <c r="Q336" s="161"/>
      <c r="R336" s="161"/>
      <c r="S336" s="438"/>
      <c r="T336" s="161"/>
      <c r="U336" s="161"/>
      <c r="V336" s="161"/>
    </row>
    <row r="337" spans="1:22" ht="32.25" customHeight="1">
      <c r="A337" s="122" t="str">
        <f t="shared" si="55"/>
        <v>71060301014861</v>
      </c>
      <c r="B337" s="124" t="s">
        <v>439</v>
      </c>
      <c r="C337" s="117" t="s">
        <v>157</v>
      </c>
      <c r="D337" s="118" t="s">
        <v>442</v>
      </c>
      <c r="E337" s="119" t="s">
        <v>106</v>
      </c>
      <c r="F337" s="120" t="s">
        <v>106</v>
      </c>
      <c r="G337" s="121">
        <v>4861</v>
      </c>
      <c r="H337" s="45"/>
      <c r="I337" s="45"/>
      <c r="J337" s="45"/>
      <c r="K337" s="45"/>
      <c r="L337" s="27" t="s">
        <v>831</v>
      </c>
      <c r="M337" s="28"/>
      <c r="N337" s="197">
        <f>O337+P337</f>
        <v>0</v>
      </c>
      <c r="O337" s="197">
        <f>SUM(O338:O359)</f>
        <v>0</v>
      </c>
      <c r="P337" s="197">
        <f>SUM(P338:P359)</f>
        <v>0</v>
      </c>
      <c r="Q337" s="161"/>
      <c r="R337" s="161"/>
      <c r="S337" s="438"/>
      <c r="T337" s="161"/>
      <c r="U337" s="161"/>
      <c r="V337" s="161"/>
    </row>
    <row r="338" spans="1:22" ht="16.8">
      <c r="A338" s="122" t="str">
        <f t="shared" si="55"/>
        <v>71060301015112</v>
      </c>
      <c r="B338" s="124" t="s">
        <v>439</v>
      </c>
      <c r="C338" s="117" t="s">
        <v>157</v>
      </c>
      <c r="D338" s="118" t="s">
        <v>442</v>
      </c>
      <c r="E338" s="119" t="s">
        <v>106</v>
      </c>
      <c r="F338" s="120" t="s">
        <v>106</v>
      </c>
      <c r="G338" s="129" t="s">
        <v>87</v>
      </c>
      <c r="H338" s="37"/>
      <c r="I338" s="194"/>
      <c r="J338" s="195"/>
      <c r="K338" s="196"/>
      <c r="L338" s="36" t="s">
        <v>112</v>
      </c>
      <c r="M338" s="12">
        <v>4111</v>
      </c>
      <c r="N338" s="183">
        <f t="shared" ref="N338:N359" si="58">O338+P338</f>
        <v>0</v>
      </c>
      <c r="O338" s="399"/>
      <c r="P338" s="399"/>
      <c r="Q338" s="161"/>
      <c r="R338" s="161"/>
      <c r="S338" s="438"/>
      <c r="T338" s="161"/>
      <c r="U338" s="161"/>
      <c r="V338" s="161"/>
    </row>
    <row r="339" spans="1:22" ht="26.4">
      <c r="A339" s="122" t="str">
        <f t="shared" si="55"/>
        <v>71060301015113</v>
      </c>
      <c r="B339" s="124" t="s">
        <v>439</v>
      </c>
      <c r="C339" s="117" t="s">
        <v>157</v>
      </c>
      <c r="D339" s="118" t="s">
        <v>442</v>
      </c>
      <c r="E339" s="119" t="s">
        <v>106</v>
      </c>
      <c r="F339" s="120" t="s">
        <v>106</v>
      </c>
      <c r="G339" s="129" t="s">
        <v>85</v>
      </c>
      <c r="H339" s="37"/>
      <c r="I339" s="194"/>
      <c r="J339" s="195"/>
      <c r="K339" s="196"/>
      <c r="L339" s="36" t="s">
        <v>113</v>
      </c>
      <c r="M339" s="12">
        <v>4112</v>
      </c>
      <c r="N339" s="183">
        <f t="shared" si="58"/>
        <v>0</v>
      </c>
      <c r="O339" s="399"/>
      <c r="P339" s="399"/>
      <c r="Q339" s="161"/>
      <c r="R339" s="161"/>
      <c r="S339" s="438"/>
      <c r="T339" s="161"/>
      <c r="U339" s="161"/>
      <c r="V339" s="161"/>
    </row>
    <row r="340" spans="1:22" s="115" customFormat="1" ht="16.8">
      <c r="A340" s="122" t="str">
        <f t="shared" si="55"/>
        <v>71060301020000</v>
      </c>
      <c r="B340" s="124" t="s">
        <v>439</v>
      </c>
      <c r="C340" s="117" t="s">
        <v>157</v>
      </c>
      <c r="D340" s="118" t="s">
        <v>442</v>
      </c>
      <c r="E340" s="119" t="s">
        <v>106</v>
      </c>
      <c r="F340" s="120" t="s">
        <v>140</v>
      </c>
      <c r="G340" s="129" t="s">
        <v>440</v>
      </c>
      <c r="H340" s="37"/>
      <c r="I340" s="194"/>
      <c r="J340" s="195"/>
      <c r="K340" s="196"/>
      <c r="L340" s="29" t="s">
        <v>114</v>
      </c>
      <c r="M340" s="12">
        <v>4212</v>
      </c>
      <c r="N340" s="183">
        <f t="shared" si="58"/>
        <v>0</v>
      </c>
      <c r="O340" s="399"/>
      <c r="P340" s="399"/>
      <c r="Q340" s="161"/>
      <c r="R340" s="161"/>
      <c r="S340" s="438"/>
      <c r="T340" s="161"/>
      <c r="U340" s="161"/>
      <c r="V340" s="161"/>
    </row>
    <row r="341" spans="1:22" ht="16.8">
      <c r="A341" s="122" t="str">
        <f t="shared" si="55"/>
        <v>71060301024861</v>
      </c>
      <c r="B341" s="124" t="s">
        <v>439</v>
      </c>
      <c r="C341" s="117" t="s">
        <v>157</v>
      </c>
      <c r="D341" s="118" t="s">
        <v>442</v>
      </c>
      <c r="E341" s="119" t="s">
        <v>106</v>
      </c>
      <c r="F341" s="120" t="s">
        <v>140</v>
      </c>
      <c r="G341" s="121">
        <v>4861</v>
      </c>
      <c r="H341" s="37"/>
      <c r="I341" s="194"/>
      <c r="J341" s="195"/>
      <c r="K341" s="196"/>
      <c r="L341" s="30" t="s">
        <v>115</v>
      </c>
      <c r="M341" s="31">
        <v>4213</v>
      </c>
      <c r="N341" s="183">
        <f t="shared" si="58"/>
        <v>0</v>
      </c>
      <c r="O341" s="399"/>
      <c r="P341" s="399"/>
      <c r="Q341" s="161"/>
      <c r="R341" s="161"/>
      <c r="S341" s="438"/>
      <c r="T341" s="161"/>
      <c r="U341" s="161"/>
      <c r="V341" s="161"/>
    </row>
    <row r="342" spans="1:22" s="115" customFormat="1" ht="16.8">
      <c r="A342" s="122" t="str">
        <f t="shared" si="55"/>
        <v>71060301030000</v>
      </c>
      <c r="B342" s="124" t="s">
        <v>439</v>
      </c>
      <c r="C342" s="117" t="s">
        <v>157</v>
      </c>
      <c r="D342" s="118" t="s">
        <v>442</v>
      </c>
      <c r="E342" s="119" t="s">
        <v>106</v>
      </c>
      <c r="F342" s="120" t="s">
        <v>442</v>
      </c>
      <c r="G342" s="129" t="s">
        <v>440</v>
      </c>
      <c r="H342" s="37"/>
      <c r="I342" s="194"/>
      <c r="J342" s="195"/>
      <c r="K342" s="196"/>
      <c r="L342" s="30" t="s">
        <v>116</v>
      </c>
      <c r="M342" s="31">
        <v>4214</v>
      </c>
      <c r="N342" s="183">
        <f t="shared" si="58"/>
        <v>0</v>
      </c>
      <c r="O342" s="399"/>
      <c r="P342" s="399"/>
      <c r="Q342" s="161"/>
      <c r="R342" s="161"/>
      <c r="S342" s="438"/>
      <c r="T342" s="161"/>
      <c r="U342" s="161"/>
      <c r="V342" s="161"/>
    </row>
    <row r="343" spans="1:22" ht="16.8">
      <c r="A343" s="122" t="str">
        <f t="shared" si="55"/>
        <v>71060301034861</v>
      </c>
      <c r="B343" s="124" t="s">
        <v>439</v>
      </c>
      <c r="C343" s="117" t="s">
        <v>157</v>
      </c>
      <c r="D343" s="118" t="s">
        <v>442</v>
      </c>
      <c r="E343" s="119" t="s">
        <v>106</v>
      </c>
      <c r="F343" s="120" t="s">
        <v>442</v>
      </c>
      <c r="G343" s="121">
        <v>4861</v>
      </c>
      <c r="H343" s="37"/>
      <c r="I343" s="194"/>
      <c r="J343" s="195"/>
      <c r="K343" s="196"/>
      <c r="L343" s="29" t="s">
        <v>117</v>
      </c>
      <c r="M343" s="12">
        <v>4215</v>
      </c>
      <c r="N343" s="183">
        <f t="shared" si="58"/>
        <v>0</v>
      </c>
      <c r="O343" s="398"/>
      <c r="P343" s="398"/>
      <c r="Q343" s="161"/>
      <c r="R343" s="161"/>
      <c r="S343" s="438"/>
      <c r="T343" s="161"/>
      <c r="U343" s="161"/>
      <c r="V343" s="161"/>
    </row>
    <row r="344" spans="1:22" s="115" customFormat="1" ht="16.8">
      <c r="A344" s="122" t="str">
        <f t="shared" si="55"/>
        <v>71060301040000</v>
      </c>
      <c r="B344" s="124" t="s">
        <v>439</v>
      </c>
      <c r="C344" s="117" t="s">
        <v>157</v>
      </c>
      <c r="D344" s="118" t="s">
        <v>442</v>
      </c>
      <c r="E344" s="119" t="s">
        <v>106</v>
      </c>
      <c r="F344" s="120" t="s">
        <v>155</v>
      </c>
      <c r="G344" s="129" t="s">
        <v>440</v>
      </c>
      <c r="H344" s="37"/>
      <c r="I344" s="194"/>
      <c r="J344" s="195"/>
      <c r="K344" s="196"/>
      <c r="L344" s="30" t="s">
        <v>118</v>
      </c>
      <c r="M344" s="44">
        <v>4216</v>
      </c>
      <c r="N344" s="183">
        <f t="shared" si="58"/>
        <v>0</v>
      </c>
      <c r="O344" s="399"/>
      <c r="P344" s="399"/>
      <c r="Q344" s="161"/>
      <c r="R344" s="161"/>
      <c r="S344" s="438"/>
      <c r="T344" s="161"/>
      <c r="U344" s="161"/>
      <c r="V344" s="161"/>
    </row>
    <row r="345" spans="1:22" ht="16.8">
      <c r="A345" s="122" t="str">
        <f t="shared" si="55"/>
        <v>71060301044861</v>
      </c>
      <c r="B345" s="124" t="s">
        <v>439</v>
      </c>
      <c r="C345" s="117" t="s">
        <v>157</v>
      </c>
      <c r="D345" s="118" t="s">
        <v>442</v>
      </c>
      <c r="E345" s="119" t="s">
        <v>106</v>
      </c>
      <c r="F345" s="120" t="s">
        <v>155</v>
      </c>
      <c r="G345" s="121">
        <v>4861</v>
      </c>
      <c r="H345" s="37"/>
      <c r="I345" s="194"/>
      <c r="J345" s="195"/>
      <c r="K345" s="196"/>
      <c r="L345" s="29" t="s">
        <v>121</v>
      </c>
      <c r="M345" s="12">
        <v>4232</v>
      </c>
      <c r="N345" s="183">
        <f t="shared" si="58"/>
        <v>0</v>
      </c>
      <c r="O345" s="399"/>
      <c r="P345" s="399"/>
      <c r="Q345" s="161"/>
      <c r="R345" s="161"/>
      <c r="S345" s="438"/>
      <c r="T345" s="161"/>
      <c r="U345" s="161"/>
      <c r="V345" s="161"/>
    </row>
    <row r="346" spans="1:22" s="115" customFormat="1" ht="16.8">
      <c r="A346" s="122" t="str">
        <f t="shared" si="55"/>
        <v>71060301050000</v>
      </c>
      <c r="B346" s="124" t="s">
        <v>439</v>
      </c>
      <c r="C346" s="117" t="s">
        <v>157</v>
      </c>
      <c r="D346" s="118" t="s">
        <v>442</v>
      </c>
      <c r="E346" s="119" t="s">
        <v>106</v>
      </c>
      <c r="F346" s="120" t="s">
        <v>149</v>
      </c>
      <c r="G346" s="129" t="s">
        <v>440</v>
      </c>
      <c r="H346" s="37"/>
      <c r="I346" s="194"/>
      <c r="J346" s="195"/>
      <c r="K346" s="196"/>
      <c r="L346" s="29" t="s">
        <v>125</v>
      </c>
      <c r="M346" s="12">
        <v>4239</v>
      </c>
      <c r="N346" s="183">
        <f t="shared" si="58"/>
        <v>0</v>
      </c>
      <c r="O346" s="399"/>
      <c r="P346" s="399"/>
      <c r="Q346" s="161"/>
      <c r="R346" s="161"/>
      <c r="S346" s="438"/>
      <c r="T346" s="161"/>
      <c r="U346" s="161"/>
      <c r="V346" s="161"/>
    </row>
    <row r="347" spans="1:22" ht="16.8">
      <c r="A347" s="122" t="str">
        <f t="shared" si="55"/>
        <v>71060301054861</v>
      </c>
      <c r="B347" s="124" t="s">
        <v>439</v>
      </c>
      <c r="C347" s="117" t="s">
        <v>157</v>
      </c>
      <c r="D347" s="118" t="s">
        <v>442</v>
      </c>
      <c r="E347" s="119" t="s">
        <v>106</v>
      </c>
      <c r="F347" s="120" t="s">
        <v>149</v>
      </c>
      <c r="G347" s="121">
        <v>4861</v>
      </c>
      <c r="H347" s="37"/>
      <c r="I347" s="194"/>
      <c r="J347" s="195"/>
      <c r="K347" s="196"/>
      <c r="L347" s="29" t="s">
        <v>126</v>
      </c>
      <c r="M347" s="12">
        <v>4241</v>
      </c>
      <c r="N347" s="183">
        <f t="shared" si="58"/>
        <v>0</v>
      </c>
      <c r="O347" s="399"/>
      <c r="P347" s="399"/>
      <c r="Q347" s="161"/>
      <c r="R347" s="161"/>
      <c r="S347" s="438"/>
      <c r="T347" s="161"/>
      <c r="U347" s="161"/>
      <c r="V347" s="161"/>
    </row>
    <row r="348" spans="1:22" s="170" customFormat="1" ht="26.4">
      <c r="A348" s="122" t="str">
        <f t="shared" si="55"/>
        <v>71060400000000</v>
      </c>
      <c r="B348" s="124" t="s">
        <v>439</v>
      </c>
      <c r="C348" s="117" t="s">
        <v>157</v>
      </c>
      <c r="D348" s="118" t="s">
        <v>155</v>
      </c>
      <c r="E348" s="119" t="s">
        <v>441</v>
      </c>
      <c r="F348" s="120" t="s">
        <v>441</v>
      </c>
      <c r="G348" s="129" t="s">
        <v>440</v>
      </c>
      <c r="H348" s="37"/>
      <c r="I348" s="194"/>
      <c r="J348" s="195"/>
      <c r="K348" s="196"/>
      <c r="L348" s="29" t="s">
        <v>127</v>
      </c>
      <c r="M348" s="12">
        <v>4252</v>
      </c>
      <c r="N348" s="183">
        <f t="shared" si="58"/>
        <v>0</v>
      </c>
      <c r="O348" s="399"/>
      <c r="P348" s="399"/>
      <c r="Q348" s="161"/>
      <c r="R348" s="161"/>
      <c r="S348" s="438"/>
      <c r="T348" s="161"/>
      <c r="U348" s="161"/>
      <c r="V348" s="161"/>
    </row>
    <row r="349" spans="1:22" ht="16.8">
      <c r="A349" s="122" t="str">
        <f t="shared" si="55"/>
        <v>71060400000001</v>
      </c>
      <c r="B349" s="124" t="s">
        <v>439</v>
      </c>
      <c r="C349" s="117" t="s">
        <v>157</v>
      </c>
      <c r="D349" s="118" t="s">
        <v>155</v>
      </c>
      <c r="E349" s="119" t="s">
        <v>441</v>
      </c>
      <c r="F349" s="120" t="s">
        <v>441</v>
      </c>
      <c r="G349" s="129" t="s">
        <v>96</v>
      </c>
      <c r="H349" s="37"/>
      <c r="I349" s="194"/>
      <c r="J349" s="195"/>
      <c r="K349" s="196"/>
      <c r="L349" s="30" t="s">
        <v>128</v>
      </c>
      <c r="M349" s="31">
        <v>4261</v>
      </c>
      <c r="N349" s="183">
        <f t="shared" si="58"/>
        <v>0</v>
      </c>
      <c r="O349" s="399"/>
      <c r="P349" s="399"/>
      <c r="Q349" s="161"/>
      <c r="R349" s="161"/>
      <c r="S349" s="438"/>
      <c r="T349" s="161"/>
      <c r="U349" s="161"/>
      <c r="V349" s="161"/>
    </row>
    <row r="350" spans="1:22" s="156" customFormat="1" ht="16.8">
      <c r="A350" s="122" t="str">
        <f t="shared" si="55"/>
        <v>71060401000000</v>
      </c>
      <c r="B350" s="124" t="s">
        <v>439</v>
      </c>
      <c r="C350" s="117" t="s">
        <v>157</v>
      </c>
      <c r="D350" s="118" t="s">
        <v>155</v>
      </c>
      <c r="E350" s="119" t="s">
        <v>106</v>
      </c>
      <c r="F350" s="120" t="s">
        <v>441</v>
      </c>
      <c r="G350" s="129" t="s">
        <v>440</v>
      </c>
      <c r="H350" s="37"/>
      <c r="I350" s="194"/>
      <c r="J350" s="195"/>
      <c r="K350" s="196"/>
      <c r="L350" s="32" t="s">
        <v>129</v>
      </c>
      <c r="M350" s="48">
        <v>4264</v>
      </c>
      <c r="N350" s="183">
        <f t="shared" si="58"/>
        <v>0</v>
      </c>
      <c r="O350" s="399"/>
      <c r="P350" s="399"/>
      <c r="Q350" s="161"/>
      <c r="R350" s="161"/>
      <c r="S350" s="438"/>
      <c r="T350" s="161"/>
      <c r="U350" s="161"/>
      <c r="V350" s="161"/>
    </row>
    <row r="351" spans="1:22" ht="16.8">
      <c r="A351" s="122" t="str">
        <f t="shared" si="55"/>
        <v>71060401000001</v>
      </c>
      <c r="B351" s="124" t="s">
        <v>439</v>
      </c>
      <c r="C351" s="117" t="s">
        <v>157</v>
      </c>
      <c r="D351" s="118" t="s">
        <v>155</v>
      </c>
      <c r="E351" s="119" t="s">
        <v>106</v>
      </c>
      <c r="F351" s="120" t="s">
        <v>441</v>
      </c>
      <c r="G351" s="129" t="s">
        <v>96</v>
      </c>
      <c r="H351" s="37"/>
      <c r="I351" s="194"/>
      <c r="J351" s="195"/>
      <c r="K351" s="196"/>
      <c r="L351" s="32" t="s">
        <v>130</v>
      </c>
      <c r="M351" s="48">
        <v>4267</v>
      </c>
      <c r="N351" s="183">
        <f t="shared" si="58"/>
        <v>0</v>
      </c>
      <c r="O351" s="399"/>
      <c r="P351" s="399"/>
      <c r="Q351" s="161"/>
      <c r="R351" s="161"/>
      <c r="S351" s="438"/>
      <c r="T351" s="161"/>
      <c r="U351" s="161"/>
      <c r="V351" s="161"/>
    </row>
    <row r="352" spans="1:22" s="115" customFormat="1" ht="16.8">
      <c r="A352" s="122" t="str">
        <f t="shared" si="55"/>
        <v>71060401010000</v>
      </c>
      <c r="B352" s="124" t="s">
        <v>439</v>
      </c>
      <c r="C352" s="117" t="s">
        <v>157</v>
      </c>
      <c r="D352" s="118" t="s">
        <v>155</v>
      </c>
      <c r="E352" s="119" t="s">
        <v>106</v>
      </c>
      <c r="F352" s="120" t="s">
        <v>106</v>
      </c>
      <c r="G352" s="129" t="s">
        <v>440</v>
      </c>
      <c r="H352" s="37"/>
      <c r="I352" s="194"/>
      <c r="J352" s="195"/>
      <c r="K352" s="196"/>
      <c r="L352" s="32" t="s">
        <v>364</v>
      </c>
      <c r="M352" s="48">
        <v>4269</v>
      </c>
      <c r="N352" s="183">
        <f t="shared" si="58"/>
        <v>0</v>
      </c>
      <c r="O352" s="399"/>
      <c r="P352" s="399"/>
      <c r="Q352" s="161"/>
      <c r="R352" s="161"/>
      <c r="S352" s="438"/>
      <c r="T352" s="161"/>
      <c r="U352" s="161"/>
      <c r="V352" s="161"/>
    </row>
    <row r="353" spans="1:22" s="115" customFormat="1" ht="16.8">
      <c r="A353" s="122"/>
      <c r="B353" s="124"/>
      <c r="C353" s="117"/>
      <c r="D353" s="118"/>
      <c r="E353" s="119"/>
      <c r="F353" s="120"/>
      <c r="G353" s="129"/>
      <c r="H353" s="37"/>
      <c r="I353" s="194"/>
      <c r="J353" s="195"/>
      <c r="K353" s="196"/>
      <c r="L353" s="427" t="s">
        <v>791</v>
      </c>
      <c r="M353" s="395" t="s">
        <v>789</v>
      </c>
      <c r="N353" s="183">
        <f t="shared" si="58"/>
        <v>0</v>
      </c>
      <c r="O353" s="399"/>
      <c r="P353" s="399"/>
      <c r="Q353" s="161"/>
      <c r="R353" s="161"/>
      <c r="S353" s="438"/>
      <c r="T353" s="161"/>
      <c r="U353" s="161"/>
      <c r="V353" s="161"/>
    </row>
    <row r="354" spans="1:22" ht="16.8">
      <c r="A354" s="122" t="str">
        <f t="shared" si="55"/>
        <v>71060401014251</v>
      </c>
      <c r="B354" s="116" t="s">
        <v>439</v>
      </c>
      <c r="C354" s="117" t="s">
        <v>157</v>
      </c>
      <c r="D354" s="118" t="s">
        <v>155</v>
      </c>
      <c r="E354" s="119" t="s">
        <v>106</v>
      </c>
      <c r="F354" s="120" t="s">
        <v>106</v>
      </c>
      <c r="G354" s="121">
        <v>4251</v>
      </c>
      <c r="H354" s="37"/>
      <c r="I354" s="194"/>
      <c r="J354" s="195"/>
      <c r="K354" s="196"/>
      <c r="L354" s="29" t="s">
        <v>133</v>
      </c>
      <c r="M354" s="12">
        <v>4823</v>
      </c>
      <c r="N354" s="183">
        <f t="shared" si="58"/>
        <v>0</v>
      </c>
      <c r="O354" s="399"/>
      <c r="P354" s="399"/>
      <c r="Q354" s="161"/>
      <c r="R354" s="161"/>
      <c r="S354" s="438"/>
      <c r="T354" s="161"/>
      <c r="U354" s="161"/>
      <c r="V354" s="161"/>
    </row>
    <row r="355" spans="1:22" ht="26.4">
      <c r="A355" s="122" t="str">
        <f t="shared" si="55"/>
        <v>71060401015113</v>
      </c>
      <c r="B355" s="124" t="s">
        <v>439</v>
      </c>
      <c r="C355" s="117" t="s">
        <v>157</v>
      </c>
      <c r="D355" s="118" t="s">
        <v>155</v>
      </c>
      <c r="E355" s="119" t="s">
        <v>106</v>
      </c>
      <c r="F355" s="120" t="s">
        <v>106</v>
      </c>
      <c r="G355" s="121">
        <v>5113</v>
      </c>
      <c r="H355" s="37"/>
      <c r="I355" s="194"/>
      <c r="J355" s="195"/>
      <c r="K355" s="196"/>
      <c r="L355" s="29" t="s">
        <v>761</v>
      </c>
      <c r="M355" s="12" t="s">
        <v>762</v>
      </c>
      <c r="N355" s="183">
        <f t="shared" si="58"/>
        <v>0</v>
      </c>
      <c r="O355" s="399"/>
      <c r="P355" s="399"/>
      <c r="Q355" s="161"/>
      <c r="R355" s="161"/>
      <c r="S355" s="438"/>
      <c r="T355" s="161"/>
      <c r="U355" s="161"/>
      <c r="V355" s="161"/>
    </row>
    <row r="356" spans="1:22" ht="16.8">
      <c r="A356" s="122" t="str">
        <f t="shared" si="55"/>
        <v>71060401015113</v>
      </c>
      <c r="B356" s="124" t="s">
        <v>439</v>
      </c>
      <c r="C356" s="117" t="s">
        <v>157</v>
      </c>
      <c r="D356" s="118" t="s">
        <v>155</v>
      </c>
      <c r="E356" s="119" t="s">
        <v>106</v>
      </c>
      <c r="F356" s="120" t="s">
        <v>106</v>
      </c>
      <c r="G356" s="121">
        <v>5113</v>
      </c>
      <c r="H356" s="37"/>
      <c r="I356" s="194"/>
      <c r="J356" s="195"/>
      <c r="K356" s="196"/>
      <c r="L356" s="36" t="s">
        <v>134</v>
      </c>
      <c r="M356" s="31">
        <v>4861</v>
      </c>
      <c r="N356" s="183">
        <f t="shared" si="58"/>
        <v>0</v>
      </c>
      <c r="O356" s="399"/>
      <c r="P356" s="399"/>
      <c r="Q356" s="161"/>
      <c r="R356" s="161"/>
      <c r="S356" s="438"/>
      <c r="T356" s="161"/>
      <c r="U356" s="161"/>
      <c r="V356" s="161"/>
    </row>
    <row r="357" spans="1:22" ht="16.8">
      <c r="A357" s="122" t="str">
        <f t="shared" si="55"/>
        <v>71060401015129</v>
      </c>
      <c r="B357" s="124" t="s">
        <v>439</v>
      </c>
      <c r="C357" s="117" t="s">
        <v>157</v>
      </c>
      <c r="D357" s="118" t="s">
        <v>155</v>
      </c>
      <c r="E357" s="119" t="s">
        <v>106</v>
      </c>
      <c r="F357" s="120" t="s">
        <v>106</v>
      </c>
      <c r="G357" s="121">
        <v>5129</v>
      </c>
      <c r="H357" s="37"/>
      <c r="I357" s="194"/>
      <c r="J357" s="195"/>
      <c r="K357" s="196"/>
      <c r="L357" s="29" t="s">
        <v>136</v>
      </c>
      <c r="M357" s="12">
        <v>5122</v>
      </c>
      <c r="N357" s="183">
        <f t="shared" si="58"/>
        <v>0</v>
      </c>
      <c r="O357" s="399"/>
      <c r="P357" s="399"/>
      <c r="Q357" s="161"/>
      <c r="R357" s="161"/>
      <c r="S357" s="438"/>
      <c r="T357" s="161"/>
      <c r="U357" s="161"/>
      <c r="V357" s="161"/>
    </row>
    <row r="358" spans="1:22" s="115" customFormat="1" ht="16.8">
      <c r="A358" s="122" t="str">
        <f t="shared" si="55"/>
        <v>71060401020000</v>
      </c>
      <c r="B358" s="124" t="s">
        <v>439</v>
      </c>
      <c r="C358" s="117" t="s">
        <v>157</v>
      </c>
      <c r="D358" s="118" t="s">
        <v>155</v>
      </c>
      <c r="E358" s="119" t="s">
        <v>106</v>
      </c>
      <c r="F358" s="120" t="s">
        <v>140</v>
      </c>
      <c r="G358" s="129" t="s">
        <v>440</v>
      </c>
      <c r="H358" s="37"/>
      <c r="I358" s="194"/>
      <c r="J358" s="195"/>
      <c r="K358" s="196"/>
      <c r="L358" s="29" t="s">
        <v>137</v>
      </c>
      <c r="M358" s="12">
        <v>5129</v>
      </c>
      <c r="N358" s="183">
        <f t="shared" si="58"/>
        <v>0</v>
      </c>
      <c r="O358" s="399"/>
      <c r="P358" s="399"/>
      <c r="Q358" s="161"/>
      <c r="R358" s="161"/>
      <c r="S358" s="438"/>
      <c r="T358" s="161"/>
      <c r="U358" s="161"/>
      <c r="V358" s="161"/>
    </row>
    <row r="359" spans="1:22" ht="16.2">
      <c r="A359" s="122" t="str">
        <f t="shared" si="55"/>
        <v>71060401024511</v>
      </c>
      <c r="B359" s="124" t="s">
        <v>439</v>
      </c>
      <c r="C359" s="117" t="s">
        <v>157</v>
      </c>
      <c r="D359" s="118" t="s">
        <v>155</v>
      </c>
      <c r="E359" s="119" t="s">
        <v>106</v>
      </c>
      <c r="F359" s="120" t="s">
        <v>140</v>
      </c>
      <c r="G359" s="129">
        <v>4511</v>
      </c>
      <c r="H359" s="37"/>
      <c r="I359" s="194"/>
      <c r="J359" s="195"/>
      <c r="K359" s="196"/>
      <c r="L359" s="29" t="s">
        <v>138</v>
      </c>
      <c r="M359" s="12">
        <v>5132</v>
      </c>
      <c r="N359" s="183">
        <f t="shared" si="58"/>
        <v>0</v>
      </c>
      <c r="O359" s="183"/>
      <c r="P359" s="183"/>
      <c r="Q359" s="161"/>
      <c r="R359" s="161"/>
      <c r="S359" s="438"/>
      <c r="T359" s="161"/>
      <c r="U359" s="161"/>
      <c r="V359" s="161"/>
    </row>
    <row r="360" spans="1:22" ht="16.2">
      <c r="A360" s="122" t="str">
        <f t="shared" si="55"/>
        <v>71060401024861</v>
      </c>
      <c r="B360" s="124" t="s">
        <v>439</v>
      </c>
      <c r="C360" s="117" t="s">
        <v>157</v>
      </c>
      <c r="D360" s="118" t="s">
        <v>155</v>
      </c>
      <c r="E360" s="119" t="s">
        <v>106</v>
      </c>
      <c r="F360" s="120" t="s">
        <v>140</v>
      </c>
      <c r="G360" s="121">
        <v>4861</v>
      </c>
      <c r="H360" s="45"/>
      <c r="I360" s="45"/>
      <c r="J360" s="45"/>
      <c r="K360" s="45"/>
      <c r="L360" s="27" t="s">
        <v>885</v>
      </c>
      <c r="M360" s="28"/>
      <c r="N360" s="197">
        <f>O360+P360</f>
        <v>0</v>
      </c>
      <c r="O360" s="197">
        <f>SUM(O361)</f>
        <v>0</v>
      </c>
      <c r="P360" s="197">
        <f>SUM(P361)</f>
        <v>0</v>
      </c>
      <c r="Q360" s="161"/>
      <c r="R360" s="161"/>
      <c r="S360" s="438"/>
      <c r="T360" s="161"/>
      <c r="U360" s="161"/>
      <c r="V360" s="161"/>
    </row>
    <row r="361" spans="1:22" s="115" customFormat="1" ht="26.4">
      <c r="A361" s="122" t="str">
        <f t="shared" si="55"/>
        <v>71060401030000</v>
      </c>
      <c r="B361" s="124" t="s">
        <v>439</v>
      </c>
      <c r="C361" s="117" t="s">
        <v>157</v>
      </c>
      <c r="D361" s="118" t="s">
        <v>155</v>
      </c>
      <c r="E361" s="119" t="s">
        <v>106</v>
      </c>
      <c r="F361" s="120" t="s">
        <v>442</v>
      </c>
      <c r="G361" s="129" t="s">
        <v>440</v>
      </c>
      <c r="H361" s="37"/>
      <c r="I361" s="194"/>
      <c r="J361" s="195"/>
      <c r="K361" s="196"/>
      <c r="L361" s="29" t="s">
        <v>217</v>
      </c>
      <c r="M361" s="12">
        <v>4511</v>
      </c>
      <c r="N361" s="183">
        <f t="shared" ref="N361" si="59">O361+P361</f>
        <v>0</v>
      </c>
      <c r="O361" s="398"/>
      <c r="P361" s="398"/>
      <c r="Q361" s="161"/>
      <c r="R361" s="161"/>
      <c r="S361" s="438"/>
      <c r="T361" s="161"/>
      <c r="U361" s="161"/>
      <c r="V361" s="161"/>
    </row>
    <row r="362" spans="1:22" ht="16.2">
      <c r="A362" s="122" t="str">
        <f t="shared" ref="A362:A424" si="60">CONCATENATE(B362,C362,D362,E362,F362,G362)</f>
        <v>71060401034251</v>
      </c>
      <c r="B362" s="124" t="s">
        <v>439</v>
      </c>
      <c r="C362" s="117" t="s">
        <v>157</v>
      </c>
      <c r="D362" s="118" t="s">
        <v>155</v>
      </c>
      <c r="E362" s="119" t="s">
        <v>106</v>
      </c>
      <c r="F362" s="120" t="s">
        <v>442</v>
      </c>
      <c r="G362" s="121">
        <v>4251</v>
      </c>
      <c r="H362" s="165">
        <v>2520</v>
      </c>
      <c r="I362" s="166" t="s">
        <v>149</v>
      </c>
      <c r="J362" s="167">
        <v>2</v>
      </c>
      <c r="K362" s="167">
        <v>0</v>
      </c>
      <c r="L362" s="168" t="s">
        <v>640</v>
      </c>
      <c r="M362" s="176"/>
      <c r="N362" s="188">
        <f>+N364</f>
        <v>0</v>
      </c>
      <c r="O362" s="188">
        <f>+O364</f>
        <v>0</v>
      </c>
      <c r="P362" s="188">
        <f>+P364</f>
        <v>0</v>
      </c>
      <c r="Q362" s="161"/>
      <c r="R362" s="161"/>
      <c r="S362" s="438"/>
      <c r="T362" s="161"/>
      <c r="U362" s="161"/>
      <c r="V362" s="161"/>
    </row>
    <row r="363" spans="1:22" ht="16.2">
      <c r="A363" s="122" t="str">
        <f t="shared" si="60"/>
        <v>71060401034861</v>
      </c>
      <c r="B363" s="124" t="s">
        <v>439</v>
      </c>
      <c r="C363" s="117" t="s">
        <v>157</v>
      </c>
      <c r="D363" s="118" t="s">
        <v>155</v>
      </c>
      <c r="E363" s="119" t="s">
        <v>106</v>
      </c>
      <c r="F363" s="120" t="s">
        <v>442</v>
      </c>
      <c r="G363" s="129">
        <v>4861</v>
      </c>
      <c r="H363" s="17"/>
      <c r="I363" s="18"/>
      <c r="J363" s="19"/>
      <c r="K363" s="19"/>
      <c r="L363" s="30" t="s">
        <v>110</v>
      </c>
      <c r="M363" s="31"/>
      <c r="N363" s="405"/>
      <c r="O363" s="405"/>
      <c r="P363" s="405"/>
      <c r="Q363" s="161"/>
      <c r="R363" s="161"/>
      <c r="S363" s="438"/>
      <c r="T363" s="161"/>
      <c r="U363" s="161"/>
      <c r="V363" s="161"/>
    </row>
    <row r="364" spans="1:22" ht="16.2">
      <c r="A364" s="122" t="str">
        <f t="shared" si="60"/>
        <v>71060401035113</v>
      </c>
      <c r="B364" s="124" t="s">
        <v>439</v>
      </c>
      <c r="C364" s="117" t="s">
        <v>157</v>
      </c>
      <c r="D364" s="118" t="s">
        <v>155</v>
      </c>
      <c r="E364" s="119" t="s">
        <v>106</v>
      </c>
      <c r="F364" s="120" t="s">
        <v>442</v>
      </c>
      <c r="G364" s="121">
        <v>5113</v>
      </c>
      <c r="H364" s="151">
        <v>2521</v>
      </c>
      <c r="I364" s="152" t="s">
        <v>149</v>
      </c>
      <c r="J364" s="153">
        <v>2</v>
      </c>
      <c r="K364" s="153">
        <v>1</v>
      </c>
      <c r="L364" s="154" t="s">
        <v>640</v>
      </c>
      <c r="M364" s="155"/>
      <c r="N364" s="192">
        <f>+N366</f>
        <v>0</v>
      </c>
      <c r="O364" s="192">
        <f>+O366</f>
        <v>0</v>
      </c>
      <c r="P364" s="192">
        <f>+P366</f>
        <v>0</v>
      </c>
      <c r="Q364" s="161"/>
      <c r="R364" s="161"/>
      <c r="S364" s="438"/>
      <c r="T364" s="161"/>
      <c r="U364" s="161"/>
      <c r="V364" s="161"/>
    </row>
    <row r="365" spans="1:22" s="115" customFormat="1" ht="16.2">
      <c r="A365" s="122" t="str">
        <f t="shared" si="60"/>
        <v>71060401040000</v>
      </c>
      <c r="B365" s="124" t="s">
        <v>439</v>
      </c>
      <c r="C365" s="117" t="s">
        <v>157</v>
      </c>
      <c r="D365" s="118" t="s">
        <v>155</v>
      </c>
      <c r="E365" s="119" t="s">
        <v>106</v>
      </c>
      <c r="F365" s="120" t="s">
        <v>155</v>
      </c>
      <c r="G365" s="129" t="s">
        <v>440</v>
      </c>
      <c r="H365" s="17"/>
      <c r="I365" s="25"/>
      <c r="J365" s="26"/>
      <c r="K365" s="26"/>
      <c r="L365" s="30" t="s">
        <v>108</v>
      </c>
      <c r="M365" s="31"/>
      <c r="N365" s="405"/>
      <c r="O365" s="405"/>
      <c r="P365" s="405"/>
      <c r="Q365" s="161"/>
      <c r="R365" s="161"/>
      <c r="S365" s="438"/>
      <c r="T365" s="161"/>
      <c r="U365" s="161"/>
      <c r="V365" s="161"/>
    </row>
    <row r="366" spans="1:22" ht="16.2">
      <c r="A366" s="122" t="str">
        <f t="shared" si="60"/>
        <v>71060401044861</v>
      </c>
      <c r="B366" s="124" t="s">
        <v>439</v>
      </c>
      <c r="C366" s="117" t="s">
        <v>157</v>
      </c>
      <c r="D366" s="118" t="s">
        <v>155</v>
      </c>
      <c r="E366" s="119" t="s">
        <v>106</v>
      </c>
      <c r="F366" s="120" t="s">
        <v>155</v>
      </c>
      <c r="G366" s="121">
        <v>4861</v>
      </c>
      <c r="H366" s="45"/>
      <c r="I366" s="45"/>
      <c r="J366" s="45"/>
      <c r="K366" s="45"/>
      <c r="L366" s="27" t="s">
        <v>642</v>
      </c>
      <c r="M366" s="28"/>
      <c r="N366" s="197">
        <f>O366+P366</f>
        <v>0</v>
      </c>
      <c r="O366" s="197">
        <f>SUM(O367:O369)</f>
        <v>0</v>
      </c>
      <c r="P366" s="197">
        <f>SUM(P367:P369)</f>
        <v>0</v>
      </c>
      <c r="Q366" s="161"/>
      <c r="R366" s="161"/>
      <c r="S366" s="438"/>
      <c r="T366" s="161"/>
      <c r="U366" s="161"/>
      <c r="V366" s="161"/>
    </row>
    <row r="367" spans="1:22" s="115" customFormat="1" ht="26.4">
      <c r="A367" s="122"/>
      <c r="B367" s="124"/>
      <c r="C367" s="117"/>
      <c r="D367" s="118"/>
      <c r="E367" s="119"/>
      <c r="F367" s="120"/>
      <c r="G367" s="129"/>
      <c r="H367" s="30"/>
      <c r="I367" s="30"/>
      <c r="J367" s="30"/>
      <c r="K367" s="30"/>
      <c r="L367" s="203" t="s">
        <v>142</v>
      </c>
      <c r="M367" s="31">
        <v>4251</v>
      </c>
      <c r="N367" s="183">
        <f t="shared" ref="N367:N369" si="61">O367+P367</f>
        <v>0</v>
      </c>
      <c r="O367" s="183"/>
      <c r="P367" s="183"/>
      <c r="Q367" s="161"/>
      <c r="R367" s="161"/>
      <c r="S367" s="438"/>
      <c r="T367" s="161"/>
      <c r="U367" s="161"/>
      <c r="V367" s="161"/>
    </row>
    <row r="368" spans="1:22" ht="16.8">
      <c r="B368" s="124"/>
      <c r="H368" s="37"/>
      <c r="I368" s="194"/>
      <c r="J368" s="195"/>
      <c r="K368" s="196"/>
      <c r="L368" s="30" t="s">
        <v>173</v>
      </c>
      <c r="M368" s="31">
        <v>5112</v>
      </c>
      <c r="N368" s="183">
        <f t="shared" si="61"/>
        <v>0</v>
      </c>
      <c r="O368" s="399">
        <v>0</v>
      </c>
      <c r="P368" s="399"/>
      <c r="Q368" s="161"/>
      <c r="R368" s="161"/>
      <c r="S368" s="438"/>
      <c r="T368" s="161"/>
      <c r="U368" s="161"/>
      <c r="V368" s="161"/>
    </row>
    <row r="369" spans="1:22" s="115" customFormat="1" ht="16.2">
      <c r="A369" s="122" t="str">
        <f t="shared" si="60"/>
        <v>71060401050000</v>
      </c>
      <c r="B369" s="124" t="s">
        <v>439</v>
      </c>
      <c r="C369" s="117" t="s">
        <v>157</v>
      </c>
      <c r="D369" s="118" t="s">
        <v>155</v>
      </c>
      <c r="E369" s="119" t="s">
        <v>106</v>
      </c>
      <c r="F369" s="120" t="s">
        <v>149</v>
      </c>
      <c r="G369" s="129" t="s">
        <v>440</v>
      </c>
      <c r="H369" s="37"/>
      <c r="I369" s="194"/>
      <c r="J369" s="195"/>
      <c r="K369" s="196"/>
      <c r="L369" s="30" t="s">
        <v>174</v>
      </c>
      <c r="M369" s="31">
        <v>5113</v>
      </c>
      <c r="N369" s="183">
        <f t="shared" si="61"/>
        <v>0</v>
      </c>
      <c r="O369" s="183"/>
      <c r="P369" s="183">
        <v>0</v>
      </c>
      <c r="Q369" s="161"/>
      <c r="R369" s="161"/>
      <c r="S369" s="438"/>
      <c r="T369" s="161"/>
      <c r="U369" s="161"/>
      <c r="V369" s="161"/>
    </row>
    <row r="370" spans="1:22" ht="16.2">
      <c r="A370" s="122" t="str">
        <f t="shared" si="60"/>
        <v>71060401054861</v>
      </c>
      <c r="B370" s="124" t="s">
        <v>439</v>
      </c>
      <c r="C370" s="117" t="s">
        <v>157</v>
      </c>
      <c r="D370" s="118" t="s">
        <v>155</v>
      </c>
      <c r="E370" s="119" t="s">
        <v>106</v>
      </c>
      <c r="F370" s="120" t="s">
        <v>149</v>
      </c>
      <c r="G370" s="121">
        <v>4861</v>
      </c>
      <c r="H370" s="165">
        <v>2530</v>
      </c>
      <c r="I370" s="166" t="s">
        <v>149</v>
      </c>
      <c r="J370" s="167">
        <v>3</v>
      </c>
      <c r="K370" s="167">
        <v>0</v>
      </c>
      <c r="L370" s="168" t="s">
        <v>235</v>
      </c>
      <c r="M370" s="176"/>
      <c r="N370" s="188">
        <f>+N372</f>
        <v>0</v>
      </c>
      <c r="O370" s="188">
        <f>+O372</f>
        <v>0</v>
      </c>
      <c r="P370" s="188">
        <f>+P372</f>
        <v>0</v>
      </c>
      <c r="Q370" s="161"/>
      <c r="R370" s="161"/>
      <c r="S370" s="438"/>
      <c r="T370" s="161"/>
      <c r="U370" s="161"/>
      <c r="V370" s="161"/>
    </row>
    <row r="371" spans="1:22" s="170" customFormat="1" ht="16.2">
      <c r="A371" s="122" t="str">
        <f t="shared" si="60"/>
        <v>71060500000000</v>
      </c>
      <c r="B371" s="124" t="s">
        <v>439</v>
      </c>
      <c r="C371" s="117" t="s">
        <v>157</v>
      </c>
      <c r="D371" s="118" t="s">
        <v>149</v>
      </c>
      <c r="E371" s="119" t="s">
        <v>441</v>
      </c>
      <c r="F371" s="120" t="s">
        <v>441</v>
      </c>
      <c r="G371" s="129" t="s">
        <v>440</v>
      </c>
      <c r="H371" s="17"/>
      <c r="I371" s="18"/>
      <c r="J371" s="19"/>
      <c r="K371" s="19"/>
      <c r="L371" s="30" t="s">
        <v>110</v>
      </c>
      <c r="M371" s="35"/>
      <c r="N371" s="190"/>
      <c r="O371" s="190"/>
      <c r="P371" s="190"/>
      <c r="Q371" s="161"/>
      <c r="R371" s="161"/>
      <c r="S371" s="438"/>
      <c r="T371" s="161"/>
      <c r="U371" s="161"/>
      <c r="V371" s="161"/>
    </row>
    <row r="372" spans="1:22" ht="16.2">
      <c r="A372" s="122" t="str">
        <f t="shared" si="60"/>
        <v>71060500000001</v>
      </c>
      <c r="B372" s="124" t="s">
        <v>439</v>
      </c>
      <c r="C372" s="117" t="s">
        <v>157</v>
      </c>
      <c r="D372" s="118" t="s">
        <v>149</v>
      </c>
      <c r="E372" s="119" t="s">
        <v>441</v>
      </c>
      <c r="F372" s="120" t="s">
        <v>441</v>
      </c>
      <c r="G372" s="129" t="s">
        <v>96</v>
      </c>
      <c r="H372" s="151">
        <v>2531</v>
      </c>
      <c r="I372" s="152" t="s">
        <v>149</v>
      </c>
      <c r="J372" s="153">
        <v>3</v>
      </c>
      <c r="K372" s="153">
        <v>1</v>
      </c>
      <c r="L372" s="154" t="s">
        <v>236</v>
      </c>
      <c r="M372" s="155"/>
      <c r="N372" s="192">
        <f>+N374</f>
        <v>0</v>
      </c>
      <c r="O372" s="192">
        <f t="shared" ref="O372:P372" si="62">+O374</f>
        <v>0</v>
      </c>
      <c r="P372" s="192">
        <f t="shared" si="62"/>
        <v>0</v>
      </c>
      <c r="Q372" s="161"/>
      <c r="R372" s="161"/>
      <c r="S372" s="438"/>
      <c r="T372" s="161"/>
      <c r="U372" s="161"/>
      <c r="V372" s="161"/>
    </row>
    <row r="373" spans="1:22" s="156" customFormat="1" ht="16.2">
      <c r="A373" s="122" t="str">
        <f t="shared" si="60"/>
        <v>71060501000000</v>
      </c>
      <c r="B373" s="124" t="s">
        <v>439</v>
      </c>
      <c r="C373" s="117" t="s">
        <v>157</v>
      </c>
      <c r="D373" s="118" t="s">
        <v>149</v>
      </c>
      <c r="E373" s="119" t="s">
        <v>106</v>
      </c>
      <c r="F373" s="120" t="s">
        <v>441</v>
      </c>
      <c r="G373" s="129" t="s">
        <v>440</v>
      </c>
      <c r="H373" s="17"/>
      <c r="I373" s="25"/>
      <c r="J373" s="26"/>
      <c r="K373" s="26"/>
      <c r="L373" s="30" t="s">
        <v>108</v>
      </c>
      <c r="M373" s="44"/>
      <c r="N373" s="190"/>
      <c r="O373" s="190"/>
      <c r="P373" s="190"/>
      <c r="Q373" s="161"/>
      <c r="R373" s="161"/>
      <c r="S373" s="438"/>
      <c r="T373" s="161"/>
      <c r="U373" s="161"/>
      <c r="V373" s="161"/>
    </row>
    <row r="374" spans="1:22" ht="27.6">
      <c r="B374" s="124"/>
      <c r="G374" s="129"/>
      <c r="H374" s="45"/>
      <c r="I374" s="147"/>
      <c r="J374" s="148"/>
      <c r="K374" s="148"/>
      <c r="L374" s="27" t="s">
        <v>886</v>
      </c>
      <c r="M374" s="28"/>
      <c r="N374" s="197">
        <f>O374+P374</f>
        <v>0</v>
      </c>
      <c r="O374" s="197">
        <f>SUM(O375:O376)</f>
        <v>0</v>
      </c>
      <c r="P374" s="197">
        <f>SUM(P375:P376)</f>
        <v>0</v>
      </c>
      <c r="Q374" s="161"/>
      <c r="R374" s="161"/>
      <c r="S374" s="438"/>
      <c r="T374" s="161"/>
      <c r="U374" s="161"/>
      <c r="V374" s="161"/>
    </row>
    <row r="375" spans="1:22" s="115" customFormat="1" ht="16.8">
      <c r="A375" s="122" t="str">
        <f t="shared" ref="A375:A376" si="63">CONCATENATE(B375,C375,D375,E375,F375,G375)</f>
        <v>71060301050000</v>
      </c>
      <c r="B375" s="124" t="s">
        <v>439</v>
      </c>
      <c r="C375" s="117" t="s">
        <v>157</v>
      </c>
      <c r="D375" s="118" t="s">
        <v>442</v>
      </c>
      <c r="E375" s="119" t="s">
        <v>106</v>
      </c>
      <c r="F375" s="120" t="s">
        <v>149</v>
      </c>
      <c r="G375" s="129" t="s">
        <v>440</v>
      </c>
      <c r="H375" s="37"/>
      <c r="I375" s="194"/>
      <c r="J375" s="195"/>
      <c r="K375" s="196"/>
      <c r="L375" s="29" t="s">
        <v>125</v>
      </c>
      <c r="M375" s="12">
        <v>4239</v>
      </c>
      <c r="N375" s="183">
        <f t="shared" ref="N375:N376" si="64">O375+P375</f>
        <v>0</v>
      </c>
      <c r="O375" s="399"/>
      <c r="P375" s="399">
        <v>0</v>
      </c>
      <c r="Q375" s="161"/>
      <c r="R375" s="161"/>
      <c r="S375" s="438"/>
      <c r="T375" s="161"/>
      <c r="U375" s="161"/>
      <c r="V375" s="161"/>
    </row>
    <row r="376" spans="1:22" s="115" customFormat="1" ht="26.4">
      <c r="A376" s="122" t="str">
        <f t="shared" si="63"/>
        <v>71060401030000</v>
      </c>
      <c r="B376" s="124" t="s">
        <v>439</v>
      </c>
      <c r="C376" s="117" t="s">
        <v>157</v>
      </c>
      <c r="D376" s="118" t="s">
        <v>155</v>
      </c>
      <c r="E376" s="119" t="s">
        <v>106</v>
      </c>
      <c r="F376" s="120" t="s">
        <v>442</v>
      </c>
      <c r="G376" s="129" t="s">
        <v>440</v>
      </c>
      <c r="H376" s="37"/>
      <c r="I376" s="194"/>
      <c r="J376" s="195"/>
      <c r="K376" s="196"/>
      <c r="L376" s="29" t="s">
        <v>217</v>
      </c>
      <c r="M376" s="12">
        <v>4511</v>
      </c>
      <c r="N376" s="183">
        <f t="shared" si="64"/>
        <v>0</v>
      </c>
      <c r="O376" s="398"/>
      <c r="P376" s="398"/>
      <c r="Q376" s="161"/>
      <c r="R376" s="161"/>
      <c r="S376" s="438"/>
      <c r="T376" s="161"/>
      <c r="U376" s="161"/>
      <c r="V376" s="161"/>
    </row>
    <row r="377" spans="1:22" ht="27.6">
      <c r="A377" s="122" t="str">
        <f t="shared" si="60"/>
        <v>71060501015134</v>
      </c>
      <c r="B377" s="124" t="s">
        <v>439</v>
      </c>
      <c r="C377" s="117" t="s">
        <v>157</v>
      </c>
      <c r="D377" s="118" t="s">
        <v>149</v>
      </c>
      <c r="E377" s="119" t="s">
        <v>106</v>
      </c>
      <c r="F377" s="120" t="s">
        <v>106</v>
      </c>
      <c r="G377" s="121">
        <v>5134</v>
      </c>
      <c r="H377" s="165">
        <v>2560</v>
      </c>
      <c r="I377" s="166" t="s">
        <v>149</v>
      </c>
      <c r="J377" s="167">
        <v>6</v>
      </c>
      <c r="K377" s="167">
        <v>0</v>
      </c>
      <c r="L377" s="168" t="s">
        <v>238</v>
      </c>
      <c r="M377" s="176"/>
      <c r="N377" s="188">
        <f>+N379</f>
        <v>0</v>
      </c>
      <c r="O377" s="188">
        <f>+O379</f>
        <v>0</v>
      </c>
      <c r="P377" s="188">
        <f>+P379</f>
        <v>0</v>
      </c>
      <c r="Q377" s="161"/>
      <c r="R377" s="161"/>
      <c r="S377" s="438"/>
      <c r="T377" s="161"/>
      <c r="U377" s="161"/>
      <c r="V377" s="161"/>
    </row>
    <row r="378" spans="1:22" s="170" customFormat="1" ht="16.2">
      <c r="A378" s="122" t="str">
        <f t="shared" si="60"/>
        <v>71060600000000</v>
      </c>
      <c r="B378" s="124" t="s">
        <v>439</v>
      </c>
      <c r="C378" s="117" t="s">
        <v>157</v>
      </c>
      <c r="D378" s="118" t="s">
        <v>157</v>
      </c>
      <c r="E378" s="119" t="s">
        <v>441</v>
      </c>
      <c r="F378" s="120" t="s">
        <v>441</v>
      </c>
      <c r="G378" s="129" t="s">
        <v>440</v>
      </c>
      <c r="H378" s="25"/>
      <c r="I378" s="18"/>
      <c r="J378" s="19"/>
      <c r="K378" s="19"/>
      <c r="L378" s="30" t="s">
        <v>110</v>
      </c>
      <c r="M378" s="31"/>
      <c r="N378" s="190"/>
      <c r="O378" s="190"/>
      <c r="P378" s="190"/>
      <c r="Q378" s="161"/>
      <c r="R378" s="161"/>
      <c r="S378" s="438"/>
      <c r="T378" s="161"/>
      <c r="U378" s="161"/>
      <c r="V378" s="161"/>
    </row>
    <row r="379" spans="1:22" ht="26.4">
      <c r="A379" s="122" t="str">
        <f t="shared" si="60"/>
        <v>71060600000001</v>
      </c>
      <c r="B379" s="124" t="s">
        <v>439</v>
      </c>
      <c r="C379" s="117" t="s">
        <v>157</v>
      </c>
      <c r="D379" s="118" t="s">
        <v>157</v>
      </c>
      <c r="E379" s="119" t="s">
        <v>441</v>
      </c>
      <c r="F379" s="120" t="s">
        <v>441</v>
      </c>
      <c r="G379" s="129" t="s">
        <v>96</v>
      </c>
      <c r="H379" s="151">
        <v>2561</v>
      </c>
      <c r="I379" s="152" t="s">
        <v>149</v>
      </c>
      <c r="J379" s="153">
        <v>6</v>
      </c>
      <c r="K379" s="153">
        <v>1</v>
      </c>
      <c r="L379" s="154" t="s">
        <v>238</v>
      </c>
      <c r="M379" s="155"/>
      <c r="N379" s="192">
        <f>+N381+N389+N391+N396+N393+N398+N402+N404</f>
        <v>0</v>
      </c>
      <c r="O379" s="192">
        <f t="shared" ref="O379:P379" si="65">+O381+O389+O391+O396+O393+O398+O402+O404</f>
        <v>0</v>
      </c>
      <c r="P379" s="192">
        <f t="shared" si="65"/>
        <v>0</v>
      </c>
      <c r="Q379" s="161"/>
      <c r="R379" s="161"/>
      <c r="S379" s="438"/>
      <c r="T379" s="161"/>
      <c r="U379" s="161"/>
      <c r="V379" s="161"/>
    </row>
    <row r="380" spans="1:22" s="156" customFormat="1" ht="16.2">
      <c r="A380" s="122" t="str">
        <f t="shared" si="60"/>
        <v>71060601000000</v>
      </c>
      <c r="B380" s="124" t="s">
        <v>439</v>
      </c>
      <c r="C380" s="117" t="s">
        <v>157</v>
      </c>
      <c r="D380" s="118" t="s">
        <v>157</v>
      </c>
      <c r="E380" s="119" t="s">
        <v>106</v>
      </c>
      <c r="F380" s="120" t="s">
        <v>441</v>
      </c>
      <c r="G380" s="129" t="s">
        <v>440</v>
      </c>
      <c r="H380" s="25"/>
      <c r="I380" s="25"/>
      <c r="J380" s="26"/>
      <c r="K380" s="26"/>
      <c r="L380" s="30" t="s">
        <v>108</v>
      </c>
      <c r="M380" s="31"/>
      <c r="N380" s="190"/>
      <c r="O380" s="190"/>
      <c r="P380" s="190"/>
      <c r="Q380" s="161"/>
      <c r="R380" s="161"/>
      <c r="S380" s="438"/>
      <c r="T380" s="161"/>
      <c r="U380" s="161"/>
      <c r="V380" s="161"/>
    </row>
    <row r="381" spans="1:22" ht="16.2">
      <c r="A381" s="122" t="str">
        <f t="shared" si="60"/>
        <v>71060601000001</v>
      </c>
      <c r="B381" s="124" t="s">
        <v>439</v>
      </c>
      <c r="C381" s="117" t="s">
        <v>157</v>
      </c>
      <c r="D381" s="118" t="s">
        <v>157</v>
      </c>
      <c r="E381" s="119" t="s">
        <v>106</v>
      </c>
      <c r="F381" s="120" t="s">
        <v>441</v>
      </c>
      <c r="G381" s="129" t="s">
        <v>96</v>
      </c>
      <c r="H381" s="45"/>
      <c r="I381" s="147"/>
      <c r="J381" s="148"/>
      <c r="K381" s="148"/>
      <c r="L381" s="27" t="s">
        <v>239</v>
      </c>
      <c r="M381" s="28"/>
      <c r="N381" s="197">
        <f>O381+P381</f>
        <v>0</v>
      </c>
      <c r="O381" s="197">
        <f>SUM(O382:O388)</f>
        <v>0</v>
      </c>
      <c r="P381" s="197">
        <f>SUM(P382:P388)</f>
        <v>0</v>
      </c>
      <c r="Q381" s="161"/>
      <c r="R381" s="161"/>
      <c r="S381" s="438"/>
      <c r="T381" s="161"/>
      <c r="U381" s="161"/>
      <c r="V381" s="161"/>
    </row>
    <row r="382" spans="1:22" s="115" customFormat="1" ht="16.2">
      <c r="A382" s="122" t="str">
        <f t="shared" si="60"/>
        <v>71060601010000</v>
      </c>
      <c r="B382" s="124" t="s">
        <v>439</v>
      </c>
      <c r="C382" s="117" t="s">
        <v>157</v>
      </c>
      <c r="D382" s="118" t="s">
        <v>157</v>
      </c>
      <c r="E382" s="119" t="s">
        <v>106</v>
      </c>
      <c r="F382" s="120" t="s">
        <v>106</v>
      </c>
      <c r="G382" s="129" t="s">
        <v>440</v>
      </c>
      <c r="H382" s="17"/>
      <c r="I382" s="25"/>
      <c r="J382" s="26"/>
      <c r="K382" s="26"/>
      <c r="L382" s="32" t="s">
        <v>115</v>
      </c>
      <c r="M382" s="33">
        <v>4213</v>
      </c>
      <c r="N382" s="183">
        <f t="shared" ref="N382:N401" si="66">O382+P382</f>
        <v>0</v>
      </c>
      <c r="O382" s="183"/>
      <c r="P382" s="183"/>
      <c r="Q382" s="161"/>
      <c r="R382" s="161"/>
      <c r="S382" s="438"/>
      <c r="T382" s="161"/>
      <c r="U382" s="161"/>
      <c r="V382" s="161"/>
    </row>
    <row r="383" spans="1:22" ht="16.2">
      <c r="A383" s="122" t="str">
        <f t="shared" si="60"/>
        <v>71060601014251</v>
      </c>
      <c r="B383" s="124" t="s">
        <v>439</v>
      </c>
      <c r="C383" s="117" t="s">
        <v>157</v>
      </c>
      <c r="D383" s="118" t="s">
        <v>157</v>
      </c>
      <c r="E383" s="119" t="s">
        <v>106</v>
      </c>
      <c r="F383" s="120" t="s">
        <v>106</v>
      </c>
      <c r="G383" s="121">
        <v>4251</v>
      </c>
      <c r="H383" s="25"/>
      <c r="I383" s="25"/>
      <c r="J383" s="26"/>
      <c r="K383" s="26"/>
      <c r="L383" s="29" t="s">
        <v>125</v>
      </c>
      <c r="M383" s="12">
        <v>4239</v>
      </c>
      <c r="N383" s="183">
        <f t="shared" si="66"/>
        <v>0</v>
      </c>
      <c r="O383" s="183"/>
      <c r="P383" s="183"/>
      <c r="Q383" s="161"/>
      <c r="R383" s="161"/>
      <c r="S383" s="438"/>
      <c r="T383" s="161"/>
      <c r="U383" s="161"/>
      <c r="V383" s="161"/>
    </row>
    <row r="384" spans="1:22" ht="26.4">
      <c r="A384" s="122" t="str">
        <f t="shared" si="60"/>
        <v>71060601014269</v>
      </c>
      <c r="B384" s="116" t="s">
        <v>439</v>
      </c>
      <c r="C384" s="117" t="s">
        <v>157</v>
      </c>
      <c r="D384" s="118" t="s">
        <v>157</v>
      </c>
      <c r="E384" s="119" t="s">
        <v>106</v>
      </c>
      <c r="F384" s="120" t="s">
        <v>106</v>
      </c>
      <c r="G384" s="121">
        <v>4269</v>
      </c>
      <c r="H384" s="25"/>
      <c r="I384" s="25"/>
      <c r="J384" s="26"/>
      <c r="K384" s="26"/>
      <c r="L384" s="29" t="s">
        <v>217</v>
      </c>
      <c r="M384" s="12">
        <v>4511</v>
      </c>
      <c r="N384" s="183">
        <f t="shared" si="66"/>
        <v>0</v>
      </c>
      <c r="O384" s="398"/>
      <c r="P384" s="398"/>
      <c r="Q384" s="161"/>
      <c r="R384" s="161"/>
      <c r="S384" s="438"/>
      <c r="T384" s="161"/>
      <c r="U384" s="161"/>
      <c r="V384" s="161"/>
    </row>
    <row r="385" spans="1:22" ht="26.4">
      <c r="A385" s="122" t="str">
        <f t="shared" si="60"/>
        <v>71060601014521</v>
      </c>
      <c r="B385" s="116" t="s">
        <v>439</v>
      </c>
      <c r="C385" s="117" t="s">
        <v>157</v>
      </c>
      <c r="D385" s="118" t="s">
        <v>157</v>
      </c>
      <c r="E385" s="119" t="s">
        <v>106</v>
      </c>
      <c r="F385" s="120" t="s">
        <v>106</v>
      </c>
      <c r="G385" s="121">
        <v>4521</v>
      </c>
      <c r="H385" s="25"/>
      <c r="I385" s="25"/>
      <c r="J385" s="26"/>
      <c r="K385" s="26"/>
      <c r="L385" s="30" t="s">
        <v>241</v>
      </c>
      <c r="M385" s="31">
        <v>4638</v>
      </c>
      <c r="N385" s="183">
        <f t="shared" si="66"/>
        <v>0</v>
      </c>
      <c r="O385" s="183"/>
      <c r="P385" s="183"/>
      <c r="Q385" s="161"/>
      <c r="R385" s="161"/>
      <c r="S385" s="438"/>
      <c r="T385" s="161"/>
      <c r="U385" s="161"/>
      <c r="V385" s="161"/>
    </row>
    <row r="386" spans="1:22" s="115" customFormat="1" ht="16.2">
      <c r="A386" s="122" t="str">
        <f t="shared" si="60"/>
        <v>71060601020000</v>
      </c>
      <c r="B386" s="124" t="s">
        <v>439</v>
      </c>
      <c r="C386" s="117" t="s">
        <v>157</v>
      </c>
      <c r="D386" s="118" t="s">
        <v>157</v>
      </c>
      <c r="E386" s="119" t="s">
        <v>106</v>
      </c>
      <c r="F386" s="120" t="s">
        <v>140</v>
      </c>
      <c r="G386" s="129" t="s">
        <v>440</v>
      </c>
      <c r="H386" s="25"/>
      <c r="I386" s="25"/>
      <c r="J386" s="26"/>
      <c r="K386" s="26"/>
      <c r="L386" s="30" t="s">
        <v>173</v>
      </c>
      <c r="M386" s="31">
        <v>5112</v>
      </c>
      <c r="N386" s="183">
        <f t="shared" si="66"/>
        <v>0</v>
      </c>
      <c r="O386" s="183"/>
      <c r="P386" s="183"/>
      <c r="Q386" s="161"/>
      <c r="R386" s="161"/>
      <c r="S386" s="438"/>
      <c r="T386" s="161"/>
      <c r="U386" s="161"/>
      <c r="V386" s="161"/>
    </row>
    <row r="387" spans="1:22" ht="16.2">
      <c r="A387" s="122" t="str">
        <f t="shared" si="60"/>
        <v>71060601024269</v>
      </c>
      <c r="B387" s="124" t="s">
        <v>439</v>
      </c>
      <c r="C387" s="134" t="s">
        <v>157</v>
      </c>
      <c r="D387" s="133" t="s">
        <v>157</v>
      </c>
      <c r="E387" s="132" t="s">
        <v>106</v>
      </c>
      <c r="F387" s="130" t="s">
        <v>140</v>
      </c>
      <c r="G387" s="131">
        <v>4269</v>
      </c>
      <c r="H387" s="25"/>
      <c r="I387" s="25"/>
      <c r="J387" s="26"/>
      <c r="K387" s="26"/>
      <c r="L387" s="29" t="s">
        <v>135</v>
      </c>
      <c r="M387" s="12">
        <v>5121</v>
      </c>
      <c r="N387" s="183">
        <f t="shared" si="66"/>
        <v>0</v>
      </c>
      <c r="O387" s="183">
        <v>0</v>
      </c>
      <c r="P387" s="183"/>
      <c r="Q387" s="161"/>
      <c r="R387" s="161"/>
      <c r="S387" s="438"/>
      <c r="T387" s="161"/>
      <c r="U387" s="161"/>
      <c r="V387" s="161"/>
    </row>
    <row r="388" spans="1:22" ht="16.2">
      <c r="A388" s="122" t="str">
        <f t="shared" si="60"/>
        <v>71060601025113</v>
      </c>
      <c r="B388" s="124" t="s">
        <v>439</v>
      </c>
      <c r="C388" s="117" t="s">
        <v>157</v>
      </c>
      <c r="D388" s="118" t="s">
        <v>157</v>
      </c>
      <c r="E388" s="119" t="s">
        <v>106</v>
      </c>
      <c r="F388" s="120" t="s">
        <v>140</v>
      </c>
      <c r="G388" s="121">
        <v>5113</v>
      </c>
      <c r="H388" s="25"/>
      <c r="I388" s="25"/>
      <c r="J388" s="26"/>
      <c r="K388" s="26"/>
      <c r="L388" s="29" t="s">
        <v>174</v>
      </c>
      <c r="M388" s="12">
        <v>5113</v>
      </c>
      <c r="N388" s="183">
        <f t="shared" si="66"/>
        <v>0</v>
      </c>
      <c r="O388" s="183"/>
      <c r="P388" s="183"/>
      <c r="Q388" s="161"/>
      <c r="R388" s="161"/>
      <c r="S388" s="438"/>
      <c r="T388" s="161"/>
      <c r="U388" s="161"/>
      <c r="V388" s="161"/>
    </row>
    <row r="389" spans="1:22" s="115" customFormat="1" ht="27.6">
      <c r="A389" s="122" t="str">
        <f t="shared" si="60"/>
        <v>71060601030000</v>
      </c>
      <c r="B389" s="124" t="s">
        <v>439</v>
      </c>
      <c r="C389" s="117" t="s">
        <v>157</v>
      </c>
      <c r="D389" s="118" t="s">
        <v>157</v>
      </c>
      <c r="E389" s="119" t="s">
        <v>106</v>
      </c>
      <c r="F389" s="120" t="s">
        <v>442</v>
      </c>
      <c r="G389" s="129" t="s">
        <v>440</v>
      </c>
      <c r="H389" s="45"/>
      <c r="I389" s="147"/>
      <c r="J389" s="148"/>
      <c r="K389" s="148"/>
      <c r="L389" s="27" t="s">
        <v>242</v>
      </c>
      <c r="M389" s="28"/>
      <c r="N389" s="197">
        <f>O389+P389</f>
        <v>0</v>
      </c>
      <c r="O389" s="197">
        <f>SUM(O390)</f>
        <v>0</v>
      </c>
      <c r="P389" s="197">
        <f>SUM(P390)</f>
        <v>0</v>
      </c>
      <c r="Q389" s="161"/>
      <c r="R389" s="161"/>
      <c r="S389" s="438"/>
      <c r="T389" s="161"/>
      <c r="U389" s="161"/>
      <c r="V389" s="161"/>
    </row>
    <row r="390" spans="1:22" ht="16.2">
      <c r="A390" s="122" t="str">
        <f t="shared" si="60"/>
        <v>71060601034251</v>
      </c>
      <c r="B390" s="124" t="s">
        <v>439</v>
      </c>
      <c r="C390" s="117" t="s">
        <v>157</v>
      </c>
      <c r="D390" s="118" t="s">
        <v>157</v>
      </c>
      <c r="E390" s="119" t="s">
        <v>106</v>
      </c>
      <c r="F390" s="120" t="s">
        <v>442</v>
      </c>
      <c r="G390" s="121">
        <v>4251</v>
      </c>
      <c r="H390" s="17"/>
      <c r="I390" s="25"/>
      <c r="J390" s="26"/>
      <c r="K390" s="26"/>
      <c r="L390" s="32" t="s">
        <v>115</v>
      </c>
      <c r="M390" s="33">
        <v>4213</v>
      </c>
      <c r="N390" s="183">
        <f t="shared" si="66"/>
        <v>0</v>
      </c>
      <c r="O390" s="183"/>
      <c r="P390" s="183"/>
      <c r="Q390" s="161"/>
      <c r="R390" s="161"/>
      <c r="S390" s="438"/>
      <c r="T390" s="161"/>
      <c r="U390" s="161"/>
      <c r="V390" s="161"/>
    </row>
    <row r="391" spans="1:22" ht="16.2">
      <c r="A391" s="122" t="str">
        <f t="shared" si="60"/>
        <v>71060601034269</v>
      </c>
      <c r="B391" s="124" t="s">
        <v>439</v>
      </c>
      <c r="C391" s="117" t="s">
        <v>157</v>
      </c>
      <c r="D391" s="118" t="s">
        <v>157</v>
      </c>
      <c r="E391" s="119" t="s">
        <v>106</v>
      </c>
      <c r="F391" s="120" t="s">
        <v>442</v>
      </c>
      <c r="G391" s="121">
        <v>4269</v>
      </c>
      <c r="H391" s="45"/>
      <c r="I391" s="147"/>
      <c r="J391" s="148"/>
      <c r="K391" s="148"/>
      <c r="L391" s="27" t="s">
        <v>887</v>
      </c>
      <c r="M391" s="28"/>
      <c r="N391" s="197">
        <f>O391+P391</f>
        <v>0</v>
      </c>
      <c r="O391" s="197">
        <f>SUM(O392:O392)</f>
        <v>0</v>
      </c>
      <c r="P391" s="197">
        <f>SUM(P392:P392)</f>
        <v>0</v>
      </c>
      <c r="Q391" s="161"/>
      <c r="R391" s="161"/>
      <c r="S391" s="438"/>
      <c r="T391" s="161"/>
      <c r="U391" s="161"/>
      <c r="V391" s="161"/>
    </row>
    <row r="392" spans="1:22" ht="16.2">
      <c r="A392" s="122" t="str">
        <f t="shared" si="60"/>
        <v>71060601034521</v>
      </c>
      <c r="B392" s="124" t="s">
        <v>439</v>
      </c>
      <c r="C392" s="117" t="s">
        <v>157</v>
      </c>
      <c r="D392" s="118" t="s">
        <v>157</v>
      </c>
      <c r="E392" s="119" t="s">
        <v>106</v>
      </c>
      <c r="F392" s="120" t="s">
        <v>442</v>
      </c>
      <c r="G392" s="121">
        <v>4521</v>
      </c>
      <c r="H392" s="17"/>
      <c r="I392" s="25"/>
      <c r="J392" s="26"/>
      <c r="K392" s="26"/>
      <c r="L392" s="32" t="s">
        <v>115</v>
      </c>
      <c r="M392" s="33">
        <v>4213</v>
      </c>
      <c r="N392" s="183">
        <f t="shared" si="66"/>
        <v>0</v>
      </c>
      <c r="O392" s="183"/>
      <c r="P392" s="183"/>
      <c r="Q392" s="161"/>
      <c r="R392" s="161"/>
      <c r="S392" s="438"/>
      <c r="T392" s="161"/>
      <c r="U392" s="161"/>
      <c r="V392" s="161"/>
    </row>
    <row r="393" spans="1:22" s="115" customFormat="1" ht="37.950000000000003" customHeight="1">
      <c r="A393" s="122" t="str">
        <f t="shared" si="60"/>
        <v>71060601040000</v>
      </c>
      <c r="B393" s="124" t="s">
        <v>439</v>
      </c>
      <c r="C393" s="117" t="s">
        <v>157</v>
      </c>
      <c r="D393" s="118" t="s">
        <v>157</v>
      </c>
      <c r="E393" s="119" t="s">
        <v>106</v>
      </c>
      <c r="F393" s="120" t="s">
        <v>155</v>
      </c>
      <c r="G393" s="129" t="s">
        <v>440</v>
      </c>
      <c r="H393" s="45"/>
      <c r="I393" s="147"/>
      <c r="J393" s="148"/>
      <c r="K393" s="148"/>
      <c r="L393" s="27" t="s">
        <v>888</v>
      </c>
      <c r="M393" s="28"/>
      <c r="N393" s="197">
        <f>O393+P393</f>
        <v>0</v>
      </c>
      <c r="O393" s="197">
        <f>SUM(O394:O395)</f>
        <v>0</v>
      </c>
      <c r="P393" s="197">
        <f>SUM(P394:P395)</f>
        <v>0</v>
      </c>
      <c r="Q393" s="161"/>
      <c r="R393" s="161"/>
      <c r="S393" s="438"/>
      <c r="T393" s="161"/>
      <c r="U393" s="161"/>
      <c r="V393" s="161"/>
    </row>
    <row r="394" spans="1:22" ht="16.8">
      <c r="A394" s="122" t="str">
        <f t="shared" si="60"/>
        <v>71060601044251</v>
      </c>
      <c r="B394" s="124" t="s">
        <v>439</v>
      </c>
      <c r="C394" s="117" t="s">
        <v>157</v>
      </c>
      <c r="D394" s="118" t="s">
        <v>157</v>
      </c>
      <c r="E394" s="119" t="s">
        <v>106</v>
      </c>
      <c r="F394" s="120" t="s">
        <v>155</v>
      </c>
      <c r="G394" s="121">
        <v>4251</v>
      </c>
      <c r="H394" s="17"/>
      <c r="I394" s="400"/>
      <c r="J394" s="401"/>
      <c r="K394" s="401"/>
      <c r="L394" s="32" t="s">
        <v>115</v>
      </c>
      <c r="M394" s="33">
        <v>4213</v>
      </c>
      <c r="N394" s="183">
        <f t="shared" si="66"/>
        <v>0</v>
      </c>
      <c r="O394" s="399"/>
      <c r="P394" s="399"/>
      <c r="Q394" s="161"/>
      <c r="R394" s="161"/>
      <c r="S394" s="438"/>
      <c r="T394" s="161"/>
      <c r="U394" s="161"/>
      <c r="V394" s="161"/>
    </row>
    <row r="395" spans="1:22" ht="16.8">
      <c r="A395" s="122" t="str">
        <f t="shared" ref="A395" si="67">CONCATENATE(B395,C395,D395,E395,F395,G395)</f>
        <v>71060601044819</v>
      </c>
      <c r="B395" s="124" t="s">
        <v>439</v>
      </c>
      <c r="C395" s="117" t="s">
        <v>157</v>
      </c>
      <c r="D395" s="118" t="s">
        <v>157</v>
      </c>
      <c r="E395" s="119" t="s">
        <v>106</v>
      </c>
      <c r="F395" s="120" t="s">
        <v>155</v>
      </c>
      <c r="G395" s="129" t="s">
        <v>88</v>
      </c>
      <c r="H395" s="25"/>
      <c r="I395" s="25"/>
      <c r="J395" s="26"/>
      <c r="K395" s="26"/>
      <c r="L395" s="30" t="s">
        <v>173</v>
      </c>
      <c r="M395" s="421">
        <v>5112</v>
      </c>
      <c r="N395" s="183">
        <f t="shared" ref="N395" si="68">O395+P395</f>
        <v>0</v>
      </c>
      <c r="O395" s="398">
        <v>0</v>
      </c>
      <c r="P395" s="398"/>
      <c r="Q395" s="161"/>
      <c r="R395" s="161"/>
      <c r="S395" s="438"/>
      <c r="T395" s="161"/>
      <c r="U395" s="161"/>
      <c r="V395" s="161"/>
    </row>
    <row r="396" spans="1:22" ht="27.6">
      <c r="A396" s="122" t="str">
        <f>CONCATENATE(B396,C396,D396,E396,F396,G396)</f>
        <v>71060601035112</v>
      </c>
      <c r="B396" s="124" t="s">
        <v>439</v>
      </c>
      <c r="C396" s="117" t="s">
        <v>157</v>
      </c>
      <c r="D396" s="118" t="s">
        <v>157</v>
      </c>
      <c r="E396" s="119" t="s">
        <v>106</v>
      </c>
      <c r="F396" s="120" t="s">
        <v>442</v>
      </c>
      <c r="G396" s="121">
        <v>5112</v>
      </c>
      <c r="H396" s="45"/>
      <c r="I396" s="147"/>
      <c r="J396" s="148"/>
      <c r="K396" s="148"/>
      <c r="L396" s="27" t="s">
        <v>889</v>
      </c>
      <c r="M396" s="28"/>
      <c r="N396" s="197">
        <f>O396+P396</f>
        <v>0</v>
      </c>
      <c r="O396" s="197">
        <f>SUM(O397:O397)</f>
        <v>0</v>
      </c>
      <c r="P396" s="197">
        <f>SUM(P397:P397)</f>
        <v>0</v>
      </c>
      <c r="Q396" s="161"/>
      <c r="R396" s="161"/>
      <c r="S396" s="438"/>
      <c r="T396" s="161"/>
      <c r="U396" s="161"/>
      <c r="V396" s="161"/>
    </row>
    <row r="397" spans="1:22" ht="26.4">
      <c r="A397" s="122" t="str">
        <f>CONCATENATE(B397,C397,D397,E397,F397,G397)</f>
        <v>71060601035113</v>
      </c>
      <c r="B397" s="124" t="s">
        <v>439</v>
      </c>
      <c r="C397" s="117" t="s">
        <v>157</v>
      </c>
      <c r="D397" s="118" t="s">
        <v>157</v>
      </c>
      <c r="E397" s="119" t="s">
        <v>106</v>
      </c>
      <c r="F397" s="120" t="s">
        <v>442</v>
      </c>
      <c r="G397" s="121">
        <v>5113</v>
      </c>
      <c r="H397" s="25"/>
      <c r="I397" s="25"/>
      <c r="J397" s="26"/>
      <c r="K397" s="26"/>
      <c r="L397" s="29" t="s">
        <v>217</v>
      </c>
      <c r="M397" s="12">
        <v>4511</v>
      </c>
      <c r="N397" s="183">
        <f>O397+P397</f>
        <v>0</v>
      </c>
      <c r="O397" s="183"/>
      <c r="P397" s="183"/>
      <c r="Q397" s="161"/>
      <c r="R397" s="161"/>
      <c r="S397" s="438"/>
      <c r="T397" s="161"/>
      <c r="U397" s="161"/>
      <c r="V397" s="161"/>
    </row>
    <row r="398" spans="1:22" ht="27.6">
      <c r="A398" s="122" t="str">
        <f t="shared" si="60"/>
        <v>71060601044639</v>
      </c>
      <c r="B398" s="124" t="s">
        <v>439</v>
      </c>
      <c r="C398" s="117" t="s">
        <v>157</v>
      </c>
      <c r="D398" s="118" t="s">
        <v>157</v>
      </c>
      <c r="E398" s="119" t="s">
        <v>106</v>
      </c>
      <c r="F398" s="120" t="s">
        <v>155</v>
      </c>
      <c r="G398" s="121">
        <v>4639</v>
      </c>
      <c r="H398" s="45"/>
      <c r="I398" s="147"/>
      <c r="J398" s="148"/>
      <c r="K398" s="148"/>
      <c r="L398" s="27" t="s">
        <v>890</v>
      </c>
      <c r="M398" s="28"/>
      <c r="N398" s="197">
        <f>O398+P398</f>
        <v>0</v>
      </c>
      <c r="O398" s="197">
        <f>SUM(O399:O401)</f>
        <v>0</v>
      </c>
      <c r="P398" s="197">
        <f>SUM(P399:P401)</f>
        <v>0</v>
      </c>
      <c r="Q398" s="161"/>
      <c r="R398" s="161"/>
      <c r="S398" s="438"/>
      <c r="T398" s="161"/>
      <c r="U398" s="161"/>
      <c r="V398" s="161"/>
    </row>
    <row r="399" spans="1:22" s="115" customFormat="1" ht="18" customHeight="1">
      <c r="A399" s="122" t="str">
        <f t="shared" si="60"/>
        <v>71080101010000</v>
      </c>
      <c r="B399" s="124" t="s">
        <v>439</v>
      </c>
      <c r="C399" s="117" t="s">
        <v>185</v>
      </c>
      <c r="D399" s="118" t="s">
        <v>106</v>
      </c>
      <c r="E399" s="119" t="s">
        <v>106</v>
      </c>
      <c r="F399" s="120" t="s">
        <v>106</v>
      </c>
      <c r="G399" s="129" t="s">
        <v>440</v>
      </c>
      <c r="H399" s="177"/>
      <c r="I399" s="194"/>
      <c r="J399" s="201"/>
      <c r="K399" s="202"/>
      <c r="L399" s="203" t="s">
        <v>142</v>
      </c>
      <c r="M399" s="13">
        <v>4251</v>
      </c>
      <c r="N399" s="183">
        <f t="shared" ref="N399" si="69">O399+P399</f>
        <v>0</v>
      </c>
      <c r="O399" s="183"/>
      <c r="P399" s="183">
        <v>0</v>
      </c>
      <c r="Q399" s="161"/>
      <c r="R399" s="161"/>
      <c r="S399" s="438"/>
      <c r="T399" s="161"/>
      <c r="U399" s="161"/>
      <c r="V399" s="161"/>
    </row>
    <row r="400" spans="1:22" ht="16.8">
      <c r="A400" s="122" t="str">
        <f t="shared" si="60"/>
        <v>71060601044819</v>
      </c>
      <c r="B400" s="124" t="s">
        <v>439</v>
      </c>
      <c r="C400" s="117" t="s">
        <v>157</v>
      </c>
      <c r="D400" s="118" t="s">
        <v>157</v>
      </c>
      <c r="E400" s="119" t="s">
        <v>106</v>
      </c>
      <c r="F400" s="120" t="s">
        <v>155</v>
      </c>
      <c r="G400" s="129" t="s">
        <v>88</v>
      </c>
      <c r="H400" s="25"/>
      <c r="I400" s="25"/>
      <c r="J400" s="26"/>
      <c r="K400" s="26"/>
      <c r="L400" s="30" t="s">
        <v>173</v>
      </c>
      <c r="M400" s="421">
        <v>5112</v>
      </c>
      <c r="N400" s="183">
        <f t="shared" si="66"/>
        <v>0</v>
      </c>
      <c r="O400" s="398">
        <v>0</v>
      </c>
      <c r="P400" s="398"/>
      <c r="Q400" s="161"/>
      <c r="R400" s="161"/>
      <c r="S400" s="438"/>
      <c r="T400" s="161"/>
      <c r="U400" s="161"/>
      <c r="V400" s="161"/>
    </row>
    <row r="401" spans="1:22" ht="16.8">
      <c r="A401" s="122" t="str">
        <f t="shared" si="60"/>
        <v>71060601045113</v>
      </c>
      <c r="B401" s="124" t="s">
        <v>439</v>
      </c>
      <c r="C401" s="117" t="s">
        <v>157</v>
      </c>
      <c r="D401" s="118" t="s">
        <v>157</v>
      </c>
      <c r="E401" s="119" t="s">
        <v>106</v>
      </c>
      <c r="F401" s="120" t="s">
        <v>155</v>
      </c>
      <c r="G401" s="121">
        <v>5113</v>
      </c>
      <c r="H401" s="25"/>
      <c r="I401" s="25"/>
      <c r="J401" s="26"/>
      <c r="K401" s="26"/>
      <c r="L401" s="29" t="s">
        <v>174</v>
      </c>
      <c r="M401" s="422">
        <v>5113</v>
      </c>
      <c r="N401" s="183">
        <f t="shared" si="66"/>
        <v>0</v>
      </c>
      <c r="O401" s="398">
        <v>0</v>
      </c>
      <c r="P401" s="398"/>
      <c r="Q401" s="161"/>
      <c r="R401" s="161"/>
      <c r="S401" s="438"/>
      <c r="T401" s="161"/>
      <c r="U401" s="161"/>
      <c r="V401" s="161"/>
    </row>
    <row r="402" spans="1:22" ht="21" customHeight="1">
      <c r="B402" s="124"/>
      <c r="H402" s="45"/>
      <c r="I402" s="147"/>
      <c r="J402" s="148"/>
      <c r="K402" s="148"/>
      <c r="L402" s="27" t="s">
        <v>891</v>
      </c>
      <c r="M402" s="28"/>
      <c r="N402" s="197">
        <f>O402+P402</f>
        <v>0</v>
      </c>
      <c r="O402" s="197">
        <f>SUM(O403:O403)</f>
        <v>0</v>
      </c>
      <c r="P402" s="197">
        <f>SUM(P403:P403)</f>
        <v>0</v>
      </c>
      <c r="Q402" s="161"/>
      <c r="R402" s="161"/>
      <c r="S402" s="438"/>
      <c r="T402" s="161"/>
      <c r="U402" s="161"/>
      <c r="V402" s="161"/>
    </row>
    <row r="403" spans="1:22" ht="16.8">
      <c r="A403" s="122" t="str">
        <f t="shared" ref="A403" si="70">CONCATENATE(B403,C403,D403,E403,F403,G403)</f>
        <v>71060601044251</v>
      </c>
      <c r="B403" s="124" t="s">
        <v>439</v>
      </c>
      <c r="C403" s="117" t="s">
        <v>157</v>
      </c>
      <c r="D403" s="118" t="s">
        <v>157</v>
      </c>
      <c r="E403" s="119" t="s">
        <v>106</v>
      </c>
      <c r="F403" s="120" t="s">
        <v>155</v>
      </c>
      <c r="G403" s="121">
        <v>4251</v>
      </c>
      <c r="H403" s="17"/>
      <c r="I403" s="400"/>
      <c r="J403" s="401"/>
      <c r="K403" s="401"/>
      <c r="L403" s="32" t="s">
        <v>115</v>
      </c>
      <c r="M403" s="33">
        <v>4213</v>
      </c>
      <c r="N403" s="183">
        <f t="shared" ref="N403" si="71">O403+P403</f>
        <v>0</v>
      </c>
      <c r="O403" s="399"/>
      <c r="P403" s="399"/>
      <c r="Q403" s="161"/>
      <c r="R403" s="161"/>
      <c r="S403" s="438"/>
      <c r="T403" s="161"/>
      <c r="U403" s="161"/>
      <c r="V403" s="161"/>
    </row>
    <row r="404" spans="1:22" ht="21" customHeight="1">
      <c r="B404" s="124"/>
      <c r="H404" s="45"/>
      <c r="I404" s="147"/>
      <c r="J404" s="148"/>
      <c r="K404" s="148"/>
      <c r="L404" s="27" t="s">
        <v>907</v>
      </c>
      <c r="M404" s="28"/>
      <c r="N404" s="197">
        <f>O404+P404</f>
        <v>0</v>
      </c>
      <c r="O404" s="197">
        <f>SUM(O405:O405)</f>
        <v>0</v>
      </c>
      <c r="P404" s="197">
        <f>SUM(P405:P405)</f>
        <v>0</v>
      </c>
      <c r="Q404" s="161"/>
      <c r="R404" s="161"/>
      <c r="S404" s="438"/>
      <c r="T404" s="161"/>
      <c r="U404" s="161"/>
      <c r="V404" s="161"/>
    </row>
    <row r="405" spans="1:22" ht="16.8">
      <c r="A405" s="122" t="str">
        <f t="shared" ref="A405" si="72">CONCATENATE(B405,C405,D405,E405,F405,G405)</f>
        <v>71060601044819</v>
      </c>
      <c r="B405" s="124" t="s">
        <v>439</v>
      </c>
      <c r="C405" s="117" t="s">
        <v>157</v>
      </c>
      <c r="D405" s="118" t="s">
        <v>157</v>
      </c>
      <c r="E405" s="119" t="s">
        <v>106</v>
      </c>
      <c r="F405" s="120" t="s">
        <v>155</v>
      </c>
      <c r="G405" s="129" t="s">
        <v>88</v>
      </c>
      <c r="H405" s="25"/>
      <c r="I405" s="25"/>
      <c r="J405" s="26"/>
      <c r="K405" s="26"/>
      <c r="L405" s="30" t="s">
        <v>173</v>
      </c>
      <c r="M405" s="421">
        <v>5112</v>
      </c>
      <c r="N405" s="183">
        <f t="shared" ref="N405" si="73">O405+P405</f>
        <v>0</v>
      </c>
      <c r="O405" s="398">
        <v>0</v>
      </c>
      <c r="P405" s="398"/>
      <c r="Q405" s="161"/>
      <c r="R405" s="161"/>
      <c r="S405" s="438"/>
      <c r="T405" s="161"/>
      <c r="U405" s="161"/>
      <c r="V405" s="161"/>
    </row>
    <row r="406" spans="1:22" ht="27.6">
      <c r="B406" s="124"/>
      <c r="H406" s="180">
        <v>2600</v>
      </c>
      <c r="I406" s="212" t="s">
        <v>157</v>
      </c>
      <c r="J406" s="213">
        <v>0</v>
      </c>
      <c r="K406" s="213">
        <v>0</v>
      </c>
      <c r="L406" s="162" t="s">
        <v>246</v>
      </c>
      <c r="M406" s="174"/>
      <c r="N406" s="163">
        <f>+N408+N424+N441</f>
        <v>0</v>
      </c>
      <c r="O406" s="163">
        <f>+O408+O418+O424+O441</f>
        <v>0</v>
      </c>
      <c r="P406" s="163">
        <f>+P408+P418+P424+P441</f>
        <v>0</v>
      </c>
      <c r="Q406" s="161"/>
      <c r="R406" s="161"/>
      <c r="S406" s="438"/>
      <c r="T406" s="161"/>
      <c r="U406" s="161"/>
      <c r="V406" s="161"/>
    </row>
    <row r="407" spans="1:22" s="115" customFormat="1" ht="16.2">
      <c r="A407" s="122" t="str">
        <f t="shared" si="60"/>
        <v>71060601050000</v>
      </c>
      <c r="B407" s="124" t="s">
        <v>439</v>
      </c>
      <c r="C407" s="117" t="s">
        <v>157</v>
      </c>
      <c r="D407" s="118" t="s">
        <v>157</v>
      </c>
      <c r="E407" s="119" t="s">
        <v>106</v>
      </c>
      <c r="F407" s="120" t="s">
        <v>149</v>
      </c>
      <c r="G407" s="129" t="s">
        <v>440</v>
      </c>
      <c r="H407" s="25"/>
      <c r="I407" s="18"/>
      <c r="J407" s="19"/>
      <c r="K407" s="19"/>
      <c r="L407" s="30" t="s">
        <v>108</v>
      </c>
      <c r="M407" s="178"/>
      <c r="N407" s="191"/>
      <c r="O407" s="191"/>
      <c r="P407" s="191"/>
      <c r="Q407" s="161"/>
      <c r="R407" s="161"/>
      <c r="S407" s="438"/>
      <c r="T407" s="161"/>
      <c r="U407" s="161"/>
      <c r="V407" s="161"/>
    </row>
    <row r="408" spans="1:22" ht="16.2">
      <c r="A408" s="122" t="str">
        <f t="shared" si="60"/>
        <v>71060601054861</v>
      </c>
      <c r="B408" s="124" t="s">
        <v>439</v>
      </c>
      <c r="C408" s="117" t="s">
        <v>157</v>
      </c>
      <c r="D408" s="118" t="s">
        <v>157</v>
      </c>
      <c r="E408" s="119" t="s">
        <v>106</v>
      </c>
      <c r="F408" s="120" t="s">
        <v>149</v>
      </c>
      <c r="G408" s="121">
        <v>4861</v>
      </c>
      <c r="H408" s="165">
        <v>2610</v>
      </c>
      <c r="I408" s="166" t="s">
        <v>157</v>
      </c>
      <c r="J408" s="167">
        <v>1</v>
      </c>
      <c r="K408" s="167">
        <v>0</v>
      </c>
      <c r="L408" s="168" t="s">
        <v>247</v>
      </c>
      <c r="M408" s="176"/>
      <c r="N408" s="188">
        <f>+N410</f>
        <v>0</v>
      </c>
      <c r="O408" s="188">
        <f>+O410</f>
        <v>0</v>
      </c>
      <c r="P408" s="188">
        <f>+P410</f>
        <v>0</v>
      </c>
      <c r="Q408" s="161"/>
      <c r="R408" s="161"/>
      <c r="S408" s="438"/>
      <c r="T408" s="161"/>
      <c r="U408" s="161"/>
      <c r="V408" s="161"/>
    </row>
    <row r="409" spans="1:22" s="115" customFormat="1" ht="16.2">
      <c r="A409" s="122" t="str">
        <f t="shared" si="60"/>
        <v>71060601060000</v>
      </c>
      <c r="B409" s="124" t="s">
        <v>439</v>
      </c>
      <c r="C409" s="117" t="s">
        <v>157</v>
      </c>
      <c r="D409" s="118" t="s">
        <v>157</v>
      </c>
      <c r="E409" s="119" t="s">
        <v>106</v>
      </c>
      <c r="F409" s="120" t="s">
        <v>157</v>
      </c>
      <c r="G409" s="129" t="s">
        <v>440</v>
      </c>
      <c r="H409" s="25"/>
      <c r="I409" s="18"/>
      <c r="J409" s="19"/>
      <c r="K409" s="19"/>
      <c r="L409" s="30" t="s">
        <v>110</v>
      </c>
      <c r="M409" s="31"/>
      <c r="N409" s="190"/>
      <c r="O409" s="190"/>
      <c r="P409" s="190"/>
      <c r="Q409" s="161"/>
      <c r="R409" s="161"/>
      <c r="S409" s="438"/>
      <c r="T409" s="161"/>
      <c r="U409" s="161"/>
      <c r="V409" s="161"/>
    </row>
    <row r="410" spans="1:22" ht="16.2">
      <c r="A410" s="122" t="str">
        <f t="shared" si="60"/>
        <v>71060601064638</v>
      </c>
      <c r="B410" s="124" t="s">
        <v>439</v>
      </c>
      <c r="C410" s="117" t="s">
        <v>157</v>
      </c>
      <c r="D410" s="118" t="s">
        <v>157</v>
      </c>
      <c r="E410" s="119" t="s">
        <v>106</v>
      </c>
      <c r="F410" s="120" t="s">
        <v>157</v>
      </c>
      <c r="G410" s="121">
        <v>4638</v>
      </c>
      <c r="H410" s="151" t="s">
        <v>89</v>
      </c>
      <c r="I410" s="152" t="s">
        <v>157</v>
      </c>
      <c r="J410" s="153" t="s">
        <v>82</v>
      </c>
      <c r="K410" s="153" t="s">
        <v>82</v>
      </c>
      <c r="L410" s="154" t="s">
        <v>247</v>
      </c>
      <c r="M410" s="155" t="s">
        <v>81</v>
      </c>
      <c r="N410" s="192">
        <f>+N300+N412+N414+N416</f>
        <v>0</v>
      </c>
      <c r="O410" s="192">
        <f>+O300+O412+O414</f>
        <v>0</v>
      </c>
      <c r="P410" s="192">
        <f>+P300+P412+P414</f>
        <v>0</v>
      </c>
      <c r="Q410" s="161"/>
      <c r="R410" s="161"/>
      <c r="S410" s="438"/>
      <c r="T410" s="161"/>
      <c r="U410" s="161"/>
      <c r="V410" s="161"/>
    </row>
    <row r="411" spans="1:22" s="115" customFormat="1" ht="16.2">
      <c r="A411" s="122" t="str">
        <f t="shared" si="60"/>
        <v>71060601070000</v>
      </c>
      <c r="B411" s="124" t="s">
        <v>439</v>
      </c>
      <c r="C411" s="117" t="s">
        <v>157</v>
      </c>
      <c r="D411" s="118" t="s">
        <v>157</v>
      </c>
      <c r="E411" s="119" t="s">
        <v>106</v>
      </c>
      <c r="F411" s="120" t="s">
        <v>183</v>
      </c>
      <c r="G411" s="129" t="s">
        <v>440</v>
      </c>
      <c r="H411" s="25"/>
      <c r="I411" s="25"/>
      <c r="J411" s="26"/>
      <c r="K411" s="26"/>
      <c r="L411" s="30" t="s">
        <v>108</v>
      </c>
      <c r="M411" s="31"/>
      <c r="N411" s="190"/>
      <c r="O411" s="190"/>
      <c r="P411" s="190"/>
      <c r="Q411" s="161"/>
      <c r="R411" s="161"/>
      <c r="S411" s="438"/>
      <c r="T411" s="161"/>
      <c r="U411" s="161"/>
      <c r="V411" s="161"/>
    </row>
    <row r="412" spans="1:22" ht="55.2">
      <c r="A412" s="122" t="str">
        <f t="shared" si="60"/>
        <v>71060601085113</v>
      </c>
      <c r="B412" s="124" t="s">
        <v>439</v>
      </c>
      <c r="C412" s="117" t="s">
        <v>157</v>
      </c>
      <c r="D412" s="118" t="s">
        <v>157</v>
      </c>
      <c r="E412" s="119" t="s">
        <v>106</v>
      </c>
      <c r="F412" s="120" t="s">
        <v>185</v>
      </c>
      <c r="G412" s="121">
        <v>5113</v>
      </c>
      <c r="H412" s="46"/>
      <c r="I412" s="147"/>
      <c r="J412" s="148"/>
      <c r="K412" s="148"/>
      <c r="L412" s="27" t="s">
        <v>892</v>
      </c>
      <c r="M412" s="28"/>
      <c r="N412" s="197">
        <f>O412+P412</f>
        <v>0</v>
      </c>
      <c r="O412" s="197">
        <f>SUM(O413:O413)</f>
        <v>0</v>
      </c>
      <c r="P412" s="197">
        <f>SUM(P413:P413)</f>
        <v>0</v>
      </c>
      <c r="Q412" s="161"/>
      <c r="R412" s="161"/>
      <c r="S412" s="438"/>
      <c r="T412" s="161"/>
      <c r="U412" s="161"/>
      <c r="V412" s="161"/>
    </row>
    <row r="413" spans="1:22" s="115" customFormat="1" ht="16.8">
      <c r="A413" s="122" t="str">
        <f t="shared" si="60"/>
        <v>71060601090000</v>
      </c>
      <c r="B413" s="124" t="s">
        <v>439</v>
      </c>
      <c r="C413" s="117" t="s">
        <v>157</v>
      </c>
      <c r="D413" s="118" t="s">
        <v>157</v>
      </c>
      <c r="E413" s="119" t="s">
        <v>106</v>
      </c>
      <c r="F413" s="120" t="s">
        <v>187</v>
      </c>
      <c r="G413" s="129" t="s">
        <v>440</v>
      </c>
      <c r="H413" s="25"/>
      <c r="I413" s="18"/>
      <c r="J413" s="19"/>
      <c r="K413" s="19"/>
      <c r="L413" s="30" t="s">
        <v>118</v>
      </c>
      <c r="M413" s="44">
        <v>4216</v>
      </c>
      <c r="N413" s="183">
        <f t="shared" ref="N413" si="74">O413+P413</f>
        <v>0</v>
      </c>
      <c r="O413" s="399"/>
      <c r="P413" s="399"/>
      <c r="Q413" s="161"/>
      <c r="R413" s="161"/>
      <c r="S413" s="438"/>
      <c r="T413" s="161"/>
      <c r="U413" s="161"/>
      <c r="V413" s="161"/>
    </row>
    <row r="414" spans="1:22" s="182" customFormat="1" ht="55.2">
      <c r="A414" s="122"/>
      <c r="B414" s="124"/>
      <c r="C414" s="117"/>
      <c r="D414" s="118"/>
      <c r="E414" s="119"/>
      <c r="F414" s="120"/>
      <c r="G414" s="129"/>
      <c r="H414" s="45"/>
      <c r="I414" s="50"/>
      <c r="J414" s="51"/>
      <c r="K414" s="51"/>
      <c r="L414" s="27" t="s">
        <v>893</v>
      </c>
      <c r="M414" s="28"/>
      <c r="N414" s="197">
        <f>O414+P414</f>
        <v>0</v>
      </c>
      <c r="O414" s="197">
        <f>+O415</f>
        <v>0</v>
      </c>
      <c r="P414" s="197">
        <f>+P415</f>
        <v>0</v>
      </c>
      <c r="Q414" s="161"/>
      <c r="R414" s="161"/>
      <c r="S414" s="438"/>
      <c r="T414" s="161"/>
      <c r="U414" s="161"/>
      <c r="V414" s="161"/>
    </row>
    <row r="415" spans="1:22" s="182" customFormat="1" ht="16.2">
      <c r="A415" s="122"/>
      <c r="B415" s="124"/>
      <c r="C415" s="117"/>
      <c r="D415" s="118"/>
      <c r="E415" s="119"/>
      <c r="F415" s="120"/>
      <c r="G415" s="129"/>
      <c r="H415" s="25"/>
      <c r="I415" s="18"/>
      <c r="J415" s="19"/>
      <c r="K415" s="19"/>
      <c r="L415" s="29" t="s">
        <v>763</v>
      </c>
      <c r="M415" s="44">
        <v>4728</v>
      </c>
      <c r="N415" s="183">
        <v>0</v>
      </c>
      <c r="O415" s="183"/>
      <c r="P415" s="183"/>
      <c r="Q415" s="161"/>
      <c r="R415" s="161"/>
      <c r="S415" s="438"/>
      <c r="T415" s="161"/>
      <c r="U415" s="161"/>
      <c r="V415" s="161"/>
    </row>
    <row r="416" spans="1:22" s="182" customFormat="1" ht="27.6">
      <c r="A416" s="122"/>
      <c r="B416" s="124"/>
      <c r="C416" s="117"/>
      <c r="D416" s="118"/>
      <c r="E416" s="119"/>
      <c r="F416" s="120"/>
      <c r="G416" s="129"/>
      <c r="H416" s="45"/>
      <c r="I416" s="50"/>
      <c r="J416" s="51"/>
      <c r="K416" s="51"/>
      <c r="L416" s="459" t="s">
        <v>894</v>
      </c>
      <c r="M416" s="28"/>
      <c r="N416" s="197">
        <f>N417</f>
        <v>0</v>
      </c>
      <c r="O416" s="197">
        <f t="shared" ref="O416:P416" si="75">O417</f>
        <v>0</v>
      </c>
      <c r="P416" s="197">
        <f t="shared" si="75"/>
        <v>0</v>
      </c>
      <c r="Q416" s="161"/>
      <c r="R416" s="161"/>
      <c r="S416" s="438"/>
      <c r="T416" s="161"/>
      <c r="U416" s="161"/>
      <c r="V416" s="161"/>
    </row>
    <row r="417" spans="1:22" s="182" customFormat="1" ht="16.2">
      <c r="A417" s="122"/>
      <c r="B417" s="124"/>
      <c r="C417" s="117"/>
      <c r="D417" s="118"/>
      <c r="E417" s="119"/>
      <c r="F417" s="120"/>
      <c r="G417" s="129"/>
      <c r="H417" s="25"/>
      <c r="I417" s="18"/>
      <c r="J417" s="19"/>
      <c r="K417" s="19"/>
      <c r="L417" s="29" t="s">
        <v>348</v>
      </c>
      <c r="M417" s="12">
        <v>4729</v>
      </c>
      <c r="N417" s="183">
        <f t="shared" ref="N417" si="76">O417+P417</f>
        <v>0</v>
      </c>
      <c r="O417" s="183"/>
      <c r="P417" s="183"/>
      <c r="Q417" s="161"/>
      <c r="R417" s="161"/>
      <c r="S417" s="438"/>
      <c r="T417" s="161"/>
      <c r="U417" s="161"/>
      <c r="V417" s="161"/>
    </row>
    <row r="418" spans="1:22" ht="16.2">
      <c r="A418" s="122" t="str">
        <f t="shared" ref="A418:A421" si="77">CONCATENATE(B418,C418,D418,E418,F418,G418)</f>
        <v>71080000000001</v>
      </c>
      <c r="B418" s="124" t="s">
        <v>439</v>
      </c>
      <c r="C418" s="117" t="s">
        <v>185</v>
      </c>
      <c r="D418" s="118" t="s">
        <v>441</v>
      </c>
      <c r="E418" s="119" t="s">
        <v>441</v>
      </c>
      <c r="F418" s="120" t="s">
        <v>441</v>
      </c>
      <c r="G418" s="129" t="s">
        <v>96</v>
      </c>
      <c r="H418" s="165">
        <v>2630</v>
      </c>
      <c r="I418" s="166" t="s">
        <v>157</v>
      </c>
      <c r="J418" s="167">
        <v>3</v>
      </c>
      <c r="K418" s="167">
        <v>0</v>
      </c>
      <c r="L418" s="168" t="s">
        <v>251</v>
      </c>
      <c r="M418" s="176"/>
      <c r="N418" s="188">
        <f>+N420</f>
        <v>0</v>
      </c>
      <c r="O418" s="188">
        <f>+O420</f>
        <v>0</v>
      </c>
      <c r="P418" s="188">
        <f>+P420</f>
        <v>0</v>
      </c>
      <c r="Q418" s="161"/>
      <c r="R418" s="161"/>
      <c r="S418" s="438"/>
      <c r="T418" s="161"/>
      <c r="U418" s="161"/>
      <c r="V418" s="161"/>
    </row>
    <row r="419" spans="1:22" s="170" customFormat="1" ht="16.2">
      <c r="A419" s="122" t="str">
        <f t="shared" si="77"/>
        <v>71080100000000</v>
      </c>
      <c r="B419" s="124" t="s">
        <v>439</v>
      </c>
      <c r="C419" s="117" t="s">
        <v>185</v>
      </c>
      <c r="D419" s="118" t="s">
        <v>106</v>
      </c>
      <c r="E419" s="119" t="s">
        <v>441</v>
      </c>
      <c r="F419" s="120" t="s">
        <v>441</v>
      </c>
      <c r="G419" s="129" t="s">
        <v>440</v>
      </c>
      <c r="H419" s="25"/>
      <c r="I419" s="18"/>
      <c r="J419" s="19"/>
      <c r="K419" s="19"/>
      <c r="L419" s="30" t="s">
        <v>110</v>
      </c>
      <c r="M419" s="31"/>
      <c r="N419" s="190"/>
      <c r="O419" s="190"/>
      <c r="P419" s="190"/>
      <c r="Q419" s="161"/>
      <c r="R419" s="161"/>
      <c r="S419" s="438"/>
      <c r="T419" s="161"/>
      <c r="U419" s="161"/>
      <c r="V419" s="161"/>
    </row>
    <row r="420" spans="1:22" ht="16.2">
      <c r="A420" s="122" t="str">
        <f t="shared" si="77"/>
        <v>71080100000001</v>
      </c>
      <c r="B420" s="124" t="s">
        <v>439</v>
      </c>
      <c r="C420" s="117" t="s">
        <v>185</v>
      </c>
      <c r="D420" s="118" t="s">
        <v>106</v>
      </c>
      <c r="E420" s="119" t="s">
        <v>441</v>
      </c>
      <c r="F420" s="120" t="s">
        <v>441</v>
      </c>
      <c r="G420" s="129" t="s">
        <v>96</v>
      </c>
      <c r="H420" s="151">
        <v>2631</v>
      </c>
      <c r="I420" s="152" t="s">
        <v>157</v>
      </c>
      <c r="J420" s="153">
        <v>3</v>
      </c>
      <c r="K420" s="153">
        <v>1</v>
      </c>
      <c r="L420" s="154" t="s">
        <v>251</v>
      </c>
      <c r="M420" s="155"/>
      <c r="N420" s="192">
        <f>+N424+N427+N431+N433+N422</f>
        <v>0</v>
      </c>
      <c r="O420" s="192">
        <f>+O422</f>
        <v>0</v>
      </c>
      <c r="P420" s="192">
        <f>+P422</f>
        <v>0</v>
      </c>
      <c r="Q420" s="161"/>
      <c r="R420" s="161"/>
      <c r="S420" s="438"/>
      <c r="T420" s="161"/>
      <c r="U420" s="161"/>
      <c r="V420" s="161"/>
    </row>
    <row r="421" spans="1:22" s="156" customFormat="1" ht="15" customHeight="1">
      <c r="A421" s="122" t="str">
        <f t="shared" si="77"/>
        <v>71080101000000</v>
      </c>
      <c r="B421" s="124" t="s">
        <v>439</v>
      </c>
      <c r="C421" s="117" t="s">
        <v>185</v>
      </c>
      <c r="D421" s="118" t="s">
        <v>106</v>
      </c>
      <c r="E421" s="119" t="s">
        <v>106</v>
      </c>
      <c r="F421" s="120" t="s">
        <v>441</v>
      </c>
      <c r="G421" s="129" t="s">
        <v>440</v>
      </c>
      <c r="H421" s="25"/>
      <c r="I421" s="25"/>
      <c r="J421" s="26"/>
      <c r="K421" s="26"/>
      <c r="L421" s="30" t="s">
        <v>108</v>
      </c>
      <c r="M421" s="31"/>
      <c r="N421" s="190"/>
      <c r="O421" s="190"/>
      <c r="P421" s="190"/>
      <c r="Q421" s="161"/>
      <c r="R421" s="161"/>
      <c r="S421" s="438"/>
      <c r="T421" s="161"/>
      <c r="U421" s="161"/>
      <c r="V421" s="161"/>
    </row>
    <row r="422" spans="1:22" ht="45" customHeight="1">
      <c r="A422" s="122" t="str">
        <f>CONCATENATE(B422,C422,D422,E422,F422,G422)</f>
        <v>71080201000001</v>
      </c>
      <c r="B422" s="124" t="s">
        <v>439</v>
      </c>
      <c r="C422" s="117" t="s">
        <v>185</v>
      </c>
      <c r="D422" s="118" t="s">
        <v>140</v>
      </c>
      <c r="E422" s="119" t="s">
        <v>106</v>
      </c>
      <c r="F422" s="120" t="s">
        <v>441</v>
      </c>
      <c r="G422" s="129" t="s">
        <v>96</v>
      </c>
      <c r="H422" s="45"/>
      <c r="I422" s="46"/>
      <c r="J422" s="47"/>
      <c r="K422" s="47"/>
      <c r="L422" s="27" t="s">
        <v>941</v>
      </c>
      <c r="M422" s="28"/>
      <c r="N422" s="197">
        <f>O422+P422</f>
        <v>0</v>
      </c>
      <c r="O422" s="197">
        <f>SUM(O423:O423)</f>
        <v>0</v>
      </c>
      <c r="P422" s="197">
        <f>SUM(P423:P423)</f>
        <v>0</v>
      </c>
      <c r="Q422" s="161"/>
      <c r="R422" s="161"/>
      <c r="S422" s="438"/>
      <c r="T422" s="161"/>
      <c r="U422" s="161"/>
      <c r="V422" s="161"/>
    </row>
    <row r="423" spans="1:22" s="115" customFormat="1" ht="21.75" customHeight="1">
      <c r="A423" s="122" t="str">
        <f>CONCATENATE(B423,C423,D423,E423,F423,G423)</f>
        <v>71080201010000</v>
      </c>
      <c r="B423" s="124" t="s">
        <v>439</v>
      </c>
      <c r="C423" s="117" t="s">
        <v>185</v>
      </c>
      <c r="D423" s="118" t="s">
        <v>140</v>
      </c>
      <c r="E423" s="119" t="s">
        <v>106</v>
      </c>
      <c r="F423" s="120" t="s">
        <v>106</v>
      </c>
      <c r="G423" s="129" t="s">
        <v>440</v>
      </c>
      <c r="H423" s="25"/>
      <c r="I423" s="18"/>
      <c r="J423" s="19"/>
      <c r="K423" s="19"/>
      <c r="L423" s="30" t="s">
        <v>134</v>
      </c>
      <c r="M423" s="31">
        <v>4861</v>
      </c>
      <c r="N423" s="183">
        <f>O423+P423</f>
        <v>0</v>
      </c>
      <c r="O423" s="399"/>
      <c r="P423" s="399"/>
      <c r="Q423" s="161"/>
      <c r="R423" s="161"/>
      <c r="S423" s="438"/>
      <c r="T423" s="161"/>
      <c r="U423" s="161"/>
      <c r="V423" s="161"/>
    </row>
    <row r="424" spans="1:22" ht="16.2">
      <c r="A424" s="122" t="str">
        <f t="shared" si="60"/>
        <v>71080000000001</v>
      </c>
      <c r="B424" s="124" t="s">
        <v>439</v>
      </c>
      <c r="C424" s="117" t="s">
        <v>185</v>
      </c>
      <c r="D424" s="118" t="s">
        <v>441</v>
      </c>
      <c r="E424" s="119" t="s">
        <v>441</v>
      </c>
      <c r="F424" s="120" t="s">
        <v>441</v>
      </c>
      <c r="G424" s="129" t="s">
        <v>96</v>
      </c>
      <c r="H424" s="165">
        <v>2640</v>
      </c>
      <c r="I424" s="166" t="s">
        <v>157</v>
      </c>
      <c r="J424" s="167">
        <v>4</v>
      </c>
      <c r="K424" s="167">
        <v>0</v>
      </c>
      <c r="L424" s="168" t="s">
        <v>258</v>
      </c>
      <c r="M424" s="176"/>
      <c r="N424" s="188">
        <f>+N426</f>
        <v>0</v>
      </c>
      <c r="O424" s="188">
        <f>+O426</f>
        <v>0</v>
      </c>
      <c r="P424" s="188">
        <f>+P426</f>
        <v>0</v>
      </c>
      <c r="Q424" s="161"/>
      <c r="R424" s="161"/>
      <c r="S424" s="438"/>
      <c r="T424" s="161"/>
      <c r="U424" s="161"/>
      <c r="V424" s="161"/>
    </row>
    <row r="425" spans="1:22" s="170" customFormat="1" ht="16.2">
      <c r="A425" s="122" t="str">
        <f t="shared" ref="A425:A475" si="78">CONCATENATE(B425,C425,D425,E425,F425,G425)</f>
        <v>71080100000000</v>
      </c>
      <c r="B425" s="124" t="s">
        <v>439</v>
      </c>
      <c r="C425" s="117" t="s">
        <v>185</v>
      </c>
      <c r="D425" s="118" t="s">
        <v>106</v>
      </c>
      <c r="E425" s="119" t="s">
        <v>441</v>
      </c>
      <c r="F425" s="120" t="s">
        <v>441</v>
      </c>
      <c r="G425" s="129" t="s">
        <v>440</v>
      </c>
      <c r="H425" s="25"/>
      <c r="I425" s="18"/>
      <c r="J425" s="19"/>
      <c r="K425" s="19"/>
      <c r="L425" s="30" t="s">
        <v>110</v>
      </c>
      <c r="M425" s="31"/>
      <c r="N425" s="190"/>
      <c r="O425" s="190"/>
      <c r="P425" s="190"/>
      <c r="Q425" s="161"/>
      <c r="R425" s="161"/>
      <c r="S425" s="438"/>
      <c r="T425" s="161"/>
      <c r="U425" s="161"/>
      <c r="V425" s="161"/>
    </row>
    <row r="426" spans="1:22" ht="16.2">
      <c r="A426" s="122" t="str">
        <f t="shared" si="78"/>
        <v>71080100000001</v>
      </c>
      <c r="B426" s="124" t="s">
        <v>439</v>
      </c>
      <c r="C426" s="117" t="s">
        <v>185</v>
      </c>
      <c r="D426" s="118" t="s">
        <v>106</v>
      </c>
      <c r="E426" s="119" t="s">
        <v>441</v>
      </c>
      <c r="F426" s="120" t="s">
        <v>441</v>
      </c>
      <c r="G426" s="129" t="s">
        <v>96</v>
      </c>
      <c r="H426" s="151">
        <v>2641</v>
      </c>
      <c r="I426" s="152" t="s">
        <v>157</v>
      </c>
      <c r="J426" s="153">
        <v>4</v>
      </c>
      <c r="K426" s="153">
        <v>1</v>
      </c>
      <c r="L426" s="154" t="s">
        <v>259</v>
      </c>
      <c r="M426" s="155"/>
      <c r="N426" s="192">
        <f>+N430+N433+N437+N439+N428</f>
        <v>0</v>
      </c>
      <c r="O426" s="192">
        <f t="shared" ref="O426:P426" si="79">+O430+O433+O437+O439+O428</f>
        <v>0</v>
      </c>
      <c r="P426" s="192">
        <f t="shared" si="79"/>
        <v>0</v>
      </c>
      <c r="Q426" s="161"/>
      <c r="R426" s="161"/>
      <c r="S426" s="438"/>
      <c r="T426" s="161"/>
      <c r="U426" s="161"/>
      <c r="V426" s="161"/>
    </row>
    <row r="427" spans="1:22" s="156" customFormat="1" ht="15" customHeight="1">
      <c r="A427" s="122" t="str">
        <f t="shared" si="78"/>
        <v>71080101000000</v>
      </c>
      <c r="B427" s="124" t="s">
        <v>439</v>
      </c>
      <c r="C427" s="117" t="s">
        <v>185</v>
      </c>
      <c r="D427" s="118" t="s">
        <v>106</v>
      </c>
      <c r="E427" s="119" t="s">
        <v>106</v>
      </c>
      <c r="F427" s="120" t="s">
        <v>441</v>
      </c>
      <c r="G427" s="129" t="s">
        <v>440</v>
      </c>
      <c r="H427" s="25"/>
      <c r="I427" s="25"/>
      <c r="J427" s="26"/>
      <c r="K427" s="26"/>
      <c r="L427" s="30" t="s">
        <v>108</v>
      </c>
      <c r="M427" s="31"/>
      <c r="N427" s="190"/>
      <c r="O427" s="190"/>
      <c r="P427" s="190"/>
      <c r="Q427" s="161"/>
      <c r="R427" s="161"/>
      <c r="S427" s="438"/>
      <c r="T427" s="161"/>
      <c r="U427" s="161"/>
      <c r="V427" s="161"/>
    </row>
    <row r="428" spans="1:22" ht="19.5" customHeight="1">
      <c r="A428" s="122" t="str">
        <f>CONCATENATE(B428,C428,D428,E428,F428,G428)</f>
        <v>71080201000001</v>
      </c>
      <c r="B428" s="124" t="s">
        <v>439</v>
      </c>
      <c r="C428" s="117" t="s">
        <v>185</v>
      </c>
      <c r="D428" s="118" t="s">
        <v>140</v>
      </c>
      <c r="E428" s="119" t="s">
        <v>106</v>
      </c>
      <c r="F428" s="120" t="s">
        <v>441</v>
      </c>
      <c r="G428" s="129" t="s">
        <v>96</v>
      </c>
      <c r="H428" s="45"/>
      <c r="I428" s="46"/>
      <c r="J428" s="47"/>
      <c r="K428" s="47"/>
      <c r="L428" s="27" t="s">
        <v>895</v>
      </c>
      <c r="M428" s="28"/>
      <c r="N428" s="197">
        <f>O428+P428</f>
        <v>0</v>
      </c>
      <c r="O428" s="197">
        <f>SUM(O429)</f>
        <v>0</v>
      </c>
      <c r="P428" s="197">
        <f>SUM(P429)</f>
        <v>0</v>
      </c>
      <c r="Q428" s="161"/>
      <c r="R428" s="161"/>
      <c r="S428" s="438"/>
      <c r="T428" s="161"/>
      <c r="U428" s="161"/>
      <c r="V428" s="161"/>
    </row>
    <row r="429" spans="1:22" s="115" customFormat="1" ht="21.75" customHeight="1">
      <c r="A429" s="122" t="str">
        <f>CONCATENATE(B429,C429,D429,E429,F429,G429)</f>
        <v>71080201010000</v>
      </c>
      <c r="B429" s="124" t="s">
        <v>439</v>
      </c>
      <c r="C429" s="117" t="s">
        <v>185</v>
      </c>
      <c r="D429" s="118" t="s">
        <v>140</v>
      </c>
      <c r="E429" s="119" t="s">
        <v>106</v>
      </c>
      <c r="F429" s="120" t="s">
        <v>106</v>
      </c>
      <c r="G429" s="129" t="s">
        <v>440</v>
      </c>
      <c r="H429" s="25"/>
      <c r="I429" s="18"/>
      <c r="J429" s="19"/>
      <c r="K429" s="19"/>
      <c r="L429" s="30" t="s">
        <v>174</v>
      </c>
      <c r="M429" s="31">
        <v>5113</v>
      </c>
      <c r="N429" s="183">
        <f>O429+P429</f>
        <v>0</v>
      </c>
      <c r="O429" s="399"/>
      <c r="P429" s="399"/>
      <c r="Q429" s="161"/>
      <c r="R429" s="161"/>
      <c r="S429" s="438"/>
      <c r="T429" s="161"/>
      <c r="U429" s="161"/>
      <c r="V429" s="161"/>
    </row>
    <row r="430" spans="1:22" ht="27.6">
      <c r="A430" s="122" t="str">
        <f t="shared" si="78"/>
        <v>71080101024251</v>
      </c>
      <c r="B430" s="124" t="s">
        <v>439</v>
      </c>
      <c r="C430" s="117" t="s">
        <v>185</v>
      </c>
      <c r="D430" s="118" t="s">
        <v>106</v>
      </c>
      <c r="E430" s="119" t="s">
        <v>106</v>
      </c>
      <c r="F430" s="120" t="s">
        <v>140</v>
      </c>
      <c r="G430" s="121">
        <v>4251</v>
      </c>
      <c r="H430" s="45"/>
      <c r="I430" s="46"/>
      <c r="J430" s="47"/>
      <c r="K430" s="47"/>
      <c r="L430" s="27" t="s">
        <v>260</v>
      </c>
      <c r="M430" s="28"/>
      <c r="N430" s="197">
        <f>O430+P430</f>
        <v>0</v>
      </c>
      <c r="O430" s="197">
        <f>SUM(O431:O432)</f>
        <v>0</v>
      </c>
      <c r="P430" s="197">
        <f>SUM(P431:P432)</f>
        <v>0</v>
      </c>
      <c r="Q430" s="161"/>
      <c r="R430" s="161"/>
      <c r="S430" s="438"/>
      <c r="T430" s="161"/>
      <c r="U430" s="161"/>
      <c r="V430" s="161"/>
    </row>
    <row r="431" spans="1:22" ht="26.4">
      <c r="A431" s="122" t="str">
        <f t="shared" si="78"/>
        <v>71080101024639</v>
      </c>
      <c r="B431" s="124" t="s">
        <v>439</v>
      </c>
      <c r="C431" s="117" t="s">
        <v>185</v>
      </c>
      <c r="D431" s="118" t="s">
        <v>106</v>
      </c>
      <c r="E431" s="119" t="s">
        <v>106</v>
      </c>
      <c r="F431" s="120" t="s">
        <v>140</v>
      </c>
      <c r="G431" s="121">
        <v>4639</v>
      </c>
      <c r="H431" s="25"/>
      <c r="I431" s="18"/>
      <c r="J431" s="19"/>
      <c r="K431" s="19"/>
      <c r="L431" s="29" t="s">
        <v>217</v>
      </c>
      <c r="M431" s="12">
        <v>4511</v>
      </c>
      <c r="N431" s="183">
        <f t="shared" ref="N431:N440" si="80">O431+P431</f>
        <v>0</v>
      </c>
      <c r="O431" s="399"/>
      <c r="P431" s="399"/>
      <c r="Q431" s="161"/>
      <c r="R431" s="161"/>
      <c r="S431" s="438"/>
      <c r="T431" s="161"/>
      <c r="U431" s="161"/>
      <c r="V431" s="161"/>
    </row>
    <row r="432" spans="1:22" ht="16.2">
      <c r="A432" s="122" t="str">
        <f t="shared" si="78"/>
        <v>71080101024819</v>
      </c>
      <c r="B432" s="124" t="s">
        <v>439</v>
      </c>
      <c r="C432" s="117" t="s">
        <v>185</v>
      </c>
      <c r="D432" s="118" t="s">
        <v>106</v>
      </c>
      <c r="E432" s="119" t="s">
        <v>106</v>
      </c>
      <c r="F432" s="120" t="s">
        <v>140</v>
      </c>
      <c r="G432" s="121">
        <v>4819</v>
      </c>
      <c r="H432" s="25"/>
      <c r="I432" s="18"/>
      <c r="J432" s="19"/>
      <c r="K432" s="19"/>
      <c r="L432" s="30" t="s">
        <v>134</v>
      </c>
      <c r="M432" s="31">
        <v>4861</v>
      </c>
      <c r="N432" s="183">
        <f t="shared" si="80"/>
        <v>0</v>
      </c>
      <c r="O432" s="183">
        <v>0</v>
      </c>
      <c r="P432" s="183"/>
      <c r="Q432" s="161"/>
      <c r="R432" s="161"/>
      <c r="S432" s="438"/>
      <c r="T432" s="161"/>
      <c r="U432" s="161"/>
      <c r="V432" s="161"/>
    </row>
    <row r="433" spans="1:22" ht="55.2">
      <c r="A433" s="122" t="str">
        <f t="shared" si="78"/>
        <v>71080101025112</v>
      </c>
      <c r="B433" s="124" t="s">
        <v>439</v>
      </c>
      <c r="C433" s="117" t="s">
        <v>185</v>
      </c>
      <c r="D433" s="118" t="s">
        <v>106</v>
      </c>
      <c r="E433" s="119" t="s">
        <v>106</v>
      </c>
      <c r="F433" s="120" t="s">
        <v>140</v>
      </c>
      <c r="G433" s="121">
        <v>5112</v>
      </c>
      <c r="H433" s="45"/>
      <c r="I433" s="46"/>
      <c r="J433" s="47"/>
      <c r="K433" s="47"/>
      <c r="L433" s="457" t="s">
        <v>896</v>
      </c>
      <c r="M433" s="28"/>
      <c r="N433" s="197">
        <f>O433+P433</f>
        <v>0</v>
      </c>
      <c r="O433" s="197">
        <f>SUM(O434:O436)</f>
        <v>0</v>
      </c>
      <c r="P433" s="197">
        <f>SUM(P434:P436)</f>
        <v>0</v>
      </c>
      <c r="Q433" s="161"/>
      <c r="R433" s="161"/>
      <c r="S433" s="438"/>
      <c r="T433" s="161"/>
      <c r="U433" s="161"/>
      <c r="V433" s="161"/>
    </row>
    <row r="434" spans="1:22" ht="26.4">
      <c r="A434" s="122" t="str">
        <f t="shared" si="78"/>
        <v>71080101025113</v>
      </c>
      <c r="B434" s="124" t="s">
        <v>439</v>
      </c>
      <c r="C434" s="117" t="s">
        <v>185</v>
      </c>
      <c r="D434" s="118" t="s">
        <v>106</v>
      </c>
      <c r="E434" s="119" t="s">
        <v>106</v>
      </c>
      <c r="F434" s="120" t="s">
        <v>140</v>
      </c>
      <c r="G434" s="121">
        <v>5113</v>
      </c>
      <c r="H434" s="17"/>
      <c r="I434" s="25"/>
      <c r="J434" s="26"/>
      <c r="K434" s="26"/>
      <c r="L434" s="29" t="s">
        <v>142</v>
      </c>
      <c r="M434" s="44">
        <v>4251</v>
      </c>
      <c r="N434" s="183">
        <f t="shared" si="80"/>
        <v>0</v>
      </c>
      <c r="O434" s="183"/>
      <c r="P434" s="183">
        <v>0</v>
      </c>
      <c r="Q434" s="161"/>
      <c r="R434" s="161"/>
      <c r="S434" s="438"/>
      <c r="T434" s="161"/>
      <c r="U434" s="161"/>
      <c r="V434" s="161"/>
    </row>
    <row r="435" spans="1:22" s="115" customFormat="1" ht="16.2">
      <c r="A435" s="122" t="str">
        <f t="shared" si="78"/>
        <v>71080101030000</v>
      </c>
      <c r="B435" s="124" t="s">
        <v>439</v>
      </c>
      <c r="C435" s="117" t="s">
        <v>185</v>
      </c>
      <c r="D435" s="118" t="s">
        <v>106</v>
      </c>
      <c r="E435" s="119" t="s">
        <v>106</v>
      </c>
      <c r="F435" s="120" t="s">
        <v>442</v>
      </c>
      <c r="G435" s="129" t="s">
        <v>440</v>
      </c>
      <c r="H435" s="37"/>
      <c r="I435" s="194"/>
      <c r="J435" s="195"/>
      <c r="K435" s="196"/>
      <c r="L435" s="36" t="s">
        <v>134</v>
      </c>
      <c r="M435" s="13">
        <v>4861</v>
      </c>
      <c r="N435" s="183">
        <f t="shared" si="80"/>
        <v>0</v>
      </c>
      <c r="O435" s="402"/>
      <c r="P435" s="402">
        <v>0</v>
      </c>
      <c r="Q435" s="161"/>
      <c r="R435" s="161"/>
      <c r="S435" s="438"/>
      <c r="T435" s="161"/>
      <c r="U435" s="161"/>
      <c r="V435" s="161"/>
    </row>
    <row r="436" spans="1:22" ht="16.2">
      <c r="A436" s="122" t="str">
        <f t="shared" si="78"/>
        <v>71080101034239</v>
      </c>
      <c r="B436" s="124" t="s">
        <v>439</v>
      </c>
      <c r="C436" s="117" t="s">
        <v>185</v>
      </c>
      <c r="D436" s="118" t="s">
        <v>106</v>
      </c>
      <c r="E436" s="119" t="s">
        <v>106</v>
      </c>
      <c r="F436" s="120" t="s">
        <v>442</v>
      </c>
      <c r="G436" s="121">
        <v>4239</v>
      </c>
      <c r="H436" s="25"/>
      <c r="I436" s="18"/>
      <c r="J436" s="19"/>
      <c r="K436" s="19"/>
      <c r="L436" s="30" t="s">
        <v>174</v>
      </c>
      <c r="M436" s="31">
        <v>5113</v>
      </c>
      <c r="N436" s="183">
        <f t="shared" si="80"/>
        <v>0</v>
      </c>
      <c r="O436" s="183">
        <v>0</v>
      </c>
      <c r="P436" s="183">
        <v>0</v>
      </c>
      <c r="Q436" s="161"/>
      <c r="R436" s="161"/>
      <c r="S436" s="438"/>
      <c r="T436" s="161"/>
      <c r="U436" s="161"/>
      <c r="V436" s="161"/>
    </row>
    <row r="437" spans="1:22" ht="55.2">
      <c r="A437" s="122" t="str">
        <f>CONCATENATE(B437,C437,D437,E437,F437,G437)</f>
        <v>71080101035121</v>
      </c>
      <c r="B437" s="124" t="s">
        <v>439</v>
      </c>
      <c r="C437" s="117" t="s">
        <v>185</v>
      </c>
      <c r="D437" s="118" t="s">
        <v>106</v>
      </c>
      <c r="E437" s="119" t="s">
        <v>106</v>
      </c>
      <c r="F437" s="120" t="s">
        <v>442</v>
      </c>
      <c r="G437" s="121" t="s">
        <v>580</v>
      </c>
      <c r="H437" s="45"/>
      <c r="I437" s="46"/>
      <c r="J437" s="47"/>
      <c r="K437" s="47"/>
      <c r="L437" s="27" t="s">
        <v>584</v>
      </c>
      <c r="M437" s="28"/>
      <c r="N437" s="197">
        <f>O437+P437</f>
        <v>0</v>
      </c>
      <c r="O437" s="197">
        <f>SUM(O438)</f>
        <v>0</v>
      </c>
      <c r="P437" s="197">
        <f>SUM(P438)</f>
        <v>0</v>
      </c>
      <c r="Q437" s="161"/>
      <c r="R437" s="161"/>
      <c r="S437" s="438"/>
      <c r="T437" s="161"/>
      <c r="U437" s="161"/>
      <c r="V437" s="161"/>
    </row>
    <row r="438" spans="1:22" s="170" customFormat="1" ht="16.2">
      <c r="A438" s="122" t="str">
        <f t="shared" si="78"/>
        <v>71080200000000</v>
      </c>
      <c r="B438" s="124" t="s">
        <v>439</v>
      </c>
      <c r="C438" s="117" t="s">
        <v>185</v>
      </c>
      <c r="D438" s="118" t="s">
        <v>140</v>
      </c>
      <c r="E438" s="119" t="s">
        <v>441</v>
      </c>
      <c r="F438" s="120" t="s">
        <v>441</v>
      </c>
      <c r="G438" s="129" t="s">
        <v>440</v>
      </c>
      <c r="H438" s="25"/>
      <c r="I438" s="18"/>
      <c r="J438" s="19"/>
      <c r="K438" s="19"/>
      <c r="L438" s="36" t="s">
        <v>134</v>
      </c>
      <c r="M438" s="31">
        <v>4861</v>
      </c>
      <c r="N438" s="183">
        <f t="shared" si="80"/>
        <v>0</v>
      </c>
      <c r="O438" s="402"/>
      <c r="P438" s="402"/>
      <c r="Q438" s="161"/>
      <c r="R438" s="161"/>
      <c r="S438" s="438"/>
      <c r="T438" s="161"/>
      <c r="U438" s="161"/>
      <c r="V438" s="161"/>
    </row>
    <row r="439" spans="1:22" ht="69">
      <c r="A439" s="122" t="str">
        <f t="shared" si="78"/>
        <v>71080200000001</v>
      </c>
      <c r="B439" s="124" t="s">
        <v>439</v>
      </c>
      <c r="C439" s="117" t="s">
        <v>185</v>
      </c>
      <c r="D439" s="118" t="s">
        <v>140</v>
      </c>
      <c r="E439" s="119" t="s">
        <v>441</v>
      </c>
      <c r="F439" s="120" t="s">
        <v>441</v>
      </c>
      <c r="G439" s="129" t="s">
        <v>96</v>
      </c>
      <c r="H439" s="45"/>
      <c r="I439" s="46"/>
      <c r="J439" s="47"/>
      <c r="K439" s="47"/>
      <c r="L439" s="27" t="s">
        <v>764</v>
      </c>
      <c r="M439" s="28"/>
      <c r="N439" s="197">
        <f>O439+P439</f>
        <v>0</v>
      </c>
      <c r="O439" s="197">
        <f>SUM(O440)</f>
        <v>0</v>
      </c>
      <c r="P439" s="197">
        <f>SUM(P440)</f>
        <v>0</v>
      </c>
      <c r="Q439" s="161"/>
      <c r="R439" s="161"/>
      <c r="S439" s="438"/>
      <c r="T439" s="161"/>
      <c r="U439" s="161"/>
      <c r="V439" s="161"/>
    </row>
    <row r="440" spans="1:22" s="156" customFormat="1" ht="16.2">
      <c r="A440" s="122" t="str">
        <f t="shared" si="78"/>
        <v>71080201000000</v>
      </c>
      <c r="B440" s="124" t="s">
        <v>439</v>
      </c>
      <c r="C440" s="117" t="s">
        <v>185</v>
      </c>
      <c r="D440" s="118" t="s">
        <v>140</v>
      </c>
      <c r="E440" s="119" t="s">
        <v>106</v>
      </c>
      <c r="F440" s="120" t="s">
        <v>441</v>
      </c>
      <c r="G440" s="129" t="s">
        <v>440</v>
      </c>
      <c r="H440" s="25"/>
      <c r="I440" s="18"/>
      <c r="J440" s="19"/>
      <c r="K440" s="19"/>
      <c r="L440" s="36" t="s">
        <v>134</v>
      </c>
      <c r="M440" s="31">
        <v>4861</v>
      </c>
      <c r="N440" s="183">
        <f t="shared" si="80"/>
        <v>0</v>
      </c>
      <c r="O440" s="402"/>
      <c r="P440" s="402"/>
      <c r="Q440" s="161"/>
      <c r="R440" s="161"/>
      <c r="S440" s="438"/>
      <c r="T440" s="161"/>
      <c r="U440" s="161"/>
      <c r="V440" s="161"/>
    </row>
    <row r="441" spans="1:22" ht="27.6">
      <c r="A441" s="122" t="str">
        <f t="shared" si="78"/>
        <v>71080202014511</v>
      </c>
      <c r="B441" s="124" t="s">
        <v>439</v>
      </c>
      <c r="C441" s="117" t="s">
        <v>185</v>
      </c>
      <c r="D441" s="118" t="s">
        <v>140</v>
      </c>
      <c r="E441" s="119" t="s">
        <v>140</v>
      </c>
      <c r="F441" s="120" t="s">
        <v>106</v>
      </c>
      <c r="G441" s="121">
        <v>4511</v>
      </c>
      <c r="H441" s="165">
        <v>2660</v>
      </c>
      <c r="I441" s="166" t="s">
        <v>157</v>
      </c>
      <c r="J441" s="167">
        <v>6</v>
      </c>
      <c r="K441" s="167">
        <v>0</v>
      </c>
      <c r="L441" s="168" t="s">
        <v>263</v>
      </c>
      <c r="M441" s="176"/>
      <c r="N441" s="188">
        <f>+N443</f>
        <v>0</v>
      </c>
      <c r="O441" s="188">
        <f>+O443</f>
        <v>0</v>
      </c>
      <c r="P441" s="188">
        <f>+P443</f>
        <v>0</v>
      </c>
      <c r="Q441" s="161"/>
      <c r="R441" s="161"/>
      <c r="S441" s="438"/>
      <c r="T441" s="161"/>
      <c r="U441" s="161"/>
      <c r="V441" s="161"/>
    </row>
    <row r="442" spans="1:22" s="115" customFormat="1" ht="16.2">
      <c r="A442" s="122" t="str">
        <f t="shared" si="78"/>
        <v>71080202020000</v>
      </c>
      <c r="B442" s="124" t="s">
        <v>439</v>
      </c>
      <c r="C442" s="117" t="s">
        <v>185</v>
      </c>
      <c r="D442" s="118" t="s">
        <v>140</v>
      </c>
      <c r="E442" s="119" t="s">
        <v>140</v>
      </c>
      <c r="F442" s="120" t="s">
        <v>140</v>
      </c>
      <c r="G442" s="129" t="s">
        <v>440</v>
      </c>
      <c r="H442" s="25"/>
      <c r="I442" s="18"/>
      <c r="J442" s="19"/>
      <c r="K442" s="19"/>
      <c r="L442" s="30" t="s">
        <v>110</v>
      </c>
      <c r="M442" s="31"/>
      <c r="N442" s="190"/>
      <c r="O442" s="190"/>
      <c r="P442" s="190"/>
      <c r="Q442" s="161"/>
      <c r="R442" s="161"/>
      <c r="S442" s="438"/>
      <c r="T442" s="161"/>
      <c r="U442" s="161"/>
      <c r="V442" s="161"/>
    </row>
    <row r="443" spans="1:22" ht="26.4">
      <c r="A443" s="122" t="str">
        <f t="shared" si="78"/>
        <v>71080202024639</v>
      </c>
      <c r="B443" s="124" t="s">
        <v>439</v>
      </c>
      <c r="C443" s="117" t="s">
        <v>185</v>
      </c>
      <c r="D443" s="118" t="s">
        <v>140</v>
      </c>
      <c r="E443" s="119" t="s">
        <v>140</v>
      </c>
      <c r="F443" s="120" t="s">
        <v>140</v>
      </c>
      <c r="G443" s="129" t="s">
        <v>86</v>
      </c>
      <c r="H443" s="151">
        <v>2661</v>
      </c>
      <c r="I443" s="152" t="s">
        <v>157</v>
      </c>
      <c r="J443" s="153">
        <v>6</v>
      </c>
      <c r="K443" s="153">
        <v>1</v>
      </c>
      <c r="L443" s="154" t="s">
        <v>263</v>
      </c>
      <c r="M443" s="155"/>
      <c r="N443" s="192">
        <f>+N445+N449+N455+N464+N473</f>
        <v>0</v>
      </c>
      <c r="O443" s="192">
        <f t="shared" ref="O443:P443" si="81">+O445+O449+O455+O464+O473</f>
        <v>0</v>
      </c>
      <c r="P443" s="192">
        <f t="shared" si="81"/>
        <v>0</v>
      </c>
      <c r="Q443" s="161"/>
      <c r="R443" s="161"/>
      <c r="S443" s="438"/>
      <c r="T443" s="161"/>
      <c r="U443" s="161"/>
      <c r="V443" s="161"/>
    </row>
    <row r="444" spans="1:22" ht="16.2">
      <c r="A444" s="122" t="str">
        <f t="shared" si="78"/>
        <v>71080202025113</v>
      </c>
      <c r="B444" s="124" t="s">
        <v>439</v>
      </c>
      <c r="C444" s="117" t="s">
        <v>185</v>
      </c>
      <c r="D444" s="118" t="s">
        <v>140</v>
      </c>
      <c r="E444" s="119" t="s">
        <v>140</v>
      </c>
      <c r="F444" s="120" t="s">
        <v>140</v>
      </c>
      <c r="G444" s="121">
        <v>5113</v>
      </c>
      <c r="H444" s="25"/>
      <c r="I444" s="25"/>
      <c r="J444" s="26"/>
      <c r="K444" s="26"/>
      <c r="L444" s="30" t="s">
        <v>108</v>
      </c>
      <c r="M444" s="31"/>
      <c r="N444" s="190"/>
      <c r="O444" s="190"/>
      <c r="P444" s="190"/>
      <c r="Q444" s="161"/>
      <c r="R444" s="161"/>
      <c r="S444" s="438"/>
      <c r="T444" s="161"/>
      <c r="U444" s="161"/>
      <c r="V444" s="161"/>
    </row>
    <row r="445" spans="1:22" s="156" customFormat="1" ht="27.6">
      <c r="A445" s="122" t="str">
        <f t="shared" si="78"/>
        <v>71080203000000</v>
      </c>
      <c r="B445" s="124" t="s">
        <v>439</v>
      </c>
      <c r="C445" s="117" t="s">
        <v>185</v>
      </c>
      <c r="D445" s="118" t="s">
        <v>140</v>
      </c>
      <c r="E445" s="119" t="s">
        <v>442</v>
      </c>
      <c r="F445" s="120" t="s">
        <v>441</v>
      </c>
      <c r="G445" s="129" t="s">
        <v>440</v>
      </c>
      <c r="H445" s="45"/>
      <c r="I445" s="147"/>
      <c r="J445" s="148"/>
      <c r="K445" s="148"/>
      <c r="L445" s="27" t="s">
        <v>264</v>
      </c>
      <c r="M445" s="28"/>
      <c r="N445" s="197">
        <f>O445+P445</f>
        <v>0</v>
      </c>
      <c r="O445" s="197">
        <f>SUM(O446:O448)</f>
        <v>0</v>
      </c>
      <c r="P445" s="197">
        <f>SUM(P446:P448)</f>
        <v>0</v>
      </c>
      <c r="Q445" s="161"/>
      <c r="R445" s="161"/>
      <c r="S445" s="438"/>
      <c r="T445" s="161"/>
      <c r="U445" s="161"/>
      <c r="V445" s="161"/>
    </row>
    <row r="446" spans="1:22" ht="26.4">
      <c r="A446" s="122" t="str">
        <f t="shared" si="78"/>
        <v>71080203000001</v>
      </c>
      <c r="B446" s="124" t="s">
        <v>439</v>
      </c>
      <c r="C446" s="117" t="s">
        <v>185</v>
      </c>
      <c r="D446" s="118" t="s">
        <v>140</v>
      </c>
      <c r="E446" s="119" t="s">
        <v>442</v>
      </c>
      <c r="F446" s="120" t="s">
        <v>441</v>
      </c>
      <c r="G446" s="129" t="s">
        <v>96</v>
      </c>
      <c r="H446" s="17"/>
      <c r="I446" s="25"/>
      <c r="J446" s="26"/>
      <c r="K446" s="26"/>
      <c r="L446" s="30" t="s">
        <v>142</v>
      </c>
      <c r="M446" s="44">
        <v>4251</v>
      </c>
      <c r="N446" s="183">
        <f t="shared" ref="N446:N462" si="82">O446+P446</f>
        <v>0</v>
      </c>
      <c r="O446" s="183"/>
      <c r="P446" s="183"/>
      <c r="Q446" s="161"/>
      <c r="R446" s="161"/>
      <c r="S446" s="438"/>
      <c r="T446" s="161"/>
      <c r="U446" s="161"/>
      <c r="V446" s="161"/>
    </row>
    <row r="447" spans="1:22" s="115" customFormat="1" ht="16.2">
      <c r="A447" s="122" t="str">
        <f t="shared" si="78"/>
        <v>71080203010000</v>
      </c>
      <c r="B447" s="124" t="s">
        <v>439</v>
      </c>
      <c r="C447" s="117" t="s">
        <v>185</v>
      </c>
      <c r="D447" s="118" t="s">
        <v>140</v>
      </c>
      <c r="E447" s="119" t="s">
        <v>442</v>
      </c>
      <c r="F447" s="120" t="s">
        <v>106</v>
      </c>
      <c r="G447" s="129" t="s">
        <v>440</v>
      </c>
      <c r="H447" s="177"/>
      <c r="I447" s="194"/>
      <c r="J447" s="201"/>
      <c r="K447" s="202"/>
      <c r="L447" s="203" t="s">
        <v>240</v>
      </c>
      <c r="M447" s="13">
        <v>4269</v>
      </c>
      <c r="N447" s="183">
        <f t="shared" si="82"/>
        <v>0</v>
      </c>
      <c r="O447" s="183"/>
      <c r="P447" s="183"/>
      <c r="Q447" s="161"/>
      <c r="R447" s="161"/>
      <c r="S447" s="438"/>
      <c r="T447" s="161"/>
      <c r="U447" s="161"/>
      <c r="V447" s="161"/>
    </row>
    <row r="448" spans="1:22" ht="26.4">
      <c r="A448" s="122" t="str">
        <f t="shared" si="78"/>
        <v>71080203014511</v>
      </c>
      <c r="B448" s="124" t="s">
        <v>439</v>
      </c>
      <c r="C448" s="117" t="s">
        <v>185</v>
      </c>
      <c r="D448" s="118" t="s">
        <v>140</v>
      </c>
      <c r="E448" s="119" t="s">
        <v>442</v>
      </c>
      <c r="F448" s="120" t="s">
        <v>106</v>
      </c>
      <c r="G448" s="121">
        <v>4511</v>
      </c>
      <c r="H448" s="177"/>
      <c r="I448" s="194"/>
      <c r="J448" s="201"/>
      <c r="K448" s="202"/>
      <c r="L448" s="203" t="s">
        <v>267</v>
      </c>
      <c r="M448" s="13">
        <v>4521</v>
      </c>
      <c r="N448" s="183">
        <f t="shared" si="82"/>
        <v>0</v>
      </c>
      <c r="O448" s="183"/>
      <c r="P448" s="183"/>
      <c r="Q448" s="161"/>
      <c r="R448" s="161"/>
      <c r="S448" s="438"/>
      <c r="T448" s="161"/>
      <c r="U448" s="161"/>
      <c r="V448" s="161"/>
    </row>
    <row r="449" spans="1:22" s="115" customFormat="1" ht="27.6">
      <c r="A449" s="122" t="str">
        <f t="shared" si="78"/>
        <v>71080203020000</v>
      </c>
      <c r="B449" s="124" t="s">
        <v>439</v>
      </c>
      <c r="C449" s="117" t="s">
        <v>185</v>
      </c>
      <c r="D449" s="118" t="s">
        <v>140</v>
      </c>
      <c r="E449" s="119" t="s">
        <v>442</v>
      </c>
      <c r="F449" s="120" t="s">
        <v>140</v>
      </c>
      <c r="G449" s="129" t="s">
        <v>440</v>
      </c>
      <c r="H449" s="45"/>
      <c r="I449" s="147"/>
      <c r="J449" s="148"/>
      <c r="K449" s="148"/>
      <c r="L449" s="27" t="s">
        <v>265</v>
      </c>
      <c r="M449" s="28"/>
      <c r="N449" s="197">
        <f>O449+P449</f>
        <v>0</v>
      </c>
      <c r="O449" s="197">
        <f>SUM(O450:O454)</f>
        <v>0</v>
      </c>
      <c r="P449" s="197">
        <f>SUM(P450:P454)</f>
        <v>0</v>
      </c>
      <c r="Q449" s="161"/>
      <c r="R449" s="161"/>
      <c r="S449" s="438"/>
      <c r="T449" s="161"/>
      <c r="U449" s="161"/>
      <c r="V449" s="161"/>
    </row>
    <row r="450" spans="1:22" ht="26.4">
      <c r="A450" s="122" t="str">
        <f t="shared" si="78"/>
        <v>71080203025113</v>
      </c>
      <c r="B450" s="124" t="s">
        <v>439</v>
      </c>
      <c r="C450" s="117" t="s">
        <v>185</v>
      </c>
      <c r="D450" s="118" t="s">
        <v>140</v>
      </c>
      <c r="E450" s="119" t="s">
        <v>442</v>
      </c>
      <c r="F450" s="120" t="s">
        <v>140</v>
      </c>
      <c r="G450" s="121">
        <v>5113</v>
      </c>
      <c r="H450" s="17"/>
      <c r="I450" s="25"/>
      <c r="J450" s="26"/>
      <c r="K450" s="26"/>
      <c r="L450" s="30" t="s">
        <v>142</v>
      </c>
      <c r="M450" s="44">
        <v>4251</v>
      </c>
      <c r="N450" s="183">
        <f t="shared" si="82"/>
        <v>0</v>
      </c>
      <c r="O450" s="183"/>
      <c r="P450" s="183"/>
      <c r="Q450" s="161"/>
      <c r="R450" s="161"/>
      <c r="S450" s="438"/>
      <c r="T450" s="161"/>
      <c r="U450" s="161"/>
      <c r="V450" s="161"/>
    </row>
    <row r="451" spans="1:22" ht="16.2">
      <c r="A451" s="122" t="str">
        <f t="shared" si="78"/>
        <v>71080203025129</v>
      </c>
      <c r="B451" s="124" t="s">
        <v>439</v>
      </c>
      <c r="C451" s="117" t="s">
        <v>185</v>
      </c>
      <c r="D451" s="118" t="s">
        <v>140</v>
      </c>
      <c r="E451" s="119" t="s">
        <v>442</v>
      </c>
      <c r="F451" s="120" t="s">
        <v>140</v>
      </c>
      <c r="G451" s="121">
        <v>5129</v>
      </c>
      <c r="H451" s="17"/>
      <c r="I451" s="25"/>
      <c r="J451" s="26"/>
      <c r="K451" s="26"/>
      <c r="L451" s="30" t="s">
        <v>240</v>
      </c>
      <c r="M451" s="44">
        <v>4269</v>
      </c>
      <c r="N451" s="183">
        <f t="shared" si="82"/>
        <v>0</v>
      </c>
      <c r="O451" s="183"/>
      <c r="P451" s="183"/>
      <c r="Q451" s="161"/>
      <c r="R451" s="161"/>
      <c r="S451" s="438"/>
      <c r="T451" s="161"/>
      <c r="U451" s="161"/>
      <c r="V451" s="161"/>
    </row>
    <row r="452" spans="1:22" s="156" customFormat="1" ht="26.4">
      <c r="A452" s="122" t="str">
        <f t="shared" si="78"/>
        <v>71080204000000</v>
      </c>
      <c r="B452" s="124" t="s">
        <v>439</v>
      </c>
      <c r="C452" s="117" t="s">
        <v>185</v>
      </c>
      <c r="D452" s="118" t="s">
        <v>140</v>
      </c>
      <c r="E452" s="119" t="s">
        <v>155</v>
      </c>
      <c r="F452" s="120" t="s">
        <v>441</v>
      </c>
      <c r="G452" s="129" t="s">
        <v>440</v>
      </c>
      <c r="H452" s="17"/>
      <c r="I452" s="25"/>
      <c r="J452" s="26"/>
      <c r="K452" s="26"/>
      <c r="L452" s="203" t="s">
        <v>267</v>
      </c>
      <c r="M452" s="13">
        <v>4521</v>
      </c>
      <c r="N452" s="183">
        <f t="shared" si="82"/>
        <v>0</v>
      </c>
      <c r="O452" s="183"/>
      <c r="P452" s="183"/>
      <c r="Q452" s="161"/>
      <c r="R452" s="161"/>
      <c r="S452" s="438"/>
      <c r="T452" s="161"/>
      <c r="U452" s="161"/>
      <c r="V452" s="161"/>
    </row>
    <row r="453" spans="1:22" ht="16.2">
      <c r="A453" s="122" t="str">
        <f t="shared" si="78"/>
        <v>71080204000001</v>
      </c>
      <c r="B453" s="124" t="s">
        <v>439</v>
      </c>
      <c r="C453" s="117" t="s">
        <v>185</v>
      </c>
      <c r="D453" s="118" t="s">
        <v>140</v>
      </c>
      <c r="E453" s="119" t="s">
        <v>155</v>
      </c>
      <c r="F453" s="120" t="s">
        <v>441</v>
      </c>
      <c r="G453" s="129" t="s">
        <v>96</v>
      </c>
      <c r="H453" s="17"/>
      <c r="I453" s="25"/>
      <c r="J453" s="26"/>
      <c r="K453" s="26"/>
      <c r="L453" s="30" t="s">
        <v>173</v>
      </c>
      <c r="M453" s="31">
        <v>5112</v>
      </c>
      <c r="N453" s="183">
        <f t="shared" si="82"/>
        <v>0</v>
      </c>
      <c r="O453" s="183">
        <v>0</v>
      </c>
      <c r="P453" s="183"/>
      <c r="Q453" s="161"/>
      <c r="R453" s="161"/>
      <c r="S453" s="438"/>
      <c r="T453" s="161"/>
      <c r="U453" s="161"/>
      <c r="V453" s="161"/>
    </row>
    <row r="454" spans="1:22" s="115" customFormat="1" ht="16.2">
      <c r="A454" s="122" t="str">
        <f t="shared" si="78"/>
        <v>71080204010000</v>
      </c>
      <c r="B454" s="124" t="s">
        <v>439</v>
      </c>
      <c r="C454" s="117" t="s">
        <v>185</v>
      </c>
      <c r="D454" s="118" t="s">
        <v>140</v>
      </c>
      <c r="E454" s="119" t="s">
        <v>155</v>
      </c>
      <c r="F454" s="120" t="s">
        <v>106</v>
      </c>
      <c r="G454" s="129" t="s">
        <v>440</v>
      </c>
      <c r="H454" s="17"/>
      <c r="I454" s="25"/>
      <c r="J454" s="26"/>
      <c r="K454" s="26"/>
      <c r="L454" s="32" t="s">
        <v>174</v>
      </c>
      <c r="M454" s="33">
        <v>5113</v>
      </c>
      <c r="N454" s="183">
        <f t="shared" si="82"/>
        <v>0</v>
      </c>
      <c r="O454" s="183">
        <v>0</v>
      </c>
      <c r="P454" s="183"/>
      <c r="Q454" s="161"/>
      <c r="R454" s="161"/>
      <c r="S454" s="438"/>
      <c r="T454" s="161"/>
      <c r="U454" s="161"/>
      <c r="V454" s="161"/>
    </row>
    <row r="455" spans="1:22" ht="33" customHeight="1">
      <c r="A455" s="122" t="str">
        <f t="shared" si="78"/>
        <v>71080204014216</v>
      </c>
      <c r="B455" s="124" t="s">
        <v>439</v>
      </c>
      <c r="C455" s="117" t="s">
        <v>185</v>
      </c>
      <c r="D455" s="118" t="s">
        <v>140</v>
      </c>
      <c r="E455" s="119" t="s">
        <v>155</v>
      </c>
      <c r="F455" s="120" t="s">
        <v>106</v>
      </c>
      <c r="G455" s="121">
        <v>4216</v>
      </c>
      <c r="H455" s="45"/>
      <c r="I455" s="147"/>
      <c r="J455" s="148"/>
      <c r="K455" s="148"/>
      <c r="L455" s="27" t="s">
        <v>266</v>
      </c>
      <c r="M455" s="28"/>
      <c r="N455" s="197">
        <f>O455+P455</f>
        <v>0</v>
      </c>
      <c r="O455" s="197">
        <f>SUM(O456:O463)</f>
        <v>0</v>
      </c>
      <c r="P455" s="197">
        <f>SUM(P456:P463)</f>
        <v>0</v>
      </c>
      <c r="Q455" s="161"/>
      <c r="R455" s="161"/>
      <c r="S455" s="438"/>
      <c r="T455" s="161"/>
      <c r="U455" s="161"/>
      <c r="V455" s="161"/>
    </row>
    <row r="456" spans="1:22" ht="16.2">
      <c r="A456" s="122" t="str">
        <f t="shared" si="78"/>
        <v>71080204014239</v>
      </c>
      <c r="B456" s="124" t="s">
        <v>439</v>
      </c>
      <c r="C456" s="117" t="s">
        <v>185</v>
      </c>
      <c r="D456" s="118" t="s">
        <v>140</v>
      </c>
      <c r="E456" s="119" t="s">
        <v>155</v>
      </c>
      <c r="F456" s="120" t="s">
        <v>106</v>
      </c>
      <c r="G456" s="121">
        <v>4239</v>
      </c>
      <c r="H456" s="17"/>
      <c r="I456" s="25"/>
      <c r="J456" s="26"/>
      <c r="K456" s="26"/>
      <c r="L456" s="29" t="s">
        <v>125</v>
      </c>
      <c r="M456" s="31">
        <v>4239</v>
      </c>
      <c r="N456" s="183">
        <f t="shared" si="82"/>
        <v>0</v>
      </c>
      <c r="O456" s="183"/>
      <c r="P456" s="183"/>
      <c r="Q456" s="161"/>
      <c r="R456" s="161"/>
      <c r="S456" s="438"/>
      <c r="T456" s="161"/>
      <c r="U456" s="161"/>
      <c r="V456" s="161"/>
    </row>
    <row r="457" spans="1:22" ht="26.4">
      <c r="A457" s="122" t="str">
        <f t="shared" si="78"/>
        <v>71080204014269</v>
      </c>
      <c r="B457" s="116" t="s">
        <v>439</v>
      </c>
      <c r="C457" s="117" t="s">
        <v>185</v>
      </c>
      <c r="D457" s="118" t="s">
        <v>140</v>
      </c>
      <c r="E457" s="119" t="s">
        <v>155</v>
      </c>
      <c r="F457" s="120" t="s">
        <v>106</v>
      </c>
      <c r="G457" s="121">
        <v>4269</v>
      </c>
      <c r="H457" s="17"/>
      <c r="I457" s="25"/>
      <c r="J457" s="26"/>
      <c r="K457" s="26"/>
      <c r="L457" s="30" t="s">
        <v>142</v>
      </c>
      <c r="M457" s="44">
        <v>4251</v>
      </c>
      <c r="N457" s="183">
        <f t="shared" si="82"/>
        <v>0</v>
      </c>
      <c r="O457" s="183"/>
      <c r="P457" s="183"/>
      <c r="Q457" s="161"/>
      <c r="R457" s="161"/>
      <c r="S457" s="438"/>
      <c r="T457" s="161"/>
      <c r="U457" s="161"/>
      <c r="V457" s="161"/>
    </row>
    <row r="458" spans="1:22" ht="16.2">
      <c r="A458" s="122" t="str">
        <f t="shared" si="78"/>
        <v>71080204014639</v>
      </c>
      <c r="B458" s="124" t="s">
        <v>439</v>
      </c>
      <c r="C458" s="117" t="s">
        <v>185</v>
      </c>
      <c r="D458" s="118" t="s">
        <v>140</v>
      </c>
      <c r="E458" s="119" t="s">
        <v>155</v>
      </c>
      <c r="F458" s="120" t="s">
        <v>106</v>
      </c>
      <c r="G458" s="121">
        <v>4639</v>
      </c>
      <c r="H458" s="17"/>
      <c r="I458" s="25"/>
      <c r="J458" s="26"/>
      <c r="K458" s="26"/>
      <c r="L458" s="30" t="s">
        <v>240</v>
      </c>
      <c r="M458" s="44">
        <v>4269</v>
      </c>
      <c r="N458" s="183">
        <f t="shared" si="82"/>
        <v>0</v>
      </c>
      <c r="O458" s="183"/>
      <c r="P458" s="183"/>
      <c r="Q458" s="161"/>
      <c r="R458" s="161"/>
      <c r="S458" s="438"/>
      <c r="T458" s="161"/>
      <c r="U458" s="161"/>
      <c r="V458" s="161"/>
    </row>
    <row r="459" spans="1:22" ht="26.4">
      <c r="A459" s="122" t="str">
        <f t="shared" si="78"/>
        <v>71080204014819</v>
      </c>
      <c r="B459" s="124" t="s">
        <v>439</v>
      </c>
      <c r="C459" s="117" t="s">
        <v>185</v>
      </c>
      <c r="D459" s="118" t="s">
        <v>140</v>
      </c>
      <c r="E459" s="119" t="s">
        <v>155</v>
      </c>
      <c r="F459" s="120" t="s">
        <v>106</v>
      </c>
      <c r="G459" s="129" t="s">
        <v>88</v>
      </c>
      <c r="H459" s="17"/>
      <c r="I459" s="25"/>
      <c r="J459" s="26"/>
      <c r="K459" s="26"/>
      <c r="L459" s="30" t="s">
        <v>267</v>
      </c>
      <c r="M459" s="44">
        <v>4521</v>
      </c>
      <c r="N459" s="183">
        <f t="shared" si="82"/>
        <v>0</v>
      </c>
      <c r="O459" s="183"/>
      <c r="P459" s="183"/>
      <c r="Q459" s="161"/>
      <c r="R459" s="161"/>
      <c r="S459" s="438"/>
      <c r="T459" s="161"/>
      <c r="U459" s="161"/>
      <c r="V459" s="161"/>
    </row>
    <row r="460" spans="1:22" s="115" customFormat="1" ht="26.4">
      <c r="A460" s="122" t="str">
        <f t="shared" si="78"/>
        <v>71080204020000</v>
      </c>
      <c r="B460" s="124" t="s">
        <v>439</v>
      </c>
      <c r="C460" s="117" t="s">
        <v>185</v>
      </c>
      <c r="D460" s="118" t="s">
        <v>140</v>
      </c>
      <c r="E460" s="119" t="s">
        <v>155</v>
      </c>
      <c r="F460" s="120" t="s">
        <v>140</v>
      </c>
      <c r="G460" s="129" t="s">
        <v>440</v>
      </c>
      <c r="H460" s="17"/>
      <c r="I460" s="25"/>
      <c r="J460" s="26"/>
      <c r="K460" s="26"/>
      <c r="L460" s="30" t="s">
        <v>219</v>
      </c>
      <c r="M460" s="31">
        <v>4819</v>
      </c>
      <c r="N460" s="183">
        <f t="shared" si="82"/>
        <v>0</v>
      </c>
      <c r="O460" s="183"/>
      <c r="P460" s="183"/>
      <c r="Q460" s="161"/>
      <c r="R460" s="161"/>
      <c r="S460" s="438"/>
      <c r="T460" s="161"/>
      <c r="U460" s="161"/>
      <c r="V460" s="161"/>
    </row>
    <row r="461" spans="1:22" ht="16.2">
      <c r="A461" s="122" t="str">
        <f t="shared" si="78"/>
        <v>71080204024511</v>
      </c>
      <c r="B461" s="124" t="s">
        <v>439</v>
      </c>
      <c r="C461" s="117" t="s">
        <v>185</v>
      </c>
      <c r="D461" s="118" t="s">
        <v>140</v>
      </c>
      <c r="E461" s="119" t="s">
        <v>155</v>
      </c>
      <c r="F461" s="120" t="s">
        <v>140</v>
      </c>
      <c r="G461" s="121">
        <v>4511</v>
      </c>
      <c r="H461" s="25"/>
      <c r="I461" s="25"/>
      <c r="J461" s="26"/>
      <c r="K461" s="26"/>
      <c r="L461" s="30" t="s">
        <v>173</v>
      </c>
      <c r="M461" s="31">
        <v>5112</v>
      </c>
      <c r="N461" s="183">
        <f t="shared" si="82"/>
        <v>0</v>
      </c>
      <c r="O461" s="183"/>
      <c r="P461" s="183"/>
      <c r="Q461" s="161"/>
      <c r="R461" s="161"/>
      <c r="S461" s="438"/>
      <c r="T461" s="161"/>
      <c r="U461" s="161"/>
      <c r="V461" s="161"/>
    </row>
    <row r="462" spans="1:22" s="115" customFormat="1" ht="20.25" customHeight="1">
      <c r="A462" s="122" t="str">
        <f t="shared" si="78"/>
        <v>71080204030000</v>
      </c>
      <c r="B462" s="124" t="s">
        <v>439</v>
      </c>
      <c r="C462" s="117" t="s">
        <v>185</v>
      </c>
      <c r="D462" s="118" t="s">
        <v>140</v>
      </c>
      <c r="E462" s="119" t="s">
        <v>155</v>
      </c>
      <c r="F462" s="120" t="s">
        <v>442</v>
      </c>
      <c r="G462" s="129" t="s">
        <v>440</v>
      </c>
      <c r="H462" s="25"/>
      <c r="I462" s="25"/>
      <c r="J462" s="26"/>
      <c r="K462" s="26"/>
      <c r="L462" s="30" t="s">
        <v>174</v>
      </c>
      <c r="M462" s="31">
        <v>5113</v>
      </c>
      <c r="N462" s="183">
        <f t="shared" si="82"/>
        <v>0</v>
      </c>
      <c r="O462" s="466"/>
      <c r="P462" s="398"/>
      <c r="Q462" s="161"/>
      <c r="R462" s="161"/>
      <c r="S462" s="438"/>
      <c r="T462" s="161"/>
      <c r="U462" s="161"/>
      <c r="V462" s="161"/>
    </row>
    <row r="463" spans="1:22" ht="19.5" customHeight="1">
      <c r="A463" s="122" t="str">
        <f t="shared" si="78"/>
        <v>71080204035113</v>
      </c>
      <c r="B463" s="124" t="s">
        <v>439</v>
      </c>
      <c r="C463" s="117" t="s">
        <v>185</v>
      </c>
      <c r="D463" s="118" t="s">
        <v>140</v>
      </c>
      <c r="E463" s="119" t="s">
        <v>155</v>
      </c>
      <c r="F463" s="120" t="s">
        <v>442</v>
      </c>
      <c r="G463" s="121">
        <v>5113</v>
      </c>
      <c r="H463" s="17"/>
      <c r="I463" s="25"/>
      <c r="J463" s="26"/>
      <c r="K463" s="26"/>
      <c r="L463" s="30" t="s">
        <v>268</v>
      </c>
      <c r="M463" s="44">
        <v>5129</v>
      </c>
      <c r="N463" s="183">
        <f>O463+P463</f>
        <v>0</v>
      </c>
      <c r="O463" s="183">
        <v>0</v>
      </c>
      <c r="P463" s="183"/>
      <c r="Q463" s="161"/>
      <c r="R463" s="161"/>
      <c r="S463" s="438"/>
      <c r="T463" s="161"/>
      <c r="U463" s="161"/>
      <c r="V463" s="161"/>
    </row>
    <row r="464" spans="1:22" s="156" customFormat="1" ht="27.6">
      <c r="A464" s="122" t="str">
        <f t="shared" si="78"/>
        <v>71080205000000</v>
      </c>
      <c r="B464" s="124" t="s">
        <v>439</v>
      </c>
      <c r="C464" s="117" t="s">
        <v>185</v>
      </c>
      <c r="D464" s="118" t="s">
        <v>140</v>
      </c>
      <c r="E464" s="119" t="s">
        <v>149</v>
      </c>
      <c r="F464" s="120" t="s">
        <v>441</v>
      </c>
      <c r="G464" s="129" t="s">
        <v>440</v>
      </c>
      <c r="H464" s="45"/>
      <c r="I464" s="147"/>
      <c r="J464" s="148"/>
      <c r="K464" s="148"/>
      <c r="L464" s="27" t="s">
        <v>269</v>
      </c>
      <c r="M464" s="28"/>
      <c r="N464" s="197">
        <f>O464+P464</f>
        <v>0</v>
      </c>
      <c r="O464" s="197">
        <f>SUM(O465:O472)</f>
        <v>0</v>
      </c>
      <c r="P464" s="197">
        <f>SUM(P465:P472)</f>
        <v>0</v>
      </c>
      <c r="Q464" s="161"/>
      <c r="R464" s="161"/>
      <c r="S464" s="438"/>
      <c r="T464" s="161"/>
      <c r="U464" s="161"/>
      <c r="V464" s="161"/>
    </row>
    <row r="465" spans="1:22" ht="16.2">
      <c r="A465" s="122" t="str">
        <f t="shared" si="78"/>
        <v>71080205000001</v>
      </c>
      <c r="B465" s="124" t="s">
        <v>439</v>
      </c>
      <c r="C465" s="117" t="s">
        <v>185</v>
      </c>
      <c r="D465" s="118" t="s">
        <v>140</v>
      </c>
      <c r="E465" s="119" t="s">
        <v>149</v>
      </c>
      <c r="F465" s="120" t="s">
        <v>441</v>
      </c>
      <c r="G465" s="129" t="s">
        <v>96</v>
      </c>
      <c r="H465" s="25"/>
      <c r="I465" s="25"/>
      <c r="J465" s="26"/>
      <c r="K465" s="26"/>
      <c r="L465" s="29" t="s">
        <v>122</v>
      </c>
      <c r="M465" s="12">
        <v>4234</v>
      </c>
      <c r="N465" s="183">
        <f>O465+P465</f>
        <v>0</v>
      </c>
      <c r="O465" s="405"/>
      <c r="P465" s="405"/>
      <c r="Q465" s="161"/>
      <c r="R465" s="161"/>
      <c r="S465" s="438"/>
      <c r="T465" s="161"/>
      <c r="U465" s="161"/>
      <c r="V465" s="161"/>
    </row>
    <row r="466" spans="1:22" s="115" customFormat="1" ht="26.4">
      <c r="A466" s="122" t="str">
        <f t="shared" si="78"/>
        <v>71080205010000</v>
      </c>
      <c r="B466" s="124" t="s">
        <v>439</v>
      </c>
      <c r="C466" s="117" t="s">
        <v>185</v>
      </c>
      <c r="D466" s="118" t="s">
        <v>140</v>
      </c>
      <c r="E466" s="119" t="s">
        <v>149</v>
      </c>
      <c r="F466" s="120" t="s">
        <v>106</v>
      </c>
      <c r="G466" s="129" t="s">
        <v>440</v>
      </c>
      <c r="H466" s="25"/>
      <c r="I466" s="25"/>
      <c r="J466" s="26"/>
      <c r="K466" s="26"/>
      <c r="L466" s="30" t="s">
        <v>142</v>
      </c>
      <c r="M466" s="31">
        <v>4251</v>
      </c>
      <c r="N466" s="183">
        <f t="shared" ref="N466:N475" si="83">O466+P466</f>
        <v>0</v>
      </c>
      <c r="O466" s="183"/>
      <c r="P466" s="183"/>
      <c r="Q466" s="161"/>
      <c r="R466" s="161"/>
      <c r="S466" s="438"/>
      <c r="T466" s="161"/>
      <c r="U466" s="161"/>
      <c r="V466" s="161"/>
    </row>
    <row r="467" spans="1:22" ht="16.2">
      <c r="A467" s="122" t="str">
        <f t="shared" si="78"/>
        <v>71080205014511</v>
      </c>
      <c r="B467" s="124" t="s">
        <v>439</v>
      </c>
      <c r="C467" s="117" t="s">
        <v>185</v>
      </c>
      <c r="D467" s="118" t="s">
        <v>140</v>
      </c>
      <c r="E467" s="119" t="s">
        <v>149</v>
      </c>
      <c r="F467" s="120" t="s">
        <v>106</v>
      </c>
      <c r="G467" s="121">
        <v>4511</v>
      </c>
      <c r="H467" s="17"/>
      <c r="I467" s="25"/>
      <c r="J467" s="26"/>
      <c r="K467" s="26"/>
      <c r="L467" s="30" t="s">
        <v>240</v>
      </c>
      <c r="M467" s="13">
        <v>4269</v>
      </c>
      <c r="N467" s="183">
        <f t="shared" si="83"/>
        <v>0</v>
      </c>
      <c r="O467" s="183"/>
      <c r="P467" s="183"/>
      <c r="Q467" s="161"/>
      <c r="R467" s="161"/>
      <c r="S467" s="438"/>
      <c r="T467" s="161"/>
      <c r="U467" s="161"/>
      <c r="V467" s="161"/>
    </row>
    <row r="468" spans="1:22" s="115" customFormat="1" ht="26.4">
      <c r="A468" s="122" t="str">
        <f t="shared" si="78"/>
        <v>71080205020000</v>
      </c>
      <c r="B468" s="124" t="s">
        <v>439</v>
      </c>
      <c r="C468" s="117" t="s">
        <v>185</v>
      </c>
      <c r="D468" s="118" t="s">
        <v>140</v>
      </c>
      <c r="E468" s="119" t="s">
        <v>149</v>
      </c>
      <c r="F468" s="120" t="s">
        <v>140</v>
      </c>
      <c r="G468" s="129" t="s">
        <v>440</v>
      </c>
      <c r="H468" s="17"/>
      <c r="I468" s="25"/>
      <c r="J468" s="26"/>
      <c r="K468" s="26"/>
      <c r="L468" s="30" t="s">
        <v>267</v>
      </c>
      <c r="M468" s="13">
        <v>4521</v>
      </c>
      <c r="N468" s="183">
        <f t="shared" si="83"/>
        <v>0</v>
      </c>
      <c r="O468" s="183"/>
      <c r="P468" s="183"/>
      <c r="Q468" s="161"/>
      <c r="R468" s="161"/>
      <c r="S468" s="438"/>
      <c r="T468" s="161"/>
      <c r="U468" s="161"/>
      <c r="V468" s="161"/>
    </row>
    <row r="469" spans="1:22" ht="16.2">
      <c r="A469" s="122" t="str">
        <f t="shared" si="78"/>
        <v>71080205024511</v>
      </c>
      <c r="B469" s="124" t="s">
        <v>439</v>
      </c>
      <c r="C469" s="117" t="s">
        <v>185</v>
      </c>
      <c r="D469" s="118" t="s">
        <v>140</v>
      </c>
      <c r="E469" s="119" t="s">
        <v>149</v>
      </c>
      <c r="F469" s="120" t="s">
        <v>140</v>
      </c>
      <c r="G469" s="121">
        <v>4511</v>
      </c>
      <c r="H469" s="25"/>
      <c r="I469" s="25"/>
      <c r="J469" s="26"/>
      <c r="K469" s="26"/>
      <c r="L469" s="32" t="s">
        <v>211</v>
      </c>
      <c r="M469" s="48">
        <v>4639</v>
      </c>
      <c r="N469" s="183">
        <f t="shared" si="83"/>
        <v>0</v>
      </c>
      <c r="O469" s="183"/>
      <c r="P469" s="183"/>
      <c r="Q469" s="161"/>
      <c r="R469" s="161"/>
      <c r="S469" s="438"/>
      <c r="T469" s="161"/>
      <c r="U469" s="161"/>
      <c r="V469" s="161"/>
    </row>
    <row r="470" spans="1:22" ht="16.2">
      <c r="A470" s="122" t="str">
        <f t="shared" si="78"/>
        <v>71090201044239</v>
      </c>
      <c r="B470" s="124" t="s">
        <v>439</v>
      </c>
      <c r="C470" s="117" t="s">
        <v>187</v>
      </c>
      <c r="D470" s="118" t="s">
        <v>140</v>
      </c>
      <c r="E470" s="119" t="s">
        <v>106</v>
      </c>
      <c r="F470" s="120" t="s">
        <v>155</v>
      </c>
      <c r="G470" s="121">
        <v>4239</v>
      </c>
      <c r="H470" s="25"/>
      <c r="I470" s="18"/>
      <c r="J470" s="19"/>
      <c r="K470" s="19"/>
      <c r="L470" s="30" t="s">
        <v>134</v>
      </c>
      <c r="M470" s="31">
        <v>4861</v>
      </c>
      <c r="N470" s="183">
        <f t="shared" si="83"/>
        <v>0</v>
      </c>
      <c r="O470" s="405"/>
      <c r="P470" s="405"/>
      <c r="Q470" s="161"/>
      <c r="R470" s="161"/>
      <c r="S470" s="438"/>
      <c r="T470" s="161"/>
      <c r="U470" s="161"/>
      <c r="V470" s="161"/>
    </row>
    <row r="471" spans="1:22" ht="16.2">
      <c r="B471" s="124"/>
      <c r="H471" s="37"/>
      <c r="I471" s="194"/>
      <c r="J471" s="195"/>
      <c r="K471" s="196"/>
      <c r="L471" s="30" t="s">
        <v>173</v>
      </c>
      <c r="M471" s="31">
        <v>5112</v>
      </c>
      <c r="N471" s="183">
        <f t="shared" si="83"/>
        <v>0</v>
      </c>
      <c r="O471" s="183"/>
      <c r="P471" s="183"/>
      <c r="Q471" s="161"/>
      <c r="R471" s="161"/>
      <c r="S471" s="438"/>
      <c r="T471" s="161"/>
      <c r="U471" s="161"/>
      <c r="V471" s="161"/>
    </row>
    <row r="472" spans="1:22" ht="16.2">
      <c r="B472" s="124"/>
      <c r="H472" s="25"/>
      <c r="I472" s="25"/>
      <c r="J472" s="26"/>
      <c r="K472" s="26"/>
      <c r="L472" s="30" t="s">
        <v>174</v>
      </c>
      <c r="M472" s="31">
        <v>5113</v>
      </c>
      <c r="N472" s="183">
        <f t="shared" si="83"/>
        <v>0</v>
      </c>
      <c r="O472" s="183"/>
      <c r="P472" s="183"/>
      <c r="Q472" s="161"/>
      <c r="R472" s="161"/>
      <c r="S472" s="438"/>
      <c r="T472" s="161"/>
      <c r="U472" s="161"/>
      <c r="V472" s="161"/>
    </row>
    <row r="473" spans="1:22" s="156" customFormat="1" ht="16.2">
      <c r="A473" s="122" t="str">
        <f t="shared" si="78"/>
        <v>71080207000000</v>
      </c>
      <c r="B473" s="124" t="s">
        <v>439</v>
      </c>
      <c r="C473" s="117" t="s">
        <v>185</v>
      </c>
      <c r="D473" s="118" t="s">
        <v>140</v>
      </c>
      <c r="E473" s="119" t="s">
        <v>183</v>
      </c>
      <c r="F473" s="120" t="s">
        <v>441</v>
      </c>
      <c r="G473" s="129" t="s">
        <v>440</v>
      </c>
      <c r="H473" s="45"/>
      <c r="I473" s="147"/>
      <c r="J473" s="148"/>
      <c r="K473" s="148"/>
      <c r="L473" s="27" t="s">
        <v>841</v>
      </c>
      <c r="M473" s="28"/>
      <c r="N473" s="197">
        <f>O473+P473</f>
        <v>0</v>
      </c>
      <c r="O473" s="197">
        <f>SUM(O474:O475)</f>
        <v>0</v>
      </c>
      <c r="P473" s="197">
        <f>SUM(P474:P475)</f>
        <v>0</v>
      </c>
      <c r="Q473" s="161"/>
      <c r="R473" s="161"/>
      <c r="S473" s="438"/>
      <c r="T473" s="161"/>
      <c r="U473" s="161"/>
      <c r="V473" s="161"/>
    </row>
    <row r="474" spans="1:22" ht="22.5" customHeight="1">
      <c r="A474" s="122" t="str">
        <f t="shared" si="78"/>
        <v>71080207000001</v>
      </c>
      <c r="B474" s="124" t="s">
        <v>439</v>
      </c>
      <c r="C474" s="117" t="s">
        <v>185</v>
      </c>
      <c r="D474" s="118" t="s">
        <v>140</v>
      </c>
      <c r="E474" s="119" t="s">
        <v>183</v>
      </c>
      <c r="F474" s="120" t="s">
        <v>441</v>
      </c>
      <c r="G474" s="129" t="s">
        <v>96</v>
      </c>
      <c r="H474" s="17"/>
      <c r="I474" s="400"/>
      <c r="J474" s="401"/>
      <c r="K474" s="401"/>
      <c r="L474" s="30" t="s">
        <v>142</v>
      </c>
      <c r="M474" s="31">
        <v>4251</v>
      </c>
      <c r="N474" s="183">
        <f t="shared" si="83"/>
        <v>0</v>
      </c>
      <c r="O474" s="423"/>
      <c r="P474" s="423"/>
      <c r="Q474" s="161"/>
      <c r="R474" s="161"/>
      <c r="S474" s="438"/>
      <c r="T474" s="161"/>
      <c r="U474" s="161"/>
      <c r="V474" s="161"/>
    </row>
    <row r="475" spans="1:22" s="115" customFormat="1" ht="16.8">
      <c r="A475" s="122" t="str">
        <f t="shared" si="78"/>
        <v>71080207010000</v>
      </c>
      <c r="B475" s="124" t="s">
        <v>439</v>
      </c>
      <c r="C475" s="117" t="s">
        <v>185</v>
      </c>
      <c r="D475" s="118" t="s">
        <v>140</v>
      </c>
      <c r="E475" s="119" t="s">
        <v>183</v>
      </c>
      <c r="F475" s="120" t="s">
        <v>106</v>
      </c>
      <c r="G475" s="129" t="s">
        <v>440</v>
      </c>
      <c r="H475" s="25"/>
      <c r="I475" s="25"/>
      <c r="J475" s="26"/>
      <c r="K475" s="26"/>
      <c r="L475" s="30" t="s">
        <v>174</v>
      </c>
      <c r="M475" s="31">
        <v>5113</v>
      </c>
      <c r="N475" s="183">
        <f t="shared" si="83"/>
        <v>0</v>
      </c>
      <c r="O475" s="398"/>
      <c r="P475" s="398"/>
      <c r="Q475" s="161"/>
      <c r="R475" s="161"/>
      <c r="S475" s="438"/>
      <c r="T475" s="161"/>
      <c r="U475" s="161"/>
      <c r="V475" s="161"/>
    </row>
    <row r="476" spans="1:22" s="156" customFormat="1" ht="16.2">
      <c r="A476" s="122" t="str">
        <f t="shared" ref="A476:A525" si="84">CONCATENATE(B476,C476,D476,E476,F476,G476)</f>
        <v>71080403000000</v>
      </c>
      <c r="B476" s="124" t="s">
        <v>439</v>
      </c>
      <c r="C476" s="117" t="s">
        <v>185</v>
      </c>
      <c r="D476" s="118" t="s">
        <v>155</v>
      </c>
      <c r="E476" s="119" t="s">
        <v>442</v>
      </c>
      <c r="F476" s="120" t="s">
        <v>441</v>
      </c>
      <c r="G476" s="129" t="s">
        <v>440</v>
      </c>
      <c r="H476" s="180">
        <v>2700</v>
      </c>
      <c r="I476" s="212" t="s">
        <v>183</v>
      </c>
      <c r="J476" s="213">
        <v>0</v>
      </c>
      <c r="K476" s="213">
        <v>0</v>
      </c>
      <c r="L476" s="162" t="s">
        <v>275</v>
      </c>
      <c r="M476" s="174"/>
      <c r="N476" s="163">
        <f>+N478</f>
        <v>0</v>
      </c>
      <c r="O476" s="163">
        <f t="shared" ref="O476:P476" si="85">+O478</f>
        <v>0</v>
      </c>
      <c r="P476" s="163">
        <f t="shared" si="85"/>
        <v>0</v>
      </c>
      <c r="Q476" s="161"/>
      <c r="R476" s="161"/>
      <c r="S476" s="438"/>
      <c r="T476" s="161"/>
      <c r="U476" s="161"/>
      <c r="V476" s="161"/>
    </row>
    <row r="477" spans="1:22" ht="16.2">
      <c r="A477" s="122" t="str">
        <f t="shared" si="84"/>
        <v>71080403000001</v>
      </c>
      <c r="B477" s="124" t="s">
        <v>439</v>
      </c>
      <c r="C477" s="117" t="s">
        <v>185</v>
      </c>
      <c r="D477" s="118" t="s">
        <v>155</v>
      </c>
      <c r="E477" s="119" t="s">
        <v>442</v>
      </c>
      <c r="F477" s="120" t="s">
        <v>441</v>
      </c>
      <c r="G477" s="129" t="s">
        <v>96</v>
      </c>
      <c r="H477" s="25"/>
      <c r="I477" s="18"/>
      <c r="J477" s="19"/>
      <c r="K477" s="19"/>
      <c r="L477" s="30" t="s">
        <v>108</v>
      </c>
      <c r="M477" s="31"/>
      <c r="N477" s="150"/>
      <c r="O477" s="150"/>
      <c r="P477" s="150"/>
      <c r="Q477" s="161"/>
      <c r="R477" s="161"/>
      <c r="S477" s="438"/>
      <c r="T477" s="161"/>
      <c r="U477" s="161"/>
      <c r="V477" s="161"/>
    </row>
    <row r="478" spans="1:22" ht="16.2">
      <c r="A478" s="122" t="str">
        <f t="shared" si="84"/>
        <v>71090101000001</v>
      </c>
      <c r="B478" s="124" t="s">
        <v>439</v>
      </c>
      <c r="C478" s="117" t="s">
        <v>187</v>
      </c>
      <c r="D478" s="118" t="s">
        <v>106</v>
      </c>
      <c r="E478" s="119" t="s">
        <v>106</v>
      </c>
      <c r="F478" s="120" t="s">
        <v>441</v>
      </c>
      <c r="G478" s="129" t="s">
        <v>96</v>
      </c>
      <c r="H478" s="165">
        <v>2760</v>
      </c>
      <c r="I478" s="166" t="s">
        <v>183</v>
      </c>
      <c r="J478" s="167">
        <v>6</v>
      </c>
      <c r="K478" s="167">
        <v>0</v>
      </c>
      <c r="L478" s="168" t="s">
        <v>279</v>
      </c>
      <c r="M478" s="176"/>
      <c r="N478" s="188">
        <f>+N480</f>
        <v>0</v>
      </c>
      <c r="O478" s="188">
        <f t="shared" ref="O478:P478" si="86">+O480</f>
        <v>0</v>
      </c>
      <c r="P478" s="188">
        <f t="shared" si="86"/>
        <v>0</v>
      </c>
      <c r="Q478" s="161"/>
      <c r="R478" s="161"/>
      <c r="S478" s="438"/>
      <c r="T478" s="161"/>
      <c r="U478" s="161"/>
      <c r="V478" s="161"/>
    </row>
    <row r="479" spans="1:22" s="115" customFormat="1" ht="16.2">
      <c r="A479" s="122" t="str">
        <f t="shared" si="84"/>
        <v>71090101010000</v>
      </c>
      <c r="B479" s="124" t="s">
        <v>439</v>
      </c>
      <c r="C479" s="117" t="s">
        <v>187</v>
      </c>
      <c r="D479" s="118" t="s">
        <v>106</v>
      </c>
      <c r="E479" s="119" t="s">
        <v>106</v>
      </c>
      <c r="F479" s="120" t="s">
        <v>106</v>
      </c>
      <c r="G479" s="129" t="s">
        <v>440</v>
      </c>
      <c r="H479" s="25"/>
      <c r="I479" s="18"/>
      <c r="J479" s="19"/>
      <c r="K479" s="19"/>
      <c r="L479" s="30" t="s">
        <v>110</v>
      </c>
      <c r="M479" s="31"/>
      <c r="N479" s="190"/>
      <c r="O479" s="190"/>
      <c r="P479" s="190"/>
      <c r="Q479" s="161"/>
      <c r="R479" s="161"/>
      <c r="S479" s="438"/>
      <c r="T479" s="161"/>
      <c r="U479" s="161"/>
      <c r="V479" s="161"/>
    </row>
    <row r="480" spans="1:22" ht="16.2">
      <c r="A480" s="122" t="str">
        <f t="shared" si="84"/>
        <v>71090101014239</v>
      </c>
      <c r="B480" s="124" t="s">
        <v>439</v>
      </c>
      <c r="C480" s="117" t="s">
        <v>187</v>
      </c>
      <c r="D480" s="118" t="s">
        <v>106</v>
      </c>
      <c r="E480" s="119" t="s">
        <v>106</v>
      </c>
      <c r="F480" s="120" t="s">
        <v>106</v>
      </c>
      <c r="G480" s="121">
        <v>4239</v>
      </c>
      <c r="H480" s="151">
        <v>2761</v>
      </c>
      <c r="I480" s="152" t="s">
        <v>183</v>
      </c>
      <c r="J480" s="153">
        <v>6</v>
      </c>
      <c r="K480" s="153">
        <v>1</v>
      </c>
      <c r="L480" s="154" t="s">
        <v>280</v>
      </c>
      <c r="M480" s="155"/>
      <c r="N480" s="192">
        <f>+N482+N485+N487</f>
        <v>0</v>
      </c>
      <c r="O480" s="192">
        <f>+O482+O485+O487</f>
        <v>0</v>
      </c>
      <c r="P480" s="192">
        <f>+P482+P485+P487</f>
        <v>0</v>
      </c>
      <c r="Q480" s="161"/>
      <c r="R480" s="161"/>
      <c r="S480" s="438"/>
      <c r="T480" s="161"/>
      <c r="U480" s="161"/>
      <c r="V480" s="161"/>
    </row>
    <row r="481" spans="1:235" ht="16.2">
      <c r="A481" s="122" t="str">
        <f t="shared" si="84"/>
        <v>71090101014511</v>
      </c>
      <c r="B481" s="124" t="s">
        <v>439</v>
      </c>
      <c r="C481" s="117" t="s">
        <v>187</v>
      </c>
      <c r="D481" s="118" t="s">
        <v>106</v>
      </c>
      <c r="E481" s="119" t="s">
        <v>106</v>
      </c>
      <c r="F481" s="120" t="s">
        <v>106</v>
      </c>
      <c r="G481" s="121">
        <v>4511</v>
      </c>
      <c r="H481" s="25"/>
      <c r="I481" s="25"/>
      <c r="J481" s="26"/>
      <c r="K481" s="26"/>
      <c r="L481" s="30" t="s">
        <v>108</v>
      </c>
      <c r="M481" s="31"/>
      <c r="N481" s="190"/>
      <c r="O481" s="190"/>
      <c r="P481" s="190"/>
      <c r="Q481" s="161"/>
      <c r="R481" s="161"/>
      <c r="S481" s="438"/>
      <c r="T481" s="161"/>
      <c r="U481" s="161"/>
      <c r="V481" s="161"/>
    </row>
    <row r="482" spans="1:235" s="115" customFormat="1" ht="38.4" customHeight="1">
      <c r="A482" s="122" t="str">
        <f t="shared" si="84"/>
        <v>71090101020000</v>
      </c>
      <c r="B482" s="124" t="s">
        <v>439</v>
      </c>
      <c r="C482" s="117" t="s">
        <v>187</v>
      </c>
      <c r="D482" s="118" t="s">
        <v>106</v>
      </c>
      <c r="E482" s="119" t="s">
        <v>106</v>
      </c>
      <c r="F482" s="120" t="s">
        <v>140</v>
      </c>
      <c r="G482" s="129" t="s">
        <v>440</v>
      </c>
      <c r="H482" s="45"/>
      <c r="I482" s="147"/>
      <c r="J482" s="148"/>
      <c r="K482" s="148"/>
      <c r="L482" s="27" t="s">
        <v>897</v>
      </c>
      <c r="M482" s="28"/>
      <c r="N482" s="197">
        <f>O482+P482</f>
        <v>0</v>
      </c>
      <c r="O482" s="197">
        <f>SUM(O483:O484)</f>
        <v>0</v>
      </c>
      <c r="P482" s="197">
        <f>SUM(P483:P484)</f>
        <v>0</v>
      </c>
      <c r="Q482" s="161"/>
      <c r="R482" s="161"/>
      <c r="S482" s="438"/>
      <c r="T482" s="161"/>
      <c r="U482" s="161"/>
      <c r="V482" s="161"/>
    </row>
    <row r="483" spans="1:235" ht="16.8">
      <c r="A483" s="122" t="str">
        <f t="shared" si="84"/>
        <v>71090101025129</v>
      </c>
      <c r="B483" s="124" t="s">
        <v>439</v>
      </c>
      <c r="C483" s="117" t="s">
        <v>187</v>
      </c>
      <c r="D483" s="118" t="s">
        <v>106</v>
      </c>
      <c r="E483" s="119" t="s">
        <v>106</v>
      </c>
      <c r="F483" s="120" t="s">
        <v>140</v>
      </c>
      <c r="G483" s="121">
        <v>5129</v>
      </c>
      <c r="H483" s="25"/>
      <c r="I483" s="25"/>
      <c r="J483" s="26"/>
      <c r="K483" s="26"/>
      <c r="L483" s="30" t="s">
        <v>136</v>
      </c>
      <c r="M483" s="31">
        <v>5122</v>
      </c>
      <c r="N483" s="183">
        <f t="shared" ref="N483:N486" si="87">O483+P483</f>
        <v>0</v>
      </c>
      <c r="O483" s="398"/>
      <c r="P483" s="398"/>
      <c r="Q483" s="161"/>
      <c r="R483" s="161"/>
      <c r="S483" s="438"/>
      <c r="T483" s="161"/>
      <c r="U483" s="161"/>
      <c r="V483" s="161"/>
    </row>
    <row r="484" spans="1:235" s="115" customFormat="1" ht="16.8">
      <c r="A484" s="122" t="str">
        <f t="shared" si="84"/>
        <v>71090101030000</v>
      </c>
      <c r="B484" s="124" t="s">
        <v>439</v>
      </c>
      <c r="C484" s="117" t="s">
        <v>187</v>
      </c>
      <c r="D484" s="118" t="s">
        <v>106</v>
      </c>
      <c r="E484" s="119" t="s">
        <v>106</v>
      </c>
      <c r="F484" s="120" t="s">
        <v>442</v>
      </c>
      <c r="G484" s="129" t="s">
        <v>440</v>
      </c>
      <c r="H484" s="25"/>
      <c r="I484" s="25"/>
      <c r="J484" s="26"/>
      <c r="K484" s="26"/>
      <c r="L484" s="30" t="s">
        <v>137</v>
      </c>
      <c r="M484" s="31">
        <v>5129</v>
      </c>
      <c r="N484" s="183">
        <f t="shared" si="87"/>
        <v>0</v>
      </c>
      <c r="O484" s="398">
        <v>0</v>
      </c>
      <c r="P484" s="398"/>
      <c r="Q484" s="161"/>
      <c r="R484" s="161"/>
      <c r="S484" s="438"/>
      <c r="T484" s="161"/>
      <c r="U484" s="161"/>
      <c r="V484" s="161"/>
    </row>
    <row r="485" spans="1:235" s="115" customFormat="1" ht="27.6">
      <c r="A485" s="122" t="str">
        <f t="shared" si="84"/>
        <v>71090101034239</v>
      </c>
      <c r="B485" s="124" t="s">
        <v>439</v>
      </c>
      <c r="C485" s="117" t="s">
        <v>187</v>
      </c>
      <c r="D485" s="118" t="s">
        <v>106</v>
      </c>
      <c r="E485" s="119" t="s">
        <v>106</v>
      </c>
      <c r="F485" s="120" t="s">
        <v>442</v>
      </c>
      <c r="G485" s="129">
        <v>4239</v>
      </c>
      <c r="H485" s="45"/>
      <c r="I485" s="147"/>
      <c r="J485" s="148"/>
      <c r="K485" s="148"/>
      <c r="L485" s="27" t="s">
        <v>282</v>
      </c>
      <c r="M485" s="28"/>
      <c r="N485" s="197">
        <f t="shared" si="87"/>
        <v>0</v>
      </c>
      <c r="O485" s="197">
        <f>SUM(O486)</f>
        <v>0</v>
      </c>
      <c r="P485" s="197">
        <f>SUM(P486)</f>
        <v>0</v>
      </c>
      <c r="Q485" s="161"/>
      <c r="R485" s="161"/>
      <c r="S485" s="438"/>
      <c r="T485" s="161"/>
      <c r="U485" s="161"/>
      <c r="V485" s="161"/>
    </row>
    <row r="486" spans="1:235" s="39" customFormat="1" ht="16.8">
      <c r="A486" s="122" t="str">
        <f t="shared" si="84"/>
        <v>71090101034511</v>
      </c>
      <c r="B486" s="124" t="s">
        <v>439</v>
      </c>
      <c r="C486" s="117" t="s">
        <v>187</v>
      </c>
      <c r="D486" s="118" t="s">
        <v>106</v>
      </c>
      <c r="E486" s="119" t="s">
        <v>106</v>
      </c>
      <c r="F486" s="120" t="s">
        <v>442</v>
      </c>
      <c r="G486" s="129" t="s">
        <v>83</v>
      </c>
      <c r="H486" s="25"/>
      <c r="I486" s="25"/>
      <c r="J486" s="26"/>
      <c r="K486" s="26"/>
      <c r="L486" s="29" t="s">
        <v>126</v>
      </c>
      <c r="M486" s="12">
        <v>4241</v>
      </c>
      <c r="N486" s="183">
        <f t="shared" si="87"/>
        <v>0</v>
      </c>
      <c r="O486" s="398"/>
      <c r="P486" s="398"/>
      <c r="Q486" s="161"/>
      <c r="R486" s="161"/>
      <c r="S486" s="438"/>
      <c r="T486" s="161"/>
      <c r="U486" s="161"/>
      <c r="V486" s="161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</row>
    <row r="487" spans="1:235" s="115" customFormat="1" ht="16.2">
      <c r="A487" s="122" t="str">
        <f t="shared" ref="A487:A488" si="88">CONCATENATE(B487,C487,D487,E487,F487,G487)</f>
        <v>71090101034239</v>
      </c>
      <c r="B487" s="124" t="s">
        <v>439</v>
      </c>
      <c r="C487" s="117" t="s">
        <v>187</v>
      </c>
      <c r="D487" s="118" t="s">
        <v>106</v>
      </c>
      <c r="E487" s="119" t="s">
        <v>106</v>
      </c>
      <c r="F487" s="120" t="s">
        <v>442</v>
      </c>
      <c r="G487" s="129">
        <v>4239</v>
      </c>
      <c r="H487" s="45"/>
      <c r="I487" s="147"/>
      <c r="J487" s="148"/>
      <c r="K487" s="148"/>
      <c r="L487" s="27" t="s">
        <v>908</v>
      </c>
      <c r="M487" s="28"/>
      <c r="N487" s="197">
        <f t="shared" ref="N487:N488" si="89">O487+P487</f>
        <v>0</v>
      </c>
      <c r="O487" s="197">
        <f>SUM(O488)</f>
        <v>0</v>
      </c>
      <c r="P487" s="197">
        <f>SUM(P488)</f>
        <v>0</v>
      </c>
      <c r="Q487" s="161"/>
      <c r="R487" s="161"/>
      <c r="S487" s="438"/>
      <c r="T487" s="161"/>
      <c r="U487" s="161"/>
      <c r="V487" s="161"/>
    </row>
    <row r="488" spans="1:235" s="115" customFormat="1" ht="16.8">
      <c r="A488" s="122" t="str">
        <f t="shared" si="88"/>
        <v>71080207010000</v>
      </c>
      <c r="B488" s="124" t="s">
        <v>439</v>
      </c>
      <c r="C488" s="117" t="s">
        <v>185</v>
      </c>
      <c r="D488" s="118" t="s">
        <v>140</v>
      </c>
      <c r="E488" s="119" t="s">
        <v>183</v>
      </c>
      <c r="F488" s="120" t="s">
        <v>106</v>
      </c>
      <c r="G488" s="129" t="s">
        <v>440</v>
      </c>
      <c r="H488" s="25"/>
      <c r="I488" s="25"/>
      <c r="J488" s="26"/>
      <c r="K488" s="26"/>
      <c r="L488" s="30" t="s">
        <v>174</v>
      </c>
      <c r="M488" s="31">
        <v>5113</v>
      </c>
      <c r="N488" s="183">
        <f t="shared" si="89"/>
        <v>0</v>
      </c>
      <c r="O488" s="398"/>
      <c r="P488" s="398"/>
      <c r="Q488" s="161"/>
      <c r="R488" s="161"/>
      <c r="S488" s="438"/>
      <c r="T488" s="161"/>
      <c r="U488" s="161"/>
      <c r="V488" s="161"/>
    </row>
    <row r="489" spans="1:235" s="115" customFormat="1" ht="16.2">
      <c r="A489" s="122" t="str">
        <f t="shared" si="84"/>
        <v>71090102020000</v>
      </c>
      <c r="B489" s="124" t="s">
        <v>439</v>
      </c>
      <c r="C489" s="117" t="s">
        <v>187</v>
      </c>
      <c r="D489" s="118" t="s">
        <v>106</v>
      </c>
      <c r="E489" s="119" t="s">
        <v>140</v>
      </c>
      <c r="F489" s="120" t="s">
        <v>140</v>
      </c>
      <c r="G489" s="129" t="s">
        <v>440</v>
      </c>
      <c r="H489" s="180">
        <v>2800</v>
      </c>
      <c r="I489" s="212" t="s">
        <v>185</v>
      </c>
      <c r="J489" s="213">
        <v>0</v>
      </c>
      <c r="K489" s="213">
        <v>0</v>
      </c>
      <c r="L489" s="162" t="s">
        <v>284</v>
      </c>
      <c r="M489" s="174"/>
      <c r="N489" s="163">
        <f>+N491+N516+N565</f>
        <v>0</v>
      </c>
      <c r="O489" s="163">
        <f>+O491+O516+O565</f>
        <v>0</v>
      </c>
      <c r="P489" s="163">
        <f>+P491+P516+P565</f>
        <v>0</v>
      </c>
      <c r="Q489" s="161"/>
      <c r="R489" s="161"/>
      <c r="S489" s="438"/>
      <c r="T489" s="161"/>
      <c r="U489" s="161"/>
      <c r="V489" s="161"/>
    </row>
    <row r="490" spans="1:235" ht="16.2">
      <c r="A490" s="122" t="str">
        <f t="shared" si="84"/>
        <v>71090102024239</v>
      </c>
      <c r="B490" s="124" t="s">
        <v>439</v>
      </c>
      <c r="C490" s="117" t="s">
        <v>187</v>
      </c>
      <c r="D490" s="118" t="s">
        <v>106</v>
      </c>
      <c r="E490" s="119" t="s">
        <v>140</v>
      </c>
      <c r="F490" s="120" t="s">
        <v>140</v>
      </c>
      <c r="G490" s="121">
        <v>4239</v>
      </c>
      <c r="H490" s="25"/>
      <c r="I490" s="18"/>
      <c r="J490" s="19"/>
      <c r="K490" s="19"/>
      <c r="L490" s="30" t="s">
        <v>108</v>
      </c>
      <c r="M490" s="31"/>
      <c r="N490" s="190"/>
      <c r="O490" s="190"/>
      <c r="P490" s="190"/>
      <c r="Q490" s="161"/>
      <c r="R490" s="161"/>
      <c r="S490" s="438"/>
      <c r="T490" s="161"/>
      <c r="U490" s="161"/>
      <c r="V490" s="161"/>
    </row>
    <row r="491" spans="1:235" ht="16.2">
      <c r="A491" s="122" t="str">
        <f t="shared" si="84"/>
        <v>71090102024511</v>
      </c>
      <c r="B491" s="116" t="s">
        <v>439</v>
      </c>
      <c r="C491" s="117" t="s">
        <v>187</v>
      </c>
      <c r="D491" s="118" t="s">
        <v>106</v>
      </c>
      <c r="E491" s="119" t="s">
        <v>140</v>
      </c>
      <c r="F491" s="120" t="s">
        <v>140</v>
      </c>
      <c r="G491" s="121">
        <v>4511</v>
      </c>
      <c r="H491" s="165">
        <v>2810</v>
      </c>
      <c r="I491" s="166" t="s">
        <v>185</v>
      </c>
      <c r="J491" s="167">
        <v>1</v>
      </c>
      <c r="K491" s="167">
        <v>0</v>
      </c>
      <c r="L491" s="168" t="s">
        <v>285</v>
      </c>
      <c r="M491" s="176"/>
      <c r="N491" s="188">
        <f>+N493</f>
        <v>0</v>
      </c>
      <c r="O491" s="188">
        <f>+O493</f>
        <v>0</v>
      </c>
      <c r="P491" s="188">
        <f>+P493</f>
        <v>0</v>
      </c>
      <c r="Q491" s="161"/>
      <c r="R491" s="161"/>
      <c r="S491" s="438"/>
      <c r="T491" s="161"/>
      <c r="U491" s="161"/>
      <c r="V491" s="161"/>
    </row>
    <row r="492" spans="1:235" s="115" customFormat="1" ht="16.2">
      <c r="A492" s="122" t="str">
        <f t="shared" si="84"/>
        <v>71090102030000</v>
      </c>
      <c r="B492" s="124" t="s">
        <v>439</v>
      </c>
      <c r="C492" s="117" t="s">
        <v>187</v>
      </c>
      <c r="D492" s="118" t="s">
        <v>106</v>
      </c>
      <c r="E492" s="119" t="s">
        <v>140</v>
      </c>
      <c r="F492" s="120" t="s">
        <v>442</v>
      </c>
      <c r="G492" s="129" t="s">
        <v>440</v>
      </c>
      <c r="H492" s="25"/>
      <c r="I492" s="18"/>
      <c r="J492" s="19"/>
      <c r="K492" s="19"/>
      <c r="L492" s="30" t="s">
        <v>110</v>
      </c>
      <c r="M492" s="31"/>
      <c r="N492" s="190"/>
      <c r="O492" s="190"/>
      <c r="P492" s="190"/>
      <c r="Q492" s="161"/>
      <c r="R492" s="161"/>
      <c r="S492" s="438"/>
      <c r="T492" s="161"/>
      <c r="U492" s="161"/>
      <c r="V492" s="161"/>
    </row>
    <row r="493" spans="1:235" ht="16.2">
      <c r="A493" s="122" t="str">
        <f t="shared" si="84"/>
        <v>71090102034239</v>
      </c>
      <c r="B493" s="124" t="s">
        <v>439</v>
      </c>
      <c r="C493" s="117" t="s">
        <v>187</v>
      </c>
      <c r="D493" s="118" t="s">
        <v>106</v>
      </c>
      <c r="E493" s="119" t="s">
        <v>140</v>
      </c>
      <c r="F493" s="120" t="s">
        <v>442</v>
      </c>
      <c r="G493" s="121">
        <v>4239</v>
      </c>
      <c r="H493" s="151">
        <v>2811</v>
      </c>
      <c r="I493" s="152" t="s">
        <v>185</v>
      </c>
      <c r="J493" s="153">
        <v>1</v>
      </c>
      <c r="K493" s="153">
        <v>1</v>
      </c>
      <c r="L493" s="154" t="s">
        <v>285</v>
      </c>
      <c r="M493" s="155"/>
      <c r="N493" s="192">
        <f>+N495+N500+N510+N514</f>
        <v>0</v>
      </c>
      <c r="O493" s="192">
        <f t="shared" ref="O493:P493" si="90">+O495+O500+O510+O514</f>
        <v>0</v>
      </c>
      <c r="P493" s="192">
        <f t="shared" si="90"/>
        <v>0</v>
      </c>
      <c r="Q493" s="161"/>
      <c r="R493" s="161"/>
      <c r="S493" s="438"/>
      <c r="T493" s="161"/>
      <c r="U493" s="161"/>
      <c r="V493" s="161"/>
    </row>
    <row r="494" spans="1:235" ht="16.2">
      <c r="A494" s="122" t="str">
        <f t="shared" si="84"/>
        <v>71090102034511</v>
      </c>
      <c r="B494" s="116" t="s">
        <v>439</v>
      </c>
      <c r="C494" s="117" t="s">
        <v>187</v>
      </c>
      <c r="D494" s="118" t="s">
        <v>106</v>
      </c>
      <c r="E494" s="119" t="s">
        <v>140</v>
      </c>
      <c r="F494" s="120" t="s">
        <v>442</v>
      </c>
      <c r="G494" s="121">
        <v>4511</v>
      </c>
      <c r="H494" s="25"/>
      <c r="I494" s="25"/>
      <c r="J494" s="26"/>
      <c r="K494" s="26"/>
      <c r="L494" s="30" t="s">
        <v>108</v>
      </c>
      <c r="M494" s="31"/>
      <c r="N494" s="190"/>
      <c r="O494" s="190"/>
      <c r="P494" s="190"/>
      <c r="Q494" s="161"/>
      <c r="R494" s="161"/>
      <c r="S494" s="438"/>
      <c r="T494" s="161"/>
      <c r="U494" s="161"/>
      <c r="V494" s="161"/>
    </row>
    <row r="495" spans="1:235" s="170" customFormat="1" ht="16.2">
      <c r="A495" s="122" t="str">
        <f t="shared" si="84"/>
        <v>71090200000000</v>
      </c>
      <c r="B495" s="124" t="s">
        <v>439</v>
      </c>
      <c r="C495" s="117" t="s">
        <v>187</v>
      </c>
      <c r="D495" s="118" t="s">
        <v>140</v>
      </c>
      <c r="E495" s="119" t="s">
        <v>441</v>
      </c>
      <c r="F495" s="120" t="s">
        <v>441</v>
      </c>
      <c r="G495" s="129" t="s">
        <v>440</v>
      </c>
      <c r="H495" s="45"/>
      <c r="I495" s="147"/>
      <c r="J495" s="148"/>
      <c r="K495" s="148"/>
      <c r="L495" s="27" t="s">
        <v>286</v>
      </c>
      <c r="M495" s="28"/>
      <c r="N495" s="197">
        <f>SUM(N496:N499)</f>
        <v>0</v>
      </c>
      <c r="O495" s="197">
        <f t="shared" ref="O495:P495" si="91">SUM(O496:O499)</f>
        <v>0</v>
      </c>
      <c r="P495" s="197">
        <f t="shared" si="91"/>
        <v>0</v>
      </c>
      <c r="Q495" s="161"/>
      <c r="R495" s="161"/>
      <c r="S495" s="438"/>
      <c r="T495" s="161"/>
      <c r="U495" s="161"/>
      <c r="V495" s="161"/>
    </row>
    <row r="496" spans="1:235" ht="16.2">
      <c r="A496" s="122" t="str">
        <f t="shared" si="84"/>
        <v>71090200000001</v>
      </c>
      <c r="B496" s="124" t="s">
        <v>439</v>
      </c>
      <c r="C496" s="117" t="s">
        <v>187</v>
      </c>
      <c r="D496" s="118" t="s">
        <v>140</v>
      </c>
      <c r="E496" s="119" t="s">
        <v>441</v>
      </c>
      <c r="F496" s="120" t="s">
        <v>441</v>
      </c>
      <c r="G496" s="129" t="s">
        <v>96</v>
      </c>
      <c r="H496" s="17"/>
      <c r="I496" s="25"/>
      <c r="J496" s="26"/>
      <c r="K496" s="26"/>
      <c r="L496" s="29" t="s">
        <v>125</v>
      </c>
      <c r="M496" s="31">
        <v>4239</v>
      </c>
      <c r="N496" s="183">
        <f t="shared" ref="N496:N513" si="92">O496+P496</f>
        <v>0</v>
      </c>
      <c r="O496" s="183"/>
      <c r="P496" s="183"/>
      <c r="Q496" s="161"/>
      <c r="R496" s="161"/>
      <c r="S496" s="438"/>
      <c r="T496" s="161"/>
      <c r="U496" s="161"/>
      <c r="V496" s="161"/>
    </row>
    <row r="497" spans="1:22" s="156" customFormat="1" ht="16.2">
      <c r="A497" s="122" t="str">
        <f t="shared" si="84"/>
        <v>71090201000000</v>
      </c>
      <c r="B497" s="124" t="s">
        <v>439</v>
      </c>
      <c r="C497" s="117" t="s">
        <v>187</v>
      </c>
      <c r="D497" s="118" t="s">
        <v>140</v>
      </c>
      <c r="E497" s="119" t="s">
        <v>106</v>
      </c>
      <c r="F497" s="120" t="s">
        <v>441</v>
      </c>
      <c r="G497" s="129" t="s">
        <v>440</v>
      </c>
      <c r="H497" s="25"/>
      <c r="I497" s="18"/>
      <c r="J497" s="19"/>
      <c r="K497" s="19"/>
      <c r="L497" s="30" t="s">
        <v>167</v>
      </c>
      <c r="M497" s="31">
        <v>4639</v>
      </c>
      <c r="N497" s="183">
        <f t="shared" si="92"/>
        <v>0</v>
      </c>
      <c r="O497" s="183"/>
      <c r="P497" s="183"/>
      <c r="Q497" s="161"/>
      <c r="R497" s="161"/>
      <c r="S497" s="438"/>
      <c r="T497" s="161"/>
      <c r="U497" s="161"/>
      <c r="V497" s="161"/>
    </row>
    <row r="498" spans="1:22" s="156" customFormat="1" ht="26.4">
      <c r="A498" s="122"/>
      <c r="B498" s="124"/>
      <c r="C498" s="117"/>
      <c r="D498" s="118"/>
      <c r="E498" s="119"/>
      <c r="F498" s="120"/>
      <c r="G498" s="129"/>
      <c r="H498" s="25"/>
      <c r="I498" s="18"/>
      <c r="J498" s="19"/>
      <c r="K498" s="19"/>
      <c r="L498" s="30" t="s">
        <v>834</v>
      </c>
      <c r="M498" s="31">
        <v>4727</v>
      </c>
      <c r="N498" s="183">
        <f t="shared" ref="N498:N499" si="93">O498+P498</f>
        <v>0</v>
      </c>
      <c r="O498" s="183"/>
      <c r="P498" s="183"/>
      <c r="Q498" s="161"/>
      <c r="R498" s="161"/>
      <c r="S498" s="438"/>
      <c r="T498" s="161"/>
      <c r="U498" s="161"/>
      <c r="V498" s="161"/>
    </row>
    <row r="499" spans="1:22" ht="26.4">
      <c r="A499" s="122" t="str">
        <f t="shared" ref="A499" si="94">CONCATENATE(B499,C499,D499,E499,F499,G499)</f>
        <v>71090201024239</v>
      </c>
      <c r="B499" s="124" t="s">
        <v>439</v>
      </c>
      <c r="C499" s="117" t="s">
        <v>187</v>
      </c>
      <c r="D499" s="118" t="s">
        <v>140</v>
      </c>
      <c r="E499" s="119" t="s">
        <v>106</v>
      </c>
      <c r="F499" s="120" t="s">
        <v>140</v>
      </c>
      <c r="G499" s="121">
        <v>4239</v>
      </c>
      <c r="H499" s="25"/>
      <c r="I499" s="18"/>
      <c r="J499" s="19"/>
      <c r="K499" s="19"/>
      <c r="L499" s="29" t="s">
        <v>219</v>
      </c>
      <c r="M499" s="12">
        <v>4819</v>
      </c>
      <c r="N499" s="183">
        <f t="shared" si="93"/>
        <v>0</v>
      </c>
      <c r="O499" s="183"/>
      <c r="P499" s="183"/>
      <c r="Q499" s="161"/>
      <c r="R499" s="161"/>
      <c r="S499" s="438"/>
      <c r="T499" s="161"/>
      <c r="U499" s="161"/>
      <c r="V499" s="161"/>
    </row>
    <row r="500" spans="1:22" ht="30.75" customHeight="1">
      <c r="A500" s="122" t="str">
        <f t="shared" si="84"/>
        <v>71090201000001</v>
      </c>
      <c r="B500" s="124" t="s">
        <v>439</v>
      </c>
      <c r="C500" s="117" t="s">
        <v>187</v>
      </c>
      <c r="D500" s="118" t="s">
        <v>140</v>
      </c>
      <c r="E500" s="119" t="s">
        <v>106</v>
      </c>
      <c r="F500" s="120" t="s">
        <v>441</v>
      </c>
      <c r="G500" s="129" t="s">
        <v>96</v>
      </c>
      <c r="H500" s="45"/>
      <c r="I500" s="147"/>
      <c r="J500" s="148"/>
      <c r="K500" s="148"/>
      <c r="L500" s="27" t="s">
        <v>287</v>
      </c>
      <c r="M500" s="28"/>
      <c r="N500" s="197">
        <f>O500+P500</f>
        <v>0</v>
      </c>
      <c r="O500" s="197">
        <f>SUM(O501:O509)</f>
        <v>0</v>
      </c>
      <c r="P500" s="197">
        <f>SUM(P501:P509)</f>
        <v>0</v>
      </c>
      <c r="Q500" s="161"/>
      <c r="R500" s="161"/>
      <c r="S500" s="438"/>
      <c r="T500" s="161"/>
      <c r="U500" s="161"/>
      <c r="V500" s="161"/>
    </row>
    <row r="501" spans="1:22" s="115" customFormat="1" ht="16.2">
      <c r="A501" s="122" t="str">
        <f t="shared" si="84"/>
        <v>71090201010000</v>
      </c>
      <c r="B501" s="124" t="s">
        <v>439</v>
      </c>
      <c r="C501" s="117" t="s">
        <v>187</v>
      </c>
      <c r="D501" s="118" t="s">
        <v>140</v>
      </c>
      <c r="E501" s="119" t="s">
        <v>106</v>
      </c>
      <c r="F501" s="120" t="s">
        <v>106</v>
      </c>
      <c r="G501" s="129" t="s">
        <v>440</v>
      </c>
      <c r="H501" s="17"/>
      <c r="I501" s="25"/>
      <c r="J501" s="26"/>
      <c r="K501" s="26"/>
      <c r="L501" s="29" t="s">
        <v>114</v>
      </c>
      <c r="M501" s="44">
        <v>4212</v>
      </c>
      <c r="N501" s="183">
        <f t="shared" si="92"/>
        <v>0</v>
      </c>
      <c r="O501" s="183"/>
      <c r="P501" s="183"/>
      <c r="Q501" s="161"/>
      <c r="R501" s="161"/>
      <c r="S501" s="438"/>
      <c r="T501" s="161"/>
      <c r="U501" s="161"/>
      <c r="V501" s="161"/>
    </row>
    <row r="502" spans="1:22" ht="16.2">
      <c r="A502" s="122" t="str">
        <f t="shared" si="84"/>
        <v>71090201014239</v>
      </c>
      <c r="B502" s="124" t="s">
        <v>439</v>
      </c>
      <c r="C502" s="117" t="s">
        <v>187</v>
      </c>
      <c r="D502" s="118" t="s">
        <v>140</v>
      </c>
      <c r="E502" s="119" t="s">
        <v>106</v>
      </c>
      <c r="F502" s="120" t="s">
        <v>106</v>
      </c>
      <c r="G502" s="121">
        <v>4239</v>
      </c>
      <c r="H502" s="17"/>
      <c r="I502" s="25"/>
      <c r="J502" s="26"/>
      <c r="K502" s="26"/>
      <c r="L502" s="29" t="s">
        <v>115</v>
      </c>
      <c r="M502" s="44">
        <v>4213</v>
      </c>
      <c r="N502" s="183">
        <f t="shared" si="92"/>
        <v>0</v>
      </c>
      <c r="O502" s="183"/>
      <c r="P502" s="183"/>
      <c r="Q502" s="161"/>
      <c r="R502" s="161"/>
      <c r="S502" s="438"/>
      <c r="T502" s="161"/>
      <c r="U502" s="161"/>
      <c r="V502" s="161"/>
    </row>
    <row r="503" spans="1:22" ht="18" customHeight="1">
      <c r="A503" s="122" t="str">
        <f t="shared" si="84"/>
        <v>71090201014511</v>
      </c>
      <c r="B503" s="116" t="s">
        <v>439</v>
      </c>
      <c r="C503" s="117" t="s">
        <v>187</v>
      </c>
      <c r="D503" s="118" t="s">
        <v>140</v>
      </c>
      <c r="E503" s="119" t="s">
        <v>106</v>
      </c>
      <c r="F503" s="120" t="s">
        <v>106</v>
      </c>
      <c r="G503" s="121">
        <v>4511</v>
      </c>
      <c r="H503" s="17"/>
      <c r="I503" s="25"/>
      <c r="J503" s="26"/>
      <c r="K503" s="26"/>
      <c r="L503" s="30" t="s">
        <v>142</v>
      </c>
      <c r="M503" s="13">
        <v>4251</v>
      </c>
      <c r="N503" s="183">
        <f t="shared" si="92"/>
        <v>0</v>
      </c>
      <c r="O503" s="183"/>
      <c r="P503" s="183"/>
      <c r="Q503" s="161"/>
      <c r="R503" s="161"/>
      <c r="S503" s="438"/>
      <c r="T503" s="161"/>
      <c r="U503" s="161"/>
      <c r="V503" s="161"/>
    </row>
    <row r="504" spans="1:22" s="115" customFormat="1" ht="16.8">
      <c r="A504" s="122" t="str">
        <f t="shared" si="84"/>
        <v>71090201020000</v>
      </c>
      <c r="B504" s="124" t="s">
        <v>439</v>
      </c>
      <c r="C504" s="117" t="s">
        <v>187</v>
      </c>
      <c r="D504" s="118" t="s">
        <v>140</v>
      </c>
      <c r="E504" s="119" t="s">
        <v>106</v>
      </c>
      <c r="F504" s="120" t="s">
        <v>140</v>
      </c>
      <c r="G504" s="129" t="s">
        <v>440</v>
      </c>
      <c r="H504" s="25"/>
      <c r="I504" s="18"/>
      <c r="J504" s="19"/>
      <c r="K504" s="19"/>
      <c r="L504" s="30" t="s">
        <v>167</v>
      </c>
      <c r="M504" s="31">
        <v>4639</v>
      </c>
      <c r="N504" s="183">
        <f t="shared" si="92"/>
        <v>0</v>
      </c>
      <c r="O504" s="399"/>
      <c r="P504" s="399"/>
      <c r="Q504" s="161"/>
      <c r="R504" s="161"/>
      <c r="S504" s="438"/>
      <c r="T504" s="161"/>
      <c r="U504" s="161"/>
      <c r="V504" s="161"/>
    </row>
    <row r="505" spans="1:22" ht="26.4">
      <c r="A505" s="122" t="str">
        <f t="shared" si="84"/>
        <v>71090201024239</v>
      </c>
      <c r="B505" s="124" t="s">
        <v>439</v>
      </c>
      <c r="C505" s="117" t="s">
        <v>187</v>
      </c>
      <c r="D505" s="118" t="s">
        <v>140</v>
      </c>
      <c r="E505" s="119" t="s">
        <v>106</v>
      </c>
      <c r="F505" s="120" t="s">
        <v>140</v>
      </c>
      <c r="G505" s="121">
        <v>4239</v>
      </c>
      <c r="H505" s="25"/>
      <c r="I505" s="18"/>
      <c r="J505" s="19"/>
      <c r="K505" s="19"/>
      <c r="L505" s="29" t="s">
        <v>219</v>
      </c>
      <c r="M505" s="12">
        <v>4819</v>
      </c>
      <c r="N505" s="183">
        <f t="shared" si="92"/>
        <v>0</v>
      </c>
      <c r="O505" s="183"/>
      <c r="P505" s="183"/>
      <c r="Q505" s="161"/>
      <c r="R505" s="161"/>
      <c r="S505" s="438"/>
      <c r="T505" s="161"/>
      <c r="U505" s="161"/>
      <c r="V505" s="161"/>
    </row>
    <row r="506" spans="1:22" ht="16.2">
      <c r="A506" s="122" t="str">
        <f t="shared" si="84"/>
        <v>71090201024511</v>
      </c>
      <c r="B506" s="116" t="s">
        <v>439</v>
      </c>
      <c r="C506" s="117" t="s">
        <v>187</v>
      </c>
      <c r="D506" s="118" t="s">
        <v>140</v>
      </c>
      <c r="E506" s="119" t="s">
        <v>106</v>
      </c>
      <c r="F506" s="120" t="s">
        <v>140</v>
      </c>
      <c r="G506" s="121">
        <v>4511</v>
      </c>
      <c r="H506" s="25"/>
      <c r="I506" s="18"/>
      <c r="J506" s="19"/>
      <c r="K506" s="19"/>
      <c r="L506" s="30" t="s">
        <v>173</v>
      </c>
      <c r="M506" s="31">
        <v>5112</v>
      </c>
      <c r="N506" s="183">
        <f t="shared" si="92"/>
        <v>0</v>
      </c>
      <c r="O506" s="183">
        <v>0</v>
      </c>
      <c r="P506" s="183"/>
      <c r="Q506" s="161"/>
      <c r="R506" s="161"/>
      <c r="S506" s="438"/>
      <c r="T506" s="161"/>
      <c r="U506" s="161"/>
      <c r="V506" s="161"/>
    </row>
    <row r="507" spans="1:22" s="115" customFormat="1" ht="21.75" customHeight="1">
      <c r="A507" s="122" t="str">
        <f t="shared" si="84"/>
        <v>71090201030000</v>
      </c>
      <c r="B507" s="124" t="s">
        <v>439</v>
      </c>
      <c r="C507" s="117" t="s">
        <v>187</v>
      </c>
      <c r="D507" s="118" t="s">
        <v>140</v>
      </c>
      <c r="E507" s="119" t="s">
        <v>106</v>
      </c>
      <c r="F507" s="120" t="s">
        <v>442</v>
      </c>
      <c r="G507" s="129" t="s">
        <v>440</v>
      </c>
      <c r="H507" s="25"/>
      <c r="I507" s="18"/>
      <c r="J507" s="19"/>
      <c r="K507" s="19"/>
      <c r="L507" s="30" t="s">
        <v>174</v>
      </c>
      <c r="M507" s="31">
        <v>5113</v>
      </c>
      <c r="N507" s="183">
        <f t="shared" si="92"/>
        <v>0</v>
      </c>
      <c r="O507" s="183">
        <v>0</v>
      </c>
      <c r="P507" s="183"/>
      <c r="Q507" s="161"/>
      <c r="R507" s="161"/>
      <c r="S507" s="438"/>
      <c r="T507" s="161"/>
      <c r="U507" s="161"/>
      <c r="V507" s="161"/>
    </row>
    <row r="508" spans="1:22" ht="15" customHeight="1">
      <c r="A508" s="122" t="str">
        <f t="shared" si="84"/>
        <v>71090201034239</v>
      </c>
      <c r="B508" s="124" t="s">
        <v>439</v>
      </c>
      <c r="C508" s="117" t="s">
        <v>187</v>
      </c>
      <c r="D508" s="118" t="s">
        <v>140</v>
      </c>
      <c r="E508" s="119" t="s">
        <v>106</v>
      </c>
      <c r="F508" s="120" t="s">
        <v>442</v>
      </c>
      <c r="G508" s="121">
        <v>4239</v>
      </c>
      <c r="H508" s="25"/>
      <c r="I508" s="18"/>
      <c r="J508" s="19"/>
      <c r="K508" s="19"/>
      <c r="L508" s="29" t="s">
        <v>137</v>
      </c>
      <c r="M508" s="12">
        <v>5129</v>
      </c>
      <c r="N508" s="183">
        <f t="shared" si="92"/>
        <v>0</v>
      </c>
      <c r="O508" s="183"/>
      <c r="P508" s="183"/>
      <c r="Q508" s="161"/>
      <c r="R508" s="161"/>
      <c r="S508" s="438"/>
      <c r="T508" s="161"/>
      <c r="U508" s="161"/>
      <c r="V508" s="161"/>
    </row>
    <row r="509" spans="1:22" ht="16.2">
      <c r="A509" s="122" t="str">
        <f t="shared" si="84"/>
        <v>71090201034511</v>
      </c>
      <c r="B509" s="116" t="s">
        <v>439</v>
      </c>
      <c r="C509" s="117" t="s">
        <v>187</v>
      </c>
      <c r="D509" s="118" t="s">
        <v>140</v>
      </c>
      <c r="E509" s="119" t="s">
        <v>106</v>
      </c>
      <c r="F509" s="120" t="s">
        <v>442</v>
      </c>
      <c r="G509" s="121">
        <v>4511</v>
      </c>
      <c r="H509" s="25"/>
      <c r="I509" s="18"/>
      <c r="J509" s="19"/>
      <c r="K509" s="19"/>
      <c r="L509" s="30" t="s">
        <v>765</v>
      </c>
      <c r="M509" s="12" t="s">
        <v>766</v>
      </c>
      <c r="N509" s="183">
        <f t="shared" si="92"/>
        <v>0</v>
      </c>
      <c r="O509" s="183"/>
      <c r="P509" s="183"/>
      <c r="Q509" s="161"/>
      <c r="R509" s="161"/>
      <c r="S509" s="438"/>
      <c r="T509" s="161"/>
      <c r="U509" s="161"/>
      <c r="V509" s="161"/>
    </row>
    <row r="510" spans="1:22" s="115" customFormat="1" ht="27.6">
      <c r="A510" s="122" t="str">
        <f t="shared" si="84"/>
        <v>71090201040000</v>
      </c>
      <c r="B510" s="124" t="s">
        <v>439</v>
      </c>
      <c r="C510" s="117" t="s">
        <v>187</v>
      </c>
      <c r="D510" s="118" t="s">
        <v>140</v>
      </c>
      <c r="E510" s="119" t="s">
        <v>106</v>
      </c>
      <c r="F510" s="120" t="s">
        <v>155</v>
      </c>
      <c r="G510" s="129" t="s">
        <v>440</v>
      </c>
      <c r="H510" s="45"/>
      <c r="I510" s="147"/>
      <c r="J510" s="148"/>
      <c r="K510" s="148"/>
      <c r="L510" s="27" t="s">
        <v>842</v>
      </c>
      <c r="M510" s="28"/>
      <c r="N510" s="197">
        <f>O510+P510</f>
        <v>0</v>
      </c>
      <c r="O510" s="197">
        <f>SUM(O511:O513)</f>
        <v>0</v>
      </c>
      <c r="P510" s="197">
        <f>SUM(P511:P513)</f>
        <v>0</v>
      </c>
      <c r="Q510" s="161"/>
      <c r="R510" s="161"/>
      <c r="S510" s="438"/>
      <c r="T510" s="161"/>
      <c r="U510" s="161"/>
      <c r="V510" s="161"/>
    </row>
    <row r="511" spans="1:22" ht="16.2">
      <c r="A511" s="122" t="str">
        <f t="shared" si="84"/>
        <v>71090201044239</v>
      </c>
      <c r="B511" s="124" t="s">
        <v>439</v>
      </c>
      <c r="C511" s="117" t="s">
        <v>187</v>
      </c>
      <c r="D511" s="118" t="s">
        <v>140</v>
      </c>
      <c r="E511" s="119" t="s">
        <v>106</v>
      </c>
      <c r="F511" s="120" t="s">
        <v>155</v>
      </c>
      <c r="G511" s="121">
        <v>4239</v>
      </c>
      <c r="H511" s="25"/>
      <c r="I511" s="18"/>
      <c r="J511" s="19"/>
      <c r="K511" s="19"/>
      <c r="L511" s="30" t="s">
        <v>134</v>
      </c>
      <c r="M511" s="31">
        <v>4861</v>
      </c>
      <c r="N511" s="183">
        <f t="shared" si="92"/>
        <v>0</v>
      </c>
      <c r="O511" s="183"/>
      <c r="P511" s="183"/>
      <c r="Q511" s="161"/>
      <c r="R511" s="161"/>
      <c r="S511" s="438"/>
      <c r="T511" s="161"/>
      <c r="U511" s="161"/>
      <c r="V511" s="161"/>
    </row>
    <row r="512" spans="1:22" ht="16.2">
      <c r="A512" s="122" t="str">
        <f t="shared" si="84"/>
        <v>71090201044511</v>
      </c>
      <c r="B512" s="116" t="s">
        <v>439</v>
      </c>
      <c r="C512" s="117" t="s">
        <v>187</v>
      </c>
      <c r="D512" s="118" t="s">
        <v>140</v>
      </c>
      <c r="E512" s="119" t="s">
        <v>106</v>
      </c>
      <c r="F512" s="120" t="s">
        <v>155</v>
      </c>
      <c r="G512" s="121">
        <v>4511</v>
      </c>
      <c r="H512" s="25"/>
      <c r="I512" s="18"/>
      <c r="J512" s="19"/>
      <c r="K512" s="19"/>
      <c r="L512" s="29" t="s">
        <v>125</v>
      </c>
      <c r="M512" s="12">
        <v>4239</v>
      </c>
      <c r="N512" s="183">
        <f t="shared" si="92"/>
        <v>0</v>
      </c>
      <c r="O512" s="190"/>
      <c r="P512" s="190"/>
      <c r="Q512" s="161"/>
      <c r="R512" s="161"/>
      <c r="S512" s="438"/>
      <c r="T512" s="161"/>
      <c r="U512" s="161"/>
      <c r="V512" s="161"/>
    </row>
    <row r="513" spans="1:22" s="156" customFormat="1" ht="16.2">
      <c r="A513" s="122" t="str">
        <f t="shared" si="84"/>
        <v>71090202000000</v>
      </c>
      <c r="B513" s="124" t="s">
        <v>439</v>
      </c>
      <c r="C513" s="117" t="s">
        <v>187</v>
      </c>
      <c r="D513" s="118" t="s">
        <v>140</v>
      </c>
      <c r="E513" s="119" t="s">
        <v>140</v>
      </c>
      <c r="F513" s="120" t="s">
        <v>441</v>
      </c>
      <c r="G513" s="129" t="s">
        <v>440</v>
      </c>
      <c r="H513" s="25"/>
      <c r="I513" s="18"/>
      <c r="J513" s="19"/>
      <c r="K513" s="19"/>
      <c r="L513" s="30" t="s">
        <v>174</v>
      </c>
      <c r="M513" s="31">
        <v>5113</v>
      </c>
      <c r="N513" s="183">
        <f t="shared" si="92"/>
        <v>0</v>
      </c>
      <c r="O513" s="190"/>
      <c r="P513" s="190"/>
      <c r="Q513" s="161"/>
      <c r="R513" s="161"/>
      <c r="S513" s="438"/>
      <c r="T513" s="161"/>
      <c r="U513" s="161"/>
      <c r="V513" s="161"/>
    </row>
    <row r="514" spans="1:22" ht="34.5" customHeight="1">
      <c r="A514" s="122" t="str">
        <f t="shared" si="84"/>
        <v>71090202000001</v>
      </c>
      <c r="B514" s="124" t="s">
        <v>439</v>
      </c>
      <c r="C514" s="117" t="s">
        <v>187</v>
      </c>
      <c r="D514" s="118" t="s">
        <v>140</v>
      </c>
      <c r="E514" s="119" t="s">
        <v>140</v>
      </c>
      <c r="F514" s="120" t="s">
        <v>441</v>
      </c>
      <c r="G514" s="129" t="s">
        <v>96</v>
      </c>
      <c r="H514" s="45"/>
      <c r="I514" s="147"/>
      <c r="J514" s="148"/>
      <c r="K514" s="148"/>
      <c r="L514" s="27" t="s">
        <v>898</v>
      </c>
      <c r="M514" s="28"/>
      <c r="N514" s="197">
        <f>O514+P514</f>
        <v>0</v>
      </c>
      <c r="O514" s="197">
        <f>SUM(O515)</f>
        <v>0</v>
      </c>
      <c r="P514" s="197">
        <f>SUM(P515)</f>
        <v>0</v>
      </c>
      <c r="Q514" s="161"/>
      <c r="R514" s="161"/>
      <c r="S514" s="438"/>
      <c r="T514" s="161"/>
      <c r="U514" s="161"/>
      <c r="V514" s="161"/>
    </row>
    <row r="515" spans="1:22" ht="16.2">
      <c r="A515" s="122" t="str">
        <f t="shared" ref="A515" si="95">CONCATENATE(B515,C515,D515,E515,F515,G515)</f>
        <v>71090201014239</v>
      </c>
      <c r="B515" s="124" t="s">
        <v>439</v>
      </c>
      <c r="C515" s="117" t="s">
        <v>187</v>
      </c>
      <c r="D515" s="118" t="s">
        <v>140</v>
      </c>
      <c r="E515" s="119" t="s">
        <v>106</v>
      </c>
      <c r="F515" s="120" t="s">
        <v>106</v>
      </c>
      <c r="G515" s="121">
        <v>4239</v>
      </c>
      <c r="H515" s="17"/>
      <c r="I515" s="25"/>
      <c r="J515" s="26"/>
      <c r="K515" s="26"/>
      <c r="L515" s="29" t="s">
        <v>115</v>
      </c>
      <c r="M515" s="44">
        <v>4213</v>
      </c>
      <c r="N515" s="183">
        <f t="shared" ref="N515" si="96">O515+P515</f>
        <v>0</v>
      </c>
      <c r="O515" s="183"/>
      <c r="P515" s="183"/>
      <c r="Q515" s="161"/>
      <c r="R515" s="161"/>
      <c r="S515" s="438"/>
      <c r="T515" s="161"/>
      <c r="U515" s="161"/>
      <c r="V515" s="161"/>
    </row>
    <row r="516" spans="1:22" ht="16.2">
      <c r="A516" s="122" t="str">
        <f t="shared" si="84"/>
        <v>71090202014239</v>
      </c>
      <c r="B516" s="124" t="s">
        <v>439</v>
      </c>
      <c r="C516" s="117" t="s">
        <v>187</v>
      </c>
      <c r="D516" s="118" t="s">
        <v>140</v>
      </c>
      <c r="E516" s="119" t="s">
        <v>140</v>
      </c>
      <c r="F516" s="120" t="s">
        <v>106</v>
      </c>
      <c r="G516" s="121">
        <v>4239</v>
      </c>
      <c r="H516" s="165">
        <v>2820</v>
      </c>
      <c r="I516" s="166" t="s">
        <v>185</v>
      </c>
      <c r="J516" s="167">
        <v>2</v>
      </c>
      <c r="K516" s="167">
        <v>0</v>
      </c>
      <c r="L516" s="168" t="s">
        <v>289</v>
      </c>
      <c r="M516" s="176"/>
      <c r="N516" s="188">
        <f>+N518+N524+N529+N533+N549+N558</f>
        <v>0</v>
      </c>
      <c r="O516" s="188">
        <f>+O518+O524+O529+O533+O549+O558</f>
        <v>0</v>
      </c>
      <c r="P516" s="188">
        <f>+P518+P524+P529+P533+P549+P558</f>
        <v>0</v>
      </c>
      <c r="Q516" s="161"/>
      <c r="R516" s="161"/>
      <c r="S516" s="438"/>
      <c r="T516" s="161"/>
      <c r="U516" s="161"/>
      <c r="V516" s="161"/>
    </row>
    <row r="517" spans="1:22" ht="16.2">
      <c r="A517" s="122" t="str">
        <f t="shared" si="84"/>
        <v>71090202014511</v>
      </c>
      <c r="B517" s="116" t="s">
        <v>439</v>
      </c>
      <c r="C517" s="117" t="s">
        <v>187</v>
      </c>
      <c r="D517" s="118" t="s">
        <v>140</v>
      </c>
      <c r="E517" s="119" t="s">
        <v>140</v>
      </c>
      <c r="F517" s="120" t="s">
        <v>106</v>
      </c>
      <c r="G517" s="121">
        <v>4511</v>
      </c>
      <c r="H517" s="25"/>
      <c r="I517" s="18"/>
      <c r="J517" s="19"/>
      <c r="K517" s="19"/>
      <c r="L517" s="30" t="s">
        <v>110</v>
      </c>
      <c r="M517" s="31"/>
      <c r="N517" s="190"/>
      <c r="O517" s="190"/>
      <c r="P517" s="190"/>
      <c r="Q517" s="161"/>
      <c r="R517" s="161"/>
      <c r="S517" s="438"/>
      <c r="T517" s="161"/>
      <c r="U517" s="161"/>
      <c r="V517" s="161"/>
    </row>
    <row r="518" spans="1:22" s="115" customFormat="1" ht="16.2">
      <c r="A518" s="122" t="str">
        <f t="shared" si="84"/>
        <v>71090202020000</v>
      </c>
      <c r="B518" s="124" t="s">
        <v>439</v>
      </c>
      <c r="C518" s="117" t="s">
        <v>187</v>
      </c>
      <c r="D518" s="118" t="s">
        <v>140</v>
      </c>
      <c r="E518" s="119" t="s">
        <v>140</v>
      </c>
      <c r="F518" s="120" t="s">
        <v>140</v>
      </c>
      <c r="G518" s="129" t="s">
        <v>440</v>
      </c>
      <c r="H518" s="151">
        <v>2821</v>
      </c>
      <c r="I518" s="152" t="s">
        <v>185</v>
      </c>
      <c r="J518" s="153">
        <v>2</v>
      </c>
      <c r="K518" s="153">
        <v>1</v>
      </c>
      <c r="L518" s="154" t="s">
        <v>290</v>
      </c>
      <c r="M518" s="155"/>
      <c r="N518" s="192">
        <f>+N520+N522</f>
        <v>0</v>
      </c>
      <c r="O518" s="192">
        <f t="shared" ref="O518:P518" si="97">+O520+O522</f>
        <v>0</v>
      </c>
      <c r="P518" s="192">
        <f t="shared" si="97"/>
        <v>0</v>
      </c>
      <c r="Q518" s="161"/>
      <c r="R518" s="161"/>
      <c r="S518" s="438"/>
      <c r="T518" s="161"/>
      <c r="U518" s="161"/>
      <c r="V518" s="161"/>
    </row>
    <row r="519" spans="1:22" ht="16.2">
      <c r="A519" s="122" t="str">
        <f t="shared" si="84"/>
        <v>71090202024239</v>
      </c>
      <c r="B519" s="124" t="s">
        <v>439</v>
      </c>
      <c r="C519" s="117" t="s">
        <v>187</v>
      </c>
      <c r="D519" s="118" t="s">
        <v>140</v>
      </c>
      <c r="E519" s="119" t="s">
        <v>140</v>
      </c>
      <c r="F519" s="120" t="s">
        <v>140</v>
      </c>
      <c r="G519" s="121">
        <v>4239</v>
      </c>
      <c r="H519" s="25"/>
      <c r="I519" s="25"/>
      <c r="J519" s="26"/>
      <c r="K519" s="26"/>
      <c r="L519" s="30" t="s">
        <v>108</v>
      </c>
      <c r="M519" s="31"/>
      <c r="N519" s="190"/>
      <c r="O519" s="190"/>
      <c r="P519" s="190"/>
      <c r="Q519" s="161"/>
      <c r="R519" s="161"/>
      <c r="S519" s="438"/>
      <c r="T519" s="161"/>
      <c r="U519" s="161"/>
      <c r="V519" s="161"/>
    </row>
    <row r="520" spans="1:22" ht="16.2">
      <c r="A520" s="122" t="str">
        <f t="shared" si="84"/>
        <v>71090202024511</v>
      </c>
      <c r="B520" s="116" t="s">
        <v>439</v>
      </c>
      <c r="C520" s="117" t="s">
        <v>187</v>
      </c>
      <c r="D520" s="118" t="s">
        <v>140</v>
      </c>
      <c r="E520" s="119" t="s">
        <v>140</v>
      </c>
      <c r="F520" s="120" t="s">
        <v>140</v>
      </c>
      <c r="G520" s="121">
        <v>4511</v>
      </c>
      <c r="H520" s="45"/>
      <c r="I520" s="147"/>
      <c r="J520" s="148"/>
      <c r="K520" s="148"/>
      <c r="L520" s="27" t="s">
        <v>291</v>
      </c>
      <c r="M520" s="28"/>
      <c r="N520" s="197">
        <f>O520+P520</f>
        <v>0</v>
      </c>
      <c r="O520" s="197">
        <f>SUM(O521)</f>
        <v>0</v>
      </c>
      <c r="P520" s="197">
        <f>SUM(P521)</f>
        <v>0</v>
      </c>
      <c r="Q520" s="161"/>
      <c r="R520" s="161"/>
      <c r="S520" s="438"/>
      <c r="T520" s="161"/>
      <c r="U520" s="161"/>
      <c r="V520" s="161"/>
    </row>
    <row r="521" spans="1:22" s="115" customFormat="1" ht="26.4">
      <c r="A521" s="122" t="str">
        <f t="shared" si="84"/>
        <v>71090202030000</v>
      </c>
      <c r="B521" s="124" t="s">
        <v>439</v>
      </c>
      <c r="C521" s="117" t="s">
        <v>187</v>
      </c>
      <c r="D521" s="118" t="s">
        <v>140</v>
      </c>
      <c r="E521" s="119" t="s">
        <v>140</v>
      </c>
      <c r="F521" s="120" t="s">
        <v>442</v>
      </c>
      <c r="G521" s="129" t="s">
        <v>440</v>
      </c>
      <c r="H521" s="25"/>
      <c r="I521" s="18"/>
      <c r="J521" s="19"/>
      <c r="K521" s="19"/>
      <c r="L521" s="29" t="s">
        <v>217</v>
      </c>
      <c r="M521" s="12">
        <v>4511</v>
      </c>
      <c r="N521" s="183">
        <f t="shared" ref="N521:N523" si="98">O521+P521</f>
        <v>0</v>
      </c>
      <c r="O521" s="398"/>
      <c r="P521" s="398"/>
      <c r="Q521" s="161"/>
      <c r="R521" s="161"/>
      <c r="S521" s="438"/>
      <c r="T521" s="161"/>
      <c r="U521" s="161"/>
      <c r="V521" s="161"/>
    </row>
    <row r="522" spans="1:22" ht="28.5" customHeight="1">
      <c r="A522" s="122" t="str">
        <f t="shared" si="84"/>
        <v>71090202034239</v>
      </c>
      <c r="B522" s="124" t="s">
        <v>439</v>
      </c>
      <c r="C522" s="117" t="s">
        <v>187</v>
      </c>
      <c r="D522" s="118" t="s">
        <v>140</v>
      </c>
      <c r="E522" s="119" t="s">
        <v>140</v>
      </c>
      <c r="F522" s="120" t="s">
        <v>442</v>
      </c>
      <c r="G522" s="121">
        <v>4239</v>
      </c>
      <c r="H522" s="45"/>
      <c r="I522" s="147"/>
      <c r="J522" s="148"/>
      <c r="K522" s="148"/>
      <c r="L522" s="27" t="s">
        <v>767</v>
      </c>
      <c r="M522" s="28"/>
      <c r="N522" s="197">
        <f>O522+P522</f>
        <v>0</v>
      </c>
      <c r="O522" s="197">
        <f>SUM(O523)</f>
        <v>0</v>
      </c>
      <c r="P522" s="197">
        <f>SUM(P523)</f>
        <v>0</v>
      </c>
      <c r="Q522" s="161"/>
      <c r="R522" s="161"/>
      <c r="S522" s="438"/>
      <c r="T522" s="161"/>
      <c r="U522" s="161"/>
      <c r="V522" s="161"/>
    </row>
    <row r="523" spans="1:22" ht="16.2">
      <c r="A523" s="122" t="str">
        <f t="shared" si="84"/>
        <v>71090202034511</v>
      </c>
      <c r="B523" s="116" t="s">
        <v>439</v>
      </c>
      <c r="C523" s="117" t="s">
        <v>187</v>
      </c>
      <c r="D523" s="118" t="s">
        <v>140</v>
      </c>
      <c r="E523" s="119" t="s">
        <v>140</v>
      </c>
      <c r="F523" s="120" t="s">
        <v>442</v>
      </c>
      <c r="G523" s="121">
        <v>4511</v>
      </c>
      <c r="H523" s="25"/>
      <c r="I523" s="18"/>
      <c r="J523" s="19"/>
      <c r="K523" s="19"/>
      <c r="L523" s="29" t="s">
        <v>138</v>
      </c>
      <c r="M523" s="12">
        <v>5132</v>
      </c>
      <c r="N523" s="183">
        <f t="shared" si="98"/>
        <v>0</v>
      </c>
      <c r="O523" s="183"/>
      <c r="P523" s="183"/>
      <c r="Q523" s="161"/>
      <c r="R523" s="161"/>
      <c r="S523" s="438"/>
      <c r="T523" s="161"/>
      <c r="U523" s="161"/>
      <c r="V523" s="161"/>
    </row>
    <row r="524" spans="1:22" ht="16.2">
      <c r="A524" s="122" t="str">
        <f t="shared" si="84"/>
        <v>71090202044511</v>
      </c>
      <c r="B524" s="116" t="s">
        <v>439</v>
      </c>
      <c r="C524" s="117" t="s">
        <v>187</v>
      </c>
      <c r="D524" s="118" t="s">
        <v>140</v>
      </c>
      <c r="E524" s="119" t="s">
        <v>140</v>
      </c>
      <c r="F524" s="120" t="s">
        <v>155</v>
      </c>
      <c r="G524" s="121">
        <v>4511</v>
      </c>
      <c r="H524" s="151">
        <v>2821</v>
      </c>
      <c r="I524" s="152" t="s">
        <v>185</v>
      </c>
      <c r="J524" s="153">
        <v>2</v>
      </c>
      <c r="K524" s="153">
        <v>2</v>
      </c>
      <c r="L524" s="154" t="s">
        <v>293</v>
      </c>
      <c r="M524" s="155"/>
      <c r="N524" s="192">
        <f>+N526</f>
        <v>0</v>
      </c>
      <c r="O524" s="192">
        <f t="shared" ref="O524:P524" si="99">+O526</f>
        <v>0</v>
      </c>
      <c r="P524" s="192">
        <f t="shared" si="99"/>
        <v>0</v>
      </c>
      <c r="Q524" s="161"/>
      <c r="R524" s="161"/>
      <c r="S524" s="438"/>
      <c r="T524" s="161"/>
      <c r="U524" s="161"/>
      <c r="V524" s="161"/>
    </row>
    <row r="525" spans="1:22" s="170" customFormat="1" ht="16.2">
      <c r="A525" s="122" t="str">
        <f t="shared" si="84"/>
        <v>71090500000000</v>
      </c>
      <c r="B525" s="124" t="s">
        <v>439</v>
      </c>
      <c r="C525" s="117" t="s">
        <v>187</v>
      </c>
      <c r="D525" s="118" t="s">
        <v>149</v>
      </c>
      <c r="E525" s="119" t="s">
        <v>441</v>
      </c>
      <c r="F525" s="120" t="s">
        <v>441</v>
      </c>
      <c r="G525" s="129" t="s">
        <v>440</v>
      </c>
      <c r="H525" s="25"/>
      <c r="I525" s="25"/>
      <c r="J525" s="26"/>
      <c r="K525" s="26"/>
      <c r="L525" s="30" t="s">
        <v>108</v>
      </c>
      <c r="M525" s="31"/>
      <c r="N525" s="190"/>
      <c r="O525" s="190"/>
      <c r="P525" s="190"/>
      <c r="Q525" s="161"/>
      <c r="R525" s="161"/>
      <c r="S525" s="438"/>
      <c r="T525" s="161"/>
      <c r="U525" s="161"/>
      <c r="V525" s="161"/>
    </row>
    <row r="526" spans="1:22" ht="16.2">
      <c r="A526" s="122" t="str">
        <f t="shared" ref="A526:A580" si="100">CONCATENATE(B526,C526,D526,E526,F526,G526)</f>
        <v>71090500000001</v>
      </c>
      <c r="B526" s="124" t="s">
        <v>439</v>
      </c>
      <c r="C526" s="117" t="s">
        <v>187</v>
      </c>
      <c r="D526" s="118" t="s">
        <v>149</v>
      </c>
      <c r="E526" s="119" t="s">
        <v>441</v>
      </c>
      <c r="F526" s="120" t="s">
        <v>441</v>
      </c>
      <c r="G526" s="129" t="s">
        <v>96</v>
      </c>
      <c r="H526" s="45"/>
      <c r="I526" s="147"/>
      <c r="J526" s="148"/>
      <c r="K526" s="148"/>
      <c r="L526" s="27" t="s">
        <v>294</v>
      </c>
      <c r="M526" s="28"/>
      <c r="N526" s="197">
        <f>O526+P526</f>
        <v>0</v>
      </c>
      <c r="O526" s="197">
        <f>SUM(O527:O528)</f>
        <v>0</v>
      </c>
      <c r="P526" s="197">
        <f>SUM(P527:P528)</f>
        <v>0</v>
      </c>
      <c r="Q526" s="161"/>
      <c r="R526" s="161"/>
      <c r="S526" s="438"/>
      <c r="T526" s="161"/>
      <c r="U526" s="161"/>
      <c r="V526" s="161"/>
    </row>
    <row r="527" spans="1:22" s="156" customFormat="1" ht="26.4">
      <c r="A527" s="122" t="str">
        <f t="shared" si="100"/>
        <v>71090501000000</v>
      </c>
      <c r="B527" s="124" t="s">
        <v>439</v>
      </c>
      <c r="C527" s="117" t="s">
        <v>187</v>
      </c>
      <c r="D527" s="118" t="s">
        <v>149</v>
      </c>
      <c r="E527" s="119" t="s">
        <v>106</v>
      </c>
      <c r="F527" s="120" t="s">
        <v>441</v>
      </c>
      <c r="G527" s="129" t="s">
        <v>440</v>
      </c>
      <c r="H527" s="25"/>
      <c r="I527" s="25"/>
      <c r="J527" s="26"/>
      <c r="K527" s="26"/>
      <c r="L527" s="29" t="s">
        <v>217</v>
      </c>
      <c r="M527" s="12">
        <v>4511</v>
      </c>
      <c r="N527" s="183">
        <f t="shared" ref="N527:N528" si="101">O527+P527</f>
        <v>0</v>
      </c>
      <c r="O527" s="405"/>
      <c r="P527" s="405">
        <v>0</v>
      </c>
      <c r="Q527" s="161"/>
      <c r="R527" s="161"/>
      <c r="S527" s="438"/>
      <c r="T527" s="161"/>
      <c r="U527" s="161"/>
      <c r="V527" s="161"/>
    </row>
    <row r="528" spans="1:22" ht="26.4">
      <c r="A528" s="122" t="str">
        <f t="shared" si="100"/>
        <v>71090501000001</v>
      </c>
      <c r="B528" s="124" t="s">
        <v>439</v>
      </c>
      <c r="C528" s="117" t="s">
        <v>187</v>
      </c>
      <c r="D528" s="118" t="s">
        <v>149</v>
      </c>
      <c r="E528" s="119" t="s">
        <v>106</v>
      </c>
      <c r="F528" s="120" t="s">
        <v>441</v>
      </c>
      <c r="G528" s="129" t="s">
        <v>96</v>
      </c>
      <c r="H528" s="25"/>
      <c r="I528" s="25"/>
      <c r="J528" s="26"/>
      <c r="K528" s="26"/>
      <c r="L528" s="29" t="s">
        <v>219</v>
      </c>
      <c r="M528" s="12">
        <v>4819</v>
      </c>
      <c r="N528" s="183">
        <f t="shared" si="101"/>
        <v>0</v>
      </c>
      <c r="O528" s="183"/>
      <c r="P528" s="183"/>
      <c r="Q528" s="161"/>
      <c r="R528" s="161"/>
      <c r="S528" s="438"/>
      <c r="T528" s="161"/>
      <c r="U528" s="161"/>
      <c r="V528" s="161"/>
    </row>
    <row r="529" spans="1:22" ht="16.2">
      <c r="B529" s="124"/>
      <c r="H529" s="151">
        <v>2823</v>
      </c>
      <c r="I529" s="152" t="s">
        <v>185</v>
      </c>
      <c r="J529" s="153">
        <v>2</v>
      </c>
      <c r="K529" s="153">
        <v>3</v>
      </c>
      <c r="L529" s="154" t="s">
        <v>296</v>
      </c>
      <c r="M529" s="155"/>
      <c r="N529" s="192">
        <f>+N531</f>
        <v>0</v>
      </c>
      <c r="O529" s="192">
        <f>+O531</f>
        <v>0</v>
      </c>
      <c r="P529" s="192">
        <f>+P531</f>
        <v>0</v>
      </c>
      <c r="Q529" s="161"/>
      <c r="R529" s="161"/>
      <c r="S529" s="438"/>
      <c r="T529" s="161"/>
      <c r="U529" s="161"/>
      <c r="V529" s="161"/>
    </row>
    <row r="530" spans="1:22" ht="16.2">
      <c r="B530" s="124"/>
      <c r="H530" s="25"/>
      <c r="I530" s="25"/>
      <c r="J530" s="26"/>
      <c r="K530" s="26"/>
      <c r="L530" s="30" t="s">
        <v>108</v>
      </c>
      <c r="M530" s="31"/>
      <c r="N530" s="190"/>
      <c r="O530" s="190"/>
      <c r="P530" s="190"/>
      <c r="Q530" s="161"/>
      <c r="R530" s="161"/>
      <c r="S530" s="438"/>
      <c r="T530" s="161"/>
      <c r="U530" s="161"/>
      <c r="V530" s="161"/>
    </row>
    <row r="531" spans="1:22" ht="27.6">
      <c r="B531" s="124"/>
      <c r="H531" s="45"/>
      <c r="I531" s="147"/>
      <c r="J531" s="148"/>
      <c r="K531" s="148"/>
      <c r="L531" s="27" t="s">
        <v>297</v>
      </c>
      <c r="M531" s="28"/>
      <c r="N531" s="197">
        <f>O531+P531</f>
        <v>0</v>
      </c>
      <c r="O531" s="197">
        <f>SUM(O532)</f>
        <v>0</v>
      </c>
      <c r="P531" s="197">
        <f>SUM(P532)</f>
        <v>0</v>
      </c>
      <c r="Q531" s="161"/>
      <c r="R531" s="161"/>
      <c r="S531" s="438"/>
      <c r="T531" s="161"/>
      <c r="U531" s="161"/>
      <c r="V531" s="161"/>
    </row>
    <row r="532" spans="1:22" s="115" customFormat="1" ht="26.4">
      <c r="A532" s="122" t="str">
        <f t="shared" si="100"/>
        <v>71090501030000</v>
      </c>
      <c r="B532" s="124" t="s">
        <v>439</v>
      </c>
      <c r="C532" s="117" t="s">
        <v>187</v>
      </c>
      <c r="D532" s="118" t="s">
        <v>149</v>
      </c>
      <c r="E532" s="119" t="s">
        <v>106</v>
      </c>
      <c r="F532" s="120" t="s">
        <v>442</v>
      </c>
      <c r="G532" s="129" t="s">
        <v>440</v>
      </c>
      <c r="H532" s="17"/>
      <c r="I532" s="25"/>
      <c r="J532" s="26"/>
      <c r="K532" s="26"/>
      <c r="L532" s="29" t="s">
        <v>217</v>
      </c>
      <c r="M532" s="33">
        <v>4511</v>
      </c>
      <c r="N532" s="183">
        <f t="shared" ref="N532" si="102">O532+P532</f>
        <v>0</v>
      </c>
      <c r="O532" s="183"/>
      <c r="P532" s="183"/>
      <c r="Q532" s="161"/>
      <c r="R532" s="161"/>
      <c r="S532" s="438"/>
      <c r="T532" s="161"/>
      <c r="U532" s="161"/>
      <c r="V532" s="161"/>
    </row>
    <row r="533" spans="1:22" ht="16.2">
      <c r="A533" s="122" t="str">
        <f t="shared" si="100"/>
        <v>71090501044239</v>
      </c>
      <c r="B533" s="124" t="s">
        <v>439</v>
      </c>
      <c r="C533" s="117" t="s">
        <v>187</v>
      </c>
      <c r="D533" s="118" t="s">
        <v>149</v>
      </c>
      <c r="E533" s="119" t="s">
        <v>106</v>
      </c>
      <c r="F533" s="120" t="s">
        <v>155</v>
      </c>
      <c r="G533" s="121">
        <v>4239</v>
      </c>
      <c r="H533" s="151">
        <v>2824</v>
      </c>
      <c r="I533" s="152" t="s">
        <v>185</v>
      </c>
      <c r="J533" s="153">
        <v>2</v>
      </c>
      <c r="K533" s="153">
        <v>4</v>
      </c>
      <c r="L533" s="154" t="s">
        <v>299</v>
      </c>
      <c r="M533" s="155"/>
      <c r="N533" s="192">
        <f>+N535+N544+N546</f>
        <v>0</v>
      </c>
      <c r="O533" s="192">
        <f t="shared" ref="O533:P533" si="103">+O535+O544+O546</f>
        <v>0</v>
      </c>
      <c r="P533" s="192">
        <f t="shared" si="103"/>
        <v>0</v>
      </c>
      <c r="Q533" s="161"/>
      <c r="R533" s="161"/>
      <c r="S533" s="438"/>
      <c r="T533" s="161"/>
      <c r="U533" s="161"/>
      <c r="V533" s="161"/>
    </row>
    <row r="534" spans="1:22" s="115" customFormat="1" ht="16.2">
      <c r="A534" s="122" t="str">
        <f t="shared" si="100"/>
        <v>71090501050000</v>
      </c>
      <c r="B534" s="124" t="s">
        <v>439</v>
      </c>
      <c r="C534" s="117" t="s">
        <v>187</v>
      </c>
      <c r="D534" s="118" t="s">
        <v>149</v>
      </c>
      <c r="E534" s="119" t="s">
        <v>106</v>
      </c>
      <c r="F534" s="120" t="s">
        <v>149</v>
      </c>
      <c r="G534" s="129" t="s">
        <v>440</v>
      </c>
      <c r="H534" s="25"/>
      <c r="I534" s="25"/>
      <c r="J534" s="26"/>
      <c r="K534" s="26"/>
      <c r="L534" s="30" t="s">
        <v>108</v>
      </c>
      <c r="M534" s="31"/>
      <c r="N534" s="190"/>
      <c r="O534" s="190"/>
      <c r="P534" s="190"/>
      <c r="Q534" s="161"/>
      <c r="R534" s="161"/>
      <c r="S534" s="438"/>
      <c r="T534" s="161"/>
      <c r="U534" s="161"/>
      <c r="V534" s="161"/>
    </row>
    <row r="535" spans="1:22" ht="16.2">
      <c r="A535" s="122" t="str">
        <f t="shared" si="100"/>
        <v>71090501054819</v>
      </c>
      <c r="B535" s="124" t="s">
        <v>439</v>
      </c>
      <c r="C535" s="117" t="s">
        <v>187</v>
      </c>
      <c r="D535" s="118" t="s">
        <v>149</v>
      </c>
      <c r="E535" s="119" t="s">
        <v>106</v>
      </c>
      <c r="F535" s="120" t="s">
        <v>149</v>
      </c>
      <c r="G535" s="121">
        <v>4819</v>
      </c>
      <c r="H535" s="45"/>
      <c r="I535" s="147"/>
      <c r="J535" s="148"/>
      <c r="K535" s="148"/>
      <c r="L535" s="27" t="s">
        <v>300</v>
      </c>
      <c r="M535" s="28"/>
      <c r="N535" s="197">
        <f>SUM(N536:N543)</f>
        <v>0</v>
      </c>
      <c r="O535" s="197">
        <f t="shared" ref="O535:P535" si="104">SUM(O536:O543)</f>
        <v>0</v>
      </c>
      <c r="P535" s="197">
        <f t="shared" si="104"/>
        <v>0</v>
      </c>
      <c r="Q535" s="161"/>
      <c r="R535" s="161"/>
      <c r="S535" s="438"/>
      <c r="T535" s="161"/>
      <c r="U535" s="161"/>
      <c r="V535" s="161"/>
    </row>
    <row r="536" spans="1:22" s="170" customFormat="1" ht="16.2">
      <c r="A536" s="122"/>
      <c r="B536" s="124"/>
      <c r="C536" s="117"/>
      <c r="D536" s="118"/>
      <c r="E536" s="119"/>
      <c r="F536" s="120"/>
      <c r="G536" s="129"/>
      <c r="H536" s="17"/>
      <c r="I536" s="25"/>
      <c r="J536" s="26"/>
      <c r="K536" s="26"/>
      <c r="L536" s="29" t="s">
        <v>118</v>
      </c>
      <c r="M536" s="12">
        <v>4216</v>
      </c>
      <c r="N536" s="183">
        <f t="shared" ref="N536:N539" si="105">O536+P536</f>
        <v>0</v>
      </c>
      <c r="O536" s="183"/>
      <c r="P536" s="183"/>
      <c r="Q536" s="161"/>
      <c r="R536" s="161"/>
      <c r="S536" s="438"/>
      <c r="T536" s="161"/>
      <c r="U536" s="161"/>
      <c r="V536" s="161"/>
    </row>
    <row r="537" spans="1:22" s="170" customFormat="1" ht="16.2">
      <c r="A537" s="122" t="str">
        <f t="shared" si="100"/>
        <v>71090600000000</v>
      </c>
      <c r="B537" s="124" t="s">
        <v>439</v>
      </c>
      <c r="C537" s="117" t="s">
        <v>187</v>
      </c>
      <c r="D537" s="118" t="s">
        <v>157</v>
      </c>
      <c r="E537" s="119" t="s">
        <v>441</v>
      </c>
      <c r="F537" s="120" t="s">
        <v>441</v>
      </c>
      <c r="G537" s="129" t="s">
        <v>440</v>
      </c>
      <c r="H537" s="17"/>
      <c r="I537" s="25"/>
      <c r="J537" s="26"/>
      <c r="K537" s="26"/>
      <c r="L537" s="29" t="s">
        <v>782</v>
      </c>
      <c r="M537" s="12">
        <v>4234</v>
      </c>
      <c r="N537" s="183">
        <f t="shared" si="105"/>
        <v>0</v>
      </c>
      <c r="O537" s="183"/>
      <c r="P537" s="183"/>
      <c r="Q537" s="161"/>
      <c r="R537" s="161"/>
      <c r="S537" s="438"/>
      <c r="T537" s="161"/>
      <c r="U537" s="161"/>
      <c r="V537" s="161"/>
    </row>
    <row r="538" spans="1:22" ht="16.2">
      <c r="A538" s="122" t="str">
        <f t="shared" si="100"/>
        <v>71090600000001</v>
      </c>
      <c r="B538" s="124" t="s">
        <v>439</v>
      </c>
      <c r="C538" s="117" t="s">
        <v>187</v>
      </c>
      <c r="D538" s="118" t="s">
        <v>157</v>
      </c>
      <c r="E538" s="119" t="s">
        <v>441</v>
      </c>
      <c r="F538" s="120" t="s">
        <v>441</v>
      </c>
      <c r="G538" s="129" t="s">
        <v>96</v>
      </c>
      <c r="H538" s="17"/>
      <c r="I538" s="25"/>
      <c r="J538" s="26"/>
      <c r="K538" s="26"/>
      <c r="L538" s="29" t="s">
        <v>125</v>
      </c>
      <c r="M538" s="31">
        <v>4239</v>
      </c>
      <c r="N538" s="183">
        <f t="shared" si="105"/>
        <v>0</v>
      </c>
      <c r="O538" s="183"/>
      <c r="P538" s="183"/>
      <c r="Q538" s="161"/>
      <c r="R538" s="161"/>
      <c r="S538" s="438"/>
      <c r="T538" s="161"/>
      <c r="U538" s="161"/>
      <c r="V538" s="161"/>
    </row>
    <row r="539" spans="1:22" s="156" customFormat="1" ht="16.2">
      <c r="A539" s="122" t="str">
        <f t="shared" si="100"/>
        <v>71090601000000</v>
      </c>
      <c r="B539" s="124" t="s">
        <v>439</v>
      </c>
      <c r="C539" s="117" t="s">
        <v>187</v>
      </c>
      <c r="D539" s="118" t="s">
        <v>157</v>
      </c>
      <c r="E539" s="119" t="s">
        <v>106</v>
      </c>
      <c r="F539" s="120" t="s">
        <v>441</v>
      </c>
      <c r="G539" s="129" t="s">
        <v>440</v>
      </c>
      <c r="H539" s="17"/>
      <c r="I539" s="25"/>
      <c r="J539" s="26"/>
      <c r="K539" s="26"/>
      <c r="L539" s="32" t="s">
        <v>130</v>
      </c>
      <c r="M539" s="48">
        <v>4267</v>
      </c>
      <c r="N539" s="183">
        <f t="shared" si="105"/>
        <v>0</v>
      </c>
      <c r="O539" s="183"/>
      <c r="P539" s="183"/>
      <c r="Q539" s="161"/>
      <c r="R539" s="161"/>
      <c r="S539" s="438"/>
      <c r="T539" s="161"/>
      <c r="U539" s="161"/>
      <c r="V539" s="161"/>
    </row>
    <row r="540" spans="1:22" ht="16.2">
      <c r="A540" s="122" t="str">
        <f t="shared" si="100"/>
        <v>71090601000001</v>
      </c>
      <c r="B540" s="124" t="s">
        <v>439</v>
      </c>
      <c r="C540" s="117" t="s">
        <v>187</v>
      </c>
      <c r="D540" s="118" t="s">
        <v>157</v>
      </c>
      <c r="E540" s="119" t="s">
        <v>106</v>
      </c>
      <c r="F540" s="120" t="s">
        <v>441</v>
      </c>
      <c r="G540" s="129" t="s">
        <v>96</v>
      </c>
      <c r="H540" s="177"/>
      <c r="I540" s="194"/>
      <c r="J540" s="201"/>
      <c r="K540" s="202"/>
      <c r="L540" s="203" t="s">
        <v>240</v>
      </c>
      <c r="M540" s="13">
        <v>4269</v>
      </c>
      <c r="N540" s="183">
        <f t="shared" ref="N540:N545" si="106">O540+P540</f>
        <v>0</v>
      </c>
      <c r="O540" s="183"/>
      <c r="P540" s="183"/>
      <c r="Q540" s="161"/>
      <c r="R540" s="161"/>
      <c r="S540" s="438"/>
      <c r="T540" s="161"/>
      <c r="U540" s="161"/>
      <c r="V540" s="161"/>
    </row>
    <row r="541" spans="1:22" s="115" customFormat="1" ht="16.2">
      <c r="A541" s="122" t="str">
        <f t="shared" si="100"/>
        <v>71090601010000</v>
      </c>
      <c r="B541" s="124" t="s">
        <v>439</v>
      </c>
      <c r="C541" s="117" t="s">
        <v>187</v>
      </c>
      <c r="D541" s="118" t="s">
        <v>157</v>
      </c>
      <c r="E541" s="119" t="s">
        <v>106</v>
      </c>
      <c r="F541" s="120" t="s">
        <v>106</v>
      </c>
      <c r="G541" s="129" t="s">
        <v>440</v>
      </c>
      <c r="H541" s="25"/>
      <c r="I541" s="25"/>
      <c r="J541" s="26"/>
      <c r="K541" s="26"/>
      <c r="L541" s="36" t="s">
        <v>167</v>
      </c>
      <c r="M541" s="13">
        <v>4639</v>
      </c>
      <c r="N541" s="183">
        <f t="shared" si="106"/>
        <v>0</v>
      </c>
      <c r="O541" s="183"/>
      <c r="P541" s="183"/>
      <c r="Q541" s="161"/>
      <c r="R541" s="161"/>
      <c r="S541" s="438"/>
      <c r="T541" s="161"/>
      <c r="U541" s="161"/>
      <c r="V541" s="161"/>
    </row>
    <row r="542" spans="1:22" ht="26.4">
      <c r="A542" s="122" t="str">
        <f t="shared" ref="A542" si="107">CONCATENATE(B542,C542,D542,E542,F542,G542)</f>
        <v>71090501000001</v>
      </c>
      <c r="B542" s="124" t="s">
        <v>439</v>
      </c>
      <c r="C542" s="117" t="s">
        <v>187</v>
      </c>
      <c r="D542" s="118" t="s">
        <v>149</v>
      </c>
      <c r="E542" s="119" t="s">
        <v>106</v>
      </c>
      <c r="F542" s="120" t="s">
        <v>441</v>
      </c>
      <c r="G542" s="129" t="s">
        <v>96</v>
      </c>
      <c r="H542" s="25"/>
      <c r="I542" s="25"/>
      <c r="J542" s="26"/>
      <c r="K542" s="26"/>
      <c r="L542" s="29" t="s">
        <v>219</v>
      </c>
      <c r="M542" s="12">
        <v>4819</v>
      </c>
      <c r="N542" s="183">
        <f t="shared" si="106"/>
        <v>0</v>
      </c>
      <c r="O542" s="183"/>
      <c r="P542" s="183"/>
      <c r="Q542" s="161"/>
      <c r="R542" s="161"/>
      <c r="S542" s="438"/>
      <c r="T542" s="161"/>
      <c r="U542" s="161"/>
      <c r="V542" s="161"/>
    </row>
    <row r="543" spans="1:22" ht="16.2">
      <c r="A543" s="122" t="str">
        <f t="shared" si="100"/>
        <v>71090601014251</v>
      </c>
      <c r="B543" s="124" t="s">
        <v>439</v>
      </c>
      <c r="C543" s="117" t="s">
        <v>187</v>
      </c>
      <c r="D543" s="118" t="s">
        <v>157</v>
      </c>
      <c r="E543" s="119" t="s">
        <v>106</v>
      </c>
      <c r="F543" s="120" t="s">
        <v>106</v>
      </c>
      <c r="G543" s="121">
        <v>4251</v>
      </c>
      <c r="H543" s="37"/>
      <c r="I543" s="194"/>
      <c r="J543" s="195"/>
      <c r="K543" s="196"/>
      <c r="L543" s="29" t="s">
        <v>137</v>
      </c>
      <c r="M543" s="12">
        <v>5129</v>
      </c>
      <c r="N543" s="183">
        <f t="shared" si="106"/>
        <v>0</v>
      </c>
      <c r="O543" s="183"/>
      <c r="P543" s="183"/>
      <c r="Q543" s="161"/>
      <c r="R543" s="161"/>
      <c r="S543" s="438"/>
      <c r="T543" s="161"/>
      <c r="U543" s="161"/>
      <c r="V543" s="161"/>
    </row>
    <row r="544" spans="1:22" ht="18" customHeight="1">
      <c r="A544" s="122" t="str">
        <f t="shared" si="100"/>
        <v>71090601015113</v>
      </c>
      <c r="B544" s="124" t="s">
        <v>439</v>
      </c>
      <c r="C544" s="117" t="s">
        <v>187</v>
      </c>
      <c r="D544" s="118" t="s">
        <v>157</v>
      </c>
      <c r="E544" s="119" t="s">
        <v>106</v>
      </c>
      <c r="F544" s="120" t="s">
        <v>106</v>
      </c>
      <c r="G544" s="121">
        <v>5113</v>
      </c>
      <c r="H544" s="45"/>
      <c r="I544" s="147"/>
      <c r="J544" s="148"/>
      <c r="K544" s="148"/>
      <c r="L544" s="27" t="s">
        <v>301</v>
      </c>
      <c r="M544" s="28"/>
      <c r="N544" s="197">
        <f>O544+P544</f>
        <v>0</v>
      </c>
      <c r="O544" s="197">
        <f>SUM(O545)</f>
        <v>0</v>
      </c>
      <c r="P544" s="197">
        <f>SUM(P545)</f>
        <v>0</v>
      </c>
      <c r="Q544" s="161"/>
      <c r="R544" s="161"/>
      <c r="S544" s="438"/>
      <c r="T544" s="161"/>
      <c r="U544" s="161"/>
      <c r="V544" s="161"/>
    </row>
    <row r="545" spans="1:22" s="115" customFormat="1" ht="26.4">
      <c r="A545" s="122" t="str">
        <f t="shared" si="100"/>
        <v>71090601020000</v>
      </c>
      <c r="B545" s="124" t="s">
        <v>439</v>
      </c>
      <c r="C545" s="117" t="s">
        <v>187</v>
      </c>
      <c r="D545" s="118" t="s">
        <v>157</v>
      </c>
      <c r="E545" s="119" t="s">
        <v>106</v>
      </c>
      <c r="F545" s="120" t="s">
        <v>140</v>
      </c>
      <c r="G545" s="129" t="s">
        <v>440</v>
      </c>
      <c r="H545" s="25"/>
      <c r="I545" s="25"/>
      <c r="J545" s="26"/>
      <c r="K545" s="26"/>
      <c r="L545" s="29" t="s">
        <v>217</v>
      </c>
      <c r="M545" s="12">
        <v>4511</v>
      </c>
      <c r="N545" s="183">
        <f t="shared" si="106"/>
        <v>0</v>
      </c>
      <c r="O545" s="183"/>
      <c r="P545" s="183"/>
      <c r="Q545" s="161"/>
      <c r="R545" s="161"/>
      <c r="S545" s="438"/>
      <c r="T545" s="161"/>
      <c r="U545" s="161"/>
      <c r="V545" s="161"/>
    </row>
    <row r="546" spans="1:22" ht="18" customHeight="1">
      <c r="A546" s="122" t="str">
        <f t="shared" si="100"/>
        <v>71090601015113</v>
      </c>
      <c r="B546" s="124" t="s">
        <v>439</v>
      </c>
      <c r="C546" s="117" t="s">
        <v>187</v>
      </c>
      <c r="D546" s="118" t="s">
        <v>157</v>
      </c>
      <c r="E546" s="119" t="s">
        <v>106</v>
      </c>
      <c r="F546" s="120" t="s">
        <v>106</v>
      </c>
      <c r="G546" s="121">
        <v>5113</v>
      </c>
      <c r="H546" s="45"/>
      <c r="I546" s="147"/>
      <c r="J546" s="148"/>
      <c r="K546" s="148"/>
      <c r="L546" s="27" t="s">
        <v>832</v>
      </c>
      <c r="M546" s="28"/>
      <c r="N546" s="197">
        <f>O546+P546</f>
        <v>0</v>
      </c>
      <c r="O546" s="197">
        <f>SUM(O547:O548)</f>
        <v>0</v>
      </c>
      <c r="P546" s="197">
        <f>SUM(P547:P548)</f>
        <v>0</v>
      </c>
      <c r="Q546" s="161"/>
      <c r="R546" s="161"/>
      <c r="S546" s="438"/>
      <c r="T546" s="161"/>
      <c r="U546" s="161"/>
      <c r="V546" s="161"/>
    </row>
    <row r="547" spans="1:22" ht="16.2">
      <c r="A547" s="122" t="str">
        <f t="shared" si="100"/>
        <v>71090201024511</v>
      </c>
      <c r="B547" s="116" t="s">
        <v>439</v>
      </c>
      <c r="C547" s="117" t="s">
        <v>187</v>
      </c>
      <c r="D547" s="118" t="s">
        <v>140</v>
      </c>
      <c r="E547" s="119" t="s">
        <v>106</v>
      </c>
      <c r="F547" s="120" t="s">
        <v>140</v>
      </c>
      <c r="G547" s="121">
        <v>4511</v>
      </c>
      <c r="H547" s="25"/>
      <c r="I547" s="18"/>
      <c r="J547" s="19"/>
      <c r="K547" s="19"/>
      <c r="L547" s="30" t="s">
        <v>173</v>
      </c>
      <c r="M547" s="31">
        <v>5112</v>
      </c>
      <c r="N547" s="183">
        <f t="shared" ref="N547:N548" si="108">O547+P547</f>
        <v>0</v>
      </c>
      <c r="O547" s="183">
        <v>0</v>
      </c>
      <c r="P547" s="183"/>
      <c r="Q547" s="161"/>
      <c r="R547" s="161"/>
      <c r="S547" s="438"/>
      <c r="T547" s="161"/>
      <c r="U547" s="161"/>
      <c r="V547" s="161"/>
    </row>
    <row r="548" spans="1:22" ht="16.8">
      <c r="A548" s="122" t="str">
        <f t="shared" ref="A548" si="109">CONCATENATE(B548,C548,D548,E548,F548,G548)</f>
        <v>71100700000001</v>
      </c>
      <c r="B548" s="124" t="s">
        <v>439</v>
      </c>
      <c r="C548" s="117" t="s">
        <v>189</v>
      </c>
      <c r="D548" s="118" t="s">
        <v>183</v>
      </c>
      <c r="E548" s="119" t="s">
        <v>441</v>
      </c>
      <c r="F548" s="120" t="s">
        <v>441</v>
      </c>
      <c r="G548" s="129" t="s">
        <v>96</v>
      </c>
      <c r="H548" s="25"/>
      <c r="I548" s="25"/>
      <c r="J548" s="26"/>
      <c r="K548" s="26"/>
      <c r="L548" s="32" t="s">
        <v>143</v>
      </c>
      <c r="M548" s="48">
        <v>5113</v>
      </c>
      <c r="N548" s="183">
        <f t="shared" si="108"/>
        <v>0</v>
      </c>
      <c r="O548" s="398"/>
      <c r="P548" s="398"/>
      <c r="Q548" s="161"/>
      <c r="R548" s="161"/>
      <c r="S548" s="438"/>
      <c r="T548" s="161"/>
      <c r="U548" s="161"/>
      <c r="V548" s="161"/>
    </row>
    <row r="549" spans="1:22" ht="16.2">
      <c r="A549" s="122" t="str">
        <f t="shared" si="100"/>
        <v>71090601045113</v>
      </c>
      <c r="B549" s="124" t="s">
        <v>439</v>
      </c>
      <c r="C549" s="117" t="s">
        <v>187</v>
      </c>
      <c r="D549" s="118" t="s">
        <v>157</v>
      </c>
      <c r="E549" s="119" t="s">
        <v>106</v>
      </c>
      <c r="F549" s="120" t="s">
        <v>155</v>
      </c>
      <c r="G549" s="121">
        <v>5113</v>
      </c>
      <c r="H549" s="151">
        <v>2825</v>
      </c>
      <c r="I549" s="152" t="s">
        <v>185</v>
      </c>
      <c r="J549" s="153">
        <v>2</v>
      </c>
      <c r="K549" s="153">
        <v>5</v>
      </c>
      <c r="L549" s="154" t="s">
        <v>303</v>
      </c>
      <c r="M549" s="155"/>
      <c r="N549" s="192">
        <f>+N551+N553+N555</f>
        <v>0</v>
      </c>
      <c r="O549" s="192">
        <f>+O551+O553+O555</f>
        <v>0</v>
      </c>
      <c r="P549" s="192">
        <f>+P551+P553+P555</f>
        <v>0</v>
      </c>
      <c r="Q549" s="161"/>
      <c r="R549" s="161"/>
      <c r="S549" s="438"/>
      <c r="T549" s="161"/>
      <c r="U549" s="161"/>
      <c r="V549" s="161"/>
    </row>
    <row r="550" spans="1:22" s="115" customFormat="1" ht="16.2">
      <c r="A550" s="122" t="str">
        <f t="shared" si="100"/>
        <v>71090601050000</v>
      </c>
      <c r="B550" s="124" t="s">
        <v>439</v>
      </c>
      <c r="C550" s="117" t="s">
        <v>187</v>
      </c>
      <c r="D550" s="118" t="s">
        <v>157</v>
      </c>
      <c r="E550" s="119" t="s">
        <v>106</v>
      </c>
      <c r="F550" s="120" t="s">
        <v>149</v>
      </c>
      <c r="G550" s="129" t="s">
        <v>440</v>
      </c>
      <c r="H550" s="25"/>
      <c r="I550" s="25"/>
      <c r="J550" s="26"/>
      <c r="K550" s="26"/>
      <c r="L550" s="30" t="s">
        <v>108</v>
      </c>
      <c r="M550" s="48"/>
      <c r="N550" s="190"/>
      <c r="O550" s="190"/>
      <c r="P550" s="190"/>
      <c r="Q550" s="161"/>
      <c r="R550" s="161"/>
      <c r="S550" s="438"/>
      <c r="T550" s="161"/>
      <c r="U550" s="161"/>
      <c r="V550" s="161"/>
    </row>
    <row r="551" spans="1:22" ht="16.2">
      <c r="A551" s="122" t="str">
        <f t="shared" si="100"/>
        <v>71090601054239</v>
      </c>
      <c r="B551" s="124" t="s">
        <v>439</v>
      </c>
      <c r="C551" s="117" t="s">
        <v>187</v>
      </c>
      <c r="D551" s="118" t="s">
        <v>157</v>
      </c>
      <c r="E551" s="119" t="s">
        <v>106</v>
      </c>
      <c r="F551" s="120" t="s">
        <v>149</v>
      </c>
      <c r="G551" s="129">
        <v>4239</v>
      </c>
      <c r="H551" s="45"/>
      <c r="I551" s="147"/>
      <c r="J551" s="148"/>
      <c r="K551" s="148"/>
      <c r="L551" s="27" t="s">
        <v>304</v>
      </c>
      <c r="M551" s="28"/>
      <c r="N551" s="197">
        <f>O551+P551</f>
        <v>0</v>
      </c>
      <c r="O551" s="197">
        <f>SUM(O552)</f>
        <v>0</v>
      </c>
      <c r="P551" s="197">
        <f>SUM(P552)</f>
        <v>0</v>
      </c>
      <c r="Q551" s="161"/>
      <c r="R551" s="161"/>
      <c r="S551" s="438"/>
      <c r="T551" s="161"/>
      <c r="U551" s="161"/>
      <c r="V551" s="161"/>
    </row>
    <row r="552" spans="1:22" ht="26.4">
      <c r="A552" s="122" t="str">
        <f t="shared" si="100"/>
        <v>71090601054637</v>
      </c>
      <c r="B552" s="116" t="s">
        <v>439</v>
      </c>
      <c r="C552" s="117" t="s">
        <v>187</v>
      </c>
      <c r="D552" s="118" t="s">
        <v>157</v>
      </c>
      <c r="E552" s="119" t="s">
        <v>106</v>
      </c>
      <c r="F552" s="120" t="s">
        <v>149</v>
      </c>
      <c r="G552" s="121">
        <v>4637</v>
      </c>
      <c r="H552" s="25"/>
      <c r="I552" s="25"/>
      <c r="J552" s="26"/>
      <c r="K552" s="26"/>
      <c r="L552" s="29" t="s">
        <v>217</v>
      </c>
      <c r="M552" s="12">
        <v>4511</v>
      </c>
      <c r="N552" s="183">
        <f t="shared" ref="N552:N557" si="110">O552+P552</f>
        <v>0</v>
      </c>
      <c r="O552" s="183"/>
      <c r="P552" s="183"/>
      <c r="Q552" s="161"/>
      <c r="R552" s="161"/>
      <c r="S552" s="438"/>
      <c r="T552" s="161"/>
      <c r="U552" s="161"/>
      <c r="V552" s="161"/>
    </row>
    <row r="553" spans="1:22" s="182" customFormat="1" ht="16.2">
      <c r="A553" s="122" t="str">
        <f t="shared" si="100"/>
        <v>71100000000000</v>
      </c>
      <c r="B553" s="124" t="s">
        <v>439</v>
      </c>
      <c r="C553" s="117" t="s">
        <v>189</v>
      </c>
      <c r="D553" s="118" t="s">
        <v>441</v>
      </c>
      <c r="E553" s="119" t="s">
        <v>441</v>
      </c>
      <c r="F553" s="120" t="s">
        <v>441</v>
      </c>
      <c r="G553" s="129" t="s">
        <v>440</v>
      </c>
      <c r="H553" s="45"/>
      <c r="I553" s="147"/>
      <c r="J553" s="148"/>
      <c r="K553" s="148"/>
      <c r="L553" s="27" t="s">
        <v>305</v>
      </c>
      <c r="M553" s="28"/>
      <c r="N553" s="197">
        <f>O553+P553</f>
        <v>0</v>
      </c>
      <c r="O553" s="197">
        <f>SUM(O554)</f>
        <v>0</v>
      </c>
      <c r="P553" s="197">
        <f>SUM(P554)</f>
        <v>0</v>
      </c>
      <c r="Q553" s="161"/>
      <c r="R553" s="161"/>
      <c r="S553" s="438"/>
      <c r="T553" s="161"/>
      <c r="U553" s="161"/>
      <c r="V553" s="161"/>
    </row>
    <row r="554" spans="1:22" ht="26.4">
      <c r="A554" s="122" t="str">
        <f t="shared" si="100"/>
        <v>71100000000001</v>
      </c>
      <c r="B554" s="124" t="s">
        <v>439</v>
      </c>
      <c r="C554" s="117" t="s">
        <v>189</v>
      </c>
      <c r="D554" s="118" t="s">
        <v>441</v>
      </c>
      <c r="E554" s="119" t="s">
        <v>441</v>
      </c>
      <c r="F554" s="120" t="s">
        <v>441</v>
      </c>
      <c r="G554" s="129" t="s">
        <v>96</v>
      </c>
      <c r="H554" s="25"/>
      <c r="I554" s="25"/>
      <c r="J554" s="26"/>
      <c r="K554" s="26"/>
      <c r="L554" s="29" t="s">
        <v>217</v>
      </c>
      <c r="M554" s="12">
        <v>4511</v>
      </c>
      <c r="N554" s="183">
        <f t="shared" si="110"/>
        <v>0</v>
      </c>
      <c r="O554" s="183"/>
      <c r="P554" s="183"/>
      <c r="Q554" s="161"/>
      <c r="R554" s="161"/>
      <c r="S554" s="438"/>
      <c r="T554" s="161"/>
      <c r="U554" s="161"/>
      <c r="V554" s="161"/>
    </row>
    <row r="555" spans="1:22" s="170" customFormat="1" ht="16.2">
      <c r="A555" s="122" t="str">
        <f t="shared" si="100"/>
        <v>71100700000000</v>
      </c>
      <c r="B555" s="124" t="s">
        <v>439</v>
      </c>
      <c r="C555" s="117" t="s">
        <v>189</v>
      </c>
      <c r="D555" s="118" t="s">
        <v>183</v>
      </c>
      <c r="E555" s="119" t="s">
        <v>441</v>
      </c>
      <c r="F555" s="120" t="s">
        <v>441</v>
      </c>
      <c r="G555" s="129" t="s">
        <v>440</v>
      </c>
      <c r="H555" s="45"/>
      <c r="I555" s="147"/>
      <c r="J555" s="148"/>
      <c r="K555" s="148"/>
      <c r="L555" s="27" t="s">
        <v>641</v>
      </c>
      <c r="M555" s="28"/>
      <c r="N555" s="197">
        <f>O555+P555</f>
        <v>0</v>
      </c>
      <c r="O555" s="197">
        <f>SUM(O556:O557)</f>
        <v>0</v>
      </c>
      <c r="P555" s="197">
        <f>SUM(P556:P557)</f>
        <v>0</v>
      </c>
      <c r="Q555" s="161"/>
      <c r="R555" s="161"/>
      <c r="S555" s="438"/>
      <c r="T555" s="161"/>
      <c r="U555" s="161"/>
      <c r="V555" s="161"/>
    </row>
    <row r="556" spans="1:22" ht="16.8">
      <c r="A556" s="122" t="str">
        <f t="shared" si="100"/>
        <v>71100700000001</v>
      </c>
      <c r="B556" s="124" t="s">
        <v>439</v>
      </c>
      <c r="C556" s="117" t="s">
        <v>189</v>
      </c>
      <c r="D556" s="118" t="s">
        <v>183</v>
      </c>
      <c r="E556" s="119" t="s">
        <v>441</v>
      </c>
      <c r="F556" s="120" t="s">
        <v>441</v>
      </c>
      <c r="G556" s="129" t="s">
        <v>96</v>
      </c>
      <c r="H556" s="25"/>
      <c r="I556" s="25"/>
      <c r="J556" s="26"/>
      <c r="K556" s="26"/>
      <c r="L556" s="32" t="s">
        <v>143</v>
      </c>
      <c r="M556" s="48">
        <v>5113</v>
      </c>
      <c r="N556" s="183">
        <f t="shared" si="110"/>
        <v>0</v>
      </c>
      <c r="O556" s="398"/>
      <c r="P556" s="398"/>
      <c r="Q556" s="161"/>
      <c r="R556" s="161"/>
      <c r="S556" s="438"/>
      <c r="T556" s="161"/>
      <c r="U556" s="161"/>
      <c r="V556" s="161"/>
    </row>
    <row r="557" spans="1:22" s="156" customFormat="1" ht="16.8">
      <c r="A557" s="122" t="str">
        <f t="shared" si="100"/>
        <v>71100701000000</v>
      </c>
      <c r="B557" s="124" t="s">
        <v>439</v>
      </c>
      <c r="C557" s="117" t="s">
        <v>189</v>
      </c>
      <c r="D557" s="118" t="s">
        <v>183</v>
      </c>
      <c r="E557" s="119" t="s">
        <v>106</v>
      </c>
      <c r="F557" s="120" t="s">
        <v>441</v>
      </c>
      <c r="G557" s="129" t="s">
        <v>440</v>
      </c>
      <c r="H557" s="25"/>
      <c r="I557" s="25"/>
      <c r="J557" s="26"/>
      <c r="K557" s="26"/>
      <c r="L557" s="29" t="s">
        <v>137</v>
      </c>
      <c r="M557" s="12">
        <v>5129</v>
      </c>
      <c r="N557" s="183">
        <f t="shared" si="110"/>
        <v>0</v>
      </c>
      <c r="O557" s="398"/>
      <c r="P557" s="398"/>
      <c r="Q557" s="161"/>
      <c r="R557" s="161"/>
      <c r="S557" s="438"/>
      <c r="T557" s="161"/>
      <c r="U557" s="161"/>
      <c r="V557" s="161"/>
    </row>
    <row r="558" spans="1:22" ht="26.4">
      <c r="A558" s="122" t="str">
        <f t="shared" si="100"/>
        <v>71100701000001</v>
      </c>
      <c r="B558" s="124" t="s">
        <v>439</v>
      </c>
      <c r="C558" s="117" t="s">
        <v>189</v>
      </c>
      <c r="D558" s="118" t="s">
        <v>183</v>
      </c>
      <c r="E558" s="119" t="s">
        <v>106</v>
      </c>
      <c r="F558" s="120" t="s">
        <v>441</v>
      </c>
      <c r="G558" s="129" t="s">
        <v>96</v>
      </c>
      <c r="H558" s="151">
        <v>2827</v>
      </c>
      <c r="I558" s="152" t="s">
        <v>185</v>
      </c>
      <c r="J558" s="153">
        <v>2</v>
      </c>
      <c r="K558" s="153">
        <v>7</v>
      </c>
      <c r="L558" s="154" t="s">
        <v>306</v>
      </c>
      <c r="M558" s="155"/>
      <c r="N558" s="192">
        <f>+N560</f>
        <v>0</v>
      </c>
      <c r="O558" s="192">
        <f t="shared" ref="O558:P558" si="111">+O560</f>
        <v>0</v>
      </c>
      <c r="P558" s="192">
        <f t="shared" si="111"/>
        <v>0</v>
      </c>
      <c r="Q558" s="161"/>
      <c r="R558" s="161"/>
      <c r="S558" s="438"/>
      <c r="T558" s="161"/>
      <c r="U558" s="161"/>
      <c r="V558" s="161"/>
    </row>
    <row r="559" spans="1:22" s="115" customFormat="1" ht="16.2">
      <c r="A559" s="122" t="str">
        <f t="shared" si="100"/>
        <v>71100701010000</v>
      </c>
      <c r="B559" s="124" t="s">
        <v>439</v>
      </c>
      <c r="C559" s="117" t="s">
        <v>189</v>
      </c>
      <c r="D559" s="118" t="s">
        <v>183</v>
      </c>
      <c r="E559" s="119" t="s">
        <v>106</v>
      </c>
      <c r="F559" s="120" t="s">
        <v>106</v>
      </c>
      <c r="G559" s="129" t="s">
        <v>440</v>
      </c>
      <c r="H559" s="25"/>
      <c r="I559" s="25"/>
      <c r="J559" s="26"/>
      <c r="K559" s="26"/>
      <c r="L559" s="30" t="s">
        <v>108</v>
      </c>
      <c r="M559" s="31"/>
      <c r="N559" s="190"/>
      <c r="O559" s="190"/>
      <c r="P559" s="190"/>
      <c r="Q559" s="161"/>
      <c r="R559" s="161"/>
      <c r="S559" s="438"/>
      <c r="T559" s="161"/>
      <c r="U559" s="161"/>
      <c r="V559" s="161"/>
    </row>
    <row r="560" spans="1:22" ht="16.2">
      <c r="A560" s="122" t="str">
        <f t="shared" si="100"/>
        <v>71100701014216</v>
      </c>
      <c r="B560" s="124" t="s">
        <v>439</v>
      </c>
      <c r="C560" s="117" t="s">
        <v>189</v>
      </c>
      <c r="D560" s="118" t="s">
        <v>183</v>
      </c>
      <c r="E560" s="119" t="s">
        <v>106</v>
      </c>
      <c r="F560" s="120" t="s">
        <v>106</v>
      </c>
      <c r="G560" s="121">
        <v>4216</v>
      </c>
      <c r="H560" s="45"/>
      <c r="I560" s="147"/>
      <c r="J560" s="148"/>
      <c r="K560" s="148"/>
      <c r="L560" s="27" t="s">
        <v>307</v>
      </c>
      <c r="M560" s="28"/>
      <c r="N560" s="197">
        <f>O560+P560</f>
        <v>0</v>
      </c>
      <c r="O560" s="197">
        <f>SUM(O561:O564)</f>
        <v>0</v>
      </c>
      <c r="P560" s="197">
        <f>SUM(P561:P564)</f>
        <v>0</v>
      </c>
      <c r="Q560" s="161"/>
      <c r="R560" s="161"/>
      <c r="S560" s="438"/>
      <c r="T560" s="161"/>
      <c r="U560" s="161"/>
      <c r="V560" s="161"/>
    </row>
    <row r="561" spans="1:22" ht="16.2">
      <c r="A561" s="122" t="str">
        <f t="shared" si="100"/>
        <v>71100701014239</v>
      </c>
      <c r="B561" s="124" t="s">
        <v>439</v>
      </c>
      <c r="C561" s="117" t="s">
        <v>189</v>
      </c>
      <c r="D561" s="118" t="s">
        <v>183</v>
      </c>
      <c r="E561" s="119" t="s">
        <v>106</v>
      </c>
      <c r="F561" s="120" t="s">
        <v>106</v>
      </c>
      <c r="G561" s="121">
        <v>4239</v>
      </c>
      <c r="H561" s="17"/>
      <c r="I561" s="25"/>
      <c r="J561" s="26"/>
      <c r="K561" s="26"/>
      <c r="L561" s="29" t="s">
        <v>125</v>
      </c>
      <c r="M561" s="31">
        <v>4239</v>
      </c>
      <c r="N561" s="183">
        <f t="shared" ref="N561:N564" si="112">O561+P561</f>
        <v>0</v>
      </c>
      <c r="O561" s="183"/>
      <c r="P561" s="183"/>
      <c r="Q561" s="161"/>
      <c r="R561" s="161"/>
      <c r="S561" s="438"/>
      <c r="T561" s="161"/>
      <c r="U561" s="161"/>
      <c r="V561" s="161"/>
    </row>
    <row r="562" spans="1:22" ht="26.4">
      <c r="A562" s="122" t="str">
        <f t="shared" si="100"/>
        <v>71100701014639</v>
      </c>
      <c r="B562" s="124" t="s">
        <v>439</v>
      </c>
      <c r="C562" s="117" t="s">
        <v>189</v>
      </c>
      <c r="D562" s="118" t="s">
        <v>183</v>
      </c>
      <c r="E562" s="119" t="s">
        <v>106</v>
      </c>
      <c r="F562" s="120" t="s">
        <v>106</v>
      </c>
      <c r="G562" s="121">
        <v>4639</v>
      </c>
      <c r="H562" s="25"/>
      <c r="I562" s="25"/>
      <c r="J562" s="26"/>
      <c r="K562" s="26"/>
      <c r="L562" s="30" t="s">
        <v>142</v>
      </c>
      <c r="M562" s="31">
        <v>4251</v>
      </c>
      <c r="N562" s="183">
        <f t="shared" si="112"/>
        <v>0</v>
      </c>
      <c r="O562" s="183"/>
      <c r="P562" s="183">
        <v>0</v>
      </c>
      <c r="Q562" s="161"/>
      <c r="R562" s="161"/>
      <c r="S562" s="438"/>
      <c r="T562" s="161"/>
      <c r="U562" s="161"/>
      <c r="V562" s="161"/>
    </row>
    <row r="563" spans="1:22" s="156" customFormat="1" ht="16.8">
      <c r="A563" s="122" t="str">
        <f t="shared" si="100"/>
        <v>71100701000000</v>
      </c>
      <c r="B563" s="124" t="s">
        <v>439</v>
      </c>
      <c r="C563" s="117" t="s">
        <v>189</v>
      </c>
      <c r="D563" s="118" t="s">
        <v>183</v>
      </c>
      <c r="E563" s="119" t="s">
        <v>106</v>
      </c>
      <c r="F563" s="120" t="s">
        <v>441</v>
      </c>
      <c r="G563" s="129" t="s">
        <v>440</v>
      </c>
      <c r="H563" s="25"/>
      <c r="I563" s="25"/>
      <c r="J563" s="26"/>
      <c r="K563" s="26"/>
      <c r="L563" s="29" t="s">
        <v>137</v>
      </c>
      <c r="M563" s="12">
        <v>5129</v>
      </c>
      <c r="N563" s="183">
        <f t="shared" si="112"/>
        <v>0</v>
      </c>
      <c r="O563" s="398"/>
      <c r="P563" s="398"/>
      <c r="Q563" s="161"/>
      <c r="R563" s="161"/>
      <c r="S563" s="438"/>
      <c r="T563" s="161"/>
      <c r="U563" s="161"/>
      <c r="V563" s="161"/>
    </row>
    <row r="564" spans="1:22" ht="16.2">
      <c r="A564" s="122" t="str">
        <f t="shared" si="100"/>
        <v>71060401024511</v>
      </c>
      <c r="B564" s="124" t="s">
        <v>439</v>
      </c>
      <c r="C564" s="117" t="s">
        <v>157</v>
      </c>
      <c r="D564" s="118" t="s">
        <v>155</v>
      </c>
      <c r="E564" s="119" t="s">
        <v>106</v>
      </c>
      <c r="F564" s="120" t="s">
        <v>140</v>
      </c>
      <c r="G564" s="129">
        <v>4511</v>
      </c>
      <c r="H564" s="37"/>
      <c r="I564" s="194"/>
      <c r="J564" s="195"/>
      <c r="K564" s="196"/>
      <c r="L564" s="29" t="s">
        <v>138</v>
      </c>
      <c r="M564" s="12">
        <v>5132</v>
      </c>
      <c r="N564" s="183">
        <f t="shared" si="112"/>
        <v>0</v>
      </c>
      <c r="O564" s="183"/>
      <c r="P564" s="183"/>
      <c r="Q564" s="161"/>
      <c r="R564" s="161"/>
      <c r="S564" s="438"/>
      <c r="T564" s="161"/>
      <c r="U564" s="161"/>
      <c r="V564" s="161"/>
    </row>
    <row r="565" spans="1:22" ht="16.2">
      <c r="A565" s="122" t="str">
        <f t="shared" si="100"/>
        <v>71100701034819</v>
      </c>
      <c r="B565" s="124" t="s">
        <v>439</v>
      </c>
      <c r="C565" s="117" t="s">
        <v>189</v>
      </c>
      <c r="D565" s="118" t="s">
        <v>183</v>
      </c>
      <c r="E565" s="119" t="s">
        <v>106</v>
      </c>
      <c r="F565" s="120" t="s">
        <v>442</v>
      </c>
      <c r="G565" s="121">
        <v>4819</v>
      </c>
      <c r="H565" s="165">
        <v>2840</v>
      </c>
      <c r="I565" s="166" t="s">
        <v>185</v>
      </c>
      <c r="J565" s="167">
        <v>4</v>
      </c>
      <c r="K565" s="167">
        <v>0</v>
      </c>
      <c r="L565" s="168" t="s">
        <v>313</v>
      </c>
      <c r="M565" s="176"/>
      <c r="N565" s="188">
        <f>+N567+N572</f>
        <v>0</v>
      </c>
      <c r="O565" s="188">
        <f>+O567+O572</f>
        <v>0</v>
      </c>
      <c r="P565" s="188">
        <f>+P567+P572</f>
        <v>0</v>
      </c>
      <c r="Q565" s="161"/>
      <c r="R565" s="161"/>
      <c r="S565" s="438"/>
      <c r="T565" s="161"/>
      <c r="U565" s="161"/>
      <c r="V565" s="161"/>
    </row>
    <row r="566" spans="1:22" s="115" customFormat="1" ht="16.2">
      <c r="A566" s="122" t="str">
        <f t="shared" si="100"/>
        <v>71100701040000</v>
      </c>
      <c r="B566" s="124" t="s">
        <v>439</v>
      </c>
      <c r="C566" s="117" t="s">
        <v>189</v>
      </c>
      <c r="D566" s="118" t="s">
        <v>183</v>
      </c>
      <c r="E566" s="119" t="s">
        <v>106</v>
      </c>
      <c r="F566" s="120" t="s">
        <v>155</v>
      </c>
      <c r="G566" s="129" t="s">
        <v>440</v>
      </c>
      <c r="H566" s="25"/>
      <c r="I566" s="18"/>
      <c r="J566" s="19"/>
      <c r="K566" s="19"/>
      <c r="L566" s="30" t="s">
        <v>110</v>
      </c>
      <c r="M566" s="31"/>
      <c r="N566" s="190"/>
      <c r="O566" s="190"/>
      <c r="P566" s="190"/>
      <c r="Q566" s="161"/>
      <c r="R566" s="161"/>
      <c r="S566" s="438"/>
      <c r="T566" s="161"/>
      <c r="U566" s="161"/>
      <c r="V566" s="161"/>
    </row>
    <row r="567" spans="1:22" ht="16.2">
      <c r="A567" s="122" t="str">
        <f t="shared" si="100"/>
        <v>71100701044216</v>
      </c>
      <c r="B567" s="124" t="s">
        <v>439</v>
      </c>
      <c r="C567" s="117" t="s">
        <v>189</v>
      </c>
      <c r="D567" s="118" t="s">
        <v>183</v>
      </c>
      <c r="E567" s="119" t="s">
        <v>106</v>
      </c>
      <c r="F567" s="120" t="s">
        <v>155</v>
      </c>
      <c r="G567" s="121">
        <v>4216</v>
      </c>
      <c r="H567" s="151" t="s">
        <v>768</v>
      </c>
      <c r="I567" s="152" t="s">
        <v>185</v>
      </c>
      <c r="J567" s="153">
        <v>4</v>
      </c>
      <c r="K567" s="153">
        <v>1</v>
      </c>
      <c r="L567" s="154" t="s">
        <v>769</v>
      </c>
      <c r="M567" s="155"/>
      <c r="N567" s="192">
        <f t="shared" ref="N567" si="113">+N569</f>
        <v>0</v>
      </c>
      <c r="O567" s="192">
        <f>+O569</f>
        <v>0</v>
      </c>
      <c r="P567" s="192">
        <f>+P569</f>
        <v>0</v>
      </c>
      <c r="Q567" s="161"/>
      <c r="R567" s="161"/>
      <c r="S567" s="438"/>
      <c r="T567" s="161"/>
      <c r="U567" s="161"/>
      <c r="V567" s="161"/>
    </row>
    <row r="568" spans="1:22" ht="16.2">
      <c r="A568" s="122" t="str">
        <f t="shared" si="100"/>
        <v>71100701044239</v>
      </c>
      <c r="B568" s="124" t="s">
        <v>439</v>
      </c>
      <c r="C568" s="117" t="s">
        <v>189</v>
      </c>
      <c r="D568" s="118" t="s">
        <v>183</v>
      </c>
      <c r="E568" s="119" t="s">
        <v>106</v>
      </c>
      <c r="F568" s="120" t="s">
        <v>155</v>
      </c>
      <c r="G568" s="121">
        <v>4239</v>
      </c>
      <c r="H568" s="25"/>
      <c r="I568" s="18"/>
      <c r="J568" s="19"/>
      <c r="K568" s="19"/>
      <c r="L568" s="30" t="s">
        <v>108</v>
      </c>
      <c r="M568" s="31"/>
      <c r="N568" s="190"/>
      <c r="O568" s="190"/>
      <c r="P568" s="190"/>
      <c r="Q568" s="161"/>
      <c r="R568" s="161"/>
      <c r="S568" s="438"/>
      <c r="T568" s="161"/>
      <c r="U568" s="161"/>
      <c r="V568" s="161"/>
    </row>
    <row r="569" spans="1:22" ht="16.2">
      <c r="A569" s="122" t="str">
        <f t="shared" si="100"/>
        <v>71100701044269</v>
      </c>
      <c r="B569" s="124" t="s">
        <v>439</v>
      </c>
      <c r="C569" s="117" t="s">
        <v>189</v>
      </c>
      <c r="D569" s="118" t="s">
        <v>183</v>
      </c>
      <c r="E569" s="119" t="s">
        <v>106</v>
      </c>
      <c r="F569" s="120" t="s">
        <v>155</v>
      </c>
      <c r="G569" s="121">
        <v>4269</v>
      </c>
      <c r="H569" s="45"/>
      <c r="I569" s="147"/>
      <c r="J569" s="148"/>
      <c r="K569" s="148"/>
      <c r="L569" s="27" t="s">
        <v>770</v>
      </c>
      <c r="M569" s="28"/>
      <c r="N569" s="197">
        <f>SUM(N570:N571)</f>
        <v>0</v>
      </c>
      <c r="O569" s="197">
        <f t="shared" ref="O569:P569" si="114">SUM(O570:O571)</f>
        <v>0</v>
      </c>
      <c r="P569" s="197">
        <f t="shared" si="114"/>
        <v>0</v>
      </c>
      <c r="Q569" s="161"/>
      <c r="R569" s="161"/>
      <c r="S569" s="438"/>
      <c r="T569" s="161"/>
      <c r="U569" s="161"/>
      <c r="V569" s="161"/>
    </row>
    <row r="570" spans="1:22" ht="16.8">
      <c r="A570" s="122" t="str">
        <f t="shared" si="100"/>
        <v>71100701044521</v>
      </c>
      <c r="B570" s="124" t="s">
        <v>439</v>
      </c>
      <c r="C570" s="117" t="s">
        <v>189</v>
      </c>
      <c r="D570" s="118" t="s">
        <v>183</v>
      </c>
      <c r="E570" s="119" t="s">
        <v>106</v>
      </c>
      <c r="F570" s="120" t="s">
        <v>155</v>
      </c>
      <c r="G570" s="121">
        <v>4521</v>
      </c>
      <c r="H570" s="25"/>
      <c r="I570" s="18"/>
      <c r="J570" s="19"/>
      <c r="K570" s="19"/>
      <c r="L570" s="29" t="s">
        <v>125</v>
      </c>
      <c r="M570" s="12">
        <v>4239</v>
      </c>
      <c r="N570" s="183">
        <f t="shared" ref="N570:N571" si="115">O570+P570</f>
        <v>0</v>
      </c>
      <c r="O570" s="398"/>
      <c r="P570" s="398"/>
      <c r="Q570" s="161"/>
      <c r="R570" s="161"/>
      <c r="S570" s="438"/>
      <c r="T570" s="161"/>
      <c r="U570" s="161"/>
      <c r="V570" s="161"/>
    </row>
    <row r="571" spans="1:22" ht="26.4">
      <c r="A571" s="122" t="str">
        <f t="shared" si="100"/>
        <v>71090501000001</v>
      </c>
      <c r="B571" s="124" t="s">
        <v>439</v>
      </c>
      <c r="C571" s="117" t="s">
        <v>187</v>
      </c>
      <c r="D571" s="118" t="s">
        <v>149</v>
      </c>
      <c r="E571" s="119" t="s">
        <v>106</v>
      </c>
      <c r="F571" s="120" t="s">
        <v>441</v>
      </c>
      <c r="G571" s="129" t="s">
        <v>96</v>
      </c>
      <c r="H571" s="25"/>
      <c r="I571" s="25"/>
      <c r="J571" s="26"/>
      <c r="K571" s="26"/>
      <c r="L571" s="29" t="s">
        <v>219</v>
      </c>
      <c r="M571" s="12">
        <v>4819</v>
      </c>
      <c r="N571" s="183">
        <f t="shared" si="115"/>
        <v>0</v>
      </c>
      <c r="O571" s="183"/>
      <c r="P571" s="183"/>
      <c r="Q571" s="161"/>
      <c r="R571" s="161"/>
      <c r="S571" s="438"/>
      <c r="T571" s="161"/>
      <c r="U571" s="161"/>
      <c r="V571" s="161"/>
    </row>
    <row r="572" spans="1:22" ht="16.2">
      <c r="A572" s="122" t="str">
        <f t="shared" si="100"/>
        <v>71100701044639</v>
      </c>
      <c r="B572" s="124" t="s">
        <v>439</v>
      </c>
      <c r="C572" s="117" t="s">
        <v>189</v>
      </c>
      <c r="D572" s="118" t="s">
        <v>183</v>
      </c>
      <c r="E572" s="119" t="s">
        <v>106</v>
      </c>
      <c r="F572" s="120" t="s">
        <v>155</v>
      </c>
      <c r="G572" s="121">
        <v>4639</v>
      </c>
      <c r="H572" s="151">
        <v>2843</v>
      </c>
      <c r="I572" s="152" t="s">
        <v>185</v>
      </c>
      <c r="J572" s="153">
        <v>4</v>
      </c>
      <c r="K572" s="153">
        <v>3</v>
      </c>
      <c r="L572" s="154" t="s">
        <v>313</v>
      </c>
      <c r="M572" s="155"/>
      <c r="N572" s="192">
        <f>+N64</f>
        <v>0</v>
      </c>
      <c r="O572" s="192">
        <f>+O64</f>
        <v>0</v>
      </c>
      <c r="P572" s="192">
        <f>+P64</f>
        <v>0</v>
      </c>
      <c r="Q572" s="161"/>
      <c r="R572" s="161"/>
      <c r="S572" s="438"/>
      <c r="T572" s="161"/>
      <c r="U572" s="161"/>
      <c r="V572" s="161"/>
    </row>
    <row r="573" spans="1:22" ht="16.2">
      <c r="A573" s="122" t="str">
        <f t="shared" si="100"/>
        <v>71100701044729</v>
      </c>
      <c r="B573" s="124" t="s">
        <v>439</v>
      </c>
      <c r="C573" s="117" t="s">
        <v>189</v>
      </c>
      <c r="D573" s="118" t="s">
        <v>183</v>
      </c>
      <c r="E573" s="119" t="s">
        <v>106</v>
      </c>
      <c r="F573" s="120" t="s">
        <v>155</v>
      </c>
      <c r="G573" s="121">
        <v>4729</v>
      </c>
      <c r="H573" s="25"/>
      <c r="I573" s="25"/>
      <c r="J573" s="26"/>
      <c r="K573" s="26"/>
      <c r="L573" s="30" t="s">
        <v>108</v>
      </c>
      <c r="M573" s="31"/>
      <c r="N573" s="190"/>
      <c r="O573" s="190"/>
      <c r="P573" s="190"/>
      <c r="Q573" s="161"/>
      <c r="R573" s="161"/>
      <c r="S573" s="438"/>
      <c r="T573" s="161"/>
      <c r="U573" s="161"/>
      <c r="V573" s="161"/>
    </row>
    <row r="574" spans="1:22" ht="16.2">
      <c r="A574" s="122" t="str">
        <f t="shared" si="100"/>
        <v>71100701054819</v>
      </c>
      <c r="B574" s="124" t="s">
        <v>439</v>
      </c>
      <c r="C574" s="117" t="s">
        <v>189</v>
      </c>
      <c r="D574" s="118" t="s">
        <v>183</v>
      </c>
      <c r="E574" s="119" t="s">
        <v>106</v>
      </c>
      <c r="F574" s="120" t="s">
        <v>149</v>
      </c>
      <c r="G574" s="121">
        <v>4819</v>
      </c>
      <c r="H574" s="467">
        <v>2900</v>
      </c>
      <c r="I574" s="212" t="s">
        <v>187</v>
      </c>
      <c r="J574" s="213">
        <v>0</v>
      </c>
      <c r="K574" s="213">
        <v>0</v>
      </c>
      <c r="L574" s="162" t="s">
        <v>315</v>
      </c>
      <c r="M574" s="174"/>
      <c r="N574" s="163">
        <f>+N576+N606+N622+N647</f>
        <v>0</v>
      </c>
      <c r="O574" s="163">
        <f>+O576+O606+O622+O647</f>
        <v>0</v>
      </c>
      <c r="P574" s="163">
        <f>+P576+P606+P622+P647</f>
        <v>0</v>
      </c>
      <c r="Q574" s="161"/>
      <c r="R574" s="161"/>
      <c r="S574" s="438"/>
      <c r="T574" s="161"/>
      <c r="U574" s="161"/>
      <c r="V574" s="161"/>
    </row>
    <row r="575" spans="1:22" s="170" customFormat="1" ht="16.2">
      <c r="A575" s="122" t="str">
        <f t="shared" si="100"/>
        <v>71100900000000</v>
      </c>
      <c r="B575" s="124" t="s">
        <v>439</v>
      </c>
      <c r="C575" s="117" t="s">
        <v>189</v>
      </c>
      <c r="D575" s="118" t="s">
        <v>187</v>
      </c>
      <c r="E575" s="119" t="s">
        <v>441</v>
      </c>
      <c r="F575" s="120" t="s">
        <v>441</v>
      </c>
      <c r="G575" s="129" t="s">
        <v>440</v>
      </c>
      <c r="H575" s="25"/>
      <c r="I575" s="18"/>
      <c r="J575" s="19"/>
      <c r="K575" s="19"/>
      <c r="L575" s="30" t="s">
        <v>108</v>
      </c>
      <c r="M575" s="31"/>
      <c r="N575" s="150"/>
      <c r="O575" s="150"/>
      <c r="P575" s="150"/>
      <c r="Q575" s="161"/>
      <c r="R575" s="161"/>
      <c r="S575" s="438"/>
      <c r="T575" s="161"/>
      <c r="U575" s="161"/>
      <c r="V575" s="161"/>
    </row>
    <row r="576" spans="1:22" ht="16.2">
      <c r="A576" s="122" t="str">
        <f t="shared" si="100"/>
        <v>71100900000001</v>
      </c>
      <c r="B576" s="124" t="s">
        <v>439</v>
      </c>
      <c r="C576" s="117" t="s">
        <v>189</v>
      </c>
      <c r="D576" s="118" t="s">
        <v>187</v>
      </c>
      <c r="E576" s="119" t="s">
        <v>441</v>
      </c>
      <c r="F576" s="120" t="s">
        <v>441</v>
      </c>
      <c r="G576" s="129" t="s">
        <v>96</v>
      </c>
      <c r="H576" s="165">
        <v>2910</v>
      </c>
      <c r="I576" s="166" t="s">
        <v>187</v>
      </c>
      <c r="J576" s="167">
        <v>1</v>
      </c>
      <c r="K576" s="167">
        <v>0</v>
      </c>
      <c r="L576" s="168" t="s">
        <v>316</v>
      </c>
      <c r="M576" s="176"/>
      <c r="N576" s="188">
        <f>+N578+N601</f>
        <v>0</v>
      </c>
      <c r="O576" s="188">
        <f>+O578+O601</f>
        <v>0</v>
      </c>
      <c r="P576" s="188">
        <f>+P578+P601</f>
        <v>0</v>
      </c>
      <c r="Q576" s="161"/>
      <c r="R576" s="161"/>
      <c r="S576" s="438"/>
      <c r="T576" s="161"/>
      <c r="U576" s="161"/>
      <c r="V576" s="161"/>
    </row>
    <row r="577" spans="1:22" s="156" customFormat="1" ht="16.2">
      <c r="A577" s="122" t="str">
        <f t="shared" si="100"/>
        <v>71100901000000</v>
      </c>
      <c r="B577" s="124" t="s">
        <v>439</v>
      </c>
      <c r="C577" s="117" t="s">
        <v>189</v>
      </c>
      <c r="D577" s="118" t="s">
        <v>187</v>
      </c>
      <c r="E577" s="119" t="s">
        <v>106</v>
      </c>
      <c r="F577" s="120" t="s">
        <v>441</v>
      </c>
      <c r="G577" s="129" t="s">
        <v>440</v>
      </c>
      <c r="H577" s="25"/>
      <c r="I577" s="18"/>
      <c r="J577" s="19"/>
      <c r="K577" s="19"/>
      <c r="L577" s="30" t="s">
        <v>110</v>
      </c>
      <c r="M577" s="31"/>
      <c r="N577" s="190"/>
      <c r="O577" s="190"/>
      <c r="P577" s="190"/>
      <c r="Q577" s="161"/>
      <c r="R577" s="161"/>
      <c r="S577" s="438"/>
      <c r="T577" s="161"/>
      <c r="U577" s="161"/>
      <c r="V577" s="161"/>
    </row>
    <row r="578" spans="1:22" ht="16.2">
      <c r="A578" s="122" t="str">
        <f t="shared" si="100"/>
        <v>71100901000001</v>
      </c>
      <c r="B578" s="124" t="s">
        <v>439</v>
      </c>
      <c r="C578" s="117" t="s">
        <v>189</v>
      </c>
      <c r="D578" s="118" t="s">
        <v>187</v>
      </c>
      <c r="E578" s="119" t="s">
        <v>106</v>
      </c>
      <c r="F578" s="120" t="s">
        <v>441</v>
      </c>
      <c r="G578" s="129" t="s">
        <v>96</v>
      </c>
      <c r="H578" s="151">
        <v>2911</v>
      </c>
      <c r="I578" s="152" t="s">
        <v>187</v>
      </c>
      <c r="J578" s="153">
        <v>1</v>
      </c>
      <c r="K578" s="153">
        <v>1</v>
      </c>
      <c r="L578" s="154" t="s">
        <v>317</v>
      </c>
      <c r="M578" s="155"/>
      <c r="N578" s="192">
        <f>+N580+N585+N589+N593+N595+N597+N599</f>
        <v>0</v>
      </c>
      <c r="O578" s="192">
        <f t="shared" ref="O578:P578" si="116">+O580+O585+O589+O593+O595+O597+O599</f>
        <v>0</v>
      </c>
      <c r="P578" s="192">
        <f t="shared" si="116"/>
        <v>0</v>
      </c>
      <c r="Q578" s="161"/>
      <c r="R578" s="161"/>
      <c r="S578" s="438"/>
      <c r="T578" s="161"/>
      <c r="U578" s="161"/>
      <c r="V578" s="161"/>
    </row>
    <row r="579" spans="1:22" s="115" customFormat="1" ht="16.2">
      <c r="A579" s="122" t="str">
        <f t="shared" si="100"/>
        <v>71100901010000</v>
      </c>
      <c r="B579" s="124" t="s">
        <v>439</v>
      </c>
      <c r="C579" s="117" t="s">
        <v>189</v>
      </c>
      <c r="D579" s="118" t="s">
        <v>187</v>
      </c>
      <c r="E579" s="119" t="s">
        <v>106</v>
      </c>
      <c r="F579" s="120" t="s">
        <v>106</v>
      </c>
      <c r="G579" s="129" t="s">
        <v>440</v>
      </c>
      <c r="H579" s="25"/>
      <c r="I579" s="25"/>
      <c r="J579" s="26"/>
      <c r="K579" s="26"/>
      <c r="L579" s="30" t="s">
        <v>108</v>
      </c>
      <c r="M579" s="31"/>
      <c r="N579" s="190"/>
      <c r="O579" s="190"/>
      <c r="P579" s="190"/>
      <c r="Q579" s="161"/>
      <c r="R579" s="161"/>
      <c r="S579" s="438"/>
      <c r="T579" s="161"/>
      <c r="U579" s="161"/>
      <c r="V579" s="161"/>
    </row>
    <row r="580" spans="1:22" ht="16.2">
      <c r="A580" s="122" t="str">
        <f t="shared" si="100"/>
        <v>71100901014111</v>
      </c>
      <c r="B580" s="124" t="s">
        <v>439</v>
      </c>
      <c r="C580" s="117" t="s">
        <v>189</v>
      </c>
      <c r="D580" s="118" t="s">
        <v>187</v>
      </c>
      <c r="E580" s="119" t="s">
        <v>106</v>
      </c>
      <c r="F580" s="120" t="s">
        <v>106</v>
      </c>
      <c r="G580" s="121">
        <v>4111</v>
      </c>
      <c r="H580" s="45"/>
      <c r="I580" s="147"/>
      <c r="J580" s="148"/>
      <c r="K580" s="148"/>
      <c r="L580" s="27" t="s">
        <v>318</v>
      </c>
      <c r="M580" s="28"/>
      <c r="N580" s="197">
        <f>O580+P580</f>
        <v>0</v>
      </c>
      <c r="O580" s="197">
        <f>SUM(O581:O584)</f>
        <v>0</v>
      </c>
      <c r="P580" s="197">
        <f>SUM(P581:P584)</f>
        <v>0</v>
      </c>
      <c r="Q580" s="161"/>
      <c r="R580" s="161"/>
      <c r="S580" s="438"/>
      <c r="T580" s="161"/>
      <c r="U580" s="161"/>
      <c r="V580" s="161"/>
    </row>
    <row r="581" spans="1:22" ht="16.8">
      <c r="A581" s="122" t="str">
        <f t="shared" ref="A581:A610" si="117">CONCATENATE(B581,C581,D581,E581,F581,G581)</f>
        <v>71100901014212</v>
      </c>
      <c r="B581" s="124" t="s">
        <v>439</v>
      </c>
      <c r="C581" s="117" t="s">
        <v>189</v>
      </c>
      <c r="D581" s="118" t="s">
        <v>187</v>
      </c>
      <c r="E581" s="119" t="s">
        <v>106</v>
      </c>
      <c r="F581" s="120" t="s">
        <v>106</v>
      </c>
      <c r="G581" s="121">
        <v>4212</v>
      </c>
      <c r="H581" s="25"/>
      <c r="I581" s="18"/>
      <c r="J581" s="19"/>
      <c r="K581" s="19"/>
      <c r="L581" s="29" t="s">
        <v>125</v>
      </c>
      <c r="M581" s="12">
        <v>4239</v>
      </c>
      <c r="N581" s="183">
        <f t="shared" ref="N581:N596" si="118">O581+P581</f>
        <v>0</v>
      </c>
      <c r="O581" s="398"/>
      <c r="P581" s="398"/>
      <c r="Q581" s="161"/>
      <c r="R581" s="161"/>
      <c r="S581" s="438"/>
      <c r="T581" s="161"/>
      <c r="U581" s="161"/>
      <c r="V581" s="161"/>
    </row>
    <row r="582" spans="1:22" ht="16.8">
      <c r="A582" s="122" t="str">
        <f t="shared" si="117"/>
        <v>71100901014213</v>
      </c>
      <c r="B582" s="124" t="s">
        <v>439</v>
      </c>
      <c r="C582" s="117" t="s">
        <v>189</v>
      </c>
      <c r="D582" s="118" t="s">
        <v>187</v>
      </c>
      <c r="E582" s="119" t="s">
        <v>106</v>
      </c>
      <c r="F582" s="120" t="s">
        <v>106</v>
      </c>
      <c r="G582" s="121">
        <v>4213</v>
      </c>
      <c r="H582" s="25"/>
      <c r="I582" s="18"/>
      <c r="J582" s="19"/>
      <c r="K582" s="19"/>
      <c r="L582" s="32" t="s">
        <v>364</v>
      </c>
      <c r="M582" s="44">
        <v>4269</v>
      </c>
      <c r="N582" s="183">
        <f t="shared" si="118"/>
        <v>0</v>
      </c>
      <c r="O582" s="398"/>
      <c r="P582" s="398"/>
      <c r="Q582" s="161"/>
      <c r="R582" s="161"/>
      <c r="S582" s="438"/>
      <c r="T582" s="161"/>
      <c r="U582" s="161"/>
      <c r="V582" s="161"/>
    </row>
    <row r="583" spans="1:22" ht="32.25" customHeight="1">
      <c r="A583" s="122" t="str">
        <f t="shared" si="117"/>
        <v>71100901014214</v>
      </c>
      <c r="B583" s="124" t="s">
        <v>439</v>
      </c>
      <c r="C583" s="117" t="s">
        <v>189</v>
      </c>
      <c r="D583" s="118" t="s">
        <v>187</v>
      </c>
      <c r="E583" s="119" t="s">
        <v>106</v>
      </c>
      <c r="F583" s="120" t="s">
        <v>106</v>
      </c>
      <c r="G583" s="121">
        <v>4214</v>
      </c>
      <c r="H583" s="25"/>
      <c r="I583" s="18"/>
      <c r="J583" s="19"/>
      <c r="K583" s="19"/>
      <c r="L583" s="29" t="s">
        <v>217</v>
      </c>
      <c r="M583" s="12">
        <v>4511</v>
      </c>
      <c r="N583" s="183">
        <f t="shared" si="118"/>
        <v>0</v>
      </c>
      <c r="O583" s="398"/>
      <c r="P583" s="398">
        <v>0</v>
      </c>
      <c r="Q583" s="161"/>
      <c r="R583" s="161"/>
      <c r="S583" s="438"/>
      <c r="T583" s="161"/>
      <c r="U583" s="161"/>
      <c r="V583" s="161"/>
    </row>
    <row r="584" spans="1:22" ht="16.2">
      <c r="A584" s="122" t="str">
        <f t="shared" si="117"/>
        <v>71100901014216</v>
      </c>
      <c r="B584" s="124" t="s">
        <v>439</v>
      </c>
      <c r="C584" s="117" t="s">
        <v>189</v>
      </c>
      <c r="D584" s="118" t="s">
        <v>187</v>
      </c>
      <c r="E584" s="119" t="s">
        <v>106</v>
      </c>
      <c r="F584" s="120" t="s">
        <v>106</v>
      </c>
      <c r="G584" s="121">
        <v>4216</v>
      </c>
      <c r="H584" s="424"/>
      <c r="I584" s="425"/>
      <c r="J584" s="426"/>
      <c r="K584" s="426"/>
      <c r="L584" s="29" t="s">
        <v>137</v>
      </c>
      <c r="M584" s="12">
        <v>5129</v>
      </c>
      <c r="N584" s="183">
        <f t="shared" si="118"/>
        <v>0</v>
      </c>
      <c r="O584" s="405"/>
      <c r="P584" s="405"/>
      <c r="Q584" s="161"/>
      <c r="R584" s="161"/>
      <c r="S584" s="438"/>
      <c r="T584" s="161"/>
      <c r="U584" s="161"/>
      <c r="V584" s="161"/>
    </row>
    <row r="585" spans="1:22" ht="27.6">
      <c r="A585" s="122" t="str">
        <f t="shared" si="117"/>
        <v>71100901014221</v>
      </c>
      <c r="B585" s="124" t="s">
        <v>439</v>
      </c>
      <c r="C585" s="117" t="s">
        <v>189</v>
      </c>
      <c r="D585" s="118" t="s">
        <v>187</v>
      </c>
      <c r="E585" s="119" t="s">
        <v>106</v>
      </c>
      <c r="F585" s="120" t="s">
        <v>106</v>
      </c>
      <c r="G585" s="121">
        <v>4221</v>
      </c>
      <c r="H585" s="45"/>
      <c r="I585" s="147"/>
      <c r="J585" s="148"/>
      <c r="K585" s="148"/>
      <c r="L585" s="27" t="s">
        <v>319</v>
      </c>
      <c r="M585" s="28"/>
      <c r="N585" s="197">
        <f>O585+P585</f>
        <v>0</v>
      </c>
      <c r="O585" s="197">
        <f>SUM(O586:O588)</f>
        <v>0</v>
      </c>
      <c r="P585" s="197">
        <f>SUM(P586:P588)</f>
        <v>0</v>
      </c>
      <c r="Q585" s="161"/>
      <c r="R585" s="161"/>
      <c r="S585" s="438"/>
      <c r="T585" s="161"/>
      <c r="U585" s="161"/>
      <c r="V585" s="161"/>
    </row>
    <row r="586" spans="1:22" ht="16.8">
      <c r="A586" s="122" t="str">
        <f t="shared" si="117"/>
        <v>71100901014252</v>
      </c>
      <c r="B586" s="124" t="s">
        <v>439</v>
      </c>
      <c r="C586" s="117" t="s">
        <v>189</v>
      </c>
      <c r="D586" s="118" t="s">
        <v>187</v>
      </c>
      <c r="E586" s="119" t="s">
        <v>106</v>
      </c>
      <c r="F586" s="120" t="s">
        <v>106</v>
      </c>
      <c r="G586" s="121">
        <v>4252</v>
      </c>
      <c r="H586" s="17"/>
      <c r="I586" s="400"/>
      <c r="J586" s="401"/>
      <c r="K586" s="401"/>
      <c r="L586" s="32" t="s">
        <v>364</v>
      </c>
      <c r="M586" s="44">
        <v>4269</v>
      </c>
      <c r="N586" s="183">
        <f t="shared" si="118"/>
        <v>0</v>
      </c>
      <c r="O586" s="399"/>
      <c r="P586" s="399"/>
      <c r="Q586" s="161"/>
      <c r="R586" s="161"/>
      <c r="S586" s="438"/>
      <c r="T586" s="161"/>
      <c r="U586" s="161"/>
      <c r="V586" s="161"/>
    </row>
    <row r="587" spans="1:22" ht="16.8">
      <c r="B587" s="124"/>
      <c r="H587" s="17"/>
      <c r="I587" s="400"/>
      <c r="J587" s="401"/>
      <c r="K587" s="401"/>
      <c r="L587" s="32" t="s">
        <v>758</v>
      </c>
      <c r="M587" s="48" t="s">
        <v>759</v>
      </c>
      <c r="N587" s="183">
        <f t="shared" ref="N587" si="119">O587+P587</f>
        <v>0</v>
      </c>
      <c r="O587" s="399"/>
      <c r="P587" s="399"/>
      <c r="Q587" s="161"/>
      <c r="R587" s="161"/>
      <c r="S587" s="438"/>
      <c r="T587" s="161"/>
      <c r="U587" s="161"/>
      <c r="V587" s="161"/>
    </row>
    <row r="588" spans="1:22" ht="16.8">
      <c r="A588" s="122" t="str">
        <f t="shared" si="117"/>
        <v>71100901014261</v>
      </c>
      <c r="B588" s="124" t="s">
        <v>439</v>
      </c>
      <c r="C588" s="117" t="s">
        <v>189</v>
      </c>
      <c r="D588" s="118" t="s">
        <v>187</v>
      </c>
      <c r="E588" s="119" t="s">
        <v>106</v>
      </c>
      <c r="F588" s="120" t="s">
        <v>106</v>
      </c>
      <c r="G588" s="121">
        <v>4261</v>
      </c>
      <c r="H588" s="25"/>
      <c r="I588" s="25"/>
      <c r="J588" s="26"/>
      <c r="K588" s="26"/>
      <c r="L588" s="29" t="s">
        <v>137</v>
      </c>
      <c r="M588" s="12">
        <v>5129</v>
      </c>
      <c r="N588" s="183">
        <f t="shared" si="118"/>
        <v>0</v>
      </c>
      <c r="O588" s="399"/>
      <c r="P588" s="399"/>
      <c r="Q588" s="161"/>
      <c r="R588" s="161"/>
      <c r="S588" s="438"/>
      <c r="T588" s="161"/>
      <c r="U588" s="161"/>
      <c r="V588" s="161"/>
    </row>
    <row r="589" spans="1:22" ht="27.6">
      <c r="A589" s="122" t="str">
        <f t="shared" si="117"/>
        <v>71100901014264</v>
      </c>
      <c r="B589" s="124" t="s">
        <v>439</v>
      </c>
      <c r="C589" s="117" t="s">
        <v>189</v>
      </c>
      <c r="D589" s="118" t="s">
        <v>187</v>
      </c>
      <c r="E589" s="119" t="s">
        <v>106</v>
      </c>
      <c r="F589" s="120" t="s">
        <v>106</v>
      </c>
      <c r="G589" s="121">
        <v>4264</v>
      </c>
      <c r="H589" s="45"/>
      <c r="I589" s="147"/>
      <c r="J589" s="148"/>
      <c r="K589" s="148"/>
      <c r="L589" s="459" t="s">
        <v>843</v>
      </c>
      <c r="M589" s="28"/>
      <c r="N589" s="197">
        <f>O589+P589</f>
        <v>0</v>
      </c>
      <c r="O589" s="197">
        <f>SUM(O590:O592)</f>
        <v>0</v>
      </c>
      <c r="P589" s="197">
        <f>SUM(P590:P592)</f>
        <v>0</v>
      </c>
      <c r="Q589" s="161"/>
      <c r="R589" s="161"/>
      <c r="S589" s="438"/>
      <c r="T589" s="161"/>
      <c r="U589" s="161"/>
      <c r="V589" s="161"/>
    </row>
    <row r="590" spans="1:22" ht="16.2">
      <c r="A590" s="122" t="str">
        <f t="shared" si="117"/>
        <v>71100901014267</v>
      </c>
      <c r="B590" s="124" t="s">
        <v>439</v>
      </c>
      <c r="C590" s="117" t="s">
        <v>189</v>
      </c>
      <c r="D590" s="118" t="s">
        <v>187</v>
      </c>
      <c r="E590" s="119" t="s">
        <v>106</v>
      </c>
      <c r="F590" s="120" t="s">
        <v>106</v>
      </c>
      <c r="G590" s="121">
        <v>4267</v>
      </c>
      <c r="H590" s="25"/>
      <c r="I590" s="25"/>
      <c r="J590" s="26"/>
      <c r="K590" s="26"/>
      <c r="L590" s="29" t="s">
        <v>125</v>
      </c>
      <c r="M590" s="12">
        <v>4239</v>
      </c>
      <c r="N590" s="183">
        <f t="shared" si="118"/>
        <v>0</v>
      </c>
      <c r="O590" s="183"/>
      <c r="P590" s="183"/>
      <c r="Q590" s="161"/>
      <c r="R590" s="161"/>
      <c r="S590" s="438"/>
      <c r="T590" s="161"/>
      <c r="U590" s="161"/>
      <c r="V590" s="161"/>
    </row>
    <row r="591" spans="1:22" ht="16.2">
      <c r="B591" s="124"/>
      <c r="H591" s="25"/>
      <c r="I591" s="25"/>
      <c r="J591" s="26"/>
      <c r="K591" s="26"/>
      <c r="L591" s="32" t="s">
        <v>758</v>
      </c>
      <c r="M591" s="48" t="s">
        <v>759</v>
      </c>
      <c r="N591" s="183"/>
      <c r="O591" s="183"/>
      <c r="P591" s="183"/>
      <c r="Q591" s="161"/>
      <c r="R591" s="161"/>
      <c r="S591" s="438"/>
      <c r="T591" s="161"/>
      <c r="U591" s="161"/>
      <c r="V591" s="161"/>
    </row>
    <row r="592" spans="1:22" ht="26.4">
      <c r="A592" s="122" t="str">
        <f t="shared" si="117"/>
        <v>71100901014823</v>
      </c>
      <c r="B592" s="124" t="s">
        <v>439</v>
      </c>
      <c r="C592" s="117" t="s">
        <v>189</v>
      </c>
      <c r="D592" s="118" t="s">
        <v>187</v>
      </c>
      <c r="E592" s="119" t="s">
        <v>106</v>
      </c>
      <c r="F592" s="120" t="s">
        <v>106</v>
      </c>
      <c r="G592" s="121">
        <v>4823</v>
      </c>
      <c r="H592" s="37"/>
      <c r="I592" s="194"/>
      <c r="J592" s="195"/>
      <c r="K592" s="196"/>
      <c r="L592" s="36" t="s">
        <v>217</v>
      </c>
      <c r="M592" s="12" t="s">
        <v>83</v>
      </c>
      <c r="N592" s="183">
        <f t="shared" si="118"/>
        <v>0</v>
      </c>
      <c r="O592" s="402"/>
      <c r="P592" s="402"/>
      <c r="Q592" s="161"/>
      <c r="R592" s="161"/>
      <c r="S592" s="438"/>
      <c r="T592" s="161"/>
      <c r="U592" s="161"/>
      <c r="V592" s="161"/>
    </row>
    <row r="593" spans="1:22" ht="44.25" customHeight="1">
      <c r="B593" s="124"/>
      <c r="H593" s="45"/>
      <c r="I593" s="147"/>
      <c r="J593" s="148"/>
      <c r="K593" s="148"/>
      <c r="L593" s="27" t="s">
        <v>794</v>
      </c>
      <c r="M593" s="28"/>
      <c r="N593" s="197">
        <f>O593+P593</f>
        <v>0</v>
      </c>
      <c r="O593" s="197">
        <f>SUM(O594)</f>
        <v>0</v>
      </c>
      <c r="P593" s="197">
        <f>SUM(P594)</f>
        <v>0</v>
      </c>
      <c r="Q593" s="161"/>
      <c r="R593" s="161"/>
      <c r="S593" s="438"/>
      <c r="T593" s="161"/>
      <c r="U593" s="161"/>
      <c r="V593" s="161"/>
    </row>
    <row r="594" spans="1:22" ht="16.2">
      <c r="B594" s="124"/>
      <c r="H594" s="37"/>
      <c r="I594" s="194"/>
      <c r="J594" s="195"/>
      <c r="K594" s="196"/>
      <c r="L594" s="29" t="s">
        <v>348</v>
      </c>
      <c r="M594" s="12">
        <v>4729</v>
      </c>
      <c r="N594" s="183">
        <f t="shared" ref="N594" si="120">O594+P594</f>
        <v>0</v>
      </c>
      <c r="O594" s="402"/>
      <c r="P594" s="402">
        <v>0</v>
      </c>
      <c r="Q594" s="161"/>
      <c r="R594" s="161"/>
      <c r="S594" s="438"/>
      <c r="T594" s="161"/>
      <c r="U594" s="161"/>
      <c r="V594" s="161"/>
    </row>
    <row r="595" spans="1:22" ht="46.5" customHeight="1">
      <c r="B595" s="124"/>
      <c r="H595" s="45"/>
      <c r="I595" s="147"/>
      <c r="J595" s="148"/>
      <c r="K595" s="148"/>
      <c r="L595" s="457" t="s">
        <v>836</v>
      </c>
      <c r="M595" s="28"/>
      <c r="N595" s="197">
        <f>O595+P595</f>
        <v>0</v>
      </c>
      <c r="O595" s="197">
        <f>SUM(O596)</f>
        <v>0</v>
      </c>
      <c r="P595" s="197">
        <f>SUM(P596)</f>
        <v>0</v>
      </c>
      <c r="Q595" s="161"/>
      <c r="R595" s="161"/>
      <c r="S595" s="438"/>
      <c r="T595" s="161"/>
      <c r="U595" s="161"/>
      <c r="V595" s="161"/>
    </row>
    <row r="596" spans="1:22" ht="16.2">
      <c r="B596" s="124"/>
      <c r="H596" s="37"/>
      <c r="I596" s="194"/>
      <c r="J596" s="195"/>
      <c r="K596" s="196"/>
      <c r="L596" s="30" t="s">
        <v>134</v>
      </c>
      <c r="M596" s="31">
        <v>4861</v>
      </c>
      <c r="N596" s="183">
        <f t="shared" si="118"/>
        <v>0</v>
      </c>
      <c r="O596" s="405"/>
      <c r="P596" s="405">
        <v>0</v>
      </c>
      <c r="Q596" s="161"/>
      <c r="R596" s="161"/>
      <c r="S596" s="438"/>
      <c r="T596" s="161"/>
      <c r="U596" s="161"/>
      <c r="V596" s="161"/>
    </row>
    <row r="597" spans="1:22" ht="78" customHeight="1">
      <c r="B597" s="124"/>
      <c r="H597" s="45"/>
      <c r="I597" s="147"/>
      <c r="J597" s="148"/>
      <c r="K597" s="148"/>
      <c r="L597" s="457" t="s">
        <v>838</v>
      </c>
      <c r="M597" s="28"/>
      <c r="N597" s="197">
        <f>O597+P597</f>
        <v>0</v>
      </c>
      <c r="O597" s="197">
        <f>SUM(O598)</f>
        <v>0</v>
      </c>
      <c r="P597" s="197">
        <f>SUM(P598)</f>
        <v>0</v>
      </c>
      <c r="Q597" s="161"/>
      <c r="R597" s="161"/>
      <c r="S597" s="438"/>
      <c r="T597" s="161"/>
      <c r="U597" s="161"/>
      <c r="V597" s="161"/>
    </row>
    <row r="598" spans="1:22" ht="16.2">
      <c r="B598" s="124"/>
      <c r="H598" s="37"/>
      <c r="I598" s="194"/>
      <c r="J598" s="195"/>
      <c r="K598" s="196"/>
      <c r="L598" s="29" t="s">
        <v>348</v>
      </c>
      <c r="M598" s="12">
        <v>4729</v>
      </c>
      <c r="N598" s="183">
        <f t="shared" ref="N598" si="121">O598+P598</f>
        <v>0</v>
      </c>
      <c r="O598" s="402"/>
      <c r="P598" s="402">
        <v>0</v>
      </c>
      <c r="Q598" s="161"/>
      <c r="R598" s="161"/>
      <c r="S598" s="438"/>
      <c r="T598" s="161"/>
      <c r="U598" s="161"/>
      <c r="V598" s="161"/>
    </row>
    <row r="599" spans="1:22" ht="55.2">
      <c r="B599" s="124"/>
      <c r="H599" s="45"/>
      <c r="I599" s="147"/>
      <c r="J599" s="148"/>
      <c r="K599" s="148"/>
      <c r="L599" s="459" t="s">
        <v>844</v>
      </c>
      <c r="M599" s="28"/>
      <c r="N599" s="197">
        <f>N600</f>
        <v>0</v>
      </c>
      <c r="O599" s="197">
        <f t="shared" ref="O599:P599" si="122">O600</f>
        <v>0</v>
      </c>
      <c r="P599" s="197">
        <f t="shared" si="122"/>
        <v>0</v>
      </c>
      <c r="Q599" s="161"/>
      <c r="R599" s="161"/>
      <c r="S599" s="438"/>
      <c r="T599" s="161"/>
      <c r="U599" s="161"/>
      <c r="V599" s="161"/>
    </row>
    <row r="600" spans="1:22" ht="16.2">
      <c r="B600" s="124"/>
      <c r="H600" s="37"/>
      <c r="I600" s="194"/>
      <c r="J600" s="195"/>
      <c r="K600" s="196"/>
      <c r="L600" s="29" t="s">
        <v>348</v>
      </c>
      <c r="M600" s="12">
        <v>4729</v>
      </c>
      <c r="N600" s="183">
        <f t="shared" ref="N600" si="123">O600+P600</f>
        <v>0</v>
      </c>
      <c r="O600" s="402"/>
      <c r="P600" s="402">
        <v>0</v>
      </c>
      <c r="Q600" s="161"/>
      <c r="R600" s="161"/>
      <c r="S600" s="438"/>
      <c r="T600" s="161"/>
      <c r="U600" s="161"/>
      <c r="V600" s="161"/>
    </row>
    <row r="601" spans="1:22" ht="26.4">
      <c r="A601" s="122" t="str">
        <f t="shared" si="117"/>
        <v>71100901014861</v>
      </c>
      <c r="B601" s="124" t="s">
        <v>439</v>
      </c>
      <c r="C601" s="117" t="s">
        <v>189</v>
      </c>
      <c r="D601" s="118" t="s">
        <v>187</v>
      </c>
      <c r="E601" s="119" t="s">
        <v>106</v>
      </c>
      <c r="F601" s="120" t="s">
        <v>106</v>
      </c>
      <c r="G601" s="121">
        <v>4861</v>
      </c>
      <c r="H601" s="151">
        <v>2911</v>
      </c>
      <c r="I601" s="152" t="s">
        <v>187</v>
      </c>
      <c r="J601" s="153">
        <v>1</v>
      </c>
      <c r="K601" s="153">
        <v>2</v>
      </c>
      <c r="L601" s="154" t="s">
        <v>321</v>
      </c>
      <c r="M601" s="155"/>
      <c r="N601" s="192">
        <f>+N603</f>
        <v>0</v>
      </c>
      <c r="O601" s="192">
        <f>+O603</f>
        <v>0</v>
      </c>
      <c r="P601" s="192">
        <f>+P603</f>
        <v>0</v>
      </c>
      <c r="Q601" s="161"/>
      <c r="R601" s="161"/>
      <c r="S601" s="438"/>
      <c r="T601" s="161"/>
      <c r="U601" s="161"/>
      <c r="V601" s="161"/>
    </row>
    <row r="602" spans="1:22" ht="16.2">
      <c r="A602" s="122" t="str">
        <f t="shared" si="117"/>
        <v>71100901015122</v>
      </c>
      <c r="B602" s="124" t="s">
        <v>439</v>
      </c>
      <c r="C602" s="117" t="s">
        <v>189</v>
      </c>
      <c r="D602" s="118" t="s">
        <v>187</v>
      </c>
      <c r="E602" s="119" t="s">
        <v>106</v>
      </c>
      <c r="F602" s="120" t="s">
        <v>106</v>
      </c>
      <c r="G602" s="121">
        <v>5122</v>
      </c>
      <c r="H602" s="25"/>
      <c r="I602" s="25"/>
      <c r="J602" s="26"/>
      <c r="K602" s="26"/>
      <c r="L602" s="30" t="s">
        <v>108</v>
      </c>
      <c r="M602" s="31"/>
      <c r="N602" s="190"/>
      <c r="O602" s="190"/>
      <c r="P602" s="190"/>
      <c r="Q602" s="161"/>
      <c r="R602" s="161"/>
      <c r="S602" s="438"/>
      <c r="T602" s="161"/>
      <c r="U602" s="161"/>
      <c r="V602" s="161"/>
    </row>
    <row r="603" spans="1:22" s="156" customFormat="1" ht="16.2">
      <c r="A603" s="122" t="str">
        <f t="shared" si="117"/>
        <v>71100902000000</v>
      </c>
      <c r="B603" s="124" t="s">
        <v>439</v>
      </c>
      <c r="C603" s="117" t="s">
        <v>189</v>
      </c>
      <c r="D603" s="118" t="s">
        <v>187</v>
      </c>
      <c r="E603" s="119" t="s">
        <v>140</v>
      </c>
      <c r="F603" s="120" t="s">
        <v>441</v>
      </c>
      <c r="G603" s="129" t="s">
        <v>440</v>
      </c>
      <c r="H603" s="45"/>
      <c r="I603" s="147"/>
      <c r="J603" s="148"/>
      <c r="K603" s="148"/>
      <c r="L603" s="27" t="s">
        <v>322</v>
      </c>
      <c r="M603" s="28"/>
      <c r="N603" s="197">
        <f>SUM(N604:N605)</f>
        <v>0</v>
      </c>
      <c r="O603" s="197">
        <f>SUM(O604:O605)</f>
        <v>0</v>
      </c>
      <c r="P603" s="197">
        <f>SUM(P604:P605)</f>
        <v>0</v>
      </c>
      <c r="Q603" s="161"/>
      <c r="R603" s="161"/>
      <c r="S603" s="438"/>
      <c r="T603" s="161"/>
      <c r="U603" s="161"/>
      <c r="V603" s="161"/>
    </row>
    <row r="604" spans="1:22" ht="16.2">
      <c r="A604" s="122" t="str">
        <f t="shared" si="117"/>
        <v>71100902000001</v>
      </c>
      <c r="B604" s="124" t="s">
        <v>439</v>
      </c>
      <c r="C604" s="117" t="s">
        <v>189</v>
      </c>
      <c r="D604" s="118" t="s">
        <v>187</v>
      </c>
      <c r="E604" s="119" t="s">
        <v>140</v>
      </c>
      <c r="F604" s="120" t="s">
        <v>441</v>
      </c>
      <c r="G604" s="129" t="s">
        <v>96</v>
      </c>
      <c r="H604" s="25"/>
      <c r="I604" s="18"/>
      <c r="J604" s="19"/>
      <c r="K604" s="19"/>
      <c r="L604" s="29" t="s">
        <v>125</v>
      </c>
      <c r="M604" s="12">
        <v>4239</v>
      </c>
      <c r="N604" s="183">
        <f t="shared" ref="N604:N605" si="124">O604+P604</f>
        <v>0</v>
      </c>
      <c r="O604" s="183">
        <v>0</v>
      </c>
      <c r="P604" s="183"/>
      <c r="Q604" s="161"/>
      <c r="R604" s="161"/>
      <c r="S604" s="438"/>
      <c r="T604" s="161"/>
      <c r="U604" s="161"/>
      <c r="V604" s="161"/>
    </row>
    <row r="605" spans="1:22" s="115" customFormat="1" ht="26.4">
      <c r="A605" s="122" t="str">
        <f t="shared" si="117"/>
        <v>71100902010000</v>
      </c>
      <c r="B605" s="124" t="s">
        <v>439</v>
      </c>
      <c r="C605" s="117" t="s">
        <v>189</v>
      </c>
      <c r="D605" s="118" t="s">
        <v>187</v>
      </c>
      <c r="E605" s="119" t="s">
        <v>140</v>
      </c>
      <c r="F605" s="120" t="s">
        <v>106</v>
      </c>
      <c r="G605" s="129" t="s">
        <v>440</v>
      </c>
      <c r="H605" s="177"/>
      <c r="I605" s="194"/>
      <c r="J605" s="201"/>
      <c r="K605" s="202"/>
      <c r="L605" s="203" t="s">
        <v>217</v>
      </c>
      <c r="M605" s="13">
        <v>4511</v>
      </c>
      <c r="N605" s="183">
        <f t="shared" si="124"/>
        <v>0</v>
      </c>
      <c r="O605" s="402"/>
      <c r="P605" s="402"/>
      <c r="Q605" s="161"/>
      <c r="R605" s="161"/>
      <c r="S605" s="438"/>
      <c r="T605" s="161"/>
      <c r="U605" s="161"/>
      <c r="V605" s="161"/>
    </row>
    <row r="606" spans="1:22" ht="16.2">
      <c r="A606" s="122" t="str">
        <f t="shared" si="117"/>
        <v>71110100000001</v>
      </c>
      <c r="B606" s="124" t="s">
        <v>439</v>
      </c>
      <c r="C606" s="117" t="s">
        <v>104</v>
      </c>
      <c r="D606" s="118" t="s">
        <v>106</v>
      </c>
      <c r="E606" s="119" t="s">
        <v>441</v>
      </c>
      <c r="F606" s="120" t="s">
        <v>441</v>
      </c>
      <c r="G606" s="129" t="s">
        <v>96</v>
      </c>
      <c r="H606" s="165">
        <v>2920</v>
      </c>
      <c r="I606" s="166" t="s">
        <v>187</v>
      </c>
      <c r="J606" s="167">
        <v>2</v>
      </c>
      <c r="K606" s="167">
        <v>0</v>
      </c>
      <c r="L606" s="168" t="s">
        <v>325</v>
      </c>
      <c r="M606" s="176"/>
      <c r="N606" s="188">
        <f>+N608+N617</f>
        <v>0</v>
      </c>
      <c r="O606" s="188">
        <f>+O608+O617</f>
        <v>0</v>
      </c>
      <c r="P606" s="188">
        <f>+P608+P617</f>
        <v>0</v>
      </c>
      <c r="Q606" s="161"/>
      <c r="R606" s="161"/>
      <c r="S606" s="438"/>
      <c r="T606" s="161"/>
      <c r="U606" s="161"/>
      <c r="V606" s="161"/>
    </row>
    <row r="607" spans="1:22" s="156" customFormat="1" ht="16.2">
      <c r="A607" s="122" t="str">
        <f t="shared" si="117"/>
        <v>71110102000000</v>
      </c>
      <c r="B607" s="124" t="s">
        <v>439</v>
      </c>
      <c r="C607" s="117" t="s">
        <v>104</v>
      </c>
      <c r="D607" s="118" t="s">
        <v>106</v>
      </c>
      <c r="E607" s="119" t="s">
        <v>140</v>
      </c>
      <c r="F607" s="120" t="s">
        <v>441</v>
      </c>
      <c r="G607" s="129" t="s">
        <v>440</v>
      </c>
      <c r="H607" s="25"/>
      <c r="I607" s="18"/>
      <c r="J607" s="19"/>
      <c r="K607" s="19"/>
      <c r="L607" s="30" t="s">
        <v>110</v>
      </c>
      <c r="M607" s="31"/>
      <c r="N607" s="190"/>
      <c r="O607" s="190"/>
      <c r="P607" s="190"/>
      <c r="Q607" s="161"/>
      <c r="R607" s="161"/>
      <c r="S607" s="438"/>
      <c r="T607" s="161"/>
      <c r="U607" s="161"/>
      <c r="V607" s="161"/>
    </row>
    <row r="608" spans="1:22" ht="26.4">
      <c r="A608" s="122" t="str">
        <f t="shared" si="117"/>
        <v>71110102000001</v>
      </c>
      <c r="B608" s="124" t="s">
        <v>439</v>
      </c>
      <c r="C608" s="117" t="s">
        <v>104</v>
      </c>
      <c r="D608" s="118" t="s">
        <v>106</v>
      </c>
      <c r="E608" s="119" t="s">
        <v>140</v>
      </c>
      <c r="F608" s="120" t="s">
        <v>441</v>
      </c>
      <c r="G608" s="129" t="s">
        <v>96</v>
      </c>
      <c r="H608" s="151">
        <v>2921</v>
      </c>
      <c r="I608" s="152" t="s">
        <v>187</v>
      </c>
      <c r="J608" s="153">
        <v>2</v>
      </c>
      <c r="K608" s="153">
        <v>1</v>
      </c>
      <c r="L608" s="154" t="s">
        <v>326</v>
      </c>
      <c r="M608" s="155"/>
      <c r="N608" s="192">
        <f>N610+N613</f>
        <v>0</v>
      </c>
      <c r="O608" s="192">
        <f>O610+O613+O615</f>
        <v>0</v>
      </c>
      <c r="P608" s="192">
        <f>P610+P613+P615</f>
        <v>0</v>
      </c>
      <c r="Q608" s="161"/>
      <c r="R608" s="161"/>
      <c r="S608" s="438"/>
      <c r="T608" s="161"/>
      <c r="U608" s="161"/>
      <c r="V608" s="161"/>
    </row>
    <row r="609" spans="1:22" ht="16.2">
      <c r="A609" s="122" t="str">
        <f t="shared" si="117"/>
        <v>71110102004891</v>
      </c>
      <c r="B609" s="124" t="s">
        <v>439</v>
      </c>
      <c r="C609" s="117" t="s">
        <v>104</v>
      </c>
      <c r="D609" s="118" t="s">
        <v>106</v>
      </c>
      <c r="E609" s="119" t="s">
        <v>140</v>
      </c>
      <c r="F609" s="120" t="s">
        <v>441</v>
      </c>
      <c r="G609" s="129">
        <v>4891</v>
      </c>
      <c r="H609" s="25"/>
      <c r="I609" s="25"/>
      <c r="J609" s="26"/>
      <c r="K609" s="26"/>
      <c r="L609" s="30" t="s">
        <v>108</v>
      </c>
      <c r="M609" s="31"/>
      <c r="N609" s="190"/>
      <c r="O609" s="190"/>
      <c r="P609" s="190"/>
      <c r="Q609" s="161"/>
      <c r="R609" s="161"/>
      <c r="S609" s="438"/>
      <c r="T609" s="161"/>
      <c r="U609" s="161"/>
      <c r="V609" s="161"/>
    </row>
    <row r="610" spans="1:22" ht="16.2">
      <c r="A610" s="122" t="str">
        <f t="shared" si="117"/>
        <v>7111010200x</v>
      </c>
      <c r="B610" s="124" t="s">
        <v>439</v>
      </c>
      <c r="C610" s="117" t="s">
        <v>104</v>
      </c>
      <c r="D610" s="118" t="s">
        <v>106</v>
      </c>
      <c r="E610" s="119" t="s">
        <v>140</v>
      </c>
      <c r="F610" s="120" t="s">
        <v>441</v>
      </c>
      <c r="G610" s="129" t="s">
        <v>361</v>
      </c>
      <c r="H610" s="45"/>
      <c r="I610" s="147"/>
      <c r="J610" s="148"/>
      <c r="K610" s="148"/>
      <c r="L610" s="27" t="s">
        <v>322</v>
      </c>
      <c r="M610" s="28"/>
      <c r="N610" s="197">
        <f>O610+P610</f>
        <v>0</v>
      </c>
      <c r="O610" s="197">
        <f>SUM(O611:O612)</f>
        <v>0</v>
      </c>
      <c r="P610" s="197">
        <f>SUM(P611:P612)</f>
        <v>0</v>
      </c>
      <c r="Q610" s="161"/>
      <c r="R610" s="161"/>
      <c r="S610" s="438"/>
      <c r="T610" s="161"/>
      <c r="U610" s="161"/>
      <c r="V610" s="161"/>
    </row>
    <row r="611" spans="1:22" ht="16.2">
      <c r="H611" s="25"/>
      <c r="I611" s="18"/>
      <c r="J611" s="19"/>
      <c r="K611" s="19"/>
      <c r="L611" s="29" t="s">
        <v>125</v>
      </c>
      <c r="M611" s="12">
        <v>4239</v>
      </c>
      <c r="N611" s="183">
        <f t="shared" ref="N611:N612" si="125">O611+P611</f>
        <v>0</v>
      </c>
      <c r="O611" s="183">
        <v>0</v>
      </c>
      <c r="P611" s="183"/>
      <c r="Q611" s="161"/>
      <c r="R611" s="161"/>
      <c r="S611" s="438"/>
      <c r="T611" s="161"/>
      <c r="U611" s="161"/>
      <c r="V611" s="161"/>
    </row>
    <row r="612" spans="1:22" ht="26.4">
      <c r="H612" s="177"/>
      <c r="I612" s="194"/>
      <c r="J612" s="201"/>
      <c r="K612" s="202"/>
      <c r="L612" s="203" t="s">
        <v>217</v>
      </c>
      <c r="M612" s="13">
        <v>4511</v>
      </c>
      <c r="N612" s="183">
        <f t="shared" si="125"/>
        <v>0</v>
      </c>
      <c r="O612" s="402"/>
      <c r="P612" s="402"/>
      <c r="Q612" s="161"/>
      <c r="R612" s="161"/>
      <c r="S612" s="438"/>
      <c r="T612" s="161"/>
      <c r="U612" s="161"/>
      <c r="V612" s="161"/>
    </row>
    <row r="613" spans="1:22" ht="45.75" customHeight="1">
      <c r="A613" s="122" t="str">
        <f t="shared" ref="A613" si="126">CONCATENATE(B613,C613,D613,E613,F613,G613)</f>
        <v>7111010200x</v>
      </c>
      <c r="B613" s="124" t="s">
        <v>439</v>
      </c>
      <c r="C613" s="117" t="s">
        <v>104</v>
      </c>
      <c r="D613" s="118" t="s">
        <v>106</v>
      </c>
      <c r="E613" s="119" t="s">
        <v>140</v>
      </c>
      <c r="F613" s="120" t="s">
        <v>441</v>
      </c>
      <c r="G613" s="129" t="s">
        <v>361</v>
      </c>
      <c r="H613" s="45"/>
      <c r="I613" s="147"/>
      <c r="J613" s="148"/>
      <c r="K613" s="148"/>
      <c r="L613" s="27" t="s">
        <v>840</v>
      </c>
      <c r="M613" s="28"/>
      <c r="N613" s="197">
        <f>O613+P613</f>
        <v>0</v>
      </c>
      <c r="O613" s="197">
        <f>O614</f>
        <v>0</v>
      </c>
      <c r="P613" s="197">
        <f>P614</f>
        <v>0</v>
      </c>
      <c r="Q613" s="161"/>
      <c r="R613" s="161"/>
      <c r="S613" s="438"/>
      <c r="T613" s="161"/>
      <c r="U613" s="161"/>
      <c r="V613" s="161"/>
    </row>
    <row r="614" spans="1:22" ht="16.2">
      <c r="H614" s="25"/>
      <c r="I614" s="18"/>
      <c r="J614" s="19"/>
      <c r="K614" s="19"/>
      <c r="L614" s="29" t="s">
        <v>348</v>
      </c>
      <c r="M614" s="12">
        <v>4729</v>
      </c>
      <c r="N614" s="183">
        <f t="shared" ref="N614" si="127">O614+P614</f>
        <v>0</v>
      </c>
      <c r="O614" s="183"/>
      <c r="P614" s="183">
        <v>0</v>
      </c>
      <c r="Q614" s="161"/>
      <c r="R614" s="161"/>
      <c r="S614" s="438"/>
      <c r="T614" s="161"/>
      <c r="U614" s="161"/>
      <c r="V614" s="161"/>
    </row>
    <row r="615" spans="1:22" ht="45.75" customHeight="1">
      <c r="A615" s="122" t="str">
        <f t="shared" ref="A615" si="128">CONCATENATE(B615,C615,D615,E615,F615,G615)</f>
        <v>7111010200x</v>
      </c>
      <c r="B615" s="124" t="s">
        <v>439</v>
      </c>
      <c r="C615" s="117" t="s">
        <v>104</v>
      </c>
      <c r="D615" s="118" t="s">
        <v>106</v>
      </c>
      <c r="E615" s="119" t="s">
        <v>140</v>
      </c>
      <c r="F615" s="120" t="s">
        <v>441</v>
      </c>
      <c r="G615" s="129" t="s">
        <v>361</v>
      </c>
      <c r="H615" s="45"/>
      <c r="I615" s="147"/>
      <c r="J615" s="148"/>
      <c r="K615" s="148"/>
      <c r="L615" s="27" t="s">
        <v>942</v>
      </c>
      <c r="M615" s="28"/>
      <c r="N615" s="197">
        <f>O615+P615</f>
        <v>0</v>
      </c>
      <c r="O615" s="197">
        <f>O616</f>
        <v>0</v>
      </c>
      <c r="P615" s="197">
        <f>P616</f>
        <v>0</v>
      </c>
      <c r="Q615" s="161"/>
      <c r="R615" s="161"/>
      <c r="S615" s="438"/>
      <c r="T615" s="161"/>
      <c r="U615" s="161"/>
      <c r="V615" s="161"/>
    </row>
    <row r="616" spans="1:22" ht="26.4">
      <c r="H616" s="25"/>
      <c r="I616" s="18"/>
      <c r="J616" s="19"/>
      <c r="K616" s="19"/>
      <c r="L616" s="32" t="s">
        <v>940</v>
      </c>
      <c r="M616" s="48" t="s">
        <v>939</v>
      </c>
      <c r="N616" s="183">
        <f t="shared" ref="N616" si="129">O616+P616</f>
        <v>0</v>
      </c>
      <c r="O616" s="183"/>
      <c r="P616" s="183">
        <v>0</v>
      </c>
      <c r="Q616" s="161"/>
      <c r="R616" s="161"/>
      <c r="S616" s="438"/>
      <c r="T616" s="161"/>
      <c r="U616" s="161"/>
      <c r="V616" s="161"/>
    </row>
    <row r="617" spans="1:22" ht="26.4">
      <c r="A617" s="5"/>
      <c r="B617" s="5"/>
      <c r="C617" s="5"/>
      <c r="D617" s="5"/>
      <c r="E617" s="5"/>
      <c r="F617" s="5"/>
      <c r="G617" s="5"/>
      <c r="H617" s="151">
        <v>2922</v>
      </c>
      <c r="I617" s="152" t="s">
        <v>187</v>
      </c>
      <c r="J617" s="153">
        <v>2</v>
      </c>
      <c r="K617" s="153">
        <v>2</v>
      </c>
      <c r="L617" s="154" t="s">
        <v>328</v>
      </c>
      <c r="M617" s="155"/>
      <c r="N617" s="192">
        <f>+N619</f>
        <v>0</v>
      </c>
      <c r="O617" s="192">
        <f>SUM(O619)</f>
        <v>0</v>
      </c>
      <c r="P617" s="192">
        <f>+P619</f>
        <v>0</v>
      </c>
      <c r="Q617" s="161"/>
      <c r="R617" s="161"/>
      <c r="S617" s="438"/>
      <c r="T617" s="161"/>
      <c r="U617" s="161"/>
      <c r="V617" s="161"/>
    </row>
    <row r="618" spans="1:22" ht="16.2">
      <c r="A618" s="5"/>
      <c r="B618" s="5"/>
      <c r="C618" s="5"/>
      <c r="D618" s="5"/>
      <c r="E618" s="5"/>
      <c r="F618" s="5"/>
      <c r="G618" s="5"/>
      <c r="H618" s="25"/>
      <c r="I618" s="25"/>
      <c r="J618" s="26"/>
      <c r="K618" s="26"/>
      <c r="L618" s="30" t="s">
        <v>108</v>
      </c>
      <c r="M618" s="31"/>
      <c r="N618" s="190"/>
      <c r="O618" s="190"/>
      <c r="P618" s="190"/>
      <c r="Q618" s="161"/>
      <c r="R618" s="161"/>
      <c r="S618" s="438"/>
      <c r="T618" s="161"/>
      <c r="U618" s="161"/>
      <c r="V618" s="161"/>
    </row>
    <row r="619" spans="1:22" ht="16.2">
      <c r="A619" s="5"/>
      <c r="B619" s="5"/>
      <c r="C619" s="5"/>
      <c r="D619" s="5"/>
      <c r="E619" s="5"/>
      <c r="F619" s="5"/>
      <c r="G619" s="5"/>
      <c r="H619" s="45"/>
      <c r="I619" s="147"/>
      <c r="J619" s="148"/>
      <c r="K619" s="148"/>
      <c r="L619" s="27" t="s">
        <v>322</v>
      </c>
      <c r="M619" s="28"/>
      <c r="N619" s="197">
        <f>O619+P619</f>
        <v>0</v>
      </c>
      <c r="O619" s="197">
        <f>SUM(O620:O621)</f>
        <v>0</v>
      </c>
      <c r="P619" s="197">
        <f>SUM(P620:P621)</f>
        <v>0</v>
      </c>
      <c r="Q619" s="161"/>
      <c r="R619" s="161"/>
      <c r="S619" s="438"/>
      <c r="T619" s="161"/>
      <c r="U619" s="161"/>
      <c r="V619" s="161"/>
    </row>
    <row r="620" spans="1:22" ht="16.2">
      <c r="A620" s="5"/>
      <c r="B620" s="5"/>
      <c r="C620" s="5"/>
      <c r="D620" s="5"/>
      <c r="E620" s="5"/>
      <c r="F620" s="5"/>
      <c r="G620" s="5"/>
      <c r="H620" s="25"/>
      <c r="I620" s="18"/>
      <c r="J620" s="19"/>
      <c r="K620" s="19"/>
      <c r="L620" s="29" t="s">
        <v>125</v>
      </c>
      <c r="M620" s="12">
        <v>4239</v>
      </c>
      <c r="N620" s="183">
        <f t="shared" ref="N620:N621" si="130">O620+P620</f>
        <v>0</v>
      </c>
      <c r="O620" s="183">
        <v>0</v>
      </c>
      <c r="P620" s="183"/>
      <c r="Q620" s="161"/>
      <c r="R620" s="161"/>
      <c r="S620" s="438"/>
      <c r="T620" s="161"/>
      <c r="U620" s="161"/>
      <c r="V620" s="161"/>
    </row>
    <row r="621" spans="1:22" ht="26.4">
      <c r="A621" s="5"/>
      <c r="B621" s="5"/>
      <c r="C621" s="5"/>
      <c r="D621" s="5"/>
      <c r="E621" s="5"/>
      <c r="F621" s="5"/>
      <c r="G621" s="5"/>
      <c r="H621" s="177"/>
      <c r="I621" s="194"/>
      <c r="J621" s="201"/>
      <c r="K621" s="202"/>
      <c r="L621" s="203" t="s">
        <v>217</v>
      </c>
      <c r="M621" s="13">
        <v>4511</v>
      </c>
      <c r="N621" s="183">
        <f t="shared" si="130"/>
        <v>0</v>
      </c>
      <c r="O621" s="402"/>
      <c r="P621" s="402"/>
      <c r="Q621" s="161"/>
      <c r="R621" s="161"/>
      <c r="S621" s="438"/>
      <c r="T621" s="161"/>
      <c r="U621" s="161"/>
      <c r="V621" s="161"/>
    </row>
    <row r="622" spans="1:22" ht="16.2">
      <c r="A622" s="5"/>
      <c r="B622" s="5"/>
      <c r="C622" s="5"/>
      <c r="D622" s="5"/>
      <c r="E622" s="5"/>
      <c r="F622" s="5"/>
      <c r="G622" s="5"/>
      <c r="H622" s="165">
        <v>2950</v>
      </c>
      <c r="I622" s="166" t="s">
        <v>187</v>
      </c>
      <c r="J622" s="167">
        <v>5</v>
      </c>
      <c r="K622" s="167">
        <v>0</v>
      </c>
      <c r="L622" s="168" t="s">
        <v>329</v>
      </c>
      <c r="M622" s="176"/>
      <c r="N622" s="188">
        <f>+N624</f>
        <v>0</v>
      </c>
      <c r="O622" s="188">
        <f>+O624</f>
        <v>0</v>
      </c>
      <c r="P622" s="188">
        <f>+P624</f>
        <v>0</v>
      </c>
      <c r="Q622" s="161"/>
      <c r="R622" s="161"/>
      <c r="S622" s="438"/>
      <c r="T622" s="161"/>
      <c r="U622" s="161"/>
      <c r="V622" s="161"/>
    </row>
    <row r="623" spans="1:22" ht="16.2">
      <c r="A623" s="5"/>
      <c r="B623" s="5"/>
      <c r="C623" s="5"/>
      <c r="D623" s="5"/>
      <c r="E623" s="5"/>
      <c r="F623" s="5"/>
      <c r="G623" s="5"/>
      <c r="H623" s="25"/>
      <c r="I623" s="18"/>
      <c r="J623" s="19"/>
      <c r="K623" s="19"/>
      <c r="L623" s="30" t="s">
        <v>110</v>
      </c>
      <c r="M623" s="31"/>
      <c r="N623" s="190"/>
      <c r="O623" s="190"/>
      <c r="P623" s="190"/>
      <c r="Q623" s="161"/>
      <c r="R623" s="161"/>
      <c r="S623" s="438"/>
      <c r="T623" s="161"/>
      <c r="U623" s="161"/>
      <c r="V623" s="161"/>
    </row>
    <row r="624" spans="1:22" ht="16.2">
      <c r="A624" s="5"/>
      <c r="B624" s="5"/>
      <c r="C624" s="5"/>
      <c r="D624" s="5"/>
      <c r="E624" s="5"/>
      <c r="F624" s="5"/>
      <c r="G624" s="5"/>
      <c r="H624" s="151">
        <v>2951</v>
      </c>
      <c r="I624" s="152" t="s">
        <v>187</v>
      </c>
      <c r="J624" s="153">
        <v>5</v>
      </c>
      <c r="K624" s="153">
        <v>1</v>
      </c>
      <c r="L624" s="154" t="s">
        <v>330</v>
      </c>
      <c r="M624" s="155"/>
      <c r="N624" s="192">
        <f>+N626+N631+N634+N637+N639+N644</f>
        <v>0</v>
      </c>
      <c r="O624" s="192">
        <f>+O626+O631+O634+O637+O639+O644</f>
        <v>0</v>
      </c>
      <c r="P624" s="192">
        <f>+P626+P631+P634+P637+P639+P644</f>
        <v>0</v>
      </c>
      <c r="Q624" s="161"/>
      <c r="R624" s="161"/>
      <c r="S624" s="438"/>
      <c r="T624" s="161"/>
      <c r="U624" s="161"/>
      <c r="V624" s="161"/>
    </row>
    <row r="625" spans="1:22" ht="16.2">
      <c r="H625" s="25"/>
      <c r="I625" s="25"/>
      <c r="J625" s="26"/>
      <c r="K625" s="26"/>
      <c r="L625" s="30" t="s">
        <v>108</v>
      </c>
      <c r="M625" s="31"/>
      <c r="N625" s="190"/>
      <c r="O625" s="190"/>
      <c r="P625" s="190"/>
      <c r="Q625" s="161"/>
      <c r="R625" s="161"/>
      <c r="S625" s="438"/>
      <c r="T625" s="161"/>
      <c r="U625" s="161"/>
      <c r="V625" s="161"/>
    </row>
    <row r="626" spans="1:22" ht="16.2">
      <c r="A626" s="5"/>
      <c r="B626" s="5"/>
      <c r="C626" s="5"/>
      <c r="D626" s="5"/>
      <c r="E626" s="5"/>
      <c r="F626" s="5"/>
      <c r="G626" s="5"/>
      <c r="H626" s="45"/>
      <c r="I626" s="147"/>
      <c r="J626" s="148"/>
      <c r="K626" s="148"/>
      <c r="L626" s="27" t="s">
        <v>331</v>
      </c>
      <c r="M626" s="28"/>
      <c r="N626" s="197">
        <f>O626+P626</f>
        <v>0</v>
      </c>
      <c r="O626" s="197">
        <f>SUM(O627:O630)</f>
        <v>0</v>
      </c>
      <c r="P626" s="197">
        <f>SUM(P627:P630)</f>
        <v>0</v>
      </c>
      <c r="Q626" s="161"/>
      <c r="R626" s="161"/>
      <c r="S626" s="438"/>
      <c r="T626" s="161"/>
      <c r="U626" s="161"/>
      <c r="V626" s="161"/>
    </row>
    <row r="627" spans="1:22" ht="16.2">
      <c r="A627" s="5"/>
      <c r="B627" s="5"/>
      <c r="C627" s="5"/>
      <c r="D627" s="5"/>
      <c r="E627" s="5"/>
      <c r="F627" s="5"/>
      <c r="G627" s="5"/>
      <c r="H627" s="25"/>
      <c r="I627" s="18"/>
      <c r="J627" s="19"/>
      <c r="K627" s="19"/>
      <c r="L627" s="29" t="s">
        <v>114</v>
      </c>
      <c r="M627" s="12" t="s">
        <v>872</v>
      </c>
      <c r="N627" s="183">
        <f t="shared" ref="N627:N645" si="131">O627+P627</f>
        <v>0</v>
      </c>
      <c r="O627" s="405"/>
      <c r="P627" s="405">
        <v>0</v>
      </c>
      <c r="Q627" s="161"/>
      <c r="R627" s="161"/>
      <c r="S627" s="438"/>
      <c r="T627" s="161"/>
      <c r="U627" s="161"/>
      <c r="V627" s="161"/>
    </row>
    <row r="628" spans="1:22" ht="26.4">
      <c r="A628" s="5"/>
      <c r="B628" s="5"/>
      <c r="C628" s="5"/>
      <c r="D628" s="5"/>
      <c r="E628" s="5"/>
      <c r="F628" s="5"/>
      <c r="G628" s="5"/>
      <c r="H628" s="25"/>
      <c r="I628" s="18"/>
      <c r="J628" s="19"/>
      <c r="K628" s="19"/>
      <c r="L628" s="29" t="s">
        <v>131</v>
      </c>
      <c r="M628" s="12">
        <v>4511</v>
      </c>
      <c r="N628" s="183">
        <f t="shared" si="131"/>
        <v>0</v>
      </c>
      <c r="O628" s="183"/>
      <c r="P628" s="183"/>
      <c r="Q628" s="161"/>
      <c r="R628" s="161"/>
      <c r="S628" s="438"/>
      <c r="T628" s="161"/>
      <c r="U628" s="161"/>
      <c r="V628" s="161"/>
    </row>
    <row r="629" spans="1:22" ht="26.4">
      <c r="A629" s="5"/>
      <c r="B629" s="5"/>
      <c r="C629" s="5"/>
      <c r="D629" s="5"/>
      <c r="E629" s="5"/>
      <c r="F629" s="5"/>
      <c r="G629" s="5"/>
      <c r="H629" s="177"/>
      <c r="I629" s="194"/>
      <c r="J629" s="201"/>
      <c r="K629" s="202"/>
      <c r="L629" s="203" t="s">
        <v>219</v>
      </c>
      <c r="M629" s="13">
        <v>4819</v>
      </c>
      <c r="N629" s="183">
        <f t="shared" si="131"/>
        <v>0</v>
      </c>
      <c r="O629" s="183"/>
      <c r="P629" s="183"/>
      <c r="Q629" s="161"/>
      <c r="R629" s="161"/>
      <c r="S629" s="438"/>
      <c r="T629" s="161"/>
      <c r="U629" s="161"/>
      <c r="V629" s="161"/>
    </row>
    <row r="630" spans="1:22" ht="16.2">
      <c r="A630" s="5"/>
      <c r="B630" s="5"/>
      <c r="C630" s="5"/>
      <c r="D630" s="5"/>
      <c r="E630" s="5"/>
      <c r="F630" s="5"/>
      <c r="G630" s="5"/>
      <c r="H630" s="17"/>
      <c r="I630" s="25"/>
      <c r="J630" s="26"/>
      <c r="K630" s="26"/>
      <c r="L630" s="32" t="s">
        <v>332</v>
      </c>
      <c r="M630" s="33">
        <v>5122</v>
      </c>
      <c r="N630" s="183">
        <f t="shared" si="131"/>
        <v>0</v>
      </c>
      <c r="O630" s="183">
        <v>0</v>
      </c>
      <c r="P630" s="183"/>
      <c r="Q630" s="161"/>
      <c r="R630" s="161"/>
      <c r="S630" s="438"/>
      <c r="T630" s="161"/>
      <c r="U630" s="161"/>
      <c r="V630" s="161"/>
    </row>
    <row r="631" spans="1:22" ht="27.6">
      <c r="A631" s="5"/>
      <c r="B631" s="5"/>
      <c r="C631" s="5"/>
      <c r="D631" s="5"/>
      <c r="E631" s="5"/>
      <c r="F631" s="5"/>
      <c r="G631" s="5"/>
      <c r="H631" s="45"/>
      <c r="I631" s="147"/>
      <c r="J631" s="148"/>
      <c r="K631" s="148"/>
      <c r="L631" s="27" t="s">
        <v>639</v>
      </c>
      <c r="M631" s="28"/>
      <c r="N631" s="197">
        <f>O631+P631</f>
        <v>0</v>
      </c>
      <c r="O631" s="197">
        <f>SUM(O632:O633)</f>
        <v>0</v>
      </c>
      <c r="P631" s="197">
        <f>SUM(P632:P633)</f>
        <v>0</v>
      </c>
      <c r="Q631" s="161"/>
      <c r="R631" s="161"/>
      <c r="S631" s="438"/>
      <c r="T631" s="161"/>
      <c r="U631" s="161"/>
      <c r="V631" s="161"/>
    </row>
    <row r="632" spans="1:22" ht="26.4">
      <c r="A632" s="5"/>
      <c r="B632" s="5"/>
      <c r="C632" s="5"/>
      <c r="D632" s="5"/>
      <c r="E632" s="5"/>
      <c r="F632" s="5"/>
      <c r="G632" s="5"/>
      <c r="H632" s="25"/>
      <c r="I632" s="18"/>
      <c r="J632" s="19"/>
      <c r="K632" s="19"/>
      <c r="L632" s="29" t="s">
        <v>219</v>
      </c>
      <c r="M632" s="44">
        <v>4819</v>
      </c>
      <c r="N632" s="183">
        <f t="shared" si="131"/>
        <v>0</v>
      </c>
      <c r="O632" s="183"/>
      <c r="P632" s="183"/>
      <c r="Q632" s="161"/>
      <c r="R632" s="161"/>
      <c r="S632" s="438"/>
      <c r="T632" s="161"/>
      <c r="U632" s="161"/>
      <c r="V632" s="161"/>
    </row>
    <row r="633" spans="1:22" ht="16.2">
      <c r="A633" s="5"/>
      <c r="B633" s="5"/>
      <c r="C633" s="5"/>
      <c r="D633" s="5"/>
      <c r="E633" s="5"/>
      <c r="F633" s="5"/>
      <c r="G633" s="5"/>
      <c r="H633" s="25"/>
      <c r="I633" s="18"/>
      <c r="J633" s="19"/>
      <c r="K633" s="19"/>
      <c r="L633" s="29" t="s">
        <v>137</v>
      </c>
      <c r="M633" s="12">
        <v>5129</v>
      </c>
      <c r="N633" s="183">
        <f t="shared" si="131"/>
        <v>0</v>
      </c>
      <c r="O633" s="183"/>
      <c r="P633" s="183"/>
      <c r="Q633" s="161"/>
      <c r="R633" s="161"/>
      <c r="S633" s="438"/>
      <c r="T633" s="161"/>
      <c r="U633" s="161"/>
      <c r="V633" s="161"/>
    </row>
    <row r="634" spans="1:22" ht="41.4">
      <c r="A634" s="5"/>
      <c r="B634" s="5"/>
      <c r="C634" s="5"/>
      <c r="D634" s="5"/>
      <c r="E634" s="5"/>
      <c r="F634" s="5"/>
      <c r="G634" s="5"/>
      <c r="H634" s="45"/>
      <c r="I634" s="147"/>
      <c r="J634" s="148"/>
      <c r="K634" s="148"/>
      <c r="L634" s="27" t="s">
        <v>334</v>
      </c>
      <c r="M634" s="28"/>
      <c r="N634" s="197">
        <f>O634+P634</f>
        <v>0</v>
      </c>
      <c r="O634" s="197">
        <f>SUM(O635:O636)</f>
        <v>0</v>
      </c>
      <c r="P634" s="197">
        <f>SUM(P635:P636)</f>
        <v>0</v>
      </c>
      <c r="Q634" s="161"/>
      <c r="R634" s="161"/>
      <c r="S634" s="438"/>
      <c r="T634" s="161"/>
      <c r="U634" s="161"/>
      <c r="V634" s="161"/>
    </row>
    <row r="635" spans="1:22" ht="16.2">
      <c r="A635" s="5"/>
      <c r="B635" s="5"/>
      <c r="C635" s="5"/>
      <c r="D635" s="5"/>
      <c r="E635" s="5"/>
      <c r="F635" s="5"/>
      <c r="G635" s="5"/>
      <c r="H635" s="25"/>
      <c r="I635" s="18"/>
      <c r="J635" s="19"/>
      <c r="K635" s="19"/>
      <c r="L635" s="29" t="s">
        <v>125</v>
      </c>
      <c r="M635" s="12">
        <v>4239</v>
      </c>
      <c r="N635" s="183">
        <f t="shared" si="131"/>
        <v>0</v>
      </c>
      <c r="O635" s="183">
        <v>0</v>
      </c>
      <c r="P635" s="183"/>
      <c r="Q635" s="161"/>
      <c r="R635" s="161"/>
      <c r="S635" s="438"/>
      <c r="T635" s="161"/>
      <c r="U635" s="161"/>
      <c r="V635" s="161"/>
    </row>
    <row r="636" spans="1:22" ht="26.4">
      <c r="A636" s="5"/>
      <c r="B636" s="5"/>
      <c r="C636" s="5"/>
      <c r="D636" s="5"/>
      <c r="E636" s="5"/>
      <c r="F636" s="5"/>
      <c r="G636" s="5"/>
      <c r="H636" s="177"/>
      <c r="I636" s="194"/>
      <c r="J636" s="201"/>
      <c r="K636" s="202"/>
      <c r="L636" s="203" t="s">
        <v>217</v>
      </c>
      <c r="M636" s="13">
        <v>4511</v>
      </c>
      <c r="N636" s="183">
        <f t="shared" si="131"/>
        <v>0</v>
      </c>
      <c r="O636" s="402"/>
      <c r="P636" s="402">
        <v>0</v>
      </c>
      <c r="Q636" s="161"/>
      <c r="R636" s="161"/>
      <c r="S636" s="438"/>
      <c r="T636" s="161"/>
      <c r="U636" s="161"/>
      <c r="V636" s="161"/>
    </row>
    <row r="637" spans="1:22" ht="27.6">
      <c r="A637" s="5"/>
      <c r="B637" s="5"/>
      <c r="C637" s="5"/>
      <c r="D637" s="5"/>
      <c r="E637" s="5"/>
      <c r="F637" s="5"/>
      <c r="G637" s="5"/>
      <c r="H637" s="45"/>
      <c r="I637" s="147"/>
      <c r="J637" s="148"/>
      <c r="K637" s="148"/>
      <c r="L637" s="27" t="s">
        <v>335</v>
      </c>
      <c r="M637" s="28"/>
      <c r="N637" s="197">
        <f>O637+P637</f>
        <v>0</v>
      </c>
      <c r="O637" s="197">
        <f>SUM(O638)</f>
        <v>0</v>
      </c>
      <c r="P637" s="197">
        <f>SUM(P638)</f>
        <v>0</v>
      </c>
      <c r="Q637" s="161"/>
      <c r="R637" s="161"/>
      <c r="S637" s="438"/>
      <c r="T637" s="161"/>
      <c r="U637" s="161"/>
      <c r="V637" s="161"/>
    </row>
    <row r="638" spans="1:22" ht="26.4">
      <c r="A638" s="5"/>
      <c r="B638" s="5"/>
      <c r="C638" s="5"/>
      <c r="D638" s="5"/>
      <c r="E638" s="5"/>
      <c r="F638" s="5"/>
      <c r="G638" s="5"/>
      <c r="H638" s="25"/>
      <c r="I638" s="18"/>
      <c r="J638" s="19"/>
      <c r="K638" s="19"/>
      <c r="L638" s="203" t="s">
        <v>217</v>
      </c>
      <c r="M638" s="13">
        <v>4511</v>
      </c>
      <c r="N638" s="183">
        <f t="shared" si="131"/>
        <v>0</v>
      </c>
      <c r="O638" s="398"/>
      <c r="P638" s="398">
        <v>0</v>
      </c>
      <c r="Q638" s="161"/>
      <c r="R638" s="161"/>
      <c r="S638" s="438"/>
      <c r="T638" s="161"/>
      <c r="U638" s="161"/>
      <c r="V638" s="161"/>
    </row>
    <row r="639" spans="1:22" ht="69">
      <c r="A639" s="5"/>
      <c r="B639" s="5"/>
      <c r="C639" s="5"/>
      <c r="D639" s="5"/>
      <c r="E639" s="5"/>
      <c r="F639" s="5"/>
      <c r="G639" s="5"/>
      <c r="H639" s="45"/>
      <c r="I639" s="147"/>
      <c r="J639" s="148"/>
      <c r="K639" s="148"/>
      <c r="L639" s="27" t="s">
        <v>845</v>
      </c>
      <c r="M639" s="28"/>
      <c r="N639" s="197">
        <f>O639+P639</f>
        <v>0</v>
      </c>
      <c r="O639" s="197">
        <f>SUM(O640:O643)</f>
        <v>0</v>
      </c>
      <c r="P639" s="197">
        <f>SUM(P640:P643)</f>
        <v>0</v>
      </c>
      <c r="Q639" s="161"/>
      <c r="R639" s="161"/>
      <c r="S639" s="438"/>
      <c r="T639" s="161"/>
      <c r="U639" s="161"/>
      <c r="V639" s="161"/>
    </row>
    <row r="640" spans="1:22" ht="16.2">
      <c r="A640" s="5"/>
      <c r="B640" s="5"/>
      <c r="C640" s="5"/>
      <c r="D640" s="5"/>
      <c r="E640" s="5"/>
      <c r="F640" s="5"/>
      <c r="G640" s="5"/>
      <c r="H640" s="25"/>
      <c r="I640" s="18"/>
      <c r="J640" s="19"/>
      <c r="K640" s="19"/>
      <c r="L640" s="29" t="s">
        <v>348</v>
      </c>
      <c r="M640" s="12">
        <v>4729</v>
      </c>
      <c r="N640" s="183">
        <f t="shared" si="131"/>
        <v>0</v>
      </c>
      <c r="O640" s="183"/>
      <c r="P640" s="183"/>
      <c r="Q640" s="161"/>
      <c r="R640" s="161"/>
      <c r="S640" s="438"/>
      <c r="T640" s="161"/>
      <c r="U640" s="161"/>
      <c r="V640" s="161"/>
    </row>
    <row r="641" spans="1:22" ht="16.2">
      <c r="A641" s="5"/>
      <c r="B641" s="5"/>
      <c r="C641" s="5"/>
      <c r="D641" s="5"/>
      <c r="E641" s="5"/>
      <c r="F641" s="5"/>
      <c r="G641" s="5"/>
      <c r="H641" s="25"/>
      <c r="I641" s="18"/>
      <c r="J641" s="19"/>
      <c r="K641" s="19"/>
      <c r="L641" s="30" t="s">
        <v>173</v>
      </c>
      <c r="M641" s="31">
        <v>5112</v>
      </c>
      <c r="N641" s="183">
        <f t="shared" si="131"/>
        <v>0</v>
      </c>
      <c r="O641" s="183"/>
      <c r="P641" s="183"/>
      <c r="Q641" s="161"/>
      <c r="R641" s="161"/>
      <c r="S641" s="438"/>
      <c r="T641" s="161"/>
      <c r="U641" s="161"/>
      <c r="V641" s="161"/>
    </row>
    <row r="642" spans="1:22" ht="16.2">
      <c r="A642" s="5"/>
      <c r="B642" s="5"/>
      <c r="C642" s="5"/>
      <c r="D642" s="5"/>
      <c r="E642" s="5"/>
      <c r="F642" s="5"/>
      <c r="G642" s="5"/>
      <c r="H642" s="25"/>
      <c r="I642" s="18"/>
      <c r="J642" s="19"/>
      <c r="K642" s="19"/>
      <c r="L642" s="32" t="s">
        <v>143</v>
      </c>
      <c r="M642" s="48">
        <v>5113</v>
      </c>
      <c r="N642" s="183">
        <f t="shared" si="131"/>
        <v>0</v>
      </c>
      <c r="O642" s="183"/>
      <c r="P642" s="183"/>
      <c r="Q642" s="161"/>
      <c r="R642" s="161"/>
      <c r="S642" s="438"/>
      <c r="T642" s="161"/>
      <c r="U642" s="161"/>
      <c r="V642" s="161"/>
    </row>
    <row r="643" spans="1:22" ht="16.2">
      <c r="A643" s="5"/>
      <c r="B643" s="5"/>
      <c r="C643" s="5"/>
      <c r="D643" s="5"/>
      <c r="E643" s="5"/>
      <c r="F643" s="5"/>
      <c r="G643" s="5"/>
      <c r="H643" s="25"/>
      <c r="I643" s="18"/>
      <c r="J643" s="19"/>
      <c r="K643" s="19"/>
      <c r="L643" s="30" t="s">
        <v>268</v>
      </c>
      <c r="M643" s="44">
        <v>5129</v>
      </c>
      <c r="N643" s="183">
        <f t="shared" si="131"/>
        <v>0</v>
      </c>
      <c r="O643" s="183">
        <v>0</v>
      </c>
      <c r="P643" s="183"/>
      <c r="Q643" s="161"/>
      <c r="R643" s="161"/>
      <c r="S643" s="438"/>
      <c r="T643" s="161"/>
      <c r="U643" s="161"/>
      <c r="V643" s="161"/>
    </row>
    <row r="644" spans="1:22" ht="27.6">
      <c r="H644" s="45"/>
      <c r="I644" s="147"/>
      <c r="J644" s="148"/>
      <c r="K644" s="148"/>
      <c r="L644" s="27" t="s">
        <v>852</v>
      </c>
      <c r="M644" s="28"/>
      <c r="N644" s="197">
        <f>SUM(N645:N646)</f>
        <v>0</v>
      </c>
      <c r="O644" s="197">
        <f>SUM(O645:O646)</f>
        <v>0</v>
      </c>
      <c r="P644" s="197">
        <f>SUM(P645:P646)</f>
        <v>0</v>
      </c>
      <c r="Q644" s="161"/>
      <c r="R644" s="161"/>
      <c r="S644" s="438"/>
      <c r="T644" s="161"/>
      <c r="U644" s="161"/>
      <c r="V644" s="161"/>
    </row>
    <row r="645" spans="1:22" ht="16.2">
      <c r="A645" s="5"/>
      <c r="B645" s="5"/>
      <c r="C645" s="5"/>
      <c r="D645" s="5"/>
      <c r="E645" s="5"/>
      <c r="F645" s="5"/>
      <c r="G645" s="5"/>
      <c r="H645" s="25"/>
      <c r="I645" s="18"/>
      <c r="J645" s="19"/>
      <c r="K645" s="19"/>
      <c r="L645" s="30" t="s">
        <v>173</v>
      </c>
      <c r="M645" s="31">
        <v>5112</v>
      </c>
      <c r="N645" s="183">
        <f t="shared" si="131"/>
        <v>0</v>
      </c>
      <c r="O645" s="405"/>
      <c r="P645" s="405"/>
      <c r="Q645" s="161"/>
      <c r="R645" s="161"/>
      <c r="S645" s="438"/>
      <c r="T645" s="161"/>
      <c r="U645" s="161"/>
      <c r="V645" s="161"/>
    </row>
    <row r="646" spans="1:22" ht="16.2">
      <c r="A646" s="5"/>
      <c r="B646" s="5"/>
      <c r="C646" s="5"/>
      <c r="D646" s="5"/>
      <c r="E646" s="5"/>
      <c r="F646" s="5"/>
      <c r="G646" s="5"/>
      <c r="H646" s="25"/>
      <c r="I646" s="18"/>
      <c r="J646" s="19"/>
      <c r="K646" s="19"/>
      <c r="L646" s="32" t="s">
        <v>143</v>
      </c>
      <c r="M646" s="48">
        <v>5113</v>
      </c>
      <c r="N646" s="183">
        <f t="shared" ref="N646" si="132">O646+P646</f>
        <v>0</v>
      </c>
      <c r="O646" s="183">
        <v>0</v>
      </c>
      <c r="P646" s="183"/>
      <c r="Q646" s="161"/>
      <c r="R646" s="161"/>
      <c r="S646" s="438"/>
      <c r="T646" s="161"/>
      <c r="U646" s="161"/>
      <c r="V646" s="161"/>
    </row>
    <row r="647" spans="1:22" ht="16.2">
      <c r="A647" s="5"/>
      <c r="B647" s="5"/>
      <c r="C647" s="5"/>
      <c r="D647" s="5"/>
      <c r="E647" s="5"/>
      <c r="F647" s="5"/>
      <c r="G647" s="5"/>
      <c r="H647" s="165">
        <v>2960</v>
      </c>
      <c r="I647" s="166" t="s">
        <v>187</v>
      </c>
      <c r="J647" s="167">
        <v>6</v>
      </c>
      <c r="K647" s="167">
        <v>0</v>
      </c>
      <c r="L647" s="168" t="s">
        <v>337</v>
      </c>
      <c r="M647" s="176"/>
      <c r="N647" s="188">
        <f>+N649</f>
        <v>0</v>
      </c>
      <c r="O647" s="188">
        <f>+O649</f>
        <v>0</v>
      </c>
      <c r="P647" s="188">
        <f>+P649</f>
        <v>0</v>
      </c>
      <c r="Q647" s="161"/>
      <c r="R647" s="161"/>
      <c r="S647" s="438"/>
      <c r="T647" s="161"/>
      <c r="U647" s="161"/>
      <c r="V647" s="161"/>
    </row>
    <row r="648" spans="1:22" ht="16.2">
      <c r="A648" s="5"/>
      <c r="B648" s="5"/>
      <c r="C648" s="5"/>
      <c r="D648" s="5"/>
      <c r="E648" s="5"/>
      <c r="F648" s="5"/>
      <c r="G648" s="5"/>
      <c r="H648" s="25"/>
      <c r="I648" s="18"/>
      <c r="J648" s="19"/>
      <c r="K648" s="19"/>
      <c r="L648" s="30" t="s">
        <v>110</v>
      </c>
      <c r="M648" s="31"/>
      <c r="N648" s="190"/>
      <c r="O648" s="190"/>
      <c r="P648" s="190"/>
      <c r="Q648" s="161"/>
      <c r="R648" s="161"/>
      <c r="S648" s="438"/>
      <c r="T648" s="161"/>
      <c r="U648" s="161"/>
      <c r="V648" s="161"/>
    </row>
    <row r="649" spans="1:22" ht="16.2">
      <c r="H649" s="151">
        <v>2961</v>
      </c>
      <c r="I649" s="152" t="s">
        <v>187</v>
      </c>
      <c r="J649" s="153">
        <v>6</v>
      </c>
      <c r="K649" s="153">
        <v>1</v>
      </c>
      <c r="L649" s="154" t="s">
        <v>337</v>
      </c>
      <c r="M649" s="155"/>
      <c r="N649" s="192">
        <f>+N651+N656+N658+N660+N662+N665+N667</f>
        <v>0</v>
      </c>
      <c r="O649" s="192">
        <f t="shared" ref="O649:P649" si="133">+O651+O656+O658+O660+O662+O665+O667</f>
        <v>0</v>
      </c>
      <c r="P649" s="192">
        <f t="shared" si="133"/>
        <v>0</v>
      </c>
      <c r="Q649" s="161"/>
      <c r="R649" s="161"/>
      <c r="S649" s="438"/>
      <c r="T649" s="161"/>
      <c r="U649" s="161"/>
      <c r="V649" s="161"/>
    </row>
    <row r="650" spans="1:22" ht="16.2">
      <c r="A650" s="5"/>
      <c r="B650" s="5"/>
      <c r="C650" s="5"/>
      <c r="D650" s="5"/>
      <c r="E650" s="5"/>
      <c r="F650" s="5"/>
      <c r="G650" s="5"/>
      <c r="H650" s="25"/>
      <c r="I650" s="25"/>
      <c r="J650" s="26"/>
      <c r="K650" s="26"/>
      <c r="L650" s="30" t="s">
        <v>108</v>
      </c>
      <c r="M650" s="31"/>
      <c r="N650" s="190"/>
      <c r="O650" s="190"/>
      <c r="P650" s="190"/>
      <c r="Q650" s="161"/>
      <c r="R650" s="161"/>
      <c r="S650" s="438"/>
      <c r="T650" s="161"/>
      <c r="U650" s="161"/>
      <c r="V650" s="161"/>
    </row>
    <row r="651" spans="1:22" ht="27.6">
      <c r="A651" s="5"/>
      <c r="B651" s="5"/>
      <c r="C651" s="5"/>
      <c r="D651" s="5"/>
      <c r="E651" s="5"/>
      <c r="F651" s="5"/>
      <c r="G651" s="5"/>
      <c r="H651" s="45"/>
      <c r="I651" s="147"/>
      <c r="J651" s="148"/>
      <c r="K651" s="148"/>
      <c r="L651" s="27" t="s">
        <v>833</v>
      </c>
      <c r="M651" s="28"/>
      <c r="N651" s="197">
        <f>O651+P651</f>
        <v>0</v>
      </c>
      <c r="O651" s="197">
        <f>SUM(O652:O655)</f>
        <v>0</v>
      </c>
      <c r="P651" s="197">
        <f>SUM(P652:P655)</f>
        <v>0</v>
      </c>
      <c r="Q651" s="161"/>
      <c r="R651" s="161"/>
      <c r="S651" s="438"/>
      <c r="T651" s="161"/>
      <c r="U651" s="161"/>
      <c r="V651" s="161"/>
    </row>
    <row r="652" spans="1:22" ht="26.4">
      <c r="H652" s="17"/>
      <c r="I652" s="25"/>
      <c r="J652" s="26"/>
      <c r="K652" s="26"/>
      <c r="L652" s="30" t="s">
        <v>142</v>
      </c>
      <c r="M652" s="13">
        <v>4251</v>
      </c>
      <c r="N652" s="183">
        <f t="shared" ref="N652:N664" si="134">O652+P652</f>
        <v>0</v>
      </c>
      <c r="O652" s="183"/>
      <c r="P652" s="183"/>
      <c r="Q652" s="161"/>
      <c r="R652" s="161"/>
      <c r="S652" s="438"/>
      <c r="T652" s="161"/>
      <c r="U652" s="161"/>
      <c r="V652" s="161"/>
    </row>
    <row r="653" spans="1:22" ht="16.2">
      <c r="A653" s="5"/>
      <c r="B653" s="5"/>
      <c r="C653" s="5"/>
      <c r="D653" s="5"/>
      <c r="E653" s="5"/>
      <c r="F653" s="5"/>
      <c r="G653" s="5"/>
      <c r="H653" s="17"/>
      <c r="I653" s="25"/>
      <c r="J653" s="26"/>
      <c r="K653" s="26"/>
      <c r="L653" s="29" t="s">
        <v>167</v>
      </c>
      <c r="M653" s="12">
        <v>4639</v>
      </c>
      <c r="N653" s="183">
        <f t="shared" si="134"/>
        <v>0</v>
      </c>
      <c r="O653" s="183"/>
      <c r="P653" s="183"/>
      <c r="Q653" s="161"/>
      <c r="R653" s="161"/>
      <c r="S653" s="438"/>
      <c r="T653" s="161"/>
      <c r="U653" s="161"/>
      <c r="V653" s="161"/>
    </row>
    <row r="654" spans="1:22" ht="16.2">
      <c r="A654" s="5"/>
      <c r="B654" s="5"/>
      <c r="C654" s="5"/>
      <c r="D654" s="5"/>
      <c r="E654" s="5"/>
      <c r="F654" s="5"/>
      <c r="G654" s="5"/>
      <c r="H654" s="17"/>
      <c r="I654" s="25"/>
      <c r="J654" s="26"/>
      <c r="K654" s="26"/>
      <c r="L654" s="30" t="s">
        <v>173</v>
      </c>
      <c r="M654" s="31">
        <v>5112</v>
      </c>
      <c r="N654" s="183">
        <f t="shared" si="134"/>
        <v>0</v>
      </c>
      <c r="O654" s="183"/>
      <c r="P654" s="183"/>
      <c r="Q654" s="161"/>
      <c r="R654" s="161"/>
      <c r="S654" s="438"/>
      <c r="T654" s="161"/>
      <c r="U654" s="161"/>
      <c r="V654" s="161"/>
    </row>
    <row r="655" spans="1:22" ht="16.2">
      <c r="H655" s="25"/>
      <c r="I655" s="25"/>
      <c r="J655" s="26"/>
      <c r="K655" s="26"/>
      <c r="L655" s="32" t="s">
        <v>143</v>
      </c>
      <c r="M655" s="48">
        <v>5113</v>
      </c>
      <c r="N655" s="183">
        <f t="shared" si="134"/>
        <v>0</v>
      </c>
      <c r="O655" s="183"/>
      <c r="P655" s="183"/>
      <c r="Q655" s="161"/>
      <c r="R655" s="161"/>
      <c r="S655" s="438"/>
      <c r="T655" s="161"/>
      <c r="U655" s="161"/>
      <c r="V655" s="161"/>
    </row>
    <row r="656" spans="1:22" ht="27.6">
      <c r="A656" s="5"/>
      <c r="B656" s="5"/>
      <c r="C656" s="5"/>
      <c r="D656" s="5"/>
      <c r="E656" s="5"/>
      <c r="F656" s="5"/>
      <c r="G656" s="5"/>
      <c r="H656" s="45"/>
      <c r="I656" s="147"/>
      <c r="J656" s="148"/>
      <c r="K656" s="148"/>
      <c r="L656" s="27" t="s">
        <v>339</v>
      </c>
      <c r="M656" s="28"/>
      <c r="N656" s="197">
        <f>O656+P656</f>
        <v>0</v>
      </c>
      <c r="O656" s="197">
        <f>SUM(O657)</f>
        <v>0</v>
      </c>
      <c r="P656" s="197">
        <f>SUM(P657)</f>
        <v>0</v>
      </c>
      <c r="Q656" s="161"/>
      <c r="R656" s="161"/>
      <c r="S656" s="438"/>
      <c r="T656" s="161"/>
      <c r="U656" s="161"/>
      <c r="V656" s="161"/>
    </row>
    <row r="657" spans="1:22" ht="16.2">
      <c r="A657" s="5"/>
      <c r="B657" s="5"/>
      <c r="C657" s="5"/>
      <c r="D657" s="5"/>
      <c r="E657" s="5"/>
      <c r="F657" s="5"/>
      <c r="G657" s="5"/>
      <c r="H657" s="25"/>
      <c r="I657" s="25"/>
      <c r="J657" s="26"/>
      <c r="K657" s="26"/>
      <c r="L657" s="29" t="s">
        <v>125</v>
      </c>
      <c r="M657" s="12">
        <v>4239</v>
      </c>
      <c r="N657" s="183">
        <f t="shared" si="134"/>
        <v>0</v>
      </c>
      <c r="O657" s="183"/>
      <c r="P657" s="183"/>
      <c r="Q657" s="161"/>
      <c r="R657" s="161"/>
      <c r="S657" s="438"/>
      <c r="T657" s="161"/>
      <c r="U657" s="161"/>
      <c r="V657" s="161"/>
    </row>
    <row r="658" spans="1:22" ht="41.4">
      <c r="A658" s="5"/>
      <c r="B658" s="5"/>
      <c r="C658" s="5"/>
      <c r="D658" s="5"/>
      <c r="E658" s="5"/>
      <c r="F658" s="5"/>
      <c r="G658" s="5"/>
      <c r="H658" s="45"/>
      <c r="I658" s="147"/>
      <c r="J658" s="148"/>
      <c r="K658" s="148"/>
      <c r="L658" s="27" t="s">
        <v>771</v>
      </c>
      <c r="M658" s="28"/>
      <c r="N658" s="197">
        <f>O658+P658</f>
        <v>0</v>
      </c>
      <c r="O658" s="197">
        <f>SUM(O659)</f>
        <v>0</v>
      </c>
      <c r="P658" s="197">
        <f>SUM(P659)</f>
        <v>0</v>
      </c>
      <c r="Q658" s="161"/>
      <c r="R658" s="161"/>
      <c r="S658" s="438"/>
      <c r="T658" s="161"/>
      <c r="U658" s="161"/>
      <c r="V658" s="161"/>
    </row>
    <row r="659" spans="1:22" ht="16.2">
      <c r="H659" s="25"/>
      <c r="I659" s="25"/>
      <c r="J659" s="26"/>
      <c r="K659" s="26"/>
      <c r="L659" s="29" t="s">
        <v>348</v>
      </c>
      <c r="M659" s="12">
        <v>4729</v>
      </c>
      <c r="N659" s="183">
        <f t="shared" si="134"/>
        <v>0</v>
      </c>
      <c r="O659" s="402"/>
      <c r="P659" s="402"/>
      <c r="Q659" s="161"/>
      <c r="R659" s="161"/>
      <c r="S659" s="438"/>
      <c r="T659" s="161"/>
      <c r="U659" s="161"/>
      <c r="V659" s="161"/>
    </row>
    <row r="660" spans="1:22" ht="55.2">
      <c r="A660" s="5"/>
      <c r="B660" s="5"/>
      <c r="C660" s="5"/>
      <c r="D660" s="5"/>
      <c r="E660" s="5"/>
      <c r="F660" s="5"/>
      <c r="G660" s="5"/>
      <c r="H660" s="46"/>
      <c r="I660" s="147"/>
      <c r="J660" s="148"/>
      <c r="K660" s="148"/>
      <c r="L660" s="27" t="s">
        <v>772</v>
      </c>
      <c r="M660" s="28"/>
      <c r="N660" s="197">
        <f>O660+P660</f>
        <v>0</v>
      </c>
      <c r="O660" s="197">
        <f>SUM(O661)</f>
        <v>0</v>
      </c>
      <c r="P660" s="197">
        <f>SUM(P661)</f>
        <v>0</v>
      </c>
      <c r="Q660" s="161"/>
      <c r="R660" s="161"/>
      <c r="S660" s="438"/>
      <c r="T660" s="161"/>
      <c r="U660" s="161"/>
      <c r="V660" s="161"/>
    </row>
    <row r="661" spans="1:22" ht="16.2">
      <c r="A661" s="5"/>
      <c r="B661" s="5"/>
      <c r="C661" s="5"/>
      <c r="D661" s="5"/>
      <c r="E661" s="5"/>
      <c r="F661" s="5"/>
      <c r="G661" s="5"/>
      <c r="H661" s="25"/>
      <c r="I661" s="25"/>
      <c r="J661" s="26"/>
      <c r="K661" s="26"/>
      <c r="L661" s="29" t="s">
        <v>348</v>
      </c>
      <c r="M661" s="12">
        <v>4729</v>
      </c>
      <c r="N661" s="183">
        <f t="shared" si="134"/>
        <v>0</v>
      </c>
      <c r="O661" s="402"/>
      <c r="P661" s="402"/>
      <c r="Q661" s="161"/>
      <c r="R661" s="161"/>
      <c r="S661" s="438"/>
      <c r="T661" s="161"/>
      <c r="U661" s="161"/>
      <c r="V661" s="161"/>
    </row>
    <row r="662" spans="1:22" ht="41.4">
      <c r="A662" s="5"/>
      <c r="B662" s="5"/>
      <c r="C662" s="5"/>
      <c r="D662" s="5"/>
      <c r="E662" s="5"/>
      <c r="F662" s="5"/>
      <c r="G662" s="5"/>
      <c r="H662" s="46"/>
      <c r="I662" s="147"/>
      <c r="J662" s="148"/>
      <c r="K662" s="148"/>
      <c r="L662" s="27" t="s">
        <v>846</v>
      </c>
      <c r="M662" s="28"/>
      <c r="N662" s="197">
        <f>O662+P662</f>
        <v>0</v>
      </c>
      <c r="O662" s="197">
        <f>SUM(O663:O664)</f>
        <v>0</v>
      </c>
      <c r="P662" s="197">
        <f>SUM(P663:P664)</f>
        <v>0</v>
      </c>
      <c r="Q662" s="161"/>
      <c r="R662" s="161"/>
      <c r="S662" s="438"/>
      <c r="T662" s="161"/>
      <c r="U662" s="161"/>
      <c r="V662" s="161"/>
    </row>
    <row r="663" spans="1:22" ht="16.2">
      <c r="H663" s="25"/>
      <c r="I663" s="25"/>
      <c r="J663" s="26"/>
      <c r="K663" s="26"/>
      <c r="L663" s="29" t="s">
        <v>348</v>
      </c>
      <c r="M663" s="12">
        <v>4729</v>
      </c>
      <c r="N663" s="183">
        <f t="shared" si="134"/>
        <v>0</v>
      </c>
      <c r="O663" s="402"/>
      <c r="P663" s="402"/>
      <c r="Q663" s="161"/>
      <c r="R663" s="161"/>
      <c r="S663" s="438"/>
      <c r="T663" s="161"/>
      <c r="U663" s="161"/>
      <c r="V663" s="161"/>
    </row>
    <row r="664" spans="1:22" ht="26.4">
      <c r="A664" s="5"/>
      <c r="B664" s="5"/>
      <c r="C664" s="5"/>
      <c r="D664" s="5"/>
      <c r="E664" s="5"/>
      <c r="F664" s="5"/>
      <c r="G664" s="5"/>
      <c r="H664" s="177"/>
      <c r="I664" s="194"/>
      <c r="J664" s="201"/>
      <c r="K664" s="202"/>
      <c r="L664" s="203" t="s">
        <v>215</v>
      </c>
      <c r="M664" s="13">
        <v>4637</v>
      </c>
      <c r="N664" s="183">
        <f t="shared" si="134"/>
        <v>0</v>
      </c>
      <c r="O664" s="183"/>
      <c r="P664" s="183"/>
      <c r="Q664" s="161"/>
      <c r="R664" s="161"/>
      <c r="S664" s="438"/>
      <c r="T664" s="161"/>
      <c r="U664" s="161"/>
      <c r="V664" s="161"/>
    </row>
    <row r="665" spans="1:22" ht="27.6">
      <c r="A665" s="5"/>
      <c r="B665" s="5"/>
      <c r="C665" s="5"/>
      <c r="D665" s="5"/>
      <c r="E665" s="5"/>
      <c r="F665" s="5"/>
      <c r="G665" s="5"/>
      <c r="H665" s="46"/>
      <c r="I665" s="147"/>
      <c r="J665" s="148"/>
      <c r="K665" s="148"/>
      <c r="L665" s="459" t="s">
        <v>899</v>
      </c>
      <c r="M665" s="461"/>
      <c r="N665" s="197">
        <f>O665+P665</f>
        <v>0</v>
      </c>
      <c r="O665" s="197">
        <f>SUM(O666)</f>
        <v>0</v>
      </c>
      <c r="P665" s="197">
        <f>SUM(P666)</f>
        <v>0</v>
      </c>
      <c r="Q665" s="161"/>
      <c r="R665" s="161"/>
      <c r="S665" s="438"/>
      <c r="T665" s="161"/>
      <c r="U665" s="161"/>
      <c r="V665" s="161"/>
    </row>
    <row r="666" spans="1:22" ht="18.600000000000001" customHeight="1">
      <c r="A666" s="5"/>
      <c r="B666" s="5"/>
      <c r="C666" s="5"/>
      <c r="D666" s="5"/>
      <c r="E666" s="5"/>
      <c r="F666" s="5"/>
      <c r="G666" s="5"/>
      <c r="H666" s="177"/>
      <c r="I666" s="194"/>
      <c r="J666" s="201"/>
      <c r="K666" s="202"/>
      <c r="L666" s="32" t="s">
        <v>900</v>
      </c>
      <c r="M666" s="48">
        <v>4861</v>
      </c>
      <c r="N666" s="183">
        <f t="shared" ref="N666" si="135">O666+P666</f>
        <v>0</v>
      </c>
      <c r="O666" s="402"/>
      <c r="P666" s="402">
        <v>0</v>
      </c>
      <c r="Q666" s="161"/>
      <c r="R666" s="161"/>
      <c r="S666" s="438"/>
      <c r="T666" s="161"/>
      <c r="U666" s="161"/>
      <c r="V666" s="161"/>
    </row>
    <row r="667" spans="1:22" ht="27.6">
      <c r="A667" s="5"/>
      <c r="B667" s="5"/>
      <c r="C667" s="5"/>
      <c r="D667" s="5"/>
      <c r="E667" s="5"/>
      <c r="F667" s="5"/>
      <c r="G667" s="5"/>
      <c r="H667" s="46"/>
      <c r="I667" s="147"/>
      <c r="J667" s="148"/>
      <c r="K667" s="148"/>
      <c r="L667" s="459" t="s">
        <v>938</v>
      </c>
      <c r="M667" s="461"/>
      <c r="N667" s="197">
        <f>O667+P667</f>
        <v>0</v>
      </c>
      <c r="O667" s="197">
        <f>SUM(O668)</f>
        <v>0</v>
      </c>
      <c r="P667" s="197">
        <f>SUM(P668)</f>
        <v>0</v>
      </c>
      <c r="Q667" s="161"/>
      <c r="R667" s="161"/>
      <c r="S667" s="438"/>
      <c r="T667" s="161"/>
      <c r="U667" s="161"/>
      <c r="V667" s="161"/>
    </row>
    <row r="668" spans="1:22" ht="27.6" customHeight="1">
      <c r="A668" s="5"/>
      <c r="B668" s="5"/>
      <c r="C668" s="5"/>
      <c r="D668" s="5"/>
      <c r="E668" s="5"/>
      <c r="F668" s="5"/>
      <c r="G668" s="5"/>
      <c r="H668" s="177"/>
      <c r="I668" s="194"/>
      <c r="J668" s="201"/>
      <c r="K668" s="202"/>
      <c r="L668" s="32" t="s">
        <v>940</v>
      </c>
      <c r="M668" s="48" t="s">
        <v>939</v>
      </c>
      <c r="N668" s="183">
        <f t="shared" ref="N668" si="136">O668+P668</f>
        <v>0</v>
      </c>
      <c r="O668" s="402"/>
      <c r="P668" s="402">
        <v>0</v>
      </c>
      <c r="Q668" s="161"/>
      <c r="R668" s="161"/>
      <c r="S668" s="438"/>
      <c r="T668" s="161"/>
      <c r="U668" s="161"/>
      <c r="V668" s="161"/>
    </row>
    <row r="669" spans="1:22" ht="16.2">
      <c r="A669" s="5"/>
      <c r="B669" s="5"/>
      <c r="C669" s="5"/>
      <c r="D669" s="5"/>
      <c r="E669" s="5"/>
      <c r="F669" s="5"/>
      <c r="G669" s="5"/>
      <c r="H669" s="180">
        <v>3000</v>
      </c>
      <c r="I669" s="212" t="s">
        <v>189</v>
      </c>
      <c r="J669" s="213">
        <v>0</v>
      </c>
      <c r="K669" s="213">
        <v>0</v>
      </c>
      <c r="L669" s="162" t="s">
        <v>343</v>
      </c>
      <c r="M669" s="174"/>
      <c r="N669" s="163">
        <f>+N671+N677+N698+N751</f>
        <v>0</v>
      </c>
      <c r="O669" s="163">
        <f>+O671+O677+O698+O751</f>
        <v>0</v>
      </c>
      <c r="P669" s="163">
        <f>+P671+P677+P698+P751</f>
        <v>0</v>
      </c>
      <c r="Q669" s="161"/>
      <c r="R669" s="161"/>
      <c r="S669" s="438"/>
      <c r="T669" s="161"/>
      <c r="U669" s="161"/>
      <c r="V669" s="161"/>
    </row>
    <row r="670" spans="1:22" ht="16.2">
      <c r="H670" s="25"/>
      <c r="I670" s="18"/>
      <c r="J670" s="19"/>
      <c r="K670" s="19"/>
      <c r="L670" s="30" t="s">
        <v>108</v>
      </c>
      <c r="M670" s="31"/>
      <c r="N670" s="190"/>
      <c r="O670" s="190"/>
      <c r="P670" s="190"/>
      <c r="Q670" s="161"/>
      <c r="R670" s="161"/>
      <c r="S670" s="438"/>
      <c r="T670" s="161"/>
      <c r="U670" s="161"/>
      <c r="V670" s="161"/>
    </row>
    <row r="671" spans="1:22" ht="16.2">
      <c r="A671" s="5"/>
      <c r="B671" s="5"/>
      <c r="C671" s="5"/>
      <c r="D671" s="5"/>
      <c r="E671" s="5"/>
      <c r="F671" s="5"/>
      <c r="G671" s="5"/>
      <c r="H671" s="165">
        <v>3030</v>
      </c>
      <c r="I671" s="166" t="s">
        <v>189</v>
      </c>
      <c r="J671" s="167">
        <v>3</v>
      </c>
      <c r="K671" s="167">
        <v>0</v>
      </c>
      <c r="L671" s="168" t="s">
        <v>773</v>
      </c>
      <c r="M671" s="176"/>
      <c r="N671" s="188">
        <f>+N673</f>
        <v>0</v>
      </c>
      <c r="O671" s="188">
        <f>+O673</f>
        <v>0</v>
      </c>
      <c r="P671" s="188">
        <f>+P673</f>
        <v>0</v>
      </c>
      <c r="Q671" s="161"/>
      <c r="R671" s="161"/>
      <c r="S671" s="438"/>
      <c r="T671" s="161"/>
      <c r="U671" s="161"/>
      <c r="V671" s="161"/>
    </row>
    <row r="672" spans="1:22" ht="16.2">
      <c r="H672" s="25"/>
      <c r="I672" s="18"/>
      <c r="J672" s="19"/>
      <c r="K672" s="19"/>
      <c r="L672" s="30" t="s">
        <v>110</v>
      </c>
      <c r="M672" s="31"/>
      <c r="N672" s="190"/>
      <c r="O672" s="190"/>
      <c r="P672" s="190"/>
      <c r="Q672" s="161"/>
      <c r="R672" s="161"/>
      <c r="S672" s="438"/>
      <c r="T672" s="161"/>
      <c r="U672" s="161"/>
      <c r="V672" s="161"/>
    </row>
    <row r="673" spans="1:22" ht="16.2">
      <c r="A673" s="5"/>
      <c r="B673" s="5"/>
      <c r="C673" s="5"/>
      <c r="D673" s="5"/>
      <c r="E673" s="5"/>
      <c r="F673" s="5"/>
      <c r="G673" s="5"/>
      <c r="H673" s="151">
        <v>3031</v>
      </c>
      <c r="I673" s="152" t="s">
        <v>189</v>
      </c>
      <c r="J673" s="153">
        <v>3</v>
      </c>
      <c r="K673" s="153">
        <v>1</v>
      </c>
      <c r="L673" s="154" t="s">
        <v>773</v>
      </c>
      <c r="M673" s="155"/>
      <c r="N673" s="192">
        <f>+N675</f>
        <v>0</v>
      </c>
      <c r="O673" s="192">
        <f>+O675</f>
        <v>0</v>
      </c>
      <c r="P673" s="192">
        <f>+P675</f>
        <v>0</v>
      </c>
      <c r="Q673" s="161"/>
      <c r="R673" s="161"/>
      <c r="S673" s="438"/>
      <c r="T673" s="161"/>
      <c r="U673" s="161"/>
      <c r="V673" s="161"/>
    </row>
    <row r="674" spans="1:22" ht="16.2">
      <c r="A674" s="5"/>
      <c r="B674" s="5"/>
      <c r="C674" s="5"/>
      <c r="D674" s="5"/>
      <c r="E674" s="5"/>
      <c r="F674" s="5"/>
      <c r="G674" s="5"/>
      <c r="H674" s="396"/>
      <c r="I674" s="424"/>
      <c r="J674" s="428"/>
      <c r="K674" s="428"/>
      <c r="L674" s="30" t="s">
        <v>108</v>
      </c>
      <c r="M674" s="429"/>
      <c r="N674" s="190"/>
      <c r="O674" s="190"/>
      <c r="P674" s="190"/>
      <c r="Q674" s="161"/>
      <c r="R674" s="161"/>
      <c r="S674" s="438"/>
      <c r="T674" s="161"/>
      <c r="U674" s="161"/>
      <c r="V674" s="161"/>
    </row>
    <row r="675" spans="1:22" ht="27.6">
      <c r="H675" s="45"/>
      <c r="I675" s="147"/>
      <c r="J675" s="148"/>
      <c r="K675" s="148"/>
      <c r="L675" s="27" t="s">
        <v>774</v>
      </c>
      <c r="M675" s="28"/>
      <c r="N675" s="197">
        <f>O675+P675</f>
        <v>0</v>
      </c>
      <c r="O675" s="197">
        <f>SUM(O676)</f>
        <v>0</v>
      </c>
      <c r="P675" s="197">
        <f>SUM(P676)</f>
        <v>0</v>
      </c>
      <c r="Q675" s="161"/>
      <c r="R675" s="161"/>
      <c r="S675" s="438"/>
      <c r="T675" s="161"/>
      <c r="U675" s="161"/>
      <c r="V675" s="161"/>
    </row>
    <row r="676" spans="1:22" ht="16.2">
      <c r="A676" s="5"/>
      <c r="B676" s="5"/>
      <c r="C676" s="5"/>
      <c r="D676" s="5"/>
      <c r="E676" s="5"/>
      <c r="F676" s="5"/>
      <c r="G676" s="5"/>
      <c r="H676" s="17"/>
      <c r="I676" s="25"/>
      <c r="J676" s="26"/>
      <c r="K676" s="26"/>
      <c r="L676" s="29" t="s">
        <v>125</v>
      </c>
      <c r="M676" s="13">
        <v>4239</v>
      </c>
      <c r="N676" s="183">
        <f t="shared" ref="N676" si="137">O676+P676</f>
        <v>0</v>
      </c>
      <c r="O676" s="183"/>
      <c r="P676" s="183"/>
      <c r="Q676" s="161"/>
      <c r="R676" s="161"/>
      <c r="S676" s="438"/>
      <c r="T676" s="161"/>
      <c r="U676" s="161"/>
      <c r="V676" s="161"/>
    </row>
    <row r="677" spans="1:22" ht="16.2">
      <c r="H677" s="165">
        <v>3040</v>
      </c>
      <c r="I677" s="166" t="s">
        <v>189</v>
      </c>
      <c r="J677" s="167">
        <v>4</v>
      </c>
      <c r="K677" s="167">
        <v>0</v>
      </c>
      <c r="L677" s="168" t="s">
        <v>775</v>
      </c>
      <c r="M677" s="176"/>
      <c r="N677" s="188">
        <f>+N679</f>
        <v>0</v>
      </c>
      <c r="O677" s="188">
        <f>+O679</f>
        <v>0</v>
      </c>
      <c r="P677" s="188">
        <f>+P679</f>
        <v>0</v>
      </c>
      <c r="Q677" s="161"/>
      <c r="R677" s="161"/>
      <c r="S677" s="438"/>
      <c r="T677" s="161"/>
      <c r="U677" s="161"/>
      <c r="V677" s="161"/>
    </row>
    <row r="678" spans="1:22" ht="16.2">
      <c r="A678" s="5"/>
      <c r="B678" s="5"/>
      <c r="C678" s="5"/>
      <c r="D678" s="5"/>
      <c r="E678" s="5"/>
      <c r="F678" s="5"/>
      <c r="G678" s="5"/>
      <c r="H678" s="25"/>
      <c r="I678" s="18"/>
      <c r="J678" s="19"/>
      <c r="K678" s="19"/>
      <c r="L678" s="30" t="s">
        <v>110</v>
      </c>
      <c r="M678" s="31"/>
      <c r="N678" s="190"/>
      <c r="O678" s="190"/>
      <c r="P678" s="190"/>
      <c r="Q678" s="161"/>
      <c r="R678" s="161"/>
      <c r="S678" s="438"/>
      <c r="T678" s="161"/>
      <c r="U678" s="161"/>
      <c r="V678" s="161"/>
    </row>
    <row r="679" spans="1:22" ht="16.2">
      <c r="H679" s="151">
        <v>3041</v>
      </c>
      <c r="I679" s="152" t="s">
        <v>189</v>
      </c>
      <c r="J679" s="153">
        <v>4</v>
      </c>
      <c r="K679" s="153">
        <v>1</v>
      </c>
      <c r="L679" s="154" t="s">
        <v>775</v>
      </c>
      <c r="M679" s="155"/>
      <c r="N679" s="192">
        <f>+N681+N689+N692+N695</f>
        <v>0</v>
      </c>
      <c r="O679" s="192">
        <f t="shared" ref="O679:P679" si="138">+O681+O689+O692+O695</f>
        <v>0</v>
      </c>
      <c r="P679" s="192">
        <f t="shared" si="138"/>
        <v>0</v>
      </c>
      <c r="Q679" s="161"/>
      <c r="R679" s="161"/>
      <c r="S679" s="438"/>
      <c r="T679" s="161"/>
      <c r="U679" s="161"/>
      <c r="V679" s="161"/>
    </row>
    <row r="680" spans="1:22" ht="16.2">
      <c r="A680" s="5"/>
      <c r="B680" s="5"/>
      <c r="C680" s="5"/>
      <c r="D680" s="5"/>
      <c r="E680" s="5"/>
      <c r="F680" s="5"/>
      <c r="G680" s="5"/>
      <c r="H680" s="396"/>
      <c r="I680" s="424"/>
      <c r="J680" s="428"/>
      <c r="K680" s="428"/>
      <c r="L680" s="30" t="s">
        <v>108</v>
      </c>
      <c r="M680" s="429"/>
      <c r="N680" s="190"/>
      <c r="O680" s="190"/>
      <c r="P680" s="190"/>
      <c r="Q680" s="161"/>
      <c r="R680" s="161"/>
      <c r="S680" s="438"/>
      <c r="T680" s="161"/>
      <c r="U680" s="161"/>
      <c r="V680" s="161"/>
    </row>
    <row r="681" spans="1:22" ht="28.5" customHeight="1">
      <c r="H681" s="45"/>
      <c r="I681" s="147"/>
      <c r="J681" s="148"/>
      <c r="K681" s="148"/>
      <c r="L681" s="27" t="s">
        <v>776</v>
      </c>
      <c r="M681" s="28"/>
      <c r="N681" s="197">
        <f>O681+P681</f>
        <v>0</v>
      </c>
      <c r="O681" s="197">
        <f>SUM(O682:O688)</f>
        <v>0</v>
      </c>
      <c r="P681" s="197">
        <f>SUM(P682:P688)</f>
        <v>0</v>
      </c>
      <c r="Q681" s="161"/>
      <c r="R681" s="161"/>
      <c r="S681" s="438"/>
      <c r="T681" s="161"/>
      <c r="U681" s="161"/>
      <c r="V681" s="161"/>
    </row>
    <row r="682" spans="1:22" ht="16.2">
      <c r="A682" s="5"/>
      <c r="B682" s="5"/>
      <c r="C682" s="5"/>
      <c r="D682" s="5"/>
      <c r="E682" s="5"/>
      <c r="F682" s="5"/>
      <c r="G682" s="5"/>
      <c r="H682" s="17"/>
      <c r="I682" s="25"/>
      <c r="J682" s="26"/>
      <c r="K682" s="26"/>
      <c r="L682" s="29" t="s">
        <v>118</v>
      </c>
      <c r="M682" s="13">
        <v>4216</v>
      </c>
      <c r="N682" s="183">
        <f t="shared" ref="N682:N691" si="139">O682+P682</f>
        <v>0</v>
      </c>
      <c r="O682" s="183"/>
      <c r="P682" s="183"/>
      <c r="Q682" s="161"/>
      <c r="R682" s="161"/>
      <c r="S682" s="438"/>
      <c r="T682" s="161"/>
      <c r="U682" s="161"/>
      <c r="V682" s="161"/>
    </row>
    <row r="683" spans="1:22" ht="26.4">
      <c r="A683" s="5"/>
      <c r="B683" s="5"/>
      <c r="C683" s="5"/>
      <c r="D683" s="5"/>
      <c r="E683" s="5"/>
      <c r="F683" s="5"/>
      <c r="G683" s="5"/>
      <c r="H683" s="17"/>
      <c r="I683" s="25"/>
      <c r="J683" s="26"/>
      <c r="K683" s="26"/>
      <c r="L683" s="36" t="s">
        <v>394</v>
      </c>
      <c r="M683" s="13">
        <v>4233</v>
      </c>
      <c r="N683" s="183">
        <f t="shared" si="139"/>
        <v>0</v>
      </c>
      <c r="O683" s="183"/>
      <c r="P683" s="183"/>
      <c r="Q683" s="161"/>
      <c r="R683" s="161"/>
      <c r="S683" s="438"/>
      <c r="T683" s="161"/>
      <c r="U683" s="161"/>
      <c r="V683" s="161"/>
    </row>
    <row r="684" spans="1:22" ht="16.2">
      <c r="A684" s="5"/>
      <c r="B684" s="5"/>
      <c r="C684" s="5"/>
      <c r="D684" s="5"/>
      <c r="E684" s="5"/>
      <c r="F684" s="5"/>
      <c r="G684" s="5"/>
      <c r="H684" s="17"/>
      <c r="I684" s="25"/>
      <c r="J684" s="26"/>
      <c r="K684" s="26"/>
      <c r="L684" s="29" t="s">
        <v>122</v>
      </c>
      <c r="M684" s="12">
        <v>4234</v>
      </c>
      <c r="N684" s="183"/>
      <c r="O684" s="183"/>
      <c r="P684" s="183"/>
      <c r="Q684" s="161"/>
      <c r="R684" s="161"/>
      <c r="S684" s="438"/>
      <c r="T684" s="161"/>
      <c r="U684" s="161"/>
      <c r="V684" s="161"/>
    </row>
    <row r="685" spans="1:22" ht="16.2">
      <c r="A685" s="5"/>
      <c r="B685" s="5"/>
      <c r="C685" s="5"/>
      <c r="D685" s="5"/>
      <c r="E685" s="5"/>
      <c r="F685" s="5"/>
      <c r="G685" s="5"/>
      <c r="H685" s="17"/>
      <c r="I685" s="25"/>
      <c r="J685" s="26"/>
      <c r="K685" s="26"/>
      <c r="L685" s="29" t="s">
        <v>125</v>
      </c>
      <c r="M685" s="44">
        <v>4239</v>
      </c>
      <c r="N685" s="183"/>
      <c r="O685" s="183"/>
      <c r="P685" s="183"/>
      <c r="Q685" s="161"/>
      <c r="R685" s="161"/>
      <c r="S685" s="438"/>
      <c r="T685" s="161"/>
      <c r="U685" s="161"/>
      <c r="V685" s="161"/>
    </row>
    <row r="686" spans="1:22" ht="16.2">
      <c r="A686" s="5"/>
      <c r="B686" s="5"/>
      <c r="C686" s="5"/>
      <c r="D686" s="5"/>
      <c r="E686" s="5"/>
      <c r="F686" s="5"/>
      <c r="G686" s="5"/>
      <c r="H686" s="17"/>
      <c r="I686" s="25"/>
      <c r="J686" s="26"/>
      <c r="K686" s="26"/>
      <c r="L686" s="29" t="s">
        <v>901</v>
      </c>
      <c r="M686" s="12" t="s">
        <v>902</v>
      </c>
      <c r="N686" s="183"/>
      <c r="O686" s="183"/>
      <c r="P686" s="183"/>
      <c r="Q686" s="161"/>
      <c r="R686" s="161"/>
      <c r="S686" s="438"/>
      <c r="T686" s="161"/>
      <c r="U686" s="161"/>
      <c r="V686" s="161"/>
    </row>
    <row r="687" spans="1:22" ht="16.2">
      <c r="A687" s="5"/>
      <c r="B687" s="5"/>
      <c r="C687" s="5"/>
      <c r="D687" s="5"/>
      <c r="E687" s="5"/>
      <c r="F687" s="5"/>
      <c r="G687" s="5"/>
      <c r="H687" s="17"/>
      <c r="I687" s="25"/>
      <c r="J687" s="26"/>
      <c r="K687" s="26"/>
      <c r="L687" s="29" t="s">
        <v>130</v>
      </c>
      <c r="M687" s="13">
        <v>4267</v>
      </c>
      <c r="N687" s="183"/>
      <c r="O687" s="183"/>
      <c r="P687" s="183"/>
      <c r="Q687" s="161"/>
      <c r="R687" s="161"/>
      <c r="S687" s="438"/>
      <c r="T687" s="161"/>
      <c r="U687" s="161"/>
      <c r="V687" s="161"/>
    </row>
    <row r="688" spans="1:22" ht="16.2">
      <c r="A688" s="5"/>
      <c r="B688" s="5"/>
      <c r="C688" s="5"/>
      <c r="D688" s="5"/>
      <c r="E688" s="5"/>
      <c r="F688" s="5"/>
      <c r="G688" s="5"/>
      <c r="H688" s="17"/>
      <c r="I688" s="25"/>
      <c r="J688" s="26"/>
      <c r="K688" s="26"/>
      <c r="L688" s="433" t="s">
        <v>903</v>
      </c>
      <c r="M688" s="468" t="s">
        <v>904</v>
      </c>
      <c r="N688" s="183">
        <f t="shared" si="139"/>
        <v>0</v>
      </c>
      <c r="O688" s="183"/>
      <c r="P688" s="183"/>
      <c r="Q688" s="161"/>
      <c r="R688" s="161"/>
      <c r="S688" s="438"/>
      <c r="T688" s="161"/>
      <c r="U688" s="161"/>
      <c r="V688" s="161"/>
    </row>
    <row r="689" spans="1:22" ht="30.75" customHeight="1">
      <c r="H689" s="45"/>
      <c r="I689" s="147"/>
      <c r="J689" s="148"/>
      <c r="K689" s="148"/>
      <c r="L689" s="459" t="s">
        <v>847</v>
      </c>
      <c r="M689" s="461"/>
      <c r="N689" s="197">
        <f>O689+P689</f>
        <v>0</v>
      </c>
      <c r="O689" s="197">
        <f>SUM(O690:O691)</f>
        <v>0</v>
      </c>
      <c r="P689" s="197">
        <f>SUM(P690:P691)</f>
        <v>0</v>
      </c>
      <c r="Q689" s="161"/>
      <c r="R689" s="161"/>
      <c r="S689" s="438"/>
      <c r="T689" s="161"/>
      <c r="U689" s="161"/>
      <c r="V689" s="161"/>
    </row>
    <row r="690" spans="1:22" ht="16.2">
      <c r="A690" s="5"/>
      <c r="B690" s="5"/>
      <c r="C690" s="5"/>
      <c r="D690" s="5"/>
      <c r="E690" s="5"/>
      <c r="F690" s="5"/>
      <c r="G690" s="5"/>
      <c r="H690" s="17"/>
      <c r="I690" s="25"/>
      <c r="J690" s="26"/>
      <c r="K690" s="26"/>
      <c r="L690" s="29" t="s">
        <v>125</v>
      </c>
      <c r="M690" s="44">
        <v>4239</v>
      </c>
      <c r="N690" s="183">
        <f t="shared" si="139"/>
        <v>0</v>
      </c>
      <c r="O690" s="183"/>
      <c r="P690" s="183"/>
      <c r="Q690" s="161"/>
      <c r="R690" s="161"/>
      <c r="S690" s="438"/>
      <c r="T690" s="161"/>
      <c r="U690" s="161"/>
      <c r="V690" s="161"/>
    </row>
    <row r="691" spans="1:22" ht="16.2">
      <c r="H691" s="17"/>
      <c r="I691" s="25"/>
      <c r="J691" s="26"/>
      <c r="K691" s="26"/>
      <c r="L691" s="30" t="s">
        <v>134</v>
      </c>
      <c r="M691" s="31">
        <v>4861</v>
      </c>
      <c r="N691" s="183">
        <f t="shared" si="139"/>
        <v>0</v>
      </c>
      <c r="O691" s="183"/>
      <c r="P691" s="183"/>
      <c r="Q691" s="161"/>
      <c r="R691" s="161"/>
      <c r="S691" s="438"/>
      <c r="T691" s="161"/>
      <c r="U691" s="161"/>
      <c r="V691" s="161"/>
    </row>
    <row r="692" spans="1:22" ht="54" customHeight="1">
      <c r="H692" s="45"/>
      <c r="I692" s="147"/>
      <c r="J692" s="148"/>
      <c r="K692" s="148"/>
      <c r="L692" s="459" t="s">
        <v>848</v>
      </c>
      <c r="M692" s="461"/>
      <c r="N692" s="197">
        <f>SUM(N693:N694)</f>
        <v>0</v>
      </c>
      <c r="O692" s="197">
        <f t="shared" ref="O692:P692" si="140">SUM(O693:O694)</f>
        <v>0</v>
      </c>
      <c r="P692" s="197">
        <f t="shared" si="140"/>
        <v>0</v>
      </c>
      <c r="Q692" s="161"/>
      <c r="R692" s="161"/>
      <c r="S692" s="438"/>
      <c r="T692" s="161"/>
      <c r="U692" s="161"/>
      <c r="V692" s="161"/>
    </row>
    <row r="693" spans="1:22" ht="16.2">
      <c r="H693" s="17"/>
      <c r="I693" s="25"/>
      <c r="J693" s="26"/>
      <c r="K693" s="26"/>
      <c r="L693" s="29" t="s">
        <v>123</v>
      </c>
      <c r="M693" s="12">
        <v>4235</v>
      </c>
      <c r="N693" s="183">
        <f t="shared" ref="N693:N694" si="141">O693+P693</f>
        <v>0</v>
      </c>
      <c r="O693" s="183"/>
      <c r="P693" s="183"/>
      <c r="Q693" s="161"/>
      <c r="R693" s="161"/>
      <c r="S693" s="438"/>
      <c r="T693" s="161"/>
      <c r="U693" s="161"/>
      <c r="V693" s="161"/>
    </row>
    <row r="694" spans="1:22" ht="16.2">
      <c r="H694" s="17"/>
      <c r="I694" s="25"/>
      <c r="J694" s="26"/>
      <c r="K694" s="26"/>
      <c r="L694" s="30" t="s">
        <v>134</v>
      </c>
      <c r="M694" s="31">
        <v>4861</v>
      </c>
      <c r="N694" s="183">
        <f t="shared" si="141"/>
        <v>0</v>
      </c>
      <c r="O694" s="183"/>
      <c r="P694" s="183"/>
      <c r="Q694" s="161"/>
      <c r="R694" s="161"/>
      <c r="S694" s="438"/>
      <c r="T694" s="161"/>
      <c r="U694" s="161"/>
      <c r="V694" s="161"/>
    </row>
    <row r="695" spans="1:22" ht="45" customHeight="1">
      <c r="H695" s="45"/>
      <c r="I695" s="147"/>
      <c r="J695" s="148"/>
      <c r="K695" s="148"/>
      <c r="L695" s="459" t="s">
        <v>849</v>
      </c>
      <c r="M695" s="461"/>
      <c r="N695" s="197">
        <f>SUM(N696:N697)</f>
        <v>0</v>
      </c>
      <c r="O695" s="197">
        <f t="shared" ref="O695:P695" si="142">SUM(O696:O697)</f>
        <v>0</v>
      </c>
      <c r="P695" s="197">
        <f t="shared" si="142"/>
        <v>0</v>
      </c>
      <c r="Q695" s="161"/>
      <c r="R695" s="161"/>
      <c r="S695" s="438"/>
      <c r="T695" s="161"/>
      <c r="U695" s="161"/>
      <c r="V695" s="161"/>
    </row>
    <row r="696" spans="1:22" ht="16.2">
      <c r="H696" s="17"/>
      <c r="I696" s="25"/>
      <c r="J696" s="26"/>
      <c r="K696" s="26"/>
      <c r="L696" s="462" t="s">
        <v>123</v>
      </c>
      <c r="M696" s="463">
        <v>4235</v>
      </c>
      <c r="N696" s="183">
        <f t="shared" ref="N696:N697" si="143">O696+P696</f>
        <v>0</v>
      </c>
      <c r="O696" s="183"/>
      <c r="P696" s="183"/>
      <c r="Q696" s="161"/>
      <c r="R696" s="161"/>
      <c r="S696" s="438"/>
      <c r="T696" s="161"/>
      <c r="U696" s="161"/>
      <c r="V696" s="161"/>
    </row>
    <row r="697" spans="1:22" ht="16.2">
      <c r="H697" s="17"/>
      <c r="I697" s="25"/>
      <c r="J697" s="26"/>
      <c r="K697" s="26"/>
      <c r="L697" s="433" t="s">
        <v>125</v>
      </c>
      <c r="M697" s="464">
        <v>4239</v>
      </c>
      <c r="N697" s="183">
        <f t="shared" si="143"/>
        <v>0</v>
      </c>
      <c r="O697" s="183"/>
      <c r="P697" s="183"/>
      <c r="Q697" s="161"/>
      <c r="R697" s="161"/>
      <c r="S697" s="438"/>
      <c r="T697" s="161"/>
      <c r="U697" s="161"/>
      <c r="V697" s="161"/>
    </row>
    <row r="698" spans="1:22" ht="27.6">
      <c r="A698" s="5"/>
      <c r="B698" s="5"/>
      <c r="C698" s="5"/>
      <c r="D698" s="5"/>
      <c r="E698" s="5"/>
      <c r="F698" s="5"/>
      <c r="G698" s="5"/>
      <c r="H698" s="165">
        <v>3070</v>
      </c>
      <c r="I698" s="166" t="s">
        <v>189</v>
      </c>
      <c r="J698" s="167">
        <v>7</v>
      </c>
      <c r="K698" s="167">
        <v>0</v>
      </c>
      <c r="L698" s="168" t="s">
        <v>344</v>
      </c>
      <c r="M698" s="176"/>
      <c r="N698" s="188">
        <f>+N700</f>
        <v>0</v>
      </c>
      <c r="O698" s="188">
        <f>+O700</f>
        <v>0</v>
      </c>
      <c r="P698" s="188">
        <f>+P700</f>
        <v>0</v>
      </c>
      <c r="Q698" s="161"/>
      <c r="R698" s="161"/>
      <c r="S698" s="438"/>
      <c r="T698" s="161"/>
      <c r="U698" s="161"/>
      <c r="V698" s="161"/>
    </row>
    <row r="699" spans="1:22" ht="16.2">
      <c r="A699" s="5"/>
      <c r="B699" s="5"/>
      <c r="C699" s="5"/>
      <c r="D699" s="5"/>
      <c r="E699" s="5"/>
      <c r="F699" s="5"/>
      <c r="G699" s="5"/>
      <c r="H699" s="25"/>
      <c r="I699" s="18"/>
      <c r="J699" s="19"/>
      <c r="K699" s="19"/>
      <c r="L699" s="30" t="s">
        <v>110</v>
      </c>
      <c r="M699" s="31"/>
      <c r="N699" s="190"/>
      <c r="O699" s="190"/>
      <c r="P699" s="190"/>
      <c r="Q699" s="161"/>
      <c r="R699" s="161"/>
      <c r="S699" s="438"/>
      <c r="T699" s="161"/>
      <c r="U699" s="161"/>
      <c r="V699" s="161"/>
    </row>
    <row r="700" spans="1:22" ht="26.4">
      <c r="A700" s="5"/>
      <c r="B700" s="5"/>
      <c r="C700" s="5"/>
      <c r="D700" s="5"/>
      <c r="E700" s="5"/>
      <c r="F700" s="5"/>
      <c r="G700" s="5"/>
      <c r="H700" s="151">
        <v>3071</v>
      </c>
      <c r="I700" s="152" t="s">
        <v>189</v>
      </c>
      <c r="J700" s="153">
        <v>7</v>
      </c>
      <c r="K700" s="153">
        <v>1</v>
      </c>
      <c r="L700" s="154" t="s">
        <v>344</v>
      </c>
      <c r="M700" s="155"/>
      <c r="N700" s="192">
        <f>+N702+N710+N716+N718+N724+N731+N735+N743+N749</f>
        <v>0</v>
      </c>
      <c r="O700" s="192">
        <f t="shared" ref="O700:P700" si="144">+O702+O710+O716+O718+O724+O731+O735+O743+O749</f>
        <v>0</v>
      </c>
      <c r="P700" s="192">
        <f t="shared" si="144"/>
        <v>0</v>
      </c>
      <c r="Q700" s="161"/>
      <c r="R700" s="161"/>
      <c r="S700" s="438"/>
      <c r="T700" s="161"/>
      <c r="U700" s="161"/>
      <c r="V700" s="161"/>
    </row>
    <row r="701" spans="1:22" ht="16.2">
      <c r="H701" s="25"/>
      <c r="I701" s="25"/>
      <c r="J701" s="26"/>
      <c r="K701" s="26"/>
      <c r="L701" s="30" t="s">
        <v>108</v>
      </c>
      <c r="M701" s="31"/>
      <c r="N701" s="190"/>
      <c r="O701" s="190"/>
      <c r="P701" s="190"/>
      <c r="Q701" s="161"/>
      <c r="R701" s="161"/>
      <c r="S701" s="438"/>
      <c r="T701" s="161"/>
      <c r="U701" s="161"/>
      <c r="V701" s="161"/>
    </row>
    <row r="702" spans="1:22" ht="41.4">
      <c r="A702" s="5"/>
      <c r="B702" s="5"/>
      <c r="C702" s="5"/>
      <c r="D702" s="5"/>
      <c r="E702" s="5"/>
      <c r="F702" s="5"/>
      <c r="G702" s="5"/>
      <c r="H702" s="45"/>
      <c r="I702" s="147"/>
      <c r="J702" s="148"/>
      <c r="K702" s="148"/>
      <c r="L702" s="27" t="s">
        <v>905</v>
      </c>
      <c r="M702" s="28"/>
      <c r="N702" s="197">
        <f>O702+P702</f>
        <v>0</v>
      </c>
      <c r="O702" s="430">
        <f>SUM(O703:O709)</f>
        <v>0</v>
      </c>
      <c r="P702" s="430">
        <f>SUM(P703:P709)</f>
        <v>0</v>
      </c>
      <c r="Q702" s="161"/>
      <c r="R702" s="161"/>
      <c r="S702" s="438"/>
      <c r="T702" s="161"/>
      <c r="U702" s="161"/>
      <c r="V702" s="161"/>
    </row>
    <row r="703" spans="1:22" ht="16.8">
      <c r="H703" s="17"/>
      <c r="I703" s="25"/>
      <c r="J703" s="26"/>
      <c r="K703" s="26"/>
      <c r="L703" s="29" t="s">
        <v>116</v>
      </c>
      <c r="M703" s="13">
        <v>4214</v>
      </c>
      <c r="N703" s="183">
        <f t="shared" ref="N703:N744" si="145">O703+P703</f>
        <v>0</v>
      </c>
      <c r="O703" s="399">
        <v>0</v>
      </c>
      <c r="P703" s="399"/>
      <c r="Q703" s="161"/>
      <c r="R703" s="161"/>
      <c r="S703" s="438"/>
      <c r="T703" s="161"/>
      <c r="U703" s="161"/>
      <c r="V703" s="161"/>
    </row>
    <row r="704" spans="1:22" ht="26.4">
      <c r="A704" s="5"/>
      <c r="B704" s="5"/>
      <c r="C704" s="5"/>
      <c r="D704" s="5"/>
      <c r="E704" s="5"/>
      <c r="F704" s="5"/>
      <c r="G704" s="5"/>
      <c r="H704" s="17"/>
      <c r="I704" s="25"/>
      <c r="J704" s="26"/>
      <c r="K704" s="26"/>
      <c r="L704" s="30" t="s">
        <v>394</v>
      </c>
      <c r="M704" s="31">
        <v>4233</v>
      </c>
      <c r="N704" s="183">
        <f t="shared" si="145"/>
        <v>0</v>
      </c>
      <c r="O704" s="399"/>
      <c r="P704" s="399"/>
      <c r="Q704" s="161"/>
      <c r="R704" s="161"/>
      <c r="S704" s="438"/>
      <c r="T704" s="161"/>
      <c r="U704" s="161"/>
      <c r="V704" s="161"/>
    </row>
    <row r="705" spans="1:22" ht="16.8">
      <c r="H705" s="17"/>
      <c r="I705" s="25"/>
      <c r="J705" s="26"/>
      <c r="K705" s="26"/>
      <c r="L705" s="29" t="s">
        <v>123</v>
      </c>
      <c r="M705" s="12">
        <v>4235</v>
      </c>
      <c r="N705" s="183">
        <f t="shared" si="145"/>
        <v>0</v>
      </c>
      <c r="O705" s="399"/>
      <c r="P705" s="399"/>
      <c r="Q705" s="161"/>
      <c r="R705" s="161"/>
      <c r="S705" s="438"/>
      <c r="T705" s="161"/>
      <c r="U705" s="161"/>
      <c r="V705" s="161"/>
    </row>
    <row r="706" spans="1:22" ht="16.8">
      <c r="A706" s="5"/>
      <c r="B706" s="5"/>
      <c r="C706" s="5"/>
      <c r="D706" s="5"/>
      <c r="E706" s="5"/>
      <c r="F706" s="5"/>
      <c r="G706" s="5"/>
      <c r="H706" s="17"/>
      <c r="I706" s="25"/>
      <c r="J706" s="26"/>
      <c r="K706" s="26"/>
      <c r="L706" s="29" t="s">
        <v>125</v>
      </c>
      <c r="M706" s="44">
        <v>4239</v>
      </c>
      <c r="N706" s="183">
        <f t="shared" si="145"/>
        <v>0</v>
      </c>
      <c r="O706" s="399"/>
      <c r="P706" s="399"/>
      <c r="Q706" s="161"/>
      <c r="R706" s="161"/>
      <c r="S706" s="438"/>
      <c r="T706" s="161"/>
      <c r="U706" s="161"/>
      <c r="V706" s="161"/>
    </row>
    <row r="707" spans="1:22" ht="16.2">
      <c r="H707" s="17"/>
      <c r="I707" s="25"/>
      <c r="J707" s="26"/>
      <c r="K707" s="26"/>
      <c r="L707" s="29" t="s">
        <v>396</v>
      </c>
      <c r="M707" s="44">
        <v>4241</v>
      </c>
      <c r="N707" s="183">
        <f t="shared" si="145"/>
        <v>0</v>
      </c>
      <c r="O707" s="183"/>
      <c r="P707" s="183"/>
      <c r="Q707" s="161"/>
      <c r="R707" s="161"/>
      <c r="S707" s="438"/>
      <c r="T707" s="161"/>
      <c r="U707" s="161"/>
      <c r="V707" s="161"/>
    </row>
    <row r="708" spans="1:22" ht="16.2">
      <c r="A708" s="5"/>
      <c r="B708" s="5"/>
      <c r="C708" s="5"/>
      <c r="D708" s="5"/>
      <c r="E708" s="5"/>
      <c r="F708" s="5"/>
      <c r="G708" s="5"/>
      <c r="H708" s="17"/>
      <c r="I708" s="25"/>
      <c r="J708" s="26"/>
      <c r="K708" s="26"/>
      <c r="L708" s="30" t="s">
        <v>134</v>
      </c>
      <c r="M708" s="31">
        <v>4861</v>
      </c>
      <c r="N708" s="183">
        <f t="shared" si="145"/>
        <v>0</v>
      </c>
      <c r="O708" s="183"/>
      <c r="P708" s="183"/>
      <c r="Q708" s="161"/>
      <c r="R708" s="161"/>
      <c r="S708" s="438"/>
      <c r="T708" s="161"/>
      <c r="U708" s="161"/>
      <c r="V708" s="161"/>
    </row>
    <row r="709" spans="1:22" ht="16.8">
      <c r="H709" s="17"/>
      <c r="I709" s="25"/>
      <c r="J709" s="26"/>
      <c r="K709" s="26"/>
      <c r="L709" s="29" t="s">
        <v>136</v>
      </c>
      <c r="M709" s="12">
        <v>5122</v>
      </c>
      <c r="N709" s="183">
        <f t="shared" si="145"/>
        <v>0</v>
      </c>
      <c r="O709" s="399"/>
      <c r="P709" s="399"/>
      <c r="Q709" s="161"/>
      <c r="R709" s="161"/>
      <c r="S709" s="438"/>
      <c r="T709" s="161"/>
      <c r="U709" s="161"/>
      <c r="V709" s="161"/>
    </row>
    <row r="710" spans="1:22" ht="55.2">
      <c r="A710" s="5"/>
      <c r="B710" s="5"/>
      <c r="C710" s="5"/>
      <c r="D710" s="5"/>
      <c r="E710" s="5"/>
      <c r="F710" s="5"/>
      <c r="G710" s="5"/>
      <c r="H710" s="45"/>
      <c r="I710" s="147"/>
      <c r="J710" s="148"/>
      <c r="K710" s="148"/>
      <c r="L710" s="27" t="s">
        <v>777</v>
      </c>
      <c r="M710" s="28"/>
      <c r="N710" s="197">
        <f>O710+P710</f>
        <v>0</v>
      </c>
      <c r="O710" s="197">
        <f>SUM(O711:O715)</f>
        <v>0</v>
      </c>
      <c r="P710" s="197">
        <f>SUM(P711:P715)</f>
        <v>0</v>
      </c>
      <c r="Q710" s="161"/>
      <c r="R710" s="161"/>
      <c r="S710" s="438"/>
      <c r="T710" s="161"/>
      <c r="U710" s="161"/>
      <c r="V710" s="161"/>
    </row>
    <row r="711" spans="1:22" ht="16.2">
      <c r="H711" s="17"/>
      <c r="I711" s="25"/>
      <c r="J711" s="26"/>
      <c r="K711" s="26"/>
      <c r="L711" s="29" t="s">
        <v>125</v>
      </c>
      <c r="M711" s="44">
        <v>4239</v>
      </c>
      <c r="N711" s="183">
        <f t="shared" si="145"/>
        <v>0</v>
      </c>
      <c r="O711" s="183"/>
      <c r="P711" s="183"/>
      <c r="Q711" s="161"/>
      <c r="R711" s="161"/>
      <c r="S711" s="438"/>
      <c r="T711" s="161"/>
      <c r="U711" s="161"/>
      <c r="V711" s="161"/>
    </row>
    <row r="712" spans="1:22" ht="26.4">
      <c r="H712" s="17"/>
      <c r="I712" s="25"/>
      <c r="J712" s="26"/>
      <c r="K712" s="26"/>
      <c r="L712" s="30" t="s">
        <v>142</v>
      </c>
      <c r="M712" s="13">
        <v>4251</v>
      </c>
      <c r="N712" s="183">
        <f t="shared" si="145"/>
        <v>0</v>
      </c>
      <c r="O712" s="183"/>
      <c r="P712" s="183"/>
      <c r="Q712" s="161"/>
      <c r="R712" s="161"/>
      <c r="S712" s="438"/>
      <c r="T712" s="161"/>
      <c r="U712" s="161"/>
      <c r="V712" s="161"/>
    </row>
    <row r="713" spans="1:22" ht="16.2">
      <c r="A713" s="5"/>
      <c r="B713" s="5"/>
      <c r="C713" s="5"/>
      <c r="D713" s="5"/>
      <c r="E713" s="5"/>
      <c r="F713" s="5"/>
      <c r="G713" s="5"/>
      <c r="H713" s="17"/>
      <c r="I713" s="25"/>
      <c r="J713" s="26"/>
      <c r="K713" s="26"/>
      <c r="L713" s="29" t="s">
        <v>130</v>
      </c>
      <c r="M713" s="13">
        <v>4267</v>
      </c>
      <c r="N713" s="183">
        <f t="shared" si="145"/>
        <v>0</v>
      </c>
      <c r="O713" s="183"/>
      <c r="P713" s="183"/>
      <c r="Q713" s="161"/>
      <c r="R713" s="161"/>
      <c r="S713" s="438"/>
      <c r="T713" s="161"/>
      <c r="U713" s="161"/>
      <c r="V713" s="161"/>
    </row>
    <row r="714" spans="1:22" ht="16.2">
      <c r="A714" s="5"/>
      <c r="B714" s="5"/>
      <c r="C714" s="5"/>
      <c r="D714" s="5"/>
      <c r="E714" s="5"/>
      <c r="F714" s="5"/>
      <c r="G714" s="5"/>
      <c r="H714" s="17"/>
      <c r="I714" s="25"/>
      <c r="J714" s="26"/>
      <c r="K714" s="26"/>
      <c r="L714" s="32" t="s">
        <v>364</v>
      </c>
      <c r="M714" s="48">
        <v>4269</v>
      </c>
      <c r="N714" s="183">
        <f t="shared" ref="N714" si="146">O714+P714</f>
        <v>0</v>
      </c>
      <c r="O714" s="183"/>
      <c r="P714" s="183"/>
      <c r="Q714" s="161"/>
      <c r="R714" s="161"/>
      <c r="S714" s="438"/>
      <c r="T714" s="161"/>
      <c r="U714" s="161"/>
      <c r="V714" s="161"/>
    </row>
    <row r="715" spans="1:22" ht="16.2">
      <c r="H715" s="17"/>
      <c r="I715" s="25"/>
      <c r="J715" s="26"/>
      <c r="K715" s="26"/>
      <c r="L715" s="30" t="s">
        <v>134</v>
      </c>
      <c r="M715" s="31">
        <v>4861</v>
      </c>
      <c r="N715" s="183">
        <f t="shared" si="145"/>
        <v>0</v>
      </c>
      <c r="O715" s="183"/>
      <c r="P715" s="183"/>
      <c r="Q715" s="161"/>
      <c r="R715" s="161"/>
      <c r="S715" s="438"/>
      <c r="T715" s="161"/>
      <c r="U715" s="161"/>
      <c r="V715" s="161"/>
    </row>
    <row r="716" spans="1:22" ht="27.6">
      <c r="A716" s="5"/>
      <c r="B716" s="5"/>
      <c r="C716" s="5"/>
      <c r="D716" s="5"/>
      <c r="E716" s="5"/>
      <c r="F716" s="5"/>
      <c r="G716" s="5"/>
      <c r="H716" s="45"/>
      <c r="I716" s="147"/>
      <c r="J716" s="148"/>
      <c r="K716" s="148"/>
      <c r="L716" s="27" t="s">
        <v>778</v>
      </c>
      <c r="M716" s="28"/>
      <c r="N716" s="197">
        <f>O716+P716</f>
        <v>0</v>
      </c>
      <c r="O716" s="197">
        <f>SUM(O717)</f>
        <v>0</v>
      </c>
      <c r="P716" s="197">
        <f>SUM(P717)</f>
        <v>0</v>
      </c>
      <c r="Q716" s="161"/>
      <c r="R716" s="161"/>
      <c r="S716" s="438"/>
      <c r="T716" s="161"/>
      <c r="U716" s="161"/>
      <c r="V716" s="161"/>
    </row>
    <row r="717" spans="1:22" ht="26.4">
      <c r="H717" s="25"/>
      <c r="I717" s="25"/>
      <c r="J717" s="26"/>
      <c r="K717" s="26"/>
      <c r="L717" s="29" t="s">
        <v>219</v>
      </c>
      <c r="M717" s="12">
        <v>4819</v>
      </c>
      <c r="N717" s="183">
        <f t="shared" si="145"/>
        <v>0</v>
      </c>
      <c r="O717" s="405"/>
      <c r="P717" s="405"/>
      <c r="Q717" s="161"/>
      <c r="R717" s="161"/>
      <c r="S717" s="438"/>
      <c r="T717" s="161"/>
      <c r="U717" s="161"/>
      <c r="V717" s="161"/>
    </row>
    <row r="718" spans="1:22" ht="41.4">
      <c r="A718" s="5"/>
      <c r="B718" s="5"/>
      <c r="C718" s="5"/>
      <c r="D718" s="5"/>
      <c r="E718" s="5"/>
      <c r="F718" s="5"/>
      <c r="G718" s="5"/>
      <c r="H718" s="45"/>
      <c r="I718" s="147"/>
      <c r="J718" s="148"/>
      <c r="K718" s="148"/>
      <c r="L718" s="27" t="s">
        <v>779</v>
      </c>
      <c r="M718" s="28"/>
      <c r="N718" s="197">
        <f>O718+P718</f>
        <v>0</v>
      </c>
      <c r="O718" s="197">
        <f>SUM(O719:O723)</f>
        <v>0</v>
      </c>
      <c r="P718" s="197">
        <f>SUM(P719:P723)</f>
        <v>0</v>
      </c>
      <c r="Q718" s="161"/>
      <c r="R718" s="161"/>
      <c r="S718" s="438"/>
      <c r="T718" s="161"/>
      <c r="U718" s="161"/>
      <c r="V718" s="161"/>
    </row>
    <row r="719" spans="1:22" ht="16.2">
      <c r="H719" s="17"/>
      <c r="I719" s="25"/>
      <c r="J719" s="26"/>
      <c r="K719" s="26"/>
      <c r="L719" s="29" t="s">
        <v>118</v>
      </c>
      <c r="M719" s="13">
        <v>4216</v>
      </c>
      <c r="N719" s="183">
        <f t="shared" si="145"/>
        <v>0</v>
      </c>
      <c r="O719" s="183"/>
      <c r="P719" s="183"/>
      <c r="Q719" s="161"/>
      <c r="R719" s="161"/>
      <c r="S719" s="438"/>
      <c r="T719" s="161"/>
      <c r="U719" s="161"/>
      <c r="V719" s="161"/>
    </row>
    <row r="720" spans="1:22" ht="16.2">
      <c r="A720" s="5"/>
      <c r="B720" s="5"/>
      <c r="C720" s="5"/>
      <c r="D720" s="5"/>
      <c r="E720" s="5"/>
      <c r="F720" s="5"/>
      <c r="G720" s="5"/>
      <c r="H720" s="17"/>
      <c r="I720" s="25"/>
      <c r="J720" s="26"/>
      <c r="K720" s="26"/>
      <c r="L720" s="29" t="s">
        <v>125</v>
      </c>
      <c r="M720" s="44">
        <v>4239</v>
      </c>
      <c r="N720" s="183">
        <f t="shared" si="145"/>
        <v>0</v>
      </c>
      <c r="O720" s="183"/>
      <c r="P720" s="183"/>
      <c r="Q720" s="161"/>
      <c r="R720" s="161"/>
      <c r="S720" s="438"/>
      <c r="T720" s="161"/>
      <c r="U720" s="161"/>
      <c r="V720" s="161"/>
    </row>
    <row r="721" spans="1:22" ht="16.2">
      <c r="H721" s="17"/>
      <c r="I721" s="25"/>
      <c r="J721" s="26"/>
      <c r="K721" s="26"/>
      <c r="L721" s="29" t="s">
        <v>396</v>
      </c>
      <c r="M721" s="44">
        <v>4241</v>
      </c>
      <c r="N721" s="183">
        <f t="shared" si="145"/>
        <v>0</v>
      </c>
      <c r="O721" s="183"/>
      <c r="P721" s="183"/>
      <c r="Q721" s="161"/>
      <c r="R721" s="161"/>
      <c r="S721" s="438"/>
      <c r="T721" s="161"/>
      <c r="U721" s="161"/>
      <c r="V721" s="161"/>
    </row>
    <row r="722" spans="1:22" ht="26.4">
      <c r="H722" s="17"/>
      <c r="I722" s="25"/>
      <c r="J722" s="26"/>
      <c r="K722" s="26"/>
      <c r="L722" s="30" t="s">
        <v>142</v>
      </c>
      <c r="M722" s="13">
        <v>4251</v>
      </c>
      <c r="N722" s="183">
        <f t="shared" ref="N722" si="147">O722+P722</f>
        <v>0</v>
      </c>
      <c r="O722" s="183"/>
      <c r="P722" s="183"/>
      <c r="Q722" s="161"/>
      <c r="R722" s="161"/>
      <c r="S722" s="438"/>
      <c r="T722" s="161"/>
      <c r="U722" s="161"/>
      <c r="V722" s="161"/>
    </row>
    <row r="723" spans="1:22" ht="16.2">
      <c r="A723" s="5"/>
      <c r="B723" s="5"/>
      <c r="C723" s="5"/>
      <c r="D723" s="5"/>
      <c r="E723" s="5"/>
      <c r="F723" s="5"/>
      <c r="G723" s="5"/>
      <c r="H723" s="17"/>
      <c r="I723" s="25"/>
      <c r="J723" s="26"/>
      <c r="K723" s="26"/>
      <c r="L723" s="30" t="s">
        <v>134</v>
      </c>
      <c r="M723" s="31">
        <v>4861</v>
      </c>
      <c r="N723" s="183">
        <f t="shared" si="145"/>
        <v>0</v>
      </c>
      <c r="O723" s="183"/>
      <c r="P723" s="183"/>
      <c r="Q723" s="161"/>
      <c r="R723" s="161"/>
      <c r="S723" s="438"/>
      <c r="T723" s="161"/>
      <c r="U723" s="161"/>
      <c r="V723" s="161"/>
    </row>
    <row r="724" spans="1:22" ht="36.75" customHeight="1">
      <c r="A724" s="5"/>
      <c r="B724" s="5"/>
      <c r="C724" s="5"/>
      <c r="D724" s="5"/>
      <c r="E724" s="5"/>
      <c r="F724" s="5"/>
      <c r="G724" s="5"/>
      <c r="H724" s="45"/>
      <c r="I724" s="147"/>
      <c r="J724" s="148"/>
      <c r="K724" s="148"/>
      <c r="L724" s="27" t="s">
        <v>780</v>
      </c>
      <c r="M724" s="28"/>
      <c r="N724" s="197">
        <f>O724+P724</f>
        <v>0</v>
      </c>
      <c r="O724" s="197">
        <f>SUM(O725:O730)</f>
        <v>0</v>
      </c>
      <c r="P724" s="197">
        <f>SUM(P725:P730)</f>
        <v>0</v>
      </c>
      <c r="Q724" s="161"/>
      <c r="R724" s="161"/>
      <c r="S724" s="438"/>
      <c r="T724" s="161"/>
      <c r="U724" s="161"/>
      <c r="V724" s="161"/>
    </row>
    <row r="725" spans="1:22" ht="16.2">
      <c r="H725" s="17"/>
      <c r="I725" s="25"/>
      <c r="J725" s="26"/>
      <c r="K725" s="26"/>
      <c r="L725" s="29" t="s">
        <v>125</v>
      </c>
      <c r="M725" s="44">
        <v>4239</v>
      </c>
      <c r="N725" s="183">
        <f t="shared" si="145"/>
        <v>0</v>
      </c>
      <c r="O725" s="183"/>
      <c r="P725" s="183"/>
      <c r="Q725" s="161"/>
      <c r="R725" s="161"/>
      <c r="S725" s="438"/>
      <c r="T725" s="161"/>
      <c r="U725" s="161"/>
      <c r="V725" s="161"/>
    </row>
    <row r="726" spans="1:22" ht="16.2">
      <c r="A726" s="5"/>
      <c r="B726" s="5"/>
      <c r="C726" s="5"/>
      <c r="D726" s="5"/>
      <c r="E726" s="5"/>
      <c r="F726" s="5"/>
      <c r="G726" s="5"/>
      <c r="H726" s="17"/>
      <c r="I726" s="25"/>
      <c r="J726" s="26"/>
      <c r="K726" s="26"/>
      <c r="L726" s="29" t="s">
        <v>130</v>
      </c>
      <c r="M726" s="13">
        <v>4267</v>
      </c>
      <c r="N726" s="183">
        <f t="shared" si="145"/>
        <v>0</v>
      </c>
      <c r="O726" s="183"/>
      <c r="P726" s="183"/>
      <c r="Q726" s="161"/>
      <c r="R726" s="161"/>
      <c r="S726" s="438"/>
      <c r="T726" s="161"/>
      <c r="U726" s="161"/>
      <c r="V726" s="161"/>
    </row>
    <row r="727" spans="1:22" ht="16.2">
      <c r="A727" s="5"/>
      <c r="B727" s="5"/>
      <c r="C727" s="5"/>
      <c r="D727" s="5"/>
      <c r="E727" s="5"/>
      <c r="F727" s="5"/>
      <c r="G727" s="5"/>
      <c r="H727" s="17"/>
      <c r="I727" s="25"/>
      <c r="J727" s="26"/>
      <c r="K727" s="26"/>
      <c r="L727" s="32" t="s">
        <v>364</v>
      </c>
      <c r="M727" s="48">
        <v>4269</v>
      </c>
      <c r="N727" s="183">
        <f t="shared" si="145"/>
        <v>0</v>
      </c>
      <c r="O727" s="183"/>
      <c r="P727" s="183"/>
      <c r="Q727" s="161"/>
      <c r="R727" s="161"/>
      <c r="S727" s="438"/>
      <c r="T727" s="161"/>
      <c r="U727" s="161"/>
      <c r="V727" s="161"/>
    </row>
    <row r="728" spans="1:22" ht="16.2">
      <c r="H728" s="17"/>
      <c r="I728" s="25"/>
      <c r="J728" s="26"/>
      <c r="K728" s="26"/>
      <c r="L728" s="29" t="s">
        <v>348</v>
      </c>
      <c r="M728" s="12">
        <v>4729</v>
      </c>
      <c r="N728" s="183">
        <f t="shared" ref="N728" si="148">O728+P728</f>
        <v>0</v>
      </c>
      <c r="O728" s="183"/>
      <c r="P728" s="183"/>
      <c r="Q728" s="161"/>
      <c r="R728" s="161"/>
      <c r="S728" s="438"/>
      <c r="T728" s="161"/>
      <c r="U728" s="161"/>
      <c r="V728" s="161"/>
    </row>
    <row r="729" spans="1:22" ht="16.2">
      <c r="H729" s="17"/>
      <c r="I729" s="25"/>
      <c r="J729" s="26"/>
      <c r="K729" s="26"/>
      <c r="L729" s="30" t="s">
        <v>134</v>
      </c>
      <c r="M729" s="31">
        <v>4861</v>
      </c>
      <c r="N729" s="183">
        <f t="shared" si="145"/>
        <v>0</v>
      </c>
      <c r="O729" s="183"/>
      <c r="P729" s="183"/>
      <c r="Q729" s="161"/>
      <c r="R729" s="161"/>
      <c r="S729" s="438"/>
      <c r="T729" s="161"/>
      <c r="U729" s="161"/>
      <c r="V729" s="161"/>
    </row>
    <row r="730" spans="1:22" ht="16.2">
      <c r="A730" s="5"/>
      <c r="B730" s="5"/>
      <c r="C730" s="5"/>
      <c r="D730" s="5"/>
      <c r="E730" s="5"/>
      <c r="F730" s="5"/>
      <c r="G730" s="5"/>
      <c r="H730" s="17"/>
      <c r="I730" s="25"/>
      <c r="J730" s="26"/>
      <c r="K730" s="26"/>
      <c r="L730" s="30" t="s">
        <v>268</v>
      </c>
      <c r="M730" s="44">
        <v>5129</v>
      </c>
      <c r="N730" s="183">
        <f t="shared" ref="N730" si="149">O730+P730</f>
        <v>0</v>
      </c>
      <c r="O730" s="183"/>
      <c r="P730" s="183"/>
      <c r="Q730" s="161"/>
      <c r="R730" s="161"/>
      <c r="S730" s="438"/>
      <c r="T730" s="161"/>
      <c r="U730" s="161"/>
      <c r="V730" s="161"/>
    </row>
    <row r="731" spans="1:22" ht="27.6">
      <c r="H731" s="45"/>
      <c r="I731" s="147"/>
      <c r="J731" s="148"/>
      <c r="K731" s="148"/>
      <c r="L731" s="459" t="s">
        <v>850</v>
      </c>
      <c r="M731" s="28"/>
      <c r="N731" s="197">
        <f>O731+P731</f>
        <v>0</v>
      </c>
      <c r="O731" s="197">
        <f>SUM(O732:O734)</f>
        <v>0</v>
      </c>
      <c r="P731" s="197">
        <f>SUM(P732:P734)</f>
        <v>0</v>
      </c>
      <c r="Q731" s="161"/>
      <c r="R731" s="161"/>
      <c r="S731" s="438"/>
      <c r="T731" s="161"/>
      <c r="U731" s="161"/>
      <c r="V731" s="161"/>
    </row>
    <row r="732" spans="1:22" ht="16.2">
      <c r="A732" s="5"/>
      <c r="B732" s="5"/>
      <c r="C732" s="5"/>
      <c r="D732" s="5"/>
      <c r="E732" s="5"/>
      <c r="F732" s="5"/>
      <c r="G732" s="5"/>
      <c r="H732" s="17"/>
      <c r="I732" s="25"/>
      <c r="J732" s="26"/>
      <c r="K732" s="26"/>
      <c r="L732" s="29" t="s">
        <v>125</v>
      </c>
      <c r="M732" s="44">
        <v>4239</v>
      </c>
      <c r="N732" s="183">
        <f t="shared" si="145"/>
        <v>0</v>
      </c>
      <c r="O732" s="183"/>
      <c r="P732" s="183"/>
      <c r="Q732" s="161"/>
      <c r="R732" s="161"/>
      <c r="S732" s="438"/>
      <c r="T732" s="161"/>
      <c r="U732" s="161"/>
      <c r="V732" s="161"/>
    </row>
    <row r="733" spans="1:22" ht="16.2">
      <c r="A733" s="5"/>
      <c r="B733" s="5"/>
      <c r="C733" s="5"/>
      <c r="D733" s="5"/>
      <c r="E733" s="5"/>
      <c r="F733" s="5"/>
      <c r="G733" s="5"/>
      <c r="H733" s="17"/>
      <c r="I733" s="25"/>
      <c r="J733" s="26"/>
      <c r="K733" s="26"/>
      <c r="L733" s="29" t="s">
        <v>763</v>
      </c>
      <c r="M733" s="44">
        <v>4728</v>
      </c>
      <c r="N733" s="183">
        <f t="shared" si="145"/>
        <v>0</v>
      </c>
      <c r="O733" s="183"/>
      <c r="P733" s="183"/>
      <c r="Q733" s="161"/>
      <c r="R733" s="161"/>
      <c r="S733" s="438"/>
      <c r="T733" s="161"/>
      <c r="U733" s="161"/>
      <c r="V733" s="161"/>
    </row>
    <row r="734" spans="1:22" ht="16.2">
      <c r="H734" s="17"/>
      <c r="I734" s="25"/>
      <c r="J734" s="26"/>
      <c r="K734" s="26"/>
      <c r="L734" s="30" t="s">
        <v>134</v>
      </c>
      <c r="M734" s="31">
        <v>4861</v>
      </c>
      <c r="N734" s="183">
        <f t="shared" si="145"/>
        <v>0</v>
      </c>
      <c r="O734" s="183"/>
      <c r="P734" s="183"/>
      <c r="Q734" s="161"/>
      <c r="R734" s="161"/>
      <c r="S734" s="438"/>
      <c r="T734" s="161"/>
      <c r="U734" s="161"/>
      <c r="V734" s="161"/>
    </row>
    <row r="735" spans="1:22" ht="41.4">
      <c r="A735" s="5"/>
      <c r="B735" s="5"/>
      <c r="C735" s="5"/>
      <c r="D735" s="5"/>
      <c r="E735" s="5"/>
      <c r="F735" s="5"/>
      <c r="G735" s="5"/>
      <c r="H735" s="45"/>
      <c r="I735" s="147"/>
      <c r="J735" s="148"/>
      <c r="K735" s="148"/>
      <c r="L735" s="27" t="s">
        <v>781</v>
      </c>
      <c r="M735" s="28"/>
      <c r="N735" s="197">
        <f>O735+P735</f>
        <v>0</v>
      </c>
      <c r="O735" s="197">
        <f>SUM(O736:O742)</f>
        <v>0</v>
      </c>
      <c r="P735" s="197">
        <f>SUM(P736:P742)</f>
        <v>0</v>
      </c>
      <c r="Q735" s="161"/>
      <c r="R735" s="161"/>
      <c r="S735" s="438"/>
      <c r="T735" s="161"/>
      <c r="U735" s="161"/>
      <c r="V735" s="161"/>
    </row>
    <row r="736" spans="1:22" ht="16.2">
      <c r="A736" s="5"/>
      <c r="B736" s="5"/>
      <c r="C736" s="5"/>
      <c r="D736" s="5"/>
      <c r="E736" s="5"/>
      <c r="F736" s="5"/>
      <c r="G736" s="5"/>
      <c r="H736" s="17"/>
      <c r="I736" s="25"/>
      <c r="J736" s="26"/>
      <c r="K736" s="26"/>
      <c r="L736" s="29" t="s">
        <v>118</v>
      </c>
      <c r="M736" s="13">
        <v>4216</v>
      </c>
      <c r="N736" s="183">
        <f t="shared" si="145"/>
        <v>0</v>
      </c>
      <c r="O736" s="183"/>
      <c r="P736" s="183"/>
      <c r="Q736" s="161"/>
      <c r="R736" s="161"/>
      <c r="S736" s="438"/>
      <c r="T736" s="161"/>
      <c r="U736" s="161"/>
      <c r="V736" s="161"/>
    </row>
    <row r="737" spans="1:22" ht="16.2">
      <c r="H737" s="17"/>
      <c r="I737" s="25"/>
      <c r="J737" s="26"/>
      <c r="K737" s="26"/>
      <c r="L737" s="29" t="s">
        <v>125</v>
      </c>
      <c r="M737" s="44">
        <v>4239</v>
      </c>
      <c r="N737" s="183">
        <f t="shared" si="145"/>
        <v>0</v>
      </c>
      <c r="O737" s="183"/>
      <c r="P737" s="183"/>
      <c r="Q737" s="161"/>
      <c r="R737" s="161"/>
      <c r="S737" s="438"/>
      <c r="T737" s="161"/>
      <c r="U737" s="161"/>
      <c r="V737" s="161"/>
    </row>
    <row r="738" spans="1:22" ht="26.4">
      <c r="H738" s="17"/>
      <c r="I738" s="25"/>
      <c r="J738" s="26"/>
      <c r="K738" s="26"/>
      <c r="L738" s="30" t="s">
        <v>142</v>
      </c>
      <c r="M738" s="13">
        <v>4251</v>
      </c>
      <c r="N738" s="183">
        <f t="shared" si="145"/>
        <v>0</v>
      </c>
      <c r="O738" s="183"/>
      <c r="P738" s="183"/>
      <c r="Q738" s="161"/>
      <c r="R738" s="161"/>
      <c r="S738" s="438"/>
      <c r="T738" s="161"/>
      <c r="U738" s="161"/>
      <c r="V738" s="161"/>
    </row>
    <row r="739" spans="1:22" ht="16.2">
      <c r="A739" s="5"/>
      <c r="B739" s="5"/>
      <c r="C739" s="5"/>
      <c r="D739" s="5"/>
      <c r="E739" s="5"/>
      <c r="F739" s="5"/>
      <c r="G739" s="5"/>
      <c r="H739" s="17"/>
      <c r="I739" s="25"/>
      <c r="J739" s="26"/>
      <c r="K739" s="26"/>
      <c r="L739" s="29" t="s">
        <v>130</v>
      </c>
      <c r="M739" s="13">
        <v>4267</v>
      </c>
      <c r="N739" s="183">
        <f t="shared" ref="N739" si="150">O739+P739</f>
        <v>0</v>
      </c>
      <c r="O739" s="183"/>
      <c r="P739" s="183"/>
      <c r="Q739" s="161"/>
      <c r="R739" s="161"/>
      <c r="S739" s="438"/>
      <c r="T739" s="161"/>
      <c r="U739" s="161"/>
      <c r="V739" s="161"/>
    </row>
    <row r="740" spans="1:22" ht="16.2">
      <c r="A740" s="5"/>
      <c r="B740" s="5"/>
      <c r="C740" s="5"/>
      <c r="D740" s="5"/>
      <c r="E740" s="5"/>
      <c r="F740" s="5"/>
      <c r="G740" s="5"/>
      <c r="H740" s="17"/>
      <c r="I740" s="25"/>
      <c r="J740" s="26"/>
      <c r="K740" s="26"/>
      <c r="L740" s="32" t="s">
        <v>364</v>
      </c>
      <c r="M740" s="48">
        <v>4269</v>
      </c>
      <c r="N740" s="183">
        <f t="shared" si="145"/>
        <v>0</v>
      </c>
      <c r="O740" s="183"/>
      <c r="P740" s="183"/>
      <c r="Q740" s="161"/>
      <c r="R740" s="161"/>
      <c r="S740" s="438"/>
      <c r="T740" s="161"/>
      <c r="U740" s="161"/>
      <c r="V740" s="161"/>
    </row>
    <row r="741" spans="1:22" ht="16.2">
      <c r="H741" s="17"/>
      <c r="I741" s="25"/>
      <c r="J741" s="26"/>
      <c r="K741" s="26"/>
      <c r="L741" s="29" t="s">
        <v>348</v>
      </c>
      <c r="M741" s="12">
        <v>4729</v>
      </c>
      <c r="N741" s="183">
        <f t="shared" si="145"/>
        <v>0</v>
      </c>
      <c r="O741" s="183"/>
      <c r="P741" s="183"/>
      <c r="Q741" s="161"/>
      <c r="R741" s="161"/>
      <c r="S741" s="438"/>
      <c r="T741" s="161"/>
      <c r="U741" s="161"/>
      <c r="V741" s="161"/>
    </row>
    <row r="742" spans="1:22" ht="16.2">
      <c r="A742" s="5"/>
      <c r="B742" s="5"/>
      <c r="C742" s="5"/>
      <c r="D742" s="5"/>
      <c r="E742" s="5"/>
      <c r="F742" s="5"/>
      <c r="G742" s="5"/>
      <c r="H742" s="17"/>
      <c r="I742" s="25"/>
      <c r="J742" s="26"/>
      <c r="K742" s="26"/>
      <c r="L742" s="30" t="s">
        <v>134</v>
      </c>
      <c r="M742" s="31">
        <v>4861</v>
      </c>
      <c r="N742" s="183">
        <f t="shared" si="145"/>
        <v>0</v>
      </c>
      <c r="O742" s="183"/>
      <c r="P742" s="183"/>
      <c r="Q742" s="161"/>
      <c r="R742" s="161"/>
      <c r="S742" s="438"/>
      <c r="T742" s="161"/>
      <c r="U742" s="161"/>
      <c r="V742" s="161"/>
    </row>
    <row r="743" spans="1:22" ht="46.5" customHeight="1">
      <c r="A743" s="5"/>
      <c r="B743" s="5"/>
      <c r="C743" s="5"/>
      <c r="D743" s="5"/>
      <c r="E743" s="5"/>
      <c r="F743" s="5"/>
      <c r="G743" s="5"/>
      <c r="H743" s="45"/>
      <c r="I743" s="147"/>
      <c r="J743" s="148"/>
      <c r="K743" s="148"/>
      <c r="L743" s="27" t="s">
        <v>793</v>
      </c>
      <c r="M743" s="28"/>
      <c r="N743" s="197">
        <f>SUM(N744:N748)</f>
        <v>0</v>
      </c>
      <c r="O743" s="197">
        <f>SUM(O744:O748)</f>
        <v>0</v>
      </c>
      <c r="P743" s="197">
        <f>SUM(P744:P748)</f>
        <v>0</v>
      </c>
      <c r="Q743" s="161"/>
      <c r="R743" s="161"/>
      <c r="S743" s="438"/>
      <c r="T743" s="161"/>
      <c r="U743" s="161"/>
      <c r="V743" s="161"/>
    </row>
    <row r="744" spans="1:22" ht="19.5" customHeight="1">
      <c r="A744" s="5"/>
      <c r="B744" s="5"/>
      <c r="C744" s="5"/>
      <c r="D744" s="5"/>
      <c r="E744" s="5"/>
      <c r="F744" s="5"/>
      <c r="G744" s="5"/>
      <c r="H744" s="17"/>
      <c r="I744" s="25"/>
      <c r="J744" s="26"/>
      <c r="K744" s="26"/>
      <c r="L744" s="30" t="s">
        <v>142</v>
      </c>
      <c r="M744" s="13">
        <v>4251</v>
      </c>
      <c r="N744" s="183">
        <f t="shared" si="145"/>
        <v>0</v>
      </c>
      <c r="O744" s="183"/>
      <c r="P744" s="183">
        <v>0</v>
      </c>
      <c r="Q744" s="161"/>
      <c r="R744" s="161"/>
      <c r="S744" s="438"/>
      <c r="T744" s="161"/>
      <c r="U744" s="161"/>
      <c r="V744" s="161"/>
    </row>
    <row r="745" spans="1:22" ht="16.2">
      <c r="A745" s="5"/>
      <c r="B745" s="5"/>
      <c r="C745" s="5"/>
      <c r="D745" s="5"/>
      <c r="E745" s="5"/>
      <c r="F745" s="5"/>
      <c r="G745" s="5"/>
      <c r="H745" s="17"/>
      <c r="I745" s="25"/>
      <c r="J745" s="26"/>
      <c r="K745" s="26"/>
      <c r="L745" s="29" t="s">
        <v>130</v>
      </c>
      <c r="M745" s="13">
        <v>4267</v>
      </c>
      <c r="N745" s="183">
        <f t="shared" ref="N745" si="151">O745+P745</f>
        <v>0</v>
      </c>
      <c r="O745" s="183"/>
      <c r="P745" s="183"/>
      <c r="Q745" s="161"/>
      <c r="R745" s="161"/>
      <c r="S745" s="438"/>
      <c r="T745" s="161"/>
      <c r="U745" s="161"/>
      <c r="V745" s="161"/>
    </row>
    <row r="746" spans="1:22" ht="16.2">
      <c r="A746" s="5"/>
      <c r="B746" s="5"/>
      <c r="C746" s="5"/>
      <c r="D746" s="5"/>
      <c r="E746" s="5"/>
      <c r="F746" s="5"/>
      <c r="G746" s="5"/>
      <c r="H746" s="17"/>
      <c r="I746" s="25"/>
      <c r="J746" s="26"/>
      <c r="K746" s="26"/>
      <c r="L746" s="29" t="s">
        <v>348</v>
      </c>
      <c r="M746" s="12">
        <v>4729</v>
      </c>
      <c r="N746" s="183">
        <f t="shared" ref="N746:N748" si="152">O746+P746</f>
        <v>0</v>
      </c>
      <c r="O746" s="183"/>
      <c r="P746" s="183"/>
      <c r="Q746" s="161"/>
      <c r="R746" s="161"/>
      <c r="S746" s="438"/>
      <c r="T746" s="161"/>
      <c r="U746" s="161"/>
      <c r="V746" s="161"/>
    </row>
    <row r="747" spans="1:22" ht="16.2">
      <c r="A747" s="5"/>
      <c r="B747" s="5"/>
      <c r="C747" s="5"/>
      <c r="D747" s="5"/>
      <c r="E747" s="5"/>
      <c r="F747" s="5"/>
      <c r="G747" s="5"/>
      <c r="H747" s="17"/>
      <c r="I747" s="25"/>
      <c r="J747" s="26"/>
      <c r="K747" s="26"/>
      <c r="L747" s="30" t="s">
        <v>134</v>
      </c>
      <c r="M747" s="31">
        <v>4861</v>
      </c>
      <c r="N747" s="183">
        <f t="shared" si="152"/>
        <v>0</v>
      </c>
      <c r="O747" s="183"/>
      <c r="P747" s="183"/>
      <c r="Q747" s="161"/>
      <c r="R747" s="161"/>
      <c r="S747" s="438"/>
      <c r="T747" s="161"/>
      <c r="U747" s="161"/>
      <c r="V747" s="161"/>
    </row>
    <row r="748" spans="1:22" ht="16.2">
      <c r="A748" s="5"/>
      <c r="B748" s="5"/>
      <c r="C748" s="5"/>
      <c r="D748" s="5"/>
      <c r="E748" s="5"/>
      <c r="F748" s="5"/>
      <c r="G748" s="5"/>
      <c r="H748" s="17"/>
      <c r="I748" s="25"/>
      <c r="J748" s="26"/>
      <c r="K748" s="26"/>
      <c r="L748" s="30" t="s">
        <v>268</v>
      </c>
      <c r="M748" s="44">
        <v>5129</v>
      </c>
      <c r="N748" s="183">
        <f t="shared" si="152"/>
        <v>0</v>
      </c>
      <c r="O748" s="183"/>
      <c r="P748" s="183"/>
      <c r="Q748" s="161"/>
      <c r="R748" s="161"/>
      <c r="S748" s="438"/>
      <c r="T748" s="161"/>
      <c r="U748" s="161"/>
      <c r="V748" s="161"/>
    </row>
    <row r="749" spans="1:22" ht="46.5" customHeight="1">
      <c r="A749" s="5"/>
      <c r="B749" s="5"/>
      <c r="C749" s="5"/>
      <c r="D749" s="5"/>
      <c r="E749" s="5"/>
      <c r="F749" s="5"/>
      <c r="G749" s="5"/>
      <c r="H749" s="45"/>
      <c r="I749" s="147"/>
      <c r="J749" s="148"/>
      <c r="K749" s="148"/>
      <c r="L749" s="459" t="s">
        <v>906</v>
      </c>
      <c r="M749" s="28"/>
      <c r="N749" s="197">
        <f>SUM(N750)</f>
        <v>0</v>
      </c>
      <c r="O749" s="197">
        <f t="shared" ref="O749:P749" si="153">SUM(O750)</f>
        <v>0</v>
      </c>
      <c r="P749" s="197">
        <f t="shared" si="153"/>
        <v>0</v>
      </c>
      <c r="Q749" s="161"/>
      <c r="R749" s="161"/>
      <c r="S749" s="438"/>
      <c r="T749" s="161"/>
      <c r="U749" s="161"/>
      <c r="V749" s="161"/>
    </row>
    <row r="750" spans="1:22" ht="16.2">
      <c r="A750" s="5"/>
      <c r="B750" s="5"/>
      <c r="C750" s="5"/>
      <c r="D750" s="5"/>
      <c r="E750" s="5"/>
      <c r="F750" s="5"/>
      <c r="G750" s="5"/>
      <c r="H750" s="17"/>
      <c r="I750" s="25"/>
      <c r="J750" s="26"/>
      <c r="K750" s="26"/>
      <c r="L750" s="30" t="s">
        <v>851</v>
      </c>
      <c r="M750" s="13">
        <v>4239</v>
      </c>
      <c r="N750" s="183">
        <f t="shared" ref="N750" si="154">O750+P750</f>
        <v>0</v>
      </c>
      <c r="O750" s="183"/>
      <c r="P750" s="183">
        <v>0</v>
      </c>
      <c r="Q750" s="161"/>
      <c r="R750" s="161"/>
      <c r="S750" s="438"/>
      <c r="T750" s="161"/>
      <c r="U750" s="161"/>
      <c r="V750" s="161"/>
    </row>
    <row r="751" spans="1:22" ht="27.6">
      <c r="H751" s="165">
        <v>3090</v>
      </c>
      <c r="I751" s="166" t="s">
        <v>189</v>
      </c>
      <c r="J751" s="167">
        <v>9</v>
      </c>
      <c r="K751" s="167">
        <v>0</v>
      </c>
      <c r="L751" s="168" t="s">
        <v>351</v>
      </c>
      <c r="M751" s="176"/>
      <c r="N751" s="188">
        <f>+N753</f>
        <v>0</v>
      </c>
      <c r="O751" s="188">
        <f>+O753</f>
        <v>0</v>
      </c>
      <c r="P751" s="188">
        <f>+P753</f>
        <v>0</v>
      </c>
      <c r="Q751" s="161"/>
      <c r="R751" s="161"/>
      <c r="S751" s="438"/>
      <c r="T751" s="161"/>
      <c r="U751" s="161"/>
      <c r="V751" s="161"/>
    </row>
    <row r="752" spans="1:22" ht="16.2">
      <c r="A752" s="5"/>
      <c r="B752" s="5"/>
      <c r="C752" s="5"/>
      <c r="D752" s="5"/>
      <c r="E752" s="5"/>
      <c r="F752" s="5"/>
      <c r="G752" s="5"/>
      <c r="H752" s="25"/>
      <c r="I752" s="18"/>
      <c r="J752" s="19"/>
      <c r="K752" s="19"/>
      <c r="L752" s="30" t="s">
        <v>110</v>
      </c>
      <c r="M752" s="31"/>
      <c r="N752" s="190"/>
      <c r="O752" s="190"/>
      <c r="P752" s="190"/>
      <c r="Q752" s="161"/>
      <c r="R752" s="161"/>
      <c r="S752" s="438"/>
      <c r="T752" s="161"/>
      <c r="U752" s="161"/>
      <c r="V752" s="161"/>
    </row>
    <row r="753" spans="1:22" ht="26.4">
      <c r="H753" s="151" t="s">
        <v>354</v>
      </c>
      <c r="I753" s="152" t="s">
        <v>189</v>
      </c>
      <c r="J753" s="153">
        <v>9</v>
      </c>
      <c r="K753" s="153">
        <v>2</v>
      </c>
      <c r="L753" s="154" t="s">
        <v>355</v>
      </c>
      <c r="M753" s="155"/>
      <c r="N753" s="192">
        <f>+N755+N757</f>
        <v>0</v>
      </c>
      <c r="O753" s="192">
        <f>+O755+O757</f>
        <v>0</v>
      </c>
      <c r="P753" s="192">
        <f>+P755+P757</f>
        <v>0</v>
      </c>
      <c r="Q753" s="161"/>
      <c r="R753" s="161"/>
      <c r="S753" s="438"/>
      <c r="T753" s="161"/>
      <c r="U753" s="161"/>
      <c r="V753" s="161"/>
    </row>
    <row r="754" spans="1:22" ht="16.2">
      <c r="A754" s="5"/>
      <c r="B754" s="5"/>
      <c r="C754" s="5"/>
      <c r="D754" s="5"/>
      <c r="E754" s="5"/>
      <c r="F754" s="5"/>
      <c r="G754" s="5"/>
      <c r="H754" s="25"/>
      <c r="I754" s="25"/>
      <c r="J754" s="26"/>
      <c r="K754" s="26"/>
      <c r="L754" s="30" t="s">
        <v>108</v>
      </c>
      <c r="M754" s="31"/>
      <c r="N754" s="190"/>
      <c r="O754" s="190"/>
      <c r="P754" s="190"/>
      <c r="Q754" s="161"/>
      <c r="R754" s="161"/>
      <c r="S754" s="438"/>
      <c r="T754" s="161"/>
      <c r="U754" s="161"/>
      <c r="V754" s="161"/>
    </row>
    <row r="755" spans="1:22" ht="41.4">
      <c r="H755" s="45"/>
      <c r="I755" s="147"/>
      <c r="J755" s="148"/>
      <c r="K755" s="148"/>
      <c r="L755" s="27" t="s">
        <v>356</v>
      </c>
      <c r="M755" s="28"/>
      <c r="N755" s="197">
        <f>O755+P755</f>
        <v>0</v>
      </c>
      <c r="O755" s="197">
        <f>SUM(O756)</f>
        <v>0</v>
      </c>
      <c r="P755" s="197">
        <f>SUM(P756)</f>
        <v>0</v>
      </c>
      <c r="Q755" s="161"/>
      <c r="R755" s="161"/>
      <c r="S755" s="438"/>
      <c r="T755" s="161"/>
      <c r="U755" s="161"/>
      <c r="V755" s="161"/>
    </row>
    <row r="756" spans="1:22" ht="16.2">
      <c r="A756" s="5"/>
      <c r="B756" s="5"/>
      <c r="C756" s="5"/>
      <c r="D756" s="5"/>
      <c r="E756" s="5"/>
      <c r="F756" s="5"/>
      <c r="G756" s="5"/>
      <c r="H756" s="25"/>
      <c r="I756" s="25"/>
      <c r="J756" s="26"/>
      <c r="K756" s="26"/>
      <c r="L756" s="29" t="s">
        <v>348</v>
      </c>
      <c r="M756" s="12">
        <v>4729</v>
      </c>
      <c r="N756" s="183">
        <f t="shared" ref="N756:N758" si="155">O756+P756</f>
        <v>0</v>
      </c>
      <c r="O756" s="402"/>
      <c r="P756" s="402"/>
      <c r="Q756" s="161"/>
      <c r="R756" s="161"/>
      <c r="S756" s="438"/>
      <c r="T756" s="161"/>
      <c r="U756" s="161"/>
      <c r="V756" s="161"/>
    </row>
    <row r="757" spans="1:22" ht="16.2">
      <c r="H757" s="45"/>
      <c r="I757" s="147"/>
      <c r="J757" s="148"/>
      <c r="K757" s="148"/>
      <c r="L757" s="27" t="s">
        <v>357</v>
      </c>
      <c r="M757" s="28"/>
      <c r="N757" s="197">
        <f>O757+P757</f>
        <v>0</v>
      </c>
      <c r="O757" s="197">
        <f>SUM(O758)</f>
        <v>0</v>
      </c>
      <c r="P757" s="197">
        <f>SUM(P758)</f>
        <v>0</v>
      </c>
      <c r="Q757" s="161"/>
      <c r="R757" s="161"/>
      <c r="S757" s="438"/>
      <c r="T757" s="161"/>
      <c r="U757" s="161"/>
      <c r="V757" s="161"/>
    </row>
    <row r="758" spans="1:22" ht="16.8">
      <c r="A758" s="5"/>
      <c r="B758" s="5"/>
      <c r="C758" s="5"/>
      <c r="D758" s="5"/>
      <c r="E758" s="5"/>
      <c r="F758" s="5"/>
      <c r="G758" s="5"/>
      <c r="H758" s="25"/>
      <c r="I758" s="25"/>
      <c r="J758" s="26"/>
      <c r="K758" s="26"/>
      <c r="L758" s="29" t="s">
        <v>117</v>
      </c>
      <c r="M758" s="12">
        <v>4215</v>
      </c>
      <c r="N758" s="183">
        <f t="shared" si="155"/>
        <v>0</v>
      </c>
      <c r="O758" s="431"/>
      <c r="P758" s="431"/>
      <c r="Q758" s="161"/>
      <c r="R758" s="161"/>
      <c r="S758" s="438"/>
      <c r="T758" s="161"/>
      <c r="U758" s="161"/>
      <c r="V758" s="161"/>
    </row>
    <row r="759" spans="1:22" ht="27.6">
      <c r="H759" s="180">
        <v>3100</v>
      </c>
      <c r="I759" s="212" t="s">
        <v>104</v>
      </c>
      <c r="J759" s="213">
        <v>0</v>
      </c>
      <c r="K759" s="213">
        <v>0</v>
      </c>
      <c r="L759" s="162" t="s">
        <v>358</v>
      </c>
      <c r="M759" s="174"/>
      <c r="N759" s="163">
        <f>+N761</f>
        <v>0</v>
      </c>
      <c r="O759" s="163">
        <f>+O761</f>
        <v>0</v>
      </c>
      <c r="P759" s="163">
        <f>+P761</f>
        <v>0</v>
      </c>
      <c r="Q759" s="161"/>
      <c r="R759" s="161"/>
      <c r="S759" s="438"/>
      <c r="T759" s="161"/>
      <c r="U759" s="161"/>
      <c r="V759" s="161"/>
    </row>
    <row r="760" spans="1:22" ht="16.2">
      <c r="A760" s="5"/>
      <c r="B760" s="5"/>
      <c r="C760" s="5"/>
      <c r="D760" s="5"/>
      <c r="E760" s="5"/>
      <c r="F760" s="5"/>
      <c r="G760" s="5"/>
      <c r="H760" s="25"/>
      <c r="I760" s="18"/>
      <c r="J760" s="19"/>
      <c r="K760" s="19"/>
      <c r="L760" s="30" t="s">
        <v>108</v>
      </c>
      <c r="M760" s="31"/>
      <c r="N760" s="150"/>
      <c r="O760" s="150"/>
      <c r="P760" s="150"/>
      <c r="Q760" s="161"/>
      <c r="R760" s="161"/>
      <c r="S760" s="438"/>
      <c r="T760" s="161"/>
      <c r="U760" s="161"/>
      <c r="V760" s="161"/>
    </row>
    <row r="761" spans="1:22" ht="16.2">
      <c r="H761" s="165">
        <v>3110</v>
      </c>
      <c r="I761" s="166" t="s">
        <v>104</v>
      </c>
      <c r="J761" s="167">
        <v>1</v>
      </c>
      <c r="K761" s="167">
        <v>0</v>
      </c>
      <c r="L761" s="168" t="s">
        <v>365</v>
      </c>
      <c r="M761" s="176"/>
      <c r="N761" s="188">
        <f>+N763</f>
        <v>0</v>
      </c>
      <c r="O761" s="188">
        <f>+O763</f>
        <v>0</v>
      </c>
      <c r="P761" s="188">
        <f>+P763</f>
        <v>0</v>
      </c>
      <c r="Q761" s="161"/>
      <c r="R761" s="161"/>
      <c r="S761" s="438"/>
      <c r="T761" s="161"/>
      <c r="U761" s="161"/>
      <c r="V761" s="161"/>
    </row>
    <row r="762" spans="1:22" ht="16.2">
      <c r="A762" s="5"/>
      <c r="B762" s="5"/>
      <c r="C762" s="5"/>
      <c r="D762" s="5"/>
      <c r="E762" s="5"/>
      <c r="F762" s="5"/>
      <c r="G762" s="5"/>
      <c r="H762" s="25"/>
      <c r="I762" s="18"/>
      <c r="J762" s="19"/>
      <c r="K762" s="19"/>
      <c r="L762" s="30" t="s">
        <v>110</v>
      </c>
      <c r="M762" s="31"/>
      <c r="N762" s="190"/>
      <c r="O762" s="190"/>
      <c r="P762" s="190"/>
      <c r="Q762" s="161"/>
      <c r="R762" s="161"/>
      <c r="S762" s="438"/>
      <c r="T762" s="161"/>
      <c r="U762" s="161"/>
      <c r="V762" s="161"/>
    </row>
    <row r="763" spans="1:22" ht="16.2">
      <c r="A763" s="5"/>
      <c r="B763" s="5"/>
      <c r="C763" s="5"/>
      <c r="D763" s="5"/>
      <c r="E763" s="5"/>
      <c r="F763" s="5"/>
      <c r="G763" s="5"/>
      <c r="H763" s="151">
        <v>3112</v>
      </c>
      <c r="I763" s="152" t="s">
        <v>104</v>
      </c>
      <c r="J763" s="153">
        <v>1</v>
      </c>
      <c r="K763" s="153">
        <v>2</v>
      </c>
      <c r="L763" s="154" t="s">
        <v>359</v>
      </c>
      <c r="M763" s="155"/>
      <c r="N763" s="192">
        <f>O763+P763-O767</f>
        <v>0</v>
      </c>
      <c r="O763" s="192">
        <f>O765+O766+O767</f>
        <v>0</v>
      </c>
      <c r="P763" s="192">
        <f>P765+P766+P767</f>
        <v>0</v>
      </c>
      <c r="Q763" s="161"/>
      <c r="R763" s="161"/>
      <c r="S763" s="438"/>
      <c r="T763" s="161"/>
      <c r="U763" s="161"/>
      <c r="V763" s="161"/>
    </row>
    <row r="764" spans="1:22" ht="16.2">
      <c r="H764" s="25"/>
      <c r="I764" s="25"/>
      <c r="J764" s="26"/>
      <c r="K764" s="26"/>
      <c r="L764" s="30" t="s">
        <v>108</v>
      </c>
      <c r="M764" s="31"/>
      <c r="N764" s="190"/>
      <c r="O764" s="190"/>
      <c r="P764" s="190"/>
      <c r="Q764" s="161"/>
      <c r="R764" s="161"/>
      <c r="S764" s="438"/>
      <c r="T764" s="161"/>
      <c r="U764" s="161"/>
      <c r="V764" s="161"/>
    </row>
    <row r="765" spans="1:22" ht="16.2">
      <c r="H765" s="25"/>
      <c r="I765" s="25"/>
      <c r="J765" s="26"/>
      <c r="K765" s="26"/>
      <c r="L765" s="32" t="s">
        <v>167</v>
      </c>
      <c r="M765" s="33">
        <v>4639</v>
      </c>
      <c r="N765" s="183">
        <f t="shared" ref="N765:N766" si="156">O765+P765</f>
        <v>0</v>
      </c>
      <c r="O765" s="190"/>
      <c r="P765" s="190"/>
      <c r="Q765" s="161"/>
      <c r="R765" s="161"/>
      <c r="S765" s="438"/>
      <c r="T765" s="161"/>
      <c r="U765" s="161"/>
      <c r="V765" s="161"/>
    </row>
    <row r="766" spans="1:22" ht="16.2">
      <c r="A766" s="5"/>
      <c r="B766" s="5"/>
      <c r="C766" s="5"/>
      <c r="D766" s="5"/>
      <c r="E766" s="5"/>
      <c r="F766" s="5"/>
      <c r="G766" s="5"/>
      <c r="H766" s="25"/>
      <c r="I766" s="25"/>
      <c r="J766" s="26"/>
      <c r="K766" s="26"/>
      <c r="L766" s="30" t="s">
        <v>360</v>
      </c>
      <c r="M766" s="31">
        <v>4891</v>
      </c>
      <c r="N766" s="183">
        <f t="shared" si="156"/>
        <v>0</v>
      </c>
      <c r="O766" s="405"/>
      <c r="P766" s="405">
        <v>0</v>
      </c>
      <c r="Q766" s="161"/>
      <c r="R766" s="161"/>
      <c r="S766" s="438"/>
      <c r="T766" s="161"/>
      <c r="U766" s="161"/>
      <c r="V766" s="161"/>
    </row>
    <row r="767" spans="1:22" ht="16.2">
      <c r="A767" s="5"/>
      <c r="B767" s="5"/>
      <c r="C767" s="5"/>
      <c r="D767" s="5"/>
      <c r="E767" s="5"/>
      <c r="F767" s="5"/>
      <c r="G767" s="5"/>
      <c r="H767" s="37"/>
      <c r="I767" s="194"/>
      <c r="J767" s="195"/>
      <c r="K767" s="196"/>
      <c r="L767" s="29" t="s">
        <v>362</v>
      </c>
      <c r="M767" s="12" t="s">
        <v>361</v>
      </c>
      <c r="N767" s="183"/>
      <c r="O767" s="183"/>
      <c r="P767" s="183"/>
      <c r="Q767" s="161"/>
      <c r="R767" s="161"/>
      <c r="S767" s="438"/>
      <c r="T767" s="161"/>
      <c r="U767" s="161"/>
      <c r="V767" s="161"/>
    </row>
    <row r="769" spans="12:12" s="5" customFormat="1">
      <c r="L769" s="38"/>
    </row>
    <row r="771" spans="12:12" s="5" customFormat="1">
      <c r="L771" s="38"/>
    </row>
    <row r="773" spans="12:12" s="5" customFormat="1">
      <c r="L773" s="38"/>
    </row>
    <row r="774" spans="12:12" s="5" customFormat="1">
      <c r="L774" s="38"/>
    </row>
    <row r="775" spans="12:12" s="5" customFormat="1">
      <c r="L775" s="38"/>
    </row>
    <row r="776" spans="12:12" s="5" customFormat="1">
      <c r="L776" s="38"/>
    </row>
    <row r="777" spans="12:12" s="5" customFormat="1">
      <c r="L777" s="38"/>
    </row>
    <row r="778" spans="12:12" s="5" customFormat="1">
      <c r="L778" s="38"/>
    </row>
    <row r="779" spans="12:12" s="5" customFormat="1">
      <c r="L779" s="38"/>
    </row>
    <row r="781" spans="12:12" s="5" customFormat="1">
      <c r="L781" s="38"/>
    </row>
    <row r="783" spans="12:12" s="5" customFormat="1">
      <c r="L783" s="38"/>
    </row>
    <row r="785" spans="12:12" s="5" customFormat="1">
      <c r="L785" s="38"/>
    </row>
    <row r="787" spans="12:12" s="5" customFormat="1">
      <c r="L787" s="38"/>
    </row>
    <row r="788" spans="12:12" s="5" customFormat="1">
      <c r="L788" s="38"/>
    </row>
    <row r="790" spans="12:12" s="5" customFormat="1">
      <c r="L790" s="38"/>
    </row>
    <row r="792" spans="12:12" s="5" customFormat="1">
      <c r="L792" s="38"/>
    </row>
    <row r="794" spans="12:12" s="5" customFormat="1">
      <c r="L794" s="38"/>
    </row>
    <row r="796" spans="12:12" s="5" customFormat="1">
      <c r="L796" s="38"/>
    </row>
    <row r="798" spans="12:12" s="5" customFormat="1">
      <c r="L798" s="38"/>
    </row>
    <row r="800" spans="12:12" s="5" customFormat="1">
      <c r="L800" s="38"/>
    </row>
    <row r="802" spans="12:12" s="5" customFormat="1">
      <c r="L802" s="38"/>
    </row>
    <row r="803" spans="12:12" s="5" customFormat="1">
      <c r="L803" s="38"/>
    </row>
    <row r="805" spans="12:12" s="5" customFormat="1">
      <c r="L805" s="38"/>
    </row>
    <row r="807" spans="12:12" s="5" customFormat="1">
      <c r="L807" s="38"/>
    </row>
    <row r="808" spans="12:12" s="5" customFormat="1">
      <c r="L808" s="38"/>
    </row>
    <row r="810" spans="12:12" s="5" customFormat="1">
      <c r="L810" s="38"/>
    </row>
    <row r="811" spans="12:12" s="5" customFormat="1">
      <c r="L811" s="38"/>
    </row>
    <row r="812" spans="12:12" s="5" customFormat="1">
      <c r="L812" s="38"/>
    </row>
    <row r="813" spans="12:12" s="5" customFormat="1">
      <c r="L813" s="38"/>
    </row>
    <row r="814" spans="12:12" s="5" customFormat="1">
      <c r="L814" s="38"/>
    </row>
    <row r="816" spans="12:12" s="5" customFormat="1">
      <c r="L816" s="38"/>
    </row>
    <row r="818" spans="12:12" s="5" customFormat="1">
      <c r="L818" s="38"/>
    </row>
    <row r="820" spans="12:12" s="5" customFormat="1">
      <c r="L820" s="38"/>
    </row>
    <row r="822" spans="12:12" s="5" customFormat="1">
      <c r="L822" s="38"/>
    </row>
    <row r="824" spans="12:12" s="5" customFormat="1">
      <c r="L824" s="38"/>
    </row>
    <row r="826" spans="12:12" s="5" customFormat="1">
      <c r="L826" s="38"/>
    </row>
    <row r="827" spans="12:12" s="5" customFormat="1">
      <c r="L827" s="38"/>
    </row>
    <row r="828" spans="12:12" s="5" customFormat="1">
      <c r="L828" s="38"/>
    </row>
    <row r="830" spans="12:12" s="5" customFormat="1">
      <c r="L830" s="38"/>
    </row>
    <row r="832" spans="12:12" s="5" customFormat="1">
      <c r="L832" s="38"/>
    </row>
    <row r="834" spans="12:12" s="5" customFormat="1">
      <c r="L834" s="38"/>
    </row>
    <row r="836" spans="12:12" s="5" customFormat="1">
      <c r="L836" s="38"/>
    </row>
    <row r="838" spans="12:12" s="5" customFormat="1">
      <c r="L838" s="38"/>
    </row>
    <row r="840" spans="12:12" s="5" customFormat="1">
      <c r="L840" s="38"/>
    </row>
    <row r="842" spans="12:12" s="5" customFormat="1">
      <c r="L842" s="38"/>
    </row>
    <row r="843" spans="12:12" s="5" customFormat="1">
      <c r="L843" s="38"/>
    </row>
    <row r="845" spans="12:12" s="5" customFormat="1">
      <c r="L845" s="38"/>
    </row>
    <row r="847" spans="12:12" s="5" customFormat="1">
      <c r="L847" s="38"/>
    </row>
    <row r="849" spans="12:12" s="5" customFormat="1">
      <c r="L849" s="38"/>
    </row>
    <row r="851" spans="12:12" s="5" customFormat="1">
      <c r="L851" s="38"/>
    </row>
    <row r="853" spans="12:12" s="5" customFormat="1">
      <c r="L853" s="38"/>
    </row>
    <row r="855" spans="12:12" s="5" customFormat="1">
      <c r="L855" s="38"/>
    </row>
    <row r="856" spans="12:12" s="5" customFormat="1">
      <c r="L856" s="38"/>
    </row>
    <row r="858" spans="12:12" s="5" customFormat="1">
      <c r="L858" s="38"/>
    </row>
    <row r="860" spans="12:12" s="5" customFormat="1">
      <c r="L860" s="38"/>
    </row>
    <row r="862" spans="12:12" s="5" customFormat="1">
      <c r="L862" s="38"/>
    </row>
    <row r="864" spans="12:12" s="5" customFormat="1">
      <c r="L864" s="38"/>
    </row>
    <row r="866" spans="12:12" s="5" customFormat="1">
      <c r="L866" s="38"/>
    </row>
    <row r="868" spans="12:12" s="5" customFormat="1">
      <c r="L868" s="38"/>
    </row>
    <row r="870" spans="12:12" s="5" customFormat="1">
      <c r="L870" s="38"/>
    </row>
    <row r="872" spans="12:12" s="5" customFormat="1">
      <c r="L872" s="38"/>
    </row>
    <row r="874" spans="12:12" s="5" customFormat="1">
      <c r="L874" s="38"/>
    </row>
    <row r="876" spans="12:12" s="5" customFormat="1">
      <c r="L876" s="38"/>
    </row>
    <row r="878" spans="12:12" s="5" customFormat="1">
      <c r="L878" s="38"/>
    </row>
    <row r="880" spans="12:12" s="5" customFormat="1">
      <c r="L880" s="38"/>
    </row>
    <row r="882" spans="12:12" s="5" customFormat="1">
      <c r="L882" s="38"/>
    </row>
    <row r="884" spans="12:12" s="5" customFormat="1">
      <c r="L884" s="38"/>
    </row>
    <row r="886" spans="12:12" s="5" customFormat="1">
      <c r="L886" s="38"/>
    </row>
    <row r="888" spans="12:12" s="5" customFormat="1">
      <c r="L888" s="38"/>
    </row>
    <row r="890" spans="12:12" s="5" customFormat="1">
      <c r="L890" s="38"/>
    </row>
    <row r="891" spans="12:12" s="5" customFormat="1">
      <c r="L891" s="38"/>
    </row>
    <row r="892" spans="12:12" s="5" customFormat="1">
      <c r="L892" s="38"/>
    </row>
    <row r="894" spans="12:12" s="5" customFormat="1">
      <c r="L894" s="38"/>
    </row>
    <row r="896" spans="12:12" s="5" customFormat="1">
      <c r="L896" s="38"/>
    </row>
    <row r="898" spans="12:12" s="5" customFormat="1">
      <c r="L898" s="38"/>
    </row>
    <row r="900" spans="12:12" s="5" customFormat="1">
      <c r="L900" s="38"/>
    </row>
    <row r="901" spans="12:12" s="5" customFormat="1">
      <c r="L901" s="38"/>
    </row>
    <row r="902" spans="12:12" s="5" customFormat="1">
      <c r="L902" s="38"/>
    </row>
    <row r="904" spans="12:12" s="5" customFormat="1">
      <c r="L904" s="38"/>
    </row>
    <row r="906" spans="12:12" s="5" customFormat="1">
      <c r="L906" s="38"/>
    </row>
    <row r="908" spans="12:12" s="5" customFormat="1">
      <c r="L908" s="38"/>
    </row>
    <row r="910" spans="12:12" s="5" customFormat="1">
      <c r="L910" s="38"/>
    </row>
    <row r="911" spans="12:12" s="5" customFormat="1">
      <c r="L911" s="38"/>
    </row>
    <row r="912" spans="12:12" s="5" customFormat="1">
      <c r="L912" s="38"/>
    </row>
    <row r="913" spans="12:12" s="5" customFormat="1">
      <c r="L913" s="38"/>
    </row>
    <row r="914" spans="12:12" s="5" customFormat="1">
      <c r="L914" s="38"/>
    </row>
    <row r="915" spans="12:12" s="5" customFormat="1">
      <c r="L915" s="38"/>
    </row>
    <row r="916" spans="12:12" s="5" customFormat="1">
      <c r="L916" s="38"/>
    </row>
    <row r="917" spans="12:12" s="5" customFormat="1">
      <c r="L917" s="38"/>
    </row>
    <row r="918" spans="12:12" s="5" customFormat="1">
      <c r="L918" s="38"/>
    </row>
    <row r="919" spans="12:12" s="5" customFormat="1">
      <c r="L919" s="38"/>
    </row>
    <row r="921" spans="12:12" s="5" customFormat="1">
      <c r="L921" s="38"/>
    </row>
    <row r="922" spans="12:12" s="5" customFormat="1">
      <c r="L922" s="38"/>
    </row>
    <row r="923" spans="12:12" s="5" customFormat="1">
      <c r="L923" s="38"/>
    </row>
    <row r="924" spans="12:12" s="5" customFormat="1">
      <c r="L924" s="38"/>
    </row>
    <row r="925" spans="12:12" s="5" customFormat="1">
      <c r="L925" s="38"/>
    </row>
    <row r="926" spans="12:12" s="5" customFormat="1">
      <c r="L926" s="38"/>
    </row>
    <row r="927" spans="12:12" s="5" customFormat="1">
      <c r="L927" s="38"/>
    </row>
    <row r="929" spans="12:12" s="5" customFormat="1">
      <c r="L929" s="38"/>
    </row>
    <row r="931" spans="12:12" s="5" customFormat="1">
      <c r="L931" s="38"/>
    </row>
    <row r="933" spans="12:12" s="5" customFormat="1">
      <c r="L933" s="38"/>
    </row>
    <row r="935" spans="12:12" s="5" customFormat="1">
      <c r="L935" s="38"/>
    </row>
    <row r="936" spans="12:12" s="5" customFormat="1">
      <c r="L936" s="38"/>
    </row>
    <row r="937" spans="12:12" s="5" customFormat="1">
      <c r="L937" s="38"/>
    </row>
    <row r="938" spans="12:12" s="5" customFormat="1">
      <c r="L938" s="38"/>
    </row>
    <row r="939" spans="12:12" s="5" customFormat="1">
      <c r="L939" s="38"/>
    </row>
    <row r="940" spans="12:12" s="5" customFormat="1">
      <c r="L940" s="38"/>
    </row>
    <row r="941" spans="12:12" s="5" customFormat="1">
      <c r="L941" s="38"/>
    </row>
    <row r="942" spans="12:12" s="5" customFormat="1">
      <c r="L942" s="38"/>
    </row>
    <row r="943" spans="12:12" s="5" customFormat="1">
      <c r="L943" s="38"/>
    </row>
    <row r="944" spans="12:12" s="5" customFormat="1">
      <c r="L944" s="38"/>
    </row>
    <row r="945" spans="12:12" s="5" customFormat="1">
      <c r="L945" s="38"/>
    </row>
    <row r="946" spans="12:12" s="5" customFormat="1">
      <c r="L946" s="38"/>
    </row>
    <row r="947" spans="12:12" s="5" customFormat="1">
      <c r="L947" s="38"/>
    </row>
    <row r="948" spans="12:12" s="5" customFormat="1">
      <c r="L948" s="38"/>
    </row>
    <row r="949" spans="12:12" s="5" customFormat="1">
      <c r="L949" s="38"/>
    </row>
    <row r="950" spans="12:12" s="5" customFormat="1">
      <c r="L950" s="38"/>
    </row>
    <row r="951" spans="12:12" s="5" customFormat="1">
      <c r="L951" s="38"/>
    </row>
    <row r="952" spans="12:12" s="5" customFormat="1">
      <c r="L952" s="38"/>
    </row>
    <row r="954" spans="12:12" s="5" customFormat="1">
      <c r="L954" s="38"/>
    </row>
    <row r="956" spans="12:12" s="5" customFormat="1">
      <c r="L956" s="38"/>
    </row>
    <row r="958" spans="12:12" s="5" customFormat="1">
      <c r="L958" s="38"/>
    </row>
    <row r="959" spans="12:12" s="5" customFormat="1">
      <c r="L959" s="38"/>
    </row>
    <row r="961" spans="12:12" s="5" customFormat="1">
      <c r="L961" s="38"/>
    </row>
    <row r="963" spans="12:12" s="5" customFormat="1">
      <c r="L963" s="38"/>
    </row>
    <row r="965" spans="12:12" s="5" customFormat="1">
      <c r="L965" s="38"/>
    </row>
    <row r="966" spans="12:12" s="5" customFormat="1">
      <c r="L966" s="38"/>
    </row>
    <row r="967" spans="12:12" s="5" customFormat="1">
      <c r="L967" s="38"/>
    </row>
    <row r="968" spans="12:12" s="5" customFormat="1">
      <c r="L968" s="38"/>
    </row>
    <row r="969" spans="12:12" s="5" customFormat="1">
      <c r="L969" s="38"/>
    </row>
    <row r="970" spans="12:12" s="5" customFormat="1">
      <c r="L970" s="38"/>
    </row>
    <row r="972" spans="12:12" s="5" customFormat="1">
      <c r="L972" s="38"/>
    </row>
    <row r="974" spans="12:12" s="5" customFormat="1">
      <c r="L974" s="38"/>
    </row>
    <row r="976" spans="12:12" s="5" customFormat="1">
      <c r="L976" s="38"/>
    </row>
    <row r="977" spans="12:12" s="5" customFormat="1">
      <c r="L977" s="38"/>
    </row>
    <row r="979" spans="12:12" s="5" customFormat="1">
      <c r="L979" s="38"/>
    </row>
    <row r="980" spans="12:12" s="5" customFormat="1">
      <c r="L980" s="38"/>
    </row>
    <row r="982" spans="12:12" s="5" customFormat="1">
      <c r="L982" s="38"/>
    </row>
    <row r="983" spans="12:12" s="5" customFormat="1">
      <c r="L983" s="38"/>
    </row>
    <row r="984" spans="12:12" s="5" customFormat="1">
      <c r="L984" s="38"/>
    </row>
    <row r="986" spans="12:12" s="5" customFormat="1">
      <c r="L986" s="38"/>
    </row>
    <row r="987" spans="12:12" s="5" customFormat="1">
      <c r="L987" s="38"/>
    </row>
    <row r="988" spans="12:12" s="5" customFormat="1">
      <c r="L988" s="38"/>
    </row>
    <row r="990" spans="12:12" s="5" customFormat="1">
      <c r="L990" s="38"/>
    </row>
    <row r="991" spans="12:12" s="5" customFormat="1">
      <c r="L991" s="38"/>
    </row>
    <row r="993" spans="12:12" s="5" customFormat="1">
      <c r="L993" s="38"/>
    </row>
    <row r="995" spans="12:12" s="5" customFormat="1">
      <c r="L995" s="38"/>
    </row>
    <row r="997" spans="12:12" s="5" customFormat="1">
      <c r="L997" s="38"/>
    </row>
    <row r="998" spans="12:12" s="5" customFormat="1">
      <c r="L998" s="38"/>
    </row>
    <row r="1000" spans="12:12" s="5" customFormat="1">
      <c r="L1000" s="38"/>
    </row>
    <row r="1002" spans="12:12" s="5" customFormat="1">
      <c r="L1002" s="38"/>
    </row>
    <row r="1004" spans="12:12" s="5" customFormat="1">
      <c r="L1004" s="38"/>
    </row>
    <row r="1006" spans="12:12" s="5" customFormat="1">
      <c r="L1006" s="38"/>
    </row>
    <row r="1007" spans="12:12" s="5" customFormat="1">
      <c r="L1007" s="38"/>
    </row>
    <row r="1008" spans="12:12" s="5" customFormat="1">
      <c r="L1008" s="38"/>
    </row>
    <row r="1010" spans="12:12" s="5" customFormat="1">
      <c r="L1010" s="38"/>
    </row>
    <row r="1012" spans="12:12" s="5" customFormat="1">
      <c r="L1012" s="38"/>
    </row>
    <row r="1013" spans="12:12" s="5" customFormat="1">
      <c r="L1013" s="38"/>
    </row>
    <row r="1014" spans="12:12" s="5" customFormat="1">
      <c r="L1014" s="38"/>
    </row>
    <row r="1016" spans="12:12" s="5" customFormat="1">
      <c r="L1016" s="38"/>
    </row>
    <row r="1018" spans="12:12" s="5" customFormat="1">
      <c r="L1018" s="38"/>
    </row>
    <row r="1020" spans="12:12" s="5" customFormat="1">
      <c r="L1020" s="38"/>
    </row>
    <row r="1022" spans="12:12" s="5" customFormat="1">
      <c r="L1022" s="38"/>
    </row>
    <row r="1024" spans="12:12" s="5" customFormat="1">
      <c r="L1024" s="38"/>
    </row>
    <row r="1026" spans="12:12" s="5" customFormat="1">
      <c r="L1026" s="38"/>
    </row>
    <row r="1028" spans="12:12" s="5" customFormat="1">
      <c r="L1028" s="38"/>
    </row>
    <row r="1030" spans="12:12" s="5" customFormat="1">
      <c r="L1030" s="38"/>
    </row>
    <row r="1032" spans="12:12" s="5" customFormat="1">
      <c r="L1032" s="38"/>
    </row>
    <row r="1034" spans="12:12" s="5" customFormat="1">
      <c r="L1034" s="38"/>
    </row>
    <row r="1035" spans="12:12" s="5" customFormat="1">
      <c r="L1035" s="38"/>
    </row>
    <row r="1037" spans="12:12" s="5" customFormat="1">
      <c r="L1037" s="38"/>
    </row>
    <row r="1039" spans="12:12" s="5" customFormat="1">
      <c r="L1039" s="38"/>
    </row>
    <row r="1041" spans="12:12" s="5" customFormat="1">
      <c r="L1041" s="38"/>
    </row>
    <row r="1042" spans="12:12" s="5" customFormat="1">
      <c r="L1042" s="38"/>
    </row>
    <row r="1044" spans="12:12" s="5" customFormat="1">
      <c r="L1044" s="38"/>
    </row>
    <row r="1045" spans="12:12" s="5" customFormat="1">
      <c r="L1045" s="38"/>
    </row>
    <row r="1047" spans="12:12" s="5" customFormat="1">
      <c r="L1047" s="38"/>
    </row>
    <row r="1049" spans="12:12" s="5" customFormat="1">
      <c r="L1049" s="38"/>
    </row>
    <row r="1051" spans="12:12" s="5" customFormat="1">
      <c r="L1051" s="38"/>
    </row>
    <row r="1052" spans="12:12" s="5" customFormat="1">
      <c r="L1052" s="38"/>
    </row>
    <row r="1053" spans="12:12" s="5" customFormat="1">
      <c r="L1053" s="38"/>
    </row>
    <row r="1055" spans="12:12" s="5" customFormat="1">
      <c r="L1055" s="38"/>
    </row>
    <row r="1056" spans="12:12" s="5" customFormat="1">
      <c r="L1056" s="38"/>
    </row>
    <row r="1058" spans="12:12" s="5" customFormat="1">
      <c r="L1058" s="38"/>
    </row>
    <row r="1059" spans="12:12" s="5" customFormat="1">
      <c r="L1059" s="38"/>
    </row>
    <row r="1060" spans="12:12" s="5" customFormat="1">
      <c r="L1060" s="38"/>
    </row>
    <row r="1062" spans="12:12" s="5" customFormat="1">
      <c r="L1062" s="38"/>
    </row>
    <row r="1064" spans="12:12" s="5" customFormat="1">
      <c r="L1064" s="38"/>
    </row>
    <row r="1066" spans="12:12" s="5" customFormat="1">
      <c r="L1066" s="38"/>
    </row>
    <row r="1068" spans="12:12" s="5" customFormat="1">
      <c r="L1068" s="38"/>
    </row>
    <row r="1069" spans="12:12" s="5" customFormat="1">
      <c r="L1069" s="38"/>
    </row>
    <row r="1070" spans="12:12" s="5" customFormat="1">
      <c r="L1070" s="38"/>
    </row>
    <row r="1071" spans="12:12" s="5" customFormat="1">
      <c r="L1071" s="38"/>
    </row>
    <row r="1072" spans="12:12" s="5" customFormat="1">
      <c r="L1072" s="38"/>
    </row>
    <row r="1074" spans="12:12" s="5" customFormat="1">
      <c r="L1074" s="38"/>
    </row>
    <row r="1075" spans="12:12" s="5" customFormat="1">
      <c r="L1075" s="38"/>
    </row>
    <row r="1076" spans="12:12" s="5" customFormat="1">
      <c r="L1076" s="38"/>
    </row>
    <row r="1078" spans="12:12" s="5" customFormat="1">
      <c r="L1078" s="38"/>
    </row>
    <row r="1079" spans="12:12" s="5" customFormat="1">
      <c r="L1079" s="38"/>
    </row>
    <row r="1080" spans="12:12" s="5" customFormat="1">
      <c r="L1080" s="38"/>
    </row>
    <row r="1082" spans="12:12" s="5" customFormat="1">
      <c r="L1082" s="38"/>
    </row>
    <row r="1084" spans="12:12" s="5" customFormat="1">
      <c r="L1084" s="38"/>
    </row>
    <row r="1086" spans="12:12" s="5" customFormat="1">
      <c r="L1086" s="38"/>
    </row>
    <row r="1088" spans="12:12" s="5" customFormat="1">
      <c r="L1088" s="38"/>
    </row>
    <row r="1090" spans="12:12" s="5" customFormat="1">
      <c r="L1090" s="38"/>
    </row>
    <row r="1092" spans="12:12" s="5" customFormat="1">
      <c r="L1092" s="38"/>
    </row>
    <row r="1094" spans="12:12" s="5" customFormat="1">
      <c r="L1094" s="38"/>
    </row>
    <row r="1096" spans="12:12" s="5" customFormat="1">
      <c r="L1096" s="38"/>
    </row>
    <row r="1097" spans="12:12" s="5" customFormat="1">
      <c r="L1097" s="38"/>
    </row>
    <row r="1099" spans="12:12" s="5" customFormat="1">
      <c r="L1099" s="38"/>
    </row>
    <row r="1100" spans="12:12" s="5" customFormat="1">
      <c r="L1100" s="38"/>
    </row>
    <row r="1102" spans="12:12" s="5" customFormat="1">
      <c r="L1102" s="38"/>
    </row>
    <row r="1104" spans="12:12" s="5" customFormat="1">
      <c r="L1104" s="38"/>
    </row>
    <row r="1106" spans="12:12" s="5" customFormat="1">
      <c r="L1106" s="38"/>
    </row>
    <row r="1108" spans="12:12" s="5" customFormat="1">
      <c r="L1108" s="38"/>
    </row>
    <row r="1109" spans="12:12" s="5" customFormat="1">
      <c r="L1109" s="38"/>
    </row>
    <row r="1110" spans="12:12" s="5" customFormat="1">
      <c r="L1110" s="38"/>
    </row>
    <row r="1111" spans="12:12" s="5" customFormat="1">
      <c r="L1111" s="38"/>
    </row>
    <row r="1112" spans="12:12" s="5" customFormat="1">
      <c r="L1112" s="38"/>
    </row>
    <row r="1113" spans="12:12" s="5" customFormat="1">
      <c r="L1113" s="38"/>
    </row>
    <row r="1114" spans="12:12" s="5" customFormat="1">
      <c r="L1114" s="38"/>
    </row>
    <row r="1116" spans="12:12" s="5" customFormat="1">
      <c r="L1116" s="38"/>
    </row>
    <row r="1118" spans="12:12" s="5" customFormat="1">
      <c r="L1118" s="38"/>
    </row>
    <row r="1120" spans="12:12" s="5" customFormat="1">
      <c r="L1120" s="38"/>
    </row>
    <row r="1122" spans="12:12" s="5" customFormat="1">
      <c r="L1122" s="38"/>
    </row>
    <row r="1123" spans="12:12" s="5" customFormat="1">
      <c r="L1123" s="38"/>
    </row>
    <row r="1125" spans="12:12" s="5" customFormat="1">
      <c r="L1125" s="38"/>
    </row>
    <row r="1127" spans="12:12" s="5" customFormat="1">
      <c r="L1127" s="38"/>
    </row>
    <row r="1129" spans="12:12" s="5" customFormat="1">
      <c r="L1129" s="38"/>
    </row>
    <row r="1131" spans="12:12" s="5" customFormat="1">
      <c r="L1131" s="38"/>
    </row>
    <row r="1133" spans="12:12" s="5" customFormat="1">
      <c r="L1133" s="38"/>
    </row>
    <row r="1135" spans="12:12" s="5" customFormat="1">
      <c r="L1135" s="38"/>
    </row>
    <row r="1137" spans="12:12" s="5" customFormat="1">
      <c r="L1137" s="38"/>
    </row>
    <row r="1138" spans="12:12" s="5" customFormat="1">
      <c r="L1138" s="38"/>
    </row>
    <row r="1140" spans="12:12" s="5" customFormat="1">
      <c r="L1140" s="38"/>
    </row>
    <row r="1142" spans="12:12" s="5" customFormat="1">
      <c r="L1142" s="38"/>
    </row>
    <row r="1143" spans="12:12" s="5" customFormat="1">
      <c r="L1143" s="38"/>
    </row>
    <row r="1145" spans="12:12" s="5" customFormat="1">
      <c r="L1145" s="38"/>
    </row>
    <row r="1146" spans="12:12" s="5" customFormat="1">
      <c r="L1146" s="38"/>
    </row>
    <row r="1147" spans="12:12" s="5" customFormat="1">
      <c r="L1147" s="38"/>
    </row>
    <row r="1148" spans="12:12" s="5" customFormat="1">
      <c r="L1148" s="38"/>
    </row>
    <row r="1149" spans="12:12" s="5" customFormat="1">
      <c r="L1149" s="38"/>
    </row>
    <row r="1151" spans="12:12" s="5" customFormat="1">
      <c r="L1151" s="38"/>
    </row>
    <row r="1153" spans="12:12" s="5" customFormat="1">
      <c r="L1153" s="38"/>
    </row>
    <row r="1155" spans="12:12" s="5" customFormat="1">
      <c r="L1155" s="38"/>
    </row>
    <row r="1157" spans="12:12" s="5" customFormat="1">
      <c r="L1157" s="38"/>
    </row>
    <row r="1159" spans="12:12" s="5" customFormat="1">
      <c r="L1159" s="38"/>
    </row>
    <row r="1161" spans="12:12" s="5" customFormat="1">
      <c r="L1161" s="38"/>
    </row>
    <row r="1162" spans="12:12" s="5" customFormat="1">
      <c r="L1162" s="38"/>
    </row>
    <row r="1163" spans="12:12" s="5" customFormat="1">
      <c r="L1163" s="38"/>
    </row>
    <row r="1165" spans="12:12" s="5" customFormat="1">
      <c r="L1165" s="38"/>
    </row>
    <row r="1167" spans="12:12" s="5" customFormat="1">
      <c r="L1167" s="38"/>
    </row>
    <row r="1169" spans="12:12" s="5" customFormat="1">
      <c r="L1169" s="38"/>
    </row>
    <row r="1171" spans="12:12" s="5" customFormat="1">
      <c r="L1171" s="38"/>
    </row>
    <row r="1173" spans="12:12" s="5" customFormat="1">
      <c r="L1173" s="38"/>
    </row>
    <row r="1175" spans="12:12" s="5" customFormat="1">
      <c r="L1175" s="38"/>
    </row>
    <row r="1177" spans="12:12" s="5" customFormat="1">
      <c r="L1177" s="38"/>
    </row>
    <row r="1178" spans="12:12" s="5" customFormat="1">
      <c r="L1178" s="38"/>
    </row>
    <row r="1180" spans="12:12" s="5" customFormat="1">
      <c r="L1180" s="38"/>
    </row>
    <row r="1182" spans="12:12" s="5" customFormat="1">
      <c r="L1182" s="38"/>
    </row>
    <row r="1184" spans="12:12" s="5" customFormat="1">
      <c r="L1184" s="38"/>
    </row>
    <row r="1186" spans="12:12" s="5" customFormat="1">
      <c r="L1186" s="38"/>
    </row>
    <row r="1188" spans="12:12" s="5" customFormat="1">
      <c r="L1188" s="38"/>
    </row>
    <row r="1190" spans="12:12" s="5" customFormat="1">
      <c r="L1190" s="38"/>
    </row>
    <row r="1191" spans="12:12" s="5" customFormat="1">
      <c r="L1191" s="38"/>
    </row>
    <row r="1193" spans="12:12" s="5" customFormat="1">
      <c r="L1193" s="38"/>
    </row>
    <row r="1195" spans="12:12" s="5" customFormat="1">
      <c r="L1195" s="38"/>
    </row>
    <row r="1197" spans="12:12" s="5" customFormat="1">
      <c r="L1197" s="38"/>
    </row>
    <row r="1199" spans="12:12" s="5" customFormat="1">
      <c r="L1199" s="38"/>
    </row>
    <row r="1201" spans="12:12" s="5" customFormat="1">
      <c r="L1201" s="38"/>
    </row>
    <row r="1203" spans="12:12" s="5" customFormat="1">
      <c r="L1203" s="38"/>
    </row>
    <row r="1205" spans="12:12" s="5" customFormat="1">
      <c r="L1205" s="38"/>
    </row>
    <row r="1207" spans="12:12" s="5" customFormat="1">
      <c r="L1207" s="38"/>
    </row>
    <row r="1209" spans="12:12" s="5" customFormat="1">
      <c r="L1209" s="38"/>
    </row>
    <row r="1211" spans="12:12" s="5" customFormat="1">
      <c r="L1211" s="38"/>
    </row>
    <row r="1213" spans="12:12" s="5" customFormat="1">
      <c r="L1213" s="38"/>
    </row>
    <row r="1215" spans="12:12" s="5" customFormat="1">
      <c r="L1215" s="38"/>
    </row>
    <row r="1217" spans="12:12" s="5" customFormat="1">
      <c r="L1217" s="38"/>
    </row>
    <row r="1219" spans="12:12" s="5" customFormat="1">
      <c r="L1219" s="38"/>
    </row>
    <row r="1221" spans="12:12" s="5" customFormat="1">
      <c r="L1221" s="38"/>
    </row>
    <row r="1223" spans="12:12" s="5" customFormat="1">
      <c r="L1223" s="38"/>
    </row>
    <row r="1225" spans="12:12" s="5" customFormat="1">
      <c r="L1225" s="38"/>
    </row>
    <row r="1226" spans="12:12" s="5" customFormat="1">
      <c r="L1226" s="38"/>
    </row>
    <row r="1227" spans="12:12" s="5" customFormat="1">
      <c r="L1227" s="38"/>
    </row>
    <row r="1229" spans="12:12" s="5" customFormat="1">
      <c r="L1229" s="38"/>
    </row>
    <row r="1231" spans="12:12" s="5" customFormat="1">
      <c r="L1231" s="38"/>
    </row>
    <row r="1233" spans="12:12" s="5" customFormat="1">
      <c r="L1233" s="38"/>
    </row>
    <row r="1235" spans="12:12" s="5" customFormat="1">
      <c r="L1235" s="38"/>
    </row>
    <row r="1236" spans="12:12" s="5" customFormat="1">
      <c r="L1236" s="38"/>
    </row>
    <row r="1237" spans="12:12" s="5" customFormat="1">
      <c r="L1237" s="38"/>
    </row>
    <row r="1239" spans="12:12" s="5" customFormat="1">
      <c r="L1239" s="38"/>
    </row>
    <row r="1241" spans="12:12" s="5" customFormat="1">
      <c r="L1241" s="38"/>
    </row>
    <row r="1243" spans="12:12" s="5" customFormat="1">
      <c r="L1243" s="38"/>
    </row>
    <row r="1245" spans="12:12" s="5" customFormat="1">
      <c r="L1245" s="38"/>
    </row>
    <row r="1246" spans="12:12" s="5" customFormat="1">
      <c r="L1246" s="38"/>
    </row>
    <row r="1247" spans="12:12" s="5" customFormat="1">
      <c r="L1247" s="38"/>
    </row>
    <row r="1248" spans="12:12" s="5" customFormat="1">
      <c r="L1248" s="38"/>
    </row>
    <row r="1249" spans="12:12" s="5" customFormat="1">
      <c r="L1249" s="38"/>
    </row>
    <row r="1250" spans="12:12" s="5" customFormat="1">
      <c r="L1250" s="38"/>
    </row>
    <row r="1251" spans="12:12" s="5" customFormat="1">
      <c r="L1251" s="38"/>
    </row>
    <row r="1252" spans="12:12" s="5" customFormat="1">
      <c r="L1252" s="38"/>
    </row>
    <row r="1253" spans="12:12" s="5" customFormat="1">
      <c r="L1253" s="38"/>
    </row>
    <row r="1254" spans="12:12" s="5" customFormat="1">
      <c r="L1254" s="38"/>
    </row>
    <row r="1256" spans="12:12" s="5" customFormat="1">
      <c r="L1256" s="38"/>
    </row>
    <row r="1257" spans="12:12" s="5" customFormat="1">
      <c r="L1257" s="38"/>
    </row>
    <row r="1258" spans="12:12" s="5" customFormat="1">
      <c r="L1258" s="38"/>
    </row>
    <row r="1259" spans="12:12" s="5" customFormat="1">
      <c r="L1259" s="38"/>
    </row>
    <row r="1260" spans="12:12" s="5" customFormat="1">
      <c r="L1260" s="38"/>
    </row>
    <row r="1261" spans="12:12" s="5" customFormat="1">
      <c r="L1261" s="38"/>
    </row>
    <row r="1262" spans="12:12" s="5" customFormat="1">
      <c r="L1262" s="38"/>
    </row>
    <row r="1264" spans="12:12" s="5" customFormat="1">
      <c r="L1264" s="38"/>
    </row>
    <row r="1266" spans="12:12" s="5" customFormat="1">
      <c r="L1266" s="38"/>
    </row>
    <row r="1268" spans="12:12" s="5" customFormat="1">
      <c r="L1268" s="38"/>
    </row>
    <row r="1270" spans="12:12" s="5" customFormat="1">
      <c r="L1270" s="38"/>
    </row>
    <row r="1271" spans="12:12" s="5" customFormat="1">
      <c r="L1271" s="38"/>
    </row>
    <row r="1272" spans="12:12" s="5" customFormat="1">
      <c r="L1272" s="38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L10" sqref="L10:L11"/>
    </sheetView>
  </sheetViews>
  <sheetFormatPr defaultColWidth="9.109375" defaultRowHeight="15.6"/>
  <cols>
    <col min="1" max="1" width="17.33203125" style="122" hidden="1" customWidth="1"/>
    <col min="2" max="2" width="3.33203125" style="116" hidden="1" customWidth="1"/>
    <col min="3" max="3" width="4.44140625" style="117" hidden="1" customWidth="1"/>
    <col min="4" max="4" width="3.33203125" style="118" hidden="1" customWidth="1"/>
    <col min="5" max="5" width="3.33203125" style="119" hidden="1" customWidth="1"/>
    <col min="6" max="6" width="3.33203125" style="120" hidden="1" customWidth="1"/>
    <col min="7" max="7" width="5.5546875" style="121" hidden="1" customWidth="1"/>
    <col min="8" max="8" width="5.44140625" style="6" customWidth="1"/>
    <col min="9" max="9" width="3.109375" style="40" customWidth="1"/>
    <col min="10" max="10" width="2.44140625" style="41" customWidth="1"/>
    <col min="11" max="11" width="2.109375" style="42" customWidth="1"/>
    <col min="12" max="12" width="51.5546875" style="38" customWidth="1"/>
    <col min="13" max="13" width="5.33203125" style="39" customWidth="1"/>
    <col min="14" max="14" width="14.44140625" style="39" customWidth="1"/>
    <col min="15" max="15" width="13" style="39" customWidth="1"/>
    <col min="16" max="16" width="14.44140625" style="5" customWidth="1"/>
    <col min="17" max="16384" width="9.109375" style="5"/>
  </cols>
  <sheetData>
    <row r="1" spans="1:22">
      <c r="A1" s="5"/>
      <c r="B1" s="236"/>
      <c r="C1" s="5"/>
      <c r="D1" s="237"/>
      <c r="E1" s="237"/>
      <c r="F1" s="237"/>
      <c r="G1" s="237"/>
      <c r="H1" s="237"/>
      <c r="I1" s="5"/>
      <c r="J1" s="5"/>
      <c r="K1" s="562"/>
      <c r="L1" s="562"/>
      <c r="M1" s="562"/>
      <c r="N1" s="493" t="s">
        <v>744</v>
      </c>
      <c r="O1" s="493"/>
      <c r="P1" s="493"/>
    </row>
    <row r="2" spans="1:22">
      <c r="A2" s="5"/>
      <c r="B2" s="236"/>
      <c r="C2" s="5"/>
      <c r="D2" s="237"/>
      <c r="E2" s="237"/>
      <c r="F2" s="237"/>
      <c r="G2" s="237"/>
      <c r="H2" s="237"/>
      <c r="I2" s="5"/>
      <c r="J2" s="5"/>
      <c r="K2" s="562"/>
      <c r="L2" s="562"/>
      <c r="M2" s="562"/>
      <c r="N2" s="493" t="s">
        <v>622</v>
      </c>
      <c r="O2" s="493"/>
      <c r="P2" s="493"/>
    </row>
    <row r="3" spans="1:22">
      <c r="A3" s="5"/>
      <c r="B3" s="236"/>
      <c r="C3" s="5"/>
      <c r="D3" s="237"/>
      <c r="E3" s="237"/>
      <c r="F3" s="237" t="s">
        <v>784</v>
      </c>
      <c r="G3" s="237"/>
      <c r="H3" s="237"/>
      <c r="I3" s="5"/>
      <c r="J3" s="5"/>
      <c r="K3" s="562"/>
      <c r="L3" s="562"/>
      <c r="M3" s="562"/>
      <c r="N3" s="493" t="s">
        <v>937</v>
      </c>
      <c r="O3" s="493"/>
      <c r="P3" s="493"/>
    </row>
    <row r="4" spans="1:22">
      <c r="A4" s="5"/>
      <c r="B4" s="236"/>
      <c r="C4" s="5"/>
      <c r="D4" s="237"/>
      <c r="E4" s="237"/>
      <c r="F4" s="237"/>
      <c r="G4" s="237"/>
      <c r="H4" s="237"/>
      <c r="I4" s="5"/>
      <c r="J4" s="5"/>
      <c r="K4" s="562"/>
      <c r="L4" s="562"/>
      <c r="M4" s="562"/>
      <c r="N4" s="493" t="s">
        <v>936</v>
      </c>
      <c r="O4" s="493"/>
      <c r="P4" s="493"/>
    </row>
    <row r="5" spans="1:22">
      <c r="A5" s="5"/>
      <c r="B5" s="236"/>
      <c r="C5" s="5"/>
      <c r="D5" s="237"/>
      <c r="E5" s="237"/>
      <c r="F5" s="237"/>
      <c r="G5" s="237"/>
      <c r="H5" s="237"/>
      <c r="I5" s="5"/>
      <c r="J5" s="5"/>
      <c r="K5" s="562"/>
      <c r="L5" s="562"/>
      <c r="M5" s="562"/>
      <c r="N5" s="566" t="s">
        <v>855</v>
      </c>
      <c r="O5" s="566"/>
      <c r="P5" s="566"/>
    </row>
    <row r="6" spans="1:22">
      <c r="A6" s="236" t="s">
        <v>745</v>
      </c>
      <c r="B6" s="236"/>
      <c r="C6" s="5"/>
      <c r="D6" s="237"/>
      <c r="E6" s="237"/>
      <c r="F6" s="237"/>
      <c r="G6" s="237"/>
      <c r="H6" s="237"/>
      <c r="I6" s="5"/>
      <c r="J6" s="5"/>
      <c r="K6" s="5"/>
      <c r="L6" s="238"/>
      <c r="M6" s="238"/>
      <c r="N6" s="5"/>
      <c r="O6" s="5"/>
    </row>
    <row r="7" spans="1:22" ht="35.25" customHeight="1">
      <c r="A7" s="122" t="s">
        <v>490</v>
      </c>
      <c r="H7" s="535" t="s">
        <v>928</v>
      </c>
      <c r="I7" s="535"/>
      <c r="J7" s="535"/>
      <c r="K7" s="535"/>
      <c r="L7" s="535"/>
      <c r="M7" s="535"/>
      <c r="N7" s="535"/>
      <c r="O7" s="535"/>
      <c r="P7" s="535"/>
    </row>
    <row r="8" spans="1:22">
      <c r="H8" s="235"/>
      <c r="I8" s="235"/>
      <c r="J8" s="235"/>
      <c r="K8" s="235"/>
      <c r="L8" s="235"/>
      <c r="M8" s="235"/>
      <c r="N8" s="235"/>
      <c r="O8" s="235"/>
      <c r="P8" s="235"/>
    </row>
    <row r="9" spans="1:22">
      <c r="A9" s="123"/>
      <c r="I9" s="7"/>
      <c r="J9" s="43"/>
      <c r="K9" s="43"/>
      <c r="L9" s="8"/>
      <c r="M9" s="209"/>
      <c r="N9" s="234"/>
      <c r="O9" s="561" t="s">
        <v>97</v>
      </c>
      <c r="P9" s="561"/>
    </row>
    <row r="10" spans="1:22" ht="46.2" customHeight="1">
      <c r="A10" s="123"/>
      <c r="H10" s="516" t="s">
        <v>98</v>
      </c>
      <c r="I10" s="516" t="s">
        <v>99</v>
      </c>
      <c r="J10" s="519" t="s">
        <v>100</v>
      </c>
      <c r="K10" s="519" t="s">
        <v>101</v>
      </c>
      <c r="L10" s="522" t="s">
        <v>102</v>
      </c>
      <c r="M10" s="525" t="s">
        <v>103</v>
      </c>
      <c r="N10" s="498" t="s">
        <v>374</v>
      </c>
      <c r="O10" s="534" t="s">
        <v>375</v>
      </c>
      <c r="P10" s="534"/>
    </row>
    <row r="11" spans="1:22" s="10" customFormat="1" ht="29.25" customHeight="1">
      <c r="A11" s="123"/>
      <c r="B11" s="116"/>
      <c r="C11" s="117"/>
      <c r="D11" s="118"/>
      <c r="E11" s="119"/>
      <c r="F11" s="120"/>
      <c r="G11" s="121"/>
      <c r="H11" s="517"/>
      <c r="I11" s="517"/>
      <c r="J11" s="520"/>
      <c r="K11" s="520"/>
      <c r="L11" s="523"/>
      <c r="M11" s="526"/>
      <c r="N11" s="498"/>
      <c r="O11" s="2" t="s">
        <v>376</v>
      </c>
      <c r="P11" s="2" t="s">
        <v>377</v>
      </c>
    </row>
    <row r="12" spans="1:22" s="15" customFormat="1">
      <c r="A12" s="123"/>
      <c r="B12" s="124"/>
      <c r="C12" s="125"/>
      <c r="D12" s="126"/>
      <c r="E12" s="127"/>
      <c r="F12" s="128"/>
      <c r="G12" s="129"/>
      <c r="H12" s="135">
        <v>1</v>
      </c>
      <c r="I12" s="135">
        <v>2</v>
      </c>
      <c r="J12" s="135">
        <v>3</v>
      </c>
      <c r="K12" s="135">
        <v>4</v>
      </c>
      <c r="L12" s="135">
        <v>5</v>
      </c>
      <c r="M12" s="136">
        <v>6</v>
      </c>
      <c r="N12" s="12">
        <v>7</v>
      </c>
      <c r="O12" s="12">
        <v>8</v>
      </c>
      <c r="P12" s="12" t="s">
        <v>624</v>
      </c>
    </row>
    <row r="13" spans="1:22" s="161" customFormat="1" ht="16.5" customHeight="1">
      <c r="A13" s="122" t="str">
        <f t="shared" ref="A13:A86" si="0">CONCATENATE(B13,C13,D13,E13,F13,G13)</f>
        <v>71000000000000</v>
      </c>
      <c r="B13" s="124" t="s">
        <v>439</v>
      </c>
      <c r="C13" s="125" t="s">
        <v>441</v>
      </c>
      <c r="D13" s="126" t="s">
        <v>441</v>
      </c>
      <c r="E13" s="127" t="s">
        <v>441</v>
      </c>
      <c r="F13" s="128" t="s">
        <v>441</v>
      </c>
      <c r="G13" s="129" t="s">
        <v>440</v>
      </c>
      <c r="H13" s="397"/>
      <c r="I13" s="157"/>
      <c r="J13" s="158"/>
      <c r="K13" s="158"/>
      <c r="L13" s="159" t="s">
        <v>105</v>
      </c>
      <c r="M13" s="172"/>
      <c r="N13" s="160">
        <f>O13+P13-O767</f>
        <v>0</v>
      </c>
      <c r="O13" s="160">
        <f>+O14+O109+O141+O319+O406+O476+O489+O574+O669+O759</f>
        <v>0</v>
      </c>
      <c r="P13" s="160">
        <f>+P14+P109+P141+P319+P406+P476+P489+P574+P669+P759</f>
        <v>0</v>
      </c>
      <c r="S13" s="438"/>
    </row>
    <row r="14" spans="1:22" s="181" customFormat="1" ht="27.6">
      <c r="A14" s="122" t="str">
        <f t="shared" si="0"/>
        <v>71010000000000</v>
      </c>
      <c r="B14" s="124" t="s">
        <v>439</v>
      </c>
      <c r="C14" s="117" t="s">
        <v>106</v>
      </c>
      <c r="D14" s="118" t="s">
        <v>441</v>
      </c>
      <c r="E14" s="127" t="s">
        <v>441</v>
      </c>
      <c r="F14" s="128" t="s">
        <v>441</v>
      </c>
      <c r="G14" s="129" t="s">
        <v>440</v>
      </c>
      <c r="H14" s="180">
        <v>2100</v>
      </c>
      <c r="I14" s="212" t="s">
        <v>106</v>
      </c>
      <c r="J14" s="213">
        <v>0</v>
      </c>
      <c r="K14" s="213">
        <v>0</v>
      </c>
      <c r="L14" s="162" t="s">
        <v>107</v>
      </c>
      <c r="M14" s="174"/>
      <c r="N14" s="163">
        <f>+N16+N66+N84+N99</f>
        <v>0</v>
      </c>
      <c r="O14" s="163">
        <f>+O16+O66+O84+O99</f>
        <v>0</v>
      </c>
      <c r="P14" s="163">
        <f>+P16+P66+P84+P99</f>
        <v>0</v>
      </c>
      <c r="Q14" s="161"/>
      <c r="R14" s="161"/>
      <c r="S14" s="438"/>
      <c r="T14" s="161"/>
      <c r="U14" s="161"/>
      <c r="V14" s="161"/>
    </row>
    <row r="15" spans="1:22" s="23" customFormat="1" ht="16.2">
      <c r="A15" s="122" t="str">
        <f t="shared" si="0"/>
        <v>71010000000001</v>
      </c>
      <c r="B15" s="124" t="s">
        <v>439</v>
      </c>
      <c r="C15" s="117" t="s">
        <v>106</v>
      </c>
      <c r="D15" s="118" t="s">
        <v>441</v>
      </c>
      <c r="E15" s="127" t="s">
        <v>441</v>
      </c>
      <c r="F15" s="128" t="s">
        <v>441</v>
      </c>
      <c r="G15" s="129" t="s">
        <v>96</v>
      </c>
      <c r="H15" s="17"/>
      <c r="I15" s="18"/>
      <c r="J15" s="19"/>
      <c r="K15" s="19"/>
      <c r="L15" s="20" t="s">
        <v>108</v>
      </c>
      <c r="M15" s="44"/>
      <c r="N15" s="190"/>
      <c r="O15" s="190"/>
      <c r="P15" s="190"/>
      <c r="Q15" s="161"/>
      <c r="R15" s="161"/>
      <c r="S15" s="438"/>
      <c r="T15" s="161"/>
      <c r="U15" s="161"/>
      <c r="V15" s="161"/>
    </row>
    <row r="16" spans="1:22" s="169" customFormat="1" ht="41.4">
      <c r="A16" s="122" t="str">
        <f t="shared" si="0"/>
        <v>71010100000000</v>
      </c>
      <c r="B16" s="124" t="s">
        <v>439</v>
      </c>
      <c r="C16" s="117" t="s">
        <v>106</v>
      </c>
      <c r="D16" s="118" t="s">
        <v>106</v>
      </c>
      <c r="E16" s="127" t="s">
        <v>441</v>
      </c>
      <c r="F16" s="128" t="s">
        <v>441</v>
      </c>
      <c r="G16" s="129" t="s">
        <v>440</v>
      </c>
      <c r="H16" s="165">
        <v>2110</v>
      </c>
      <c r="I16" s="166" t="s">
        <v>106</v>
      </c>
      <c r="J16" s="167">
        <v>1</v>
      </c>
      <c r="K16" s="167">
        <v>0</v>
      </c>
      <c r="L16" s="168" t="s">
        <v>109</v>
      </c>
      <c r="M16" s="176"/>
      <c r="N16" s="188">
        <f>+N18+N60</f>
        <v>0</v>
      </c>
      <c r="O16" s="188">
        <f>+O18+O60</f>
        <v>0</v>
      </c>
      <c r="P16" s="188">
        <f>+P18+P60</f>
        <v>0</v>
      </c>
      <c r="Q16" s="161"/>
      <c r="R16" s="161"/>
      <c r="S16" s="438"/>
      <c r="T16" s="161"/>
      <c r="U16" s="161"/>
      <c r="V16" s="161"/>
    </row>
    <row r="17" spans="1:22" s="23" customFormat="1" ht="16.2">
      <c r="A17" s="122" t="str">
        <f t="shared" si="0"/>
        <v>71010100000001</v>
      </c>
      <c r="B17" s="124" t="s">
        <v>439</v>
      </c>
      <c r="C17" s="117" t="s">
        <v>106</v>
      </c>
      <c r="D17" s="118" t="s">
        <v>106</v>
      </c>
      <c r="E17" s="127" t="s">
        <v>441</v>
      </c>
      <c r="F17" s="128" t="s">
        <v>441</v>
      </c>
      <c r="G17" s="129" t="s">
        <v>96</v>
      </c>
      <c r="H17" s="17"/>
      <c r="I17" s="18"/>
      <c r="J17" s="19"/>
      <c r="K17" s="19"/>
      <c r="L17" s="20" t="s">
        <v>110</v>
      </c>
      <c r="M17" s="35"/>
      <c r="N17" s="190"/>
      <c r="O17" s="190"/>
      <c r="P17" s="190"/>
      <c r="Q17" s="161"/>
      <c r="R17" s="161"/>
      <c r="S17" s="438"/>
      <c r="T17" s="161"/>
      <c r="U17" s="161"/>
      <c r="V17" s="161"/>
    </row>
    <row r="18" spans="1:22" s="156" customFormat="1" ht="26.4">
      <c r="A18" s="122" t="str">
        <f t="shared" si="0"/>
        <v>71010101000000</v>
      </c>
      <c r="B18" s="124" t="s">
        <v>439</v>
      </c>
      <c r="C18" s="117" t="s">
        <v>106</v>
      </c>
      <c r="D18" s="118" t="s">
        <v>106</v>
      </c>
      <c r="E18" s="119" t="s">
        <v>106</v>
      </c>
      <c r="F18" s="128" t="s">
        <v>441</v>
      </c>
      <c r="G18" s="129" t="s">
        <v>440</v>
      </c>
      <c r="H18" s="151">
        <v>2111</v>
      </c>
      <c r="I18" s="152" t="s">
        <v>106</v>
      </c>
      <c r="J18" s="153">
        <v>1</v>
      </c>
      <c r="K18" s="153">
        <v>1</v>
      </c>
      <c r="L18" s="154" t="s">
        <v>363</v>
      </c>
      <c r="M18" s="155"/>
      <c r="N18" s="192">
        <f>+N20+N55</f>
        <v>0</v>
      </c>
      <c r="O18" s="192">
        <f>+O20+O55</f>
        <v>0</v>
      </c>
      <c r="P18" s="192">
        <f>+P20+P55</f>
        <v>0</v>
      </c>
      <c r="Q18" s="161"/>
      <c r="R18" s="161"/>
      <c r="S18" s="438"/>
      <c r="T18" s="161"/>
      <c r="U18" s="161"/>
      <c r="V18" s="161"/>
    </row>
    <row r="19" spans="1:22" ht="16.2">
      <c r="A19" s="122" t="str">
        <f t="shared" si="0"/>
        <v>71010101000001</v>
      </c>
      <c r="B19" s="124" t="s">
        <v>439</v>
      </c>
      <c r="C19" s="117" t="s">
        <v>106</v>
      </c>
      <c r="D19" s="118" t="s">
        <v>106</v>
      </c>
      <c r="E19" s="119" t="s">
        <v>106</v>
      </c>
      <c r="F19" s="128" t="s">
        <v>441</v>
      </c>
      <c r="G19" s="129" t="s">
        <v>96</v>
      </c>
      <c r="H19" s="17"/>
      <c r="I19" s="25"/>
      <c r="J19" s="26"/>
      <c r="K19" s="26"/>
      <c r="L19" s="20" t="s">
        <v>108</v>
      </c>
      <c r="M19" s="44"/>
      <c r="N19" s="190"/>
      <c r="O19" s="190"/>
      <c r="P19" s="190"/>
      <c r="Q19" s="161"/>
      <c r="R19" s="161"/>
      <c r="S19" s="438"/>
      <c r="T19" s="161"/>
      <c r="U19" s="161"/>
      <c r="V19" s="161"/>
    </row>
    <row r="20" spans="1:22" s="115" customFormat="1" ht="16.2">
      <c r="A20" s="122" t="str">
        <f t="shared" si="0"/>
        <v>71010101010000</v>
      </c>
      <c r="B20" s="124" t="s">
        <v>439</v>
      </c>
      <c r="C20" s="117" t="s">
        <v>106</v>
      </c>
      <c r="D20" s="118" t="s">
        <v>106</v>
      </c>
      <c r="E20" s="119" t="s">
        <v>106</v>
      </c>
      <c r="F20" s="128" t="s">
        <v>106</v>
      </c>
      <c r="G20" s="129" t="s">
        <v>440</v>
      </c>
      <c r="H20" s="45"/>
      <c r="I20" s="147"/>
      <c r="J20" s="148"/>
      <c r="K20" s="148"/>
      <c r="L20" s="27" t="s">
        <v>111</v>
      </c>
      <c r="M20" s="28"/>
      <c r="N20" s="197">
        <f>O20+P20</f>
        <v>0</v>
      </c>
      <c r="O20" s="197">
        <f>SUM(O21:O54)</f>
        <v>0</v>
      </c>
      <c r="P20" s="197">
        <f>SUM(P21:P54)</f>
        <v>0</v>
      </c>
      <c r="Q20" s="161"/>
      <c r="R20" s="161"/>
      <c r="S20" s="438"/>
      <c r="T20" s="161"/>
      <c r="U20" s="161"/>
      <c r="V20" s="161"/>
    </row>
    <row r="21" spans="1:22" s="23" customFormat="1" ht="16.2">
      <c r="A21" s="122" t="str">
        <f t="shared" si="0"/>
        <v>71010101014111</v>
      </c>
      <c r="B21" s="124" t="s">
        <v>439</v>
      </c>
      <c r="C21" s="117" t="s">
        <v>106</v>
      </c>
      <c r="D21" s="118" t="s">
        <v>106</v>
      </c>
      <c r="E21" s="119" t="s">
        <v>106</v>
      </c>
      <c r="F21" s="128" t="s">
        <v>106</v>
      </c>
      <c r="G21" s="129">
        <v>4111</v>
      </c>
      <c r="H21" s="25"/>
      <c r="I21" s="25"/>
      <c r="J21" s="26"/>
      <c r="K21" s="26"/>
      <c r="L21" s="36" t="s">
        <v>112</v>
      </c>
      <c r="M21" s="12">
        <v>4111</v>
      </c>
      <c r="N21" s="183">
        <f>O21+P21</f>
        <v>0</v>
      </c>
      <c r="O21" s="183"/>
      <c r="P21" s="183"/>
      <c r="Q21" s="161"/>
      <c r="R21" s="161"/>
      <c r="S21" s="438"/>
      <c r="T21" s="161"/>
      <c r="U21" s="161"/>
      <c r="V21" s="161"/>
    </row>
    <row r="22" spans="1:22" ht="26.4">
      <c r="A22" s="122" t="str">
        <f t="shared" si="0"/>
        <v>71010101014112</v>
      </c>
      <c r="B22" s="124" t="s">
        <v>439</v>
      </c>
      <c r="C22" s="117" t="s">
        <v>106</v>
      </c>
      <c r="D22" s="118" t="s">
        <v>106</v>
      </c>
      <c r="E22" s="119" t="s">
        <v>106</v>
      </c>
      <c r="F22" s="128" t="s">
        <v>106</v>
      </c>
      <c r="G22" s="129">
        <v>4112</v>
      </c>
      <c r="H22" s="25"/>
      <c r="I22" s="25"/>
      <c r="J22" s="26"/>
      <c r="K22" s="26"/>
      <c r="L22" s="36" t="s">
        <v>113</v>
      </c>
      <c r="M22" s="12">
        <v>4112</v>
      </c>
      <c r="N22" s="183">
        <f t="shared" ref="N22:N59" si="1">O22+P22</f>
        <v>0</v>
      </c>
      <c r="O22" s="183"/>
      <c r="P22" s="183"/>
      <c r="Q22" s="161"/>
      <c r="R22" s="161"/>
      <c r="S22" s="438"/>
      <c r="T22" s="161"/>
      <c r="U22" s="161"/>
      <c r="V22" s="161"/>
    </row>
    <row r="23" spans="1:22" s="23" customFormat="1" ht="16.2">
      <c r="A23" s="122" t="str">
        <f t="shared" si="0"/>
        <v>71010101014212</v>
      </c>
      <c r="B23" s="124" t="s">
        <v>439</v>
      </c>
      <c r="C23" s="117" t="s">
        <v>106</v>
      </c>
      <c r="D23" s="118" t="s">
        <v>106</v>
      </c>
      <c r="E23" s="119" t="s">
        <v>106</v>
      </c>
      <c r="F23" s="120" t="s">
        <v>106</v>
      </c>
      <c r="G23" s="121">
        <v>4212</v>
      </c>
      <c r="H23" s="25"/>
      <c r="I23" s="25"/>
      <c r="J23" s="26"/>
      <c r="K23" s="26"/>
      <c r="L23" s="29" t="s">
        <v>114</v>
      </c>
      <c r="M23" s="12">
        <v>4212</v>
      </c>
      <c r="N23" s="183">
        <f t="shared" si="1"/>
        <v>0</v>
      </c>
      <c r="O23" s="183"/>
      <c r="P23" s="183"/>
      <c r="Q23" s="161"/>
      <c r="R23" s="161"/>
      <c r="S23" s="438"/>
      <c r="T23" s="161"/>
      <c r="U23" s="161"/>
      <c r="V23" s="161"/>
    </row>
    <row r="24" spans="1:22" ht="16.2">
      <c r="A24" s="122" t="str">
        <f t="shared" si="0"/>
        <v>71010101014213</v>
      </c>
      <c r="B24" s="124" t="s">
        <v>439</v>
      </c>
      <c r="C24" s="117" t="s">
        <v>106</v>
      </c>
      <c r="D24" s="118" t="s">
        <v>106</v>
      </c>
      <c r="E24" s="119" t="s">
        <v>106</v>
      </c>
      <c r="F24" s="120" t="s">
        <v>106</v>
      </c>
      <c r="G24" s="121">
        <v>4213</v>
      </c>
      <c r="H24" s="25"/>
      <c r="I24" s="25"/>
      <c r="J24" s="26"/>
      <c r="K24" s="26"/>
      <c r="L24" s="30" t="s">
        <v>115</v>
      </c>
      <c r="M24" s="31">
        <v>4213</v>
      </c>
      <c r="N24" s="183">
        <f t="shared" si="1"/>
        <v>0</v>
      </c>
      <c r="O24" s="183"/>
      <c r="P24" s="183"/>
      <c r="Q24" s="161"/>
      <c r="R24" s="161"/>
      <c r="S24" s="438"/>
      <c r="T24" s="161"/>
      <c r="U24" s="161"/>
      <c r="V24" s="161"/>
    </row>
    <row r="25" spans="1:22" s="23" customFormat="1" ht="16.2">
      <c r="A25" s="122" t="str">
        <f t="shared" si="0"/>
        <v>71010101014214</v>
      </c>
      <c r="B25" s="124" t="s">
        <v>439</v>
      </c>
      <c r="C25" s="117" t="s">
        <v>106</v>
      </c>
      <c r="D25" s="118" t="s">
        <v>106</v>
      </c>
      <c r="E25" s="119" t="s">
        <v>106</v>
      </c>
      <c r="F25" s="120" t="s">
        <v>106</v>
      </c>
      <c r="G25" s="121">
        <v>4214</v>
      </c>
      <c r="H25" s="25"/>
      <c r="I25" s="25"/>
      <c r="J25" s="26"/>
      <c r="K25" s="26"/>
      <c r="L25" s="30" t="s">
        <v>116</v>
      </c>
      <c r="M25" s="31">
        <v>4214</v>
      </c>
      <c r="N25" s="183">
        <f t="shared" si="1"/>
        <v>0</v>
      </c>
      <c r="O25" s="183"/>
      <c r="P25" s="183"/>
      <c r="Q25" s="161"/>
      <c r="R25" s="161"/>
      <c r="S25" s="438"/>
      <c r="T25" s="161"/>
      <c r="U25" s="161"/>
      <c r="V25" s="161"/>
    </row>
    <row r="26" spans="1:22" ht="16.2">
      <c r="A26" s="122" t="str">
        <f t="shared" si="0"/>
        <v>71010101014215</v>
      </c>
      <c r="B26" s="124" t="s">
        <v>439</v>
      </c>
      <c r="C26" s="117" t="s">
        <v>106</v>
      </c>
      <c r="D26" s="118" t="s">
        <v>106</v>
      </c>
      <c r="E26" s="119" t="s">
        <v>106</v>
      </c>
      <c r="F26" s="120" t="s">
        <v>106</v>
      </c>
      <c r="G26" s="121">
        <v>4215</v>
      </c>
      <c r="H26" s="25"/>
      <c r="I26" s="25"/>
      <c r="J26" s="26"/>
      <c r="K26" s="26"/>
      <c r="L26" s="29" t="s">
        <v>117</v>
      </c>
      <c r="M26" s="12">
        <v>4215</v>
      </c>
      <c r="N26" s="183">
        <f t="shared" si="1"/>
        <v>0</v>
      </c>
      <c r="O26" s="183"/>
      <c r="P26" s="183"/>
      <c r="Q26" s="161"/>
      <c r="R26" s="161"/>
      <c r="S26" s="438"/>
      <c r="T26" s="161"/>
      <c r="U26" s="161"/>
      <c r="V26" s="161"/>
    </row>
    <row r="27" spans="1:22" ht="16.2">
      <c r="A27" s="122" t="str">
        <f t="shared" si="0"/>
        <v>71010101014216</v>
      </c>
      <c r="B27" s="124" t="s">
        <v>439</v>
      </c>
      <c r="C27" s="117" t="s">
        <v>106</v>
      </c>
      <c r="D27" s="118" t="s">
        <v>106</v>
      </c>
      <c r="E27" s="119" t="s">
        <v>106</v>
      </c>
      <c r="F27" s="120" t="s">
        <v>106</v>
      </c>
      <c r="G27" s="121">
        <v>4216</v>
      </c>
      <c r="H27" s="25"/>
      <c r="I27" s="25"/>
      <c r="J27" s="26"/>
      <c r="K27" s="26"/>
      <c r="L27" s="29" t="s">
        <v>447</v>
      </c>
      <c r="M27" s="12">
        <v>4216</v>
      </c>
      <c r="N27" s="183">
        <f t="shared" si="1"/>
        <v>0</v>
      </c>
      <c r="O27" s="183"/>
      <c r="P27" s="183"/>
      <c r="Q27" s="161"/>
      <c r="R27" s="161"/>
      <c r="S27" s="438"/>
      <c r="T27" s="161"/>
      <c r="U27" s="161"/>
      <c r="V27" s="161"/>
    </row>
    <row r="28" spans="1:22" ht="16.2">
      <c r="A28" s="122" t="str">
        <f t="shared" si="0"/>
        <v>71010101014222</v>
      </c>
      <c r="B28" s="124" t="s">
        <v>439</v>
      </c>
      <c r="C28" s="117" t="s">
        <v>106</v>
      </c>
      <c r="D28" s="118" t="s">
        <v>106</v>
      </c>
      <c r="E28" s="119" t="s">
        <v>106</v>
      </c>
      <c r="F28" s="120" t="s">
        <v>106</v>
      </c>
      <c r="G28" s="121">
        <v>4222</v>
      </c>
      <c r="H28" s="25"/>
      <c r="I28" s="25"/>
      <c r="J28" s="26"/>
      <c r="K28" s="26"/>
      <c r="L28" s="29" t="s">
        <v>392</v>
      </c>
      <c r="M28" s="12" t="s">
        <v>746</v>
      </c>
      <c r="N28" s="183">
        <f t="shared" si="1"/>
        <v>0</v>
      </c>
      <c r="O28" s="183"/>
      <c r="P28" s="183"/>
      <c r="Q28" s="161"/>
      <c r="R28" s="161"/>
      <c r="S28" s="438"/>
      <c r="T28" s="161"/>
      <c r="U28" s="161"/>
      <c r="V28" s="161"/>
    </row>
    <row r="29" spans="1:22" ht="16.2">
      <c r="A29" s="122" t="str">
        <f t="shared" si="0"/>
        <v>71010101014231</v>
      </c>
      <c r="B29" s="124" t="s">
        <v>439</v>
      </c>
      <c r="C29" s="117" t="s">
        <v>106</v>
      </c>
      <c r="D29" s="118" t="s">
        <v>106</v>
      </c>
      <c r="E29" s="119" t="s">
        <v>106</v>
      </c>
      <c r="F29" s="120" t="s">
        <v>106</v>
      </c>
      <c r="G29" s="121">
        <v>4231</v>
      </c>
      <c r="H29" s="25"/>
      <c r="I29" s="25"/>
      <c r="J29" s="26"/>
      <c r="K29" s="26"/>
      <c r="L29" s="29" t="s">
        <v>119</v>
      </c>
      <c r="M29" s="12">
        <v>4222</v>
      </c>
      <c r="N29" s="183">
        <f t="shared" si="1"/>
        <v>0</v>
      </c>
      <c r="O29" s="183"/>
      <c r="P29" s="183"/>
      <c r="Q29" s="161"/>
      <c r="R29" s="161"/>
      <c r="S29" s="438"/>
      <c r="T29" s="161"/>
      <c r="U29" s="161"/>
      <c r="V29" s="161"/>
    </row>
    <row r="30" spans="1:22" ht="16.2">
      <c r="A30" s="122" t="str">
        <f t="shared" si="0"/>
        <v>71010101014232</v>
      </c>
      <c r="B30" s="124" t="s">
        <v>439</v>
      </c>
      <c r="C30" s="117" t="s">
        <v>106</v>
      </c>
      <c r="D30" s="118" t="s">
        <v>106</v>
      </c>
      <c r="E30" s="119" t="s">
        <v>106</v>
      </c>
      <c r="F30" s="120" t="s">
        <v>106</v>
      </c>
      <c r="G30" s="121">
        <v>4232</v>
      </c>
      <c r="H30" s="25"/>
      <c r="I30" s="25"/>
      <c r="J30" s="26"/>
      <c r="K30" s="26"/>
      <c r="L30" s="29" t="s">
        <v>448</v>
      </c>
      <c r="M30" s="12">
        <v>4231</v>
      </c>
      <c r="N30" s="183">
        <f t="shared" si="1"/>
        <v>0</v>
      </c>
      <c r="O30" s="183"/>
      <c r="P30" s="183"/>
      <c r="Q30" s="161"/>
      <c r="R30" s="161"/>
      <c r="S30" s="438"/>
      <c r="T30" s="161"/>
      <c r="U30" s="161"/>
      <c r="V30" s="161"/>
    </row>
    <row r="31" spans="1:22" ht="16.2">
      <c r="A31" s="122" t="str">
        <f t="shared" si="0"/>
        <v>71010101014233</v>
      </c>
      <c r="B31" s="124" t="s">
        <v>439</v>
      </c>
      <c r="C31" s="117" t="s">
        <v>106</v>
      </c>
      <c r="D31" s="118" t="s">
        <v>106</v>
      </c>
      <c r="E31" s="119" t="s">
        <v>106</v>
      </c>
      <c r="F31" s="120" t="s">
        <v>106</v>
      </c>
      <c r="G31" s="121">
        <v>4233</v>
      </c>
      <c r="H31" s="25"/>
      <c r="I31" s="25"/>
      <c r="J31" s="26"/>
      <c r="K31" s="26"/>
      <c r="L31" s="29" t="s">
        <v>121</v>
      </c>
      <c r="M31" s="12">
        <v>4232</v>
      </c>
      <c r="N31" s="183">
        <f t="shared" si="1"/>
        <v>0</v>
      </c>
      <c r="O31" s="183"/>
      <c r="P31" s="183"/>
      <c r="Q31" s="161"/>
      <c r="R31" s="161"/>
      <c r="S31" s="438"/>
      <c r="T31" s="161"/>
      <c r="U31" s="161"/>
      <c r="V31" s="161"/>
    </row>
    <row r="32" spans="1:22" ht="26.4">
      <c r="A32" s="122" t="str">
        <f t="shared" si="0"/>
        <v>71010101014234</v>
      </c>
      <c r="B32" s="124" t="s">
        <v>439</v>
      </c>
      <c r="C32" s="117" t="s">
        <v>106</v>
      </c>
      <c r="D32" s="118" t="s">
        <v>106</v>
      </c>
      <c r="E32" s="119" t="s">
        <v>106</v>
      </c>
      <c r="F32" s="120" t="s">
        <v>106</v>
      </c>
      <c r="G32" s="121">
        <v>4234</v>
      </c>
      <c r="H32" s="25"/>
      <c r="I32" s="25"/>
      <c r="J32" s="26"/>
      <c r="K32" s="26"/>
      <c r="L32" s="29" t="s">
        <v>449</v>
      </c>
      <c r="M32" s="12">
        <v>4233</v>
      </c>
      <c r="N32" s="183">
        <f t="shared" si="1"/>
        <v>0</v>
      </c>
      <c r="O32" s="183"/>
      <c r="P32" s="183"/>
      <c r="Q32" s="161"/>
      <c r="R32" s="161"/>
      <c r="S32" s="438"/>
      <c r="T32" s="161"/>
      <c r="U32" s="161"/>
      <c r="V32" s="161"/>
    </row>
    <row r="33" spans="1:22" ht="16.2">
      <c r="A33" s="122" t="str">
        <f t="shared" si="0"/>
        <v>71010101014235</v>
      </c>
      <c r="B33" s="124" t="s">
        <v>439</v>
      </c>
      <c r="C33" s="117" t="s">
        <v>106</v>
      </c>
      <c r="D33" s="118" t="s">
        <v>106</v>
      </c>
      <c r="E33" s="119" t="s">
        <v>106</v>
      </c>
      <c r="F33" s="120" t="s">
        <v>106</v>
      </c>
      <c r="G33" s="121">
        <v>4235</v>
      </c>
      <c r="H33" s="25"/>
      <c r="I33" s="25"/>
      <c r="J33" s="26"/>
      <c r="K33" s="26"/>
      <c r="L33" s="29" t="s">
        <v>782</v>
      </c>
      <c r="M33" s="12">
        <v>4234</v>
      </c>
      <c r="N33" s="183">
        <f t="shared" si="1"/>
        <v>0</v>
      </c>
      <c r="O33" s="183"/>
      <c r="P33" s="183"/>
      <c r="Q33" s="161"/>
      <c r="R33" s="161"/>
      <c r="S33" s="438"/>
      <c r="T33" s="161"/>
      <c r="U33" s="161"/>
      <c r="V33" s="161"/>
    </row>
    <row r="34" spans="1:22" ht="16.2">
      <c r="B34" s="124"/>
      <c r="H34" s="25"/>
      <c r="I34" s="25"/>
      <c r="J34" s="26"/>
      <c r="K34" s="26"/>
      <c r="L34" s="29" t="s">
        <v>123</v>
      </c>
      <c r="M34" s="12">
        <v>4235</v>
      </c>
      <c r="N34" s="183">
        <f t="shared" si="1"/>
        <v>0</v>
      </c>
      <c r="O34" s="183"/>
      <c r="P34" s="183"/>
      <c r="Q34" s="161"/>
      <c r="R34" s="161"/>
      <c r="S34" s="438"/>
      <c r="T34" s="161"/>
      <c r="U34" s="161"/>
      <c r="V34" s="161"/>
    </row>
    <row r="35" spans="1:22" ht="16.2">
      <c r="A35" s="122" t="str">
        <f t="shared" si="0"/>
        <v>71010101014237</v>
      </c>
      <c r="B35" s="124" t="s">
        <v>439</v>
      </c>
      <c r="C35" s="117" t="s">
        <v>106</v>
      </c>
      <c r="D35" s="118" t="s">
        <v>106</v>
      </c>
      <c r="E35" s="119" t="s">
        <v>106</v>
      </c>
      <c r="F35" s="120" t="s">
        <v>106</v>
      </c>
      <c r="G35" s="121">
        <v>4237</v>
      </c>
      <c r="H35" s="25"/>
      <c r="I35" s="25"/>
      <c r="J35" s="26"/>
      <c r="K35" s="26"/>
      <c r="L35" s="29" t="s">
        <v>124</v>
      </c>
      <c r="M35" s="12">
        <v>4237</v>
      </c>
      <c r="N35" s="183">
        <f t="shared" si="1"/>
        <v>0</v>
      </c>
      <c r="O35" s="183"/>
      <c r="P35" s="183"/>
      <c r="Q35" s="161"/>
      <c r="R35" s="161"/>
      <c r="S35" s="438"/>
      <c r="T35" s="161"/>
      <c r="U35" s="161"/>
      <c r="V35" s="161"/>
    </row>
    <row r="36" spans="1:22" ht="16.2">
      <c r="A36" s="122" t="str">
        <f t="shared" si="0"/>
        <v>71010101014239</v>
      </c>
      <c r="B36" s="124" t="s">
        <v>439</v>
      </c>
      <c r="C36" s="117" t="s">
        <v>106</v>
      </c>
      <c r="D36" s="118" t="s">
        <v>106</v>
      </c>
      <c r="E36" s="119" t="s">
        <v>106</v>
      </c>
      <c r="F36" s="120" t="s">
        <v>106</v>
      </c>
      <c r="G36" s="121">
        <v>4239</v>
      </c>
      <c r="H36" s="25"/>
      <c r="I36" s="25"/>
      <c r="J36" s="26"/>
      <c r="K36" s="26"/>
      <c r="L36" s="29" t="s">
        <v>125</v>
      </c>
      <c r="M36" s="12">
        <v>4239</v>
      </c>
      <c r="N36" s="183">
        <f t="shared" si="1"/>
        <v>0</v>
      </c>
      <c r="O36" s="183"/>
      <c r="P36" s="183"/>
      <c r="Q36" s="161"/>
      <c r="R36" s="161"/>
      <c r="S36" s="438"/>
      <c r="T36" s="161"/>
      <c r="U36" s="161"/>
      <c r="V36" s="161"/>
    </row>
    <row r="37" spans="1:22" ht="16.2">
      <c r="A37" s="122" t="str">
        <f t="shared" si="0"/>
        <v>71010101014241</v>
      </c>
      <c r="B37" s="124" t="s">
        <v>439</v>
      </c>
      <c r="C37" s="117" t="s">
        <v>106</v>
      </c>
      <c r="D37" s="118" t="s">
        <v>106</v>
      </c>
      <c r="E37" s="119" t="s">
        <v>106</v>
      </c>
      <c r="F37" s="120" t="s">
        <v>106</v>
      </c>
      <c r="G37" s="121">
        <v>4241</v>
      </c>
      <c r="H37" s="25"/>
      <c r="I37" s="25"/>
      <c r="J37" s="26"/>
      <c r="K37" s="26"/>
      <c r="L37" s="29" t="s">
        <v>126</v>
      </c>
      <c r="M37" s="12">
        <v>4241</v>
      </c>
      <c r="N37" s="183">
        <f t="shared" si="1"/>
        <v>0</v>
      </c>
      <c r="O37" s="183"/>
      <c r="P37" s="183"/>
      <c r="Q37" s="161"/>
      <c r="R37" s="161"/>
      <c r="S37" s="438"/>
      <c r="T37" s="161"/>
      <c r="U37" s="161"/>
      <c r="V37" s="161"/>
    </row>
    <row r="38" spans="1:22" ht="26.4">
      <c r="A38" s="122" t="str">
        <f t="shared" si="0"/>
        <v>71010101014252</v>
      </c>
      <c r="B38" s="124" t="s">
        <v>439</v>
      </c>
      <c r="C38" s="117" t="s">
        <v>106</v>
      </c>
      <c r="D38" s="118" t="s">
        <v>106</v>
      </c>
      <c r="E38" s="119" t="s">
        <v>106</v>
      </c>
      <c r="F38" s="120" t="s">
        <v>106</v>
      </c>
      <c r="G38" s="121">
        <v>4252</v>
      </c>
      <c r="H38" s="25"/>
      <c r="I38" s="25"/>
      <c r="J38" s="26"/>
      <c r="K38" s="26"/>
      <c r="L38" s="29" t="s">
        <v>127</v>
      </c>
      <c r="M38" s="12">
        <v>4252</v>
      </c>
      <c r="N38" s="183">
        <f t="shared" si="1"/>
        <v>0</v>
      </c>
      <c r="O38" s="183"/>
      <c r="P38" s="183"/>
      <c r="Q38" s="161"/>
      <c r="R38" s="161"/>
      <c r="S38" s="438"/>
      <c r="T38" s="161"/>
      <c r="U38" s="161"/>
      <c r="V38" s="161"/>
    </row>
    <row r="39" spans="1:22" ht="16.2">
      <c r="A39" s="122" t="str">
        <f t="shared" si="0"/>
        <v>71010101014261</v>
      </c>
      <c r="B39" s="124" t="s">
        <v>439</v>
      </c>
      <c r="C39" s="117" t="s">
        <v>106</v>
      </c>
      <c r="D39" s="118" t="s">
        <v>106</v>
      </c>
      <c r="E39" s="119" t="s">
        <v>106</v>
      </c>
      <c r="F39" s="120" t="s">
        <v>106</v>
      </c>
      <c r="G39" s="121">
        <v>4261</v>
      </c>
      <c r="H39" s="25"/>
      <c r="I39" s="25"/>
      <c r="J39" s="26"/>
      <c r="K39" s="26"/>
      <c r="L39" s="30" t="s">
        <v>128</v>
      </c>
      <c r="M39" s="31">
        <v>4261</v>
      </c>
      <c r="N39" s="183">
        <f t="shared" si="1"/>
        <v>0</v>
      </c>
      <c r="O39" s="183"/>
      <c r="P39" s="183"/>
      <c r="Q39" s="161"/>
      <c r="R39" s="161"/>
      <c r="S39" s="438"/>
      <c r="T39" s="161"/>
      <c r="U39" s="161"/>
      <c r="V39" s="161"/>
    </row>
    <row r="40" spans="1:22" ht="16.2">
      <c r="A40" s="122" t="str">
        <f t="shared" si="0"/>
        <v>71010101014264</v>
      </c>
      <c r="B40" s="124" t="s">
        <v>439</v>
      </c>
      <c r="C40" s="117" t="s">
        <v>106</v>
      </c>
      <c r="D40" s="118" t="s">
        <v>106</v>
      </c>
      <c r="E40" s="119" t="s">
        <v>106</v>
      </c>
      <c r="F40" s="120" t="s">
        <v>106</v>
      </c>
      <c r="G40" s="121">
        <v>4264</v>
      </c>
      <c r="H40" s="25"/>
      <c r="I40" s="25"/>
      <c r="J40" s="26"/>
      <c r="K40" s="26"/>
      <c r="L40" s="32" t="s">
        <v>129</v>
      </c>
      <c r="M40" s="48">
        <v>4264</v>
      </c>
      <c r="N40" s="183">
        <f t="shared" si="1"/>
        <v>0</v>
      </c>
      <c r="O40" s="183"/>
      <c r="P40" s="183"/>
      <c r="Q40" s="161"/>
      <c r="R40" s="161"/>
      <c r="S40" s="438"/>
      <c r="T40" s="161"/>
      <c r="U40" s="161"/>
      <c r="V40" s="161"/>
    </row>
    <row r="41" spans="1:22" ht="16.2">
      <c r="A41" s="122" t="str">
        <f t="shared" si="0"/>
        <v>71010101014267</v>
      </c>
      <c r="B41" s="124" t="s">
        <v>439</v>
      </c>
      <c r="C41" s="117" t="s">
        <v>106</v>
      </c>
      <c r="D41" s="118" t="s">
        <v>106</v>
      </c>
      <c r="E41" s="119" t="s">
        <v>106</v>
      </c>
      <c r="F41" s="120" t="s">
        <v>106</v>
      </c>
      <c r="G41" s="121">
        <v>4267</v>
      </c>
      <c r="H41" s="25"/>
      <c r="I41" s="25"/>
      <c r="J41" s="26"/>
      <c r="K41" s="26"/>
      <c r="L41" s="32" t="s">
        <v>130</v>
      </c>
      <c r="M41" s="48">
        <v>4267</v>
      </c>
      <c r="N41" s="183">
        <f t="shared" si="1"/>
        <v>0</v>
      </c>
      <c r="O41" s="183"/>
      <c r="P41" s="183"/>
      <c r="Q41" s="161"/>
      <c r="R41" s="161"/>
      <c r="S41" s="438"/>
      <c r="T41" s="161"/>
      <c r="U41" s="161"/>
      <c r="V41" s="161"/>
    </row>
    <row r="42" spans="1:22" ht="16.2">
      <c r="A42" s="122" t="str">
        <f t="shared" si="0"/>
        <v>71010101014269</v>
      </c>
      <c r="B42" s="124" t="s">
        <v>439</v>
      </c>
      <c r="C42" s="117" t="s">
        <v>106</v>
      </c>
      <c r="D42" s="118" t="s">
        <v>106</v>
      </c>
      <c r="E42" s="119" t="s">
        <v>106</v>
      </c>
      <c r="F42" s="120" t="s">
        <v>106</v>
      </c>
      <c r="G42" s="121">
        <v>4269</v>
      </c>
      <c r="H42" s="25"/>
      <c r="I42" s="25"/>
      <c r="J42" s="26"/>
      <c r="K42" s="26"/>
      <c r="L42" s="32" t="s">
        <v>364</v>
      </c>
      <c r="M42" s="48">
        <v>4269</v>
      </c>
      <c r="N42" s="183">
        <f t="shared" si="1"/>
        <v>0</v>
      </c>
      <c r="O42" s="183"/>
      <c r="P42" s="183"/>
      <c r="Q42" s="161"/>
      <c r="R42" s="161"/>
      <c r="S42" s="438"/>
      <c r="T42" s="161"/>
      <c r="U42" s="161"/>
      <c r="V42" s="161"/>
    </row>
    <row r="43" spans="1:22" ht="26.4">
      <c r="A43" s="122" t="str">
        <f t="shared" si="0"/>
        <v>71010101014511</v>
      </c>
      <c r="B43" s="124" t="s">
        <v>439</v>
      </c>
      <c r="C43" s="117" t="s">
        <v>106</v>
      </c>
      <c r="D43" s="118" t="s">
        <v>106</v>
      </c>
      <c r="E43" s="119" t="s">
        <v>106</v>
      </c>
      <c r="F43" s="128" t="s">
        <v>106</v>
      </c>
      <c r="G43" s="129">
        <v>4511</v>
      </c>
      <c r="H43" s="25"/>
      <c r="I43" s="25"/>
      <c r="J43" s="26"/>
      <c r="K43" s="26"/>
      <c r="L43" s="29" t="s">
        <v>131</v>
      </c>
      <c r="M43" s="12">
        <v>4511</v>
      </c>
      <c r="N43" s="183">
        <f t="shared" si="1"/>
        <v>0</v>
      </c>
      <c r="O43" s="183"/>
      <c r="P43" s="183"/>
      <c r="Q43" s="161"/>
      <c r="R43" s="161"/>
      <c r="S43" s="438"/>
      <c r="T43" s="161"/>
      <c r="U43" s="161"/>
      <c r="V43" s="161"/>
    </row>
    <row r="44" spans="1:22" ht="26.4">
      <c r="B44" s="124"/>
      <c r="F44" s="128"/>
      <c r="G44" s="129"/>
      <c r="H44" s="25"/>
      <c r="I44" s="25"/>
      <c r="J44" s="26"/>
      <c r="K44" s="26"/>
      <c r="L44" s="32" t="s">
        <v>747</v>
      </c>
      <c r="M44" s="33">
        <v>4638</v>
      </c>
      <c r="N44" s="183">
        <f t="shared" si="1"/>
        <v>0</v>
      </c>
      <c r="O44" s="183"/>
      <c r="P44" s="183"/>
      <c r="Q44" s="161"/>
      <c r="R44" s="161"/>
      <c r="S44" s="438"/>
      <c r="T44" s="161"/>
      <c r="U44" s="161"/>
      <c r="V44" s="161"/>
    </row>
    <row r="45" spans="1:22" ht="16.2">
      <c r="A45" s="122" t="str">
        <f t="shared" si="0"/>
        <v>71010101014729</v>
      </c>
      <c r="B45" s="124" t="s">
        <v>439</v>
      </c>
      <c r="C45" s="117" t="s">
        <v>106</v>
      </c>
      <c r="D45" s="118" t="s">
        <v>106</v>
      </c>
      <c r="E45" s="119" t="s">
        <v>106</v>
      </c>
      <c r="F45" s="120" t="s">
        <v>106</v>
      </c>
      <c r="G45" s="121">
        <v>4729</v>
      </c>
      <c r="H45" s="25"/>
      <c r="I45" s="25"/>
      <c r="J45" s="26"/>
      <c r="K45" s="26"/>
      <c r="L45" s="32" t="s">
        <v>167</v>
      </c>
      <c r="M45" s="33">
        <v>4639</v>
      </c>
      <c r="N45" s="183">
        <f t="shared" si="1"/>
        <v>0</v>
      </c>
      <c r="O45" s="183"/>
      <c r="P45" s="183"/>
      <c r="Q45" s="161"/>
      <c r="R45" s="161"/>
      <c r="S45" s="438"/>
      <c r="T45" s="161"/>
      <c r="U45" s="161"/>
      <c r="V45" s="161"/>
    </row>
    <row r="46" spans="1:22" ht="16.2">
      <c r="A46" s="122" t="str">
        <f t="shared" si="0"/>
        <v>71010101014823</v>
      </c>
      <c r="B46" s="124" t="s">
        <v>439</v>
      </c>
      <c r="C46" s="117" t="s">
        <v>106</v>
      </c>
      <c r="D46" s="118" t="s">
        <v>106</v>
      </c>
      <c r="E46" s="119" t="s">
        <v>106</v>
      </c>
      <c r="F46" s="120" t="s">
        <v>106</v>
      </c>
      <c r="G46" s="121">
        <v>4823</v>
      </c>
      <c r="H46" s="25"/>
      <c r="I46" s="25"/>
      <c r="J46" s="26"/>
      <c r="K46" s="26"/>
      <c r="L46" s="29" t="s">
        <v>132</v>
      </c>
      <c r="M46" s="12">
        <v>4729</v>
      </c>
      <c r="N46" s="183">
        <f t="shared" ref="N46:N47" si="2">O46+P46</f>
        <v>0</v>
      </c>
      <c r="O46" s="183"/>
      <c r="P46" s="183"/>
      <c r="Q46" s="161"/>
      <c r="R46" s="161"/>
      <c r="S46" s="438"/>
      <c r="T46" s="161"/>
      <c r="U46" s="161"/>
      <c r="V46" s="161"/>
    </row>
    <row r="47" spans="1:22" ht="26.4">
      <c r="B47" s="124"/>
      <c r="H47" s="25"/>
      <c r="I47" s="25"/>
      <c r="J47" s="26"/>
      <c r="K47" s="26"/>
      <c r="L47" s="29" t="s">
        <v>858</v>
      </c>
      <c r="M47" s="12" t="s">
        <v>88</v>
      </c>
      <c r="N47" s="183">
        <f t="shared" si="2"/>
        <v>0</v>
      </c>
      <c r="O47" s="183"/>
      <c r="P47" s="183"/>
      <c r="Q47" s="161"/>
      <c r="R47" s="161"/>
      <c r="S47" s="438"/>
      <c r="T47" s="161"/>
      <c r="U47" s="161"/>
      <c r="V47" s="161"/>
    </row>
    <row r="48" spans="1:22" ht="16.2">
      <c r="A48" s="122" t="str">
        <f t="shared" si="0"/>
        <v>71010101014861</v>
      </c>
      <c r="B48" s="124" t="s">
        <v>439</v>
      </c>
      <c r="C48" s="117" t="s">
        <v>106</v>
      </c>
      <c r="D48" s="118" t="s">
        <v>106</v>
      </c>
      <c r="E48" s="119" t="s">
        <v>106</v>
      </c>
      <c r="F48" s="120" t="s">
        <v>106</v>
      </c>
      <c r="G48" s="121">
        <v>4861</v>
      </c>
      <c r="H48" s="25"/>
      <c r="I48" s="25"/>
      <c r="J48" s="26"/>
      <c r="K48" s="26"/>
      <c r="L48" s="29" t="s">
        <v>133</v>
      </c>
      <c r="M48" s="12">
        <v>4823</v>
      </c>
      <c r="N48" s="183">
        <f t="shared" si="1"/>
        <v>0</v>
      </c>
      <c r="O48" s="183"/>
      <c r="P48" s="183"/>
      <c r="Q48" s="161"/>
      <c r="R48" s="161"/>
      <c r="S48" s="438"/>
      <c r="T48" s="161"/>
      <c r="U48" s="161"/>
      <c r="V48" s="161"/>
    </row>
    <row r="49" spans="1:22" ht="16.2">
      <c r="A49" s="122" t="str">
        <f t="shared" si="0"/>
        <v>71010101015121</v>
      </c>
      <c r="B49" s="124" t="s">
        <v>439</v>
      </c>
      <c r="C49" s="117" t="s">
        <v>106</v>
      </c>
      <c r="D49" s="118" t="s">
        <v>106</v>
      </c>
      <c r="E49" s="119" t="s">
        <v>106</v>
      </c>
      <c r="F49" s="120" t="s">
        <v>106</v>
      </c>
      <c r="G49" s="121">
        <v>5121</v>
      </c>
      <c r="H49" s="25"/>
      <c r="I49" s="25"/>
      <c r="J49" s="26"/>
      <c r="K49" s="26"/>
      <c r="L49" s="32" t="s">
        <v>134</v>
      </c>
      <c r="M49" s="48">
        <v>4861</v>
      </c>
      <c r="N49" s="183">
        <f t="shared" si="1"/>
        <v>0</v>
      </c>
      <c r="O49" s="183"/>
      <c r="P49" s="183"/>
      <c r="Q49" s="161"/>
      <c r="R49" s="161"/>
      <c r="S49" s="438"/>
      <c r="T49" s="161"/>
      <c r="U49" s="161"/>
      <c r="V49" s="161"/>
    </row>
    <row r="50" spans="1:22" ht="16.2">
      <c r="A50" s="122" t="str">
        <f t="shared" si="0"/>
        <v>71010101015122</v>
      </c>
      <c r="B50" s="124" t="s">
        <v>439</v>
      </c>
      <c r="C50" s="117" t="s">
        <v>106</v>
      </c>
      <c r="D50" s="118" t="s">
        <v>106</v>
      </c>
      <c r="E50" s="119" t="s">
        <v>106</v>
      </c>
      <c r="F50" s="120" t="s">
        <v>106</v>
      </c>
      <c r="G50" s="121">
        <v>5122</v>
      </c>
      <c r="H50" s="25"/>
      <c r="I50" s="25"/>
      <c r="J50" s="26"/>
      <c r="K50" s="26"/>
      <c r="L50" s="29" t="s">
        <v>135</v>
      </c>
      <c r="M50" s="12">
        <v>5121</v>
      </c>
      <c r="N50" s="183">
        <f t="shared" si="1"/>
        <v>0</v>
      </c>
      <c r="O50" s="183"/>
      <c r="P50" s="183"/>
      <c r="Q50" s="161"/>
      <c r="R50" s="161"/>
      <c r="S50" s="438"/>
      <c r="T50" s="161"/>
      <c r="U50" s="161"/>
      <c r="V50" s="161"/>
    </row>
    <row r="51" spans="1:22" ht="16.2">
      <c r="A51" s="122" t="str">
        <f t="shared" si="0"/>
        <v>71010101015129</v>
      </c>
      <c r="B51" s="124" t="s">
        <v>439</v>
      </c>
      <c r="C51" s="117" t="s">
        <v>106</v>
      </c>
      <c r="D51" s="118" t="s">
        <v>106</v>
      </c>
      <c r="E51" s="119" t="s">
        <v>106</v>
      </c>
      <c r="F51" s="120" t="s">
        <v>106</v>
      </c>
      <c r="G51" s="121">
        <v>5129</v>
      </c>
      <c r="H51" s="25"/>
      <c r="I51" s="25"/>
      <c r="J51" s="26"/>
      <c r="K51" s="26"/>
      <c r="L51" s="29" t="s">
        <v>136</v>
      </c>
      <c r="M51" s="12">
        <v>5122</v>
      </c>
      <c r="N51" s="183">
        <f t="shared" si="1"/>
        <v>0</v>
      </c>
      <c r="O51" s="183"/>
      <c r="P51" s="183"/>
      <c r="Q51" s="161"/>
      <c r="R51" s="161"/>
      <c r="S51" s="438"/>
      <c r="T51" s="161"/>
      <c r="U51" s="161"/>
      <c r="V51" s="161"/>
    </row>
    <row r="52" spans="1:22" ht="16.2">
      <c r="A52" s="122" t="str">
        <f t="shared" si="0"/>
        <v>71010101015132</v>
      </c>
      <c r="B52" s="124" t="s">
        <v>439</v>
      </c>
      <c r="C52" s="117" t="s">
        <v>106</v>
      </c>
      <c r="D52" s="118" t="s">
        <v>106</v>
      </c>
      <c r="E52" s="119" t="s">
        <v>106</v>
      </c>
      <c r="F52" s="120" t="s">
        <v>106</v>
      </c>
      <c r="G52" s="121">
        <v>5132</v>
      </c>
      <c r="H52" s="25"/>
      <c r="I52" s="25"/>
      <c r="J52" s="26"/>
      <c r="K52" s="26"/>
      <c r="L52" s="29" t="s">
        <v>137</v>
      </c>
      <c r="M52" s="12">
        <v>5129</v>
      </c>
      <c r="N52" s="183">
        <f t="shared" si="1"/>
        <v>0</v>
      </c>
      <c r="O52" s="183"/>
      <c r="P52" s="183"/>
      <c r="Q52" s="161"/>
      <c r="R52" s="161"/>
      <c r="S52" s="438"/>
      <c r="T52" s="161"/>
      <c r="U52" s="161"/>
      <c r="V52" s="161"/>
    </row>
    <row r="53" spans="1:22" ht="16.2">
      <c r="A53" s="122" t="str">
        <f t="shared" si="0"/>
        <v>71010101015134</v>
      </c>
      <c r="B53" s="124" t="s">
        <v>439</v>
      </c>
      <c r="C53" s="117" t="s">
        <v>106</v>
      </c>
      <c r="D53" s="118" t="s">
        <v>106</v>
      </c>
      <c r="E53" s="119" t="s">
        <v>106</v>
      </c>
      <c r="F53" s="128" t="s">
        <v>106</v>
      </c>
      <c r="G53" s="129">
        <v>5134</v>
      </c>
      <c r="H53" s="25"/>
      <c r="I53" s="25"/>
      <c r="J53" s="26"/>
      <c r="K53" s="26"/>
      <c r="L53" s="29" t="s">
        <v>138</v>
      </c>
      <c r="M53" s="12">
        <v>5132</v>
      </c>
      <c r="N53" s="183">
        <f t="shared" si="1"/>
        <v>0</v>
      </c>
      <c r="O53" s="183"/>
      <c r="P53" s="183"/>
      <c r="Q53" s="161"/>
      <c r="R53" s="161"/>
      <c r="S53" s="438"/>
      <c r="T53" s="161"/>
      <c r="U53" s="161"/>
      <c r="V53" s="161"/>
    </row>
    <row r="54" spans="1:22" s="115" customFormat="1" ht="16.2">
      <c r="A54" s="122" t="str">
        <f t="shared" si="0"/>
        <v>71010101020000</v>
      </c>
      <c r="B54" s="124" t="s">
        <v>439</v>
      </c>
      <c r="C54" s="117" t="s">
        <v>106</v>
      </c>
      <c r="D54" s="118" t="s">
        <v>106</v>
      </c>
      <c r="E54" s="119" t="s">
        <v>106</v>
      </c>
      <c r="F54" s="128" t="s">
        <v>140</v>
      </c>
      <c r="G54" s="129" t="s">
        <v>440</v>
      </c>
      <c r="H54" s="25"/>
      <c r="I54" s="25"/>
      <c r="J54" s="26"/>
      <c r="K54" s="26"/>
      <c r="L54" s="29" t="s">
        <v>139</v>
      </c>
      <c r="M54" s="12">
        <v>5134</v>
      </c>
      <c r="N54" s="183">
        <f t="shared" si="1"/>
        <v>0</v>
      </c>
      <c r="O54" s="183"/>
      <c r="P54" s="183"/>
      <c r="Q54" s="161"/>
      <c r="R54" s="161"/>
      <c r="S54" s="438"/>
      <c r="T54" s="161"/>
      <c r="U54" s="161"/>
      <c r="V54" s="161"/>
    </row>
    <row r="55" spans="1:22" ht="25.5" customHeight="1">
      <c r="A55" s="122" t="str">
        <f t="shared" si="0"/>
        <v>71010101024251</v>
      </c>
      <c r="B55" s="124" t="s">
        <v>439</v>
      </c>
      <c r="C55" s="117" t="s">
        <v>106</v>
      </c>
      <c r="D55" s="118" t="s">
        <v>106</v>
      </c>
      <c r="E55" s="119" t="s">
        <v>106</v>
      </c>
      <c r="F55" s="120" t="s">
        <v>140</v>
      </c>
      <c r="G55" s="121">
        <v>4251</v>
      </c>
      <c r="H55" s="45"/>
      <c r="I55" s="147"/>
      <c r="J55" s="148"/>
      <c r="K55" s="148"/>
      <c r="L55" s="27" t="s">
        <v>787</v>
      </c>
      <c r="M55" s="28"/>
      <c r="N55" s="197">
        <f>O55+P55</f>
        <v>0</v>
      </c>
      <c r="O55" s="197">
        <f>SUM(O56:O59)</f>
        <v>0</v>
      </c>
      <c r="P55" s="197">
        <f>SUM(P56:P59)</f>
        <v>0</v>
      </c>
      <c r="Q55" s="161"/>
      <c r="R55" s="161"/>
      <c r="S55" s="438"/>
      <c r="T55" s="161"/>
      <c r="U55" s="161"/>
      <c r="V55" s="161"/>
    </row>
    <row r="56" spans="1:22" ht="26.4">
      <c r="A56" s="122" t="str">
        <f t="shared" si="0"/>
        <v>71010101025113</v>
      </c>
      <c r="B56" s="124" t="s">
        <v>439</v>
      </c>
      <c r="C56" s="117" t="s">
        <v>106</v>
      </c>
      <c r="D56" s="118" t="s">
        <v>106</v>
      </c>
      <c r="E56" s="119" t="s">
        <v>106</v>
      </c>
      <c r="F56" s="120" t="s">
        <v>140</v>
      </c>
      <c r="G56" s="121">
        <v>5113</v>
      </c>
      <c r="H56" s="17"/>
      <c r="I56" s="25"/>
      <c r="J56" s="26"/>
      <c r="K56" s="26"/>
      <c r="L56" s="30" t="s">
        <v>142</v>
      </c>
      <c r="M56" s="13">
        <v>4251</v>
      </c>
      <c r="N56" s="183">
        <f t="shared" si="1"/>
        <v>0</v>
      </c>
      <c r="O56" s="183"/>
      <c r="P56" s="183"/>
      <c r="Q56" s="161"/>
      <c r="R56" s="161"/>
      <c r="S56" s="438"/>
      <c r="T56" s="161"/>
      <c r="U56" s="161"/>
      <c r="V56" s="161"/>
    </row>
    <row r="57" spans="1:22" s="156" customFormat="1" ht="16.2">
      <c r="A57" s="122" t="str">
        <f>CONCATENATE(B57,C57,D57,E57,F57,G57)</f>
        <v>71010103000000</v>
      </c>
      <c r="B57" s="124" t="s">
        <v>439</v>
      </c>
      <c r="C57" s="117" t="s">
        <v>106</v>
      </c>
      <c r="D57" s="118" t="s">
        <v>106</v>
      </c>
      <c r="E57" s="119" t="s">
        <v>442</v>
      </c>
      <c r="F57" s="128" t="s">
        <v>441</v>
      </c>
      <c r="G57" s="129" t="s">
        <v>440</v>
      </c>
      <c r="H57" s="17"/>
      <c r="I57" s="25"/>
      <c r="J57" s="26"/>
      <c r="K57" s="26"/>
      <c r="L57" s="30" t="s">
        <v>173</v>
      </c>
      <c r="M57" s="31">
        <v>5112</v>
      </c>
      <c r="N57" s="183">
        <f t="shared" si="1"/>
        <v>0</v>
      </c>
      <c r="O57" s="183"/>
      <c r="P57" s="183"/>
      <c r="Q57" s="161"/>
      <c r="R57" s="161"/>
      <c r="S57" s="438"/>
      <c r="T57" s="161"/>
      <c r="U57" s="161"/>
      <c r="V57" s="161"/>
    </row>
    <row r="58" spans="1:22" ht="24" customHeight="1">
      <c r="A58" s="122" t="str">
        <f>CONCATENATE(B58,C58,D58,E58,F58,G58)</f>
        <v>71010103000001</v>
      </c>
      <c r="B58" s="124" t="s">
        <v>439</v>
      </c>
      <c r="C58" s="117" t="s">
        <v>106</v>
      </c>
      <c r="D58" s="118" t="s">
        <v>106</v>
      </c>
      <c r="E58" s="119" t="s">
        <v>442</v>
      </c>
      <c r="F58" s="128" t="s">
        <v>441</v>
      </c>
      <c r="G58" s="129" t="s">
        <v>96</v>
      </c>
      <c r="H58" s="25"/>
      <c r="I58" s="25"/>
      <c r="J58" s="26"/>
      <c r="K58" s="26"/>
      <c r="L58" s="30" t="s">
        <v>174</v>
      </c>
      <c r="M58" s="13">
        <v>5113</v>
      </c>
      <c r="N58" s="183">
        <f t="shared" si="1"/>
        <v>0</v>
      </c>
      <c r="O58" s="183"/>
      <c r="P58" s="183"/>
      <c r="Q58" s="161"/>
      <c r="R58" s="161"/>
      <c r="S58" s="438"/>
      <c r="T58" s="161"/>
      <c r="U58" s="161"/>
      <c r="V58" s="161"/>
    </row>
    <row r="59" spans="1:22" ht="16.2">
      <c r="B59" s="124"/>
      <c r="F59" s="128"/>
      <c r="G59" s="129"/>
      <c r="H59" s="25"/>
      <c r="I59" s="25"/>
      <c r="J59" s="26"/>
      <c r="K59" s="26"/>
      <c r="L59" s="29" t="s">
        <v>137</v>
      </c>
      <c r="M59" s="12">
        <v>5129</v>
      </c>
      <c r="N59" s="183">
        <f t="shared" si="1"/>
        <v>0</v>
      </c>
      <c r="O59" s="183"/>
      <c r="P59" s="183"/>
      <c r="Q59" s="161"/>
      <c r="R59" s="161"/>
      <c r="S59" s="438"/>
      <c r="T59" s="161"/>
      <c r="U59" s="161"/>
      <c r="V59" s="161"/>
    </row>
    <row r="60" spans="1:22" s="115" customFormat="1" ht="16.2">
      <c r="A60" s="122" t="str">
        <f>CONCATENATE(B60,C60,D60,E60,F60,G60)</f>
        <v>71010103010000</v>
      </c>
      <c r="B60" s="124" t="s">
        <v>439</v>
      </c>
      <c r="C60" s="117" t="s">
        <v>106</v>
      </c>
      <c r="D60" s="118" t="s">
        <v>106</v>
      </c>
      <c r="E60" s="119" t="s">
        <v>442</v>
      </c>
      <c r="F60" s="128" t="s">
        <v>106</v>
      </c>
      <c r="G60" s="129" t="s">
        <v>440</v>
      </c>
      <c r="H60" s="151">
        <v>2113</v>
      </c>
      <c r="I60" s="152" t="s">
        <v>106</v>
      </c>
      <c r="J60" s="153">
        <v>1</v>
      </c>
      <c r="K60" s="153">
        <v>3</v>
      </c>
      <c r="L60" s="154" t="s">
        <v>581</v>
      </c>
      <c r="M60" s="155"/>
      <c r="N60" s="192">
        <f>+N62+N64</f>
        <v>0</v>
      </c>
      <c r="O60" s="192">
        <f t="shared" ref="O60:P60" si="3">+O62+O64</f>
        <v>0</v>
      </c>
      <c r="P60" s="192">
        <f t="shared" si="3"/>
        <v>0</v>
      </c>
      <c r="Q60" s="161"/>
      <c r="R60" s="161"/>
      <c r="S60" s="438"/>
      <c r="T60" s="161"/>
      <c r="U60" s="161"/>
      <c r="V60" s="161"/>
    </row>
    <row r="61" spans="1:22" ht="16.2">
      <c r="A61" s="122" t="str">
        <f>CONCATENATE(B61,C61,D61,E61,F61,G61)</f>
        <v>71010103014239</v>
      </c>
      <c r="B61" s="124" t="s">
        <v>439</v>
      </c>
      <c r="C61" s="117" t="s">
        <v>106</v>
      </c>
      <c r="D61" s="118" t="s">
        <v>106</v>
      </c>
      <c r="E61" s="119" t="s">
        <v>442</v>
      </c>
      <c r="F61" s="120" t="s">
        <v>106</v>
      </c>
      <c r="G61" s="121">
        <v>4239</v>
      </c>
      <c r="H61" s="17"/>
      <c r="I61" s="25"/>
      <c r="J61" s="26"/>
      <c r="K61" s="26"/>
      <c r="L61" s="20" t="s">
        <v>108</v>
      </c>
      <c r="M61" s="44"/>
      <c r="N61" s="437">
        <f>+N63</f>
        <v>0</v>
      </c>
      <c r="O61" s="190"/>
      <c r="P61" s="190"/>
      <c r="Q61" s="161"/>
      <c r="R61" s="161"/>
      <c r="S61" s="438"/>
      <c r="T61" s="161"/>
      <c r="U61" s="161"/>
      <c r="V61" s="161"/>
    </row>
    <row r="62" spans="1:22" s="170" customFormat="1" ht="27.6">
      <c r="A62" s="122" t="str">
        <f t="shared" si="0"/>
        <v>71010300000000</v>
      </c>
      <c r="B62" s="124" t="s">
        <v>439</v>
      </c>
      <c r="C62" s="117" t="s">
        <v>106</v>
      </c>
      <c r="D62" s="118" t="s">
        <v>442</v>
      </c>
      <c r="E62" s="119" t="s">
        <v>441</v>
      </c>
      <c r="F62" s="128" t="s">
        <v>441</v>
      </c>
      <c r="G62" s="129" t="s">
        <v>440</v>
      </c>
      <c r="H62" s="45"/>
      <c r="I62" s="147"/>
      <c r="J62" s="148"/>
      <c r="K62" s="148"/>
      <c r="L62" s="27" t="s">
        <v>583</v>
      </c>
      <c r="M62" s="28"/>
      <c r="N62" s="197">
        <f>O62+P62</f>
        <v>0</v>
      </c>
      <c r="O62" s="197">
        <f>SUM(O63)</f>
        <v>0</v>
      </c>
      <c r="P62" s="197">
        <f>SUM(P63)</f>
        <v>0</v>
      </c>
      <c r="Q62" s="161"/>
      <c r="R62" s="161"/>
      <c r="S62" s="438"/>
      <c r="T62" s="161"/>
      <c r="U62" s="161"/>
      <c r="V62" s="161"/>
    </row>
    <row r="63" spans="1:22" ht="16.2">
      <c r="A63" s="122" t="str">
        <f t="shared" si="0"/>
        <v>71010300000001</v>
      </c>
      <c r="B63" s="124" t="s">
        <v>439</v>
      </c>
      <c r="C63" s="117" t="s">
        <v>106</v>
      </c>
      <c r="D63" s="118" t="s">
        <v>442</v>
      </c>
      <c r="E63" s="119" t="s">
        <v>441</v>
      </c>
      <c r="F63" s="128" t="s">
        <v>441</v>
      </c>
      <c r="G63" s="129" t="s">
        <v>96</v>
      </c>
      <c r="H63" s="25"/>
      <c r="I63" s="25"/>
      <c r="J63" s="26"/>
      <c r="K63" s="26"/>
      <c r="L63" s="29" t="s">
        <v>125</v>
      </c>
      <c r="M63" s="12">
        <v>4239</v>
      </c>
      <c r="N63" s="183">
        <f t="shared" ref="N63" si="4">O63+P63</f>
        <v>0</v>
      </c>
      <c r="O63" s="183"/>
      <c r="P63" s="183"/>
      <c r="Q63" s="161"/>
      <c r="R63" s="161"/>
      <c r="S63" s="438"/>
      <c r="T63" s="161"/>
      <c r="U63" s="161"/>
      <c r="V63" s="161"/>
    </row>
    <row r="64" spans="1:22" ht="16.2">
      <c r="A64" s="122" t="str">
        <f>CONCATENATE(B64,C64,D64,E64,F64,G64)</f>
        <v>71100701044819</v>
      </c>
      <c r="B64" s="124" t="s">
        <v>439</v>
      </c>
      <c r="C64" s="117" t="s">
        <v>189</v>
      </c>
      <c r="D64" s="118" t="s">
        <v>183</v>
      </c>
      <c r="E64" s="119" t="s">
        <v>106</v>
      </c>
      <c r="F64" s="120" t="s">
        <v>155</v>
      </c>
      <c r="G64" s="121">
        <v>4819</v>
      </c>
      <c r="H64" s="45"/>
      <c r="I64" s="147"/>
      <c r="J64" s="148"/>
      <c r="K64" s="148"/>
      <c r="L64" s="27" t="s">
        <v>859</v>
      </c>
      <c r="M64" s="28"/>
      <c r="N64" s="197">
        <f>SUM(N65)</f>
        <v>0</v>
      </c>
      <c r="O64" s="197">
        <f>SUM(O65)</f>
        <v>0</v>
      </c>
      <c r="P64" s="197">
        <f>SUM(P65)</f>
        <v>0</v>
      </c>
      <c r="Q64" s="161"/>
      <c r="R64" s="161"/>
      <c r="S64" s="438"/>
      <c r="T64" s="161"/>
      <c r="U64" s="161"/>
      <c r="V64" s="161"/>
    </row>
    <row r="65" spans="1:22" s="115" customFormat="1" ht="26.4">
      <c r="A65" s="122" t="str">
        <f>CONCATENATE(B65,C65,D65,E65,F65,G65)</f>
        <v>71100701050000</v>
      </c>
      <c r="B65" s="124" t="s">
        <v>439</v>
      </c>
      <c r="C65" s="117" t="s">
        <v>189</v>
      </c>
      <c r="D65" s="118" t="s">
        <v>183</v>
      </c>
      <c r="E65" s="119" t="s">
        <v>106</v>
      </c>
      <c r="F65" s="120" t="s">
        <v>149</v>
      </c>
      <c r="G65" s="129" t="s">
        <v>440</v>
      </c>
      <c r="H65" s="25"/>
      <c r="I65" s="25"/>
      <c r="J65" s="26"/>
      <c r="K65" s="26"/>
      <c r="L65" s="30" t="s">
        <v>219</v>
      </c>
      <c r="M65" s="31">
        <v>4819</v>
      </c>
      <c r="N65" s="183">
        <f t="shared" ref="N65" si="5">O65+P65</f>
        <v>0</v>
      </c>
      <c r="O65" s="183"/>
      <c r="P65" s="183"/>
      <c r="Q65" s="161"/>
      <c r="R65" s="161"/>
      <c r="S65" s="438"/>
      <c r="T65" s="161"/>
      <c r="U65" s="161"/>
      <c r="V65" s="161"/>
    </row>
    <row r="66" spans="1:22" s="156" customFormat="1" ht="16.2">
      <c r="A66" s="122" t="str">
        <f t="shared" si="0"/>
        <v>71010301000000</v>
      </c>
      <c r="B66" s="124" t="s">
        <v>439</v>
      </c>
      <c r="C66" s="117" t="s">
        <v>106</v>
      </c>
      <c r="D66" s="118" t="s">
        <v>442</v>
      </c>
      <c r="E66" s="119" t="s">
        <v>106</v>
      </c>
      <c r="F66" s="128" t="s">
        <v>441</v>
      </c>
      <c r="G66" s="129" t="s">
        <v>440</v>
      </c>
      <c r="H66" s="165">
        <v>2130</v>
      </c>
      <c r="I66" s="166" t="s">
        <v>106</v>
      </c>
      <c r="J66" s="167">
        <v>3</v>
      </c>
      <c r="K66" s="167">
        <v>0</v>
      </c>
      <c r="L66" s="168" t="s">
        <v>144</v>
      </c>
      <c r="M66" s="176"/>
      <c r="N66" s="188">
        <f>+N68</f>
        <v>0</v>
      </c>
      <c r="O66" s="188">
        <f>+O68</f>
        <v>0</v>
      </c>
      <c r="P66" s="188">
        <f>+P68</f>
        <v>0</v>
      </c>
      <c r="Q66" s="161"/>
      <c r="R66" s="161"/>
      <c r="S66" s="438"/>
      <c r="T66" s="161"/>
      <c r="U66" s="161"/>
      <c r="V66" s="161"/>
    </row>
    <row r="67" spans="1:22" ht="16.2">
      <c r="A67" s="122" t="str">
        <f t="shared" si="0"/>
        <v>71010301000001</v>
      </c>
      <c r="B67" s="124" t="s">
        <v>439</v>
      </c>
      <c r="C67" s="117" t="s">
        <v>106</v>
      </c>
      <c r="D67" s="118" t="s">
        <v>442</v>
      </c>
      <c r="E67" s="119" t="s">
        <v>106</v>
      </c>
      <c r="F67" s="128" t="s">
        <v>441</v>
      </c>
      <c r="G67" s="129" t="s">
        <v>96</v>
      </c>
      <c r="H67" s="17"/>
      <c r="I67" s="18"/>
      <c r="J67" s="19"/>
      <c r="K67" s="19"/>
      <c r="L67" s="30" t="s">
        <v>110</v>
      </c>
      <c r="M67" s="49"/>
      <c r="N67" s="190"/>
      <c r="O67" s="190"/>
      <c r="P67" s="190"/>
      <c r="Q67" s="161"/>
      <c r="R67" s="161"/>
      <c r="S67" s="438"/>
      <c r="T67" s="161"/>
      <c r="U67" s="161"/>
      <c r="V67" s="161"/>
    </row>
    <row r="68" spans="1:22" s="115" customFormat="1" ht="26.4">
      <c r="A68" s="122" t="str">
        <f t="shared" si="0"/>
        <v>71010301010000</v>
      </c>
      <c r="B68" s="124" t="s">
        <v>439</v>
      </c>
      <c r="C68" s="117" t="s">
        <v>106</v>
      </c>
      <c r="D68" s="118" t="s">
        <v>442</v>
      </c>
      <c r="E68" s="119" t="s">
        <v>106</v>
      </c>
      <c r="F68" s="128" t="s">
        <v>106</v>
      </c>
      <c r="G68" s="129" t="s">
        <v>440</v>
      </c>
      <c r="H68" s="151">
        <v>2133</v>
      </c>
      <c r="I68" s="152" t="s">
        <v>106</v>
      </c>
      <c r="J68" s="153">
        <v>3</v>
      </c>
      <c r="K68" s="153">
        <v>1</v>
      </c>
      <c r="L68" s="154" t="s">
        <v>145</v>
      </c>
      <c r="M68" s="155"/>
      <c r="N68" s="192">
        <f>+N70</f>
        <v>0</v>
      </c>
      <c r="O68" s="192">
        <f>+O70</f>
        <v>0</v>
      </c>
      <c r="P68" s="192">
        <f>+P70</f>
        <v>0</v>
      </c>
      <c r="Q68" s="161"/>
      <c r="R68" s="161"/>
      <c r="S68" s="438"/>
      <c r="T68" s="161"/>
      <c r="U68" s="161"/>
      <c r="V68" s="161"/>
    </row>
    <row r="69" spans="1:22" ht="16.2">
      <c r="A69" s="122" t="str">
        <f t="shared" si="0"/>
        <v>71010301014111</v>
      </c>
      <c r="B69" s="124" t="s">
        <v>439</v>
      </c>
      <c r="C69" s="117" t="s">
        <v>106</v>
      </c>
      <c r="D69" s="118" t="s">
        <v>442</v>
      </c>
      <c r="E69" s="119" t="s">
        <v>106</v>
      </c>
      <c r="F69" s="120" t="s">
        <v>106</v>
      </c>
      <c r="G69" s="121">
        <v>4111</v>
      </c>
      <c r="H69" s="17"/>
      <c r="I69" s="25"/>
      <c r="J69" s="26"/>
      <c r="K69" s="26"/>
      <c r="L69" s="20" t="s">
        <v>108</v>
      </c>
      <c r="M69" s="44"/>
      <c r="N69" s="190"/>
      <c r="O69" s="190"/>
      <c r="P69" s="190"/>
      <c r="Q69" s="161"/>
      <c r="R69" s="161"/>
      <c r="S69" s="438"/>
      <c r="T69" s="161"/>
      <c r="U69" s="161"/>
      <c r="V69" s="161"/>
    </row>
    <row r="70" spans="1:22" ht="41.4">
      <c r="A70" s="122" t="str">
        <f t="shared" si="0"/>
        <v>71010301014212</v>
      </c>
      <c r="B70" s="124" t="s">
        <v>439</v>
      </c>
      <c r="C70" s="117" t="s">
        <v>106</v>
      </c>
      <c r="D70" s="118" t="s">
        <v>442</v>
      </c>
      <c r="E70" s="119" t="s">
        <v>106</v>
      </c>
      <c r="F70" s="120" t="s">
        <v>106</v>
      </c>
      <c r="G70" s="121">
        <v>4212</v>
      </c>
      <c r="H70" s="45"/>
      <c r="I70" s="147"/>
      <c r="J70" s="148"/>
      <c r="K70" s="148"/>
      <c r="L70" s="27" t="s">
        <v>146</v>
      </c>
      <c r="M70" s="28"/>
      <c r="N70" s="197">
        <f>O70+P70</f>
        <v>0</v>
      </c>
      <c r="O70" s="197">
        <f>SUM(O71:O83)</f>
        <v>0</v>
      </c>
      <c r="P70" s="197">
        <f>SUM(P71:P83)</f>
        <v>0</v>
      </c>
      <c r="Q70" s="161"/>
      <c r="R70" s="161"/>
      <c r="S70" s="438"/>
      <c r="T70" s="161"/>
      <c r="U70" s="161"/>
      <c r="V70" s="161"/>
    </row>
    <row r="71" spans="1:22" ht="16.2">
      <c r="A71" s="122" t="str">
        <f t="shared" si="0"/>
        <v>71010301014213</v>
      </c>
      <c r="B71" s="124" t="s">
        <v>439</v>
      </c>
      <c r="C71" s="117" t="s">
        <v>106</v>
      </c>
      <c r="D71" s="118" t="s">
        <v>442</v>
      </c>
      <c r="E71" s="119" t="s">
        <v>106</v>
      </c>
      <c r="F71" s="120" t="s">
        <v>106</v>
      </c>
      <c r="G71" s="121">
        <v>4213</v>
      </c>
      <c r="H71" s="17"/>
      <c r="I71" s="25"/>
      <c r="J71" s="26"/>
      <c r="K71" s="26"/>
      <c r="L71" s="29" t="s">
        <v>112</v>
      </c>
      <c r="M71" s="13">
        <v>4111</v>
      </c>
      <c r="N71" s="183">
        <f t="shared" ref="N71:N83" si="6">O71+P71</f>
        <v>0</v>
      </c>
      <c r="O71" s="183"/>
      <c r="P71" s="183"/>
      <c r="Q71" s="161"/>
      <c r="R71" s="161"/>
      <c r="S71" s="438"/>
      <c r="T71" s="161"/>
      <c r="U71" s="161"/>
      <c r="V71" s="161"/>
    </row>
    <row r="72" spans="1:22" ht="16.2">
      <c r="A72" s="122" t="str">
        <f t="shared" si="0"/>
        <v>71010301014214</v>
      </c>
      <c r="B72" s="124" t="s">
        <v>439</v>
      </c>
      <c r="C72" s="117" t="s">
        <v>106</v>
      </c>
      <c r="D72" s="118" t="s">
        <v>442</v>
      </c>
      <c r="E72" s="119" t="s">
        <v>106</v>
      </c>
      <c r="F72" s="120" t="s">
        <v>106</v>
      </c>
      <c r="G72" s="121">
        <v>4214</v>
      </c>
      <c r="H72" s="17"/>
      <c r="I72" s="25"/>
      <c r="J72" s="26"/>
      <c r="K72" s="26"/>
      <c r="L72" s="29" t="s">
        <v>114</v>
      </c>
      <c r="M72" s="33">
        <v>4212</v>
      </c>
      <c r="N72" s="183">
        <f t="shared" si="6"/>
        <v>0</v>
      </c>
      <c r="O72" s="183"/>
      <c r="P72" s="183"/>
      <c r="Q72" s="161"/>
      <c r="R72" s="161"/>
      <c r="S72" s="438"/>
      <c r="T72" s="161"/>
      <c r="U72" s="161"/>
      <c r="V72" s="161"/>
    </row>
    <row r="73" spans="1:22" ht="16.2">
      <c r="A73" s="122" t="str">
        <f t="shared" si="0"/>
        <v>71010301014216</v>
      </c>
      <c r="B73" s="124" t="s">
        <v>439</v>
      </c>
      <c r="C73" s="117" t="s">
        <v>106</v>
      </c>
      <c r="D73" s="118" t="s">
        <v>442</v>
      </c>
      <c r="E73" s="119" t="s">
        <v>106</v>
      </c>
      <c r="F73" s="120" t="s">
        <v>106</v>
      </c>
      <c r="G73" s="121">
        <v>4216</v>
      </c>
      <c r="H73" s="17"/>
      <c r="I73" s="25"/>
      <c r="J73" s="26"/>
      <c r="K73" s="26"/>
      <c r="L73" s="29" t="s">
        <v>115</v>
      </c>
      <c r="M73" s="33">
        <v>4213</v>
      </c>
      <c r="N73" s="183">
        <f t="shared" si="6"/>
        <v>0</v>
      </c>
      <c r="O73" s="183"/>
      <c r="P73" s="183"/>
      <c r="Q73" s="161"/>
      <c r="R73" s="161"/>
      <c r="S73" s="438"/>
      <c r="T73" s="161"/>
      <c r="U73" s="161"/>
      <c r="V73" s="161"/>
    </row>
    <row r="74" spans="1:22" ht="16.2">
      <c r="A74" s="122" t="str">
        <f t="shared" si="0"/>
        <v>71010301014231</v>
      </c>
      <c r="B74" s="124" t="s">
        <v>439</v>
      </c>
      <c r="C74" s="117" t="s">
        <v>106</v>
      </c>
      <c r="D74" s="118" t="s">
        <v>442</v>
      </c>
      <c r="E74" s="119" t="s">
        <v>106</v>
      </c>
      <c r="F74" s="120" t="s">
        <v>106</v>
      </c>
      <c r="G74" s="121">
        <v>4231</v>
      </c>
      <c r="H74" s="17"/>
      <c r="I74" s="25"/>
      <c r="J74" s="26"/>
      <c r="K74" s="26"/>
      <c r="L74" s="29" t="s">
        <v>116</v>
      </c>
      <c r="M74" s="33">
        <v>4214</v>
      </c>
      <c r="N74" s="183">
        <f t="shared" si="6"/>
        <v>0</v>
      </c>
      <c r="O74" s="183"/>
      <c r="P74" s="183"/>
      <c r="Q74" s="161"/>
      <c r="R74" s="161"/>
      <c r="S74" s="438"/>
      <c r="T74" s="161"/>
      <c r="U74" s="161"/>
      <c r="V74" s="161"/>
    </row>
    <row r="75" spans="1:22" ht="16.2">
      <c r="A75" s="122" t="str">
        <f t="shared" si="0"/>
        <v>71010301014252</v>
      </c>
      <c r="B75" s="124" t="s">
        <v>439</v>
      </c>
      <c r="C75" s="117" t="s">
        <v>106</v>
      </c>
      <c r="D75" s="118" t="s">
        <v>442</v>
      </c>
      <c r="E75" s="119" t="s">
        <v>106</v>
      </c>
      <c r="F75" s="120" t="s">
        <v>106</v>
      </c>
      <c r="G75" s="121">
        <v>4252</v>
      </c>
      <c r="H75" s="17"/>
      <c r="I75" s="25"/>
      <c r="J75" s="26"/>
      <c r="K75" s="26"/>
      <c r="L75" s="29" t="s">
        <v>147</v>
      </c>
      <c r="M75" s="33">
        <v>4216</v>
      </c>
      <c r="N75" s="183">
        <f t="shared" si="6"/>
        <v>0</v>
      </c>
      <c r="O75" s="183"/>
      <c r="P75" s="183"/>
      <c r="Q75" s="161"/>
      <c r="R75" s="161"/>
      <c r="S75" s="438"/>
      <c r="T75" s="161"/>
      <c r="U75" s="161"/>
      <c r="V75" s="161"/>
    </row>
    <row r="76" spans="1:22" ht="16.2">
      <c r="A76" s="122" t="str">
        <f t="shared" si="0"/>
        <v>71010301014261</v>
      </c>
      <c r="B76" s="124" t="s">
        <v>439</v>
      </c>
      <c r="C76" s="117" t="s">
        <v>106</v>
      </c>
      <c r="D76" s="118" t="s">
        <v>442</v>
      </c>
      <c r="E76" s="119" t="s">
        <v>106</v>
      </c>
      <c r="F76" s="120" t="s">
        <v>106</v>
      </c>
      <c r="G76" s="121">
        <v>4261</v>
      </c>
      <c r="H76" s="17"/>
      <c r="I76" s="25"/>
      <c r="J76" s="26"/>
      <c r="K76" s="26"/>
      <c r="L76" s="29" t="s">
        <v>148</v>
      </c>
      <c r="M76" s="33">
        <v>4231</v>
      </c>
      <c r="N76" s="183">
        <f t="shared" si="6"/>
        <v>0</v>
      </c>
      <c r="O76" s="183"/>
      <c r="P76" s="183"/>
      <c r="Q76" s="161"/>
      <c r="R76" s="161"/>
      <c r="S76" s="438"/>
      <c r="T76" s="161"/>
      <c r="U76" s="161"/>
      <c r="V76" s="161"/>
    </row>
    <row r="77" spans="1:22" ht="16.2">
      <c r="A77" s="122" t="str">
        <f t="shared" si="0"/>
        <v>71010301014267</v>
      </c>
      <c r="B77" s="124" t="s">
        <v>439</v>
      </c>
      <c r="C77" s="117" t="s">
        <v>106</v>
      </c>
      <c r="D77" s="118" t="s">
        <v>442</v>
      </c>
      <c r="E77" s="119" t="s">
        <v>106</v>
      </c>
      <c r="F77" s="120" t="s">
        <v>106</v>
      </c>
      <c r="G77" s="121">
        <v>4267</v>
      </c>
      <c r="H77" s="17"/>
      <c r="I77" s="25"/>
      <c r="J77" s="26"/>
      <c r="K77" s="26"/>
      <c r="L77" s="29" t="s">
        <v>126</v>
      </c>
      <c r="M77" s="12">
        <v>4241</v>
      </c>
      <c r="N77" s="183">
        <f t="shared" si="6"/>
        <v>0</v>
      </c>
      <c r="O77" s="183"/>
      <c r="P77" s="183"/>
      <c r="Q77" s="161"/>
      <c r="R77" s="161"/>
      <c r="S77" s="438"/>
      <c r="T77" s="161"/>
      <c r="U77" s="161"/>
      <c r="V77" s="161"/>
    </row>
    <row r="78" spans="1:22" ht="26.4">
      <c r="A78" s="122" t="str">
        <f t="shared" si="0"/>
        <v>71010301014823</v>
      </c>
      <c r="B78" s="124" t="s">
        <v>439</v>
      </c>
      <c r="C78" s="117" t="s">
        <v>106</v>
      </c>
      <c r="D78" s="118" t="s">
        <v>442</v>
      </c>
      <c r="E78" s="119" t="s">
        <v>106</v>
      </c>
      <c r="F78" s="120" t="s">
        <v>106</v>
      </c>
      <c r="G78" s="121">
        <v>4823</v>
      </c>
      <c r="H78" s="17"/>
      <c r="I78" s="25"/>
      <c r="J78" s="26"/>
      <c r="K78" s="26"/>
      <c r="L78" s="29" t="s">
        <v>127</v>
      </c>
      <c r="M78" s="33">
        <v>4252</v>
      </c>
      <c r="N78" s="183">
        <f t="shared" si="6"/>
        <v>0</v>
      </c>
      <c r="O78" s="183"/>
      <c r="P78" s="183"/>
      <c r="Q78" s="161"/>
      <c r="R78" s="161"/>
      <c r="S78" s="438"/>
      <c r="T78" s="161"/>
      <c r="U78" s="161"/>
      <c r="V78" s="161"/>
    </row>
    <row r="79" spans="1:22" ht="16.2">
      <c r="A79" s="122" t="str">
        <f t="shared" si="0"/>
        <v>71010301015122</v>
      </c>
      <c r="B79" s="124" t="s">
        <v>439</v>
      </c>
      <c r="C79" s="117" t="s">
        <v>106</v>
      </c>
      <c r="D79" s="118" t="s">
        <v>442</v>
      </c>
      <c r="E79" s="119" t="s">
        <v>106</v>
      </c>
      <c r="F79" s="120" t="s">
        <v>106</v>
      </c>
      <c r="G79" s="121">
        <v>5122</v>
      </c>
      <c r="H79" s="17"/>
      <c r="I79" s="25"/>
      <c r="J79" s="26"/>
      <c r="K79" s="26"/>
      <c r="L79" s="29" t="s">
        <v>128</v>
      </c>
      <c r="M79" s="33">
        <v>4261</v>
      </c>
      <c r="N79" s="183">
        <f t="shared" si="6"/>
        <v>0</v>
      </c>
      <c r="O79" s="183"/>
      <c r="P79" s="183"/>
      <c r="Q79" s="161"/>
      <c r="R79" s="161"/>
      <c r="S79" s="438"/>
      <c r="T79" s="161"/>
      <c r="U79" s="161"/>
      <c r="V79" s="161"/>
    </row>
    <row r="80" spans="1:22" s="170" customFormat="1" ht="16.2">
      <c r="A80" s="122" t="str">
        <f t="shared" si="0"/>
        <v>71010500000000</v>
      </c>
      <c r="B80" s="124" t="s">
        <v>439</v>
      </c>
      <c r="C80" s="117" t="s">
        <v>106</v>
      </c>
      <c r="D80" s="118" t="s">
        <v>149</v>
      </c>
      <c r="E80" s="119" t="s">
        <v>441</v>
      </c>
      <c r="F80" s="128" t="s">
        <v>441</v>
      </c>
      <c r="G80" s="129" t="s">
        <v>440</v>
      </c>
      <c r="H80" s="17"/>
      <c r="I80" s="25"/>
      <c r="J80" s="26"/>
      <c r="K80" s="26"/>
      <c r="L80" s="29" t="s">
        <v>130</v>
      </c>
      <c r="M80" s="33">
        <v>4267</v>
      </c>
      <c r="N80" s="183">
        <f t="shared" si="6"/>
        <v>0</v>
      </c>
      <c r="O80" s="183"/>
      <c r="P80" s="183"/>
      <c r="Q80" s="161"/>
      <c r="R80" s="161"/>
      <c r="S80" s="438"/>
      <c r="T80" s="161"/>
      <c r="U80" s="161"/>
      <c r="V80" s="161"/>
    </row>
    <row r="81" spans="1:22" ht="16.2">
      <c r="A81" s="122" t="str">
        <f t="shared" si="0"/>
        <v>71010500000001</v>
      </c>
      <c r="B81" s="124" t="s">
        <v>439</v>
      </c>
      <c r="C81" s="117" t="s">
        <v>106</v>
      </c>
      <c r="D81" s="118" t="s">
        <v>149</v>
      </c>
      <c r="E81" s="119" t="s">
        <v>441</v>
      </c>
      <c r="F81" s="128" t="s">
        <v>441</v>
      </c>
      <c r="G81" s="129" t="s">
        <v>96</v>
      </c>
      <c r="H81" s="17"/>
      <c r="I81" s="25"/>
      <c r="J81" s="26"/>
      <c r="K81" s="26"/>
      <c r="L81" s="32" t="s">
        <v>133</v>
      </c>
      <c r="M81" s="33">
        <v>4823</v>
      </c>
      <c r="N81" s="183">
        <f t="shared" si="6"/>
        <v>0</v>
      </c>
      <c r="O81" s="183"/>
      <c r="P81" s="183"/>
      <c r="Q81" s="161"/>
      <c r="R81" s="161"/>
      <c r="S81" s="438"/>
      <c r="T81" s="161"/>
      <c r="U81" s="161"/>
      <c r="V81" s="161"/>
    </row>
    <row r="82" spans="1:22" s="156" customFormat="1" ht="16.2">
      <c r="A82" s="122" t="str">
        <f t="shared" si="0"/>
        <v>71010501000000</v>
      </c>
      <c r="B82" s="124" t="s">
        <v>439</v>
      </c>
      <c r="C82" s="117" t="s">
        <v>106</v>
      </c>
      <c r="D82" s="118" t="s">
        <v>149</v>
      </c>
      <c r="E82" s="119" t="s">
        <v>106</v>
      </c>
      <c r="F82" s="128" t="s">
        <v>441</v>
      </c>
      <c r="G82" s="129" t="s">
        <v>440</v>
      </c>
      <c r="H82" s="17"/>
      <c r="I82" s="25"/>
      <c r="J82" s="26"/>
      <c r="K82" s="26"/>
      <c r="L82" s="32" t="s">
        <v>134</v>
      </c>
      <c r="M82" s="48">
        <v>4861</v>
      </c>
      <c r="N82" s="183">
        <f t="shared" si="6"/>
        <v>0</v>
      </c>
      <c r="O82" s="183"/>
      <c r="P82" s="183"/>
      <c r="Q82" s="161"/>
      <c r="R82" s="161"/>
      <c r="S82" s="438"/>
      <c r="T82" s="161"/>
      <c r="U82" s="161"/>
      <c r="V82" s="161"/>
    </row>
    <row r="83" spans="1:22" ht="16.2">
      <c r="A83" s="122" t="str">
        <f t="shared" si="0"/>
        <v>71010501000001</v>
      </c>
      <c r="B83" s="124" t="s">
        <v>439</v>
      </c>
      <c r="C83" s="117" t="s">
        <v>106</v>
      </c>
      <c r="D83" s="118" t="s">
        <v>149</v>
      </c>
      <c r="E83" s="119" t="s">
        <v>106</v>
      </c>
      <c r="F83" s="128" t="s">
        <v>441</v>
      </c>
      <c r="G83" s="129" t="s">
        <v>96</v>
      </c>
      <c r="H83" s="17"/>
      <c r="I83" s="25"/>
      <c r="J83" s="26"/>
      <c r="K83" s="26"/>
      <c r="L83" s="29" t="s">
        <v>136</v>
      </c>
      <c r="M83" s="12">
        <v>5122</v>
      </c>
      <c r="N83" s="183">
        <f t="shared" si="6"/>
        <v>0</v>
      </c>
      <c r="O83" s="183"/>
      <c r="P83" s="183"/>
      <c r="Q83" s="161"/>
      <c r="R83" s="161"/>
      <c r="S83" s="438"/>
      <c r="T83" s="161"/>
      <c r="U83" s="161"/>
      <c r="V83" s="161"/>
    </row>
    <row r="84" spans="1:22" s="115" customFormat="1" ht="27.6">
      <c r="A84" s="122" t="str">
        <f t="shared" si="0"/>
        <v>71010501010000</v>
      </c>
      <c r="B84" s="124" t="s">
        <v>439</v>
      </c>
      <c r="C84" s="117" t="s">
        <v>106</v>
      </c>
      <c r="D84" s="118" t="s">
        <v>149</v>
      </c>
      <c r="E84" s="119" t="s">
        <v>106</v>
      </c>
      <c r="F84" s="128" t="s">
        <v>106</v>
      </c>
      <c r="G84" s="129" t="s">
        <v>440</v>
      </c>
      <c r="H84" s="165">
        <v>2150</v>
      </c>
      <c r="I84" s="166" t="s">
        <v>106</v>
      </c>
      <c r="J84" s="167">
        <v>5</v>
      </c>
      <c r="K84" s="167">
        <v>0</v>
      </c>
      <c r="L84" s="168" t="s">
        <v>150</v>
      </c>
      <c r="M84" s="176"/>
      <c r="N84" s="188">
        <f>+N86</f>
        <v>0</v>
      </c>
      <c r="O84" s="188">
        <f>+O86</f>
        <v>0</v>
      </c>
      <c r="P84" s="188">
        <f>+P86</f>
        <v>0</v>
      </c>
      <c r="Q84" s="161"/>
      <c r="R84" s="161"/>
      <c r="S84" s="438"/>
      <c r="T84" s="161"/>
      <c r="U84" s="161"/>
      <c r="V84" s="161"/>
    </row>
    <row r="85" spans="1:22" ht="16.2">
      <c r="A85" s="122" t="str">
        <f t="shared" si="0"/>
        <v>71010501015134</v>
      </c>
      <c r="B85" s="124" t="s">
        <v>439</v>
      </c>
      <c r="C85" s="117" t="s">
        <v>106</v>
      </c>
      <c r="D85" s="118" t="s">
        <v>149</v>
      </c>
      <c r="E85" s="119" t="s">
        <v>106</v>
      </c>
      <c r="F85" s="120" t="s">
        <v>106</v>
      </c>
      <c r="G85" s="121">
        <v>5134</v>
      </c>
      <c r="H85" s="25"/>
      <c r="I85" s="18"/>
      <c r="J85" s="19"/>
      <c r="K85" s="19"/>
      <c r="L85" s="30" t="s">
        <v>110</v>
      </c>
      <c r="M85" s="31"/>
      <c r="N85" s="190"/>
      <c r="O85" s="190"/>
      <c r="P85" s="190"/>
      <c r="Q85" s="161"/>
      <c r="R85" s="161"/>
      <c r="S85" s="438"/>
      <c r="T85" s="161"/>
      <c r="U85" s="161"/>
      <c r="V85" s="161"/>
    </row>
    <row r="86" spans="1:22" s="115" customFormat="1" ht="26.4">
      <c r="A86" s="122" t="str">
        <f t="shared" si="0"/>
        <v>71010501020000</v>
      </c>
      <c r="B86" s="124" t="s">
        <v>439</v>
      </c>
      <c r="C86" s="117" t="s">
        <v>106</v>
      </c>
      <c r="D86" s="118" t="s">
        <v>149</v>
      </c>
      <c r="E86" s="119" t="s">
        <v>106</v>
      </c>
      <c r="F86" s="128" t="s">
        <v>140</v>
      </c>
      <c r="G86" s="129" t="s">
        <v>440</v>
      </c>
      <c r="H86" s="151">
        <v>2151</v>
      </c>
      <c r="I86" s="152" t="s">
        <v>106</v>
      </c>
      <c r="J86" s="153" t="s">
        <v>151</v>
      </c>
      <c r="K86" s="153">
        <v>1</v>
      </c>
      <c r="L86" s="154" t="s">
        <v>150</v>
      </c>
      <c r="M86" s="155"/>
      <c r="N86" s="192">
        <f>+N88+N91+N93+N95+N97</f>
        <v>0</v>
      </c>
      <c r="O86" s="192">
        <f t="shared" ref="O86:P86" si="7">+O88+O91+O93+O95+O97</f>
        <v>0</v>
      </c>
      <c r="P86" s="192">
        <f t="shared" si="7"/>
        <v>0</v>
      </c>
      <c r="Q86" s="161"/>
      <c r="R86" s="161"/>
      <c r="S86" s="438"/>
      <c r="T86" s="161"/>
      <c r="U86" s="161"/>
      <c r="V86" s="161"/>
    </row>
    <row r="87" spans="1:22" ht="16.2">
      <c r="A87" s="122" t="str">
        <f t="shared" ref="A87:A169" si="8">CONCATENATE(B87,C87,D87,E87,F87,G87)</f>
        <v>71010501025134</v>
      </c>
      <c r="B87" s="124" t="s">
        <v>439</v>
      </c>
      <c r="C87" s="117" t="s">
        <v>106</v>
      </c>
      <c r="D87" s="118" t="s">
        <v>149</v>
      </c>
      <c r="E87" s="119" t="s">
        <v>106</v>
      </c>
      <c r="F87" s="120" t="s">
        <v>140</v>
      </c>
      <c r="G87" s="121">
        <v>5134</v>
      </c>
      <c r="H87" s="25"/>
      <c r="I87" s="25"/>
      <c r="J87" s="26"/>
      <c r="K87" s="26"/>
      <c r="L87" s="30" t="s">
        <v>108</v>
      </c>
      <c r="M87" s="31"/>
      <c r="N87" s="190"/>
      <c r="O87" s="190"/>
      <c r="P87" s="190"/>
      <c r="Q87" s="161"/>
      <c r="R87" s="161"/>
      <c r="S87" s="438"/>
      <c r="T87" s="161"/>
      <c r="U87" s="161"/>
      <c r="V87" s="161"/>
    </row>
    <row r="88" spans="1:22" s="115" customFormat="1" ht="16.2">
      <c r="A88" s="122" t="str">
        <f t="shared" si="8"/>
        <v>71010501030000</v>
      </c>
      <c r="B88" s="124" t="s">
        <v>439</v>
      </c>
      <c r="C88" s="117" t="s">
        <v>106</v>
      </c>
      <c r="D88" s="118" t="s">
        <v>149</v>
      </c>
      <c r="E88" s="119" t="s">
        <v>106</v>
      </c>
      <c r="F88" s="128" t="s">
        <v>442</v>
      </c>
      <c r="G88" s="129" t="s">
        <v>440</v>
      </c>
      <c r="H88" s="45"/>
      <c r="I88" s="147"/>
      <c r="J88" s="148"/>
      <c r="K88" s="148"/>
      <c r="L88" s="27" t="s">
        <v>152</v>
      </c>
      <c r="M88" s="28"/>
      <c r="N88" s="197">
        <f>O88+P88</f>
        <v>0</v>
      </c>
      <c r="O88" s="197">
        <f>SUM(O89:O90)</f>
        <v>0</v>
      </c>
      <c r="P88" s="197">
        <f>SUM(P90)</f>
        <v>0</v>
      </c>
      <c r="Q88" s="161"/>
      <c r="R88" s="161"/>
      <c r="S88" s="438"/>
      <c r="T88" s="161"/>
      <c r="U88" s="161"/>
      <c r="V88" s="161"/>
    </row>
    <row r="89" spans="1:22" ht="16.2">
      <c r="B89" s="124"/>
      <c r="H89" s="25"/>
      <c r="I89" s="25"/>
      <c r="J89" s="26"/>
      <c r="K89" s="26"/>
      <c r="L89" s="32" t="s">
        <v>134</v>
      </c>
      <c r="M89" s="48">
        <v>4861</v>
      </c>
      <c r="N89" s="183">
        <f t="shared" ref="N89:N98" si="9">O89+P89</f>
        <v>0</v>
      </c>
      <c r="O89" s="183"/>
      <c r="P89" s="183">
        <v>0</v>
      </c>
      <c r="Q89" s="161"/>
      <c r="R89" s="161"/>
      <c r="S89" s="438"/>
      <c r="T89" s="161"/>
      <c r="U89" s="161"/>
      <c r="V89" s="161"/>
    </row>
    <row r="90" spans="1:22" ht="16.2">
      <c r="A90" s="122" t="str">
        <f t="shared" si="8"/>
        <v>71010501035134</v>
      </c>
      <c r="B90" s="124" t="s">
        <v>439</v>
      </c>
      <c r="C90" s="117" t="s">
        <v>106</v>
      </c>
      <c r="D90" s="118" t="s">
        <v>149</v>
      </c>
      <c r="E90" s="119" t="s">
        <v>106</v>
      </c>
      <c r="F90" s="120" t="s">
        <v>442</v>
      </c>
      <c r="G90" s="121">
        <v>5134</v>
      </c>
      <c r="H90" s="25"/>
      <c r="I90" s="25"/>
      <c r="J90" s="26"/>
      <c r="K90" s="26"/>
      <c r="L90" s="32" t="s">
        <v>139</v>
      </c>
      <c r="M90" s="48">
        <v>5134</v>
      </c>
      <c r="N90" s="183">
        <f t="shared" si="9"/>
        <v>0</v>
      </c>
      <c r="O90" s="183">
        <v>0</v>
      </c>
      <c r="P90" s="183"/>
      <c r="Q90" s="161"/>
      <c r="R90" s="161"/>
      <c r="S90" s="438"/>
      <c r="T90" s="161"/>
      <c r="U90" s="161"/>
      <c r="V90" s="161"/>
    </row>
    <row r="91" spans="1:22" s="115" customFormat="1" ht="27.6">
      <c r="A91" s="122" t="str">
        <f t="shared" si="8"/>
        <v>71010501040000</v>
      </c>
      <c r="B91" s="124" t="s">
        <v>439</v>
      </c>
      <c r="C91" s="117" t="s">
        <v>106</v>
      </c>
      <c r="D91" s="118" t="s">
        <v>149</v>
      </c>
      <c r="E91" s="119" t="s">
        <v>106</v>
      </c>
      <c r="F91" s="128" t="s">
        <v>155</v>
      </c>
      <c r="G91" s="129" t="s">
        <v>440</v>
      </c>
      <c r="H91" s="45"/>
      <c r="I91" s="147"/>
      <c r="J91" s="148"/>
      <c r="K91" s="148"/>
      <c r="L91" s="27" t="s">
        <v>153</v>
      </c>
      <c r="M91" s="28"/>
      <c r="N91" s="197">
        <f>O91+P91</f>
        <v>0</v>
      </c>
      <c r="O91" s="197">
        <f>SUM(O92)</f>
        <v>0</v>
      </c>
      <c r="P91" s="197">
        <f>SUM(P92)</f>
        <v>0</v>
      </c>
      <c r="Q91" s="161"/>
      <c r="R91" s="161"/>
      <c r="S91" s="438"/>
      <c r="T91" s="161"/>
      <c r="U91" s="161"/>
      <c r="V91" s="161"/>
    </row>
    <row r="92" spans="1:22" ht="16.2">
      <c r="A92" s="122" t="str">
        <f t="shared" si="8"/>
        <v>71010501045134</v>
      </c>
      <c r="B92" s="124" t="s">
        <v>439</v>
      </c>
      <c r="C92" s="117" t="s">
        <v>106</v>
      </c>
      <c r="D92" s="118" t="s">
        <v>149</v>
      </c>
      <c r="E92" s="119" t="s">
        <v>106</v>
      </c>
      <c r="F92" s="120" t="s">
        <v>155</v>
      </c>
      <c r="G92" s="121">
        <v>5134</v>
      </c>
      <c r="H92" s="25"/>
      <c r="I92" s="25"/>
      <c r="J92" s="26"/>
      <c r="K92" s="26"/>
      <c r="L92" s="32" t="s">
        <v>139</v>
      </c>
      <c r="M92" s="48">
        <v>5134</v>
      </c>
      <c r="N92" s="183">
        <f t="shared" si="9"/>
        <v>0</v>
      </c>
      <c r="O92" s="183"/>
      <c r="P92" s="183"/>
      <c r="Q92" s="161"/>
      <c r="R92" s="161"/>
      <c r="S92" s="438"/>
      <c r="T92" s="161"/>
      <c r="U92" s="161"/>
      <c r="V92" s="161"/>
    </row>
    <row r="93" spans="1:22" ht="27.6">
      <c r="A93" s="122" t="str">
        <f>CONCATENATE(B93,C93,D93,E93,F93,G93)</f>
        <v>71080202000001</v>
      </c>
      <c r="B93" s="124" t="s">
        <v>439</v>
      </c>
      <c r="C93" s="117" t="s">
        <v>185</v>
      </c>
      <c r="D93" s="118" t="s">
        <v>140</v>
      </c>
      <c r="E93" s="119" t="s">
        <v>140</v>
      </c>
      <c r="F93" s="120" t="s">
        <v>441</v>
      </c>
      <c r="G93" s="129" t="s">
        <v>96</v>
      </c>
      <c r="H93" s="45"/>
      <c r="I93" s="147"/>
      <c r="J93" s="148"/>
      <c r="K93" s="148"/>
      <c r="L93" s="27" t="s">
        <v>860</v>
      </c>
      <c r="M93" s="28"/>
      <c r="N93" s="197">
        <f>O93+P93</f>
        <v>0</v>
      </c>
      <c r="O93" s="197">
        <f>SUM(O94)</f>
        <v>0</v>
      </c>
      <c r="P93" s="197">
        <f>SUM(P94)</f>
        <v>0</v>
      </c>
      <c r="Q93" s="161"/>
      <c r="R93" s="161"/>
      <c r="S93" s="438"/>
      <c r="T93" s="161"/>
      <c r="U93" s="161"/>
      <c r="V93" s="161"/>
    </row>
    <row r="94" spans="1:22" s="115" customFormat="1" ht="16.2">
      <c r="A94" s="122" t="str">
        <f>CONCATENATE(B94,C94,D94,E94,F94,G94)</f>
        <v>71080202010000</v>
      </c>
      <c r="B94" s="124" t="s">
        <v>439</v>
      </c>
      <c r="C94" s="117" t="s">
        <v>185</v>
      </c>
      <c r="D94" s="118" t="s">
        <v>140</v>
      </c>
      <c r="E94" s="119" t="s">
        <v>140</v>
      </c>
      <c r="F94" s="120" t="s">
        <v>106</v>
      </c>
      <c r="G94" s="129" t="s">
        <v>440</v>
      </c>
      <c r="H94" s="25"/>
      <c r="I94" s="25"/>
      <c r="J94" s="26"/>
      <c r="K94" s="26"/>
      <c r="L94" s="32" t="s">
        <v>139</v>
      </c>
      <c r="M94" s="48">
        <v>5134</v>
      </c>
      <c r="N94" s="183">
        <f t="shared" ref="N94" si="10">O94+P94</f>
        <v>0</v>
      </c>
      <c r="O94" s="183"/>
      <c r="P94" s="183"/>
      <c r="Q94" s="161"/>
      <c r="R94" s="161"/>
      <c r="S94" s="438"/>
      <c r="T94" s="161"/>
      <c r="U94" s="161"/>
      <c r="V94" s="161"/>
    </row>
    <row r="95" spans="1:22" s="170" customFormat="1" ht="27.6">
      <c r="A95" s="122" t="str">
        <f t="shared" si="8"/>
        <v>71010600000000</v>
      </c>
      <c r="B95" s="124" t="s">
        <v>439</v>
      </c>
      <c r="C95" s="117" t="s">
        <v>106</v>
      </c>
      <c r="D95" s="118" t="s">
        <v>157</v>
      </c>
      <c r="E95" s="119" t="s">
        <v>441</v>
      </c>
      <c r="F95" s="128" t="s">
        <v>441</v>
      </c>
      <c r="G95" s="129" t="s">
        <v>440</v>
      </c>
      <c r="H95" s="45"/>
      <c r="I95" s="147"/>
      <c r="J95" s="148"/>
      <c r="K95" s="148"/>
      <c r="L95" s="27" t="s">
        <v>154</v>
      </c>
      <c r="M95" s="28"/>
      <c r="N95" s="197">
        <f>O95+P95</f>
        <v>0</v>
      </c>
      <c r="O95" s="197">
        <f>SUM(O96)</f>
        <v>0</v>
      </c>
      <c r="P95" s="197">
        <f>SUM(P96)</f>
        <v>0</v>
      </c>
      <c r="Q95" s="161"/>
      <c r="R95" s="161"/>
      <c r="S95" s="438"/>
      <c r="T95" s="161"/>
      <c r="U95" s="161"/>
      <c r="V95" s="161"/>
    </row>
    <row r="96" spans="1:22" ht="16.2">
      <c r="A96" s="122" t="str">
        <f t="shared" si="8"/>
        <v>71010600000001</v>
      </c>
      <c r="B96" s="124" t="s">
        <v>439</v>
      </c>
      <c r="C96" s="117" t="s">
        <v>106</v>
      </c>
      <c r="D96" s="118" t="s">
        <v>157</v>
      </c>
      <c r="E96" s="119" t="s">
        <v>441</v>
      </c>
      <c r="F96" s="128" t="s">
        <v>441</v>
      </c>
      <c r="G96" s="129" t="s">
        <v>96</v>
      </c>
      <c r="H96" s="25"/>
      <c r="I96" s="25"/>
      <c r="J96" s="26"/>
      <c r="K96" s="26"/>
      <c r="L96" s="32" t="s">
        <v>139</v>
      </c>
      <c r="M96" s="48">
        <v>5134</v>
      </c>
      <c r="N96" s="183">
        <f t="shared" si="9"/>
        <v>0</v>
      </c>
      <c r="O96" s="183"/>
      <c r="P96" s="183"/>
      <c r="Q96" s="161"/>
      <c r="R96" s="161"/>
      <c r="S96" s="438"/>
      <c r="T96" s="161"/>
      <c r="U96" s="161"/>
      <c r="V96" s="161"/>
    </row>
    <row r="97" spans="1:22" s="156" customFormat="1" ht="16.2">
      <c r="A97" s="122" t="str">
        <f t="shared" si="8"/>
        <v>71010601000000</v>
      </c>
      <c r="B97" s="124" t="s">
        <v>439</v>
      </c>
      <c r="C97" s="117" t="s">
        <v>106</v>
      </c>
      <c r="D97" s="118" t="s">
        <v>157</v>
      </c>
      <c r="E97" s="119" t="s">
        <v>106</v>
      </c>
      <c r="F97" s="128" t="s">
        <v>441</v>
      </c>
      <c r="G97" s="129" t="s">
        <v>440</v>
      </c>
      <c r="H97" s="45"/>
      <c r="I97" s="147"/>
      <c r="J97" s="148"/>
      <c r="K97" s="148"/>
      <c r="L97" s="27" t="s">
        <v>830</v>
      </c>
      <c r="M97" s="28"/>
      <c r="N97" s="197">
        <f>O97+P97</f>
        <v>0</v>
      </c>
      <c r="O97" s="197">
        <f>SUM(O98)</f>
        <v>0</v>
      </c>
      <c r="P97" s="197">
        <f>SUM(P98)</f>
        <v>0</v>
      </c>
      <c r="Q97" s="161"/>
      <c r="R97" s="161"/>
      <c r="S97" s="438"/>
      <c r="T97" s="161"/>
      <c r="U97" s="161"/>
      <c r="V97" s="161"/>
    </row>
    <row r="98" spans="1:22" ht="16.2">
      <c r="A98" s="122" t="str">
        <f t="shared" si="8"/>
        <v>71010601000001</v>
      </c>
      <c r="B98" s="124" t="s">
        <v>439</v>
      </c>
      <c r="C98" s="117" t="s">
        <v>106</v>
      </c>
      <c r="D98" s="118" t="s">
        <v>157</v>
      </c>
      <c r="E98" s="119" t="s">
        <v>106</v>
      </c>
      <c r="F98" s="128" t="s">
        <v>441</v>
      </c>
      <c r="G98" s="129" t="s">
        <v>96</v>
      </c>
      <c r="H98" s="25"/>
      <c r="I98" s="25"/>
      <c r="J98" s="26"/>
      <c r="K98" s="26"/>
      <c r="L98" s="32" t="s">
        <v>139</v>
      </c>
      <c r="M98" s="48">
        <v>5134</v>
      </c>
      <c r="N98" s="183">
        <f t="shared" si="9"/>
        <v>0</v>
      </c>
      <c r="O98" s="183"/>
      <c r="P98" s="183"/>
      <c r="Q98" s="161"/>
      <c r="R98" s="161"/>
      <c r="S98" s="438"/>
      <c r="T98" s="161"/>
      <c r="U98" s="161"/>
      <c r="V98" s="161"/>
    </row>
    <row r="99" spans="1:22" s="115" customFormat="1" ht="27.6">
      <c r="A99" s="122" t="str">
        <f t="shared" si="8"/>
        <v>71010601010000</v>
      </c>
      <c r="B99" s="124" t="s">
        <v>439</v>
      </c>
      <c r="C99" s="117" t="s">
        <v>106</v>
      </c>
      <c r="D99" s="118" t="s">
        <v>157</v>
      </c>
      <c r="E99" s="119" t="s">
        <v>106</v>
      </c>
      <c r="F99" s="128" t="s">
        <v>106</v>
      </c>
      <c r="G99" s="129" t="s">
        <v>440</v>
      </c>
      <c r="H99" s="165">
        <v>2160</v>
      </c>
      <c r="I99" s="166" t="s">
        <v>106</v>
      </c>
      <c r="J99" s="167">
        <v>6</v>
      </c>
      <c r="K99" s="167">
        <v>0</v>
      </c>
      <c r="L99" s="168" t="s">
        <v>158</v>
      </c>
      <c r="M99" s="176"/>
      <c r="N99" s="188">
        <f>+N101</f>
        <v>0</v>
      </c>
      <c r="O99" s="188">
        <f>+O101</f>
        <v>0</v>
      </c>
      <c r="P99" s="188">
        <f>+P101</f>
        <v>0</v>
      </c>
      <c r="Q99" s="161"/>
      <c r="R99" s="161"/>
      <c r="S99" s="438"/>
      <c r="T99" s="161"/>
      <c r="U99" s="161"/>
      <c r="V99" s="161"/>
    </row>
    <row r="100" spans="1:22" ht="16.2">
      <c r="A100" s="122" t="str">
        <f t="shared" si="8"/>
        <v>71010601014729</v>
      </c>
      <c r="B100" s="124" t="s">
        <v>439</v>
      </c>
      <c r="C100" s="117" t="s">
        <v>106</v>
      </c>
      <c r="D100" s="118" t="s">
        <v>157</v>
      </c>
      <c r="E100" s="119" t="s">
        <v>106</v>
      </c>
      <c r="F100" s="120" t="s">
        <v>106</v>
      </c>
      <c r="G100" s="121">
        <v>4729</v>
      </c>
      <c r="H100" s="25"/>
      <c r="I100" s="18"/>
      <c r="J100" s="19"/>
      <c r="K100" s="19"/>
      <c r="L100" s="30" t="s">
        <v>110</v>
      </c>
      <c r="M100" s="31"/>
      <c r="N100" s="190"/>
      <c r="O100" s="190"/>
      <c r="P100" s="190"/>
      <c r="Q100" s="161"/>
      <c r="R100" s="161"/>
      <c r="S100" s="438"/>
      <c r="T100" s="161"/>
      <c r="U100" s="161"/>
      <c r="V100" s="161"/>
    </row>
    <row r="101" spans="1:22" ht="26.4">
      <c r="A101" s="122" t="str">
        <f t="shared" si="8"/>
        <v>71010601014823</v>
      </c>
      <c r="B101" s="124" t="s">
        <v>439</v>
      </c>
      <c r="C101" s="117" t="s">
        <v>106</v>
      </c>
      <c r="D101" s="118" t="s">
        <v>157</v>
      </c>
      <c r="E101" s="119" t="s">
        <v>106</v>
      </c>
      <c r="F101" s="120" t="s">
        <v>106</v>
      </c>
      <c r="G101" s="121">
        <v>4823</v>
      </c>
      <c r="H101" s="151">
        <v>2161</v>
      </c>
      <c r="I101" s="152" t="s">
        <v>106</v>
      </c>
      <c r="J101" s="153">
        <v>6</v>
      </c>
      <c r="K101" s="153">
        <v>1</v>
      </c>
      <c r="L101" s="154" t="s">
        <v>159</v>
      </c>
      <c r="M101" s="155"/>
      <c r="N101" s="192">
        <f>+N103+N106</f>
        <v>0</v>
      </c>
      <c r="O101" s="192">
        <f>+O103+O106</f>
        <v>0</v>
      </c>
      <c r="P101" s="192">
        <f>+P103+P106</f>
        <v>0</v>
      </c>
      <c r="Q101" s="161"/>
      <c r="R101" s="161"/>
      <c r="S101" s="438"/>
      <c r="T101" s="161"/>
      <c r="U101" s="161"/>
      <c r="V101" s="161"/>
    </row>
    <row r="102" spans="1:22" s="115" customFormat="1" ht="16.2">
      <c r="A102" s="122" t="str">
        <f t="shared" si="8"/>
        <v>71010601020000</v>
      </c>
      <c r="B102" s="124" t="s">
        <v>439</v>
      </c>
      <c r="C102" s="117" t="s">
        <v>106</v>
      </c>
      <c r="D102" s="118" t="s">
        <v>157</v>
      </c>
      <c r="E102" s="119" t="s">
        <v>106</v>
      </c>
      <c r="F102" s="128" t="s">
        <v>140</v>
      </c>
      <c r="G102" s="129" t="s">
        <v>440</v>
      </c>
      <c r="H102" s="25"/>
      <c r="I102" s="25"/>
      <c r="J102" s="26"/>
      <c r="K102" s="26"/>
      <c r="L102" s="30" t="s">
        <v>108</v>
      </c>
      <c r="M102" s="31"/>
      <c r="N102" s="190"/>
      <c r="O102" s="190"/>
      <c r="P102" s="190"/>
      <c r="Q102" s="161"/>
      <c r="R102" s="161"/>
      <c r="S102" s="438"/>
      <c r="T102" s="161"/>
      <c r="U102" s="161"/>
      <c r="V102" s="161"/>
    </row>
    <row r="103" spans="1:22" ht="41.4">
      <c r="A103" s="122" t="str">
        <f t="shared" si="8"/>
        <v>71010601024241</v>
      </c>
      <c r="B103" s="124" t="s">
        <v>439</v>
      </c>
      <c r="C103" s="117" t="s">
        <v>106</v>
      </c>
      <c r="D103" s="118" t="s">
        <v>157</v>
      </c>
      <c r="E103" s="119" t="s">
        <v>106</v>
      </c>
      <c r="F103" s="120" t="s">
        <v>140</v>
      </c>
      <c r="G103" s="121">
        <v>4241</v>
      </c>
      <c r="H103" s="45"/>
      <c r="I103" s="147"/>
      <c r="J103" s="148"/>
      <c r="K103" s="148"/>
      <c r="L103" s="27" t="s">
        <v>160</v>
      </c>
      <c r="M103" s="28"/>
      <c r="N103" s="197">
        <f>O103+P103</f>
        <v>0</v>
      </c>
      <c r="O103" s="197">
        <f>SUM(O104:O105)</f>
        <v>0</v>
      </c>
      <c r="P103" s="197">
        <f>SUM(P104:P105)</f>
        <v>0</v>
      </c>
      <c r="Q103" s="161"/>
      <c r="R103" s="161"/>
      <c r="S103" s="438"/>
      <c r="T103" s="161"/>
      <c r="U103" s="161"/>
      <c r="V103" s="161"/>
    </row>
    <row r="104" spans="1:22" ht="16.2">
      <c r="A104" s="122" t="str">
        <f t="shared" si="8"/>
        <v>71010601024823</v>
      </c>
      <c r="B104" s="124" t="s">
        <v>439</v>
      </c>
      <c r="C104" s="117" t="s">
        <v>106</v>
      </c>
      <c r="D104" s="118" t="s">
        <v>157</v>
      </c>
      <c r="E104" s="119" t="s">
        <v>106</v>
      </c>
      <c r="F104" s="120" t="s">
        <v>140</v>
      </c>
      <c r="G104" s="121">
        <v>4823</v>
      </c>
      <c r="H104" s="25"/>
      <c r="I104" s="25"/>
      <c r="J104" s="26"/>
      <c r="K104" s="26"/>
      <c r="L104" s="29" t="s">
        <v>161</v>
      </c>
      <c r="M104" s="12">
        <v>4729</v>
      </c>
      <c r="N104" s="183">
        <f t="shared" ref="N104:N108" si="11">O104+P104</f>
        <v>0</v>
      </c>
      <c r="O104" s="183"/>
      <c r="P104" s="183"/>
      <c r="Q104" s="161"/>
      <c r="R104" s="161"/>
      <c r="S104" s="438"/>
      <c r="T104" s="161"/>
      <c r="U104" s="161"/>
      <c r="V104" s="161"/>
    </row>
    <row r="105" spans="1:22" s="182" customFormat="1" ht="16.2">
      <c r="A105" s="122" t="str">
        <f t="shared" si="8"/>
        <v>71020000000000</v>
      </c>
      <c r="B105" s="124" t="s">
        <v>439</v>
      </c>
      <c r="C105" s="117" t="s">
        <v>140</v>
      </c>
      <c r="D105" s="118" t="s">
        <v>441</v>
      </c>
      <c r="E105" s="119" t="s">
        <v>441</v>
      </c>
      <c r="F105" s="128" t="s">
        <v>441</v>
      </c>
      <c r="G105" s="129" t="s">
        <v>440</v>
      </c>
      <c r="H105" s="25"/>
      <c r="I105" s="25"/>
      <c r="J105" s="26"/>
      <c r="K105" s="26"/>
      <c r="L105" s="29" t="s">
        <v>133</v>
      </c>
      <c r="M105" s="12">
        <v>4823</v>
      </c>
      <c r="N105" s="183">
        <f t="shared" si="11"/>
        <v>0</v>
      </c>
      <c r="O105" s="183"/>
      <c r="P105" s="183"/>
      <c r="Q105" s="161"/>
      <c r="R105" s="161"/>
      <c r="S105" s="438"/>
      <c r="T105" s="161"/>
      <c r="U105" s="161"/>
      <c r="V105" s="161"/>
    </row>
    <row r="106" spans="1:22" ht="41.4">
      <c r="A106" s="122" t="str">
        <f t="shared" si="8"/>
        <v>71020000000001</v>
      </c>
      <c r="B106" s="124" t="s">
        <v>439</v>
      </c>
      <c r="C106" s="117" t="s">
        <v>140</v>
      </c>
      <c r="D106" s="118" t="s">
        <v>441</v>
      </c>
      <c r="E106" s="119" t="s">
        <v>441</v>
      </c>
      <c r="F106" s="120" t="s">
        <v>441</v>
      </c>
      <c r="G106" s="129" t="s">
        <v>96</v>
      </c>
      <c r="H106" s="45"/>
      <c r="I106" s="147"/>
      <c r="J106" s="148"/>
      <c r="K106" s="148"/>
      <c r="L106" s="27" t="s">
        <v>162</v>
      </c>
      <c r="M106" s="28"/>
      <c r="N106" s="197">
        <f>O106+P106</f>
        <v>0</v>
      </c>
      <c r="O106" s="197">
        <f>SUM(O107:O108)</f>
        <v>0</v>
      </c>
      <c r="P106" s="197">
        <f>SUM(P107:P108)</f>
        <v>0</v>
      </c>
      <c r="Q106" s="161"/>
      <c r="R106" s="161"/>
      <c r="S106" s="438"/>
      <c r="T106" s="161"/>
      <c r="U106" s="161"/>
      <c r="V106" s="161"/>
    </row>
    <row r="107" spans="1:22" s="170" customFormat="1" ht="16.2">
      <c r="A107" s="122" t="str">
        <f t="shared" si="8"/>
        <v>71020200000000</v>
      </c>
      <c r="B107" s="124" t="s">
        <v>439</v>
      </c>
      <c r="C107" s="117" t="s">
        <v>140</v>
      </c>
      <c r="D107" s="118" t="s">
        <v>140</v>
      </c>
      <c r="E107" s="119" t="s">
        <v>441</v>
      </c>
      <c r="F107" s="120" t="s">
        <v>441</v>
      </c>
      <c r="G107" s="129" t="s">
        <v>440</v>
      </c>
      <c r="H107" s="25"/>
      <c r="I107" s="25"/>
      <c r="J107" s="26"/>
      <c r="K107" s="26"/>
      <c r="L107" s="29" t="s">
        <v>126</v>
      </c>
      <c r="M107" s="12">
        <v>4241</v>
      </c>
      <c r="N107" s="183">
        <f t="shared" si="11"/>
        <v>0</v>
      </c>
      <c r="O107" s="183"/>
      <c r="P107" s="183"/>
      <c r="Q107" s="161"/>
      <c r="R107" s="161"/>
      <c r="S107" s="438"/>
      <c r="T107" s="161"/>
      <c r="U107" s="161"/>
      <c r="V107" s="161"/>
    </row>
    <row r="108" spans="1:22" ht="16.2">
      <c r="A108" s="122" t="str">
        <f t="shared" si="8"/>
        <v>71020200000001</v>
      </c>
      <c r="B108" s="124" t="s">
        <v>439</v>
      </c>
      <c r="C108" s="117" t="s">
        <v>140</v>
      </c>
      <c r="D108" s="118" t="s">
        <v>140</v>
      </c>
      <c r="E108" s="119" t="s">
        <v>441</v>
      </c>
      <c r="F108" s="120" t="s">
        <v>441</v>
      </c>
      <c r="G108" s="129" t="s">
        <v>96</v>
      </c>
      <c r="H108" s="25"/>
      <c r="I108" s="25"/>
      <c r="J108" s="26"/>
      <c r="K108" s="26"/>
      <c r="L108" s="29" t="s">
        <v>133</v>
      </c>
      <c r="M108" s="12">
        <v>4823</v>
      </c>
      <c r="N108" s="183">
        <f t="shared" si="11"/>
        <v>0</v>
      </c>
      <c r="O108" s="183"/>
      <c r="P108" s="183"/>
      <c r="Q108" s="161"/>
      <c r="R108" s="161"/>
      <c r="S108" s="438"/>
      <c r="T108" s="161"/>
      <c r="U108" s="161"/>
      <c r="V108" s="161"/>
    </row>
    <row r="109" spans="1:22" s="156" customFormat="1" ht="16.2">
      <c r="A109" s="122" t="str">
        <f t="shared" si="8"/>
        <v>71020201000000</v>
      </c>
      <c r="B109" s="124" t="s">
        <v>439</v>
      </c>
      <c r="C109" s="117" t="s">
        <v>140</v>
      </c>
      <c r="D109" s="118" t="s">
        <v>140</v>
      </c>
      <c r="E109" s="119" t="s">
        <v>106</v>
      </c>
      <c r="F109" s="120" t="s">
        <v>441</v>
      </c>
      <c r="G109" s="129" t="s">
        <v>440</v>
      </c>
      <c r="H109" s="180">
        <v>2200</v>
      </c>
      <c r="I109" s="212" t="s">
        <v>140</v>
      </c>
      <c r="J109" s="213">
        <v>0</v>
      </c>
      <c r="K109" s="213">
        <v>0</v>
      </c>
      <c r="L109" s="162" t="s">
        <v>163</v>
      </c>
      <c r="M109" s="174"/>
      <c r="N109" s="163">
        <f>+N111+N128</f>
        <v>0</v>
      </c>
      <c r="O109" s="163">
        <f>+O111+O128</f>
        <v>0</v>
      </c>
      <c r="P109" s="163">
        <f>+P111+P128</f>
        <v>0</v>
      </c>
      <c r="Q109" s="161"/>
      <c r="R109" s="161"/>
      <c r="S109" s="438"/>
      <c r="T109" s="161"/>
      <c r="U109" s="161"/>
      <c r="V109" s="161"/>
    </row>
    <row r="110" spans="1:22" ht="16.2">
      <c r="A110" s="122" t="str">
        <f t="shared" si="8"/>
        <v>71020201000001</v>
      </c>
      <c r="B110" s="124" t="s">
        <v>439</v>
      </c>
      <c r="C110" s="117" t="s">
        <v>140</v>
      </c>
      <c r="D110" s="118" t="s">
        <v>140</v>
      </c>
      <c r="E110" s="119" t="s">
        <v>106</v>
      </c>
      <c r="F110" s="120" t="s">
        <v>441</v>
      </c>
      <c r="G110" s="129" t="s">
        <v>96</v>
      </c>
      <c r="H110" s="25"/>
      <c r="I110" s="18"/>
      <c r="J110" s="19"/>
      <c r="K110" s="19"/>
      <c r="L110" s="30" t="s">
        <v>108</v>
      </c>
      <c r="M110" s="31"/>
      <c r="N110" s="190"/>
      <c r="O110" s="190"/>
      <c r="P110" s="190"/>
      <c r="Q110" s="161"/>
      <c r="R110" s="161"/>
      <c r="S110" s="438"/>
      <c r="T110" s="161"/>
      <c r="U110" s="161"/>
      <c r="V110" s="161"/>
    </row>
    <row r="111" spans="1:22" s="115" customFormat="1" ht="16.2">
      <c r="A111" s="122" t="str">
        <f t="shared" si="8"/>
        <v>71020201010000</v>
      </c>
      <c r="B111" s="124" t="s">
        <v>439</v>
      </c>
      <c r="C111" s="117" t="s">
        <v>140</v>
      </c>
      <c r="D111" s="118" t="s">
        <v>140</v>
      </c>
      <c r="E111" s="119" t="s">
        <v>106</v>
      </c>
      <c r="F111" s="120" t="s">
        <v>106</v>
      </c>
      <c r="G111" s="129" t="s">
        <v>440</v>
      </c>
      <c r="H111" s="165">
        <v>2220</v>
      </c>
      <c r="I111" s="166" t="s">
        <v>140</v>
      </c>
      <c r="J111" s="167">
        <v>2</v>
      </c>
      <c r="K111" s="167">
        <v>0</v>
      </c>
      <c r="L111" s="168" t="s">
        <v>164</v>
      </c>
      <c r="M111" s="176"/>
      <c r="N111" s="188">
        <f>+N113</f>
        <v>0</v>
      </c>
      <c r="O111" s="188">
        <f>+O113</f>
        <v>0</v>
      </c>
      <c r="P111" s="188">
        <f>+P113</f>
        <v>0</v>
      </c>
      <c r="Q111" s="161"/>
      <c r="R111" s="161"/>
      <c r="S111" s="438"/>
      <c r="T111" s="161"/>
      <c r="U111" s="161"/>
      <c r="V111" s="161"/>
    </row>
    <row r="112" spans="1:22" ht="16.2">
      <c r="A112" s="122" t="str">
        <f t="shared" si="8"/>
        <v>71020201014239</v>
      </c>
      <c r="B112" s="124" t="s">
        <v>439</v>
      </c>
      <c r="C112" s="117" t="s">
        <v>140</v>
      </c>
      <c r="D112" s="118" t="s">
        <v>140</v>
      </c>
      <c r="E112" s="119" t="s">
        <v>106</v>
      </c>
      <c r="F112" s="120" t="s">
        <v>106</v>
      </c>
      <c r="G112" s="121">
        <v>4239</v>
      </c>
      <c r="H112" s="25"/>
      <c r="I112" s="18"/>
      <c r="J112" s="19"/>
      <c r="K112" s="19"/>
      <c r="L112" s="30" t="s">
        <v>110</v>
      </c>
      <c r="M112" s="31"/>
      <c r="N112" s="190"/>
      <c r="O112" s="190"/>
      <c r="P112" s="190"/>
      <c r="Q112" s="161"/>
      <c r="R112" s="161"/>
      <c r="S112" s="438"/>
      <c r="T112" s="161"/>
      <c r="U112" s="161"/>
      <c r="V112" s="161"/>
    </row>
    <row r="113" spans="1:22" ht="16.2">
      <c r="A113" s="122" t="str">
        <f t="shared" si="8"/>
        <v>71020201014261</v>
      </c>
      <c r="B113" s="124" t="s">
        <v>439</v>
      </c>
      <c r="C113" s="117" t="s">
        <v>140</v>
      </c>
      <c r="D113" s="118" t="s">
        <v>140</v>
      </c>
      <c r="E113" s="119" t="s">
        <v>106</v>
      </c>
      <c r="F113" s="120" t="s">
        <v>106</v>
      </c>
      <c r="G113" s="121">
        <v>4261</v>
      </c>
      <c r="H113" s="151">
        <v>2221</v>
      </c>
      <c r="I113" s="152" t="s">
        <v>140</v>
      </c>
      <c r="J113" s="153">
        <v>2</v>
      </c>
      <c r="K113" s="153">
        <v>1</v>
      </c>
      <c r="L113" s="154" t="s">
        <v>165</v>
      </c>
      <c r="M113" s="155"/>
      <c r="N113" s="192">
        <f>+N115</f>
        <v>0</v>
      </c>
      <c r="O113" s="192">
        <f>+O115</f>
        <v>0</v>
      </c>
      <c r="P113" s="192">
        <f>+P115</f>
        <v>0</v>
      </c>
      <c r="Q113" s="161"/>
      <c r="R113" s="161"/>
      <c r="S113" s="438"/>
      <c r="T113" s="161"/>
      <c r="U113" s="161"/>
      <c r="V113" s="161"/>
    </row>
    <row r="114" spans="1:22" ht="16.2">
      <c r="A114" s="122" t="str">
        <f t="shared" si="8"/>
        <v>71020201014264</v>
      </c>
      <c r="B114" s="116" t="s">
        <v>439</v>
      </c>
      <c r="C114" s="117" t="s">
        <v>140</v>
      </c>
      <c r="D114" s="118" t="s">
        <v>140</v>
      </c>
      <c r="E114" s="119" t="s">
        <v>106</v>
      </c>
      <c r="F114" s="120" t="s">
        <v>106</v>
      </c>
      <c r="G114" s="121">
        <v>4264</v>
      </c>
      <c r="H114" s="25"/>
      <c r="I114" s="25"/>
      <c r="J114" s="26"/>
      <c r="K114" s="26"/>
      <c r="L114" s="30" t="s">
        <v>108</v>
      </c>
      <c r="M114" s="31"/>
      <c r="N114" s="190"/>
      <c r="O114" s="190"/>
      <c r="P114" s="190"/>
      <c r="Q114" s="161"/>
      <c r="R114" s="161"/>
      <c r="S114" s="438"/>
      <c r="T114" s="161"/>
      <c r="U114" s="161"/>
      <c r="V114" s="161"/>
    </row>
    <row r="115" spans="1:22" ht="16.2">
      <c r="A115" s="122" t="str">
        <f t="shared" si="8"/>
        <v>71020201014639</v>
      </c>
      <c r="B115" s="124" t="s">
        <v>439</v>
      </c>
      <c r="C115" s="117" t="s">
        <v>140</v>
      </c>
      <c r="D115" s="118" t="s">
        <v>140</v>
      </c>
      <c r="E115" s="119" t="s">
        <v>106</v>
      </c>
      <c r="F115" s="120" t="s">
        <v>106</v>
      </c>
      <c r="G115" s="121">
        <v>4639</v>
      </c>
      <c r="H115" s="45"/>
      <c r="I115" s="147"/>
      <c r="J115" s="148"/>
      <c r="K115" s="148"/>
      <c r="L115" s="27" t="s">
        <v>166</v>
      </c>
      <c r="M115" s="28"/>
      <c r="N115" s="197">
        <f>O115+P115</f>
        <v>0</v>
      </c>
      <c r="O115" s="197">
        <f>SUM(O116:O127)</f>
        <v>0</v>
      </c>
      <c r="P115" s="197">
        <f>SUM(P116:P127)</f>
        <v>0</v>
      </c>
      <c r="Q115" s="161"/>
      <c r="R115" s="161"/>
      <c r="S115" s="438"/>
      <c r="T115" s="161"/>
      <c r="U115" s="161"/>
      <c r="V115" s="161"/>
    </row>
    <row r="116" spans="1:22" s="170" customFormat="1" ht="16.2">
      <c r="A116" s="122" t="str">
        <f t="shared" si="8"/>
        <v>71020500000000</v>
      </c>
      <c r="B116" s="124" t="s">
        <v>439</v>
      </c>
      <c r="C116" s="117" t="s">
        <v>140</v>
      </c>
      <c r="D116" s="118" t="s">
        <v>149</v>
      </c>
      <c r="E116" s="119" t="s">
        <v>441</v>
      </c>
      <c r="F116" s="120" t="s">
        <v>441</v>
      </c>
      <c r="G116" s="129" t="s">
        <v>440</v>
      </c>
      <c r="H116" s="17"/>
      <c r="I116" s="25"/>
      <c r="J116" s="26"/>
      <c r="K116" s="26"/>
      <c r="L116" s="30" t="s">
        <v>116</v>
      </c>
      <c r="M116" s="13">
        <v>4214</v>
      </c>
      <c r="N116" s="183">
        <f t="shared" ref="N116:N127" si="12">O116+P116</f>
        <v>0</v>
      </c>
      <c r="O116" s="183"/>
      <c r="P116" s="183"/>
      <c r="Q116" s="161"/>
      <c r="R116" s="161"/>
      <c r="S116" s="438"/>
      <c r="T116" s="161"/>
      <c r="U116" s="161"/>
      <c r="V116" s="161"/>
    </row>
    <row r="117" spans="1:22" s="170" customFormat="1" ht="16.2">
      <c r="A117" s="122"/>
      <c r="B117" s="124"/>
      <c r="C117" s="117"/>
      <c r="D117" s="118"/>
      <c r="E117" s="119"/>
      <c r="F117" s="120"/>
      <c r="G117" s="129"/>
      <c r="H117" s="17"/>
      <c r="I117" s="25"/>
      <c r="J117" s="26"/>
      <c r="K117" s="26"/>
      <c r="L117" s="433" t="s">
        <v>862</v>
      </c>
      <c r="M117" s="13">
        <v>4234</v>
      </c>
      <c r="N117" s="183">
        <f t="shared" si="12"/>
        <v>0</v>
      </c>
      <c r="O117" s="183"/>
      <c r="P117" s="183"/>
      <c r="Q117" s="161"/>
      <c r="R117" s="161"/>
      <c r="S117" s="438"/>
      <c r="T117" s="161"/>
      <c r="U117" s="161"/>
      <c r="V117" s="161"/>
    </row>
    <row r="118" spans="1:22" ht="16.2">
      <c r="A118" s="122" t="str">
        <f t="shared" si="8"/>
        <v>71020500000001</v>
      </c>
      <c r="B118" s="124" t="s">
        <v>439</v>
      </c>
      <c r="C118" s="117" t="s">
        <v>140</v>
      </c>
      <c r="D118" s="118" t="s">
        <v>149</v>
      </c>
      <c r="E118" s="119" t="s">
        <v>441</v>
      </c>
      <c r="F118" s="120" t="s">
        <v>441</v>
      </c>
      <c r="G118" s="129" t="s">
        <v>96</v>
      </c>
      <c r="H118" s="17"/>
      <c r="I118" s="25"/>
      <c r="J118" s="26"/>
      <c r="K118" s="26"/>
      <c r="L118" s="32" t="s">
        <v>125</v>
      </c>
      <c r="M118" s="33">
        <v>4239</v>
      </c>
      <c r="N118" s="183">
        <f t="shared" si="12"/>
        <v>0</v>
      </c>
      <c r="O118" s="183"/>
      <c r="P118" s="183"/>
      <c r="Q118" s="161"/>
      <c r="R118" s="161"/>
      <c r="S118" s="438"/>
      <c r="T118" s="161"/>
      <c r="U118" s="161"/>
      <c r="V118" s="161"/>
    </row>
    <row r="119" spans="1:22" s="156" customFormat="1" ht="16.2">
      <c r="A119" s="122" t="str">
        <f t="shared" si="8"/>
        <v>71020501000000</v>
      </c>
      <c r="B119" s="124" t="s">
        <v>439</v>
      </c>
      <c r="C119" s="117" t="s">
        <v>140</v>
      </c>
      <c r="D119" s="118" t="s">
        <v>149</v>
      </c>
      <c r="E119" s="119" t="s">
        <v>106</v>
      </c>
      <c r="F119" s="120" t="s">
        <v>441</v>
      </c>
      <c r="G119" s="129" t="s">
        <v>440</v>
      </c>
      <c r="H119" s="17"/>
      <c r="I119" s="25"/>
      <c r="J119" s="26"/>
      <c r="K119" s="26"/>
      <c r="L119" s="29" t="s">
        <v>126</v>
      </c>
      <c r="M119" s="12">
        <v>4241</v>
      </c>
      <c r="N119" s="183">
        <f t="shared" si="12"/>
        <v>0</v>
      </c>
      <c r="O119" s="183"/>
      <c r="P119" s="183"/>
      <c r="Q119" s="161"/>
      <c r="R119" s="161"/>
      <c r="S119" s="438"/>
      <c r="T119" s="161"/>
      <c r="U119" s="161"/>
      <c r="V119" s="161"/>
    </row>
    <row r="120" spans="1:22" ht="25.5" customHeight="1">
      <c r="A120" s="122" t="str">
        <f t="shared" si="8"/>
        <v>71020501000001</v>
      </c>
      <c r="B120" s="124" t="s">
        <v>439</v>
      </c>
      <c r="C120" s="117" t="s">
        <v>140</v>
      </c>
      <c r="D120" s="118" t="s">
        <v>149</v>
      </c>
      <c r="E120" s="119" t="s">
        <v>106</v>
      </c>
      <c r="F120" s="120" t="s">
        <v>441</v>
      </c>
      <c r="G120" s="129" t="s">
        <v>96</v>
      </c>
      <c r="H120" s="17"/>
      <c r="I120" s="25"/>
      <c r="J120" s="26"/>
      <c r="K120" s="26"/>
      <c r="L120" s="29" t="s">
        <v>127</v>
      </c>
      <c r="M120" s="33">
        <v>4252</v>
      </c>
      <c r="N120" s="183">
        <f t="shared" si="12"/>
        <v>0</v>
      </c>
      <c r="O120" s="183"/>
      <c r="P120" s="183"/>
      <c r="Q120" s="161"/>
      <c r="R120" s="161"/>
      <c r="S120" s="438"/>
      <c r="T120" s="161"/>
      <c r="U120" s="161"/>
      <c r="V120" s="161"/>
    </row>
    <row r="121" spans="1:22" s="115" customFormat="1" ht="16.2">
      <c r="A121" s="122" t="str">
        <f t="shared" si="8"/>
        <v>71020501010000</v>
      </c>
      <c r="B121" s="124" t="s">
        <v>439</v>
      </c>
      <c r="C121" s="117" t="s">
        <v>140</v>
      </c>
      <c r="D121" s="118" t="s">
        <v>149</v>
      </c>
      <c r="E121" s="119" t="s">
        <v>106</v>
      </c>
      <c r="F121" s="120" t="s">
        <v>106</v>
      </c>
      <c r="G121" s="129" t="s">
        <v>440</v>
      </c>
      <c r="H121" s="17"/>
      <c r="I121" s="25"/>
      <c r="J121" s="26"/>
      <c r="K121" s="26"/>
      <c r="L121" s="29" t="s">
        <v>128</v>
      </c>
      <c r="M121" s="33">
        <v>4261</v>
      </c>
      <c r="N121" s="183">
        <f t="shared" si="12"/>
        <v>0</v>
      </c>
      <c r="O121" s="183"/>
      <c r="P121" s="183"/>
      <c r="Q121" s="161"/>
      <c r="R121" s="161"/>
      <c r="S121" s="438"/>
      <c r="T121" s="161"/>
      <c r="U121" s="161"/>
      <c r="V121" s="161"/>
    </row>
    <row r="122" spans="1:22" ht="16.2">
      <c r="A122" s="122" t="str">
        <f t="shared" si="8"/>
        <v>71020501014216</v>
      </c>
      <c r="B122" s="124" t="s">
        <v>439</v>
      </c>
      <c r="C122" s="117" t="s">
        <v>140</v>
      </c>
      <c r="D122" s="118" t="s">
        <v>149</v>
      </c>
      <c r="E122" s="119" t="s">
        <v>106</v>
      </c>
      <c r="F122" s="120" t="s">
        <v>106</v>
      </c>
      <c r="G122" s="121">
        <v>4216</v>
      </c>
      <c r="H122" s="177"/>
      <c r="I122" s="194"/>
      <c r="J122" s="201"/>
      <c r="K122" s="202"/>
      <c r="L122" s="203" t="s">
        <v>129</v>
      </c>
      <c r="M122" s="13">
        <v>4264</v>
      </c>
      <c r="N122" s="183">
        <f t="shared" si="12"/>
        <v>0</v>
      </c>
      <c r="O122" s="183"/>
      <c r="P122" s="183"/>
      <c r="Q122" s="161"/>
      <c r="R122" s="161"/>
      <c r="S122" s="438"/>
      <c r="T122" s="161"/>
      <c r="U122" s="161"/>
      <c r="V122" s="161"/>
    </row>
    <row r="123" spans="1:22" ht="16.2">
      <c r="A123" s="122" t="str">
        <f t="shared" si="8"/>
        <v>71020501014239</v>
      </c>
      <c r="B123" s="124" t="s">
        <v>439</v>
      </c>
      <c r="C123" s="117" t="s">
        <v>140</v>
      </c>
      <c r="D123" s="118" t="s">
        <v>149</v>
      </c>
      <c r="E123" s="119" t="s">
        <v>106</v>
      </c>
      <c r="F123" s="120" t="s">
        <v>106</v>
      </c>
      <c r="G123" s="121">
        <v>4239</v>
      </c>
      <c r="H123" s="17"/>
      <c r="I123" s="25"/>
      <c r="J123" s="26"/>
      <c r="K123" s="26"/>
      <c r="L123" s="32" t="s">
        <v>364</v>
      </c>
      <c r="M123" s="48">
        <v>4269</v>
      </c>
      <c r="N123" s="183">
        <f t="shared" si="12"/>
        <v>0</v>
      </c>
      <c r="O123" s="183"/>
      <c r="P123" s="183"/>
      <c r="Q123" s="161"/>
      <c r="R123" s="161"/>
      <c r="S123" s="438"/>
      <c r="T123" s="161"/>
      <c r="U123" s="161"/>
      <c r="V123" s="161"/>
    </row>
    <row r="124" spans="1:22" ht="16.2">
      <c r="A124" s="122" t="str">
        <f t="shared" si="8"/>
        <v>71020501014264</v>
      </c>
      <c r="B124" s="124" t="s">
        <v>439</v>
      </c>
      <c r="C124" s="117" t="s">
        <v>140</v>
      </c>
      <c r="D124" s="118" t="s">
        <v>149</v>
      </c>
      <c r="E124" s="119" t="s">
        <v>106</v>
      </c>
      <c r="F124" s="120" t="s">
        <v>106</v>
      </c>
      <c r="G124" s="121">
        <v>4264</v>
      </c>
      <c r="H124" s="17"/>
      <c r="I124" s="25"/>
      <c r="J124" s="26"/>
      <c r="K124" s="26"/>
      <c r="L124" s="30" t="s">
        <v>173</v>
      </c>
      <c r="M124" s="31">
        <v>5112</v>
      </c>
      <c r="N124" s="183">
        <f t="shared" si="12"/>
        <v>0</v>
      </c>
      <c r="O124" s="183"/>
      <c r="P124" s="183"/>
      <c r="Q124" s="161"/>
      <c r="R124" s="161"/>
      <c r="S124" s="438"/>
      <c r="T124" s="161"/>
      <c r="U124" s="161"/>
      <c r="V124" s="161"/>
    </row>
    <row r="125" spans="1:22" ht="16.2">
      <c r="A125" s="122" t="str">
        <f t="shared" si="8"/>
        <v>71020501014639</v>
      </c>
      <c r="B125" s="124" t="s">
        <v>439</v>
      </c>
      <c r="C125" s="117" t="s">
        <v>140</v>
      </c>
      <c r="D125" s="118" t="s">
        <v>149</v>
      </c>
      <c r="E125" s="119" t="s">
        <v>106</v>
      </c>
      <c r="F125" s="120" t="s">
        <v>106</v>
      </c>
      <c r="G125" s="121">
        <v>4639</v>
      </c>
      <c r="H125" s="17"/>
      <c r="I125" s="25"/>
      <c r="J125" s="26"/>
      <c r="K125" s="26"/>
      <c r="L125" s="30" t="s">
        <v>174</v>
      </c>
      <c r="M125" s="13">
        <v>5113</v>
      </c>
      <c r="N125" s="183">
        <f t="shared" si="12"/>
        <v>0</v>
      </c>
      <c r="O125" s="183"/>
      <c r="P125" s="183"/>
      <c r="Q125" s="161"/>
      <c r="R125" s="161"/>
      <c r="S125" s="438"/>
      <c r="T125" s="161"/>
      <c r="U125" s="161"/>
      <c r="V125" s="161"/>
    </row>
    <row r="126" spans="1:22" s="115" customFormat="1" ht="16.2">
      <c r="A126" s="215" t="str">
        <f t="shared" si="8"/>
        <v>71020501020000</v>
      </c>
      <c r="B126" s="124" t="s">
        <v>439</v>
      </c>
      <c r="C126" s="117" t="s">
        <v>140</v>
      </c>
      <c r="D126" s="118" t="s">
        <v>149</v>
      </c>
      <c r="E126" s="119" t="s">
        <v>106</v>
      </c>
      <c r="F126" s="216" t="s">
        <v>140</v>
      </c>
      <c r="G126" s="129" t="s">
        <v>440</v>
      </c>
      <c r="H126" s="17"/>
      <c r="I126" s="25"/>
      <c r="J126" s="26"/>
      <c r="K126" s="26"/>
      <c r="L126" s="29" t="s">
        <v>136</v>
      </c>
      <c r="M126" s="12">
        <v>5122</v>
      </c>
      <c r="N126" s="183">
        <f t="shared" si="12"/>
        <v>0</v>
      </c>
      <c r="O126" s="183"/>
      <c r="P126" s="183"/>
      <c r="Q126" s="161"/>
      <c r="R126" s="161"/>
      <c r="S126" s="438"/>
      <c r="T126" s="161"/>
      <c r="U126" s="161"/>
      <c r="V126" s="161"/>
    </row>
    <row r="127" spans="1:22" ht="16.2">
      <c r="A127" s="215" t="str">
        <f t="shared" si="8"/>
        <v>71020501024512</v>
      </c>
      <c r="B127" s="124" t="s">
        <v>439</v>
      </c>
      <c r="C127" s="117" t="s">
        <v>140</v>
      </c>
      <c r="D127" s="118" t="s">
        <v>149</v>
      </c>
      <c r="E127" s="119" t="s">
        <v>106</v>
      </c>
      <c r="F127" s="216" t="s">
        <v>140</v>
      </c>
      <c r="G127" s="121" t="s">
        <v>229</v>
      </c>
      <c r="H127" s="17"/>
      <c r="I127" s="25"/>
      <c r="J127" s="26"/>
      <c r="K127" s="26"/>
      <c r="L127" s="29" t="s">
        <v>137</v>
      </c>
      <c r="M127" s="12">
        <v>5129</v>
      </c>
      <c r="N127" s="183">
        <f t="shared" si="12"/>
        <v>0</v>
      </c>
      <c r="O127" s="183"/>
      <c r="P127" s="183"/>
      <c r="Q127" s="161"/>
      <c r="R127" s="161"/>
      <c r="S127" s="438"/>
      <c r="T127" s="161"/>
      <c r="U127" s="161"/>
      <c r="V127" s="161"/>
    </row>
    <row r="128" spans="1:22" s="182" customFormat="1" ht="16.2">
      <c r="A128" s="122" t="str">
        <f t="shared" si="8"/>
        <v>71040000000000</v>
      </c>
      <c r="B128" s="124" t="s">
        <v>439</v>
      </c>
      <c r="C128" s="117" t="s">
        <v>155</v>
      </c>
      <c r="D128" s="118" t="s">
        <v>441</v>
      </c>
      <c r="E128" s="119" t="s">
        <v>441</v>
      </c>
      <c r="F128" s="120" t="s">
        <v>441</v>
      </c>
      <c r="G128" s="129" t="s">
        <v>440</v>
      </c>
      <c r="H128" s="165">
        <v>2250</v>
      </c>
      <c r="I128" s="166" t="s">
        <v>140</v>
      </c>
      <c r="J128" s="167">
        <v>5</v>
      </c>
      <c r="K128" s="167">
        <v>0</v>
      </c>
      <c r="L128" s="168" t="s">
        <v>168</v>
      </c>
      <c r="M128" s="176"/>
      <c r="N128" s="188">
        <f>+N130</f>
        <v>0</v>
      </c>
      <c r="O128" s="188">
        <f>+O130</f>
        <v>0</v>
      </c>
      <c r="P128" s="188">
        <f>+P130</f>
        <v>0</v>
      </c>
      <c r="Q128" s="161"/>
      <c r="R128" s="161"/>
      <c r="S128" s="438"/>
      <c r="T128" s="161"/>
      <c r="U128" s="161"/>
      <c r="V128" s="161"/>
    </row>
    <row r="129" spans="1:22" ht="16.2">
      <c r="A129" s="122" t="str">
        <f t="shared" si="8"/>
        <v>71040000000001</v>
      </c>
      <c r="B129" s="124" t="s">
        <v>439</v>
      </c>
      <c r="C129" s="117" t="s">
        <v>155</v>
      </c>
      <c r="D129" s="118" t="s">
        <v>441</v>
      </c>
      <c r="E129" s="119" t="s">
        <v>441</v>
      </c>
      <c r="F129" s="120" t="s">
        <v>441</v>
      </c>
      <c r="G129" s="129" t="s">
        <v>96</v>
      </c>
      <c r="H129" s="25"/>
      <c r="I129" s="18"/>
      <c r="J129" s="19"/>
      <c r="K129" s="19"/>
      <c r="L129" s="30" t="s">
        <v>110</v>
      </c>
      <c r="M129" s="31"/>
      <c r="N129" s="190"/>
      <c r="O129" s="190"/>
      <c r="P129" s="190"/>
      <c r="Q129" s="161"/>
      <c r="R129" s="161"/>
      <c r="S129" s="438"/>
      <c r="T129" s="161"/>
      <c r="U129" s="161"/>
      <c r="V129" s="161"/>
    </row>
    <row r="130" spans="1:22" s="170" customFormat="1" ht="16.2">
      <c r="A130" s="122" t="str">
        <f t="shared" si="8"/>
        <v>71040200000000</v>
      </c>
      <c r="B130" s="124" t="s">
        <v>439</v>
      </c>
      <c r="C130" s="117" t="s">
        <v>155</v>
      </c>
      <c r="D130" s="118" t="s">
        <v>140</v>
      </c>
      <c r="E130" s="119" t="s">
        <v>441</v>
      </c>
      <c r="F130" s="120" t="s">
        <v>441</v>
      </c>
      <c r="G130" s="129" t="s">
        <v>440</v>
      </c>
      <c r="H130" s="151">
        <v>2251</v>
      </c>
      <c r="I130" s="152" t="s">
        <v>140</v>
      </c>
      <c r="J130" s="153">
        <v>5</v>
      </c>
      <c r="K130" s="153">
        <v>1</v>
      </c>
      <c r="L130" s="154" t="s">
        <v>168</v>
      </c>
      <c r="M130" s="155"/>
      <c r="N130" s="192">
        <f t="shared" ref="N130:P130" si="13">+N132+N138</f>
        <v>0</v>
      </c>
      <c r="O130" s="192">
        <f t="shared" si="13"/>
        <v>0</v>
      </c>
      <c r="P130" s="192">
        <f t="shared" si="13"/>
        <v>0</v>
      </c>
      <c r="Q130" s="161"/>
      <c r="R130" s="161"/>
      <c r="S130" s="438"/>
      <c r="T130" s="161"/>
      <c r="U130" s="161"/>
      <c r="V130" s="161"/>
    </row>
    <row r="131" spans="1:22" ht="16.2">
      <c r="A131" s="122" t="str">
        <f t="shared" si="8"/>
        <v>71040200000001</v>
      </c>
      <c r="B131" s="124" t="s">
        <v>439</v>
      </c>
      <c r="C131" s="117" t="s">
        <v>155</v>
      </c>
      <c r="D131" s="118" t="s">
        <v>140</v>
      </c>
      <c r="E131" s="119" t="s">
        <v>441</v>
      </c>
      <c r="F131" s="120" t="s">
        <v>441</v>
      </c>
      <c r="G131" s="129" t="s">
        <v>96</v>
      </c>
      <c r="H131" s="25"/>
      <c r="I131" s="25"/>
      <c r="J131" s="26"/>
      <c r="K131" s="26"/>
      <c r="L131" s="30" t="s">
        <v>108</v>
      </c>
      <c r="M131" s="31"/>
      <c r="N131" s="190"/>
      <c r="O131" s="190"/>
      <c r="P131" s="190"/>
      <c r="Q131" s="161"/>
      <c r="R131" s="161"/>
      <c r="S131" s="438"/>
      <c r="T131" s="161"/>
      <c r="U131" s="161"/>
      <c r="V131" s="161"/>
    </row>
    <row r="132" spans="1:22" s="156" customFormat="1" ht="28.95" customHeight="1">
      <c r="A132" s="122" t="str">
        <f t="shared" si="8"/>
        <v>71040204000000</v>
      </c>
      <c r="B132" s="124" t="s">
        <v>439</v>
      </c>
      <c r="C132" s="117" t="s">
        <v>155</v>
      </c>
      <c r="D132" s="118" t="s">
        <v>140</v>
      </c>
      <c r="E132" s="119" t="s">
        <v>155</v>
      </c>
      <c r="F132" s="120" t="s">
        <v>441</v>
      </c>
      <c r="G132" s="129" t="s">
        <v>440</v>
      </c>
      <c r="H132" s="45"/>
      <c r="I132" s="147"/>
      <c r="J132" s="148"/>
      <c r="K132" s="148"/>
      <c r="L132" s="27" t="s">
        <v>576</v>
      </c>
      <c r="M132" s="28"/>
      <c r="N132" s="197">
        <f>O132+P132</f>
        <v>0</v>
      </c>
      <c r="O132" s="197">
        <f>SUM(O133:O137)</f>
        <v>0</v>
      </c>
      <c r="P132" s="197">
        <f>SUM(P133:P137)</f>
        <v>0</v>
      </c>
      <c r="Q132" s="161"/>
      <c r="R132" s="161"/>
      <c r="S132" s="438"/>
      <c r="T132" s="161"/>
      <c r="U132" s="161"/>
      <c r="V132" s="161"/>
    </row>
    <row r="133" spans="1:22" ht="16.2">
      <c r="A133" s="122" t="str">
        <f t="shared" si="8"/>
        <v>71040204000001</v>
      </c>
      <c r="B133" s="124" t="s">
        <v>439</v>
      </c>
      <c r="C133" s="117" t="s">
        <v>155</v>
      </c>
      <c r="D133" s="118" t="s">
        <v>140</v>
      </c>
      <c r="E133" s="119" t="s">
        <v>155</v>
      </c>
      <c r="F133" s="120" t="s">
        <v>441</v>
      </c>
      <c r="G133" s="129" t="s">
        <v>96</v>
      </c>
      <c r="H133" s="17"/>
      <c r="I133" s="25"/>
      <c r="J133" s="26"/>
      <c r="K133" s="26"/>
      <c r="L133" s="32" t="s">
        <v>118</v>
      </c>
      <c r="M133" s="33">
        <v>4216</v>
      </c>
      <c r="N133" s="183">
        <f t="shared" ref="N133:N140" si="14">O133+P133</f>
        <v>0</v>
      </c>
      <c r="O133" s="183"/>
      <c r="P133" s="183"/>
      <c r="Q133" s="161"/>
      <c r="R133" s="161"/>
      <c r="S133" s="438"/>
      <c r="T133" s="161"/>
      <c r="U133" s="161"/>
      <c r="V133" s="161"/>
    </row>
    <row r="134" spans="1:22" s="115" customFormat="1" ht="16.2">
      <c r="A134" s="122" t="str">
        <f t="shared" si="8"/>
        <v>71040204010000</v>
      </c>
      <c r="B134" s="124" t="s">
        <v>439</v>
      </c>
      <c r="C134" s="117" t="s">
        <v>155</v>
      </c>
      <c r="D134" s="118" t="s">
        <v>140</v>
      </c>
      <c r="E134" s="119" t="s">
        <v>155</v>
      </c>
      <c r="F134" s="120" t="s">
        <v>106</v>
      </c>
      <c r="G134" s="129" t="s">
        <v>440</v>
      </c>
      <c r="H134" s="17"/>
      <c r="I134" s="25"/>
      <c r="J134" s="26"/>
      <c r="K134" s="26"/>
      <c r="L134" s="32" t="s">
        <v>125</v>
      </c>
      <c r="M134" s="33">
        <v>4239</v>
      </c>
      <c r="N134" s="183">
        <f t="shared" si="14"/>
        <v>0</v>
      </c>
      <c r="O134" s="183"/>
      <c r="P134" s="183"/>
      <c r="Q134" s="161"/>
      <c r="R134" s="161"/>
      <c r="S134" s="438"/>
      <c r="T134" s="161"/>
      <c r="U134" s="161"/>
      <c r="V134" s="161"/>
    </row>
    <row r="135" spans="1:22" ht="26.4">
      <c r="A135" s="122" t="str">
        <f t="shared" si="8"/>
        <v>71040204015112</v>
      </c>
      <c r="B135" s="124" t="s">
        <v>439</v>
      </c>
      <c r="C135" s="117" t="s">
        <v>155</v>
      </c>
      <c r="D135" s="118" t="s">
        <v>140</v>
      </c>
      <c r="E135" s="119" t="s">
        <v>155</v>
      </c>
      <c r="F135" s="120" t="s">
        <v>106</v>
      </c>
      <c r="G135" s="121">
        <v>5112</v>
      </c>
      <c r="H135" s="17"/>
      <c r="I135" s="25"/>
      <c r="J135" s="26"/>
      <c r="K135" s="26"/>
      <c r="L135" s="30" t="s">
        <v>142</v>
      </c>
      <c r="M135" s="13">
        <v>4251</v>
      </c>
      <c r="N135" s="183">
        <f t="shared" si="14"/>
        <v>0</v>
      </c>
      <c r="O135" s="183"/>
      <c r="P135" s="183"/>
      <c r="Q135" s="161"/>
      <c r="R135" s="161"/>
      <c r="S135" s="438"/>
      <c r="T135" s="161"/>
      <c r="U135" s="161"/>
      <c r="V135" s="161"/>
    </row>
    <row r="136" spans="1:22" ht="16.2">
      <c r="A136" s="122" t="str">
        <f t="shared" si="8"/>
        <v>71040204015113</v>
      </c>
      <c r="B136" s="124" t="s">
        <v>439</v>
      </c>
      <c r="C136" s="117" t="s">
        <v>155</v>
      </c>
      <c r="D136" s="118" t="s">
        <v>140</v>
      </c>
      <c r="E136" s="119" t="s">
        <v>155</v>
      </c>
      <c r="F136" s="120" t="s">
        <v>106</v>
      </c>
      <c r="G136" s="121">
        <v>5113</v>
      </c>
      <c r="H136" s="17"/>
      <c r="I136" s="25"/>
      <c r="J136" s="26"/>
      <c r="K136" s="26"/>
      <c r="L136" s="32" t="s">
        <v>129</v>
      </c>
      <c r="M136" s="33">
        <v>4264</v>
      </c>
      <c r="N136" s="183">
        <f t="shared" si="14"/>
        <v>0</v>
      </c>
      <c r="O136" s="183"/>
      <c r="P136" s="183"/>
      <c r="Q136" s="161"/>
      <c r="R136" s="161"/>
      <c r="S136" s="438"/>
      <c r="T136" s="161"/>
      <c r="U136" s="161"/>
      <c r="V136" s="161"/>
    </row>
    <row r="137" spans="1:22" s="170" customFormat="1" ht="16.2">
      <c r="A137" s="122" t="str">
        <f t="shared" si="8"/>
        <v>71040500000000</v>
      </c>
      <c r="B137" s="124" t="s">
        <v>439</v>
      </c>
      <c r="C137" s="117" t="s">
        <v>155</v>
      </c>
      <c r="D137" s="118" t="s">
        <v>149</v>
      </c>
      <c r="E137" s="119" t="s">
        <v>441</v>
      </c>
      <c r="F137" s="120" t="s">
        <v>441</v>
      </c>
      <c r="G137" s="129" t="s">
        <v>440</v>
      </c>
      <c r="H137" s="17"/>
      <c r="I137" s="25"/>
      <c r="J137" s="26"/>
      <c r="K137" s="26"/>
      <c r="L137" s="32" t="s">
        <v>167</v>
      </c>
      <c r="M137" s="33">
        <v>4639</v>
      </c>
      <c r="N137" s="183">
        <f t="shared" si="14"/>
        <v>0</v>
      </c>
      <c r="O137" s="183"/>
      <c r="P137" s="183"/>
      <c r="Q137" s="161"/>
      <c r="R137" s="161"/>
      <c r="S137" s="438"/>
      <c r="T137" s="161"/>
      <c r="U137" s="161"/>
      <c r="V137" s="161"/>
    </row>
    <row r="138" spans="1:22" ht="37.200000000000003" customHeight="1">
      <c r="A138" s="122" t="str">
        <f t="shared" si="8"/>
        <v>71040500000001</v>
      </c>
      <c r="B138" s="124" t="s">
        <v>439</v>
      </c>
      <c r="C138" s="117" t="s">
        <v>155</v>
      </c>
      <c r="D138" s="118" t="s">
        <v>149</v>
      </c>
      <c r="E138" s="119" t="s">
        <v>441</v>
      </c>
      <c r="F138" s="120" t="s">
        <v>441</v>
      </c>
      <c r="G138" s="129" t="s">
        <v>96</v>
      </c>
      <c r="H138" s="45"/>
      <c r="I138" s="147"/>
      <c r="J138" s="148"/>
      <c r="K138" s="148"/>
      <c r="L138" s="27" t="s">
        <v>748</v>
      </c>
      <c r="M138" s="28"/>
      <c r="N138" s="197">
        <f>O138+P138</f>
        <v>0</v>
      </c>
      <c r="O138" s="197">
        <f>SUM(O139:O140)</f>
        <v>0</v>
      </c>
      <c r="P138" s="197">
        <f>SUM(P139:P140)</f>
        <v>0</v>
      </c>
      <c r="Q138" s="161"/>
      <c r="R138" s="161"/>
      <c r="S138" s="438"/>
      <c r="T138" s="161"/>
      <c r="U138" s="161"/>
      <c r="V138" s="161"/>
    </row>
    <row r="139" spans="1:22" s="156" customFormat="1" ht="26.4">
      <c r="A139" s="122" t="str">
        <f t="shared" si="8"/>
        <v>71040501000000</v>
      </c>
      <c r="B139" s="124" t="s">
        <v>439</v>
      </c>
      <c r="C139" s="117" t="s">
        <v>155</v>
      </c>
      <c r="D139" s="118" t="s">
        <v>149</v>
      </c>
      <c r="E139" s="119" t="s">
        <v>106</v>
      </c>
      <c r="F139" s="120" t="s">
        <v>441</v>
      </c>
      <c r="G139" s="129" t="s">
        <v>440</v>
      </c>
      <c r="H139" s="17"/>
      <c r="I139" s="25"/>
      <c r="J139" s="26"/>
      <c r="K139" s="26"/>
      <c r="L139" s="29" t="s">
        <v>839</v>
      </c>
      <c r="M139" s="12" t="s">
        <v>83</v>
      </c>
      <c r="N139" s="183">
        <f t="shared" si="14"/>
        <v>0</v>
      </c>
      <c r="O139" s="183"/>
      <c r="P139" s="183">
        <v>0</v>
      </c>
      <c r="Q139" s="161"/>
      <c r="R139" s="161"/>
      <c r="S139" s="438"/>
      <c r="T139" s="161"/>
      <c r="U139" s="161"/>
      <c r="V139" s="161"/>
    </row>
    <row r="140" spans="1:22" ht="26.4">
      <c r="A140" s="122" t="str">
        <f t="shared" si="8"/>
        <v>71040501000001</v>
      </c>
      <c r="B140" s="124" t="s">
        <v>439</v>
      </c>
      <c r="C140" s="117" t="s">
        <v>155</v>
      </c>
      <c r="D140" s="118" t="s">
        <v>149</v>
      </c>
      <c r="E140" s="119" t="s">
        <v>106</v>
      </c>
      <c r="F140" s="120" t="s">
        <v>441</v>
      </c>
      <c r="G140" s="129" t="s">
        <v>96</v>
      </c>
      <c r="H140" s="17"/>
      <c r="I140" s="25"/>
      <c r="J140" s="26"/>
      <c r="K140" s="26"/>
      <c r="L140" s="29" t="s">
        <v>230</v>
      </c>
      <c r="M140" s="12" t="s">
        <v>229</v>
      </c>
      <c r="N140" s="183">
        <f t="shared" si="14"/>
        <v>0</v>
      </c>
      <c r="O140" s="183"/>
      <c r="P140" s="183"/>
      <c r="Q140" s="161"/>
      <c r="R140" s="161"/>
      <c r="S140" s="438"/>
      <c r="T140" s="161"/>
      <c r="U140" s="161"/>
      <c r="V140" s="161"/>
    </row>
    <row r="141" spans="1:22" s="115" customFormat="1" ht="24.75" customHeight="1">
      <c r="A141" s="122" t="str">
        <f t="shared" si="8"/>
        <v>71040501010000</v>
      </c>
      <c r="B141" s="124" t="s">
        <v>439</v>
      </c>
      <c r="C141" s="117" t="s">
        <v>155</v>
      </c>
      <c r="D141" s="118" t="s">
        <v>149</v>
      </c>
      <c r="E141" s="119" t="s">
        <v>106</v>
      </c>
      <c r="F141" s="120" t="s">
        <v>106</v>
      </c>
      <c r="G141" s="129" t="s">
        <v>440</v>
      </c>
      <c r="H141" s="180">
        <v>2400</v>
      </c>
      <c r="I141" s="212" t="s">
        <v>155</v>
      </c>
      <c r="J141" s="213">
        <v>0</v>
      </c>
      <c r="K141" s="213">
        <v>0</v>
      </c>
      <c r="L141" s="162" t="s">
        <v>169</v>
      </c>
      <c r="M141" s="174"/>
      <c r="N141" s="163">
        <f>+N143+N165+N172+N260+N272</f>
        <v>0</v>
      </c>
      <c r="O141" s="163">
        <f t="shared" ref="O141:P141" si="15">+O143+O165+O172+O260+O272</f>
        <v>0</v>
      </c>
      <c r="P141" s="163">
        <f t="shared" si="15"/>
        <v>0</v>
      </c>
      <c r="Q141" s="161"/>
      <c r="R141" s="161"/>
      <c r="S141" s="438"/>
      <c r="T141" s="161"/>
      <c r="U141" s="161"/>
      <c r="V141" s="161"/>
    </row>
    <row r="142" spans="1:22" ht="16.2">
      <c r="A142" s="122" t="str">
        <f t="shared" si="8"/>
        <v>71040501014251</v>
      </c>
      <c r="B142" s="124" t="s">
        <v>439</v>
      </c>
      <c r="C142" s="117" t="s">
        <v>155</v>
      </c>
      <c r="D142" s="118" t="s">
        <v>149</v>
      </c>
      <c r="E142" s="119" t="s">
        <v>106</v>
      </c>
      <c r="F142" s="120" t="s">
        <v>106</v>
      </c>
      <c r="G142" s="121">
        <v>4251</v>
      </c>
      <c r="H142" s="25"/>
      <c r="I142" s="18"/>
      <c r="J142" s="19"/>
      <c r="K142" s="19"/>
      <c r="L142" s="30" t="s">
        <v>108</v>
      </c>
      <c r="M142" s="31"/>
      <c r="N142" s="190"/>
      <c r="O142" s="190"/>
      <c r="P142" s="190"/>
      <c r="Q142" s="161"/>
      <c r="R142" s="161"/>
      <c r="S142" s="438"/>
      <c r="T142" s="161"/>
      <c r="U142" s="161"/>
      <c r="V142" s="161"/>
    </row>
    <row r="143" spans="1:22" ht="27.6">
      <c r="B143" s="124"/>
      <c r="H143" s="165">
        <v>2410</v>
      </c>
      <c r="I143" s="166" t="s">
        <v>155</v>
      </c>
      <c r="J143" s="167">
        <v>1</v>
      </c>
      <c r="K143" s="167">
        <v>0</v>
      </c>
      <c r="L143" s="168" t="s">
        <v>749</v>
      </c>
      <c r="M143" s="176"/>
      <c r="N143" s="188">
        <f>N145</f>
        <v>0</v>
      </c>
      <c r="O143" s="188">
        <f>O145</f>
        <v>0</v>
      </c>
      <c r="P143" s="188">
        <f>+P145</f>
        <v>0</v>
      </c>
      <c r="Q143" s="161"/>
      <c r="R143" s="161"/>
      <c r="S143" s="438"/>
      <c r="T143" s="161"/>
      <c r="U143" s="161"/>
      <c r="V143" s="161"/>
    </row>
    <row r="144" spans="1:22" s="115" customFormat="1" ht="16.2">
      <c r="A144" s="122" t="str">
        <f t="shared" si="8"/>
        <v>71040501020000</v>
      </c>
      <c r="B144" s="124" t="s">
        <v>439</v>
      </c>
      <c r="C144" s="117" t="s">
        <v>155</v>
      </c>
      <c r="D144" s="118" t="s">
        <v>149</v>
      </c>
      <c r="E144" s="119" t="s">
        <v>106</v>
      </c>
      <c r="F144" s="120" t="s">
        <v>140</v>
      </c>
      <c r="G144" s="129" t="s">
        <v>440</v>
      </c>
      <c r="H144" s="25"/>
      <c r="I144" s="18"/>
      <c r="J144" s="19"/>
      <c r="K144" s="19"/>
      <c r="L144" s="30" t="s">
        <v>750</v>
      </c>
      <c r="M144" s="31"/>
      <c r="N144" s="190"/>
      <c r="O144" s="190"/>
      <c r="P144" s="190"/>
      <c r="Q144" s="161"/>
      <c r="R144" s="161"/>
      <c r="S144" s="438"/>
      <c r="T144" s="161"/>
      <c r="U144" s="161"/>
      <c r="V144" s="161"/>
    </row>
    <row r="145" spans="1:22" ht="26.4">
      <c r="A145" s="122" t="str">
        <f t="shared" si="8"/>
        <v>71040501025113</v>
      </c>
      <c r="B145" s="124" t="s">
        <v>439</v>
      </c>
      <c r="C145" s="117" t="s">
        <v>155</v>
      </c>
      <c r="D145" s="118" t="s">
        <v>149</v>
      </c>
      <c r="E145" s="119" t="s">
        <v>106</v>
      </c>
      <c r="F145" s="120" t="s">
        <v>140</v>
      </c>
      <c r="G145" s="121">
        <v>5113</v>
      </c>
      <c r="H145" s="151">
        <v>2411</v>
      </c>
      <c r="I145" s="152" t="s">
        <v>155</v>
      </c>
      <c r="J145" s="153">
        <v>1</v>
      </c>
      <c r="K145" s="153">
        <v>1</v>
      </c>
      <c r="L145" s="154" t="s">
        <v>751</v>
      </c>
      <c r="M145" s="155"/>
      <c r="N145" s="192">
        <f>+N147+N149+N151+N154+N157+N159+N161+N163</f>
        <v>0</v>
      </c>
      <c r="O145" s="192">
        <f t="shared" ref="O145:P145" si="16">+O147+O149+O151+O154+O157+O159+O161+O163</f>
        <v>0</v>
      </c>
      <c r="P145" s="192">
        <f t="shared" si="16"/>
        <v>0</v>
      </c>
      <c r="Q145" s="161"/>
      <c r="R145" s="161"/>
      <c r="S145" s="438"/>
      <c r="T145" s="161"/>
      <c r="U145" s="161"/>
      <c r="V145" s="161"/>
    </row>
    <row r="146" spans="1:22" s="115" customFormat="1" ht="16.2">
      <c r="A146" s="122" t="str">
        <f t="shared" si="8"/>
        <v>71040501030000</v>
      </c>
      <c r="B146" s="124" t="s">
        <v>439</v>
      </c>
      <c r="C146" s="117" t="s">
        <v>155</v>
      </c>
      <c r="D146" s="118" t="s">
        <v>149</v>
      </c>
      <c r="E146" s="119" t="s">
        <v>106</v>
      </c>
      <c r="F146" s="120" t="s">
        <v>442</v>
      </c>
      <c r="G146" s="129" t="s">
        <v>440</v>
      </c>
      <c r="H146" s="25"/>
      <c r="I146" s="18"/>
      <c r="J146" s="19"/>
      <c r="K146" s="19"/>
      <c r="L146" s="30" t="s">
        <v>108</v>
      </c>
      <c r="M146" s="31"/>
      <c r="N146" s="190"/>
      <c r="O146" s="190"/>
      <c r="P146" s="190"/>
      <c r="Q146" s="161"/>
      <c r="R146" s="161"/>
      <c r="S146" s="438"/>
      <c r="T146" s="161"/>
      <c r="U146" s="161"/>
      <c r="V146" s="161"/>
    </row>
    <row r="147" spans="1:22" ht="47.4" customHeight="1">
      <c r="A147" s="122" t="str">
        <f t="shared" si="8"/>
        <v>71040501034251</v>
      </c>
      <c r="B147" s="124" t="s">
        <v>439</v>
      </c>
      <c r="C147" s="117" t="s">
        <v>155</v>
      </c>
      <c r="D147" s="118" t="s">
        <v>149</v>
      </c>
      <c r="E147" s="119" t="s">
        <v>106</v>
      </c>
      <c r="F147" s="120" t="s">
        <v>442</v>
      </c>
      <c r="G147" s="121">
        <v>4251</v>
      </c>
      <c r="H147" s="45"/>
      <c r="I147" s="147"/>
      <c r="J147" s="148"/>
      <c r="K147" s="148"/>
      <c r="L147" s="27" t="s">
        <v>752</v>
      </c>
      <c r="M147" s="28"/>
      <c r="N147" s="197">
        <f>O147+P147</f>
        <v>0</v>
      </c>
      <c r="O147" s="197">
        <f>SUM(O148)</f>
        <v>0</v>
      </c>
      <c r="P147" s="197">
        <f>SUM(P148)</f>
        <v>0</v>
      </c>
      <c r="Q147" s="161"/>
      <c r="R147" s="161"/>
      <c r="S147" s="438"/>
      <c r="T147" s="161"/>
      <c r="U147" s="161"/>
      <c r="V147" s="161"/>
    </row>
    <row r="148" spans="1:22" ht="16.2">
      <c r="A148" s="122" t="str">
        <f t="shared" si="8"/>
        <v>71040501035113</v>
      </c>
      <c r="B148" s="124" t="s">
        <v>439</v>
      </c>
      <c r="C148" s="117" t="s">
        <v>155</v>
      </c>
      <c r="D148" s="118" t="s">
        <v>149</v>
      </c>
      <c r="E148" s="119" t="s">
        <v>106</v>
      </c>
      <c r="F148" s="120" t="s">
        <v>442</v>
      </c>
      <c r="G148" s="121">
        <v>5113</v>
      </c>
      <c r="H148" s="25"/>
      <c r="I148" s="18"/>
      <c r="J148" s="19"/>
      <c r="K148" s="19"/>
      <c r="L148" s="32" t="s">
        <v>125</v>
      </c>
      <c r="M148" s="33">
        <v>4239</v>
      </c>
      <c r="N148" s="183">
        <f t="shared" ref="N148:N150" si="17">O148+P148</f>
        <v>0</v>
      </c>
      <c r="O148" s="190"/>
      <c r="P148" s="190">
        <v>0</v>
      </c>
      <c r="Q148" s="161"/>
      <c r="R148" s="161"/>
      <c r="S148" s="438"/>
      <c r="T148" s="161"/>
      <c r="U148" s="161"/>
      <c r="V148" s="161"/>
    </row>
    <row r="149" spans="1:22" s="115" customFormat="1" ht="43.95" customHeight="1">
      <c r="A149" s="122" t="str">
        <f t="shared" si="8"/>
        <v>71040501040000</v>
      </c>
      <c r="B149" s="124" t="s">
        <v>439</v>
      </c>
      <c r="C149" s="117" t="s">
        <v>155</v>
      </c>
      <c r="D149" s="118" t="s">
        <v>149</v>
      </c>
      <c r="E149" s="119" t="s">
        <v>106</v>
      </c>
      <c r="F149" s="120" t="s">
        <v>155</v>
      </c>
      <c r="G149" s="129" t="s">
        <v>440</v>
      </c>
      <c r="H149" s="45"/>
      <c r="I149" s="147"/>
      <c r="J149" s="148"/>
      <c r="K149" s="148"/>
      <c r="L149" s="27" t="s">
        <v>753</v>
      </c>
      <c r="M149" s="28"/>
      <c r="N149" s="197">
        <f>O149+P149</f>
        <v>0</v>
      </c>
      <c r="O149" s="197">
        <f>SUM(O150)</f>
        <v>0</v>
      </c>
      <c r="P149" s="197">
        <f>SUM(P150)</f>
        <v>0</v>
      </c>
      <c r="Q149" s="161"/>
      <c r="R149" s="161"/>
      <c r="S149" s="438"/>
      <c r="T149" s="161"/>
      <c r="U149" s="161"/>
      <c r="V149" s="161"/>
    </row>
    <row r="150" spans="1:22" ht="16.2">
      <c r="A150" s="122" t="str">
        <f t="shared" si="8"/>
        <v>71040501044251</v>
      </c>
      <c r="B150" s="124" t="s">
        <v>439</v>
      </c>
      <c r="C150" s="117" t="s">
        <v>155</v>
      </c>
      <c r="D150" s="118" t="s">
        <v>149</v>
      </c>
      <c r="E150" s="119" t="s">
        <v>106</v>
      </c>
      <c r="F150" s="120" t="s">
        <v>155</v>
      </c>
      <c r="G150" s="121">
        <v>4251</v>
      </c>
      <c r="H150" s="25"/>
      <c r="I150" s="18"/>
      <c r="J150" s="19"/>
      <c r="K150" s="19"/>
      <c r="L150" s="32" t="s">
        <v>125</v>
      </c>
      <c r="M150" s="33">
        <v>4239</v>
      </c>
      <c r="N150" s="183">
        <f t="shared" si="17"/>
        <v>0</v>
      </c>
      <c r="O150" s="190"/>
      <c r="P150" s="190"/>
      <c r="Q150" s="161"/>
      <c r="R150" s="161"/>
      <c r="S150" s="438"/>
      <c r="T150" s="161"/>
      <c r="U150" s="161"/>
      <c r="V150" s="161"/>
    </row>
    <row r="151" spans="1:22" ht="37.200000000000003" customHeight="1">
      <c r="B151" s="124"/>
      <c r="H151" s="45"/>
      <c r="I151" s="147"/>
      <c r="J151" s="148"/>
      <c r="K151" s="148"/>
      <c r="L151" s="27" t="s">
        <v>863</v>
      </c>
      <c r="M151" s="28"/>
      <c r="N151" s="197">
        <f>O151+P151</f>
        <v>0</v>
      </c>
      <c r="O151" s="197">
        <f>SUM(O152:O153)</f>
        <v>0</v>
      </c>
      <c r="P151" s="197">
        <f>SUM(P152:P153)</f>
        <v>0</v>
      </c>
      <c r="Q151" s="161"/>
      <c r="R151" s="161"/>
      <c r="S151" s="438"/>
      <c r="T151" s="161"/>
      <c r="U151" s="161"/>
      <c r="V151" s="161"/>
    </row>
    <row r="152" spans="1:22" s="115" customFormat="1" ht="16.2">
      <c r="A152" s="122" t="str">
        <f>CONCATENATE(B152,C152,D152,E152,F152,G152)</f>
        <v>71040501080000</v>
      </c>
      <c r="B152" s="124" t="s">
        <v>439</v>
      </c>
      <c r="C152" s="117" t="s">
        <v>155</v>
      </c>
      <c r="D152" s="118" t="s">
        <v>149</v>
      </c>
      <c r="E152" s="119" t="s">
        <v>106</v>
      </c>
      <c r="F152" s="120" t="s">
        <v>185</v>
      </c>
      <c r="G152" s="129" t="s">
        <v>440</v>
      </c>
      <c r="H152" s="17"/>
      <c r="I152" s="25"/>
      <c r="J152" s="26"/>
      <c r="K152" s="26"/>
      <c r="L152" s="30" t="s">
        <v>754</v>
      </c>
      <c r="M152" s="31">
        <v>4422</v>
      </c>
      <c r="N152" s="183">
        <f t="shared" ref="N152:N153" si="18">O152+P152</f>
        <v>0</v>
      </c>
      <c r="O152" s="183"/>
      <c r="P152" s="183"/>
      <c r="Q152" s="161"/>
      <c r="R152" s="161"/>
      <c r="S152" s="438"/>
      <c r="T152" s="161"/>
      <c r="U152" s="161"/>
      <c r="V152" s="161"/>
    </row>
    <row r="153" spans="1:22" s="115" customFormat="1" ht="16.2">
      <c r="A153" s="122"/>
      <c r="B153" s="124"/>
      <c r="C153" s="117"/>
      <c r="D153" s="118"/>
      <c r="E153" s="119"/>
      <c r="F153" s="120"/>
      <c r="G153" s="129"/>
      <c r="H153" s="17"/>
      <c r="I153" s="25"/>
      <c r="J153" s="26"/>
      <c r="K153" s="26"/>
      <c r="L153" s="30" t="s">
        <v>174</v>
      </c>
      <c r="M153" s="13">
        <v>5113</v>
      </c>
      <c r="N153" s="183">
        <f t="shared" si="18"/>
        <v>0</v>
      </c>
      <c r="O153" s="183"/>
      <c r="P153" s="183"/>
      <c r="Q153" s="161"/>
      <c r="R153" s="161"/>
      <c r="S153" s="438"/>
      <c r="T153" s="161"/>
      <c r="U153" s="161"/>
      <c r="V153" s="161"/>
    </row>
    <row r="154" spans="1:22" ht="60.6" customHeight="1">
      <c r="A154" s="122" t="str">
        <f t="shared" ref="A154:A164" si="19">CONCATENATE(B154,C154,D154,E154,F154,G154)</f>
        <v>71040501085113</v>
      </c>
      <c r="B154" s="124" t="s">
        <v>439</v>
      </c>
      <c r="C154" s="117" t="s">
        <v>155</v>
      </c>
      <c r="D154" s="118" t="s">
        <v>149</v>
      </c>
      <c r="E154" s="119" t="s">
        <v>106</v>
      </c>
      <c r="F154" s="120" t="s">
        <v>185</v>
      </c>
      <c r="G154" s="121">
        <v>5113</v>
      </c>
      <c r="H154" s="45"/>
      <c r="I154" s="147"/>
      <c r="J154" s="148"/>
      <c r="K154" s="148"/>
      <c r="L154" s="27" t="s">
        <v>867</v>
      </c>
      <c r="M154" s="28"/>
      <c r="N154" s="197">
        <f>O154+P154</f>
        <v>0</v>
      </c>
      <c r="O154" s="197">
        <f>SUM(O155:O156)</f>
        <v>0</v>
      </c>
      <c r="P154" s="197">
        <f>SUM(P155:P156)</f>
        <v>0</v>
      </c>
      <c r="Q154" s="161"/>
      <c r="R154" s="161"/>
      <c r="S154" s="438"/>
      <c r="T154" s="161"/>
      <c r="U154" s="161"/>
      <c r="V154" s="161"/>
    </row>
    <row r="155" spans="1:22" s="115" customFormat="1" ht="16.2">
      <c r="A155" s="122" t="str">
        <f t="shared" si="19"/>
        <v>71040501090000</v>
      </c>
      <c r="B155" s="124" t="s">
        <v>439</v>
      </c>
      <c r="C155" s="117" t="s">
        <v>155</v>
      </c>
      <c r="D155" s="118" t="s">
        <v>149</v>
      </c>
      <c r="E155" s="119" t="s">
        <v>106</v>
      </c>
      <c r="F155" s="120" t="s">
        <v>187</v>
      </c>
      <c r="G155" s="129" t="s">
        <v>440</v>
      </c>
      <c r="H155" s="17"/>
      <c r="I155" s="25"/>
      <c r="J155" s="26"/>
      <c r="K155" s="26"/>
      <c r="L155" s="32" t="s">
        <v>134</v>
      </c>
      <c r="M155" s="48">
        <v>4861</v>
      </c>
      <c r="N155" s="183">
        <f t="shared" ref="N155:N158" si="20">O155+P155</f>
        <v>0</v>
      </c>
      <c r="O155" s="183"/>
      <c r="P155" s="183"/>
      <c r="Q155" s="161"/>
      <c r="R155" s="161"/>
      <c r="S155" s="438"/>
      <c r="T155" s="161"/>
      <c r="U155" s="161"/>
      <c r="V155" s="161"/>
    </row>
    <row r="156" spans="1:22" ht="16.2">
      <c r="A156" s="122" t="str">
        <f t="shared" si="19"/>
        <v>71040501094251</v>
      </c>
      <c r="B156" s="124" t="s">
        <v>439</v>
      </c>
      <c r="C156" s="117" t="s">
        <v>155</v>
      </c>
      <c r="D156" s="118" t="s">
        <v>149</v>
      </c>
      <c r="E156" s="119" t="s">
        <v>106</v>
      </c>
      <c r="F156" s="120" t="s">
        <v>187</v>
      </c>
      <c r="G156" s="121">
        <v>4251</v>
      </c>
      <c r="H156" s="17"/>
      <c r="I156" s="25"/>
      <c r="J156" s="26"/>
      <c r="K156" s="26"/>
      <c r="L156" s="30" t="s">
        <v>174</v>
      </c>
      <c r="M156" s="13">
        <v>5113</v>
      </c>
      <c r="N156" s="183">
        <f t="shared" si="20"/>
        <v>0</v>
      </c>
      <c r="O156" s="183"/>
      <c r="P156" s="183"/>
      <c r="Q156" s="161"/>
      <c r="R156" s="161"/>
      <c r="S156" s="438"/>
      <c r="T156" s="161"/>
      <c r="U156" s="161"/>
      <c r="V156" s="161"/>
    </row>
    <row r="157" spans="1:22" ht="37.950000000000003" customHeight="1">
      <c r="A157" s="122" t="str">
        <f t="shared" si="19"/>
        <v>71040501094639</v>
      </c>
      <c r="B157" s="124" t="s">
        <v>439</v>
      </c>
      <c r="C157" s="117" t="s">
        <v>155</v>
      </c>
      <c r="D157" s="118" t="s">
        <v>149</v>
      </c>
      <c r="E157" s="119" t="s">
        <v>106</v>
      </c>
      <c r="F157" s="120" t="s">
        <v>187</v>
      </c>
      <c r="G157" s="121">
        <v>4639</v>
      </c>
      <c r="H157" s="45"/>
      <c r="I157" s="147"/>
      <c r="J157" s="148"/>
      <c r="K157" s="148"/>
      <c r="L157" s="27" t="s">
        <v>864</v>
      </c>
      <c r="M157" s="28"/>
      <c r="N157" s="197">
        <f>O157+P157</f>
        <v>0</v>
      </c>
      <c r="O157" s="197">
        <f>SUM(O158)</f>
        <v>0</v>
      </c>
      <c r="P157" s="197">
        <f>SUM(P158)</f>
        <v>0</v>
      </c>
      <c r="Q157" s="161"/>
      <c r="R157" s="161"/>
      <c r="S157" s="438"/>
      <c r="T157" s="161"/>
      <c r="U157" s="161"/>
      <c r="V157" s="161"/>
    </row>
    <row r="158" spans="1:22" s="115" customFormat="1" ht="16.2">
      <c r="A158" s="122" t="str">
        <f t="shared" si="19"/>
        <v>71040501100000</v>
      </c>
      <c r="B158" s="124" t="s">
        <v>439</v>
      </c>
      <c r="C158" s="117" t="s">
        <v>155</v>
      </c>
      <c r="D158" s="118" t="s">
        <v>149</v>
      </c>
      <c r="E158" s="119" t="s">
        <v>106</v>
      </c>
      <c r="F158" s="120" t="s">
        <v>189</v>
      </c>
      <c r="G158" s="129" t="s">
        <v>440</v>
      </c>
      <c r="H158" s="17"/>
      <c r="I158" s="25"/>
      <c r="J158" s="26"/>
      <c r="K158" s="26"/>
      <c r="L158" s="30" t="s">
        <v>174</v>
      </c>
      <c r="M158" s="13">
        <v>5113</v>
      </c>
      <c r="N158" s="183">
        <f t="shared" si="20"/>
        <v>0</v>
      </c>
      <c r="O158" s="183">
        <v>0</v>
      </c>
      <c r="P158" s="183"/>
      <c r="Q158" s="161"/>
      <c r="R158" s="161"/>
      <c r="S158" s="438"/>
      <c r="T158" s="161"/>
      <c r="U158" s="161"/>
      <c r="V158" s="161"/>
    </row>
    <row r="159" spans="1:22" ht="73.95" customHeight="1">
      <c r="A159" s="122" t="str">
        <f t="shared" si="19"/>
        <v>71040501104861</v>
      </c>
      <c r="B159" s="124" t="s">
        <v>439</v>
      </c>
      <c r="C159" s="117" t="s">
        <v>155</v>
      </c>
      <c r="D159" s="118" t="s">
        <v>149</v>
      </c>
      <c r="E159" s="119" t="s">
        <v>106</v>
      </c>
      <c r="F159" s="120" t="s">
        <v>189</v>
      </c>
      <c r="G159" s="121">
        <v>4861</v>
      </c>
      <c r="H159" s="45"/>
      <c r="I159" s="147"/>
      <c r="J159" s="148"/>
      <c r="K159" s="148"/>
      <c r="L159" s="27" t="s">
        <v>868</v>
      </c>
      <c r="M159" s="28"/>
      <c r="N159" s="197">
        <f>O159+P159</f>
        <v>0</v>
      </c>
      <c r="O159" s="197">
        <f>SUM(O160:O160)</f>
        <v>0</v>
      </c>
      <c r="P159" s="197">
        <f>SUM(P160:P160)</f>
        <v>0</v>
      </c>
      <c r="Q159" s="161"/>
      <c r="R159" s="161"/>
      <c r="S159" s="438"/>
      <c r="T159" s="161"/>
      <c r="U159" s="161"/>
      <c r="V159" s="161"/>
    </row>
    <row r="160" spans="1:22" s="115" customFormat="1" ht="16.2">
      <c r="A160" s="122" t="str">
        <f t="shared" si="19"/>
        <v>71040501110000</v>
      </c>
      <c r="B160" s="124" t="s">
        <v>439</v>
      </c>
      <c r="C160" s="117" t="s">
        <v>155</v>
      </c>
      <c r="D160" s="118" t="s">
        <v>149</v>
      </c>
      <c r="E160" s="119" t="s">
        <v>106</v>
      </c>
      <c r="F160" s="120" t="s">
        <v>104</v>
      </c>
      <c r="G160" s="129" t="s">
        <v>440</v>
      </c>
      <c r="H160" s="17"/>
      <c r="I160" s="25"/>
      <c r="J160" s="26"/>
      <c r="K160" s="26"/>
      <c r="L160" s="32" t="s">
        <v>134</v>
      </c>
      <c r="M160" s="48">
        <v>4861</v>
      </c>
      <c r="N160" s="183">
        <f t="shared" ref="N160:N162" si="21">O160+P160</f>
        <v>0</v>
      </c>
      <c r="O160" s="402"/>
      <c r="P160" s="402">
        <v>0</v>
      </c>
      <c r="Q160" s="161"/>
      <c r="R160" s="161"/>
      <c r="S160" s="438"/>
      <c r="T160" s="161"/>
      <c r="U160" s="161"/>
      <c r="V160" s="161"/>
    </row>
    <row r="161" spans="1:22" s="115" customFormat="1" ht="84.6" customHeight="1">
      <c r="A161" s="122" t="str">
        <f t="shared" si="19"/>
        <v>71040501120000</v>
      </c>
      <c r="B161" s="124" t="s">
        <v>439</v>
      </c>
      <c r="C161" s="117" t="s">
        <v>155</v>
      </c>
      <c r="D161" s="118" t="s">
        <v>149</v>
      </c>
      <c r="E161" s="119" t="s">
        <v>106</v>
      </c>
      <c r="F161" s="120" t="s">
        <v>443</v>
      </c>
      <c r="G161" s="129" t="s">
        <v>440</v>
      </c>
      <c r="H161" s="45"/>
      <c r="I161" s="147"/>
      <c r="J161" s="148"/>
      <c r="K161" s="148"/>
      <c r="L161" s="457" t="s">
        <v>869</v>
      </c>
      <c r="M161" s="28"/>
      <c r="N161" s="197">
        <f>O161+P161</f>
        <v>0</v>
      </c>
      <c r="O161" s="197">
        <f>SUM(O162:O162)</f>
        <v>0</v>
      </c>
      <c r="P161" s="197">
        <f>SUM(P162:P162)</f>
        <v>0</v>
      </c>
      <c r="Q161" s="161"/>
      <c r="R161" s="161"/>
      <c r="S161" s="438"/>
      <c r="T161" s="161"/>
      <c r="U161" s="161"/>
      <c r="V161" s="161"/>
    </row>
    <row r="162" spans="1:22" ht="16.2">
      <c r="A162" s="122" t="str">
        <f t="shared" si="19"/>
        <v>71040501125129</v>
      </c>
      <c r="B162" s="124" t="s">
        <v>439</v>
      </c>
      <c r="C162" s="117" t="s">
        <v>155</v>
      </c>
      <c r="D162" s="118" t="s">
        <v>149</v>
      </c>
      <c r="E162" s="119" t="s">
        <v>106</v>
      </c>
      <c r="F162" s="120" t="s">
        <v>443</v>
      </c>
      <c r="G162" s="121">
        <v>5129</v>
      </c>
      <c r="H162" s="17"/>
      <c r="I162" s="25"/>
      <c r="J162" s="26"/>
      <c r="K162" s="26"/>
      <c r="L162" s="32" t="s">
        <v>134</v>
      </c>
      <c r="M162" s="48">
        <v>4861</v>
      </c>
      <c r="N162" s="183">
        <f t="shared" si="21"/>
        <v>0</v>
      </c>
      <c r="O162" s="402"/>
      <c r="P162" s="402">
        <v>0</v>
      </c>
      <c r="Q162" s="161"/>
      <c r="R162" s="161"/>
      <c r="S162" s="438"/>
      <c r="T162" s="161"/>
      <c r="U162" s="161"/>
      <c r="V162" s="161"/>
    </row>
    <row r="163" spans="1:22" ht="42.6" customHeight="1">
      <c r="A163" s="122" t="str">
        <f t="shared" si="19"/>
        <v>71040501094639</v>
      </c>
      <c r="B163" s="124" t="s">
        <v>439</v>
      </c>
      <c r="C163" s="117" t="s">
        <v>155</v>
      </c>
      <c r="D163" s="118" t="s">
        <v>149</v>
      </c>
      <c r="E163" s="119" t="s">
        <v>106</v>
      </c>
      <c r="F163" s="120" t="s">
        <v>187</v>
      </c>
      <c r="G163" s="121">
        <v>4639</v>
      </c>
      <c r="H163" s="45"/>
      <c r="I163" s="147"/>
      <c r="J163" s="148"/>
      <c r="K163" s="148"/>
      <c r="L163" s="27" t="s">
        <v>865</v>
      </c>
      <c r="M163" s="28"/>
      <c r="N163" s="197">
        <f>O163+P163</f>
        <v>0</v>
      </c>
      <c r="O163" s="197">
        <f>SUM(O164)</f>
        <v>0</v>
      </c>
      <c r="P163" s="197">
        <f>SUM(P164)</f>
        <v>0</v>
      </c>
      <c r="Q163" s="161"/>
      <c r="R163" s="161"/>
      <c r="S163" s="438"/>
      <c r="T163" s="161"/>
      <c r="U163" s="161"/>
      <c r="V163" s="161"/>
    </row>
    <row r="164" spans="1:22" s="115" customFormat="1" ht="26.4">
      <c r="A164" s="122" t="str">
        <f t="shared" si="19"/>
        <v>71040501100000</v>
      </c>
      <c r="B164" s="124" t="s">
        <v>439</v>
      </c>
      <c r="C164" s="117" t="s">
        <v>155</v>
      </c>
      <c r="D164" s="118" t="s">
        <v>149</v>
      </c>
      <c r="E164" s="119" t="s">
        <v>106</v>
      </c>
      <c r="F164" s="120" t="s">
        <v>189</v>
      </c>
      <c r="G164" s="129" t="s">
        <v>440</v>
      </c>
      <c r="H164" s="17"/>
      <c r="I164" s="25"/>
      <c r="J164" s="26"/>
      <c r="K164" s="26"/>
      <c r="L164" s="30" t="s">
        <v>866</v>
      </c>
      <c r="M164" s="13">
        <v>5511</v>
      </c>
      <c r="N164" s="183">
        <f t="shared" ref="N164" si="22">O164+P164</f>
        <v>0</v>
      </c>
      <c r="O164" s="183">
        <v>0</v>
      </c>
      <c r="P164" s="183"/>
      <c r="Q164" s="161"/>
      <c r="R164" s="161"/>
      <c r="S164" s="438"/>
      <c r="T164" s="161"/>
      <c r="U164" s="161"/>
      <c r="V164" s="161"/>
    </row>
    <row r="165" spans="1:22" ht="27.6">
      <c r="A165" s="122" t="str">
        <f t="shared" si="8"/>
        <v>71040501045112</v>
      </c>
      <c r="B165" s="124" t="s">
        <v>439</v>
      </c>
      <c r="C165" s="117" t="s">
        <v>155</v>
      </c>
      <c r="D165" s="118" t="s">
        <v>149</v>
      </c>
      <c r="E165" s="119" t="s">
        <v>106</v>
      </c>
      <c r="F165" s="120" t="s">
        <v>155</v>
      </c>
      <c r="G165" s="121">
        <v>5112</v>
      </c>
      <c r="H165" s="165">
        <v>2420</v>
      </c>
      <c r="I165" s="166" t="s">
        <v>155</v>
      </c>
      <c r="J165" s="167">
        <v>2</v>
      </c>
      <c r="K165" s="167">
        <v>0</v>
      </c>
      <c r="L165" s="168" t="s">
        <v>170</v>
      </c>
      <c r="M165" s="176"/>
      <c r="N165" s="188">
        <f>+N167</f>
        <v>0</v>
      </c>
      <c r="O165" s="188">
        <f>+O167</f>
        <v>0</v>
      </c>
      <c r="P165" s="188">
        <f>+P167</f>
        <v>0</v>
      </c>
      <c r="Q165" s="161"/>
      <c r="R165" s="161"/>
      <c r="S165" s="438"/>
      <c r="T165" s="161"/>
      <c r="U165" s="161"/>
      <c r="V165" s="161"/>
    </row>
    <row r="166" spans="1:22" ht="16.2">
      <c r="A166" s="122" t="str">
        <f t="shared" si="8"/>
        <v>71040501045113</v>
      </c>
      <c r="B166" s="124" t="s">
        <v>439</v>
      </c>
      <c r="C166" s="117" t="s">
        <v>155</v>
      </c>
      <c r="D166" s="118" t="s">
        <v>149</v>
      </c>
      <c r="E166" s="119" t="s">
        <v>106</v>
      </c>
      <c r="F166" s="120" t="s">
        <v>155</v>
      </c>
      <c r="G166" s="121">
        <v>5113</v>
      </c>
      <c r="H166" s="25"/>
      <c r="I166" s="18"/>
      <c r="J166" s="19"/>
      <c r="K166" s="19"/>
      <c r="L166" s="30" t="s">
        <v>110</v>
      </c>
      <c r="M166" s="31"/>
      <c r="N166" s="190"/>
      <c r="O166" s="190"/>
      <c r="P166" s="190"/>
      <c r="Q166" s="161"/>
      <c r="R166" s="161"/>
      <c r="S166" s="438"/>
      <c r="T166" s="161"/>
      <c r="U166" s="161"/>
      <c r="V166" s="161"/>
    </row>
    <row r="167" spans="1:22" s="115" customFormat="1" ht="16.2">
      <c r="A167" s="122" t="str">
        <f t="shared" si="8"/>
        <v>71040501050000</v>
      </c>
      <c r="B167" s="124" t="s">
        <v>439</v>
      </c>
      <c r="C167" s="117" t="s">
        <v>155</v>
      </c>
      <c r="D167" s="118" t="s">
        <v>149</v>
      </c>
      <c r="E167" s="119" t="s">
        <v>106</v>
      </c>
      <c r="F167" s="120" t="s">
        <v>149</v>
      </c>
      <c r="G167" s="129" t="s">
        <v>440</v>
      </c>
      <c r="H167" s="151">
        <v>2424</v>
      </c>
      <c r="I167" s="152" t="s">
        <v>155</v>
      </c>
      <c r="J167" s="153">
        <v>2</v>
      </c>
      <c r="K167" s="153">
        <v>4</v>
      </c>
      <c r="L167" s="154" t="s">
        <v>171</v>
      </c>
      <c r="M167" s="155"/>
      <c r="N167" s="192">
        <f>+N169</f>
        <v>0</v>
      </c>
      <c r="O167" s="192">
        <f>+O169</f>
        <v>0</v>
      </c>
      <c r="P167" s="192">
        <f>+P169</f>
        <v>0</v>
      </c>
      <c r="Q167" s="161"/>
      <c r="R167" s="161"/>
      <c r="S167" s="438"/>
      <c r="T167" s="161"/>
      <c r="U167" s="161"/>
      <c r="V167" s="161"/>
    </row>
    <row r="168" spans="1:22" ht="16.2">
      <c r="A168" s="122" t="str">
        <f t="shared" si="8"/>
        <v>71040501054251</v>
      </c>
      <c r="B168" s="124" t="s">
        <v>439</v>
      </c>
      <c r="C168" s="117" t="s">
        <v>155</v>
      </c>
      <c r="D168" s="118" t="s">
        <v>149</v>
      </c>
      <c r="E168" s="119" t="s">
        <v>106</v>
      </c>
      <c r="F168" s="120" t="s">
        <v>149</v>
      </c>
      <c r="G168" s="121">
        <v>4251</v>
      </c>
      <c r="H168" s="25"/>
      <c r="I168" s="25"/>
      <c r="J168" s="26"/>
      <c r="K168" s="26"/>
      <c r="L168" s="30" t="s">
        <v>108</v>
      </c>
      <c r="M168" s="31"/>
      <c r="N168" s="190"/>
      <c r="O168" s="190"/>
      <c r="P168" s="190"/>
      <c r="Q168" s="161"/>
      <c r="R168" s="161"/>
      <c r="S168" s="438"/>
      <c r="T168" s="161"/>
      <c r="U168" s="161"/>
      <c r="V168" s="161"/>
    </row>
    <row r="169" spans="1:22" ht="16.2">
      <c r="A169" s="122" t="str">
        <f t="shared" si="8"/>
        <v>71040501055112</v>
      </c>
      <c r="B169" s="124" t="s">
        <v>439</v>
      </c>
      <c r="C169" s="117" t="s">
        <v>155</v>
      </c>
      <c r="D169" s="118" t="s">
        <v>149</v>
      </c>
      <c r="E169" s="119" t="s">
        <v>106</v>
      </c>
      <c r="F169" s="120" t="s">
        <v>149</v>
      </c>
      <c r="G169" s="121">
        <v>5112</v>
      </c>
      <c r="H169" s="45"/>
      <c r="I169" s="147"/>
      <c r="J169" s="148"/>
      <c r="K169" s="148"/>
      <c r="L169" s="27" t="s">
        <v>172</v>
      </c>
      <c r="M169" s="28"/>
      <c r="N169" s="197">
        <f>O169+P169</f>
        <v>0</v>
      </c>
      <c r="O169" s="197">
        <f>SUM(O170:O171)</f>
        <v>0</v>
      </c>
      <c r="P169" s="197">
        <f>SUM(P170:P171)</f>
        <v>0</v>
      </c>
      <c r="Q169" s="161"/>
      <c r="R169" s="161"/>
      <c r="S169" s="438"/>
      <c r="T169" s="161"/>
      <c r="U169" s="161"/>
      <c r="V169" s="161"/>
    </row>
    <row r="170" spans="1:22" ht="16.2">
      <c r="A170" s="122" t="str">
        <f t="shared" ref="A170:A220" si="23">CONCATENATE(B170,C170,D170,E170,F170,G170)</f>
        <v>71040501055113</v>
      </c>
      <c r="B170" s="124" t="s">
        <v>439</v>
      </c>
      <c r="C170" s="117" t="s">
        <v>155</v>
      </c>
      <c r="D170" s="118" t="s">
        <v>149</v>
      </c>
      <c r="E170" s="119" t="s">
        <v>106</v>
      </c>
      <c r="F170" s="120" t="s">
        <v>149</v>
      </c>
      <c r="G170" s="121">
        <v>5113</v>
      </c>
      <c r="H170" s="25"/>
      <c r="I170" s="18"/>
      <c r="J170" s="19"/>
      <c r="K170" s="19"/>
      <c r="L170" s="30" t="s">
        <v>173</v>
      </c>
      <c r="M170" s="31">
        <v>5112</v>
      </c>
      <c r="N170" s="183">
        <f t="shared" ref="N170:N171" si="24">O170+P170</f>
        <v>0</v>
      </c>
      <c r="O170" s="183">
        <v>0</v>
      </c>
      <c r="P170" s="183"/>
      <c r="Q170" s="161"/>
      <c r="R170" s="161"/>
      <c r="S170" s="438"/>
      <c r="T170" s="161"/>
      <c r="U170" s="161"/>
      <c r="V170" s="161"/>
    </row>
    <row r="171" spans="1:22" s="115" customFormat="1" ht="16.2">
      <c r="A171" s="122" t="str">
        <f t="shared" si="23"/>
        <v>71040501060000</v>
      </c>
      <c r="B171" s="124" t="s">
        <v>439</v>
      </c>
      <c r="C171" s="117" t="s">
        <v>155</v>
      </c>
      <c r="D171" s="118" t="s">
        <v>149</v>
      </c>
      <c r="E171" s="119" t="s">
        <v>106</v>
      </c>
      <c r="F171" s="120" t="s">
        <v>157</v>
      </c>
      <c r="G171" s="129" t="s">
        <v>440</v>
      </c>
      <c r="H171" s="17"/>
      <c r="I171" s="25"/>
      <c r="J171" s="26"/>
      <c r="K171" s="26"/>
      <c r="L171" s="30" t="s">
        <v>174</v>
      </c>
      <c r="M171" s="13">
        <v>5113</v>
      </c>
      <c r="N171" s="183">
        <f t="shared" si="24"/>
        <v>0</v>
      </c>
      <c r="O171" s="183"/>
      <c r="P171" s="183"/>
      <c r="Q171" s="161"/>
      <c r="R171" s="161"/>
      <c r="S171" s="438"/>
      <c r="T171" s="161"/>
      <c r="U171" s="161"/>
      <c r="V171" s="161"/>
    </row>
    <row r="172" spans="1:22" ht="16.2">
      <c r="A172" s="122" t="str">
        <f t="shared" si="23"/>
        <v>71040501134251</v>
      </c>
      <c r="B172" s="124" t="s">
        <v>439</v>
      </c>
      <c r="C172" s="117" t="s">
        <v>155</v>
      </c>
      <c r="D172" s="118" t="s">
        <v>149</v>
      </c>
      <c r="E172" s="119" t="s">
        <v>106</v>
      </c>
      <c r="F172" s="120" t="s">
        <v>444</v>
      </c>
      <c r="G172" s="121">
        <v>4251</v>
      </c>
      <c r="H172" s="165">
        <v>2450</v>
      </c>
      <c r="I172" s="166" t="s">
        <v>155</v>
      </c>
      <c r="J172" s="167">
        <v>5</v>
      </c>
      <c r="K172" s="167">
        <v>0</v>
      </c>
      <c r="L172" s="168" t="s">
        <v>175</v>
      </c>
      <c r="M172" s="176"/>
      <c r="N172" s="188">
        <f>+N174+N246</f>
        <v>0</v>
      </c>
      <c r="O172" s="188">
        <f>+O174+O246</f>
        <v>0</v>
      </c>
      <c r="P172" s="188">
        <f>+P174+P246</f>
        <v>0</v>
      </c>
      <c r="Q172" s="161"/>
      <c r="R172" s="161"/>
      <c r="S172" s="438"/>
      <c r="T172" s="161"/>
      <c r="U172" s="161"/>
      <c r="V172" s="161"/>
    </row>
    <row r="173" spans="1:22" ht="16.2">
      <c r="A173" s="122" t="str">
        <f t="shared" si="23"/>
        <v>71040501135129</v>
      </c>
      <c r="B173" s="124" t="s">
        <v>439</v>
      </c>
      <c r="C173" s="117" t="s">
        <v>155</v>
      </c>
      <c r="D173" s="118" t="s">
        <v>149</v>
      </c>
      <c r="E173" s="119" t="s">
        <v>106</v>
      </c>
      <c r="F173" s="120" t="s">
        <v>444</v>
      </c>
      <c r="G173" s="121">
        <v>5129</v>
      </c>
      <c r="H173" s="25"/>
      <c r="I173" s="18"/>
      <c r="J173" s="19"/>
      <c r="K173" s="19"/>
      <c r="L173" s="30" t="s">
        <v>110</v>
      </c>
      <c r="M173" s="31"/>
      <c r="N173" s="190"/>
      <c r="O173" s="190"/>
      <c r="P173" s="190"/>
      <c r="Q173" s="161"/>
      <c r="R173" s="161"/>
      <c r="S173" s="438"/>
      <c r="T173" s="161"/>
      <c r="U173" s="161"/>
      <c r="V173" s="161"/>
    </row>
    <row r="174" spans="1:22" ht="16.2">
      <c r="A174" s="122" t="str">
        <f t="shared" si="23"/>
        <v>71040501135221</v>
      </c>
      <c r="B174" s="124" t="s">
        <v>439</v>
      </c>
      <c r="C174" s="117" t="s">
        <v>155</v>
      </c>
      <c r="D174" s="118" t="s">
        <v>149</v>
      </c>
      <c r="E174" s="119" t="s">
        <v>106</v>
      </c>
      <c r="F174" s="120" t="s">
        <v>444</v>
      </c>
      <c r="G174" s="121">
        <v>5221</v>
      </c>
      <c r="H174" s="151">
        <v>2451</v>
      </c>
      <c r="I174" s="152" t="s">
        <v>155</v>
      </c>
      <c r="J174" s="153">
        <v>5</v>
      </c>
      <c r="K174" s="153">
        <v>1</v>
      </c>
      <c r="L174" s="154" t="s">
        <v>176</v>
      </c>
      <c r="M174" s="155"/>
      <c r="N174" s="192">
        <f>+N176+N179+N181+N185+N189+N194+N198+N200+N206+N213+N217+N220+N224+N231+N234+N236+N238+N244</f>
        <v>0</v>
      </c>
      <c r="O174" s="192">
        <f>+O176+O179+O181+O185+O189+O194+O198+O200+O206+O213+O217+O220+O224+O231+O234+O236+O238+O244</f>
        <v>0</v>
      </c>
      <c r="P174" s="192">
        <f t="shared" ref="P174" si="25">+P176+P179+P181+P185+P189+P194+P198+P200+P206+P213+P217+P220+P224+P231+P234+P236+P238+P244</f>
        <v>0</v>
      </c>
      <c r="Q174" s="161"/>
      <c r="R174" s="161"/>
      <c r="S174" s="438"/>
      <c r="T174" s="161"/>
      <c r="U174" s="161"/>
      <c r="V174" s="161"/>
    </row>
    <row r="175" spans="1:22" s="115" customFormat="1" ht="16.2">
      <c r="A175" s="122" t="str">
        <f t="shared" si="23"/>
        <v>71040501140000</v>
      </c>
      <c r="B175" s="124" t="s">
        <v>439</v>
      </c>
      <c r="C175" s="117" t="s">
        <v>155</v>
      </c>
      <c r="D175" s="118" t="s">
        <v>149</v>
      </c>
      <c r="E175" s="119" t="s">
        <v>106</v>
      </c>
      <c r="F175" s="120" t="s">
        <v>445</v>
      </c>
      <c r="G175" s="129" t="s">
        <v>440</v>
      </c>
      <c r="H175" s="25"/>
      <c r="I175" s="25"/>
      <c r="J175" s="26"/>
      <c r="K175" s="26"/>
      <c r="L175" s="30" t="s">
        <v>108</v>
      </c>
      <c r="M175" s="31"/>
      <c r="N175" s="190"/>
      <c r="O175" s="190"/>
      <c r="P175" s="190"/>
      <c r="Q175" s="161"/>
      <c r="R175" s="161"/>
      <c r="S175" s="438"/>
      <c r="T175" s="161"/>
      <c r="U175" s="161"/>
      <c r="V175" s="161"/>
    </row>
    <row r="176" spans="1:22" ht="28.5" customHeight="1">
      <c r="A176" s="122" t="str">
        <f t="shared" si="23"/>
        <v>71040501144729</v>
      </c>
      <c r="B176" s="124" t="s">
        <v>439</v>
      </c>
      <c r="C176" s="117" t="s">
        <v>155</v>
      </c>
      <c r="D176" s="118" t="s">
        <v>149</v>
      </c>
      <c r="E176" s="119" t="s">
        <v>106</v>
      </c>
      <c r="F176" s="120" t="s">
        <v>445</v>
      </c>
      <c r="G176" s="121">
        <v>4729</v>
      </c>
      <c r="H176" s="45"/>
      <c r="I176" s="147"/>
      <c r="J176" s="148"/>
      <c r="K176" s="148"/>
      <c r="L176" s="27" t="s">
        <v>177</v>
      </c>
      <c r="M176" s="28"/>
      <c r="N176" s="197">
        <f>O176+P176</f>
        <v>0</v>
      </c>
      <c r="O176" s="197">
        <f>SUM(O177:O178)</f>
        <v>0</v>
      </c>
      <c r="P176" s="197">
        <f>SUM(P177:P178)</f>
        <v>0</v>
      </c>
      <c r="Q176" s="161"/>
      <c r="R176" s="161"/>
      <c r="S176" s="438"/>
      <c r="T176" s="161"/>
      <c r="U176" s="161"/>
      <c r="V176" s="161"/>
    </row>
    <row r="177" spans="1:22" s="115" customFormat="1" ht="27" customHeight="1">
      <c r="A177" s="122" t="str">
        <f t="shared" si="23"/>
        <v>71040501150000</v>
      </c>
      <c r="B177" s="124" t="s">
        <v>439</v>
      </c>
      <c r="C177" s="117" t="s">
        <v>155</v>
      </c>
      <c r="D177" s="118" t="s">
        <v>149</v>
      </c>
      <c r="E177" s="119" t="s">
        <v>106</v>
      </c>
      <c r="F177" s="120" t="s">
        <v>446</v>
      </c>
      <c r="G177" s="129" t="s">
        <v>440</v>
      </c>
      <c r="H177" s="25"/>
      <c r="I177" s="25"/>
      <c r="J177" s="26"/>
      <c r="K177" s="26"/>
      <c r="L177" s="29" t="s">
        <v>142</v>
      </c>
      <c r="M177" s="12">
        <v>4251</v>
      </c>
      <c r="N177" s="183">
        <f t="shared" ref="N177:N243" si="26">O177+P177</f>
        <v>0</v>
      </c>
      <c r="O177" s="398"/>
      <c r="P177" s="398"/>
      <c r="Q177" s="161"/>
      <c r="R177" s="161"/>
      <c r="S177" s="438"/>
      <c r="T177" s="161"/>
      <c r="U177" s="161"/>
      <c r="V177" s="161"/>
    </row>
    <row r="178" spans="1:22" ht="21" customHeight="1">
      <c r="A178" s="122" t="str">
        <f t="shared" si="23"/>
        <v>71040501155112</v>
      </c>
      <c r="B178" s="124" t="s">
        <v>439</v>
      </c>
      <c r="C178" s="117" t="s">
        <v>155</v>
      </c>
      <c r="D178" s="118" t="s">
        <v>149</v>
      </c>
      <c r="E178" s="119" t="s">
        <v>106</v>
      </c>
      <c r="F178" s="120" t="s">
        <v>446</v>
      </c>
      <c r="G178" s="121">
        <v>5112</v>
      </c>
      <c r="H178" s="25"/>
      <c r="I178" s="25"/>
      <c r="J178" s="26"/>
      <c r="K178" s="26"/>
      <c r="L178" s="32" t="s">
        <v>174</v>
      </c>
      <c r="M178" s="48">
        <v>5113</v>
      </c>
      <c r="N178" s="183">
        <f t="shared" si="26"/>
        <v>0</v>
      </c>
      <c r="O178" s="183"/>
      <c r="P178" s="183"/>
      <c r="Q178" s="161"/>
      <c r="R178" s="161"/>
      <c r="S178" s="438"/>
      <c r="T178" s="161"/>
      <c r="U178" s="161"/>
      <c r="V178" s="161"/>
    </row>
    <row r="179" spans="1:22" ht="44.4" customHeight="1">
      <c r="A179" s="122" t="str">
        <f t="shared" si="23"/>
        <v>71040501155133</v>
      </c>
      <c r="B179" s="124" t="s">
        <v>439</v>
      </c>
      <c r="C179" s="117" t="s">
        <v>155</v>
      </c>
      <c r="D179" s="118" t="s">
        <v>149</v>
      </c>
      <c r="E179" s="119" t="s">
        <v>106</v>
      </c>
      <c r="F179" s="120" t="s">
        <v>446</v>
      </c>
      <c r="G179" s="121">
        <v>5133</v>
      </c>
      <c r="H179" s="45"/>
      <c r="I179" s="147"/>
      <c r="J179" s="148"/>
      <c r="K179" s="148"/>
      <c r="L179" s="459" t="s">
        <v>856</v>
      </c>
      <c r="M179" s="28"/>
      <c r="N179" s="197">
        <f>O179+P179</f>
        <v>0</v>
      </c>
      <c r="O179" s="197">
        <f>SUM(O180)</f>
        <v>0</v>
      </c>
      <c r="P179" s="197">
        <f>SUM(P180)</f>
        <v>0</v>
      </c>
      <c r="Q179" s="161"/>
      <c r="R179" s="161"/>
      <c r="S179" s="438"/>
      <c r="T179" s="161"/>
      <c r="U179" s="161"/>
      <c r="V179" s="161"/>
    </row>
    <row r="180" spans="1:22" ht="16.2">
      <c r="A180" s="122" t="str">
        <f t="shared" si="23"/>
        <v>71040501155134</v>
      </c>
      <c r="B180" s="124" t="s">
        <v>439</v>
      </c>
      <c r="C180" s="117" t="s">
        <v>155</v>
      </c>
      <c r="D180" s="118" t="s">
        <v>149</v>
      </c>
      <c r="E180" s="119" t="s">
        <v>106</v>
      </c>
      <c r="F180" s="120" t="s">
        <v>446</v>
      </c>
      <c r="G180" s="121">
        <v>5134</v>
      </c>
      <c r="H180" s="25"/>
      <c r="I180" s="25"/>
      <c r="J180" s="26"/>
      <c r="K180" s="26"/>
      <c r="L180" s="441" t="s">
        <v>134</v>
      </c>
      <c r="M180" s="422">
        <v>4861</v>
      </c>
      <c r="N180" s="183">
        <f t="shared" si="26"/>
        <v>0</v>
      </c>
      <c r="O180" s="402"/>
      <c r="P180" s="402"/>
      <c r="Q180" s="161"/>
      <c r="R180" s="161"/>
      <c r="S180" s="438"/>
      <c r="T180" s="161"/>
      <c r="U180" s="161"/>
      <c r="V180" s="161"/>
    </row>
    <row r="181" spans="1:22" s="156" customFormat="1" ht="16.2">
      <c r="A181" s="122" t="str">
        <f t="shared" si="23"/>
        <v>71040505000000</v>
      </c>
      <c r="B181" s="124" t="s">
        <v>439</v>
      </c>
      <c r="C181" s="117" t="s">
        <v>155</v>
      </c>
      <c r="D181" s="118" t="s">
        <v>149</v>
      </c>
      <c r="E181" s="119" t="s">
        <v>149</v>
      </c>
      <c r="F181" s="120" t="s">
        <v>441</v>
      </c>
      <c r="G181" s="129" t="s">
        <v>440</v>
      </c>
      <c r="H181" s="45"/>
      <c r="I181" s="147"/>
      <c r="J181" s="148"/>
      <c r="K181" s="148"/>
      <c r="L181" s="27" t="s">
        <v>179</v>
      </c>
      <c r="M181" s="28"/>
      <c r="N181" s="197">
        <f>O181+P181</f>
        <v>0</v>
      </c>
      <c r="O181" s="197">
        <f>SUM(O182:O184)</f>
        <v>0</v>
      </c>
      <c r="P181" s="197">
        <f>SUM(P182:P184)</f>
        <v>0</v>
      </c>
      <c r="Q181" s="161"/>
      <c r="R181" s="161"/>
      <c r="S181" s="438"/>
      <c r="T181" s="161"/>
      <c r="U181" s="161"/>
      <c r="V181" s="161"/>
    </row>
    <row r="182" spans="1:22" ht="26.4">
      <c r="A182" s="122" t="str">
        <f t="shared" si="23"/>
        <v>71040505000001</v>
      </c>
      <c r="B182" s="124" t="s">
        <v>439</v>
      </c>
      <c r="C182" s="117" t="s">
        <v>155</v>
      </c>
      <c r="D182" s="118" t="s">
        <v>149</v>
      </c>
      <c r="E182" s="119" t="s">
        <v>149</v>
      </c>
      <c r="F182" s="120" t="s">
        <v>441</v>
      </c>
      <c r="G182" s="129" t="s">
        <v>96</v>
      </c>
      <c r="H182" s="17"/>
      <c r="I182" s="25"/>
      <c r="J182" s="26"/>
      <c r="K182" s="26"/>
      <c r="L182" s="30" t="s">
        <v>142</v>
      </c>
      <c r="M182" s="13">
        <v>4251</v>
      </c>
      <c r="N182" s="183">
        <f t="shared" si="26"/>
        <v>0</v>
      </c>
      <c r="O182" s="183"/>
      <c r="P182" s="183">
        <v>0</v>
      </c>
      <c r="Q182" s="161"/>
      <c r="R182" s="161"/>
      <c r="S182" s="438"/>
      <c r="T182" s="161"/>
      <c r="U182" s="161"/>
      <c r="V182" s="161"/>
    </row>
    <row r="183" spans="1:22" s="115" customFormat="1" ht="16.2">
      <c r="A183" s="122" t="str">
        <f t="shared" si="23"/>
        <v>71040505010000</v>
      </c>
      <c r="B183" s="124" t="s">
        <v>439</v>
      </c>
      <c r="C183" s="117" t="s">
        <v>155</v>
      </c>
      <c r="D183" s="118" t="s">
        <v>149</v>
      </c>
      <c r="E183" s="119" t="s">
        <v>149</v>
      </c>
      <c r="F183" s="120" t="s">
        <v>106</v>
      </c>
      <c r="G183" s="129" t="s">
        <v>440</v>
      </c>
      <c r="H183" s="17"/>
      <c r="I183" s="25"/>
      <c r="J183" s="26"/>
      <c r="K183" s="26"/>
      <c r="L183" s="30" t="s">
        <v>173</v>
      </c>
      <c r="M183" s="394">
        <v>5112</v>
      </c>
      <c r="N183" s="183">
        <f t="shared" si="26"/>
        <v>0</v>
      </c>
      <c r="O183" s="183"/>
      <c r="P183" s="183"/>
      <c r="Q183" s="161"/>
      <c r="R183" s="161"/>
      <c r="S183" s="438"/>
      <c r="T183" s="161"/>
      <c r="U183" s="161"/>
      <c r="V183" s="161"/>
    </row>
    <row r="184" spans="1:22" ht="16.2">
      <c r="A184" s="122" t="str">
        <f t="shared" si="23"/>
        <v>71040505015129</v>
      </c>
      <c r="B184" s="124" t="s">
        <v>439</v>
      </c>
      <c r="C184" s="117" t="s">
        <v>155</v>
      </c>
      <c r="D184" s="118" t="s">
        <v>149</v>
      </c>
      <c r="E184" s="119" t="s">
        <v>149</v>
      </c>
      <c r="F184" s="120" t="s">
        <v>106</v>
      </c>
      <c r="G184" s="121">
        <v>5129</v>
      </c>
      <c r="H184" s="25"/>
      <c r="I184" s="25"/>
      <c r="J184" s="26"/>
      <c r="K184" s="26"/>
      <c r="L184" s="32" t="s">
        <v>174</v>
      </c>
      <c r="M184" s="48">
        <v>5113</v>
      </c>
      <c r="N184" s="183">
        <f t="shared" si="26"/>
        <v>0</v>
      </c>
      <c r="O184" s="183"/>
      <c r="P184" s="183"/>
      <c r="Q184" s="161"/>
      <c r="R184" s="161"/>
      <c r="S184" s="438"/>
      <c r="T184" s="161"/>
      <c r="U184" s="161"/>
      <c r="V184" s="161"/>
    </row>
    <row r="185" spans="1:22" s="115" customFormat="1" ht="16.2">
      <c r="A185" s="122" t="str">
        <f t="shared" si="23"/>
        <v>71040505020000</v>
      </c>
      <c r="B185" s="124" t="s">
        <v>439</v>
      </c>
      <c r="C185" s="117" t="s">
        <v>155</v>
      </c>
      <c r="D185" s="118" t="s">
        <v>149</v>
      </c>
      <c r="E185" s="119" t="s">
        <v>149</v>
      </c>
      <c r="F185" s="120" t="s">
        <v>140</v>
      </c>
      <c r="G185" s="129" t="s">
        <v>440</v>
      </c>
      <c r="H185" s="45"/>
      <c r="I185" s="147"/>
      <c r="J185" s="148"/>
      <c r="K185" s="148"/>
      <c r="L185" s="27" t="s">
        <v>180</v>
      </c>
      <c r="M185" s="28"/>
      <c r="N185" s="197">
        <f>O185+P185</f>
        <v>0</v>
      </c>
      <c r="O185" s="197">
        <f>SUM(O186:O188)</f>
        <v>0</v>
      </c>
      <c r="P185" s="197">
        <f>SUM(P186:P188)</f>
        <v>0</v>
      </c>
      <c r="Q185" s="161"/>
      <c r="R185" s="161"/>
      <c r="S185" s="438"/>
      <c r="T185" s="161"/>
      <c r="U185" s="161"/>
      <c r="V185" s="161"/>
    </row>
    <row r="186" spans="1:22" ht="26.4">
      <c r="A186" s="122" t="str">
        <f t="shared" si="23"/>
        <v>71040505024511</v>
      </c>
      <c r="B186" s="124" t="s">
        <v>439</v>
      </c>
      <c r="C186" s="117" t="s">
        <v>155</v>
      </c>
      <c r="D186" s="118" t="s">
        <v>149</v>
      </c>
      <c r="E186" s="119" t="s">
        <v>149</v>
      </c>
      <c r="F186" s="120" t="s">
        <v>140</v>
      </c>
      <c r="G186" s="121">
        <v>4511</v>
      </c>
      <c r="H186" s="25"/>
      <c r="I186" s="25"/>
      <c r="J186" s="26"/>
      <c r="K186" s="26"/>
      <c r="L186" s="30" t="s">
        <v>142</v>
      </c>
      <c r="M186" s="13">
        <v>4251</v>
      </c>
      <c r="N186" s="183">
        <f t="shared" si="26"/>
        <v>0</v>
      </c>
      <c r="O186" s="183"/>
      <c r="P186" s="183"/>
      <c r="Q186" s="161"/>
      <c r="R186" s="161"/>
      <c r="S186" s="438"/>
      <c r="T186" s="161"/>
      <c r="U186" s="161"/>
      <c r="V186" s="161"/>
    </row>
    <row r="187" spans="1:22" s="115" customFormat="1" ht="16.2">
      <c r="A187" s="122" t="str">
        <f t="shared" si="23"/>
        <v>71040505030000</v>
      </c>
      <c r="B187" s="124" t="s">
        <v>439</v>
      </c>
      <c r="C187" s="117" t="s">
        <v>155</v>
      </c>
      <c r="D187" s="118" t="s">
        <v>149</v>
      </c>
      <c r="E187" s="119" t="s">
        <v>149</v>
      </c>
      <c r="F187" s="120" t="s">
        <v>442</v>
      </c>
      <c r="G187" s="129" t="s">
        <v>440</v>
      </c>
      <c r="H187" s="25"/>
      <c r="I187" s="25"/>
      <c r="J187" s="26"/>
      <c r="K187" s="26"/>
      <c r="L187" s="30" t="s">
        <v>173</v>
      </c>
      <c r="M187" s="31">
        <v>5112</v>
      </c>
      <c r="N187" s="183">
        <f t="shared" si="26"/>
        <v>0</v>
      </c>
      <c r="O187" s="183"/>
      <c r="P187" s="183"/>
      <c r="Q187" s="161"/>
      <c r="R187" s="161"/>
      <c r="S187" s="438"/>
      <c r="T187" s="161"/>
      <c r="U187" s="161"/>
      <c r="V187" s="161"/>
    </row>
    <row r="188" spans="1:22" ht="16.2">
      <c r="A188" s="122" t="str">
        <f t="shared" si="23"/>
        <v>71040505034511</v>
      </c>
      <c r="B188" s="124" t="s">
        <v>439</v>
      </c>
      <c r="C188" s="117" t="s">
        <v>155</v>
      </c>
      <c r="D188" s="118" t="s">
        <v>149</v>
      </c>
      <c r="E188" s="119" t="s">
        <v>149</v>
      </c>
      <c r="F188" s="120" t="s">
        <v>442</v>
      </c>
      <c r="G188" s="121">
        <v>4511</v>
      </c>
      <c r="H188" s="25"/>
      <c r="I188" s="25"/>
      <c r="J188" s="26"/>
      <c r="K188" s="26"/>
      <c r="L188" s="32" t="s">
        <v>174</v>
      </c>
      <c r="M188" s="48">
        <v>5113</v>
      </c>
      <c r="N188" s="183">
        <f t="shared" si="26"/>
        <v>0</v>
      </c>
      <c r="O188" s="183"/>
      <c r="P188" s="183"/>
      <c r="Q188" s="161"/>
      <c r="R188" s="161"/>
      <c r="S188" s="438"/>
      <c r="T188" s="161"/>
      <c r="U188" s="161"/>
      <c r="V188" s="161"/>
    </row>
    <row r="189" spans="1:22" s="115" customFormat="1" ht="19.5" customHeight="1">
      <c r="A189" s="122" t="str">
        <f t="shared" si="23"/>
        <v>71040505040000</v>
      </c>
      <c r="B189" s="124" t="s">
        <v>439</v>
      </c>
      <c r="C189" s="117" t="s">
        <v>155</v>
      </c>
      <c r="D189" s="118" t="s">
        <v>149</v>
      </c>
      <c r="E189" s="119" t="s">
        <v>149</v>
      </c>
      <c r="F189" s="120" t="s">
        <v>155</v>
      </c>
      <c r="G189" s="129" t="s">
        <v>440</v>
      </c>
      <c r="H189" s="45"/>
      <c r="I189" s="147"/>
      <c r="J189" s="148"/>
      <c r="K189" s="148"/>
      <c r="L189" s="27" t="s">
        <v>181</v>
      </c>
      <c r="M189" s="28"/>
      <c r="N189" s="197">
        <f>O189+P189</f>
        <v>0</v>
      </c>
      <c r="O189" s="197">
        <f>SUM(O190:O193)</f>
        <v>0</v>
      </c>
      <c r="P189" s="197">
        <f>SUM(P190:P193)</f>
        <v>0</v>
      </c>
      <c r="Q189" s="161"/>
      <c r="R189" s="161"/>
      <c r="S189" s="438"/>
      <c r="T189" s="161"/>
      <c r="U189" s="161"/>
      <c r="V189" s="161"/>
    </row>
    <row r="190" spans="1:22" ht="26.4">
      <c r="A190" s="122" t="str">
        <f t="shared" si="23"/>
        <v>71040505044861</v>
      </c>
      <c r="B190" s="124" t="s">
        <v>439</v>
      </c>
      <c r="C190" s="117" t="s">
        <v>155</v>
      </c>
      <c r="D190" s="118" t="s">
        <v>149</v>
      </c>
      <c r="E190" s="119" t="s">
        <v>149</v>
      </c>
      <c r="F190" s="120" t="s">
        <v>155</v>
      </c>
      <c r="G190" s="121">
        <v>4861</v>
      </c>
      <c r="H190" s="25"/>
      <c r="I190" s="25"/>
      <c r="J190" s="26"/>
      <c r="K190" s="26"/>
      <c r="L190" s="29" t="s">
        <v>142</v>
      </c>
      <c r="M190" s="12">
        <v>4251</v>
      </c>
      <c r="N190" s="183">
        <f t="shared" si="26"/>
        <v>0</v>
      </c>
      <c r="O190" s="183"/>
      <c r="P190" s="183"/>
      <c r="Q190" s="161"/>
      <c r="R190" s="161"/>
      <c r="S190" s="438"/>
      <c r="T190" s="161"/>
      <c r="U190" s="161"/>
      <c r="V190" s="161"/>
    </row>
    <row r="191" spans="1:22" s="115" customFormat="1" ht="21.6" customHeight="1">
      <c r="A191" s="122" t="str">
        <f t="shared" si="23"/>
        <v>71040505050000</v>
      </c>
      <c r="B191" s="124" t="s">
        <v>439</v>
      </c>
      <c r="C191" s="117" t="s">
        <v>155</v>
      </c>
      <c r="D191" s="118" t="s">
        <v>149</v>
      </c>
      <c r="E191" s="119" t="s">
        <v>149</v>
      </c>
      <c r="F191" s="120" t="s">
        <v>149</v>
      </c>
      <c r="G191" s="129" t="s">
        <v>440</v>
      </c>
      <c r="H191" s="25"/>
      <c r="I191" s="25"/>
      <c r="J191" s="26"/>
      <c r="K191" s="26"/>
      <c r="L191" s="30" t="s">
        <v>173</v>
      </c>
      <c r="M191" s="31">
        <v>5112</v>
      </c>
      <c r="N191" s="183">
        <f t="shared" si="26"/>
        <v>0</v>
      </c>
      <c r="O191" s="183"/>
      <c r="P191" s="183"/>
      <c r="Q191" s="161"/>
      <c r="R191" s="161"/>
      <c r="S191" s="438"/>
      <c r="T191" s="161"/>
      <c r="U191" s="161"/>
      <c r="V191" s="161"/>
    </row>
    <row r="192" spans="1:22" ht="16.8">
      <c r="A192" s="122" t="str">
        <f t="shared" si="23"/>
        <v>71040505054861</v>
      </c>
      <c r="B192" s="124" t="s">
        <v>439</v>
      </c>
      <c r="C192" s="117" t="s">
        <v>155</v>
      </c>
      <c r="D192" s="118" t="s">
        <v>149</v>
      </c>
      <c r="E192" s="119" t="s">
        <v>149</v>
      </c>
      <c r="F192" s="120" t="s">
        <v>149</v>
      </c>
      <c r="G192" s="121">
        <v>4861</v>
      </c>
      <c r="H192" s="25"/>
      <c r="I192" s="25"/>
      <c r="J192" s="26"/>
      <c r="K192" s="26"/>
      <c r="L192" s="30" t="s">
        <v>174</v>
      </c>
      <c r="M192" s="31">
        <v>5113</v>
      </c>
      <c r="N192" s="183">
        <f t="shared" si="26"/>
        <v>0</v>
      </c>
      <c r="O192" s="399"/>
      <c r="P192" s="399"/>
      <c r="Q192" s="161"/>
      <c r="R192" s="161"/>
      <c r="S192" s="438"/>
      <c r="T192" s="161"/>
      <c r="U192" s="161"/>
      <c r="V192" s="161"/>
    </row>
    <row r="193" spans="1:22" ht="16.2">
      <c r="B193" s="124"/>
      <c r="H193" s="25"/>
      <c r="I193" s="25"/>
      <c r="J193" s="26"/>
      <c r="K193" s="26"/>
      <c r="L193" s="30" t="s">
        <v>268</v>
      </c>
      <c r="M193" s="44">
        <v>5129</v>
      </c>
      <c r="N193" s="183">
        <f t="shared" ref="N193" si="27">O193+P193</f>
        <v>0</v>
      </c>
      <c r="O193" s="183"/>
      <c r="P193" s="183"/>
      <c r="Q193" s="161"/>
      <c r="R193" s="161"/>
      <c r="S193" s="438"/>
      <c r="T193" s="161"/>
      <c r="U193" s="161"/>
      <c r="V193" s="161"/>
    </row>
    <row r="194" spans="1:22" s="115" customFormat="1" ht="35.4" customHeight="1">
      <c r="A194" s="122" t="str">
        <f t="shared" si="23"/>
        <v>71040505060000</v>
      </c>
      <c r="B194" s="124" t="s">
        <v>439</v>
      </c>
      <c r="C194" s="117" t="s">
        <v>155</v>
      </c>
      <c r="D194" s="118" t="s">
        <v>149</v>
      </c>
      <c r="E194" s="119" t="s">
        <v>149</v>
      </c>
      <c r="F194" s="120" t="s">
        <v>157</v>
      </c>
      <c r="G194" s="129" t="s">
        <v>440</v>
      </c>
      <c r="H194" s="45"/>
      <c r="I194" s="147"/>
      <c r="J194" s="148"/>
      <c r="K194" s="148"/>
      <c r="L194" s="27" t="s">
        <v>182</v>
      </c>
      <c r="M194" s="28"/>
      <c r="N194" s="197">
        <f>O194+P194</f>
        <v>0</v>
      </c>
      <c r="O194" s="197">
        <f>SUM(O195:O197)</f>
        <v>0</v>
      </c>
      <c r="P194" s="197">
        <f>SUM(P195:P197)</f>
        <v>0</v>
      </c>
      <c r="Q194" s="161"/>
      <c r="R194" s="161"/>
      <c r="S194" s="438"/>
      <c r="T194" s="161"/>
      <c r="U194" s="161"/>
      <c r="V194" s="161"/>
    </row>
    <row r="195" spans="1:22" ht="16.8">
      <c r="A195" s="122" t="str">
        <f t="shared" si="23"/>
        <v>71040505064861</v>
      </c>
      <c r="B195" s="124" t="s">
        <v>439</v>
      </c>
      <c r="C195" s="117" t="s">
        <v>155</v>
      </c>
      <c r="D195" s="118" t="s">
        <v>149</v>
      </c>
      <c r="E195" s="119" t="s">
        <v>149</v>
      </c>
      <c r="F195" s="120" t="s">
        <v>157</v>
      </c>
      <c r="G195" s="121">
        <v>4861</v>
      </c>
      <c r="H195" s="25"/>
      <c r="I195" s="25"/>
      <c r="J195" s="26"/>
      <c r="K195" s="26"/>
      <c r="L195" s="32" t="s">
        <v>134</v>
      </c>
      <c r="M195" s="48">
        <v>4861</v>
      </c>
      <c r="N195" s="183">
        <f t="shared" si="26"/>
        <v>0</v>
      </c>
      <c r="O195" s="399"/>
      <c r="P195" s="399"/>
      <c r="Q195" s="161"/>
      <c r="R195" s="161"/>
      <c r="S195" s="438"/>
      <c r="T195" s="161"/>
      <c r="U195" s="161"/>
      <c r="V195" s="161"/>
    </row>
    <row r="196" spans="1:22" s="115" customFormat="1" ht="16.2">
      <c r="A196" s="122" t="str">
        <f t="shared" si="23"/>
        <v>71040505070000</v>
      </c>
      <c r="B196" s="124" t="s">
        <v>439</v>
      </c>
      <c r="C196" s="117" t="s">
        <v>155</v>
      </c>
      <c r="D196" s="118" t="s">
        <v>149</v>
      </c>
      <c r="E196" s="119" t="s">
        <v>149</v>
      </c>
      <c r="F196" s="120" t="s">
        <v>183</v>
      </c>
      <c r="G196" s="129" t="s">
        <v>440</v>
      </c>
      <c r="H196" s="25"/>
      <c r="I196" s="25"/>
      <c r="J196" s="26"/>
      <c r="K196" s="26"/>
      <c r="L196" s="32" t="s">
        <v>174</v>
      </c>
      <c r="M196" s="48">
        <v>5113</v>
      </c>
      <c r="N196" s="183">
        <f t="shared" si="26"/>
        <v>0</v>
      </c>
      <c r="O196" s="183"/>
      <c r="P196" s="183"/>
      <c r="Q196" s="161"/>
      <c r="R196" s="161"/>
      <c r="S196" s="438"/>
      <c r="T196" s="161"/>
      <c r="U196" s="161"/>
      <c r="V196" s="161"/>
    </row>
    <row r="197" spans="1:22" s="115" customFormat="1" ht="16.2">
      <c r="A197" s="122"/>
      <c r="B197" s="124"/>
      <c r="C197" s="117"/>
      <c r="D197" s="118"/>
      <c r="E197" s="119"/>
      <c r="F197" s="120"/>
      <c r="G197" s="129"/>
      <c r="H197" s="25"/>
      <c r="I197" s="25"/>
      <c r="J197" s="26"/>
      <c r="K197" s="26"/>
      <c r="L197" s="30" t="s">
        <v>268</v>
      </c>
      <c r="M197" s="44">
        <v>5129</v>
      </c>
      <c r="N197" s="183">
        <f t="shared" si="26"/>
        <v>0</v>
      </c>
      <c r="O197" s="183"/>
      <c r="P197" s="183"/>
      <c r="Q197" s="161"/>
      <c r="R197" s="161"/>
      <c r="S197" s="438"/>
      <c r="T197" s="161"/>
      <c r="U197" s="161"/>
      <c r="V197" s="161"/>
    </row>
    <row r="198" spans="1:22" ht="49.2" customHeight="1">
      <c r="A198" s="122" t="str">
        <f t="shared" si="23"/>
        <v>71040505074861</v>
      </c>
      <c r="B198" s="124" t="s">
        <v>439</v>
      </c>
      <c r="C198" s="117" t="s">
        <v>155</v>
      </c>
      <c r="D198" s="118" t="s">
        <v>149</v>
      </c>
      <c r="E198" s="119" t="s">
        <v>149</v>
      </c>
      <c r="F198" s="120" t="s">
        <v>183</v>
      </c>
      <c r="G198" s="121">
        <v>4861</v>
      </c>
      <c r="H198" s="45"/>
      <c r="I198" s="147"/>
      <c r="J198" s="148"/>
      <c r="K198" s="148"/>
      <c r="L198" s="27" t="s">
        <v>870</v>
      </c>
      <c r="M198" s="28"/>
      <c r="N198" s="197">
        <f>O198+P198</f>
        <v>0</v>
      </c>
      <c r="O198" s="197">
        <f>SUM(O199:O199)</f>
        <v>0</v>
      </c>
      <c r="P198" s="197">
        <f>SUM(P199:P199)</f>
        <v>0</v>
      </c>
      <c r="Q198" s="161"/>
      <c r="R198" s="161"/>
      <c r="S198" s="438"/>
      <c r="T198" s="161"/>
      <c r="U198" s="161"/>
      <c r="V198" s="161"/>
    </row>
    <row r="199" spans="1:22" s="115" customFormat="1" ht="30" customHeight="1">
      <c r="A199" s="122" t="str">
        <f t="shared" si="23"/>
        <v>71040505080000</v>
      </c>
      <c r="B199" s="124" t="s">
        <v>439</v>
      </c>
      <c r="C199" s="117" t="s">
        <v>155</v>
      </c>
      <c r="D199" s="118" t="s">
        <v>149</v>
      </c>
      <c r="E199" s="119" t="s">
        <v>149</v>
      </c>
      <c r="F199" s="120" t="s">
        <v>185</v>
      </c>
      <c r="G199" s="129" t="s">
        <v>440</v>
      </c>
      <c r="H199" s="17"/>
      <c r="I199" s="25"/>
      <c r="J199" s="26"/>
      <c r="K199" s="26"/>
      <c r="L199" s="30" t="s">
        <v>348</v>
      </c>
      <c r="M199" s="13">
        <v>4729</v>
      </c>
      <c r="N199" s="183">
        <f t="shared" si="26"/>
        <v>0</v>
      </c>
      <c r="O199" s="183"/>
      <c r="P199" s="183"/>
      <c r="Q199" s="161"/>
      <c r="R199" s="161"/>
      <c r="S199" s="438"/>
      <c r="T199" s="161"/>
      <c r="U199" s="161"/>
      <c r="V199" s="161"/>
    </row>
    <row r="200" spans="1:22" ht="27.6">
      <c r="A200" s="122" t="str">
        <f t="shared" si="23"/>
        <v>71040505094861</v>
      </c>
      <c r="B200" s="124" t="s">
        <v>439</v>
      </c>
      <c r="C200" s="117" t="s">
        <v>155</v>
      </c>
      <c r="D200" s="118" t="s">
        <v>149</v>
      </c>
      <c r="E200" s="119" t="s">
        <v>149</v>
      </c>
      <c r="F200" s="120" t="s">
        <v>187</v>
      </c>
      <c r="G200" s="121">
        <v>4861</v>
      </c>
      <c r="H200" s="45"/>
      <c r="I200" s="147"/>
      <c r="J200" s="148"/>
      <c r="K200" s="148"/>
      <c r="L200" s="27" t="s">
        <v>186</v>
      </c>
      <c r="M200" s="28"/>
      <c r="N200" s="197">
        <f>O200+P200</f>
        <v>0</v>
      </c>
      <c r="O200" s="197">
        <f>SUM(O201:O205)</f>
        <v>0</v>
      </c>
      <c r="P200" s="197">
        <f>SUM(P201:P205)</f>
        <v>0</v>
      </c>
      <c r="Q200" s="161"/>
      <c r="R200" s="161"/>
      <c r="S200" s="438"/>
      <c r="T200" s="161"/>
      <c r="U200" s="161"/>
      <c r="V200" s="161"/>
    </row>
    <row r="201" spans="1:22" s="170" customFormat="1" ht="27" customHeight="1">
      <c r="A201" s="122" t="str">
        <f t="shared" si="23"/>
        <v>71040700000000</v>
      </c>
      <c r="B201" s="124" t="s">
        <v>439</v>
      </c>
      <c r="C201" s="117" t="s">
        <v>155</v>
      </c>
      <c r="D201" s="118" t="s">
        <v>183</v>
      </c>
      <c r="E201" s="119" t="s">
        <v>441</v>
      </c>
      <c r="F201" s="120" t="s">
        <v>441</v>
      </c>
      <c r="G201" s="129" t="s">
        <v>440</v>
      </c>
      <c r="H201" s="25"/>
      <c r="I201" s="25"/>
      <c r="J201" s="26"/>
      <c r="K201" s="26"/>
      <c r="L201" s="30" t="s">
        <v>142</v>
      </c>
      <c r="M201" s="13">
        <v>4251</v>
      </c>
      <c r="N201" s="183">
        <f t="shared" si="26"/>
        <v>0</v>
      </c>
      <c r="O201" s="399"/>
      <c r="P201" s="399"/>
      <c r="Q201" s="161"/>
      <c r="R201" s="161"/>
      <c r="S201" s="438"/>
      <c r="T201" s="161"/>
      <c r="U201" s="161"/>
      <c r="V201" s="161"/>
    </row>
    <row r="202" spans="1:22" ht="16.2">
      <c r="A202" s="122" t="str">
        <f t="shared" si="23"/>
        <v>71040700000001</v>
      </c>
      <c r="B202" s="124" t="s">
        <v>439</v>
      </c>
      <c r="C202" s="117" t="s">
        <v>155</v>
      </c>
      <c r="D202" s="118" t="s">
        <v>183</v>
      </c>
      <c r="E202" s="119" t="s">
        <v>441</v>
      </c>
      <c r="F202" s="120" t="s">
        <v>441</v>
      </c>
      <c r="G202" s="129" t="s">
        <v>96</v>
      </c>
      <c r="H202" s="25"/>
      <c r="I202" s="25"/>
      <c r="J202" s="26"/>
      <c r="K202" s="26"/>
      <c r="L202" s="30" t="s">
        <v>348</v>
      </c>
      <c r="M202" s="13">
        <v>4729</v>
      </c>
      <c r="N202" s="183">
        <f t="shared" si="26"/>
        <v>0</v>
      </c>
      <c r="O202" s="183"/>
      <c r="P202" s="183">
        <v>0</v>
      </c>
      <c r="Q202" s="161"/>
      <c r="R202" s="161"/>
      <c r="S202" s="438"/>
      <c r="T202" s="161"/>
      <c r="U202" s="161"/>
      <c r="V202" s="161"/>
    </row>
    <row r="203" spans="1:22" s="156" customFormat="1" ht="16.2">
      <c r="A203" s="122" t="str">
        <f t="shared" si="23"/>
        <v>71040703000000</v>
      </c>
      <c r="B203" s="124" t="s">
        <v>439</v>
      </c>
      <c r="C203" s="117" t="s">
        <v>155</v>
      </c>
      <c r="D203" s="118" t="s">
        <v>183</v>
      </c>
      <c r="E203" s="119" t="s">
        <v>442</v>
      </c>
      <c r="F203" s="120" t="s">
        <v>441</v>
      </c>
      <c r="G203" s="129" t="s">
        <v>440</v>
      </c>
      <c r="H203" s="25"/>
      <c r="I203" s="25"/>
      <c r="J203" s="26"/>
      <c r="K203" s="26"/>
      <c r="L203" s="30" t="s">
        <v>173</v>
      </c>
      <c r="M203" s="31">
        <v>5112</v>
      </c>
      <c r="N203" s="183">
        <f t="shared" si="26"/>
        <v>0</v>
      </c>
      <c r="O203" s="183"/>
      <c r="P203" s="183"/>
      <c r="Q203" s="161"/>
      <c r="R203" s="161"/>
      <c r="S203" s="438"/>
      <c r="T203" s="161"/>
      <c r="U203" s="161"/>
      <c r="V203" s="161"/>
    </row>
    <row r="204" spans="1:22" ht="16.2">
      <c r="A204" s="122" t="str">
        <f t="shared" si="23"/>
        <v>71040703000001</v>
      </c>
      <c r="B204" s="124" t="s">
        <v>439</v>
      </c>
      <c r="C204" s="117" t="s">
        <v>155</v>
      </c>
      <c r="D204" s="118" t="s">
        <v>183</v>
      </c>
      <c r="E204" s="119" t="s">
        <v>442</v>
      </c>
      <c r="F204" s="120" t="s">
        <v>441</v>
      </c>
      <c r="G204" s="129" t="s">
        <v>96</v>
      </c>
      <c r="H204" s="25"/>
      <c r="I204" s="25"/>
      <c r="J204" s="26"/>
      <c r="K204" s="26"/>
      <c r="L204" s="32" t="s">
        <v>174</v>
      </c>
      <c r="M204" s="48">
        <v>5113</v>
      </c>
      <c r="N204" s="183">
        <f t="shared" si="26"/>
        <v>0</v>
      </c>
      <c r="O204" s="183"/>
      <c r="P204" s="183"/>
      <c r="Q204" s="161"/>
      <c r="R204" s="161"/>
      <c r="S204" s="438"/>
      <c r="T204" s="161"/>
      <c r="U204" s="161"/>
      <c r="V204" s="161"/>
    </row>
    <row r="205" spans="1:22" ht="16.2">
      <c r="B205" s="124"/>
      <c r="G205" s="129"/>
      <c r="H205" s="25"/>
      <c r="I205" s="25"/>
      <c r="J205" s="26"/>
      <c r="K205" s="26"/>
      <c r="L205" s="30" t="s">
        <v>268</v>
      </c>
      <c r="M205" s="44">
        <v>5129</v>
      </c>
      <c r="N205" s="183">
        <f t="shared" ref="N205" si="28">O205+P205</f>
        <v>0</v>
      </c>
      <c r="O205" s="183"/>
      <c r="P205" s="183"/>
      <c r="Q205" s="161"/>
      <c r="R205" s="161"/>
      <c r="S205" s="438"/>
      <c r="T205" s="161"/>
      <c r="U205" s="161"/>
      <c r="V205" s="161"/>
    </row>
    <row r="206" spans="1:22" s="115" customFormat="1" ht="16.5" customHeight="1">
      <c r="A206" s="122" t="str">
        <f t="shared" si="23"/>
        <v>71040703010000</v>
      </c>
      <c r="B206" s="124" t="s">
        <v>439</v>
      </c>
      <c r="C206" s="117" t="s">
        <v>155</v>
      </c>
      <c r="D206" s="118" t="s">
        <v>183</v>
      </c>
      <c r="E206" s="119" t="s">
        <v>442</v>
      </c>
      <c r="F206" s="120" t="s">
        <v>106</v>
      </c>
      <c r="G206" s="129" t="s">
        <v>440</v>
      </c>
      <c r="H206" s="45"/>
      <c r="I206" s="147"/>
      <c r="J206" s="148"/>
      <c r="K206" s="148"/>
      <c r="L206" s="27" t="s">
        <v>188</v>
      </c>
      <c r="M206" s="28"/>
      <c r="N206" s="197">
        <f>O206+P206</f>
        <v>0</v>
      </c>
      <c r="O206" s="197">
        <f>SUM(O209:O212)</f>
        <v>0</v>
      </c>
      <c r="P206" s="197">
        <f>SUM(P209:P212)</f>
        <v>0</v>
      </c>
      <c r="Q206" s="161"/>
      <c r="R206" s="161"/>
      <c r="S206" s="438"/>
      <c r="T206" s="161"/>
      <c r="U206" s="161"/>
      <c r="V206" s="161"/>
    </row>
    <row r="207" spans="1:22" s="170" customFormat="1" ht="16.2">
      <c r="A207" s="122" t="str">
        <f t="shared" ref="A207" si="29">CONCATENATE(B207,C207,D207,E207,F207,G207)</f>
        <v>71020500000000</v>
      </c>
      <c r="B207" s="124" t="s">
        <v>439</v>
      </c>
      <c r="C207" s="117" t="s">
        <v>140</v>
      </c>
      <c r="D207" s="118" t="s">
        <v>149</v>
      </c>
      <c r="E207" s="119" t="s">
        <v>441</v>
      </c>
      <c r="F207" s="120" t="s">
        <v>441</v>
      </c>
      <c r="G207" s="129" t="s">
        <v>440</v>
      </c>
      <c r="H207" s="17"/>
      <c r="I207" s="25"/>
      <c r="J207" s="26"/>
      <c r="K207" s="26"/>
      <c r="L207" s="30" t="s">
        <v>871</v>
      </c>
      <c r="M207" s="13">
        <v>4212</v>
      </c>
      <c r="N207" s="183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3"/>
      <c r="P207" s="183"/>
      <c r="Q207" s="161"/>
      <c r="R207" s="161"/>
      <c r="S207" s="438"/>
      <c r="T207" s="161"/>
      <c r="U207" s="161"/>
      <c r="V207" s="161"/>
    </row>
    <row r="208" spans="1:22" s="170" customFormat="1" ht="16.2">
      <c r="A208" s="122" t="str">
        <f t="shared" si="23"/>
        <v>71020500000000</v>
      </c>
      <c r="B208" s="124" t="s">
        <v>439</v>
      </c>
      <c r="C208" s="117" t="s">
        <v>140</v>
      </c>
      <c r="D208" s="118" t="s">
        <v>149</v>
      </c>
      <c r="E208" s="119" t="s">
        <v>441</v>
      </c>
      <c r="F208" s="120" t="s">
        <v>441</v>
      </c>
      <c r="G208" s="129" t="s">
        <v>440</v>
      </c>
      <c r="H208" s="17"/>
      <c r="I208" s="25"/>
      <c r="J208" s="26"/>
      <c r="K208" s="26"/>
      <c r="L208" s="30" t="s">
        <v>116</v>
      </c>
      <c r="M208" s="13">
        <v>4214</v>
      </c>
      <c r="N208" s="183">
        <f t="shared" ref="N208" si="30">O208+P208</f>
        <v>0</v>
      </c>
      <c r="O208" s="183"/>
      <c r="P208" s="183"/>
      <c r="Q208" s="161"/>
      <c r="R208" s="161"/>
      <c r="S208" s="438"/>
      <c r="T208" s="161"/>
      <c r="U208" s="161"/>
      <c r="V208" s="161"/>
    </row>
    <row r="209" spans="1:22" ht="16.2">
      <c r="A209" s="122" t="str">
        <f>CONCATENATE(B209,C209,D209,E209,F209,G209)</f>
        <v>71040703014639</v>
      </c>
      <c r="B209" s="124" t="s">
        <v>439</v>
      </c>
      <c r="C209" s="117" t="s">
        <v>155</v>
      </c>
      <c r="D209" s="118" t="s">
        <v>183</v>
      </c>
      <c r="E209" s="119" t="s">
        <v>442</v>
      </c>
      <c r="F209" s="120" t="s">
        <v>106</v>
      </c>
      <c r="G209" s="121">
        <v>4639</v>
      </c>
      <c r="H209" s="25"/>
      <c r="I209" s="25"/>
      <c r="J209" s="26"/>
      <c r="K209" s="26"/>
      <c r="L209" s="32" t="s">
        <v>125</v>
      </c>
      <c r="M209" s="33">
        <v>4239</v>
      </c>
      <c r="N209" s="183">
        <f t="shared" si="26"/>
        <v>0</v>
      </c>
      <c r="O209" s="183"/>
      <c r="P209" s="183"/>
      <c r="Q209" s="161"/>
      <c r="R209" s="161"/>
      <c r="S209" s="438"/>
      <c r="T209" s="161"/>
      <c r="U209" s="161"/>
      <c r="V209" s="161"/>
    </row>
    <row r="210" spans="1:22" s="170" customFormat="1" ht="26.4">
      <c r="A210" s="122" t="str">
        <f t="shared" si="23"/>
        <v>71040900000000</v>
      </c>
      <c r="B210" s="124" t="s">
        <v>439</v>
      </c>
      <c r="C210" s="117" t="s">
        <v>155</v>
      </c>
      <c r="D210" s="118" t="s">
        <v>187</v>
      </c>
      <c r="E210" s="119" t="s">
        <v>441</v>
      </c>
      <c r="F210" s="120" t="s">
        <v>441</v>
      </c>
      <c r="G210" s="129" t="s">
        <v>440</v>
      </c>
      <c r="H210" s="25"/>
      <c r="I210" s="25"/>
      <c r="J210" s="26"/>
      <c r="K210" s="26"/>
      <c r="L210" s="29" t="s">
        <v>142</v>
      </c>
      <c r="M210" s="12">
        <v>4251</v>
      </c>
      <c r="N210" s="183">
        <f t="shared" si="26"/>
        <v>0</v>
      </c>
      <c r="O210" s="183"/>
      <c r="P210" s="183">
        <v>0</v>
      </c>
      <c r="Q210" s="161"/>
      <c r="R210" s="161"/>
      <c r="S210" s="438"/>
      <c r="T210" s="161"/>
      <c r="U210" s="161"/>
      <c r="V210" s="161"/>
    </row>
    <row r="211" spans="1:22" ht="16.2">
      <c r="A211" s="122" t="str">
        <f t="shared" si="23"/>
        <v>71040900000001</v>
      </c>
      <c r="B211" s="124" t="s">
        <v>439</v>
      </c>
      <c r="C211" s="117" t="s">
        <v>155</v>
      </c>
      <c r="D211" s="118" t="s">
        <v>187</v>
      </c>
      <c r="E211" s="119" t="s">
        <v>441</v>
      </c>
      <c r="F211" s="120" t="s">
        <v>441</v>
      </c>
      <c r="G211" s="129" t="s">
        <v>96</v>
      </c>
      <c r="H211" s="25"/>
      <c r="I211" s="25"/>
      <c r="J211" s="26"/>
      <c r="K211" s="26"/>
      <c r="L211" s="30" t="s">
        <v>167</v>
      </c>
      <c r="M211" s="31">
        <v>4639</v>
      </c>
      <c r="N211" s="183">
        <f t="shared" si="26"/>
        <v>0</v>
      </c>
      <c r="O211" s="183"/>
      <c r="P211" s="183"/>
      <c r="Q211" s="161"/>
      <c r="R211" s="161"/>
      <c r="S211" s="438"/>
      <c r="T211" s="161"/>
      <c r="U211" s="161"/>
      <c r="V211" s="161"/>
    </row>
    <row r="212" spans="1:22" s="156" customFormat="1" ht="16.2">
      <c r="A212" s="122" t="str">
        <f t="shared" si="23"/>
        <v>71040901000000</v>
      </c>
      <c r="B212" s="124" t="s">
        <v>439</v>
      </c>
      <c r="C212" s="117" t="s">
        <v>155</v>
      </c>
      <c r="D212" s="118" t="s">
        <v>187</v>
      </c>
      <c r="E212" s="119" t="s">
        <v>106</v>
      </c>
      <c r="F212" s="120" t="s">
        <v>441</v>
      </c>
      <c r="G212" s="129" t="s">
        <v>440</v>
      </c>
      <c r="H212" s="25"/>
      <c r="I212" s="25"/>
      <c r="J212" s="26"/>
      <c r="K212" s="26"/>
      <c r="L212" s="32" t="s">
        <v>174</v>
      </c>
      <c r="M212" s="48">
        <v>5113</v>
      </c>
      <c r="N212" s="183">
        <f t="shared" si="26"/>
        <v>0</v>
      </c>
      <c r="O212" s="183"/>
      <c r="P212" s="183"/>
      <c r="Q212" s="161"/>
      <c r="R212" s="161"/>
      <c r="S212" s="438"/>
      <c r="T212" s="161"/>
      <c r="U212" s="161"/>
      <c r="V212" s="161"/>
    </row>
    <row r="213" spans="1:22" ht="16.2">
      <c r="A213" s="122" t="str">
        <f t="shared" si="23"/>
        <v>71040901000001</v>
      </c>
      <c r="B213" s="124" t="s">
        <v>439</v>
      </c>
      <c r="C213" s="117" t="s">
        <v>155</v>
      </c>
      <c r="D213" s="118" t="s">
        <v>187</v>
      </c>
      <c r="E213" s="119" t="s">
        <v>106</v>
      </c>
      <c r="F213" s="120" t="s">
        <v>441</v>
      </c>
      <c r="G213" s="129" t="s">
        <v>96</v>
      </c>
      <c r="H213" s="45"/>
      <c r="I213" s="147"/>
      <c r="J213" s="148"/>
      <c r="K213" s="148"/>
      <c r="L213" s="27" t="s">
        <v>190</v>
      </c>
      <c r="M213" s="28"/>
      <c r="N213" s="197">
        <f>O213+P213</f>
        <v>0</v>
      </c>
      <c r="O213" s="197">
        <f>SUM(O214:O216)</f>
        <v>0</v>
      </c>
      <c r="P213" s="197">
        <f>SUM(P214:P216)</f>
        <v>0</v>
      </c>
      <c r="Q213" s="161"/>
      <c r="R213" s="161"/>
      <c r="S213" s="438"/>
      <c r="T213" s="161"/>
      <c r="U213" s="161"/>
      <c r="V213" s="161"/>
    </row>
    <row r="214" spans="1:22" s="115" customFormat="1" ht="27" customHeight="1">
      <c r="A214" s="122" t="str">
        <f t="shared" si="23"/>
        <v>71040901010000</v>
      </c>
      <c r="B214" s="124" t="s">
        <v>439</v>
      </c>
      <c r="C214" s="117" t="s">
        <v>155</v>
      </c>
      <c r="D214" s="118" t="s">
        <v>187</v>
      </c>
      <c r="E214" s="119" t="s">
        <v>106</v>
      </c>
      <c r="F214" s="120" t="s">
        <v>106</v>
      </c>
      <c r="G214" s="129" t="s">
        <v>440</v>
      </c>
      <c r="H214" s="17"/>
      <c r="I214" s="400"/>
      <c r="J214" s="401"/>
      <c r="K214" s="401"/>
      <c r="L214" s="30" t="s">
        <v>873</v>
      </c>
      <c r="M214" s="48">
        <v>4511</v>
      </c>
      <c r="N214" s="183">
        <f t="shared" si="26"/>
        <v>0</v>
      </c>
      <c r="O214" s="399"/>
      <c r="P214" s="399"/>
      <c r="Q214" s="161"/>
      <c r="R214" s="161"/>
      <c r="S214" s="438"/>
      <c r="T214" s="161"/>
      <c r="U214" s="161"/>
      <c r="V214" s="161"/>
    </row>
    <row r="215" spans="1:22" s="115" customFormat="1" ht="27" customHeight="1">
      <c r="A215" s="122"/>
      <c r="B215" s="124"/>
      <c r="C215" s="117"/>
      <c r="D215" s="118"/>
      <c r="E215" s="119"/>
      <c r="F215" s="120"/>
      <c r="G215" s="129"/>
      <c r="H215" s="17"/>
      <c r="I215" s="400"/>
      <c r="J215" s="401"/>
      <c r="K215" s="401"/>
      <c r="L215" s="30" t="s">
        <v>911</v>
      </c>
      <c r="M215" s="48" t="s">
        <v>912</v>
      </c>
      <c r="N215" s="183">
        <f t="shared" si="26"/>
        <v>0</v>
      </c>
      <c r="O215" s="399"/>
      <c r="P215" s="399"/>
      <c r="Q215" s="161"/>
      <c r="R215" s="161"/>
      <c r="S215" s="438"/>
      <c r="T215" s="161"/>
      <c r="U215" s="161"/>
      <c r="V215" s="161"/>
    </row>
    <row r="216" spans="1:22" ht="16.8">
      <c r="A216" s="122" t="str">
        <f t="shared" si="23"/>
        <v>71040901015221</v>
      </c>
      <c r="B216" s="124" t="s">
        <v>439</v>
      </c>
      <c r="C216" s="117" t="s">
        <v>155</v>
      </c>
      <c r="D216" s="118" t="s">
        <v>187</v>
      </c>
      <c r="E216" s="119" t="s">
        <v>106</v>
      </c>
      <c r="F216" s="120" t="s">
        <v>106</v>
      </c>
      <c r="G216" s="121">
        <v>5221</v>
      </c>
      <c r="H216" s="25"/>
      <c r="I216" s="25"/>
      <c r="J216" s="26"/>
      <c r="K216" s="26"/>
      <c r="L216" s="32" t="s">
        <v>134</v>
      </c>
      <c r="M216" s="48">
        <v>4861</v>
      </c>
      <c r="N216" s="183">
        <f t="shared" si="26"/>
        <v>0</v>
      </c>
      <c r="O216" s="399"/>
      <c r="P216" s="399"/>
      <c r="Q216" s="161"/>
      <c r="R216" s="161"/>
      <c r="S216" s="438"/>
      <c r="T216" s="161"/>
      <c r="U216" s="161"/>
      <c r="V216" s="161"/>
    </row>
    <row r="217" spans="1:22" s="115" customFormat="1" ht="16.2">
      <c r="A217" s="122" t="str">
        <f t="shared" si="23"/>
        <v>71040901020000</v>
      </c>
      <c r="B217" s="124" t="s">
        <v>439</v>
      </c>
      <c r="C217" s="117" t="s">
        <v>155</v>
      </c>
      <c r="D217" s="118" t="s">
        <v>187</v>
      </c>
      <c r="E217" s="119" t="s">
        <v>106</v>
      </c>
      <c r="F217" s="120" t="s">
        <v>140</v>
      </c>
      <c r="G217" s="129" t="s">
        <v>440</v>
      </c>
      <c r="H217" s="45"/>
      <c r="I217" s="147"/>
      <c r="J217" s="148"/>
      <c r="K217" s="148"/>
      <c r="L217" s="27" t="s">
        <v>191</v>
      </c>
      <c r="M217" s="28"/>
      <c r="N217" s="197">
        <f>O217+P217</f>
        <v>0</v>
      </c>
      <c r="O217" s="197">
        <f>SUM(O218:O219)</f>
        <v>0</v>
      </c>
      <c r="P217" s="197">
        <f>SUM(P218:P219)</f>
        <v>0</v>
      </c>
      <c r="Q217" s="161"/>
      <c r="R217" s="161"/>
      <c r="S217" s="438"/>
      <c r="T217" s="161"/>
      <c r="U217" s="161"/>
      <c r="V217" s="161"/>
    </row>
    <row r="218" spans="1:22" ht="26.4">
      <c r="A218" s="122" t="str">
        <f t="shared" si="23"/>
        <v>71040901024637</v>
      </c>
      <c r="B218" s="124" t="s">
        <v>439</v>
      </c>
      <c r="C218" s="117" t="s">
        <v>155</v>
      </c>
      <c r="D218" s="118" t="s">
        <v>187</v>
      </c>
      <c r="E218" s="119" t="s">
        <v>106</v>
      </c>
      <c r="F218" s="120" t="s">
        <v>140</v>
      </c>
      <c r="G218" s="121">
        <v>4637</v>
      </c>
      <c r="H218" s="25"/>
      <c r="I218" s="25"/>
      <c r="J218" s="26"/>
      <c r="K218" s="26"/>
      <c r="L218" s="30" t="s">
        <v>142</v>
      </c>
      <c r="M218" s="13">
        <v>4251</v>
      </c>
      <c r="N218" s="183">
        <f t="shared" si="26"/>
        <v>0</v>
      </c>
      <c r="O218" s="183"/>
      <c r="P218" s="183"/>
      <c r="Q218" s="161"/>
      <c r="R218" s="161"/>
      <c r="S218" s="438"/>
      <c r="T218" s="161"/>
      <c r="U218" s="161"/>
      <c r="V218" s="161"/>
    </row>
    <row r="219" spans="1:22" s="115" customFormat="1" ht="16.2">
      <c r="A219" s="122" t="str">
        <f t="shared" si="23"/>
        <v>71040901030000</v>
      </c>
      <c r="B219" s="124" t="s">
        <v>439</v>
      </c>
      <c r="C219" s="117" t="s">
        <v>155</v>
      </c>
      <c r="D219" s="118" t="s">
        <v>187</v>
      </c>
      <c r="E219" s="119" t="s">
        <v>106</v>
      </c>
      <c r="F219" s="120" t="s">
        <v>442</v>
      </c>
      <c r="G219" s="129" t="s">
        <v>440</v>
      </c>
      <c r="H219" s="25"/>
      <c r="I219" s="25"/>
      <c r="J219" s="26"/>
      <c r="K219" s="26"/>
      <c r="L219" s="30" t="s">
        <v>173</v>
      </c>
      <c r="M219" s="31">
        <v>5112</v>
      </c>
      <c r="N219" s="183">
        <f t="shared" si="26"/>
        <v>0</v>
      </c>
      <c r="O219" s="183"/>
      <c r="P219" s="183"/>
      <c r="Q219" s="161"/>
      <c r="R219" s="161"/>
      <c r="S219" s="438"/>
      <c r="T219" s="161"/>
      <c r="U219" s="161"/>
      <c r="V219" s="161"/>
    </row>
    <row r="220" spans="1:22" ht="54" customHeight="1">
      <c r="A220" s="122" t="str">
        <f t="shared" si="23"/>
        <v>71040901034511</v>
      </c>
      <c r="B220" s="124" t="s">
        <v>439</v>
      </c>
      <c r="C220" s="117" t="s">
        <v>155</v>
      </c>
      <c r="D220" s="118" t="s">
        <v>187</v>
      </c>
      <c r="E220" s="119" t="s">
        <v>106</v>
      </c>
      <c r="F220" s="120" t="s">
        <v>442</v>
      </c>
      <c r="G220" s="121">
        <v>4511</v>
      </c>
      <c r="H220" s="45"/>
      <c r="I220" s="147"/>
      <c r="J220" s="148"/>
      <c r="K220" s="148"/>
      <c r="L220" s="457" t="s">
        <v>874</v>
      </c>
      <c r="M220" s="28"/>
      <c r="N220" s="197">
        <f>O220+P220</f>
        <v>0</v>
      </c>
      <c r="O220" s="197">
        <f>SUM(O221:O223)</f>
        <v>0</v>
      </c>
      <c r="P220" s="197">
        <f>SUM(P221:P223)</f>
        <v>0</v>
      </c>
      <c r="Q220" s="161"/>
      <c r="R220" s="161"/>
      <c r="S220" s="438"/>
      <c r="T220" s="161"/>
      <c r="U220" s="161"/>
      <c r="V220" s="161"/>
    </row>
    <row r="221" spans="1:22" s="115" customFormat="1" ht="16.2">
      <c r="A221" s="122" t="str">
        <f t="shared" ref="A221:A315" si="31">CONCATENATE(B221,C221,D221,E221,F221,G221)</f>
        <v>71040901040000</v>
      </c>
      <c r="B221" s="124" t="s">
        <v>439</v>
      </c>
      <c r="C221" s="117" t="s">
        <v>155</v>
      </c>
      <c r="D221" s="118" t="s">
        <v>187</v>
      </c>
      <c r="E221" s="119" t="s">
        <v>106</v>
      </c>
      <c r="F221" s="120" t="s">
        <v>155</v>
      </c>
      <c r="G221" s="129" t="s">
        <v>440</v>
      </c>
      <c r="H221" s="25"/>
      <c r="I221" s="25"/>
      <c r="J221" s="26"/>
      <c r="K221" s="26"/>
      <c r="L221" s="32" t="s">
        <v>134</v>
      </c>
      <c r="M221" s="48">
        <v>4861</v>
      </c>
      <c r="N221" s="183">
        <f t="shared" si="26"/>
        <v>0</v>
      </c>
      <c r="O221" s="402"/>
      <c r="P221" s="402">
        <v>0</v>
      </c>
      <c r="Q221" s="161"/>
      <c r="R221" s="161"/>
      <c r="S221" s="438"/>
      <c r="T221" s="161"/>
      <c r="U221" s="161"/>
      <c r="V221" s="161"/>
    </row>
    <row r="222" spans="1:22" ht="16.2">
      <c r="A222" s="122" t="str">
        <f t="shared" si="31"/>
        <v>71040901044639</v>
      </c>
      <c r="B222" s="124" t="s">
        <v>439</v>
      </c>
      <c r="C222" s="117" t="s">
        <v>155</v>
      </c>
      <c r="D222" s="118" t="s">
        <v>187</v>
      </c>
      <c r="E222" s="119" t="s">
        <v>106</v>
      </c>
      <c r="F222" s="120" t="s">
        <v>155</v>
      </c>
      <c r="G222" s="121">
        <v>4639</v>
      </c>
      <c r="H222" s="25"/>
      <c r="I222" s="25"/>
      <c r="J222" s="26"/>
      <c r="K222" s="26"/>
      <c r="L222" s="29" t="s">
        <v>755</v>
      </c>
      <c r="M222" s="12" t="s">
        <v>580</v>
      </c>
      <c r="N222" s="183">
        <f t="shared" si="26"/>
        <v>0</v>
      </c>
      <c r="O222" s="183"/>
      <c r="P222" s="183"/>
      <c r="Q222" s="161"/>
      <c r="R222" s="161"/>
      <c r="S222" s="438"/>
      <c r="T222" s="161"/>
      <c r="U222" s="161"/>
      <c r="V222" s="161"/>
    </row>
    <row r="223" spans="1:22" ht="16.2">
      <c r="A223" s="122" t="str">
        <f t="shared" si="31"/>
        <v>71040901044819</v>
      </c>
      <c r="B223" s="124" t="s">
        <v>439</v>
      </c>
      <c r="C223" s="117" t="s">
        <v>155</v>
      </c>
      <c r="D223" s="118" t="s">
        <v>187</v>
      </c>
      <c r="E223" s="119" t="s">
        <v>106</v>
      </c>
      <c r="F223" s="120" t="s">
        <v>155</v>
      </c>
      <c r="G223" s="121">
        <v>4819</v>
      </c>
      <c r="H223" s="25"/>
      <c r="I223" s="25"/>
      <c r="J223" s="26"/>
      <c r="K223" s="26"/>
      <c r="L223" s="29" t="s">
        <v>138</v>
      </c>
      <c r="M223" s="12" t="s">
        <v>756</v>
      </c>
      <c r="N223" s="183">
        <f t="shared" si="26"/>
        <v>0</v>
      </c>
      <c r="O223" s="183"/>
      <c r="P223" s="183"/>
      <c r="Q223" s="161"/>
      <c r="R223" s="161"/>
      <c r="S223" s="438"/>
      <c r="T223" s="161"/>
      <c r="U223" s="161"/>
      <c r="V223" s="161"/>
    </row>
    <row r="224" spans="1:22" s="115" customFormat="1" ht="26.25" customHeight="1">
      <c r="A224" s="122" t="str">
        <f t="shared" si="31"/>
        <v>71040901050000</v>
      </c>
      <c r="B224" s="124" t="s">
        <v>439</v>
      </c>
      <c r="C224" s="117" t="s">
        <v>155</v>
      </c>
      <c r="D224" s="118" t="s">
        <v>187</v>
      </c>
      <c r="E224" s="119" t="s">
        <v>106</v>
      </c>
      <c r="F224" s="120" t="s">
        <v>149</v>
      </c>
      <c r="G224" s="129" t="s">
        <v>440</v>
      </c>
      <c r="H224" s="45"/>
      <c r="I224" s="147"/>
      <c r="J224" s="148"/>
      <c r="K224" s="148"/>
      <c r="L224" s="27" t="s">
        <v>193</v>
      </c>
      <c r="M224" s="28"/>
      <c r="N224" s="197">
        <f>O224+P224</f>
        <v>0</v>
      </c>
      <c r="O224" s="197">
        <f>SUM(O225:O230)</f>
        <v>0</v>
      </c>
      <c r="P224" s="197">
        <f>SUM(P225:P230)</f>
        <v>0</v>
      </c>
      <c r="Q224" s="161"/>
      <c r="R224" s="161"/>
      <c r="S224" s="438"/>
      <c r="T224" s="161"/>
      <c r="U224" s="161"/>
      <c r="V224" s="161"/>
    </row>
    <row r="225" spans="1:22" ht="16.8">
      <c r="A225" s="122" t="str">
        <f t="shared" si="31"/>
        <v>71040901058111</v>
      </c>
      <c r="B225" s="124" t="s">
        <v>439</v>
      </c>
      <c r="C225" s="117" t="s">
        <v>155</v>
      </c>
      <c r="D225" s="118" t="s">
        <v>187</v>
      </c>
      <c r="E225" s="119" t="s">
        <v>106</v>
      </c>
      <c r="F225" s="120" t="s">
        <v>149</v>
      </c>
      <c r="G225" s="121">
        <v>8111</v>
      </c>
      <c r="H225" s="25"/>
      <c r="I225" s="25"/>
      <c r="J225" s="26"/>
      <c r="K225" s="26"/>
      <c r="L225" s="29" t="s">
        <v>114</v>
      </c>
      <c r="M225" s="33">
        <v>4212</v>
      </c>
      <c r="N225" s="183">
        <f t="shared" si="26"/>
        <v>0</v>
      </c>
      <c r="O225" s="399"/>
      <c r="P225" s="399"/>
      <c r="Q225" s="161"/>
      <c r="R225" s="161"/>
      <c r="S225" s="438"/>
      <c r="T225" s="161"/>
      <c r="U225" s="161"/>
      <c r="V225" s="161"/>
    </row>
    <row r="226" spans="1:22" ht="16.8">
      <c r="A226" s="122" t="str">
        <f t="shared" si="31"/>
        <v>71040901058411</v>
      </c>
      <c r="B226" s="124" t="s">
        <v>439</v>
      </c>
      <c r="C226" s="117" t="s">
        <v>155</v>
      </c>
      <c r="D226" s="118" t="s">
        <v>187</v>
      </c>
      <c r="E226" s="119" t="s">
        <v>106</v>
      </c>
      <c r="F226" s="120" t="s">
        <v>149</v>
      </c>
      <c r="G226" s="121">
        <v>8411</v>
      </c>
      <c r="H226" s="25"/>
      <c r="I226" s="25"/>
      <c r="J226" s="26"/>
      <c r="K226" s="26"/>
      <c r="L226" s="32" t="s">
        <v>125</v>
      </c>
      <c r="M226" s="33">
        <v>4239</v>
      </c>
      <c r="N226" s="183">
        <f t="shared" si="26"/>
        <v>0</v>
      </c>
      <c r="O226" s="403"/>
      <c r="P226" s="403"/>
      <c r="Q226" s="161"/>
      <c r="R226" s="161"/>
      <c r="S226" s="438"/>
      <c r="T226" s="161"/>
      <c r="U226" s="161"/>
      <c r="V226" s="161"/>
    </row>
    <row r="227" spans="1:22" s="115" customFormat="1" ht="26.4">
      <c r="A227" s="122" t="str">
        <f t="shared" si="31"/>
        <v>71040901060000</v>
      </c>
      <c r="B227" s="124" t="s">
        <v>439</v>
      </c>
      <c r="C227" s="117" t="s">
        <v>155</v>
      </c>
      <c r="D227" s="118" t="s">
        <v>187</v>
      </c>
      <c r="E227" s="119" t="s">
        <v>106</v>
      </c>
      <c r="F227" s="120" t="s">
        <v>157</v>
      </c>
      <c r="G227" s="129" t="s">
        <v>440</v>
      </c>
      <c r="H227" s="25"/>
      <c r="I227" s="25"/>
      <c r="J227" s="26"/>
      <c r="K227" s="26"/>
      <c r="L227" s="29" t="s">
        <v>142</v>
      </c>
      <c r="M227" s="12">
        <v>4251</v>
      </c>
      <c r="N227" s="183">
        <f t="shared" si="26"/>
        <v>0</v>
      </c>
      <c r="O227" s="183"/>
      <c r="P227" s="183"/>
      <c r="Q227" s="161"/>
      <c r="R227" s="161"/>
      <c r="S227" s="438"/>
      <c r="T227" s="161"/>
      <c r="U227" s="161"/>
      <c r="V227" s="161"/>
    </row>
    <row r="228" spans="1:22" ht="16.2">
      <c r="A228" s="122" t="str">
        <f t="shared" si="31"/>
        <v>71040901064819</v>
      </c>
      <c r="B228" s="124" t="s">
        <v>439</v>
      </c>
      <c r="C228" s="117" t="s">
        <v>155</v>
      </c>
      <c r="D228" s="118" t="s">
        <v>187</v>
      </c>
      <c r="E228" s="119" t="s">
        <v>106</v>
      </c>
      <c r="F228" s="120" t="s">
        <v>157</v>
      </c>
      <c r="G228" s="121">
        <v>4819</v>
      </c>
      <c r="H228" s="25"/>
      <c r="I228" s="25"/>
      <c r="J228" s="26"/>
      <c r="K228" s="26"/>
      <c r="L228" s="32" t="s">
        <v>134</v>
      </c>
      <c r="M228" s="48">
        <v>4861</v>
      </c>
      <c r="N228" s="183">
        <f t="shared" si="26"/>
        <v>0</v>
      </c>
      <c r="O228" s="404"/>
      <c r="P228" s="404"/>
      <c r="Q228" s="161"/>
      <c r="R228" s="161"/>
      <c r="S228" s="438"/>
      <c r="T228" s="161"/>
      <c r="U228" s="161"/>
      <c r="V228" s="161"/>
    </row>
    <row r="229" spans="1:22" ht="16.2">
      <c r="A229" s="122" t="str">
        <f>CONCATENATE(B229,C229,D229,E229,F229,G229)</f>
        <v>71040901064861</v>
      </c>
      <c r="B229" s="124" t="s">
        <v>439</v>
      </c>
      <c r="C229" s="117" t="s">
        <v>155</v>
      </c>
      <c r="D229" s="118" t="s">
        <v>187</v>
      </c>
      <c r="E229" s="119" t="s">
        <v>106</v>
      </c>
      <c r="F229" s="120" t="s">
        <v>157</v>
      </c>
      <c r="G229" s="121">
        <v>4861</v>
      </c>
      <c r="H229" s="25"/>
      <c r="I229" s="25"/>
      <c r="J229" s="26"/>
      <c r="K229" s="26"/>
      <c r="L229" s="29" t="s">
        <v>137</v>
      </c>
      <c r="M229" s="12">
        <v>5129</v>
      </c>
      <c r="N229" s="183">
        <f t="shared" si="26"/>
        <v>0</v>
      </c>
      <c r="O229" s="183"/>
      <c r="P229" s="183"/>
      <c r="Q229" s="161"/>
      <c r="R229" s="161"/>
      <c r="S229" s="438"/>
      <c r="T229" s="161"/>
      <c r="U229" s="161"/>
      <c r="V229" s="161"/>
    </row>
    <row r="230" spans="1:22" s="115" customFormat="1" ht="16.2">
      <c r="A230" s="122" t="str">
        <f t="shared" si="31"/>
        <v>71040901070000</v>
      </c>
      <c r="B230" s="124" t="s">
        <v>439</v>
      </c>
      <c r="C230" s="117" t="s">
        <v>155</v>
      </c>
      <c r="D230" s="118" t="s">
        <v>187</v>
      </c>
      <c r="E230" s="119" t="s">
        <v>106</v>
      </c>
      <c r="F230" s="120" t="s">
        <v>183</v>
      </c>
      <c r="G230" s="129" t="s">
        <v>440</v>
      </c>
      <c r="H230" s="25"/>
      <c r="I230" s="25"/>
      <c r="J230" s="26"/>
      <c r="K230" s="26"/>
      <c r="L230" s="32" t="s">
        <v>194</v>
      </c>
      <c r="M230" s="48">
        <v>5221</v>
      </c>
      <c r="N230" s="183">
        <f t="shared" si="26"/>
        <v>0</v>
      </c>
      <c r="O230" s="183"/>
      <c r="P230" s="183"/>
      <c r="Q230" s="161"/>
      <c r="R230" s="161"/>
      <c r="S230" s="438"/>
      <c r="T230" s="161"/>
      <c r="U230" s="161"/>
      <c r="V230" s="161"/>
    </row>
    <row r="231" spans="1:22" ht="55.2">
      <c r="A231" s="122" t="str">
        <f t="shared" si="31"/>
        <v>71040901074239</v>
      </c>
      <c r="B231" s="124" t="s">
        <v>439</v>
      </c>
      <c r="C231" s="117" t="s">
        <v>155</v>
      </c>
      <c r="D231" s="118" t="s">
        <v>187</v>
      </c>
      <c r="E231" s="119" t="s">
        <v>106</v>
      </c>
      <c r="F231" s="120" t="s">
        <v>183</v>
      </c>
      <c r="G231" s="121">
        <v>4239</v>
      </c>
      <c r="H231" s="45"/>
      <c r="I231" s="147"/>
      <c r="J231" s="148"/>
      <c r="K231" s="148"/>
      <c r="L231" s="27" t="s">
        <v>757</v>
      </c>
      <c r="M231" s="28"/>
      <c r="N231" s="197">
        <f>O231+P231</f>
        <v>0</v>
      </c>
      <c r="O231" s="197">
        <f>SUM(O232:O233)</f>
        <v>0</v>
      </c>
      <c r="P231" s="197">
        <f>SUM(P232:P233)</f>
        <v>0</v>
      </c>
      <c r="Q231" s="161"/>
      <c r="R231" s="161"/>
      <c r="S231" s="438"/>
      <c r="T231" s="161"/>
      <c r="U231" s="161"/>
      <c r="V231" s="161"/>
    </row>
    <row r="232" spans="1:22" ht="16.8">
      <c r="A232" s="122" t="str">
        <f t="shared" ref="A232" si="32">CONCATENATE(B232,C232,D232,E232,F232,G232)</f>
        <v>71040901058111</v>
      </c>
      <c r="B232" s="124" t="s">
        <v>439</v>
      </c>
      <c r="C232" s="117" t="s">
        <v>155</v>
      </c>
      <c r="D232" s="118" t="s">
        <v>187</v>
      </c>
      <c r="E232" s="119" t="s">
        <v>106</v>
      </c>
      <c r="F232" s="120" t="s">
        <v>149</v>
      </c>
      <c r="G232" s="121">
        <v>8111</v>
      </c>
      <c r="H232" s="25"/>
      <c r="I232" s="25"/>
      <c r="J232" s="26"/>
      <c r="K232" s="26"/>
      <c r="L232" s="29" t="s">
        <v>114</v>
      </c>
      <c r="M232" s="33">
        <v>4212</v>
      </c>
      <c r="N232" s="183">
        <f t="shared" ref="N232" si="33">O232+P232</f>
        <v>0</v>
      </c>
      <c r="O232" s="399"/>
      <c r="P232" s="399"/>
      <c r="Q232" s="161"/>
      <c r="R232" s="161"/>
      <c r="S232" s="438"/>
      <c r="T232" s="161"/>
      <c r="U232" s="161"/>
      <c r="V232" s="161"/>
    </row>
    <row r="233" spans="1:22" s="115" customFormat="1" ht="16.2">
      <c r="A233" s="122" t="str">
        <f t="shared" si="31"/>
        <v>71040901080000</v>
      </c>
      <c r="B233" s="124" t="s">
        <v>439</v>
      </c>
      <c r="C233" s="117" t="s">
        <v>155</v>
      </c>
      <c r="D233" s="118" t="s">
        <v>187</v>
      </c>
      <c r="E233" s="119" t="s">
        <v>106</v>
      </c>
      <c r="F233" s="120" t="s">
        <v>185</v>
      </c>
      <c r="G233" s="129" t="s">
        <v>440</v>
      </c>
      <c r="H233" s="25"/>
      <c r="I233" s="25"/>
      <c r="J233" s="26"/>
      <c r="K233" s="26"/>
      <c r="L233" s="32" t="s">
        <v>134</v>
      </c>
      <c r="M233" s="12">
        <v>4861</v>
      </c>
      <c r="N233" s="183">
        <f t="shared" si="26"/>
        <v>0</v>
      </c>
      <c r="O233" s="402"/>
      <c r="P233" s="402"/>
      <c r="Q233" s="161"/>
      <c r="R233" s="161"/>
      <c r="S233" s="438"/>
      <c r="T233" s="161"/>
      <c r="U233" s="161"/>
      <c r="V233" s="161"/>
    </row>
    <row r="234" spans="1:22" ht="27.6">
      <c r="A234" s="122" t="str">
        <f t="shared" si="31"/>
        <v>71040901084234</v>
      </c>
      <c r="B234" s="124" t="s">
        <v>439</v>
      </c>
      <c r="C234" s="117" t="s">
        <v>155</v>
      </c>
      <c r="D234" s="118" t="s">
        <v>187</v>
      </c>
      <c r="E234" s="119" t="s">
        <v>106</v>
      </c>
      <c r="F234" s="120" t="s">
        <v>185</v>
      </c>
      <c r="G234" s="121">
        <v>4234</v>
      </c>
      <c r="H234" s="146"/>
      <c r="I234" s="147"/>
      <c r="J234" s="148"/>
      <c r="K234" s="148"/>
      <c r="L234" s="460" t="s">
        <v>875</v>
      </c>
      <c r="M234" s="28"/>
      <c r="N234" s="197">
        <f>O234+P234</f>
        <v>0</v>
      </c>
      <c r="O234" s="197">
        <f>SUM(O235)</f>
        <v>0</v>
      </c>
      <c r="P234" s="197">
        <f>SUM(P235)</f>
        <v>0</v>
      </c>
      <c r="Q234" s="161"/>
      <c r="R234" s="161"/>
      <c r="S234" s="438"/>
      <c r="T234" s="161"/>
      <c r="U234" s="161"/>
      <c r="V234" s="161"/>
    </row>
    <row r="235" spans="1:22" ht="26.4">
      <c r="A235" s="122" t="str">
        <f t="shared" si="31"/>
        <v>71040901084511</v>
      </c>
      <c r="B235" s="124" t="s">
        <v>439</v>
      </c>
      <c r="C235" s="117" t="s">
        <v>155</v>
      </c>
      <c r="D235" s="118" t="s">
        <v>187</v>
      </c>
      <c r="E235" s="119" t="s">
        <v>106</v>
      </c>
      <c r="F235" s="120" t="s">
        <v>185</v>
      </c>
      <c r="G235" s="121">
        <v>4511</v>
      </c>
      <c r="H235" s="25"/>
      <c r="I235" s="25"/>
      <c r="J235" s="26"/>
      <c r="K235" s="26"/>
      <c r="L235" s="32" t="s">
        <v>131</v>
      </c>
      <c r="M235" s="48">
        <v>4511</v>
      </c>
      <c r="N235" s="183">
        <f t="shared" si="26"/>
        <v>0</v>
      </c>
      <c r="O235" s="402"/>
      <c r="P235" s="402">
        <v>0</v>
      </c>
      <c r="Q235" s="161"/>
      <c r="R235" s="161"/>
      <c r="S235" s="438"/>
      <c r="T235" s="161"/>
      <c r="U235" s="161"/>
      <c r="V235" s="161"/>
    </row>
    <row r="236" spans="1:22" ht="27.6">
      <c r="B236" s="124"/>
      <c r="H236" s="45"/>
      <c r="I236" s="147"/>
      <c r="J236" s="148"/>
      <c r="K236" s="148"/>
      <c r="L236" s="27" t="s">
        <v>876</v>
      </c>
      <c r="M236" s="28"/>
      <c r="N236" s="197">
        <f>O236+P236</f>
        <v>0</v>
      </c>
      <c r="O236" s="197">
        <f>SUM(O237)</f>
        <v>0</v>
      </c>
      <c r="P236" s="197">
        <f>SUM(P237)</f>
        <v>0</v>
      </c>
      <c r="Q236" s="161"/>
      <c r="R236" s="161"/>
      <c r="S236" s="438"/>
      <c r="T236" s="161"/>
      <c r="U236" s="161"/>
      <c r="V236" s="161"/>
    </row>
    <row r="237" spans="1:22" s="182" customFormat="1" ht="26.4">
      <c r="A237" s="122" t="str">
        <f t="shared" ref="A237" si="34">CONCATENATE(B237,C237,D237,E237,F237,G237)</f>
        <v>71050000000000</v>
      </c>
      <c r="B237" s="124" t="s">
        <v>439</v>
      </c>
      <c r="C237" s="117" t="s">
        <v>149</v>
      </c>
      <c r="D237" s="118" t="s">
        <v>441</v>
      </c>
      <c r="E237" s="119" t="s">
        <v>441</v>
      </c>
      <c r="F237" s="120" t="s">
        <v>441</v>
      </c>
      <c r="G237" s="129" t="s">
        <v>440</v>
      </c>
      <c r="H237" s="25"/>
      <c r="I237" s="25"/>
      <c r="J237" s="26"/>
      <c r="K237" s="26"/>
      <c r="L237" s="29" t="s">
        <v>131</v>
      </c>
      <c r="M237" s="12">
        <v>4511</v>
      </c>
      <c r="N237" s="183">
        <f t="shared" ref="N237" si="35">O237+P237</f>
        <v>0</v>
      </c>
      <c r="O237" s="406"/>
      <c r="P237" s="406"/>
      <c r="Q237" s="161"/>
      <c r="R237" s="161"/>
      <c r="S237" s="438"/>
      <c r="T237" s="161"/>
      <c r="U237" s="161"/>
      <c r="V237" s="161"/>
    </row>
    <row r="238" spans="1:22" ht="24.75" customHeight="1">
      <c r="B238" s="124"/>
      <c r="H238" s="146"/>
      <c r="I238" s="147"/>
      <c r="J238" s="148"/>
      <c r="K238" s="148"/>
      <c r="L238" s="440" t="s">
        <v>877</v>
      </c>
      <c r="M238" s="28"/>
      <c r="N238" s="197">
        <f>O238+P238</f>
        <v>0</v>
      </c>
      <c r="O238" s="197">
        <f>SUM(O239:O243)</f>
        <v>0</v>
      </c>
      <c r="P238" s="197">
        <f>SUM(P239:P243)</f>
        <v>0</v>
      </c>
      <c r="Q238" s="161"/>
      <c r="R238" s="161"/>
      <c r="S238" s="438"/>
      <c r="T238" s="161"/>
      <c r="U238" s="161"/>
      <c r="V238" s="161"/>
    </row>
    <row r="239" spans="1:22" ht="26.4">
      <c r="B239" s="124"/>
      <c r="G239" s="129"/>
      <c r="H239" s="25"/>
      <c r="I239" s="25"/>
      <c r="J239" s="26"/>
      <c r="K239" s="26"/>
      <c r="L239" s="30" t="s">
        <v>911</v>
      </c>
      <c r="M239" s="48" t="s">
        <v>912</v>
      </c>
      <c r="N239" s="183">
        <f>O239+P239</f>
        <v>0</v>
      </c>
      <c r="O239" s="399"/>
      <c r="P239" s="399"/>
      <c r="Q239" s="161"/>
      <c r="R239" s="161"/>
      <c r="S239" s="438"/>
      <c r="T239" s="161"/>
      <c r="U239" s="161"/>
      <c r="V239" s="161"/>
    </row>
    <row r="240" spans="1:22" ht="16.2">
      <c r="B240" s="124"/>
      <c r="H240" s="25"/>
      <c r="I240" s="25"/>
      <c r="J240" s="26"/>
      <c r="K240" s="26"/>
      <c r="L240" s="29" t="s">
        <v>790</v>
      </c>
      <c r="M240" s="12" t="s">
        <v>789</v>
      </c>
      <c r="N240" s="183">
        <f t="shared" si="26"/>
        <v>0</v>
      </c>
      <c r="O240" s="405"/>
      <c r="P240" s="405">
        <v>0</v>
      </c>
      <c r="Q240" s="161"/>
      <c r="R240" s="161"/>
      <c r="S240" s="438"/>
      <c r="T240" s="161"/>
      <c r="U240" s="161"/>
      <c r="V240" s="161"/>
    </row>
    <row r="241" spans="1:22" ht="16.2">
      <c r="B241" s="124"/>
      <c r="H241" s="25"/>
      <c r="I241" s="25"/>
      <c r="J241" s="26"/>
      <c r="K241" s="26"/>
      <c r="L241" s="30" t="s">
        <v>173</v>
      </c>
      <c r="M241" s="31">
        <v>5112</v>
      </c>
      <c r="N241" s="183">
        <f t="shared" ref="N241" si="36">O241+P241</f>
        <v>0</v>
      </c>
      <c r="O241" s="405"/>
      <c r="P241" s="405"/>
      <c r="Q241" s="161"/>
      <c r="R241" s="161"/>
      <c r="S241" s="438"/>
      <c r="T241" s="161"/>
      <c r="U241" s="161"/>
      <c r="V241" s="161"/>
    </row>
    <row r="242" spans="1:22" ht="16.2">
      <c r="B242" s="124"/>
      <c r="H242" s="25"/>
      <c r="I242" s="25"/>
      <c r="J242" s="26"/>
      <c r="K242" s="26"/>
      <c r="L242" s="417" t="s">
        <v>174</v>
      </c>
      <c r="M242" s="418">
        <v>5113</v>
      </c>
      <c r="N242" s="183">
        <f t="shared" si="26"/>
        <v>0</v>
      </c>
      <c r="O242" s="405"/>
      <c r="P242" s="405"/>
      <c r="Q242" s="161"/>
      <c r="R242" s="161"/>
      <c r="S242" s="438"/>
      <c r="T242" s="161"/>
      <c r="U242" s="161"/>
      <c r="V242" s="161"/>
    </row>
    <row r="243" spans="1:22" ht="16.2">
      <c r="B243" s="124"/>
      <c r="H243" s="25"/>
      <c r="I243" s="25"/>
      <c r="J243" s="26"/>
      <c r="K243" s="26"/>
      <c r="L243" s="29" t="s">
        <v>135</v>
      </c>
      <c r="M243" s="12">
        <v>5121</v>
      </c>
      <c r="N243" s="183">
        <f t="shared" si="26"/>
        <v>0</v>
      </c>
      <c r="O243" s="405"/>
      <c r="P243" s="405"/>
      <c r="Q243" s="161"/>
      <c r="R243" s="161"/>
      <c r="S243" s="438"/>
      <c r="T243" s="161"/>
      <c r="U243" s="161"/>
      <c r="V243" s="161"/>
    </row>
    <row r="244" spans="1:22" ht="20.399999999999999" customHeight="1">
      <c r="B244" s="124"/>
      <c r="H244" s="146"/>
      <c r="I244" s="147"/>
      <c r="J244" s="148"/>
      <c r="K244" s="148"/>
      <c r="L244" s="440" t="s">
        <v>909</v>
      </c>
      <c r="M244" s="28"/>
      <c r="N244" s="197">
        <f>O244+P244</f>
        <v>0</v>
      </c>
      <c r="O244" s="197">
        <f>SUM(O245)</f>
        <v>0</v>
      </c>
      <c r="P244" s="197">
        <f>SUM(P245)</f>
        <v>0</v>
      </c>
      <c r="Q244" s="161"/>
      <c r="R244" s="161"/>
      <c r="S244" s="438"/>
      <c r="T244" s="161"/>
      <c r="U244" s="161"/>
      <c r="V244" s="161"/>
    </row>
    <row r="245" spans="1:22" ht="16.2">
      <c r="B245" s="124"/>
      <c r="H245" s="25"/>
      <c r="I245" s="25"/>
      <c r="J245" s="26"/>
      <c r="K245" s="26"/>
      <c r="L245" s="30" t="s">
        <v>173</v>
      </c>
      <c r="M245" s="31">
        <v>5112</v>
      </c>
      <c r="N245" s="183">
        <f t="shared" ref="N245" si="37">O245+P245</f>
        <v>0</v>
      </c>
      <c r="O245" s="405"/>
      <c r="P245" s="405"/>
      <c r="Q245" s="161"/>
      <c r="R245" s="161"/>
      <c r="S245" s="438"/>
      <c r="T245" s="161"/>
      <c r="U245" s="161"/>
      <c r="V245" s="161"/>
    </row>
    <row r="246" spans="1:22" ht="16.2">
      <c r="A246" s="122" t="str">
        <f t="shared" si="31"/>
        <v>71040901114512</v>
      </c>
      <c r="B246" s="124" t="s">
        <v>439</v>
      </c>
      <c r="C246" s="117" t="s">
        <v>155</v>
      </c>
      <c r="D246" s="118" t="s">
        <v>187</v>
      </c>
      <c r="E246" s="119" t="s">
        <v>106</v>
      </c>
      <c r="F246" s="120" t="s">
        <v>104</v>
      </c>
      <c r="G246" s="121" t="s">
        <v>229</v>
      </c>
      <c r="H246" s="151">
        <v>2455</v>
      </c>
      <c r="I246" s="152" t="s">
        <v>155</v>
      </c>
      <c r="J246" s="153">
        <v>5</v>
      </c>
      <c r="K246" s="153">
        <v>5</v>
      </c>
      <c r="L246" s="154" t="s">
        <v>199</v>
      </c>
      <c r="M246" s="155"/>
      <c r="N246" s="192">
        <f>+N248+N251+N253+N255+N258</f>
        <v>0</v>
      </c>
      <c r="O246" s="192">
        <f t="shared" ref="O246:P246" si="38">+O248+O251+O253+O255+O258</f>
        <v>0</v>
      </c>
      <c r="P246" s="192">
        <f t="shared" si="38"/>
        <v>0</v>
      </c>
      <c r="Q246" s="161"/>
      <c r="R246" s="161"/>
      <c r="S246" s="438"/>
      <c r="T246" s="161"/>
      <c r="U246" s="161"/>
      <c r="V246" s="161"/>
    </row>
    <row r="247" spans="1:22" ht="16.2">
      <c r="B247" s="124"/>
      <c r="H247" s="25"/>
      <c r="I247" s="25"/>
      <c r="J247" s="26"/>
      <c r="K247" s="26"/>
      <c r="L247" s="30" t="s">
        <v>108</v>
      </c>
      <c r="M247" s="31"/>
      <c r="N247" s="190"/>
      <c r="O247" s="190"/>
      <c r="P247" s="190"/>
      <c r="Q247" s="161"/>
      <c r="R247" s="161"/>
      <c r="S247" s="438"/>
      <c r="T247" s="161"/>
      <c r="U247" s="161"/>
      <c r="V247" s="161"/>
    </row>
    <row r="248" spans="1:22" ht="16.2">
      <c r="B248" s="124"/>
      <c r="H248" s="45"/>
      <c r="I248" s="147"/>
      <c r="J248" s="148"/>
      <c r="K248" s="148"/>
      <c r="L248" s="27" t="s">
        <v>200</v>
      </c>
      <c r="M248" s="28"/>
      <c r="N248" s="197">
        <f>O248+P248</f>
        <v>0</v>
      </c>
      <c r="O248" s="197">
        <f>SUM(O249:O250)</f>
        <v>0</v>
      </c>
      <c r="P248" s="197">
        <f>SUM(P249:P250)</f>
        <v>0</v>
      </c>
      <c r="Q248" s="161"/>
      <c r="R248" s="161"/>
      <c r="S248" s="438"/>
      <c r="T248" s="161"/>
      <c r="U248" s="161"/>
      <c r="V248" s="161"/>
    </row>
    <row r="249" spans="1:22" ht="16.2">
      <c r="B249" s="124"/>
      <c r="H249" s="17"/>
      <c r="I249" s="25"/>
      <c r="J249" s="26"/>
      <c r="K249" s="26"/>
      <c r="L249" s="29" t="s">
        <v>126</v>
      </c>
      <c r="M249" s="12">
        <v>4241</v>
      </c>
      <c r="N249" s="183">
        <f t="shared" ref="N249:N259" si="39">O249+P249</f>
        <v>0</v>
      </c>
      <c r="O249" s="183"/>
      <c r="P249" s="183"/>
      <c r="Q249" s="161"/>
      <c r="R249" s="161"/>
      <c r="S249" s="438"/>
      <c r="T249" s="161"/>
      <c r="U249" s="161"/>
      <c r="V249" s="161"/>
    </row>
    <row r="250" spans="1:22" ht="16.8">
      <c r="B250" s="124"/>
      <c r="H250" s="17"/>
      <c r="I250" s="25"/>
      <c r="J250" s="26"/>
      <c r="K250" s="26"/>
      <c r="L250" s="30" t="s">
        <v>137</v>
      </c>
      <c r="M250" s="13">
        <v>5129</v>
      </c>
      <c r="N250" s="183">
        <f t="shared" si="39"/>
        <v>0</v>
      </c>
      <c r="O250" s="398"/>
      <c r="P250" s="398"/>
      <c r="Q250" s="161"/>
      <c r="R250" s="161"/>
      <c r="S250" s="438"/>
      <c r="T250" s="161"/>
      <c r="U250" s="161"/>
      <c r="V250" s="161"/>
    </row>
    <row r="251" spans="1:22" ht="27.6">
      <c r="B251" s="124"/>
      <c r="H251" s="45"/>
      <c r="I251" s="147"/>
      <c r="J251" s="148"/>
      <c r="K251" s="148"/>
      <c r="L251" s="27" t="s">
        <v>201</v>
      </c>
      <c r="M251" s="28"/>
      <c r="N251" s="197">
        <f>O251+P251</f>
        <v>0</v>
      </c>
      <c r="O251" s="197">
        <f>SUM(O252)</f>
        <v>0</v>
      </c>
      <c r="P251" s="197">
        <f>SUM(P252)</f>
        <v>0</v>
      </c>
      <c r="Q251" s="161"/>
      <c r="R251" s="161"/>
      <c r="S251" s="438"/>
      <c r="T251" s="161"/>
      <c r="U251" s="161"/>
      <c r="V251" s="161"/>
    </row>
    <row r="252" spans="1:22" ht="26.4">
      <c r="B252" s="124"/>
      <c r="H252" s="25"/>
      <c r="I252" s="25"/>
      <c r="J252" s="26"/>
      <c r="K252" s="26"/>
      <c r="L252" s="29" t="s">
        <v>131</v>
      </c>
      <c r="M252" s="12">
        <v>4511</v>
      </c>
      <c r="N252" s="183">
        <f t="shared" si="39"/>
        <v>0</v>
      </c>
      <c r="O252" s="402"/>
      <c r="P252" s="402"/>
      <c r="Q252" s="161"/>
      <c r="R252" s="161"/>
      <c r="S252" s="438"/>
      <c r="T252" s="161"/>
      <c r="U252" s="161"/>
      <c r="V252" s="161"/>
    </row>
    <row r="253" spans="1:22" ht="49.2" customHeight="1">
      <c r="A253" s="122" t="str">
        <f t="shared" si="31"/>
        <v>71050100000001</v>
      </c>
      <c r="B253" s="124" t="s">
        <v>439</v>
      </c>
      <c r="C253" s="117" t="s">
        <v>149</v>
      </c>
      <c r="D253" s="118" t="s">
        <v>106</v>
      </c>
      <c r="E253" s="119" t="s">
        <v>441</v>
      </c>
      <c r="F253" s="120" t="s">
        <v>441</v>
      </c>
      <c r="G253" s="129" t="s">
        <v>96</v>
      </c>
      <c r="H253" s="45"/>
      <c r="I253" s="147"/>
      <c r="J253" s="148"/>
      <c r="K253" s="148"/>
      <c r="L253" s="27" t="s">
        <v>878</v>
      </c>
      <c r="M253" s="28"/>
      <c r="N253" s="197">
        <f>O253+P253</f>
        <v>0</v>
      </c>
      <c r="O253" s="197">
        <f>SUM(O254)</f>
        <v>0</v>
      </c>
      <c r="P253" s="197">
        <f>SUM(P254)</f>
        <v>0</v>
      </c>
      <c r="Q253" s="161"/>
      <c r="R253" s="161"/>
      <c r="S253" s="438"/>
      <c r="T253" s="161"/>
      <c r="U253" s="161"/>
      <c r="V253" s="161"/>
    </row>
    <row r="254" spans="1:22" s="156" customFormat="1" ht="24" customHeight="1">
      <c r="A254" s="122" t="str">
        <f t="shared" si="31"/>
        <v>71050101000000</v>
      </c>
      <c r="B254" s="124" t="s">
        <v>439</v>
      </c>
      <c r="C254" s="117" t="s">
        <v>149</v>
      </c>
      <c r="D254" s="118" t="s">
        <v>106</v>
      </c>
      <c r="E254" s="119" t="s">
        <v>106</v>
      </c>
      <c r="F254" s="120" t="s">
        <v>441</v>
      </c>
      <c r="G254" s="129" t="s">
        <v>440</v>
      </c>
      <c r="H254" s="25"/>
      <c r="I254" s="25"/>
      <c r="J254" s="26"/>
      <c r="K254" s="26"/>
      <c r="L254" s="32" t="s">
        <v>134</v>
      </c>
      <c r="M254" s="48">
        <v>4861</v>
      </c>
      <c r="N254" s="183">
        <f t="shared" si="39"/>
        <v>0</v>
      </c>
      <c r="O254" s="402"/>
      <c r="P254" s="402"/>
      <c r="Q254" s="161"/>
      <c r="R254" s="161"/>
      <c r="S254" s="438"/>
      <c r="T254" s="161"/>
      <c r="U254" s="161"/>
      <c r="V254" s="161"/>
    </row>
    <row r="255" spans="1:22" ht="27.6">
      <c r="A255" s="122" t="str">
        <f t="shared" si="31"/>
        <v>71050101000001</v>
      </c>
      <c r="B255" s="124" t="s">
        <v>439</v>
      </c>
      <c r="C255" s="117" t="s">
        <v>149</v>
      </c>
      <c r="D255" s="118" t="s">
        <v>106</v>
      </c>
      <c r="E255" s="119" t="s">
        <v>106</v>
      </c>
      <c r="F255" s="120" t="s">
        <v>441</v>
      </c>
      <c r="G255" s="129" t="s">
        <v>96</v>
      </c>
      <c r="H255" s="407"/>
      <c r="I255" s="408"/>
      <c r="J255" s="409"/>
      <c r="K255" s="409"/>
      <c r="L255" s="459" t="s">
        <v>879</v>
      </c>
      <c r="M255" s="410"/>
      <c r="N255" s="197">
        <f>O255+P255</f>
        <v>0</v>
      </c>
      <c r="O255" s="411">
        <f>SUM(O256:O257)</f>
        <v>0</v>
      </c>
      <c r="P255" s="411">
        <f>SUM(P256:P257)</f>
        <v>0</v>
      </c>
      <c r="Q255" s="161"/>
      <c r="R255" s="161"/>
      <c r="S255" s="438"/>
      <c r="T255" s="161"/>
      <c r="U255" s="161"/>
      <c r="V255" s="161"/>
    </row>
    <row r="256" spans="1:22" s="115" customFormat="1" ht="16.2">
      <c r="A256" s="122" t="str">
        <f t="shared" si="31"/>
        <v>71050101010000</v>
      </c>
      <c r="B256" s="124" t="s">
        <v>439</v>
      </c>
      <c r="C256" s="117" t="s">
        <v>149</v>
      </c>
      <c r="D256" s="118" t="s">
        <v>106</v>
      </c>
      <c r="E256" s="119" t="s">
        <v>106</v>
      </c>
      <c r="F256" s="120" t="s">
        <v>106</v>
      </c>
      <c r="G256" s="129" t="s">
        <v>440</v>
      </c>
      <c r="H256" s="177"/>
      <c r="I256" s="412"/>
      <c r="J256" s="413"/>
      <c r="K256" s="414"/>
      <c r="L256" s="32" t="s">
        <v>134</v>
      </c>
      <c r="M256" s="48">
        <v>4861</v>
      </c>
      <c r="N256" s="183">
        <f t="shared" si="39"/>
        <v>0</v>
      </c>
      <c r="O256" s="179"/>
      <c r="P256" s="179"/>
      <c r="Q256" s="161"/>
      <c r="R256" s="161"/>
      <c r="S256" s="438"/>
      <c r="T256" s="161"/>
      <c r="U256" s="161"/>
      <c r="V256" s="161"/>
    </row>
    <row r="257" spans="1:22" ht="16.2">
      <c r="A257" s="122" t="str">
        <f t="shared" si="31"/>
        <v>71050101014213</v>
      </c>
      <c r="B257" s="124" t="s">
        <v>439</v>
      </c>
      <c r="C257" s="117" t="s">
        <v>149</v>
      </c>
      <c r="D257" s="118" t="s">
        <v>106</v>
      </c>
      <c r="E257" s="119" t="s">
        <v>106</v>
      </c>
      <c r="F257" s="120" t="s">
        <v>106</v>
      </c>
      <c r="G257" s="121">
        <v>4213</v>
      </c>
      <c r="H257" s="415"/>
      <c r="I257" s="415"/>
      <c r="J257" s="416"/>
      <c r="K257" s="416"/>
      <c r="L257" s="417" t="s">
        <v>174</v>
      </c>
      <c r="M257" s="418">
        <v>5113</v>
      </c>
      <c r="N257" s="183">
        <f t="shared" si="39"/>
        <v>0</v>
      </c>
      <c r="O257" s="419"/>
      <c r="P257" s="419"/>
      <c r="Q257" s="161"/>
      <c r="R257" s="161"/>
      <c r="S257" s="438"/>
      <c r="T257" s="161"/>
      <c r="U257" s="161"/>
      <c r="V257" s="161"/>
    </row>
    <row r="258" spans="1:22" s="115" customFormat="1" ht="27.6">
      <c r="A258" s="122" t="str">
        <f t="shared" si="31"/>
        <v>71050101030000</v>
      </c>
      <c r="B258" s="124" t="s">
        <v>439</v>
      </c>
      <c r="C258" s="117" t="s">
        <v>149</v>
      </c>
      <c r="D258" s="118" t="s">
        <v>106</v>
      </c>
      <c r="E258" s="119" t="s">
        <v>106</v>
      </c>
      <c r="F258" s="120" t="s">
        <v>442</v>
      </c>
      <c r="G258" s="129" t="s">
        <v>440</v>
      </c>
      <c r="H258" s="45"/>
      <c r="I258" s="147"/>
      <c r="J258" s="148"/>
      <c r="K258" s="148"/>
      <c r="L258" s="27" t="s">
        <v>880</v>
      </c>
      <c r="M258" s="28"/>
      <c r="N258" s="197">
        <f>O258+P258</f>
        <v>0</v>
      </c>
      <c r="O258" s="197">
        <f>SUM(O259)</f>
        <v>0</v>
      </c>
      <c r="P258" s="197">
        <f>SUM(P259)</f>
        <v>0</v>
      </c>
      <c r="Q258" s="161"/>
      <c r="R258" s="161"/>
      <c r="S258" s="438"/>
      <c r="T258" s="161"/>
      <c r="U258" s="161"/>
      <c r="V258" s="161"/>
    </row>
    <row r="259" spans="1:22" ht="16.2">
      <c r="A259" s="122" t="str">
        <f t="shared" si="31"/>
        <v>71050101034861</v>
      </c>
      <c r="B259" s="124" t="s">
        <v>439</v>
      </c>
      <c r="C259" s="117" t="s">
        <v>149</v>
      </c>
      <c r="D259" s="118" t="s">
        <v>106</v>
      </c>
      <c r="E259" s="119" t="s">
        <v>106</v>
      </c>
      <c r="F259" s="120" t="s">
        <v>442</v>
      </c>
      <c r="G259" s="129" t="s">
        <v>84</v>
      </c>
      <c r="H259" s="25"/>
      <c r="I259" s="25"/>
      <c r="J259" s="26"/>
      <c r="K259" s="26"/>
      <c r="L259" s="32" t="s">
        <v>134</v>
      </c>
      <c r="M259" s="395">
        <v>4861</v>
      </c>
      <c r="N259" s="183">
        <f t="shared" si="39"/>
        <v>0</v>
      </c>
      <c r="O259" s="402"/>
      <c r="P259" s="402">
        <v>0</v>
      </c>
      <c r="Q259" s="161"/>
      <c r="R259" s="161"/>
      <c r="S259" s="438"/>
      <c r="T259" s="161"/>
      <c r="U259" s="161"/>
      <c r="V259" s="161"/>
    </row>
    <row r="260" spans="1:22" s="115" customFormat="1" ht="16.2">
      <c r="A260" s="122" t="str">
        <f t="shared" si="31"/>
        <v>71050101040000</v>
      </c>
      <c r="B260" s="124" t="s">
        <v>439</v>
      </c>
      <c r="C260" s="117" t="s">
        <v>149</v>
      </c>
      <c r="D260" s="118" t="s">
        <v>106</v>
      </c>
      <c r="E260" s="119" t="s">
        <v>106</v>
      </c>
      <c r="F260" s="120" t="s">
        <v>155</v>
      </c>
      <c r="G260" s="129" t="s">
        <v>440</v>
      </c>
      <c r="H260" s="165" t="s">
        <v>206</v>
      </c>
      <c r="I260" s="166" t="s">
        <v>155</v>
      </c>
      <c r="J260" s="167">
        <v>7</v>
      </c>
      <c r="K260" s="167">
        <v>0</v>
      </c>
      <c r="L260" s="168" t="s">
        <v>207</v>
      </c>
      <c r="M260" s="176"/>
      <c r="N260" s="188">
        <f>+N262</f>
        <v>0</v>
      </c>
      <c r="O260" s="188">
        <f>+O262</f>
        <v>0</v>
      </c>
      <c r="P260" s="188">
        <f>+P262</f>
        <v>0</v>
      </c>
      <c r="Q260" s="161"/>
      <c r="R260" s="161"/>
      <c r="S260" s="438"/>
      <c r="T260" s="161"/>
      <c r="U260" s="161"/>
      <c r="V260" s="161"/>
    </row>
    <row r="261" spans="1:22" ht="16.2">
      <c r="A261" s="122" t="str">
        <f t="shared" si="31"/>
        <v>71050101044861</v>
      </c>
      <c r="B261" s="124" t="s">
        <v>439</v>
      </c>
      <c r="C261" s="117" t="s">
        <v>149</v>
      </c>
      <c r="D261" s="118" t="s">
        <v>106</v>
      </c>
      <c r="E261" s="119" t="s">
        <v>106</v>
      </c>
      <c r="F261" s="120" t="s">
        <v>155</v>
      </c>
      <c r="G261" s="129">
        <v>4861</v>
      </c>
      <c r="H261" s="25"/>
      <c r="I261" s="18"/>
      <c r="J261" s="19"/>
      <c r="K261" s="19"/>
      <c r="L261" s="30" t="s">
        <v>110</v>
      </c>
      <c r="M261" s="31"/>
      <c r="N261" s="190"/>
      <c r="O261" s="190"/>
      <c r="P261" s="190"/>
      <c r="Q261" s="161"/>
      <c r="R261" s="161"/>
      <c r="S261" s="438"/>
      <c r="T261" s="161"/>
      <c r="U261" s="161"/>
      <c r="V261" s="161"/>
    </row>
    <row r="262" spans="1:22" s="115" customFormat="1" ht="16.2">
      <c r="A262" s="122" t="str">
        <f t="shared" si="31"/>
        <v>71050101050000</v>
      </c>
      <c r="B262" s="124" t="s">
        <v>439</v>
      </c>
      <c r="C262" s="117" t="s">
        <v>149</v>
      </c>
      <c r="D262" s="118" t="s">
        <v>106</v>
      </c>
      <c r="E262" s="119" t="s">
        <v>106</v>
      </c>
      <c r="F262" s="120" t="s">
        <v>149</v>
      </c>
      <c r="G262" s="129" t="s">
        <v>440</v>
      </c>
      <c r="H262" s="151" t="s">
        <v>208</v>
      </c>
      <c r="I262" s="152" t="s">
        <v>155</v>
      </c>
      <c r="J262" s="153">
        <v>7</v>
      </c>
      <c r="K262" s="153">
        <v>3</v>
      </c>
      <c r="L262" s="154" t="s">
        <v>209</v>
      </c>
      <c r="M262" s="155"/>
      <c r="N262" s="192">
        <f>+N264</f>
        <v>0</v>
      </c>
      <c r="O262" s="192">
        <f>+O264</f>
        <v>0</v>
      </c>
      <c r="P262" s="192">
        <f>+P264</f>
        <v>0</v>
      </c>
      <c r="Q262" s="161"/>
      <c r="R262" s="161"/>
      <c r="S262" s="438"/>
      <c r="T262" s="161"/>
      <c r="U262" s="161"/>
      <c r="V262" s="161"/>
    </row>
    <row r="263" spans="1:22" ht="16.2">
      <c r="A263" s="122" t="str">
        <f t="shared" si="31"/>
        <v>71050101054861</v>
      </c>
      <c r="B263" s="124" t="s">
        <v>439</v>
      </c>
      <c r="C263" s="117" t="s">
        <v>149</v>
      </c>
      <c r="D263" s="118" t="s">
        <v>106</v>
      </c>
      <c r="E263" s="119" t="s">
        <v>106</v>
      </c>
      <c r="F263" s="120" t="s">
        <v>149</v>
      </c>
      <c r="G263" s="129">
        <v>4861</v>
      </c>
      <c r="H263" s="25"/>
      <c r="I263" s="25"/>
      <c r="J263" s="26"/>
      <c r="K263" s="26"/>
      <c r="L263" s="30" t="s">
        <v>108</v>
      </c>
      <c r="M263" s="31"/>
      <c r="N263" s="190"/>
      <c r="O263" s="190"/>
      <c r="P263" s="190"/>
      <c r="Q263" s="161"/>
      <c r="R263" s="161"/>
      <c r="S263" s="438"/>
      <c r="T263" s="161"/>
      <c r="U263" s="161"/>
      <c r="V263" s="161"/>
    </row>
    <row r="264" spans="1:22" s="115" customFormat="1" ht="16.2">
      <c r="A264" s="122" t="str">
        <f t="shared" si="31"/>
        <v>71050101060000</v>
      </c>
      <c r="B264" s="124" t="s">
        <v>439</v>
      </c>
      <c r="C264" s="117" t="s">
        <v>149</v>
      </c>
      <c r="D264" s="118" t="s">
        <v>106</v>
      </c>
      <c r="E264" s="119" t="s">
        <v>106</v>
      </c>
      <c r="F264" s="120" t="s">
        <v>157</v>
      </c>
      <c r="G264" s="129" t="s">
        <v>440</v>
      </c>
      <c r="H264" s="45"/>
      <c r="I264" s="147"/>
      <c r="J264" s="148"/>
      <c r="K264" s="148"/>
      <c r="L264" s="27" t="s">
        <v>210</v>
      </c>
      <c r="M264" s="28"/>
      <c r="N264" s="197">
        <f>O264+P264</f>
        <v>0</v>
      </c>
      <c r="O264" s="197">
        <f>SUM(O265:O271)</f>
        <v>0</v>
      </c>
      <c r="P264" s="197">
        <f>SUM(P265:P271)</f>
        <v>0</v>
      </c>
      <c r="Q264" s="161"/>
      <c r="R264" s="161"/>
      <c r="S264" s="438"/>
      <c r="T264" s="161"/>
      <c r="U264" s="161"/>
      <c r="V264" s="161"/>
    </row>
    <row r="265" spans="1:22" ht="16.2">
      <c r="A265" s="122" t="str">
        <f t="shared" si="31"/>
        <v>71050101064861</v>
      </c>
      <c r="B265" s="124" t="s">
        <v>439</v>
      </c>
      <c r="C265" s="117" t="s">
        <v>149</v>
      </c>
      <c r="D265" s="118" t="s">
        <v>106</v>
      </c>
      <c r="E265" s="119" t="s">
        <v>106</v>
      </c>
      <c r="F265" s="120" t="s">
        <v>157</v>
      </c>
      <c r="G265" s="129">
        <v>4861</v>
      </c>
      <c r="H265" s="25"/>
      <c r="I265" s="25"/>
      <c r="J265" s="26"/>
      <c r="K265" s="26"/>
      <c r="L265" s="32" t="s">
        <v>122</v>
      </c>
      <c r="M265" s="48">
        <v>4234</v>
      </c>
      <c r="N265" s="183">
        <f t="shared" ref="N265:N271" si="40">O265+P265</f>
        <v>0</v>
      </c>
      <c r="O265" s="420"/>
      <c r="P265" s="420"/>
      <c r="Q265" s="161"/>
      <c r="R265" s="161"/>
      <c r="S265" s="438"/>
      <c r="T265" s="161"/>
      <c r="U265" s="161"/>
      <c r="V265" s="161"/>
    </row>
    <row r="266" spans="1:22" s="115" customFormat="1" ht="16.2">
      <c r="A266" s="122" t="str">
        <f t="shared" si="31"/>
        <v>71050101070000</v>
      </c>
      <c r="B266" s="124" t="s">
        <v>439</v>
      </c>
      <c r="C266" s="117" t="s">
        <v>149</v>
      </c>
      <c r="D266" s="118" t="s">
        <v>106</v>
      </c>
      <c r="E266" s="119" t="s">
        <v>106</v>
      </c>
      <c r="F266" s="120" t="s">
        <v>183</v>
      </c>
      <c r="G266" s="129" t="s">
        <v>440</v>
      </c>
      <c r="H266" s="25"/>
      <c r="I266" s="25"/>
      <c r="J266" s="26"/>
      <c r="K266" s="26"/>
      <c r="L266" s="32" t="s">
        <v>125</v>
      </c>
      <c r="M266" s="33">
        <v>4239</v>
      </c>
      <c r="N266" s="183">
        <f t="shared" si="40"/>
        <v>0</v>
      </c>
      <c r="O266" s="420"/>
      <c r="P266" s="420"/>
      <c r="Q266" s="161"/>
      <c r="R266" s="161"/>
      <c r="S266" s="438"/>
      <c r="T266" s="161"/>
      <c r="U266" s="161"/>
      <c r="V266" s="161"/>
    </row>
    <row r="267" spans="1:22" ht="16.2">
      <c r="A267" s="122" t="str">
        <f t="shared" si="31"/>
        <v>71050101074861</v>
      </c>
      <c r="B267" s="124" t="s">
        <v>439</v>
      </c>
      <c r="C267" s="117" t="s">
        <v>149</v>
      </c>
      <c r="D267" s="118" t="s">
        <v>106</v>
      </c>
      <c r="E267" s="119" t="s">
        <v>106</v>
      </c>
      <c r="F267" s="120" t="s">
        <v>183</v>
      </c>
      <c r="G267" s="129">
        <v>4861</v>
      </c>
      <c r="H267" s="25"/>
      <c r="I267" s="25"/>
      <c r="J267" s="26"/>
      <c r="K267" s="26"/>
      <c r="L267" s="32" t="s">
        <v>364</v>
      </c>
      <c r="M267" s="48">
        <v>4269</v>
      </c>
      <c r="N267" s="183">
        <f t="shared" si="40"/>
        <v>0</v>
      </c>
      <c r="O267" s="420"/>
      <c r="P267" s="420"/>
      <c r="Q267" s="161"/>
      <c r="R267" s="161"/>
      <c r="S267" s="438"/>
      <c r="T267" s="161"/>
      <c r="U267" s="161"/>
      <c r="V267" s="161"/>
    </row>
    <row r="268" spans="1:22" s="115" customFormat="1" ht="16.2">
      <c r="A268" s="122"/>
      <c r="B268" s="124"/>
      <c r="C268" s="117"/>
      <c r="D268" s="118"/>
      <c r="E268" s="119"/>
      <c r="F268" s="120"/>
      <c r="G268" s="129"/>
      <c r="H268" s="25"/>
      <c r="I268" s="25"/>
      <c r="J268" s="26"/>
      <c r="K268" s="26"/>
      <c r="L268" s="32" t="s">
        <v>211</v>
      </c>
      <c r="M268" s="48">
        <v>4639</v>
      </c>
      <c r="N268" s="183">
        <f t="shared" si="40"/>
        <v>0</v>
      </c>
      <c r="O268" s="183"/>
      <c r="P268" s="183"/>
      <c r="Q268" s="161"/>
      <c r="R268" s="161"/>
      <c r="S268" s="438"/>
      <c r="T268" s="161"/>
      <c r="U268" s="161"/>
      <c r="V268" s="161"/>
    </row>
    <row r="269" spans="1:22" ht="16.2">
      <c r="B269" s="124"/>
      <c r="G269" s="129"/>
      <c r="H269" s="25"/>
      <c r="I269" s="25"/>
      <c r="J269" s="26"/>
      <c r="K269" s="26"/>
      <c r="L269" s="32" t="s">
        <v>134</v>
      </c>
      <c r="M269" s="48">
        <v>4861</v>
      </c>
      <c r="N269" s="183">
        <f t="shared" si="40"/>
        <v>0</v>
      </c>
      <c r="O269" s="183"/>
      <c r="P269" s="183"/>
      <c r="Q269" s="161"/>
      <c r="R269" s="161"/>
      <c r="S269" s="438"/>
      <c r="T269" s="161"/>
      <c r="U269" s="161"/>
      <c r="V269" s="161"/>
    </row>
    <row r="270" spans="1:22" ht="16.2">
      <c r="B270" s="124"/>
      <c r="G270" s="129"/>
      <c r="H270" s="25"/>
      <c r="I270" s="25"/>
      <c r="J270" s="26"/>
      <c r="K270" s="26"/>
      <c r="L270" s="30" t="s">
        <v>173</v>
      </c>
      <c r="M270" s="31">
        <v>5112</v>
      </c>
      <c r="N270" s="183">
        <f t="shared" si="40"/>
        <v>0</v>
      </c>
      <c r="O270" s="420"/>
      <c r="P270" s="420"/>
      <c r="Q270" s="161"/>
      <c r="R270" s="161"/>
      <c r="S270" s="438"/>
      <c r="T270" s="161"/>
      <c r="U270" s="161"/>
      <c r="V270" s="161"/>
    </row>
    <row r="271" spans="1:22" ht="16.2">
      <c r="B271" s="124"/>
      <c r="G271" s="129"/>
      <c r="H271" s="25"/>
      <c r="I271" s="25"/>
      <c r="J271" s="26"/>
      <c r="K271" s="26"/>
      <c r="L271" s="29" t="s">
        <v>138</v>
      </c>
      <c r="M271" s="12">
        <v>5132</v>
      </c>
      <c r="N271" s="183">
        <f t="shared" si="40"/>
        <v>0</v>
      </c>
      <c r="O271" s="183">
        <v>0</v>
      </c>
      <c r="P271" s="183"/>
      <c r="Q271" s="161"/>
      <c r="R271" s="161"/>
      <c r="S271" s="438"/>
      <c r="T271" s="161"/>
      <c r="U271" s="161"/>
      <c r="V271" s="161"/>
    </row>
    <row r="272" spans="1:22" ht="27.6">
      <c r="B272" s="124"/>
      <c r="G272" s="129"/>
      <c r="H272" s="165">
        <v>2490</v>
      </c>
      <c r="I272" s="166" t="s">
        <v>155</v>
      </c>
      <c r="J272" s="167">
        <v>9</v>
      </c>
      <c r="K272" s="167">
        <v>0</v>
      </c>
      <c r="L272" s="168" t="s">
        <v>212</v>
      </c>
      <c r="M272" s="176"/>
      <c r="N272" s="188">
        <f>+N274</f>
        <v>0</v>
      </c>
      <c r="O272" s="188">
        <f>+O274</f>
        <v>0</v>
      </c>
      <c r="P272" s="188">
        <f>+P274</f>
        <v>0</v>
      </c>
      <c r="Q272" s="161"/>
      <c r="R272" s="161"/>
      <c r="S272" s="438"/>
      <c r="T272" s="161"/>
      <c r="U272" s="161"/>
      <c r="V272" s="161"/>
    </row>
    <row r="273" spans="2:22" ht="16.2">
      <c r="B273" s="124"/>
      <c r="G273" s="129"/>
      <c r="H273" s="25"/>
      <c r="I273" s="18"/>
      <c r="J273" s="19"/>
      <c r="K273" s="19"/>
      <c r="L273" s="30" t="s">
        <v>110</v>
      </c>
      <c r="M273" s="31"/>
      <c r="N273" s="190"/>
      <c r="O273" s="190"/>
      <c r="P273" s="190"/>
      <c r="Q273" s="161"/>
      <c r="R273" s="161"/>
      <c r="S273" s="438"/>
      <c r="T273" s="161"/>
      <c r="U273" s="161"/>
      <c r="V273" s="161"/>
    </row>
    <row r="274" spans="2:22" ht="26.4">
      <c r="B274" s="124"/>
      <c r="G274" s="129"/>
      <c r="H274" s="151">
        <v>2491</v>
      </c>
      <c r="I274" s="152" t="s">
        <v>155</v>
      </c>
      <c r="J274" s="153">
        <v>9</v>
      </c>
      <c r="K274" s="153">
        <v>1</v>
      </c>
      <c r="L274" s="154" t="s">
        <v>212</v>
      </c>
      <c r="M274" s="155"/>
      <c r="N274" s="192">
        <f>+N276+N279+N283+N285+N291+N295+N300+N303+N307+N311+N314+N317</f>
        <v>0</v>
      </c>
      <c r="O274" s="192">
        <f t="shared" ref="O274:P274" si="41">+O276+O279+O283+O285+O291+O295+O300+O303+O307+O311+O314+O317</f>
        <v>0</v>
      </c>
      <c r="P274" s="192">
        <f t="shared" si="41"/>
        <v>0</v>
      </c>
      <c r="Q274" s="161"/>
      <c r="R274" s="161"/>
      <c r="S274" s="438"/>
      <c r="T274" s="161"/>
      <c r="U274" s="161"/>
      <c r="V274" s="161"/>
    </row>
    <row r="275" spans="2:22" ht="16.2">
      <c r="B275" s="124"/>
      <c r="G275" s="129"/>
      <c r="H275" s="25"/>
      <c r="I275" s="25"/>
      <c r="J275" s="26"/>
      <c r="K275" s="26"/>
      <c r="L275" s="30" t="s">
        <v>108</v>
      </c>
      <c r="M275" s="31"/>
      <c r="N275" s="190"/>
      <c r="O275" s="190"/>
      <c r="P275" s="190"/>
      <c r="Q275" s="161"/>
      <c r="R275" s="161"/>
      <c r="S275" s="438"/>
      <c r="T275" s="161"/>
      <c r="U275" s="161"/>
      <c r="V275" s="161"/>
    </row>
    <row r="276" spans="2:22" ht="16.2">
      <c r="B276" s="124"/>
      <c r="G276" s="129"/>
      <c r="H276" s="45"/>
      <c r="I276" s="147"/>
      <c r="J276" s="148"/>
      <c r="K276" s="148"/>
      <c r="L276" s="27" t="s">
        <v>213</v>
      </c>
      <c r="M276" s="28"/>
      <c r="N276" s="197">
        <f>O276+P276</f>
        <v>0</v>
      </c>
      <c r="O276" s="197">
        <f>SUM(O277:O278)</f>
        <v>0</v>
      </c>
      <c r="P276" s="197">
        <f>SUM(P277:P278)</f>
        <v>0</v>
      </c>
      <c r="Q276" s="161"/>
      <c r="R276" s="161"/>
      <c r="S276" s="438"/>
      <c r="T276" s="161"/>
      <c r="U276" s="161"/>
      <c r="V276" s="161"/>
    </row>
    <row r="277" spans="2:22" ht="16.2">
      <c r="B277" s="124"/>
      <c r="G277" s="129"/>
      <c r="H277" s="17"/>
      <c r="I277" s="25"/>
      <c r="J277" s="26"/>
      <c r="K277" s="26"/>
      <c r="L277" s="32" t="s">
        <v>364</v>
      </c>
      <c r="M277" s="48">
        <v>4269</v>
      </c>
      <c r="N277" s="183">
        <f t="shared" ref="N277:N313" si="42">O277+P277</f>
        <v>0</v>
      </c>
      <c r="O277" s="183"/>
      <c r="P277" s="183"/>
      <c r="Q277" s="161"/>
      <c r="R277" s="161"/>
      <c r="S277" s="438"/>
      <c r="T277" s="161"/>
      <c r="U277" s="161"/>
      <c r="V277" s="161"/>
    </row>
    <row r="278" spans="2:22" ht="16.2">
      <c r="B278" s="124"/>
      <c r="G278" s="129"/>
      <c r="H278" s="25"/>
      <c r="I278" s="25"/>
      <c r="J278" s="26"/>
      <c r="K278" s="26"/>
      <c r="L278" s="29" t="s">
        <v>137</v>
      </c>
      <c r="M278" s="12">
        <v>5129</v>
      </c>
      <c r="N278" s="183">
        <f t="shared" si="42"/>
        <v>0</v>
      </c>
      <c r="O278" s="183"/>
      <c r="P278" s="183"/>
      <c r="Q278" s="161"/>
      <c r="R278" s="161"/>
      <c r="S278" s="438"/>
      <c r="T278" s="161"/>
      <c r="U278" s="161"/>
      <c r="V278" s="161"/>
    </row>
    <row r="279" spans="2:22" ht="55.2">
      <c r="B279" s="124"/>
      <c r="G279" s="129"/>
      <c r="H279" s="45"/>
      <c r="I279" s="147"/>
      <c r="J279" s="148"/>
      <c r="K279" s="148"/>
      <c r="L279" s="27" t="s">
        <v>214</v>
      </c>
      <c r="M279" s="28"/>
      <c r="N279" s="197">
        <f>O279+P279</f>
        <v>0</v>
      </c>
      <c r="O279" s="197">
        <f>SUM(O280:O282)</f>
        <v>0</v>
      </c>
      <c r="P279" s="197">
        <f>SUM(P280:P282)</f>
        <v>0</v>
      </c>
      <c r="Q279" s="161"/>
      <c r="R279" s="161"/>
      <c r="S279" s="438"/>
      <c r="T279" s="161"/>
      <c r="U279" s="161"/>
      <c r="V279" s="161"/>
    </row>
    <row r="280" spans="2:22" ht="26.4">
      <c r="B280" s="124"/>
      <c r="G280" s="129"/>
      <c r="H280" s="25"/>
      <c r="I280" s="25"/>
      <c r="J280" s="26"/>
      <c r="K280" s="26"/>
      <c r="L280" s="29" t="s">
        <v>217</v>
      </c>
      <c r="M280" s="12">
        <v>4511</v>
      </c>
      <c r="N280" s="183">
        <f t="shared" ref="N280" si="43">O280+P280</f>
        <v>0</v>
      </c>
      <c r="O280" s="398"/>
      <c r="P280" s="398">
        <v>0</v>
      </c>
      <c r="Q280" s="161"/>
      <c r="R280" s="161"/>
      <c r="S280" s="438"/>
      <c r="T280" s="161"/>
      <c r="U280" s="161"/>
      <c r="V280" s="161"/>
    </row>
    <row r="281" spans="2:22" ht="26.4">
      <c r="B281" s="124"/>
      <c r="G281" s="129"/>
      <c r="H281" s="25"/>
      <c r="I281" s="25"/>
      <c r="J281" s="26"/>
      <c r="K281" s="26"/>
      <c r="L281" s="32" t="s">
        <v>215</v>
      </c>
      <c r="M281" s="48">
        <v>4637</v>
      </c>
      <c r="N281" s="183">
        <f t="shared" si="42"/>
        <v>0</v>
      </c>
      <c r="O281" s="183"/>
      <c r="P281" s="183"/>
      <c r="Q281" s="161"/>
      <c r="R281" s="161"/>
      <c r="S281" s="438"/>
      <c r="T281" s="161"/>
      <c r="U281" s="161"/>
      <c r="V281" s="161"/>
    </row>
    <row r="282" spans="2:22" ht="16.2">
      <c r="B282" s="124"/>
      <c r="G282" s="129"/>
      <c r="H282" s="25"/>
      <c r="I282" s="25"/>
      <c r="J282" s="26"/>
      <c r="K282" s="26"/>
      <c r="L282" s="32" t="s">
        <v>758</v>
      </c>
      <c r="M282" s="48" t="s">
        <v>759</v>
      </c>
      <c r="N282" s="183">
        <f t="shared" ref="N282" si="44">O282+P282</f>
        <v>0</v>
      </c>
      <c r="O282" s="183"/>
      <c r="P282" s="183"/>
      <c r="Q282" s="161"/>
      <c r="R282" s="161"/>
      <c r="S282" s="438"/>
      <c r="T282" s="161"/>
      <c r="U282" s="161"/>
      <c r="V282" s="161"/>
    </row>
    <row r="283" spans="2:22" ht="27.6">
      <c r="B283" s="124"/>
      <c r="G283" s="129"/>
      <c r="H283" s="45"/>
      <c r="I283" s="147"/>
      <c r="J283" s="148"/>
      <c r="K283" s="148"/>
      <c r="L283" s="27" t="s">
        <v>216</v>
      </c>
      <c r="M283" s="28"/>
      <c r="N283" s="197">
        <f>O283+P283</f>
        <v>0</v>
      </c>
      <c r="O283" s="197">
        <f>SUM(O284)</f>
        <v>0</v>
      </c>
      <c r="P283" s="197">
        <f>SUM(P284)</f>
        <v>0</v>
      </c>
      <c r="Q283" s="161"/>
      <c r="R283" s="161"/>
      <c r="S283" s="438"/>
      <c r="T283" s="161"/>
      <c r="U283" s="161"/>
      <c r="V283" s="161"/>
    </row>
    <row r="284" spans="2:22" ht="26.4">
      <c r="B284" s="124"/>
      <c r="G284" s="129"/>
      <c r="H284" s="25"/>
      <c r="I284" s="25"/>
      <c r="J284" s="26"/>
      <c r="K284" s="26"/>
      <c r="L284" s="29" t="s">
        <v>217</v>
      </c>
      <c r="M284" s="12">
        <v>4511</v>
      </c>
      <c r="N284" s="183">
        <f t="shared" si="42"/>
        <v>0</v>
      </c>
      <c r="O284" s="398"/>
      <c r="P284" s="398"/>
      <c r="Q284" s="161"/>
      <c r="R284" s="161"/>
      <c r="S284" s="438"/>
      <c r="T284" s="161"/>
      <c r="U284" s="161"/>
      <c r="V284" s="161"/>
    </row>
    <row r="285" spans="2:22" ht="27.6">
      <c r="B285" s="124"/>
      <c r="G285" s="129"/>
      <c r="H285" s="45"/>
      <c r="I285" s="147"/>
      <c r="J285" s="148"/>
      <c r="K285" s="148"/>
      <c r="L285" s="27" t="s">
        <v>218</v>
      </c>
      <c r="M285" s="28"/>
      <c r="N285" s="197">
        <f>O285+P285</f>
        <v>0</v>
      </c>
      <c r="O285" s="197">
        <f>SUM(O286:O290)</f>
        <v>0</v>
      </c>
      <c r="P285" s="197">
        <f>SUM(P286:P290)</f>
        <v>0</v>
      </c>
      <c r="Q285" s="161"/>
      <c r="R285" s="161"/>
      <c r="S285" s="438"/>
      <c r="T285" s="161"/>
      <c r="U285" s="161"/>
      <c r="V285" s="161"/>
    </row>
    <row r="286" spans="2:22" ht="26.4">
      <c r="B286" s="124"/>
      <c r="G286" s="129"/>
      <c r="H286" s="25"/>
      <c r="I286" s="25"/>
      <c r="J286" s="26"/>
      <c r="K286" s="26"/>
      <c r="L286" s="30" t="s">
        <v>241</v>
      </c>
      <c r="M286" s="31">
        <v>4638</v>
      </c>
      <c r="N286" s="183">
        <f t="shared" si="42"/>
        <v>0</v>
      </c>
      <c r="O286" s="183"/>
      <c r="P286" s="183"/>
      <c r="Q286" s="161"/>
      <c r="R286" s="161"/>
      <c r="S286" s="438"/>
      <c r="T286" s="161"/>
      <c r="U286" s="161"/>
      <c r="V286" s="161"/>
    </row>
    <row r="287" spans="2:22" ht="16.8">
      <c r="B287" s="124"/>
      <c r="G287" s="129"/>
      <c r="H287" s="25"/>
      <c r="I287" s="25"/>
      <c r="J287" s="26"/>
      <c r="K287" s="26"/>
      <c r="L287" s="32" t="s">
        <v>211</v>
      </c>
      <c r="M287" s="48">
        <v>4639</v>
      </c>
      <c r="N287" s="183">
        <f t="shared" si="42"/>
        <v>0</v>
      </c>
      <c r="O287" s="399"/>
      <c r="P287" s="399">
        <v>0</v>
      </c>
      <c r="Q287" s="161"/>
      <c r="R287" s="161"/>
      <c r="S287" s="438"/>
      <c r="T287" s="161"/>
      <c r="U287" s="161"/>
      <c r="V287" s="161"/>
    </row>
    <row r="288" spans="2:22" ht="16.8">
      <c r="B288" s="124"/>
      <c r="G288" s="129"/>
      <c r="H288" s="25"/>
      <c r="I288" s="25"/>
      <c r="J288" s="26"/>
      <c r="K288" s="26"/>
      <c r="L288" s="32" t="s">
        <v>758</v>
      </c>
      <c r="M288" s="48" t="s">
        <v>759</v>
      </c>
      <c r="N288" s="183">
        <f t="shared" si="42"/>
        <v>0</v>
      </c>
      <c r="O288" s="399"/>
      <c r="P288" s="399"/>
      <c r="Q288" s="161"/>
      <c r="R288" s="161"/>
      <c r="S288" s="438"/>
      <c r="T288" s="161"/>
      <c r="U288" s="161"/>
      <c r="V288" s="161"/>
    </row>
    <row r="289" spans="1:22" ht="16.2">
      <c r="B289" s="124"/>
      <c r="G289" s="129"/>
      <c r="H289" s="25"/>
      <c r="I289" s="25"/>
      <c r="J289" s="26"/>
      <c r="K289" s="26"/>
      <c r="L289" s="29" t="s">
        <v>348</v>
      </c>
      <c r="M289" s="31">
        <v>4729</v>
      </c>
      <c r="N289" s="183">
        <f t="shared" si="42"/>
        <v>0</v>
      </c>
      <c r="O289" s="183"/>
      <c r="P289" s="183"/>
      <c r="Q289" s="161"/>
      <c r="R289" s="161"/>
      <c r="S289" s="438"/>
      <c r="T289" s="161"/>
      <c r="U289" s="161"/>
      <c r="V289" s="161"/>
    </row>
    <row r="290" spans="1:22" ht="26.4">
      <c r="B290" s="124"/>
      <c r="G290" s="129"/>
      <c r="H290" s="25"/>
      <c r="I290" s="25"/>
      <c r="J290" s="26"/>
      <c r="K290" s="26"/>
      <c r="L290" s="30" t="s">
        <v>219</v>
      </c>
      <c r="M290" s="31">
        <v>4819</v>
      </c>
      <c r="N290" s="183">
        <f t="shared" si="42"/>
        <v>0</v>
      </c>
      <c r="O290" s="399"/>
      <c r="P290" s="399"/>
      <c r="Q290" s="161"/>
      <c r="R290" s="161"/>
      <c r="S290" s="438"/>
      <c r="T290" s="161"/>
      <c r="U290" s="161"/>
      <c r="V290" s="161"/>
    </row>
    <row r="291" spans="1:22" ht="16.2">
      <c r="B291" s="124"/>
      <c r="G291" s="129"/>
      <c r="H291" s="45"/>
      <c r="I291" s="147"/>
      <c r="J291" s="148"/>
      <c r="K291" s="148"/>
      <c r="L291" s="27" t="s">
        <v>220</v>
      </c>
      <c r="M291" s="28"/>
      <c r="N291" s="197">
        <f>O291+P291</f>
        <v>0</v>
      </c>
      <c r="O291" s="197">
        <f>SUM(O292:O294)</f>
        <v>0</v>
      </c>
      <c r="P291" s="197">
        <f>SUM(P292:P294)</f>
        <v>0</v>
      </c>
      <c r="Q291" s="161"/>
      <c r="R291" s="161"/>
      <c r="S291" s="438"/>
      <c r="T291" s="161"/>
      <c r="U291" s="161"/>
      <c r="V291" s="161"/>
    </row>
    <row r="292" spans="1:22" ht="16.2">
      <c r="B292" s="124"/>
      <c r="G292" s="129"/>
      <c r="H292" s="25"/>
      <c r="I292" s="25"/>
      <c r="J292" s="26"/>
      <c r="K292" s="26"/>
      <c r="L292" s="30" t="s">
        <v>221</v>
      </c>
      <c r="M292" s="31">
        <v>8111</v>
      </c>
      <c r="N292" s="183">
        <f t="shared" si="42"/>
        <v>0</v>
      </c>
      <c r="O292" s="405">
        <v>0</v>
      </c>
      <c r="P292" s="405"/>
      <c r="Q292" s="161"/>
      <c r="R292" s="161"/>
      <c r="S292" s="438"/>
      <c r="T292" s="161"/>
      <c r="U292" s="161"/>
      <c r="V292" s="161"/>
    </row>
    <row r="293" spans="1:22" ht="16.2">
      <c r="B293" s="124"/>
      <c r="G293" s="129"/>
      <c r="H293" s="25"/>
      <c r="I293" s="25"/>
      <c r="J293" s="26"/>
      <c r="K293" s="26"/>
      <c r="L293" s="30" t="s">
        <v>760</v>
      </c>
      <c r="M293" s="31">
        <v>8121</v>
      </c>
      <c r="N293" s="183">
        <f t="shared" si="42"/>
        <v>0</v>
      </c>
      <c r="O293" s="405"/>
      <c r="P293" s="405"/>
      <c r="Q293" s="161"/>
      <c r="R293" s="161"/>
      <c r="S293" s="438"/>
      <c r="T293" s="161"/>
      <c r="U293" s="161"/>
      <c r="V293" s="161"/>
    </row>
    <row r="294" spans="1:22" ht="16.2">
      <c r="B294" s="124"/>
      <c r="G294" s="129"/>
      <c r="H294" s="25"/>
      <c r="I294" s="25"/>
      <c r="J294" s="26"/>
      <c r="K294" s="26"/>
      <c r="L294" s="29" t="s">
        <v>222</v>
      </c>
      <c r="M294" s="12">
        <v>8411</v>
      </c>
      <c r="N294" s="183">
        <f t="shared" si="42"/>
        <v>0</v>
      </c>
      <c r="O294" s="405"/>
      <c r="P294" s="405"/>
      <c r="Q294" s="161"/>
      <c r="R294" s="161"/>
      <c r="S294" s="438"/>
      <c r="T294" s="161"/>
      <c r="U294" s="161"/>
      <c r="V294" s="161"/>
    </row>
    <row r="295" spans="1:22" s="170" customFormat="1" ht="16.2">
      <c r="A295" s="122" t="str">
        <f t="shared" si="31"/>
        <v>71050300000000</v>
      </c>
      <c r="B295" s="124" t="s">
        <v>439</v>
      </c>
      <c r="C295" s="117" t="s">
        <v>149</v>
      </c>
      <c r="D295" s="118" t="s">
        <v>442</v>
      </c>
      <c r="E295" s="119" t="s">
        <v>441</v>
      </c>
      <c r="F295" s="120" t="s">
        <v>441</v>
      </c>
      <c r="G295" s="129" t="s">
        <v>440</v>
      </c>
      <c r="H295" s="45"/>
      <c r="I295" s="147"/>
      <c r="J295" s="148"/>
      <c r="K295" s="148"/>
      <c r="L295" s="27" t="s">
        <v>881</v>
      </c>
      <c r="M295" s="28"/>
      <c r="N295" s="197">
        <f>O295+P295</f>
        <v>0</v>
      </c>
      <c r="O295" s="197">
        <f>SUM(O296:O299)</f>
        <v>0</v>
      </c>
      <c r="P295" s="197">
        <f>SUM(P296:P299)</f>
        <v>0</v>
      </c>
      <c r="Q295" s="161"/>
      <c r="R295" s="161"/>
      <c r="S295" s="438"/>
      <c r="T295" s="161"/>
      <c r="U295" s="161"/>
      <c r="V295" s="161"/>
    </row>
    <row r="296" spans="1:22" ht="16.2">
      <c r="A296" s="122" t="str">
        <f t="shared" si="31"/>
        <v>71050300000001</v>
      </c>
      <c r="B296" s="124" t="s">
        <v>439</v>
      </c>
      <c r="C296" s="117" t="s">
        <v>149</v>
      </c>
      <c r="D296" s="118" t="s">
        <v>442</v>
      </c>
      <c r="E296" s="119" t="s">
        <v>441</v>
      </c>
      <c r="F296" s="120" t="s">
        <v>441</v>
      </c>
      <c r="G296" s="129" t="s">
        <v>96</v>
      </c>
      <c r="H296" s="25"/>
      <c r="I296" s="25"/>
      <c r="J296" s="26"/>
      <c r="K296" s="26"/>
      <c r="L296" s="29" t="s">
        <v>125</v>
      </c>
      <c r="M296" s="33">
        <v>4239</v>
      </c>
      <c r="N296" s="183">
        <f t="shared" si="42"/>
        <v>0</v>
      </c>
      <c r="O296" s="183"/>
      <c r="P296" s="183"/>
      <c r="Q296" s="161"/>
      <c r="R296" s="161"/>
      <c r="S296" s="438"/>
      <c r="T296" s="161"/>
      <c r="U296" s="161"/>
      <c r="V296" s="161"/>
    </row>
    <row r="297" spans="1:22" ht="26.4">
      <c r="A297" s="122" t="str">
        <f t="shared" ref="A297" si="45">CONCATENATE(B297,C297,D297,E297,F297,G297)</f>
        <v>71050601014213</v>
      </c>
      <c r="B297" s="124" t="s">
        <v>439</v>
      </c>
      <c r="C297" s="117" t="s">
        <v>149</v>
      </c>
      <c r="D297" s="118" t="s">
        <v>157</v>
      </c>
      <c r="E297" s="119" t="s">
        <v>106</v>
      </c>
      <c r="F297" s="120" t="s">
        <v>106</v>
      </c>
      <c r="G297" s="121">
        <v>4213</v>
      </c>
      <c r="H297" s="25"/>
      <c r="I297" s="25"/>
      <c r="J297" s="26"/>
      <c r="K297" s="26"/>
      <c r="L297" s="29" t="s">
        <v>142</v>
      </c>
      <c r="M297" s="12">
        <v>4251</v>
      </c>
      <c r="N297" s="183">
        <f t="shared" ref="N297" si="46">O297+P297</f>
        <v>0</v>
      </c>
      <c r="O297" s="183"/>
      <c r="P297" s="183"/>
      <c r="Q297" s="161"/>
      <c r="R297" s="161"/>
      <c r="S297" s="438"/>
      <c r="T297" s="161"/>
      <c r="U297" s="161"/>
      <c r="V297" s="161"/>
    </row>
    <row r="298" spans="1:22" s="156" customFormat="1" ht="26.4">
      <c r="A298" s="122" t="str">
        <f t="shared" ref="A298" si="47">CONCATENATE(B298,C298,D298,E298,F298,G298)</f>
        <v>71050601000000</v>
      </c>
      <c r="B298" s="124" t="s">
        <v>439</v>
      </c>
      <c r="C298" s="117" t="s">
        <v>149</v>
      </c>
      <c r="D298" s="118" t="s">
        <v>157</v>
      </c>
      <c r="E298" s="119" t="s">
        <v>106</v>
      </c>
      <c r="F298" s="120" t="s">
        <v>441</v>
      </c>
      <c r="G298" s="129" t="s">
        <v>440</v>
      </c>
      <c r="H298" s="25"/>
      <c r="I298" s="25"/>
      <c r="J298" s="26"/>
      <c r="K298" s="26"/>
      <c r="L298" s="29" t="s">
        <v>217</v>
      </c>
      <c r="M298" s="12">
        <v>4511</v>
      </c>
      <c r="N298" s="183">
        <f t="shared" ref="N298" si="48">O298+P298</f>
        <v>0</v>
      </c>
      <c r="O298" s="398"/>
      <c r="P298" s="398"/>
      <c r="Q298" s="161"/>
      <c r="R298" s="161"/>
      <c r="S298" s="438"/>
      <c r="T298" s="161"/>
      <c r="U298" s="161"/>
      <c r="V298" s="161"/>
    </row>
    <row r="299" spans="1:22" s="156" customFormat="1" ht="16.2">
      <c r="A299" s="122" t="str">
        <f t="shared" si="31"/>
        <v>71050301000000</v>
      </c>
      <c r="B299" s="124" t="s">
        <v>439</v>
      </c>
      <c r="C299" s="117" t="s">
        <v>149</v>
      </c>
      <c r="D299" s="118" t="s">
        <v>442</v>
      </c>
      <c r="E299" s="119" t="s">
        <v>106</v>
      </c>
      <c r="F299" s="120" t="s">
        <v>441</v>
      </c>
      <c r="G299" s="129" t="s">
        <v>440</v>
      </c>
      <c r="H299" s="25"/>
      <c r="I299" s="25"/>
      <c r="J299" s="26"/>
      <c r="K299" s="26"/>
      <c r="L299" s="36" t="s">
        <v>134</v>
      </c>
      <c r="M299" s="31" t="s">
        <v>84</v>
      </c>
      <c r="N299" s="183">
        <f t="shared" si="42"/>
        <v>0</v>
      </c>
      <c r="O299" s="183"/>
      <c r="P299" s="183"/>
      <c r="Q299" s="161"/>
      <c r="R299" s="161"/>
      <c r="S299" s="438"/>
      <c r="T299" s="161"/>
      <c r="U299" s="161"/>
      <c r="V299" s="161"/>
    </row>
    <row r="300" spans="1:22" ht="16.2">
      <c r="A300" s="122" t="str">
        <f>CONCATENATE(B300,C300,D300,E300,F300,G300)</f>
        <v>71060601074251</v>
      </c>
      <c r="B300" s="124" t="s">
        <v>439</v>
      </c>
      <c r="C300" s="117" t="s">
        <v>157</v>
      </c>
      <c r="D300" s="118" t="s">
        <v>157</v>
      </c>
      <c r="E300" s="119" t="s">
        <v>106</v>
      </c>
      <c r="F300" s="120" t="s">
        <v>183</v>
      </c>
      <c r="G300" s="121">
        <v>4251</v>
      </c>
      <c r="H300" s="45"/>
      <c r="I300" s="147"/>
      <c r="J300" s="148"/>
      <c r="K300" s="148"/>
      <c r="L300" s="27" t="s">
        <v>882</v>
      </c>
      <c r="M300" s="28"/>
      <c r="N300" s="197">
        <f>O300+P300</f>
        <v>0</v>
      </c>
      <c r="O300" s="197">
        <f t="shared" ref="O300:P300" si="49">P300+Q300</f>
        <v>0</v>
      </c>
      <c r="P300" s="197">
        <f t="shared" si="49"/>
        <v>0</v>
      </c>
      <c r="Q300" s="161"/>
      <c r="R300" s="161"/>
      <c r="S300" s="438"/>
      <c r="T300" s="161"/>
      <c r="U300" s="161"/>
      <c r="V300" s="161"/>
    </row>
    <row r="301" spans="1:22" s="115" customFormat="1" ht="16.2">
      <c r="A301" s="122" t="str">
        <f>CONCATENATE(B301,C301,D301,E301,F301,G301)</f>
        <v>71060601080000</v>
      </c>
      <c r="B301" s="124" t="s">
        <v>439</v>
      </c>
      <c r="C301" s="117" t="s">
        <v>157</v>
      </c>
      <c r="D301" s="118" t="s">
        <v>157</v>
      </c>
      <c r="E301" s="119" t="s">
        <v>106</v>
      </c>
      <c r="F301" s="120" t="s">
        <v>185</v>
      </c>
      <c r="G301" s="129" t="s">
        <v>440</v>
      </c>
      <c r="H301" s="25"/>
      <c r="I301" s="25"/>
      <c r="J301" s="26"/>
      <c r="K301" s="26"/>
      <c r="L301" s="29" t="s">
        <v>125</v>
      </c>
      <c r="M301" s="31">
        <v>4239</v>
      </c>
      <c r="N301" s="183">
        <f>O301+P301</f>
        <v>0</v>
      </c>
      <c r="O301" s="183"/>
      <c r="P301" s="183"/>
      <c r="Q301" s="161"/>
      <c r="R301" s="161"/>
      <c r="S301" s="438"/>
      <c r="T301" s="161"/>
      <c r="U301" s="161"/>
      <c r="V301" s="161"/>
    </row>
    <row r="302" spans="1:22" ht="16.8">
      <c r="A302" s="122" t="str">
        <f>CONCATENATE(B302,C302,D302,E302,F302,G302)</f>
        <v>71060601084251</v>
      </c>
      <c r="B302" s="124" t="s">
        <v>439</v>
      </c>
      <c r="C302" s="117" t="s">
        <v>157</v>
      </c>
      <c r="D302" s="118" t="s">
        <v>157</v>
      </c>
      <c r="E302" s="119" t="s">
        <v>106</v>
      </c>
      <c r="F302" s="120" t="s">
        <v>185</v>
      </c>
      <c r="G302" s="121">
        <v>4251</v>
      </c>
      <c r="H302" s="25"/>
      <c r="I302" s="25"/>
      <c r="J302" s="26"/>
      <c r="K302" s="26"/>
      <c r="L302" s="29" t="s">
        <v>134</v>
      </c>
      <c r="M302" s="12">
        <v>4861</v>
      </c>
      <c r="N302" s="183">
        <f>O302+P302</f>
        <v>0</v>
      </c>
      <c r="O302" s="398"/>
      <c r="P302" s="398"/>
      <c r="Q302" s="161"/>
      <c r="R302" s="161"/>
      <c r="S302" s="438"/>
      <c r="T302" s="161"/>
      <c r="U302" s="161"/>
      <c r="V302" s="161"/>
    </row>
    <row r="303" spans="1:22" ht="16.2">
      <c r="A303" s="122" t="str">
        <f t="shared" si="31"/>
        <v>71050301014213</v>
      </c>
      <c r="B303" s="124" t="s">
        <v>439</v>
      </c>
      <c r="C303" s="117" t="s">
        <v>149</v>
      </c>
      <c r="D303" s="118" t="s">
        <v>442</v>
      </c>
      <c r="E303" s="119" t="s">
        <v>106</v>
      </c>
      <c r="F303" s="120" t="s">
        <v>106</v>
      </c>
      <c r="G303" s="121">
        <v>4213</v>
      </c>
      <c r="H303" s="45"/>
      <c r="I303" s="147"/>
      <c r="J303" s="148"/>
      <c r="K303" s="148"/>
      <c r="L303" s="27" t="s">
        <v>225</v>
      </c>
      <c r="M303" s="28"/>
      <c r="N303" s="197">
        <f>O303+P303</f>
        <v>0</v>
      </c>
      <c r="O303" s="197">
        <f>SUM(O304:O306)</f>
        <v>0</v>
      </c>
      <c r="P303" s="197">
        <f>SUM(P304:P306)</f>
        <v>0</v>
      </c>
      <c r="Q303" s="161"/>
      <c r="R303" s="161"/>
      <c r="S303" s="438"/>
      <c r="T303" s="161"/>
      <c r="U303" s="161"/>
      <c r="V303" s="161"/>
    </row>
    <row r="304" spans="1:22" s="170" customFormat="1" ht="16.2">
      <c r="A304" s="122" t="str">
        <f t="shared" si="31"/>
        <v>71050600000000</v>
      </c>
      <c r="B304" s="124" t="s">
        <v>439</v>
      </c>
      <c r="C304" s="117" t="s">
        <v>149</v>
      </c>
      <c r="D304" s="118" t="s">
        <v>157</v>
      </c>
      <c r="E304" s="119" t="s">
        <v>441</v>
      </c>
      <c r="F304" s="120" t="s">
        <v>441</v>
      </c>
      <c r="G304" s="129" t="s">
        <v>440</v>
      </c>
      <c r="H304" s="25"/>
      <c r="I304" s="25"/>
      <c r="J304" s="26"/>
      <c r="K304" s="26"/>
      <c r="L304" s="29" t="s">
        <v>122</v>
      </c>
      <c r="M304" s="12">
        <v>4234</v>
      </c>
      <c r="N304" s="183">
        <f t="shared" si="42"/>
        <v>0</v>
      </c>
      <c r="O304" s="183"/>
      <c r="P304" s="183"/>
      <c r="Q304" s="161"/>
      <c r="R304" s="161"/>
      <c r="S304" s="438"/>
      <c r="T304" s="161"/>
      <c r="U304" s="161"/>
      <c r="V304" s="161"/>
    </row>
    <row r="305" spans="1:22" ht="16.2">
      <c r="A305" s="122" t="str">
        <f t="shared" si="31"/>
        <v>71050600000001</v>
      </c>
      <c r="B305" s="124" t="s">
        <v>439</v>
      </c>
      <c r="C305" s="117" t="s">
        <v>149</v>
      </c>
      <c r="D305" s="118" t="s">
        <v>157</v>
      </c>
      <c r="E305" s="119" t="s">
        <v>441</v>
      </c>
      <c r="F305" s="120" t="s">
        <v>441</v>
      </c>
      <c r="G305" s="129" t="s">
        <v>96</v>
      </c>
      <c r="H305" s="25"/>
      <c r="I305" s="25"/>
      <c r="J305" s="26"/>
      <c r="K305" s="26"/>
      <c r="L305" s="29" t="s">
        <v>125</v>
      </c>
      <c r="M305" s="12">
        <v>4239</v>
      </c>
      <c r="N305" s="183">
        <f t="shared" si="42"/>
        <v>0</v>
      </c>
      <c r="O305" s="183"/>
      <c r="P305" s="183"/>
      <c r="Q305" s="161"/>
      <c r="R305" s="161"/>
      <c r="S305" s="438"/>
      <c r="T305" s="161"/>
      <c r="U305" s="161"/>
      <c r="V305" s="161"/>
    </row>
    <row r="306" spans="1:22" s="156" customFormat="1" ht="26.4">
      <c r="A306" s="122" t="str">
        <f t="shared" si="31"/>
        <v>71050601000000</v>
      </c>
      <c r="B306" s="124" t="s">
        <v>439</v>
      </c>
      <c r="C306" s="117" t="s">
        <v>149</v>
      </c>
      <c r="D306" s="118" t="s">
        <v>157</v>
      </c>
      <c r="E306" s="119" t="s">
        <v>106</v>
      </c>
      <c r="F306" s="120" t="s">
        <v>441</v>
      </c>
      <c r="G306" s="129" t="s">
        <v>440</v>
      </c>
      <c r="H306" s="25"/>
      <c r="I306" s="25"/>
      <c r="J306" s="26"/>
      <c r="K306" s="26"/>
      <c r="L306" s="29" t="s">
        <v>217</v>
      </c>
      <c r="M306" s="12">
        <v>4511</v>
      </c>
      <c r="N306" s="183">
        <f t="shared" si="42"/>
        <v>0</v>
      </c>
      <c r="O306" s="398"/>
      <c r="P306" s="398"/>
      <c r="Q306" s="161"/>
      <c r="R306" s="161"/>
      <c r="S306" s="438"/>
      <c r="T306" s="161"/>
      <c r="U306" s="161"/>
      <c r="V306" s="161"/>
    </row>
    <row r="307" spans="1:22" ht="36.75" customHeight="1">
      <c r="A307" s="122" t="str">
        <f t="shared" si="31"/>
        <v>71050601000001</v>
      </c>
      <c r="B307" s="124" t="s">
        <v>439</v>
      </c>
      <c r="C307" s="117" t="s">
        <v>149</v>
      </c>
      <c r="D307" s="118" t="s">
        <v>157</v>
      </c>
      <c r="E307" s="119" t="s">
        <v>106</v>
      </c>
      <c r="F307" s="120" t="s">
        <v>441</v>
      </c>
      <c r="G307" s="129" t="s">
        <v>96</v>
      </c>
      <c r="H307" s="45"/>
      <c r="I307" s="147"/>
      <c r="J307" s="148"/>
      <c r="K307" s="148"/>
      <c r="L307" s="27" t="s">
        <v>795</v>
      </c>
      <c r="M307" s="28"/>
      <c r="N307" s="197">
        <f>O307+P307</f>
        <v>0</v>
      </c>
      <c r="O307" s="197">
        <f>SUM(O308:O310)</f>
        <v>0</v>
      </c>
      <c r="P307" s="197">
        <f>SUM(P308:P310)</f>
        <v>0</v>
      </c>
      <c r="Q307" s="161"/>
      <c r="R307" s="161"/>
      <c r="S307" s="438"/>
      <c r="T307" s="161"/>
      <c r="U307" s="161"/>
      <c r="V307" s="161"/>
    </row>
    <row r="308" spans="1:22" s="115" customFormat="1" ht="16.2">
      <c r="A308" s="122" t="str">
        <f t="shared" si="31"/>
        <v>71050601010000</v>
      </c>
      <c r="B308" s="124" t="s">
        <v>439</v>
      </c>
      <c r="C308" s="117" t="s">
        <v>149</v>
      </c>
      <c r="D308" s="118" t="s">
        <v>157</v>
      </c>
      <c r="E308" s="119" t="s">
        <v>106</v>
      </c>
      <c r="F308" s="120" t="s">
        <v>106</v>
      </c>
      <c r="G308" s="129" t="s">
        <v>440</v>
      </c>
      <c r="H308" s="25"/>
      <c r="I308" s="25"/>
      <c r="J308" s="26"/>
      <c r="K308" s="26"/>
      <c r="L308" s="29" t="s">
        <v>125</v>
      </c>
      <c r="M308" s="33">
        <v>4239</v>
      </c>
      <c r="N308" s="183">
        <f t="shared" si="42"/>
        <v>0</v>
      </c>
      <c r="O308" s="183"/>
      <c r="P308" s="183">
        <v>0</v>
      </c>
      <c r="Q308" s="161"/>
      <c r="R308" s="161"/>
      <c r="S308" s="438"/>
      <c r="T308" s="161"/>
      <c r="U308" s="161"/>
      <c r="V308" s="161"/>
    </row>
    <row r="309" spans="1:22" ht="26.4">
      <c r="A309" s="122" t="str">
        <f t="shared" si="31"/>
        <v>71050601014213</v>
      </c>
      <c r="B309" s="124" t="s">
        <v>439</v>
      </c>
      <c r="C309" s="117" t="s">
        <v>149</v>
      </c>
      <c r="D309" s="118" t="s">
        <v>157</v>
      </c>
      <c r="E309" s="119" t="s">
        <v>106</v>
      </c>
      <c r="F309" s="120" t="s">
        <v>106</v>
      </c>
      <c r="G309" s="121">
        <v>4213</v>
      </c>
      <c r="H309" s="25"/>
      <c r="I309" s="25"/>
      <c r="J309" s="26"/>
      <c r="K309" s="26"/>
      <c r="L309" s="29" t="s">
        <v>142</v>
      </c>
      <c r="M309" s="12">
        <v>4251</v>
      </c>
      <c r="N309" s="183">
        <f t="shared" si="42"/>
        <v>0</v>
      </c>
      <c r="O309" s="183"/>
      <c r="P309" s="183"/>
      <c r="Q309" s="161"/>
      <c r="R309" s="161"/>
      <c r="S309" s="438"/>
      <c r="T309" s="161"/>
      <c r="U309" s="161"/>
      <c r="V309" s="161"/>
    </row>
    <row r="310" spans="1:22" ht="16.2">
      <c r="A310" s="122" t="str">
        <f t="shared" si="31"/>
        <v>71050601014269</v>
      </c>
      <c r="B310" s="124" t="s">
        <v>439</v>
      </c>
      <c r="C310" s="117" t="s">
        <v>149</v>
      </c>
      <c r="D310" s="118" t="s">
        <v>157</v>
      </c>
      <c r="E310" s="119" t="s">
        <v>106</v>
      </c>
      <c r="F310" s="120" t="s">
        <v>106</v>
      </c>
      <c r="G310" s="121">
        <v>4269</v>
      </c>
      <c r="H310" s="25"/>
      <c r="I310" s="25"/>
      <c r="J310" s="26"/>
      <c r="K310" s="26"/>
      <c r="L310" s="29" t="s">
        <v>134</v>
      </c>
      <c r="M310" s="12">
        <v>4861</v>
      </c>
      <c r="N310" s="183">
        <f t="shared" si="42"/>
        <v>0</v>
      </c>
      <c r="O310" s="183"/>
      <c r="P310" s="183"/>
      <c r="Q310" s="161"/>
      <c r="R310" s="161"/>
      <c r="S310" s="438"/>
      <c r="T310" s="161"/>
      <c r="U310" s="161"/>
      <c r="V310" s="161"/>
    </row>
    <row r="311" spans="1:22" ht="24" customHeight="1">
      <c r="A311" s="122" t="str">
        <f t="shared" si="31"/>
        <v>71050601014638</v>
      </c>
      <c r="B311" s="124" t="s">
        <v>439</v>
      </c>
      <c r="C311" s="117" t="s">
        <v>149</v>
      </c>
      <c r="D311" s="118" t="s">
        <v>157</v>
      </c>
      <c r="E311" s="119" t="s">
        <v>106</v>
      </c>
      <c r="F311" s="120" t="s">
        <v>106</v>
      </c>
      <c r="G311" s="121">
        <v>4638</v>
      </c>
      <c r="H311" s="45"/>
      <c r="I311" s="147"/>
      <c r="J311" s="148"/>
      <c r="K311" s="148"/>
      <c r="L311" s="27" t="s">
        <v>883</v>
      </c>
      <c r="M311" s="28"/>
      <c r="N311" s="197">
        <f>O311+P311</f>
        <v>0</v>
      </c>
      <c r="O311" s="197">
        <f>SUM(O312:O313)</f>
        <v>0</v>
      </c>
      <c r="P311" s="197">
        <f>SUM(P312:P313)</f>
        <v>0</v>
      </c>
      <c r="Q311" s="161"/>
      <c r="R311" s="161"/>
      <c r="S311" s="438"/>
      <c r="T311" s="161"/>
      <c r="U311" s="161"/>
      <c r="V311" s="161"/>
    </row>
    <row r="312" spans="1:22" ht="16.8">
      <c r="A312" s="122" t="str">
        <f t="shared" si="31"/>
        <v>71040901058111</v>
      </c>
      <c r="B312" s="124" t="s">
        <v>439</v>
      </c>
      <c r="C312" s="117" t="s">
        <v>155</v>
      </c>
      <c r="D312" s="118" t="s">
        <v>187</v>
      </c>
      <c r="E312" s="119" t="s">
        <v>106</v>
      </c>
      <c r="F312" s="120" t="s">
        <v>149</v>
      </c>
      <c r="G312" s="121">
        <v>8111</v>
      </c>
      <c r="H312" s="25"/>
      <c r="I312" s="25"/>
      <c r="J312" s="26"/>
      <c r="K312" s="26"/>
      <c r="L312" s="29" t="s">
        <v>114</v>
      </c>
      <c r="M312" s="33">
        <v>4212</v>
      </c>
      <c r="N312" s="183">
        <f t="shared" ref="N312" si="50">O312+P312</f>
        <v>0</v>
      </c>
      <c r="O312" s="399"/>
      <c r="P312" s="399"/>
      <c r="Q312" s="161"/>
      <c r="R312" s="161"/>
      <c r="S312" s="438"/>
      <c r="T312" s="161"/>
      <c r="U312" s="161"/>
      <c r="V312" s="161"/>
    </row>
    <row r="313" spans="1:22" ht="16.8">
      <c r="A313" s="122" t="str">
        <f t="shared" si="31"/>
        <v>71050601015113</v>
      </c>
      <c r="B313" s="124" t="s">
        <v>439</v>
      </c>
      <c r="C313" s="117" t="s">
        <v>149</v>
      </c>
      <c r="D313" s="118" t="s">
        <v>157</v>
      </c>
      <c r="E313" s="119" t="s">
        <v>106</v>
      </c>
      <c r="F313" s="120" t="s">
        <v>106</v>
      </c>
      <c r="G313" s="121">
        <v>5113</v>
      </c>
      <c r="H313" s="25"/>
      <c r="I313" s="25"/>
      <c r="J313" s="26"/>
      <c r="K313" s="26"/>
      <c r="L313" s="29" t="s">
        <v>137</v>
      </c>
      <c r="M313" s="12">
        <v>5129</v>
      </c>
      <c r="N313" s="183">
        <f t="shared" si="42"/>
        <v>0</v>
      </c>
      <c r="O313" s="399"/>
      <c r="P313" s="399"/>
      <c r="Q313" s="161"/>
      <c r="R313" s="161"/>
      <c r="S313" s="438"/>
      <c r="T313" s="161"/>
      <c r="U313" s="161"/>
      <c r="V313" s="161"/>
    </row>
    <row r="314" spans="1:22" s="115" customFormat="1" ht="16.2">
      <c r="A314" s="122" t="str">
        <f t="shared" si="31"/>
        <v>71050601020000</v>
      </c>
      <c r="B314" s="124" t="s">
        <v>439</v>
      </c>
      <c r="C314" s="117" t="s">
        <v>149</v>
      </c>
      <c r="D314" s="118" t="s">
        <v>157</v>
      </c>
      <c r="E314" s="119" t="s">
        <v>106</v>
      </c>
      <c r="F314" s="120" t="s">
        <v>140</v>
      </c>
      <c r="G314" s="129" t="s">
        <v>440</v>
      </c>
      <c r="H314" s="45"/>
      <c r="I314" s="147"/>
      <c r="J314" s="148"/>
      <c r="K314" s="148"/>
      <c r="L314" s="27" t="s">
        <v>884</v>
      </c>
      <c r="M314" s="28"/>
      <c r="N314" s="197">
        <f>O314+P314</f>
        <v>0</v>
      </c>
      <c r="O314" s="197">
        <f>SUM(O315:O316)</f>
        <v>0</v>
      </c>
      <c r="P314" s="197">
        <f>SUM(P315:P316)</f>
        <v>0</v>
      </c>
      <c r="Q314" s="161"/>
      <c r="R314" s="161"/>
      <c r="S314" s="438"/>
      <c r="T314" s="161"/>
      <c r="U314" s="161"/>
      <c r="V314" s="161"/>
    </row>
    <row r="315" spans="1:22" s="115" customFormat="1" ht="26.4">
      <c r="A315" s="122" t="str">
        <f t="shared" si="31"/>
        <v>71050601050000</v>
      </c>
      <c r="B315" s="124" t="s">
        <v>439</v>
      </c>
      <c r="C315" s="117" t="s">
        <v>149</v>
      </c>
      <c r="D315" s="118" t="s">
        <v>157</v>
      </c>
      <c r="E315" s="119" t="s">
        <v>106</v>
      </c>
      <c r="F315" s="120" t="s">
        <v>149</v>
      </c>
      <c r="G315" s="129" t="s">
        <v>440</v>
      </c>
      <c r="H315" s="25"/>
      <c r="I315" s="25"/>
      <c r="J315" s="26"/>
      <c r="K315" s="26"/>
      <c r="L315" s="29" t="s">
        <v>142</v>
      </c>
      <c r="M315" s="12">
        <v>4251</v>
      </c>
      <c r="N315" s="183">
        <f t="shared" ref="N315" si="51">O315+P315</f>
        <v>0</v>
      </c>
      <c r="O315" s="183"/>
      <c r="P315" s="183"/>
      <c r="Q315" s="161"/>
      <c r="R315" s="161"/>
      <c r="S315" s="438"/>
      <c r="T315" s="161"/>
      <c r="U315" s="161"/>
      <c r="V315" s="161"/>
    </row>
    <row r="316" spans="1:22" ht="16.2">
      <c r="B316" s="124"/>
      <c r="G316" s="129"/>
      <c r="H316" s="25"/>
      <c r="I316" s="25"/>
      <c r="J316" s="26"/>
      <c r="K316" s="26"/>
      <c r="L316" s="30" t="s">
        <v>173</v>
      </c>
      <c r="M316" s="31">
        <v>5112</v>
      </c>
      <c r="N316" s="183">
        <f t="shared" ref="N316" si="52">O316+P316</f>
        <v>0</v>
      </c>
      <c r="O316" s="183"/>
      <c r="P316" s="183"/>
      <c r="Q316" s="161"/>
      <c r="R316" s="161"/>
      <c r="S316" s="438"/>
      <c r="T316" s="161"/>
      <c r="U316" s="161"/>
      <c r="V316" s="161"/>
    </row>
    <row r="317" spans="1:22" s="115" customFormat="1" ht="27.6">
      <c r="A317" s="122" t="str">
        <f t="shared" ref="A317:A318" si="53">CONCATENATE(B317,C317,D317,E317,F317,G317)</f>
        <v>71050601020000</v>
      </c>
      <c r="B317" s="124" t="s">
        <v>439</v>
      </c>
      <c r="C317" s="117" t="s">
        <v>149</v>
      </c>
      <c r="D317" s="118" t="s">
        <v>157</v>
      </c>
      <c r="E317" s="119" t="s">
        <v>106</v>
      </c>
      <c r="F317" s="120" t="s">
        <v>140</v>
      </c>
      <c r="G317" s="129" t="s">
        <v>440</v>
      </c>
      <c r="H317" s="45"/>
      <c r="I317" s="147"/>
      <c r="J317" s="148"/>
      <c r="K317" s="148"/>
      <c r="L317" s="27" t="s">
        <v>910</v>
      </c>
      <c r="M317" s="28"/>
      <c r="N317" s="197">
        <f>O317+P317</f>
        <v>0</v>
      </c>
      <c r="O317" s="197">
        <f>SUM(O318)</f>
        <v>0</v>
      </c>
      <c r="P317" s="197">
        <f>SUM(P318)</f>
        <v>0</v>
      </c>
      <c r="Q317" s="161"/>
      <c r="R317" s="161"/>
      <c r="S317" s="438"/>
      <c r="T317" s="161"/>
      <c r="U317" s="161"/>
      <c r="V317" s="161"/>
    </row>
    <row r="318" spans="1:22" s="115" customFormat="1" ht="26.4">
      <c r="A318" s="122" t="str">
        <f t="shared" si="53"/>
        <v>71050601050000</v>
      </c>
      <c r="B318" s="124" t="s">
        <v>439</v>
      </c>
      <c r="C318" s="117" t="s">
        <v>149</v>
      </c>
      <c r="D318" s="118" t="s">
        <v>157</v>
      </c>
      <c r="E318" s="119" t="s">
        <v>106</v>
      </c>
      <c r="F318" s="120" t="s">
        <v>149</v>
      </c>
      <c r="G318" s="129" t="s">
        <v>440</v>
      </c>
      <c r="H318" s="25"/>
      <c r="I318" s="25"/>
      <c r="J318" s="26"/>
      <c r="K318" s="26"/>
      <c r="L318" s="29" t="s">
        <v>217</v>
      </c>
      <c r="M318" s="12">
        <v>4511</v>
      </c>
      <c r="N318" s="183">
        <f t="shared" ref="N318" si="54">O318+P318</f>
        <v>0</v>
      </c>
      <c r="O318" s="183"/>
      <c r="P318" s="183"/>
      <c r="Q318" s="161"/>
      <c r="R318" s="161"/>
      <c r="S318" s="438"/>
      <c r="T318" s="161"/>
      <c r="U318" s="161"/>
      <c r="V318" s="161"/>
    </row>
    <row r="319" spans="1:22" s="115" customFormat="1" ht="16.2">
      <c r="A319" s="122" t="str">
        <f t="shared" ref="A319:A361" si="55">CONCATENATE(B319,C319,D319,E319,F319,G319)</f>
        <v>71050601050000</v>
      </c>
      <c r="B319" s="124" t="s">
        <v>439</v>
      </c>
      <c r="C319" s="117" t="s">
        <v>149</v>
      </c>
      <c r="D319" s="118" t="s">
        <v>157</v>
      </c>
      <c r="E319" s="119" t="s">
        <v>106</v>
      </c>
      <c r="F319" s="120" t="s">
        <v>149</v>
      </c>
      <c r="G319" s="129" t="s">
        <v>440</v>
      </c>
      <c r="H319" s="180">
        <v>2500</v>
      </c>
      <c r="I319" s="212" t="s">
        <v>149</v>
      </c>
      <c r="J319" s="213">
        <v>0</v>
      </c>
      <c r="K319" s="213">
        <v>0</v>
      </c>
      <c r="L319" s="162" t="s">
        <v>231</v>
      </c>
      <c r="M319" s="174"/>
      <c r="N319" s="163">
        <f>+N321+N362+N370+N377</f>
        <v>0</v>
      </c>
      <c r="O319" s="163">
        <f>+O321+O362+O370+O377</f>
        <v>0</v>
      </c>
      <c r="P319" s="163">
        <f>+P321+P362+P370+P377</f>
        <v>0</v>
      </c>
      <c r="Q319" s="161"/>
      <c r="R319" s="161"/>
      <c r="S319" s="438"/>
      <c r="T319" s="161"/>
      <c r="U319" s="161"/>
      <c r="V319" s="161"/>
    </row>
    <row r="320" spans="1:22" ht="16.2">
      <c r="A320" s="122" t="str">
        <f t="shared" si="55"/>
        <v>71050601054861</v>
      </c>
      <c r="B320" s="124" t="s">
        <v>439</v>
      </c>
      <c r="C320" s="117" t="s">
        <v>149</v>
      </c>
      <c r="D320" s="118" t="s">
        <v>157</v>
      </c>
      <c r="E320" s="119" t="s">
        <v>106</v>
      </c>
      <c r="F320" s="120" t="s">
        <v>149</v>
      </c>
      <c r="G320" s="121">
        <v>4861</v>
      </c>
      <c r="H320" s="25"/>
      <c r="I320" s="18"/>
      <c r="J320" s="19"/>
      <c r="K320" s="19"/>
      <c r="L320" s="30" t="s">
        <v>108</v>
      </c>
      <c r="M320" s="31"/>
      <c r="N320" s="190"/>
      <c r="O320" s="190"/>
      <c r="P320" s="190"/>
      <c r="Q320" s="161"/>
      <c r="R320" s="161"/>
      <c r="S320" s="438"/>
      <c r="T320" s="161"/>
      <c r="U320" s="161"/>
      <c r="V320" s="161"/>
    </row>
    <row r="321" spans="1:231" s="182" customFormat="1" ht="16.2">
      <c r="A321" s="122" t="str">
        <f t="shared" si="55"/>
        <v>71060000000000</v>
      </c>
      <c r="B321" s="124" t="s">
        <v>439</v>
      </c>
      <c r="C321" s="117" t="s">
        <v>157</v>
      </c>
      <c r="D321" s="118" t="s">
        <v>441</v>
      </c>
      <c r="E321" s="119" t="s">
        <v>441</v>
      </c>
      <c r="F321" s="120" t="s">
        <v>441</v>
      </c>
      <c r="G321" s="129" t="s">
        <v>440</v>
      </c>
      <c r="H321" s="165">
        <v>2510</v>
      </c>
      <c r="I321" s="166" t="s">
        <v>149</v>
      </c>
      <c r="J321" s="167">
        <v>1</v>
      </c>
      <c r="K321" s="167">
        <v>0</v>
      </c>
      <c r="L321" s="168" t="s">
        <v>232</v>
      </c>
      <c r="M321" s="176"/>
      <c r="N321" s="188">
        <f>+N323</f>
        <v>0</v>
      </c>
      <c r="O321" s="188">
        <f>+O323</f>
        <v>0</v>
      </c>
      <c r="P321" s="188">
        <f>+P323</f>
        <v>0</v>
      </c>
      <c r="Q321" s="161"/>
      <c r="R321" s="161"/>
      <c r="S321" s="438"/>
      <c r="T321" s="161"/>
      <c r="U321" s="161"/>
      <c r="V321" s="161"/>
    </row>
    <row r="322" spans="1:231" ht="16.2">
      <c r="A322" s="122" t="str">
        <f t="shared" si="55"/>
        <v>71060000000001</v>
      </c>
      <c r="B322" s="124" t="s">
        <v>439</v>
      </c>
      <c r="C322" s="117" t="s">
        <v>157</v>
      </c>
      <c r="D322" s="118" t="s">
        <v>441</v>
      </c>
      <c r="E322" s="119" t="s">
        <v>441</v>
      </c>
      <c r="F322" s="120" t="s">
        <v>441</v>
      </c>
      <c r="G322" s="129" t="s">
        <v>96</v>
      </c>
      <c r="H322" s="17"/>
      <c r="I322" s="18"/>
      <c r="J322" s="19"/>
      <c r="K322" s="19"/>
      <c r="L322" s="30" t="s">
        <v>110</v>
      </c>
      <c r="M322" s="31"/>
      <c r="N322" s="190"/>
      <c r="O322" s="190"/>
      <c r="P322" s="190"/>
      <c r="Q322" s="161"/>
      <c r="R322" s="161"/>
      <c r="S322" s="438"/>
      <c r="T322" s="161"/>
      <c r="U322" s="161"/>
      <c r="V322" s="161"/>
      <c r="DC322" s="179"/>
      <c r="DD322" s="179"/>
      <c r="DE322" s="179"/>
      <c r="DF322" s="179"/>
      <c r="DG322" s="179"/>
      <c r="DO322" s="179"/>
      <c r="DP322" s="179"/>
      <c r="DQ322" s="179"/>
      <c r="DR322" s="179"/>
      <c r="DS322" s="179"/>
      <c r="EA322" s="179"/>
      <c r="EB322" s="179"/>
      <c r="EC322" s="179"/>
      <c r="ED322" s="179"/>
      <c r="EE322" s="179"/>
      <c r="EM322" s="179"/>
      <c r="EN322" s="179"/>
      <c r="EO322" s="179"/>
      <c r="EP322" s="179"/>
      <c r="EQ322" s="179"/>
      <c r="EY322" s="179"/>
      <c r="EZ322" s="179"/>
      <c r="FA322" s="179"/>
      <c r="FB322" s="179"/>
      <c r="FC322" s="179"/>
      <c r="FK322" s="179"/>
      <c r="FL322" s="179"/>
      <c r="FM322" s="179"/>
      <c r="FN322" s="179"/>
      <c r="FO322" s="179"/>
      <c r="FW322" s="179"/>
      <c r="FX322" s="179"/>
      <c r="FY322" s="179"/>
      <c r="FZ322" s="179"/>
      <c r="GA322" s="179"/>
      <c r="GI322" s="179"/>
      <c r="GJ322" s="179"/>
      <c r="GK322" s="179"/>
      <c r="GL322" s="179"/>
      <c r="GM322" s="179"/>
      <c r="GU322" s="179"/>
      <c r="GV322" s="179"/>
      <c r="GW322" s="179"/>
      <c r="GX322" s="179"/>
      <c r="GY322" s="179"/>
      <c r="HG322" s="179"/>
      <c r="HH322" s="179"/>
      <c r="HI322" s="179"/>
      <c r="HJ322" s="179"/>
      <c r="HK322" s="179"/>
      <c r="HS322" s="179"/>
      <c r="HT322" s="179"/>
      <c r="HU322" s="179"/>
      <c r="HV322" s="179"/>
      <c r="HW322" s="179"/>
    </row>
    <row r="323" spans="1:231" s="170" customFormat="1" ht="16.2">
      <c r="A323" s="122" t="str">
        <f t="shared" si="55"/>
        <v>71060100000000</v>
      </c>
      <c r="B323" s="124" t="s">
        <v>439</v>
      </c>
      <c r="C323" s="117" t="s">
        <v>157</v>
      </c>
      <c r="D323" s="118" t="s">
        <v>106</v>
      </c>
      <c r="E323" s="119" t="s">
        <v>441</v>
      </c>
      <c r="F323" s="120" t="s">
        <v>441</v>
      </c>
      <c r="G323" s="129" t="s">
        <v>440</v>
      </c>
      <c r="H323" s="151">
        <v>2511</v>
      </c>
      <c r="I323" s="152" t="s">
        <v>149</v>
      </c>
      <c r="J323" s="153">
        <v>1</v>
      </c>
      <c r="K323" s="153">
        <v>1</v>
      </c>
      <c r="L323" s="154" t="s">
        <v>232</v>
      </c>
      <c r="M323" s="155"/>
      <c r="N323" s="192">
        <f>+N325+N335+N337+N360</f>
        <v>0</v>
      </c>
      <c r="O323" s="192">
        <f t="shared" ref="O323:P323" si="56">+O325+O335+O337+O360</f>
        <v>0</v>
      </c>
      <c r="P323" s="192">
        <f t="shared" si="56"/>
        <v>0</v>
      </c>
      <c r="Q323" s="161"/>
      <c r="R323" s="161"/>
      <c r="S323" s="438"/>
      <c r="T323" s="161"/>
      <c r="U323" s="161"/>
      <c r="V323" s="161"/>
    </row>
    <row r="324" spans="1:231" ht="16.2">
      <c r="A324" s="122" t="str">
        <f t="shared" si="55"/>
        <v>71060100000001</v>
      </c>
      <c r="B324" s="124" t="s">
        <v>439</v>
      </c>
      <c r="C324" s="117" t="s">
        <v>157</v>
      </c>
      <c r="D324" s="118" t="s">
        <v>106</v>
      </c>
      <c r="E324" s="119" t="s">
        <v>441</v>
      </c>
      <c r="F324" s="120" t="s">
        <v>441</v>
      </c>
      <c r="G324" s="129" t="s">
        <v>96</v>
      </c>
      <c r="H324" s="17"/>
      <c r="I324" s="25"/>
      <c r="J324" s="26"/>
      <c r="K324" s="26"/>
      <c r="L324" s="30" t="s">
        <v>108</v>
      </c>
      <c r="M324" s="31"/>
      <c r="N324" s="190"/>
      <c r="O324" s="190"/>
      <c r="P324" s="190"/>
      <c r="Q324" s="161"/>
      <c r="R324" s="161"/>
      <c r="S324" s="438"/>
      <c r="T324" s="161"/>
      <c r="U324" s="161"/>
      <c r="V324" s="161"/>
    </row>
    <row r="325" spans="1:231" s="156" customFormat="1" ht="16.2">
      <c r="A325" s="122" t="str">
        <f t="shared" si="55"/>
        <v>71060101000000</v>
      </c>
      <c r="B325" s="124" t="s">
        <v>439</v>
      </c>
      <c r="C325" s="117" t="s">
        <v>157</v>
      </c>
      <c r="D325" s="118" t="s">
        <v>106</v>
      </c>
      <c r="E325" s="119" t="s">
        <v>106</v>
      </c>
      <c r="F325" s="120" t="s">
        <v>441</v>
      </c>
      <c r="G325" s="129" t="s">
        <v>440</v>
      </c>
      <c r="H325" s="45"/>
      <c r="I325" s="147"/>
      <c r="J325" s="148"/>
      <c r="K325" s="148"/>
      <c r="L325" s="27" t="s">
        <v>233</v>
      </c>
      <c r="M325" s="28"/>
      <c r="N325" s="197">
        <f>O325+P325</f>
        <v>0</v>
      </c>
      <c r="O325" s="197">
        <f>SUM(O326:O334)</f>
        <v>0</v>
      </c>
      <c r="P325" s="197">
        <f>SUM(P326:P334)</f>
        <v>0</v>
      </c>
      <c r="Q325" s="161"/>
      <c r="R325" s="161"/>
      <c r="S325" s="438"/>
      <c r="T325" s="161"/>
      <c r="U325" s="161"/>
      <c r="V325" s="161"/>
    </row>
    <row r="326" spans="1:231" ht="16.2">
      <c r="A326" s="122" t="str">
        <f t="shared" si="55"/>
        <v>71060101000001</v>
      </c>
      <c r="B326" s="124" t="s">
        <v>439</v>
      </c>
      <c r="C326" s="117" t="s">
        <v>157</v>
      </c>
      <c r="D326" s="118" t="s">
        <v>106</v>
      </c>
      <c r="E326" s="119" t="s">
        <v>106</v>
      </c>
      <c r="F326" s="120" t="s">
        <v>441</v>
      </c>
      <c r="G326" s="129" t="s">
        <v>96</v>
      </c>
      <c r="H326" s="25"/>
      <c r="I326" s="25"/>
      <c r="J326" s="26"/>
      <c r="K326" s="26"/>
      <c r="L326" s="30" t="s">
        <v>115</v>
      </c>
      <c r="M326" s="31">
        <v>4213</v>
      </c>
      <c r="N326" s="183">
        <f t="shared" ref="N326:N336" si="57">O326+P326</f>
        <v>0</v>
      </c>
      <c r="O326" s="183"/>
      <c r="P326" s="183">
        <v>0</v>
      </c>
      <c r="Q326" s="161"/>
      <c r="R326" s="161"/>
      <c r="S326" s="438"/>
      <c r="T326" s="161"/>
      <c r="U326" s="161"/>
      <c r="V326" s="161"/>
    </row>
    <row r="327" spans="1:231" ht="26.4">
      <c r="A327" s="122" t="str">
        <f t="shared" si="55"/>
        <v>71050601014213</v>
      </c>
      <c r="B327" s="124" t="s">
        <v>439</v>
      </c>
      <c r="C327" s="117" t="s">
        <v>149</v>
      </c>
      <c r="D327" s="118" t="s">
        <v>157</v>
      </c>
      <c r="E327" s="119" t="s">
        <v>106</v>
      </c>
      <c r="F327" s="120" t="s">
        <v>106</v>
      </c>
      <c r="G327" s="121">
        <v>4213</v>
      </c>
      <c r="H327" s="25"/>
      <c r="I327" s="25"/>
      <c r="J327" s="26"/>
      <c r="K327" s="26"/>
      <c r="L327" s="29" t="s">
        <v>142</v>
      </c>
      <c r="M327" s="12">
        <v>4251</v>
      </c>
      <c r="N327" s="183">
        <f t="shared" si="57"/>
        <v>0</v>
      </c>
      <c r="O327" s="183"/>
      <c r="P327" s="183"/>
      <c r="Q327" s="161"/>
      <c r="R327" s="161"/>
      <c r="S327" s="438"/>
      <c r="T327" s="161"/>
      <c r="U327" s="161"/>
      <c r="V327" s="161"/>
    </row>
    <row r="328" spans="1:231" s="115" customFormat="1" ht="16.2">
      <c r="A328" s="122" t="str">
        <f t="shared" si="55"/>
        <v>71060101010000</v>
      </c>
      <c r="B328" s="124" t="s">
        <v>439</v>
      </c>
      <c r="C328" s="117" t="s">
        <v>157</v>
      </c>
      <c r="D328" s="118" t="s">
        <v>106</v>
      </c>
      <c r="E328" s="119" t="s">
        <v>106</v>
      </c>
      <c r="F328" s="120" t="s">
        <v>106</v>
      </c>
      <c r="G328" s="129" t="s">
        <v>440</v>
      </c>
      <c r="H328" s="25"/>
      <c r="I328" s="25"/>
      <c r="J328" s="26"/>
      <c r="K328" s="26"/>
      <c r="L328" s="32" t="s">
        <v>130</v>
      </c>
      <c r="M328" s="48">
        <v>4267</v>
      </c>
      <c r="N328" s="183">
        <f t="shared" si="57"/>
        <v>0</v>
      </c>
      <c r="O328" s="183"/>
      <c r="P328" s="183"/>
      <c r="Q328" s="161"/>
      <c r="R328" s="161"/>
      <c r="S328" s="438"/>
      <c r="T328" s="161"/>
      <c r="U328" s="161"/>
      <c r="V328" s="161"/>
    </row>
    <row r="329" spans="1:231" ht="16.2">
      <c r="A329" s="122" t="str">
        <f t="shared" si="55"/>
        <v>71060101014639</v>
      </c>
      <c r="B329" s="124" t="s">
        <v>439</v>
      </c>
      <c r="C329" s="117" t="s">
        <v>157</v>
      </c>
      <c r="D329" s="118" t="s">
        <v>106</v>
      </c>
      <c r="E329" s="119" t="s">
        <v>106</v>
      </c>
      <c r="F329" s="120" t="s">
        <v>106</v>
      </c>
      <c r="G329" s="121">
        <v>4639</v>
      </c>
      <c r="H329" s="25"/>
      <c r="I329" s="25"/>
      <c r="J329" s="26"/>
      <c r="K329" s="26"/>
      <c r="L329" s="32" t="s">
        <v>364</v>
      </c>
      <c r="M329" s="48">
        <v>4269</v>
      </c>
      <c r="N329" s="183">
        <f t="shared" si="57"/>
        <v>0</v>
      </c>
      <c r="O329" s="183"/>
      <c r="P329" s="183"/>
      <c r="Q329" s="161"/>
      <c r="R329" s="161"/>
      <c r="S329" s="438"/>
      <c r="T329" s="161"/>
      <c r="U329" s="161"/>
      <c r="V329" s="161"/>
    </row>
    <row r="330" spans="1:231" ht="16.2">
      <c r="A330" s="122" t="str">
        <f t="shared" si="55"/>
        <v>71060101014861</v>
      </c>
      <c r="B330" s="124" t="s">
        <v>439</v>
      </c>
      <c r="C330" s="117" t="s">
        <v>157</v>
      </c>
      <c r="D330" s="118" t="s">
        <v>106</v>
      </c>
      <c r="E330" s="119" t="s">
        <v>106</v>
      </c>
      <c r="F330" s="120" t="s">
        <v>106</v>
      </c>
      <c r="G330" s="121">
        <v>4861</v>
      </c>
      <c r="H330" s="25"/>
      <c r="I330" s="25"/>
      <c r="J330" s="26"/>
      <c r="K330" s="26"/>
      <c r="L330" s="29" t="s">
        <v>348</v>
      </c>
      <c r="M330" s="31">
        <v>4729</v>
      </c>
      <c r="N330" s="183">
        <f t="shared" si="57"/>
        <v>0</v>
      </c>
      <c r="O330" s="183"/>
      <c r="P330" s="183"/>
      <c r="Q330" s="161"/>
      <c r="R330" s="161"/>
      <c r="S330" s="438"/>
      <c r="T330" s="161"/>
      <c r="U330" s="161"/>
      <c r="V330" s="161"/>
    </row>
    <row r="331" spans="1:231" ht="16.8">
      <c r="B331" s="124"/>
      <c r="H331" s="25"/>
      <c r="I331" s="25"/>
      <c r="J331" s="26"/>
      <c r="K331" s="26"/>
      <c r="L331" s="30" t="s">
        <v>173</v>
      </c>
      <c r="M331" s="31">
        <v>5112</v>
      </c>
      <c r="N331" s="183">
        <f t="shared" si="57"/>
        <v>0</v>
      </c>
      <c r="O331" s="399">
        <v>0</v>
      </c>
      <c r="P331" s="399"/>
      <c r="Q331" s="161"/>
      <c r="R331" s="161"/>
      <c r="S331" s="438"/>
      <c r="T331" s="161"/>
      <c r="U331" s="161"/>
      <c r="V331" s="161"/>
    </row>
    <row r="332" spans="1:231" s="115" customFormat="1" ht="16.2">
      <c r="A332" s="122" t="str">
        <f t="shared" si="55"/>
        <v>71060101020000</v>
      </c>
      <c r="B332" s="124" t="s">
        <v>439</v>
      </c>
      <c r="C332" s="117" t="s">
        <v>157</v>
      </c>
      <c r="D332" s="118" t="s">
        <v>106</v>
      </c>
      <c r="E332" s="119" t="s">
        <v>106</v>
      </c>
      <c r="F332" s="120" t="s">
        <v>140</v>
      </c>
      <c r="G332" s="129" t="s">
        <v>440</v>
      </c>
      <c r="H332" s="25"/>
      <c r="I332" s="25"/>
      <c r="J332" s="26"/>
      <c r="K332" s="26"/>
      <c r="L332" s="29" t="s">
        <v>174</v>
      </c>
      <c r="M332" s="12">
        <v>5113</v>
      </c>
      <c r="N332" s="183">
        <f t="shared" si="57"/>
        <v>0</v>
      </c>
      <c r="O332" s="183"/>
      <c r="P332" s="183"/>
      <c r="Q332" s="161"/>
      <c r="R332" s="161"/>
      <c r="S332" s="438"/>
      <c r="T332" s="161"/>
      <c r="U332" s="161"/>
      <c r="V332" s="161"/>
    </row>
    <row r="333" spans="1:231" ht="16.8">
      <c r="A333" s="122" t="str">
        <f t="shared" si="55"/>
        <v>71060101024819</v>
      </c>
      <c r="B333" s="124" t="s">
        <v>439</v>
      </c>
      <c r="C333" s="117" t="s">
        <v>157</v>
      </c>
      <c r="D333" s="118" t="s">
        <v>106</v>
      </c>
      <c r="E333" s="119" t="s">
        <v>106</v>
      </c>
      <c r="F333" s="120" t="s">
        <v>140</v>
      </c>
      <c r="G333" s="121">
        <v>4819</v>
      </c>
      <c r="H333" s="25"/>
      <c r="I333" s="25"/>
      <c r="J333" s="26"/>
      <c r="K333" s="26"/>
      <c r="L333" s="29" t="s">
        <v>135</v>
      </c>
      <c r="M333" s="12">
        <v>5121</v>
      </c>
      <c r="N333" s="183">
        <f t="shared" si="57"/>
        <v>0</v>
      </c>
      <c r="O333" s="399">
        <v>0</v>
      </c>
      <c r="P333" s="399"/>
      <c r="Q333" s="161"/>
      <c r="R333" s="161"/>
      <c r="S333" s="438"/>
      <c r="T333" s="161"/>
      <c r="U333" s="161"/>
      <c r="V333" s="161"/>
    </row>
    <row r="334" spans="1:231" ht="16.2">
      <c r="A334" s="122" t="str">
        <f t="shared" si="55"/>
        <v>71060101025111</v>
      </c>
      <c r="B334" s="124" t="s">
        <v>439</v>
      </c>
      <c r="C334" s="117" t="s">
        <v>157</v>
      </c>
      <c r="D334" s="118" t="s">
        <v>106</v>
      </c>
      <c r="E334" s="119" t="s">
        <v>106</v>
      </c>
      <c r="F334" s="120" t="s">
        <v>140</v>
      </c>
      <c r="G334" s="121">
        <v>5111</v>
      </c>
      <c r="H334" s="25"/>
      <c r="I334" s="25"/>
      <c r="J334" s="26"/>
      <c r="K334" s="26"/>
      <c r="L334" s="29" t="s">
        <v>137</v>
      </c>
      <c r="M334" s="12">
        <v>5129</v>
      </c>
      <c r="N334" s="183">
        <f t="shared" si="57"/>
        <v>0</v>
      </c>
      <c r="O334" s="183">
        <v>0</v>
      </c>
      <c r="P334" s="183"/>
      <c r="Q334" s="161"/>
      <c r="R334" s="161"/>
      <c r="S334" s="438"/>
      <c r="T334" s="161"/>
      <c r="U334" s="161"/>
      <c r="V334" s="161"/>
    </row>
    <row r="335" spans="1:231" ht="27.6">
      <c r="A335" s="122" t="str">
        <f t="shared" si="55"/>
        <v>71060101025112</v>
      </c>
      <c r="B335" s="124" t="s">
        <v>439</v>
      </c>
      <c r="C335" s="117" t="s">
        <v>157</v>
      </c>
      <c r="D335" s="118" t="s">
        <v>106</v>
      </c>
      <c r="E335" s="119" t="s">
        <v>106</v>
      </c>
      <c r="F335" s="120" t="s">
        <v>140</v>
      </c>
      <c r="G335" s="121">
        <v>5112</v>
      </c>
      <c r="H335" s="45"/>
      <c r="I335" s="147"/>
      <c r="J335" s="148"/>
      <c r="K335" s="148"/>
      <c r="L335" s="27" t="s">
        <v>234</v>
      </c>
      <c r="M335" s="28"/>
      <c r="N335" s="197">
        <f>O335+P335</f>
        <v>0</v>
      </c>
      <c r="O335" s="197">
        <f>SUM(O336)</f>
        <v>0</v>
      </c>
      <c r="P335" s="197">
        <f>SUM(P336)</f>
        <v>0</v>
      </c>
      <c r="Q335" s="161"/>
      <c r="R335" s="161"/>
      <c r="S335" s="438"/>
      <c r="T335" s="161"/>
      <c r="U335" s="161"/>
      <c r="V335" s="161"/>
    </row>
    <row r="336" spans="1:231" ht="16.8">
      <c r="A336" s="122" t="str">
        <f t="shared" si="55"/>
        <v>71060101025113</v>
      </c>
      <c r="B336" s="124" t="s">
        <v>439</v>
      </c>
      <c r="C336" s="117" t="s">
        <v>157</v>
      </c>
      <c r="D336" s="118" t="s">
        <v>106</v>
      </c>
      <c r="E336" s="119" t="s">
        <v>106</v>
      </c>
      <c r="F336" s="120" t="s">
        <v>140</v>
      </c>
      <c r="G336" s="121">
        <v>5113</v>
      </c>
      <c r="H336" s="25"/>
      <c r="I336" s="25"/>
      <c r="J336" s="26"/>
      <c r="K336" s="26"/>
      <c r="L336" s="30" t="s">
        <v>115</v>
      </c>
      <c r="M336" s="31">
        <v>4213</v>
      </c>
      <c r="N336" s="183">
        <f t="shared" si="57"/>
        <v>0</v>
      </c>
      <c r="O336" s="399"/>
      <c r="P336" s="399">
        <v>0</v>
      </c>
      <c r="Q336" s="161"/>
      <c r="R336" s="161"/>
      <c r="S336" s="438"/>
      <c r="T336" s="161"/>
      <c r="U336" s="161"/>
      <c r="V336" s="161"/>
    </row>
    <row r="337" spans="1:22" ht="32.25" customHeight="1">
      <c r="A337" s="122" t="str">
        <f t="shared" si="55"/>
        <v>71060301014861</v>
      </c>
      <c r="B337" s="124" t="s">
        <v>439</v>
      </c>
      <c r="C337" s="117" t="s">
        <v>157</v>
      </c>
      <c r="D337" s="118" t="s">
        <v>442</v>
      </c>
      <c r="E337" s="119" t="s">
        <v>106</v>
      </c>
      <c r="F337" s="120" t="s">
        <v>106</v>
      </c>
      <c r="G337" s="121">
        <v>4861</v>
      </c>
      <c r="H337" s="45"/>
      <c r="I337" s="45"/>
      <c r="J337" s="45"/>
      <c r="K337" s="45"/>
      <c r="L337" s="27" t="s">
        <v>831</v>
      </c>
      <c r="M337" s="28"/>
      <c r="N337" s="197">
        <f>O337+P337</f>
        <v>0</v>
      </c>
      <c r="O337" s="197">
        <f>SUM(O338:O359)</f>
        <v>0</v>
      </c>
      <c r="P337" s="197">
        <f>SUM(P338:P359)</f>
        <v>0</v>
      </c>
      <c r="Q337" s="161"/>
      <c r="R337" s="161"/>
      <c r="S337" s="438"/>
      <c r="T337" s="161"/>
      <c r="U337" s="161"/>
      <c r="V337" s="161"/>
    </row>
    <row r="338" spans="1:22" ht="16.8">
      <c r="A338" s="122" t="str">
        <f t="shared" si="55"/>
        <v>71060301015112</v>
      </c>
      <c r="B338" s="124" t="s">
        <v>439</v>
      </c>
      <c r="C338" s="117" t="s">
        <v>157</v>
      </c>
      <c r="D338" s="118" t="s">
        <v>442</v>
      </c>
      <c r="E338" s="119" t="s">
        <v>106</v>
      </c>
      <c r="F338" s="120" t="s">
        <v>106</v>
      </c>
      <c r="G338" s="129" t="s">
        <v>87</v>
      </c>
      <c r="H338" s="37"/>
      <c r="I338" s="194"/>
      <c r="J338" s="195"/>
      <c r="K338" s="196"/>
      <c r="L338" s="36" t="s">
        <v>112</v>
      </c>
      <c r="M338" s="12">
        <v>4111</v>
      </c>
      <c r="N338" s="183">
        <f t="shared" ref="N338:N359" si="58">O338+P338</f>
        <v>0</v>
      </c>
      <c r="O338" s="399"/>
      <c r="P338" s="399"/>
      <c r="Q338" s="161"/>
      <c r="R338" s="161"/>
      <c r="S338" s="438"/>
      <c r="T338" s="161"/>
      <c r="U338" s="161"/>
      <c r="V338" s="161"/>
    </row>
    <row r="339" spans="1:22" ht="26.4">
      <c r="A339" s="122" t="str">
        <f t="shared" si="55"/>
        <v>71060301015113</v>
      </c>
      <c r="B339" s="124" t="s">
        <v>439</v>
      </c>
      <c r="C339" s="117" t="s">
        <v>157</v>
      </c>
      <c r="D339" s="118" t="s">
        <v>442</v>
      </c>
      <c r="E339" s="119" t="s">
        <v>106</v>
      </c>
      <c r="F339" s="120" t="s">
        <v>106</v>
      </c>
      <c r="G339" s="129" t="s">
        <v>85</v>
      </c>
      <c r="H339" s="37"/>
      <c r="I339" s="194"/>
      <c r="J339" s="195"/>
      <c r="K339" s="196"/>
      <c r="L339" s="36" t="s">
        <v>113</v>
      </c>
      <c r="M339" s="12">
        <v>4112</v>
      </c>
      <c r="N339" s="183">
        <f t="shared" si="58"/>
        <v>0</v>
      </c>
      <c r="O339" s="399"/>
      <c r="P339" s="399"/>
      <c r="Q339" s="161"/>
      <c r="R339" s="161"/>
      <c r="S339" s="438"/>
      <c r="T339" s="161"/>
      <c r="U339" s="161"/>
      <c r="V339" s="161"/>
    </row>
    <row r="340" spans="1:22" s="115" customFormat="1" ht="16.8">
      <c r="A340" s="122" t="str">
        <f t="shared" si="55"/>
        <v>71060301020000</v>
      </c>
      <c r="B340" s="124" t="s">
        <v>439</v>
      </c>
      <c r="C340" s="117" t="s">
        <v>157</v>
      </c>
      <c r="D340" s="118" t="s">
        <v>442</v>
      </c>
      <c r="E340" s="119" t="s">
        <v>106</v>
      </c>
      <c r="F340" s="120" t="s">
        <v>140</v>
      </c>
      <c r="G340" s="129" t="s">
        <v>440</v>
      </c>
      <c r="H340" s="37"/>
      <c r="I340" s="194"/>
      <c r="J340" s="195"/>
      <c r="K340" s="196"/>
      <c r="L340" s="29" t="s">
        <v>114</v>
      </c>
      <c r="M340" s="12">
        <v>4212</v>
      </c>
      <c r="N340" s="183">
        <f t="shared" si="58"/>
        <v>0</v>
      </c>
      <c r="O340" s="399"/>
      <c r="P340" s="399"/>
      <c r="Q340" s="161"/>
      <c r="R340" s="161"/>
      <c r="S340" s="438"/>
      <c r="T340" s="161"/>
      <c r="U340" s="161"/>
      <c r="V340" s="161"/>
    </row>
    <row r="341" spans="1:22" ht="16.8">
      <c r="A341" s="122" t="str">
        <f t="shared" si="55"/>
        <v>71060301024861</v>
      </c>
      <c r="B341" s="124" t="s">
        <v>439</v>
      </c>
      <c r="C341" s="117" t="s">
        <v>157</v>
      </c>
      <c r="D341" s="118" t="s">
        <v>442</v>
      </c>
      <c r="E341" s="119" t="s">
        <v>106</v>
      </c>
      <c r="F341" s="120" t="s">
        <v>140</v>
      </c>
      <c r="G341" s="121">
        <v>4861</v>
      </c>
      <c r="H341" s="37"/>
      <c r="I341" s="194"/>
      <c r="J341" s="195"/>
      <c r="K341" s="196"/>
      <c r="L341" s="30" t="s">
        <v>115</v>
      </c>
      <c r="M341" s="31">
        <v>4213</v>
      </c>
      <c r="N341" s="183">
        <f t="shared" si="58"/>
        <v>0</v>
      </c>
      <c r="O341" s="399"/>
      <c r="P341" s="399"/>
      <c r="Q341" s="161"/>
      <c r="R341" s="161"/>
      <c r="S341" s="438"/>
      <c r="T341" s="161"/>
      <c r="U341" s="161"/>
      <c r="V341" s="161"/>
    </row>
    <row r="342" spans="1:22" s="115" customFormat="1" ht="16.8">
      <c r="A342" s="122" t="str">
        <f t="shared" si="55"/>
        <v>71060301030000</v>
      </c>
      <c r="B342" s="124" t="s">
        <v>439</v>
      </c>
      <c r="C342" s="117" t="s">
        <v>157</v>
      </c>
      <c r="D342" s="118" t="s">
        <v>442</v>
      </c>
      <c r="E342" s="119" t="s">
        <v>106</v>
      </c>
      <c r="F342" s="120" t="s">
        <v>442</v>
      </c>
      <c r="G342" s="129" t="s">
        <v>440</v>
      </c>
      <c r="H342" s="37"/>
      <c r="I342" s="194"/>
      <c r="J342" s="195"/>
      <c r="K342" s="196"/>
      <c r="L342" s="30" t="s">
        <v>116</v>
      </c>
      <c r="M342" s="31">
        <v>4214</v>
      </c>
      <c r="N342" s="183">
        <f t="shared" si="58"/>
        <v>0</v>
      </c>
      <c r="O342" s="399"/>
      <c r="P342" s="399"/>
      <c r="Q342" s="161"/>
      <c r="R342" s="161"/>
      <c r="S342" s="438"/>
      <c r="T342" s="161"/>
      <c r="U342" s="161"/>
      <c r="V342" s="161"/>
    </row>
    <row r="343" spans="1:22" ht="16.8">
      <c r="A343" s="122" t="str">
        <f t="shared" si="55"/>
        <v>71060301034861</v>
      </c>
      <c r="B343" s="124" t="s">
        <v>439</v>
      </c>
      <c r="C343" s="117" t="s">
        <v>157</v>
      </c>
      <c r="D343" s="118" t="s">
        <v>442</v>
      </c>
      <c r="E343" s="119" t="s">
        <v>106</v>
      </c>
      <c r="F343" s="120" t="s">
        <v>442</v>
      </c>
      <c r="G343" s="121">
        <v>4861</v>
      </c>
      <c r="H343" s="37"/>
      <c r="I343" s="194"/>
      <c r="J343" s="195"/>
      <c r="K343" s="196"/>
      <c r="L343" s="29" t="s">
        <v>117</v>
      </c>
      <c r="M343" s="12">
        <v>4215</v>
      </c>
      <c r="N343" s="183">
        <f t="shared" si="58"/>
        <v>0</v>
      </c>
      <c r="O343" s="398"/>
      <c r="P343" s="398"/>
      <c r="Q343" s="161"/>
      <c r="R343" s="161"/>
      <c r="S343" s="438"/>
      <c r="T343" s="161"/>
      <c r="U343" s="161"/>
      <c r="V343" s="161"/>
    </row>
    <row r="344" spans="1:22" s="115" customFormat="1" ht="16.8">
      <c r="A344" s="122" t="str">
        <f t="shared" si="55"/>
        <v>71060301040000</v>
      </c>
      <c r="B344" s="124" t="s">
        <v>439</v>
      </c>
      <c r="C344" s="117" t="s">
        <v>157</v>
      </c>
      <c r="D344" s="118" t="s">
        <v>442</v>
      </c>
      <c r="E344" s="119" t="s">
        <v>106</v>
      </c>
      <c r="F344" s="120" t="s">
        <v>155</v>
      </c>
      <c r="G344" s="129" t="s">
        <v>440</v>
      </c>
      <c r="H344" s="37"/>
      <c r="I344" s="194"/>
      <c r="J344" s="195"/>
      <c r="K344" s="196"/>
      <c r="L344" s="30" t="s">
        <v>118</v>
      </c>
      <c r="M344" s="44">
        <v>4216</v>
      </c>
      <c r="N344" s="183">
        <f t="shared" si="58"/>
        <v>0</v>
      </c>
      <c r="O344" s="399"/>
      <c r="P344" s="399"/>
      <c r="Q344" s="161"/>
      <c r="R344" s="161"/>
      <c r="S344" s="438"/>
      <c r="T344" s="161"/>
      <c r="U344" s="161"/>
      <c r="V344" s="161"/>
    </row>
    <row r="345" spans="1:22" ht="16.8">
      <c r="A345" s="122" t="str">
        <f t="shared" si="55"/>
        <v>71060301044861</v>
      </c>
      <c r="B345" s="124" t="s">
        <v>439</v>
      </c>
      <c r="C345" s="117" t="s">
        <v>157</v>
      </c>
      <c r="D345" s="118" t="s">
        <v>442</v>
      </c>
      <c r="E345" s="119" t="s">
        <v>106</v>
      </c>
      <c r="F345" s="120" t="s">
        <v>155</v>
      </c>
      <c r="G345" s="121">
        <v>4861</v>
      </c>
      <c r="H345" s="37"/>
      <c r="I345" s="194"/>
      <c r="J345" s="195"/>
      <c r="K345" s="196"/>
      <c r="L345" s="29" t="s">
        <v>121</v>
      </c>
      <c r="M345" s="12">
        <v>4232</v>
      </c>
      <c r="N345" s="183">
        <f t="shared" si="58"/>
        <v>0</v>
      </c>
      <c r="O345" s="399"/>
      <c r="P345" s="399"/>
      <c r="Q345" s="161"/>
      <c r="R345" s="161"/>
      <c r="S345" s="438"/>
      <c r="T345" s="161"/>
      <c r="U345" s="161"/>
      <c r="V345" s="161"/>
    </row>
    <row r="346" spans="1:22" s="115" customFormat="1" ht="16.8">
      <c r="A346" s="122" t="str">
        <f t="shared" si="55"/>
        <v>71060301050000</v>
      </c>
      <c r="B346" s="124" t="s">
        <v>439</v>
      </c>
      <c r="C346" s="117" t="s">
        <v>157</v>
      </c>
      <c r="D346" s="118" t="s">
        <v>442</v>
      </c>
      <c r="E346" s="119" t="s">
        <v>106</v>
      </c>
      <c r="F346" s="120" t="s">
        <v>149</v>
      </c>
      <c r="G346" s="129" t="s">
        <v>440</v>
      </c>
      <c r="H346" s="37"/>
      <c r="I346" s="194"/>
      <c r="J346" s="195"/>
      <c r="K346" s="196"/>
      <c r="L346" s="29" t="s">
        <v>125</v>
      </c>
      <c r="M346" s="12">
        <v>4239</v>
      </c>
      <c r="N346" s="183">
        <f t="shared" si="58"/>
        <v>0</v>
      </c>
      <c r="O346" s="399"/>
      <c r="P346" s="399"/>
      <c r="Q346" s="161"/>
      <c r="R346" s="161"/>
      <c r="S346" s="438"/>
      <c r="T346" s="161"/>
      <c r="U346" s="161"/>
      <c r="V346" s="161"/>
    </row>
    <row r="347" spans="1:22" ht="16.8">
      <c r="A347" s="122" t="str">
        <f t="shared" si="55"/>
        <v>71060301054861</v>
      </c>
      <c r="B347" s="124" t="s">
        <v>439</v>
      </c>
      <c r="C347" s="117" t="s">
        <v>157</v>
      </c>
      <c r="D347" s="118" t="s">
        <v>442</v>
      </c>
      <c r="E347" s="119" t="s">
        <v>106</v>
      </c>
      <c r="F347" s="120" t="s">
        <v>149</v>
      </c>
      <c r="G347" s="121">
        <v>4861</v>
      </c>
      <c r="H347" s="37"/>
      <c r="I347" s="194"/>
      <c r="J347" s="195"/>
      <c r="K347" s="196"/>
      <c r="L347" s="29" t="s">
        <v>126</v>
      </c>
      <c r="M347" s="12">
        <v>4241</v>
      </c>
      <c r="N347" s="183">
        <f t="shared" si="58"/>
        <v>0</v>
      </c>
      <c r="O347" s="399"/>
      <c r="P347" s="399"/>
      <c r="Q347" s="161"/>
      <c r="R347" s="161"/>
      <c r="S347" s="438"/>
      <c r="T347" s="161"/>
      <c r="U347" s="161"/>
      <c r="V347" s="161"/>
    </row>
    <row r="348" spans="1:22" s="170" customFormat="1" ht="26.4">
      <c r="A348" s="122" t="str">
        <f t="shared" si="55"/>
        <v>71060400000000</v>
      </c>
      <c r="B348" s="124" t="s">
        <v>439</v>
      </c>
      <c r="C348" s="117" t="s">
        <v>157</v>
      </c>
      <c r="D348" s="118" t="s">
        <v>155</v>
      </c>
      <c r="E348" s="119" t="s">
        <v>441</v>
      </c>
      <c r="F348" s="120" t="s">
        <v>441</v>
      </c>
      <c r="G348" s="129" t="s">
        <v>440</v>
      </c>
      <c r="H348" s="37"/>
      <c r="I348" s="194"/>
      <c r="J348" s="195"/>
      <c r="K348" s="196"/>
      <c r="L348" s="29" t="s">
        <v>127</v>
      </c>
      <c r="M348" s="12">
        <v>4252</v>
      </c>
      <c r="N348" s="183">
        <f t="shared" si="58"/>
        <v>0</v>
      </c>
      <c r="O348" s="399"/>
      <c r="P348" s="399"/>
      <c r="Q348" s="161"/>
      <c r="R348" s="161"/>
      <c r="S348" s="438"/>
      <c r="T348" s="161"/>
      <c r="U348" s="161"/>
      <c r="V348" s="161"/>
    </row>
    <row r="349" spans="1:22" ht="16.8">
      <c r="A349" s="122" t="str">
        <f t="shared" si="55"/>
        <v>71060400000001</v>
      </c>
      <c r="B349" s="124" t="s">
        <v>439</v>
      </c>
      <c r="C349" s="117" t="s">
        <v>157</v>
      </c>
      <c r="D349" s="118" t="s">
        <v>155</v>
      </c>
      <c r="E349" s="119" t="s">
        <v>441</v>
      </c>
      <c r="F349" s="120" t="s">
        <v>441</v>
      </c>
      <c r="G349" s="129" t="s">
        <v>96</v>
      </c>
      <c r="H349" s="37"/>
      <c r="I349" s="194"/>
      <c r="J349" s="195"/>
      <c r="K349" s="196"/>
      <c r="L349" s="30" t="s">
        <v>128</v>
      </c>
      <c r="M349" s="31">
        <v>4261</v>
      </c>
      <c r="N349" s="183">
        <f t="shared" si="58"/>
        <v>0</v>
      </c>
      <c r="O349" s="399"/>
      <c r="P349" s="399"/>
      <c r="Q349" s="161"/>
      <c r="R349" s="161"/>
      <c r="S349" s="438"/>
      <c r="T349" s="161"/>
      <c r="U349" s="161"/>
      <c r="V349" s="161"/>
    </row>
    <row r="350" spans="1:22" s="156" customFormat="1" ht="16.8">
      <c r="A350" s="122" t="str">
        <f t="shared" si="55"/>
        <v>71060401000000</v>
      </c>
      <c r="B350" s="124" t="s">
        <v>439</v>
      </c>
      <c r="C350" s="117" t="s">
        <v>157</v>
      </c>
      <c r="D350" s="118" t="s">
        <v>155</v>
      </c>
      <c r="E350" s="119" t="s">
        <v>106</v>
      </c>
      <c r="F350" s="120" t="s">
        <v>441</v>
      </c>
      <c r="G350" s="129" t="s">
        <v>440</v>
      </c>
      <c r="H350" s="37"/>
      <c r="I350" s="194"/>
      <c r="J350" s="195"/>
      <c r="K350" s="196"/>
      <c r="L350" s="32" t="s">
        <v>129</v>
      </c>
      <c r="M350" s="48">
        <v>4264</v>
      </c>
      <c r="N350" s="183">
        <f t="shared" si="58"/>
        <v>0</v>
      </c>
      <c r="O350" s="399"/>
      <c r="P350" s="399"/>
      <c r="Q350" s="161"/>
      <c r="R350" s="161"/>
      <c r="S350" s="438"/>
      <c r="T350" s="161"/>
      <c r="U350" s="161"/>
      <c r="V350" s="161"/>
    </row>
    <row r="351" spans="1:22" ht="16.8">
      <c r="A351" s="122" t="str">
        <f t="shared" si="55"/>
        <v>71060401000001</v>
      </c>
      <c r="B351" s="124" t="s">
        <v>439</v>
      </c>
      <c r="C351" s="117" t="s">
        <v>157</v>
      </c>
      <c r="D351" s="118" t="s">
        <v>155</v>
      </c>
      <c r="E351" s="119" t="s">
        <v>106</v>
      </c>
      <c r="F351" s="120" t="s">
        <v>441</v>
      </c>
      <c r="G351" s="129" t="s">
        <v>96</v>
      </c>
      <c r="H351" s="37"/>
      <c r="I351" s="194"/>
      <c r="J351" s="195"/>
      <c r="K351" s="196"/>
      <c r="L351" s="32" t="s">
        <v>130</v>
      </c>
      <c r="M351" s="48">
        <v>4267</v>
      </c>
      <c r="N351" s="183">
        <f t="shared" si="58"/>
        <v>0</v>
      </c>
      <c r="O351" s="399"/>
      <c r="P351" s="399"/>
      <c r="Q351" s="161"/>
      <c r="R351" s="161"/>
      <c r="S351" s="438"/>
      <c r="T351" s="161"/>
      <c r="U351" s="161"/>
      <c r="V351" s="161"/>
    </row>
    <row r="352" spans="1:22" s="115" customFormat="1" ht="16.8">
      <c r="A352" s="122" t="str">
        <f t="shared" si="55"/>
        <v>71060401010000</v>
      </c>
      <c r="B352" s="124" t="s">
        <v>439</v>
      </c>
      <c r="C352" s="117" t="s">
        <v>157</v>
      </c>
      <c r="D352" s="118" t="s">
        <v>155</v>
      </c>
      <c r="E352" s="119" t="s">
        <v>106</v>
      </c>
      <c r="F352" s="120" t="s">
        <v>106</v>
      </c>
      <c r="G352" s="129" t="s">
        <v>440</v>
      </c>
      <c r="H352" s="37"/>
      <c r="I352" s="194"/>
      <c r="J352" s="195"/>
      <c r="K352" s="196"/>
      <c r="L352" s="32" t="s">
        <v>364</v>
      </c>
      <c r="M352" s="48">
        <v>4269</v>
      </c>
      <c r="N352" s="183">
        <f t="shared" si="58"/>
        <v>0</v>
      </c>
      <c r="O352" s="399"/>
      <c r="P352" s="399"/>
      <c r="Q352" s="161"/>
      <c r="R352" s="161"/>
      <c r="S352" s="438"/>
      <c r="T352" s="161"/>
      <c r="U352" s="161"/>
      <c r="V352" s="161"/>
    </row>
    <row r="353" spans="1:22" s="115" customFormat="1" ht="16.8">
      <c r="A353" s="122"/>
      <c r="B353" s="124"/>
      <c r="C353" s="117"/>
      <c r="D353" s="118"/>
      <c r="E353" s="119"/>
      <c r="F353" s="120"/>
      <c r="G353" s="129"/>
      <c r="H353" s="37"/>
      <c r="I353" s="194"/>
      <c r="J353" s="195"/>
      <c r="K353" s="196"/>
      <c r="L353" s="427" t="s">
        <v>791</v>
      </c>
      <c r="M353" s="395" t="s">
        <v>789</v>
      </c>
      <c r="N353" s="183">
        <f t="shared" si="58"/>
        <v>0</v>
      </c>
      <c r="O353" s="399"/>
      <c r="P353" s="399"/>
      <c r="Q353" s="161"/>
      <c r="R353" s="161"/>
      <c r="S353" s="438"/>
      <c r="T353" s="161"/>
      <c r="U353" s="161"/>
      <c r="V353" s="161"/>
    </row>
    <row r="354" spans="1:22" ht="16.8">
      <c r="A354" s="122" t="str">
        <f t="shared" si="55"/>
        <v>71060401014251</v>
      </c>
      <c r="B354" s="116" t="s">
        <v>439</v>
      </c>
      <c r="C354" s="117" t="s">
        <v>157</v>
      </c>
      <c r="D354" s="118" t="s">
        <v>155</v>
      </c>
      <c r="E354" s="119" t="s">
        <v>106</v>
      </c>
      <c r="F354" s="120" t="s">
        <v>106</v>
      </c>
      <c r="G354" s="121">
        <v>4251</v>
      </c>
      <c r="H354" s="37"/>
      <c r="I354" s="194"/>
      <c r="J354" s="195"/>
      <c r="K354" s="196"/>
      <c r="L354" s="29" t="s">
        <v>133</v>
      </c>
      <c r="M354" s="12">
        <v>4823</v>
      </c>
      <c r="N354" s="183">
        <f t="shared" si="58"/>
        <v>0</v>
      </c>
      <c r="O354" s="399"/>
      <c r="P354" s="399"/>
      <c r="Q354" s="161"/>
      <c r="R354" s="161"/>
      <c r="S354" s="438"/>
      <c r="T354" s="161"/>
      <c r="U354" s="161"/>
      <c r="V354" s="161"/>
    </row>
    <row r="355" spans="1:22" ht="26.4">
      <c r="A355" s="122" t="str">
        <f t="shared" si="55"/>
        <v>71060401015113</v>
      </c>
      <c r="B355" s="124" t="s">
        <v>439</v>
      </c>
      <c r="C355" s="117" t="s">
        <v>157</v>
      </c>
      <c r="D355" s="118" t="s">
        <v>155</v>
      </c>
      <c r="E355" s="119" t="s">
        <v>106</v>
      </c>
      <c r="F355" s="120" t="s">
        <v>106</v>
      </c>
      <c r="G355" s="121">
        <v>5113</v>
      </c>
      <c r="H355" s="37"/>
      <c r="I355" s="194"/>
      <c r="J355" s="195"/>
      <c r="K355" s="196"/>
      <c r="L355" s="29" t="s">
        <v>761</v>
      </c>
      <c r="M355" s="12" t="s">
        <v>762</v>
      </c>
      <c r="N355" s="183">
        <f t="shared" si="58"/>
        <v>0</v>
      </c>
      <c r="O355" s="399"/>
      <c r="P355" s="399"/>
      <c r="Q355" s="161"/>
      <c r="R355" s="161"/>
      <c r="S355" s="438"/>
      <c r="T355" s="161"/>
      <c r="U355" s="161"/>
      <c r="V355" s="161"/>
    </row>
    <row r="356" spans="1:22" ht="16.8">
      <c r="A356" s="122" t="str">
        <f t="shared" si="55"/>
        <v>71060401015113</v>
      </c>
      <c r="B356" s="124" t="s">
        <v>439</v>
      </c>
      <c r="C356" s="117" t="s">
        <v>157</v>
      </c>
      <c r="D356" s="118" t="s">
        <v>155</v>
      </c>
      <c r="E356" s="119" t="s">
        <v>106</v>
      </c>
      <c r="F356" s="120" t="s">
        <v>106</v>
      </c>
      <c r="G356" s="121">
        <v>5113</v>
      </c>
      <c r="H356" s="37"/>
      <c r="I356" s="194"/>
      <c r="J356" s="195"/>
      <c r="K356" s="196"/>
      <c r="L356" s="36" t="s">
        <v>134</v>
      </c>
      <c r="M356" s="31">
        <v>4861</v>
      </c>
      <c r="N356" s="183">
        <f t="shared" si="58"/>
        <v>0</v>
      </c>
      <c r="O356" s="399"/>
      <c r="P356" s="399"/>
      <c r="Q356" s="161"/>
      <c r="R356" s="161"/>
      <c r="S356" s="438"/>
      <c r="T356" s="161"/>
      <c r="U356" s="161"/>
      <c r="V356" s="161"/>
    </row>
    <row r="357" spans="1:22" ht="16.8">
      <c r="A357" s="122" t="str">
        <f t="shared" si="55"/>
        <v>71060401015129</v>
      </c>
      <c r="B357" s="124" t="s">
        <v>439</v>
      </c>
      <c r="C357" s="117" t="s">
        <v>157</v>
      </c>
      <c r="D357" s="118" t="s">
        <v>155</v>
      </c>
      <c r="E357" s="119" t="s">
        <v>106</v>
      </c>
      <c r="F357" s="120" t="s">
        <v>106</v>
      </c>
      <c r="G357" s="121">
        <v>5129</v>
      </c>
      <c r="H357" s="37"/>
      <c r="I357" s="194"/>
      <c r="J357" s="195"/>
      <c r="K357" s="196"/>
      <c r="L357" s="29" t="s">
        <v>136</v>
      </c>
      <c r="M357" s="12">
        <v>5122</v>
      </c>
      <c r="N357" s="183">
        <f t="shared" si="58"/>
        <v>0</v>
      </c>
      <c r="O357" s="399"/>
      <c r="P357" s="399"/>
      <c r="Q357" s="161"/>
      <c r="R357" s="161"/>
      <c r="S357" s="438"/>
      <c r="T357" s="161"/>
      <c r="U357" s="161"/>
      <c r="V357" s="161"/>
    </row>
    <row r="358" spans="1:22" s="115" customFormat="1" ht="16.8">
      <c r="A358" s="122" t="str">
        <f t="shared" si="55"/>
        <v>71060401020000</v>
      </c>
      <c r="B358" s="124" t="s">
        <v>439</v>
      </c>
      <c r="C358" s="117" t="s">
        <v>157</v>
      </c>
      <c r="D358" s="118" t="s">
        <v>155</v>
      </c>
      <c r="E358" s="119" t="s">
        <v>106</v>
      </c>
      <c r="F358" s="120" t="s">
        <v>140</v>
      </c>
      <c r="G358" s="129" t="s">
        <v>440</v>
      </c>
      <c r="H358" s="37"/>
      <c r="I358" s="194"/>
      <c r="J358" s="195"/>
      <c r="K358" s="196"/>
      <c r="L358" s="29" t="s">
        <v>137</v>
      </c>
      <c r="M358" s="12">
        <v>5129</v>
      </c>
      <c r="N358" s="183">
        <f t="shared" si="58"/>
        <v>0</v>
      </c>
      <c r="O358" s="399"/>
      <c r="P358" s="399"/>
      <c r="Q358" s="161"/>
      <c r="R358" s="161"/>
      <c r="S358" s="438"/>
      <c r="T358" s="161"/>
      <c r="U358" s="161"/>
      <c r="V358" s="161"/>
    </row>
    <row r="359" spans="1:22" ht="16.2">
      <c r="A359" s="122" t="str">
        <f t="shared" si="55"/>
        <v>71060401024511</v>
      </c>
      <c r="B359" s="124" t="s">
        <v>439</v>
      </c>
      <c r="C359" s="117" t="s">
        <v>157</v>
      </c>
      <c r="D359" s="118" t="s">
        <v>155</v>
      </c>
      <c r="E359" s="119" t="s">
        <v>106</v>
      </c>
      <c r="F359" s="120" t="s">
        <v>140</v>
      </c>
      <c r="G359" s="129">
        <v>4511</v>
      </c>
      <c r="H359" s="37"/>
      <c r="I359" s="194"/>
      <c r="J359" s="195"/>
      <c r="K359" s="196"/>
      <c r="L359" s="29" t="s">
        <v>138</v>
      </c>
      <c r="M359" s="12">
        <v>5132</v>
      </c>
      <c r="N359" s="183">
        <f t="shared" si="58"/>
        <v>0</v>
      </c>
      <c r="O359" s="183"/>
      <c r="P359" s="183"/>
      <c r="Q359" s="161"/>
      <c r="R359" s="161"/>
      <c r="S359" s="438"/>
      <c r="T359" s="161"/>
      <c r="U359" s="161"/>
      <c r="V359" s="161"/>
    </row>
    <row r="360" spans="1:22" ht="16.2">
      <c r="A360" s="122" t="str">
        <f t="shared" si="55"/>
        <v>71060401024861</v>
      </c>
      <c r="B360" s="124" t="s">
        <v>439</v>
      </c>
      <c r="C360" s="117" t="s">
        <v>157</v>
      </c>
      <c r="D360" s="118" t="s">
        <v>155</v>
      </c>
      <c r="E360" s="119" t="s">
        <v>106</v>
      </c>
      <c r="F360" s="120" t="s">
        <v>140</v>
      </c>
      <c r="G360" s="121">
        <v>4861</v>
      </c>
      <c r="H360" s="45"/>
      <c r="I360" s="45"/>
      <c r="J360" s="45"/>
      <c r="K360" s="45"/>
      <c r="L360" s="27" t="s">
        <v>885</v>
      </c>
      <c r="M360" s="28"/>
      <c r="N360" s="197">
        <f>O360+P360</f>
        <v>0</v>
      </c>
      <c r="O360" s="197">
        <f>SUM(O361)</f>
        <v>0</v>
      </c>
      <c r="P360" s="197">
        <f>SUM(P361)</f>
        <v>0</v>
      </c>
      <c r="Q360" s="161"/>
      <c r="R360" s="161"/>
      <c r="S360" s="438"/>
      <c r="T360" s="161"/>
      <c r="U360" s="161"/>
      <c r="V360" s="161"/>
    </row>
    <row r="361" spans="1:22" s="115" customFormat="1" ht="26.4">
      <c r="A361" s="122" t="str">
        <f t="shared" si="55"/>
        <v>71060401030000</v>
      </c>
      <c r="B361" s="124" t="s">
        <v>439</v>
      </c>
      <c r="C361" s="117" t="s">
        <v>157</v>
      </c>
      <c r="D361" s="118" t="s">
        <v>155</v>
      </c>
      <c r="E361" s="119" t="s">
        <v>106</v>
      </c>
      <c r="F361" s="120" t="s">
        <v>442</v>
      </c>
      <c r="G361" s="129" t="s">
        <v>440</v>
      </c>
      <c r="H361" s="37"/>
      <c r="I361" s="194"/>
      <c r="J361" s="195"/>
      <c r="K361" s="196"/>
      <c r="L361" s="29" t="s">
        <v>217</v>
      </c>
      <c r="M361" s="12">
        <v>4511</v>
      </c>
      <c r="N361" s="183">
        <f t="shared" ref="N361" si="59">O361+P361</f>
        <v>0</v>
      </c>
      <c r="O361" s="398"/>
      <c r="P361" s="398"/>
      <c r="Q361" s="161"/>
      <c r="R361" s="161"/>
      <c r="S361" s="438"/>
      <c r="T361" s="161"/>
      <c r="U361" s="161"/>
      <c r="V361" s="161"/>
    </row>
    <row r="362" spans="1:22" ht="16.2">
      <c r="A362" s="122" t="str">
        <f t="shared" ref="A362:A424" si="60">CONCATENATE(B362,C362,D362,E362,F362,G362)</f>
        <v>71060401034251</v>
      </c>
      <c r="B362" s="124" t="s">
        <v>439</v>
      </c>
      <c r="C362" s="117" t="s">
        <v>157</v>
      </c>
      <c r="D362" s="118" t="s">
        <v>155</v>
      </c>
      <c r="E362" s="119" t="s">
        <v>106</v>
      </c>
      <c r="F362" s="120" t="s">
        <v>442</v>
      </c>
      <c r="G362" s="121">
        <v>4251</v>
      </c>
      <c r="H362" s="165">
        <v>2520</v>
      </c>
      <c r="I362" s="166" t="s">
        <v>149</v>
      </c>
      <c r="J362" s="167">
        <v>2</v>
      </c>
      <c r="K362" s="167">
        <v>0</v>
      </c>
      <c r="L362" s="168" t="s">
        <v>640</v>
      </c>
      <c r="M362" s="176"/>
      <c r="N362" s="188">
        <f>+N364</f>
        <v>0</v>
      </c>
      <c r="O362" s="188">
        <f>+O364</f>
        <v>0</v>
      </c>
      <c r="P362" s="188">
        <f>+P364</f>
        <v>0</v>
      </c>
      <c r="Q362" s="161"/>
      <c r="R362" s="161"/>
      <c r="S362" s="438"/>
      <c r="T362" s="161"/>
      <c r="U362" s="161"/>
      <c r="V362" s="161"/>
    </row>
    <row r="363" spans="1:22" ht="16.2">
      <c r="A363" s="122" t="str">
        <f t="shared" si="60"/>
        <v>71060401034861</v>
      </c>
      <c r="B363" s="124" t="s">
        <v>439</v>
      </c>
      <c r="C363" s="117" t="s">
        <v>157</v>
      </c>
      <c r="D363" s="118" t="s">
        <v>155</v>
      </c>
      <c r="E363" s="119" t="s">
        <v>106</v>
      </c>
      <c r="F363" s="120" t="s">
        <v>442</v>
      </c>
      <c r="G363" s="129">
        <v>4861</v>
      </c>
      <c r="H363" s="17"/>
      <c r="I363" s="18"/>
      <c r="J363" s="19"/>
      <c r="K363" s="19"/>
      <c r="L363" s="30" t="s">
        <v>110</v>
      </c>
      <c r="M363" s="31"/>
      <c r="N363" s="405"/>
      <c r="O363" s="405"/>
      <c r="P363" s="405"/>
      <c r="Q363" s="161"/>
      <c r="R363" s="161"/>
      <c r="S363" s="438"/>
      <c r="T363" s="161"/>
      <c r="U363" s="161"/>
      <c r="V363" s="161"/>
    </row>
    <row r="364" spans="1:22" ht="16.2">
      <c r="A364" s="122" t="str">
        <f t="shared" si="60"/>
        <v>71060401035113</v>
      </c>
      <c r="B364" s="124" t="s">
        <v>439</v>
      </c>
      <c r="C364" s="117" t="s">
        <v>157</v>
      </c>
      <c r="D364" s="118" t="s">
        <v>155</v>
      </c>
      <c r="E364" s="119" t="s">
        <v>106</v>
      </c>
      <c r="F364" s="120" t="s">
        <v>442</v>
      </c>
      <c r="G364" s="121">
        <v>5113</v>
      </c>
      <c r="H364" s="151">
        <v>2521</v>
      </c>
      <c r="I364" s="152" t="s">
        <v>149</v>
      </c>
      <c r="J364" s="153">
        <v>2</v>
      </c>
      <c r="K364" s="153">
        <v>1</v>
      </c>
      <c r="L364" s="154" t="s">
        <v>640</v>
      </c>
      <c r="M364" s="155"/>
      <c r="N364" s="192">
        <f>+N366</f>
        <v>0</v>
      </c>
      <c r="O364" s="192">
        <f>+O366</f>
        <v>0</v>
      </c>
      <c r="P364" s="192">
        <f>+P366</f>
        <v>0</v>
      </c>
      <c r="Q364" s="161"/>
      <c r="R364" s="161"/>
      <c r="S364" s="438"/>
      <c r="T364" s="161"/>
      <c r="U364" s="161"/>
      <c r="V364" s="161"/>
    </row>
    <row r="365" spans="1:22" s="115" customFormat="1" ht="16.2">
      <c r="A365" s="122" t="str">
        <f t="shared" si="60"/>
        <v>71060401040000</v>
      </c>
      <c r="B365" s="124" t="s">
        <v>439</v>
      </c>
      <c r="C365" s="117" t="s">
        <v>157</v>
      </c>
      <c r="D365" s="118" t="s">
        <v>155</v>
      </c>
      <c r="E365" s="119" t="s">
        <v>106</v>
      </c>
      <c r="F365" s="120" t="s">
        <v>155</v>
      </c>
      <c r="G365" s="129" t="s">
        <v>440</v>
      </c>
      <c r="H365" s="17"/>
      <c r="I365" s="25"/>
      <c r="J365" s="26"/>
      <c r="K365" s="26"/>
      <c r="L365" s="30" t="s">
        <v>108</v>
      </c>
      <c r="M365" s="31"/>
      <c r="N365" s="405"/>
      <c r="O365" s="405"/>
      <c r="P365" s="405"/>
      <c r="Q365" s="161"/>
      <c r="R365" s="161"/>
      <c r="S365" s="438"/>
      <c r="T365" s="161"/>
      <c r="U365" s="161"/>
      <c r="V365" s="161"/>
    </row>
    <row r="366" spans="1:22" ht="16.2">
      <c r="A366" s="122" t="str">
        <f t="shared" si="60"/>
        <v>71060401044861</v>
      </c>
      <c r="B366" s="124" t="s">
        <v>439</v>
      </c>
      <c r="C366" s="117" t="s">
        <v>157</v>
      </c>
      <c r="D366" s="118" t="s">
        <v>155</v>
      </c>
      <c r="E366" s="119" t="s">
        <v>106</v>
      </c>
      <c r="F366" s="120" t="s">
        <v>155</v>
      </c>
      <c r="G366" s="121">
        <v>4861</v>
      </c>
      <c r="H366" s="45"/>
      <c r="I366" s="45"/>
      <c r="J366" s="45"/>
      <c r="K366" s="45"/>
      <c r="L366" s="27" t="s">
        <v>642</v>
      </c>
      <c r="M366" s="28"/>
      <c r="N366" s="197">
        <f>O366+P366</f>
        <v>0</v>
      </c>
      <c r="O366" s="197">
        <f>SUM(O367:O369)</f>
        <v>0</v>
      </c>
      <c r="P366" s="197">
        <f>SUM(P367:P369)</f>
        <v>0</v>
      </c>
      <c r="Q366" s="161"/>
      <c r="R366" s="161"/>
      <c r="S366" s="438"/>
      <c r="T366" s="161"/>
      <c r="U366" s="161"/>
      <c r="V366" s="161"/>
    </row>
    <row r="367" spans="1:22" s="115" customFormat="1" ht="26.4">
      <c r="A367" s="122"/>
      <c r="B367" s="124"/>
      <c r="C367" s="117"/>
      <c r="D367" s="118"/>
      <c r="E367" s="119"/>
      <c r="F367" s="120"/>
      <c r="G367" s="129"/>
      <c r="H367" s="30"/>
      <c r="I367" s="30"/>
      <c r="J367" s="30"/>
      <c r="K367" s="30"/>
      <c r="L367" s="203" t="s">
        <v>142</v>
      </c>
      <c r="M367" s="31">
        <v>4251</v>
      </c>
      <c r="N367" s="183">
        <f t="shared" ref="N367:N369" si="61">O367+P367</f>
        <v>0</v>
      </c>
      <c r="O367" s="183"/>
      <c r="P367" s="183"/>
      <c r="Q367" s="161"/>
      <c r="R367" s="161"/>
      <c r="S367" s="438"/>
      <c r="T367" s="161"/>
      <c r="U367" s="161"/>
      <c r="V367" s="161"/>
    </row>
    <row r="368" spans="1:22" ht="16.8">
      <c r="B368" s="124"/>
      <c r="H368" s="37"/>
      <c r="I368" s="194"/>
      <c r="J368" s="195"/>
      <c r="K368" s="196"/>
      <c r="L368" s="30" t="s">
        <v>173</v>
      </c>
      <c r="M368" s="31">
        <v>5112</v>
      </c>
      <c r="N368" s="183">
        <f t="shared" si="61"/>
        <v>0</v>
      </c>
      <c r="O368" s="399"/>
      <c r="P368" s="399"/>
      <c r="Q368" s="161"/>
      <c r="R368" s="161"/>
      <c r="S368" s="438"/>
      <c r="T368" s="161"/>
      <c r="U368" s="161"/>
      <c r="V368" s="161"/>
    </row>
    <row r="369" spans="1:22" s="115" customFormat="1" ht="16.2">
      <c r="A369" s="122" t="str">
        <f t="shared" si="60"/>
        <v>71060401050000</v>
      </c>
      <c r="B369" s="124" t="s">
        <v>439</v>
      </c>
      <c r="C369" s="117" t="s">
        <v>157</v>
      </c>
      <c r="D369" s="118" t="s">
        <v>155</v>
      </c>
      <c r="E369" s="119" t="s">
        <v>106</v>
      </c>
      <c r="F369" s="120" t="s">
        <v>149</v>
      </c>
      <c r="G369" s="129" t="s">
        <v>440</v>
      </c>
      <c r="H369" s="37"/>
      <c r="I369" s="194"/>
      <c r="J369" s="195"/>
      <c r="K369" s="196"/>
      <c r="L369" s="30" t="s">
        <v>174</v>
      </c>
      <c r="M369" s="31">
        <v>5113</v>
      </c>
      <c r="N369" s="183">
        <f t="shared" si="61"/>
        <v>0</v>
      </c>
      <c r="O369" s="183"/>
      <c r="P369" s="183">
        <v>0</v>
      </c>
      <c r="Q369" s="161"/>
      <c r="R369" s="161"/>
      <c r="S369" s="438"/>
      <c r="T369" s="161"/>
      <c r="U369" s="161"/>
      <c r="V369" s="161"/>
    </row>
    <row r="370" spans="1:22" ht="16.2">
      <c r="A370" s="122" t="str">
        <f t="shared" si="60"/>
        <v>71060401054861</v>
      </c>
      <c r="B370" s="124" t="s">
        <v>439</v>
      </c>
      <c r="C370" s="117" t="s">
        <v>157</v>
      </c>
      <c r="D370" s="118" t="s">
        <v>155</v>
      </c>
      <c r="E370" s="119" t="s">
        <v>106</v>
      </c>
      <c r="F370" s="120" t="s">
        <v>149</v>
      </c>
      <c r="G370" s="121">
        <v>4861</v>
      </c>
      <c r="H370" s="165">
        <v>2530</v>
      </c>
      <c r="I370" s="166" t="s">
        <v>149</v>
      </c>
      <c r="J370" s="167">
        <v>3</v>
      </c>
      <c r="K370" s="167">
        <v>0</v>
      </c>
      <c r="L370" s="168" t="s">
        <v>235</v>
      </c>
      <c r="M370" s="176"/>
      <c r="N370" s="188">
        <f>+N372</f>
        <v>0</v>
      </c>
      <c r="O370" s="188">
        <f>+O372</f>
        <v>0</v>
      </c>
      <c r="P370" s="188">
        <f>+P372</f>
        <v>0</v>
      </c>
      <c r="Q370" s="161"/>
      <c r="R370" s="161"/>
      <c r="S370" s="438"/>
      <c r="T370" s="161"/>
      <c r="U370" s="161"/>
      <c r="V370" s="161"/>
    </row>
    <row r="371" spans="1:22" s="170" customFormat="1" ht="16.2">
      <c r="A371" s="122" t="str">
        <f t="shared" si="60"/>
        <v>71060500000000</v>
      </c>
      <c r="B371" s="124" t="s">
        <v>439</v>
      </c>
      <c r="C371" s="117" t="s">
        <v>157</v>
      </c>
      <c r="D371" s="118" t="s">
        <v>149</v>
      </c>
      <c r="E371" s="119" t="s">
        <v>441</v>
      </c>
      <c r="F371" s="120" t="s">
        <v>441</v>
      </c>
      <c r="G371" s="129" t="s">
        <v>440</v>
      </c>
      <c r="H371" s="17"/>
      <c r="I371" s="18"/>
      <c r="J371" s="19"/>
      <c r="K371" s="19"/>
      <c r="L371" s="30" t="s">
        <v>110</v>
      </c>
      <c r="M371" s="35"/>
      <c r="N371" s="190"/>
      <c r="O371" s="190"/>
      <c r="P371" s="190"/>
      <c r="Q371" s="161"/>
      <c r="R371" s="161"/>
      <c r="S371" s="438"/>
      <c r="T371" s="161"/>
      <c r="U371" s="161"/>
      <c r="V371" s="161"/>
    </row>
    <row r="372" spans="1:22" ht="16.2">
      <c r="A372" s="122" t="str">
        <f t="shared" si="60"/>
        <v>71060500000001</v>
      </c>
      <c r="B372" s="124" t="s">
        <v>439</v>
      </c>
      <c r="C372" s="117" t="s">
        <v>157</v>
      </c>
      <c r="D372" s="118" t="s">
        <v>149</v>
      </c>
      <c r="E372" s="119" t="s">
        <v>441</v>
      </c>
      <c r="F372" s="120" t="s">
        <v>441</v>
      </c>
      <c r="G372" s="129" t="s">
        <v>96</v>
      </c>
      <c r="H372" s="151">
        <v>2531</v>
      </c>
      <c r="I372" s="152" t="s">
        <v>149</v>
      </c>
      <c r="J372" s="153">
        <v>3</v>
      </c>
      <c r="K372" s="153">
        <v>1</v>
      </c>
      <c r="L372" s="154" t="s">
        <v>236</v>
      </c>
      <c r="M372" s="155"/>
      <c r="N372" s="192">
        <f>+N374</f>
        <v>0</v>
      </c>
      <c r="O372" s="192">
        <f t="shared" ref="O372:P372" si="62">+O374</f>
        <v>0</v>
      </c>
      <c r="P372" s="192">
        <f t="shared" si="62"/>
        <v>0</v>
      </c>
      <c r="Q372" s="161"/>
      <c r="R372" s="161"/>
      <c r="S372" s="438"/>
      <c r="T372" s="161"/>
      <c r="U372" s="161"/>
      <c r="V372" s="161"/>
    </row>
    <row r="373" spans="1:22" s="156" customFormat="1" ht="16.2">
      <c r="A373" s="122" t="str">
        <f t="shared" si="60"/>
        <v>71060501000000</v>
      </c>
      <c r="B373" s="124" t="s">
        <v>439</v>
      </c>
      <c r="C373" s="117" t="s">
        <v>157</v>
      </c>
      <c r="D373" s="118" t="s">
        <v>149</v>
      </c>
      <c r="E373" s="119" t="s">
        <v>106</v>
      </c>
      <c r="F373" s="120" t="s">
        <v>441</v>
      </c>
      <c r="G373" s="129" t="s">
        <v>440</v>
      </c>
      <c r="H373" s="17"/>
      <c r="I373" s="25"/>
      <c r="J373" s="26"/>
      <c r="K373" s="26"/>
      <c r="L373" s="30" t="s">
        <v>108</v>
      </c>
      <c r="M373" s="44"/>
      <c r="N373" s="190"/>
      <c r="O373" s="190"/>
      <c r="P373" s="190"/>
      <c r="Q373" s="161"/>
      <c r="R373" s="161"/>
      <c r="S373" s="438"/>
      <c r="T373" s="161"/>
      <c r="U373" s="161"/>
      <c r="V373" s="161"/>
    </row>
    <row r="374" spans="1:22" ht="27.6">
      <c r="B374" s="124"/>
      <c r="G374" s="129"/>
      <c r="H374" s="45"/>
      <c r="I374" s="147"/>
      <c r="J374" s="148"/>
      <c r="K374" s="148"/>
      <c r="L374" s="27" t="s">
        <v>886</v>
      </c>
      <c r="M374" s="28"/>
      <c r="N374" s="197">
        <f>O374+P374</f>
        <v>0</v>
      </c>
      <c r="O374" s="197">
        <f>SUM(O375:O376)</f>
        <v>0</v>
      </c>
      <c r="P374" s="197">
        <f>SUM(P375:P376)</f>
        <v>0</v>
      </c>
      <c r="Q374" s="161"/>
      <c r="R374" s="161"/>
      <c r="S374" s="438"/>
      <c r="T374" s="161"/>
      <c r="U374" s="161"/>
      <c r="V374" s="161"/>
    </row>
    <row r="375" spans="1:22" s="115" customFormat="1" ht="16.8">
      <c r="A375" s="122" t="str">
        <f t="shared" ref="A375:A376" si="63">CONCATENATE(B375,C375,D375,E375,F375,G375)</f>
        <v>71060301050000</v>
      </c>
      <c r="B375" s="124" t="s">
        <v>439</v>
      </c>
      <c r="C375" s="117" t="s">
        <v>157</v>
      </c>
      <c r="D375" s="118" t="s">
        <v>442</v>
      </c>
      <c r="E375" s="119" t="s">
        <v>106</v>
      </c>
      <c r="F375" s="120" t="s">
        <v>149</v>
      </c>
      <c r="G375" s="129" t="s">
        <v>440</v>
      </c>
      <c r="H375" s="37"/>
      <c r="I375" s="194"/>
      <c r="J375" s="195"/>
      <c r="K375" s="196"/>
      <c r="L375" s="29" t="s">
        <v>125</v>
      </c>
      <c r="M375" s="12">
        <v>4239</v>
      </c>
      <c r="N375" s="183">
        <f t="shared" ref="N375:N376" si="64">O375+P375</f>
        <v>0</v>
      </c>
      <c r="O375" s="399"/>
      <c r="P375" s="399">
        <v>0</v>
      </c>
      <c r="Q375" s="161"/>
      <c r="R375" s="161"/>
      <c r="S375" s="438"/>
      <c r="T375" s="161"/>
      <c r="U375" s="161"/>
      <c r="V375" s="161"/>
    </row>
    <row r="376" spans="1:22" s="115" customFormat="1" ht="26.4">
      <c r="A376" s="122" t="str">
        <f t="shared" si="63"/>
        <v>71060401030000</v>
      </c>
      <c r="B376" s="124" t="s">
        <v>439</v>
      </c>
      <c r="C376" s="117" t="s">
        <v>157</v>
      </c>
      <c r="D376" s="118" t="s">
        <v>155</v>
      </c>
      <c r="E376" s="119" t="s">
        <v>106</v>
      </c>
      <c r="F376" s="120" t="s">
        <v>442</v>
      </c>
      <c r="G376" s="129" t="s">
        <v>440</v>
      </c>
      <c r="H376" s="37"/>
      <c r="I376" s="194"/>
      <c r="J376" s="195"/>
      <c r="K376" s="196"/>
      <c r="L376" s="29" t="s">
        <v>217</v>
      </c>
      <c r="M376" s="12">
        <v>4511</v>
      </c>
      <c r="N376" s="183">
        <f t="shared" si="64"/>
        <v>0</v>
      </c>
      <c r="O376" s="398"/>
      <c r="P376" s="398"/>
      <c r="Q376" s="161"/>
      <c r="R376" s="161"/>
      <c r="S376" s="438"/>
      <c r="T376" s="161"/>
      <c r="U376" s="161"/>
      <c r="V376" s="161"/>
    </row>
    <row r="377" spans="1:22" ht="27.6">
      <c r="A377" s="122" t="str">
        <f t="shared" si="60"/>
        <v>71060501015134</v>
      </c>
      <c r="B377" s="124" t="s">
        <v>439</v>
      </c>
      <c r="C377" s="117" t="s">
        <v>157</v>
      </c>
      <c r="D377" s="118" t="s">
        <v>149</v>
      </c>
      <c r="E377" s="119" t="s">
        <v>106</v>
      </c>
      <c r="F377" s="120" t="s">
        <v>106</v>
      </c>
      <c r="G377" s="121">
        <v>5134</v>
      </c>
      <c r="H377" s="165">
        <v>2560</v>
      </c>
      <c r="I377" s="166" t="s">
        <v>149</v>
      </c>
      <c r="J377" s="167">
        <v>6</v>
      </c>
      <c r="K377" s="167">
        <v>0</v>
      </c>
      <c r="L377" s="168" t="s">
        <v>238</v>
      </c>
      <c r="M377" s="176"/>
      <c r="N377" s="188">
        <f>+N379</f>
        <v>0</v>
      </c>
      <c r="O377" s="188">
        <f>+O379</f>
        <v>0</v>
      </c>
      <c r="P377" s="188">
        <f>+P379</f>
        <v>0</v>
      </c>
      <c r="Q377" s="161"/>
      <c r="R377" s="161"/>
      <c r="S377" s="438"/>
      <c r="T377" s="161"/>
      <c r="U377" s="161"/>
      <c r="V377" s="161"/>
    </row>
    <row r="378" spans="1:22" s="170" customFormat="1" ht="16.2">
      <c r="A378" s="122" t="str">
        <f t="shared" si="60"/>
        <v>71060600000000</v>
      </c>
      <c r="B378" s="124" t="s">
        <v>439</v>
      </c>
      <c r="C378" s="117" t="s">
        <v>157</v>
      </c>
      <c r="D378" s="118" t="s">
        <v>157</v>
      </c>
      <c r="E378" s="119" t="s">
        <v>441</v>
      </c>
      <c r="F378" s="120" t="s">
        <v>441</v>
      </c>
      <c r="G378" s="129" t="s">
        <v>440</v>
      </c>
      <c r="H378" s="25"/>
      <c r="I378" s="18"/>
      <c r="J378" s="19"/>
      <c r="K378" s="19"/>
      <c r="L378" s="30" t="s">
        <v>110</v>
      </c>
      <c r="M378" s="31"/>
      <c r="N378" s="190"/>
      <c r="O378" s="190"/>
      <c r="P378" s="190"/>
      <c r="Q378" s="161"/>
      <c r="R378" s="161"/>
      <c r="S378" s="438"/>
      <c r="T378" s="161"/>
      <c r="U378" s="161"/>
      <c r="V378" s="161"/>
    </row>
    <row r="379" spans="1:22" ht="26.4">
      <c r="A379" s="122" t="str">
        <f t="shared" si="60"/>
        <v>71060600000001</v>
      </c>
      <c r="B379" s="124" t="s">
        <v>439</v>
      </c>
      <c r="C379" s="117" t="s">
        <v>157</v>
      </c>
      <c r="D379" s="118" t="s">
        <v>157</v>
      </c>
      <c r="E379" s="119" t="s">
        <v>441</v>
      </c>
      <c r="F379" s="120" t="s">
        <v>441</v>
      </c>
      <c r="G379" s="129" t="s">
        <v>96</v>
      </c>
      <c r="H379" s="151">
        <v>2561</v>
      </c>
      <c r="I379" s="152" t="s">
        <v>149</v>
      </c>
      <c r="J379" s="153">
        <v>6</v>
      </c>
      <c r="K379" s="153">
        <v>1</v>
      </c>
      <c r="L379" s="154" t="s">
        <v>238</v>
      </c>
      <c r="M379" s="155"/>
      <c r="N379" s="192">
        <f>+N381+N389+N391+N396+N393+N398+N402+N404</f>
        <v>0</v>
      </c>
      <c r="O379" s="192">
        <f t="shared" ref="O379:P379" si="65">+O381+O389+O391+O396+O393+O398+O402+O404</f>
        <v>0</v>
      </c>
      <c r="P379" s="192">
        <f t="shared" si="65"/>
        <v>0</v>
      </c>
      <c r="Q379" s="161"/>
      <c r="R379" s="161"/>
      <c r="S379" s="438"/>
      <c r="T379" s="161"/>
      <c r="U379" s="161"/>
      <c r="V379" s="161"/>
    </row>
    <row r="380" spans="1:22" s="156" customFormat="1" ht="16.2">
      <c r="A380" s="122" t="str">
        <f t="shared" si="60"/>
        <v>71060601000000</v>
      </c>
      <c r="B380" s="124" t="s">
        <v>439</v>
      </c>
      <c r="C380" s="117" t="s">
        <v>157</v>
      </c>
      <c r="D380" s="118" t="s">
        <v>157</v>
      </c>
      <c r="E380" s="119" t="s">
        <v>106</v>
      </c>
      <c r="F380" s="120" t="s">
        <v>441</v>
      </c>
      <c r="G380" s="129" t="s">
        <v>440</v>
      </c>
      <c r="H380" s="25"/>
      <c r="I380" s="25"/>
      <c r="J380" s="26"/>
      <c r="K380" s="26"/>
      <c r="L380" s="30" t="s">
        <v>108</v>
      </c>
      <c r="M380" s="31"/>
      <c r="N380" s="190"/>
      <c r="O380" s="190"/>
      <c r="P380" s="190"/>
      <c r="Q380" s="161"/>
      <c r="R380" s="161"/>
      <c r="S380" s="438"/>
      <c r="T380" s="161"/>
      <c r="U380" s="161"/>
      <c r="V380" s="161"/>
    </row>
    <row r="381" spans="1:22" ht="16.2">
      <c r="A381" s="122" t="str">
        <f t="shared" si="60"/>
        <v>71060601000001</v>
      </c>
      <c r="B381" s="124" t="s">
        <v>439</v>
      </c>
      <c r="C381" s="117" t="s">
        <v>157</v>
      </c>
      <c r="D381" s="118" t="s">
        <v>157</v>
      </c>
      <c r="E381" s="119" t="s">
        <v>106</v>
      </c>
      <c r="F381" s="120" t="s">
        <v>441</v>
      </c>
      <c r="G381" s="129" t="s">
        <v>96</v>
      </c>
      <c r="H381" s="45"/>
      <c r="I381" s="147"/>
      <c r="J381" s="148"/>
      <c r="K381" s="148"/>
      <c r="L381" s="27" t="s">
        <v>239</v>
      </c>
      <c r="M381" s="28"/>
      <c r="N381" s="197">
        <f>O381+P381</f>
        <v>0</v>
      </c>
      <c r="O381" s="197">
        <f>SUM(O382:O388)</f>
        <v>0</v>
      </c>
      <c r="P381" s="197">
        <f>SUM(P382:P388)</f>
        <v>0</v>
      </c>
      <c r="Q381" s="161"/>
      <c r="R381" s="161"/>
      <c r="S381" s="438"/>
      <c r="T381" s="161"/>
      <c r="U381" s="161"/>
      <c r="V381" s="161"/>
    </row>
    <row r="382" spans="1:22" s="115" customFormat="1" ht="16.2">
      <c r="A382" s="122" t="str">
        <f t="shared" si="60"/>
        <v>71060601010000</v>
      </c>
      <c r="B382" s="124" t="s">
        <v>439</v>
      </c>
      <c r="C382" s="117" t="s">
        <v>157</v>
      </c>
      <c r="D382" s="118" t="s">
        <v>157</v>
      </c>
      <c r="E382" s="119" t="s">
        <v>106</v>
      </c>
      <c r="F382" s="120" t="s">
        <v>106</v>
      </c>
      <c r="G382" s="129" t="s">
        <v>440</v>
      </c>
      <c r="H382" s="17"/>
      <c r="I382" s="25"/>
      <c r="J382" s="26"/>
      <c r="K382" s="26"/>
      <c r="L382" s="32" t="s">
        <v>115</v>
      </c>
      <c r="M382" s="33">
        <v>4213</v>
      </c>
      <c r="N382" s="183">
        <f t="shared" ref="N382:N401" si="66">O382+P382</f>
        <v>0</v>
      </c>
      <c r="O382" s="183"/>
      <c r="P382" s="183"/>
      <c r="Q382" s="161"/>
      <c r="R382" s="161"/>
      <c r="S382" s="438"/>
      <c r="T382" s="161"/>
      <c r="U382" s="161"/>
      <c r="V382" s="161"/>
    </row>
    <row r="383" spans="1:22" ht="16.2">
      <c r="A383" s="122" t="str">
        <f t="shared" si="60"/>
        <v>71060601014251</v>
      </c>
      <c r="B383" s="124" t="s">
        <v>439</v>
      </c>
      <c r="C383" s="117" t="s">
        <v>157</v>
      </c>
      <c r="D383" s="118" t="s">
        <v>157</v>
      </c>
      <c r="E383" s="119" t="s">
        <v>106</v>
      </c>
      <c r="F383" s="120" t="s">
        <v>106</v>
      </c>
      <c r="G383" s="121">
        <v>4251</v>
      </c>
      <c r="H383" s="25"/>
      <c r="I383" s="25"/>
      <c r="J383" s="26"/>
      <c r="K383" s="26"/>
      <c r="L383" s="29" t="s">
        <v>125</v>
      </c>
      <c r="M383" s="12">
        <v>4239</v>
      </c>
      <c r="N383" s="183">
        <f t="shared" si="66"/>
        <v>0</v>
      </c>
      <c r="O383" s="183"/>
      <c r="P383" s="183"/>
      <c r="Q383" s="161"/>
      <c r="R383" s="161"/>
      <c r="S383" s="438"/>
      <c r="T383" s="161"/>
      <c r="U383" s="161"/>
      <c r="V383" s="161"/>
    </row>
    <row r="384" spans="1:22" ht="26.4">
      <c r="A384" s="122" t="str">
        <f t="shared" si="60"/>
        <v>71060601014269</v>
      </c>
      <c r="B384" s="116" t="s">
        <v>439</v>
      </c>
      <c r="C384" s="117" t="s">
        <v>157</v>
      </c>
      <c r="D384" s="118" t="s">
        <v>157</v>
      </c>
      <c r="E384" s="119" t="s">
        <v>106</v>
      </c>
      <c r="F384" s="120" t="s">
        <v>106</v>
      </c>
      <c r="G384" s="121">
        <v>4269</v>
      </c>
      <c r="H384" s="25"/>
      <c r="I384" s="25"/>
      <c r="J384" s="26"/>
      <c r="K384" s="26"/>
      <c r="L384" s="29" t="s">
        <v>217</v>
      </c>
      <c r="M384" s="12">
        <v>4511</v>
      </c>
      <c r="N384" s="183">
        <f t="shared" si="66"/>
        <v>0</v>
      </c>
      <c r="O384" s="398"/>
      <c r="P384" s="398"/>
      <c r="Q384" s="161"/>
      <c r="R384" s="161"/>
      <c r="S384" s="438"/>
      <c r="T384" s="161"/>
      <c r="U384" s="161"/>
      <c r="V384" s="161"/>
    </row>
    <row r="385" spans="1:22" ht="26.4">
      <c r="A385" s="122" t="str">
        <f t="shared" si="60"/>
        <v>71060601014521</v>
      </c>
      <c r="B385" s="116" t="s">
        <v>439</v>
      </c>
      <c r="C385" s="117" t="s">
        <v>157</v>
      </c>
      <c r="D385" s="118" t="s">
        <v>157</v>
      </c>
      <c r="E385" s="119" t="s">
        <v>106</v>
      </c>
      <c r="F385" s="120" t="s">
        <v>106</v>
      </c>
      <c r="G385" s="121">
        <v>4521</v>
      </c>
      <c r="H385" s="25"/>
      <c r="I385" s="25"/>
      <c r="J385" s="26"/>
      <c r="K385" s="26"/>
      <c r="L385" s="30" t="s">
        <v>241</v>
      </c>
      <c r="M385" s="31">
        <v>4638</v>
      </c>
      <c r="N385" s="183">
        <f t="shared" si="66"/>
        <v>0</v>
      </c>
      <c r="O385" s="183"/>
      <c r="P385" s="183"/>
      <c r="Q385" s="161"/>
      <c r="R385" s="161"/>
      <c r="S385" s="438"/>
      <c r="T385" s="161"/>
      <c r="U385" s="161"/>
      <c r="V385" s="161"/>
    </row>
    <row r="386" spans="1:22" s="115" customFormat="1" ht="16.2">
      <c r="A386" s="122" t="str">
        <f t="shared" si="60"/>
        <v>71060601020000</v>
      </c>
      <c r="B386" s="124" t="s">
        <v>439</v>
      </c>
      <c r="C386" s="117" t="s">
        <v>157</v>
      </c>
      <c r="D386" s="118" t="s">
        <v>157</v>
      </c>
      <c r="E386" s="119" t="s">
        <v>106</v>
      </c>
      <c r="F386" s="120" t="s">
        <v>140</v>
      </c>
      <c r="G386" s="129" t="s">
        <v>440</v>
      </c>
      <c r="H386" s="25"/>
      <c r="I386" s="25"/>
      <c r="J386" s="26"/>
      <c r="K386" s="26"/>
      <c r="L386" s="30" t="s">
        <v>173</v>
      </c>
      <c r="M386" s="31">
        <v>5112</v>
      </c>
      <c r="N386" s="183">
        <f t="shared" si="66"/>
        <v>0</v>
      </c>
      <c r="O386" s="183"/>
      <c r="P386" s="183"/>
      <c r="Q386" s="161"/>
      <c r="R386" s="161"/>
      <c r="S386" s="438"/>
      <c r="T386" s="161"/>
      <c r="U386" s="161"/>
      <c r="V386" s="161"/>
    </row>
    <row r="387" spans="1:22" ht="16.2">
      <c r="A387" s="122" t="str">
        <f t="shared" si="60"/>
        <v>71060601024269</v>
      </c>
      <c r="B387" s="124" t="s">
        <v>439</v>
      </c>
      <c r="C387" s="134" t="s">
        <v>157</v>
      </c>
      <c r="D387" s="133" t="s">
        <v>157</v>
      </c>
      <c r="E387" s="132" t="s">
        <v>106</v>
      </c>
      <c r="F387" s="130" t="s">
        <v>140</v>
      </c>
      <c r="G387" s="131">
        <v>4269</v>
      </c>
      <c r="H387" s="25"/>
      <c r="I387" s="25"/>
      <c r="J387" s="26"/>
      <c r="K387" s="26"/>
      <c r="L387" s="29" t="s">
        <v>135</v>
      </c>
      <c r="M387" s="12">
        <v>5121</v>
      </c>
      <c r="N387" s="183">
        <f t="shared" si="66"/>
        <v>0</v>
      </c>
      <c r="O387" s="183">
        <v>0</v>
      </c>
      <c r="P387" s="183"/>
      <c r="Q387" s="161"/>
      <c r="R387" s="161"/>
      <c r="S387" s="438"/>
      <c r="T387" s="161"/>
      <c r="U387" s="161"/>
      <c r="V387" s="161"/>
    </row>
    <row r="388" spans="1:22" ht="16.2">
      <c r="A388" s="122" t="str">
        <f t="shared" si="60"/>
        <v>71060601025113</v>
      </c>
      <c r="B388" s="124" t="s">
        <v>439</v>
      </c>
      <c r="C388" s="117" t="s">
        <v>157</v>
      </c>
      <c r="D388" s="118" t="s">
        <v>157</v>
      </c>
      <c r="E388" s="119" t="s">
        <v>106</v>
      </c>
      <c r="F388" s="120" t="s">
        <v>140</v>
      </c>
      <c r="G388" s="121">
        <v>5113</v>
      </c>
      <c r="H388" s="25"/>
      <c r="I388" s="25"/>
      <c r="J388" s="26"/>
      <c r="K388" s="26"/>
      <c r="L388" s="29" t="s">
        <v>174</v>
      </c>
      <c r="M388" s="12">
        <v>5113</v>
      </c>
      <c r="N388" s="183">
        <f t="shared" si="66"/>
        <v>0</v>
      </c>
      <c r="O388" s="183"/>
      <c r="P388" s="183"/>
      <c r="Q388" s="161"/>
      <c r="R388" s="161"/>
      <c r="S388" s="438"/>
      <c r="T388" s="161"/>
      <c r="U388" s="161"/>
      <c r="V388" s="161"/>
    </row>
    <row r="389" spans="1:22" s="115" customFormat="1" ht="27.6">
      <c r="A389" s="122" t="str">
        <f t="shared" si="60"/>
        <v>71060601030000</v>
      </c>
      <c r="B389" s="124" t="s">
        <v>439</v>
      </c>
      <c r="C389" s="117" t="s">
        <v>157</v>
      </c>
      <c r="D389" s="118" t="s">
        <v>157</v>
      </c>
      <c r="E389" s="119" t="s">
        <v>106</v>
      </c>
      <c r="F389" s="120" t="s">
        <v>442</v>
      </c>
      <c r="G389" s="129" t="s">
        <v>440</v>
      </c>
      <c r="H389" s="45"/>
      <c r="I389" s="147"/>
      <c r="J389" s="148"/>
      <c r="K389" s="148"/>
      <c r="L389" s="27" t="s">
        <v>242</v>
      </c>
      <c r="M389" s="28"/>
      <c r="N389" s="197">
        <f>O389+P389</f>
        <v>0</v>
      </c>
      <c r="O389" s="197">
        <f>SUM(O390)</f>
        <v>0</v>
      </c>
      <c r="P389" s="197">
        <f>SUM(P390)</f>
        <v>0</v>
      </c>
      <c r="Q389" s="161"/>
      <c r="R389" s="161"/>
      <c r="S389" s="438"/>
      <c r="T389" s="161"/>
      <c r="U389" s="161"/>
      <c r="V389" s="161"/>
    </row>
    <row r="390" spans="1:22" ht="16.2">
      <c r="A390" s="122" t="str">
        <f t="shared" si="60"/>
        <v>71060601034251</v>
      </c>
      <c r="B390" s="124" t="s">
        <v>439</v>
      </c>
      <c r="C390" s="117" t="s">
        <v>157</v>
      </c>
      <c r="D390" s="118" t="s">
        <v>157</v>
      </c>
      <c r="E390" s="119" t="s">
        <v>106</v>
      </c>
      <c r="F390" s="120" t="s">
        <v>442</v>
      </c>
      <c r="G390" s="121">
        <v>4251</v>
      </c>
      <c r="H390" s="17"/>
      <c r="I390" s="25"/>
      <c r="J390" s="26"/>
      <c r="K390" s="26"/>
      <c r="L390" s="32" t="s">
        <v>115</v>
      </c>
      <c r="M390" s="33">
        <v>4213</v>
      </c>
      <c r="N390" s="183">
        <f t="shared" si="66"/>
        <v>0</v>
      </c>
      <c r="O390" s="183"/>
      <c r="P390" s="183"/>
      <c r="Q390" s="161"/>
      <c r="R390" s="161"/>
      <c r="S390" s="438"/>
      <c r="T390" s="161"/>
      <c r="U390" s="161"/>
      <c r="V390" s="161"/>
    </row>
    <row r="391" spans="1:22" ht="16.2">
      <c r="A391" s="122" t="str">
        <f t="shared" si="60"/>
        <v>71060601034269</v>
      </c>
      <c r="B391" s="124" t="s">
        <v>439</v>
      </c>
      <c r="C391" s="117" t="s">
        <v>157</v>
      </c>
      <c r="D391" s="118" t="s">
        <v>157</v>
      </c>
      <c r="E391" s="119" t="s">
        <v>106</v>
      </c>
      <c r="F391" s="120" t="s">
        <v>442</v>
      </c>
      <c r="G391" s="121">
        <v>4269</v>
      </c>
      <c r="H391" s="45"/>
      <c r="I391" s="147"/>
      <c r="J391" s="148"/>
      <c r="K391" s="148"/>
      <c r="L391" s="27" t="s">
        <v>887</v>
      </c>
      <c r="M391" s="28"/>
      <c r="N391" s="197">
        <f>O391+P391</f>
        <v>0</v>
      </c>
      <c r="O391" s="197">
        <f>SUM(O392:O392)</f>
        <v>0</v>
      </c>
      <c r="P391" s="197">
        <f>SUM(P392:P392)</f>
        <v>0</v>
      </c>
      <c r="Q391" s="161"/>
      <c r="R391" s="161"/>
      <c r="S391" s="438"/>
      <c r="T391" s="161"/>
      <c r="U391" s="161"/>
      <c r="V391" s="161"/>
    </row>
    <row r="392" spans="1:22" ht="16.2">
      <c r="A392" s="122" t="str">
        <f t="shared" si="60"/>
        <v>71060601034521</v>
      </c>
      <c r="B392" s="124" t="s">
        <v>439</v>
      </c>
      <c r="C392" s="117" t="s">
        <v>157</v>
      </c>
      <c r="D392" s="118" t="s">
        <v>157</v>
      </c>
      <c r="E392" s="119" t="s">
        <v>106</v>
      </c>
      <c r="F392" s="120" t="s">
        <v>442</v>
      </c>
      <c r="G392" s="121">
        <v>4521</v>
      </c>
      <c r="H392" s="17"/>
      <c r="I392" s="25"/>
      <c r="J392" s="26"/>
      <c r="K392" s="26"/>
      <c r="L392" s="32" t="s">
        <v>115</v>
      </c>
      <c r="M392" s="33">
        <v>4213</v>
      </c>
      <c r="N392" s="183">
        <f t="shared" si="66"/>
        <v>0</v>
      </c>
      <c r="O392" s="183"/>
      <c r="P392" s="183"/>
      <c r="Q392" s="161"/>
      <c r="R392" s="161"/>
      <c r="S392" s="438"/>
      <c r="T392" s="161"/>
      <c r="U392" s="161"/>
      <c r="V392" s="161"/>
    </row>
    <row r="393" spans="1:22" s="115" customFormat="1" ht="37.950000000000003" customHeight="1">
      <c r="A393" s="122" t="str">
        <f t="shared" si="60"/>
        <v>71060601040000</v>
      </c>
      <c r="B393" s="124" t="s">
        <v>439</v>
      </c>
      <c r="C393" s="117" t="s">
        <v>157</v>
      </c>
      <c r="D393" s="118" t="s">
        <v>157</v>
      </c>
      <c r="E393" s="119" t="s">
        <v>106</v>
      </c>
      <c r="F393" s="120" t="s">
        <v>155</v>
      </c>
      <c r="G393" s="129" t="s">
        <v>440</v>
      </c>
      <c r="H393" s="45"/>
      <c r="I393" s="147"/>
      <c r="J393" s="148"/>
      <c r="K393" s="148"/>
      <c r="L393" s="27" t="s">
        <v>888</v>
      </c>
      <c r="M393" s="28"/>
      <c r="N393" s="197">
        <f>O393+P393</f>
        <v>0</v>
      </c>
      <c r="O393" s="197">
        <f>SUM(O394:O395)</f>
        <v>0</v>
      </c>
      <c r="P393" s="197">
        <f>SUM(P394:P395)</f>
        <v>0</v>
      </c>
      <c r="Q393" s="161"/>
      <c r="R393" s="161"/>
      <c r="S393" s="438"/>
      <c r="T393" s="161"/>
      <c r="U393" s="161"/>
      <c r="V393" s="161"/>
    </row>
    <row r="394" spans="1:22" ht="16.8">
      <c r="A394" s="122" t="str">
        <f t="shared" si="60"/>
        <v>71060601044251</v>
      </c>
      <c r="B394" s="124" t="s">
        <v>439</v>
      </c>
      <c r="C394" s="117" t="s">
        <v>157</v>
      </c>
      <c r="D394" s="118" t="s">
        <v>157</v>
      </c>
      <c r="E394" s="119" t="s">
        <v>106</v>
      </c>
      <c r="F394" s="120" t="s">
        <v>155</v>
      </c>
      <c r="G394" s="121">
        <v>4251</v>
      </c>
      <c r="H394" s="17"/>
      <c r="I394" s="400"/>
      <c r="J394" s="401"/>
      <c r="K394" s="401"/>
      <c r="L394" s="32" t="s">
        <v>115</v>
      </c>
      <c r="M394" s="33">
        <v>4213</v>
      </c>
      <c r="N394" s="183">
        <f t="shared" si="66"/>
        <v>0</v>
      </c>
      <c r="O394" s="399"/>
      <c r="P394" s="399"/>
      <c r="Q394" s="161"/>
      <c r="R394" s="161"/>
      <c r="S394" s="438"/>
      <c r="T394" s="161"/>
      <c r="U394" s="161"/>
      <c r="V394" s="161"/>
    </row>
    <row r="395" spans="1:22" ht="16.8">
      <c r="A395" s="122" t="str">
        <f t="shared" ref="A395" si="67">CONCATENATE(B395,C395,D395,E395,F395,G395)</f>
        <v>71060601044819</v>
      </c>
      <c r="B395" s="124" t="s">
        <v>439</v>
      </c>
      <c r="C395" s="117" t="s">
        <v>157</v>
      </c>
      <c r="D395" s="118" t="s">
        <v>157</v>
      </c>
      <c r="E395" s="119" t="s">
        <v>106</v>
      </c>
      <c r="F395" s="120" t="s">
        <v>155</v>
      </c>
      <c r="G395" s="129" t="s">
        <v>88</v>
      </c>
      <c r="H395" s="25"/>
      <c r="I395" s="25"/>
      <c r="J395" s="26"/>
      <c r="K395" s="26"/>
      <c r="L395" s="30" t="s">
        <v>173</v>
      </c>
      <c r="M395" s="421">
        <v>5112</v>
      </c>
      <c r="N395" s="183">
        <f t="shared" ref="N395" si="68">O395+P395</f>
        <v>0</v>
      </c>
      <c r="O395" s="398">
        <v>0</v>
      </c>
      <c r="P395" s="398"/>
      <c r="Q395" s="161"/>
      <c r="R395" s="161"/>
      <c r="S395" s="438"/>
      <c r="T395" s="161"/>
      <c r="U395" s="161"/>
      <c r="V395" s="161"/>
    </row>
    <row r="396" spans="1:22" ht="27.6">
      <c r="A396" s="122" t="str">
        <f>CONCATENATE(B396,C396,D396,E396,F396,G396)</f>
        <v>71060601035112</v>
      </c>
      <c r="B396" s="124" t="s">
        <v>439</v>
      </c>
      <c r="C396" s="117" t="s">
        <v>157</v>
      </c>
      <c r="D396" s="118" t="s">
        <v>157</v>
      </c>
      <c r="E396" s="119" t="s">
        <v>106</v>
      </c>
      <c r="F396" s="120" t="s">
        <v>442</v>
      </c>
      <c r="G396" s="121">
        <v>5112</v>
      </c>
      <c r="H396" s="45"/>
      <c r="I396" s="147"/>
      <c r="J396" s="148"/>
      <c r="K396" s="148"/>
      <c r="L396" s="27" t="s">
        <v>889</v>
      </c>
      <c r="M396" s="28"/>
      <c r="N396" s="197">
        <f>O396+P396</f>
        <v>0</v>
      </c>
      <c r="O396" s="197">
        <f>SUM(O397:O397)</f>
        <v>0</v>
      </c>
      <c r="P396" s="197">
        <f>SUM(P397:P397)</f>
        <v>0</v>
      </c>
      <c r="Q396" s="161"/>
      <c r="R396" s="161"/>
      <c r="S396" s="438"/>
      <c r="T396" s="161"/>
      <c r="U396" s="161"/>
      <c r="V396" s="161"/>
    </row>
    <row r="397" spans="1:22" ht="26.4">
      <c r="A397" s="122" t="str">
        <f>CONCATENATE(B397,C397,D397,E397,F397,G397)</f>
        <v>71060601035113</v>
      </c>
      <c r="B397" s="124" t="s">
        <v>439</v>
      </c>
      <c r="C397" s="117" t="s">
        <v>157</v>
      </c>
      <c r="D397" s="118" t="s">
        <v>157</v>
      </c>
      <c r="E397" s="119" t="s">
        <v>106</v>
      </c>
      <c r="F397" s="120" t="s">
        <v>442</v>
      </c>
      <c r="G397" s="121">
        <v>5113</v>
      </c>
      <c r="H397" s="25"/>
      <c r="I397" s="25"/>
      <c r="J397" s="26"/>
      <c r="K397" s="26"/>
      <c r="L397" s="29" t="s">
        <v>217</v>
      </c>
      <c r="M397" s="12">
        <v>4511</v>
      </c>
      <c r="N397" s="183">
        <f>O397+P397</f>
        <v>0</v>
      </c>
      <c r="O397" s="183"/>
      <c r="P397" s="183"/>
      <c r="Q397" s="161"/>
      <c r="R397" s="161"/>
      <c r="S397" s="438"/>
      <c r="T397" s="161"/>
      <c r="U397" s="161"/>
      <c r="V397" s="161"/>
    </row>
    <row r="398" spans="1:22" ht="27.6">
      <c r="A398" s="122" t="str">
        <f t="shared" si="60"/>
        <v>71060601044639</v>
      </c>
      <c r="B398" s="124" t="s">
        <v>439</v>
      </c>
      <c r="C398" s="117" t="s">
        <v>157</v>
      </c>
      <c r="D398" s="118" t="s">
        <v>157</v>
      </c>
      <c r="E398" s="119" t="s">
        <v>106</v>
      </c>
      <c r="F398" s="120" t="s">
        <v>155</v>
      </c>
      <c r="G398" s="121">
        <v>4639</v>
      </c>
      <c r="H398" s="45"/>
      <c r="I398" s="147"/>
      <c r="J398" s="148"/>
      <c r="K398" s="148"/>
      <c r="L398" s="27" t="s">
        <v>890</v>
      </c>
      <c r="M398" s="28"/>
      <c r="N398" s="197">
        <f>O398+P398</f>
        <v>0</v>
      </c>
      <c r="O398" s="197">
        <f>SUM(O399:O401)</f>
        <v>0</v>
      </c>
      <c r="P398" s="197">
        <f>SUM(P399:P401)</f>
        <v>0</v>
      </c>
      <c r="Q398" s="161"/>
      <c r="R398" s="161"/>
      <c r="S398" s="438"/>
      <c r="T398" s="161"/>
      <c r="U398" s="161"/>
      <c r="V398" s="161"/>
    </row>
    <row r="399" spans="1:22" s="115" customFormat="1" ht="18" customHeight="1">
      <c r="A399" s="122" t="str">
        <f t="shared" si="60"/>
        <v>71080101010000</v>
      </c>
      <c r="B399" s="124" t="s">
        <v>439</v>
      </c>
      <c r="C399" s="117" t="s">
        <v>185</v>
      </c>
      <c r="D399" s="118" t="s">
        <v>106</v>
      </c>
      <c r="E399" s="119" t="s">
        <v>106</v>
      </c>
      <c r="F399" s="120" t="s">
        <v>106</v>
      </c>
      <c r="G399" s="129" t="s">
        <v>440</v>
      </c>
      <c r="H399" s="177"/>
      <c r="I399" s="194"/>
      <c r="J399" s="201"/>
      <c r="K399" s="202"/>
      <c r="L399" s="203" t="s">
        <v>142</v>
      </c>
      <c r="M399" s="13">
        <v>4251</v>
      </c>
      <c r="N399" s="183">
        <f t="shared" ref="N399" si="69">O399+P399</f>
        <v>0</v>
      </c>
      <c r="O399" s="183"/>
      <c r="P399" s="183">
        <v>0</v>
      </c>
      <c r="Q399" s="161"/>
      <c r="R399" s="161"/>
      <c r="S399" s="438"/>
      <c r="T399" s="161"/>
      <c r="U399" s="161"/>
      <c r="V399" s="161"/>
    </row>
    <row r="400" spans="1:22" ht="16.8">
      <c r="A400" s="122" t="str">
        <f t="shared" si="60"/>
        <v>71060601044819</v>
      </c>
      <c r="B400" s="124" t="s">
        <v>439</v>
      </c>
      <c r="C400" s="117" t="s">
        <v>157</v>
      </c>
      <c r="D400" s="118" t="s">
        <v>157</v>
      </c>
      <c r="E400" s="119" t="s">
        <v>106</v>
      </c>
      <c r="F400" s="120" t="s">
        <v>155</v>
      </c>
      <c r="G400" s="129" t="s">
        <v>88</v>
      </c>
      <c r="H400" s="25"/>
      <c r="I400" s="25"/>
      <c r="J400" s="26"/>
      <c r="K400" s="26"/>
      <c r="L400" s="30" t="s">
        <v>173</v>
      </c>
      <c r="M400" s="421">
        <v>5112</v>
      </c>
      <c r="N400" s="183">
        <f t="shared" si="66"/>
        <v>0</v>
      </c>
      <c r="O400" s="398">
        <v>0</v>
      </c>
      <c r="P400" s="398"/>
      <c r="Q400" s="161"/>
      <c r="R400" s="161"/>
      <c r="S400" s="438"/>
      <c r="T400" s="161"/>
      <c r="U400" s="161"/>
      <c r="V400" s="161"/>
    </row>
    <row r="401" spans="1:22" ht="16.8">
      <c r="A401" s="122" t="str">
        <f t="shared" si="60"/>
        <v>71060601045113</v>
      </c>
      <c r="B401" s="124" t="s">
        <v>439</v>
      </c>
      <c r="C401" s="117" t="s">
        <v>157</v>
      </c>
      <c r="D401" s="118" t="s">
        <v>157</v>
      </c>
      <c r="E401" s="119" t="s">
        <v>106</v>
      </c>
      <c r="F401" s="120" t="s">
        <v>155</v>
      </c>
      <c r="G401" s="121">
        <v>5113</v>
      </c>
      <c r="H401" s="25"/>
      <c r="I401" s="25"/>
      <c r="J401" s="26"/>
      <c r="K401" s="26"/>
      <c r="L401" s="29" t="s">
        <v>174</v>
      </c>
      <c r="M401" s="422">
        <v>5113</v>
      </c>
      <c r="N401" s="183">
        <f t="shared" si="66"/>
        <v>0</v>
      </c>
      <c r="O401" s="398">
        <v>0</v>
      </c>
      <c r="P401" s="398"/>
      <c r="Q401" s="161"/>
      <c r="R401" s="161"/>
      <c r="S401" s="438"/>
      <c r="T401" s="161"/>
      <c r="U401" s="161"/>
      <c r="V401" s="161"/>
    </row>
    <row r="402" spans="1:22" ht="21" customHeight="1">
      <c r="B402" s="124"/>
      <c r="H402" s="45"/>
      <c r="I402" s="147"/>
      <c r="J402" s="148"/>
      <c r="K402" s="148"/>
      <c r="L402" s="27" t="s">
        <v>891</v>
      </c>
      <c r="M402" s="28"/>
      <c r="N402" s="197">
        <f>O402+P402</f>
        <v>0</v>
      </c>
      <c r="O402" s="197">
        <f>SUM(O403:O403)</f>
        <v>0</v>
      </c>
      <c r="P402" s="197">
        <f>SUM(P403:P403)</f>
        <v>0</v>
      </c>
      <c r="Q402" s="161"/>
      <c r="R402" s="161"/>
      <c r="S402" s="438"/>
      <c r="T402" s="161"/>
      <c r="U402" s="161"/>
      <c r="V402" s="161"/>
    </row>
    <row r="403" spans="1:22" ht="16.8">
      <c r="A403" s="122" t="str">
        <f t="shared" ref="A403" si="70">CONCATENATE(B403,C403,D403,E403,F403,G403)</f>
        <v>71060601044251</v>
      </c>
      <c r="B403" s="124" t="s">
        <v>439</v>
      </c>
      <c r="C403" s="117" t="s">
        <v>157</v>
      </c>
      <c r="D403" s="118" t="s">
        <v>157</v>
      </c>
      <c r="E403" s="119" t="s">
        <v>106</v>
      </c>
      <c r="F403" s="120" t="s">
        <v>155</v>
      </c>
      <c r="G403" s="121">
        <v>4251</v>
      </c>
      <c r="H403" s="17"/>
      <c r="I403" s="400"/>
      <c r="J403" s="401"/>
      <c r="K403" s="401"/>
      <c r="L403" s="32" t="s">
        <v>115</v>
      </c>
      <c r="M403" s="33">
        <v>4213</v>
      </c>
      <c r="N403" s="183">
        <f t="shared" ref="N403" si="71">O403+P403</f>
        <v>0</v>
      </c>
      <c r="O403" s="399"/>
      <c r="P403" s="399"/>
      <c r="Q403" s="161"/>
      <c r="R403" s="161"/>
      <c r="S403" s="438"/>
      <c r="T403" s="161"/>
      <c r="U403" s="161"/>
      <c r="V403" s="161"/>
    </row>
    <row r="404" spans="1:22" ht="21" customHeight="1">
      <c r="B404" s="124"/>
      <c r="H404" s="45"/>
      <c r="I404" s="147"/>
      <c r="J404" s="148"/>
      <c r="K404" s="148"/>
      <c r="L404" s="27" t="s">
        <v>907</v>
      </c>
      <c r="M404" s="28"/>
      <c r="N404" s="197">
        <f>O404+P404</f>
        <v>0</v>
      </c>
      <c r="O404" s="197">
        <f>SUM(O405:O405)</f>
        <v>0</v>
      </c>
      <c r="P404" s="197">
        <f>SUM(P405:P405)</f>
        <v>0</v>
      </c>
      <c r="Q404" s="161"/>
      <c r="R404" s="161"/>
      <c r="S404" s="438"/>
      <c r="T404" s="161"/>
      <c r="U404" s="161"/>
      <c r="V404" s="161"/>
    </row>
    <row r="405" spans="1:22" ht="16.8">
      <c r="A405" s="122" t="str">
        <f t="shared" ref="A405" si="72">CONCATENATE(B405,C405,D405,E405,F405,G405)</f>
        <v>71060601044819</v>
      </c>
      <c r="B405" s="124" t="s">
        <v>439</v>
      </c>
      <c r="C405" s="117" t="s">
        <v>157</v>
      </c>
      <c r="D405" s="118" t="s">
        <v>157</v>
      </c>
      <c r="E405" s="119" t="s">
        <v>106</v>
      </c>
      <c r="F405" s="120" t="s">
        <v>155</v>
      </c>
      <c r="G405" s="129" t="s">
        <v>88</v>
      </c>
      <c r="H405" s="25"/>
      <c r="I405" s="25"/>
      <c r="J405" s="26"/>
      <c r="K405" s="26"/>
      <c r="L405" s="30" t="s">
        <v>173</v>
      </c>
      <c r="M405" s="421">
        <v>5112</v>
      </c>
      <c r="N405" s="183">
        <f t="shared" ref="N405" si="73">O405+P405</f>
        <v>0</v>
      </c>
      <c r="O405" s="398">
        <v>0</v>
      </c>
      <c r="P405" s="398"/>
      <c r="Q405" s="161"/>
      <c r="R405" s="161"/>
      <c r="S405" s="438"/>
      <c r="T405" s="161"/>
      <c r="U405" s="161"/>
      <c r="V405" s="161"/>
    </row>
    <row r="406" spans="1:22" ht="27.6">
      <c r="B406" s="124"/>
      <c r="H406" s="180">
        <v>2600</v>
      </c>
      <c r="I406" s="212" t="s">
        <v>157</v>
      </c>
      <c r="J406" s="213">
        <v>0</v>
      </c>
      <c r="K406" s="213">
        <v>0</v>
      </c>
      <c r="L406" s="162" t="s">
        <v>246</v>
      </c>
      <c r="M406" s="174"/>
      <c r="N406" s="163">
        <f>+N408+N424+N441</f>
        <v>0</v>
      </c>
      <c r="O406" s="163">
        <f>+O408+O418+O424+O441</f>
        <v>0</v>
      </c>
      <c r="P406" s="163">
        <f>+P408+P418+P424+P441</f>
        <v>0</v>
      </c>
      <c r="Q406" s="161"/>
      <c r="R406" s="161"/>
      <c r="S406" s="438"/>
      <c r="T406" s="161"/>
      <c r="U406" s="161"/>
      <c r="V406" s="161"/>
    </row>
    <row r="407" spans="1:22" s="115" customFormat="1" ht="16.2">
      <c r="A407" s="122" t="str">
        <f t="shared" si="60"/>
        <v>71060601050000</v>
      </c>
      <c r="B407" s="124" t="s">
        <v>439</v>
      </c>
      <c r="C407" s="117" t="s">
        <v>157</v>
      </c>
      <c r="D407" s="118" t="s">
        <v>157</v>
      </c>
      <c r="E407" s="119" t="s">
        <v>106</v>
      </c>
      <c r="F407" s="120" t="s">
        <v>149</v>
      </c>
      <c r="G407" s="129" t="s">
        <v>440</v>
      </c>
      <c r="H407" s="25"/>
      <c r="I407" s="18"/>
      <c r="J407" s="19"/>
      <c r="K407" s="19"/>
      <c r="L407" s="30" t="s">
        <v>108</v>
      </c>
      <c r="M407" s="178"/>
      <c r="N407" s="191"/>
      <c r="O407" s="191"/>
      <c r="P407" s="191"/>
      <c r="Q407" s="161"/>
      <c r="R407" s="161"/>
      <c r="S407" s="438"/>
      <c r="T407" s="161"/>
      <c r="U407" s="161"/>
      <c r="V407" s="161"/>
    </row>
    <row r="408" spans="1:22" ht="16.2">
      <c r="A408" s="122" t="str">
        <f t="shared" si="60"/>
        <v>71060601054861</v>
      </c>
      <c r="B408" s="124" t="s">
        <v>439</v>
      </c>
      <c r="C408" s="117" t="s">
        <v>157</v>
      </c>
      <c r="D408" s="118" t="s">
        <v>157</v>
      </c>
      <c r="E408" s="119" t="s">
        <v>106</v>
      </c>
      <c r="F408" s="120" t="s">
        <v>149</v>
      </c>
      <c r="G408" s="121">
        <v>4861</v>
      </c>
      <c r="H408" s="165">
        <v>2610</v>
      </c>
      <c r="I408" s="166" t="s">
        <v>157</v>
      </c>
      <c r="J408" s="167">
        <v>1</v>
      </c>
      <c r="K408" s="167">
        <v>0</v>
      </c>
      <c r="L408" s="168" t="s">
        <v>247</v>
      </c>
      <c r="M408" s="176"/>
      <c r="N408" s="188">
        <f>+N410</f>
        <v>0</v>
      </c>
      <c r="O408" s="188">
        <f>+O410</f>
        <v>0</v>
      </c>
      <c r="P408" s="188">
        <f>+P410</f>
        <v>0</v>
      </c>
      <c r="Q408" s="161"/>
      <c r="R408" s="161"/>
      <c r="S408" s="438"/>
      <c r="T408" s="161"/>
      <c r="U408" s="161"/>
      <c r="V408" s="161"/>
    </row>
    <row r="409" spans="1:22" s="115" customFormat="1" ht="16.2">
      <c r="A409" s="122" t="str">
        <f t="shared" si="60"/>
        <v>71060601060000</v>
      </c>
      <c r="B409" s="124" t="s">
        <v>439</v>
      </c>
      <c r="C409" s="117" t="s">
        <v>157</v>
      </c>
      <c r="D409" s="118" t="s">
        <v>157</v>
      </c>
      <c r="E409" s="119" t="s">
        <v>106</v>
      </c>
      <c r="F409" s="120" t="s">
        <v>157</v>
      </c>
      <c r="G409" s="129" t="s">
        <v>440</v>
      </c>
      <c r="H409" s="25"/>
      <c r="I409" s="18"/>
      <c r="J409" s="19"/>
      <c r="K409" s="19"/>
      <c r="L409" s="30" t="s">
        <v>110</v>
      </c>
      <c r="M409" s="31"/>
      <c r="N409" s="190"/>
      <c r="O409" s="190"/>
      <c r="P409" s="190"/>
      <c r="Q409" s="161"/>
      <c r="R409" s="161"/>
      <c r="S409" s="438"/>
      <c r="T409" s="161"/>
      <c r="U409" s="161"/>
      <c r="V409" s="161"/>
    </row>
    <row r="410" spans="1:22" ht="16.2">
      <c r="A410" s="122" t="str">
        <f t="shared" si="60"/>
        <v>71060601064638</v>
      </c>
      <c r="B410" s="124" t="s">
        <v>439</v>
      </c>
      <c r="C410" s="117" t="s">
        <v>157</v>
      </c>
      <c r="D410" s="118" t="s">
        <v>157</v>
      </c>
      <c r="E410" s="119" t="s">
        <v>106</v>
      </c>
      <c r="F410" s="120" t="s">
        <v>157</v>
      </c>
      <c r="G410" s="121">
        <v>4638</v>
      </c>
      <c r="H410" s="151" t="s">
        <v>89</v>
      </c>
      <c r="I410" s="152" t="s">
        <v>157</v>
      </c>
      <c r="J410" s="153" t="s">
        <v>82</v>
      </c>
      <c r="K410" s="153" t="s">
        <v>82</v>
      </c>
      <c r="L410" s="154" t="s">
        <v>247</v>
      </c>
      <c r="M410" s="155" t="s">
        <v>81</v>
      </c>
      <c r="N410" s="192">
        <f>+N300+N412+N414+N416</f>
        <v>0</v>
      </c>
      <c r="O410" s="192">
        <f>+O300+O412+O414</f>
        <v>0</v>
      </c>
      <c r="P410" s="192">
        <f>+P300+P412+P414</f>
        <v>0</v>
      </c>
      <c r="Q410" s="161"/>
      <c r="R410" s="161"/>
      <c r="S410" s="438"/>
      <c r="T410" s="161"/>
      <c r="U410" s="161"/>
      <c r="V410" s="161"/>
    </row>
    <row r="411" spans="1:22" s="115" customFormat="1" ht="16.2">
      <c r="A411" s="122" t="str">
        <f t="shared" si="60"/>
        <v>71060601070000</v>
      </c>
      <c r="B411" s="124" t="s">
        <v>439</v>
      </c>
      <c r="C411" s="117" t="s">
        <v>157</v>
      </c>
      <c r="D411" s="118" t="s">
        <v>157</v>
      </c>
      <c r="E411" s="119" t="s">
        <v>106</v>
      </c>
      <c r="F411" s="120" t="s">
        <v>183</v>
      </c>
      <c r="G411" s="129" t="s">
        <v>440</v>
      </c>
      <c r="H411" s="25"/>
      <c r="I411" s="25"/>
      <c r="J411" s="26"/>
      <c r="K411" s="26"/>
      <c r="L411" s="30" t="s">
        <v>108</v>
      </c>
      <c r="M411" s="31"/>
      <c r="N411" s="190"/>
      <c r="O411" s="190"/>
      <c r="P411" s="190"/>
      <c r="Q411" s="161"/>
      <c r="R411" s="161"/>
      <c r="S411" s="438"/>
      <c r="T411" s="161"/>
      <c r="U411" s="161"/>
      <c r="V411" s="161"/>
    </row>
    <row r="412" spans="1:22" ht="55.2">
      <c r="A412" s="122" t="str">
        <f t="shared" si="60"/>
        <v>71060601085113</v>
      </c>
      <c r="B412" s="124" t="s">
        <v>439</v>
      </c>
      <c r="C412" s="117" t="s">
        <v>157</v>
      </c>
      <c r="D412" s="118" t="s">
        <v>157</v>
      </c>
      <c r="E412" s="119" t="s">
        <v>106</v>
      </c>
      <c r="F412" s="120" t="s">
        <v>185</v>
      </c>
      <c r="G412" s="121">
        <v>5113</v>
      </c>
      <c r="H412" s="46"/>
      <c r="I412" s="147"/>
      <c r="J412" s="148"/>
      <c r="K412" s="148"/>
      <c r="L412" s="27" t="s">
        <v>892</v>
      </c>
      <c r="M412" s="28"/>
      <c r="N412" s="197">
        <f>O412+P412</f>
        <v>0</v>
      </c>
      <c r="O412" s="197">
        <f>SUM(O413:O413)</f>
        <v>0</v>
      </c>
      <c r="P412" s="197">
        <f>SUM(P413:P413)</f>
        <v>0</v>
      </c>
      <c r="Q412" s="161"/>
      <c r="R412" s="161"/>
      <c r="S412" s="438"/>
      <c r="T412" s="161"/>
      <c r="U412" s="161"/>
      <c r="V412" s="161"/>
    </row>
    <row r="413" spans="1:22" s="115" customFormat="1" ht="16.8">
      <c r="A413" s="122" t="str">
        <f t="shared" si="60"/>
        <v>71060601090000</v>
      </c>
      <c r="B413" s="124" t="s">
        <v>439</v>
      </c>
      <c r="C413" s="117" t="s">
        <v>157</v>
      </c>
      <c r="D413" s="118" t="s">
        <v>157</v>
      </c>
      <c r="E413" s="119" t="s">
        <v>106</v>
      </c>
      <c r="F413" s="120" t="s">
        <v>187</v>
      </c>
      <c r="G413" s="129" t="s">
        <v>440</v>
      </c>
      <c r="H413" s="25"/>
      <c r="I413" s="18"/>
      <c r="J413" s="19"/>
      <c r="K413" s="19"/>
      <c r="L413" s="30" t="s">
        <v>118</v>
      </c>
      <c r="M413" s="44">
        <v>4216</v>
      </c>
      <c r="N413" s="183">
        <f t="shared" ref="N413" si="74">O413+P413</f>
        <v>0</v>
      </c>
      <c r="O413" s="399"/>
      <c r="P413" s="399"/>
      <c r="Q413" s="161"/>
      <c r="R413" s="161"/>
      <c r="S413" s="438"/>
      <c r="T413" s="161"/>
      <c r="U413" s="161"/>
      <c r="V413" s="161"/>
    </row>
    <row r="414" spans="1:22" s="182" customFormat="1" ht="55.2">
      <c r="A414" s="122"/>
      <c r="B414" s="124"/>
      <c r="C414" s="117"/>
      <c r="D414" s="118"/>
      <c r="E414" s="119"/>
      <c r="F414" s="120"/>
      <c r="G414" s="129"/>
      <c r="H414" s="45"/>
      <c r="I414" s="50"/>
      <c r="J414" s="51"/>
      <c r="K414" s="51"/>
      <c r="L414" s="27" t="s">
        <v>893</v>
      </c>
      <c r="M414" s="28"/>
      <c r="N414" s="197">
        <f>O414+P414</f>
        <v>0</v>
      </c>
      <c r="O414" s="197">
        <f>+O415</f>
        <v>0</v>
      </c>
      <c r="P414" s="197">
        <f>+P415</f>
        <v>0</v>
      </c>
      <c r="Q414" s="161"/>
      <c r="R414" s="161"/>
      <c r="S414" s="438"/>
      <c r="T414" s="161"/>
      <c r="U414" s="161"/>
      <c r="V414" s="161"/>
    </row>
    <row r="415" spans="1:22" s="182" customFormat="1" ht="16.2">
      <c r="A415" s="122"/>
      <c r="B415" s="124"/>
      <c r="C415" s="117"/>
      <c r="D415" s="118"/>
      <c r="E415" s="119"/>
      <c r="F415" s="120"/>
      <c r="G415" s="129"/>
      <c r="H415" s="25"/>
      <c r="I415" s="18"/>
      <c r="J415" s="19"/>
      <c r="K415" s="19"/>
      <c r="L415" s="29" t="s">
        <v>763</v>
      </c>
      <c r="M415" s="44">
        <v>4728</v>
      </c>
      <c r="N415" s="183">
        <v>0</v>
      </c>
      <c r="O415" s="183"/>
      <c r="P415" s="183"/>
      <c r="Q415" s="161"/>
      <c r="R415" s="161"/>
      <c r="S415" s="438"/>
      <c r="T415" s="161"/>
      <c r="U415" s="161"/>
      <c r="V415" s="161"/>
    </row>
    <row r="416" spans="1:22" s="182" customFormat="1" ht="27.6">
      <c r="A416" s="122"/>
      <c r="B416" s="124"/>
      <c r="C416" s="117"/>
      <c r="D416" s="118"/>
      <c r="E416" s="119"/>
      <c r="F416" s="120"/>
      <c r="G416" s="129"/>
      <c r="H416" s="45"/>
      <c r="I416" s="50"/>
      <c r="J416" s="51"/>
      <c r="K416" s="51"/>
      <c r="L416" s="459" t="s">
        <v>894</v>
      </c>
      <c r="M416" s="28"/>
      <c r="N416" s="197">
        <f>N417</f>
        <v>0</v>
      </c>
      <c r="O416" s="197">
        <f t="shared" ref="O416:P416" si="75">O417</f>
        <v>0</v>
      </c>
      <c r="P416" s="197">
        <f t="shared" si="75"/>
        <v>0</v>
      </c>
      <c r="Q416" s="161"/>
      <c r="R416" s="161"/>
      <c r="S416" s="438"/>
      <c r="T416" s="161"/>
      <c r="U416" s="161"/>
      <c r="V416" s="161"/>
    </row>
    <row r="417" spans="1:22" s="182" customFormat="1" ht="16.2">
      <c r="A417" s="122"/>
      <c r="B417" s="124"/>
      <c r="C417" s="117"/>
      <c r="D417" s="118"/>
      <c r="E417" s="119"/>
      <c r="F417" s="120"/>
      <c r="G417" s="129"/>
      <c r="H417" s="25"/>
      <c r="I417" s="18"/>
      <c r="J417" s="19"/>
      <c r="K417" s="19"/>
      <c r="L417" s="29" t="s">
        <v>348</v>
      </c>
      <c r="M417" s="12">
        <v>4729</v>
      </c>
      <c r="N417" s="183">
        <f t="shared" ref="N417" si="76">O417+P417</f>
        <v>0</v>
      </c>
      <c r="O417" s="183"/>
      <c r="P417" s="183"/>
      <c r="Q417" s="161"/>
      <c r="R417" s="161"/>
      <c r="S417" s="438"/>
      <c r="T417" s="161"/>
      <c r="U417" s="161"/>
      <c r="V417" s="161"/>
    </row>
    <row r="418" spans="1:22" ht="16.2">
      <c r="A418" s="122" t="str">
        <f t="shared" ref="A418:A421" si="77">CONCATENATE(B418,C418,D418,E418,F418,G418)</f>
        <v>71080000000001</v>
      </c>
      <c r="B418" s="124" t="s">
        <v>439</v>
      </c>
      <c r="C418" s="117" t="s">
        <v>185</v>
      </c>
      <c r="D418" s="118" t="s">
        <v>441</v>
      </c>
      <c r="E418" s="119" t="s">
        <v>441</v>
      </c>
      <c r="F418" s="120" t="s">
        <v>441</v>
      </c>
      <c r="G418" s="129" t="s">
        <v>96</v>
      </c>
      <c r="H418" s="165">
        <v>2630</v>
      </c>
      <c r="I418" s="166" t="s">
        <v>157</v>
      </c>
      <c r="J418" s="167">
        <v>3</v>
      </c>
      <c r="K418" s="167">
        <v>0</v>
      </c>
      <c r="L418" s="168" t="s">
        <v>251</v>
      </c>
      <c r="M418" s="176"/>
      <c r="N418" s="188">
        <f>+N420</f>
        <v>0</v>
      </c>
      <c r="O418" s="188">
        <f>+O420</f>
        <v>0</v>
      </c>
      <c r="P418" s="188">
        <f>+P420</f>
        <v>0</v>
      </c>
      <c r="Q418" s="161"/>
      <c r="R418" s="161"/>
      <c r="S418" s="438"/>
      <c r="T418" s="161"/>
      <c r="U418" s="161"/>
      <c r="V418" s="161"/>
    </row>
    <row r="419" spans="1:22" s="170" customFormat="1" ht="16.2">
      <c r="A419" s="122" t="str">
        <f t="shared" si="77"/>
        <v>71080100000000</v>
      </c>
      <c r="B419" s="124" t="s">
        <v>439</v>
      </c>
      <c r="C419" s="117" t="s">
        <v>185</v>
      </c>
      <c r="D419" s="118" t="s">
        <v>106</v>
      </c>
      <c r="E419" s="119" t="s">
        <v>441</v>
      </c>
      <c r="F419" s="120" t="s">
        <v>441</v>
      </c>
      <c r="G419" s="129" t="s">
        <v>440</v>
      </c>
      <c r="H419" s="25"/>
      <c r="I419" s="18"/>
      <c r="J419" s="19"/>
      <c r="K419" s="19"/>
      <c r="L419" s="30" t="s">
        <v>110</v>
      </c>
      <c r="M419" s="31"/>
      <c r="N419" s="190"/>
      <c r="O419" s="190"/>
      <c r="P419" s="190"/>
      <c r="Q419" s="161"/>
      <c r="R419" s="161"/>
      <c r="S419" s="438"/>
      <c r="T419" s="161"/>
      <c r="U419" s="161"/>
      <c r="V419" s="161"/>
    </row>
    <row r="420" spans="1:22" ht="16.2">
      <c r="A420" s="122" t="str">
        <f t="shared" si="77"/>
        <v>71080100000001</v>
      </c>
      <c r="B420" s="124" t="s">
        <v>439</v>
      </c>
      <c r="C420" s="117" t="s">
        <v>185</v>
      </c>
      <c r="D420" s="118" t="s">
        <v>106</v>
      </c>
      <c r="E420" s="119" t="s">
        <v>441</v>
      </c>
      <c r="F420" s="120" t="s">
        <v>441</v>
      </c>
      <c r="G420" s="129" t="s">
        <v>96</v>
      </c>
      <c r="H420" s="151">
        <v>2631</v>
      </c>
      <c r="I420" s="152" t="s">
        <v>157</v>
      </c>
      <c r="J420" s="153">
        <v>3</v>
      </c>
      <c r="K420" s="153">
        <v>1</v>
      </c>
      <c r="L420" s="154" t="s">
        <v>251</v>
      </c>
      <c r="M420" s="155"/>
      <c r="N420" s="192">
        <f>+N424+N427+N431+N433+N422</f>
        <v>0</v>
      </c>
      <c r="O420" s="192">
        <f>+O422</f>
        <v>0</v>
      </c>
      <c r="P420" s="192">
        <f>+P422</f>
        <v>0</v>
      </c>
      <c r="Q420" s="161"/>
      <c r="R420" s="161"/>
      <c r="S420" s="438"/>
      <c r="T420" s="161"/>
      <c r="U420" s="161"/>
      <c r="V420" s="161"/>
    </row>
    <row r="421" spans="1:22" s="156" customFormat="1" ht="15" customHeight="1">
      <c r="A421" s="122" t="str">
        <f t="shared" si="77"/>
        <v>71080101000000</v>
      </c>
      <c r="B421" s="124" t="s">
        <v>439</v>
      </c>
      <c r="C421" s="117" t="s">
        <v>185</v>
      </c>
      <c r="D421" s="118" t="s">
        <v>106</v>
      </c>
      <c r="E421" s="119" t="s">
        <v>106</v>
      </c>
      <c r="F421" s="120" t="s">
        <v>441</v>
      </c>
      <c r="G421" s="129" t="s">
        <v>440</v>
      </c>
      <c r="H421" s="25"/>
      <c r="I421" s="25"/>
      <c r="J421" s="26"/>
      <c r="K421" s="26"/>
      <c r="L421" s="30" t="s">
        <v>108</v>
      </c>
      <c r="M421" s="31"/>
      <c r="N421" s="190"/>
      <c r="O421" s="190"/>
      <c r="P421" s="190"/>
      <c r="Q421" s="161"/>
      <c r="R421" s="161"/>
      <c r="S421" s="438"/>
      <c r="T421" s="161"/>
      <c r="U421" s="161"/>
      <c r="V421" s="161"/>
    </row>
    <row r="422" spans="1:22" ht="45" customHeight="1">
      <c r="A422" s="122" t="str">
        <f>CONCATENATE(B422,C422,D422,E422,F422,G422)</f>
        <v>71080201000001</v>
      </c>
      <c r="B422" s="124" t="s">
        <v>439</v>
      </c>
      <c r="C422" s="117" t="s">
        <v>185</v>
      </c>
      <c r="D422" s="118" t="s">
        <v>140</v>
      </c>
      <c r="E422" s="119" t="s">
        <v>106</v>
      </c>
      <c r="F422" s="120" t="s">
        <v>441</v>
      </c>
      <c r="G422" s="129" t="s">
        <v>96</v>
      </c>
      <c r="H422" s="45"/>
      <c r="I422" s="46"/>
      <c r="J422" s="47"/>
      <c r="K422" s="47"/>
      <c r="L422" s="27" t="s">
        <v>941</v>
      </c>
      <c r="M422" s="28"/>
      <c r="N422" s="197">
        <f>O422+P422</f>
        <v>0</v>
      </c>
      <c r="O422" s="197">
        <f>SUM(O423:O423)</f>
        <v>0</v>
      </c>
      <c r="P422" s="197">
        <f>SUM(P423:P423)</f>
        <v>0</v>
      </c>
      <c r="Q422" s="161"/>
      <c r="R422" s="161"/>
      <c r="S422" s="438"/>
      <c r="T422" s="161"/>
      <c r="U422" s="161"/>
      <c r="V422" s="161"/>
    </row>
    <row r="423" spans="1:22" s="115" customFormat="1" ht="21.75" customHeight="1">
      <c r="A423" s="122" t="str">
        <f>CONCATENATE(B423,C423,D423,E423,F423,G423)</f>
        <v>71080201010000</v>
      </c>
      <c r="B423" s="124" t="s">
        <v>439</v>
      </c>
      <c r="C423" s="117" t="s">
        <v>185</v>
      </c>
      <c r="D423" s="118" t="s">
        <v>140</v>
      </c>
      <c r="E423" s="119" t="s">
        <v>106</v>
      </c>
      <c r="F423" s="120" t="s">
        <v>106</v>
      </c>
      <c r="G423" s="129" t="s">
        <v>440</v>
      </c>
      <c r="H423" s="25"/>
      <c r="I423" s="18"/>
      <c r="J423" s="19"/>
      <c r="K423" s="19"/>
      <c r="L423" s="30" t="s">
        <v>134</v>
      </c>
      <c r="M423" s="31">
        <v>4861</v>
      </c>
      <c r="N423" s="183">
        <f>O423+P423</f>
        <v>0</v>
      </c>
      <c r="O423" s="399"/>
      <c r="P423" s="399"/>
      <c r="Q423" s="161"/>
      <c r="R423" s="161"/>
      <c r="S423" s="438"/>
      <c r="T423" s="161"/>
      <c r="U423" s="161"/>
      <c r="V423" s="161"/>
    </row>
    <row r="424" spans="1:22" ht="16.2">
      <c r="A424" s="122" t="str">
        <f t="shared" si="60"/>
        <v>71080000000001</v>
      </c>
      <c r="B424" s="124" t="s">
        <v>439</v>
      </c>
      <c r="C424" s="117" t="s">
        <v>185</v>
      </c>
      <c r="D424" s="118" t="s">
        <v>441</v>
      </c>
      <c r="E424" s="119" t="s">
        <v>441</v>
      </c>
      <c r="F424" s="120" t="s">
        <v>441</v>
      </c>
      <c r="G424" s="129" t="s">
        <v>96</v>
      </c>
      <c r="H424" s="165">
        <v>2640</v>
      </c>
      <c r="I424" s="166" t="s">
        <v>157</v>
      </c>
      <c r="J424" s="167">
        <v>4</v>
      </c>
      <c r="K424" s="167">
        <v>0</v>
      </c>
      <c r="L424" s="168" t="s">
        <v>258</v>
      </c>
      <c r="M424" s="176"/>
      <c r="N424" s="188">
        <f>+N426</f>
        <v>0</v>
      </c>
      <c r="O424" s="188">
        <f>+O426</f>
        <v>0</v>
      </c>
      <c r="P424" s="188">
        <f>+P426</f>
        <v>0</v>
      </c>
      <c r="Q424" s="161"/>
      <c r="R424" s="161"/>
      <c r="S424" s="438"/>
      <c r="T424" s="161"/>
      <c r="U424" s="161"/>
      <c r="V424" s="161"/>
    </row>
    <row r="425" spans="1:22" s="170" customFormat="1" ht="16.2">
      <c r="A425" s="122" t="str">
        <f t="shared" ref="A425:A475" si="78">CONCATENATE(B425,C425,D425,E425,F425,G425)</f>
        <v>71080100000000</v>
      </c>
      <c r="B425" s="124" t="s">
        <v>439</v>
      </c>
      <c r="C425" s="117" t="s">
        <v>185</v>
      </c>
      <c r="D425" s="118" t="s">
        <v>106</v>
      </c>
      <c r="E425" s="119" t="s">
        <v>441</v>
      </c>
      <c r="F425" s="120" t="s">
        <v>441</v>
      </c>
      <c r="G425" s="129" t="s">
        <v>440</v>
      </c>
      <c r="H425" s="25"/>
      <c r="I425" s="18"/>
      <c r="J425" s="19"/>
      <c r="K425" s="19"/>
      <c r="L425" s="30" t="s">
        <v>110</v>
      </c>
      <c r="M425" s="31"/>
      <c r="N425" s="190"/>
      <c r="O425" s="190"/>
      <c r="P425" s="190"/>
      <c r="Q425" s="161"/>
      <c r="R425" s="161"/>
      <c r="S425" s="438"/>
      <c r="T425" s="161"/>
      <c r="U425" s="161"/>
      <c r="V425" s="161"/>
    </row>
    <row r="426" spans="1:22" ht="16.2">
      <c r="A426" s="122" t="str">
        <f t="shared" si="78"/>
        <v>71080100000001</v>
      </c>
      <c r="B426" s="124" t="s">
        <v>439</v>
      </c>
      <c r="C426" s="117" t="s">
        <v>185</v>
      </c>
      <c r="D426" s="118" t="s">
        <v>106</v>
      </c>
      <c r="E426" s="119" t="s">
        <v>441</v>
      </c>
      <c r="F426" s="120" t="s">
        <v>441</v>
      </c>
      <c r="G426" s="129" t="s">
        <v>96</v>
      </c>
      <c r="H426" s="151">
        <v>2641</v>
      </c>
      <c r="I426" s="152" t="s">
        <v>157</v>
      </c>
      <c r="J426" s="153">
        <v>4</v>
      </c>
      <c r="K426" s="153">
        <v>1</v>
      </c>
      <c r="L426" s="154" t="s">
        <v>259</v>
      </c>
      <c r="M426" s="155"/>
      <c r="N426" s="192">
        <f>+N430+N433+N437+N439+N428</f>
        <v>0</v>
      </c>
      <c r="O426" s="192">
        <f t="shared" ref="O426:P426" si="79">+O430+O433+O437+O439+O428</f>
        <v>0</v>
      </c>
      <c r="P426" s="192">
        <f t="shared" si="79"/>
        <v>0</v>
      </c>
      <c r="Q426" s="161"/>
      <c r="R426" s="161"/>
      <c r="S426" s="438"/>
      <c r="T426" s="161"/>
      <c r="U426" s="161"/>
      <c r="V426" s="161"/>
    </row>
    <row r="427" spans="1:22" s="156" customFormat="1" ht="15" customHeight="1">
      <c r="A427" s="122" t="str">
        <f t="shared" si="78"/>
        <v>71080101000000</v>
      </c>
      <c r="B427" s="124" t="s">
        <v>439</v>
      </c>
      <c r="C427" s="117" t="s">
        <v>185</v>
      </c>
      <c r="D427" s="118" t="s">
        <v>106</v>
      </c>
      <c r="E427" s="119" t="s">
        <v>106</v>
      </c>
      <c r="F427" s="120" t="s">
        <v>441</v>
      </c>
      <c r="G427" s="129" t="s">
        <v>440</v>
      </c>
      <c r="H427" s="25"/>
      <c r="I427" s="25"/>
      <c r="J427" s="26"/>
      <c r="K427" s="26"/>
      <c r="L427" s="30" t="s">
        <v>108</v>
      </c>
      <c r="M427" s="31"/>
      <c r="N427" s="190"/>
      <c r="O427" s="190"/>
      <c r="P427" s="190"/>
      <c r="Q427" s="161"/>
      <c r="R427" s="161"/>
      <c r="S427" s="438"/>
      <c r="T427" s="161"/>
      <c r="U427" s="161"/>
      <c r="V427" s="161"/>
    </row>
    <row r="428" spans="1:22" ht="19.5" customHeight="1">
      <c r="A428" s="122" t="str">
        <f>CONCATENATE(B428,C428,D428,E428,F428,G428)</f>
        <v>71080201000001</v>
      </c>
      <c r="B428" s="124" t="s">
        <v>439</v>
      </c>
      <c r="C428" s="117" t="s">
        <v>185</v>
      </c>
      <c r="D428" s="118" t="s">
        <v>140</v>
      </c>
      <c r="E428" s="119" t="s">
        <v>106</v>
      </c>
      <c r="F428" s="120" t="s">
        <v>441</v>
      </c>
      <c r="G428" s="129" t="s">
        <v>96</v>
      </c>
      <c r="H428" s="45"/>
      <c r="I428" s="46"/>
      <c r="J428" s="47"/>
      <c r="K428" s="47"/>
      <c r="L428" s="27" t="s">
        <v>895</v>
      </c>
      <c r="M428" s="28"/>
      <c r="N428" s="197">
        <f>O428+P428</f>
        <v>0</v>
      </c>
      <c r="O428" s="197">
        <f>SUM(O429)</f>
        <v>0</v>
      </c>
      <c r="P428" s="197">
        <f>SUM(P429)</f>
        <v>0</v>
      </c>
      <c r="Q428" s="161"/>
      <c r="R428" s="161"/>
      <c r="S428" s="438"/>
      <c r="T428" s="161"/>
      <c r="U428" s="161"/>
      <c r="V428" s="161"/>
    </row>
    <row r="429" spans="1:22" s="115" customFormat="1" ht="21.75" customHeight="1">
      <c r="A429" s="122" t="str">
        <f>CONCATENATE(B429,C429,D429,E429,F429,G429)</f>
        <v>71080201010000</v>
      </c>
      <c r="B429" s="124" t="s">
        <v>439</v>
      </c>
      <c r="C429" s="117" t="s">
        <v>185</v>
      </c>
      <c r="D429" s="118" t="s">
        <v>140</v>
      </c>
      <c r="E429" s="119" t="s">
        <v>106</v>
      </c>
      <c r="F429" s="120" t="s">
        <v>106</v>
      </c>
      <c r="G429" s="129" t="s">
        <v>440</v>
      </c>
      <c r="H429" s="25"/>
      <c r="I429" s="18"/>
      <c r="J429" s="19"/>
      <c r="K429" s="19"/>
      <c r="L429" s="30" t="s">
        <v>174</v>
      </c>
      <c r="M429" s="31">
        <v>5113</v>
      </c>
      <c r="N429" s="183">
        <f>O429+P429</f>
        <v>0</v>
      </c>
      <c r="O429" s="399"/>
      <c r="P429" s="399"/>
      <c r="Q429" s="161"/>
      <c r="R429" s="161"/>
      <c r="S429" s="438"/>
      <c r="T429" s="161"/>
      <c r="U429" s="161"/>
      <c r="V429" s="161"/>
    </row>
    <row r="430" spans="1:22" ht="27.6">
      <c r="A430" s="122" t="str">
        <f t="shared" si="78"/>
        <v>71080101024251</v>
      </c>
      <c r="B430" s="124" t="s">
        <v>439</v>
      </c>
      <c r="C430" s="117" t="s">
        <v>185</v>
      </c>
      <c r="D430" s="118" t="s">
        <v>106</v>
      </c>
      <c r="E430" s="119" t="s">
        <v>106</v>
      </c>
      <c r="F430" s="120" t="s">
        <v>140</v>
      </c>
      <c r="G430" s="121">
        <v>4251</v>
      </c>
      <c r="H430" s="45"/>
      <c r="I430" s="46"/>
      <c r="J430" s="47"/>
      <c r="K430" s="47"/>
      <c r="L430" s="27" t="s">
        <v>260</v>
      </c>
      <c r="M430" s="28"/>
      <c r="N430" s="197">
        <f>O430+P430</f>
        <v>0</v>
      </c>
      <c r="O430" s="197">
        <f>SUM(O431:O432)</f>
        <v>0</v>
      </c>
      <c r="P430" s="197">
        <f>SUM(P431:P432)</f>
        <v>0</v>
      </c>
      <c r="Q430" s="161"/>
      <c r="R430" s="161"/>
      <c r="S430" s="438"/>
      <c r="T430" s="161"/>
      <c r="U430" s="161"/>
      <c r="V430" s="161"/>
    </row>
    <row r="431" spans="1:22" ht="26.4">
      <c r="A431" s="122" t="str">
        <f t="shared" si="78"/>
        <v>71080101024639</v>
      </c>
      <c r="B431" s="124" t="s">
        <v>439</v>
      </c>
      <c r="C431" s="117" t="s">
        <v>185</v>
      </c>
      <c r="D431" s="118" t="s">
        <v>106</v>
      </c>
      <c r="E431" s="119" t="s">
        <v>106</v>
      </c>
      <c r="F431" s="120" t="s">
        <v>140</v>
      </c>
      <c r="G431" s="121">
        <v>4639</v>
      </c>
      <c r="H431" s="25"/>
      <c r="I431" s="18"/>
      <c r="J431" s="19"/>
      <c r="K431" s="19"/>
      <c r="L431" s="29" t="s">
        <v>217</v>
      </c>
      <c r="M431" s="12">
        <v>4511</v>
      </c>
      <c r="N431" s="183">
        <f t="shared" ref="N431:N440" si="80">O431+P431</f>
        <v>0</v>
      </c>
      <c r="O431" s="399"/>
      <c r="P431" s="399"/>
      <c r="Q431" s="161"/>
      <c r="R431" s="161"/>
      <c r="S431" s="438"/>
      <c r="T431" s="161"/>
      <c r="U431" s="161"/>
      <c r="V431" s="161"/>
    </row>
    <row r="432" spans="1:22" ht="16.2">
      <c r="A432" s="122" t="str">
        <f t="shared" si="78"/>
        <v>71080101024819</v>
      </c>
      <c r="B432" s="124" t="s">
        <v>439</v>
      </c>
      <c r="C432" s="117" t="s">
        <v>185</v>
      </c>
      <c r="D432" s="118" t="s">
        <v>106</v>
      </c>
      <c r="E432" s="119" t="s">
        <v>106</v>
      </c>
      <c r="F432" s="120" t="s">
        <v>140</v>
      </c>
      <c r="G432" s="121">
        <v>4819</v>
      </c>
      <c r="H432" s="25"/>
      <c r="I432" s="18"/>
      <c r="J432" s="19"/>
      <c r="K432" s="19"/>
      <c r="L432" s="30" t="s">
        <v>134</v>
      </c>
      <c r="M432" s="31">
        <v>4861</v>
      </c>
      <c r="N432" s="183">
        <f t="shared" si="80"/>
        <v>0</v>
      </c>
      <c r="O432" s="183">
        <v>0</v>
      </c>
      <c r="P432" s="183"/>
      <c r="Q432" s="161"/>
      <c r="R432" s="161"/>
      <c r="S432" s="438"/>
      <c r="T432" s="161"/>
      <c r="U432" s="161"/>
      <c r="V432" s="161"/>
    </row>
    <row r="433" spans="1:22" ht="55.2">
      <c r="A433" s="122" t="str">
        <f t="shared" si="78"/>
        <v>71080101025112</v>
      </c>
      <c r="B433" s="124" t="s">
        <v>439</v>
      </c>
      <c r="C433" s="117" t="s">
        <v>185</v>
      </c>
      <c r="D433" s="118" t="s">
        <v>106</v>
      </c>
      <c r="E433" s="119" t="s">
        <v>106</v>
      </c>
      <c r="F433" s="120" t="s">
        <v>140</v>
      </c>
      <c r="G433" s="121">
        <v>5112</v>
      </c>
      <c r="H433" s="45"/>
      <c r="I433" s="46"/>
      <c r="J433" s="47"/>
      <c r="K433" s="47"/>
      <c r="L433" s="457" t="s">
        <v>896</v>
      </c>
      <c r="M433" s="28"/>
      <c r="N433" s="197">
        <f>O433+P433</f>
        <v>0</v>
      </c>
      <c r="O433" s="197">
        <f>SUM(O434:O436)</f>
        <v>0</v>
      </c>
      <c r="P433" s="197">
        <f>SUM(P434:P436)</f>
        <v>0</v>
      </c>
      <c r="Q433" s="161"/>
      <c r="R433" s="161"/>
      <c r="S433" s="438"/>
      <c r="T433" s="161"/>
      <c r="U433" s="161"/>
      <c r="V433" s="161"/>
    </row>
    <row r="434" spans="1:22" ht="26.4">
      <c r="A434" s="122" t="str">
        <f t="shared" si="78"/>
        <v>71080101025113</v>
      </c>
      <c r="B434" s="124" t="s">
        <v>439</v>
      </c>
      <c r="C434" s="117" t="s">
        <v>185</v>
      </c>
      <c r="D434" s="118" t="s">
        <v>106</v>
      </c>
      <c r="E434" s="119" t="s">
        <v>106</v>
      </c>
      <c r="F434" s="120" t="s">
        <v>140</v>
      </c>
      <c r="G434" s="121">
        <v>5113</v>
      </c>
      <c r="H434" s="17"/>
      <c r="I434" s="25"/>
      <c r="J434" s="26"/>
      <c r="K434" s="26"/>
      <c r="L434" s="29" t="s">
        <v>142</v>
      </c>
      <c r="M434" s="44">
        <v>4251</v>
      </c>
      <c r="N434" s="183">
        <f t="shared" si="80"/>
        <v>0</v>
      </c>
      <c r="O434" s="183"/>
      <c r="P434" s="183">
        <v>0</v>
      </c>
      <c r="Q434" s="161"/>
      <c r="R434" s="161"/>
      <c r="S434" s="438"/>
      <c r="T434" s="161"/>
      <c r="U434" s="161"/>
      <c r="V434" s="161"/>
    </row>
    <row r="435" spans="1:22" s="115" customFormat="1" ht="16.2">
      <c r="A435" s="122" t="str">
        <f t="shared" si="78"/>
        <v>71080101030000</v>
      </c>
      <c r="B435" s="124" t="s">
        <v>439</v>
      </c>
      <c r="C435" s="117" t="s">
        <v>185</v>
      </c>
      <c r="D435" s="118" t="s">
        <v>106</v>
      </c>
      <c r="E435" s="119" t="s">
        <v>106</v>
      </c>
      <c r="F435" s="120" t="s">
        <v>442</v>
      </c>
      <c r="G435" s="129" t="s">
        <v>440</v>
      </c>
      <c r="H435" s="37"/>
      <c r="I435" s="194"/>
      <c r="J435" s="195"/>
      <c r="K435" s="196"/>
      <c r="L435" s="36" t="s">
        <v>134</v>
      </c>
      <c r="M435" s="13">
        <v>4861</v>
      </c>
      <c r="N435" s="183">
        <f t="shared" si="80"/>
        <v>0</v>
      </c>
      <c r="O435" s="402"/>
      <c r="P435" s="402">
        <v>0</v>
      </c>
      <c r="Q435" s="161"/>
      <c r="R435" s="161"/>
      <c r="S435" s="438"/>
      <c r="T435" s="161"/>
      <c r="U435" s="161"/>
      <c r="V435" s="161"/>
    </row>
    <row r="436" spans="1:22" ht="16.2">
      <c r="A436" s="122" t="str">
        <f t="shared" si="78"/>
        <v>71080101034239</v>
      </c>
      <c r="B436" s="124" t="s">
        <v>439</v>
      </c>
      <c r="C436" s="117" t="s">
        <v>185</v>
      </c>
      <c r="D436" s="118" t="s">
        <v>106</v>
      </c>
      <c r="E436" s="119" t="s">
        <v>106</v>
      </c>
      <c r="F436" s="120" t="s">
        <v>442</v>
      </c>
      <c r="G436" s="121">
        <v>4239</v>
      </c>
      <c r="H436" s="25"/>
      <c r="I436" s="18"/>
      <c r="J436" s="19"/>
      <c r="K436" s="19"/>
      <c r="L436" s="30" t="s">
        <v>174</v>
      </c>
      <c r="M436" s="31">
        <v>5113</v>
      </c>
      <c r="N436" s="183">
        <f t="shared" si="80"/>
        <v>0</v>
      </c>
      <c r="O436" s="183">
        <v>0</v>
      </c>
      <c r="P436" s="183">
        <v>0</v>
      </c>
      <c r="Q436" s="161"/>
      <c r="R436" s="161"/>
      <c r="S436" s="438"/>
      <c r="T436" s="161"/>
      <c r="U436" s="161"/>
      <c r="V436" s="161"/>
    </row>
    <row r="437" spans="1:22" ht="55.2">
      <c r="A437" s="122" t="str">
        <f>CONCATENATE(B437,C437,D437,E437,F437,G437)</f>
        <v>71080101035121</v>
      </c>
      <c r="B437" s="124" t="s">
        <v>439</v>
      </c>
      <c r="C437" s="117" t="s">
        <v>185</v>
      </c>
      <c r="D437" s="118" t="s">
        <v>106</v>
      </c>
      <c r="E437" s="119" t="s">
        <v>106</v>
      </c>
      <c r="F437" s="120" t="s">
        <v>442</v>
      </c>
      <c r="G437" s="121" t="s">
        <v>580</v>
      </c>
      <c r="H437" s="45"/>
      <c r="I437" s="46"/>
      <c r="J437" s="47"/>
      <c r="K437" s="47"/>
      <c r="L437" s="27" t="s">
        <v>584</v>
      </c>
      <c r="M437" s="28"/>
      <c r="N437" s="197">
        <f>O437+P437</f>
        <v>0</v>
      </c>
      <c r="O437" s="197">
        <f>SUM(O438)</f>
        <v>0</v>
      </c>
      <c r="P437" s="197">
        <f>SUM(P438)</f>
        <v>0</v>
      </c>
      <c r="Q437" s="161"/>
      <c r="R437" s="161"/>
      <c r="S437" s="438"/>
      <c r="T437" s="161"/>
      <c r="U437" s="161"/>
      <c r="V437" s="161"/>
    </row>
    <row r="438" spans="1:22" s="170" customFormat="1" ht="16.2">
      <c r="A438" s="122" t="str">
        <f t="shared" si="78"/>
        <v>71080200000000</v>
      </c>
      <c r="B438" s="124" t="s">
        <v>439</v>
      </c>
      <c r="C438" s="117" t="s">
        <v>185</v>
      </c>
      <c r="D438" s="118" t="s">
        <v>140</v>
      </c>
      <c r="E438" s="119" t="s">
        <v>441</v>
      </c>
      <c r="F438" s="120" t="s">
        <v>441</v>
      </c>
      <c r="G438" s="129" t="s">
        <v>440</v>
      </c>
      <c r="H438" s="25"/>
      <c r="I438" s="18"/>
      <c r="J438" s="19"/>
      <c r="K438" s="19"/>
      <c r="L438" s="36" t="s">
        <v>134</v>
      </c>
      <c r="M438" s="31">
        <v>4861</v>
      </c>
      <c r="N438" s="183">
        <f t="shared" si="80"/>
        <v>0</v>
      </c>
      <c r="O438" s="402"/>
      <c r="P438" s="402"/>
      <c r="Q438" s="161"/>
      <c r="R438" s="161"/>
      <c r="S438" s="438"/>
      <c r="T438" s="161"/>
      <c r="U438" s="161"/>
      <c r="V438" s="161"/>
    </row>
    <row r="439" spans="1:22" ht="69">
      <c r="A439" s="122" t="str">
        <f t="shared" si="78"/>
        <v>71080200000001</v>
      </c>
      <c r="B439" s="124" t="s">
        <v>439</v>
      </c>
      <c r="C439" s="117" t="s">
        <v>185</v>
      </c>
      <c r="D439" s="118" t="s">
        <v>140</v>
      </c>
      <c r="E439" s="119" t="s">
        <v>441</v>
      </c>
      <c r="F439" s="120" t="s">
        <v>441</v>
      </c>
      <c r="G439" s="129" t="s">
        <v>96</v>
      </c>
      <c r="H439" s="45"/>
      <c r="I439" s="46"/>
      <c r="J439" s="47"/>
      <c r="K439" s="47"/>
      <c r="L439" s="27" t="s">
        <v>764</v>
      </c>
      <c r="M439" s="28"/>
      <c r="N439" s="197">
        <f>O439+P439</f>
        <v>0</v>
      </c>
      <c r="O439" s="197">
        <f>SUM(O440)</f>
        <v>0</v>
      </c>
      <c r="P439" s="197">
        <f>SUM(P440)</f>
        <v>0</v>
      </c>
      <c r="Q439" s="161"/>
      <c r="R439" s="161"/>
      <c r="S439" s="438"/>
      <c r="T439" s="161"/>
      <c r="U439" s="161"/>
      <c r="V439" s="161"/>
    </row>
    <row r="440" spans="1:22" s="156" customFormat="1" ht="16.2">
      <c r="A440" s="122" t="str">
        <f t="shared" si="78"/>
        <v>71080201000000</v>
      </c>
      <c r="B440" s="124" t="s">
        <v>439</v>
      </c>
      <c r="C440" s="117" t="s">
        <v>185</v>
      </c>
      <c r="D440" s="118" t="s">
        <v>140</v>
      </c>
      <c r="E440" s="119" t="s">
        <v>106</v>
      </c>
      <c r="F440" s="120" t="s">
        <v>441</v>
      </c>
      <c r="G440" s="129" t="s">
        <v>440</v>
      </c>
      <c r="H440" s="25"/>
      <c r="I440" s="18"/>
      <c r="J440" s="19"/>
      <c r="K440" s="19"/>
      <c r="L440" s="36" t="s">
        <v>134</v>
      </c>
      <c r="M440" s="31">
        <v>4861</v>
      </c>
      <c r="N440" s="183">
        <f t="shared" si="80"/>
        <v>0</v>
      </c>
      <c r="O440" s="402"/>
      <c r="P440" s="402"/>
      <c r="Q440" s="161"/>
      <c r="R440" s="161"/>
      <c r="S440" s="438"/>
      <c r="T440" s="161"/>
      <c r="U440" s="161"/>
      <c r="V440" s="161"/>
    </row>
    <row r="441" spans="1:22" ht="27.6">
      <c r="A441" s="122" t="str">
        <f t="shared" si="78"/>
        <v>71080202014511</v>
      </c>
      <c r="B441" s="124" t="s">
        <v>439</v>
      </c>
      <c r="C441" s="117" t="s">
        <v>185</v>
      </c>
      <c r="D441" s="118" t="s">
        <v>140</v>
      </c>
      <c r="E441" s="119" t="s">
        <v>140</v>
      </c>
      <c r="F441" s="120" t="s">
        <v>106</v>
      </c>
      <c r="G441" s="121">
        <v>4511</v>
      </c>
      <c r="H441" s="165">
        <v>2660</v>
      </c>
      <c r="I441" s="166" t="s">
        <v>157</v>
      </c>
      <c r="J441" s="167">
        <v>6</v>
      </c>
      <c r="K441" s="167">
        <v>0</v>
      </c>
      <c r="L441" s="168" t="s">
        <v>263</v>
      </c>
      <c r="M441" s="176"/>
      <c r="N441" s="188">
        <f>+N443</f>
        <v>0</v>
      </c>
      <c r="O441" s="188">
        <f>+O443</f>
        <v>0</v>
      </c>
      <c r="P441" s="188">
        <f>+P443</f>
        <v>0</v>
      </c>
      <c r="Q441" s="161"/>
      <c r="R441" s="161"/>
      <c r="S441" s="438"/>
      <c r="T441" s="161"/>
      <c r="U441" s="161"/>
      <c r="V441" s="161"/>
    </row>
    <row r="442" spans="1:22" s="115" customFormat="1" ht="16.2">
      <c r="A442" s="122" t="str">
        <f t="shared" si="78"/>
        <v>71080202020000</v>
      </c>
      <c r="B442" s="124" t="s">
        <v>439</v>
      </c>
      <c r="C442" s="117" t="s">
        <v>185</v>
      </c>
      <c r="D442" s="118" t="s">
        <v>140</v>
      </c>
      <c r="E442" s="119" t="s">
        <v>140</v>
      </c>
      <c r="F442" s="120" t="s">
        <v>140</v>
      </c>
      <c r="G442" s="129" t="s">
        <v>440</v>
      </c>
      <c r="H442" s="25"/>
      <c r="I442" s="18"/>
      <c r="J442" s="19"/>
      <c r="K442" s="19"/>
      <c r="L442" s="30" t="s">
        <v>110</v>
      </c>
      <c r="M442" s="31"/>
      <c r="N442" s="190"/>
      <c r="O442" s="190"/>
      <c r="P442" s="190"/>
      <c r="Q442" s="161"/>
      <c r="R442" s="161"/>
      <c r="S442" s="438"/>
      <c r="T442" s="161"/>
      <c r="U442" s="161"/>
      <c r="V442" s="161"/>
    </row>
    <row r="443" spans="1:22" ht="26.4">
      <c r="A443" s="122" t="str">
        <f t="shared" si="78"/>
        <v>71080202024639</v>
      </c>
      <c r="B443" s="124" t="s">
        <v>439</v>
      </c>
      <c r="C443" s="117" t="s">
        <v>185</v>
      </c>
      <c r="D443" s="118" t="s">
        <v>140</v>
      </c>
      <c r="E443" s="119" t="s">
        <v>140</v>
      </c>
      <c r="F443" s="120" t="s">
        <v>140</v>
      </c>
      <c r="G443" s="129" t="s">
        <v>86</v>
      </c>
      <c r="H443" s="151">
        <v>2661</v>
      </c>
      <c r="I443" s="152" t="s">
        <v>157</v>
      </c>
      <c r="J443" s="153">
        <v>6</v>
      </c>
      <c r="K443" s="153">
        <v>1</v>
      </c>
      <c r="L443" s="154" t="s">
        <v>263</v>
      </c>
      <c r="M443" s="155"/>
      <c r="N443" s="192">
        <f>+N445+N449+N455+N464+N473</f>
        <v>0</v>
      </c>
      <c r="O443" s="192">
        <f t="shared" ref="O443:P443" si="81">+O445+O449+O455+O464+O473</f>
        <v>0</v>
      </c>
      <c r="P443" s="192">
        <f t="shared" si="81"/>
        <v>0</v>
      </c>
      <c r="Q443" s="161"/>
      <c r="R443" s="161"/>
      <c r="S443" s="438"/>
      <c r="T443" s="161"/>
      <c r="U443" s="161"/>
      <c r="V443" s="161"/>
    </row>
    <row r="444" spans="1:22" ht="16.2">
      <c r="A444" s="122" t="str">
        <f t="shared" si="78"/>
        <v>71080202025113</v>
      </c>
      <c r="B444" s="124" t="s">
        <v>439</v>
      </c>
      <c r="C444" s="117" t="s">
        <v>185</v>
      </c>
      <c r="D444" s="118" t="s">
        <v>140</v>
      </c>
      <c r="E444" s="119" t="s">
        <v>140</v>
      </c>
      <c r="F444" s="120" t="s">
        <v>140</v>
      </c>
      <c r="G444" s="121">
        <v>5113</v>
      </c>
      <c r="H444" s="25"/>
      <c r="I444" s="25"/>
      <c r="J444" s="26"/>
      <c r="K444" s="26"/>
      <c r="L444" s="30" t="s">
        <v>108</v>
      </c>
      <c r="M444" s="31"/>
      <c r="N444" s="190"/>
      <c r="O444" s="190"/>
      <c r="P444" s="190"/>
      <c r="Q444" s="161"/>
      <c r="R444" s="161"/>
      <c r="S444" s="438"/>
      <c r="T444" s="161"/>
      <c r="U444" s="161"/>
      <c r="V444" s="161"/>
    </row>
    <row r="445" spans="1:22" s="156" customFormat="1" ht="27.6">
      <c r="A445" s="122" t="str">
        <f t="shared" si="78"/>
        <v>71080203000000</v>
      </c>
      <c r="B445" s="124" t="s">
        <v>439</v>
      </c>
      <c r="C445" s="117" t="s">
        <v>185</v>
      </c>
      <c r="D445" s="118" t="s">
        <v>140</v>
      </c>
      <c r="E445" s="119" t="s">
        <v>442</v>
      </c>
      <c r="F445" s="120" t="s">
        <v>441</v>
      </c>
      <c r="G445" s="129" t="s">
        <v>440</v>
      </c>
      <c r="H445" s="45"/>
      <c r="I445" s="147"/>
      <c r="J445" s="148"/>
      <c r="K445" s="148"/>
      <c r="L445" s="27" t="s">
        <v>264</v>
      </c>
      <c r="M445" s="28"/>
      <c r="N445" s="197">
        <f>O445+P445</f>
        <v>0</v>
      </c>
      <c r="O445" s="197">
        <f>SUM(O446:O448)</f>
        <v>0</v>
      </c>
      <c r="P445" s="197">
        <f>SUM(P446:P448)</f>
        <v>0</v>
      </c>
      <c r="Q445" s="161"/>
      <c r="R445" s="161"/>
      <c r="S445" s="438"/>
      <c r="T445" s="161"/>
      <c r="U445" s="161"/>
      <c r="V445" s="161"/>
    </row>
    <row r="446" spans="1:22" ht="26.4">
      <c r="A446" s="122" t="str">
        <f t="shared" si="78"/>
        <v>71080203000001</v>
      </c>
      <c r="B446" s="124" t="s">
        <v>439</v>
      </c>
      <c r="C446" s="117" t="s">
        <v>185</v>
      </c>
      <c r="D446" s="118" t="s">
        <v>140</v>
      </c>
      <c r="E446" s="119" t="s">
        <v>442</v>
      </c>
      <c r="F446" s="120" t="s">
        <v>441</v>
      </c>
      <c r="G446" s="129" t="s">
        <v>96</v>
      </c>
      <c r="H446" s="17"/>
      <c r="I446" s="25"/>
      <c r="J446" s="26"/>
      <c r="K446" s="26"/>
      <c r="L446" s="30" t="s">
        <v>142</v>
      </c>
      <c r="M446" s="44">
        <v>4251</v>
      </c>
      <c r="N446" s="183">
        <f t="shared" ref="N446:N462" si="82">O446+P446</f>
        <v>0</v>
      </c>
      <c r="O446" s="183"/>
      <c r="P446" s="183"/>
      <c r="Q446" s="161"/>
      <c r="R446" s="161"/>
      <c r="S446" s="438"/>
      <c r="T446" s="161"/>
      <c r="U446" s="161"/>
      <c r="V446" s="161"/>
    </row>
    <row r="447" spans="1:22" s="115" customFormat="1" ht="16.2">
      <c r="A447" s="122" t="str">
        <f t="shared" si="78"/>
        <v>71080203010000</v>
      </c>
      <c r="B447" s="124" t="s">
        <v>439</v>
      </c>
      <c r="C447" s="117" t="s">
        <v>185</v>
      </c>
      <c r="D447" s="118" t="s">
        <v>140</v>
      </c>
      <c r="E447" s="119" t="s">
        <v>442</v>
      </c>
      <c r="F447" s="120" t="s">
        <v>106</v>
      </c>
      <c r="G447" s="129" t="s">
        <v>440</v>
      </c>
      <c r="H447" s="177"/>
      <c r="I447" s="194"/>
      <c r="J447" s="201"/>
      <c r="K447" s="202"/>
      <c r="L447" s="203" t="s">
        <v>240</v>
      </c>
      <c r="M447" s="13">
        <v>4269</v>
      </c>
      <c r="N447" s="183">
        <f t="shared" si="82"/>
        <v>0</v>
      </c>
      <c r="O447" s="183"/>
      <c r="P447" s="183"/>
      <c r="Q447" s="161"/>
      <c r="R447" s="161"/>
      <c r="S447" s="438"/>
      <c r="T447" s="161"/>
      <c r="U447" s="161"/>
      <c r="V447" s="161"/>
    </row>
    <row r="448" spans="1:22" ht="26.4">
      <c r="A448" s="122" t="str">
        <f t="shared" si="78"/>
        <v>71080203014511</v>
      </c>
      <c r="B448" s="124" t="s">
        <v>439</v>
      </c>
      <c r="C448" s="117" t="s">
        <v>185</v>
      </c>
      <c r="D448" s="118" t="s">
        <v>140</v>
      </c>
      <c r="E448" s="119" t="s">
        <v>442</v>
      </c>
      <c r="F448" s="120" t="s">
        <v>106</v>
      </c>
      <c r="G448" s="121">
        <v>4511</v>
      </c>
      <c r="H448" s="177"/>
      <c r="I448" s="194"/>
      <c r="J448" s="201"/>
      <c r="K448" s="202"/>
      <c r="L448" s="203" t="s">
        <v>267</v>
      </c>
      <c r="M448" s="13">
        <v>4521</v>
      </c>
      <c r="N448" s="183">
        <f t="shared" si="82"/>
        <v>0</v>
      </c>
      <c r="O448" s="183"/>
      <c r="P448" s="183"/>
      <c r="Q448" s="161"/>
      <c r="R448" s="161"/>
      <c r="S448" s="438"/>
      <c r="T448" s="161"/>
      <c r="U448" s="161"/>
      <c r="V448" s="161"/>
    </row>
    <row r="449" spans="1:22" s="115" customFormat="1" ht="27.6">
      <c r="A449" s="122" t="str">
        <f t="shared" si="78"/>
        <v>71080203020000</v>
      </c>
      <c r="B449" s="124" t="s">
        <v>439</v>
      </c>
      <c r="C449" s="117" t="s">
        <v>185</v>
      </c>
      <c r="D449" s="118" t="s">
        <v>140</v>
      </c>
      <c r="E449" s="119" t="s">
        <v>442</v>
      </c>
      <c r="F449" s="120" t="s">
        <v>140</v>
      </c>
      <c r="G449" s="129" t="s">
        <v>440</v>
      </c>
      <c r="H449" s="45"/>
      <c r="I449" s="147"/>
      <c r="J449" s="148"/>
      <c r="K449" s="148"/>
      <c r="L449" s="27" t="s">
        <v>265</v>
      </c>
      <c r="M449" s="28"/>
      <c r="N449" s="197">
        <f>O449+P449</f>
        <v>0</v>
      </c>
      <c r="O449" s="197">
        <f>SUM(O450:O454)</f>
        <v>0</v>
      </c>
      <c r="P449" s="197">
        <f>SUM(P450:P454)</f>
        <v>0</v>
      </c>
      <c r="Q449" s="161"/>
      <c r="R449" s="161"/>
      <c r="S449" s="438"/>
      <c r="T449" s="161"/>
      <c r="U449" s="161"/>
      <c r="V449" s="161"/>
    </row>
    <row r="450" spans="1:22" ht="26.4">
      <c r="A450" s="122" t="str">
        <f t="shared" si="78"/>
        <v>71080203025113</v>
      </c>
      <c r="B450" s="124" t="s">
        <v>439</v>
      </c>
      <c r="C450" s="117" t="s">
        <v>185</v>
      </c>
      <c r="D450" s="118" t="s">
        <v>140</v>
      </c>
      <c r="E450" s="119" t="s">
        <v>442</v>
      </c>
      <c r="F450" s="120" t="s">
        <v>140</v>
      </c>
      <c r="G450" s="121">
        <v>5113</v>
      </c>
      <c r="H450" s="17"/>
      <c r="I450" s="25"/>
      <c r="J450" s="26"/>
      <c r="K450" s="26"/>
      <c r="L450" s="30" t="s">
        <v>142</v>
      </c>
      <c r="M450" s="44">
        <v>4251</v>
      </c>
      <c r="N450" s="183">
        <f t="shared" si="82"/>
        <v>0</v>
      </c>
      <c r="O450" s="183"/>
      <c r="P450" s="183"/>
      <c r="Q450" s="161"/>
      <c r="R450" s="161"/>
      <c r="S450" s="438"/>
      <c r="T450" s="161"/>
      <c r="U450" s="161"/>
      <c r="V450" s="161"/>
    </row>
    <row r="451" spans="1:22" ht="16.2">
      <c r="A451" s="122" t="str">
        <f t="shared" si="78"/>
        <v>71080203025129</v>
      </c>
      <c r="B451" s="124" t="s">
        <v>439</v>
      </c>
      <c r="C451" s="117" t="s">
        <v>185</v>
      </c>
      <c r="D451" s="118" t="s">
        <v>140</v>
      </c>
      <c r="E451" s="119" t="s">
        <v>442</v>
      </c>
      <c r="F451" s="120" t="s">
        <v>140</v>
      </c>
      <c r="G451" s="121">
        <v>5129</v>
      </c>
      <c r="H451" s="17"/>
      <c r="I451" s="25"/>
      <c r="J451" s="26"/>
      <c r="K451" s="26"/>
      <c r="L451" s="30" t="s">
        <v>240</v>
      </c>
      <c r="M451" s="44">
        <v>4269</v>
      </c>
      <c r="N451" s="183">
        <f t="shared" si="82"/>
        <v>0</v>
      </c>
      <c r="O451" s="183"/>
      <c r="P451" s="183"/>
      <c r="Q451" s="161"/>
      <c r="R451" s="161"/>
      <c r="S451" s="438"/>
      <c r="T451" s="161"/>
      <c r="U451" s="161"/>
      <c r="V451" s="161"/>
    </row>
    <row r="452" spans="1:22" s="156" customFormat="1" ht="26.4">
      <c r="A452" s="122" t="str">
        <f t="shared" si="78"/>
        <v>71080204000000</v>
      </c>
      <c r="B452" s="124" t="s">
        <v>439</v>
      </c>
      <c r="C452" s="117" t="s">
        <v>185</v>
      </c>
      <c r="D452" s="118" t="s">
        <v>140</v>
      </c>
      <c r="E452" s="119" t="s">
        <v>155</v>
      </c>
      <c r="F452" s="120" t="s">
        <v>441</v>
      </c>
      <c r="G452" s="129" t="s">
        <v>440</v>
      </c>
      <c r="H452" s="17"/>
      <c r="I452" s="25"/>
      <c r="J452" s="26"/>
      <c r="K452" s="26"/>
      <c r="L452" s="203" t="s">
        <v>267</v>
      </c>
      <c r="M452" s="13">
        <v>4521</v>
      </c>
      <c r="N452" s="183">
        <f t="shared" si="82"/>
        <v>0</v>
      </c>
      <c r="O452" s="183"/>
      <c r="P452" s="183"/>
      <c r="Q452" s="161"/>
      <c r="R452" s="161"/>
      <c r="S452" s="438"/>
      <c r="T452" s="161"/>
      <c r="U452" s="161"/>
      <c r="V452" s="161"/>
    </row>
    <row r="453" spans="1:22" ht="16.2">
      <c r="A453" s="122" t="str">
        <f t="shared" si="78"/>
        <v>71080204000001</v>
      </c>
      <c r="B453" s="124" t="s">
        <v>439</v>
      </c>
      <c r="C453" s="117" t="s">
        <v>185</v>
      </c>
      <c r="D453" s="118" t="s">
        <v>140</v>
      </c>
      <c r="E453" s="119" t="s">
        <v>155</v>
      </c>
      <c r="F453" s="120" t="s">
        <v>441</v>
      </c>
      <c r="G453" s="129" t="s">
        <v>96</v>
      </c>
      <c r="H453" s="17"/>
      <c r="I453" s="25"/>
      <c r="J453" s="26"/>
      <c r="K453" s="26"/>
      <c r="L453" s="30" t="s">
        <v>173</v>
      </c>
      <c r="M453" s="31">
        <v>5112</v>
      </c>
      <c r="N453" s="183">
        <f t="shared" si="82"/>
        <v>0</v>
      </c>
      <c r="O453" s="183">
        <v>0</v>
      </c>
      <c r="P453" s="183"/>
      <c r="Q453" s="161"/>
      <c r="R453" s="161"/>
      <c r="S453" s="438"/>
      <c r="T453" s="161"/>
      <c r="U453" s="161"/>
      <c r="V453" s="161"/>
    </row>
    <row r="454" spans="1:22" s="115" customFormat="1" ht="16.2">
      <c r="A454" s="122" t="str">
        <f t="shared" si="78"/>
        <v>71080204010000</v>
      </c>
      <c r="B454" s="124" t="s">
        <v>439</v>
      </c>
      <c r="C454" s="117" t="s">
        <v>185</v>
      </c>
      <c r="D454" s="118" t="s">
        <v>140</v>
      </c>
      <c r="E454" s="119" t="s">
        <v>155</v>
      </c>
      <c r="F454" s="120" t="s">
        <v>106</v>
      </c>
      <c r="G454" s="129" t="s">
        <v>440</v>
      </c>
      <c r="H454" s="17"/>
      <c r="I454" s="25"/>
      <c r="J454" s="26"/>
      <c r="K454" s="26"/>
      <c r="L454" s="32" t="s">
        <v>174</v>
      </c>
      <c r="M454" s="33">
        <v>5113</v>
      </c>
      <c r="N454" s="183">
        <f t="shared" si="82"/>
        <v>0</v>
      </c>
      <c r="O454" s="183">
        <v>0</v>
      </c>
      <c r="P454" s="183"/>
      <c r="Q454" s="161"/>
      <c r="R454" s="161"/>
      <c r="S454" s="438"/>
      <c r="T454" s="161"/>
      <c r="U454" s="161"/>
      <c r="V454" s="161"/>
    </row>
    <row r="455" spans="1:22" ht="27.6">
      <c r="A455" s="122" t="str">
        <f t="shared" si="78"/>
        <v>71080204014216</v>
      </c>
      <c r="B455" s="124" t="s">
        <v>439</v>
      </c>
      <c r="C455" s="117" t="s">
        <v>185</v>
      </c>
      <c r="D455" s="118" t="s">
        <v>140</v>
      </c>
      <c r="E455" s="119" t="s">
        <v>155</v>
      </c>
      <c r="F455" s="120" t="s">
        <v>106</v>
      </c>
      <c r="G455" s="121">
        <v>4216</v>
      </c>
      <c r="H455" s="45"/>
      <c r="I455" s="147"/>
      <c r="J455" s="148"/>
      <c r="K455" s="148"/>
      <c r="L455" s="27" t="s">
        <v>266</v>
      </c>
      <c r="M455" s="28"/>
      <c r="N455" s="197">
        <f>O455+P455</f>
        <v>0</v>
      </c>
      <c r="O455" s="197">
        <f>SUM(O456:O463)</f>
        <v>0</v>
      </c>
      <c r="P455" s="197">
        <f>SUM(P456:P463)</f>
        <v>0</v>
      </c>
      <c r="Q455" s="161"/>
      <c r="R455" s="161"/>
      <c r="S455" s="438"/>
      <c r="T455" s="161"/>
      <c r="U455" s="161"/>
      <c r="V455" s="161"/>
    </row>
    <row r="456" spans="1:22" ht="16.2">
      <c r="A456" s="122" t="str">
        <f t="shared" si="78"/>
        <v>71080204014239</v>
      </c>
      <c r="B456" s="124" t="s">
        <v>439</v>
      </c>
      <c r="C456" s="117" t="s">
        <v>185</v>
      </c>
      <c r="D456" s="118" t="s">
        <v>140</v>
      </c>
      <c r="E456" s="119" t="s">
        <v>155</v>
      </c>
      <c r="F456" s="120" t="s">
        <v>106</v>
      </c>
      <c r="G456" s="121">
        <v>4239</v>
      </c>
      <c r="H456" s="17"/>
      <c r="I456" s="25"/>
      <c r="J456" s="26"/>
      <c r="K456" s="26"/>
      <c r="L456" s="29" t="s">
        <v>125</v>
      </c>
      <c r="M456" s="31">
        <v>4239</v>
      </c>
      <c r="N456" s="183">
        <f t="shared" si="82"/>
        <v>0</v>
      </c>
      <c r="O456" s="183"/>
      <c r="P456" s="183"/>
      <c r="Q456" s="161"/>
      <c r="R456" s="161"/>
      <c r="S456" s="438"/>
      <c r="T456" s="161"/>
      <c r="U456" s="161"/>
      <c r="V456" s="161"/>
    </row>
    <row r="457" spans="1:22" ht="26.4">
      <c r="A457" s="122" t="str">
        <f t="shared" si="78"/>
        <v>71080204014269</v>
      </c>
      <c r="B457" s="116" t="s">
        <v>439</v>
      </c>
      <c r="C457" s="117" t="s">
        <v>185</v>
      </c>
      <c r="D457" s="118" t="s">
        <v>140</v>
      </c>
      <c r="E457" s="119" t="s">
        <v>155</v>
      </c>
      <c r="F457" s="120" t="s">
        <v>106</v>
      </c>
      <c r="G457" s="121">
        <v>4269</v>
      </c>
      <c r="H457" s="17"/>
      <c r="I457" s="25"/>
      <c r="J457" s="26"/>
      <c r="K457" s="26"/>
      <c r="L457" s="30" t="s">
        <v>142</v>
      </c>
      <c r="M457" s="44">
        <v>4251</v>
      </c>
      <c r="N457" s="183">
        <f t="shared" si="82"/>
        <v>0</v>
      </c>
      <c r="O457" s="183"/>
      <c r="P457" s="183"/>
      <c r="Q457" s="161"/>
      <c r="R457" s="161"/>
      <c r="S457" s="438"/>
      <c r="T457" s="161"/>
      <c r="U457" s="161"/>
      <c r="V457" s="161"/>
    </row>
    <row r="458" spans="1:22" ht="16.2">
      <c r="A458" s="122" t="str">
        <f t="shared" si="78"/>
        <v>71080204014639</v>
      </c>
      <c r="B458" s="124" t="s">
        <v>439</v>
      </c>
      <c r="C458" s="117" t="s">
        <v>185</v>
      </c>
      <c r="D458" s="118" t="s">
        <v>140</v>
      </c>
      <c r="E458" s="119" t="s">
        <v>155</v>
      </c>
      <c r="F458" s="120" t="s">
        <v>106</v>
      </c>
      <c r="G458" s="121">
        <v>4639</v>
      </c>
      <c r="H458" s="17"/>
      <c r="I458" s="25"/>
      <c r="J458" s="26"/>
      <c r="K458" s="26"/>
      <c r="L458" s="30" t="s">
        <v>240</v>
      </c>
      <c r="M458" s="44">
        <v>4269</v>
      </c>
      <c r="N458" s="183">
        <f t="shared" si="82"/>
        <v>0</v>
      </c>
      <c r="O458" s="183"/>
      <c r="P458" s="183"/>
      <c r="Q458" s="161"/>
      <c r="R458" s="161"/>
      <c r="S458" s="438"/>
      <c r="T458" s="161"/>
      <c r="U458" s="161"/>
      <c r="V458" s="161"/>
    </row>
    <row r="459" spans="1:22" ht="26.4">
      <c r="A459" s="122" t="str">
        <f t="shared" si="78"/>
        <v>71080204014819</v>
      </c>
      <c r="B459" s="124" t="s">
        <v>439</v>
      </c>
      <c r="C459" s="117" t="s">
        <v>185</v>
      </c>
      <c r="D459" s="118" t="s">
        <v>140</v>
      </c>
      <c r="E459" s="119" t="s">
        <v>155</v>
      </c>
      <c r="F459" s="120" t="s">
        <v>106</v>
      </c>
      <c r="G459" s="129" t="s">
        <v>88</v>
      </c>
      <c r="H459" s="17"/>
      <c r="I459" s="25"/>
      <c r="J459" s="26"/>
      <c r="K459" s="26"/>
      <c r="L459" s="30" t="s">
        <v>267</v>
      </c>
      <c r="M459" s="44">
        <v>4521</v>
      </c>
      <c r="N459" s="183">
        <f t="shared" si="82"/>
        <v>0</v>
      </c>
      <c r="O459" s="183"/>
      <c r="P459" s="183"/>
      <c r="Q459" s="161"/>
      <c r="R459" s="161"/>
      <c r="S459" s="438"/>
      <c r="T459" s="161"/>
      <c r="U459" s="161"/>
      <c r="V459" s="161"/>
    </row>
    <row r="460" spans="1:22" s="115" customFormat="1" ht="26.4">
      <c r="A460" s="122" t="str">
        <f t="shared" si="78"/>
        <v>71080204020000</v>
      </c>
      <c r="B460" s="124" t="s">
        <v>439</v>
      </c>
      <c r="C460" s="117" t="s">
        <v>185</v>
      </c>
      <c r="D460" s="118" t="s">
        <v>140</v>
      </c>
      <c r="E460" s="119" t="s">
        <v>155</v>
      </c>
      <c r="F460" s="120" t="s">
        <v>140</v>
      </c>
      <c r="G460" s="129" t="s">
        <v>440</v>
      </c>
      <c r="H460" s="17"/>
      <c r="I460" s="25"/>
      <c r="J460" s="26"/>
      <c r="K460" s="26"/>
      <c r="L460" s="30" t="s">
        <v>219</v>
      </c>
      <c r="M460" s="31">
        <v>4819</v>
      </c>
      <c r="N460" s="183">
        <f t="shared" si="82"/>
        <v>0</v>
      </c>
      <c r="O460" s="183"/>
      <c r="P460" s="183"/>
      <c r="Q460" s="161"/>
      <c r="R460" s="161"/>
      <c r="S460" s="438"/>
      <c r="T460" s="161"/>
      <c r="U460" s="161"/>
      <c r="V460" s="161"/>
    </row>
    <row r="461" spans="1:22" ht="16.2">
      <c r="A461" s="122" t="str">
        <f t="shared" si="78"/>
        <v>71080204024511</v>
      </c>
      <c r="B461" s="124" t="s">
        <v>439</v>
      </c>
      <c r="C461" s="117" t="s">
        <v>185</v>
      </c>
      <c r="D461" s="118" t="s">
        <v>140</v>
      </c>
      <c r="E461" s="119" t="s">
        <v>155</v>
      </c>
      <c r="F461" s="120" t="s">
        <v>140</v>
      </c>
      <c r="G461" s="121">
        <v>4511</v>
      </c>
      <c r="H461" s="25"/>
      <c r="I461" s="25"/>
      <c r="J461" s="26"/>
      <c r="K461" s="26"/>
      <c r="L461" s="30" t="s">
        <v>173</v>
      </c>
      <c r="M461" s="31">
        <v>5112</v>
      </c>
      <c r="N461" s="183">
        <f t="shared" si="82"/>
        <v>0</v>
      </c>
      <c r="O461" s="183"/>
      <c r="P461" s="183"/>
      <c r="Q461" s="161"/>
      <c r="R461" s="161"/>
      <c r="S461" s="438"/>
      <c r="T461" s="161"/>
      <c r="U461" s="161"/>
      <c r="V461" s="161"/>
    </row>
    <row r="462" spans="1:22" s="115" customFormat="1" ht="16.8">
      <c r="A462" s="122" t="str">
        <f t="shared" si="78"/>
        <v>71080204030000</v>
      </c>
      <c r="B462" s="124" t="s">
        <v>439</v>
      </c>
      <c r="C462" s="117" t="s">
        <v>185</v>
      </c>
      <c r="D462" s="118" t="s">
        <v>140</v>
      </c>
      <c r="E462" s="119" t="s">
        <v>155</v>
      </c>
      <c r="F462" s="120" t="s">
        <v>442</v>
      </c>
      <c r="G462" s="129" t="s">
        <v>440</v>
      </c>
      <c r="H462" s="25"/>
      <c r="I462" s="25"/>
      <c r="J462" s="26"/>
      <c r="K462" s="26"/>
      <c r="L462" s="30" t="s">
        <v>174</v>
      </c>
      <c r="M462" s="31">
        <v>5113</v>
      </c>
      <c r="N462" s="183">
        <f t="shared" si="82"/>
        <v>0</v>
      </c>
      <c r="O462" s="398"/>
      <c r="P462" s="398"/>
      <c r="Q462" s="161"/>
      <c r="R462" s="161"/>
      <c r="S462" s="438"/>
      <c r="T462" s="161"/>
      <c r="U462" s="161"/>
      <c r="V462" s="161"/>
    </row>
    <row r="463" spans="1:22" ht="16.2">
      <c r="A463" s="122" t="str">
        <f t="shared" si="78"/>
        <v>71080204035113</v>
      </c>
      <c r="B463" s="124" t="s">
        <v>439</v>
      </c>
      <c r="C463" s="117" t="s">
        <v>185</v>
      </c>
      <c r="D463" s="118" t="s">
        <v>140</v>
      </c>
      <c r="E463" s="119" t="s">
        <v>155</v>
      </c>
      <c r="F463" s="120" t="s">
        <v>442</v>
      </c>
      <c r="G463" s="121">
        <v>5113</v>
      </c>
      <c r="H463" s="17"/>
      <c r="I463" s="25"/>
      <c r="J463" s="26"/>
      <c r="K463" s="26"/>
      <c r="L463" s="30" t="s">
        <v>268</v>
      </c>
      <c r="M463" s="44">
        <v>5129</v>
      </c>
      <c r="N463" s="183">
        <f>O463+P463</f>
        <v>0</v>
      </c>
      <c r="O463" s="183">
        <v>0</v>
      </c>
      <c r="P463" s="183"/>
      <c r="Q463" s="161"/>
      <c r="R463" s="161"/>
      <c r="S463" s="438"/>
      <c r="T463" s="161"/>
      <c r="U463" s="161"/>
      <c r="V463" s="161"/>
    </row>
    <row r="464" spans="1:22" s="156" customFormat="1" ht="27.6">
      <c r="A464" s="122" t="str">
        <f t="shared" si="78"/>
        <v>71080205000000</v>
      </c>
      <c r="B464" s="124" t="s">
        <v>439</v>
      </c>
      <c r="C464" s="117" t="s">
        <v>185</v>
      </c>
      <c r="D464" s="118" t="s">
        <v>140</v>
      </c>
      <c r="E464" s="119" t="s">
        <v>149</v>
      </c>
      <c r="F464" s="120" t="s">
        <v>441</v>
      </c>
      <c r="G464" s="129" t="s">
        <v>440</v>
      </c>
      <c r="H464" s="45"/>
      <c r="I464" s="147"/>
      <c r="J464" s="148"/>
      <c r="K464" s="148"/>
      <c r="L464" s="27" t="s">
        <v>269</v>
      </c>
      <c r="M464" s="28"/>
      <c r="N464" s="197">
        <f>O464+P464</f>
        <v>0</v>
      </c>
      <c r="O464" s="197">
        <f>SUM(O465:O472)</f>
        <v>0</v>
      </c>
      <c r="P464" s="197">
        <f>SUM(P465:P472)</f>
        <v>0</v>
      </c>
      <c r="Q464" s="161"/>
      <c r="R464" s="161"/>
      <c r="S464" s="438"/>
      <c r="T464" s="161"/>
      <c r="U464" s="161"/>
      <c r="V464" s="161"/>
    </row>
    <row r="465" spans="1:22" ht="16.2">
      <c r="A465" s="122" t="str">
        <f t="shared" si="78"/>
        <v>71080205000001</v>
      </c>
      <c r="B465" s="124" t="s">
        <v>439</v>
      </c>
      <c r="C465" s="117" t="s">
        <v>185</v>
      </c>
      <c r="D465" s="118" t="s">
        <v>140</v>
      </c>
      <c r="E465" s="119" t="s">
        <v>149</v>
      </c>
      <c r="F465" s="120" t="s">
        <v>441</v>
      </c>
      <c r="G465" s="129" t="s">
        <v>96</v>
      </c>
      <c r="H465" s="25"/>
      <c r="I465" s="25"/>
      <c r="J465" s="26"/>
      <c r="K465" s="26"/>
      <c r="L465" s="29" t="s">
        <v>122</v>
      </c>
      <c r="M465" s="12">
        <v>4234</v>
      </c>
      <c r="N465" s="183">
        <f>O465+P465</f>
        <v>0</v>
      </c>
      <c r="O465" s="405"/>
      <c r="P465" s="405"/>
      <c r="Q465" s="161"/>
      <c r="R465" s="161"/>
      <c r="S465" s="438"/>
      <c r="T465" s="161"/>
      <c r="U465" s="161"/>
      <c r="V465" s="161"/>
    </row>
    <row r="466" spans="1:22" s="115" customFormat="1" ht="31.5" customHeight="1">
      <c r="A466" s="122" t="str">
        <f t="shared" si="78"/>
        <v>71080205010000</v>
      </c>
      <c r="B466" s="124" t="s">
        <v>439</v>
      </c>
      <c r="C466" s="117" t="s">
        <v>185</v>
      </c>
      <c r="D466" s="118" t="s">
        <v>140</v>
      </c>
      <c r="E466" s="119" t="s">
        <v>149</v>
      </c>
      <c r="F466" s="120" t="s">
        <v>106</v>
      </c>
      <c r="G466" s="129" t="s">
        <v>440</v>
      </c>
      <c r="H466" s="25"/>
      <c r="I466" s="25"/>
      <c r="J466" s="26"/>
      <c r="K466" s="26"/>
      <c r="L466" s="30" t="s">
        <v>142</v>
      </c>
      <c r="M466" s="31">
        <v>4251</v>
      </c>
      <c r="N466" s="183">
        <f t="shared" ref="N466:N475" si="83">O466+P466</f>
        <v>0</v>
      </c>
      <c r="O466" s="183"/>
      <c r="P466" s="183">
        <v>0</v>
      </c>
      <c r="Q466" s="161"/>
      <c r="R466" s="161"/>
      <c r="S466" s="438"/>
      <c r="T466" s="161"/>
      <c r="U466" s="161"/>
      <c r="V466" s="161"/>
    </row>
    <row r="467" spans="1:22" ht="16.2">
      <c r="A467" s="122" t="str">
        <f t="shared" si="78"/>
        <v>71080205014511</v>
      </c>
      <c r="B467" s="124" t="s">
        <v>439</v>
      </c>
      <c r="C467" s="117" t="s">
        <v>185</v>
      </c>
      <c r="D467" s="118" t="s">
        <v>140</v>
      </c>
      <c r="E467" s="119" t="s">
        <v>149</v>
      </c>
      <c r="F467" s="120" t="s">
        <v>106</v>
      </c>
      <c r="G467" s="121">
        <v>4511</v>
      </c>
      <c r="H467" s="17"/>
      <c r="I467" s="25"/>
      <c r="J467" s="26"/>
      <c r="K467" s="26"/>
      <c r="L467" s="30" t="s">
        <v>240</v>
      </c>
      <c r="M467" s="13">
        <v>4269</v>
      </c>
      <c r="N467" s="183">
        <f t="shared" si="83"/>
        <v>0</v>
      </c>
      <c r="O467" s="183"/>
      <c r="P467" s="183"/>
      <c r="Q467" s="161"/>
      <c r="R467" s="161"/>
      <c r="S467" s="438"/>
      <c r="T467" s="161"/>
      <c r="U467" s="161"/>
      <c r="V467" s="161"/>
    </row>
    <row r="468" spans="1:22" s="115" customFormat="1" ht="26.4">
      <c r="A468" s="122" t="str">
        <f t="shared" si="78"/>
        <v>71080205020000</v>
      </c>
      <c r="B468" s="124" t="s">
        <v>439</v>
      </c>
      <c r="C468" s="117" t="s">
        <v>185</v>
      </c>
      <c r="D468" s="118" t="s">
        <v>140</v>
      </c>
      <c r="E468" s="119" t="s">
        <v>149</v>
      </c>
      <c r="F468" s="120" t="s">
        <v>140</v>
      </c>
      <c r="G468" s="129" t="s">
        <v>440</v>
      </c>
      <c r="H468" s="17"/>
      <c r="I468" s="25"/>
      <c r="J468" s="26"/>
      <c r="K468" s="26"/>
      <c r="L468" s="30" t="s">
        <v>267</v>
      </c>
      <c r="M468" s="13">
        <v>4521</v>
      </c>
      <c r="N468" s="183">
        <f t="shared" si="83"/>
        <v>0</v>
      </c>
      <c r="O468" s="183"/>
      <c r="P468" s="183"/>
      <c r="Q468" s="161"/>
      <c r="R468" s="161"/>
      <c r="S468" s="438"/>
      <c r="T468" s="161"/>
      <c r="U468" s="161"/>
      <c r="V468" s="161"/>
    </row>
    <row r="469" spans="1:22" ht="16.2">
      <c r="A469" s="122" t="str">
        <f t="shared" si="78"/>
        <v>71080205024511</v>
      </c>
      <c r="B469" s="124" t="s">
        <v>439</v>
      </c>
      <c r="C469" s="117" t="s">
        <v>185</v>
      </c>
      <c r="D469" s="118" t="s">
        <v>140</v>
      </c>
      <c r="E469" s="119" t="s">
        <v>149</v>
      </c>
      <c r="F469" s="120" t="s">
        <v>140</v>
      </c>
      <c r="G469" s="121">
        <v>4511</v>
      </c>
      <c r="H469" s="25"/>
      <c r="I469" s="25"/>
      <c r="J469" s="26"/>
      <c r="K469" s="26"/>
      <c r="L469" s="32" t="s">
        <v>211</v>
      </c>
      <c r="M469" s="48">
        <v>4639</v>
      </c>
      <c r="N469" s="183">
        <f t="shared" si="83"/>
        <v>0</v>
      </c>
      <c r="O469" s="183"/>
      <c r="P469" s="183"/>
      <c r="Q469" s="161"/>
      <c r="R469" s="161"/>
      <c r="S469" s="438"/>
      <c r="T469" s="161"/>
      <c r="U469" s="161"/>
      <c r="V469" s="161"/>
    </row>
    <row r="470" spans="1:22" ht="16.2">
      <c r="A470" s="122" t="str">
        <f t="shared" si="78"/>
        <v>71090201044239</v>
      </c>
      <c r="B470" s="124" t="s">
        <v>439</v>
      </c>
      <c r="C470" s="117" t="s">
        <v>187</v>
      </c>
      <c r="D470" s="118" t="s">
        <v>140</v>
      </c>
      <c r="E470" s="119" t="s">
        <v>106</v>
      </c>
      <c r="F470" s="120" t="s">
        <v>155</v>
      </c>
      <c r="G470" s="121">
        <v>4239</v>
      </c>
      <c r="H470" s="25"/>
      <c r="I470" s="18"/>
      <c r="J470" s="19"/>
      <c r="K470" s="19"/>
      <c r="L470" s="30" t="s">
        <v>134</v>
      </c>
      <c r="M470" s="31">
        <v>4861</v>
      </c>
      <c r="N470" s="183">
        <f t="shared" si="83"/>
        <v>0</v>
      </c>
      <c r="O470" s="405"/>
      <c r="P470" s="405"/>
      <c r="Q470" s="161"/>
      <c r="R470" s="161"/>
      <c r="S470" s="438"/>
      <c r="T470" s="161"/>
      <c r="U470" s="161"/>
      <c r="V470" s="161"/>
    </row>
    <row r="471" spans="1:22" ht="16.2">
      <c r="B471" s="124"/>
      <c r="H471" s="37"/>
      <c r="I471" s="194"/>
      <c r="J471" s="195"/>
      <c r="K471" s="196"/>
      <c r="L471" s="30" t="s">
        <v>173</v>
      </c>
      <c r="M471" s="31">
        <v>5112</v>
      </c>
      <c r="N471" s="183">
        <f t="shared" si="83"/>
        <v>0</v>
      </c>
      <c r="O471" s="183"/>
      <c r="P471" s="183"/>
      <c r="Q471" s="161"/>
      <c r="R471" s="161"/>
      <c r="S471" s="438"/>
      <c r="T471" s="161"/>
      <c r="U471" s="161"/>
      <c r="V471" s="161"/>
    </row>
    <row r="472" spans="1:22" ht="16.2">
      <c r="B472" s="124"/>
      <c r="H472" s="25"/>
      <c r="I472" s="25"/>
      <c r="J472" s="26"/>
      <c r="K472" s="26"/>
      <c r="L472" s="30" t="s">
        <v>174</v>
      </c>
      <c r="M472" s="31">
        <v>5113</v>
      </c>
      <c r="N472" s="183">
        <f t="shared" si="83"/>
        <v>0</v>
      </c>
      <c r="O472" s="183"/>
      <c r="P472" s="183"/>
      <c r="Q472" s="161"/>
      <c r="R472" s="161"/>
      <c r="S472" s="438"/>
      <c r="T472" s="161"/>
      <c r="U472" s="161"/>
      <c r="V472" s="161"/>
    </row>
    <row r="473" spans="1:22" s="156" customFormat="1" ht="16.2">
      <c r="A473" s="122" t="str">
        <f t="shared" si="78"/>
        <v>71080207000000</v>
      </c>
      <c r="B473" s="124" t="s">
        <v>439</v>
      </c>
      <c r="C473" s="117" t="s">
        <v>185</v>
      </c>
      <c r="D473" s="118" t="s">
        <v>140</v>
      </c>
      <c r="E473" s="119" t="s">
        <v>183</v>
      </c>
      <c r="F473" s="120" t="s">
        <v>441</v>
      </c>
      <c r="G473" s="129" t="s">
        <v>440</v>
      </c>
      <c r="H473" s="45"/>
      <c r="I473" s="147"/>
      <c r="J473" s="148"/>
      <c r="K473" s="148"/>
      <c r="L473" s="27" t="s">
        <v>841</v>
      </c>
      <c r="M473" s="28"/>
      <c r="N473" s="197">
        <f>O473+P473</f>
        <v>0</v>
      </c>
      <c r="O473" s="197">
        <f>SUM(O474:O475)</f>
        <v>0</v>
      </c>
      <c r="P473" s="197">
        <f>SUM(P474:P475)</f>
        <v>0</v>
      </c>
      <c r="Q473" s="161"/>
      <c r="R473" s="161"/>
      <c r="S473" s="438"/>
      <c r="T473" s="161"/>
      <c r="U473" s="161"/>
      <c r="V473" s="161"/>
    </row>
    <row r="474" spans="1:22" ht="22.5" customHeight="1">
      <c r="A474" s="122" t="str">
        <f t="shared" si="78"/>
        <v>71080207000001</v>
      </c>
      <c r="B474" s="124" t="s">
        <v>439</v>
      </c>
      <c r="C474" s="117" t="s">
        <v>185</v>
      </c>
      <c r="D474" s="118" t="s">
        <v>140</v>
      </c>
      <c r="E474" s="119" t="s">
        <v>183</v>
      </c>
      <c r="F474" s="120" t="s">
        <v>441</v>
      </c>
      <c r="G474" s="129" t="s">
        <v>96</v>
      </c>
      <c r="H474" s="17"/>
      <c r="I474" s="400"/>
      <c r="J474" s="401"/>
      <c r="K474" s="401"/>
      <c r="L474" s="30" t="s">
        <v>142</v>
      </c>
      <c r="M474" s="31">
        <v>4251</v>
      </c>
      <c r="N474" s="183">
        <f t="shared" si="83"/>
        <v>0</v>
      </c>
      <c r="O474" s="423"/>
      <c r="P474" s="423"/>
      <c r="Q474" s="161"/>
      <c r="R474" s="161"/>
      <c r="S474" s="438"/>
      <c r="T474" s="161"/>
      <c r="U474" s="161"/>
      <c r="V474" s="161"/>
    </row>
    <row r="475" spans="1:22" s="115" customFormat="1" ht="16.8">
      <c r="A475" s="122" t="str">
        <f t="shared" si="78"/>
        <v>71080207010000</v>
      </c>
      <c r="B475" s="124" t="s">
        <v>439</v>
      </c>
      <c r="C475" s="117" t="s">
        <v>185</v>
      </c>
      <c r="D475" s="118" t="s">
        <v>140</v>
      </c>
      <c r="E475" s="119" t="s">
        <v>183</v>
      </c>
      <c r="F475" s="120" t="s">
        <v>106</v>
      </c>
      <c r="G475" s="129" t="s">
        <v>440</v>
      </c>
      <c r="H475" s="25"/>
      <c r="I475" s="25"/>
      <c r="J475" s="26"/>
      <c r="K475" s="26"/>
      <c r="L475" s="30" t="s">
        <v>174</v>
      </c>
      <c r="M475" s="31">
        <v>5113</v>
      </c>
      <c r="N475" s="183">
        <f t="shared" si="83"/>
        <v>0</v>
      </c>
      <c r="O475" s="398"/>
      <c r="P475" s="398"/>
      <c r="Q475" s="161"/>
      <c r="R475" s="161"/>
      <c r="S475" s="438"/>
      <c r="T475" s="161"/>
      <c r="U475" s="161"/>
      <c r="V475" s="161"/>
    </row>
    <row r="476" spans="1:22" s="156" customFormat="1" ht="16.2">
      <c r="A476" s="122" t="str">
        <f t="shared" ref="A476:A525" si="84">CONCATENATE(B476,C476,D476,E476,F476,G476)</f>
        <v>71080403000000</v>
      </c>
      <c r="B476" s="124" t="s">
        <v>439</v>
      </c>
      <c r="C476" s="117" t="s">
        <v>185</v>
      </c>
      <c r="D476" s="118" t="s">
        <v>155</v>
      </c>
      <c r="E476" s="119" t="s">
        <v>442</v>
      </c>
      <c r="F476" s="120" t="s">
        <v>441</v>
      </c>
      <c r="G476" s="129" t="s">
        <v>440</v>
      </c>
      <c r="H476" s="180">
        <v>2700</v>
      </c>
      <c r="I476" s="212" t="s">
        <v>183</v>
      </c>
      <c r="J476" s="213">
        <v>0</v>
      </c>
      <c r="K476" s="213">
        <v>0</v>
      </c>
      <c r="L476" s="162" t="s">
        <v>275</v>
      </c>
      <c r="M476" s="174"/>
      <c r="N476" s="163">
        <f>+N478</f>
        <v>0</v>
      </c>
      <c r="O476" s="163">
        <f t="shared" ref="O476:P476" si="85">+O478</f>
        <v>0</v>
      </c>
      <c r="P476" s="163">
        <f t="shared" si="85"/>
        <v>0</v>
      </c>
      <c r="Q476" s="161"/>
      <c r="R476" s="161"/>
      <c r="S476" s="438"/>
      <c r="T476" s="161"/>
      <c r="U476" s="161"/>
      <c r="V476" s="161"/>
    </row>
    <row r="477" spans="1:22" ht="16.2">
      <c r="A477" s="122" t="str">
        <f t="shared" si="84"/>
        <v>71080403000001</v>
      </c>
      <c r="B477" s="124" t="s">
        <v>439</v>
      </c>
      <c r="C477" s="117" t="s">
        <v>185</v>
      </c>
      <c r="D477" s="118" t="s">
        <v>155</v>
      </c>
      <c r="E477" s="119" t="s">
        <v>442</v>
      </c>
      <c r="F477" s="120" t="s">
        <v>441</v>
      </c>
      <c r="G477" s="129" t="s">
        <v>96</v>
      </c>
      <c r="H477" s="25"/>
      <c r="I477" s="18"/>
      <c r="J477" s="19"/>
      <c r="K477" s="19"/>
      <c r="L477" s="30" t="s">
        <v>108</v>
      </c>
      <c r="M477" s="31"/>
      <c r="N477" s="150"/>
      <c r="O477" s="150"/>
      <c r="P477" s="150"/>
      <c r="Q477" s="161"/>
      <c r="R477" s="161"/>
      <c r="S477" s="438"/>
      <c r="T477" s="161"/>
      <c r="U477" s="161"/>
      <c r="V477" s="161"/>
    </row>
    <row r="478" spans="1:22" ht="16.2">
      <c r="A478" s="122" t="str">
        <f t="shared" si="84"/>
        <v>71090101000001</v>
      </c>
      <c r="B478" s="124" t="s">
        <v>439</v>
      </c>
      <c r="C478" s="117" t="s">
        <v>187</v>
      </c>
      <c r="D478" s="118" t="s">
        <v>106</v>
      </c>
      <c r="E478" s="119" t="s">
        <v>106</v>
      </c>
      <c r="F478" s="120" t="s">
        <v>441</v>
      </c>
      <c r="G478" s="129" t="s">
        <v>96</v>
      </c>
      <c r="H478" s="165">
        <v>2760</v>
      </c>
      <c r="I478" s="166" t="s">
        <v>183</v>
      </c>
      <c r="J478" s="167">
        <v>6</v>
      </c>
      <c r="K478" s="167">
        <v>0</v>
      </c>
      <c r="L478" s="168" t="s">
        <v>279</v>
      </c>
      <c r="M478" s="176"/>
      <c r="N478" s="188">
        <f>+N480</f>
        <v>0</v>
      </c>
      <c r="O478" s="188">
        <f t="shared" ref="O478:P478" si="86">+O480</f>
        <v>0</v>
      </c>
      <c r="P478" s="188">
        <f t="shared" si="86"/>
        <v>0</v>
      </c>
      <c r="Q478" s="161"/>
      <c r="R478" s="161"/>
      <c r="S478" s="438"/>
      <c r="T478" s="161"/>
      <c r="U478" s="161"/>
      <c r="V478" s="161"/>
    </row>
    <row r="479" spans="1:22" s="115" customFormat="1" ht="16.2">
      <c r="A479" s="122" t="str">
        <f t="shared" si="84"/>
        <v>71090101010000</v>
      </c>
      <c r="B479" s="124" t="s">
        <v>439</v>
      </c>
      <c r="C479" s="117" t="s">
        <v>187</v>
      </c>
      <c r="D479" s="118" t="s">
        <v>106</v>
      </c>
      <c r="E479" s="119" t="s">
        <v>106</v>
      </c>
      <c r="F479" s="120" t="s">
        <v>106</v>
      </c>
      <c r="G479" s="129" t="s">
        <v>440</v>
      </c>
      <c r="H479" s="25"/>
      <c r="I479" s="18"/>
      <c r="J479" s="19"/>
      <c r="K479" s="19"/>
      <c r="L479" s="30" t="s">
        <v>110</v>
      </c>
      <c r="M479" s="31"/>
      <c r="N479" s="190"/>
      <c r="O479" s="190"/>
      <c r="P479" s="190"/>
      <c r="Q479" s="161"/>
      <c r="R479" s="161"/>
      <c r="S479" s="438"/>
      <c r="T479" s="161"/>
      <c r="U479" s="161"/>
      <c r="V479" s="161"/>
    </row>
    <row r="480" spans="1:22" ht="16.2">
      <c r="A480" s="122" t="str">
        <f t="shared" si="84"/>
        <v>71090101014239</v>
      </c>
      <c r="B480" s="124" t="s">
        <v>439</v>
      </c>
      <c r="C480" s="117" t="s">
        <v>187</v>
      </c>
      <c r="D480" s="118" t="s">
        <v>106</v>
      </c>
      <c r="E480" s="119" t="s">
        <v>106</v>
      </c>
      <c r="F480" s="120" t="s">
        <v>106</v>
      </c>
      <c r="G480" s="121">
        <v>4239</v>
      </c>
      <c r="H480" s="151">
        <v>2761</v>
      </c>
      <c r="I480" s="152" t="s">
        <v>183</v>
      </c>
      <c r="J480" s="153">
        <v>6</v>
      </c>
      <c r="K480" s="153">
        <v>1</v>
      </c>
      <c r="L480" s="154" t="s">
        <v>280</v>
      </c>
      <c r="M480" s="155"/>
      <c r="N480" s="192">
        <f>+N482+N485+N487</f>
        <v>0</v>
      </c>
      <c r="O480" s="192">
        <f>+O482+O485+O487</f>
        <v>0</v>
      </c>
      <c r="P480" s="192">
        <f>+P482+P485+P487</f>
        <v>0</v>
      </c>
      <c r="Q480" s="161"/>
      <c r="R480" s="161"/>
      <c r="S480" s="438"/>
      <c r="T480" s="161"/>
      <c r="U480" s="161"/>
      <c r="V480" s="161"/>
    </row>
    <row r="481" spans="1:235" ht="16.2">
      <c r="A481" s="122" t="str">
        <f t="shared" si="84"/>
        <v>71090101014511</v>
      </c>
      <c r="B481" s="124" t="s">
        <v>439</v>
      </c>
      <c r="C481" s="117" t="s">
        <v>187</v>
      </c>
      <c r="D481" s="118" t="s">
        <v>106</v>
      </c>
      <c r="E481" s="119" t="s">
        <v>106</v>
      </c>
      <c r="F481" s="120" t="s">
        <v>106</v>
      </c>
      <c r="G481" s="121">
        <v>4511</v>
      </c>
      <c r="H481" s="25"/>
      <c r="I481" s="25"/>
      <c r="J481" s="26"/>
      <c r="K481" s="26"/>
      <c r="L481" s="30" t="s">
        <v>108</v>
      </c>
      <c r="M481" s="31"/>
      <c r="N481" s="190"/>
      <c r="O481" s="190"/>
      <c r="P481" s="190"/>
      <c r="Q481" s="161"/>
      <c r="R481" s="161"/>
      <c r="S481" s="438"/>
      <c r="T481" s="161"/>
      <c r="U481" s="161"/>
      <c r="V481" s="161"/>
    </row>
    <row r="482" spans="1:235" s="115" customFormat="1" ht="38.4" customHeight="1">
      <c r="A482" s="122" t="str">
        <f t="shared" si="84"/>
        <v>71090101020000</v>
      </c>
      <c r="B482" s="124" t="s">
        <v>439</v>
      </c>
      <c r="C482" s="117" t="s">
        <v>187</v>
      </c>
      <c r="D482" s="118" t="s">
        <v>106</v>
      </c>
      <c r="E482" s="119" t="s">
        <v>106</v>
      </c>
      <c r="F482" s="120" t="s">
        <v>140</v>
      </c>
      <c r="G482" s="129" t="s">
        <v>440</v>
      </c>
      <c r="H482" s="45"/>
      <c r="I482" s="147"/>
      <c r="J482" s="148"/>
      <c r="K482" s="148"/>
      <c r="L482" s="27" t="s">
        <v>897</v>
      </c>
      <c r="M482" s="28"/>
      <c r="N482" s="197">
        <f>O482+P482</f>
        <v>0</v>
      </c>
      <c r="O482" s="197">
        <f>SUM(O483:O484)</f>
        <v>0</v>
      </c>
      <c r="P482" s="197">
        <f>SUM(P483:P484)</f>
        <v>0</v>
      </c>
      <c r="Q482" s="161"/>
      <c r="R482" s="161"/>
      <c r="S482" s="438"/>
      <c r="T482" s="161"/>
      <c r="U482" s="161"/>
      <c r="V482" s="161"/>
    </row>
    <row r="483" spans="1:235" ht="16.8">
      <c r="A483" s="122" t="str">
        <f t="shared" si="84"/>
        <v>71090101025129</v>
      </c>
      <c r="B483" s="124" t="s">
        <v>439</v>
      </c>
      <c r="C483" s="117" t="s">
        <v>187</v>
      </c>
      <c r="D483" s="118" t="s">
        <v>106</v>
      </c>
      <c r="E483" s="119" t="s">
        <v>106</v>
      </c>
      <c r="F483" s="120" t="s">
        <v>140</v>
      </c>
      <c r="G483" s="121">
        <v>5129</v>
      </c>
      <c r="H483" s="25"/>
      <c r="I483" s="25"/>
      <c r="J483" s="26"/>
      <c r="K483" s="26"/>
      <c r="L483" s="30" t="s">
        <v>136</v>
      </c>
      <c r="M483" s="31">
        <v>5122</v>
      </c>
      <c r="N483" s="183">
        <f t="shared" ref="N483:N486" si="87">O483+P483</f>
        <v>0</v>
      </c>
      <c r="O483" s="398"/>
      <c r="P483" s="398"/>
      <c r="Q483" s="161"/>
      <c r="R483" s="161"/>
      <c r="S483" s="438"/>
      <c r="T483" s="161"/>
      <c r="U483" s="161"/>
      <c r="V483" s="161"/>
    </row>
    <row r="484" spans="1:235" s="115" customFormat="1" ht="16.8">
      <c r="A484" s="122" t="str">
        <f t="shared" si="84"/>
        <v>71090101030000</v>
      </c>
      <c r="B484" s="124" t="s">
        <v>439</v>
      </c>
      <c r="C484" s="117" t="s">
        <v>187</v>
      </c>
      <c r="D484" s="118" t="s">
        <v>106</v>
      </c>
      <c r="E484" s="119" t="s">
        <v>106</v>
      </c>
      <c r="F484" s="120" t="s">
        <v>442</v>
      </c>
      <c r="G484" s="129" t="s">
        <v>440</v>
      </c>
      <c r="H484" s="25"/>
      <c r="I484" s="25"/>
      <c r="J484" s="26"/>
      <c r="K484" s="26"/>
      <c r="L484" s="30" t="s">
        <v>137</v>
      </c>
      <c r="M484" s="31">
        <v>5129</v>
      </c>
      <c r="N484" s="183">
        <f t="shared" si="87"/>
        <v>0</v>
      </c>
      <c r="O484" s="398">
        <v>0</v>
      </c>
      <c r="P484" s="398"/>
      <c r="Q484" s="161"/>
      <c r="R484" s="161"/>
      <c r="S484" s="438"/>
      <c r="T484" s="161"/>
      <c r="U484" s="161"/>
      <c r="V484" s="161"/>
    </row>
    <row r="485" spans="1:235" s="115" customFormat="1" ht="27.6">
      <c r="A485" s="122" t="str">
        <f t="shared" si="84"/>
        <v>71090101034239</v>
      </c>
      <c r="B485" s="124" t="s">
        <v>439</v>
      </c>
      <c r="C485" s="117" t="s">
        <v>187</v>
      </c>
      <c r="D485" s="118" t="s">
        <v>106</v>
      </c>
      <c r="E485" s="119" t="s">
        <v>106</v>
      </c>
      <c r="F485" s="120" t="s">
        <v>442</v>
      </c>
      <c r="G485" s="129">
        <v>4239</v>
      </c>
      <c r="H485" s="45"/>
      <c r="I485" s="147"/>
      <c r="J485" s="148"/>
      <c r="K485" s="148"/>
      <c r="L485" s="27" t="s">
        <v>282</v>
      </c>
      <c r="M485" s="28"/>
      <c r="N485" s="197">
        <f t="shared" si="87"/>
        <v>0</v>
      </c>
      <c r="O485" s="197">
        <f>SUM(O486)</f>
        <v>0</v>
      </c>
      <c r="P485" s="197">
        <f>SUM(P486)</f>
        <v>0</v>
      </c>
      <c r="Q485" s="161"/>
      <c r="R485" s="161"/>
      <c r="S485" s="438"/>
      <c r="T485" s="161"/>
      <c r="U485" s="161"/>
      <c r="V485" s="161"/>
    </row>
    <row r="486" spans="1:235" s="39" customFormat="1" ht="16.8">
      <c r="A486" s="122" t="str">
        <f t="shared" si="84"/>
        <v>71090101034511</v>
      </c>
      <c r="B486" s="124" t="s">
        <v>439</v>
      </c>
      <c r="C486" s="117" t="s">
        <v>187</v>
      </c>
      <c r="D486" s="118" t="s">
        <v>106</v>
      </c>
      <c r="E486" s="119" t="s">
        <v>106</v>
      </c>
      <c r="F486" s="120" t="s">
        <v>442</v>
      </c>
      <c r="G486" s="129" t="s">
        <v>83</v>
      </c>
      <c r="H486" s="25"/>
      <c r="I486" s="25"/>
      <c r="J486" s="26"/>
      <c r="K486" s="26"/>
      <c r="L486" s="29" t="s">
        <v>126</v>
      </c>
      <c r="M486" s="12">
        <v>4241</v>
      </c>
      <c r="N486" s="183">
        <f t="shared" si="87"/>
        <v>0</v>
      </c>
      <c r="O486" s="398"/>
      <c r="P486" s="398"/>
      <c r="Q486" s="161"/>
      <c r="R486" s="161"/>
      <c r="S486" s="438"/>
      <c r="T486" s="161"/>
      <c r="U486" s="161"/>
      <c r="V486" s="161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</row>
    <row r="487" spans="1:235" s="115" customFormat="1" ht="16.2">
      <c r="A487" s="122" t="str">
        <f t="shared" ref="A487:A488" si="88">CONCATENATE(B487,C487,D487,E487,F487,G487)</f>
        <v>71090101034239</v>
      </c>
      <c r="B487" s="124" t="s">
        <v>439</v>
      </c>
      <c r="C487" s="117" t="s">
        <v>187</v>
      </c>
      <c r="D487" s="118" t="s">
        <v>106</v>
      </c>
      <c r="E487" s="119" t="s">
        <v>106</v>
      </c>
      <c r="F487" s="120" t="s">
        <v>442</v>
      </c>
      <c r="G487" s="129">
        <v>4239</v>
      </c>
      <c r="H487" s="45"/>
      <c r="I487" s="147"/>
      <c r="J487" s="148"/>
      <c r="K487" s="148"/>
      <c r="L487" s="27" t="s">
        <v>908</v>
      </c>
      <c r="M487" s="28"/>
      <c r="N487" s="197">
        <f t="shared" ref="N487:N488" si="89">O487+P487</f>
        <v>0</v>
      </c>
      <c r="O487" s="197">
        <f>SUM(O488)</f>
        <v>0</v>
      </c>
      <c r="P487" s="197">
        <f>SUM(P488)</f>
        <v>0</v>
      </c>
      <c r="Q487" s="161"/>
      <c r="R487" s="161"/>
      <c r="S487" s="438"/>
      <c r="T487" s="161"/>
      <c r="U487" s="161"/>
      <c r="V487" s="161"/>
    </row>
    <row r="488" spans="1:235" s="115" customFormat="1" ht="16.8">
      <c r="A488" s="122" t="str">
        <f t="shared" si="88"/>
        <v>71080207010000</v>
      </c>
      <c r="B488" s="124" t="s">
        <v>439</v>
      </c>
      <c r="C488" s="117" t="s">
        <v>185</v>
      </c>
      <c r="D488" s="118" t="s">
        <v>140</v>
      </c>
      <c r="E488" s="119" t="s">
        <v>183</v>
      </c>
      <c r="F488" s="120" t="s">
        <v>106</v>
      </c>
      <c r="G488" s="129" t="s">
        <v>440</v>
      </c>
      <c r="H488" s="25"/>
      <c r="I488" s="25"/>
      <c r="J488" s="26"/>
      <c r="K488" s="26"/>
      <c r="L488" s="30" t="s">
        <v>174</v>
      </c>
      <c r="M488" s="31">
        <v>5113</v>
      </c>
      <c r="N488" s="183">
        <f t="shared" si="89"/>
        <v>0</v>
      </c>
      <c r="O488" s="398"/>
      <c r="P488" s="398"/>
      <c r="Q488" s="161"/>
      <c r="R488" s="161"/>
      <c r="S488" s="438"/>
      <c r="T488" s="161"/>
      <c r="U488" s="161"/>
      <c r="V488" s="161"/>
    </row>
    <row r="489" spans="1:235" s="115" customFormat="1" ht="16.2">
      <c r="A489" s="122" t="str">
        <f t="shared" si="84"/>
        <v>71090102020000</v>
      </c>
      <c r="B489" s="124" t="s">
        <v>439</v>
      </c>
      <c r="C489" s="117" t="s">
        <v>187</v>
      </c>
      <c r="D489" s="118" t="s">
        <v>106</v>
      </c>
      <c r="E489" s="119" t="s">
        <v>140</v>
      </c>
      <c r="F489" s="120" t="s">
        <v>140</v>
      </c>
      <c r="G489" s="129" t="s">
        <v>440</v>
      </c>
      <c r="H489" s="180">
        <v>2800</v>
      </c>
      <c r="I489" s="212" t="s">
        <v>185</v>
      </c>
      <c r="J489" s="213">
        <v>0</v>
      </c>
      <c r="K489" s="213">
        <v>0</v>
      </c>
      <c r="L489" s="162" t="s">
        <v>284</v>
      </c>
      <c r="M489" s="174"/>
      <c r="N489" s="163">
        <f>+N491+N516+N565</f>
        <v>0</v>
      </c>
      <c r="O489" s="163">
        <f>+O491+O516+O565</f>
        <v>0</v>
      </c>
      <c r="P489" s="163">
        <f>+P491+P516+P565</f>
        <v>0</v>
      </c>
      <c r="Q489" s="161"/>
      <c r="R489" s="161"/>
      <c r="S489" s="438"/>
      <c r="T489" s="161"/>
      <c r="U489" s="161"/>
      <c r="V489" s="161"/>
    </row>
    <row r="490" spans="1:235" ht="16.2">
      <c r="A490" s="122" t="str">
        <f t="shared" si="84"/>
        <v>71090102024239</v>
      </c>
      <c r="B490" s="124" t="s">
        <v>439</v>
      </c>
      <c r="C490" s="117" t="s">
        <v>187</v>
      </c>
      <c r="D490" s="118" t="s">
        <v>106</v>
      </c>
      <c r="E490" s="119" t="s">
        <v>140</v>
      </c>
      <c r="F490" s="120" t="s">
        <v>140</v>
      </c>
      <c r="G490" s="121">
        <v>4239</v>
      </c>
      <c r="H490" s="25"/>
      <c r="I490" s="18"/>
      <c r="J490" s="19"/>
      <c r="K490" s="19"/>
      <c r="L490" s="30" t="s">
        <v>108</v>
      </c>
      <c r="M490" s="31"/>
      <c r="N490" s="190"/>
      <c r="O490" s="190"/>
      <c r="P490" s="190"/>
      <c r="Q490" s="161"/>
      <c r="R490" s="161"/>
      <c r="S490" s="438"/>
      <c r="T490" s="161"/>
      <c r="U490" s="161"/>
      <c r="V490" s="161"/>
    </row>
    <row r="491" spans="1:235" ht="16.2">
      <c r="A491" s="122" t="str">
        <f t="shared" si="84"/>
        <v>71090102024511</v>
      </c>
      <c r="B491" s="116" t="s">
        <v>439</v>
      </c>
      <c r="C491" s="117" t="s">
        <v>187</v>
      </c>
      <c r="D491" s="118" t="s">
        <v>106</v>
      </c>
      <c r="E491" s="119" t="s">
        <v>140</v>
      </c>
      <c r="F491" s="120" t="s">
        <v>140</v>
      </c>
      <c r="G491" s="121">
        <v>4511</v>
      </c>
      <c r="H491" s="165">
        <v>2810</v>
      </c>
      <c r="I491" s="166" t="s">
        <v>185</v>
      </c>
      <c r="J491" s="167">
        <v>1</v>
      </c>
      <c r="K491" s="167">
        <v>0</v>
      </c>
      <c r="L491" s="168" t="s">
        <v>285</v>
      </c>
      <c r="M491" s="176"/>
      <c r="N491" s="188">
        <f>+N493</f>
        <v>0</v>
      </c>
      <c r="O491" s="188">
        <f>+O493</f>
        <v>0</v>
      </c>
      <c r="P491" s="188">
        <f>+P493</f>
        <v>0</v>
      </c>
      <c r="Q491" s="161"/>
      <c r="R491" s="161"/>
      <c r="S491" s="438"/>
      <c r="T491" s="161"/>
      <c r="U491" s="161"/>
      <c r="V491" s="161"/>
    </row>
    <row r="492" spans="1:235" s="115" customFormat="1" ht="16.2">
      <c r="A492" s="122" t="str">
        <f t="shared" si="84"/>
        <v>71090102030000</v>
      </c>
      <c r="B492" s="124" t="s">
        <v>439</v>
      </c>
      <c r="C492" s="117" t="s">
        <v>187</v>
      </c>
      <c r="D492" s="118" t="s">
        <v>106</v>
      </c>
      <c r="E492" s="119" t="s">
        <v>140</v>
      </c>
      <c r="F492" s="120" t="s">
        <v>442</v>
      </c>
      <c r="G492" s="129" t="s">
        <v>440</v>
      </c>
      <c r="H492" s="25"/>
      <c r="I492" s="18"/>
      <c r="J492" s="19"/>
      <c r="K492" s="19"/>
      <c r="L492" s="30" t="s">
        <v>110</v>
      </c>
      <c r="M492" s="31"/>
      <c r="N492" s="190"/>
      <c r="O492" s="190"/>
      <c r="P492" s="190"/>
      <c r="Q492" s="161"/>
      <c r="R492" s="161"/>
      <c r="S492" s="438"/>
      <c r="T492" s="161"/>
      <c r="U492" s="161"/>
      <c r="V492" s="161"/>
    </row>
    <row r="493" spans="1:235" ht="16.2">
      <c r="A493" s="122" t="str">
        <f t="shared" si="84"/>
        <v>71090102034239</v>
      </c>
      <c r="B493" s="124" t="s">
        <v>439</v>
      </c>
      <c r="C493" s="117" t="s">
        <v>187</v>
      </c>
      <c r="D493" s="118" t="s">
        <v>106</v>
      </c>
      <c r="E493" s="119" t="s">
        <v>140</v>
      </c>
      <c r="F493" s="120" t="s">
        <v>442</v>
      </c>
      <c r="G493" s="121">
        <v>4239</v>
      </c>
      <c r="H493" s="151">
        <v>2811</v>
      </c>
      <c r="I493" s="152" t="s">
        <v>185</v>
      </c>
      <c r="J493" s="153">
        <v>1</v>
      </c>
      <c r="K493" s="153">
        <v>1</v>
      </c>
      <c r="L493" s="154" t="s">
        <v>285</v>
      </c>
      <c r="M493" s="155"/>
      <c r="N493" s="192">
        <f>+N495+N500+N510+N514</f>
        <v>0</v>
      </c>
      <c r="O493" s="192">
        <f t="shared" ref="O493:P493" si="90">+O495+O500+O510+O514</f>
        <v>0</v>
      </c>
      <c r="P493" s="192">
        <f t="shared" si="90"/>
        <v>0</v>
      </c>
      <c r="Q493" s="161"/>
      <c r="R493" s="161"/>
      <c r="S493" s="438"/>
      <c r="T493" s="161"/>
      <c r="U493" s="161"/>
      <c r="V493" s="161"/>
    </row>
    <row r="494" spans="1:235" ht="16.2">
      <c r="A494" s="122" t="str">
        <f t="shared" si="84"/>
        <v>71090102034511</v>
      </c>
      <c r="B494" s="116" t="s">
        <v>439</v>
      </c>
      <c r="C494" s="117" t="s">
        <v>187</v>
      </c>
      <c r="D494" s="118" t="s">
        <v>106</v>
      </c>
      <c r="E494" s="119" t="s">
        <v>140</v>
      </c>
      <c r="F494" s="120" t="s">
        <v>442</v>
      </c>
      <c r="G494" s="121">
        <v>4511</v>
      </c>
      <c r="H494" s="25"/>
      <c r="I494" s="25"/>
      <c r="J494" s="26"/>
      <c r="K494" s="26"/>
      <c r="L494" s="30" t="s">
        <v>108</v>
      </c>
      <c r="M494" s="31"/>
      <c r="N494" s="190"/>
      <c r="O494" s="190"/>
      <c r="P494" s="190"/>
      <c r="Q494" s="161"/>
      <c r="R494" s="161"/>
      <c r="S494" s="438"/>
      <c r="T494" s="161"/>
      <c r="U494" s="161"/>
      <c r="V494" s="161"/>
    </row>
    <row r="495" spans="1:235" s="170" customFormat="1" ht="16.2">
      <c r="A495" s="122" t="str">
        <f t="shared" si="84"/>
        <v>71090200000000</v>
      </c>
      <c r="B495" s="124" t="s">
        <v>439</v>
      </c>
      <c r="C495" s="117" t="s">
        <v>187</v>
      </c>
      <c r="D495" s="118" t="s">
        <v>140</v>
      </c>
      <c r="E495" s="119" t="s">
        <v>441</v>
      </c>
      <c r="F495" s="120" t="s">
        <v>441</v>
      </c>
      <c r="G495" s="129" t="s">
        <v>440</v>
      </c>
      <c r="H495" s="45"/>
      <c r="I495" s="147"/>
      <c r="J495" s="148"/>
      <c r="K495" s="148"/>
      <c r="L495" s="27" t="s">
        <v>286</v>
      </c>
      <c r="M495" s="28"/>
      <c r="N495" s="197">
        <f>SUM(N496:N499)</f>
        <v>0</v>
      </c>
      <c r="O495" s="197">
        <f t="shared" ref="O495:P495" si="91">SUM(O496:O499)</f>
        <v>0</v>
      </c>
      <c r="P495" s="197">
        <f t="shared" si="91"/>
        <v>0</v>
      </c>
      <c r="Q495" s="161"/>
      <c r="R495" s="161"/>
      <c r="S495" s="438"/>
      <c r="T495" s="161"/>
      <c r="U495" s="161"/>
      <c r="V495" s="161"/>
    </row>
    <row r="496" spans="1:235" ht="16.2">
      <c r="A496" s="122" t="str">
        <f t="shared" si="84"/>
        <v>71090200000001</v>
      </c>
      <c r="B496" s="124" t="s">
        <v>439</v>
      </c>
      <c r="C496" s="117" t="s">
        <v>187</v>
      </c>
      <c r="D496" s="118" t="s">
        <v>140</v>
      </c>
      <c r="E496" s="119" t="s">
        <v>441</v>
      </c>
      <c r="F496" s="120" t="s">
        <v>441</v>
      </c>
      <c r="G496" s="129" t="s">
        <v>96</v>
      </c>
      <c r="H496" s="17"/>
      <c r="I496" s="25"/>
      <c r="J496" s="26"/>
      <c r="K496" s="26"/>
      <c r="L496" s="29" t="s">
        <v>125</v>
      </c>
      <c r="M496" s="31">
        <v>4239</v>
      </c>
      <c r="N496" s="183">
        <f t="shared" ref="N496:N513" si="92">O496+P496</f>
        <v>0</v>
      </c>
      <c r="O496" s="183"/>
      <c r="P496" s="183"/>
      <c r="Q496" s="161"/>
      <c r="R496" s="161"/>
      <c r="S496" s="438"/>
      <c r="T496" s="161"/>
      <c r="U496" s="161"/>
      <c r="V496" s="161"/>
    </row>
    <row r="497" spans="1:22" s="156" customFormat="1" ht="16.2">
      <c r="A497" s="122" t="str">
        <f t="shared" si="84"/>
        <v>71090201000000</v>
      </c>
      <c r="B497" s="124" t="s">
        <v>439</v>
      </c>
      <c r="C497" s="117" t="s">
        <v>187</v>
      </c>
      <c r="D497" s="118" t="s">
        <v>140</v>
      </c>
      <c r="E497" s="119" t="s">
        <v>106</v>
      </c>
      <c r="F497" s="120" t="s">
        <v>441</v>
      </c>
      <c r="G497" s="129" t="s">
        <v>440</v>
      </c>
      <c r="H497" s="25"/>
      <c r="I497" s="18"/>
      <c r="J497" s="19"/>
      <c r="K497" s="19"/>
      <c r="L497" s="30" t="s">
        <v>167</v>
      </c>
      <c r="M497" s="31">
        <v>4639</v>
      </c>
      <c r="N497" s="183">
        <f t="shared" si="92"/>
        <v>0</v>
      </c>
      <c r="O497" s="183"/>
      <c r="P497" s="183"/>
      <c r="Q497" s="161"/>
      <c r="R497" s="161"/>
      <c r="S497" s="438"/>
      <c r="T497" s="161"/>
      <c r="U497" s="161"/>
      <c r="V497" s="161"/>
    </row>
    <row r="498" spans="1:22" s="156" customFormat="1" ht="26.4">
      <c r="A498" s="122"/>
      <c r="B498" s="124"/>
      <c r="C498" s="117"/>
      <c r="D498" s="118"/>
      <c r="E498" s="119"/>
      <c r="F498" s="120"/>
      <c r="G498" s="129"/>
      <c r="H498" s="25"/>
      <c r="I498" s="18"/>
      <c r="J498" s="19"/>
      <c r="K498" s="19"/>
      <c r="L498" s="30" t="s">
        <v>834</v>
      </c>
      <c r="M498" s="31">
        <v>4727</v>
      </c>
      <c r="N498" s="183">
        <f t="shared" ref="N498:N499" si="93">O498+P498</f>
        <v>0</v>
      </c>
      <c r="O498" s="183"/>
      <c r="P498" s="183"/>
      <c r="Q498" s="161"/>
      <c r="R498" s="161"/>
      <c r="S498" s="438"/>
      <c r="T498" s="161"/>
      <c r="U498" s="161"/>
      <c r="V498" s="161"/>
    </row>
    <row r="499" spans="1:22" ht="26.4">
      <c r="A499" s="122" t="str">
        <f t="shared" ref="A499" si="94">CONCATENATE(B499,C499,D499,E499,F499,G499)</f>
        <v>71090201024239</v>
      </c>
      <c r="B499" s="124" t="s">
        <v>439</v>
      </c>
      <c r="C499" s="117" t="s">
        <v>187</v>
      </c>
      <c r="D499" s="118" t="s">
        <v>140</v>
      </c>
      <c r="E499" s="119" t="s">
        <v>106</v>
      </c>
      <c r="F499" s="120" t="s">
        <v>140</v>
      </c>
      <c r="G499" s="121">
        <v>4239</v>
      </c>
      <c r="H499" s="25"/>
      <c r="I499" s="18"/>
      <c r="J499" s="19"/>
      <c r="K499" s="19"/>
      <c r="L499" s="29" t="s">
        <v>219</v>
      </c>
      <c r="M499" s="12">
        <v>4819</v>
      </c>
      <c r="N499" s="183">
        <f t="shared" si="93"/>
        <v>0</v>
      </c>
      <c r="O499" s="183"/>
      <c r="P499" s="183"/>
      <c r="Q499" s="161"/>
      <c r="R499" s="161"/>
      <c r="S499" s="438"/>
      <c r="T499" s="161"/>
      <c r="U499" s="161"/>
      <c r="V499" s="161"/>
    </row>
    <row r="500" spans="1:22" ht="27.6">
      <c r="A500" s="122" t="str">
        <f t="shared" si="84"/>
        <v>71090201000001</v>
      </c>
      <c r="B500" s="124" t="s">
        <v>439</v>
      </c>
      <c r="C500" s="117" t="s">
        <v>187</v>
      </c>
      <c r="D500" s="118" t="s">
        <v>140</v>
      </c>
      <c r="E500" s="119" t="s">
        <v>106</v>
      </c>
      <c r="F500" s="120" t="s">
        <v>441</v>
      </c>
      <c r="G500" s="129" t="s">
        <v>96</v>
      </c>
      <c r="H500" s="45"/>
      <c r="I500" s="147"/>
      <c r="J500" s="148"/>
      <c r="K500" s="148"/>
      <c r="L500" s="27" t="s">
        <v>287</v>
      </c>
      <c r="M500" s="28"/>
      <c r="N500" s="197">
        <f>O500+P500</f>
        <v>0</v>
      </c>
      <c r="O500" s="197">
        <f>SUM(O501:O509)</f>
        <v>0</v>
      </c>
      <c r="P500" s="197">
        <f>SUM(P501:P509)</f>
        <v>0</v>
      </c>
      <c r="Q500" s="161"/>
      <c r="R500" s="161"/>
      <c r="S500" s="438"/>
      <c r="T500" s="161"/>
      <c r="U500" s="161"/>
      <c r="V500" s="161"/>
    </row>
    <row r="501" spans="1:22" s="115" customFormat="1" ht="16.2">
      <c r="A501" s="122" t="str">
        <f t="shared" si="84"/>
        <v>71090201010000</v>
      </c>
      <c r="B501" s="124" t="s">
        <v>439</v>
      </c>
      <c r="C501" s="117" t="s">
        <v>187</v>
      </c>
      <c r="D501" s="118" t="s">
        <v>140</v>
      </c>
      <c r="E501" s="119" t="s">
        <v>106</v>
      </c>
      <c r="F501" s="120" t="s">
        <v>106</v>
      </c>
      <c r="G501" s="129" t="s">
        <v>440</v>
      </c>
      <c r="H501" s="17"/>
      <c r="I501" s="25"/>
      <c r="J501" s="26"/>
      <c r="K501" s="26"/>
      <c r="L501" s="29" t="s">
        <v>114</v>
      </c>
      <c r="M501" s="44">
        <v>4212</v>
      </c>
      <c r="N501" s="183">
        <f t="shared" si="92"/>
        <v>0</v>
      </c>
      <c r="O501" s="183"/>
      <c r="P501" s="183"/>
      <c r="Q501" s="161"/>
      <c r="R501" s="161"/>
      <c r="S501" s="438"/>
      <c r="T501" s="161"/>
      <c r="U501" s="161"/>
      <c r="V501" s="161"/>
    </row>
    <row r="502" spans="1:22" ht="16.2">
      <c r="A502" s="122" t="str">
        <f t="shared" si="84"/>
        <v>71090201014239</v>
      </c>
      <c r="B502" s="124" t="s">
        <v>439</v>
      </c>
      <c r="C502" s="117" t="s">
        <v>187</v>
      </c>
      <c r="D502" s="118" t="s">
        <v>140</v>
      </c>
      <c r="E502" s="119" t="s">
        <v>106</v>
      </c>
      <c r="F502" s="120" t="s">
        <v>106</v>
      </c>
      <c r="G502" s="121">
        <v>4239</v>
      </c>
      <c r="H502" s="17"/>
      <c r="I502" s="25"/>
      <c r="J502" s="26"/>
      <c r="K502" s="26"/>
      <c r="L502" s="29" t="s">
        <v>115</v>
      </c>
      <c r="M502" s="44">
        <v>4213</v>
      </c>
      <c r="N502" s="183">
        <f t="shared" si="92"/>
        <v>0</v>
      </c>
      <c r="O502" s="183"/>
      <c r="P502" s="183"/>
      <c r="Q502" s="161"/>
      <c r="R502" s="161"/>
      <c r="S502" s="438"/>
      <c r="T502" s="161"/>
      <c r="U502" s="161"/>
      <c r="V502" s="161"/>
    </row>
    <row r="503" spans="1:22" ht="18" customHeight="1">
      <c r="A503" s="122" t="str">
        <f t="shared" si="84"/>
        <v>71090201014511</v>
      </c>
      <c r="B503" s="116" t="s">
        <v>439</v>
      </c>
      <c r="C503" s="117" t="s">
        <v>187</v>
      </c>
      <c r="D503" s="118" t="s">
        <v>140</v>
      </c>
      <c r="E503" s="119" t="s">
        <v>106</v>
      </c>
      <c r="F503" s="120" t="s">
        <v>106</v>
      </c>
      <c r="G503" s="121">
        <v>4511</v>
      </c>
      <c r="H503" s="17"/>
      <c r="I503" s="25"/>
      <c r="J503" s="26"/>
      <c r="K503" s="26"/>
      <c r="L503" s="30" t="s">
        <v>142</v>
      </c>
      <c r="M503" s="13">
        <v>4251</v>
      </c>
      <c r="N503" s="183">
        <f t="shared" si="92"/>
        <v>0</v>
      </c>
      <c r="O503" s="183"/>
      <c r="P503" s="183"/>
      <c r="Q503" s="161"/>
      <c r="R503" s="161"/>
      <c r="S503" s="438"/>
      <c r="T503" s="161"/>
      <c r="U503" s="161"/>
      <c r="V503" s="161"/>
    </row>
    <row r="504" spans="1:22" s="115" customFormat="1" ht="16.8">
      <c r="A504" s="122" t="str">
        <f t="shared" si="84"/>
        <v>71090201020000</v>
      </c>
      <c r="B504" s="124" t="s">
        <v>439</v>
      </c>
      <c r="C504" s="117" t="s">
        <v>187</v>
      </c>
      <c r="D504" s="118" t="s">
        <v>140</v>
      </c>
      <c r="E504" s="119" t="s">
        <v>106</v>
      </c>
      <c r="F504" s="120" t="s">
        <v>140</v>
      </c>
      <c r="G504" s="129" t="s">
        <v>440</v>
      </c>
      <c r="H504" s="25"/>
      <c r="I504" s="18"/>
      <c r="J504" s="19"/>
      <c r="K504" s="19"/>
      <c r="L504" s="30" t="s">
        <v>167</v>
      </c>
      <c r="M504" s="31">
        <v>4639</v>
      </c>
      <c r="N504" s="183">
        <f t="shared" si="92"/>
        <v>0</v>
      </c>
      <c r="O504" s="399"/>
      <c r="P504" s="399"/>
      <c r="Q504" s="161"/>
      <c r="R504" s="161"/>
      <c r="S504" s="438"/>
      <c r="T504" s="161"/>
      <c r="U504" s="161"/>
      <c r="V504" s="161"/>
    </row>
    <row r="505" spans="1:22" ht="26.4">
      <c r="A505" s="122" t="str">
        <f t="shared" si="84"/>
        <v>71090201024239</v>
      </c>
      <c r="B505" s="124" t="s">
        <v>439</v>
      </c>
      <c r="C505" s="117" t="s">
        <v>187</v>
      </c>
      <c r="D505" s="118" t="s">
        <v>140</v>
      </c>
      <c r="E505" s="119" t="s">
        <v>106</v>
      </c>
      <c r="F505" s="120" t="s">
        <v>140</v>
      </c>
      <c r="G505" s="121">
        <v>4239</v>
      </c>
      <c r="H505" s="25"/>
      <c r="I505" s="18"/>
      <c r="J505" s="19"/>
      <c r="K505" s="19"/>
      <c r="L505" s="29" t="s">
        <v>219</v>
      </c>
      <c r="M505" s="12">
        <v>4819</v>
      </c>
      <c r="N505" s="183">
        <f t="shared" si="92"/>
        <v>0</v>
      </c>
      <c r="O505" s="183"/>
      <c r="P505" s="183"/>
      <c r="Q505" s="161"/>
      <c r="R505" s="161"/>
      <c r="S505" s="438"/>
      <c r="T505" s="161"/>
      <c r="U505" s="161"/>
      <c r="V505" s="161"/>
    </row>
    <row r="506" spans="1:22" ht="16.2">
      <c r="A506" s="122" t="str">
        <f t="shared" si="84"/>
        <v>71090201024511</v>
      </c>
      <c r="B506" s="116" t="s">
        <v>439</v>
      </c>
      <c r="C506" s="117" t="s">
        <v>187</v>
      </c>
      <c r="D506" s="118" t="s">
        <v>140</v>
      </c>
      <c r="E506" s="119" t="s">
        <v>106</v>
      </c>
      <c r="F506" s="120" t="s">
        <v>140</v>
      </c>
      <c r="G506" s="121">
        <v>4511</v>
      </c>
      <c r="H506" s="25"/>
      <c r="I506" s="18"/>
      <c r="J506" s="19"/>
      <c r="K506" s="19"/>
      <c r="L506" s="30" t="s">
        <v>173</v>
      </c>
      <c r="M506" s="31">
        <v>5112</v>
      </c>
      <c r="N506" s="183">
        <f t="shared" si="92"/>
        <v>0</v>
      </c>
      <c r="O506" s="183">
        <v>0</v>
      </c>
      <c r="P506" s="183"/>
      <c r="Q506" s="161"/>
      <c r="R506" s="161"/>
      <c r="S506" s="438"/>
      <c r="T506" s="161"/>
      <c r="U506" s="161"/>
      <c r="V506" s="161"/>
    </row>
    <row r="507" spans="1:22" s="115" customFormat="1" ht="16.2">
      <c r="A507" s="122" t="str">
        <f t="shared" si="84"/>
        <v>71090201030000</v>
      </c>
      <c r="B507" s="124" t="s">
        <v>439</v>
      </c>
      <c r="C507" s="117" t="s">
        <v>187</v>
      </c>
      <c r="D507" s="118" t="s">
        <v>140</v>
      </c>
      <c r="E507" s="119" t="s">
        <v>106</v>
      </c>
      <c r="F507" s="120" t="s">
        <v>442</v>
      </c>
      <c r="G507" s="129" t="s">
        <v>440</v>
      </c>
      <c r="H507" s="25"/>
      <c r="I507" s="18"/>
      <c r="J507" s="19"/>
      <c r="K507" s="19"/>
      <c r="L507" s="30" t="s">
        <v>174</v>
      </c>
      <c r="M507" s="31">
        <v>5113</v>
      </c>
      <c r="N507" s="183">
        <f t="shared" si="92"/>
        <v>0</v>
      </c>
      <c r="O507" s="183">
        <v>0</v>
      </c>
      <c r="P507" s="183"/>
      <c r="Q507" s="161"/>
      <c r="R507" s="161"/>
      <c r="S507" s="438"/>
      <c r="T507" s="161"/>
      <c r="U507" s="161"/>
      <c r="V507" s="161"/>
    </row>
    <row r="508" spans="1:22" ht="15" customHeight="1">
      <c r="A508" s="122" t="str">
        <f t="shared" si="84"/>
        <v>71090201034239</v>
      </c>
      <c r="B508" s="124" t="s">
        <v>439</v>
      </c>
      <c r="C508" s="117" t="s">
        <v>187</v>
      </c>
      <c r="D508" s="118" t="s">
        <v>140</v>
      </c>
      <c r="E508" s="119" t="s">
        <v>106</v>
      </c>
      <c r="F508" s="120" t="s">
        <v>442</v>
      </c>
      <c r="G508" s="121">
        <v>4239</v>
      </c>
      <c r="H508" s="25"/>
      <c r="I508" s="18"/>
      <c r="J508" s="19"/>
      <c r="K508" s="19"/>
      <c r="L508" s="29" t="s">
        <v>137</v>
      </c>
      <c r="M508" s="12">
        <v>5129</v>
      </c>
      <c r="N508" s="183">
        <f t="shared" si="92"/>
        <v>0</v>
      </c>
      <c r="O508" s="183"/>
      <c r="P508" s="183"/>
      <c r="Q508" s="161"/>
      <c r="R508" s="161"/>
      <c r="S508" s="438"/>
      <c r="T508" s="161"/>
      <c r="U508" s="161"/>
      <c r="V508" s="161"/>
    </row>
    <row r="509" spans="1:22" ht="16.2">
      <c r="A509" s="122" t="str">
        <f t="shared" si="84"/>
        <v>71090201034511</v>
      </c>
      <c r="B509" s="116" t="s">
        <v>439</v>
      </c>
      <c r="C509" s="117" t="s">
        <v>187</v>
      </c>
      <c r="D509" s="118" t="s">
        <v>140</v>
      </c>
      <c r="E509" s="119" t="s">
        <v>106</v>
      </c>
      <c r="F509" s="120" t="s">
        <v>442</v>
      </c>
      <c r="G509" s="121">
        <v>4511</v>
      </c>
      <c r="H509" s="25"/>
      <c r="I509" s="18"/>
      <c r="J509" s="19"/>
      <c r="K509" s="19"/>
      <c r="L509" s="30" t="s">
        <v>765</v>
      </c>
      <c r="M509" s="12" t="s">
        <v>766</v>
      </c>
      <c r="N509" s="183">
        <f t="shared" si="92"/>
        <v>0</v>
      </c>
      <c r="O509" s="183"/>
      <c r="P509" s="183"/>
      <c r="Q509" s="161"/>
      <c r="R509" s="161"/>
      <c r="S509" s="438"/>
      <c r="T509" s="161"/>
      <c r="U509" s="161"/>
      <c r="V509" s="161"/>
    </row>
    <row r="510" spans="1:22" s="115" customFormat="1" ht="27.6">
      <c r="A510" s="122" t="str">
        <f t="shared" si="84"/>
        <v>71090201040000</v>
      </c>
      <c r="B510" s="124" t="s">
        <v>439</v>
      </c>
      <c r="C510" s="117" t="s">
        <v>187</v>
      </c>
      <c r="D510" s="118" t="s">
        <v>140</v>
      </c>
      <c r="E510" s="119" t="s">
        <v>106</v>
      </c>
      <c r="F510" s="120" t="s">
        <v>155</v>
      </c>
      <c r="G510" s="129" t="s">
        <v>440</v>
      </c>
      <c r="H510" s="45"/>
      <c r="I510" s="147"/>
      <c r="J510" s="148"/>
      <c r="K510" s="148"/>
      <c r="L510" s="27" t="s">
        <v>842</v>
      </c>
      <c r="M510" s="28"/>
      <c r="N510" s="197">
        <f>O510+P510</f>
        <v>0</v>
      </c>
      <c r="O510" s="197">
        <f>SUM(O511:O513)</f>
        <v>0</v>
      </c>
      <c r="P510" s="197">
        <f>SUM(P511:P513)</f>
        <v>0</v>
      </c>
      <c r="Q510" s="161"/>
      <c r="R510" s="161"/>
      <c r="S510" s="438"/>
      <c r="T510" s="161"/>
      <c r="U510" s="161"/>
      <c r="V510" s="161"/>
    </row>
    <row r="511" spans="1:22" ht="16.2">
      <c r="A511" s="122" t="str">
        <f t="shared" si="84"/>
        <v>71090201044239</v>
      </c>
      <c r="B511" s="124" t="s">
        <v>439</v>
      </c>
      <c r="C511" s="117" t="s">
        <v>187</v>
      </c>
      <c r="D511" s="118" t="s">
        <v>140</v>
      </c>
      <c r="E511" s="119" t="s">
        <v>106</v>
      </c>
      <c r="F511" s="120" t="s">
        <v>155</v>
      </c>
      <c r="G511" s="121">
        <v>4239</v>
      </c>
      <c r="H511" s="25"/>
      <c r="I511" s="18"/>
      <c r="J511" s="19"/>
      <c r="K511" s="19"/>
      <c r="L511" s="30" t="s">
        <v>134</v>
      </c>
      <c r="M511" s="31">
        <v>4861</v>
      </c>
      <c r="N511" s="183">
        <f t="shared" si="92"/>
        <v>0</v>
      </c>
      <c r="O511" s="183"/>
      <c r="P511" s="183"/>
      <c r="Q511" s="161"/>
      <c r="R511" s="161"/>
      <c r="S511" s="438"/>
      <c r="T511" s="161"/>
      <c r="U511" s="161"/>
      <c r="V511" s="161"/>
    </row>
    <row r="512" spans="1:22" ht="16.2">
      <c r="A512" s="122" t="str">
        <f t="shared" si="84"/>
        <v>71090201044511</v>
      </c>
      <c r="B512" s="116" t="s">
        <v>439</v>
      </c>
      <c r="C512" s="117" t="s">
        <v>187</v>
      </c>
      <c r="D512" s="118" t="s">
        <v>140</v>
      </c>
      <c r="E512" s="119" t="s">
        <v>106</v>
      </c>
      <c r="F512" s="120" t="s">
        <v>155</v>
      </c>
      <c r="G512" s="121">
        <v>4511</v>
      </c>
      <c r="H512" s="25"/>
      <c r="I512" s="18"/>
      <c r="J512" s="19"/>
      <c r="K512" s="19"/>
      <c r="L512" s="29" t="s">
        <v>125</v>
      </c>
      <c r="M512" s="12">
        <v>4239</v>
      </c>
      <c r="N512" s="183">
        <f t="shared" si="92"/>
        <v>0</v>
      </c>
      <c r="O512" s="190"/>
      <c r="P512" s="190"/>
      <c r="Q512" s="161"/>
      <c r="R512" s="161"/>
      <c r="S512" s="438"/>
      <c r="T512" s="161"/>
      <c r="U512" s="161"/>
      <c r="V512" s="161"/>
    </row>
    <row r="513" spans="1:22" s="156" customFormat="1" ht="16.2">
      <c r="A513" s="122" t="str">
        <f t="shared" si="84"/>
        <v>71090202000000</v>
      </c>
      <c r="B513" s="124" t="s">
        <v>439</v>
      </c>
      <c r="C513" s="117" t="s">
        <v>187</v>
      </c>
      <c r="D513" s="118" t="s">
        <v>140</v>
      </c>
      <c r="E513" s="119" t="s">
        <v>140</v>
      </c>
      <c r="F513" s="120" t="s">
        <v>441</v>
      </c>
      <c r="G513" s="129" t="s">
        <v>440</v>
      </c>
      <c r="H513" s="25"/>
      <c r="I513" s="18"/>
      <c r="J513" s="19"/>
      <c r="K513" s="19"/>
      <c r="L513" s="30" t="s">
        <v>174</v>
      </c>
      <c r="M513" s="31">
        <v>5113</v>
      </c>
      <c r="N513" s="183">
        <f t="shared" si="92"/>
        <v>0</v>
      </c>
      <c r="O513" s="190"/>
      <c r="P513" s="190"/>
      <c r="Q513" s="161"/>
      <c r="R513" s="161"/>
      <c r="S513" s="438"/>
      <c r="T513" s="161"/>
      <c r="U513" s="161"/>
      <c r="V513" s="161"/>
    </row>
    <row r="514" spans="1:22" ht="34.5" customHeight="1">
      <c r="A514" s="122" t="str">
        <f t="shared" si="84"/>
        <v>71090202000001</v>
      </c>
      <c r="B514" s="124" t="s">
        <v>439</v>
      </c>
      <c r="C514" s="117" t="s">
        <v>187</v>
      </c>
      <c r="D514" s="118" t="s">
        <v>140</v>
      </c>
      <c r="E514" s="119" t="s">
        <v>140</v>
      </c>
      <c r="F514" s="120" t="s">
        <v>441</v>
      </c>
      <c r="G514" s="129" t="s">
        <v>96</v>
      </c>
      <c r="H514" s="45"/>
      <c r="I514" s="147"/>
      <c r="J514" s="148"/>
      <c r="K514" s="148"/>
      <c r="L514" s="27" t="s">
        <v>898</v>
      </c>
      <c r="M514" s="28"/>
      <c r="N514" s="197">
        <f>O514+P514</f>
        <v>0</v>
      </c>
      <c r="O514" s="197">
        <f>SUM(O515)</f>
        <v>0</v>
      </c>
      <c r="P514" s="197">
        <f>SUM(P515)</f>
        <v>0</v>
      </c>
      <c r="Q514" s="161"/>
      <c r="R514" s="161"/>
      <c r="S514" s="438"/>
      <c r="T514" s="161"/>
      <c r="U514" s="161"/>
      <c r="V514" s="161"/>
    </row>
    <row r="515" spans="1:22" ht="16.2">
      <c r="A515" s="122" t="str">
        <f t="shared" ref="A515" si="95">CONCATENATE(B515,C515,D515,E515,F515,G515)</f>
        <v>71090201014239</v>
      </c>
      <c r="B515" s="124" t="s">
        <v>439</v>
      </c>
      <c r="C515" s="117" t="s">
        <v>187</v>
      </c>
      <c r="D515" s="118" t="s">
        <v>140</v>
      </c>
      <c r="E515" s="119" t="s">
        <v>106</v>
      </c>
      <c r="F515" s="120" t="s">
        <v>106</v>
      </c>
      <c r="G515" s="121">
        <v>4239</v>
      </c>
      <c r="H515" s="17"/>
      <c r="I515" s="25"/>
      <c r="J515" s="26"/>
      <c r="K515" s="26"/>
      <c r="L515" s="29" t="s">
        <v>115</v>
      </c>
      <c r="M515" s="44">
        <v>4213</v>
      </c>
      <c r="N515" s="183">
        <f t="shared" ref="N515" si="96">O515+P515</f>
        <v>0</v>
      </c>
      <c r="O515" s="183"/>
      <c r="P515" s="183"/>
      <c r="Q515" s="161"/>
      <c r="R515" s="161"/>
      <c r="S515" s="438"/>
      <c r="T515" s="161"/>
      <c r="U515" s="161"/>
      <c r="V515" s="161"/>
    </row>
    <row r="516" spans="1:22" ht="16.2">
      <c r="A516" s="122" t="str">
        <f t="shared" si="84"/>
        <v>71090202014239</v>
      </c>
      <c r="B516" s="124" t="s">
        <v>439</v>
      </c>
      <c r="C516" s="117" t="s">
        <v>187</v>
      </c>
      <c r="D516" s="118" t="s">
        <v>140</v>
      </c>
      <c r="E516" s="119" t="s">
        <v>140</v>
      </c>
      <c r="F516" s="120" t="s">
        <v>106</v>
      </c>
      <c r="G516" s="121">
        <v>4239</v>
      </c>
      <c r="H516" s="165">
        <v>2820</v>
      </c>
      <c r="I516" s="166" t="s">
        <v>185</v>
      </c>
      <c r="J516" s="167">
        <v>2</v>
      </c>
      <c r="K516" s="167">
        <v>0</v>
      </c>
      <c r="L516" s="168" t="s">
        <v>289</v>
      </c>
      <c r="M516" s="176"/>
      <c r="N516" s="188">
        <f>+N518+N524+N529+N533+N549+N558</f>
        <v>0</v>
      </c>
      <c r="O516" s="188">
        <f>+O518+O524+O529+O533+O549+O558</f>
        <v>0</v>
      </c>
      <c r="P516" s="188">
        <f>+P518+P524+P529+P533+P549+P558</f>
        <v>0</v>
      </c>
      <c r="Q516" s="161"/>
      <c r="R516" s="161"/>
      <c r="S516" s="438"/>
      <c r="T516" s="161"/>
      <c r="U516" s="161"/>
      <c r="V516" s="161"/>
    </row>
    <row r="517" spans="1:22" ht="16.2">
      <c r="A517" s="122" t="str">
        <f t="shared" si="84"/>
        <v>71090202014511</v>
      </c>
      <c r="B517" s="116" t="s">
        <v>439</v>
      </c>
      <c r="C517" s="117" t="s">
        <v>187</v>
      </c>
      <c r="D517" s="118" t="s">
        <v>140</v>
      </c>
      <c r="E517" s="119" t="s">
        <v>140</v>
      </c>
      <c r="F517" s="120" t="s">
        <v>106</v>
      </c>
      <c r="G517" s="121">
        <v>4511</v>
      </c>
      <c r="H517" s="25"/>
      <c r="I517" s="18"/>
      <c r="J517" s="19"/>
      <c r="K517" s="19"/>
      <c r="L517" s="30" t="s">
        <v>110</v>
      </c>
      <c r="M517" s="31"/>
      <c r="N517" s="190"/>
      <c r="O517" s="190"/>
      <c r="P517" s="190"/>
      <c r="Q517" s="161"/>
      <c r="R517" s="161"/>
      <c r="S517" s="438"/>
      <c r="T517" s="161"/>
      <c r="U517" s="161"/>
      <c r="V517" s="161"/>
    </row>
    <row r="518" spans="1:22" s="115" customFormat="1" ht="16.2">
      <c r="A518" s="122" t="str">
        <f t="shared" si="84"/>
        <v>71090202020000</v>
      </c>
      <c r="B518" s="124" t="s">
        <v>439</v>
      </c>
      <c r="C518" s="117" t="s">
        <v>187</v>
      </c>
      <c r="D518" s="118" t="s">
        <v>140</v>
      </c>
      <c r="E518" s="119" t="s">
        <v>140</v>
      </c>
      <c r="F518" s="120" t="s">
        <v>140</v>
      </c>
      <c r="G518" s="129" t="s">
        <v>440</v>
      </c>
      <c r="H518" s="151">
        <v>2821</v>
      </c>
      <c r="I518" s="152" t="s">
        <v>185</v>
      </c>
      <c r="J518" s="153">
        <v>2</v>
      </c>
      <c r="K518" s="153">
        <v>1</v>
      </c>
      <c r="L518" s="154" t="s">
        <v>290</v>
      </c>
      <c r="M518" s="155"/>
      <c r="N518" s="192">
        <f>+N520+N522</f>
        <v>0</v>
      </c>
      <c r="O518" s="192">
        <f t="shared" ref="O518:P518" si="97">+O520+O522</f>
        <v>0</v>
      </c>
      <c r="P518" s="192">
        <f t="shared" si="97"/>
        <v>0</v>
      </c>
      <c r="Q518" s="161"/>
      <c r="R518" s="161"/>
      <c r="S518" s="438"/>
      <c r="T518" s="161"/>
      <c r="U518" s="161"/>
      <c r="V518" s="161"/>
    </row>
    <row r="519" spans="1:22" ht="16.2">
      <c r="A519" s="122" t="str">
        <f t="shared" si="84"/>
        <v>71090202024239</v>
      </c>
      <c r="B519" s="124" t="s">
        <v>439</v>
      </c>
      <c r="C519" s="117" t="s">
        <v>187</v>
      </c>
      <c r="D519" s="118" t="s">
        <v>140</v>
      </c>
      <c r="E519" s="119" t="s">
        <v>140</v>
      </c>
      <c r="F519" s="120" t="s">
        <v>140</v>
      </c>
      <c r="G519" s="121">
        <v>4239</v>
      </c>
      <c r="H519" s="25"/>
      <c r="I519" s="25"/>
      <c r="J519" s="26"/>
      <c r="K519" s="26"/>
      <c r="L519" s="30" t="s">
        <v>108</v>
      </c>
      <c r="M519" s="31"/>
      <c r="N519" s="190"/>
      <c r="O519" s="190"/>
      <c r="P519" s="190"/>
      <c r="Q519" s="161"/>
      <c r="R519" s="161"/>
      <c r="S519" s="438"/>
      <c r="T519" s="161"/>
      <c r="U519" s="161"/>
      <c r="V519" s="161"/>
    </row>
    <row r="520" spans="1:22" ht="16.2">
      <c r="A520" s="122" t="str">
        <f t="shared" si="84"/>
        <v>71090202024511</v>
      </c>
      <c r="B520" s="116" t="s">
        <v>439</v>
      </c>
      <c r="C520" s="117" t="s">
        <v>187</v>
      </c>
      <c r="D520" s="118" t="s">
        <v>140</v>
      </c>
      <c r="E520" s="119" t="s">
        <v>140</v>
      </c>
      <c r="F520" s="120" t="s">
        <v>140</v>
      </c>
      <c r="G520" s="121">
        <v>4511</v>
      </c>
      <c r="H520" s="45"/>
      <c r="I520" s="147"/>
      <c r="J520" s="148"/>
      <c r="K520" s="148"/>
      <c r="L520" s="27" t="s">
        <v>291</v>
      </c>
      <c r="M520" s="28"/>
      <c r="N520" s="197">
        <f>O520+P520</f>
        <v>0</v>
      </c>
      <c r="O520" s="197">
        <f>SUM(O521)</f>
        <v>0</v>
      </c>
      <c r="P520" s="197">
        <f>SUM(P521)</f>
        <v>0</v>
      </c>
      <c r="Q520" s="161"/>
      <c r="R520" s="161"/>
      <c r="S520" s="438"/>
      <c r="T520" s="161"/>
      <c r="U520" s="161"/>
      <c r="V520" s="161"/>
    </row>
    <row r="521" spans="1:22" s="115" customFormat="1" ht="26.4">
      <c r="A521" s="122" t="str">
        <f t="shared" si="84"/>
        <v>71090202030000</v>
      </c>
      <c r="B521" s="124" t="s">
        <v>439</v>
      </c>
      <c r="C521" s="117" t="s">
        <v>187</v>
      </c>
      <c r="D521" s="118" t="s">
        <v>140</v>
      </c>
      <c r="E521" s="119" t="s">
        <v>140</v>
      </c>
      <c r="F521" s="120" t="s">
        <v>442</v>
      </c>
      <c r="G521" s="129" t="s">
        <v>440</v>
      </c>
      <c r="H521" s="25"/>
      <c r="I521" s="18"/>
      <c r="J521" s="19"/>
      <c r="K521" s="19"/>
      <c r="L521" s="29" t="s">
        <v>217</v>
      </c>
      <c r="M521" s="12">
        <v>4511</v>
      </c>
      <c r="N521" s="183">
        <f t="shared" ref="N521:N523" si="98">O521+P521</f>
        <v>0</v>
      </c>
      <c r="O521" s="398"/>
      <c r="P521" s="398"/>
      <c r="Q521" s="161"/>
      <c r="R521" s="161"/>
      <c r="S521" s="438"/>
      <c r="T521" s="161"/>
      <c r="U521" s="161"/>
      <c r="V521" s="161"/>
    </row>
    <row r="522" spans="1:22" ht="28.5" customHeight="1">
      <c r="A522" s="122" t="str">
        <f t="shared" si="84"/>
        <v>71090202034239</v>
      </c>
      <c r="B522" s="124" t="s">
        <v>439</v>
      </c>
      <c r="C522" s="117" t="s">
        <v>187</v>
      </c>
      <c r="D522" s="118" t="s">
        <v>140</v>
      </c>
      <c r="E522" s="119" t="s">
        <v>140</v>
      </c>
      <c r="F522" s="120" t="s">
        <v>442</v>
      </c>
      <c r="G522" s="121">
        <v>4239</v>
      </c>
      <c r="H522" s="45"/>
      <c r="I522" s="147"/>
      <c r="J522" s="148"/>
      <c r="K522" s="148"/>
      <c r="L522" s="27" t="s">
        <v>767</v>
      </c>
      <c r="M522" s="28"/>
      <c r="N522" s="197">
        <f>O522+P522</f>
        <v>0</v>
      </c>
      <c r="O522" s="197">
        <f>SUM(O523)</f>
        <v>0</v>
      </c>
      <c r="P522" s="197">
        <f>SUM(P523)</f>
        <v>0</v>
      </c>
      <c r="Q522" s="161"/>
      <c r="R522" s="161"/>
      <c r="S522" s="438"/>
      <c r="T522" s="161"/>
      <c r="U522" s="161"/>
      <c r="V522" s="161"/>
    </row>
    <row r="523" spans="1:22" ht="16.2">
      <c r="A523" s="122" t="str">
        <f t="shared" si="84"/>
        <v>71090202034511</v>
      </c>
      <c r="B523" s="116" t="s">
        <v>439</v>
      </c>
      <c r="C523" s="117" t="s">
        <v>187</v>
      </c>
      <c r="D523" s="118" t="s">
        <v>140</v>
      </c>
      <c r="E523" s="119" t="s">
        <v>140</v>
      </c>
      <c r="F523" s="120" t="s">
        <v>442</v>
      </c>
      <c r="G523" s="121">
        <v>4511</v>
      </c>
      <c r="H523" s="25"/>
      <c r="I523" s="18"/>
      <c r="J523" s="19"/>
      <c r="K523" s="19"/>
      <c r="L523" s="29" t="s">
        <v>138</v>
      </c>
      <c r="M523" s="12">
        <v>5132</v>
      </c>
      <c r="N523" s="183">
        <f t="shared" si="98"/>
        <v>0</v>
      </c>
      <c r="O523" s="183"/>
      <c r="P523" s="183"/>
      <c r="Q523" s="161"/>
      <c r="R523" s="161"/>
      <c r="S523" s="438"/>
      <c r="T523" s="161"/>
      <c r="U523" s="161"/>
      <c r="V523" s="161"/>
    </row>
    <row r="524" spans="1:22" ht="16.2">
      <c r="A524" s="122" t="str">
        <f t="shared" si="84"/>
        <v>71090202044511</v>
      </c>
      <c r="B524" s="116" t="s">
        <v>439</v>
      </c>
      <c r="C524" s="117" t="s">
        <v>187</v>
      </c>
      <c r="D524" s="118" t="s">
        <v>140</v>
      </c>
      <c r="E524" s="119" t="s">
        <v>140</v>
      </c>
      <c r="F524" s="120" t="s">
        <v>155</v>
      </c>
      <c r="G524" s="121">
        <v>4511</v>
      </c>
      <c r="H524" s="151">
        <v>2821</v>
      </c>
      <c r="I524" s="152" t="s">
        <v>185</v>
      </c>
      <c r="J524" s="153">
        <v>2</v>
      </c>
      <c r="K524" s="153">
        <v>2</v>
      </c>
      <c r="L524" s="154" t="s">
        <v>293</v>
      </c>
      <c r="M524" s="155"/>
      <c r="N524" s="192">
        <f>+N526</f>
        <v>0</v>
      </c>
      <c r="O524" s="192">
        <f t="shared" ref="O524:P524" si="99">+O526</f>
        <v>0</v>
      </c>
      <c r="P524" s="192">
        <f t="shared" si="99"/>
        <v>0</v>
      </c>
      <c r="Q524" s="161"/>
      <c r="R524" s="161"/>
      <c r="S524" s="438"/>
      <c r="T524" s="161"/>
      <c r="U524" s="161"/>
      <c r="V524" s="161"/>
    </row>
    <row r="525" spans="1:22" s="170" customFormat="1" ht="16.2">
      <c r="A525" s="122" t="str">
        <f t="shared" si="84"/>
        <v>71090500000000</v>
      </c>
      <c r="B525" s="124" t="s">
        <v>439</v>
      </c>
      <c r="C525" s="117" t="s">
        <v>187</v>
      </c>
      <c r="D525" s="118" t="s">
        <v>149</v>
      </c>
      <c r="E525" s="119" t="s">
        <v>441</v>
      </c>
      <c r="F525" s="120" t="s">
        <v>441</v>
      </c>
      <c r="G525" s="129" t="s">
        <v>440</v>
      </c>
      <c r="H525" s="25"/>
      <c r="I525" s="25"/>
      <c r="J525" s="26"/>
      <c r="K525" s="26"/>
      <c r="L525" s="30" t="s">
        <v>108</v>
      </c>
      <c r="M525" s="31"/>
      <c r="N525" s="190"/>
      <c r="O525" s="190"/>
      <c r="P525" s="190"/>
      <c r="Q525" s="161"/>
      <c r="R525" s="161"/>
      <c r="S525" s="438"/>
      <c r="T525" s="161"/>
      <c r="U525" s="161"/>
      <c r="V525" s="161"/>
    </row>
    <row r="526" spans="1:22" ht="16.2">
      <c r="A526" s="122" t="str">
        <f t="shared" ref="A526:A580" si="100">CONCATENATE(B526,C526,D526,E526,F526,G526)</f>
        <v>71090500000001</v>
      </c>
      <c r="B526" s="124" t="s">
        <v>439</v>
      </c>
      <c r="C526" s="117" t="s">
        <v>187</v>
      </c>
      <c r="D526" s="118" t="s">
        <v>149</v>
      </c>
      <c r="E526" s="119" t="s">
        <v>441</v>
      </c>
      <c r="F526" s="120" t="s">
        <v>441</v>
      </c>
      <c r="G526" s="129" t="s">
        <v>96</v>
      </c>
      <c r="H526" s="45"/>
      <c r="I526" s="147"/>
      <c r="J526" s="148"/>
      <c r="K526" s="148"/>
      <c r="L526" s="27" t="s">
        <v>294</v>
      </c>
      <c r="M526" s="28"/>
      <c r="N526" s="197">
        <f>O526+P526</f>
        <v>0</v>
      </c>
      <c r="O526" s="197">
        <f>SUM(O527:O528)</f>
        <v>0</v>
      </c>
      <c r="P526" s="197">
        <f>SUM(P527:P528)</f>
        <v>0</v>
      </c>
      <c r="Q526" s="161"/>
      <c r="R526" s="161"/>
      <c r="S526" s="438"/>
      <c r="T526" s="161"/>
      <c r="U526" s="161"/>
      <c r="V526" s="161"/>
    </row>
    <row r="527" spans="1:22" s="156" customFormat="1" ht="26.4">
      <c r="A527" s="122" t="str">
        <f t="shared" si="100"/>
        <v>71090501000000</v>
      </c>
      <c r="B527" s="124" t="s">
        <v>439</v>
      </c>
      <c r="C527" s="117" t="s">
        <v>187</v>
      </c>
      <c r="D527" s="118" t="s">
        <v>149</v>
      </c>
      <c r="E527" s="119" t="s">
        <v>106</v>
      </c>
      <c r="F527" s="120" t="s">
        <v>441</v>
      </c>
      <c r="G527" s="129" t="s">
        <v>440</v>
      </c>
      <c r="H527" s="25"/>
      <c r="I527" s="25"/>
      <c r="J527" s="26"/>
      <c r="K527" s="26"/>
      <c r="L527" s="29" t="s">
        <v>217</v>
      </c>
      <c r="M527" s="12">
        <v>4511</v>
      </c>
      <c r="N527" s="183">
        <f t="shared" ref="N527:N528" si="101">O527+P527</f>
        <v>0</v>
      </c>
      <c r="O527" s="405"/>
      <c r="P527" s="405">
        <v>0</v>
      </c>
      <c r="Q527" s="161"/>
      <c r="R527" s="161"/>
      <c r="S527" s="438"/>
      <c r="T527" s="161"/>
      <c r="U527" s="161"/>
      <c r="V527" s="161"/>
    </row>
    <row r="528" spans="1:22" ht="26.4">
      <c r="A528" s="122" t="str">
        <f t="shared" si="100"/>
        <v>71090501000001</v>
      </c>
      <c r="B528" s="124" t="s">
        <v>439</v>
      </c>
      <c r="C528" s="117" t="s">
        <v>187</v>
      </c>
      <c r="D528" s="118" t="s">
        <v>149</v>
      </c>
      <c r="E528" s="119" t="s">
        <v>106</v>
      </c>
      <c r="F528" s="120" t="s">
        <v>441</v>
      </c>
      <c r="G528" s="129" t="s">
        <v>96</v>
      </c>
      <c r="H528" s="25"/>
      <c r="I528" s="25"/>
      <c r="J528" s="26"/>
      <c r="K528" s="26"/>
      <c r="L528" s="29" t="s">
        <v>219</v>
      </c>
      <c r="M528" s="12">
        <v>4819</v>
      </c>
      <c r="N528" s="183">
        <f t="shared" si="101"/>
        <v>0</v>
      </c>
      <c r="O528" s="183"/>
      <c r="P528" s="183"/>
      <c r="Q528" s="161"/>
      <c r="R528" s="161"/>
      <c r="S528" s="438"/>
      <c r="T528" s="161"/>
      <c r="U528" s="161"/>
      <c r="V528" s="161"/>
    </row>
    <row r="529" spans="1:22" ht="16.2">
      <c r="B529" s="124"/>
      <c r="H529" s="151">
        <v>2823</v>
      </c>
      <c r="I529" s="152" t="s">
        <v>185</v>
      </c>
      <c r="J529" s="153">
        <v>2</v>
      </c>
      <c r="K529" s="153">
        <v>3</v>
      </c>
      <c r="L529" s="154" t="s">
        <v>296</v>
      </c>
      <c r="M529" s="155"/>
      <c r="N529" s="192">
        <f>+N531</f>
        <v>0</v>
      </c>
      <c r="O529" s="192">
        <f>+O531</f>
        <v>0</v>
      </c>
      <c r="P529" s="192">
        <f>+P531</f>
        <v>0</v>
      </c>
      <c r="Q529" s="161"/>
      <c r="R529" s="161"/>
      <c r="S529" s="438"/>
      <c r="T529" s="161"/>
      <c r="U529" s="161"/>
      <c r="V529" s="161"/>
    </row>
    <row r="530" spans="1:22" ht="16.2">
      <c r="B530" s="124"/>
      <c r="H530" s="25"/>
      <c r="I530" s="25"/>
      <c r="J530" s="26"/>
      <c r="K530" s="26"/>
      <c r="L530" s="30" t="s">
        <v>108</v>
      </c>
      <c r="M530" s="31"/>
      <c r="N530" s="190"/>
      <c r="O530" s="190"/>
      <c r="P530" s="190"/>
      <c r="Q530" s="161"/>
      <c r="R530" s="161"/>
      <c r="S530" s="438"/>
      <c r="T530" s="161"/>
      <c r="U530" s="161"/>
      <c r="V530" s="161"/>
    </row>
    <row r="531" spans="1:22" ht="27.6">
      <c r="B531" s="124"/>
      <c r="H531" s="45"/>
      <c r="I531" s="147"/>
      <c r="J531" s="148"/>
      <c r="K531" s="148"/>
      <c r="L531" s="27" t="s">
        <v>297</v>
      </c>
      <c r="M531" s="28"/>
      <c r="N531" s="197">
        <f>O531+P531</f>
        <v>0</v>
      </c>
      <c r="O531" s="197">
        <f>SUM(O532)</f>
        <v>0</v>
      </c>
      <c r="P531" s="197">
        <f>SUM(P532)</f>
        <v>0</v>
      </c>
      <c r="Q531" s="161"/>
      <c r="R531" s="161"/>
      <c r="S531" s="438"/>
      <c r="T531" s="161"/>
      <c r="U531" s="161"/>
      <c r="V531" s="161"/>
    </row>
    <row r="532" spans="1:22" s="115" customFormat="1" ht="26.4">
      <c r="A532" s="122" t="str">
        <f t="shared" si="100"/>
        <v>71090501030000</v>
      </c>
      <c r="B532" s="124" t="s">
        <v>439</v>
      </c>
      <c r="C532" s="117" t="s">
        <v>187</v>
      </c>
      <c r="D532" s="118" t="s">
        <v>149</v>
      </c>
      <c r="E532" s="119" t="s">
        <v>106</v>
      </c>
      <c r="F532" s="120" t="s">
        <v>442</v>
      </c>
      <c r="G532" s="129" t="s">
        <v>440</v>
      </c>
      <c r="H532" s="17"/>
      <c r="I532" s="25"/>
      <c r="J532" s="26"/>
      <c r="K532" s="26"/>
      <c r="L532" s="29" t="s">
        <v>217</v>
      </c>
      <c r="M532" s="33">
        <v>4511</v>
      </c>
      <c r="N532" s="183">
        <f t="shared" ref="N532" si="102">O532+P532</f>
        <v>0</v>
      </c>
      <c r="O532" s="183"/>
      <c r="P532" s="183"/>
      <c r="Q532" s="161"/>
      <c r="R532" s="161"/>
      <c r="S532" s="438"/>
      <c r="T532" s="161"/>
      <c r="U532" s="161"/>
      <c r="V532" s="161"/>
    </row>
    <row r="533" spans="1:22" ht="16.2">
      <c r="A533" s="122" t="str">
        <f t="shared" si="100"/>
        <v>71090501044239</v>
      </c>
      <c r="B533" s="124" t="s">
        <v>439</v>
      </c>
      <c r="C533" s="117" t="s">
        <v>187</v>
      </c>
      <c r="D533" s="118" t="s">
        <v>149</v>
      </c>
      <c r="E533" s="119" t="s">
        <v>106</v>
      </c>
      <c r="F533" s="120" t="s">
        <v>155</v>
      </c>
      <c r="G533" s="121">
        <v>4239</v>
      </c>
      <c r="H533" s="151">
        <v>2824</v>
      </c>
      <c r="I533" s="152" t="s">
        <v>185</v>
      </c>
      <c r="J533" s="153">
        <v>2</v>
      </c>
      <c r="K533" s="153">
        <v>4</v>
      </c>
      <c r="L533" s="154" t="s">
        <v>299</v>
      </c>
      <c r="M533" s="155"/>
      <c r="N533" s="192">
        <f>+N535+N544+N546</f>
        <v>0</v>
      </c>
      <c r="O533" s="192">
        <f t="shared" ref="O533:P533" si="103">+O535+O544+O546</f>
        <v>0</v>
      </c>
      <c r="P533" s="192">
        <f t="shared" si="103"/>
        <v>0</v>
      </c>
      <c r="Q533" s="161"/>
      <c r="R533" s="161"/>
      <c r="S533" s="438"/>
      <c r="T533" s="161"/>
      <c r="U533" s="161"/>
      <c r="V533" s="161"/>
    </row>
    <row r="534" spans="1:22" s="115" customFormat="1" ht="16.2">
      <c r="A534" s="122" t="str">
        <f t="shared" si="100"/>
        <v>71090501050000</v>
      </c>
      <c r="B534" s="124" t="s">
        <v>439</v>
      </c>
      <c r="C534" s="117" t="s">
        <v>187</v>
      </c>
      <c r="D534" s="118" t="s">
        <v>149</v>
      </c>
      <c r="E534" s="119" t="s">
        <v>106</v>
      </c>
      <c r="F534" s="120" t="s">
        <v>149</v>
      </c>
      <c r="G534" s="129" t="s">
        <v>440</v>
      </c>
      <c r="H534" s="25"/>
      <c r="I534" s="25"/>
      <c r="J534" s="26"/>
      <c r="K534" s="26"/>
      <c r="L534" s="30" t="s">
        <v>108</v>
      </c>
      <c r="M534" s="31"/>
      <c r="N534" s="190"/>
      <c r="O534" s="190"/>
      <c r="P534" s="190"/>
      <c r="Q534" s="161"/>
      <c r="R534" s="161"/>
      <c r="S534" s="438"/>
      <c r="T534" s="161"/>
      <c r="U534" s="161"/>
      <c r="V534" s="161"/>
    </row>
    <row r="535" spans="1:22" ht="16.2">
      <c r="A535" s="122" t="str">
        <f t="shared" si="100"/>
        <v>71090501054819</v>
      </c>
      <c r="B535" s="124" t="s">
        <v>439</v>
      </c>
      <c r="C535" s="117" t="s">
        <v>187</v>
      </c>
      <c r="D535" s="118" t="s">
        <v>149</v>
      </c>
      <c r="E535" s="119" t="s">
        <v>106</v>
      </c>
      <c r="F535" s="120" t="s">
        <v>149</v>
      </c>
      <c r="G535" s="121">
        <v>4819</v>
      </c>
      <c r="H535" s="45"/>
      <c r="I535" s="147"/>
      <c r="J535" s="148"/>
      <c r="K535" s="148"/>
      <c r="L535" s="27" t="s">
        <v>300</v>
      </c>
      <c r="M535" s="28"/>
      <c r="N535" s="197">
        <f>SUM(N536:N543)</f>
        <v>0</v>
      </c>
      <c r="O535" s="197">
        <f t="shared" ref="O535:P535" si="104">SUM(O536:O543)</f>
        <v>0</v>
      </c>
      <c r="P535" s="197">
        <f t="shared" si="104"/>
        <v>0</v>
      </c>
      <c r="Q535" s="161"/>
      <c r="R535" s="161"/>
      <c r="S535" s="438"/>
      <c r="T535" s="161"/>
      <c r="U535" s="161"/>
      <c r="V535" s="161"/>
    </row>
    <row r="536" spans="1:22" s="170" customFormat="1" ht="16.2">
      <c r="A536" s="122"/>
      <c r="B536" s="124"/>
      <c r="C536" s="117"/>
      <c r="D536" s="118"/>
      <c r="E536" s="119"/>
      <c r="F536" s="120"/>
      <c r="G536" s="129"/>
      <c r="H536" s="17"/>
      <c r="I536" s="25"/>
      <c r="J536" s="26"/>
      <c r="K536" s="26"/>
      <c r="L536" s="29" t="s">
        <v>118</v>
      </c>
      <c r="M536" s="12">
        <v>4216</v>
      </c>
      <c r="N536" s="183">
        <f t="shared" ref="N536:N539" si="105">O536+P536</f>
        <v>0</v>
      </c>
      <c r="O536" s="183"/>
      <c r="P536" s="183"/>
      <c r="Q536" s="161"/>
      <c r="R536" s="161"/>
      <c r="S536" s="438"/>
      <c r="T536" s="161"/>
      <c r="U536" s="161"/>
      <c r="V536" s="161"/>
    </row>
    <row r="537" spans="1:22" s="170" customFormat="1" ht="16.2">
      <c r="A537" s="122" t="str">
        <f t="shared" si="100"/>
        <v>71090600000000</v>
      </c>
      <c r="B537" s="124" t="s">
        <v>439</v>
      </c>
      <c r="C537" s="117" t="s">
        <v>187</v>
      </c>
      <c r="D537" s="118" t="s">
        <v>157</v>
      </c>
      <c r="E537" s="119" t="s">
        <v>441</v>
      </c>
      <c r="F537" s="120" t="s">
        <v>441</v>
      </c>
      <c r="G537" s="129" t="s">
        <v>440</v>
      </c>
      <c r="H537" s="17"/>
      <c r="I537" s="25"/>
      <c r="J537" s="26"/>
      <c r="K537" s="26"/>
      <c r="L537" s="29" t="s">
        <v>782</v>
      </c>
      <c r="M537" s="12">
        <v>4234</v>
      </c>
      <c r="N537" s="183">
        <f t="shared" si="105"/>
        <v>0</v>
      </c>
      <c r="O537" s="183"/>
      <c r="P537" s="183"/>
      <c r="Q537" s="161"/>
      <c r="R537" s="161"/>
      <c r="S537" s="438"/>
      <c r="T537" s="161"/>
      <c r="U537" s="161"/>
      <c r="V537" s="161"/>
    </row>
    <row r="538" spans="1:22" ht="16.2">
      <c r="A538" s="122" t="str">
        <f t="shared" si="100"/>
        <v>71090600000001</v>
      </c>
      <c r="B538" s="124" t="s">
        <v>439</v>
      </c>
      <c r="C538" s="117" t="s">
        <v>187</v>
      </c>
      <c r="D538" s="118" t="s">
        <v>157</v>
      </c>
      <c r="E538" s="119" t="s">
        <v>441</v>
      </c>
      <c r="F538" s="120" t="s">
        <v>441</v>
      </c>
      <c r="G538" s="129" t="s">
        <v>96</v>
      </c>
      <c r="H538" s="17"/>
      <c r="I538" s="25"/>
      <c r="J538" s="26"/>
      <c r="K538" s="26"/>
      <c r="L538" s="29" t="s">
        <v>125</v>
      </c>
      <c r="M538" s="31">
        <v>4239</v>
      </c>
      <c r="N538" s="183">
        <f t="shared" si="105"/>
        <v>0</v>
      </c>
      <c r="O538" s="183"/>
      <c r="P538" s="183"/>
      <c r="Q538" s="161"/>
      <c r="R538" s="161"/>
      <c r="S538" s="438"/>
      <c r="T538" s="161"/>
      <c r="U538" s="161"/>
      <c r="V538" s="161"/>
    </row>
    <row r="539" spans="1:22" s="156" customFormat="1" ht="16.2">
      <c r="A539" s="122" t="str">
        <f t="shared" si="100"/>
        <v>71090601000000</v>
      </c>
      <c r="B539" s="124" t="s">
        <v>439</v>
      </c>
      <c r="C539" s="117" t="s">
        <v>187</v>
      </c>
      <c r="D539" s="118" t="s">
        <v>157</v>
      </c>
      <c r="E539" s="119" t="s">
        <v>106</v>
      </c>
      <c r="F539" s="120" t="s">
        <v>441</v>
      </c>
      <c r="G539" s="129" t="s">
        <v>440</v>
      </c>
      <c r="H539" s="17"/>
      <c r="I539" s="25"/>
      <c r="J539" s="26"/>
      <c r="K539" s="26"/>
      <c r="L539" s="32" t="s">
        <v>130</v>
      </c>
      <c r="M539" s="48">
        <v>4267</v>
      </c>
      <c r="N539" s="183">
        <f t="shared" si="105"/>
        <v>0</v>
      </c>
      <c r="O539" s="183"/>
      <c r="P539" s="183"/>
      <c r="Q539" s="161"/>
      <c r="R539" s="161"/>
      <c r="S539" s="438"/>
      <c r="T539" s="161"/>
      <c r="U539" s="161"/>
      <c r="V539" s="161"/>
    </row>
    <row r="540" spans="1:22" ht="16.2">
      <c r="A540" s="122" t="str">
        <f t="shared" si="100"/>
        <v>71090601000001</v>
      </c>
      <c r="B540" s="124" t="s">
        <v>439</v>
      </c>
      <c r="C540" s="117" t="s">
        <v>187</v>
      </c>
      <c r="D540" s="118" t="s">
        <v>157</v>
      </c>
      <c r="E540" s="119" t="s">
        <v>106</v>
      </c>
      <c r="F540" s="120" t="s">
        <v>441</v>
      </c>
      <c r="G540" s="129" t="s">
        <v>96</v>
      </c>
      <c r="H540" s="177"/>
      <c r="I540" s="194"/>
      <c r="J540" s="201"/>
      <c r="K540" s="202"/>
      <c r="L540" s="203" t="s">
        <v>240</v>
      </c>
      <c r="M540" s="13">
        <v>4269</v>
      </c>
      <c r="N540" s="183">
        <f t="shared" ref="N540:N545" si="106">O540+P540</f>
        <v>0</v>
      </c>
      <c r="O540" s="183"/>
      <c r="P540" s="183"/>
      <c r="Q540" s="161"/>
      <c r="R540" s="161"/>
      <c r="S540" s="438"/>
      <c r="T540" s="161"/>
      <c r="U540" s="161"/>
      <c r="V540" s="161"/>
    </row>
    <row r="541" spans="1:22" s="115" customFormat="1" ht="16.2">
      <c r="A541" s="122" t="str">
        <f t="shared" si="100"/>
        <v>71090601010000</v>
      </c>
      <c r="B541" s="124" t="s">
        <v>439</v>
      </c>
      <c r="C541" s="117" t="s">
        <v>187</v>
      </c>
      <c r="D541" s="118" t="s">
        <v>157</v>
      </c>
      <c r="E541" s="119" t="s">
        <v>106</v>
      </c>
      <c r="F541" s="120" t="s">
        <v>106</v>
      </c>
      <c r="G541" s="129" t="s">
        <v>440</v>
      </c>
      <c r="H541" s="25"/>
      <c r="I541" s="25"/>
      <c r="J541" s="26"/>
      <c r="K541" s="26"/>
      <c r="L541" s="36" t="s">
        <v>167</v>
      </c>
      <c r="M541" s="13">
        <v>4639</v>
      </c>
      <c r="N541" s="183">
        <f t="shared" si="106"/>
        <v>0</v>
      </c>
      <c r="O541" s="183"/>
      <c r="P541" s="183"/>
      <c r="Q541" s="161"/>
      <c r="R541" s="161"/>
      <c r="S541" s="438"/>
      <c r="T541" s="161"/>
      <c r="U541" s="161"/>
      <c r="V541" s="161"/>
    </row>
    <row r="542" spans="1:22" ht="26.4">
      <c r="A542" s="122" t="str">
        <f t="shared" ref="A542" si="107">CONCATENATE(B542,C542,D542,E542,F542,G542)</f>
        <v>71090501000001</v>
      </c>
      <c r="B542" s="124" t="s">
        <v>439</v>
      </c>
      <c r="C542" s="117" t="s">
        <v>187</v>
      </c>
      <c r="D542" s="118" t="s">
        <v>149</v>
      </c>
      <c r="E542" s="119" t="s">
        <v>106</v>
      </c>
      <c r="F542" s="120" t="s">
        <v>441</v>
      </c>
      <c r="G542" s="129" t="s">
        <v>96</v>
      </c>
      <c r="H542" s="25"/>
      <c r="I542" s="25"/>
      <c r="J542" s="26"/>
      <c r="K542" s="26"/>
      <c r="L542" s="29" t="s">
        <v>219</v>
      </c>
      <c r="M542" s="12">
        <v>4819</v>
      </c>
      <c r="N542" s="183">
        <f t="shared" si="106"/>
        <v>0</v>
      </c>
      <c r="O542" s="183"/>
      <c r="P542" s="183"/>
      <c r="Q542" s="161"/>
      <c r="R542" s="161"/>
      <c r="S542" s="438"/>
      <c r="T542" s="161"/>
      <c r="U542" s="161"/>
      <c r="V542" s="161"/>
    </row>
    <row r="543" spans="1:22" ht="16.2">
      <c r="A543" s="122" t="str">
        <f t="shared" si="100"/>
        <v>71090601014251</v>
      </c>
      <c r="B543" s="124" t="s">
        <v>439</v>
      </c>
      <c r="C543" s="117" t="s">
        <v>187</v>
      </c>
      <c r="D543" s="118" t="s">
        <v>157</v>
      </c>
      <c r="E543" s="119" t="s">
        <v>106</v>
      </c>
      <c r="F543" s="120" t="s">
        <v>106</v>
      </c>
      <c r="G543" s="121">
        <v>4251</v>
      </c>
      <c r="H543" s="37"/>
      <c r="I543" s="194"/>
      <c r="J543" s="195"/>
      <c r="K543" s="196"/>
      <c r="L543" s="29" t="s">
        <v>137</v>
      </c>
      <c r="M543" s="12">
        <v>5129</v>
      </c>
      <c r="N543" s="183">
        <f t="shared" si="106"/>
        <v>0</v>
      </c>
      <c r="O543" s="183"/>
      <c r="P543" s="183"/>
      <c r="Q543" s="161"/>
      <c r="R543" s="161"/>
      <c r="S543" s="438"/>
      <c r="T543" s="161"/>
      <c r="U543" s="161"/>
      <c r="V543" s="161"/>
    </row>
    <row r="544" spans="1:22" ht="18" customHeight="1">
      <c r="A544" s="122" t="str">
        <f t="shared" si="100"/>
        <v>71090601015113</v>
      </c>
      <c r="B544" s="124" t="s">
        <v>439</v>
      </c>
      <c r="C544" s="117" t="s">
        <v>187</v>
      </c>
      <c r="D544" s="118" t="s">
        <v>157</v>
      </c>
      <c r="E544" s="119" t="s">
        <v>106</v>
      </c>
      <c r="F544" s="120" t="s">
        <v>106</v>
      </c>
      <c r="G544" s="121">
        <v>5113</v>
      </c>
      <c r="H544" s="45"/>
      <c r="I544" s="147"/>
      <c r="J544" s="148"/>
      <c r="K544" s="148"/>
      <c r="L544" s="27" t="s">
        <v>301</v>
      </c>
      <c r="M544" s="28"/>
      <c r="N544" s="197">
        <f>O544+P544</f>
        <v>0</v>
      </c>
      <c r="O544" s="197">
        <f>SUM(O545)</f>
        <v>0</v>
      </c>
      <c r="P544" s="197">
        <f>SUM(P545)</f>
        <v>0</v>
      </c>
      <c r="Q544" s="161"/>
      <c r="R544" s="161"/>
      <c r="S544" s="438"/>
      <c r="T544" s="161"/>
      <c r="U544" s="161"/>
      <c r="V544" s="161"/>
    </row>
    <row r="545" spans="1:22" s="115" customFormat="1" ht="26.4">
      <c r="A545" s="122" t="str">
        <f t="shared" si="100"/>
        <v>71090601020000</v>
      </c>
      <c r="B545" s="124" t="s">
        <v>439</v>
      </c>
      <c r="C545" s="117" t="s">
        <v>187</v>
      </c>
      <c r="D545" s="118" t="s">
        <v>157</v>
      </c>
      <c r="E545" s="119" t="s">
        <v>106</v>
      </c>
      <c r="F545" s="120" t="s">
        <v>140</v>
      </c>
      <c r="G545" s="129" t="s">
        <v>440</v>
      </c>
      <c r="H545" s="25"/>
      <c r="I545" s="25"/>
      <c r="J545" s="26"/>
      <c r="K545" s="26"/>
      <c r="L545" s="29" t="s">
        <v>217</v>
      </c>
      <c r="M545" s="12">
        <v>4511</v>
      </c>
      <c r="N545" s="183">
        <f t="shared" si="106"/>
        <v>0</v>
      </c>
      <c r="O545" s="183"/>
      <c r="P545" s="183"/>
      <c r="Q545" s="161"/>
      <c r="R545" s="161"/>
      <c r="S545" s="438"/>
      <c r="T545" s="161"/>
      <c r="U545" s="161"/>
      <c r="V545" s="161"/>
    </row>
    <row r="546" spans="1:22" ht="18" customHeight="1">
      <c r="A546" s="122" t="str">
        <f t="shared" si="100"/>
        <v>71090601015113</v>
      </c>
      <c r="B546" s="124" t="s">
        <v>439</v>
      </c>
      <c r="C546" s="117" t="s">
        <v>187</v>
      </c>
      <c r="D546" s="118" t="s">
        <v>157</v>
      </c>
      <c r="E546" s="119" t="s">
        <v>106</v>
      </c>
      <c r="F546" s="120" t="s">
        <v>106</v>
      </c>
      <c r="G546" s="121">
        <v>5113</v>
      </c>
      <c r="H546" s="45"/>
      <c r="I546" s="147"/>
      <c r="J546" s="148"/>
      <c r="K546" s="148"/>
      <c r="L546" s="27" t="s">
        <v>832</v>
      </c>
      <c r="M546" s="28"/>
      <c r="N546" s="197">
        <f>O546+P546</f>
        <v>0</v>
      </c>
      <c r="O546" s="197">
        <f>SUM(O547:O548)</f>
        <v>0</v>
      </c>
      <c r="P546" s="197">
        <f>SUM(P547:P548)</f>
        <v>0</v>
      </c>
      <c r="Q546" s="161"/>
      <c r="R546" s="161"/>
      <c r="S546" s="438"/>
      <c r="T546" s="161"/>
      <c r="U546" s="161"/>
      <c r="V546" s="161"/>
    </row>
    <row r="547" spans="1:22" ht="16.2">
      <c r="A547" s="122" t="str">
        <f t="shared" si="100"/>
        <v>71090201024511</v>
      </c>
      <c r="B547" s="116" t="s">
        <v>439</v>
      </c>
      <c r="C547" s="117" t="s">
        <v>187</v>
      </c>
      <c r="D547" s="118" t="s">
        <v>140</v>
      </c>
      <c r="E547" s="119" t="s">
        <v>106</v>
      </c>
      <c r="F547" s="120" t="s">
        <v>140</v>
      </c>
      <c r="G547" s="121">
        <v>4511</v>
      </c>
      <c r="H547" s="25"/>
      <c r="I547" s="18"/>
      <c r="J547" s="19"/>
      <c r="K547" s="19"/>
      <c r="L547" s="30" t="s">
        <v>173</v>
      </c>
      <c r="M547" s="31">
        <v>5112</v>
      </c>
      <c r="N547" s="183">
        <f t="shared" ref="N547:N548" si="108">O547+P547</f>
        <v>0</v>
      </c>
      <c r="O547" s="183">
        <v>0</v>
      </c>
      <c r="P547" s="183"/>
      <c r="Q547" s="161"/>
      <c r="R547" s="161"/>
      <c r="S547" s="438"/>
      <c r="T547" s="161"/>
      <c r="U547" s="161"/>
      <c r="V547" s="161"/>
    </row>
    <row r="548" spans="1:22" ht="16.8">
      <c r="A548" s="122" t="str">
        <f t="shared" ref="A548" si="109">CONCATENATE(B548,C548,D548,E548,F548,G548)</f>
        <v>71100700000001</v>
      </c>
      <c r="B548" s="124" t="s">
        <v>439</v>
      </c>
      <c r="C548" s="117" t="s">
        <v>189</v>
      </c>
      <c r="D548" s="118" t="s">
        <v>183</v>
      </c>
      <c r="E548" s="119" t="s">
        <v>441</v>
      </c>
      <c r="F548" s="120" t="s">
        <v>441</v>
      </c>
      <c r="G548" s="129" t="s">
        <v>96</v>
      </c>
      <c r="H548" s="25"/>
      <c r="I548" s="25"/>
      <c r="J548" s="26"/>
      <c r="K548" s="26"/>
      <c r="L548" s="32" t="s">
        <v>143</v>
      </c>
      <c r="M548" s="48">
        <v>5113</v>
      </c>
      <c r="N548" s="183">
        <f t="shared" si="108"/>
        <v>0</v>
      </c>
      <c r="O548" s="398"/>
      <c r="P548" s="398"/>
      <c r="Q548" s="161"/>
      <c r="R548" s="161"/>
      <c r="S548" s="438"/>
      <c r="T548" s="161"/>
      <c r="U548" s="161"/>
      <c r="V548" s="161"/>
    </row>
    <row r="549" spans="1:22" ht="16.2">
      <c r="A549" s="122" t="str">
        <f t="shared" si="100"/>
        <v>71090601045113</v>
      </c>
      <c r="B549" s="124" t="s">
        <v>439</v>
      </c>
      <c r="C549" s="117" t="s">
        <v>187</v>
      </c>
      <c r="D549" s="118" t="s">
        <v>157</v>
      </c>
      <c r="E549" s="119" t="s">
        <v>106</v>
      </c>
      <c r="F549" s="120" t="s">
        <v>155</v>
      </c>
      <c r="G549" s="121">
        <v>5113</v>
      </c>
      <c r="H549" s="151">
        <v>2825</v>
      </c>
      <c r="I549" s="152" t="s">
        <v>185</v>
      </c>
      <c r="J549" s="153">
        <v>2</v>
      </c>
      <c r="K549" s="153">
        <v>5</v>
      </c>
      <c r="L549" s="154" t="s">
        <v>303</v>
      </c>
      <c r="M549" s="155"/>
      <c r="N549" s="192">
        <f>+N551+N553+N555</f>
        <v>0</v>
      </c>
      <c r="O549" s="192">
        <f>+O551+O553+O555</f>
        <v>0</v>
      </c>
      <c r="P549" s="192">
        <f>+P551+P553+P555</f>
        <v>0</v>
      </c>
      <c r="Q549" s="161"/>
      <c r="R549" s="161"/>
      <c r="S549" s="438"/>
      <c r="T549" s="161"/>
      <c r="U549" s="161"/>
      <c r="V549" s="161"/>
    </row>
    <row r="550" spans="1:22" s="115" customFormat="1" ht="16.2">
      <c r="A550" s="122" t="str">
        <f t="shared" si="100"/>
        <v>71090601050000</v>
      </c>
      <c r="B550" s="124" t="s">
        <v>439</v>
      </c>
      <c r="C550" s="117" t="s">
        <v>187</v>
      </c>
      <c r="D550" s="118" t="s">
        <v>157</v>
      </c>
      <c r="E550" s="119" t="s">
        <v>106</v>
      </c>
      <c r="F550" s="120" t="s">
        <v>149</v>
      </c>
      <c r="G550" s="129" t="s">
        <v>440</v>
      </c>
      <c r="H550" s="25"/>
      <c r="I550" s="25"/>
      <c r="J550" s="26"/>
      <c r="K550" s="26"/>
      <c r="L550" s="30" t="s">
        <v>108</v>
      </c>
      <c r="M550" s="48"/>
      <c r="N550" s="190"/>
      <c r="O550" s="190"/>
      <c r="P550" s="190"/>
      <c r="Q550" s="161"/>
      <c r="R550" s="161"/>
      <c r="S550" s="438"/>
      <c r="T550" s="161"/>
      <c r="U550" s="161"/>
      <c r="V550" s="161"/>
    </row>
    <row r="551" spans="1:22" ht="16.2">
      <c r="A551" s="122" t="str">
        <f t="shared" si="100"/>
        <v>71090601054239</v>
      </c>
      <c r="B551" s="124" t="s">
        <v>439</v>
      </c>
      <c r="C551" s="117" t="s">
        <v>187</v>
      </c>
      <c r="D551" s="118" t="s">
        <v>157</v>
      </c>
      <c r="E551" s="119" t="s">
        <v>106</v>
      </c>
      <c r="F551" s="120" t="s">
        <v>149</v>
      </c>
      <c r="G551" s="129">
        <v>4239</v>
      </c>
      <c r="H551" s="45"/>
      <c r="I551" s="147"/>
      <c r="J551" s="148"/>
      <c r="K551" s="148"/>
      <c r="L551" s="27" t="s">
        <v>304</v>
      </c>
      <c r="M551" s="28"/>
      <c r="N551" s="197">
        <f>O551+P551</f>
        <v>0</v>
      </c>
      <c r="O551" s="197">
        <f>SUM(O552)</f>
        <v>0</v>
      </c>
      <c r="P551" s="197">
        <f>SUM(P552)</f>
        <v>0</v>
      </c>
      <c r="Q551" s="161"/>
      <c r="R551" s="161"/>
      <c r="S551" s="438"/>
      <c r="T551" s="161"/>
      <c r="U551" s="161"/>
      <c r="V551" s="161"/>
    </row>
    <row r="552" spans="1:22" ht="26.4">
      <c r="A552" s="122" t="str">
        <f t="shared" si="100"/>
        <v>71090601054637</v>
      </c>
      <c r="B552" s="116" t="s">
        <v>439</v>
      </c>
      <c r="C552" s="117" t="s">
        <v>187</v>
      </c>
      <c r="D552" s="118" t="s">
        <v>157</v>
      </c>
      <c r="E552" s="119" t="s">
        <v>106</v>
      </c>
      <c r="F552" s="120" t="s">
        <v>149</v>
      </c>
      <c r="G552" s="121">
        <v>4637</v>
      </c>
      <c r="H552" s="25"/>
      <c r="I552" s="25"/>
      <c r="J552" s="26"/>
      <c r="K552" s="26"/>
      <c r="L552" s="29" t="s">
        <v>217</v>
      </c>
      <c r="M552" s="12">
        <v>4511</v>
      </c>
      <c r="N552" s="183">
        <f t="shared" ref="N552:N557" si="110">O552+P552</f>
        <v>0</v>
      </c>
      <c r="O552" s="183"/>
      <c r="P552" s="183"/>
      <c r="Q552" s="161"/>
      <c r="R552" s="161"/>
      <c r="S552" s="438"/>
      <c r="T552" s="161"/>
      <c r="U552" s="161"/>
      <c r="V552" s="161"/>
    </row>
    <row r="553" spans="1:22" s="182" customFormat="1" ht="16.2">
      <c r="A553" s="122" t="str">
        <f t="shared" si="100"/>
        <v>71100000000000</v>
      </c>
      <c r="B553" s="124" t="s">
        <v>439</v>
      </c>
      <c r="C553" s="117" t="s">
        <v>189</v>
      </c>
      <c r="D553" s="118" t="s">
        <v>441</v>
      </c>
      <c r="E553" s="119" t="s">
        <v>441</v>
      </c>
      <c r="F553" s="120" t="s">
        <v>441</v>
      </c>
      <c r="G553" s="129" t="s">
        <v>440</v>
      </c>
      <c r="H553" s="45"/>
      <c r="I553" s="147"/>
      <c r="J553" s="148"/>
      <c r="K553" s="148"/>
      <c r="L553" s="27" t="s">
        <v>305</v>
      </c>
      <c r="M553" s="28"/>
      <c r="N553" s="197">
        <f>O553+P553</f>
        <v>0</v>
      </c>
      <c r="O553" s="197">
        <f>SUM(O554)</f>
        <v>0</v>
      </c>
      <c r="P553" s="197">
        <f>SUM(P554)</f>
        <v>0</v>
      </c>
      <c r="Q553" s="161"/>
      <c r="R553" s="161"/>
      <c r="S553" s="438"/>
      <c r="T553" s="161"/>
      <c r="U553" s="161"/>
      <c r="V553" s="161"/>
    </row>
    <row r="554" spans="1:22" ht="26.4">
      <c r="A554" s="122" t="str">
        <f t="shared" si="100"/>
        <v>71100000000001</v>
      </c>
      <c r="B554" s="124" t="s">
        <v>439</v>
      </c>
      <c r="C554" s="117" t="s">
        <v>189</v>
      </c>
      <c r="D554" s="118" t="s">
        <v>441</v>
      </c>
      <c r="E554" s="119" t="s">
        <v>441</v>
      </c>
      <c r="F554" s="120" t="s">
        <v>441</v>
      </c>
      <c r="G554" s="129" t="s">
        <v>96</v>
      </c>
      <c r="H554" s="25"/>
      <c r="I554" s="25"/>
      <c r="J554" s="26"/>
      <c r="K554" s="26"/>
      <c r="L554" s="29" t="s">
        <v>217</v>
      </c>
      <c r="M554" s="12">
        <v>4511</v>
      </c>
      <c r="N554" s="183">
        <f t="shared" si="110"/>
        <v>0</v>
      </c>
      <c r="O554" s="183"/>
      <c r="P554" s="183"/>
      <c r="Q554" s="161"/>
      <c r="R554" s="161"/>
      <c r="S554" s="438"/>
      <c r="T554" s="161"/>
      <c r="U554" s="161"/>
      <c r="V554" s="161"/>
    </row>
    <row r="555" spans="1:22" s="170" customFormat="1" ht="16.2">
      <c r="A555" s="122" t="str">
        <f t="shared" si="100"/>
        <v>71100700000000</v>
      </c>
      <c r="B555" s="124" t="s">
        <v>439</v>
      </c>
      <c r="C555" s="117" t="s">
        <v>189</v>
      </c>
      <c r="D555" s="118" t="s">
        <v>183</v>
      </c>
      <c r="E555" s="119" t="s">
        <v>441</v>
      </c>
      <c r="F555" s="120" t="s">
        <v>441</v>
      </c>
      <c r="G555" s="129" t="s">
        <v>440</v>
      </c>
      <c r="H555" s="45"/>
      <c r="I555" s="147"/>
      <c r="J555" s="148"/>
      <c r="K555" s="148"/>
      <c r="L555" s="27" t="s">
        <v>641</v>
      </c>
      <c r="M555" s="28"/>
      <c r="N555" s="197">
        <f>O555+P555</f>
        <v>0</v>
      </c>
      <c r="O555" s="197">
        <f>SUM(O556:O557)</f>
        <v>0</v>
      </c>
      <c r="P555" s="197">
        <f>SUM(P556:P557)</f>
        <v>0</v>
      </c>
      <c r="Q555" s="161"/>
      <c r="R555" s="161"/>
      <c r="S555" s="438"/>
      <c r="T555" s="161"/>
      <c r="U555" s="161"/>
      <c r="V555" s="161"/>
    </row>
    <row r="556" spans="1:22" ht="16.8">
      <c r="A556" s="122" t="str">
        <f t="shared" si="100"/>
        <v>71100700000001</v>
      </c>
      <c r="B556" s="124" t="s">
        <v>439</v>
      </c>
      <c r="C556" s="117" t="s">
        <v>189</v>
      </c>
      <c r="D556" s="118" t="s">
        <v>183</v>
      </c>
      <c r="E556" s="119" t="s">
        <v>441</v>
      </c>
      <c r="F556" s="120" t="s">
        <v>441</v>
      </c>
      <c r="G556" s="129" t="s">
        <v>96</v>
      </c>
      <c r="H556" s="25"/>
      <c r="I556" s="25"/>
      <c r="J556" s="26"/>
      <c r="K556" s="26"/>
      <c r="L556" s="32" t="s">
        <v>143</v>
      </c>
      <c r="M556" s="48">
        <v>5113</v>
      </c>
      <c r="N556" s="183">
        <f t="shared" si="110"/>
        <v>0</v>
      </c>
      <c r="O556" s="398"/>
      <c r="P556" s="398"/>
      <c r="Q556" s="161"/>
      <c r="R556" s="161"/>
      <c r="S556" s="438"/>
      <c r="T556" s="161"/>
      <c r="U556" s="161"/>
      <c r="V556" s="161"/>
    </row>
    <row r="557" spans="1:22" s="156" customFormat="1" ht="16.8">
      <c r="A557" s="122" t="str">
        <f t="shared" si="100"/>
        <v>71100701000000</v>
      </c>
      <c r="B557" s="124" t="s">
        <v>439</v>
      </c>
      <c r="C557" s="117" t="s">
        <v>189</v>
      </c>
      <c r="D557" s="118" t="s">
        <v>183</v>
      </c>
      <c r="E557" s="119" t="s">
        <v>106</v>
      </c>
      <c r="F557" s="120" t="s">
        <v>441</v>
      </c>
      <c r="G557" s="129" t="s">
        <v>440</v>
      </c>
      <c r="H557" s="25"/>
      <c r="I557" s="25"/>
      <c r="J557" s="26"/>
      <c r="K557" s="26"/>
      <c r="L557" s="29" t="s">
        <v>137</v>
      </c>
      <c r="M557" s="12">
        <v>5129</v>
      </c>
      <c r="N557" s="183">
        <f t="shared" si="110"/>
        <v>0</v>
      </c>
      <c r="O557" s="398"/>
      <c r="P557" s="398"/>
      <c r="Q557" s="161"/>
      <c r="R557" s="161"/>
      <c r="S557" s="438"/>
      <c r="T557" s="161"/>
      <c r="U557" s="161"/>
      <c r="V557" s="161"/>
    </row>
    <row r="558" spans="1:22" ht="26.4">
      <c r="A558" s="122" t="str">
        <f t="shared" si="100"/>
        <v>71100701000001</v>
      </c>
      <c r="B558" s="124" t="s">
        <v>439</v>
      </c>
      <c r="C558" s="117" t="s">
        <v>189</v>
      </c>
      <c r="D558" s="118" t="s">
        <v>183</v>
      </c>
      <c r="E558" s="119" t="s">
        <v>106</v>
      </c>
      <c r="F558" s="120" t="s">
        <v>441</v>
      </c>
      <c r="G558" s="129" t="s">
        <v>96</v>
      </c>
      <c r="H558" s="151">
        <v>2827</v>
      </c>
      <c r="I558" s="152" t="s">
        <v>185</v>
      </c>
      <c r="J558" s="153">
        <v>2</v>
      </c>
      <c r="K558" s="153">
        <v>7</v>
      </c>
      <c r="L558" s="154" t="s">
        <v>306</v>
      </c>
      <c r="M558" s="155"/>
      <c r="N558" s="192">
        <f>+N560</f>
        <v>0</v>
      </c>
      <c r="O558" s="192">
        <f t="shared" ref="O558:P558" si="111">+O560</f>
        <v>0</v>
      </c>
      <c r="P558" s="192">
        <f t="shared" si="111"/>
        <v>0</v>
      </c>
      <c r="Q558" s="161"/>
      <c r="R558" s="161"/>
      <c r="S558" s="438"/>
      <c r="T558" s="161"/>
      <c r="U558" s="161"/>
      <c r="V558" s="161"/>
    </row>
    <row r="559" spans="1:22" s="115" customFormat="1" ht="16.2">
      <c r="A559" s="122" t="str">
        <f t="shared" si="100"/>
        <v>71100701010000</v>
      </c>
      <c r="B559" s="124" t="s">
        <v>439</v>
      </c>
      <c r="C559" s="117" t="s">
        <v>189</v>
      </c>
      <c r="D559" s="118" t="s">
        <v>183</v>
      </c>
      <c r="E559" s="119" t="s">
        <v>106</v>
      </c>
      <c r="F559" s="120" t="s">
        <v>106</v>
      </c>
      <c r="G559" s="129" t="s">
        <v>440</v>
      </c>
      <c r="H559" s="25"/>
      <c r="I559" s="25"/>
      <c r="J559" s="26"/>
      <c r="K559" s="26"/>
      <c r="L559" s="30" t="s">
        <v>108</v>
      </c>
      <c r="M559" s="31"/>
      <c r="N559" s="190"/>
      <c r="O559" s="190"/>
      <c r="P559" s="190"/>
      <c r="Q559" s="161"/>
      <c r="R559" s="161"/>
      <c r="S559" s="438"/>
      <c r="T559" s="161"/>
      <c r="U559" s="161"/>
      <c r="V559" s="161"/>
    </row>
    <row r="560" spans="1:22" ht="16.2">
      <c r="A560" s="122" t="str">
        <f t="shared" si="100"/>
        <v>71100701014216</v>
      </c>
      <c r="B560" s="124" t="s">
        <v>439</v>
      </c>
      <c r="C560" s="117" t="s">
        <v>189</v>
      </c>
      <c r="D560" s="118" t="s">
        <v>183</v>
      </c>
      <c r="E560" s="119" t="s">
        <v>106</v>
      </c>
      <c r="F560" s="120" t="s">
        <v>106</v>
      </c>
      <c r="G560" s="121">
        <v>4216</v>
      </c>
      <c r="H560" s="45"/>
      <c r="I560" s="147"/>
      <c r="J560" s="148"/>
      <c r="K560" s="148"/>
      <c r="L560" s="27" t="s">
        <v>307</v>
      </c>
      <c r="M560" s="28"/>
      <c r="N560" s="197">
        <f>O560+P560</f>
        <v>0</v>
      </c>
      <c r="O560" s="197">
        <f>SUM(O561:O564)</f>
        <v>0</v>
      </c>
      <c r="P560" s="197">
        <f>SUM(P561:P564)</f>
        <v>0</v>
      </c>
      <c r="Q560" s="161"/>
      <c r="R560" s="161"/>
      <c r="S560" s="438"/>
      <c r="T560" s="161"/>
      <c r="U560" s="161"/>
      <c r="V560" s="161"/>
    </row>
    <row r="561" spans="1:22" ht="16.2">
      <c r="A561" s="122" t="str">
        <f t="shared" si="100"/>
        <v>71100701014239</v>
      </c>
      <c r="B561" s="124" t="s">
        <v>439</v>
      </c>
      <c r="C561" s="117" t="s">
        <v>189</v>
      </c>
      <c r="D561" s="118" t="s">
        <v>183</v>
      </c>
      <c r="E561" s="119" t="s">
        <v>106</v>
      </c>
      <c r="F561" s="120" t="s">
        <v>106</v>
      </c>
      <c r="G561" s="121">
        <v>4239</v>
      </c>
      <c r="H561" s="17"/>
      <c r="I561" s="25"/>
      <c r="J561" s="26"/>
      <c r="K561" s="26"/>
      <c r="L561" s="29" t="s">
        <v>125</v>
      </c>
      <c r="M561" s="31">
        <v>4239</v>
      </c>
      <c r="N561" s="183">
        <f t="shared" ref="N561:N564" si="112">O561+P561</f>
        <v>0</v>
      </c>
      <c r="O561" s="183"/>
      <c r="P561" s="183"/>
      <c r="Q561" s="161"/>
      <c r="R561" s="161"/>
      <c r="S561" s="438"/>
      <c r="T561" s="161"/>
      <c r="U561" s="161"/>
      <c r="V561" s="161"/>
    </row>
    <row r="562" spans="1:22" ht="26.4">
      <c r="A562" s="122" t="str">
        <f t="shared" si="100"/>
        <v>71100701014639</v>
      </c>
      <c r="B562" s="124" t="s">
        <v>439</v>
      </c>
      <c r="C562" s="117" t="s">
        <v>189</v>
      </c>
      <c r="D562" s="118" t="s">
        <v>183</v>
      </c>
      <c r="E562" s="119" t="s">
        <v>106</v>
      </c>
      <c r="F562" s="120" t="s">
        <v>106</v>
      </c>
      <c r="G562" s="121">
        <v>4639</v>
      </c>
      <c r="H562" s="25"/>
      <c r="I562" s="25"/>
      <c r="J562" s="26"/>
      <c r="K562" s="26"/>
      <c r="L562" s="30" t="s">
        <v>142</v>
      </c>
      <c r="M562" s="31">
        <v>4251</v>
      </c>
      <c r="N562" s="183">
        <f t="shared" si="112"/>
        <v>0</v>
      </c>
      <c r="O562" s="183"/>
      <c r="P562" s="183">
        <v>0</v>
      </c>
      <c r="Q562" s="161"/>
      <c r="R562" s="161"/>
      <c r="S562" s="438"/>
      <c r="T562" s="161"/>
      <c r="U562" s="161"/>
      <c r="V562" s="161"/>
    </row>
    <row r="563" spans="1:22" s="156" customFormat="1" ht="16.8">
      <c r="A563" s="122" t="str">
        <f t="shared" si="100"/>
        <v>71100701000000</v>
      </c>
      <c r="B563" s="124" t="s">
        <v>439</v>
      </c>
      <c r="C563" s="117" t="s">
        <v>189</v>
      </c>
      <c r="D563" s="118" t="s">
        <v>183</v>
      </c>
      <c r="E563" s="119" t="s">
        <v>106</v>
      </c>
      <c r="F563" s="120" t="s">
        <v>441</v>
      </c>
      <c r="G563" s="129" t="s">
        <v>440</v>
      </c>
      <c r="H563" s="25"/>
      <c r="I563" s="25"/>
      <c r="J563" s="26"/>
      <c r="K563" s="26"/>
      <c r="L563" s="29" t="s">
        <v>137</v>
      </c>
      <c r="M563" s="12">
        <v>5129</v>
      </c>
      <c r="N563" s="183">
        <f t="shared" si="112"/>
        <v>0</v>
      </c>
      <c r="O563" s="398"/>
      <c r="P563" s="398"/>
      <c r="Q563" s="161"/>
      <c r="R563" s="161"/>
      <c r="S563" s="438"/>
      <c r="T563" s="161"/>
      <c r="U563" s="161"/>
      <c r="V563" s="161"/>
    </row>
    <row r="564" spans="1:22" ht="16.2">
      <c r="A564" s="122" t="str">
        <f t="shared" si="100"/>
        <v>71060401024511</v>
      </c>
      <c r="B564" s="124" t="s">
        <v>439</v>
      </c>
      <c r="C564" s="117" t="s">
        <v>157</v>
      </c>
      <c r="D564" s="118" t="s">
        <v>155</v>
      </c>
      <c r="E564" s="119" t="s">
        <v>106</v>
      </c>
      <c r="F564" s="120" t="s">
        <v>140</v>
      </c>
      <c r="G564" s="129">
        <v>4511</v>
      </c>
      <c r="H564" s="37"/>
      <c r="I564" s="194"/>
      <c r="J564" s="195"/>
      <c r="K564" s="196"/>
      <c r="L564" s="29" t="s">
        <v>138</v>
      </c>
      <c r="M564" s="12">
        <v>5132</v>
      </c>
      <c r="N564" s="183">
        <f t="shared" si="112"/>
        <v>0</v>
      </c>
      <c r="O564" s="183"/>
      <c r="P564" s="183"/>
      <c r="Q564" s="161"/>
      <c r="R564" s="161"/>
      <c r="S564" s="438"/>
      <c r="T564" s="161"/>
      <c r="U564" s="161"/>
      <c r="V564" s="161"/>
    </row>
    <row r="565" spans="1:22" ht="16.2">
      <c r="A565" s="122" t="str">
        <f t="shared" si="100"/>
        <v>71100701034819</v>
      </c>
      <c r="B565" s="124" t="s">
        <v>439</v>
      </c>
      <c r="C565" s="117" t="s">
        <v>189</v>
      </c>
      <c r="D565" s="118" t="s">
        <v>183</v>
      </c>
      <c r="E565" s="119" t="s">
        <v>106</v>
      </c>
      <c r="F565" s="120" t="s">
        <v>442</v>
      </c>
      <c r="G565" s="121">
        <v>4819</v>
      </c>
      <c r="H565" s="165">
        <v>2840</v>
      </c>
      <c r="I565" s="166" t="s">
        <v>185</v>
      </c>
      <c r="J565" s="167">
        <v>4</v>
      </c>
      <c r="K565" s="167">
        <v>0</v>
      </c>
      <c r="L565" s="168" t="s">
        <v>313</v>
      </c>
      <c r="M565" s="176"/>
      <c r="N565" s="188">
        <f>+N567+N572</f>
        <v>0</v>
      </c>
      <c r="O565" s="188">
        <f>+O567+O572</f>
        <v>0</v>
      </c>
      <c r="P565" s="188">
        <f>+P567+P572</f>
        <v>0</v>
      </c>
      <c r="Q565" s="161"/>
      <c r="R565" s="161"/>
      <c r="S565" s="438"/>
      <c r="T565" s="161"/>
      <c r="U565" s="161"/>
      <c r="V565" s="161"/>
    </row>
    <row r="566" spans="1:22" s="115" customFormat="1" ht="16.2">
      <c r="A566" s="122" t="str">
        <f t="shared" si="100"/>
        <v>71100701040000</v>
      </c>
      <c r="B566" s="124" t="s">
        <v>439</v>
      </c>
      <c r="C566" s="117" t="s">
        <v>189</v>
      </c>
      <c r="D566" s="118" t="s">
        <v>183</v>
      </c>
      <c r="E566" s="119" t="s">
        <v>106</v>
      </c>
      <c r="F566" s="120" t="s">
        <v>155</v>
      </c>
      <c r="G566" s="129" t="s">
        <v>440</v>
      </c>
      <c r="H566" s="25"/>
      <c r="I566" s="18"/>
      <c r="J566" s="19"/>
      <c r="K566" s="19"/>
      <c r="L566" s="30" t="s">
        <v>110</v>
      </c>
      <c r="M566" s="31"/>
      <c r="N566" s="190"/>
      <c r="O566" s="190"/>
      <c r="P566" s="190"/>
      <c r="Q566" s="161"/>
      <c r="R566" s="161"/>
      <c r="S566" s="438"/>
      <c r="T566" s="161"/>
      <c r="U566" s="161"/>
      <c r="V566" s="161"/>
    </row>
    <row r="567" spans="1:22" ht="16.2">
      <c r="A567" s="122" t="str">
        <f t="shared" si="100"/>
        <v>71100701044216</v>
      </c>
      <c r="B567" s="124" t="s">
        <v>439</v>
      </c>
      <c r="C567" s="117" t="s">
        <v>189</v>
      </c>
      <c r="D567" s="118" t="s">
        <v>183</v>
      </c>
      <c r="E567" s="119" t="s">
        <v>106</v>
      </c>
      <c r="F567" s="120" t="s">
        <v>155</v>
      </c>
      <c r="G567" s="121">
        <v>4216</v>
      </c>
      <c r="H567" s="151" t="s">
        <v>768</v>
      </c>
      <c r="I567" s="152" t="s">
        <v>185</v>
      </c>
      <c r="J567" s="153">
        <v>4</v>
      </c>
      <c r="K567" s="153">
        <v>1</v>
      </c>
      <c r="L567" s="154" t="s">
        <v>769</v>
      </c>
      <c r="M567" s="155"/>
      <c r="N567" s="192">
        <f t="shared" ref="N567" si="113">+N569</f>
        <v>0</v>
      </c>
      <c r="O567" s="192">
        <f>+O569</f>
        <v>0</v>
      </c>
      <c r="P567" s="192">
        <f>+P569</f>
        <v>0</v>
      </c>
      <c r="Q567" s="161"/>
      <c r="R567" s="161"/>
      <c r="S567" s="438"/>
      <c r="T567" s="161"/>
      <c r="U567" s="161"/>
      <c r="V567" s="161"/>
    </row>
    <row r="568" spans="1:22" ht="16.2">
      <c r="A568" s="122" t="str">
        <f t="shared" si="100"/>
        <v>71100701044239</v>
      </c>
      <c r="B568" s="124" t="s">
        <v>439</v>
      </c>
      <c r="C568" s="117" t="s">
        <v>189</v>
      </c>
      <c r="D568" s="118" t="s">
        <v>183</v>
      </c>
      <c r="E568" s="119" t="s">
        <v>106</v>
      </c>
      <c r="F568" s="120" t="s">
        <v>155</v>
      </c>
      <c r="G568" s="121">
        <v>4239</v>
      </c>
      <c r="H568" s="25"/>
      <c r="I568" s="18"/>
      <c r="J568" s="19"/>
      <c r="K568" s="19"/>
      <c r="L568" s="30" t="s">
        <v>108</v>
      </c>
      <c r="M568" s="31"/>
      <c r="N568" s="190"/>
      <c r="O568" s="190"/>
      <c r="P568" s="190"/>
      <c r="Q568" s="161"/>
      <c r="R568" s="161"/>
      <c r="S568" s="438"/>
      <c r="T568" s="161"/>
      <c r="U568" s="161"/>
      <c r="V568" s="161"/>
    </row>
    <row r="569" spans="1:22" ht="16.2">
      <c r="A569" s="122" t="str">
        <f t="shared" si="100"/>
        <v>71100701044269</v>
      </c>
      <c r="B569" s="124" t="s">
        <v>439</v>
      </c>
      <c r="C569" s="117" t="s">
        <v>189</v>
      </c>
      <c r="D569" s="118" t="s">
        <v>183</v>
      </c>
      <c r="E569" s="119" t="s">
        <v>106</v>
      </c>
      <c r="F569" s="120" t="s">
        <v>155</v>
      </c>
      <c r="G569" s="121">
        <v>4269</v>
      </c>
      <c r="H569" s="45"/>
      <c r="I569" s="147"/>
      <c r="J569" s="148"/>
      <c r="K569" s="148"/>
      <c r="L569" s="27" t="s">
        <v>770</v>
      </c>
      <c r="M569" s="28"/>
      <c r="N569" s="197">
        <f>SUM(N570:N571)</f>
        <v>0</v>
      </c>
      <c r="O569" s="197">
        <f t="shared" ref="O569:P569" si="114">SUM(O570:O571)</f>
        <v>0</v>
      </c>
      <c r="P569" s="197">
        <f t="shared" si="114"/>
        <v>0</v>
      </c>
      <c r="Q569" s="161"/>
      <c r="R569" s="161"/>
      <c r="S569" s="438"/>
      <c r="T569" s="161"/>
      <c r="U569" s="161"/>
      <c r="V569" s="161"/>
    </row>
    <row r="570" spans="1:22" ht="16.8">
      <c r="A570" s="122" t="str">
        <f t="shared" si="100"/>
        <v>71100701044521</v>
      </c>
      <c r="B570" s="124" t="s">
        <v>439</v>
      </c>
      <c r="C570" s="117" t="s">
        <v>189</v>
      </c>
      <c r="D570" s="118" t="s">
        <v>183</v>
      </c>
      <c r="E570" s="119" t="s">
        <v>106</v>
      </c>
      <c r="F570" s="120" t="s">
        <v>155</v>
      </c>
      <c r="G570" s="121">
        <v>4521</v>
      </c>
      <c r="H570" s="25"/>
      <c r="I570" s="18"/>
      <c r="J570" s="19"/>
      <c r="K570" s="19"/>
      <c r="L570" s="29" t="s">
        <v>125</v>
      </c>
      <c r="M570" s="12">
        <v>4239</v>
      </c>
      <c r="N570" s="183">
        <f t="shared" ref="N570:N571" si="115">O570+P570</f>
        <v>0</v>
      </c>
      <c r="O570" s="398"/>
      <c r="P570" s="398"/>
      <c r="Q570" s="161"/>
      <c r="R570" s="161"/>
      <c r="S570" s="438"/>
      <c r="T570" s="161"/>
      <c r="U570" s="161"/>
      <c r="V570" s="161"/>
    </row>
    <row r="571" spans="1:22" ht="26.4">
      <c r="A571" s="122" t="str">
        <f t="shared" si="100"/>
        <v>71090501000001</v>
      </c>
      <c r="B571" s="124" t="s">
        <v>439</v>
      </c>
      <c r="C571" s="117" t="s">
        <v>187</v>
      </c>
      <c r="D571" s="118" t="s">
        <v>149</v>
      </c>
      <c r="E571" s="119" t="s">
        <v>106</v>
      </c>
      <c r="F571" s="120" t="s">
        <v>441</v>
      </c>
      <c r="G571" s="129" t="s">
        <v>96</v>
      </c>
      <c r="H571" s="25"/>
      <c r="I571" s="25"/>
      <c r="J571" s="26"/>
      <c r="K571" s="26"/>
      <c r="L571" s="29" t="s">
        <v>219</v>
      </c>
      <c r="M571" s="12">
        <v>4819</v>
      </c>
      <c r="N571" s="183">
        <f t="shared" si="115"/>
        <v>0</v>
      </c>
      <c r="O571" s="183"/>
      <c r="P571" s="183"/>
      <c r="Q571" s="161"/>
      <c r="R571" s="161"/>
      <c r="S571" s="438"/>
      <c r="T571" s="161"/>
      <c r="U571" s="161"/>
      <c r="V571" s="161"/>
    </row>
    <row r="572" spans="1:22" ht="16.2">
      <c r="A572" s="122" t="str">
        <f t="shared" si="100"/>
        <v>71100701044639</v>
      </c>
      <c r="B572" s="124" t="s">
        <v>439</v>
      </c>
      <c r="C572" s="117" t="s">
        <v>189</v>
      </c>
      <c r="D572" s="118" t="s">
        <v>183</v>
      </c>
      <c r="E572" s="119" t="s">
        <v>106</v>
      </c>
      <c r="F572" s="120" t="s">
        <v>155</v>
      </c>
      <c r="G572" s="121">
        <v>4639</v>
      </c>
      <c r="H572" s="151">
        <v>2843</v>
      </c>
      <c r="I572" s="152" t="s">
        <v>185</v>
      </c>
      <c r="J572" s="153">
        <v>4</v>
      </c>
      <c r="K572" s="153">
        <v>3</v>
      </c>
      <c r="L572" s="154" t="s">
        <v>313</v>
      </c>
      <c r="M572" s="155"/>
      <c r="N572" s="192">
        <f>+N64</f>
        <v>0</v>
      </c>
      <c r="O572" s="192">
        <f>+O64</f>
        <v>0</v>
      </c>
      <c r="P572" s="192">
        <f>+P64</f>
        <v>0</v>
      </c>
      <c r="Q572" s="161"/>
      <c r="R572" s="161"/>
      <c r="S572" s="438"/>
      <c r="T572" s="161"/>
      <c r="U572" s="161"/>
      <c r="V572" s="161"/>
    </row>
    <row r="573" spans="1:22" ht="16.2">
      <c r="A573" s="122" t="str">
        <f t="shared" si="100"/>
        <v>71100701044729</v>
      </c>
      <c r="B573" s="124" t="s">
        <v>439</v>
      </c>
      <c r="C573" s="117" t="s">
        <v>189</v>
      </c>
      <c r="D573" s="118" t="s">
        <v>183</v>
      </c>
      <c r="E573" s="119" t="s">
        <v>106</v>
      </c>
      <c r="F573" s="120" t="s">
        <v>155</v>
      </c>
      <c r="G573" s="121">
        <v>4729</v>
      </c>
      <c r="H573" s="25"/>
      <c r="I573" s="25"/>
      <c r="J573" s="26"/>
      <c r="K573" s="26"/>
      <c r="L573" s="30" t="s">
        <v>108</v>
      </c>
      <c r="M573" s="31"/>
      <c r="N573" s="190"/>
      <c r="O573" s="190"/>
      <c r="P573" s="190"/>
      <c r="Q573" s="161"/>
      <c r="R573" s="161"/>
      <c r="S573" s="438"/>
      <c r="T573" s="161"/>
      <c r="U573" s="161"/>
      <c r="V573" s="161"/>
    </row>
    <row r="574" spans="1:22" ht="16.2">
      <c r="A574" s="122" t="str">
        <f t="shared" si="100"/>
        <v>71100701054819</v>
      </c>
      <c r="B574" s="124" t="s">
        <v>439</v>
      </c>
      <c r="C574" s="117" t="s">
        <v>189</v>
      </c>
      <c r="D574" s="118" t="s">
        <v>183</v>
      </c>
      <c r="E574" s="119" t="s">
        <v>106</v>
      </c>
      <c r="F574" s="120" t="s">
        <v>149</v>
      </c>
      <c r="G574" s="121">
        <v>4819</v>
      </c>
      <c r="H574" s="467">
        <v>2900</v>
      </c>
      <c r="I574" s="212" t="s">
        <v>187</v>
      </c>
      <c r="J574" s="213">
        <v>0</v>
      </c>
      <c r="K574" s="213">
        <v>0</v>
      </c>
      <c r="L574" s="162" t="s">
        <v>315</v>
      </c>
      <c r="M574" s="174"/>
      <c r="N574" s="163">
        <f>+N576+N606+N622+N647</f>
        <v>0</v>
      </c>
      <c r="O574" s="163">
        <f>+O576+O606+O622+O647</f>
        <v>0</v>
      </c>
      <c r="P574" s="163">
        <f>+P576+P606+P622+P647</f>
        <v>0</v>
      </c>
      <c r="Q574" s="161"/>
      <c r="R574" s="161"/>
      <c r="S574" s="438"/>
      <c r="T574" s="161"/>
      <c r="U574" s="161"/>
      <c r="V574" s="161"/>
    </row>
    <row r="575" spans="1:22" s="170" customFormat="1" ht="16.2">
      <c r="A575" s="122" t="str">
        <f t="shared" si="100"/>
        <v>71100900000000</v>
      </c>
      <c r="B575" s="124" t="s">
        <v>439</v>
      </c>
      <c r="C575" s="117" t="s">
        <v>189</v>
      </c>
      <c r="D575" s="118" t="s">
        <v>187</v>
      </c>
      <c r="E575" s="119" t="s">
        <v>441</v>
      </c>
      <c r="F575" s="120" t="s">
        <v>441</v>
      </c>
      <c r="G575" s="129" t="s">
        <v>440</v>
      </c>
      <c r="H575" s="25"/>
      <c r="I575" s="18"/>
      <c r="J575" s="19"/>
      <c r="K575" s="19"/>
      <c r="L575" s="30" t="s">
        <v>108</v>
      </c>
      <c r="M575" s="31"/>
      <c r="N575" s="150"/>
      <c r="O575" s="150"/>
      <c r="P575" s="150"/>
      <c r="Q575" s="161"/>
      <c r="R575" s="161"/>
      <c r="S575" s="438"/>
      <c r="T575" s="161"/>
      <c r="U575" s="161"/>
      <c r="V575" s="161"/>
    </row>
    <row r="576" spans="1:22" ht="16.2">
      <c r="A576" s="122" t="str">
        <f t="shared" si="100"/>
        <v>71100900000001</v>
      </c>
      <c r="B576" s="124" t="s">
        <v>439</v>
      </c>
      <c r="C576" s="117" t="s">
        <v>189</v>
      </c>
      <c r="D576" s="118" t="s">
        <v>187</v>
      </c>
      <c r="E576" s="119" t="s">
        <v>441</v>
      </c>
      <c r="F576" s="120" t="s">
        <v>441</v>
      </c>
      <c r="G576" s="129" t="s">
        <v>96</v>
      </c>
      <c r="H576" s="165">
        <v>2910</v>
      </c>
      <c r="I576" s="166" t="s">
        <v>187</v>
      </c>
      <c r="J576" s="167">
        <v>1</v>
      </c>
      <c r="K576" s="167">
        <v>0</v>
      </c>
      <c r="L576" s="168" t="s">
        <v>316</v>
      </c>
      <c r="M576" s="176"/>
      <c r="N576" s="188">
        <f>+N578+N601</f>
        <v>0</v>
      </c>
      <c r="O576" s="188">
        <f>+O578+O601</f>
        <v>0</v>
      </c>
      <c r="P576" s="188">
        <f>+P578+P601</f>
        <v>0</v>
      </c>
      <c r="Q576" s="161"/>
      <c r="R576" s="161"/>
      <c r="S576" s="438"/>
      <c r="T576" s="161"/>
      <c r="U576" s="161"/>
      <c r="V576" s="161"/>
    </row>
    <row r="577" spans="1:22" s="156" customFormat="1" ht="16.2">
      <c r="A577" s="122" t="str">
        <f t="shared" si="100"/>
        <v>71100901000000</v>
      </c>
      <c r="B577" s="124" t="s">
        <v>439</v>
      </c>
      <c r="C577" s="117" t="s">
        <v>189</v>
      </c>
      <c r="D577" s="118" t="s">
        <v>187</v>
      </c>
      <c r="E577" s="119" t="s">
        <v>106</v>
      </c>
      <c r="F577" s="120" t="s">
        <v>441</v>
      </c>
      <c r="G577" s="129" t="s">
        <v>440</v>
      </c>
      <c r="H577" s="25"/>
      <c r="I577" s="18"/>
      <c r="J577" s="19"/>
      <c r="K577" s="19"/>
      <c r="L577" s="30" t="s">
        <v>110</v>
      </c>
      <c r="M577" s="31"/>
      <c r="N577" s="190"/>
      <c r="O577" s="190"/>
      <c r="P577" s="190"/>
      <c r="Q577" s="161"/>
      <c r="R577" s="161"/>
      <c r="S577" s="438"/>
      <c r="T577" s="161"/>
      <c r="U577" s="161"/>
      <c r="V577" s="161"/>
    </row>
    <row r="578" spans="1:22" ht="16.2">
      <c r="A578" s="122" t="str">
        <f t="shared" si="100"/>
        <v>71100901000001</v>
      </c>
      <c r="B578" s="124" t="s">
        <v>439</v>
      </c>
      <c r="C578" s="117" t="s">
        <v>189</v>
      </c>
      <c r="D578" s="118" t="s">
        <v>187</v>
      </c>
      <c r="E578" s="119" t="s">
        <v>106</v>
      </c>
      <c r="F578" s="120" t="s">
        <v>441</v>
      </c>
      <c r="G578" s="129" t="s">
        <v>96</v>
      </c>
      <c r="H578" s="151">
        <v>2911</v>
      </c>
      <c r="I578" s="152" t="s">
        <v>187</v>
      </c>
      <c r="J578" s="153">
        <v>1</v>
      </c>
      <c r="K578" s="153">
        <v>1</v>
      </c>
      <c r="L578" s="154" t="s">
        <v>317</v>
      </c>
      <c r="M578" s="155"/>
      <c r="N578" s="192">
        <f>+N580+N585+N589+N593+N595+N597+N599</f>
        <v>0</v>
      </c>
      <c r="O578" s="192">
        <f t="shared" ref="O578:P578" si="116">+O580+O585+O589+O593+O595+O597+O599</f>
        <v>0</v>
      </c>
      <c r="P578" s="192">
        <f t="shared" si="116"/>
        <v>0</v>
      </c>
      <c r="Q578" s="161"/>
      <c r="R578" s="161"/>
      <c r="S578" s="438"/>
      <c r="T578" s="161"/>
      <c r="U578" s="161"/>
      <c r="V578" s="161"/>
    </row>
    <row r="579" spans="1:22" s="115" customFormat="1" ht="16.2">
      <c r="A579" s="122" t="str">
        <f t="shared" si="100"/>
        <v>71100901010000</v>
      </c>
      <c r="B579" s="124" t="s">
        <v>439</v>
      </c>
      <c r="C579" s="117" t="s">
        <v>189</v>
      </c>
      <c r="D579" s="118" t="s">
        <v>187</v>
      </c>
      <c r="E579" s="119" t="s">
        <v>106</v>
      </c>
      <c r="F579" s="120" t="s">
        <v>106</v>
      </c>
      <c r="G579" s="129" t="s">
        <v>440</v>
      </c>
      <c r="H579" s="25"/>
      <c r="I579" s="25"/>
      <c r="J579" s="26"/>
      <c r="K579" s="26"/>
      <c r="L579" s="30" t="s">
        <v>108</v>
      </c>
      <c r="M579" s="31"/>
      <c r="N579" s="190"/>
      <c r="O579" s="190"/>
      <c r="P579" s="190"/>
      <c r="Q579" s="161"/>
      <c r="R579" s="161"/>
      <c r="S579" s="438"/>
      <c r="T579" s="161"/>
      <c r="U579" s="161"/>
      <c r="V579" s="161"/>
    </row>
    <row r="580" spans="1:22" ht="16.2">
      <c r="A580" s="122" t="str">
        <f t="shared" si="100"/>
        <v>71100901014111</v>
      </c>
      <c r="B580" s="124" t="s">
        <v>439</v>
      </c>
      <c r="C580" s="117" t="s">
        <v>189</v>
      </c>
      <c r="D580" s="118" t="s">
        <v>187</v>
      </c>
      <c r="E580" s="119" t="s">
        <v>106</v>
      </c>
      <c r="F580" s="120" t="s">
        <v>106</v>
      </c>
      <c r="G580" s="121">
        <v>4111</v>
      </c>
      <c r="H580" s="45"/>
      <c r="I580" s="147"/>
      <c r="J580" s="148"/>
      <c r="K580" s="148"/>
      <c r="L580" s="27" t="s">
        <v>318</v>
      </c>
      <c r="M580" s="28"/>
      <c r="N580" s="197">
        <f>O580+P580</f>
        <v>0</v>
      </c>
      <c r="O580" s="197">
        <f>SUM(O581:O584)</f>
        <v>0</v>
      </c>
      <c r="P580" s="197">
        <f>SUM(P581:P584)</f>
        <v>0</v>
      </c>
      <c r="Q580" s="161"/>
      <c r="R580" s="161"/>
      <c r="S580" s="438"/>
      <c r="T580" s="161"/>
      <c r="U580" s="161"/>
      <c r="V580" s="161"/>
    </row>
    <row r="581" spans="1:22" ht="16.8">
      <c r="A581" s="122" t="str">
        <f t="shared" ref="A581:A610" si="117">CONCATENATE(B581,C581,D581,E581,F581,G581)</f>
        <v>71100901014212</v>
      </c>
      <c r="B581" s="124" t="s">
        <v>439</v>
      </c>
      <c r="C581" s="117" t="s">
        <v>189</v>
      </c>
      <c r="D581" s="118" t="s">
        <v>187</v>
      </c>
      <c r="E581" s="119" t="s">
        <v>106</v>
      </c>
      <c r="F581" s="120" t="s">
        <v>106</v>
      </c>
      <c r="G581" s="121">
        <v>4212</v>
      </c>
      <c r="H581" s="25"/>
      <c r="I581" s="18"/>
      <c r="J581" s="19"/>
      <c r="K581" s="19"/>
      <c r="L581" s="29" t="s">
        <v>125</v>
      </c>
      <c r="M581" s="12">
        <v>4239</v>
      </c>
      <c r="N581" s="183">
        <f t="shared" ref="N581:N596" si="118">O581+P581</f>
        <v>0</v>
      </c>
      <c r="O581" s="398"/>
      <c r="P581" s="398"/>
      <c r="Q581" s="161"/>
      <c r="R581" s="161"/>
      <c r="S581" s="438"/>
      <c r="T581" s="161"/>
      <c r="U581" s="161"/>
      <c r="V581" s="161"/>
    </row>
    <row r="582" spans="1:22" ht="16.8">
      <c r="A582" s="122" t="str">
        <f t="shared" si="117"/>
        <v>71100901014213</v>
      </c>
      <c r="B582" s="124" t="s">
        <v>439</v>
      </c>
      <c r="C582" s="117" t="s">
        <v>189</v>
      </c>
      <c r="D582" s="118" t="s">
        <v>187</v>
      </c>
      <c r="E582" s="119" t="s">
        <v>106</v>
      </c>
      <c r="F582" s="120" t="s">
        <v>106</v>
      </c>
      <c r="G582" s="121">
        <v>4213</v>
      </c>
      <c r="H582" s="25"/>
      <c r="I582" s="18"/>
      <c r="J582" s="19"/>
      <c r="K582" s="19"/>
      <c r="L582" s="32" t="s">
        <v>364</v>
      </c>
      <c r="M582" s="44">
        <v>4269</v>
      </c>
      <c r="N582" s="183">
        <f t="shared" si="118"/>
        <v>0</v>
      </c>
      <c r="O582" s="398"/>
      <c r="P582" s="398"/>
      <c r="Q582" s="161"/>
      <c r="R582" s="161"/>
      <c r="S582" s="438"/>
      <c r="T582" s="161"/>
      <c r="U582" s="161"/>
      <c r="V582" s="161"/>
    </row>
    <row r="583" spans="1:22" ht="26.4">
      <c r="A583" s="122" t="str">
        <f t="shared" si="117"/>
        <v>71100901014214</v>
      </c>
      <c r="B583" s="124" t="s">
        <v>439</v>
      </c>
      <c r="C583" s="117" t="s">
        <v>189</v>
      </c>
      <c r="D583" s="118" t="s">
        <v>187</v>
      </c>
      <c r="E583" s="119" t="s">
        <v>106</v>
      </c>
      <c r="F583" s="120" t="s">
        <v>106</v>
      </c>
      <c r="G583" s="121">
        <v>4214</v>
      </c>
      <c r="H583" s="25"/>
      <c r="I583" s="18"/>
      <c r="J583" s="19"/>
      <c r="K583" s="19"/>
      <c r="L583" s="29" t="s">
        <v>217</v>
      </c>
      <c r="M583" s="12">
        <v>4511</v>
      </c>
      <c r="N583" s="183">
        <f t="shared" si="118"/>
        <v>0</v>
      </c>
      <c r="O583" s="398"/>
      <c r="P583" s="398">
        <v>0</v>
      </c>
      <c r="Q583" s="161"/>
      <c r="R583" s="161"/>
      <c r="S583" s="438"/>
      <c r="T583" s="161"/>
      <c r="U583" s="161"/>
      <c r="V583" s="161"/>
    </row>
    <row r="584" spans="1:22" ht="16.2">
      <c r="A584" s="122" t="str">
        <f t="shared" si="117"/>
        <v>71100901014216</v>
      </c>
      <c r="B584" s="124" t="s">
        <v>439</v>
      </c>
      <c r="C584" s="117" t="s">
        <v>189</v>
      </c>
      <c r="D584" s="118" t="s">
        <v>187</v>
      </c>
      <c r="E584" s="119" t="s">
        <v>106</v>
      </c>
      <c r="F584" s="120" t="s">
        <v>106</v>
      </c>
      <c r="G584" s="121">
        <v>4216</v>
      </c>
      <c r="H584" s="424"/>
      <c r="I584" s="425"/>
      <c r="J584" s="426"/>
      <c r="K584" s="426"/>
      <c r="L584" s="29" t="s">
        <v>137</v>
      </c>
      <c r="M584" s="12">
        <v>5129</v>
      </c>
      <c r="N584" s="183">
        <f t="shared" si="118"/>
        <v>0</v>
      </c>
      <c r="O584" s="405"/>
      <c r="P584" s="405"/>
      <c r="Q584" s="161"/>
      <c r="R584" s="161"/>
      <c r="S584" s="438"/>
      <c r="T584" s="161"/>
      <c r="U584" s="161"/>
      <c r="V584" s="161"/>
    </row>
    <row r="585" spans="1:22" ht="27.6">
      <c r="A585" s="122" t="str">
        <f t="shared" si="117"/>
        <v>71100901014221</v>
      </c>
      <c r="B585" s="124" t="s">
        <v>439</v>
      </c>
      <c r="C585" s="117" t="s">
        <v>189</v>
      </c>
      <c r="D585" s="118" t="s">
        <v>187</v>
      </c>
      <c r="E585" s="119" t="s">
        <v>106</v>
      </c>
      <c r="F585" s="120" t="s">
        <v>106</v>
      </c>
      <c r="G585" s="121">
        <v>4221</v>
      </c>
      <c r="H585" s="45"/>
      <c r="I585" s="147"/>
      <c r="J585" s="148"/>
      <c r="K585" s="148"/>
      <c r="L585" s="27" t="s">
        <v>319</v>
      </c>
      <c r="M585" s="28"/>
      <c r="N585" s="197">
        <f>O585+P585</f>
        <v>0</v>
      </c>
      <c r="O585" s="197">
        <f>SUM(O586:O588)</f>
        <v>0</v>
      </c>
      <c r="P585" s="197">
        <f>SUM(P586:P588)</f>
        <v>0</v>
      </c>
      <c r="Q585" s="161"/>
      <c r="R585" s="161"/>
      <c r="S585" s="438"/>
      <c r="T585" s="161"/>
      <c r="U585" s="161"/>
      <c r="V585" s="161"/>
    </row>
    <row r="586" spans="1:22" ht="16.8">
      <c r="A586" s="122" t="str">
        <f t="shared" si="117"/>
        <v>71100901014252</v>
      </c>
      <c r="B586" s="124" t="s">
        <v>439</v>
      </c>
      <c r="C586" s="117" t="s">
        <v>189</v>
      </c>
      <c r="D586" s="118" t="s">
        <v>187</v>
      </c>
      <c r="E586" s="119" t="s">
        <v>106</v>
      </c>
      <c r="F586" s="120" t="s">
        <v>106</v>
      </c>
      <c r="G586" s="121">
        <v>4252</v>
      </c>
      <c r="H586" s="17"/>
      <c r="I586" s="400"/>
      <c r="J586" s="401"/>
      <c r="K586" s="401"/>
      <c r="L586" s="32" t="s">
        <v>364</v>
      </c>
      <c r="M586" s="44">
        <v>4269</v>
      </c>
      <c r="N586" s="183">
        <f t="shared" si="118"/>
        <v>0</v>
      </c>
      <c r="O586" s="399"/>
      <c r="P586" s="399"/>
      <c r="Q586" s="161"/>
      <c r="R586" s="161"/>
      <c r="S586" s="438"/>
      <c r="T586" s="161"/>
      <c r="U586" s="161"/>
      <c r="V586" s="161"/>
    </row>
    <row r="587" spans="1:22" ht="16.8">
      <c r="B587" s="124"/>
      <c r="H587" s="17"/>
      <c r="I587" s="400"/>
      <c r="J587" s="401"/>
      <c r="K587" s="401"/>
      <c r="L587" s="32" t="s">
        <v>758</v>
      </c>
      <c r="M587" s="48" t="s">
        <v>759</v>
      </c>
      <c r="N587" s="183">
        <f t="shared" ref="N587" si="119">O587+P587</f>
        <v>0</v>
      </c>
      <c r="O587" s="399"/>
      <c r="P587" s="399"/>
      <c r="Q587" s="161"/>
      <c r="R587" s="161"/>
      <c r="S587" s="438"/>
      <c r="T587" s="161"/>
      <c r="U587" s="161"/>
      <c r="V587" s="161"/>
    </row>
    <row r="588" spans="1:22" ht="16.8">
      <c r="A588" s="122" t="str">
        <f t="shared" si="117"/>
        <v>71100901014261</v>
      </c>
      <c r="B588" s="124" t="s">
        <v>439</v>
      </c>
      <c r="C588" s="117" t="s">
        <v>189</v>
      </c>
      <c r="D588" s="118" t="s">
        <v>187</v>
      </c>
      <c r="E588" s="119" t="s">
        <v>106</v>
      </c>
      <c r="F588" s="120" t="s">
        <v>106</v>
      </c>
      <c r="G588" s="121">
        <v>4261</v>
      </c>
      <c r="H588" s="25"/>
      <c r="I588" s="25"/>
      <c r="J588" s="26"/>
      <c r="K588" s="26"/>
      <c r="L588" s="29" t="s">
        <v>137</v>
      </c>
      <c r="M588" s="12">
        <v>5129</v>
      </c>
      <c r="N588" s="183">
        <f t="shared" si="118"/>
        <v>0</v>
      </c>
      <c r="O588" s="399"/>
      <c r="P588" s="399"/>
      <c r="Q588" s="161"/>
      <c r="R588" s="161"/>
      <c r="S588" s="438"/>
      <c r="T588" s="161"/>
      <c r="U588" s="161"/>
      <c r="V588" s="161"/>
    </row>
    <row r="589" spans="1:22" ht="27.6">
      <c r="A589" s="122" t="str">
        <f t="shared" si="117"/>
        <v>71100901014264</v>
      </c>
      <c r="B589" s="124" t="s">
        <v>439</v>
      </c>
      <c r="C589" s="117" t="s">
        <v>189</v>
      </c>
      <c r="D589" s="118" t="s">
        <v>187</v>
      </c>
      <c r="E589" s="119" t="s">
        <v>106</v>
      </c>
      <c r="F589" s="120" t="s">
        <v>106</v>
      </c>
      <c r="G589" s="121">
        <v>4264</v>
      </c>
      <c r="H589" s="45"/>
      <c r="I589" s="147"/>
      <c r="J589" s="148"/>
      <c r="K589" s="148"/>
      <c r="L589" s="459" t="s">
        <v>843</v>
      </c>
      <c r="M589" s="28"/>
      <c r="N589" s="197">
        <f>O589+P589</f>
        <v>0</v>
      </c>
      <c r="O589" s="197">
        <f>SUM(O590:O592)</f>
        <v>0</v>
      </c>
      <c r="P589" s="197">
        <f>SUM(P590:P592)</f>
        <v>0</v>
      </c>
      <c r="Q589" s="161"/>
      <c r="R589" s="161"/>
      <c r="S589" s="438"/>
      <c r="T589" s="161"/>
      <c r="U589" s="161"/>
      <c r="V589" s="161"/>
    </row>
    <row r="590" spans="1:22" ht="16.2">
      <c r="A590" s="122" t="str">
        <f t="shared" si="117"/>
        <v>71100901014267</v>
      </c>
      <c r="B590" s="124" t="s">
        <v>439</v>
      </c>
      <c r="C590" s="117" t="s">
        <v>189</v>
      </c>
      <c r="D590" s="118" t="s">
        <v>187</v>
      </c>
      <c r="E590" s="119" t="s">
        <v>106</v>
      </c>
      <c r="F590" s="120" t="s">
        <v>106</v>
      </c>
      <c r="G590" s="121">
        <v>4267</v>
      </c>
      <c r="H590" s="25"/>
      <c r="I590" s="25"/>
      <c r="J590" s="26"/>
      <c r="K590" s="26"/>
      <c r="L590" s="29" t="s">
        <v>125</v>
      </c>
      <c r="M590" s="12">
        <v>4239</v>
      </c>
      <c r="N590" s="183">
        <f t="shared" si="118"/>
        <v>0</v>
      </c>
      <c r="O590" s="183"/>
      <c r="P590" s="183"/>
      <c r="Q590" s="161"/>
      <c r="R590" s="161"/>
      <c r="S590" s="438"/>
      <c r="T590" s="161"/>
      <c r="U590" s="161"/>
      <c r="V590" s="161"/>
    </row>
    <row r="591" spans="1:22" ht="16.2">
      <c r="B591" s="124"/>
      <c r="H591" s="25"/>
      <c r="I591" s="25"/>
      <c r="J591" s="26"/>
      <c r="K591" s="26"/>
      <c r="L591" s="32" t="s">
        <v>758</v>
      </c>
      <c r="M591" s="48" t="s">
        <v>759</v>
      </c>
      <c r="N591" s="183"/>
      <c r="O591" s="183"/>
      <c r="P591" s="183"/>
      <c r="Q591" s="161"/>
      <c r="R591" s="161"/>
      <c r="S591" s="438"/>
      <c r="T591" s="161"/>
      <c r="U591" s="161"/>
      <c r="V591" s="161"/>
    </row>
    <row r="592" spans="1:22" ht="26.4">
      <c r="A592" s="122" t="str">
        <f t="shared" si="117"/>
        <v>71100901014823</v>
      </c>
      <c r="B592" s="124" t="s">
        <v>439</v>
      </c>
      <c r="C592" s="117" t="s">
        <v>189</v>
      </c>
      <c r="D592" s="118" t="s">
        <v>187</v>
      </c>
      <c r="E592" s="119" t="s">
        <v>106</v>
      </c>
      <c r="F592" s="120" t="s">
        <v>106</v>
      </c>
      <c r="G592" s="121">
        <v>4823</v>
      </c>
      <c r="H592" s="37"/>
      <c r="I592" s="194"/>
      <c r="J592" s="195"/>
      <c r="K592" s="196"/>
      <c r="L592" s="36" t="s">
        <v>217</v>
      </c>
      <c r="M592" s="12" t="s">
        <v>83</v>
      </c>
      <c r="N592" s="183">
        <f t="shared" si="118"/>
        <v>0</v>
      </c>
      <c r="O592" s="402"/>
      <c r="P592" s="402"/>
      <c r="Q592" s="161"/>
      <c r="R592" s="161"/>
      <c r="S592" s="438"/>
      <c r="T592" s="161"/>
      <c r="U592" s="161"/>
      <c r="V592" s="161"/>
    </row>
    <row r="593" spans="1:22" ht="44.25" customHeight="1">
      <c r="B593" s="124"/>
      <c r="H593" s="45"/>
      <c r="I593" s="147"/>
      <c r="J593" s="148"/>
      <c r="K593" s="148"/>
      <c r="L593" s="27" t="s">
        <v>794</v>
      </c>
      <c r="M593" s="28"/>
      <c r="N593" s="197">
        <f>O593+P593</f>
        <v>0</v>
      </c>
      <c r="O593" s="197">
        <f>SUM(O594)</f>
        <v>0</v>
      </c>
      <c r="P593" s="197">
        <f>SUM(P594)</f>
        <v>0</v>
      </c>
      <c r="Q593" s="161"/>
      <c r="R593" s="161"/>
      <c r="S593" s="438"/>
      <c r="T593" s="161"/>
      <c r="U593" s="161"/>
      <c r="V593" s="161"/>
    </row>
    <row r="594" spans="1:22" ht="16.2">
      <c r="B594" s="124"/>
      <c r="H594" s="37"/>
      <c r="I594" s="194"/>
      <c r="J594" s="195"/>
      <c r="K594" s="196"/>
      <c r="L594" s="29" t="s">
        <v>348</v>
      </c>
      <c r="M594" s="12">
        <v>4729</v>
      </c>
      <c r="N594" s="183">
        <f t="shared" ref="N594" si="120">O594+P594</f>
        <v>0</v>
      </c>
      <c r="O594" s="402"/>
      <c r="P594" s="402">
        <v>0</v>
      </c>
      <c r="Q594" s="161"/>
      <c r="R594" s="161"/>
      <c r="S594" s="438"/>
      <c r="T594" s="161"/>
      <c r="U594" s="161"/>
      <c r="V594" s="161"/>
    </row>
    <row r="595" spans="1:22" ht="46.5" customHeight="1">
      <c r="B595" s="124"/>
      <c r="H595" s="45"/>
      <c r="I595" s="147"/>
      <c r="J595" s="148"/>
      <c r="K595" s="148"/>
      <c r="L595" s="457" t="s">
        <v>836</v>
      </c>
      <c r="M595" s="28"/>
      <c r="N595" s="197">
        <f>O595+P595</f>
        <v>0</v>
      </c>
      <c r="O595" s="197">
        <f>SUM(O596)</f>
        <v>0</v>
      </c>
      <c r="P595" s="197">
        <f>SUM(P596)</f>
        <v>0</v>
      </c>
      <c r="Q595" s="161"/>
      <c r="R595" s="161"/>
      <c r="S595" s="438"/>
      <c r="T595" s="161"/>
      <c r="U595" s="161"/>
      <c r="V595" s="161"/>
    </row>
    <row r="596" spans="1:22" ht="16.2">
      <c r="B596" s="124"/>
      <c r="H596" s="37"/>
      <c r="I596" s="194"/>
      <c r="J596" s="195"/>
      <c r="K596" s="196"/>
      <c r="L596" s="30" t="s">
        <v>134</v>
      </c>
      <c r="M596" s="31">
        <v>4861</v>
      </c>
      <c r="N596" s="183">
        <f t="shared" si="118"/>
        <v>0</v>
      </c>
      <c r="O596" s="405"/>
      <c r="P596" s="405">
        <v>0</v>
      </c>
      <c r="Q596" s="161"/>
      <c r="R596" s="161"/>
      <c r="S596" s="438"/>
      <c r="T596" s="161"/>
      <c r="U596" s="161"/>
      <c r="V596" s="161"/>
    </row>
    <row r="597" spans="1:22" ht="78" customHeight="1">
      <c r="B597" s="124"/>
      <c r="H597" s="45"/>
      <c r="I597" s="147"/>
      <c r="J597" s="148"/>
      <c r="K597" s="148"/>
      <c r="L597" s="457" t="s">
        <v>838</v>
      </c>
      <c r="M597" s="28"/>
      <c r="N597" s="197">
        <f>O597+P597</f>
        <v>0</v>
      </c>
      <c r="O597" s="197">
        <f>SUM(O598)</f>
        <v>0</v>
      </c>
      <c r="P597" s="197">
        <f>SUM(P598)</f>
        <v>0</v>
      </c>
      <c r="Q597" s="161"/>
      <c r="R597" s="161"/>
      <c r="S597" s="438"/>
      <c r="T597" s="161"/>
      <c r="U597" s="161"/>
      <c r="V597" s="161"/>
    </row>
    <row r="598" spans="1:22" ht="16.2">
      <c r="B598" s="124"/>
      <c r="H598" s="37"/>
      <c r="I598" s="194"/>
      <c r="J598" s="195"/>
      <c r="K598" s="196"/>
      <c r="L598" s="29" t="s">
        <v>348</v>
      </c>
      <c r="M598" s="12">
        <v>4729</v>
      </c>
      <c r="N598" s="183">
        <f t="shared" ref="N598" si="121">O598+P598</f>
        <v>0</v>
      </c>
      <c r="O598" s="402"/>
      <c r="P598" s="402">
        <v>0</v>
      </c>
      <c r="Q598" s="161"/>
      <c r="R598" s="161"/>
      <c r="S598" s="438"/>
      <c r="T598" s="161"/>
      <c r="U598" s="161"/>
      <c r="V598" s="161"/>
    </row>
    <row r="599" spans="1:22" ht="55.2">
      <c r="B599" s="124"/>
      <c r="H599" s="45"/>
      <c r="I599" s="147"/>
      <c r="J599" s="148"/>
      <c r="K599" s="148"/>
      <c r="L599" s="459" t="s">
        <v>844</v>
      </c>
      <c r="M599" s="28"/>
      <c r="N599" s="197">
        <f>N600</f>
        <v>0</v>
      </c>
      <c r="O599" s="197">
        <f t="shared" ref="O599:P599" si="122">O600</f>
        <v>0</v>
      </c>
      <c r="P599" s="197">
        <f t="shared" si="122"/>
        <v>0</v>
      </c>
      <c r="Q599" s="161"/>
      <c r="R599" s="161"/>
      <c r="S599" s="438"/>
      <c r="T599" s="161"/>
      <c r="U599" s="161"/>
      <c r="V599" s="161"/>
    </row>
    <row r="600" spans="1:22" ht="16.2">
      <c r="B600" s="124"/>
      <c r="H600" s="37"/>
      <c r="I600" s="194"/>
      <c r="J600" s="195"/>
      <c r="K600" s="196"/>
      <c r="L600" s="29" t="s">
        <v>348</v>
      </c>
      <c r="M600" s="12">
        <v>4729</v>
      </c>
      <c r="N600" s="183">
        <f t="shared" ref="N600" si="123">O600+P600</f>
        <v>0</v>
      </c>
      <c r="O600" s="402"/>
      <c r="P600" s="402">
        <v>0</v>
      </c>
      <c r="Q600" s="161"/>
      <c r="R600" s="161"/>
      <c r="S600" s="438"/>
      <c r="T600" s="161"/>
      <c r="U600" s="161"/>
      <c r="V600" s="161"/>
    </row>
    <row r="601" spans="1:22" ht="26.4">
      <c r="A601" s="122" t="str">
        <f t="shared" si="117"/>
        <v>71100901014861</v>
      </c>
      <c r="B601" s="124" t="s">
        <v>439</v>
      </c>
      <c r="C601" s="117" t="s">
        <v>189</v>
      </c>
      <c r="D601" s="118" t="s">
        <v>187</v>
      </c>
      <c r="E601" s="119" t="s">
        <v>106</v>
      </c>
      <c r="F601" s="120" t="s">
        <v>106</v>
      </c>
      <c r="G601" s="121">
        <v>4861</v>
      </c>
      <c r="H601" s="151">
        <v>2911</v>
      </c>
      <c r="I601" s="152" t="s">
        <v>187</v>
      </c>
      <c r="J601" s="153">
        <v>1</v>
      </c>
      <c r="K601" s="153">
        <v>2</v>
      </c>
      <c r="L601" s="154" t="s">
        <v>321</v>
      </c>
      <c r="M601" s="155"/>
      <c r="N601" s="192">
        <f>+N603</f>
        <v>0</v>
      </c>
      <c r="O601" s="192">
        <f>+O603</f>
        <v>0</v>
      </c>
      <c r="P601" s="192">
        <f>+P603</f>
        <v>0</v>
      </c>
      <c r="Q601" s="161"/>
      <c r="R601" s="161"/>
      <c r="S601" s="438"/>
      <c r="T601" s="161"/>
      <c r="U601" s="161"/>
      <c r="V601" s="161"/>
    </row>
    <row r="602" spans="1:22" ht="16.2">
      <c r="A602" s="122" t="str">
        <f t="shared" si="117"/>
        <v>71100901015122</v>
      </c>
      <c r="B602" s="124" t="s">
        <v>439</v>
      </c>
      <c r="C602" s="117" t="s">
        <v>189</v>
      </c>
      <c r="D602" s="118" t="s">
        <v>187</v>
      </c>
      <c r="E602" s="119" t="s">
        <v>106</v>
      </c>
      <c r="F602" s="120" t="s">
        <v>106</v>
      </c>
      <c r="G602" s="121">
        <v>5122</v>
      </c>
      <c r="H602" s="25"/>
      <c r="I602" s="25"/>
      <c r="J602" s="26"/>
      <c r="K602" s="26"/>
      <c r="L602" s="30" t="s">
        <v>108</v>
      </c>
      <c r="M602" s="31"/>
      <c r="N602" s="190"/>
      <c r="O602" s="190"/>
      <c r="P602" s="190"/>
      <c r="Q602" s="161"/>
      <c r="R602" s="161"/>
      <c r="S602" s="438"/>
      <c r="T602" s="161"/>
      <c r="U602" s="161"/>
      <c r="V602" s="161"/>
    </row>
    <row r="603" spans="1:22" s="156" customFormat="1" ht="16.2">
      <c r="A603" s="122" t="str">
        <f t="shared" si="117"/>
        <v>71100902000000</v>
      </c>
      <c r="B603" s="124" t="s">
        <v>439</v>
      </c>
      <c r="C603" s="117" t="s">
        <v>189</v>
      </c>
      <c r="D603" s="118" t="s">
        <v>187</v>
      </c>
      <c r="E603" s="119" t="s">
        <v>140</v>
      </c>
      <c r="F603" s="120" t="s">
        <v>441</v>
      </c>
      <c r="G603" s="129" t="s">
        <v>440</v>
      </c>
      <c r="H603" s="45"/>
      <c r="I603" s="147"/>
      <c r="J603" s="148"/>
      <c r="K603" s="148"/>
      <c r="L603" s="27" t="s">
        <v>322</v>
      </c>
      <c r="M603" s="28"/>
      <c r="N603" s="197">
        <f>SUM(N604:N605)</f>
        <v>0</v>
      </c>
      <c r="O603" s="197">
        <f>SUM(O604:O605)</f>
        <v>0</v>
      </c>
      <c r="P603" s="197">
        <f>SUM(P604:P605)</f>
        <v>0</v>
      </c>
      <c r="Q603" s="161"/>
      <c r="R603" s="161"/>
      <c r="S603" s="438"/>
      <c r="T603" s="161"/>
      <c r="U603" s="161"/>
      <c r="V603" s="161"/>
    </row>
    <row r="604" spans="1:22" ht="16.2">
      <c r="A604" s="122" t="str">
        <f t="shared" si="117"/>
        <v>71100902000001</v>
      </c>
      <c r="B604" s="124" t="s">
        <v>439</v>
      </c>
      <c r="C604" s="117" t="s">
        <v>189</v>
      </c>
      <c r="D604" s="118" t="s">
        <v>187</v>
      </c>
      <c r="E604" s="119" t="s">
        <v>140</v>
      </c>
      <c r="F604" s="120" t="s">
        <v>441</v>
      </c>
      <c r="G604" s="129" t="s">
        <v>96</v>
      </c>
      <c r="H604" s="25"/>
      <c r="I604" s="18"/>
      <c r="J604" s="19"/>
      <c r="K604" s="19"/>
      <c r="L604" s="29" t="s">
        <v>125</v>
      </c>
      <c r="M604" s="12">
        <v>4239</v>
      </c>
      <c r="N604" s="183">
        <f t="shared" ref="N604:N605" si="124">O604+P604</f>
        <v>0</v>
      </c>
      <c r="O604" s="183">
        <v>0</v>
      </c>
      <c r="P604" s="183"/>
      <c r="Q604" s="161"/>
      <c r="R604" s="161"/>
      <c r="S604" s="438"/>
      <c r="T604" s="161"/>
      <c r="U604" s="161"/>
      <c r="V604" s="161"/>
    </row>
    <row r="605" spans="1:22" s="115" customFormat="1" ht="26.4">
      <c r="A605" s="122" t="str">
        <f t="shared" si="117"/>
        <v>71100902010000</v>
      </c>
      <c r="B605" s="124" t="s">
        <v>439</v>
      </c>
      <c r="C605" s="117" t="s">
        <v>189</v>
      </c>
      <c r="D605" s="118" t="s">
        <v>187</v>
      </c>
      <c r="E605" s="119" t="s">
        <v>140</v>
      </c>
      <c r="F605" s="120" t="s">
        <v>106</v>
      </c>
      <c r="G605" s="129" t="s">
        <v>440</v>
      </c>
      <c r="H605" s="177"/>
      <c r="I605" s="194"/>
      <c r="J605" s="201"/>
      <c r="K605" s="202"/>
      <c r="L605" s="203" t="s">
        <v>217</v>
      </c>
      <c r="M605" s="13">
        <v>4511</v>
      </c>
      <c r="N605" s="183">
        <f t="shared" si="124"/>
        <v>0</v>
      </c>
      <c r="O605" s="402"/>
      <c r="P605" s="402"/>
      <c r="Q605" s="161"/>
      <c r="R605" s="161"/>
      <c r="S605" s="438"/>
      <c r="T605" s="161"/>
      <c r="U605" s="161"/>
      <c r="V605" s="161"/>
    </row>
    <row r="606" spans="1:22" ht="16.2">
      <c r="A606" s="122" t="str">
        <f t="shared" si="117"/>
        <v>71110100000001</v>
      </c>
      <c r="B606" s="124" t="s">
        <v>439</v>
      </c>
      <c r="C606" s="117" t="s">
        <v>104</v>
      </c>
      <c r="D606" s="118" t="s">
        <v>106</v>
      </c>
      <c r="E606" s="119" t="s">
        <v>441</v>
      </c>
      <c r="F606" s="120" t="s">
        <v>441</v>
      </c>
      <c r="G606" s="129" t="s">
        <v>96</v>
      </c>
      <c r="H606" s="165">
        <v>2920</v>
      </c>
      <c r="I606" s="166" t="s">
        <v>187</v>
      </c>
      <c r="J606" s="167">
        <v>2</v>
      </c>
      <c r="K606" s="167">
        <v>0</v>
      </c>
      <c r="L606" s="168" t="s">
        <v>325</v>
      </c>
      <c r="M606" s="176"/>
      <c r="N606" s="188">
        <f>+N608+N617</f>
        <v>0</v>
      </c>
      <c r="O606" s="188">
        <f>+O608+O617</f>
        <v>0</v>
      </c>
      <c r="P606" s="188">
        <f>+P608+P617</f>
        <v>0</v>
      </c>
      <c r="Q606" s="161"/>
      <c r="R606" s="161"/>
      <c r="S606" s="438"/>
      <c r="T606" s="161"/>
      <c r="U606" s="161"/>
      <c r="V606" s="161"/>
    </row>
    <row r="607" spans="1:22" s="156" customFormat="1" ht="16.2">
      <c r="A607" s="122" t="str">
        <f t="shared" si="117"/>
        <v>71110102000000</v>
      </c>
      <c r="B607" s="124" t="s">
        <v>439</v>
      </c>
      <c r="C607" s="117" t="s">
        <v>104</v>
      </c>
      <c r="D607" s="118" t="s">
        <v>106</v>
      </c>
      <c r="E607" s="119" t="s">
        <v>140</v>
      </c>
      <c r="F607" s="120" t="s">
        <v>441</v>
      </c>
      <c r="G607" s="129" t="s">
        <v>440</v>
      </c>
      <c r="H607" s="25"/>
      <c r="I607" s="18"/>
      <c r="J607" s="19"/>
      <c r="K607" s="19"/>
      <c r="L607" s="30" t="s">
        <v>110</v>
      </c>
      <c r="M607" s="31"/>
      <c r="N607" s="190"/>
      <c r="O607" s="190"/>
      <c r="P607" s="190"/>
      <c r="Q607" s="161"/>
      <c r="R607" s="161"/>
      <c r="S607" s="438"/>
      <c r="T607" s="161"/>
      <c r="U607" s="161"/>
      <c r="V607" s="161"/>
    </row>
    <row r="608" spans="1:22" ht="26.4">
      <c r="A608" s="122" t="str">
        <f t="shared" si="117"/>
        <v>71110102000001</v>
      </c>
      <c r="B608" s="124" t="s">
        <v>439</v>
      </c>
      <c r="C608" s="117" t="s">
        <v>104</v>
      </c>
      <c r="D608" s="118" t="s">
        <v>106</v>
      </c>
      <c r="E608" s="119" t="s">
        <v>140</v>
      </c>
      <c r="F608" s="120" t="s">
        <v>441</v>
      </c>
      <c r="G608" s="129" t="s">
        <v>96</v>
      </c>
      <c r="H608" s="151">
        <v>2921</v>
      </c>
      <c r="I608" s="152" t="s">
        <v>187</v>
      </c>
      <c r="J608" s="153">
        <v>2</v>
      </c>
      <c r="K608" s="153">
        <v>1</v>
      </c>
      <c r="L608" s="154" t="s">
        <v>326</v>
      </c>
      <c r="M608" s="155"/>
      <c r="N608" s="192">
        <f>N610+N613</f>
        <v>0</v>
      </c>
      <c r="O608" s="192">
        <f>O610+O613+O615</f>
        <v>0</v>
      </c>
      <c r="P608" s="192">
        <f>P610+P613+P615</f>
        <v>0</v>
      </c>
      <c r="Q608" s="161"/>
      <c r="R608" s="161"/>
      <c r="S608" s="438"/>
      <c r="T608" s="161"/>
      <c r="U608" s="161"/>
      <c r="V608" s="161"/>
    </row>
    <row r="609" spans="1:22" ht="16.2">
      <c r="A609" s="122" t="str">
        <f t="shared" si="117"/>
        <v>71110102004891</v>
      </c>
      <c r="B609" s="124" t="s">
        <v>439</v>
      </c>
      <c r="C609" s="117" t="s">
        <v>104</v>
      </c>
      <c r="D609" s="118" t="s">
        <v>106</v>
      </c>
      <c r="E609" s="119" t="s">
        <v>140</v>
      </c>
      <c r="F609" s="120" t="s">
        <v>441</v>
      </c>
      <c r="G609" s="129">
        <v>4891</v>
      </c>
      <c r="H609" s="25"/>
      <c r="I609" s="25"/>
      <c r="J609" s="26"/>
      <c r="K609" s="26"/>
      <c r="L609" s="30" t="s">
        <v>108</v>
      </c>
      <c r="M609" s="31"/>
      <c r="N609" s="190"/>
      <c r="O609" s="190"/>
      <c r="P609" s="190"/>
      <c r="Q609" s="161"/>
      <c r="R609" s="161"/>
      <c r="S609" s="438"/>
      <c r="T609" s="161"/>
      <c r="U609" s="161"/>
      <c r="V609" s="161"/>
    </row>
    <row r="610" spans="1:22" ht="16.2">
      <c r="A610" s="122" t="str">
        <f t="shared" si="117"/>
        <v>7111010200x</v>
      </c>
      <c r="B610" s="124" t="s">
        <v>439</v>
      </c>
      <c r="C610" s="117" t="s">
        <v>104</v>
      </c>
      <c r="D610" s="118" t="s">
        <v>106</v>
      </c>
      <c r="E610" s="119" t="s">
        <v>140</v>
      </c>
      <c r="F610" s="120" t="s">
        <v>441</v>
      </c>
      <c r="G610" s="129" t="s">
        <v>361</v>
      </c>
      <c r="H610" s="45"/>
      <c r="I610" s="147"/>
      <c r="J610" s="148"/>
      <c r="K610" s="148"/>
      <c r="L610" s="27" t="s">
        <v>322</v>
      </c>
      <c r="M610" s="28"/>
      <c r="N610" s="197">
        <f>O610+P610</f>
        <v>0</v>
      </c>
      <c r="O610" s="197">
        <f>SUM(O611:O612)</f>
        <v>0</v>
      </c>
      <c r="P610" s="197">
        <f>SUM(P611:P612)</f>
        <v>0</v>
      </c>
      <c r="Q610" s="161"/>
      <c r="R610" s="161"/>
      <c r="S610" s="438"/>
      <c r="T610" s="161"/>
      <c r="U610" s="161"/>
      <c r="V610" s="161"/>
    </row>
    <row r="611" spans="1:22" ht="16.2">
      <c r="H611" s="25"/>
      <c r="I611" s="18"/>
      <c r="J611" s="19"/>
      <c r="K611" s="19"/>
      <c r="L611" s="29" t="s">
        <v>125</v>
      </c>
      <c r="M611" s="12">
        <v>4239</v>
      </c>
      <c r="N611" s="183">
        <f t="shared" ref="N611:N612" si="125">O611+P611</f>
        <v>0</v>
      </c>
      <c r="O611" s="183">
        <v>0</v>
      </c>
      <c r="P611" s="183"/>
      <c r="Q611" s="161"/>
      <c r="R611" s="161"/>
      <c r="S611" s="438"/>
      <c r="T611" s="161"/>
      <c r="U611" s="161"/>
      <c r="V611" s="161"/>
    </row>
    <row r="612" spans="1:22" ht="26.4">
      <c r="H612" s="177"/>
      <c r="I612" s="194"/>
      <c r="J612" s="201"/>
      <c r="K612" s="202"/>
      <c r="L612" s="203" t="s">
        <v>217</v>
      </c>
      <c r="M612" s="13">
        <v>4511</v>
      </c>
      <c r="N612" s="183">
        <f t="shared" si="125"/>
        <v>0</v>
      </c>
      <c r="O612" s="402"/>
      <c r="P612" s="402"/>
      <c r="Q612" s="161"/>
      <c r="R612" s="161"/>
      <c r="S612" s="438"/>
      <c r="T612" s="161"/>
      <c r="U612" s="161"/>
      <c r="V612" s="161"/>
    </row>
    <row r="613" spans="1:22" ht="45.75" customHeight="1">
      <c r="A613" s="122" t="str">
        <f t="shared" ref="A613" si="126">CONCATENATE(B613,C613,D613,E613,F613,G613)</f>
        <v>7111010200x</v>
      </c>
      <c r="B613" s="124" t="s">
        <v>439</v>
      </c>
      <c r="C613" s="117" t="s">
        <v>104</v>
      </c>
      <c r="D613" s="118" t="s">
        <v>106</v>
      </c>
      <c r="E613" s="119" t="s">
        <v>140</v>
      </c>
      <c r="F613" s="120" t="s">
        <v>441</v>
      </c>
      <c r="G613" s="129" t="s">
        <v>361</v>
      </c>
      <c r="H613" s="45"/>
      <c r="I613" s="147"/>
      <c r="J613" s="148"/>
      <c r="K613" s="148"/>
      <c r="L613" s="27" t="s">
        <v>840</v>
      </c>
      <c r="M613" s="28"/>
      <c r="N613" s="197">
        <f>O613+P613</f>
        <v>0</v>
      </c>
      <c r="O613" s="197">
        <f>O614</f>
        <v>0</v>
      </c>
      <c r="P613" s="197">
        <f>P614</f>
        <v>0</v>
      </c>
      <c r="Q613" s="161"/>
      <c r="R613" s="161"/>
      <c r="S613" s="438"/>
      <c r="T613" s="161"/>
      <c r="U613" s="161"/>
      <c r="V613" s="161"/>
    </row>
    <row r="614" spans="1:22" ht="16.2">
      <c r="H614" s="25"/>
      <c r="I614" s="18"/>
      <c r="J614" s="19"/>
      <c r="K614" s="19"/>
      <c r="L614" s="29" t="s">
        <v>348</v>
      </c>
      <c r="M614" s="12">
        <v>4729</v>
      </c>
      <c r="N614" s="183">
        <f t="shared" ref="N614" si="127">O614+P614</f>
        <v>0</v>
      </c>
      <c r="O614" s="183"/>
      <c r="P614" s="183">
        <v>0</v>
      </c>
      <c r="Q614" s="161"/>
      <c r="R614" s="161"/>
      <c r="S614" s="438"/>
      <c r="T614" s="161"/>
      <c r="U614" s="161"/>
      <c r="V614" s="161"/>
    </row>
    <row r="615" spans="1:22" ht="45.75" customHeight="1">
      <c r="A615" s="122" t="str">
        <f t="shared" ref="A615" si="128">CONCATENATE(B615,C615,D615,E615,F615,G615)</f>
        <v>7111010200x</v>
      </c>
      <c r="B615" s="124" t="s">
        <v>439</v>
      </c>
      <c r="C615" s="117" t="s">
        <v>104</v>
      </c>
      <c r="D615" s="118" t="s">
        <v>106</v>
      </c>
      <c r="E615" s="119" t="s">
        <v>140</v>
      </c>
      <c r="F615" s="120" t="s">
        <v>441</v>
      </c>
      <c r="G615" s="129" t="s">
        <v>361</v>
      </c>
      <c r="H615" s="45"/>
      <c r="I615" s="147"/>
      <c r="J615" s="148"/>
      <c r="K615" s="148"/>
      <c r="L615" s="27" t="s">
        <v>942</v>
      </c>
      <c r="M615" s="28"/>
      <c r="N615" s="197">
        <f>O615+P615</f>
        <v>0</v>
      </c>
      <c r="O615" s="197">
        <f>O616</f>
        <v>0</v>
      </c>
      <c r="P615" s="197">
        <f>P616</f>
        <v>0</v>
      </c>
      <c r="Q615" s="161"/>
      <c r="R615" s="161"/>
      <c r="S615" s="438"/>
      <c r="T615" s="161"/>
      <c r="U615" s="161"/>
      <c r="V615" s="161"/>
    </row>
    <row r="616" spans="1:22" ht="26.4">
      <c r="H616" s="25"/>
      <c r="I616" s="18"/>
      <c r="J616" s="19"/>
      <c r="K616" s="19"/>
      <c r="L616" s="32" t="s">
        <v>940</v>
      </c>
      <c r="M616" s="48" t="s">
        <v>939</v>
      </c>
      <c r="N616" s="183">
        <f t="shared" ref="N616" si="129">O616+P616</f>
        <v>0</v>
      </c>
      <c r="O616" s="183"/>
      <c r="P616" s="183">
        <v>0</v>
      </c>
      <c r="Q616" s="161"/>
      <c r="R616" s="161"/>
      <c r="S616" s="438"/>
      <c r="T616" s="161"/>
      <c r="U616" s="161"/>
      <c r="V616" s="161"/>
    </row>
    <row r="617" spans="1:22" ht="26.4">
      <c r="A617" s="5"/>
      <c r="B617" s="5"/>
      <c r="C617" s="5"/>
      <c r="D617" s="5"/>
      <c r="E617" s="5"/>
      <c r="F617" s="5"/>
      <c r="G617" s="5"/>
      <c r="H617" s="151">
        <v>2922</v>
      </c>
      <c r="I617" s="152" t="s">
        <v>187</v>
      </c>
      <c r="J617" s="153">
        <v>2</v>
      </c>
      <c r="K617" s="153">
        <v>2</v>
      </c>
      <c r="L617" s="154" t="s">
        <v>328</v>
      </c>
      <c r="M617" s="155"/>
      <c r="N617" s="192">
        <f>+N619</f>
        <v>0</v>
      </c>
      <c r="O617" s="192">
        <f>SUM(O619)</f>
        <v>0</v>
      </c>
      <c r="P617" s="192">
        <f>+P619</f>
        <v>0</v>
      </c>
      <c r="Q617" s="161"/>
      <c r="R617" s="161"/>
      <c r="S617" s="438"/>
      <c r="T617" s="161"/>
      <c r="U617" s="161"/>
      <c r="V617" s="161"/>
    </row>
    <row r="618" spans="1:22" ht="16.2">
      <c r="A618" s="5"/>
      <c r="B618" s="5"/>
      <c r="C618" s="5"/>
      <c r="D618" s="5"/>
      <c r="E618" s="5"/>
      <c r="F618" s="5"/>
      <c r="G618" s="5"/>
      <c r="H618" s="25"/>
      <c r="I618" s="25"/>
      <c r="J618" s="26"/>
      <c r="K618" s="26"/>
      <c r="L618" s="30" t="s">
        <v>108</v>
      </c>
      <c r="M618" s="31"/>
      <c r="N618" s="190"/>
      <c r="O618" s="190"/>
      <c r="P618" s="190"/>
      <c r="Q618" s="161"/>
      <c r="R618" s="161"/>
      <c r="S618" s="438"/>
      <c r="T618" s="161"/>
      <c r="U618" s="161"/>
      <c r="V618" s="161"/>
    </row>
    <row r="619" spans="1:22" ht="16.2">
      <c r="A619" s="5"/>
      <c r="B619" s="5"/>
      <c r="C619" s="5"/>
      <c r="D619" s="5"/>
      <c r="E619" s="5"/>
      <c r="F619" s="5"/>
      <c r="G619" s="5"/>
      <c r="H619" s="45"/>
      <c r="I619" s="147"/>
      <c r="J619" s="148"/>
      <c r="K619" s="148"/>
      <c r="L619" s="27" t="s">
        <v>322</v>
      </c>
      <c r="M619" s="28"/>
      <c r="N619" s="197">
        <f>O619+P619</f>
        <v>0</v>
      </c>
      <c r="O619" s="197">
        <f>SUM(O620:O621)</f>
        <v>0</v>
      </c>
      <c r="P619" s="197">
        <f>SUM(P620:P621)</f>
        <v>0</v>
      </c>
      <c r="Q619" s="161"/>
      <c r="R619" s="161"/>
      <c r="S619" s="438"/>
      <c r="T619" s="161"/>
      <c r="U619" s="161"/>
      <c r="V619" s="161"/>
    </row>
    <row r="620" spans="1:22" ht="16.2">
      <c r="A620" s="5"/>
      <c r="B620" s="5"/>
      <c r="C620" s="5"/>
      <c r="D620" s="5"/>
      <c r="E620" s="5"/>
      <c r="F620" s="5"/>
      <c r="G620" s="5"/>
      <c r="H620" s="25"/>
      <c r="I620" s="18"/>
      <c r="J620" s="19"/>
      <c r="K620" s="19"/>
      <c r="L620" s="29" t="s">
        <v>125</v>
      </c>
      <c r="M620" s="12">
        <v>4239</v>
      </c>
      <c r="N620" s="183">
        <f t="shared" ref="N620:N621" si="130">O620+P620</f>
        <v>0</v>
      </c>
      <c r="O620" s="183">
        <v>0</v>
      </c>
      <c r="P620" s="183"/>
      <c r="Q620" s="161"/>
      <c r="R620" s="161"/>
      <c r="S620" s="438"/>
      <c r="T620" s="161"/>
      <c r="U620" s="161"/>
      <c r="V620" s="161"/>
    </row>
    <row r="621" spans="1:22" ht="26.4">
      <c r="A621" s="5"/>
      <c r="B621" s="5"/>
      <c r="C621" s="5"/>
      <c r="D621" s="5"/>
      <c r="E621" s="5"/>
      <c r="F621" s="5"/>
      <c r="G621" s="5"/>
      <c r="H621" s="177"/>
      <c r="I621" s="194"/>
      <c r="J621" s="201"/>
      <c r="K621" s="202"/>
      <c r="L621" s="203" t="s">
        <v>217</v>
      </c>
      <c r="M621" s="13">
        <v>4511</v>
      </c>
      <c r="N621" s="183">
        <f t="shared" si="130"/>
        <v>0</v>
      </c>
      <c r="O621" s="402"/>
      <c r="P621" s="402"/>
      <c r="Q621" s="161"/>
      <c r="R621" s="161"/>
      <c r="S621" s="438"/>
      <c r="T621" s="161"/>
      <c r="U621" s="161"/>
      <c r="V621" s="161"/>
    </row>
    <row r="622" spans="1:22" ht="16.2">
      <c r="A622" s="5"/>
      <c r="B622" s="5"/>
      <c r="C622" s="5"/>
      <c r="D622" s="5"/>
      <c r="E622" s="5"/>
      <c r="F622" s="5"/>
      <c r="G622" s="5"/>
      <c r="H622" s="165">
        <v>2950</v>
      </c>
      <c r="I622" s="166" t="s">
        <v>187</v>
      </c>
      <c r="J622" s="167">
        <v>5</v>
      </c>
      <c r="K622" s="167">
        <v>0</v>
      </c>
      <c r="L622" s="168" t="s">
        <v>329</v>
      </c>
      <c r="M622" s="176"/>
      <c r="N622" s="188">
        <f>+N624</f>
        <v>0</v>
      </c>
      <c r="O622" s="188">
        <f>+O624</f>
        <v>0</v>
      </c>
      <c r="P622" s="188">
        <f>+P624</f>
        <v>0</v>
      </c>
      <c r="Q622" s="161"/>
      <c r="R622" s="161"/>
      <c r="S622" s="438"/>
      <c r="T622" s="161"/>
      <c r="U622" s="161"/>
      <c r="V622" s="161"/>
    </row>
    <row r="623" spans="1:22" ht="16.2">
      <c r="A623" s="5"/>
      <c r="B623" s="5"/>
      <c r="C623" s="5"/>
      <c r="D623" s="5"/>
      <c r="E623" s="5"/>
      <c r="F623" s="5"/>
      <c r="G623" s="5"/>
      <c r="H623" s="25"/>
      <c r="I623" s="18"/>
      <c r="J623" s="19"/>
      <c r="K623" s="19"/>
      <c r="L623" s="30" t="s">
        <v>110</v>
      </c>
      <c r="M623" s="31"/>
      <c r="N623" s="190"/>
      <c r="O623" s="190"/>
      <c r="P623" s="190"/>
      <c r="Q623" s="161"/>
      <c r="R623" s="161"/>
      <c r="S623" s="438"/>
      <c r="T623" s="161"/>
      <c r="U623" s="161"/>
      <c r="V623" s="161"/>
    </row>
    <row r="624" spans="1:22" ht="16.2">
      <c r="A624" s="5"/>
      <c r="B624" s="5"/>
      <c r="C624" s="5"/>
      <c r="D624" s="5"/>
      <c r="E624" s="5"/>
      <c r="F624" s="5"/>
      <c r="G624" s="5"/>
      <c r="H624" s="151">
        <v>2951</v>
      </c>
      <c r="I624" s="152" t="s">
        <v>187</v>
      </c>
      <c r="J624" s="153">
        <v>5</v>
      </c>
      <c r="K624" s="153">
        <v>1</v>
      </c>
      <c r="L624" s="154" t="s">
        <v>330</v>
      </c>
      <c r="M624" s="155"/>
      <c r="N624" s="192">
        <f>+N626+N631+N634+N637+N639+N644</f>
        <v>0</v>
      </c>
      <c r="O624" s="192">
        <f>+O626+O631+O634+O637+O639+O644</f>
        <v>0</v>
      </c>
      <c r="P624" s="192">
        <f>+P626+P631+P634+P637+P639+P644</f>
        <v>0</v>
      </c>
      <c r="Q624" s="161"/>
      <c r="R624" s="161"/>
      <c r="S624" s="438"/>
      <c r="T624" s="161"/>
      <c r="U624" s="161"/>
      <c r="V624" s="161"/>
    </row>
    <row r="625" spans="1:22" ht="16.2">
      <c r="H625" s="25"/>
      <c r="I625" s="25"/>
      <c r="J625" s="26"/>
      <c r="K625" s="26"/>
      <c r="L625" s="30" t="s">
        <v>108</v>
      </c>
      <c r="M625" s="31"/>
      <c r="N625" s="190"/>
      <c r="O625" s="190"/>
      <c r="P625" s="190"/>
      <c r="Q625" s="161"/>
      <c r="R625" s="161"/>
      <c r="S625" s="438"/>
      <c r="T625" s="161"/>
      <c r="U625" s="161"/>
      <c r="V625" s="161"/>
    </row>
    <row r="626" spans="1:22" ht="16.2">
      <c r="A626" s="5"/>
      <c r="B626" s="5"/>
      <c r="C626" s="5"/>
      <c r="D626" s="5"/>
      <c r="E626" s="5"/>
      <c r="F626" s="5"/>
      <c r="G626" s="5"/>
      <c r="H626" s="45"/>
      <c r="I626" s="147"/>
      <c r="J626" s="148"/>
      <c r="K626" s="148"/>
      <c r="L626" s="27" t="s">
        <v>331</v>
      </c>
      <c r="M626" s="28"/>
      <c r="N626" s="197">
        <f>O626+P626</f>
        <v>0</v>
      </c>
      <c r="O626" s="197">
        <f>SUM(O627:O630)</f>
        <v>0</v>
      </c>
      <c r="P626" s="197">
        <f>SUM(P627:P630)</f>
        <v>0</v>
      </c>
      <c r="Q626" s="161"/>
      <c r="R626" s="161"/>
      <c r="S626" s="438"/>
      <c r="T626" s="161"/>
      <c r="U626" s="161"/>
      <c r="V626" s="161"/>
    </row>
    <row r="627" spans="1:22" ht="16.2">
      <c r="A627" s="5"/>
      <c r="B627" s="5"/>
      <c r="C627" s="5"/>
      <c r="D627" s="5"/>
      <c r="E627" s="5"/>
      <c r="F627" s="5"/>
      <c r="G627" s="5"/>
      <c r="H627" s="25"/>
      <c r="I627" s="18"/>
      <c r="J627" s="19"/>
      <c r="K627" s="19"/>
      <c r="L627" s="29" t="s">
        <v>114</v>
      </c>
      <c r="M627" s="12" t="s">
        <v>872</v>
      </c>
      <c r="N627" s="183">
        <f t="shared" ref="N627:N645" si="131">O627+P627</f>
        <v>0</v>
      </c>
      <c r="O627" s="405"/>
      <c r="P627" s="405">
        <v>0</v>
      </c>
      <c r="Q627" s="161"/>
      <c r="R627" s="161"/>
      <c r="S627" s="438"/>
      <c r="T627" s="161"/>
      <c r="U627" s="161"/>
      <c r="V627" s="161"/>
    </row>
    <row r="628" spans="1:22" ht="26.4">
      <c r="A628" s="5"/>
      <c r="B628" s="5"/>
      <c r="C628" s="5"/>
      <c r="D628" s="5"/>
      <c r="E628" s="5"/>
      <c r="F628" s="5"/>
      <c r="G628" s="5"/>
      <c r="H628" s="25"/>
      <c r="I628" s="18"/>
      <c r="J628" s="19"/>
      <c r="K628" s="19"/>
      <c r="L628" s="29" t="s">
        <v>131</v>
      </c>
      <c r="M628" s="12">
        <v>4511</v>
      </c>
      <c r="N628" s="183">
        <f t="shared" si="131"/>
        <v>0</v>
      </c>
      <c r="O628" s="183"/>
      <c r="P628" s="183"/>
      <c r="Q628" s="161"/>
      <c r="R628" s="161"/>
      <c r="S628" s="438"/>
      <c r="T628" s="161"/>
      <c r="U628" s="161"/>
      <c r="V628" s="161"/>
    </row>
    <row r="629" spans="1:22" ht="26.4">
      <c r="A629" s="5"/>
      <c r="B629" s="5"/>
      <c r="C629" s="5"/>
      <c r="D629" s="5"/>
      <c r="E629" s="5"/>
      <c r="F629" s="5"/>
      <c r="G629" s="5"/>
      <c r="H629" s="177"/>
      <c r="I629" s="194"/>
      <c r="J629" s="201"/>
      <c r="K629" s="202"/>
      <c r="L629" s="203" t="s">
        <v>219</v>
      </c>
      <c r="M629" s="13">
        <v>4819</v>
      </c>
      <c r="N629" s="183">
        <f t="shared" si="131"/>
        <v>0</v>
      </c>
      <c r="O629" s="183"/>
      <c r="P629" s="183"/>
      <c r="Q629" s="161"/>
      <c r="R629" s="161"/>
      <c r="S629" s="438"/>
      <c r="T629" s="161"/>
      <c r="U629" s="161"/>
      <c r="V629" s="161"/>
    </row>
    <row r="630" spans="1:22" ht="16.2">
      <c r="A630" s="5"/>
      <c r="B630" s="5"/>
      <c r="C630" s="5"/>
      <c r="D630" s="5"/>
      <c r="E630" s="5"/>
      <c r="F630" s="5"/>
      <c r="G630" s="5"/>
      <c r="H630" s="17"/>
      <c r="I630" s="25"/>
      <c r="J630" s="26"/>
      <c r="K630" s="26"/>
      <c r="L630" s="32" t="s">
        <v>332</v>
      </c>
      <c r="M630" s="33">
        <v>5122</v>
      </c>
      <c r="N630" s="183">
        <f t="shared" si="131"/>
        <v>0</v>
      </c>
      <c r="O630" s="183">
        <v>0</v>
      </c>
      <c r="P630" s="183"/>
      <c r="Q630" s="161"/>
      <c r="R630" s="161"/>
      <c r="S630" s="438"/>
      <c r="T630" s="161"/>
      <c r="U630" s="161"/>
      <c r="V630" s="161"/>
    </row>
    <row r="631" spans="1:22" ht="27.6">
      <c r="A631" s="5"/>
      <c r="B631" s="5"/>
      <c r="C631" s="5"/>
      <c r="D631" s="5"/>
      <c r="E631" s="5"/>
      <c r="F631" s="5"/>
      <c r="G631" s="5"/>
      <c r="H631" s="45"/>
      <c r="I631" s="147"/>
      <c r="J631" s="148"/>
      <c r="K631" s="148"/>
      <c r="L631" s="27" t="s">
        <v>639</v>
      </c>
      <c r="M631" s="28"/>
      <c r="N631" s="197">
        <f>O631+P631</f>
        <v>0</v>
      </c>
      <c r="O631" s="197">
        <f>SUM(O632:O633)</f>
        <v>0</v>
      </c>
      <c r="P631" s="197">
        <f>SUM(P632:P633)</f>
        <v>0</v>
      </c>
      <c r="Q631" s="161"/>
      <c r="R631" s="161"/>
      <c r="S631" s="438"/>
      <c r="T631" s="161"/>
      <c r="U631" s="161"/>
      <c r="V631" s="161"/>
    </row>
    <row r="632" spans="1:22" ht="26.4">
      <c r="A632" s="5"/>
      <c r="B632" s="5"/>
      <c r="C632" s="5"/>
      <c r="D632" s="5"/>
      <c r="E632" s="5"/>
      <c r="F632" s="5"/>
      <c r="G632" s="5"/>
      <c r="H632" s="25"/>
      <c r="I632" s="18"/>
      <c r="J632" s="19"/>
      <c r="K632" s="19"/>
      <c r="L632" s="29" t="s">
        <v>219</v>
      </c>
      <c r="M632" s="44">
        <v>4819</v>
      </c>
      <c r="N632" s="183">
        <f t="shared" si="131"/>
        <v>0</v>
      </c>
      <c r="O632" s="183"/>
      <c r="P632" s="183"/>
      <c r="Q632" s="161"/>
      <c r="R632" s="161"/>
      <c r="S632" s="438"/>
      <c r="T632" s="161"/>
      <c r="U632" s="161"/>
      <c r="V632" s="161"/>
    </row>
    <row r="633" spans="1:22" ht="16.2">
      <c r="A633" s="5"/>
      <c r="B633" s="5"/>
      <c r="C633" s="5"/>
      <c r="D633" s="5"/>
      <c r="E633" s="5"/>
      <c r="F633" s="5"/>
      <c r="G633" s="5"/>
      <c r="H633" s="25"/>
      <c r="I633" s="18"/>
      <c r="J633" s="19"/>
      <c r="K633" s="19"/>
      <c r="L633" s="29" t="s">
        <v>137</v>
      </c>
      <c r="M633" s="12">
        <v>5129</v>
      </c>
      <c r="N633" s="183">
        <f t="shared" si="131"/>
        <v>0</v>
      </c>
      <c r="O633" s="183"/>
      <c r="P633" s="183"/>
      <c r="Q633" s="161"/>
      <c r="R633" s="161"/>
      <c r="S633" s="438"/>
      <c r="T633" s="161"/>
      <c r="U633" s="161"/>
      <c r="V633" s="161"/>
    </row>
    <row r="634" spans="1:22" ht="41.4">
      <c r="A634" s="5"/>
      <c r="B634" s="5"/>
      <c r="C634" s="5"/>
      <c r="D634" s="5"/>
      <c r="E634" s="5"/>
      <c r="F634" s="5"/>
      <c r="G634" s="5"/>
      <c r="H634" s="45"/>
      <c r="I634" s="147"/>
      <c r="J634" s="148"/>
      <c r="K634" s="148"/>
      <c r="L634" s="27" t="s">
        <v>334</v>
      </c>
      <c r="M634" s="28"/>
      <c r="N634" s="197">
        <f>O634+P634</f>
        <v>0</v>
      </c>
      <c r="O634" s="197">
        <f>SUM(O635:O636)</f>
        <v>0</v>
      </c>
      <c r="P634" s="197">
        <f>SUM(P635:P636)</f>
        <v>0</v>
      </c>
      <c r="Q634" s="161"/>
      <c r="R634" s="161"/>
      <c r="S634" s="438"/>
      <c r="T634" s="161"/>
      <c r="U634" s="161"/>
      <c r="V634" s="161"/>
    </row>
    <row r="635" spans="1:22" ht="16.2">
      <c r="A635" s="5"/>
      <c r="B635" s="5"/>
      <c r="C635" s="5"/>
      <c r="D635" s="5"/>
      <c r="E635" s="5"/>
      <c r="F635" s="5"/>
      <c r="G635" s="5"/>
      <c r="H635" s="25"/>
      <c r="I635" s="18"/>
      <c r="J635" s="19"/>
      <c r="K635" s="19"/>
      <c r="L635" s="29" t="s">
        <v>125</v>
      </c>
      <c r="M635" s="12">
        <v>4239</v>
      </c>
      <c r="N635" s="183">
        <f t="shared" si="131"/>
        <v>0</v>
      </c>
      <c r="O635" s="183">
        <v>0</v>
      </c>
      <c r="P635" s="183"/>
      <c r="Q635" s="161"/>
      <c r="R635" s="161"/>
      <c r="S635" s="438"/>
      <c r="T635" s="161"/>
      <c r="U635" s="161"/>
      <c r="V635" s="161"/>
    </row>
    <row r="636" spans="1:22" ht="26.4">
      <c r="A636" s="5"/>
      <c r="B636" s="5"/>
      <c r="C636" s="5"/>
      <c r="D636" s="5"/>
      <c r="E636" s="5"/>
      <c r="F636" s="5"/>
      <c r="G636" s="5"/>
      <c r="H636" s="177"/>
      <c r="I636" s="194"/>
      <c r="J636" s="201"/>
      <c r="K636" s="202"/>
      <c r="L636" s="203" t="s">
        <v>217</v>
      </c>
      <c r="M636" s="13">
        <v>4511</v>
      </c>
      <c r="N636" s="183">
        <f t="shared" si="131"/>
        <v>0</v>
      </c>
      <c r="O636" s="402"/>
      <c r="P636" s="402">
        <v>0</v>
      </c>
      <c r="Q636" s="161"/>
      <c r="R636" s="161"/>
      <c r="S636" s="438"/>
      <c r="T636" s="161"/>
      <c r="U636" s="161"/>
      <c r="V636" s="161"/>
    </row>
    <row r="637" spans="1:22" ht="27.6">
      <c r="A637" s="5"/>
      <c r="B637" s="5"/>
      <c r="C637" s="5"/>
      <c r="D637" s="5"/>
      <c r="E637" s="5"/>
      <c r="F637" s="5"/>
      <c r="G637" s="5"/>
      <c r="H637" s="45"/>
      <c r="I637" s="147"/>
      <c r="J637" s="148"/>
      <c r="K637" s="148"/>
      <c r="L637" s="27" t="s">
        <v>335</v>
      </c>
      <c r="M637" s="28"/>
      <c r="N637" s="197">
        <f>O637+P637</f>
        <v>0</v>
      </c>
      <c r="O637" s="197">
        <f>SUM(O638)</f>
        <v>0</v>
      </c>
      <c r="P637" s="197">
        <f>SUM(P638)</f>
        <v>0</v>
      </c>
      <c r="Q637" s="161"/>
      <c r="R637" s="161"/>
      <c r="S637" s="438"/>
      <c r="T637" s="161"/>
      <c r="U637" s="161"/>
      <c r="V637" s="161"/>
    </row>
    <row r="638" spans="1:22" ht="26.4">
      <c r="A638" s="5"/>
      <c r="B638" s="5"/>
      <c r="C638" s="5"/>
      <c r="D638" s="5"/>
      <c r="E638" s="5"/>
      <c r="F638" s="5"/>
      <c r="G638" s="5"/>
      <c r="H638" s="25"/>
      <c r="I638" s="18"/>
      <c r="J638" s="19"/>
      <c r="K638" s="19"/>
      <c r="L638" s="203" t="s">
        <v>217</v>
      </c>
      <c r="M638" s="13">
        <v>4511</v>
      </c>
      <c r="N638" s="183">
        <f t="shared" si="131"/>
        <v>0</v>
      </c>
      <c r="O638" s="398"/>
      <c r="P638" s="398">
        <v>0</v>
      </c>
      <c r="Q638" s="161"/>
      <c r="R638" s="161"/>
      <c r="S638" s="438"/>
      <c r="T638" s="161"/>
      <c r="U638" s="161"/>
      <c r="V638" s="161"/>
    </row>
    <row r="639" spans="1:22" ht="69">
      <c r="A639" s="5"/>
      <c r="B639" s="5"/>
      <c r="C639" s="5"/>
      <c r="D639" s="5"/>
      <c r="E639" s="5"/>
      <c r="F639" s="5"/>
      <c r="G639" s="5"/>
      <c r="H639" s="45"/>
      <c r="I639" s="147"/>
      <c r="J639" s="148"/>
      <c r="K639" s="148"/>
      <c r="L639" s="27" t="s">
        <v>845</v>
      </c>
      <c r="M639" s="28"/>
      <c r="N639" s="197">
        <f>O639+P639</f>
        <v>0</v>
      </c>
      <c r="O639" s="197">
        <f>SUM(O640:O643)</f>
        <v>0</v>
      </c>
      <c r="P639" s="197">
        <f>SUM(P640:P643)</f>
        <v>0</v>
      </c>
      <c r="Q639" s="161"/>
      <c r="R639" s="161"/>
      <c r="S639" s="438"/>
      <c r="T639" s="161"/>
      <c r="U639" s="161"/>
      <c r="V639" s="161"/>
    </row>
    <row r="640" spans="1:22" ht="16.2">
      <c r="A640" s="5"/>
      <c r="B640" s="5"/>
      <c r="C640" s="5"/>
      <c r="D640" s="5"/>
      <c r="E640" s="5"/>
      <c r="F640" s="5"/>
      <c r="G640" s="5"/>
      <c r="H640" s="25"/>
      <c r="I640" s="18"/>
      <c r="J640" s="19"/>
      <c r="K640" s="19"/>
      <c r="L640" s="29" t="s">
        <v>348</v>
      </c>
      <c r="M640" s="12">
        <v>4729</v>
      </c>
      <c r="N640" s="183">
        <f t="shared" si="131"/>
        <v>0</v>
      </c>
      <c r="O640" s="183"/>
      <c r="P640" s="183"/>
      <c r="Q640" s="161"/>
      <c r="R640" s="161"/>
      <c r="S640" s="438"/>
      <c r="T640" s="161"/>
      <c r="U640" s="161"/>
      <c r="V640" s="161"/>
    </row>
    <row r="641" spans="1:22" ht="16.2">
      <c r="A641" s="5"/>
      <c r="B641" s="5"/>
      <c r="C641" s="5"/>
      <c r="D641" s="5"/>
      <c r="E641" s="5"/>
      <c r="F641" s="5"/>
      <c r="G641" s="5"/>
      <c r="H641" s="25"/>
      <c r="I641" s="18"/>
      <c r="J641" s="19"/>
      <c r="K641" s="19"/>
      <c r="L641" s="30" t="s">
        <v>173</v>
      </c>
      <c r="M641" s="31">
        <v>5112</v>
      </c>
      <c r="N641" s="183">
        <f t="shared" si="131"/>
        <v>0</v>
      </c>
      <c r="O641" s="183"/>
      <c r="P641" s="183"/>
      <c r="Q641" s="161"/>
      <c r="R641" s="161"/>
      <c r="S641" s="438"/>
      <c r="T641" s="161"/>
      <c r="U641" s="161"/>
      <c r="V641" s="161"/>
    </row>
    <row r="642" spans="1:22" ht="16.2">
      <c r="A642" s="5"/>
      <c r="B642" s="5"/>
      <c r="C642" s="5"/>
      <c r="D642" s="5"/>
      <c r="E642" s="5"/>
      <c r="F642" s="5"/>
      <c r="G642" s="5"/>
      <c r="H642" s="25"/>
      <c r="I642" s="18"/>
      <c r="J642" s="19"/>
      <c r="K642" s="19"/>
      <c r="L642" s="32" t="s">
        <v>143</v>
      </c>
      <c r="M642" s="48">
        <v>5113</v>
      </c>
      <c r="N642" s="183">
        <f t="shared" si="131"/>
        <v>0</v>
      </c>
      <c r="O642" s="183"/>
      <c r="P642" s="183"/>
      <c r="Q642" s="161"/>
      <c r="R642" s="161"/>
      <c r="S642" s="438"/>
      <c r="T642" s="161"/>
      <c r="U642" s="161"/>
      <c r="V642" s="161"/>
    </row>
    <row r="643" spans="1:22" ht="16.2">
      <c r="A643" s="5"/>
      <c r="B643" s="5"/>
      <c r="C643" s="5"/>
      <c r="D643" s="5"/>
      <c r="E643" s="5"/>
      <c r="F643" s="5"/>
      <c r="G643" s="5"/>
      <c r="H643" s="25"/>
      <c r="I643" s="18"/>
      <c r="J643" s="19"/>
      <c r="K643" s="19"/>
      <c r="L643" s="30" t="s">
        <v>268</v>
      </c>
      <c r="M643" s="44">
        <v>5129</v>
      </c>
      <c r="N643" s="183">
        <f t="shared" si="131"/>
        <v>0</v>
      </c>
      <c r="O643" s="183">
        <v>0</v>
      </c>
      <c r="P643" s="183"/>
      <c r="Q643" s="161"/>
      <c r="R643" s="161"/>
      <c r="S643" s="438"/>
      <c r="T643" s="161"/>
      <c r="U643" s="161"/>
      <c r="V643" s="161"/>
    </row>
    <row r="644" spans="1:22" ht="27.6">
      <c r="H644" s="45"/>
      <c r="I644" s="147"/>
      <c r="J644" s="148"/>
      <c r="K644" s="148"/>
      <c r="L644" s="27" t="s">
        <v>852</v>
      </c>
      <c r="M644" s="28"/>
      <c r="N644" s="197">
        <f>SUM(N645:N646)</f>
        <v>0</v>
      </c>
      <c r="O644" s="197">
        <f>SUM(O645:O646)</f>
        <v>0</v>
      </c>
      <c r="P644" s="197">
        <f>SUM(P645:P646)</f>
        <v>0</v>
      </c>
      <c r="Q644" s="161"/>
      <c r="R644" s="161"/>
      <c r="S644" s="438"/>
      <c r="T644" s="161"/>
      <c r="U644" s="161"/>
      <c r="V644" s="161"/>
    </row>
    <row r="645" spans="1:22" ht="16.2">
      <c r="A645" s="5"/>
      <c r="B645" s="5"/>
      <c r="C645" s="5"/>
      <c r="D645" s="5"/>
      <c r="E645" s="5"/>
      <c r="F645" s="5"/>
      <c r="G645" s="5"/>
      <c r="H645" s="25"/>
      <c r="I645" s="18"/>
      <c r="J645" s="19"/>
      <c r="K645" s="19"/>
      <c r="L645" s="30" t="s">
        <v>173</v>
      </c>
      <c r="M645" s="31">
        <v>5112</v>
      </c>
      <c r="N645" s="183">
        <f t="shared" si="131"/>
        <v>0</v>
      </c>
      <c r="O645" s="405"/>
      <c r="P645" s="405"/>
      <c r="Q645" s="161"/>
      <c r="R645" s="161"/>
      <c r="S645" s="438"/>
      <c r="T645" s="161"/>
      <c r="U645" s="161"/>
      <c r="V645" s="161"/>
    </row>
    <row r="646" spans="1:22" ht="16.2">
      <c r="A646" s="5"/>
      <c r="B646" s="5"/>
      <c r="C646" s="5"/>
      <c r="D646" s="5"/>
      <c r="E646" s="5"/>
      <c r="F646" s="5"/>
      <c r="G646" s="5"/>
      <c r="H646" s="25"/>
      <c r="I646" s="18"/>
      <c r="J646" s="19"/>
      <c r="K646" s="19"/>
      <c r="L646" s="32" t="s">
        <v>143</v>
      </c>
      <c r="M646" s="48">
        <v>5113</v>
      </c>
      <c r="N646" s="183">
        <f t="shared" ref="N646" si="132">O646+P646</f>
        <v>0</v>
      </c>
      <c r="O646" s="183">
        <v>0</v>
      </c>
      <c r="P646" s="183"/>
      <c r="Q646" s="161"/>
      <c r="R646" s="161"/>
      <c r="S646" s="438"/>
      <c r="T646" s="161"/>
      <c r="U646" s="161"/>
      <c r="V646" s="161"/>
    </row>
    <row r="647" spans="1:22" ht="16.2">
      <c r="A647" s="5"/>
      <c r="B647" s="5"/>
      <c r="C647" s="5"/>
      <c r="D647" s="5"/>
      <c r="E647" s="5"/>
      <c r="F647" s="5"/>
      <c r="G647" s="5"/>
      <c r="H647" s="165">
        <v>2960</v>
      </c>
      <c r="I647" s="166" t="s">
        <v>187</v>
      </c>
      <c r="J647" s="167">
        <v>6</v>
      </c>
      <c r="K647" s="167">
        <v>0</v>
      </c>
      <c r="L647" s="168" t="s">
        <v>337</v>
      </c>
      <c r="M647" s="176"/>
      <c r="N647" s="188">
        <f>+N649</f>
        <v>0</v>
      </c>
      <c r="O647" s="188">
        <f>+O649</f>
        <v>0</v>
      </c>
      <c r="P647" s="188">
        <f>+P649</f>
        <v>0</v>
      </c>
      <c r="Q647" s="161"/>
      <c r="R647" s="161"/>
      <c r="S647" s="438"/>
      <c r="T647" s="161"/>
      <c r="U647" s="161"/>
      <c r="V647" s="161"/>
    </row>
    <row r="648" spans="1:22" ht="16.2">
      <c r="A648" s="5"/>
      <c r="B648" s="5"/>
      <c r="C648" s="5"/>
      <c r="D648" s="5"/>
      <c r="E648" s="5"/>
      <c r="F648" s="5"/>
      <c r="G648" s="5"/>
      <c r="H648" s="25"/>
      <c r="I648" s="18"/>
      <c r="J648" s="19"/>
      <c r="K648" s="19"/>
      <c r="L648" s="30" t="s">
        <v>110</v>
      </c>
      <c r="M648" s="31"/>
      <c r="N648" s="190"/>
      <c r="O648" s="190"/>
      <c r="P648" s="190"/>
      <c r="Q648" s="161"/>
      <c r="R648" s="161"/>
      <c r="S648" s="438"/>
      <c r="T648" s="161"/>
      <c r="U648" s="161"/>
      <c r="V648" s="161"/>
    </row>
    <row r="649" spans="1:22" ht="16.2">
      <c r="H649" s="151">
        <v>2961</v>
      </c>
      <c r="I649" s="152" t="s">
        <v>187</v>
      </c>
      <c r="J649" s="153">
        <v>6</v>
      </c>
      <c r="K649" s="153">
        <v>1</v>
      </c>
      <c r="L649" s="154" t="s">
        <v>337</v>
      </c>
      <c r="M649" s="155"/>
      <c r="N649" s="192">
        <f>+N651+N656+N658+N660+N662+N665+N667</f>
        <v>0</v>
      </c>
      <c r="O649" s="192">
        <f t="shared" ref="O649:P649" si="133">+O651+O656+O658+O660+O662+O665+O667</f>
        <v>0</v>
      </c>
      <c r="P649" s="192">
        <f t="shared" si="133"/>
        <v>0</v>
      </c>
      <c r="Q649" s="161"/>
      <c r="R649" s="161"/>
      <c r="S649" s="438"/>
      <c r="T649" s="161"/>
      <c r="U649" s="161"/>
      <c r="V649" s="161"/>
    </row>
    <row r="650" spans="1:22" ht="16.2">
      <c r="A650" s="5"/>
      <c r="B650" s="5"/>
      <c r="C650" s="5"/>
      <c r="D650" s="5"/>
      <c r="E650" s="5"/>
      <c r="F650" s="5"/>
      <c r="G650" s="5"/>
      <c r="H650" s="25"/>
      <c r="I650" s="25"/>
      <c r="J650" s="26"/>
      <c r="K650" s="26"/>
      <c r="L650" s="30" t="s">
        <v>108</v>
      </c>
      <c r="M650" s="31"/>
      <c r="N650" s="190"/>
      <c r="O650" s="190"/>
      <c r="P650" s="190"/>
      <c r="Q650" s="161"/>
      <c r="R650" s="161"/>
      <c r="S650" s="438"/>
      <c r="T650" s="161"/>
      <c r="U650" s="161"/>
      <c r="V650" s="161"/>
    </row>
    <row r="651" spans="1:22" ht="27.6">
      <c r="A651" s="5"/>
      <c r="B651" s="5"/>
      <c r="C651" s="5"/>
      <c r="D651" s="5"/>
      <c r="E651" s="5"/>
      <c r="F651" s="5"/>
      <c r="G651" s="5"/>
      <c r="H651" s="45"/>
      <c r="I651" s="147"/>
      <c r="J651" s="148"/>
      <c r="K651" s="148"/>
      <c r="L651" s="27" t="s">
        <v>833</v>
      </c>
      <c r="M651" s="28"/>
      <c r="N651" s="197">
        <f>O651+P651</f>
        <v>0</v>
      </c>
      <c r="O651" s="197">
        <f>SUM(O652:O655)</f>
        <v>0</v>
      </c>
      <c r="P651" s="197">
        <f>SUM(P652:P655)</f>
        <v>0</v>
      </c>
      <c r="Q651" s="161"/>
      <c r="R651" s="161"/>
      <c r="S651" s="438"/>
      <c r="T651" s="161"/>
      <c r="U651" s="161"/>
      <c r="V651" s="161"/>
    </row>
    <row r="652" spans="1:22" ht="26.4">
      <c r="H652" s="17"/>
      <c r="I652" s="25"/>
      <c r="J652" s="26"/>
      <c r="K652" s="26"/>
      <c r="L652" s="30" t="s">
        <v>142</v>
      </c>
      <c r="M652" s="13">
        <v>4251</v>
      </c>
      <c r="N652" s="183">
        <f t="shared" ref="N652:N664" si="134">O652+P652</f>
        <v>0</v>
      </c>
      <c r="O652" s="183"/>
      <c r="P652" s="183"/>
      <c r="Q652" s="161"/>
      <c r="R652" s="161"/>
      <c r="S652" s="438"/>
      <c r="T652" s="161"/>
      <c r="U652" s="161"/>
      <c r="V652" s="161"/>
    </row>
    <row r="653" spans="1:22" ht="16.2">
      <c r="A653" s="5"/>
      <c r="B653" s="5"/>
      <c r="C653" s="5"/>
      <c r="D653" s="5"/>
      <c r="E653" s="5"/>
      <c r="F653" s="5"/>
      <c r="G653" s="5"/>
      <c r="H653" s="17"/>
      <c r="I653" s="25"/>
      <c r="J653" s="26"/>
      <c r="K653" s="26"/>
      <c r="L653" s="29" t="s">
        <v>167</v>
      </c>
      <c r="M653" s="12">
        <v>4639</v>
      </c>
      <c r="N653" s="183">
        <f t="shared" si="134"/>
        <v>0</v>
      </c>
      <c r="O653" s="183"/>
      <c r="P653" s="183"/>
      <c r="Q653" s="161"/>
      <c r="R653" s="161"/>
      <c r="S653" s="438"/>
      <c r="T653" s="161"/>
      <c r="U653" s="161"/>
      <c r="V653" s="161"/>
    </row>
    <row r="654" spans="1:22" ht="16.2">
      <c r="A654" s="5"/>
      <c r="B654" s="5"/>
      <c r="C654" s="5"/>
      <c r="D654" s="5"/>
      <c r="E654" s="5"/>
      <c r="F654" s="5"/>
      <c r="G654" s="5"/>
      <c r="H654" s="17"/>
      <c r="I654" s="25"/>
      <c r="J654" s="26"/>
      <c r="K654" s="26"/>
      <c r="L654" s="30" t="s">
        <v>173</v>
      </c>
      <c r="M654" s="31">
        <v>5112</v>
      </c>
      <c r="N654" s="183">
        <f t="shared" si="134"/>
        <v>0</v>
      </c>
      <c r="O654" s="183"/>
      <c r="P654" s="183"/>
      <c r="Q654" s="161"/>
      <c r="R654" s="161"/>
      <c r="S654" s="438"/>
      <c r="T654" s="161"/>
      <c r="U654" s="161"/>
      <c r="V654" s="161"/>
    </row>
    <row r="655" spans="1:22" ht="16.2">
      <c r="H655" s="25"/>
      <c r="I655" s="25"/>
      <c r="J655" s="26"/>
      <c r="K655" s="26"/>
      <c r="L655" s="32" t="s">
        <v>143</v>
      </c>
      <c r="M655" s="48">
        <v>5113</v>
      </c>
      <c r="N655" s="183">
        <f t="shared" si="134"/>
        <v>0</v>
      </c>
      <c r="O655" s="183"/>
      <c r="P655" s="183"/>
      <c r="Q655" s="161"/>
      <c r="R655" s="161"/>
      <c r="S655" s="438"/>
      <c r="T655" s="161"/>
      <c r="U655" s="161"/>
      <c r="V655" s="161"/>
    </row>
    <row r="656" spans="1:22" ht="27.6">
      <c r="A656" s="5"/>
      <c r="B656" s="5"/>
      <c r="C656" s="5"/>
      <c r="D656" s="5"/>
      <c r="E656" s="5"/>
      <c r="F656" s="5"/>
      <c r="G656" s="5"/>
      <c r="H656" s="45"/>
      <c r="I656" s="147"/>
      <c r="J656" s="148"/>
      <c r="K656" s="148"/>
      <c r="L656" s="27" t="s">
        <v>339</v>
      </c>
      <c r="M656" s="28"/>
      <c r="N656" s="197">
        <f>O656+P656</f>
        <v>0</v>
      </c>
      <c r="O656" s="197">
        <f>SUM(O657)</f>
        <v>0</v>
      </c>
      <c r="P656" s="197">
        <f>SUM(P657)</f>
        <v>0</v>
      </c>
      <c r="Q656" s="161"/>
      <c r="R656" s="161"/>
      <c r="S656" s="438"/>
      <c r="T656" s="161"/>
      <c r="U656" s="161"/>
      <c r="V656" s="161"/>
    </row>
    <row r="657" spans="1:22" ht="16.2">
      <c r="A657" s="5"/>
      <c r="B657" s="5"/>
      <c r="C657" s="5"/>
      <c r="D657" s="5"/>
      <c r="E657" s="5"/>
      <c r="F657" s="5"/>
      <c r="G657" s="5"/>
      <c r="H657" s="25"/>
      <c r="I657" s="25"/>
      <c r="J657" s="26"/>
      <c r="K657" s="26"/>
      <c r="L657" s="29" t="s">
        <v>125</v>
      </c>
      <c r="M657" s="12">
        <v>4239</v>
      </c>
      <c r="N657" s="183">
        <f t="shared" si="134"/>
        <v>0</v>
      </c>
      <c r="O657" s="183"/>
      <c r="P657" s="183"/>
      <c r="Q657" s="161"/>
      <c r="R657" s="161"/>
      <c r="S657" s="438"/>
      <c r="T657" s="161"/>
      <c r="U657" s="161"/>
      <c r="V657" s="161"/>
    </row>
    <row r="658" spans="1:22" ht="41.4">
      <c r="A658" s="5"/>
      <c r="B658" s="5"/>
      <c r="C658" s="5"/>
      <c r="D658" s="5"/>
      <c r="E658" s="5"/>
      <c r="F658" s="5"/>
      <c r="G658" s="5"/>
      <c r="H658" s="45"/>
      <c r="I658" s="147"/>
      <c r="J658" s="148"/>
      <c r="K658" s="148"/>
      <c r="L658" s="27" t="s">
        <v>771</v>
      </c>
      <c r="M658" s="28"/>
      <c r="N658" s="197">
        <f>O658+P658</f>
        <v>0</v>
      </c>
      <c r="O658" s="197">
        <f>SUM(O659)</f>
        <v>0</v>
      </c>
      <c r="P658" s="197">
        <f>SUM(P659)</f>
        <v>0</v>
      </c>
      <c r="Q658" s="161"/>
      <c r="R658" s="161"/>
      <c r="S658" s="438"/>
      <c r="T658" s="161"/>
      <c r="U658" s="161"/>
      <c r="V658" s="161"/>
    </row>
    <row r="659" spans="1:22" ht="16.2">
      <c r="H659" s="25"/>
      <c r="I659" s="25"/>
      <c r="J659" s="26"/>
      <c r="K659" s="26"/>
      <c r="L659" s="29" t="s">
        <v>348</v>
      </c>
      <c r="M659" s="12">
        <v>4729</v>
      </c>
      <c r="N659" s="183">
        <f t="shared" si="134"/>
        <v>0</v>
      </c>
      <c r="O659" s="402"/>
      <c r="P659" s="402"/>
      <c r="Q659" s="161"/>
      <c r="R659" s="161"/>
      <c r="S659" s="438"/>
      <c r="T659" s="161"/>
      <c r="U659" s="161"/>
      <c r="V659" s="161"/>
    </row>
    <row r="660" spans="1:22" ht="55.2">
      <c r="A660" s="5"/>
      <c r="B660" s="5"/>
      <c r="C660" s="5"/>
      <c r="D660" s="5"/>
      <c r="E660" s="5"/>
      <c r="F660" s="5"/>
      <c r="G660" s="5"/>
      <c r="H660" s="46"/>
      <c r="I660" s="147"/>
      <c r="J660" s="148"/>
      <c r="K660" s="148"/>
      <c r="L660" s="27" t="s">
        <v>772</v>
      </c>
      <c r="M660" s="28"/>
      <c r="N660" s="197">
        <f>O660+P660</f>
        <v>0</v>
      </c>
      <c r="O660" s="197">
        <f>SUM(O661)</f>
        <v>0</v>
      </c>
      <c r="P660" s="197">
        <f>SUM(P661)</f>
        <v>0</v>
      </c>
      <c r="Q660" s="161"/>
      <c r="R660" s="161"/>
      <c r="S660" s="438"/>
      <c r="T660" s="161"/>
      <c r="U660" s="161"/>
      <c r="V660" s="161"/>
    </row>
    <row r="661" spans="1:22" ht="16.2">
      <c r="A661" s="5"/>
      <c r="B661" s="5"/>
      <c r="C661" s="5"/>
      <c r="D661" s="5"/>
      <c r="E661" s="5"/>
      <c r="F661" s="5"/>
      <c r="G661" s="5"/>
      <c r="H661" s="25"/>
      <c r="I661" s="25"/>
      <c r="J661" s="26"/>
      <c r="K661" s="26"/>
      <c r="L661" s="29" t="s">
        <v>348</v>
      </c>
      <c r="M661" s="12">
        <v>4729</v>
      </c>
      <c r="N661" s="183">
        <f t="shared" si="134"/>
        <v>0</v>
      </c>
      <c r="O661" s="402"/>
      <c r="P661" s="402"/>
      <c r="Q661" s="161"/>
      <c r="R661" s="161"/>
      <c r="S661" s="438"/>
      <c r="T661" s="161"/>
      <c r="U661" s="161"/>
      <c r="V661" s="161"/>
    </row>
    <row r="662" spans="1:22" ht="41.4">
      <c r="A662" s="5"/>
      <c r="B662" s="5"/>
      <c r="C662" s="5"/>
      <c r="D662" s="5"/>
      <c r="E662" s="5"/>
      <c r="F662" s="5"/>
      <c r="G662" s="5"/>
      <c r="H662" s="46"/>
      <c r="I662" s="147"/>
      <c r="J662" s="148"/>
      <c r="K662" s="148"/>
      <c r="L662" s="27" t="s">
        <v>846</v>
      </c>
      <c r="M662" s="28"/>
      <c r="N662" s="197">
        <f>O662+P662</f>
        <v>0</v>
      </c>
      <c r="O662" s="197">
        <f>SUM(O663:O664)</f>
        <v>0</v>
      </c>
      <c r="P662" s="197">
        <f>SUM(P663:P664)</f>
        <v>0</v>
      </c>
      <c r="Q662" s="161"/>
      <c r="R662" s="161"/>
      <c r="S662" s="438"/>
      <c r="T662" s="161"/>
      <c r="U662" s="161"/>
      <c r="V662" s="161"/>
    </row>
    <row r="663" spans="1:22" ht="16.2">
      <c r="H663" s="25"/>
      <c r="I663" s="25"/>
      <c r="J663" s="26"/>
      <c r="K663" s="26"/>
      <c r="L663" s="29" t="s">
        <v>348</v>
      </c>
      <c r="M663" s="12">
        <v>4729</v>
      </c>
      <c r="N663" s="183">
        <f t="shared" si="134"/>
        <v>0</v>
      </c>
      <c r="O663" s="402"/>
      <c r="P663" s="402"/>
      <c r="Q663" s="161"/>
      <c r="R663" s="161"/>
      <c r="S663" s="438"/>
      <c r="T663" s="161"/>
      <c r="U663" s="161"/>
      <c r="V663" s="161"/>
    </row>
    <row r="664" spans="1:22" ht="26.4">
      <c r="A664" s="5"/>
      <c r="B664" s="5"/>
      <c r="C664" s="5"/>
      <c r="D664" s="5"/>
      <c r="E664" s="5"/>
      <c r="F664" s="5"/>
      <c r="G664" s="5"/>
      <c r="H664" s="177"/>
      <c r="I664" s="194"/>
      <c r="J664" s="201"/>
      <c r="K664" s="202"/>
      <c r="L664" s="203" t="s">
        <v>215</v>
      </c>
      <c r="M664" s="13">
        <v>4637</v>
      </c>
      <c r="N664" s="183">
        <f t="shared" si="134"/>
        <v>0</v>
      </c>
      <c r="O664" s="183"/>
      <c r="P664" s="183"/>
      <c r="Q664" s="161"/>
      <c r="R664" s="161"/>
      <c r="S664" s="438"/>
      <c r="T664" s="161"/>
      <c r="U664" s="161"/>
      <c r="V664" s="161"/>
    </row>
    <row r="665" spans="1:22" ht="27.6">
      <c r="A665" s="5"/>
      <c r="B665" s="5"/>
      <c r="C665" s="5"/>
      <c r="D665" s="5"/>
      <c r="E665" s="5"/>
      <c r="F665" s="5"/>
      <c r="G665" s="5"/>
      <c r="H665" s="46"/>
      <c r="I665" s="147"/>
      <c r="J665" s="148"/>
      <c r="K665" s="148"/>
      <c r="L665" s="459" t="s">
        <v>899</v>
      </c>
      <c r="M665" s="461"/>
      <c r="N665" s="197">
        <f>O665+P665</f>
        <v>0</v>
      </c>
      <c r="O665" s="197">
        <f>SUM(O666)</f>
        <v>0</v>
      </c>
      <c r="P665" s="197">
        <f>SUM(P666)</f>
        <v>0</v>
      </c>
      <c r="Q665" s="161"/>
      <c r="R665" s="161"/>
      <c r="S665" s="438"/>
      <c r="T665" s="161"/>
      <c r="U665" s="161"/>
      <c r="V665" s="161"/>
    </row>
    <row r="666" spans="1:22" ht="18.600000000000001" customHeight="1">
      <c r="A666" s="5"/>
      <c r="B666" s="5"/>
      <c r="C666" s="5"/>
      <c r="D666" s="5"/>
      <c r="E666" s="5"/>
      <c r="F666" s="5"/>
      <c r="G666" s="5"/>
      <c r="H666" s="177"/>
      <c r="I666" s="194"/>
      <c r="J666" s="201"/>
      <c r="K666" s="202"/>
      <c r="L666" s="32" t="s">
        <v>900</v>
      </c>
      <c r="M666" s="48">
        <v>4861</v>
      </c>
      <c r="N666" s="183">
        <f t="shared" ref="N666" si="135">O666+P666</f>
        <v>0</v>
      </c>
      <c r="O666" s="402"/>
      <c r="P666" s="402">
        <v>0</v>
      </c>
      <c r="Q666" s="161"/>
      <c r="R666" s="161"/>
      <c r="S666" s="438"/>
      <c r="T666" s="161"/>
      <c r="U666" s="161"/>
      <c r="V666" s="161"/>
    </row>
    <row r="667" spans="1:22" ht="27.6">
      <c r="A667" s="5"/>
      <c r="B667" s="5"/>
      <c r="C667" s="5"/>
      <c r="D667" s="5"/>
      <c r="E667" s="5"/>
      <c r="F667" s="5"/>
      <c r="G667" s="5"/>
      <c r="H667" s="46"/>
      <c r="I667" s="147"/>
      <c r="J667" s="148"/>
      <c r="K667" s="148"/>
      <c r="L667" s="459" t="s">
        <v>938</v>
      </c>
      <c r="M667" s="461"/>
      <c r="N667" s="197">
        <f>O667+P667</f>
        <v>0</v>
      </c>
      <c r="O667" s="197">
        <f>SUM(O668)</f>
        <v>0</v>
      </c>
      <c r="P667" s="197">
        <f>SUM(P668)</f>
        <v>0</v>
      </c>
      <c r="Q667" s="161"/>
      <c r="R667" s="161"/>
      <c r="S667" s="438"/>
      <c r="T667" s="161"/>
      <c r="U667" s="161"/>
      <c r="V667" s="161"/>
    </row>
    <row r="668" spans="1:22" ht="27.6" customHeight="1">
      <c r="A668" s="5"/>
      <c r="B668" s="5"/>
      <c r="C668" s="5"/>
      <c r="D668" s="5"/>
      <c r="E668" s="5"/>
      <c r="F668" s="5"/>
      <c r="G668" s="5"/>
      <c r="H668" s="177"/>
      <c r="I668" s="194"/>
      <c r="J668" s="201"/>
      <c r="K668" s="202"/>
      <c r="L668" s="32" t="s">
        <v>940</v>
      </c>
      <c r="M668" s="48" t="s">
        <v>939</v>
      </c>
      <c r="N668" s="183">
        <f t="shared" ref="N668" si="136">O668+P668</f>
        <v>0</v>
      </c>
      <c r="O668" s="402"/>
      <c r="P668" s="402">
        <v>0</v>
      </c>
      <c r="Q668" s="161"/>
      <c r="R668" s="161"/>
      <c r="S668" s="438"/>
      <c r="T668" s="161"/>
      <c r="U668" s="161"/>
      <c r="V668" s="161"/>
    </row>
    <row r="669" spans="1:22" ht="16.2">
      <c r="A669" s="5"/>
      <c r="B669" s="5"/>
      <c r="C669" s="5"/>
      <c r="D669" s="5"/>
      <c r="E669" s="5"/>
      <c r="F669" s="5"/>
      <c r="G669" s="5"/>
      <c r="H669" s="180">
        <v>3000</v>
      </c>
      <c r="I669" s="212" t="s">
        <v>189</v>
      </c>
      <c r="J669" s="213">
        <v>0</v>
      </c>
      <c r="K669" s="213">
        <v>0</v>
      </c>
      <c r="L669" s="162" t="s">
        <v>343</v>
      </c>
      <c r="M669" s="174"/>
      <c r="N669" s="163">
        <f>+N671+N677+N698+N751</f>
        <v>0</v>
      </c>
      <c r="O669" s="163">
        <f>+O671+O677+O698+O751</f>
        <v>0</v>
      </c>
      <c r="P669" s="163">
        <f>+P671+P677+P698+P751</f>
        <v>0</v>
      </c>
      <c r="Q669" s="161"/>
      <c r="R669" s="161"/>
      <c r="S669" s="438"/>
      <c r="T669" s="161"/>
      <c r="U669" s="161"/>
      <c r="V669" s="161"/>
    </row>
    <row r="670" spans="1:22" ht="16.2">
      <c r="H670" s="25"/>
      <c r="I670" s="18"/>
      <c r="J670" s="19"/>
      <c r="K670" s="19"/>
      <c r="L670" s="30" t="s">
        <v>108</v>
      </c>
      <c r="M670" s="31"/>
      <c r="N670" s="190"/>
      <c r="O670" s="190"/>
      <c r="P670" s="190"/>
      <c r="Q670" s="161"/>
      <c r="R670" s="161"/>
      <c r="S670" s="438"/>
      <c r="T670" s="161"/>
      <c r="U670" s="161"/>
      <c r="V670" s="161"/>
    </row>
    <row r="671" spans="1:22" ht="16.2">
      <c r="A671" s="5"/>
      <c r="B671" s="5"/>
      <c r="C671" s="5"/>
      <c r="D671" s="5"/>
      <c r="E671" s="5"/>
      <c r="F671" s="5"/>
      <c r="G671" s="5"/>
      <c r="H671" s="165">
        <v>3030</v>
      </c>
      <c r="I671" s="166" t="s">
        <v>189</v>
      </c>
      <c r="J671" s="167">
        <v>3</v>
      </c>
      <c r="K671" s="167">
        <v>0</v>
      </c>
      <c r="L671" s="168" t="s">
        <v>773</v>
      </c>
      <c r="M671" s="176"/>
      <c r="N671" s="188">
        <f>+N673</f>
        <v>0</v>
      </c>
      <c r="O671" s="188">
        <f>+O673</f>
        <v>0</v>
      </c>
      <c r="P671" s="188">
        <f>+P673</f>
        <v>0</v>
      </c>
      <c r="Q671" s="161"/>
      <c r="R671" s="161"/>
      <c r="S671" s="438"/>
      <c r="T671" s="161"/>
      <c r="U671" s="161"/>
      <c r="V671" s="161"/>
    </row>
    <row r="672" spans="1:22" ht="16.2">
      <c r="H672" s="25"/>
      <c r="I672" s="18"/>
      <c r="J672" s="19"/>
      <c r="K672" s="19"/>
      <c r="L672" s="30" t="s">
        <v>110</v>
      </c>
      <c r="M672" s="31"/>
      <c r="N672" s="190"/>
      <c r="O672" s="190"/>
      <c r="P672" s="190"/>
      <c r="Q672" s="161"/>
      <c r="R672" s="161"/>
      <c r="S672" s="438"/>
      <c r="T672" s="161"/>
      <c r="U672" s="161"/>
      <c r="V672" s="161"/>
    </row>
    <row r="673" spans="1:22" ht="16.2">
      <c r="A673" s="5"/>
      <c r="B673" s="5"/>
      <c r="C673" s="5"/>
      <c r="D673" s="5"/>
      <c r="E673" s="5"/>
      <c r="F673" s="5"/>
      <c r="G673" s="5"/>
      <c r="H673" s="151">
        <v>3031</v>
      </c>
      <c r="I673" s="152" t="s">
        <v>189</v>
      </c>
      <c r="J673" s="153">
        <v>3</v>
      </c>
      <c r="K673" s="153">
        <v>1</v>
      </c>
      <c r="L673" s="154" t="s">
        <v>773</v>
      </c>
      <c r="M673" s="155"/>
      <c r="N673" s="192">
        <f>+N675</f>
        <v>0</v>
      </c>
      <c r="O673" s="192">
        <f>+O675</f>
        <v>0</v>
      </c>
      <c r="P673" s="192">
        <f>+P675</f>
        <v>0</v>
      </c>
      <c r="Q673" s="161"/>
      <c r="R673" s="161"/>
      <c r="S673" s="438"/>
      <c r="T673" s="161"/>
      <c r="U673" s="161"/>
      <c r="V673" s="161"/>
    </row>
    <row r="674" spans="1:22" ht="16.2">
      <c r="A674" s="5"/>
      <c r="B674" s="5"/>
      <c r="C674" s="5"/>
      <c r="D674" s="5"/>
      <c r="E674" s="5"/>
      <c r="F674" s="5"/>
      <c r="G674" s="5"/>
      <c r="H674" s="396"/>
      <c r="I674" s="424"/>
      <c r="J674" s="428"/>
      <c r="K674" s="428"/>
      <c r="L674" s="30" t="s">
        <v>108</v>
      </c>
      <c r="M674" s="429"/>
      <c r="N674" s="190"/>
      <c r="O674" s="190"/>
      <c r="P674" s="190"/>
      <c r="Q674" s="161"/>
      <c r="R674" s="161"/>
      <c r="S674" s="438"/>
      <c r="T674" s="161"/>
      <c r="U674" s="161"/>
      <c r="V674" s="161"/>
    </row>
    <row r="675" spans="1:22" ht="27.6">
      <c r="H675" s="45"/>
      <c r="I675" s="147"/>
      <c r="J675" s="148"/>
      <c r="K675" s="148"/>
      <c r="L675" s="27" t="s">
        <v>774</v>
      </c>
      <c r="M675" s="28"/>
      <c r="N675" s="197">
        <f>O675+P675</f>
        <v>0</v>
      </c>
      <c r="O675" s="197">
        <f>SUM(O676)</f>
        <v>0</v>
      </c>
      <c r="P675" s="197">
        <f>SUM(P676)</f>
        <v>0</v>
      </c>
      <c r="Q675" s="161"/>
      <c r="R675" s="161"/>
      <c r="S675" s="438"/>
      <c r="T675" s="161"/>
      <c r="U675" s="161"/>
      <c r="V675" s="161"/>
    </row>
    <row r="676" spans="1:22" ht="16.2">
      <c r="A676" s="5"/>
      <c r="B676" s="5"/>
      <c r="C676" s="5"/>
      <c r="D676" s="5"/>
      <c r="E676" s="5"/>
      <c r="F676" s="5"/>
      <c r="G676" s="5"/>
      <c r="H676" s="17"/>
      <c r="I676" s="25"/>
      <c r="J676" s="26"/>
      <c r="K676" s="26"/>
      <c r="L676" s="29" t="s">
        <v>125</v>
      </c>
      <c r="M676" s="13">
        <v>4239</v>
      </c>
      <c r="N676" s="183">
        <f t="shared" ref="N676" si="137">O676+P676</f>
        <v>0</v>
      </c>
      <c r="O676" s="183"/>
      <c r="P676" s="183"/>
      <c r="Q676" s="161"/>
      <c r="R676" s="161"/>
      <c r="S676" s="438"/>
      <c r="T676" s="161"/>
      <c r="U676" s="161"/>
      <c r="V676" s="161"/>
    </row>
    <row r="677" spans="1:22" ht="16.2">
      <c r="H677" s="165">
        <v>3040</v>
      </c>
      <c r="I677" s="166" t="s">
        <v>189</v>
      </c>
      <c r="J677" s="167">
        <v>4</v>
      </c>
      <c r="K677" s="167">
        <v>0</v>
      </c>
      <c r="L677" s="168" t="s">
        <v>775</v>
      </c>
      <c r="M677" s="176"/>
      <c r="N677" s="188">
        <f>+N679</f>
        <v>0</v>
      </c>
      <c r="O677" s="188">
        <f>+O679</f>
        <v>0</v>
      </c>
      <c r="P677" s="188">
        <f>+P679</f>
        <v>0</v>
      </c>
      <c r="Q677" s="161"/>
      <c r="R677" s="161"/>
      <c r="S677" s="438"/>
      <c r="T677" s="161"/>
      <c r="U677" s="161"/>
      <c r="V677" s="161"/>
    </row>
    <row r="678" spans="1:22" ht="16.2">
      <c r="A678" s="5"/>
      <c r="B678" s="5"/>
      <c r="C678" s="5"/>
      <c r="D678" s="5"/>
      <c r="E678" s="5"/>
      <c r="F678" s="5"/>
      <c r="G678" s="5"/>
      <c r="H678" s="25"/>
      <c r="I678" s="18"/>
      <c r="J678" s="19"/>
      <c r="K678" s="19"/>
      <c r="L678" s="30" t="s">
        <v>110</v>
      </c>
      <c r="M678" s="31"/>
      <c r="N678" s="190"/>
      <c r="O678" s="190"/>
      <c r="P678" s="190"/>
      <c r="Q678" s="161"/>
      <c r="R678" s="161"/>
      <c r="S678" s="438"/>
      <c r="T678" s="161"/>
      <c r="U678" s="161"/>
      <c r="V678" s="161"/>
    </row>
    <row r="679" spans="1:22" ht="16.2">
      <c r="H679" s="151">
        <v>3041</v>
      </c>
      <c r="I679" s="152" t="s">
        <v>189</v>
      </c>
      <c r="J679" s="153">
        <v>4</v>
      </c>
      <c r="K679" s="153">
        <v>1</v>
      </c>
      <c r="L679" s="154" t="s">
        <v>775</v>
      </c>
      <c r="M679" s="155"/>
      <c r="N679" s="192">
        <f>+N681+N689+N692+N695</f>
        <v>0</v>
      </c>
      <c r="O679" s="192">
        <f t="shared" ref="O679:P679" si="138">+O681+O689+O692+O695</f>
        <v>0</v>
      </c>
      <c r="P679" s="192">
        <f t="shared" si="138"/>
        <v>0</v>
      </c>
      <c r="Q679" s="161"/>
      <c r="R679" s="161"/>
      <c r="S679" s="438"/>
      <c r="T679" s="161"/>
      <c r="U679" s="161"/>
      <c r="V679" s="161"/>
    </row>
    <row r="680" spans="1:22" ht="16.2">
      <c r="A680" s="5"/>
      <c r="B680" s="5"/>
      <c r="C680" s="5"/>
      <c r="D680" s="5"/>
      <c r="E680" s="5"/>
      <c r="F680" s="5"/>
      <c r="G680" s="5"/>
      <c r="H680" s="396"/>
      <c r="I680" s="424"/>
      <c r="J680" s="428"/>
      <c r="K680" s="428"/>
      <c r="L680" s="30" t="s">
        <v>108</v>
      </c>
      <c r="M680" s="429"/>
      <c r="N680" s="190"/>
      <c r="O680" s="190"/>
      <c r="P680" s="190"/>
      <c r="Q680" s="161"/>
      <c r="R680" s="161"/>
      <c r="S680" s="438"/>
      <c r="T680" s="161"/>
      <c r="U680" s="161"/>
      <c r="V680" s="161"/>
    </row>
    <row r="681" spans="1:22" ht="28.5" customHeight="1">
      <c r="H681" s="45"/>
      <c r="I681" s="147"/>
      <c r="J681" s="148"/>
      <c r="K681" s="148"/>
      <c r="L681" s="27" t="s">
        <v>776</v>
      </c>
      <c r="M681" s="28"/>
      <c r="N681" s="197">
        <f>O681+P681</f>
        <v>0</v>
      </c>
      <c r="O681" s="197">
        <f>SUM(O682:O688)</f>
        <v>0</v>
      </c>
      <c r="P681" s="197">
        <f>SUM(P682:P688)</f>
        <v>0</v>
      </c>
      <c r="Q681" s="161"/>
      <c r="R681" s="161"/>
      <c r="S681" s="438"/>
      <c r="T681" s="161"/>
      <c r="U681" s="161"/>
      <c r="V681" s="161"/>
    </row>
    <row r="682" spans="1:22" ht="16.2">
      <c r="A682" s="5"/>
      <c r="B682" s="5"/>
      <c r="C682" s="5"/>
      <c r="D682" s="5"/>
      <c r="E682" s="5"/>
      <c r="F682" s="5"/>
      <c r="G682" s="5"/>
      <c r="H682" s="17"/>
      <c r="I682" s="25"/>
      <c r="J682" s="26"/>
      <c r="K682" s="26"/>
      <c r="L682" s="29" t="s">
        <v>118</v>
      </c>
      <c r="M682" s="13">
        <v>4216</v>
      </c>
      <c r="N682" s="183">
        <f t="shared" ref="N682:N691" si="139">O682+P682</f>
        <v>0</v>
      </c>
      <c r="O682" s="183"/>
      <c r="P682" s="183"/>
      <c r="Q682" s="161"/>
      <c r="R682" s="161"/>
      <c r="S682" s="438"/>
      <c r="T682" s="161"/>
      <c r="U682" s="161"/>
      <c r="V682" s="161"/>
    </row>
    <row r="683" spans="1:22" ht="26.4">
      <c r="A683" s="5"/>
      <c r="B683" s="5"/>
      <c r="C683" s="5"/>
      <c r="D683" s="5"/>
      <c r="E683" s="5"/>
      <c r="F683" s="5"/>
      <c r="G683" s="5"/>
      <c r="H683" s="17"/>
      <c r="I683" s="25"/>
      <c r="J683" s="26"/>
      <c r="K683" s="26"/>
      <c r="L683" s="36" t="s">
        <v>394</v>
      </c>
      <c r="M683" s="13">
        <v>4233</v>
      </c>
      <c r="N683" s="183">
        <f t="shared" si="139"/>
        <v>0</v>
      </c>
      <c r="O683" s="183"/>
      <c r="P683" s="183"/>
      <c r="Q683" s="161"/>
      <c r="R683" s="161"/>
      <c r="S683" s="438"/>
      <c r="T683" s="161"/>
      <c r="U683" s="161"/>
      <c r="V683" s="161"/>
    </row>
    <row r="684" spans="1:22" ht="16.2">
      <c r="A684" s="5"/>
      <c r="B684" s="5"/>
      <c r="C684" s="5"/>
      <c r="D684" s="5"/>
      <c r="E684" s="5"/>
      <c r="F684" s="5"/>
      <c r="G684" s="5"/>
      <c r="H684" s="17"/>
      <c r="I684" s="25"/>
      <c r="J684" s="26"/>
      <c r="K684" s="26"/>
      <c r="L684" s="29" t="s">
        <v>122</v>
      </c>
      <c r="M684" s="12">
        <v>4234</v>
      </c>
      <c r="N684" s="183"/>
      <c r="O684" s="183"/>
      <c r="P684" s="183"/>
      <c r="Q684" s="161"/>
      <c r="R684" s="161"/>
      <c r="S684" s="438"/>
      <c r="T684" s="161"/>
      <c r="U684" s="161"/>
      <c r="V684" s="161"/>
    </row>
    <row r="685" spans="1:22" ht="16.2">
      <c r="A685" s="5"/>
      <c r="B685" s="5"/>
      <c r="C685" s="5"/>
      <c r="D685" s="5"/>
      <c r="E685" s="5"/>
      <c r="F685" s="5"/>
      <c r="G685" s="5"/>
      <c r="H685" s="17"/>
      <c r="I685" s="25"/>
      <c r="J685" s="26"/>
      <c r="K685" s="26"/>
      <c r="L685" s="29" t="s">
        <v>125</v>
      </c>
      <c r="M685" s="44">
        <v>4239</v>
      </c>
      <c r="N685" s="183"/>
      <c r="O685" s="183"/>
      <c r="P685" s="183"/>
      <c r="Q685" s="161"/>
      <c r="R685" s="161"/>
      <c r="S685" s="438"/>
      <c r="T685" s="161"/>
      <c r="U685" s="161"/>
      <c r="V685" s="161"/>
    </row>
    <row r="686" spans="1:22" ht="16.2">
      <c r="A686" s="5"/>
      <c r="B686" s="5"/>
      <c r="C686" s="5"/>
      <c r="D686" s="5"/>
      <c r="E686" s="5"/>
      <c r="F686" s="5"/>
      <c r="G686" s="5"/>
      <c r="H686" s="17"/>
      <c r="I686" s="25"/>
      <c r="J686" s="26"/>
      <c r="K686" s="26"/>
      <c r="L686" s="29" t="s">
        <v>901</v>
      </c>
      <c r="M686" s="12" t="s">
        <v>902</v>
      </c>
      <c r="N686" s="183"/>
      <c r="O686" s="183"/>
      <c r="P686" s="183"/>
      <c r="Q686" s="161"/>
      <c r="R686" s="161"/>
      <c r="S686" s="438"/>
      <c r="T686" s="161"/>
      <c r="U686" s="161"/>
      <c r="V686" s="161"/>
    </row>
    <row r="687" spans="1:22" ht="16.2">
      <c r="A687" s="5"/>
      <c r="B687" s="5"/>
      <c r="C687" s="5"/>
      <c r="D687" s="5"/>
      <c r="E687" s="5"/>
      <c r="F687" s="5"/>
      <c r="G687" s="5"/>
      <c r="H687" s="17"/>
      <c r="I687" s="25"/>
      <c r="J687" s="26"/>
      <c r="K687" s="26"/>
      <c r="L687" s="29" t="s">
        <v>130</v>
      </c>
      <c r="M687" s="13">
        <v>4267</v>
      </c>
      <c r="N687" s="183"/>
      <c r="O687" s="183"/>
      <c r="P687" s="183"/>
      <c r="Q687" s="161"/>
      <c r="R687" s="161"/>
      <c r="S687" s="438"/>
      <c r="T687" s="161"/>
      <c r="U687" s="161"/>
      <c r="V687" s="161"/>
    </row>
    <row r="688" spans="1:22" ht="16.2">
      <c r="A688" s="5"/>
      <c r="B688" s="5"/>
      <c r="C688" s="5"/>
      <c r="D688" s="5"/>
      <c r="E688" s="5"/>
      <c r="F688" s="5"/>
      <c r="G688" s="5"/>
      <c r="H688" s="17"/>
      <c r="I688" s="25"/>
      <c r="J688" s="26"/>
      <c r="K688" s="26"/>
      <c r="L688" s="433" t="s">
        <v>903</v>
      </c>
      <c r="M688" s="468" t="s">
        <v>904</v>
      </c>
      <c r="N688" s="183">
        <f t="shared" si="139"/>
        <v>0</v>
      </c>
      <c r="O688" s="183"/>
      <c r="P688" s="183"/>
      <c r="Q688" s="161"/>
      <c r="R688" s="161"/>
      <c r="S688" s="438"/>
      <c r="T688" s="161"/>
      <c r="U688" s="161"/>
      <c r="V688" s="161"/>
    </row>
    <row r="689" spans="1:22" ht="30.75" customHeight="1">
      <c r="H689" s="45"/>
      <c r="I689" s="147"/>
      <c r="J689" s="148"/>
      <c r="K689" s="148"/>
      <c r="L689" s="459" t="s">
        <v>847</v>
      </c>
      <c r="M689" s="461"/>
      <c r="N689" s="197">
        <f>O689+P689</f>
        <v>0</v>
      </c>
      <c r="O689" s="197">
        <f>SUM(O690:O691)</f>
        <v>0</v>
      </c>
      <c r="P689" s="197">
        <f>SUM(P690:P691)</f>
        <v>0</v>
      </c>
      <c r="Q689" s="161"/>
      <c r="R689" s="161"/>
      <c r="S689" s="438"/>
      <c r="T689" s="161"/>
      <c r="U689" s="161"/>
      <c r="V689" s="161"/>
    </row>
    <row r="690" spans="1:22" ht="16.2">
      <c r="A690" s="5"/>
      <c r="B690" s="5"/>
      <c r="C690" s="5"/>
      <c r="D690" s="5"/>
      <c r="E690" s="5"/>
      <c r="F690" s="5"/>
      <c r="G690" s="5"/>
      <c r="H690" s="17"/>
      <c r="I690" s="25"/>
      <c r="J690" s="26"/>
      <c r="K690" s="26"/>
      <c r="L690" s="29" t="s">
        <v>125</v>
      </c>
      <c r="M690" s="44">
        <v>4239</v>
      </c>
      <c r="N690" s="183">
        <f t="shared" si="139"/>
        <v>0</v>
      </c>
      <c r="O690" s="183"/>
      <c r="P690" s="183"/>
      <c r="Q690" s="161"/>
      <c r="R690" s="161"/>
      <c r="S690" s="438"/>
      <c r="T690" s="161"/>
      <c r="U690" s="161"/>
      <c r="V690" s="161"/>
    </row>
    <row r="691" spans="1:22" ht="16.2">
      <c r="H691" s="17"/>
      <c r="I691" s="25"/>
      <c r="J691" s="26"/>
      <c r="K691" s="26"/>
      <c r="L691" s="30" t="s">
        <v>134</v>
      </c>
      <c r="M691" s="31">
        <v>4861</v>
      </c>
      <c r="N691" s="183">
        <f t="shared" si="139"/>
        <v>0</v>
      </c>
      <c r="O691" s="183"/>
      <c r="P691" s="183"/>
      <c r="Q691" s="161"/>
      <c r="R691" s="161"/>
      <c r="S691" s="438"/>
      <c r="T691" s="161"/>
      <c r="U691" s="161"/>
      <c r="V691" s="161"/>
    </row>
    <row r="692" spans="1:22" ht="54" customHeight="1">
      <c r="H692" s="45"/>
      <c r="I692" s="147"/>
      <c r="J692" s="148"/>
      <c r="K692" s="148"/>
      <c r="L692" s="459" t="s">
        <v>848</v>
      </c>
      <c r="M692" s="461"/>
      <c r="N692" s="197">
        <f>SUM(N693:N694)</f>
        <v>0</v>
      </c>
      <c r="O692" s="197">
        <f t="shared" ref="O692:P692" si="140">SUM(O693:O694)</f>
        <v>0</v>
      </c>
      <c r="P692" s="197">
        <f t="shared" si="140"/>
        <v>0</v>
      </c>
      <c r="Q692" s="161"/>
      <c r="R692" s="161"/>
      <c r="S692" s="438"/>
      <c r="T692" s="161"/>
      <c r="U692" s="161"/>
      <c r="V692" s="161"/>
    </row>
    <row r="693" spans="1:22" ht="16.2">
      <c r="H693" s="17"/>
      <c r="I693" s="25"/>
      <c r="J693" s="26"/>
      <c r="K693" s="26"/>
      <c r="L693" s="29" t="s">
        <v>123</v>
      </c>
      <c r="M693" s="12">
        <v>4235</v>
      </c>
      <c r="N693" s="183">
        <f t="shared" ref="N693:N694" si="141">O693+P693</f>
        <v>0</v>
      </c>
      <c r="O693" s="183"/>
      <c r="P693" s="183"/>
      <c r="Q693" s="161"/>
      <c r="R693" s="161"/>
      <c r="S693" s="438"/>
      <c r="T693" s="161"/>
      <c r="U693" s="161"/>
      <c r="V693" s="161"/>
    </row>
    <row r="694" spans="1:22" ht="16.2">
      <c r="H694" s="17"/>
      <c r="I694" s="25"/>
      <c r="J694" s="26"/>
      <c r="K694" s="26"/>
      <c r="L694" s="30" t="s">
        <v>134</v>
      </c>
      <c r="M694" s="31">
        <v>4861</v>
      </c>
      <c r="N694" s="183">
        <f t="shared" si="141"/>
        <v>0</v>
      </c>
      <c r="O694" s="183"/>
      <c r="P694" s="183"/>
      <c r="Q694" s="161"/>
      <c r="R694" s="161"/>
      <c r="S694" s="438"/>
      <c r="T694" s="161"/>
      <c r="U694" s="161"/>
      <c r="V694" s="161"/>
    </row>
    <row r="695" spans="1:22" ht="45" customHeight="1">
      <c r="H695" s="45"/>
      <c r="I695" s="147"/>
      <c r="J695" s="148"/>
      <c r="K695" s="148"/>
      <c r="L695" s="459" t="s">
        <v>849</v>
      </c>
      <c r="M695" s="461"/>
      <c r="N695" s="197">
        <f>SUM(N696:N697)</f>
        <v>0</v>
      </c>
      <c r="O695" s="197">
        <f t="shared" ref="O695:P695" si="142">SUM(O696:O697)</f>
        <v>0</v>
      </c>
      <c r="P695" s="197">
        <f t="shared" si="142"/>
        <v>0</v>
      </c>
      <c r="Q695" s="161"/>
      <c r="R695" s="161"/>
      <c r="S695" s="438"/>
      <c r="T695" s="161"/>
      <c r="U695" s="161"/>
      <c r="V695" s="161"/>
    </row>
    <row r="696" spans="1:22" ht="16.2">
      <c r="H696" s="17"/>
      <c r="I696" s="25"/>
      <c r="J696" s="26"/>
      <c r="K696" s="26"/>
      <c r="L696" s="462" t="s">
        <v>123</v>
      </c>
      <c r="M696" s="463">
        <v>4235</v>
      </c>
      <c r="N696" s="183">
        <f t="shared" ref="N696:N697" si="143">O696+P696</f>
        <v>0</v>
      </c>
      <c r="O696" s="183"/>
      <c r="P696" s="183"/>
      <c r="Q696" s="161"/>
      <c r="R696" s="161"/>
      <c r="S696" s="438"/>
      <c r="T696" s="161"/>
      <c r="U696" s="161"/>
      <c r="V696" s="161"/>
    </row>
    <row r="697" spans="1:22" ht="16.2">
      <c r="H697" s="17"/>
      <c r="I697" s="25"/>
      <c r="J697" s="26"/>
      <c r="K697" s="26"/>
      <c r="L697" s="433" t="s">
        <v>125</v>
      </c>
      <c r="M697" s="464">
        <v>4239</v>
      </c>
      <c r="N697" s="183">
        <f t="shared" si="143"/>
        <v>0</v>
      </c>
      <c r="O697" s="183"/>
      <c r="P697" s="183"/>
      <c r="Q697" s="161"/>
      <c r="R697" s="161"/>
      <c r="S697" s="438"/>
      <c r="T697" s="161"/>
      <c r="U697" s="161"/>
      <c r="V697" s="161"/>
    </row>
    <row r="698" spans="1:22" ht="27.6">
      <c r="A698" s="5"/>
      <c r="B698" s="5"/>
      <c r="C698" s="5"/>
      <c r="D698" s="5"/>
      <c r="E698" s="5"/>
      <c r="F698" s="5"/>
      <c r="G698" s="5"/>
      <c r="H698" s="165">
        <v>3070</v>
      </c>
      <c r="I698" s="166" t="s">
        <v>189</v>
      </c>
      <c r="J698" s="167">
        <v>7</v>
      </c>
      <c r="K698" s="167">
        <v>0</v>
      </c>
      <c r="L698" s="168" t="s">
        <v>344</v>
      </c>
      <c r="M698" s="176"/>
      <c r="N698" s="188">
        <f>+N700</f>
        <v>0</v>
      </c>
      <c r="O698" s="188">
        <f>+O700</f>
        <v>0</v>
      </c>
      <c r="P698" s="188">
        <f>+P700</f>
        <v>0</v>
      </c>
      <c r="Q698" s="161"/>
      <c r="R698" s="161"/>
      <c r="S698" s="438"/>
      <c r="T698" s="161"/>
      <c r="U698" s="161"/>
      <c r="V698" s="161"/>
    </row>
    <row r="699" spans="1:22" ht="16.2">
      <c r="A699" s="5"/>
      <c r="B699" s="5"/>
      <c r="C699" s="5"/>
      <c r="D699" s="5"/>
      <c r="E699" s="5"/>
      <c r="F699" s="5"/>
      <c r="G699" s="5"/>
      <c r="H699" s="25"/>
      <c r="I699" s="18"/>
      <c r="J699" s="19"/>
      <c r="K699" s="19"/>
      <c r="L699" s="30" t="s">
        <v>110</v>
      </c>
      <c r="M699" s="31"/>
      <c r="N699" s="190"/>
      <c r="O699" s="190"/>
      <c r="P699" s="190"/>
      <c r="Q699" s="161"/>
      <c r="R699" s="161"/>
      <c r="S699" s="438"/>
      <c r="T699" s="161"/>
      <c r="U699" s="161"/>
      <c r="V699" s="161"/>
    </row>
    <row r="700" spans="1:22" ht="26.4">
      <c r="A700" s="5"/>
      <c r="B700" s="5"/>
      <c r="C700" s="5"/>
      <c r="D700" s="5"/>
      <c r="E700" s="5"/>
      <c r="F700" s="5"/>
      <c r="G700" s="5"/>
      <c r="H700" s="151">
        <v>3071</v>
      </c>
      <c r="I700" s="152" t="s">
        <v>189</v>
      </c>
      <c r="J700" s="153">
        <v>7</v>
      </c>
      <c r="K700" s="153">
        <v>1</v>
      </c>
      <c r="L700" s="154" t="s">
        <v>344</v>
      </c>
      <c r="M700" s="155"/>
      <c r="N700" s="192">
        <f>+N702+N710+N716+N718+N724+N731+N735+N743+N749</f>
        <v>0</v>
      </c>
      <c r="O700" s="192">
        <f t="shared" ref="O700:P700" si="144">+O702+O710+O716+O718+O724+O731+O735+O743+O749</f>
        <v>0</v>
      </c>
      <c r="P700" s="192">
        <f t="shared" si="144"/>
        <v>0</v>
      </c>
      <c r="Q700" s="161"/>
      <c r="R700" s="161"/>
      <c r="S700" s="438"/>
      <c r="T700" s="161"/>
      <c r="U700" s="161"/>
      <c r="V700" s="161"/>
    </row>
    <row r="701" spans="1:22" ht="16.2">
      <c r="H701" s="25"/>
      <c r="I701" s="25"/>
      <c r="J701" s="26"/>
      <c r="K701" s="26"/>
      <c r="L701" s="30" t="s">
        <v>108</v>
      </c>
      <c r="M701" s="31"/>
      <c r="N701" s="190"/>
      <c r="O701" s="190"/>
      <c r="P701" s="190"/>
      <c r="Q701" s="161"/>
      <c r="R701" s="161"/>
      <c r="S701" s="438"/>
      <c r="T701" s="161"/>
      <c r="U701" s="161"/>
      <c r="V701" s="161"/>
    </row>
    <row r="702" spans="1:22" ht="41.4">
      <c r="A702" s="5"/>
      <c r="B702" s="5"/>
      <c r="C702" s="5"/>
      <c r="D702" s="5"/>
      <c r="E702" s="5"/>
      <c r="F702" s="5"/>
      <c r="G702" s="5"/>
      <c r="H702" s="45"/>
      <c r="I702" s="147"/>
      <c r="J702" s="148"/>
      <c r="K702" s="148"/>
      <c r="L702" s="27" t="s">
        <v>905</v>
      </c>
      <c r="M702" s="28"/>
      <c r="N702" s="197">
        <f>O702+P702</f>
        <v>0</v>
      </c>
      <c r="O702" s="430">
        <f>SUM(O703:O709)</f>
        <v>0</v>
      </c>
      <c r="P702" s="430">
        <f>SUM(P703:P709)</f>
        <v>0</v>
      </c>
      <c r="Q702" s="161"/>
      <c r="R702" s="161"/>
      <c r="S702" s="438"/>
      <c r="T702" s="161"/>
      <c r="U702" s="161"/>
      <c r="V702" s="161"/>
    </row>
    <row r="703" spans="1:22" ht="16.8">
      <c r="H703" s="17"/>
      <c r="I703" s="25"/>
      <c r="J703" s="26"/>
      <c r="K703" s="26"/>
      <c r="L703" s="29" t="s">
        <v>116</v>
      </c>
      <c r="M703" s="13">
        <v>4214</v>
      </c>
      <c r="N703" s="183">
        <f t="shared" ref="N703:N744" si="145">O703+P703</f>
        <v>0</v>
      </c>
      <c r="O703" s="399">
        <v>0</v>
      </c>
      <c r="P703" s="399"/>
      <c r="Q703" s="161"/>
      <c r="R703" s="161"/>
      <c r="S703" s="438"/>
      <c r="T703" s="161"/>
      <c r="U703" s="161"/>
      <c r="V703" s="161"/>
    </row>
    <row r="704" spans="1:22" ht="26.4">
      <c r="A704" s="5"/>
      <c r="B704" s="5"/>
      <c r="C704" s="5"/>
      <c r="D704" s="5"/>
      <c r="E704" s="5"/>
      <c r="F704" s="5"/>
      <c r="G704" s="5"/>
      <c r="H704" s="17"/>
      <c r="I704" s="25"/>
      <c r="J704" s="26"/>
      <c r="K704" s="26"/>
      <c r="L704" s="30" t="s">
        <v>394</v>
      </c>
      <c r="M704" s="31">
        <v>4233</v>
      </c>
      <c r="N704" s="183">
        <f t="shared" si="145"/>
        <v>0</v>
      </c>
      <c r="O704" s="399"/>
      <c r="P704" s="399"/>
      <c r="Q704" s="161"/>
      <c r="R704" s="161"/>
      <c r="S704" s="438"/>
      <c r="T704" s="161"/>
      <c r="U704" s="161"/>
      <c r="V704" s="161"/>
    </row>
    <row r="705" spans="1:22" ht="16.8">
      <c r="H705" s="17"/>
      <c r="I705" s="25"/>
      <c r="J705" s="26"/>
      <c r="K705" s="26"/>
      <c r="L705" s="29" t="s">
        <v>123</v>
      </c>
      <c r="M705" s="12">
        <v>4235</v>
      </c>
      <c r="N705" s="183">
        <f t="shared" si="145"/>
        <v>0</v>
      </c>
      <c r="O705" s="399"/>
      <c r="P705" s="399"/>
      <c r="Q705" s="161"/>
      <c r="R705" s="161"/>
      <c r="S705" s="438"/>
      <c r="T705" s="161"/>
      <c r="U705" s="161"/>
      <c r="V705" s="161"/>
    </row>
    <row r="706" spans="1:22" ht="16.8">
      <c r="A706" s="5"/>
      <c r="B706" s="5"/>
      <c r="C706" s="5"/>
      <c r="D706" s="5"/>
      <c r="E706" s="5"/>
      <c r="F706" s="5"/>
      <c r="G706" s="5"/>
      <c r="H706" s="17"/>
      <c r="I706" s="25"/>
      <c r="J706" s="26"/>
      <c r="K706" s="26"/>
      <c r="L706" s="29" t="s">
        <v>125</v>
      </c>
      <c r="M706" s="44">
        <v>4239</v>
      </c>
      <c r="N706" s="183">
        <f t="shared" si="145"/>
        <v>0</v>
      </c>
      <c r="O706" s="399"/>
      <c r="P706" s="399"/>
      <c r="Q706" s="161"/>
      <c r="R706" s="161"/>
      <c r="S706" s="438"/>
      <c r="T706" s="161"/>
      <c r="U706" s="161"/>
      <c r="V706" s="161"/>
    </row>
    <row r="707" spans="1:22" ht="16.2">
      <c r="H707" s="17"/>
      <c r="I707" s="25"/>
      <c r="J707" s="26"/>
      <c r="K707" s="26"/>
      <c r="L707" s="29" t="s">
        <v>396</v>
      </c>
      <c r="M707" s="44">
        <v>4241</v>
      </c>
      <c r="N707" s="183">
        <f t="shared" si="145"/>
        <v>0</v>
      </c>
      <c r="O707" s="183"/>
      <c r="P707" s="183"/>
      <c r="Q707" s="161"/>
      <c r="R707" s="161"/>
      <c r="S707" s="438"/>
      <c r="T707" s="161"/>
      <c r="U707" s="161"/>
      <c r="V707" s="161"/>
    </row>
    <row r="708" spans="1:22" ht="16.2">
      <c r="A708" s="5"/>
      <c r="B708" s="5"/>
      <c r="C708" s="5"/>
      <c r="D708" s="5"/>
      <c r="E708" s="5"/>
      <c r="F708" s="5"/>
      <c r="G708" s="5"/>
      <c r="H708" s="17"/>
      <c r="I708" s="25"/>
      <c r="J708" s="26"/>
      <c r="K708" s="26"/>
      <c r="L708" s="30" t="s">
        <v>134</v>
      </c>
      <c r="M708" s="31">
        <v>4861</v>
      </c>
      <c r="N708" s="183">
        <f t="shared" si="145"/>
        <v>0</v>
      </c>
      <c r="O708" s="183"/>
      <c r="P708" s="183"/>
      <c r="Q708" s="161"/>
      <c r="R708" s="161"/>
      <c r="S708" s="438"/>
      <c r="T708" s="161"/>
      <c r="U708" s="161"/>
      <c r="V708" s="161"/>
    </row>
    <row r="709" spans="1:22" ht="16.8">
      <c r="H709" s="17"/>
      <c r="I709" s="25"/>
      <c r="J709" s="26"/>
      <c r="K709" s="26"/>
      <c r="L709" s="29" t="s">
        <v>136</v>
      </c>
      <c r="M709" s="12">
        <v>5122</v>
      </c>
      <c r="N709" s="183">
        <f t="shared" si="145"/>
        <v>0</v>
      </c>
      <c r="O709" s="399"/>
      <c r="P709" s="399"/>
      <c r="Q709" s="161"/>
      <c r="R709" s="161"/>
      <c r="S709" s="438"/>
      <c r="T709" s="161"/>
      <c r="U709" s="161"/>
      <c r="V709" s="161"/>
    </row>
    <row r="710" spans="1:22" ht="41.4">
      <c r="A710" s="5"/>
      <c r="B710" s="5"/>
      <c r="C710" s="5"/>
      <c r="D710" s="5"/>
      <c r="E710" s="5"/>
      <c r="F710" s="5"/>
      <c r="G710" s="5"/>
      <c r="H710" s="45"/>
      <c r="I710" s="147"/>
      <c r="J710" s="148"/>
      <c r="K710" s="148"/>
      <c r="L710" s="27" t="s">
        <v>913</v>
      </c>
      <c r="M710" s="28"/>
      <c r="N710" s="197">
        <f>O710+P710</f>
        <v>0</v>
      </c>
      <c r="O710" s="197">
        <f>SUM(O711:O715)</f>
        <v>0</v>
      </c>
      <c r="P710" s="197">
        <f>SUM(P711:P715)</f>
        <v>0</v>
      </c>
      <c r="Q710" s="161"/>
      <c r="R710" s="161"/>
      <c r="S710" s="438"/>
      <c r="T710" s="161"/>
      <c r="U710" s="161"/>
      <c r="V710" s="161"/>
    </row>
    <row r="711" spans="1:22" ht="16.2">
      <c r="H711" s="17"/>
      <c r="I711" s="25"/>
      <c r="J711" s="26"/>
      <c r="K711" s="26"/>
      <c r="L711" s="29" t="s">
        <v>125</v>
      </c>
      <c r="M711" s="44">
        <v>4239</v>
      </c>
      <c r="N711" s="183">
        <f t="shared" si="145"/>
        <v>0</v>
      </c>
      <c r="O711" s="183"/>
      <c r="P711" s="183"/>
      <c r="Q711" s="161"/>
      <c r="R711" s="161"/>
      <c r="S711" s="438"/>
      <c r="T711" s="161"/>
      <c r="U711" s="161"/>
      <c r="V711" s="161"/>
    </row>
    <row r="712" spans="1:22" ht="26.4">
      <c r="H712" s="17"/>
      <c r="I712" s="25"/>
      <c r="J712" s="26"/>
      <c r="K712" s="26"/>
      <c r="L712" s="30" t="s">
        <v>142</v>
      </c>
      <c r="M712" s="13">
        <v>4251</v>
      </c>
      <c r="N712" s="183">
        <f t="shared" si="145"/>
        <v>0</v>
      </c>
      <c r="O712" s="183"/>
      <c r="P712" s="183"/>
      <c r="Q712" s="161"/>
      <c r="R712" s="161"/>
      <c r="S712" s="438"/>
      <c r="T712" s="161"/>
      <c r="U712" s="161"/>
      <c r="V712" s="161"/>
    </row>
    <row r="713" spans="1:22" ht="16.2">
      <c r="A713" s="5"/>
      <c r="B713" s="5"/>
      <c r="C713" s="5"/>
      <c r="D713" s="5"/>
      <c r="E713" s="5"/>
      <c r="F713" s="5"/>
      <c r="G713" s="5"/>
      <c r="H713" s="17"/>
      <c r="I713" s="25"/>
      <c r="J713" s="26"/>
      <c r="K713" s="26"/>
      <c r="L713" s="29" t="s">
        <v>130</v>
      </c>
      <c r="M713" s="13">
        <v>4267</v>
      </c>
      <c r="N713" s="183">
        <f t="shared" si="145"/>
        <v>0</v>
      </c>
      <c r="O713" s="183"/>
      <c r="P713" s="183"/>
      <c r="Q713" s="161"/>
      <c r="R713" s="161"/>
      <c r="S713" s="438"/>
      <c r="T713" s="161"/>
      <c r="U713" s="161"/>
      <c r="V713" s="161"/>
    </row>
    <row r="714" spans="1:22" ht="16.2">
      <c r="A714" s="5"/>
      <c r="B714" s="5"/>
      <c r="C714" s="5"/>
      <c r="D714" s="5"/>
      <c r="E714" s="5"/>
      <c r="F714" s="5"/>
      <c r="G714" s="5"/>
      <c r="H714" s="17"/>
      <c r="I714" s="25"/>
      <c r="J714" s="26"/>
      <c r="K714" s="26"/>
      <c r="L714" s="32" t="s">
        <v>364</v>
      </c>
      <c r="M714" s="48">
        <v>4269</v>
      </c>
      <c r="N714" s="183">
        <f t="shared" ref="N714" si="146">O714+P714</f>
        <v>0</v>
      </c>
      <c r="O714" s="183"/>
      <c r="P714" s="183"/>
      <c r="Q714" s="161"/>
      <c r="R714" s="161"/>
      <c r="S714" s="438"/>
      <c r="T714" s="161"/>
      <c r="U714" s="161"/>
      <c r="V714" s="161"/>
    </row>
    <row r="715" spans="1:22" ht="16.2">
      <c r="H715" s="17"/>
      <c r="I715" s="25"/>
      <c r="J715" s="26"/>
      <c r="K715" s="26"/>
      <c r="L715" s="30" t="s">
        <v>134</v>
      </c>
      <c r="M715" s="31">
        <v>4861</v>
      </c>
      <c r="N715" s="183">
        <f t="shared" si="145"/>
        <v>0</v>
      </c>
      <c r="O715" s="183"/>
      <c r="P715" s="183"/>
      <c r="Q715" s="161"/>
      <c r="R715" s="161"/>
      <c r="S715" s="438"/>
      <c r="T715" s="161"/>
      <c r="U715" s="161"/>
      <c r="V715" s="161"/>
    </row>
    <row r="716" spans="1:22" ht="27.6">
      <c r="A716" s="5"/>
      <c r="B716" s="5"/>
      <c r="C716" s="5"/>
      <c r="D716" s="5"/>
      <c r="E716" s="5"/>
      <c r="F716" s="5"/>
      <c r="G716" s="5"/>
      <c r="H716" s="45"/>
      <c r="I716" s="147"/>
      <c r="J716" s="148"/>
      <c r="K716" s="148"/>
      <c r="L716" s="27" t="s">
        <v>778</v>
      </c>
      <c r="M716" s="28"/>
      <c r="N716" s="197">
        <f>O716+P716</f>
        <v>0</v>
      </c>
      <c r="O716" s="197">
        <f>SUM(O717)</f>
        <v>0</v>
      </c>
      <c r="P716" s="197">
        <f>SUM(P717)</f>
        <v>0</v>
      </c>
      <c r="Q716" s="161"/>
      <c r="R716" s="161"/>
      <c r="S716" s="438"/>
      <c r="T716" s="161"/>
      <c r="U716" s="161"/>
      <c r="V716" s="161"/>
    </row>
    <row r="717" spans="1:22" ht="26.4">
      <c r="H717" s="25"/>
      <c r="I717" s="25"/>
      <c r="J717" s="26"/>
      <c r="K717" s="26"/>
      <c r="L717" s="29" t="s">
        <v>219</v>
      </c>
      <c r="M717" s="12">
        <v>4819</v>
      </c>
      <c r="N717" s="183">
        <f t="shared" si="145"/>
        <v>0</v>
      </c>
      <c r="O717" s="405"/>
      <c r="P717" s="405"/>
      <c r="Q717" s="161"/>
      <c r="R717" s="161"/>
      <c r="S717" s="438"/>
      <c r="T717" s="161"/>
      <c r="U717" s="161"/>
      <c r="V717" s="161"/>
    </row>
    <row r="718" spans="1:22" ht="41.4">
      <c r="A718" s="5"/>
      <c r="B718" s="5"/>
      <c r="C718" s="5"/>
      <c r="D718" s="5"/>
      <c r="E718" s="5"/>
      <c r="F718" s="5"/>
      <c r="G718" s="5"/>
      <c r="H718" s="45"/>
      <c r="I718" s="147"/>
      <c r="J718" s="148"/>
      <c r="K718" s="148"/>
      <c r="L718" s="27" t="s">
        <v>779</v>
      </c>
      <c r="M718" s="28"/>
      <c r="N718" s="197">
        <f>O718+P718</f>
        <v>0</v>
      </c>
      <c r="O718" s="197">
        <f>SUM(O719:O723)</f>
        <v>0</v>
      </c>
      <c r="P718" s="197">
        <f>SUM(P719:P723)</f>
        <v>0</v>
      </c>
      <c r="Q718" s="161"/>
      <c r="R718" s="161"/>
      <c r="S718" s="438"/>
      <c r="T718" s="161"/>
      <c r="U718" s="161"/>
      <c r="V718" s="161"/>
    </row>
    <row r="719" spans="1:22" ht="16.2">
      <c r="H719" s="17"/>
      <c r="I719" s="25"/>
      <c r="J719" s="26"/>
      <c r="K719" s="26"/>
      <c r="L719" s="29" t="s">
        <v>118</v>
      </c>
      <c r="M719" s="13">
        <v>4216</v>
      </c>
      <c r="N719" s="183">
        <f t="shared" si="145"/>
        <v>0</v>
      </c>
      <c r="O719" s="183"/>
      <c r="P719" s="183"/>
      <c r="Q719" s="161"/>
      <c r="R719" s="161"/>
      <c r="S719" s="438"/>
      <c r="T719" s="161"/>
      <c r="U719" s="161"/>
      <c r="V719" s="161"/>
    </row>
    <row r="720" spans="1:22" ht="16.2">
      <c r="A720" s="5"/>
      <c r="B720" s="5"/>
      <c r="C720" s="5"/>
      <c r="D720" s="5"/>
      <c r="E720" s="5"/>
      <c r="F720" s="5"/>
      <c r="G720" s="5"/>
      <c r="H720" s="17"/>
      <c r="I720" s="25"/>
      <c r="J720" s="26"/>
      <c r="K720" s="26"/>
      <c r="L720" s="29" t="s">
        <v>125</v>
      </c>
      <c r="M720" s="44">
        <v>4239</v>
      </c>
      <c r="N720" s="183">
        <f t="shared" si="145"/>
        <v>0</v>
      </c>
      <c r="O720" s="183"/>
      <c r="P720" s="183"/>
      <c r="Q720" s="161"/>
      <c r="R720" s="161"/>
      <c r="S720" s="438"/>
      <c r="T720" s="161"/>
      <c r="U720" s="161"/>
      <c r="V720" s="161"/>
    </row>
    <row r="721" spans="1:22" ht="16.2">
      <c r="H721" s="17"/>
      <c r="I721" s="25"/>
      <c r="J721" s="26"/>
      <c r="K721" s="26"/>
      <c r="L721" s="29" t="s">
        <v>396</v>
      </c>
      <c r="M721" s="44">
        <v>4241</v>
      </c>
      <c r="N721" s="183">
        <f t="shared" si="145"/>
        <v>0</v>
      </c>
      <c r="O721" s="183"/>
      <c r="P721" s="183"/>
      <c r="Q721" s="161"/>
      <c r="R721" s="161"/>
      <c r="S721" s="438"/>
      <c r="T721" s="161"/>
      <c r="U721" s="161"/>
      <c r="V721" s="161"/>
    </row>
    <row r="722" spans="1:22" ht="26.4">
      <c r="H722" s="17"/>
      <c r="I722" s="25"/>
      <c r="J722" s="26"/>
      <c r="K722" s="26"/>
      <c r="L722" s="30" t="s">
        <v>142</v>
      </c>
      <c r="M722" s="13">
        <v>4251</v>
      </c>
      <c r="N722" s="183">
        <f t="shared" ref="N722" si="147">O722+P722</f>
        <v>0</v>
      </c>
      <c r="O722" s="183"/>
      <c r="P722" s="183"/>
      <c r="Q722" s="161"/>
      <c r="R722" s="161"/>
      <c r="S722" s="438"/>
      <c r="T722" s="161"/>
      <c r="U722" s="161"/>
      <c r="V722" s="161"/>
    </row>
    <row r="723" spans="1:22" ht="16.2">
      <c r="A723" s="5"/>
      <c r="B723" s="5"/>
      <c r="C723" s="5"/>
      <c r="D723" s="5"/>
      <c r="E723" s="5"/>
      <c r="F723" s="5"/>
      <c r="G723" s="5"/>
      <c r="H723" s="17"/>
      <c r="I723" s="25"/>
      <c r="J723" s="26"/>
      <c r="K723" s="26"/>
      <c r="L723" s="30" t="s">
        <v>134</v>
      </c>
      <c r="M723" s="31">
        <v>4861</v>
      </c>
      <c r="N723" s="183">
        <f t="shared" si="145"/>
        <v>0</v>
      </c>
      <c r="O723" s="183"/>
      <c r="P723" s="183"/>
      <c r="Q723" s="161"/>
      <c r="R723" s="161"/>
      <c r="S723" s="438"/>
      <c r="T723" s="161"/>
      <c r="U723" s="161"/>
      <c r="V723" s="161"/>
    </row>
    <row r="724" spans="1:22" ht="36.75" customHeight="1">
      <c r="A724" s="5"/>
      <c r="B724" s="5"/>
      <c r="C724" s="5"/>
      <c r="D724" s="5"/>
      <c r="E724" s="5"/>
      <c r="F724" s="5"/>
      <c r="G724" s="5"/>
      <c r="H724" s="45"/>
      <c r="I724" s="147"/>
      <c r="J724" s="148"/>
      <c r="K724" s="148"/>
      <c r="L724" s="27" t="s">
        <v>780</v>
      </c>
      <c r="M724" s="28"/>
      <c r="N724" s="197">
        <f>O724+P724</f>
        <v>0</v>
      </c>
      <c r="O724" s="197">
        <f>SUM(O725:O730)</f>
        <v>0</v>
      </c>
      <c r="P724" s="197">
        <f>SUM(P725:P730)</f>
        <v>0</v>
      </c>
      <c r="Q724" s="161"/>
      <c r="R724" s="161"/>
      <c r="S724" s="438"/>
      <c r="T724" s="161"/>
      <c r="U724" s="161"/>
      <c r="V724" s="161"/>
    </row>
    <row r="725" spans="1:22" ht="16.2">
      <c r="H725" s="17"/>
      <c r="I725" s="25"/>
      <c r="J725" s="26"/>
      <c r="K725" s="26"/>
      <c r="L725" s="29" t="s">
        <v>125</v>
      </c>
      <c r="M725" s="44">
        <v>4239</v>
      </c>
      <c r="N725" s="183">
        <f t="shared" si="145"/>
        <v>0</v>
      </c>
      <c r="O725" s="183"/>
      <c r="P725" s="183"/>
      <c r="Q725" s="161"/>
      <c r="R725" s="161"/>
      <c r="S725" s="438"/>
      <c r="T725" s="161"/>
      <c r="U725" s="161"/>
      <c r="V725" s="161"/>
    </row>
    <row r="726" spans="1:22" ht="16.2">
      <c r="A726" s="5"/>
      <c r="B726" s="5"/>
      <c r="C726" s="5"/>
      <c r="D726" s="5"/>
      <c r="E726" s="5"/>
      <c r="F726" s="5"/>
      <c r="G726" s="5"/>
      <c r="H726" s="17"/>
      <c r="I726" s="25"/>
      <c r="J726" s="26"/>
      <c r="K726" s="26"/>
      <c r="L726" s="29" t="s">
        <v>130</v>
      </c>
      <c r="M726" s="13">
        <v>4267</v>
      </c>
      <c r="N726" s="183">
        <f t="shared" si="145"/>
        <v>0</v>
      </c>
      <c r="O726" s="183"/>
      <c r="P726" s="183"/>
      <c r="Q726" s="161"/>
      <c r="R726" s="161"/>
      <c r="S726" s="438"/>
      <c r="T726" s="161"/>
      <c r="U726" s="161"/>
      <c r="V726" s="161"/>
    </row>
    <row r="727" spans="1:22" ht="16.2">
      <c r="A727" s="5"/>
      <c r="B727" s="5"/>
      <c r="C727" s="5"/>
      <c r="D727" s="5"/>
      <c r="E727" s="5"/>
      <c r="F727" s="5"/>
      <c r="G727" s="5"/>
      <c r="H727" s="17"/>
      <c r="I727" s="25"/>
      <c r="J727" s="26"/>
      <c r="K727" s="26"/>
      <c r="L727" s="32" t="s">
        <v>364</v>
      </c>
      <c r="M727" s="48">
        <v>4269</v>
      </c>
      <c r="N727" s="183">
        <f t="shared" si="145"/>
        <v>0</v>
      </c>
      <c r="O727" s="183"/>
      <c r="P727" s="183"/>
      <c r="Q727" s="161"/>
      <c r="R727" s="161"/>
      <c r="S727" s="438"/>
      <c r="T727" s="161"/>
      <c r="U727" s="161"/>
      <c r="V727" s="161"/>
    </row>
    <row r="728" spans="1:22" ht="16.2">
      <c r="H728" s="17"/>
      <c r="I728" s="25"/>
      <c r="J728" s="26"/>
      <c r="K728" s="26"/>
      <c r="L728" s="29" t="s">
        <v>348</v>
      </c>
      <c r="M728" s="12">
        <v>4729</v>
      </c>
      <c r="N728" s="183">
        <f t="shared" ref="N728" si="148">O728+P728</f>
        <v>0</v>
      </c>
      <c r="O728" s="183"/>
      <c r="P728" s="183"/>
      <c r="Q728" s="161"/>
      <c r="R728" s="161"/>
      <c r="S728" s="438"/>
      <c r="T728" s="161"/>
      <c r="U728" s="161"/>
      <c r="V728" s="161"/>
    </row>
    <row r="729" spans="1:22" ht="16.2">
      <c r="H729" s="17"/>
      <c r="I729" s="25"/>
      <c r="J729" s="26"/>
      <c r="K729" s="26"/>
      <c r="L729" s="30" t="s">
        <v>134</v>
      </c>
      <c r="M729" s="31">
        <v>4861</v>
      </c>
      <c r="N729" s="183">
        <f t="shared" si="145"/>
        <v>0</v>
      </c>
      <c r="O729" s="183"/>
      <c r="P729" s="183"/>
      <c r="Q729" s="161"/>
      <c r="R729" s="161"/>
      <c r="S729" s="438"/>
      <c r="T729" s="161"/>
      <c r="U729" s="161"/>
      <c r="V729" s="161"/>
    </row>
    <row r="730" spans="1:22" ht="16.2">
      <c r="A730" s="5"/>
      <c r="B730" s="5"/>
      <c r="C730" s="5"/>
      <c r="D730" s="5"/>
      <c r="E730" s="5"/>
      <c r="F730" s="5"/>
      <c r="G730" s="5"/>
      <c r="H730" s="17"/>
      <c r="I730" s="25"/>
      <c r="J730" s="26"/>
      <c r="K730" s="26"/>
      <c r="L730" s="30" t="s">
        <v>268</v>
      </c>
      <c r="M730" s="44">
        <v>5129</v>
      </c>
      <c r="N730" s="183">
        <f t="shared" ref="N730" si="149">O730+P730</f>
        <v>0</v>
      </c>
      <c r="O730" s="183"/>
      <c r="P730" s="183"/>
      <c r="Q730" s="161"/>
      <c r="R730" s="161"/>
      <c r="S730" s="438"/>
      <c r="T730" s="161"/>
      <c r="U730" s="161"/>
      <c r="V730" s="161"/>
    </row>
    <row r="731" spans="1:22" ht="27.6">
      <c r="H731" s="45"/>
      <c r="I731" s="147"/>
      <c r="J731" s="148"/>
      <c r="K731" s="148"/>
      <c r="L731" s="459" t="s">
        <v>850</v>
      </c>
      <c r="M731" s="28"/>
      <c r="N731" s="197">
        <f>O731+P731</f>
        <v>0</v>
      </c>
      <c r="O731" s="197">
        <f>SUM(O732:O734)</f>
        <v>0</v>
      </c>
      <c r="P731" s="197">
        <f>SUM(P732:P734)</f>
        <v>0</v>
      </c>
      <c r="Q731" s="161"/>
      <c r="R731" s="161"/>
      <c r="S731" s="438"/>
      <c r="T731" s="161"/>
      <c r="U731" s="161"/>
      <c r="V731" s="161"/>
    </row>
    <row r="732" spans="1:22" ht="16.2">
      <c r="A732" s="5"/>
      <c r="B732" s="5"/>
      <c r="C732" s="5"/>
      <c r="D732" s="5"/>
      <c r="E732" s="5"/>
      <c r="F732" s="5"/>
      <c r="G732" s="5"/>
      <c r="H732" s="17"/>
      <c r="I732" s="25"/>
      <c r="J732" s="26"/>
      <c r="K732" s="26"/>
      <c r="L732" s="29" t="s">
        <v>125</v>
      </c>
      <c r="M732" s="44">
        <v>4239</v>
      </c>
      <c r="N732" s="183">
        <f t="shared" si="145"/>
        <v>0</v>
      </c>
      <c r="O732" s="183"/>
      <c r="P732" s="183"/>
      <c r="Q732" s="161"/>
      <c r="R732" s="161"/>
      <c r="S732" s="438"/>
      <c r="T732" s="161"/>
      <c r="U732" s="161"/>
      <c r="V732" s="161"/>
    </row>
    <row r="733" spans="1:22" ht="16.2">
      <c r="A733" s="5"/>
      <c r="B733" s="5"/>
      <c r="C733" s="5"/>
      <c r="D733" s="5"/>
      <c r="E733" s="5"/>
      <c r="F733" s="5"/>
      <c r="G733" s="5"/>
      <c r="H733" s="17"/>
      <c r="I733" s="25"/>
      <c r="J733" s="26"/>
      <c r="K733" s="26"/>
      <c r="L733" s="29" t="s">
        <v>763</v>
      </c>
      <c r="M733" s="44">
        <v>4728</v>
      </c>
      <c r="N733" s="183">
        <f t="shared" si="145"/>
        <v>0</v>
      </c>
      <c r="O733" s="183"/>
      <c r="P733" s="183"/>
      <c r="Q733" s="161"/>
      <c r="R733" s="161"/>
      <c r="S733" s="438"/>
      <c r="T733" s="161"/>
      <c r="U733" s="161"/>
      <c r="V733" s="161"/>
    </row>
    <row r="734" spans="1:22" ht="16.2">
      <c r="H734" s="17"/>
      <c r="I734" s="25"/>
      <c r="J734" s="26"/>
      <c r="K734" s="26"/>
      <c r="L734" s="30" t="s">
        <v>134</v>
      </c>
      <c r="M734" s="31">
        <v>4861</v>
      </c>
      <c r="N734" s="183">
        <f t="shared" si="145"/>
        <v>0</v>
      </c>
      <c r="O734" s="183"/>
      <c r="P734" s="183"/>
      <c r="Q734" s="161"/>
      <c r="R734" s="161"/>
      <c r="S734" s="438"/>
      <c r="T734" s="161"/>
      <c r="U734" s="161"/>
      <c r="V734" s="161"/>
    </row>
    <row r="735" spans="1:22" ht="41.4">
      <c r="A735" s="5"/>
      <c r="B735" s="5"/>
      <c r="C735" s="5"/>
      <c r="D735" s="5"/>
      <c r="E735" s="5"/>
      <c r="F735" s="5"/>
      <c r="G735" s="5"/>
      <c r="H735" s="45"/>
      <c r="I735" s="147"/>
      <c r="J735" s="148"/>
      <c r="K735" s="148"/>
      <c r="L735" s="27" t="s">
        <v>781</v>
      </c>
      <c r="M735" s="28"/>
      <c r="N735" s="197">
        <f>O735+P735</f>
        <v>0</v>
      </c>
      <c r="O735" s="197">
        <f>SUM(O736:O742)</f>
        <v>0</v>
      </c>
      <c r="P735" s="197">
        <f>SUM(P736:P742)</f>
        <v>0</v>
      </c>
      <c r="Q735" s="161"/>
      <c r="R735" s="161"/>
      <c r="S735" s="438"/>
      <c r="T735" s="161"/>
      <c r="U735" s="161"/>
      <c r="V735" s="161"/>
    </row>
    <row r="736" spans="1:22" ht="16.2">
      <c r="A736" s="5"/>
      <c r="B736" s="5"/>
      <c r="C736" s="5"/>
      <c r="D736" s="5"/>
      <c r="E736" s="5"/>
      <c r="F736" s="5"/>
      <c r="G736" s="5"/>
      <c r="H736" s="17"/>
      <c r="I736" s="25"/>
      <c r="J736" s="26"/>
      <c r="K736" s="26"/>
      <c r="L736" s="29" t="s">
        <v>118</v>
      </c>
      <c r="M736" s="13">
        <v>4216</v>
      </c>
      <c r="N736" s="183">
        <f t="shared" si="145"/>
        <v>0</v>
      </c>
      <c r="O736" s="183"/>
      <c r="P736" s="183"/>
      <c r="Q736" s="161"/>
      <c r="R736" s="161"/>
      <c r="S736" s="438"/>
      <c r="T736" s="161"/>
      <c r="U736" s="161"/>
      <c r="V736" s="161"/>
    </row>
    <row r="737" spans="1:22" ht="16.2">
      <c r="H737" s="17"/>
      <c r="I737" s="25"/>
      <c r="J737" s="26"/>
      <c r="K737" s="26"/>
      <c r="L737" s="29" t="s">
        <v>125</v>
      </c>
      <c r="M737" s="44">
        <v>4239</v>
      </c>
      <c r="N737" s="183">
        <f t="shared" si="145"/>
        <v>0</v>
      </c>
      <c r="O737" s="183"/>
      <c r="P737" s="183"/>
      <c r="Q737" s="161"/>
      <c r="R737" s="161"/>
      <c r="S737" s="438"/>
      <c r="T737" s="161"/>
      <c r="U737" s="161"/>
      <c r="V737" s="161"/>
    </row>
    <row r="738" spans="1:22" ht="26.4">
      <c r="H738" s="17"/>
      <c r="I738" s="25"/>
      <c r="J738" s="26"/>
      <c r="K738" s="26"/>
      <c r="L738" s="30" t="s">
        <v>142</v>
      </c>
      <c r="M738" s="13">
        <v>4251</v>
      </c>
      <c r="N738" s="183">
        <f t="shared" si="145"/>
        <v>0</v>
      </c>
      <c r="O738" s="183"/>
      <c r="P738" s="183"/>
      <c r="Q738" s="161"/>
      <c r="R738" s="161"/>
      <c r="S738" s="438"/>
      <c r="T738" s="161"/>
      <c r="U738" s="161"/>
      <c r="V738" s="161"/>
    </row>
    <row r="739" spans="1:22" ht="16.2">
      <c r="A739" s="5"/>
      <c r="B739" s="5"/>
      <c r="C739" s="5"/>
      <c r="D739" s="5"/>
      <c r="E739" s="5"/>
      <c r="F739" s="5"/>
      <c r="G739" s="5"/>
      <c r="H739" s="17"/>
      <c r="I739" s="25"/>
      <c r="J739" s="26"/>
      <c r="K739" s="26"/>
      <c r="L739" s="29" t="s">
        <v>130</v>
      </c>
      <c r="M739" s="13">
        <v>4267</v>
      </c>
      <c r="N739" s="183">
        <f t="shared" ref="N739" si="150">O739+P739</f>
        <v>0</v>
      </c>
      <c r="O739" s="183"/>
      <c r="P739" s="183"/>
      <c r="Q739" s="161"/>
      <c r="R739" s="161"/>
      <c r="S739" s="438"/>
      <c r="T739" s="161"/>
      <c r="U739" s="161"/>
      <c r="V739" s="161"/>
    </row>
    <row r="740" spans="1:22" ht="16.2">
      <c r="A740" s="5"/>
      <c r="B740" s="5"/>
      <c r="C740" s="5"/>
      <c r="D740" s="5"/>
      <c r="E740" s="5"/>
      <c r="F740" s="5"/>
      <c r="G740" s="5"/>
      <c r="H740" s="17"/>
      <c r="I740" s="25"/>
      <c r="J740" s="26"/>
      <c r="K740" s="26"/>
      <c r="L740" s="32" t="s">
        <v>364</v>
      </c>
      <c r="M740" s="48">
        <v>4269</v>
      </c>
      <c r="N740" s="183">
        <f t="shared" si="145"/>
        <v>0</v>
      </c>
      <c r="O740" s="183"/>
      <c r="P740" s="183"/>
      <c r="Q740" s="161"/>
      <c r="R740" s="161"/>
      <c r="S740" s="438"/>
      <c r="T740" s="161"/>
      <c r="U740" s="161"/>
      <c r="V740" s="161"/>
    </row>
    <row r="741" spans="1:22" ht="16.2">
      <c r="H741" s="17"/>
      <c r="I741" s="25"/>
      <c r="J741" s="26"/>
      <c r="K741" s="26"/>
      <c r="L741" s="29" t="s">
        <v>348</v>
      </c>
      <c r="M741" s="12">
        <v>4729</v>
      </c>
      <c r="N741" s="183">
        <f t="shared" si="145"/>
        <v>0</v>
      </c>
      <c r="O741" s="183"/>
      <c r="P741" s="183"/>
      <c r="Q741" s="161"/>
      <c r="R741" s="161"/>
      <c r="S741" s="438"/>
      <c r="T741" s="161"/>
      <c r="U741" s="161"/>
      <c r="V741" s="161"/>
    </row>
    <row r="742" spans="1:22" ht="16.2">
      <c r="A742" s="5"/>
      <c r="B742" s="5"/>
      <c r="C742" s="5"/>
      <c r="D742" s="5"/>
      <c r="E742" s="5"/>
      <c r="F742" s="5"/>
      <c r="G742" s="5"/>
      <c r="H742" s="17"/>
      <c r="I742" s="25"/>
      <c r="J742" s="26"/>
      <c r="K742" s="26"/>
      <c r="L742" s="30" t="s">
        <v>134</v>
      </c>
      <c r="M742" s="31">
        <v>4861</v>
      </c>
      <c r="N742" s="183">
        <f t="shared" si="145"/>
        <v>0</v>
      </c>
      <c r="O742" s="183"/>
      <c r="P742" s="183"/>
      <c r="Q742" s="161"/>
      <c r="R742" s="161"/>
      <c r="S742" s="438"/>
      <c r="T742" s="161"/>
      <c r="U742" s="161"/>
      <c r="V742" s="161"/>
    </row>
    <row r="743" spans="1:22" ht="46.5" customHeight="1">
      <c r="A743" s="5"/>
      <c r="B743" s="5"/>
      <c r="C743" s="5"/>
      <c r="D743" s="5"/>
      <c r="E743" s="5"/>
      <c r="F743" s="5"/>
      <c r="G743" s="5"/>
      <c r="H743" s="45"/>
      <c r="I743" s="147"/>
      <c r="J743" s="148"/>
      <c r="K743" s="148"/>
      <c r="L743" s="27" t="s">
        <v>793</v>
      </c>
      <c r="M743" s="28"/>
      <c r="N743" s="197">
        <f>SUM(N744:N748)</f>
        <v>0</v>
      </c>
      <c r="O743" s="197">
        <f>SUM(O744:O748)</f>
        <v>0</v>
      </c>
      <c r="P743" s="197">
        <f>SUM(P744:P748)</f>
        <v>0</v>
      </c>
      <c r="Q743" s="161"/>
      <c r="R743" s="161"/>
      <c r="S743" s="438"/>
      <c r="T743" s="161"/>
      <c r="U743" s="161"/>
      <c r="V743" s="161"/>
    </row>
    <row r="744" spans="1:22" ht="19.5" customHeight="1">
      <c r="A744" s="5"/>
      <c r="B744" s="5"/>
      <c r="C744" s="5"/>
      <c r="D744" s="5"/>
      <c r="E744" s="5"/>
      <c r="F744" s="5"/>
      <c r="G744" s="5"/>
      <c r="H744" s="17"/>
      <c r="I744" s="25"/>
      <c r="J744" s="26"/>
      <c r="K744" s="26"/>
      <c r="L744" s="30" t="s">
        <v>142</v>
      </c>
      <c r="M744" s="13">
        <v>4251</v>
      </c>
      <c r="N744" s="183">
        <f t="shared" si="145"/>
        <v>0</v>
      </c>
      <c r="O744" s="183"/>
      <c r="P744" s="183">
        <v>0</v>
      </c>
      <c r="Q744" s="161"/>
      <c r="R744" s="161"/>
      <c r="S744" s="438"/>
      <c r="T744" s="161"/>
      <c r="U744" s="161"/>
      <c r="V744" s="161"/>
    </row>
    <row r="745" spans="1:22" ht="16.2">
      <c r="A745" s="5"/>
      <c r="B745" s="5"/>
      <c r="C745" s="5"/>
      <c r="D745" s="5"/>
      <c r="E745" s="5"/>
      <c r="F745" s="5"/>
      <c r="G745" s="5"/>
      <c r="H745" s="17"/>
      <c r="I745" s="25"/>
      <c r="J745" s="26"/>
      <c r="K745" s="26"/>
      <c r="L745" s="29" t="s">
        <v>130</v>
      </c>
      <c r="M745" s="13">
        <v>4267</v>
      </c>
      <c r="N745" s="183">
        <f t="shared" ref="N745" si="151">O745+P745</f>
        <v>0</v>
      </c>
      <c r="O745" s="183"/>
      <c r="P745" s="183"/>
      <c r="Q745" s="161"/>
      <c r="R745" s="161"/>
      <c r="S745" s="438"/>
      <c r="T745" s="161"/>
      <c r="U745" s="161"/>
      <c r="V745" s="161"/>
    </row>
    <row r="746" spans="1:22" ht="16.2">
      <c r="A746" s="5"/>
      <c r="B746" s="5"/>
      <c r="C746" s="5"/>
      <c r="D746" s="5"/>
      <c r="E746" s="5"/>
      <c r="F746" s="5"/>
      <c r="G746" s="5"/>
      <c r="H746" s="17"/>
      <c r="I746" s="25"/>
      <c r="J746" s="26"/>
      <c r="K746" s="26"/>
      <c r="L746" s="29" t="s">
        <v>348</v>
      </c>
      <c r="M746" s="12">
        <v>4729</v>
      </c>
      <c r="N746" s="183">
        <f t="shared" ref="N746:N748" si="152">O746+P746</f>
        <v>0</v>
      </c>
      <c r="O746" s="183"/>
      <c r="P746" s="183"/>
      <c r="Q746" s="161"/>
      <c r="R746" s="161"/>
      <c r="S746" s="438"/>
      <c r="T746" s="161"/>
      <c r="U746" s="161"/>
      <c r="V746" s="161"/>
    </row>
    <row r="747" spans="1:22" ht="16.2">
      <c r="A747" s="5"/>
      <c r="B747" s="5"/>
      <c r="C747" s="5"/>
      <c r="D747" s="5"/>
      <c r="E747" s="5"/>
      <c r="F747" s="5"/>
      <c r="G747" s="5"/>
      <c r="H747" s="17"/>
      <c r="I747" s="25"/>
      <c r="J747" s="26"/>
      <c r="K747" s="26"/>
      <c r="L747" s="30" t="s">
        <v>134</v>
      </c>
      <c r="M747" s="31">
        <v>4861</v>
      </c>
      <c r="N747" s="183">
        <f t="shared" si="152"/>
        <v>0</v>
      </c>
      <c r="O747" s="183"/>
      <c r="P747" s="183"/>
      <c r="Q747" s="161"/>
      <c r="R747" s="161"/>
      <c r="S747" s="438"/>
      <c r="T747" s="161"/>
      <c r="U747" s="161"/>
      <c r="V747" s="161"/>
    </row>
    <row r="748" spans="1:22" ht="16.2">
      <c r="A748" s="5"/>
      <c r="B748" s="5"/>
      <c r="C748" s="5"/>
      <c r="D748" s="5"/>
      <c r="E748" s="5"/>
      <c r="F748" s="5"/>
      <c r="G748" s="5"/>
      <c r="H748" s="17"/>
      <c r="I748" s="25"/>
      <c r="J748" s="26"/>
      <c r="K748" s="26"/>
      <c r="L748" s="30" t="s">
        <v>268</v>
      </c>
      <c r="M748" s="44">
        <v>5129</v>
      </c>
      <c r="N748" s="183">
        <f t="shared" si="152"/>
        <v>0</v>
      </c>
      <c r="O748" s="183"/>
      <c r="P748" s="183"/>
      <c r="Q748" s="161"/>
      <c r="R748" s="161"/>
      <c r="S748" s="438"/>
      <c r="T748" s="161"/>
      <c r="U748" s="161"/>
      <c r="V748" s="161"/>
    </row>
    <row r="749" spans="1:22" ht="46.5" customHeight="1">
      <c r="A749" s="5"/>
      <c r="B749" s="5"/>
      <c r="C749" s="5"/>
      <c r="D749" s="5"/>
      <c r="E749" s="5"/>
      <c r="F749" s="5"/>
      <c r="G749" s="5"/>
      <c r="H749" s="45"/>
      <c r="I749" s="147"/>
      <c r="J749" s="148"/>
      <c r="K749" s="148"/>
      <c r="L749" s="459" t="s">
        <v>906</v>
      </c>
      <c r="M749" s="28"/>
      <c r="N749" s="197">
        <f>SUM(N750)</f>
        <v>0</v>
      </c>
      <c r="O749" s="197">
        <f t="shared" ref="O749:P749" si="153">SUM(O750)</f>
        <v>0</v>
      </c>
      <c r="P749" s="197">
        <f t="shared" si="153"/>
        <v>0</v>
      </c>
      <c r="Q749" s="161"/>
      <c r="R749" s="161"/>
      <c r="S749" s="438"/>
      <c r="T749" s="161"/>
      <c r="U749" s="161"/>
      <c r="V749" s="161"/>
    </row>
    <row r="750" spans="1:22" ht="16.2">
      <c r="A750" s="5"/>
      <c r="B750" s="5"/>
      <c r="C750" s="5"/>
      <c r="D750" s="5"/>
      <c r="E750" s="5"/>
      <c r="F750" s="5"/>
      <c r="G750" s="5"/>
      <c r="H750" s="17"/>
      <c r="I750" s="25"/>
      <c r="J750" s="26"/>
      <c r="K750" s="26"/>
      <c r="L750" s="30" t="s">
        <v>851</v>
      </c>
      <c r="M750" s="13">
        <v>4239</v>
      </c>
      <c r="N750" s="183">
        <f t="shared" ref="N750" si="154">O750+P750</f>
        <v>0</v>
      </c>
      <c r="O750" s="183"/>
      <c r="P750" s="183">
        <v>0</v>
      </c>
      <c r="Q750" s="161"/>
      <c r="R750" s="161"/>
      <c r="S750" s="438"/>
      <c r="T750" s="161"/>
      <c r="U750" s="161"/>
      <c r="V750" s="161"/>
    </row>
    <row r="751" spans="1:22" ht="27.6">
      <c r="H751" s="165">
        <v>3090</v>
      </c>
      <c r="I751" s="166" t="s">
        <v>189</v>
      </c>
      <c r="J751" s="167">
        <v>9</v>
      </c>
      <c r="K751" s="167">
        <v>0</v>
      </c>
      <c r="L751" s="168" t="s">
        <v>351</v>
      </c>
      <c r="M751" s="176"/>
      <c r="N751" s="188">
        <f>+N753</f>
        <v>0</v>
      </c>
      <c r="O751" s="188">
        <f>+O753</f>
        <v>0</v>
      </c>
      <c r="P751" s="188">
        <f>+P753</f>
        <v>0</v>
      </c>
      <c r="Q751" s="161"/>
      <c r="R751" s="161"/>
      <c r="S751" s="438"/>
      <c r="T751" s="161"/>
      <c r="U751" s="161"/>
      <c r="V751" s="161"/>
    </row>
    <row r="752" spans="1:22" ht="16.2">
      <c r="A752" s="5"/>
      <c r="B752" s="5"/>
      <c r="C752" s="5"/>
      <c r="D752" s="5"/>
      <c r="E752" s="5"/>
      <c r="F752" s="5"/>
      <c r="G752" s="5"/>
      <c r="H752" s="25"/>
      <c r="I752" s="18"/>
      <c r="J752" s="19"/>
      <c r="K752" s="19"/>
      <c r="L752" s="30" t="s">
        <v>110</v>
      </c>
      <c r="M752" s="31"/>
      <c r="N752" s="190"/>
      <c r="O752" s="190"/>
      <c r="P752" s="190"/>
      <c r="Q752" s="161"/>
      <c r="R752" s="161"/>
      <c r="S752" s="438"/>
      <c r="T752" s="161"/>
      <c r="U752" s="161"/>
      <c r="V752" s="161"/>
    </row>
    <row r="753" spans="1:22" ht="26.4">
      <c r="H753" s="151" t="s">
        <v>354</v>
      </c>
      <c r="I753" s="152" t="s">
        <v>189</v>
      </c>
      <c r="J753" s="153">
        <v>9</v>
      </c>
      <c r="K753" s="153">
        <v>2</v>
      </c>
      <c r="L753" s="154" t="s">
        <v>355</v>
      </c>
      <c r="M753" s="155"/>
      <c r="N753" s="192">
        <f>+N755+N757</f>
        <v>0</v>
      </c>
      <c r="O753" s="192">
        <f>+O755+O757</f>
        <v>0</v>
      </c>
      <c r="P753" s="192">
        <f>+P755+P757</f>
        <v>0</v>
      </c>
      <c r="Q753" s="161"/>
      <c r="R753" s="161"/>
      <c r="S753" s="438"/>
      <c r="T753" s="161"/>
      <c r="U753" s="161"/>
      <c r="V753" s="161"/>
    </row>
    <row r="754" spans="1:22" ht="16.2">
      <c r="A754" s="5"/>
      <c r="B754" s="5"/>
      <c r="C754" s="5"/>
      <c r="D754" s="5"/>
      <c r="E754" s="5"/>
      <c r="F754" s="5"/>
      <c r="G754" s="5"/>
      <c r="H754" s="25"/>
      <c r="I754" s="25"/>
      <c r="J754" s="26"/>
      <c r="K754" s="26"/>
      <c r="L754" s="30" t="s">
        <v>108</v>
      </c>
      <c r="M754" s="31"/>
      <c r="N754" s="190"/>
      <c r="O754" s="190"/>
      <c r="P754" s="190"/>
      <c r="Q754" s="161"/>
      <c r="R754" s="161"/>
      <c r="S754" s="438"/>
      <c r="T754" s="161"/>
      <c r="U754" s="161"/>
      <c r="V754" s="161"/>
    </row>
    <row r="755" spans="1:22" ht="41.4">
      <c r="H755" s="45"/>
      <c r="I755" s="147"/>
      <c r="J755" s="148"/>
      <c r="K755" s="148"/>
      <c r="L755" s="27" t="s">
        <v>356</v>
      </c>
      <c r="M755" s="28"/>
      <c r="N755" s="197">
        <f>O755+P755</f>
        <v>0</v>
      </c>
      <c r="O755" s="197">
        <f>SUM(O756)</f>
        <v>0</v>
      </c>
      <c r="P755" s="197">
        <f>SUM(P756)</f>
        <v>0</v>
      </c>
      <c r="Q755" s="161"/>
      <c r="R755" s="161"/>
      <c r="S755" s="438"/>
      <c r="T755" s="161"/>
      <c r="U755" s="161"/>
      <c r="V755" s="161"/>
    </row>
    <row r="756" spans="1:22" ht="16.2">
      <c r="A756" s="5"/>
      <c r="B756" s="5"/>
      <c r="C756" s="5"/>
      <c r="D756" s="5"/>
      <c r="E756" s="5"/>
      <c r="F756" s="5"/>
      <c r="G756" s="5"/>
      <c r="H756" s="25"/>
      <c r="I756" s="25"/>
      <c r="J756" s="26"/>
      <c r="K756" s="26"/>
      <c r="L756" s="29" t="s">
        <v>348</v>
      </c>
      <c r="M756" s="12">
        <v>4729</v>
      </c>
      <c r="N756" s="183">
        <f t="shared" ref="N756:N758" si="155">O756+P756</f>
        <v>0</v>
      </c>
      <c r="O756" s="402"/>
      <c r="P756" s="402"/>
      <c r="Q756" s="161"/>
      <c r="R756" s="161"/>
      <c r="S756" s="438"/>
      <c r="T756" s="161"/>
      <c r="U756" s="161"/>
      <c r="V756" s="161"/>
    </row>
    <row r="757" spans="1:22" ht="16.2">
      <c r="H757" s="45"/>
      <c r="I757" s="147"/>
      <c r="J757" s="148"/>
      <c r="K757" s="148"/>
      <c r="L757" s="27" t="s">
        <v>357</v>
      </c>
      <c r="M757" s="28"/>
      <c r="N757" s="197">
        <f>O757+P757</f>
        <v>0</v>
      </c>
      <c r="O757" s="197">
        <f>SUM(O758)</f>
        <v>0</v>
      </c>
      <c r="P757" s="197">
        <f>SUM(P758)</f>
        <v>0</v>
      </c>
      <c r="Q757" s="161"/>
      <c r="R757" s="161"/>
      <c r="S757" s="438"/>
      <c r="T757" s="161"/>
      <c r="U757" s="161"/>
      <c r="V757" s="161"/>
    </row>
    <row r="758" spans="1:22" ht="16.8">
      <c r="A758" s="5"/>
      <c r="B758" s="5"/>
      <c r="C758" s="5"/>
      <c r="D758" s="5"/>
      <c r="E758" s="5"/>
      <c r="F758" s="5"/>
      <c r="G758" s="5"/>
      <c r="H758" s="25"/>
      <c r="I758" s="25"/>
      <c r="J758" s="26"/>
      <c r="K758" s="26"/>
      <c r="L758" s="29" t="s">
        <v>117</v>
      </c>
      <c r="M758" s="12">
        <v>4215</v>
      </c>
      <c r="N758" s="183">
        <f t="shared" si="155"/>
        <v>0</v>
      </c>
      <c r="O758" s="431"/>
      <c r="P758" s="431"/>
      <c r="Q758" s="161"/>
      <c r="R758" s="161"/>
      <c r="S758" s="438"/>
      <c r="T758" s="161"/>
      <c r="U758" s="161"/>
      <c r="V758" s="161"/>
    </row>
    <row r="759" spans="1:22" ht="27.6">
      <c r="H759" s="180">
        <v>3100</v>
      </c>
      <c r="I759" s="212" t="s">
        <v>104</v>
      </c>
      <c r="J759" s="213">
        <v>0</v>
      </c>
      <c r="K759" s="213">
        <v>0</v>
      </c>
      <c r="L759" s="162" t="s">
        <v>358</v>
      </c>
      <c r="M759" s="174"/>
      <c r="N759" s="163">
        <f>+N761</f>
        <v>0</v>
      </c>
      <c r="O759" s="163">
        <f>+O761</f>
        <v>0</v>
      </c>
      <c r="P759" s="163">
        <f>+P761</f>
        <v>0</v>
      </c>
      <c r="Q759" s="161"/>
      <c r="R759" s="161"/>
      <c r="S759" s="438"/>
      <c r="T759" s="161"/>
      <c r="U759" s="161"/>
      <c r="V759" s="161"/>
    </row>
    <row r="760" spans="1:22" ht="16.2">
      <c r="A760" s="5"/>
      <c r="B760" s="5"/>
      <c r="C760" s="5"/>
      <c r="D760" s="5"/>
      <c r="E760" s="5"/>
      <c r="F760" s="5"/>
      <c r="G760" s="5"/>
      <c r="H760" s="25"/>
      <c r="I760" s="18"/>
      <c r="J760" s="19"/>
      <c r="K760" s="19"/>
      <c r="L760" s="30" t="s">
        <v>108</v>
      </c>
      <c r="M760" s="31"/>
      <c r="N760" s="150"/>
      <c r="O760" s="150"/>
      <c r="P760" s="150"/>
      <c r="Q760" s="161"/>
      <c r="R760" s="161"/>
      <c r="S760" s="438"/>
      <c r="T760" s="161"/>
      <c r="U760" s="161"/>
      <c r="V760" s="161"/>
    </row>
    <row r="761" spans="1:22" ht="16.2">
      <c r="H761" s="165">
        <v>3110</v>
      </c>
      <c r="I761" s="166" t="s">
        <v>104</v>
      </c>
      <c r="J761" s="167">
        <v>1</v>
      </c>
      <c r="K761" s="167">
        <v>0</v>
      </c>
      <c r="L761" s="168" t="s">
        <v>365</v>
      </c>
      <c r="M761" s="176"/>
      <c r="N761" s="188">
        <f>+N763</f>
        <v>0</v>
      </c>
      <c r="O761" s="188">
        <f>+O763</f>
        <v>0</v>
      </c>
      <c r="P761" s="188">
        <f>+P763</f>
        <v>0</v>
      </c>
      <c r="Q761" s="161"/>
      <c r="R761" s="161"/>
      <c r="S761" s="438"/>
      <c r="T761" s="161"/>
      <c r="U761" s="161"/>
      <c r="V761" s="161"/>
    </row>
    <row r="762" spans="1:22" ht="16.2">
      <c r="A762" s="5"/>
      <c r="B762" s="5"/>
      <c r="C762" s="5"/>
      <c r="D762" s="5"/>
      <c r="E762" s="5"/>
      <c r="F762" s="5"/>
      <c r="G762" s="5"/>
      <c r="H762" s="25"/>
      <c r="I762" s="18"/>
      <c r="J762" s="19"/>
      <c r="K762" s="19"/>
      <c r="L762" s="30" t="s">
        <v>110</v>
      </c>
      <c r="M762" s="31"/>
      <c r="N762" s="190"/>
      <c r="O762" s="190"/>
      <c r="P762" s="190"/>
      <c r="Q762" s="161"/>
      <c r="R762" s="161"/>
      <c r="S762" s="438"/>
      <c r="T762" s="161"/>
      <c r="U762" s="161"/>
      <c r="V762" s="161"/>
    </row>
    <row r="763" spans="1:22" ht="16.2">
      <c r="A763" s="5"/>
      <c r="B763" s="5"/>
      <c r="C763" s="5"/>
      <c r="D763" s="5"/>
      <c r="E763" s="5"/>
      <c r="F763" s="5"/>
      <c r="G763" s="5"/>
      <c r="H763" s="151">
        <v>3112</v>
      </c>
      <c r="I763" s="152" t="s">
        <v>104</v>
      </c>
      <c r="J763" s="153">
        <v>1</v>
      </c>
      <c r="K763" s="153">
        <v>2</v>
      </c>
      <c r="L763" s="154" t="s">
        <v>359</v>
      </c>
      <c r="M763" s="155"/>
      <c r="N763" s="192">
        <f>O763+P763-O767</f>
        <v>0</v>
      </c>
      <c r="O763" s="192">
        <f>O765+O766+O767</f>
        <v>0</v>
      </c>
      <c r="P763" s="192">
        <f>P765+P766+P767</f>
        <v>0</v>
      </c>
      <c r="Q763" s="161"/>
      <c r="R763" s="161"/>
      <c r="S763" s="438"/>
      <c r="T763" s="161"/>
      <c r="U763" s="161"/>
      <c r="V763" s="161"/>
    </row>
    <row r="764" spans="1:22" ht="16.2">
      <c r="H764" s="25"/>
      <c r="I764" s="25"/>
      <c r="J764" s="26"/>
      <c r="K764" s="26"/>
      <c r="L764" s="30" t="s">
        <v>108</v>
      </c>
      <c r="M764" s="31"/>
      <c r="N764" s="190"/>
      <c r="O764" s="190"/>
      <c r="P764" s="190"/>
      <c r="Q764" s="161"/>
      <c r="R764" s="161"/>
      <c r="S764" s="438"/>
      <c r="T764" s="161"/>
      <c r="U764" s="161"/>
      <c r="V764" s="161"/>
    </row>
    <row r="765" spans="1:22" ht="16.2">
      <c r="H765" s="25"/>
      <c r="I765" s="25"/>
      <c r="J765" s="26"/>
      <c r="K765" s="26"/>
      <c r="L765" s="32" t="s">
        <v>167</v>
      </c>
      <c r="M765" s="33">
        <v>4639</v>
      </c>
      <c r="N765" s="183">
        <f t="shared" ref="N765:N766" si="156">O765+P765</f>
        <v>0</v>
      </c>
      <c r="O765" s="190"/>
      <c r="P765" s="190"/>
      <c r="Q765" s="161"/>
      <c r="R765" s="161"/>
      <c r="S765" s="438"/>
      <c r="T765" s="161"/>
      <c r="U765" s="161"/>
      <c r="V765" s="161"/>
    </row>
    <row r="766" spans="1:22" ht="16.2">
      <c r="A766" s="5"/>
      <c r="B766" s="5"/>
      <c r="C766" s="5"/>
      <c r="D766" s="5"/>
      <c r="E766" s="5"/>
      <c r="F766" s="5"/>
      <c r="G766" s="5"/>
      <c r="H766" s="25"/>
      <c r="I766" s="25"/>
      <c r="J766" s="26"/>
      <c r="K766" s="26"/>
      <c r="L766" s="30" t="s">
        <v>360</v>
      </c>
      <c r="M766" s="31">
        <v>4891</v>
      </c>
      <c r="N766" s="183">
        <f t="shared" si="156"/>
        <v>0</v>
      </c>
      <c r="O766" s="405"/>
      <c r="P766" s="405">
        <v>0</v>
      </c>
      <c r="Q766" s="161"/>
      <c r="R766" s="161"/>
      <c r="S766" s="438"/>
      <c r="T766" s="161"/>
      <c r="U766" s="161"/>
      <c r="V766" s="161"/>
    </row>
    <row r="767" spans="1:22" ht="16.2">
      <c r="A767" s="5"/>
      <c r="B767" s="5"/>
      <c r="C767" s="5"/>
      <c r="D767" s="5"/>
      <c r="E767" s="5"/>
      <c r="F767" s="5"/>
      <c r="G767" s="5"/>
      <c r="H767" s="37"/>
      <c r="I767" s="194"/>
      <c r="J767" s="195"/>
      <c r="K767" s="196"/>
      <c r="L767" s="29" t="s">
        <v>362</v>
      </c>
      <c r="M767" s="12" t="s">
        <v>361</v>
      </c>
      <c r="N767" s="183"/>
      <c r="O767" s="183"/>
      <c r="P767" s="183"/>
      <c r="Q767" s="161"/>
      <c r="R767" s="161"/>
      <c r="S767" s="438"/>
      <c r="T767" s="161"/>
      <c r="U767" s="161"/>
      <c r="V767" s="161"/>
    </row>
    <row r="769" spans="12:12" s="5" customFormat="1">
      <c r="L769" s="38"/>
    </row>
    <row r="771" spans="12:12" s="5" customFormat="1">
      <c r="L771" s="38"/>
    </row>
    <row r="773" spans="12:12" s="5" customFormat="1">
      <c r="L773" s="38"/>
    </row>
    <row r="774" spans="12:12" s="5" customFormat="1">
      <c r="L774" s="38"/>
    </row>
    <row r="775" spans="12:12" s="5" customFormat="1">
      <c r="L775" s="38"/>
    </row>
    <row r="776" spans="12:12" s="5" customFormat="1">
      <c r="L776" s="38"/>
    </row>
    <row r="777" spans="12:12" s="5" customFormat="1">
      <c r="L777" s="38"/>
    </row>
    <row r="778" spans="12:12" s="5" customFormat="1">
      <c r="L778" s="38"/>
    </row>
    <row r="779" spans="12:12" s="5" customFormat="1">
      <c r="L779" s="38"/>
    </row>
    <row r="781" spans="12:12" s="5" customFormat="1">
      <c r="L781" s="38"/>
    </row>
    <row r="783" spans="12:12" s="5" customFormat="1">
      <c r="L783" s="38"/>
    </row>
    <row r="785" spans="12:12" s="5" customFormat="1">
      <c r="L785" s="38"/>
    </row>
    <row r="787" spans="12:12" s="5" customFormat="1">
      <c r="L787" s="38"/>
    </row>
    <row r="788" spans="12:12" s="5" customFormat="1">
      <c r="L788" s="38"/>
    </row>
    <row r="790" spans="12:12" s="5" customFormat="1">
      <c r="L790" s="38"/>
    </row>
    <row r="792" spans="12:12" s="5" customFormat="1">
      <c r="L792" s="38"/>
    </row>
    <row r="794" spans="12:12" s="5" customFormat="1">
      <c r="L794" s="38"/>
    </row>
    <row r="796" spans="12:12" s="5" customFormat="1">
      <c r="L796" s="38"/>
    </row>
    <row r="798" spans="12:12" s="5" customFormat="1">
      <c r="L798" s="38"/>
    </row>
    <row r="800" spans="12:12" s="5" customFormat="1">
      <c r="L800" s="38"/>
    </row>
    <row r="802" spans="12:12" s="5" customFormat="1">
      <c r="L802" s="38"/>
    </row>
    <row r="803" spans="12:12" s="5" customFormat="1">
      <c r="L803" s="38"/>
    </row>
    <row r="805" spans="12:12" s="5" customFormat="1">
      <c r="L805" s="38"/>
    </row>
    <row r="807" spans="12:12" s="5" customFormat="1">
      <c r="L807" s="38"/>
    </row>
    <row r="808" spans="12:12" s="5" customFormat="1">
      <c r="L808" s="38"/>
    </row>
    <row r="810" spans="12:12" s="5" customFormat="1">
      <c r="L810" s="38"/>
    </row>
    <row r="811" spans="12:12" s="5" customFormat="1">
      <c r="L811" s="38"/>
    </row>
    <row r="812" spans="12:12" s="5" customFormat="1">
      <c r="L812" s="38"/>
    </row>
    <row r="813" spans="12:12" s="5" customFormat="1">
      <c r="L813" s="38"/>
    </row>
    <row r="814" spans="12:12" s="5" customFormat="1">
      <c r="L814" s="38"/>
    </row>
    <row r="816" spans="12:12" s="5" customFormat="1">
      <c r="L816" s="38"/>
    </row>
    <row r="818" spans="12:12" s="5" customFormat="1">
      <c r="L818" s="38"/>
    </row>
    <row r="820" spans="12:12" s="5" customFormat="1">
      <c r="L820" s="38"/>
    </row>
    <row r="822" spans="12:12" s="5" customFormat="1">
      <c r="L822" s="38"/>
    </row>
    <row r="824" spans="12:12" s="5" customFormat="1">
      <c r="L824" s="38"/>
    </row>
    <row r="826" spans="12:12" s="5" customFormat="1">
      <c r="L826" s="38"/>
    </row>
    <row r="827" spans="12:12" s="5" customFormat="1">
      <c r="L827" s="38"/>
    </row>
    <row r="828" spans="12:12" s="5" customFormat="1">
      <c r="L828" s="38"/>
    </row>
    <row r="830" spans="12:12" s="5" customFormat="1">
      <c r="L830" s="38"/>
    </row>
    <row r="832" spans="12:12" s="5" customFormat="1">
      <c r="L832" s="38"/>
    </row>
    <row r="834" spans="12:12" s="5" customFormat="1">
      <c r="L834" s="38"/>
    </row>
    <row r="836" spans="12:12" s="5" customFormat="1">
      <c r="L836" s="38"/>
    </row>
    <row r="838" spans="12:12" s="5" customFormat="1">
      <c r="L838" s="38"/>
    </row>
    <row r="840" spans="12:12" s="5" customFormat="1">
      <c r="L840" s="38"/>
    </row>
    <row r="842" spans="12:12" s="5" customFormat="1">
      <c r="L842" s="38"/>
    </row>
    <row r="843" spans="12:12" s="5" customFormat="1">
      <c r="L843" s="38"/>
    </row>
    <row r="845" spans="12:12" s="5" customFormat="1">
      <c r="L845" s="38"/>
    </row>
    <row r="847" spans="12:12" s="5" customFormat="1">
      <c r="L847" s="38"/>
    </row>
    <row r="849" spans="12:12" s="5" customFormat="1">
      <c r="L849" s="38"/>
    </row>
    <row r="851" spans="12:12" s="5" customFormat="1">
      <c r="L851" s="38"/>
    </row>
    <row r="853" spans="12:12" s="5" customFormat="1">
      <c r="L853" s="38"/>
    </row>
    <row r="855" spans="12:12" s="5" customFormat="1">
      <c r="L855" s="38"/>
    </row>
    <row r="856" spans="12:12" s="5" customFormat="1">
      <c r="L856" s="38"/>
    </row>
    <row r="858" spans="12:12" s="5" customFormat="1">
      <c r="L858" s="38"/>
    </row>
    <row r="860" spans="12:12" s="5" customFormat="1">
      <c r="L860" s="38"/>
    </row>
    <row r="862" spans="12:12" s="5" customFormat="1">
      <c r="L862" s="38"/>
    </row>
    <row r="864" spans="12:12" s="5" customFormat="1">
      <c r="L864" s="38"/>
    </row>
    <row r="866" spans="12:12" s="5" customFormat="1">
      <c r="L866" s="38"/>
    </row>
    <row r="868" spans="12:12" s="5" customFormat="1">
      <c r="L868" s="38"/>
    </row>
    <row r="870" spans="12:12" s="5" customFormat="1">
      <c r="L870" s="38"/>
    </row>
    <row r="872" spans="12:12" s="5" customFormat="1">
      <c r="L872" s="38"/>
    </row>
    <row r="874" spans="12:12" s="5" customFormat="1">
      <c r="L874" s="38"/>
    </row>
    <row r="876" spans="12:12" s="5" customFormat="1">
      <c r="L876" s="38"/>
    </row>
    <row r="878" spans="12:12" s="5" customFormat="1">
      <c r="L878" s="38"/>
    </row>
    <row r="880" spans="12:12" s="5" customFormat="1">
      <c r="L880" s="38"/>
    </row>
    <row r="882" spans="12:12" s="5" customFormat="1">
      <c r="L882" s="38"/>
    </row>
    <row r="884" spans="12:12" s="5" customFormat="1">
      <c r="L884" s="38"/>
    </row>
    <row r="886" spans="12:12" s="5" customFormat="1">
      <c r="L886" s="38"/>
    </row>
    <row r="888" spans="12:12" s="5" customFormat="1">
      <c r="L888" s="38"/>
    </row>
    <row r="890" spans="12:12" s="5" customFormat="1">
      <c r="L890" s="38"/>
    </row>
    <row r="891" spans="12:12" s="5" customFormat="1">
      <c r="L891" s="38"/>
    </row>
    <row r="892" spans="12:12" s="5" customFormat="1">
      <c r="L892" s="38"/>
    </row>
    <row r="894" spans="12:12" s="5" customFormat="1">
      <c r="L894" s="38"/>
    </row>
    <row r="896" spans="12:12" s="5" customFormat="1">
      <c r="L896" s="38"/>
    </row>
    <row r="898" spans="12:12" s="5" customFormat="1">
      <c r="L898" s="38"/>
    </row>
    <row r="900" spans="12:12" s="5" customFormat="1">
      <c r="L900" s="38"/>
    </row>
    <row r="901" spans="12:12" s="5" customFormat="1">
      <c r="L901" s="38"/>
    </row>
    <row r="902" spans="12:12" s="5" customFormat="1">
      <c r="L902" s="38"/>
    </row>
    <row r="904" spans="12:12" s="5" customFormat="1">
      <c r="L904" s="38"/>
    </row>
    <row r="906" spans="12:12" s="5" customFormat="1">
      <c r="L906" s="38"/>
    </row>
    <row r="908" spans="12:12" s="5" customFormat="1">
      <c r="L908" s="38"/>
    </row>
    <row r="910" spans="12:12" s="5" customFormat="1">
      <c r="L910" s="38"/>
    </row>
    <row r="911" spans="12:12" s="5" customFormat="1">
      <c r="L911" s="38"/>
    </row>
    <row r="912" spans="12:12" s="5" customFormat="1">
      <c r="L912" s="38"/>
    </row>
    <row r="913" spans="12:12" s="5" customFormat="1">
      <c r="L913" s="38"/>
    </row>
    <row r="914" spans="12:12" s="5" customFormat="1">
      <c r="L914" s="38"/>
    </row>
    <row r="915" spans="12:12" s="5" customFormat="1">
      <c r="L915" s="38"/>
    </row>
    <row r="916" spans="12:12" s="5" customFormat="1">
      <c r="L916" s="38"/>
    </row>
    <row r="917" spans="12:12" s="5" customFormat="1">
      <c r="L917" s="38"/>
    </row>
    <row r="918" spans="12:12" s="5" customFormat="1">
      <c r="L918" s="38"/>
    </row>
    <row r="919" spans="12:12" s="5" customFormat="1">
      <c r="L919" s="38"/>
    </row>
    <row r="921" spans="12:12" s="5" customFormat="1">
      <c r="L921" s="38"/>
    </row>
    <row r="922" spans="12:12" s="5" customFormat="1">
      <c r="L922" s="38"/>
    </row>
    <row r="923" spans="12:12" s="5" customFormat="1">
      <c r="L923" s="38"/>
    </row>
    <row r="924" spans="12:12" s="5" customFormat="1">
      <c r="L924" s="38"/>
    </row>
    <row r="925" spans="12:12" s="5" customFormat="1">
      <c r="L925" s="38"/>
    </row>
    <row r="926" spans="12:12" s="5" customFormat="1">
      <c r="L926" s="38"/>
    </row>
    <row r="927" spans="12:12" s="5" customFormat="1">
      <c r="L927" s="38"/>
    </row>
    <row r="929" spans="12:12" s="5" customFormat="1">
      <c r="L929" s="38"/>
    </row>
    <row r="931" spans="12:12" s="5" customFormat="1">
      <c r="L931" s="38"/>
    </row>
    <row r="933" spans="12:12" s="5" customFormat="1">
      <c r="L933" s="38"/>
    </row>
    <row r="935" spans="12:12" s="5" customFormat="1">
      <c r="L935" s="38"/>
    </row>
    <row r="936" spans="12:12" s="5" customFormat="1">
      <c r="L936" s="38"/>
    </row>
    <row r="937" spans="12:12" s="5" customFormat="1">
      <c r="L937" s="38"/>
    </row>
    <row r="938" spans="12:12" s="5" customFormat="1">
      <c r="L938" s="38"/>
    </row>
    <row r="939" spans="12:12" s="5" customFormat="1">
      <c r="L939" s="38"/>
    </row>
    <row r="940" spans="12:12" s="5" customFormat="1">
      <c r="L940" s="38"/>
    </row>
    <row r="941" spans="12:12" s="5" customFormat="1">
      <c r="L941" s="38"/>
    </row>
    <row r="942" spans="12:12" s="5" customFormat="1">
      <c r="L942" s="38"/>
    </row>
    <row r="943" spans="12:12" s="5" customFormat="1">
      <c r="L943" s="38"/>
    </row>
    <row r="944" spans="12:12" s="5" customFormat="1">
      <c r="L944" s="38"/>
    </row>
    <row r="945" spans="12:12" s="5" customFormat="1">
      <c r="L945" s="38"/>
    </row>
    <row r="946" spans="12:12" s="5" customFormat="1">
      <c r="L946" s="38"/>
    </row>
    <row r="947" spans="12:12" s="5" customFormat="1">
      <c r="L947" s="38"/>
    </row>
    <row r="948" spans="12:12" s="5" customFormat="1">
      <c r="L948" s="38"/>
    </row>
    <row r="949" spans="12:12" s="5" customFormat="1">
      <c r="L949" s="38"/>
    </row>
    <row r="950" spans="12:12" s="5" customFormat="1">
      <c r="L950" s="38"/>
    </row>
    <row r="951" spans="12:12" s="5" customFormat="1">
      <c r="L951" s="38"/>
    </row>
    <row r="952" spans="12:12" s="5" customFormat="1">
      <c r="L952" s="38"/>
    </row>
    <row r="954" spans="12:12" s="5" customFormat="1">
      <c r="L954" s="38"/>
    </row>
    <row r="956" spans="12:12" s="5" customFormat="1">
      <c r="L956" s="38"/>
    </row>
    <row r="958" spans="12:12" s="5" customFormat="1">
      <c r="L958" s="38"/>
    </row>
    <row r="959" spans="12:12" s="5" customFormat="1">
      <c r="L959" s="38"/>
    </row>
    <row r="961" spans="12:12" s="5" customFormat="1">
      <c r="L961" s="38"/>
    </row>
    <row r="963" spans="12:12" s="5" customFormat="1">
      <c r="L963" s="38"/>
    </row>
    <row r="965" spans="12:12" s="5" customFormat="1">
      <c r="L965" s="38"/>
    </row>
    <row r="966" spans="12:12" s="5" customFormat="1">
      <c r="L966" s="38"/>
    </row>
    <row r="967" spans="12:12" s="5" customFormat="1">
      <c r="L967" s="38"/>
    </row>
    <row r="968" spans="12:12" s="5" customFormat="1">
      <c r="L968" s="38"/>
    </row>
    <row r="969" spans="12:12" s="5" customFormat="1">
      <c r="L969" s="38"/>
    </row>
    <row r="970" spans="12:12" s="5" customFormat="1">
      <c r="L970" s="38"/>
    </row>
    <row r="972" spans="12:12" s="5" customFormat="1">
      <c r="L972" s="38"/>
    </row>
    <row r="974" spans="12:12" s="5" customFormat="1">
      <c r="L974" s="38"/>
    </row>
    <row r="976" spans="12:12" s="5" customFormat="1">
      <c r="L976" s="38"/>
    </row>
    <row r="977" spans="12:12" s="5" customFormat="1">
      <c r="L977" s="38"/>
    </row>
    <row r="979" spans="12:12" s="5" customFormat="1">
      <c r="L979" s="38"/>
    </row>
    <row r="980" spans="12:12" s="5" customFormat="1">
      <c r="L980" s="38"/>
    </row>
    <row r="982" spans="12:12" s="5" customFormat="1">
      <c r="L982" s="38"/>
    </row>
    <row r="983" spans="12:12" s="5" customFormat="1">
      <c r="L983" s="38"/>
    </row>
    <row r="984" spans="12:12" s="5" customFormat="1">
      <c r="L984" s="38"/>
    </row>
    <row r="986" spans="12:12" s="5" customFormat="1">
      <c r="L986" s="38"/>
    </row>
    <row r="987" spans="12:12" s="5" customFormat="1">
      <c r="L987" s="38"/>
    </row>
    <row r="988" spans="12:12" s="5" customFormat="1">
      <c r="L988" s="38"/>
    </row>
    <row r="990" spans="12:12" s="5" customFormat="1">
      <c r="L990" s="38"/>
    </row>
    <row r="991" spans="12:12" s="5" customFormat="1">
      <c r="L991" s="38"/>
    </row>
    <row r="993" spans="12:12" s="5" customFormat="1">
      <c r="L993" s="38"/>
    </row>
    <row r="995" spans="12:12" s="5" customFormat="1">
      <c r="L995" s="38"/>
    </row>
    <row r="997" spans="12:12" s="5" customFormat="1">
      <c r="L997" s="38"/>
    </row>
    <row r="998" spans="12:12" s="5" customFormat="1">
      <c r="L998" s="38"/>
    </row>
    <row r="1000" spans="12:12" s="5" customFormat="1">
      <c r="L1000" s="38"/>
    </row>
    <row r="1002" spans="12:12" s="5" customFormat="1">
      <c r="L1002" s="38"/>
    </row>
    <row r="1004" spans="12:12" s="5" customFormat="1">
      <c r="L1004" s="38"/>
    </row>
    <row r="1006" spans="12:12" s="5" customFormat="1">
      <c r="L1006" s="38"/>
    </row>
    <row r="1007" spans="12:12" s="5" customFormat="1">
      <c r="L1007" s="38"/>
    </row>
    <row r="1008" spans="12:12" s="5" customFormat="1">
      <c r="L1008" s="38"/>
    </row>
    <row r="1010" spans="12:12" s="5" customFormat="1">
      <c r="L1010" s="38"/>
    </row>
    <row r="1012" spans="12:12" s="5" customFormat="1">
      <c r="L1012" s="38"/>
    </row>
    <row r="1013" spans="12:12" s="5" customFormat="1">
      <c r="L1013" s="38"/>
    </row>
    <row r="1014" spans="12:12" s="5" customFormat="1">
      <c r="L1014" s="38"/>
    </row>
    <row r="1016" spans="12:12" s="5" customFormat="1">
      <c r="L1016" s="38"/>
    </row>
    <row r="1018" spans="12:12" s="5" customFormat="1">
      <c r="L1018" s="38"/>
    </row>
    <row r="1020" spans="12:12" s="5" customFormat="1">
      <c r="L1020" s="38"/>
    </row>
    <row r="1022" spans="12:12" s="5" customFormat="1">
      <c r="L1022" s="38"/>
    </row>
    <row r="1024" spans="12:12" s="5" customFormat="1">
      <c r="L1024" s="38"/>
    </row>
    <row r="1026" spans="12:12" s="5" customFormat="1">
      <c r="L1026" s="38"/>
    </row>
    <row r="1028" spans="12:12" s="5" customFormat="1">
      <c r="L1028" s="38"/>
    </row>
    <row r="1030" spans="12:12" s="5" customFormat="1">
      <c r="L1030" s="38"/>
    </row>
    <row r="1032" spans="12:12" s="5" customFormat="1">
      <c r="L1032" s="38"/>
    </row>
    <row r="1034" spans="12:12" s="5" customFormat="1">
      <c r="L1034" s="38"/>
    </row>
    <row r="1035" spans="12:12" s="5" customFormat="1">
      <c r="L1035" s="38"/>
    </row>
    <row r="1037" spans="12:12" s="5" customFormat="1">
      <c r="L1037" s="38"/>
    </row>
    <row r="1039" spans="12:12" s="5" customFormat="1">
      <c r="L1039" s="38"/>
    </row>
    <row r="1041" spans="12:12" s="5" customFormat="1">
      <c r="L1041" s="38"/>
    </row>
    <row r="1042" spans="12:12" s="5" customFormat="1">
      <c r="L1042" s="38"/>
    </row>
    <row r="1044" spans="12:12" s="5" customFormat="1">
      <c r="L1044" s="38"/>
    </row>
    <row r="1045" spans="12:12" s="5" customFormat="1">
      <c r="L1045" s="38"/>
    </row>
    <row r="1047" spans="12:12" s="5" customFormat="1">
      <c r="L1047" s="38"/>
    </row>
    <row r="1049" spans="12:12" s="5" customFormat="1">
      <c r="L1049" s="38"/>
    </row>
    <row r="1051" spans="12:12" s="5" customFormat="1">
      <c r="L1051" s="38"/>
    </row>
    <row r="1052" spans="12:12" s="5" customFormat="1">
      <c r="L1052" s="38"/>
    </row>
    <row r="1053" spans="12:12" s="5" customFormat="1">
      <c r="L1053" s="38"/>
    </row>
    <row r="1055" spans="12:12" s="5" customFormat="1">
      <c r="L1055" s="38"/>
    </row>
    <row r="1056" spans="12:12" s="5" customFormat="1">
      <c r="L1056" s="38"/>
    </row>
    <row r="1058" spans="12:12" s="5" customFormat="1">
      <c r="L1058" s="38"/>
    </row>
    <row r="1059" spans="12:12" s="5" customFormat="1">
      <c r="L1059" s="38"/>
    </row>
    <row r="1060" spans="12:12" s="5" customFormat="1">
      <c r="L1060" s="38"/>
    </row>
    <row r="1062" spans="12:12" s="5" customFormat="1">
      <c r="L1062" s="38"/>
    </row>
    <row r="1064" spans="12:12" s="5" customFormat="1">
      <c r="L1064" s="38"/>
    </row>
    <row r="1066" spans="12:12" s="5" customFormat="1">
      <c r="L1066" s="38"/>
    </row>
    <row r="1068" spans="12:12" s="5" customFormat="1">
      <c r="L1068" s="38"/>
    </row>
    <row r="1069" spans="12:12" s="5" customFormat="1">
      <c r="L1069" s="38"/>
    </row>
    <row r="1070" spans="12:12" s="5" customFormat="1">
      <c r="L1070" s="38"/>
    </row>
    <row r="1071" spans="12:12" s="5" customFormat="1">
      <c r="L1071" s="38"/>
    </row>
    <row r="1072" spans="12:12" s="5" customFormat="1">
      <c r="L1072" s="38"/>
    </row>
    <row r="1074" spans="12:12" s="5" customFormat="1">
      <c r="L1074" s="38"/>
    </row>
    <row r="1075" spans="12:12" s="5" customFormat="1">
      <c r="L1075" s="38"/>
    </row>
    <row r="1076" spans="12:12" s="5" customFormat="1">
      <c r="L1076" s="38"/>
    </row>
    <row r="1078" spans="12:12" s="5" customFormat="1">
      <c r="L1078" s="38"/>
    </row>
    <row r="1079" spans="12:12" s="5" customFormat="1">
      <c r="L1079" s="38"/>
    </row>
    <row r="1080" spans="12:12" s="5" customFormat="1">
      <c r="L1080" s="38"/>
    </row>
    <row r="1082" spans="12:12" s="5" customFormat="1">
      <c r="L1082" s="38"/>
    </row>
    <row r="1084" spans="12:12" s="5" customFormat="1">
      <c r="L1084" s="38"/>
    </row>
    <row r="1086" spans="12:12" s="5" customFormat="1">
      <c r="L1086" s="38"/>
    </row>
    <row r="1088" spans="12:12" s="5" customFormat="1">
      <c r="L1088" s="38"/>
    </row>
    <row r="1090" spans="12:12" s="5" customFormat="1">
      <c r="L1090" s="38"/>
    </row>
    <row r="1092" spans="12:12" s="5" customFormat="1">
      <c r="L1092" s="38"/>
    </row>
    <row r="1094" spans="12:12" s="5" customFormat="1">
      <c r="L1094" s="38"/>
    </row>
    <row r="1096" spans="12:12" s="5" customFormat="1">
      <c r="L1096" s="38"/>
    </row>
    <row r="1097" spans="12:12" s="5" customFormat="1">
      <c r="L1097" s="38"/>
    </row>
    <row r="1099" spans="12:12" s="5" customFormat="1">
      <c r="L1099" s="38"/>
    </row>
    <row r="1100" spans="12:12" s="5" customFormat="1">
      <c r="L1100" s="38"/>
    </row>
    <row r="1102" spans="12:12" s="5" customFormat="1">
      <c r="L1102" s="38"/>
    </row>
    <row r="1104" spans="12:12" s="5" customFormat="1">
      <c r="L1104" s="38"/>
    </row>
    <row r="1106" spans="12:12" s="5" customFormat="1">
      <c r="L1106" s="38"/>
    </row>
    <row r="1108" spans="12:12" s="5" customFormat="1">
      <c r="L1108" s="38"/>
    </row>
    <row r="1109" spans="12:12" s="5" customFormat="1">
      <c r="L1109" s="38"/>
    </row>
    <row r="1110" spans="12:12" s="5" customFormat="1">
      <c r="L1110" s="38"/>
    </row>
    <row r="1111" spans="12:12" s="5" customFormat="1">
      <c r="L1111" s="38"/>
    </row>
    <row r="1112" spans="12:12" s="5" customFormat="1">
      <c r="L1112" s="38"/>
    </row>
    <row r="1113" spans="12:12" s="5" customFormat="1">
      <c r="L1113" s="38"/>
    </row>
    <row r="1114" spans="12:12" s="5" customFormat="1">
      <c r="L1114" s="38"/>
    </row>
    <row r="1116" spans="12:12" s="5" customFormat="1">
      <c r="L1116" s="38"/>
    </row>
    <row r="1118" spans="12:12" s="5" customFormat="1">
      <c r="L1118" s="38"/>
    </row>
    <row r="1120" spans="12:12" s="5" customFormat="1">
      <c r="L1120" s="38"/>
    </row>
    <row r="1122" spans="12:12" s="5" customFormat="1">
      <c r="L1122" s="38"/>
    </row>
    <row r="1123" spans="12:12" s="5" customFormat="1">
      <c r="L1123" s="38"/>
    </row>
    <row r="1125" spans="12:12" s="5" customFormat="1">
      <c r="L1125" s="38"/>
    </row>
    <row r="1127" spans="12:12" s="5" customFormat="1">
      <c r="L1127" s="38"/>
    </row>
    <row r="1129" spans="12:12" s="5" customFormat="1">
      <c r="L1129" s="38"/>
    </row>
    <row r="1131" spans="12:12" s="5" customFormat="1">
      <c r="L1131" s="38"/>
    </row>
    <row r="1133" spans="12:12" s="5" customFormat="1">
      <c r="L1133" s="38"/>
    </row>
    <row r="1135" spans="12:12" s="5" customFormat="1">
      <c r="L1135" s="38"/>
    </row>
    <row r="1137" spans="12:12" s="5" customFormat="1">
      <c r="L1137" s="38"/>
    </row>
    <row r="1138" spans="12:12" s="5" customFormat="1">
      <c r="L1138" s="38"/>
    </row>
    <row r="1140" spans="12:12" s="5" customFormat="1">
      <c r="L1140" s="38"/>
    </row>
    <row r="1142" spans="12:12" s="5" customFormat="1">
      <c r="L1142" s="38"/>
    </row>
    <row r="1143" spans="12:12" s="5" customFormat="1">
      <c r="L1143" s="38"/>
    </row>
    <row r="1145" spans="12:12" s="5" customFormat="1">
      <c r="L1145" s="38"/>
    </row>
    <row r="1146" spans="12:12" s="5" customFormat="1">
      <c r="L1146" s="38"/>
    </row>
    <row r="1147" spans="12:12" s="5" customFormat="1">
      <c r="L1147" s="38"/>
    </row>
    <row r="1148" spans="12:12" s="5" customFormat="1">
      <c r="L1148" s="38"/>
    </row>
    <row r="1149" spans="12:12" s="5" customFormat="1">
      <c r="L1149" s="38"/>
    </row>
    <row r="1151" spans="12:12" s="5" customFormat="1">
      <c r="L1151" s="38"/>
    </row>
    <row r="1153" spans="12:12" s="5" customFormat="1">
      <c r="L1153" s="38"/>
    </row>
    <row r="1155" spans="12:12" s="5" customFormat="1">
      <c r="L1155" s="38"/>
    </row>
    <row r="1157" spans="12:12" s="5" customFormat="1">
      <c r="L1157" s="38"/>
    </row>
    <row r="1159" spans="12:12" s="5" customFormat="1">
      <c r="L1159" s="38"/>
    </row>
    <row r="1161" spans="12:12" s="5" customFormat="1">
      <c r="L1161" s="38"/>
    </row>
    <row r="1162" spans="12:12" s="5" customFormat="1">
      <c r="L1162" s="38"/>
    </row>
    <row r="1163" spans="12:12" s="5" customFormat="1">
      <c r="L1163" s="38"/>
    </row>
    <row r="1165" spans="12:12" s="5" customFormat="1">
      <c r="L1165" s="38"/>
    </row>
    <row r="1167" spans="12:12" s="5" customFormat="1">
      <c r="L1167" s="38"/>
    </row>
    <row r="1169" spans="12:12" s="5" customFormat="1">
      <c r="L1169" s="38"/>
    </row>
    <row r="1171" spans="12:12" s="5" customFormat="1">
      <c r="L1171" s="38"/>
    </row>
    <row r="1173" spans="12:12" s="5" customFormat="1">
      <c r="L1173" s="38"/>
    </row>
    <row r="1175" spans="12:12" s="5" customFormat="1">
      <c r="L1175" s="38"/>
    </row>
    <row r="1177" spans="12:12" s="5" customFormat="1">
      <c r="L1177" s="38"/>
    </row>
    <row r="1178" spans="12:12" s="5" customFormat="1">
      <c r="L1178" s="38"/>
    </row>
    <row r="1180" spans="12:12" s="5" customFormat="1">
      <c r="L1180" s="38"/>
    </row>
    <row r="1182" spans="12:12" s="5" customFormat="1">
      <c r="L1182" s="38"/>
    </row>
    <row r="1184" spans="12:12" s="5" customFormat="1">
      <c r="L1184" s="38"/>
    </row>
    <row r="1186" spans="12:12" s="5" customFormat="1">
      <c r="L1186" s="38"/>
    </row>
    <row r="1188" spans="12:12" s="5" customFormat="1">
      <c r="L1188" s="38"/>
    </row>
    <row r="1190" spans="12:12" s="5" customFormat="1">
      <c r="L1190" s="38"/>
    </row>
    <row r="1191" spans="12:12" s="5" customFormat="1">
      <c r="L1191" s="38"/>
    </row>
    <row r="1193" spans="12:12" s="5" customFormat="1">
      <c r="L1193" s="38"/>
    </row>
    <row r="1195" spans="12:12" s="5" customFormat="1">
      <c r="L1195" s="38"/>
    </row>
    <row r="1197" spans="12:12" s="5" customFormat="1">
      <c r="L1197" s="38"/>
    </row>
    <row r="1199" spans="12:12" s="5" customFormat="1">
      <c r="L1199" s="38"/>
    </row>
    <row r="1201" spans="12:12" s="5" customFormat="1">
      <c r="L1201" s="38"/>
    </row>
    <row r="1203" spans="12:12" s="5" customFormat="1">
      <c r="L1203" s="38"/>
    </row>
    <row r="1205" spans="12:12" s="5" customFormat="1">
      <c r="L1205" s="38"/>
    </row>
    <row r="1207" spans="12:12" s="5" customFormat="1">
      <c r="L1207" s="38"/>
    </row>
    <row r="1209" spans="12:12" s="5" customFormat="1">
      <c r="L1209" s="38"/>
    </row>
    <row r="1211" spans="12:12" s="5" customFormat="1">
      <c r="L1211" s="38"/>
    </row>
    <row r="1213" spans="12:12" s="5" customFormat="1">
      <c r="L1213" s="38"/>
    </row>
    <row r="1215" spans="12:12" s="5" customFormat="1">
      <c r="L1215" s="38"/>
    </row>
    <row r="1217" spans="12:12" s="5" customFormat="1">
      <c r="L1217" s="38"/>
    </row>
    <row r="1219" spans="12:12" s="5" customFormat="1">
      <c r="L1219" s="38"/>
    </row>
    <row r="1221" spans="12:12" s="5" customFormat="1">
      <c r="L1221" s="38"/>
    </row>
    <row r="1223" spans="12:12" s="5" customFormat="1">
      <c r="L1223" s="38"/>
    </row>
    <row r="1225" spans="12:12" s="5" customFormat="1">
      <c r="L1225" s="38"/>
    </row>
    <row r="1226" spans="12:12" s="5" customFormat="1">
      <c r="L1226" s="38"/>
    </row>
    <row r="1227" spans="12:12" s="5" customFormat="1">
      <c r="L1227" s="38"/>
    </row>
    <row r="1229" spans="12:12" s="5" customFormat="1">
      <c r="L1229" s="38"/>
    </row>
    <row r="1231" spans="12:12" s="5" customFormat="1">
      <c r="L1231" s="38"/>
    </row>
    <row r="1233" spans="12:12" s="5" customFormat="1">
      <c r="L1233" s="38"/>
    </row>
    <row r="1235" spans="12:12" s="5" customFormat="1">
      <c r="L1235" s="38"/>
    </row>
    <row r="1236" spans="12:12" s="5" customFormat="1">
      <c r="L1236" s="38"/>
    </row>
    <row r="1237" spans="12:12" s="5" customFormat="1">
      <c r="L1237" s="38"/>
    </row>
    <row r="1239" spans="12:12" s="5" customFormat="1">
      <c r="L1239" s="38"/>
    </row>
    <row r="1241" spans="12:12" s="5" customFormat="1">
      <c r="L1241" s="38"/>
    </row>
    <row r="1243" spans="12:12" s="5" customFormat="1">
      <c r="L1243" s="38"/>
    </row>
    <row r="1245" spans="12:12" s="5" customFormat="1">
      <c r="L1245" s="38"/>
    </row>
    <row r="1246" spans="12:12" s="5" customFormat="1">
      <c r="L1246" s="38"/>
    </row>
    <row r="1247" spans="12:12" s="5" customFormat="1">
      <c r="L1247" s="38"/>
    </row>
    <row r="1248" spans="12:12" s="5" customFormat="1">
      <c r="L1248" s="38"/>
    </row>
    <row r="1249" spans="12:12" s="5" customFormat="1">
      <c r="L1249" s="38"/>
    </row>
    <row r="1250" spans="12:12" s="5" customFormat="1">
      <c r="L1250" s="38"/>
    </row>
    <row r="1251" spans="12:12" s="5" customFormat="1">
      <c r="L1251" s="38"/>
    </row>
    <row r="1252" spans="12:12" s="5" customFormat="1">
      <c r="L1252" s="38"/>
    </row>
    <row r="1253" spans="12:12" s="5" customFormat="1">
      <c r="L1253" s="38"/>
    </row>
    <row r="1254" spans="12:12" s="5" customFormat="1">
      <c r="L1254" s="38"/>
    </row>
    <row r="1256" spans="12:12" s="5" customFormat="1">
      <c r="L1256" s="38"/>
    </row>
    <row r="1257" spans="12:12" s="5" customFormat="1">
      <c r="L1257" s="38"/>
    </row>
    <row r="1258" spans="12:12" s="5" customFormat="1">
      <c r="L1258" s="38"/>
    </row>
    <row r="1259" spans="12:12" s="5" customFormat="1">
      <c r="L1259" s="38"/>
    </row>
    <row r="1260" spans="12:12" s="5" customFormat="1">
      <c r="L1260" s="38"/>
    </row>
    <row r="1261" spans="12:12" s="5" customFormat="1">
      <c r="L1261" s="38"/>
    </row>
    <row r="1262" spans="12:12" s="5" customFormat="1">
      <c r="L1262" s="38"/>
    </row>
    <row r="1264" spans="12:12" s="5" customFormat="1">
      <c r="L1264" s="38"/>
    </row>
    <row r="1266" spans="12:12" s="5" customFormat="1">
      <c r="L1266" s="38"/>
    </row>
    <row r="1268" spans="12:12" s="5" customFormat="1">
      <c r="L1268" s="38"/>
    </row>
    <row r="1270" spans="12:12" s="5" customFormat="1">
      <c r="L1270" s="38"/>
    </row>
    <row r="1271" spans="12:12" s="5" customFormat="1">
      <c r="L1271" s="38"/>
    </row>
    <row r="1272" spans="12:12" s="5" customFormat="1">
      <c r="L1272" s="38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70"/>
  <sheetViews>
    <sheetView view="pageBreakPreview" topLeftCell="H1" zoomScale="110" zoomScaleNormal="120" zoomScaleSheetLayoutView="110" workbookViewId="0">
      <selection activeCell="L10" sqref="L10:L11"/>
    </sheetView>
  </sheetViews>
  <sheetFormatPr defaultColWidth="9.109375" defaultRowHeight="15.6"/>
  <cols>
    <col min="1" max="1" width="17.33203125" style="122" hidden="1" customWidth="1"/>
    <col min="2" max="2" width="3.33203125" style="116" hidden="1" customWidth="1"/>
    <col min="3" max="3" width="4.44140625" style="117" hidden="1" customWidth="1"/>
    <col min="4" max="4" width="3.33203125" style="118" hidden="1" customWidth="1"/>
    <col min="5" max="5" width="3.33203125" style="119" hidden="1" customWidth="1"/>
    <col min="6" max="6" width="3.33203125" style="120" hidden="1" customWidth="1"/>
    <col min="7" max="7" width="5.5546875" style="121" hidden="1" customWidth="1"/>
    <col min="8" max="8" width="5.44140625" style="6" customWidth="1"/>
    <col min="9" max="9" width="3.109375" style="40" customWidth="1"/>
    <col min="10" max="10" width="2.44140625" style="41" customWidth="1"/>
    <col min="11" max="11" width="2.109375" style="42" customWidth="1"/>
    <col min="12" max="12" width="51.5546875" style="38" customWidth="1"/>
    <col min="13" max="13" width="5.33203125" style="39" customWidth="1"/>
    <col min="14" max="14" width="14.44140625" style="39" customWidth="1"/>
    <col min="15" max="15" width="13" style="39" customWidth="1"/>
    <col min="16" max="16" width="14.44140625" style="5" customWidth="1"/>
    <col min="17" max="16384" width="9.109375" style="5"/>
  </cols>
  <sheetData>
    <row r="1" spans="1:22">
      <c r="A1" s="5"/>
      <c r="B1" s="236"/>
      <c r="C1" s="5"/>
      <c r="D1" s="237"/>
      <c r="E1" s="237"/>
      <c r="F1" s="237"/>
      <c r="G1" s="237"/>
      <c r="H1" s="237"/>
      <c r="I1" s="5"/>
      <c r="J1" s="5"/>
      <c r="K1" s="562"/>
      <c r="L1" s="562"/>
      <c r="M1" s="562"/>
      <c r="N1" s="493" t="s">
        <v>744</v>
      </c>
      <c r="O1" s="493"/>
      <c r="P1" s="493"/>
    </row>
    <row r="2" spans="1:22">
      <c r="A2" s="5"/>
      <c r="B2" s="236"/>
      <c r="C2" s="5"/>
      <c r="D2" s="237"/>
      <c r="E2" s="237"/>
      <c r="F2" s="237"/>
      <c r="G2" s="237"/>
      <c r="H2" s="237"/>
      <c r="I2" s="5"/>
      <c r="J2" s="5"/>
      <c r="K2" s="562"/>
      <c r="L2" s="562"/>
      <c r="M2" s="562"/>
      <c r="N2" s="493" t="s">
        <v>622</v>
      </c>
      <c r="O2" s="493"/>
      <c r="P2" s="493"/>
    </row>
    <row r="3" spans="1:22">
      <c r="A3" s="5"/>
      <c r="B3" s="236"/>
      <c r="C3" s="5"/>
      <c r="D3" s="237"/>
      <c r="E3" s="237"/>
      <c r="F3" s="237" t="s">
        <v>784</v>
      </c>
      <c r="G3" s="237"/>
      <c r="H3" s="237"/>
      <c r="I3" s="5"/>
      <c r="J3" s="5"/>
      <c r="K3" s="562"/>
      <c r="L3" s="562"/>
      <c r="M3" s="562"/>
      <c r="N3" s="493" t="s">
        <v>937</v>
      </c>
      <c r="O3" s="493"/>
      <c r="P3" s="493"/>
    </row>
    <row r="4" spans="1:22">
      <c r="A4" s="5"/>
      <c r="B4" s="236"/>
      <c r="C4" s="5"/>
      <c r="D4" s="237"/>
      <c r="E4" s="237"/>
      <c r="F4" s="237"/>
      <c r="G4" s="237"/>
      <c r="H4" s="237"/>
      <c r="I4" s="5"/>
      <c r="J4" s="5"/>
      <c r="K4" s="562"/>
      <c r="L4" s="562"/>
      <c r="M4" s="562"/>
      <c r="N4" s="493" t="s">
        <v>936</v>
      </c>
      <c r="O4" s="493"/>
      <c r="P4" s="493"/>
    </row>
    <row r="5" spans="1:22">
      <c r="A5" s="5"/>
      <c r="B5" s="236"/>
      <c r="C5" s="5"/>
      <c r="D5" s="237"/>
      <c r="E5" s="237"/>
      <c r="F5" s="237"/>
      <c r="G5" s="237"/>
      <c r="H5" s="237"/>
      <c r="I5" s="5"/>
      <c r="J5" s="5"/>
      <c r="K5" s="562"/>
      <c r="L5" s="562"/>
      <c r="M5" s="562"/>
      <c r="N5" s="566" t="s">
        <v>792</v>
      </c>
      <c r="O5" s="566"/>
      <c r="P5" s="566"/>
    </row>
    <row r="6" spans="1:22">
      <c r="A6" s="236" t="s">
        <v>745</v>
      </c>
      <c r="B6" s="236"/>
      <c r="C6" s="5"/>
      <c r="D6" s="237"/>
      <c r="E6" s="237"/>
      <c r="F6" s="237"/>
      <c r="G6" s="237"/>
      <c r="H6" s="237"/>
      <c r="I6" s="5"/>
      <c r="J6" s="5"/>
      <c r="K6" s="5"/>
      <c r="L6" s="238"/>
      <c r="M6" s="238"/>
      <c r="N6" s="5"/>
      <c r="O6" s="5"/>
    </row>
    <row r="7" spans="1:22" ht="33.75" customHeight="1">
      <c r="A7" s="122" t="s">
        <v>490</v>
      </c>
      <c r="H7" s="535" t="s">
        <v>929</v>
      </c>
      <c r="I7" s="535"/>
      <c r="J7" s="535"/>
      <c r="K7" s="535"/>
      <c r="L7" s="535"/>
      <c r="M7" s="535"/>
      <c r="N7" s="535"/>
      <c r="O7" s="535"/>
      <c r="P7" s="535"/>
    </row>
    <row r="8" spans="1:22">
      <c r="H8" s="235"/>
      <c r="I8" s="235"/>
      <c r="J8" s="235"/>
      <c r="K8" s="235"/>
      <c r="L8" s="235"/>
      <c r="M8" s="235"/>
      <c r="N8" s="235"/>
      <c r="O8" s="235"/>
      <c r="P8" s="235"/>
    </row>
    <row r="9" spans="1:22">
      <c r="A9" s="123"/>
      <c r="I9" s="7"/>
      <c r="J9" s="43"/>
      <c r="K9" s="43"/>
      <c r="L9" s="8"/>
      <c r="M9" s="209"/>
      <c r="N9" s="234"/>
      <c r="O9" s="561" t="s">
        <v>97</v>
      </c>
      <c r="P9" s="561"/>
    </row>
    <row r="10" spans="1:22" ht="46.5" customHeight="1">
      <c r="A10" s="123"/>
      <c r="H10" s="516" t="s">
        <v>98</v>
      </c>
      <c r="I10" s="516" t="s">
        <v>99</v>
      </c>
      <c r="J10" s="519" t="s">
        <v>100</v>
      </c>
      <c r="K10" s="519" t="s">
        <v>101</v>
      </c>
      <c r="L10" s="522" t="s">
        <v>102</v>
      </c>
      <c r="M10" s="525" t="s">
        <v>103</v>
      </c>
      <c r="N10" s="498" t="s">
        <v>374</v>
      </c>
      <c r="O10" s="534" t="s">
        <v>375</v>
      </c>
      <c r="P10" s="534"/>
    </row>
    <row r="11" spans="1:22" s="10" customFormat="1" ht="29.25" customHeight="1">
      <c r="A11" s="123"/>
      <c r="B11" s="116"/>
      <c r="C11" s="117"/>
      <c r="D11" s="118"/>
      <c r="E11" s="119"/>
      <c r="F11" s="120"/>
      <c r="G11" s="121"/>
      <c r="H11" s="517"/>
      <c r="I11" s="517"/>
      <c r="J11" s="520"/>
      <c r="K11" s="520"/>
      <c r="L11" s="523"/>
      <c r="M11" s="526"/>
      <c r="N11" s="498"/>
      <c r="O11" s="2" t="s">
        <v>376</v>
      </c>
      <c r="P11" s="2" t="s">
        <v>377</v>
      </c>
    </row>
    <row r="12" spans="1:22" s="15" customFormat="1">
      <c r="A12" s="123"/>
      <c r="B12" s="124"/>
      <c r="C12" s="125"/>
      <c r="D12" s="126"/>
      <c r="E12" s="127"/>
      <c r="F12" s="128"/>
      <c r="G12" s="129"/>
      <c r="H12" s="135">
        <v>1</v>
      </c>
      <c r="I12" s="135">
        <v>2</v>
      </c>
      <c r="J12" s="135">
        <v>3</v>
      </c>
      <c r="K12" s="135">
        <v>4</v>
      </c>
      <c r="L12" s="135">
        <v>5</v>
      </c>
      <c r="M12" s="136">
        <v>6</v>
      </c>
      <c r="N12" s="12">
        <v>7</v>
      </c>
      <c r="O12" s="12">
        <v>8</v>
      </c>
      <c r="P12" s="12" t="s">
        <v>624</v>
      </c>
    </row>
    <row r="13" spans="1:22" s="161" customFormat="1" ht="16.5" customHeight="1">
      <c r="A13" s="122" t="str">
        <f t="shared" ref="A13:A86" si="0">CONCATENATE(B13,C13,D13,E13,F13,G13)</f>
        <v>71000000000000</v>
      </c>
      <c r="B13" s="124" t="s">
        <v>439</v>
      </c>
      <c r="C13" s="125" t="s">
        <v>441</v>
      </c>
      <c r="D13" s="126" t="s">
        <v>441</v>
      </c>
      <c r="E13" s="127" t="s">
        <v>441</v>
      </c>
      <c r="F13" s="128" t="s">
        <v>441</v>
      </c>
      <c r="G13" s="129" t="s">
        <v>440</v>
      </c>
      <c r="H13" s="397"/>
      <c r="I13" s="157"/>
      <c r="J13" s="158"/>
      <c r="K13" s="158"/>
      <c r="L13" s="159" t="s">
        <v>105</v>
      </c>
      <c r="M13" s="172"/>
      <c r="N13" s="160">
        <f>O13+P13-O767</f>
        <v>0</v>
      </c>
      <c r="O13" s="160">
        <f>+O14+O109+O141+O319+O406+O476+O489+O574+O669+O759</f>
        <v>0</v>
      </c>
      <c r="P13" s="160">
        <f>+P14+P109+P141+P319+P406+P476+P489+P574+P669+P759</f>
        <v>0</v>
      </c>
      <c r="S13" s="438"/>
    </row>
    <row r="14" spans="1:22" s="181" customFormat="1" ht="27.6">
      <c r="A14" s="122" t="str">
        <f t="shared" si="0"/>
        <v>71010000000000</v>
      </c>
      <c r="B14" s="124" t="s">
        <v>439</v>
      </c>
      <c r="C14" s="117" t="s">
        <v>106</v>
      </c>
      <c r="D14" s="118" t="s">
        <v>441</v>
      </c>
      <c r="E14" s="127" t="s">
        <v>441</v>
      </c>
      <c r="F14" s="128" t="s">
        <v>441</v>
      </c>
      <c r="G14" s="129" t="s">
        <v>440</v>
      </c>
      <c r="H14" s="180">
        <v>2100</v>
      </c>
      <c r="I14" s="212" t="s">
        <v>106</v>
      </c>
      <c r="J14" s="213">
        <v>0</v>
      </c>
      <c r="K14" s="213">
        <v>0</v>
      </c>
      <c r="L14" s="162" t="s">
        <v>107</v>
      </c>
      <c r="M14" s="174"/>
      <c r="N14" s="163">
        <f>+N16+N66+N84+N99</f>
        <v>0</v>
      </c>
      <c r="O14" s="163">
        <f>+O16+O66+O84+O99</f>
        <v>0</v>
      </c>
      <c r="P14" s="163">
        <f>+P16+P66+P84+P99</f>
        <v>0</v>
      </c>
      <c r="Q14" s="161"/>
      <c r="R14" s="161"/>
      <c r="S14" s="438"/>
      <c r="T14" s="161"/>
      <c r="U14" s="161"/>
      <c r="V14" s="161"/>
    </row>
    <row r="15" spans="1:22" s="23" customFormat="1" ht="16.2">
      <c r="A15" s="122" t="str">
        <f t="shared" si="0"/>
        <v>71010000000001</v>
      </c>
      <c r="B15" s="124" t="s">
        <v>439</v>
      </c>
      <c r="C15" s="117" t="s">
        <v>106</v>
      </c>
      <c r="D15" s="118" t="s">
        <v>441</v>
      </c>
      <c r="E15" s="127" t="s">
        <v>441</v>
      </c>
      <c r="F15" s="128" t="s">
        <v>441</v>
      </c>
      <c r="G15" s="129" t="s">
        <v>96</v>
      </c>
      <c r="H15" s="17"/>
      <c r="I15" s="18"/>
      <c r="J15" s="19"/>
      <c r="K15" s="19"/>
      <c r="L15" s="20" t="s">
        <v>108</v>
      </c>
      <c r="M15" s="44"/>
      <c r="N15" s="190"/>
      <c r="O15" s="190"/>
      <c r="P15" s="190"/>
      <c r="Q15" s="161"/>
      <c r="R15" s="161"/>
      <c r="S15" s="438"/>
      <c r="T15" s="161"/>
      <c r="U15" s="161"/>
      <c r="V15" s="161"/>
    </row>
    <row r="16" spans="1:22" s="169" customFormat="1" ht="41.4">
      <c r="A16" s="122" t="str">
        <f t="shared" si="0"/>
        <v>71010100000000</v>
      </c>
      <c r="B16" s="124" t="s">
        <v>439</v>
      </c>
      <c r="C16" s="117" t="s">
        <v>106</v>
      </c>
      <c r="D16" s="118" t="s">
        <v>106</v>
      </c>
      <c r="E16" s="127" t="s">
        <v>441</v>
      </c>
      <c r="F16" s="128" t="s">
        <v>441</v>
      </c>
      <c r="G16" s="129" t="s">
        <v>440</v>
      </c>
      <c r="H16" s="165">
        <v>2110</v>
      </c>
      <c r="I16" s="166" t="s">
        <v>106</v>
      </c>
      <c r="J16" s="167">
        <v>1</v>
      </c>
      <c r="K16" s="167">
        <v>0</v>
      </c>
      <c r="L16" s="168" t="s">
        <v>109</v>
      </c>
      <c r="M16" s="176"/>
      <c r="N16" s="188">
        <f>+N18+N60</f>
        <v>0</v>
      </c>
      <c r="O16" s="188">
        <f>+O18+O60</f>
        <v>0</v>
      </c>
      <c r="P16" s="188">
        <f>+P18+P60</f>
        <v>0</v>
      </c>
      <c r="Q16" s="161"/>
      <c r="R16" s="161"/>
      <c r="S16" s="438"/>
      <c r="T16" s="161"/>
      <c r="U16" s="161"/>
      <c r="V16" s="161"/>
    </row>
    <row r="17" spans="1:22" s="23" customFormat="1" ht="16.2">
      <c r="A17" s="122" t="str">
        <f t="shared" si="0"/>
        <v>71010100000001</v>
      </c>
      <c r="B17" s="124" t="s">
        <v>439</v>
      </c>
      <c r="C17" s="117" t="s">
        <v>106</v>
      </c>
      <c r="D17" s="118" t="s">
        <v>106</v>
      </c>
      <c r="E17" s="127" t="s">
        <v>441</v>
      </c>
      <c r="F17" s="128" t="s">
        <v>441</v>
      </c>
      <c r="G17" s="129" t="s">
        <v>96</v>
      </c>
      <c r="H17" s="17"/>
      <c r="I17" s="18"/>
      <c r="J17" s="19"/>
      <c r="K17" s="19"/>
      <c r="L17" s="20" t="s">
        <v>110</v>
      </c>
      <c r="M17" s="35"/>
      <c r="N17" s="190"/>
      <c r="O17" s="190"/>
      <c r="P17" s="190"/>
      <c r="Q17" s="161"/>
      <c r="R17" s="161"/>
      <c r="S17" s="438"/>
      <c r="T17" s="161"/>
      <c r="U17" s="161"/>
      <c r="V17" s="161"/>
    </row>
    <row r="18" spans="1:22" s="156" customFormat="1" ht="26.4">
      <c r="A18" s="122" t="str">
        <f t="shared" si="0"/>
        <v>71010101000000</v>
      </c>
      <c r="B18" s="124" t="s">
        <v>439</v>
      </c>
      <c r="C18" s="117" t="s">
        <v>106</v>
      </c>
      <c r="D18" s="118" t="s">
        <v>106</v>
      </c>
      <c r="E18" s="119" t="s">
        <v>106</v>
      </c>
      <c r="F18" s="128" t="s">
        <v>441</v>
      </c>
      <c r="G18" s="129" t="s">
        <v>440</v>
      </c>
      <c r="H18" s="151">
        <v>2111</v>
      </c>
      <c r="I18" s="152" t="s">
        <v>106</v>
      </c>
      <c r="J18" s="153">
        <v>1</v>
      </c>
      <c r="K18" s="153">
        <v>1</v>
      </c>
      <c r="L18" s="154" t="s">
        <v>363</v>
      </c>
      <c r="M18" s="155"/>
      <c r="N18" s="192">
        <f>+N20+N55</f>
        <v>0</v>
      </c>
      <c r="O18" s="192">
        <f>+O20+O55</f>
        <v>0</v>
      </c>
      <c r="P18" s="192">
        <f>+P20+P55</f>
        <v>0</v>
      </c>
      <c r="Q18" s="161"/>
      <c r="R18" s="161"/>
      <c r="S18" s="438"/>
      <c r="T18" s="161"/>
      <c r="U18" s="161"/>
      <c r="V18" s="161"/>
    </row>
    <row r="19" spans="1:22" ht="16.2">
      <c r="A19" s="122" t="str">
        <f t="shared" si="0"/>
        <v>71010101000001</v>
      </c>
      <c r="B19" s="124" t="s">
        <v>439</v>
      </c>
      <c r="C19" s="117" t="s">
        <v>106</v>
      </c>
      <c r="D19" s="118" t="s">
        <v>106</v>
      </c>
      <c r="E19" s="119" t="s">
        <v>106</v>
      </c>
      <c r="F19" s="128" t="s">
        <v>441</v>
      </c>
      <c r="G19" s="129" t="s">
        <v>96</v>
      </c>
      <c r="H19" s="17"/>
      <c r="I19" s="25"/>
      <c r="J19" s="26"/>
      <c r="K19" s="26"/>
      <c r="L19" s="20" t="s">
        <v>108</v>
      </c>
      <c r="M19" s="44"/>
      <c r="N19" s="190"/>
      <c r="O19" s="190"/>
      <c r="P19" s="190"/>
      <c r="Q19" s="161"/>
      <c r="R19" s="161"/>
      <c r="S19" s="438"/>
      <c r="T19" s="161"/>
      <c r="U19" s="161"/>
      <c r="V19" s="161"/>
    </row>
    <row r="20" spans="1:22" s="115" customFormat="1" ht="16.2">
      <c r="A20" s="122" t="str">
        <f t="shared" si="0"/>
        <v>71010101010000</v>
      </c>
      <c r="B20" s="124" t="s">
        <v>439</v>
      </c>
      <c r="C20" s="117" t="s">
        <v>106</v>
      </c>
      <c r="D20" s="118" t="s">
        <v>106</v>
      </c>
      <c r="E20" s="119" t="s">
        <v>106</v>
      </c>
      <c r="F20" s="128" t="s">
        <v>106</v>
      </c>
      <c r="G20" s="129" t="s">
        <v>440</v>
      </c>
      <c r="H20" s="45"/>
      <c r="I20" s="147"/>
      <c r="J20" s="148"/>
      <c r="K20" s="148"/>
      <c r="L20" s="27" t="s">
        <v>111</v>
      </c>
      <c r="M20" s="28"/>
      <c r="N20" s="197">
        <f>O20+P20</f>
        <v>0</v>
      </c>
      <c r="O20" s="197">
        <f>SUM(O21:O54)</f>
        <v>0</v>
      </c>
      <c r="P20" s="197">
        <f>SUM(P21:P54)</f>
        <v>0</v>
      </c>
      <c r="Q20" s="161"/>
      <c r="R20" s="161"/>
      <c r="S20" s="438"/>
      <c r="T20" s="161"/>
      <c r="U20" s="161"/>
      <c r="V20" s="161"/>
    </row>
    <row r="21" spans="1:22" s="23" customFormat="1" ht="16.2">
      <c r="A21" s="122" t="str">
        <f t="shared" si="0"/>
        <v>71010101014111</v>
      </c>
      <c r="B21" s="124" t="s">
        <v>439</v>
      </c>
      <c r="C21" s="117" t="s">
        <v>106</v>
      </c>
      <c r="D21" s="118" t="s">
        <v>106</v>
      </c>
      <c r="E21" s="119" t="s">
        <v>106</v>
      </c>
      <c r="F21" s="128" t="s">
        <v>106</v>
      </c>
      <c r="G21" s="129">
        <v>4111</v>
      </c>
      <c r="H21" s="25"/>
      <c r="I21" s="25"/>
      <c r="J21" s="26"/>
      <c r="K21" s="26"/>
      <c r="L21" s="36" t="s">
        <v>112</v>
      </c>
      <c r="M21" s="12">
        <v>4111</v>
      </c>
      <c r="N21" s="183">
        <f>O21+P21</f>
        <v>0</v>
      </c>
      <c r="O21" s="183"/>
      <c r="P21" s="183"/>
      <c r="Q21" s="161"/>
      <c r="R21" s="161"/>
      <c r="S21" s="438"/>
      <c r="T21" s="161"/>
      <c r="U21" s="161"/>
      <c r="V21" s="161"/>
    </row>
    <row r="22" spans="1:22" ht="26.4">
      <c r="A22" s="122" t="str">
        <f t="shared" si="0"/>
        <v>71010101014112</v>
      </c>
      <c r="B22" s="124" t="s">
        <v>439</v>
      </c>
      <c r="C22" s="117" t="s">
        <v>106</v>
      </c>
      <c r="D22" s="118" t="s">
        <v>106</v>
      </c>
      <c r="E22" s="119" t="s">
        <v>106</v>
      </c>
      <c r="F22" s="128" t="s">
        <v>106</v>
      </c>
      <c r="G22" s="129">
        <v>4112</v>
      </c>
      <c r="H22" s="25"/>
      <c r="I22" s="25"/>
      <c r="J22" s="26"/>
      <c r="K22" s="26"/>
      <c r="L22" s="36" t="s">
        <v>113</v>
      </c>
      <c r="M22" s="12">
        <v>4112</v>
      </c>
      <c r="N22" s="183">
        <f t="shared" ref="N22:N59" si="1">O22+P22</f>
        <v>0</v>
      </c>
      <c r="O22" s="183"/>
      <c r="P22" s="183"/>
      <c r="Q22" s="161"/>
      <c r="R22" s="161"/>
      <c r="S22" s="438"/>
      <c r="T22" s="161"/>
      <c r="U22" s="161"/>
      <c r="V22" s="161"/>
    </row>
    <row r="23" spans="1:22" s="23" customFormat="1" ht="16.2">
      <c r="A23" s="122" t="str">
        <f t="shared" si="0"/>
        <v>71010101014212</v>
      </c>
      <c r="B23" s="124" t="s">
        <v>439</v>
      </c>
      <c r="C23" s="117" t="s">
        <v>106</v>
      </c>
      <c r="D23" s="118" t="s">
        <v>106</v>
      </c>
      <c r="E23" s="119" t="s">
        <v>106</v>
      </c>
      <c r="F23" s="120" t="s">
        <v>106</v>
      </c>
      <c r="G23" s="121">
        <v>4212</v>
      </c>
      <c r="H23" s="25"/>
      <c r="I23" s="25"/>
      <c r="J23" s="26"/>
      <c r="K23" s="26"/>
      <c r="L23" s="29" t="s">
        <v>114</v>
      </c>
      <c r="M23" s="12">
        <v>4212</v>
      </c>
      <c r="N23" s="183">
        <f t="shared" si="1"/>
        <v>0</v>
      </c>
      <c r="O23" s="183"/>
      <c r="P23" s="183"/>
      <c r="Q23" s="161"/>
      <c r="R23" s="161"/>
      <c r="S23" s="438"/>
      <c r="T23" s="161"/>
      <c r="U23" s="161"/>
      <c r="V23" s="161"/>
    </row>
    <row r="24" spans="1:22" ht="16.2">
      <c r="A24" s="122" t="str">
        <f t="shared" si="0"/>
        <v>71010101014213</v>
      </c>
      <c r="B24" s="124" t="s">
        <v>439</v>
      </c>
      <c r="C24" s="117" t="s">
        <v>106</v>
      </c>
      <c r="D24" s="118" t="s">
        <v>106</v>
      </c>
      <c r="E24" s="119" t="s">
        <v>106</v>
      </c>
      <c r="F24" s="120" t="s">
        <v>106</v>
      </c>
      <c r="G24" s="121">
        <v>4213</v>
      </c>
      <c r="H24" s="25"/>
      <c r="I24" s="25"/>
      <c r="J24" s="26"/>
      <c r="K24" s="26"/>
      <c r="L24" s="30" t="s">
        <v>115</v>
      </c>
      <c r="M24" s="31">
        <v>4213</v>
      </c>
      <c r="N24" s="183">
        <f t="shared" si="1"/>
        <v>0</v>
      </c>
      <c r="O24" s="183"/>
      <c r="P24" s="183"/>
      <c r="Q24" s="161"/>
      <c r="R24" s="161"/>
      <c r="S24" s="438"/>
      <c r="T24" s="161"/>
      <c r="U24" s="161"/>
      <c r="V24" s="161"/>
    </row>
    <row r="25" spans="1:22" s="23" customFormat="1" ht="16.2">
      <c r="A25" s="122" t="str">
        <f t="shared" si="0"/>
        <v>71010101014214</v>
      </c>
      <c r="B25" s="124" t="s">
        <v>439</v>
      </c>
      <c r="C25" s="117" t="s">
        <v>106</v>
      </c>
      <c r="D25" s="118" t="s">
        <v>106</v>
      </c>
      <c r="E25" s="119" t="s">
        <v>106</v>
      </c>
      <c r="F25" s="120" t="s">
        <v>106</v>
      </c>
      <c r="G25" s="121">
        <v>4214</v>
      </c>
      <c r="H25" s="25"/>
      <c r="I25" s="25"/>
      <c r="J25" s="26"/>
      <c r="K25" s="26"/>
      <c r="L25" s="30" t="s">
        <v>116</v>
      </c>
      <c r="M25" s="31">
        <v>4214</v>
      </c>
      <c r="N25" s="183">
        <f t="shared" si="1"/>
        <v>0</v>
      </c>
      <c r="O25" s="183"/>
      <c r="P25" s="183"/>
      <c r="Q25" s="161"/>
      <c r="R25" s="161"/>
      <c r="S25" s="438"/>
      <c r="T25" s="161"/>
      <c r="U25" s="161"/>
      <c r="V25" s="161"/>
    </row>
    <row r="26" spans="1:22" ht="16.2">
      <c r="A26" s="122" t="str">
        <f t="shared" si="0"/>
        <v>71010101014215</v>
      </c>
      <c r="B26" s="124" t="s">
        <v>439</v>
      </c>
      <c r="C26" s="117" t="s">
        <v>106</v>
      </c>
      <c r="D26" s="118" t="s">
        <v>106</v>
      </c>
      <c r="E26" s="119" t="s">
        <v>106</v>
      </c>
      <c r="F26" s="120" t="s">
        <v>106</v>
      </c>
      <c r="G26" s="121">
        <v>4215</v>
      </c>
      <c r="H26" s="25"/>
      <c r="I26" s="25"/>
      <c r="J26" s="26"/>
      <c r="K26" s="26"/>
      <c r="L26" s="29" t="s">
        <v>117</v>
      </c>
      <c r="M26" s="12">
        <v>4215</v>
      </c>
      <c r="N26" s="183">
        <f t="shared" si="1"/>
        <v>0</v>
      </c>
      <c r="O26" s="183"/>
      <c r="P26" s="183"/>
      <c r="Q26" s="161"/>
      <c r="R26" s="161"/>
      <c r="S26" s="438"/>
      <c r="T26" s="161"/>
      <c r="U26" s="161"/>
      <c r="V26" s="161"/>
    </row>
    <row r="27" spans="1:22" ht="16.2">
      <c r="A27" s="122" t="str">
        <f t="shared" si="0"/>
        <v>71010101014216</v>
      </c>
      <c r="B27" s="124" t="s">
        <v>439</v>
      </c>
      <c r="C27" s="117" t="s">
        <v>106</v>
      </c>
      <c r="D27" s="118" t="s">
        <v>106</v>
      </c>
      <c r="E27" s="119" t="s">
        <v>106</v>
      </c>
      <c r="F27" s="120" t="s">
        <v>106</v>
      </c>
      <c r="G27" s="121">
        <v>4216</v>
      </c>
      <c r="H27" s="25"/>
      <c r="I27" s="25"/>
      <c r="J27" s="26"/>
      <c r="K27" s="26"/>
      <c r="L27" s="29" t="s">
        <v>447</v>
      </c>
      <c r="M27" s="12">
        <v>4216</v>
      </c>
      <c r="N27" s="183">
        <f t="shared" si="1"/>
        <v>0</v>
      </c>
      <c r="O27" s="183"/>
      <c r="P27" s="183"/>
      <c r="Q27" s="161"/>
      <c r="R27" s="161"/>
      <c r="S27" s="438"/>
      <c r="T27" s="161"/>
      <c r="U27" s="161"/>
      <c r="V27" s="161"/>
    </row>
    <row r="28" spans="1:22" ht="16.2">
      <c r="A28" s="122" t="str">
        <f t="shared" si="0"/>
        <v>71010101014222</v>
      </c>
      <c r="B28" s="124" t="s">
        <v>439</v>
      </c>
      <c r="C28" s="117" t="s">
        <v>106</v>
      </c>
      <c r="D28" s="118" t="s">
        <v>106</v>
      </c>
      <c r="E28" s="119" t="s">
        <v>106</v>
      </c>
      <c r="F28" s="120" t="s">
        <v>106</v>
      </c>
      <c r="G28" s="121">
        <v>4222</v>
      </c>
      <c r="H28" s="25"/>
      <c r="I28" s="25"/>
      <c r="J28" s="26"/>
      <c r="K28" s="26"/>
      <c r="L28" s="29" t="s">
        <v>392</v>
      </c>
      <c r="M28" s="12" t="s">
        <v>746</v>
      </c>
      <c r="N28" s="183">
        <f t="shared" si="1"/>
        <v>0</v>
      </c>
      <c r="O28" s="183"/>
      <c r="P28" s="183"/>
      <c r="Q28" s="161"/>
      <c r="R28" s="161"/>
      <c r="S28" s="438"/>
      <c r="T28" s="161"/>
      <c r="U28" s="161"/>
      <c r="V28" s="161"/>
    </row>
    <row r="29" spans="1:22" ht="16.2">
      <c r="A29" s="122" t="str">
        <f t="shared" si="0"/>
        <v>71010101014231</v>
      </c>
      <c r="B29" s="124" t="s">
        <v>439</v>
      </c>
      <c r="C29" s="117" t="s">
        <v>106</v>
      </c>
      <c r="D29" s="118" t="s">
        <v>106</v>
      </c>
      <c r="E29" s="119" t="s">
        <v>106</v>
      </c>
      <c r="F29" s="120" t="s">
        <v>106</v>
      </c>
      <c r="G29" s="121">
        <v>4231</v>
      </c>
      <c r="H29" s="25"/>
      <c r="I29" s="25"/>
      <c r="J29" s="26"/>
      <c r="K29" s="26"/>
      <c r="L29" s="29" t="s">
        <v>119</v>
      </c>
      <c r="M29" s="12">
        <v>4222</v>
      </c>
      <c r="N29" s="183">
        <f t="shared" si="1"/>
        <v>0</v>
      </c>
      <c r="O29" s="183"/>
      <c r="P29" s="183"/>
      <c r="Q29" s="161"/>
      <c r="R29" s="161"/>
      <c r="S29" s="438"/>
      <c r="T29" s="161"/>
      <c r="U29" s="161"/>
      <c r="V29" s="161"/>
    </row>
    <row r="30" spans="1:22" ht="16.2">
      <c r="A30" s="122" t="str">
        <f t="shared" si="0"/>
        <v>71010101014232</v>
      </c>
      <c r="B30" s="124" t="s">
        <v>439</v>
      </c>
      <c r="C30" s="117" t="s">
        <v>106</v>
      </c>
      <c r="D30" s="118" t="s">
        <v>106</v>
      </c>
      <c r="E30" s="119" t="s">
        <v>106</v>
      </c>
      <c r="F30" s="120" t="s">
        <v>106</v>
      </c>
      <c r="G30" s="121">
        <v>4232</v>
      </c>
      <c r="H30" s="25"/>
      <c r="I30" s="25"/>
      <c r="J30" s="26"/>
      <c r="K30" s="26"/>
      <c r="L30" s="29" t="s">
        <v>448</v>
      </c>
      <c r="M30" s="12">
        <v>4231</v>
      </c>
      <c r="N30" s="183">
        <f t="shared" si="1"/>
        <v>0</v>
      </c>
      <c r="O30" s="183"/>
      <c r="P30" s="183"/>
      <c r="Q30" s="161"/>
      <c r="R30" s="161"/>
      <c r="S30" s="438"/>
      <c r="T30" s="161"/>
      <c r="U30" s="161"/>
      <c r="V30" s="161"/>
    </row>
    <row r="31" spans="1:22" ht="16.2">
      <c r="A31" s="122" t="str">
        <f t="shared" si="0"/>
        <v>71010101014233</v>
      </c>
      <c r="B31" s="124" t="s">
        <v>439</v>
      </c>
      <c r="C31" s="117" t="s">
        <v>106</v>
      </c>
      <c r="D31" s="118" t="s">
        <v>106</v>
      </c>
      <c r="E31" s="119" t="s">
        <v>106</v>
      </c>
      <c r="F31" s="120" t="s">
        <v>106</v>
      </c>
      <c r="G31" s="121">
        <v>4233</v>
      </c>
      <c r="H31" s="25"/>
      <c r="I31" s="25"/>
      <c r="J31" s="26"/>
      <c r="K31" s="26"/>
      <c r="L31" s="29" t="s">
        <v>121</v>
      </c>
      <c r="M31" s="12">
        <v>4232</v>
      </c>
      <c r="N31" s="183">
        <f t="shared" si="1"/>
        <v>0</v>
      </c>
      <c r="O31" s="183"/>
      <c r="P31" s="183"/>
      <c r="Q31" s="161"/>
      <c r="R31" s="161"/>
      <c r="S31" s="438"/>
      <c r="T31" s="161"/>
      <c r="U31" s="161"/>
      <c r="V31" s="161"/>
    </row>
    <row r="32" spans="1:22" ht="26.4">
      <c r="A32" s="122" t="str">
        <f t="shared" si="0"/>
        <v>71010101014234</v>
      </c>
      <c r="B32" s="124" t="s">
        <v>439</v>
      </c>
      <c r="C32" s="117" t="s">
        <v>106</v>
      </c>
      <c r="D32" s="118" t="s">
        <v>106</v>
      </c>
      <c r="E32" s="119" t="s">
        <v>106</v>
      </c>
      <c r="F32" s="120" t="s">
        <v>106</v>
      </c>
      <c r="G32" s="121">
        <v>4234</v>
      </c>
      <c r="H32" s="25"/>
      <c r="I32" s="25"/>
      <c r="J32" s="26"/>
      <c r="K32" s="26"/>
      <c r="L32" s="29" t="s">
        <v>449</v>
      </c>
      <c r="M32" s="12">
        <v>4233</v>
      </c>
      <c r="N32" s="183">
        <f t="shared" si="1"/>
        <v>0</v>
      </c>
      <c r="O32" s="183"/>
      <c r="P32" s="183"/>
      <c r="Q32" s="161"/>
      <c r="R32" s="161"/>
      <c r="S32" s="438"/>
      <c r="T32" s="161"/>
      <c r="U32" s="161"/>
      <c r="V32" s="161"/>
    </row>
    <row r="33" spans="1:22" ht="16.2">
      <c r="A33" s="122" t="str">
        <f t="shared" si="0"/>
        <v>71010101014235</v>
      </c>
      <c r="B33" s="124" t="s">
        <v>439</v>
      </c>
      <c r="C33" s="117" t="s">
        <v>106</v>
      </c>
      <c r="D33" s="118" t="s">
        <v>106</v>
      </c>
      <c r="E33" s="119" t="s">
        <v>106</v>
      </c>
      <c r="F33" s="120" t="s">
        <v>106</v>
      </c>
      <c r="G33" s="121">
        <v>4235</v>
      </c>
      <c r="H33" s="25"/>
      <c r="I33" s="25"/>
      <c r="J33" s="26"/>
      <c r="K33" s="26"/>
      <c r="L33" s="29" t="s">
        <v>782</v>
      </c>
      <c r="M33" s="12">
        <v>4234</v>
      </c>
      <c r="N33" s="183">
        <f t="shared" si="1"/>
        <v>0</v>
      </c>
      <c r="O33" s="183"/>
      <c r="P33" s="183"/>
      <c r="Q33" s="161"/>
      <c r="R33" s="161"/>
      <c r="S33" s="438"/>
      <c r="T33" s="161"/>
      <c r="U33" s="161"/>
      <c r="V33" s="161"/>
    </row>
    <row r="34" spans="1:22" ht="16.2">
      <c r="B34" s="124"/>
      <c r="H34" s="25"/>
      <c r="I34" s="25"/>
      <c r="J34" s="26"/>
      <c r="K34" s="26"/>
      <c r="L34" s="29" t="s">
        <v>123</v>
      </c>
      <c r="M34" s="12">
        <v>4235</v>
      </c>
      <c r="N34" s="183">
        <f t="shared" si="1"/>
        <v>0</v>
      </c>
      <c r="O34" s="183"/>
      <c r="P34" s="183"/>
      <c r="Q34" s="161"/>
      <c r="R34" s="161"/>
      <c r="S34" s="438"/>
      <c r="T34" s="161"/>
      <c r="U34" s="161"/>
      <c r="V34" s="161"/>
    </row>
    <row r="35" spans="1:22" ht="16.2">
      <c r="A35" s="122" t="str">
        <f t="shared" si="0"/>
        <v>71010101014237</v>
      </c>
      <c r="B35" s="124" t="s">
        <v>439</v>
      </c>
      <c r="C35" s="117" t="s">
        <v>106</v>
      </c>
      <c r="D35" s="118" t="s">
        <v>106</v>
      </c>
      <c r="E35" s="119" t="s">
        <v>106</v>
      </c>
      <c r="F35" s="120" t="s">
        <v>106</v>
      </c>
      <c r="G35" s="121">
        <v>4237</v>
      </c>
      <c r="H35" s="25"/>
      <c r="I35" s="25"/>
      <c r="J35" s="26"/>
      <c r="K35" s="26"/>
      <c r="L35" s="29" t="s">
        <v>124</v>
      </c>
      <c r="M35" s="12">
        <v>4237</v>
      </c>
      <c r="N35" s="183">
        <f t="shared" si="1"/>
        <v>0</v>
      </c>
      <c r="O35" s="183"/>
      <c r="P35" s="183"/>
      <c r="Q35" s="161"/>
      <c r="R35" s="161"/>
      <c r="S35" s="438"/>
      <c r="T35" s="161"/>
      <c r="U35" s="161"/>
      <c r="V35" s="161"/>
    </row>
    <row r="36" spans="1:22" ht="16.2">
      <c r="A36" s="122" t="str">
        <f t="shared" si="0"/>
        <v>71010101014239</v>
      </c>
      <c r="B36" s="124" t="s">
        <v>439</v>
      </c>
      <c r="C36" s="117" t="s">
        <v>106</v>
      </c>
      <c r="D36" s="118" t="s">
        <v>106</v>
      </c>
      <c r="E36" s="119" t="s">
        <v>106</v>
      </c>
      <c r="F36" s="120" t="s">
        <v>106</v>
      </c>
      <c r="G36" s="121">
        <v>4239</v>
      </c>
      <c r="H36" s="25"/>
      <c r="I36" s="25"/>
      <c r="J36" s="26"/>
      <c r="K36" s="26"/>
      <c r="L36" s="29" t="s">
        <v>125</v>
      </c>
      <c r="M36" s="12">
        <v>4239</v>
      </c>
      <c r="N36" s="183">
        <f t="shared" si="1"/>
        <v>0</v>
      </c>
      <c r="O36" s="183"/>
      <c r="P36" s="183"/>
      <c r="Q36" s="161"/>
      <c r="R36" s="161"/>
      <c r="S36" s="438"/>
      <c r="T36" s="161"/>
      <c r="U36" s="161"/>
      <c r="V36" s="161"/>
    </row>
    <row r="37" spans="1:22" ht="16.2">
      <c r="A37" s="122" t="str">
        <f t="shared" si="0"/>
        <v>71010101014241</v>
      </c>
      <c r="B37" s="124" t="s">
        <v>439</v>
      </c>
      <c r="C37" s="117" t="s">
        <v>106</v>
      </c>
      <c r="D37" s="118" t="s">
        <v>106</v>
      </c>
      <c r="E37" s="119" t="s">
        <v>106</v>
      </c>
      <c r="F37" s="120" t="s">
        <v>106</v>
      </c>
      <c r="G37" s="121">
        <v>4241</v>
      </c>
      <c r="H37" s="25"/>
      <c r="I37" s="25"/>
      <c r="J37" s="26"/>
      <c r="K37" s="26"/>
      <c r="L37" s="29" t="s">
        <v>126</v>
      </c>
      <c r="M37" s="12">
        <v>4241</v>
      </c>
      <c r="N37" s="183">
        <f t="shared" si="1"/>
        <v>0</v>
      </c>
      <c r="O37" s="183"/>
      <c r="P37" s="183"/>
      <c r="Q37" s="161"/>
      <c r="R37" s="161"/>
      <c r="S37" s="438"/>
      <c r="T37" s="161"/>
      <c r="U37" s="161"/>
      <c r="V37" s="161"/>
    </row>
    <row r="38" spans="1:22" ht="26.4">
      <c r="A38" s="122" t="str">
        <f t="shared" si="0"/>
        <v>71010101014252</v>
      </c>
      <c r="B38" s="124" t="s">
        <v>439</v>
      </c>
      <c r="C38" s="117" t="s">
        <v>106</v>
      </c>
      <c r="D38" s="118" t="s">
        <v>106</v>
      </c>
      <c r="E38" s="119" t="s">
        <v>106</v>
      </c>
      <c r="F38" s="120" t="s">
        <v>106</v>
      </c>
      <c r="G38" s="121">
        <v>4252</v>
      </c>
      <c r="H38" s="25"/>
      <c r="I38" s="25"/>
      <c r="J38" s="26"/>
      <c r="K38" s="26"/>
      <c r="L38" s="29" t="s">
        <v>127</v>
      </c>
      <c r="M38" s="12">
        <v>4252</v>
      </c>
      <c r="N38" s="183">
        <f t="shared" si="1"/>
        <v>0</v>
      </c>
      <c r="O38" s="183"/>
      <c r="P38" s="183"/>
      <c r="Q38" s="161"/>
      <c r="R38" s="161"/>
      <c r="S38" s="438"/>
      <c r="T38" s="161"/>
      <c r="U38" s="161"/>
      <c r="V38" s="161"/>
    </row>
    <row r="39" spans="1:22" ht="16.2">
      <c r="A39" s="122" t="str">
        <f t="shared" si="0"/>
        <v>71010101014261</v>
      </c>
      <c r="B39" s="124" t="s">
        <v>439</v>
      </c>
      <c r="C39" s="117" t="s">
        <v>106</v>
      </c>
      <c r="D39" s="118" t="s">
        <v>106</v>
      </c>
      <c r="E39" s="119" t="s">
        <v>106</v>
      </c>
      <c r="F39" s="120" t="s">
        <v>106</v>
      </c>
      <c r="G39" s="121">
        <v>4261</v>
      </c>
      <c r="H39" s="25"/>
      <c r="I39" s="25"/>
      <c r="J39" s="26"/>
      <c r="K39" s="26"/>
      <c r="L39" s="30" t="s">
        <v>128</v>
      </c>
      <c r="M39" s="31">
        <v>4261</v>
      </c>
      <c r="N39" s="183">
        <f t="shared" si="1"/>
        <v>0</v>
      </c>
      <c r="O39" s="183"/>
      <c r="P39" s="183"/>
      <c r="Q39" s="161"/>
      <c r="R39" s="161"/>
      <c r="S39" s="438"/>
      <c r="T39" s="161"/>
      <c r="U39" s="161"/>
      <c r="V39" s="161"/>
    </row>
    <row r="40" spans="1:22" ht="16.2">
      <c r="A40" s="122" t="str">
        <f t="shared" si="0"/>
        <v>71010101014264</v>
      </c>
      <c r="B40" s="124" t="s">
        <v>439</v>
      </c>
      <c r="C40" s="117" t="s">
        <v>106</v>
      </c>
      <c r="D40" s="118" t="s">
        <v>106</v>
      </c>
      <c r="E40" s="119" t="s">
        <v>106</v>
      </c>
      <c r="F40" s="120" t="s">
        <v>106</v>
      </c>
      <c r="G40" s="121">
        <v>4264</v>
      </c>
      <c r="H40" s="25"/>
      <c r="I40" s="25"/>
      <c r="J40" s="26"/>
      <c r="K40" s="26"/>
      <c r="L40" s="32" t="s">
        <v>129</v>
      </c>
      <c r="M40" s="48">
        <v>4264</v>
      </c>
      <c r="N40" s="183">
        <f t="shared" si="1"/>
        <v>0</v>
      </c>
      <c r="O40" s="183"/>
      <c r="P40" s="183"/>
      <c r="Q40" s="161"/>
      <c r="R40" s="161"/>
      <c r="S40" s="438"/>
      <c r="T40" s="161"/>
      <c r="U40" s="161"/>
      <c r="V40" s="161"/>
    </row>
    <row r="41" spans="1:22" ht="16.2">
      <c r="A41" s="122" t="str">
        <f t="shared" si="0"/>
        <v>71010101014267</v>
      </c>
      <c r="B41" s="124" t="s">
        <v>439</v>
      </c>
      <c r="C41" s="117" t="s">
        <v>106</v>
      </c>
      <c r="D41" s="118" t="s">
        <v>106</v>
      </c>
      <c r="E41" s="119" t="s">
        <v>106</v>
      </c>
      <c r="F41" s="120" t="s">
        <v>106</v>
      </c>
      <c r="G41" s="121">
        <v>4267</v>
      </c>
      <c r="H41" s="25"/>
      <c r="I41" s="25"/>
      <c r="J41" s="26"/>
      <c r="K41" s="26"/>
      <c r="L41" s="32" t="s">
        <v>130</v>
      </c>
      <c r="M41" s="48">
        <v>4267</v>
      </c>
      <c r="N41" s="183">
        <f t="shared" si="1"/>
        <v>0</v>
      </c>
      <c r="O41" s="183"/>
      <c r="P41" s="183"/>
      <c r="Q41" s="161"/>
      <c r="R41" s="161"/>
      <c r="S41" s="438"/>
      <c r="T41" s="161"/>
      <c r="U41" s="161"/>
      <c r="V41" s="161"/>
    </row>
    <row r="42" spans="1:22" ht="16.2">
      <c r="A42" s="122" t="str">
        <f t="shared" si="0"/>
        <v>71010101014269</v>
      </c>
      <c r="B42" s="124" t="s">
        <v>439</v>
      </c>
      <c r="C42" s="117" t="s">
        <v>106</v>
      </c>
      <c r="D42" s="118" t="s">
        <v>106</v>
      </c>
      <c r="E42" s="119" t="s">
        <v>106</v>
      </c>
      <c r="F42" s="120" t="s">
        <v>106</v>
      </c>
      <c r="G42" s="121">
        <v>4269</v>
      </c>
      <c r="H42" s="25"/>
      <c r="I42" s="25"/>
      <c r="J42" s="26"/>
      <c r="K42" s="26"/>
      <c r="L42" s="32" t="s">
        <v>364</v>
      </c>
      <c r="M42" s="48">
        <v>4269</v>
      </c>
      <c r="N42" s="183">
        <f t="shared" si="1"/>
        <v>0</v>
      </c>
      <c r="O42" s="183"/>
      <c r="P42" s="183"/>
      <c r="Q42" s="161"/>
      <c r="R42" s="161"/>
      <c r="S42" s="438"/>
      <c r="T42" s="161"/>
      <c r="U42" s="161"/>
      <c r="V42" s="161"/>
    </row>
    <row r="43" spans="1:22" ht="26.4">
      <c r="A43" s="122" t="str">
        <f t="shared" si="0"/>
        <v>71010101014511</v>
      </c>
      <c r="B43" s="124" t="s">
        <v>439</v>
      </c>
      <c r="C43" s="117" t="s">
        <v>106</v>
      </c>
      <c r="D43" s="118" t="s">
        <v>106</v>
      </c>
      <c r="E43" s="119" t="s">
        <v>106</v>
      </c>
      <c r="F43" s="128" t="s">
        <v>106</v>
      </c>
      <c r="G43" s="129">
        <v>4511</v>
      </c>
      <c r="H43" s="25"/>
      <c r="I43" s="25"/>
      <c r="J43" s="26"/>
      <c r="K43" s="26"/>
      <c r="L43" s="29" t="s">
        <v>131</v>
      </c>
      <c r="M43" s="12">
        <v>4511</v>
      </c>
      <c r="N43" s="183">
        <f t="shared" si="1"/>
        <v>0</v>
      </c>
      <c r="O43" s="183"/>
      <c r="P43" s="183"/>
      <c r="Q43" s="161"/>
      <c r="R43" s="161"/>
      <c r="S43" s="438"/>
      <c r="T43" s="161"/>
      <c r="U43" s="161"/>
      <c r="V43" s="161"/>
    </row>
    <row r="44" spans="1:22" ht="26.4">
      <c r="B44" s="124"/>
      <c r="F44" s="128"/>
      <c r="G44" s="129"/>
      <c r="H44" s="25"/>
      <c r="I44" s="25"/>
      <c r="J44" s="26"/>
      <c r="K44" s="26"/>
      <c r="L44" s="32" t="s">
        <v>747</v>
      </c>
      <c r="M44" s="33">
        <v>4638</v>
      </c>
      <c r="N44" s="183">
        <f t="shared" si="1"/>
        <v>0</v>
      </c>
      <c r="O44" s="183"/>
      <c r="P44" s="183"/>
      <c r="Q44" s="161"/>
      <c r="R44" s="161"/>
      <c r="S44" s="438"/>
      <c r="T44" s="161"/>
      <c r="U44" s="161"/>
      <c r="V44" s="161"/>
    </row>
    <row r="45" spans="1:22" ht="16.2">
      <c r="A45" s="122" t="str">
        <f t="shared" si="0"/>
        <v>71010101014729</v>
      </c>
      <c r="B45" s="124" t="s">
        <v>439</v>
      </c>
      <c r="C45" s="117" t="s">
        <v>106</v>
      </c>
      <c r="D45" s="118" t="s">
        <v>106</v>
      </c>
      <c r="E45" s="119" t="s">
        <v>106</v>
      </c>
      <c r="F45" s="120" t="s">
        <v>106</v>
      </c>
      <c r="G45" s="121">
        <v>4729</v>
      </c>
      <c r="H45" s="25"/>
      <c r="I45" s="25"/>
      <c r="J45" s="26"/>
      <c r="K45" s="26"/>
      <c r="L45" s="32" t="s">
        <v>167</v>
      </c>
      <c r="M45" s="33">
        <v>4639</v>
      </c>
      <c r="N45" s="183">
        <f t="shared" si="1"/>
        <v>0</v>
      </c>
      <c r="O45" s="183"/>
      <c r="P45" s="183"/>
      <c r="Q45" s="161"/>
      <c r="R45" s="161"/>
      <c r="S45" s="438"/>
      <c r="T45" s="161"/>
      <c r="U45" s="161"/>
      <c r="V45" s="161"/>
    </row>
    <row r="46" spans="1:22" ht="16.2">
      <c r="A46" s="122" t="str">
        <f t="shared" si="0"/>
        <v>71010101014823</v>
      </c>
      <c r="B46" s="124" t="s">
        <v>439</v>
      </c>
      <c r="C46" s="117" t="s">
        <v>106</v>
      </c>
      <c r="D46" s="118" t="s">
        <v>106</v>
      </c>
      <c r="E46" s="119" t="s">
        <v>106</v>
      </c>
      <c r="F46" s="120" t="s">
        <v>106</v>
      </c>
      <c r="G46" s="121">
        <v>4823</v>
      </c>
      <c r="H46" s="25"/>
      <c r="I46" s="25"/>
      <c r="J46" s="26"/>
      <c r="K46" s="26"/>
      <c r="L46" s="29" t="s">
        <v>132</v>
      </c>
      <c r="M46" s="12">
        <v>4729</v>
      </c>
      <c r="N46" s="183">
        <f t="shared" ref="N46:N47" si="2">O46+P46</f>
        <v>0</v>
      </c>
      <c r="O46" s="183"/>
      <c r="P46" s="183"/>
      <c r="Q46" s="161"/>
      <c r="R46" s="161"/>
      <c r="S46" s="438"/>
      <c r="T46" s="161"/>
      <c r="U46" s="161"/>
      <c r="V46" s="161"/>
    </row>
    <row r="47" spans="1:22" ht="26.4">
      <c r="B47" s="124"/>
      <c r="H47" s="25"/>
      <c r="I47" s="25"/>
      <c r="J47" s="26"/>
      <c r="K47" s="26"/>
      <c r="L47" s="29" t="s">
        <v>858</v>
      </c>
      <c r="M47" s="12" t="s">
        <v>88</v>
      </c>
      <c r="N47" s="183">
        <f t="shared" si="2"/>
        <v>0</v>
      </c>
      <c r="O47" s="183"/>
      <c r="P47" s="183"/>
      <c r="Q47" s="161"/>
      <c r="R47" s="161"/>
      <c r="S47" s="438"/>
      <c r="T47" s="161"/>
      <c r="U47" s="161"/>
      <c r="V47" s="161"/>
    </row>
    <row r="48" spans="1:22" ht="16.2">
      <c r="A48" s="122" t="str">
        <f t="shared" si="0"/>
        <v>71010101014861</v>
      </c>
      <c r="B48" s="124" t="s">
        <v>439</v>
      </c>
      <c r="C48" s="117" t="s">
        <v>106</v>
      </c>
      <c r="D48" s="118" t="s">
        <v>106</v>
      </c>
      <c r="E48" s="119" t="s">
        <v>106</v>
      </c>
      <c r="F48" s="120" t="s">
        <v>106</v>
      </c>
      <c r="G48" s="121">
        <v>4861</v>
      </c>
      <c r="H48" s="25"/>
      <c r="I48" s="25"/>
      <c r="J48" s="26"/>
      <c r="K48" s="26"/>
      <c r="L48" s="29" t="s">
        <v>133</v>
      </c>
      <c r="M48" s="12">
        <v>4823</v>
      </c>
      <c r="N48" s="183">
        <f t="shared" si="1"/>
        <v>0</v>
      </c>
      <c r="O48" s="183"/>
      <c r="P48" s="183"/>
      <c r="Q48" s="161"/>
      <c r="R48" s="161"/>
      <c r="S48" s="438"/>
      <c r="T48" s="161"/>
      <c r="U48" s="161"/>
      <c r="V48" s="161"/>
    </row>
    <row r="49" spans="1:22" ht="16.2">
      <c r="A49" s="122" t="str">
        <f t="shared" si="0"/>
        <v>71010101015121</v>
      </c>
      <c r="B49" s="124" t="s">
        <v>439</v>
      </c>
      <c r="C49" s="117" t="s">
        <v>106</v>
      </c>
      <c r="D49" s="118" t="s">
        <v>106</v>
      </c>
      <c r="E49" s="119" t="s">
        <v>106</v>
      </c>
      <c r="F49" s="120" t="s">
        <v>106</v>
      </c>
      <c r="G49" s="121">
        <v>5121</v>
      </c>
      <c r="H49" s="25"/>
      <c r="I49" s="25"/>
      <c r="J49" s="26"/>
      <c r="K49" s="26"/>
      <c r="L49" s="32" t="s">
        <v>134</v>
      </c>
      <c r="M49" s="48">
        <v>4861</v>
      </c>
      <c r="N49" s="183">
        <f t="shared" si="1"/>
        <v>0</v>
      </c>
      <c r="O49" s="183"/>
      <c r="P49" s="183"/>
      <c r="Q49" s="161"/>
      <c r="R49" s="161"/>
      <c r="S49" s="438"/>
      <c r="T49" s="161"/>
      <c r="U49" s="161"/>
      <c r="V49" s="161"/>
    </row>
    <row r="50" spans="1:22" ht="16.2">
      <c r="A50" s="122" t="str">
        <f t="shared" si="0"/>
        <v>71010101015122</v>
      </c>
      <c r="B50" s="124" t="s">
        <v>439</v>
      </c>
      <c r="C50" s="117" t="s">
        <v>106</v>
      </c>
      <c r="D50" s="118" t="s">
        <v>106</v>
      </c>
      <c r="E50" s="119" t="s">
        <v>106</v>
      </c>
      <c r="F50" s="120" t="s">
        <v>106</v>
      </c>
      <c r="G50" s="121">
        <v>5122</v>
      </c>
      <c r="H50" s="25"/>
      <c r="I50" s="25"/>
      <c r="J50" s="26"/>
      <c r="K50" s="26"/>
      <c r="L50" s="29" t="s">
        <v>135</v>
      </c>
      <c r="M50" s="12">
        <v>5121</v>
      </c>
      <c r="N50" s="183">
        <f t="shared" si="1"/>
        <v>0</v>
      </c>
      <c r="O50" s="183"/>
      <c r="P50" s="183"/>
      <c r="Q50" s="161"/>
      <c r="R50" s="161"/>
      <c r="S50" s="438"/>
      <c r="T50" s="161"/>
      <c r="U50" s="161"/>
      <c r="V50" s="161"/>
    </row>
    <row r="51" spans="1:22" ht="16.2">
      <c r="A51" s="122" t="str">
        <f t="shared" si="0"/>
        <v>71010101015129</v>
      </c>
      <c r="B51" s="124" t="s">
        <v>439</v>
      </c>
      <c r="C51" s="117" t="s">
        <v>106</v>
      </c>
      <c r="D51" s="118" t="s">
        <v>106</v>
      </c>
      <c r="E51" s="119" t="s">
        <v>106</v>
      </c>
      <c r="F51" s="120" t="s">
        <v>106</v>
      </c>
      <c r="G51" s="121">
        <v>5129</v>
      </c>
      <c r="H51" s="25"/>
      <c r="I51" s="25"/>
      <c r="J51" s="26"/>
      <c r="K51" s="26"/>
      <c r="L51" s="29" t="s">
        <v>136</v>
      </c>
      <c r="M51" s="12">
        <v>5122</v>
      </c>
      <c r="N51" s="183">
        <f t="shared" si="1"/>
        <v>0</v>
      </c>
      <c r="O51" s="183"/>
      <c r="P51" s="183"/>
      <c r="Q51" s="161"/>
      <c r="R51" s="161"/>
      <c r="S51" s="438"/>
      <c r="T51" s="161"/>
      <c r="U51" s="161"/>
      <c r="V51" s="161"/>
    </row>
    <row r="52" spans="1:22" ht="16.2">
      <c r="A52" s="122" t="str">
        <f t="shared" si="0"/>
        <v>71010101015132</v>
      </c>
      <c r="B52" s="124" t="s">
        <v>439</v>
      </c>
      <c r="C52" s="117" t="s">
        <v>106</v>
      </c>
      <c r="D52" s="118" t="s">
        <v>106</v>
      </c>
      <c r="E52" s="119" t="s">
        <v>106</v>
      </c>
      <c r="F52" s="120" t="s">
        <v>106</v>
      </c>
      <c r="G52" s="121">
        <v>5132</v>
      </c>
      <c r="H52" s="25"/>
      <c r="I52" s="25"/>
      <c r="J52" s="26"/>
      <c r="K52" s="26"/>
      <c r="L52" s="29" t="s">
        <v>137</v>
      </c>
      <c r="M52" s="12">
        <v>5129</v>
      </c>
      <c r="N52" s="183">
        <f t="shared" si="1"/>
        <v>0</v>
      </c>
      <c r="O52" s="183"/>
      <c r="P52" s="183"/>
      <c r="Q52" s="161"/>
      <c r="R52" s="161"/>
      <c r="S52" s="438"/>
      <c r="T52" s="161"/>
      <c r="U52" s="161"/>
      <c r="V52" s="161"/>
    </row>
    <row r="53" spans="1:22" ht="16.2">
      <c r="A53" s="122" t="str">
        <f t="shared" si="0"/>
        <v>71010101015134</v>
      </c>
      <c r="B53" s="124" t="s">
        <v>439</v>
      </c>
      <c r="C53" s="117" t="s">
        <v>106</v>
      </c>
      <c r="D53" s="118" t="s">
        <v>106</v>
      </c>
      <c r="E53" s="119" t="s">
        <v>106</v>
      </c>
      <c r="F53" s="128" t="s">
        <v>106</v>
      </c>
      <c r="G53" s="129">
        <v>5134</v>
      </c>
      <c r="H53" s="25"/>
      <c r="I53" s="25"/>
      <c r="J53" s="26"/>
      <c r="K53" s="26"/>
      <c r="L53" s="29" t="s">
        <v>138</v>
      </c>
      <c r="M53" s="12">
        <v>5132</v>
      </c>
      <c r="N53" s="183">
        <f t="shared" si="1"/>
        <v>0</v>
      </c>
      <c r="O53" s="183"/>
      <c r="P53" s="183"/>
      <c r="Q53" s="161"/>
      <c r="R53" s="161"/>
      <c r="S53" s="438"/>
      <c r="T53" s="161"/>
      <c r="U53" s="161"/>
      <c r="V53" s="161"/>
    </row>
    <row r="54" spans="1:22" s="115" customFormat="1" ht="16.2">
      <c r="A54" s="122" t="str">
        <f t="shared" si="0"/>
        <v>71010101020000</v>
      </c>
      <c r="B54" s="124" t="s">
        <v>439</v>
      </c>
      <c r="C54" s="117" t="s">
        <v>106</v>
      </c>
      <c r="D54" s="118" t="s">
        <v>106</v>
      </c>
      <c r="E54" s="119" t="s">
        <v>106</v>
      </c>
      <c r="F54" s="128" t="s">
        <v>140</v>
      </c>
      <c r="G54" s="129" t="s">
        <v>440</v>
      </c>
      <c r="H54" s="25"/>
      <c r="I54" s="25"/>
      <c r="J54" s="26"/>
      <c r="K54" s="26"/>
      <c r="L54" s="29" t="s">
        <v>139</v>
      </c>
      <c r="M54" s="12">
        <v>5134</v>
      </c>
      <c r="N54" s="183">
        <f t="shared" si="1"/>
        <v>0</v>
      </c>
      <c r="O54" s="183"/>
      <c r="P54" s="183"/>
      <c r="Q54" s="161"/>
      <c r="R54" s="161"/>
      <c r="S54" s="438"/>
      <c r="T54" s="161"/>
      <c r="U54" s="161"/>
      <c r="V54" s="161"/>
    </row>
    <row r="55" spans="1:22" ht="25.5" customHeight="1">
      <c r="A55" s="122" t="str">
        <f t="shared" si="0"/>
        <v>71010101024251</v>
      </c>
      <c r="B55" s="124" t="s">
        <v>439</v>
      </c>
      <c r="C55" s="117" t="s">
        <v>106</v>
      </c>
      <c r="D55" s="118" t="s">
        <v>106</v>
      </c>
      <c r="E55" s="119" t="s">
        <v>106</v>
      </c>
      <c r="F55" s="120" t="s">
        <v>140</v>
      </c>
      <c r="G55" s="121">
        <v>4251</v>
      </c>
      <c r="H55" s="45"/>
      <c r="I55" s="147"/>
      <c r="J55" s="148"/>
      <c r="K55" s="148"/>
      <c r="L55" s="27" t="s">
        <v>787</v>
      </c>
      <c r="M55" s="28"/>
      <c r="N55" s="197">
        <f>O55+P55</f>
        <v>0</v>
      </c>
      <c r="O55" s="197">
        <f>SUM(O56:O59)</f>
        <v>0</v>
      </c>
      <c r="P55" s="197">
        <f>SUM(P56:P59)</f>
        <v>0</v>
      </c>
      <c r="Q55" s="161"/>
      <c r="R55" s="161"/>
      <c r="S55" s="438"/>
      <c r="T55" s="161"/>
      <c r="U55" s="161"/>
      <c r="V55" s="161"/>
    </row>
    <row r="56" spans="1:22" ht="26.4">
      <c r="A56" s="122" t="str">
        <f t="shared" si="0"/>
        <v>71010101025113</v>
      </c>
      <c r="B56" s="124" t="s">
        <v>439</v>
      </c>
      <c r="C56" s="117" t="s">
        <v>106</v>
      </c>
      <c r="D56" s="118" t="s">
        <v>106</v>
      </c>
      <c r="E56" s="119" t="s">
        <v>106</v>
      </c>
      <c r="F56" s="120" t="s">
        <v>140</v>
      </c>
      <c r="G56" s="121">
        <v>5113</v>
      </c>
      <c r="H56" s="17"/>
      <c r="I56" s="25"/>
      <c r="J56" s="26"/>
      <c r="K56" s="26"/>
      <c r="L56" s="30" t="s">
        <v>142</v>
      </c>
      <c r="M56" s="13">
        <v>4251</v>
      </c>
      <c r="N56" s="183">
        <f t="shared" si="1"/>
        <v>0</v>
      </c>
      <c r="O56" s="183"/>
      <c r="P56" s="183"/>
      <c r="Q56" s="161"/>
      <c r="R56" s="161"/>
      <c r="S56" s="438"/>
      <c r="T56" s="161"/>
      <c r="U56" s="161"/>
      <c r="V56" s="161"/>
    </row>
    <row r="57" spans="1:22" s="156" customFormat="1" ht="16.2">
      <c r="A57" s="122" t="str">
        <f>CONCATENATE(B57,C57,D57,E57,F57,G57)</f>
        <v>71010103000000</v>
      </c>
      <c r="B57" s="124" t="s">
        <v>439</v>
      </c>
      <c r="C57" s="117" t="s">
        <v>106</v>
      </c>
      <c r="D57" s="118" t="s">
        <v>106</v>
      </c>
      <c r="E57" s="119" t="s">
        <v>442</v>
      </c>
      <c r="F57" s="128" t="s">
        <v>441</v>
      </c>
      <c r="G57" s="129" t="s">
        <v>440</v>
      </c>
      <c r="H57" s="17"/>
      <c r="I57" s="25"/>
      <c r="J57" s="26"/>
      <c r="K57" s="26"/>
      <c r="L57" s="30" t="s">
        <v>173</v>
      </c>
      <c r="M57" s="31">
        <v>5112</v>
      </c>
      <c r="N57" s="183">
        <f t="shared" si="1"/>
        <v>0</v>
      </c>
      <c r="O57" s="183"/>
      <c r="P57" s="183"/>
      <c r="Q57" s="161"/>
      <c r="R57" s="161"/>
      <c r="S57" s="438"/>
      <c r="T57" s="161"/>
      <c r="U57" s="161"/>
      <c r="V57" s="161"/>
    </row>
    <row r="58" spans="1:22" ht="24" customHeight="1">
      <c r="A58" s="122" t="str">
        <f>CONCATENATE(B58,C58,D58,E58,F58,G58)</f>
        <v>71010103000001</v>
      </c>
      <c r="B58" s="124" t="s">
        <v>439</v>
      </c>
      <c r="C58" s="117" t="s">
        <v>106</v>
      </c>
      <c r="D58" s="118" t="s">
        <v>106</v>
      </c>
      <c r="E58" s="119" t="s">
        <v>442</v>
      </c>
      <c r="F58" s="128" t="s">
        <v>441</v>
      </c>
      <c r="G58" s="129" t="s">
        <v>96</v>
      </c>
      <c r="H58" s="25"/>
      <c r="I58" s="25"/>
      <c r="J58" s="26"/>
      <c r="K58" s="26"/>
      <c r="L58" s="30" t="s">
        <v>174</v>
      </c>
      <c r="M58" s="13">
        <v>5113</v>
      </c>
      <c r="N58" s="183">
        <f t="shared" si="1"/>
        <v>0</v>
      </c>
      <c r="O58" s="183"/>
      <c r="P58" s="183"/>
      <c r="Q58" s="161"/>
      <c r="R58" s="161"/>
      <c r="S58" s="438"/>
      <c r="T58" s="161"/>
      <c r="U58" s="161"/>
      <c r="V58" s="161"/>
    </row>
    <row r="59" spans="1:22" ht="16.2">
      <c r="B59" s="124"/>
      <c r="F59" s="128"/>
      <c r="G59" s="129"/>
      <c r="H59" s="25"/>
      <c r="I59" s="25"/>
      <c r="J59" s="26"/>
      <c r="K59" s="26"/>
      <c r="L59" s="29" t="s">
        <v>137</v>
      </c>
      <c r="M59" s="12">
        <v>5129</v>
      </c>
      <c r="N59" s="183">
        <f t="shared" si="1"/>
        <v>0</v>
      </c>
      <c r="O59" s="183"/>
      <c r="P59" s="183"/>
      <c r="Q59" s="161"/>
      <c r="R59" s="161"/>
      <c r="S59" s="438"/>
      <c r="T59" s="161"/>
      <c r="U59" s="161"/>
      <c r="V59" s="161"/>
    </row>
    <row r="60" spans="1:22" s="115" customFormat="1" ht="16.2">
      <c r="A60" s="122" t="str">
        <f>CONCATENATE(B60,C60,D60,E60,F60,G60)</f>
        <v>71010103010000</v>
      </c>
      <c r="B60" s="124" t="s">
        <v>439</v>
      </c>
      <c r="C60" s="117" t="s">
        <v>106</v>
      </c>
      <c r="D60" s="118" t="s">
        <v>106</v>
      </c>
      <c r="E60" s="119" t="s">
        <v>442</v>
      </c>
      <c r="F60" s="128" t="s">
        <v>106</v>
      </c>
      <c r="G60" s="129" t="s">
        <v>440</v>
      </c>
      <c r="H60" s="151">
        <v>2113</v>
      </c>
      <c r="I60" s="152" t="s">
        <v>106</v>
      </c>
      <c r="J60" s="153">
        <v>1</v>
      </c>
      <c r="K60" s="153">
        <v>3</v>
      </c>
      <c r="L60" s="154" t="s">
        <v>581</v>
      </c>
      <c r="M60" s="155"/>
      <c r="N60" s="192">
        <f>+N62+N64</f>
        <v>0</v>
      </c>
      <c r="O60" s="192">
        <f t="shared" ref="O60:P60" si="3">+O62+O64</f>
        <v>0</v>
      </c>
      <c r="P60" s="192">
        <f t="shared" si="3"/>
        <v>0</v>
      </c>
      <c r="Q60" s="161"/>
      <c r="R60" s="161"/>
      <c r="S60" s="438"/>
      <c r="T60" s="161"/>
      <c r="U60" s="161"/>
      <c r="V60" s="161"/>
    </row>
    <row r="61" spans="1:22" ht="16.2">
      <c r="A61" s="122" t="str">
        <f>CONCATENATE(B61,C61,D61,E61,F61,G61)</f>
        <v>71010103014239</v>
      </c>
      <c r="B61" s="124" t="s">
        <v>439</v>
      </c>
      <c r="C61" s="117" t="s">
        <v>106</v>
      </c>
      <c r="D61" s="118" t="s">
        <v>106</v>
      </c>
      <c r="E61" s="119" t="s">
        <v>442</v>
      </c>
      <c r="F61" s="120" t="s">
        <v>106</v>
      </c>
      <c r="G61" s="121">
        <v>4239</v>
      </c>
      <c r="H61" s="17"/>
      <c r="I61" s="25"/>
      <c r="J61" s="26"/>
      <c r="K61" s="26"/>
      <c r="L61" s="20" t="s">
        <v>108</v>
      </c>
      <c r="M61" s="44"/>
      <c r="N61" s="437">
        <f>+N63</f>
        <v>0</v>
      </c>
      <c r="O61" s="190"/>
      <c r="P61" s="190"/>
      <c r="Q61" s="161"/>
      <c r="R61" s="161"/>
      <c r="S61" s="438"/>
      <c r="T61" s="161"/>
      <c r="U61" s="161"/>
      <c r="V61" s="161"/>
    </row>
    <row r="62" spans="1:22" s="170" customFormat="1" ht="27.6">
      <c r="A62" s="122" t="str">
        <f t="shared" si="0"/>
        <v>71010300000000</v>
      </c>
      <c r="B62" s="124" t="s">
        <v>439</v>
      </c>
      <c r="C62" s="117" t="s">
        <v>106</v>
      </c>
      <c r="D62" s="118" t="s">
        <v>442</v>
      </c>
      <c r="E62" s="119" t="s">
        <v>441</v>
      </c>
      <c r="F62" s="128" t="s">
        <v>441</v>
      </c>
      <c r="G62" s="129" t="s">
        <v>440</v>
      </c>
      <c r="H62" s="45"/>
      <c r="I62" s="147"/>
      <c r="J62" s="148"/>
      <c r="K62" s="148"/>
      <c r="L62" s="27" t="s">
        <v>583</v>
      </c>
      <c r="M62" s="28"/>
      <c r="N62" s="197">
        <f>O62+P62</f>
        <v>0</v>
      </c>
      <c r="O62" s="197">
        <f>SUM(O63)</f>
        <v>0</v>
      </c>
      <c r="P62" s="197">
        <f>SUM(P63)</f>
        <v>0</v>
      </c>
      <c r="Q62" s="161"/>
      <c r="R62" s="161"/>
      <c r="S62" s="438"/>
      <c r="T62" s="161"/>
      <c r="U62" s="161"/>
      <c r="V62" s="161"/>
    </row>
    <row r="63" spans="1:22" ht="16.2">
      <c r="A63" s="122" t="str">
        <f t="shared" si="0"/>
        <v>71010300000001</v>
      </c>
      <c r="B63" s="124" t="s">
        <v>439</v>
      </c>
      <c r="C63" s="117" t="s">
        <v>106</v>
      </c>
      <c r="D63" s="118" t="s">
        <v>442</v>
      </c>
      <c r="E63" s="119" t="s">
        <v>441</v>
      </c>
      <c r="F63" s="128" t="s">
        <v>441</v>
      </c>
      <c r="G63" s="129" t="s">
        <v>96</v>
      </c>
      <c r="H63" s="25"/>
      <c r="I63" s="25"/>
      <c r="J63" s="26"/>
      <c r="K63" s="26"/>
      <c r="L63" s="29" t="s">
        <v>125</v>
      </c>
      <c r="M63" s="12">
        <v>4239</v>
      </c>
      <c r="N63" s="183">
        <f t="shared" ref="N63" si="4">O63+P63</f>
        <v>0</v>
      </c>
      <c r="O63" s="183"/>
      <c r="P63" s="183"/>
      <c r="Q63" s="161"/>
      <c r="R63" s="161"/>
      <c r="S63" s="438"/>
      <c r="T63" s="161"/>
      <c r="U63" s="161"/>
      <c r="V63" s="161"/>
    </row>
    <row r="64" spans="1:22" ht="16.2">
      <c r="A64" s="122" t="str">
        <f>CONCATENATE(B64,C64,D64,E64,F64,G64)</f>
        <v>71100701044819</v>
      </c>
      <c r="B64" s="124" t="s">
        <v>439</v>
      </c>
      <c r="C64" s="117" t="s">
        <v>189</v>
      </c>
      <c r="D64" s="118" t="s">
        <v>183</v>
      </c>
      <c r="E64" s="119" t="s">
        <v>106</v>
      </c>
      <c r="F64" s="120" t="s">
        <v>155</v>
      </c>
      <c r="G64" s="121">
        <v>4819</v>
      </c>
      <c r="H64" s="45"/>
      <c r="I64" s="147"/>
      <c r="J64" s="148"/>
      <c r="K64" s="148"/>
      <c r="L64" s="27" t="s">
        <v>859</v>
      </c>
      <c r="M64" s="28"/>
      <c r="N64" s="197">
        <f>SUM(N65)</f>
        <v>0</v>
      </c>
      <c r="O64" s="197">
        <f>SUM(O65)</f>
        <v>0</v>
      </c>
      <c r="P64" s="197">
        <f>SUM(P65)</f>
        <v>0</v>
      </c>
      <c r="Q64" s="161"/>
      <c r="R64" s="161"/>
      <c r="S64" s="438"/>
      <c r="T64" s="161"/>
      <c r="U64" s="161"/>
      <c r="V64" s="161"/>
    </row>
    <row r="65" spans="1:22" s="115" customFormat="1" ht="26.4">
      <c r="A65" s="122" t="str">
        <f>CONCATENATE(B65,C65,D65,E65,F65,G65)</f>
        <v>71100701050000</v>
      </c>
      <c r="B65" s="124" t="s">
        <v>439</v>
      </c>
      <c r="C65" s="117" t="s">
        <v>189</v>
      </c>
      <c r="D65" s="118" t="s">
        <v>183</v>
      </c>
      <c r="E65" s="119" t="s">
        <v>106</v>
      </c>
      <c r="F65" s="120" t="s">
        <v>149</v>
      </c>
      <c r="G65" s="129" t="s">
        <v>440</v>
      </c>
      <c r="H65" s="25"/>
      <c r="I65" s="25"/>
      <c r="J65" s="26"/>
      <c r="K65" s="26"/>
      <c r="L65" s="30" t="s">
        <v>219</v>
      </c>
      <c r="M65" s="31">
        <v>4819</v>
      </c>
      <c r="N65" s="183">
        <f t="shared" ref="N65" si="5">O65+P65</f>
        <v>0</v>
      </c>
      <c r="O65" s="183"/>
      <c r="P65" s="183"/>
      <c r="Q65" s="161"/>
      <c r="R65" s="161"/>
      <c r="S65" s="438"/>
      <c r="T65" s="161"/>
      <c r="U65" s="161"/>
      <c r="V65" s="161"/>
    </row>
    <row r="66" spans="1:22" s="156" customFormat="1" ht="16.2">
      <c r="A66" s="122" t="str">
        <f t="shared" si="0"/>
        <v>71010301000000</v>
      </c>
      <c r="B66" s="124" t="s">
        <v>439</v>
      </c>
      <c r="C66" s="117" t="s">
        <v>106</v>
      </c>
      <c r="D66" s="118" t="s">
        <v>442</v>
      </c>
      <c r="E66" s="119" t="s">
        <v>106</v>
      </c>
      <c r="F66" s="128" t="s">
        <v>441</v>
      </c>
      <c r="G66" s="129" t="s">
        <v>440</v>
      </c>
      <c r="H66" s="165">
        <v>2130</v>
      </c>
      <c r="I66" s="166" t="s">
        <v>106</v>
      </c>
      <c r="J66" s="167">
        <v>3</v>
      </c>
      <c r="K66" s="167">
        <v>0</v>
      </c>
      <c r="L66" s="168" t="s">
        <v>144</v>
      </c>
      <c r="M66" s="176"/>
      <c r="N66" s="188">
        <f>+N68</f>
        <v>0</v>
      </c>
      <c r="O66" s="188">
        <f>+O68</f>
        <v>0</v>
      </c>
      <c r="P66" s="188">
        <f>+P68</f>
        <v>0</v>
      </c>
      <c r="Q66" s="161"/>
      <c r="R66" s="161"/>
      <c r="S66" s="438"/>
      <c r="T66" s="161"/>
      <c r="U66" s="161"/>
      <c r="V66" s="161"/>
    </row>
    <row r="67" spans="1:22" ht="16.2">
      <c r="A67" s="122" t="str">
        <f t="shared" si="0"/>
        <v>71010301000001</v>
      </c>
      <c r="B67" s="124" t="s">
        <v>439</v>
      </c>
      <c r="C67" s="117" t="s">
        <v>106</v>
      </c>
      <c r="D67" s="118" t="s">
        <v>442</v>
      </c>
      <c r="E67" s="119" t="s">
        <v>106</v>
      </c>
      <c r="F67" s="128" t="s">
        <v>441</v>
      </c>
      <c r="G67" s="129" t="s">
        <v>96</v>
      </c>
      <c r="H67" s="17"/>
      <c r="I67" s="18"/>
      <c r="J67" s="19"/>
      <c r="K67" s="19"/>
      <c r="L67" s="30" t="s">
        <v>110</v>
      </c>
      <c r="M67" s="49"/>
      <c r="N67" s="190"/>
      <c r="O67" s="190"/>
      <c r="P67" s="190"/>
      <c r="Q67" s="161"/>
      <c r="R67" s="161"/>
      <c r="S67" s="438"/>
      <c r="T67" s="161"/>
      <c r="U67" s="161"/>
      <c r="V67" s="161"/>
    </row>
    <row r="68" spans="1:22" s="115" customFormat="1" ht="26.4">
      <c r="A68" s="122" t="str">
        <f t="shared" si="0"/>
        <v>71010301010000</v>
      </c>
      <c r="B68" s="124" t="s">
        <v>439</v>
      </c>
      <c r="C68" s="117" t="s">
        <v>106</v>
      </c>
      <c r="D68" s="118" t="s">
        <v>442</v>
      </c>
      <c r="E68" s="119" t="s">
        <v>106</v>
      </c>
      <c r="F68" s="128" t="s">
        <v>106</v>
      </c>
      <c r="G68" s="129" t="s">
        <v>440</v>
      </c>
      <c r="H68" s="151">
        <v>2133</v>
      </c>
      <c r="I68" s="152" t="s">
        <v>106</v>
      </c>
      <c r="J68" s="153">
        <v>3</v>
      </c>
      <c r="K68" s="153">
        <v>1</v>
      </c>
      <c r="L68" s="154" t="s">
        <v>145</v>
      </c>
      <c r="M68" s="155"/>
      <c r="N68" s="192">
        <f>+N70</f>
        <v>0</v>
      </c>
      <c r="O68" s="192">
        <f>+O70</f>
        <v>0</v>
      </c>
      <c r="P68" s="192">
        <f>+P70</f>
        <v>0</v>
      </c>
      <c r="Q68" s="161"/>
      <c r="R68" s="161"/>
      <c r="S68" s="438"/>
      <c r="T68" s="161"/>
      <c r="U68" s="161"/>
      <c r="V68" s="161"/>
    </row>
    <row r="69" spans="1:22" ht="16.2">
      <c r="A69" s="122" t="str">
        <f t="shared" si="0"/>
        <v>71010301014111</v>
      </c>
      <c r="B69" s="124" t="s">
        <v>439</v>
      </c>
      <c r="C69" s="117" t="s">
        <v>106</v>
      </c>
      <c r="D69" s="118" t="s">
        <v>442</v>
      </c>
      <c r="E69" s="119" t="s">
        <v>106</v>
      </c>
      <c r="F69" s="120" t="s">
        <v>106</v>
      </c>
      <c r="G69" s="121">
        <v>4111</v>
      </c>
      <c r="H69" s="17"/>
      <c r="I69" s="25"/>
      <c r="J69" s="26"/>
      <c r="K69" s="26"/>
      <c r="L69" s="20" t="s">
        <v>108</v>
      </c>
      <c r="M69" s="44"/>
      <c r="N69" s="190"/>
      <c r="O69" s="190"/>
      <c r="P69" s="190"/>
      <c r="Q69" s="161"/>
      <c r="R69" s="161"/>
      <c r="S69" s="438"/>
      <c r="T69" s="161"/>
      <c r="U69" s="161"/>
      <c r="V69" s="161"/>
    </row>
    <row r="70" spans="1:22" ht="41.4">
      <c r="A70" s="122" t="str">
        <f t="shared" si="0"/>
        <v>71010301014212</v>
      </c>
      <c r="B70" s="124" t="s">
        <v>439</v>
      </c>
      <c r="C70" s="117" t="s">
        <v>106</v>
      </c>
      <c r="D70" s="118" t="s">
        <v>442</v>
      </c>
      <c r="E70" s="119" t="s">
        <v>106</v>
      </c>
      <c r="F70" s="120" t="s">
        <v>106</v>
      </c>
      <c r="G70" s="121">
        <v>4212</v>
      </c>
      <c r="H70" s="45"/>
      <c r="I70" s="147"/>
      <c r="J70" s="148"/>
      <c r="K70" s="148"/>
      <c r="L70" s="27" t="s">
        <v>146</v>
      </c>
      <c r="M70" s="28"/>
      <c r="N70" s="197">
        <f>O70+P70</f>
        <v>0</v>
      </c>
      <c r="O70" s="197">
        <f>SUM(O71:O83)</f>
        <v>0</v>
      </c>
      <c r="P70" s="197">
        <f>SUM(P71:P83)</f>
        <v>0</v>
      </c>
      <c r="Q70" s="161"/>
      <c r="R70" s="161"/>
      <c r="S70" s="438"/>
      <c r="T70" s="161"/>
      <c r="U70" s="161"/>
      <c r="V70" s="161"/>
    </row>
    <row r="71" spans="1:22" ht="16.2">
      <c r="A71" s="122" t="str">
        <f t="shared" si="0"/>
        <v>71010301014213</v>
      </c>
      <c r="B71" s="124" t="s">
        <v>439</v>
      </c>
      <c r="C71" s="117" t="s">
        <v>106</v>
      </c>
      <c r="D71" s="118" t="s">
        <v>442</v>
      </c>
      <c r="E71" s="119" t="s">
        <v>106</v>
      </c>
      <c r="F71" s="120" t="s">
        <v>106</v>
      </c>
      <c r="G71" s="121">
        <v>4213</v>
      </c>
      <c r="H71" s="17"/>
      <c r="I71" s="25"/>
      <c r="J71" s="26"/>
      <c r="K71" s="26"/>
      <c r="L71" s="29" t="s">
        <v>112</v>
      </c>
      <c r="M71" s="13">
        <v>4111</v>
      </c>
      <c r="N71" s="183">
        <f t="shared" ref="N71:N83" si="6">O71+P71</f>
        <v>0</v>
      </c>
      <c r="O71" s="183"/>
      <c r="P71" s="183"/>
      <c r="Q71" s="161"/>
      <c r="R71" s="161"/>
      <c r="S71" s="438"/>
      <c r="T71" s="161"/>
      <c r="U71" s="161"/>
      <c r="V71" s="161"/>
    </row>
    <row r="72" spans="1:22" ht="16.2">
      <c r="A72" s="122" t="str">
        <f t="shared" si="0"/>
        <v>71010301014214</v>
      </c>
      <c r="B72" s="124" t="s">
        <v>439</v>
      </c>
      <c r="C72" s="117" t="s">
        <v>106</v>
      </c>
      <c r="D72" s="118" t="s">
        <v>442</v>
      </c>
      <c r="E72" s="119" t="s">
        <v>106</v>
      </c>
      <c r="F72" s="120" t="s">
        <v>106</v>
      </c>
      <c r="G72" s="121">
        <v>4214</v>
      </c>
      <c r="H72" s="17"/>
      <c r="I72" s="25"/>
      <c r="J72" s="26"/>
      <c r="K72" s="26"/>
      <c r="L72" s="29" t="s">
        <v>114</v>
      </c>
      <c r="M72" s="33">
        <v>4212</v>
      </c>
      <c r="N72" s="183">
        <f t="shared" si="6"/>
        <v>0</v>
      </c>
      <c r="O72" s="183"/>
      <c r="P72" s="183"/>
      <c r="Q72" s="161"/>
      <c r="R72" s="161"/>
      <c r="S72" s="438"/>
      <c r="T72" s="161"/>
      <c r="U72" s="161"/>
      <c r="V72" s="161"/>
    </row>
    <row r="73" spans="1:22" ht="16.2">
      <c r="A73" s="122" t="str">
        <f t="shared" si="0"/>
        <v>71010301014216</v>
      </c>
      <c r="B73" s="124" t="s">
        <v>439</v>
      </c>
      <c r="C73" s="117" t="s">
        <v>106</v>
      </c>
      <c r="D73" s="118" t="s">
        <v>442</v>
      </c>
      <c r="E73" s="119" t="s">
        <v>106</v>
      </c>
      <c r="F73" s="120" t="s">
        <v>106</v>
      </c>
      <c r="G73" s="121">
        <v>4216</v>
      </c>
      <c r="H73" s="17"/>
      <c r="I73" s="25"/>
      <c r="J73" s="26"/>
      <c r="K73" s="26"/>
      <c r="L73" s="29" t="s">
        <v>115</v>
      </c>
      <c r="M73" s="33">
        <v>4213</v>
      </c>
      <c r="N73" s="183">
        <f t="shared" si="6"/>
        <v>0</v>
      </c>
      <c r="O73" s="183"/>
      <c r="P73" s="183"/>
      <c r="Q73" s="161"/>
      <c r="R73" s="161"/>
      <c r="S73" s="438"/>
      <c r="T73" s="161"/>
      <c r="U73" s="161"/>
      <c r="V73" s="161"/>
    </row>
    <row r="74" spans="1:22" ht="16.2">
      <c r="A74" s="122" t="str">
        <f t="shared" si="0"/>
        <v>71010301014231</v>
      </c>
      <c r="B74" s="124" t="s">
        <v>439</v>
      </c>
      <c r="C74" s="117" t="s">
        <v>106</v>
      </c>
      <c r="D74" s="118" t="s">
        <v>442</v>
      </c>
      <c r="E74" s="119" t="s">
        <v>106</v>
      </c>
      <c r="F74" s="120" t="s">
        <v>106</v>
      </c>
      <c r="G74" s="121">
        <v>4231</v>
      </c>
      <c r="H74" s="17"/>
      <c r="I74" s="25"/>
      <c r="J74" s="26"/>
      <c r="K74" s="26"/>
      <c r="L74" s="29" t="s">
        <v>116</v>
      </c>
      <c r="M74" s="33">
        <v>4214</v>
      </c>
      <c r="N74" s="183">
        <f t="shared" si="6"/>
        <v>0</v>
      </c>
      <c r="O74" s="183"/>
      <c r="P74" s="183"/>
      <c r="Q74" s="161"/>
      <c r="R74" s="161"/>
      <c r="S74" s="438"/>
      <c r="T74" s="161"/>
      <c r="U74" s="161"/>
      <c r="V74" s="161"/>
    </row>
    <row r="75" spans="1:22" ht="16.2">
      <c r="A75" s="122" t="str">
        <f t="shared" si="0"/>
        <v>71010301014252</v>
      </c>
      <c r="B75" s="124" t="s">
        <v>439</v>
      </c>
      <c r="C75" s="117" t="s">
        <v>106</v>
      </c>
      <c r="D75" s="118" t="s">
        <v>442</v>
      </c>
      <c r="E75" s="119" t="s">
        <v>106</v>
      </c>
      <c r="F75" s="120" t="s">
        <v>106</v>
      </c>
      <c r="G75" s="121">
        <v>4252</v>
      </c>
      <c r="H75" s="17"/>
      <c r="I75" s="25"/>
      <c r="J75" s="26"/>
      <c r="K75" s="26"/>
      <c r="L75" s="29" t="s">
        <v>147</v>
      </c>
      <c r="M75" s="33">
        <v>4216</v>
      </c>
      <c r="N75" s="183">
        <f t="shared" si="6"/>
        <v>0</v>
      </c>
      <c r="O75" s="183"/>
      <c r="P75" s="183"/>
      <c r="Q75" s="161"/>
      <c r="R75" s="161"/>
      <c r="S75" s="438"/>
      <c r="T75" s="161"/>
      <c r="U75" s="161"/>
      <c r="V75" s="161"/>
    </row>
    <row r="76" spans="1:22" ht="16.2">
      <c r="A76" s="122" t="str">
        <f t="shared" si="0"/>
        <v>71010301014261</v>
      </c>
      <c r="B76" s="124" t="s">
        <v>439</v>
      </c>
      <c r="C76" s="117" t="s">
        <v>106</v>
      </c>
      <c r="D76" s="118" t="s">
        <v>442</v>
      </c>
      <c r="E76" s="119" t="s">
        <v>106</v>
      </c>
      <c r="F76" s="120" t="s">
        <v>106</v>
      </c>
      <c r="G76" s="121">
        <v>4261</v>
      </c>
      <c r="H76" s="17"/>
      <c r="I76" s="25"/>
      <c r="J76" s="26"/>
      <c r="K76" s="26"/>
      <c r="L76" s="29" t="s">
        <v>148</v>
      </c>
      <c r="M76" s="33">
        <v>4231</v>
      </c>
      <c r="N76" s="183">
        <f t="shared" si="6"/>
        <v>0</v>
      </c>
      <c r="O76" s="183"/>
      <c r="P76" s="183"/>
      <c r="Q76" s="161"/>
      <c r="R76" s="161"/>
      <c r="S76" s="438"/>
      <c r="T76" s="161"/>
      <c r="U76" s="161"/>
      <c r="V76" s="161"/>
    </row>
    <row r="77" spans="1:22" ht="16.2">
      <c r="A77" s="122" t="str">
        <f t="shared" si="0"/>
        <v>71010301014267</v>
      </c>
      <c r="B77" s="124" t="s">
        <v>439</v>
      </c>
      <c r="C77" s="117" t="s">
        <v>106</v>
      </c>
      <c r="D77" s="118" t="s">
        <v>442</v>
      </c>
      <c r="E77" s="119" t="s">
        <v>106</v>
      </c>
      <c r="F77" s="120" t="s">
        <v>106</v>
      </c>
      <c r="G77" s="121">
        <v>4267</v>
      </c>
      <c r="H77" s="17"/>
      <c r="I77" s="25"/>
      <c r="J77" s="26"/>
      <c r="K77" s="26"/>
      <c r="L77" s="29" t="s">
        <v>126</v>
      </c>
      <c r="M77" s="12">
        <v>4241</v>
      </c>
      <c r="N77" s="183">
        <f t="shared" si="6"/>
        <v>0</v>
      </c>
      <c r="O77" s="183"/>
      <c r="P77" s="183"/>
      <c r="Q77" s="161"/>
      <c r="R77" s="161"/>
      <c r="S77" s="438"/>
      <c r="T77" s="161"/>
      <c r="U77" s="161"/>
      <c r="V77" s="161"/>
    </row>
    <row r="78" spans="1:22" ht="26.4">
      <c r="A78" s="122" t="str">
        <f t="shared" si="0"/>
        <v>71010301014823</v>
      </c>
      <c r="B78" s="124" t="s">
        <v>439</v>
      </c>
      <c r="C78" s="117" t="s">
        <v>106</v>
      </c>
      <c r="D78" s="118" t="s">
        <v>442</v>
      </c>
      <c r="E78" s="119" t="s">
        <v>106</v>
      </c>
      <c r="F78" s="120" t="s">
        <v>106</v>
      </c>
      <c r="G78" s="121">
        <v>4823</v>
      </c>
      <c r="H78" s="17"/>
      <c r="I78" s="25"/>
      <c r="J78" s="26"/>
      <c r="K78" s="26"/>
      <c r="L78" s="29" t="s">
        <v>127</v>
      </c>
      <c r="M78" s="33">
        <v>4252</v>
      </c>
      <c r="N78" s="183">
        <f t="shared" si="6"/>
        <v>0</v>
      </c>
      <c r="O78" s="183"/>
      <c r="P78" s="183"/>
      <c r="Q78" s="161"/>
      <c r="R78" s="161"/>
      <c r="S78" s="438"/>
      <c r="T78" s="161"/>
      <c r="U78" s="161"/>
      <c r="V78" s="161"/>
    </row>
    <row r="79" spans="1:22" ht="16.2">
      <c r="A79" s="122" t="str">
        <f t="shared" si="0"/>
        <v>71010301015122</v>
      </c>
      <c r="B79" s="124" t="s">
        <v>439</v>
      </c>
      <c r="C79" s="117" t="s">
        <v>106</v>
      </c>
      <c r="D79" s="118" t="s">
        <v>442</v>
      </c>
      <c r="E79" s="119" t="s">
        <v>106</v>
      </c>
      <c r="F79" s="120" t="s">
        <v>106</v>
      </c>
      <c r="G79" s="121">
        <v>5122</v>
      </c>
      <c r="H79" s="17"/>
      <c r="I79" s="25"/>
      <c r="J79" s="26"/>
      <c r="K79" s="26"/>
      <c r="L79" s="29" t="s">
        <v>128</v>
      </c>
      <c r="M79" s="33">
        <v>4261</v>
      </c>
      <c r="N79" s="183">
        <f t="shared" si="6"/>
        <v>0</v>
      </c>
      <c r="O79" s="183"/>
      <c r="P79" s="183"/>
      <c r="Q79" s="161"/>
      <c r="R79" s="161"/>
      <c r="S79" s="438"/>
      <c r="T79" s="161"/>
      <c r="U79" s="161"/>
      <c r="V79" s="161"/>
    </row>
    <row r="80" spans="1:22" s="170" customFormat="1" ht="16.2">
      <c r="A80" s="122" t="str">
        <f t="shared" si="0"/>
        <v>71010500000000</v>
      </c>
      <c r="B80" s="124" t="s">
        <v>439</v>
      </c>
      <c r="C80" s="117" t="s">
        <v>106</v>
      </c>
      <c r="D80" s="118" t="s">
        <v>149</v>
      </c>
      <c r="E80" s="119" t="s">
        <v>441</v>
      </c>
      <c r="F80" s="128" t="s">
        <v>441</v>
      </c>
      <c r="G80" s="129" t="s">
        <v>440</v>
      </c>
      <c r="H80" s="17"/>
      <c r="I80" s="25"/>
      <c r="J80" s="26"/>
      <c r="K80" s="26"/>
      <c r="L80" s="29" t="s">
        <v>130</v>
      </c>
      <c r="M80" s="33">
        <v>4267</v>
      </c>
      <c r="N80" s="183">
        <f t="shared" si="6"/>
        <v>0</v>
      </c>
      <c r="O80" s="183"/>
      <c r="P80" s="183"/>
      <c r="Q80" s="161"/>
      <c r="R80" s="161"/>
      <c r="S80" s="438"/>
      <c r="T80" s="161"/>
      <c r="U80" s="161"/>
      <c r="V80" s="161"/>
    </row>
    <row r="81" spans="1:22" ht="16.2">
      <c r="A81" s="122" t="str">
        <f t="shared" si="0"/>
        <v>71010500000001</v>
      </c>
      <c r="B81" s="124" t="s">
        <v>439</v>
      </c>
      <c r="C81" s="117" t="s">
        <v>106</v>
      </c>
      <c r="D81" s="118" t="s">
        <v>149</v>
      </c>
      <c r="E81" s="119" t="s">
        <v>441</v>
      </c>
      <c r="F81" s="128" t="s">
        <v>441</v>
      </c>
      <c r="G81" s="129" t="s">
        <v>96</v>
      </c>
      <c r="H81" s="17"/>
      <c r="I81" s="25"/>
      <c r="J81" s="26"/>
      <c r="K81" s="26"/>
      <c r="L81" s="32" t="s">
        <v>133</v>
      </c>
      <c r="M81" s="33">
        <v>4823</v>
      </c>
      <c r="N81" s="183">
        <f t="shared" si="6"/>
        <v>0</v>
      </c>
      <c r="O81" s="183"/>
      <c r="P81" s="183"/>
      <c r="Q81" s="161"/>
      <c r="R81" s="161"/>
      <c r="S81" s="438"/>
      <c r="T81" s="161"/>
      <c r="U81" s="161"/>
      <c r="V81" s="161"/>
    </row>
    <row r="82" spans="1:22" s="156" customFormat="1" ht="16.2">
      <c r="A82" s="122" t="str">
        <f t="shared" si="0"/>
        <v>71010501000000</v>
      </c>
      <c r="B82" s="124" t="s">
        <v>439</v>
      </c>
      <c r="C82" s="117" t="s">
        <v>106</v>
      </c>
      <c r="D82" s="118" t="s">
        <v>149</v>
      </c>
      <c r="E82" s="119" t="s">
        <v>106</v>
      </c>
      <c r="F82" s="128" t="s">
        <v>441</v>
      </c>
      <c r="G82" s="129" t="s">
        <v>440</v>
      </c>
      <c r="H82" s="17"/>
      <c r="I82" s="25"/>
      <c r="J82" s="26"/>
      <c r="K82" s="26"/>
      <c r="L82" s="32" t="s">
        <v>134</v>
      </c>
      <c r="M82" s="48">
        <v>4861</v>
      </c>
      <c r="N82" s="183">
        <f t="shared" si="6"/>
        <v>0</v>
      </c>
      <c r="O82" s="183"/>
      <c r="P82" s="183"/>
      <c r="Q82" s="161"/>
      <c r="R82" s="161"/>
      <c r="S82" s="438"/>
      <c r="T82" s="161"/>
      <c r="U82" s="161"/>
      <c r="V82" s="161"/>
    </row>
    <row r="83" spans="1:22" ht="16.2">
      <c r="A83" s="122" t="str">
        <f t="shared" si="0"/>
        <v>71010501000001</v>
      </c>
      <c r="B83" s="124" t="s">
        <v>439</v>
      </c>
      <c r="C83" s="117" t="s">
        <v>106</v>
      </c>
      <c r="D83" s="118" t="s">
        <v>149</v>
      </c>
      <c r="E83" s="119" t="s">
        <v>106</v>
      </c>
      <c r="F83" s="128" t="s">
        <v>441</v>
      </c>
      <c r="G83" s="129" t="s">
        <v>96</v>
      </c>
      <c r="H83" s="17"/>
      <c r="I83" s="25"/>
      <c r="J83" s="26"/>
      <c r="K83" s="26"/>
      <c r="L83" s="29" t="s">
        <v>136</v>
      </c>
      <c r="M83" s="12">
        <v>5122</v>
      </c>
      <c r="N83" s="183">
        <f t="shared" si="6"/>
        <v>0</v>
      </c>
      <c r="O83" s="183"/>
      <c r="P83" s="183"/>
      <c r="Q83" s="161"/>
      <c r="R83" s="161"/>
      <c r="S83" s="438"/>
      <c r="T83" s="161"/>
      <c r="U83" s="161"/>
      <c r="V83" s="161"/>
    </row>
    <row r="84" spans="1:22" s="115" customFormat="1" ht="27.6">
      <c r="A84" s="122" t="str">
        <f t="shared" si="0"/>
        <v>71010501010000</v>
      </c>
      <c r="B84" s="124" t="s">
        <v>439</v>
      </c>
      <c r="C84" s="117" t="s">
        <v>106</v>
      </c>
      <c r="D84" s="118" t="s">
        <v>149</v>
      </c>
      <c r="E84" s="119" t="s">
        <v>106</v>
      </c>
      <c r="F84" s="128" t="s">
        <v>106</v>
      </c>
      <c r="G84" s="129" t="s">
        <v>440</v>
      </c>
      <c r="H84" s="165">
        <v>2150</v>
      </c>
      <c r="I84" s="166" t="s">
        <v>106</v>
      </c>
      <c r="J84" s="167">
        <v>5</v>
      </c>
      <c r="K84" s="167">
        <v>0</v>
      </c>
      <c r="L84" s="168" t="s">
        <v>150</v>
      </c>
      <c r="M84" s="176"/>
      <c r="N84" s="188">
        <f>+N86</f>
        <v>0</v>
      </c>
      <c r="O84" s="188">
        <f>+O86</f>
        <v>0</v>
      </c>
      <c r="P84" s="188">
        <f>+P86</f>
        <v>0</v>
      </c>
      <c r="Q84" s="161"/>
      <c r="R84" s="161"/>
      <c r="S84" s="438"/>
      <c r="T84" s="161"/>
      <c r="U84" s="161"/>
      <c r="V84" s="161"/>
    </row>
    <row r="85" spans="1:22" ht="16.2">
      <c r="A85" s="122" t="str">
        <f t="shared" si="0"/>
        <v>71010501015134</v>
      </c>
      <c r="B85" s="124" t="s">
        <v>439</v>
      </c>
      <c r="C85" s="117" t="s">
        <v>106</v>
      </c>
      <c r="D85" s="118" t="s">
        <v>149</v>
      </c>
      <c r="E85" s="119" t="s">
        <v>106</v>
      </c>
      <c r="F85" s="120" t="s">
        <v>106</v>
      </c>
      <c r="G85" s="121">
        <v>5134</v>
      </c>
      <c r="H85" s="25"/>
      <c r="I85" s="18"/>
      <c r="J85" s="19"/>
      <c r="K85" s="19"/>
      <c r="L85" s="30" t="s">
        <v>110</v>
      </c>
      <c r="M85" s="31"/>
      <c r="N85" s="190"/>
      <c r="O85" s="190"/>
      <c r="P85" s="190"/>
      <c r="Q85" s="161"/>
      <c r="R85" s="161"/>
      <c r="S85" s="438"/>
      <c r="T85" s="161"/>
      <c r="U85" s="161"/>
      <c r="V85" s="161"/>
    </row>
    <row r="86" spans="1:22" s="115" customFormat="1" ht="26.4">
      <c r="A86" s="122" t="str">
        <f t="shared" si="0"/>
        <v>71010501020000</v>
      </c>
      <c r="B86" s="124" t="s">
        <v>439</v>
      </c>
      <c r="C86" s="117" t="s">
        <v>106</v>
      </c>
      <c r="D86" s="118" t="s">
        <v>149</v>
      </c>
      <c r="E86" s="119" t="s">
        <v>106</v>
      </c>
      <c r="F86" s="128" t="s">
        <v>140</v>
      </c>
      <c r="G86" s="129" t="s">
        <v>440</v>
      </c>
      <c r="H86" s="151">
        <v>2151</v>
      </c>
      <c r="I86" s="152" t="s">
        <v>106</v>
      </c>
      <c r="J86" s="153" t="s">
        <v>151</v>
      </c>
      <c r="K86" s="153">
        <v>1</v>
      </c>
      <c r="L86" s="154" t="s">
        <v>150</v>
      </c>
      <c r="M86" s="155"/>
      <c r="N86" s="192">
        <f>+N88+N91+N93+N95+N97</f>
        <v>0</v>
      </c>
      <c r="O86" s="192">
        <f t="shared" ref="O86:P86" si="7">+O88+O91+O93+O95+O97</f>
        <v>0</v>
      </c>
      <c r="P86" s="192">
        <f t="shared" si="7"/>
        <v>0</v>
      </c>
      <c r="Q86" s="161"/>
      <c r="R86" s="161"/>
      <c r="S86" s="438"/>
      <c r="T86" s="161"/>
      <c r="U86" s="161"/>
      <c r="V86" s="161"/>
    </row>
    <row r="87" spans="1:22" ht="16.2">
      <c r="A87" s="122" t="str">
        <f t="shared" ref="A87:A169" si="8">CONCATENATE(B87,C87,D87,E87,F87,G87)</f>
        <v>71010501025134</v>
      </c>
      <c r="B87" s="124" t="s">
        <v>439</v>
      </c>
      <c r="C87" s="117" t="s">
        <v>106</v>
      </c>
      <c r="D87" s="118" t="s">
        <v>149</v>
      </c>
      <c r="E87" s="119" t="s">
        <v>106</v>
      </c>
      <c r="F87" s="120" t="s">
        <v>140</v>
      </c>
      <c r="G87" s="121">
        <v>5134</v>
      </c>
      <c r="H87" s="25"/>
      <c r="I87" s="25"/>
      <c r="J87" s="26"/>
      <c r="K87" s="26"/>
      <c r="L87" s="30" t="s">
        <v>108</v>
      </c>
      <c r="M87" s="31"/>
      <c r="N87" s="190"/>
      <c r="O87" s="190"/>
      <c r="P87" s="190"/>
      <c r="Q87" s="161"/>
      <c r="R87" s="161"/>
      <c r="S87" s="438"/>
      <c r="T87" s="161"/>
      <c r="U87" s="161"/>
      <c r="V87" s="161"/>
    </row>
    <row r="88" spans="1:22" s="115" customFormat="1" ht="16.2">
      <c r="A88" s="122" t="str">
        <f t="shared" si="8"/>
        <v>71010501030000</v>
      </c>
      <c r="B88" s="124" t="s">
        <v>439</v>
      </c>
      <c r="C88" s="117" t="s">
        <v>106</v>
      </c>
      <c r="D88" s="118" t="s">
        <v>149</v>
      </c>
      <c r="E88" s="119" t="s">
        <v>106</v>
      </c>
      <c r="F88" s="128" t="s">
        <v>442</v>
      </c>
      <c r="G88" s="129" t="s">
        <v>440</v>
      </c>
      <c r="H88" s="45"/>
      <c r="I88" s="147"/>
      <c r="J88" s="148"/>
      <c r="K88" s="148"/>
      <c r="L88" s="27" t="s">
        <v>152</v>
      </c>
      <c r="M88" s="28"/>
      <c r="N88" s="197">
        <f>O88+P88</f>
        <v>0</v>
      </c>
      <c r="O88" s="197">
        <f>SUM(O89:O90)</f>
        <v>0</v>
      </c>
      <c r="P88" s="197">
        <f>SUM(P90)</f>
        <v>0</v>
      </c>
      <c r="Q88" s="161"/>
      <c r="R88" s="161"/>
      <c r="S88" s="438"/>
      <c r="T88" s="161"/>
      <c r="U88" s="161"/>
      <c r="V88" s="161"/>
    </row>
    <row r="89" spans="1:22" ht="16.2">
      <c r="B89" s="124"/>
      <c r="H89" s="25"/>
      <c r="I89" s="25"/>
      <c r="J89" s="26"/>
      <c r="K89" s="26"/>
      <c r="L89" s="32" t="s">
        <v>134</v>
      </c>
      <c r="M89" s="48">
        <v>4861</v>
      </c>
      <c r="N89" s="183">
        <f t="shared" ref="N89:N98" si="9">O89+P89</f>
        <v>0</v>
      </c>
      <c r="O89" s="183"/>
      <c r="P89" s="183">
        <v>0</v>
      </c>
      <c r="Q89" s="161"/>
      <c r="R89" s="161"/>
      <c r="S89" s="438"/>
      <c r="T89" s="161"/>
      <c r="U89" s="161"/>
      <c r="V89" s="161"/>
    </row>
    <row r="90" spans="1:22" ht="16.2">
      <c r="A90" s="122" t="str">
        <f t="shared" si="8"/>
        <v>71010501035134</v>
      </c>
      <c r="B90" s="124" t="s">
        <v>439</v>
      </c>
      <c r="C90" s="117" t="s">
        <v>106</v>
      </c>
      <c r="D90" s="118" t="s">
        <v>149</v>
      </c>
      <c r="E90" s="119" t="s">
        <v>106</v>
      </c>
      <c r="F90" s="120" t="s">
        <v>442</v>
      </c>
      <c r="G90" s="121">
        <v>5134</v>
      </c>
      <c r="H90" s="25"/>
      <c r="I90" s="25"/>
      <c r="J90" s="26"/>
      <c r="K90" s="26"/>
      <c r="L90" s="32" t="s">
        <v>139</v>
      </c>
      <c r="M90" s="48">
        <v>5134</v>
      </c>
      <c r="N90" s="183">
        <f t="shared" si="9"/>
        <v>0</v>
      </c>
      <c r="O90" s="183">
        <v>0</v>
      </c>
      <c r="P90" s="183"/>
      <c r="Q90" s="161"/>
      <c r="R90" s="161"/>
      <c r="S90" s="438"/>
      <c r="T90" s="161"/>
      <c r="U90" s="161"/>
      <c r="V90" s="161"/>
    </row>
    <row r="91" spans="1:22" s="115" customFormat="1" ht="27.6">
      <c r="A91" s="122" t="str">
        <f t="shared" si="8"/>
        <v>71010501040000</v>
      </c>
      <c r="B91" s="124" t="s">
        <v>439</v>
      </c>
      <c r="C91" s="117" t="s">
        <v>106</v>
      </c>
      <c r="D91" s="118" t="s">
        <v>149</v>
      </c>
      <c r="E91" s="119" t="s">
        <v>106</v>
      </c>
      <c r="F91" s="128" t="s">
        <v>155</v>
      </c>
      <c r="G91" s="129" t="s">
        <v>440</v>
      </c>
      <c r="H91" s="45"/>
      <c r="I91" s="147"/>
      <c r="J91" s="148"/>
      <c r="K91" s="148"/>
      <c r="L91" s="27" t="s">
        <v>153</v>
      </c>
      <c r="M91" s="28"/>
      <c r="N91" s="197">
        <f>O91+P91</f>
        <v>0</v>
      </c>
      <c r="O91" s="197">
        <f>SUM(O92)</f>
        <v>0</v>
      </c>
      <c r="P91" s="197">
        <f>SUM(P92)</f>
        <v>0</v>
      </c>
      <c r="Q91" s="161"/>
      <c r="R91" s="161"/>
      <c r="S91" s="438"/>
      <c r="T91" s="161"/>
      <c r="U91" s="161"/>
      <c r="V91" s="161"/>
    </row>
    <row r="92" spans="1:22" ht="16.2">
      <c r="A92" s="122" t="str">
        <f t="shared" si="8"/>
        <v>71010501045134</v>
      </c>
      <c r="B92" s="124" t="s">
        <v>439</v>
      </c>
      <c r="C92" s="117" t="s">
        <v>106</v>
      </c>
      <c r="D92" s="118" t="s">
        <v>149</v>
      </c>
      <c r="E92" s="119" t="s">
        <v>106</v>
      </c>
      <c r="F92" s="120" t="s">
        <v>155</v>
      </c>
      <c r="G92" s="121">
        <v>5134</v>
      </c>
      <c r="H92" s="25"/>
      <c r="I92" s="25"/>
      <c r="J92" s="26"/>
      <c r="K92" s="26"/>
      <c r="L92" s="32" t="s">
        <v>139</v>
      </c>
      <c r="M92" s="48">
        <v>5134</v>
      </c>
      <c r="N92" s="183">
        <f t="shared" si="9"/>
        <v>0</v>
      </c>
      <c r="O92" s="183"/>
      <c r="P92" s="183"/>
      <c r="Q92" s="161"/>
      <c r="R92" s="161"/>
      <c r="S92" s="438"/>
      <c r="T92" s="161"/>
      <c r="U92" s="161"/>
      <c r="V92" s="161"/>
    </row>
    <row r="93" spans="1:22" ht="27.6">
      <c r="A93" s="122" t="str">
        <f>CONCATENATE(B93,C93,D93,E93,F93,G93)</f>
        <v>71080202000001</v>
      </c>
      <c r="B93" s="124" t="s">
        <v>439</v>
      </c>
      <c r="C93" s="117" t="s">
        <v>185</v>
      </c>
      <c r="D93" s="118" t="s">
        <v>140</v>
      </c>
      <c r="E93" s="119" t="s">
        <v>140</v>
      </c>
      <c r="F93" s="120" t="s">
        <v>441</v>
      </c>
      <c r="G93" s="129" t="s">
        <v>96</v>
      </c>
      <c r="H93" s="45"/>
      <c r="I93" s="147"/>
      <c r="J93" s="148"/>
      <c r="K93" s="148"/>
      <c r="L93" s="27" t="s">
        <v>860</v>
      </c>
      <c r="M93" s="28"/>
      <c r="N93" s="197">
        <f>O93+P93</f>
        <v>0</v>
      </c>
      <c r="O93" s="197">
        <f>SUM(O94)</f>
        <v>0</v>
      </c>
      <c r="P93" s="197">
        <f>SUM(P94)</f>
        <v>0</v>
      </c>
      <c r="Q93" s="161"/>
      <c r="R93" s="161"/>
      <c r="S93" s="438"/>
      <c r="T93" s="161"/>
      <c r="U93" s="161"/>
      <c r="V93" s="161"/>
    </row>
    <row r="94" spans="1:22" s="115" customFormat="1" ht="16.2">
      <c r="A94" s="122" t="str">
        <f>CONCATENATE(B94,C94,D94,E94,F94,G94)</f>
        <v>71080202010000</v>
      </c>
      <c r="B94" s="124" t="s">
        <v>439</v>
      </c>
      <c r="C94" s="117" t="s">
        <v>185</v>
      </c>
      <c r="D94" s="118" t="s">
        <v>140</v>
      </c>
      <c r="E94" s="119" t="s">
        <v>140</v>
      </c>
      <c r="F94" s="120" t="s">
        <v>106</v>
      </c>
      <c r="G94" s="129" t="s">
        <v>440</v>
      </c>
      <c r="H94" s="25"/>
      <c r="I94" s="25"/>
      <c r="J94" s="26"/>
      <c r="K94" s="26"/>
      <c r="L94" s="32" t="s">
        <v>139</v>
      </c>
      <c r="M94" s="48">
        <v>5134</v>
      </c>
      <c r="N94" s="183">
        <f t="shared" ref="N94" si="10">O94+P94</f>
        <v>0</v>
      </c>
      <c r="O94" s="183"/>
      <c r="P94" s="183"/>
      <c r="Q94" s="161"/>
      <c r="R94" s="161"/>
      <c r="S94" s="438"/>
      <c r="T94" s="161"/>
      <c r="U94" s="161"/>
      <c r="V94" s="161"/>
    </row>
    <row r="95" spans="1:22" s="170" customFormat="1" ht="27.6">
      <c r="A95" s="122" t="str">
        <f t="shared" si="8"/>
        <v>71010600000000</v>
      </c>
      <c r="B95" s="124" t="s">
        <v>439</v>
      </c>
      <c r="C95" s="117" t="s">
        <v>106</v>
      </c>
      <c r="D95" s="118" t="s">
        <v>157</v>
      </c>
      <c r="E95" s="119" t="s">
        <v>441</v>
      </c>
      <c r="F95" s="128" t="s">
        <v>441</v>
      </c>
      <c r="G95" s="129" t="s">
        <v>440</v>
      </c>
      <c r="H95" s="45"/>
      <c r="I95" s="147"/>
      <c r="J95" s="148"/>
      <c r="K95" s="148"/>
      <c r="L95" s="27" t="s">
        <v>154</v>
      </c>
      <c r="M95" s="28"/>
      <c r="N95" s="197">
        <f>O95+P95</f>
        <v>0</v>
      </c>
      <c r="O95" s="197">
        <f>SUM(O96)</f>
        <v>0</v>
      </c>
      <c r="P95" s="197">
        <f>SUM(P96)</f>
        <v>0</v>
      </c>
      <c r="Q95" s="161"/>
      <c r="R95" s="161"/>
      <c r="S95" s="438"/>
      <c r="T95" s="161"/>
      <c r="U95" s="161"/>
      <c r="V95" s="161"/>
    </row>
    <row r="96" spans="1:22" ht="16.2">
      <c r="A96" s="122" t="str">
        <f t="shared" si="8"/>
        <v>71010600000001</v>
      </c>
      <c r="B96" s="124" t="s">
        <v>439</v>
      </c>
      <c r="C96" s="117" t="s">
        <v>106</v>
      </c>
      <c r="D96" s="118" t="s">
        <v>157</v>
      </c>
      <c r="E96" s="119" t="s">
        <v>441</v>
      </c>
      <c r="F96" s="128" t="s">
        <v>441</v>
      </c>
      <c r="G96" s="129" t="s">
        <v>96</v>
      </c>
      <c r="H96" s="25"/>
      <c r="I96" s="25"/>
      <c r="J96" s="26"/>
      <c r="K96" s="26"/>
      <c r="L96" s="32" t="s">
        <v>139</v>
      </c>
      <c r="M96" s="48">
        <v>5134</v>
      </c>
      <c r="N96" s="183">
        <f t="shared" si="9"/>
        <v>0</v>
      </c>
      <c r="O96" s="183"/>
      <c r="P96" s="183"/>
      <c r="Q96" s="161"/>
      <c r="R96" s="161"/>
      <c r="S96" s="438"/>
      <c r="T96" s="161"/>
      <c r="U96" s="161"/>
      <c r="V96" s="161"/>
    </row>
    <row r="97" spans="1:22" s="156" customFormat="1" ht="16.2">
      <c r="A97" s="122" t="str">
        <f t="shared" si="8"/>
        <v>71010601000000</v>
      </c>
      <c r="B97" s="124" t="s">
        <v>439</v>
      </c>
      <c r="C97" s="117" t="s">
        <v>106</v>
      </c>
      <c r="D97" s="118" t="s">
        <v>157</v>
      </c>
      <c r="E97" s="119" t="s">
        <v>106</v>
      </c>
      <c r="F97" s="128" t="s">
        <v>441</v>
      </c>
      <c r="G97" s="129" t="s">
        <v>440</v>
      </c>
      <c r="H97" s="45"/>
      <c r="I97" s="147"/>
      <c r="J97" s="148"/>
      <c r="K97" s="148"/>
      <c r="L97" s="27" t="s">
        <v>830</v>
      </c>
      <c r="M97" s="28"/>
      <c r="N97" s="197">
        <f>O97+P97</f>
        <v>0</v>
      </c>
      <c r="O97" s="197">
        <f>SUM(O98)</f>
        <v>0</v>
      </c>
      <c r="P97" s="197">
        <f>SUM(P98)</f>
        <v>0</v>
      </c>
      <c r="Q97" s="161"/>
      <c r="R97" s="161"/>
      <c r="S97" s="438"/>
      <c r="T97" s="161"/>
      <c r="U97" s="161"/>
      <c r="V97" s="161"/>
    </row>
    <row r="98" spans="1:22" ht="16.2">
      <c r="A98" s="122" t="str">
        <f t="shared" si="8"/>
        <v>71010601000001</v>
      </c>
      <c r="B98" s="124" t="s">
        <v>439</v>
      </c>
      <c r="C98" s="117" t="s">
        <v>106</v>
      </c>
      <c r="D98" s="118" t="s">
        <v>157</v>
      </c>
      <c r="E98" s="119" t="s">
        <v>106</v>
      </c>
      <c r="F98" s="128" t="s">
        <v>441</v>
      </c>
      <c r="G98" s="129" t="s">
        <v>96</v>
      </c>
      <c r="H98" s="25"/>
      <c r="I98" s="25"/>
      <c r="J98" s="26"/>
      <c r="K98" s="26"/>
      <c r="L98" s="32" t="s">
        <v>139</v>
      </c>
      <c r="M98" s="48">
        <v>5134</v>
      </c>
      <c r="N98" s="183">
        <f t="shared" si="9"/>
        <v>0</v>
      </c>
      <c r="O98" s="183"/>
      <c r="P98" s="183"/>
      <c r="Q98" s="161"/>
      <c r="R98" s="161"/>
      <c r="S98" s="438"/>
      <c r="T98" s="161"/>
      <c r="U98" s="161"/>
      <c r="V98" s="161"/>
    </row>
    <row r="99" spans="1:22" s="115" customFormat="1" ht="27.6">
      <c r="A99" s="122" t="str">
        <f t="shared" si="8"/>
        <v>71010601010000</v>
      </c>
      <c r="B99" s="124" t="s">
        <v>439</v>
      </c>
      <c r="C99" s="117" t="s">
        <v>106</v>
      </c>
      <c r="D99" s="118" t="s">
        <v>157</v>
      </c>
      <c r="E99" s="119" t="s">
        <v>106</v>
      </c>
      <c r="F99" s="128" t="s">
        <v>106</v>
      </c>
      <c r="G99" s="129" t="s">
        <v>440</v>
      </c>
      <c r="H99" s="165">
        <v>2160</v>
      </c>
      <c r="I99" s="166" t="s">
        <v>106</v>
      </c>
      <c r="J99" s="167">
        <v>6</v>
      </c>
      <c r="K99" s="167">
        <v>0</v>
      </c>
      <c r="L99" s="168" t="s">
        <v>158</v>
      </c>
      <c r="M99" s="176"/>
      <c r="N99" s="188">
        <f>+N101</f>
        <v>0</v>
      </c>
      <c r="O99" s="188">
        <f>+O101</f>
        <v>0</v>
      </c>
      <c r="P99" s="188">
        <f>+P101</f>
        <v>0</v>
      </c>
      <c r="Q99" s="161"/>
      <c r="R99" s="161"/>
      <c r="S99" s="438"/>
      <c r="T99" s="161"/>
      <c r="U99" s="161"/>
      <c r="V99" s="161"/>
    </row>
    <row r="100" spans="1:22" ht="16.2">
      <c r="A100" s="122" t="str">
        <f t="shared" si="8"/>
        <v>71010601014729</v>
      </c>
      <c r="B100" s="124" t="s">
        <v>439</v>
      </c>
      <c r="C100" s="117" t="s">
        <v>106</v>
      </c>
      <c r="D100" s="118" t="s">
        <v>157</v>
      </c>
      <c r="E100" s="119" t="s">
        <v>106</v>
      </c>
      <c r="F100" s="120" t="s">
        <v>106</v>
      </c>
      <c r="G100" s="121">
        <v>4729</v>
      </c>
      <c r="H100" s="25"/>
      <c r="I100" s="18"/>
      <c r="J100" s="19"/>
      <c r="K100" s="19"/>
      <c r="L100" s="30" t="s">
        <v>110</v>
      </c>
      <c r="M100" s="31"/>
      <c r="N100" s="190"/>
      <c r="O100" s="190"/>
      <c r="P100" s="190"/>
      <c r="Q100" s="161"/>
      <c r="R100" s="161"/>
      <c r="S100" s="438"/>
      <c r="T100" s="161"/>
      <c r="U100" s="161"/>
      <c r="V100" s="161"/>
    </row>
    <row r="101" spans="1:22" ht="26.4">
      <c r="A101" s="122" t="str">
        <f t="shared" si="8"/>
        <v>71010601014823</v>
      </c>
      <c r="B101" s="124" t="s">
        <v>439</v>
      </c>
      <c r="C101" s="117" t="s">
        <v>106</v>
      </c>
      <c r="D101" s="118" t="s">
        <v>157</v>
      </c>
      <c r="E101" s="119" t="s">
        <v>106</v>
      </c>
      <c r="F101" s="120" t="s">
        <v>106</v>
      </c>
      <c r="G101" s="121">
        <v>4823</v>
      </c>
      <c r="H101" s="151">
        <v>2161</v>
      </c>
      <c r="I101" s="152" t="s">
        <v>106</v>
      </c>
      <c r="J101" s="153">
        <v>6</v>
      </c>
      <c r="K101" s="153">
        <v>1</v>
      </c>
      <c r="L101" s="154" t="s">
        <v>159</v>
      </c>
      <c r="M101" s="155"/>
      <c r="N101" s="192">
        <f>+N103+N106</f>
        <v>0</v>
      </c>
      <c r="O101" s="192">
        <f>+O103+O106</f>
        <v>0</v>
      </c>
      <c r="P101" s="192">
        <f>+P103+P106</f>
        <v>0</v>
      </c>
      <c r="Q101" s="161"/>
      <c r="R101" s="161"/>
      <c r="S101" s="438"/>
      <c r="T101" s="161"/>
      <c r="U101" s="161"/>
      <c r="V101" s="161"/>
    </row>
    <row r="102" spans="1:22" s="115" customFormat="1" ht="16.2">
      <c r="A102" s="122" t="str">
        <f t="shared" si="8"/>
        <v>71010601020000</v>
      </c>
      <c r="B102" s="124" t="s">
        <v>439</v>
      </c>
      <c r="C102" s="117" t="s">
        <v>106</v>
      </c>
      <c r="D102" s="118" t="s">
        <v>157</v>
      </c>
      <c r="E102" s="119" t="s">
        <v>106</v>
      </c>
      <c r="F102" s="128" t="s">
        <v>140</v>
      </c>
      <c r="G102" s="129" t="s">
        <v>440</v>
      </c>
      <c r="H102" s="25"/>
      <c r="I102" s="25"/>
      <c r="J102" s="26"/>
      <c r="K102" s="26"/>
      <c r="L102" s="30" t="s">
        <v>108</v>
      </c>
      <c r="M102" s="31"/>
      <c r="N102" s="190"/>
      <c r="O102" s="190"/>
      <c r="P102" s="190"/>
      <c r="Q102" s="161"/>
      <c r="R102" s="161"/>
      <c r="S102" s="438"/>
      <c r="T102" s="161"/>
      <c r="U102" s="161"/>
      <c r="V102" s="161"/>
    </row>
    <row r="103" spans="1:22" ht="41.4">
      <c r="A103" s="122" t="str">
        <f t="shared" si="8"/>
        <v>71010601024241</v>
      </c>
      <c r="B103" s="124" t="s">
        <v>439</v>
      </c>
      <c r="C103" s="117" t="s">
        <v>106</v>
      </c>
      <c r="D103" s="118" t="s">
        <v>157</v>
      </c>
      <c r="E103" s="119" t="s">
        <v>106</v>
      </c>
      <c r="F103" s="120" t="s">
        <v>140</v>
      </c>
      <c r="G103" s="121">
        <v>4241</v>
      </c>
      <c r="H103" s="45"/>
      <c r="I103" s="147"/>
      <c r="J103" s="148"/>
      <c r="K103" s="148"/>
      <c r="L103" s="27" t="s">
        <v>160</v>
      </c>
      <c r="M103" s="28"/>
      <c r="N103" s="197">
        <f>O103+P103</f>
        <v>0</v>
      </c>
      <c r="O103" s="197">
        <f>SUM(O104:O105)</f>
        <v>0</v>
      </c>
      <c r="P103" s="197">
        <f>SUM(P104:P105)</f>
        <v>0</v>
      </c>
      <c r="Q103" s="161"/>
      <c r="R103" s="161"/>
      <c r="S103" s="438"/>
      <c r="T103" s="161"/>
      <c r="U103" s="161"/>
      <c r="V103" s="161"/>
    </row>
    <row r="104" spans="1:22" ht="16.2">
      <c r="A104" s="122" t="str">
        <f t="shared" si="8"/>
        <v>71010601024823</v>
      </c>
      <c r="B104" s="124" t="s">
        <v>439</v>
      </c>
      <c r="C104" s="117" t="s">
        <v>106</v>
      </c>
      <c r="D104" s="118" t="s">
        <v>157</v>
      </c>
      <c r="E104" s="119" t="s">
        <v>106</v>
      </c>
      <c r="F104" s="120" t="s">
        <v>140</v>
      </c>
      <c r="G104" s="121">
        <v>4823</v>
      </c>
      <c r="H104" s="25"/>
      <c r="I104" s="25"/>
      <c r="J104" s="26"/>
      <c r="K104" s="26"/>
      <c r="L104" s="29" t="s">
        <v>161</v>
      </c>
      <c r="M104" s="12">
        <v>4729</v>
      </c>
      <c r="N104" s="183">
        <f t="shared" ref="N104:N108" si="11">O104+P104</f>
        <v>0</v>
      </c>
      <c r="O104" s="183"/>
      <c r="P104" s="183"/>
      <c r="Q104" s="161"/>
      <c r="R104" s="161"/>
      <c r="S104" s="438"/>
      <c r="T104" s="161"/>
      <c r="U104" s="161"/>
      <c r="V104" s="161"/>
    </row>
    <row r="105" spans="1:22" s="182" customFormat="1" ht="16.2">
      <c r="A105" s="122" t="str">
        <f t="shared" si="8"/>
        <v>71020000000000</v>
      </c>
      <c r="B105" s="124" t="s">
        <v>439</v>
      </c>
      <c r="C105" s="117" t="s">
        <v>140</v>
      </c>
      <c r="D105" s="118" t="s">
        <v>441</v>
      </c>
      <c r="E105" s="119" t="s">
        <v>441</v>
      </c>
      <c r="F105" s="128" t="s">
        <v>441</v>
      </c>
      <c r="G105" s="129" t="s">
        <v>440</v>
      </c>
      <c r="H105" s="25"/>
      <c r="I105" s="25"/>
      <c r="J105" s="26"/>
      <c r="K105" s="26"/>
      <c r="L105" s="29" t="s">
        <v>133</v>
      </c>
      <c r="M105" s="12">
        <v>4823</v>
      </c>
      <c r="N105" s="183">
        <f t="shared" si="11"/>
        <v>0</v>
      </c>
      <c r="O105" s="183"/>
      <c r="P105" s="183"/>
      <c r="Q105" s="161"/>
      <c r="R105" s="161"/>
      <c r="S105" s="438"/>
      <c r="T105" s="161"/>
      <c r="U105" s="161"/>
      <c r="V105" s="161"/>
    </row>
    <row r="106" spans="1:22" ht="41.4">
      <c r="A106" s="122" t="str">
        <f t="shared" si="8"/>
        <v>71020000000001</v>
      </c>
      <c r="B106" s="124" t="s">
        <v>439</v>
      </c>
      <c r="C106" s="117" t="s">
        <v>140</v>
      </c>
      <c r="D106" s="118" t="s">
        <v>441</v>
      </c>
      <c r="E106" s="119" t="s">
        <v>441</v>
      </c>
      <c r="F106" s="120" t="s">
        <v>441</v>
      </c>
      <c r="G106" s="129" t="s">
        <v>96</v>
      </c>
      <c r="H106" s="45"/>
      <c r="I106" s="147"/>
      <c r="J106" s="148"/>
      <c r="K106" s="148"/>
      <c r="L106" s="27" t="s">
        <v>162</v>
      </c>
      <c r="M106" s="28"/>
      <c r="N106" s="197">
        <f>O106+P106</f>
        <v>0</v>
      </c>
      <c r="O106" s="197">
        <f>SUM(O107:O108)</f>
        <v>0</v>
      </c>
      <c r="P106" s="197">
        <f>SUM(P107:P108)</f>
        <v>0</v>
      </c>
      <c r="Q106" s="161"/>
      <c r="R106" s="161"/>
      <c r="S106" s="438"/>
      <c r="T106" s="161"/>
      <c r="U106" s="161"/>
      <c r="V106" s="161"/>
    </row>
    <row r="107" spans="1:22" s="170" customFormat="1" ht="16.2">
      <c r="A107" s="122" t="str">
        <f t="shared" si="8"/>
        <v>71020200000000</v>
      </c>
      <c r="B107" s="124" t="s">
        <v>439</v>
      </c>
      <c r="C107" s="117" t="s">
        <v>140</v>
      </c>
      <c r="D107" s="118" t="s">
        <v>140</v>
      </c>
      <c r="E107" s="119" t="s">
        <v>441</v>
      </c>
      <c r="F107" s="120" t="s">
        <v>441</v>
      </c>
      <c r="G107" s="129" t="s">
        <v>440</v>
      </c>
      <c r="H107" s="25"/>
      <c r="I107" s="25"/>
      <c r="J107" s="26"/>
      <c r="K107" s="26"/>
      <c r="L107" s="29" t="s">
        <v>126</v>
      </c>
      <c r="M107" s="12">
        <v>4241</v>
      </c>
      <c r="N107" s="183">
        <f t="shared" si="11"/>
        <v>0</v>
      </c>
      <c r="O107" s="183"/>
      <c r="P107" s="183"/>
      <c r="Q107" s="161"/>
      <c r="R107" s="161"/>
      <c r="S107" s="438"/>
      <c r="T107" s="161"/>
      <c r="U107" s="161"/>
      <c r="V107" s="161"/>
    </row>
    <row r="108" spans="1:22" ht="16.2">
      <c r="A108" s="122" t="str">
        <f t="shared" si="8"/>
        <v>71020200000001</v>
      </c>
      <c r="B108" s="124" t="s">
        <v>439</v>
      </c>
      <c r="C108" s="117" t="s">
        <v>140</v>
      </c>
      <c r="D108" s="118" t="s">
        <v>140</v>
      </c>
      <c r="E108" s="119" t="s">
        <v>441</v>
      </c>
      <c r="F108" s="120" t="s">
        <v>441</v>
      </c>
      <c r="G108" s="129" t="s">
        <v>96</v>
      </c>
      <c r="H108" s="25"/>
      <c r="I108" s="25"/>
      <c r="J108" s="26"/>
      <c r="K108" s="26"/>
      <c r="L108" s="29" t="s">
        <v>133</v>
      </c>
      <c r="M108" s="12">
        <v>4823</v>
      </c>
      <c r="N108" s="183">
        <f t="shared" si="11"/>
        <v>0</v>
      </c>
      <c r="O108" s="183"/>
      <c r="P108" s="183"/>
      <c r="Q108" s="161"/>
      <c r="R108" s="161"/>
      <c r="S108" s="438"/>
      <c r="T108" s="161"/>
      <c r="U108" s="161"/>
      <c r="V108" s="161"/>
    </row>
    <row r="109" spans="1:22" s="156" customFormat="1" ht="16.2">
      <c r="A109" s="122" t="str">
        <f t="shared" si="8"/>
        <v>71020201000000</v>
      </c>
      <c r="B109" s="124" t="s">
        <v>439</v>
      </c>
      <c r="C109" s="117" t="s">
        <v>140</v>
      </c>
      <c r="D109" s="118" t="s">
        <v>140</v>
      </c>
      <c r="E109" s="119" t="s">
        <v>106</v>
      </c>
      <c r="F109" s="120" t="s">
        <v>441</v>
      </c>
      <c r="G109" s="129" t="s">
        <v>440</v>
      </c>
      <c r="H109" s="180">
        <v>2200</v>
      </c>
      <c r="I109" s="212" t="s">
        <v>140</v>
      </c>
      <c r="J109" s="213">
        <v>0</v>
      </c>
      <c r="K109" s="213">
        <v>0</v>
      </c>
      <c r="L109" s="162" t="s">
        <v>163</v>
      </c>
      <c r="M109" s="174"/>
      <c r="N109" s="163">
        <f>+N111+N128</f>
        <v>0</v>
      </c>
      <c r="O109" s="163">
        <f>+O111+O128</f>
        <v>0</v>
      </c>
      <c r="P109" s="163">
        <f>+P111+P128</f>
        <v>0</v>
      </c>
      <c r="Q109" s="161"/>
      <c r="R109" s="161"/>
      <c r="S109" s="438"/>
      <c r="T109" s="161"/>
      <c r="U109" s="161"/>
      <c r="V109" s="161"/>
    </row>
    <row r="110" spans="1:22" ht="16.2">
      <c r="A110" s="122" t="str">
        <f t="shared" si="8"/>
        <v>71020201000001</v>
      </c>
      <c r="B110" s="124" t="s">
        <v>439</v>
      </c>
      <c r="C110" s="117" t="s">
        <v>140</v>
      </c>
      <c r="D110" s="118" t="s">
        <v>140</v>
      </c>
      <c r="E110" s="119" t="s">
        <v>106</v>
      </c>
      <c r="F110" s="120" t="s">
        <v>441</v>
      </c>
      <c r="G110" s="129" t="s">
        <v>96</v>
      </c>
      <c r="H110" s="25"/>
      <c r="I110" s="18"/>
      <c r="J110" s="19"/>
      <c r="K110" s="19"/>
      <c r="L110" s="30" t="s">
        <v>108</v>
      </c>
      <c r="M110" s="31"/>
      <c r="N110" s="190"/>
      <c r="O110" s="190"/>
      <c r="P110" s="190"/>
      <c r="Q110" s="161"/>
      <c r="R110" s="161"/>
      <c r="S110" s="438"/>
      <c r="T110" s="161"/>
      <c r="U110" s="161"/>
      <c r="V110" s="161"/>
    </row>
    <row r="111" spans="1:22" s="115" customFormat="1" ht="16.2">
      <c r="A111" s="122" t="str">
        <f t="shared" si="8"/>
        <v>71020201010000</v>
      </c>
      <c r="B111" s="124" t="s">
        <v>439</v>
      </c>
      <c r="C111" s="117" t="s">
        <v>140</v>
      </c>
      <c r="D111" s="118" t="s">
        <v>140</v>
      </c>
      <c r="E111" s="119" t="s">
        <v>106</v>
      </c>
      <c r="F111" s="120" t="s">
        <v>106</v>
      </c>
      <c r="G111" s="129" t="s">
        <v>440</v>
      </c>
      <c r="H111" s="165">
        <v>2220</v>
      </c>
      <c r="I111" s="166" t="s">
        <v>140</v>
      </c>
      <c r="J111" s="167">
        <v>2</v>
      </c>
      <c r="K111" s="167">
        <v>0</v>
      </c>
      <c r="L111" s="168" t="s">
        <v>164</v>
      </c>
      <c r="M111" s="176"/>
      <c r="N111" s="188">
        <f>+N113</f>
        <v>0</v>
      </c>
      <c r="O111" s="188">
        <f>+O113</f>
        <v>0</v>
      </c>
      <c r="P111" s="188">
        <f>+P113</f>
        <v>0</v>
      </c>
      <c r="Q111" s="161"/>
      <c r="R111" s="161"/>
      <c r="S111" s="438"/>
      <c r="T111" s="161"/>
      <c r="U111" s="161"/>
      <c r="V111" s="161"/>
    </row>
    <row r="112" spans="1:22" ht="16.2">
      <c r="A112" s="122" t="str">
        <f t="shared" si="8"/>
        <v>71020201014239</v>
      </c>
      <c r="B112" s="124" t="s">
        <v>439</v>
      </c>
      <c r="C112" s="117" t="s">
        <v>140</v>
      </c>
      <c r="D112" s="118" t="s">
        <v>140</v>
      </c>
      <c r="E112" s="119" t="s">
        <v>106</v>
      </c>
      <c r="F112" s="120" t="s">
        <v>106</v>
      </c>
      <c r="G112" s="121">
        <v>4239</v>
      </c>
      <c r="H112" s="25"/>
      <c r="I112" s="18"/>
      <c r="J112" s="19"/>
      <c r="K112" s="19"/>
      <c r="L112" s="30" t="s">
        <v>110</v>
      </c>
      <c r="M112" s="31"/>
      <c r="N112" s="190"/>
      <c r="O112" s="190"/>
      <c r="P112" s="190"/>
      <c r="Q112" s="161"/>
      <c r="R112" s="161"/>
      <c r="S112" s="438"/>
      <c r="T112" s="161"/>
      <c r="U112" s="161"/>
      <c r="V112" s="161"/>
    </row>
    <row r="113" spans="1:22" ht="16.2">
      <c r="A113" s="122" t="str">
        <f t="shared" si="8"/>
        <v>71020201014261</v>
      </c>
      <c r="B113" s="124" t="s">
        <v>439</v>
      </c>
      <c r="C113" s="117" t="s">
        <v>140</v>
      </c>
      <c r="D113" s="118" t="s">
        <v>140</v>
      </c>
      <c r="E113" s="119" t="s">
        <v>106</v>
      </c>
      <c r="F113" s="120" t="s">
        <v>106</v>
      </c>
      <c r="G113" s="121">
        <v>4261</v>
      </c>
      <c r="H113" s="151">
        <v>2221</v>
      </c>
      <c r="I113" s="152" t="s">
        <v>140</v>
      </c>
      <c r="J113" s="153">
        <v>2</v>
      </c>
      <c r="K113" s="153">
        <v>1</v>
      </c>
      <c r="L113" s="154" t="s">
        <v>165</v>
      </c>
      <c r="M113" s="155"/>
      <c r="N113" s="192">
        <f>+N115</f>
        <v>0</v>
      </c>
      <c r="O113" s="192">
        <f>+O115</f>
        <v>0</v>
      </c>
      <c r="P113" s="192">
        <f>+P115</f>
        <v>0</v>
      </c>
      <c r="Q113" s="161"/>
      <c r="R113" s="161"/>
      <c r="S113" s="438"/>
      <c r="T113" s="161"/>
      <c r="U113" s="161"/>
      <c r="V113" s="161"/>
    </row>
    <row r="114" spans="1:22" ht="16.2">
      <c r="A114" s="122" t="str">
        <f t="shared" si="8"/>
        <v>71020201014264</v>
      </c>
      <c r="B114" s="116" t="s">
        <v>439</v>
      </c>
      <c r="C114" s="117" t="s">
        <v>140</v>
      </c>
      <c r="D114" s="118" t="s">
        <v>140</v>
      </c>
      <c r="E114" s="119" t="s">
        <v>106</v>
      </c>
      <c r="F114" s="120" t="s">
        <v>106</v>
      </c>
      <c r="G114" s="121">
        <v>4264</v>
      </c>
      <c r="H114" s="25"/>
      <c r="I114" s="25"/>
      <c r="J114" s="26"/>
      <c r="K114" s="26"/>
      <c r="L114" s="30" t="s">
        <v>108</v>
      </c>
      <c r="M114" s="31"/>
      <c r="N114" s="190"/>
      <c r="O114" s="190"/>
      <c r="P114" s="190"/>
      <c r="Q114" s="161"/>
      <c r="R114" s="161"/>
      <c r="S114" s="438"/>
      <c r="T114" s="161"/>
      <c r="U114" s="161"/>
      <c r="V114" s="161"/>
    </row>
    <row r="115" spans="1:22" ht="16.2">
      <c r="A115" s="122" t="str">
        <f t="shared" si="8"/>
        <v>71020201014639</v>
      </c>
      <c r="B115" s="124" t="s">
        <v>439</v>
      </c>
      <c r="C115" s="117" t="s">
        <v>140</v>
      </c>
      <c r="D115" s="118" t="s">
        <v>140</v>
      </c>
      <c r="E115" s="119" t="s">
        <v>106</v>
      </c>
      <c r="F115" s="120" t="s">
        <v>106</v>
      </c>
      <c r="G115" s="121">
        <v>4639</v>
      </c>
      <c r="H115" s="45"/>
      <c r="I115" s="147"/>
      <c r="J115" s="148"/>
      <c r="K115" s="148"/>
      <c r="L115" s="27" t="s">
        <v>166</v>
      </c>
      <c r="M115" s="28"/>
      <c r="N115" s="197">
        <f>O115+P115</f>
        <v>0</v>
      </c>
      <c r="O115" s="197">
        <f>SUM(O116:O127)</f>
        <v>0</v>
      </c>
      <c r="P115" s="197">
        <f>SUM(P116:P127)</f>
        <v>0</v>
      </c>
      <c r="Q115" s="161"/>
      <c r="R115" s="161"/>
      <c r="S115" s="438"/>
      <c r="T115" s="161"/>
      <c r="U115" s="161"/>
      <c r="V115" s="161"/>
    </row>
    <row r="116" spans="1:22" s="170" customFormat="1" ht="16.2">
      <c r="A116" s="122" t="str">
        <f t="shared" si="8"/>
        <v>71020500000000</v>
      </c>
      <c r="B116" s="124" t="s">
        <v>439</v>
      </c>
      <c r="C116" s="117" t="s">
        <v>140</v>
      </c>
      <c r="D116" s="118" t="s">
        <v>149</v>
      </c>
      <c r="E116" s="119" t="s">
        <v>441</v>
      </c>
      <c r="F116" s="120" t="s">
        <v>441</v>
      </c>
      <c r="G116" s="129" t="s">
        <v>440</v>
      </c>
      <c r="H116" s="17"/>
      <c r="I116" s="25"/>
      <c r="J116" s="26"/>
      <c r="K116" s="26"/>
      <c r="L116" s="30" t="s">
        <v>116</v>
      </c>
      <c r="M116" s="13">
        <v>4214</v>
      </c>
      <c r="N116" s="183">
        <f t="shared" ref="N116:N127" si="12">O116+P116</f>
        <v>0</v>
      </c>
      <c r="O116" s="183"/>
      <c r="P116" s="183"/>
      <c r="Q116" s="161"/>
      <c r="R116" s="161"/>
      <c r="S116" s="438"/>
      <c r="T116" s="161"/>
      <c r="U116" s="161"/>
      <c r="V116" s="161"/>
    </row>
    <row r="117" spans="1:22" s="170" customFormat="1" ht="16.2">
      <c r="A117" s="122"/>
      <c r="B117" s="124"/>
      <c r="C117" s="117"/>
      <c r="D117" s="118"/>
      <c r="E117" s="119"/>
      <c r="F117" s="120"/>
      <c r="G117" s="129"/>
      <c r="H117" s="17"/>
      <c r="I117" s="25"/>
      <c r="J117" s="26"/>
      <c r="K117" s="26"/>
      <c r="L117" s="433" t="s">
        <v>862</v>
      </c>
      <c r="M117" s="13">
        <v>4234</v>
      </c>
      <c r="N117" s="183">
        <f t="shared" si="12"/>
        <v>0</v>
      </c>
      <c r="O117" s="183"/>
      <c r="P117" s="183"/>
      <c r="Q117" s="161"/>
      <c r="R117" s="161"/>
      <c r="S117" s="438"/>
      <c r="T117" s="161"/>
      <c r="U117" s="161"/>
      <c r="V117" s="161"/>
    </row>
    <row r="118" spans="1:22" ht="16.2">
      <c r="A118" s="122" t="str">
        <f t="shared" si="8"/>
        <v>71020500000001</v>
      </c>
      <c r="B118" s="124" t="s">
        <v>439</v>
      </c>
      <c r="C118" s="117" t="s">
        <v>140</v>
      </c>
      <c r="D118" s="118" t="s">
        <v>149</v>
      </c>
      <c r="E118" s="119" t="s">
        <v>441</v>
      </c>
      <c r="F118" s="120" t="s">
        <v>441</v>
      </c>
      <c r="G118" s="129" t="s">
        <v>96</v>
      </c>
      <c r="H118" s="17"/>
      <c r="I118" s="25"/>
      <c r="J118" s="26"/>
      <c r="K118" s="26"/>
      <c r="L118" s="32" t="s">
        <v>125</v>
      </c>
      <c r="M118" s="33">
        <v>4239</v>
      </c>
      <c r="N118" s="183">
        <f t="shared" si="12"/>
        <v>0</v>
      </c>
      <c r="O118" s="183"/>
      <c r="P118" s="183"/>
      <c r="Q118" s="161"/>
      <c r="R118" s="161"/>
      <c r="S118" s="438"/>
      <c r="T118" s="161"/>
      <c r="U118" s="161"/>
      <c r="V118" s="161"/>
    </row>
    <row r="119" spans="1:22" s="156" customFormat="1" ht="16.2">
      <c r="A119" s="122" t="str">
        <f t="shared" si="8"/>
        <v>71020501000000</v>
      </c>
      <c r="B119" s="124" t="s">
        <v>439</v>
      </c>
      <c r="C119" s="117" t="s">
        <v>140</v>
      </c>
      <c r="D119" s="118" t="s">
        <v>149</v>
      </c>
      <c r="E119" s="119" t="s">
        <v>106</v>
      </c>
      <c r="F119" s="120" t="s">
        <v>441</v>
      </c>
      <c r="G119" s="129" t="s">
        <v>440</v>
      </c>
      <c r="H119" s="17"/>
      <c r="I119" s="25"/>
      <c r="J119" s="26"/>
      <c r="K119" s="26"/>
      <c r="L119" s="29" t="s">
        <v>126</v>
      </c>
      <c r="M119" s="12">
        <v>4241</v>
      </c>
      <c r="N119" s="183">
        <f t="shared" si="12"/>
        <v>0</v>
      </c>
      <c r="O119" s="183"/>
      <c r="P119" s="183"/>
      <c r="Q119" s="161"/>
      <c r="R119" s="161"/>
      <c r="S119" s="438"/>
      <c r="T119" s="161"/>
      <c r="U119" s="161"/>
      <c r="V119" s="161"/>
    </row>
    <row r="120" spans="1:22" ht="25.5" customHeight="1">
      <c r="A120" s="122" t="str">
        <f t="shared" si="8"/>
        <v>71020501000001</v>
      </c>
      <c r="B120" s="124" t="s">
        <v>439</v>
      </c>
      <c r="C120" s="117" t="s">
        <v>140</v>
      </c>
      <c r="D120" s="118" t="s">
        <v>149</v>
      </c>
      <c r="E120" s="119" t="s">
        <v>106</v>
      </c>
      <c r="F120" s="120" t="s">
        <v>441</v>
      </c>
      <c r="G120" s="129" t="s">
        <v>96</v>
      </c>
      <c r="H120" s="17"/>
      <c r="I120" s="25"/>
      <c r="J120" s="26"/>
      <c r="K120" s="26"/>
      <c r="L120" s="29" t="s">
        <v>127</v>
      </c>
      <c r="M120" s="33">
        <v>4252</v>
      </c>
      <c r="N120" s="183">
        <f t="shared" si="12"/>
        <v>0</v>
      </c>
      <c r="O120" s="183"/>
      <c r="P120" s="183"/>
      <c r="Q120" s="161"/>
      <c r="R120" s="161"/>
      <c r="S120" s="438"/>
      <c r="T120" s="161"/>
      <c r="U120" s="161"/>
      <c r="V120" s="161"/>
    </row>
    <row r="121" spans="1:22" s="115" customFormat="1" ht="16.2">
      <c r="A121" s="122" t="str">
        <f t="shared" si="8"/>
        <v>71020501010000</v>
      </c>
      <c r="B121" s="124" t="s">
        <v>439</v>
      </c>
      <c r="C121" s="117" t="s">
        <v>140</v>
      </c>
      <c r="D121" s="118" t="s">
        <v>149</v>
      </c>
      <c r="E121" s="119" t="s">
        <v>106</v>
      </c>
      <c r="F121" s="120" t="s">
        <v>106</v>
      </c>
      <c r="G121" s="129" t="s">
        <v>440</v>
      </c>
      <c r="H121" s="17"/>
      <c r="I121" s="25"/>
      <c r="J121" s="26"/>
      <c r="K121" s="26"/>
      <c r="L121" s="29" t="s">
        <v>128</v>
      </c>
      <c r="M121" s="33">
        <v>4261</v>
      </c>
      <c r="N121" s="183">
        <f t="shared" si="12"/>
        <v>0</v>
      </c>
      <c r="O121" s="183"/>
      <c r="P121" s="183"/>
      <c r="Q121" s="161"/>
      <c r="R121" s="161"/>
      <c r="S121" s="438"/>
      <c r="T121" s="161"/>
      <c r="U121" s="161"/>
      <c r="V121" s="161"/>
    </row>
    <row r="122" spans="1:22" ht="16.2">
      <c r="A122" s="122" t="str">
        <f t="shared" si="8"/>
        <v>71020501014216</v>
      </c>
      <c r="B122" s="124" t="s">
        <v>439</v>
      </c>
      <c r="C122" s="117" t="s">
        <v>140</v>
      </c>
      <c r="D122" s="118" t="s">
        <v>149</v>
      </c>
      <c r="E122" s="119" t="s">
        <v>106</v>
      </c>
      <c r="F122" s="120" t="s">
        <v>106</v>
      </c>
      <c r="G122" s="121">
        <v>4216</v>
      </c>
      <c r="H122" s="177"/>
      <c r="I122" s="194"/>
      <c r="J122" s="201"/>
      <c r="K122" s="202"/>
      <c r="L122" s="203" t="s">
        <v>129</v>
      </c>
      <c r="M122" s="13">
        <v>4264</v>
      </c>
      <c r="N122" s="183">
        <f t="shared" si="12"/>
        <v>0</v>
      </c>
      <c r="O122" s="183"/>
      <c r="P122" s="183"/>
      <c r="Q122" s="161"/>
      <c r="R122" s="161"/>
      <c r="S122" s="438"/>
      <c r="T122" s="161"/>
      <c r="U122" s="161"/>
      <c r="V122" s="161"/>
    </row>
    <row r="123" spans="1:22" ht="16.2">
      <c r="A123" s="122" t="str">
        <f t="shared" si="8"/>
        <v>71020501014239</v>
      </c>
      <c r="B123" s="124" t="s">
        <v>439</v>
      </c>
      <c r="C123" s="117" t="s">
        <v>140</v>
      </c>
      <c r="D123" s="118" t="s">
        <v>149</v>
      </c>
      <c r="E123" s="119" t="s">
        <v>106</v>
      </c>
      <c r="F123" s="120" t="s">
        <v>106</v>
      </c>
      <c r="G123" s="121">
        <v>4239</v>
      </c>
      <c r="H123" s="17"/>
      <c r="I123" s="25"/>
      <c r="J123" s="26"/>
      <c r="K123" s="26"/>
      <c r="L123" s="32" t="s">
        <v>364</v>
      </c>
      <c r="M123" s="48">
        <v>4269</v>
      </c>
      <c r="N123" s="183">
        <f t="shared" si="12"/>
        <v>0</v>
      </c>
      <c r="O123" s="183"/>
      <c r="P123" s="183"/>
      <c r="Q123" s="161"/>
      <c r="R123" s="161"/>
      <c r="S123" s="438"/>
      <c r="T123" s="161"/>
      <c r="U123" s="161"/>
      <c r="V123" s="161"/>
    </row>
    <row r="124" spans="1:22" ht="16.2">
      <c r="A124" s="122" t="str">
        <f t="shared" si="8"/>
        <v>71020501014264</v>
      </c>
      <c r="B124" s="124" t="s">
        <v>439</v>
      </c>
      <c r="C124" s="117" t="s">
        <v>140</v>
      </c>
      <c r="D124" s="118" t="s">
        <v>149</v>
      </c>
      <c r="E124" s="119" t="s">
        <v>106</v>
      </c>
      <c r="F124" s="120" t="s">
        <v>106</v>
      </c>
      <c r="G124" s="121">
        <v>4264</v>
      </c>
      <c r="H124" s="17"/>
      <c r="I124" s="25"/>
      <c r="J124" s="26"/>
      <c r="K124" s="26"/>
      <c r="L124" s="30" t="s">
        <v>173</v>
      </c>
      <c r="M124" s="31">
        <v>5112</v>
      </c>
      <c r="N124" s="183">
        <f t="shared" si="12"/>
        <v>0</v>
      </c>
      <c r="O124" s="183"/>
      <c r="P124" s="183"/>
      <c r="Q124" s="161"/>
      <c r="R124" s="161"/>
      <c r="S124" s="438"/>
      <c r="T124" s="161"/>
      <c r="U124" s="161"/>
      <c r="V124" s="161"/>
    </row>
    <row r="125" spans="1:22" ht="16.2">
      <c r="A125" s="122" t="str">
        <f t="shared" si="8"/>
        <v>71020501014639</v>
      </c>
      <c r="B125" s="124" t="s">
        <v>439</v>
      </c>
      <c r="C125" s="117" t="s">
        <v>140</v>
      </c>
      <c r="D125" s="118" t="s">
        <v>149</v>
      </c>
      <c r="E125" s="119" t="s">
        <v>106</v>
      </c>
      <c r="F125" s="120" t="s">
        <v>106</v>
      </c>
      <c r="G125" s="121">
        <v>4639</v>
      </c>
      <c r="H125" s="17"/>
      <c r="I125" s="25"/>
      <c r="J125" s="26"/>
      <c r="K125" s="26"/>
      <c r="L125" s="30" t="s">
        <v>174</v>
      </c>
      <c r="M125" s="13">
        <v>5113</v>
      </c>
      <c r="N125" s="183">
        <f t="shared" si="12"/>
        <v>0</v>
      </c>
      <c r="O125" s="183"/>
      <c r="P125" s="183"/>
      <c r="Q125" s="161"/>
      <c r="R125" s="161"/>
      <c r="S125" s="438"/>
      <c r="T125" s="161"/>
      <c r="U125" s="161"/>
      <c r="V125" s="161"/>
    </row>
    <row r="126" spans="1:22" s="115" customFormat="1" ht="16.2">
      <c r="A126" s="215" t="str">
        <f t="shared" si="8"/>
        <v>71020501020000</v>
      </c>
      <c r="B126" s="124" t="s">
        <v>439</v>
      </c>
      <c r="C126" s="117" t="s">
        <v>140</v>
      </c>
      <c r="D126" s="118" t="s">
        <v>149</v>
      </c>
      <c r="E126" s="119" t="s">
        <v>106</v>
      </c>
      <c r="F126" s="216" t="s">
        <v>140</v>
      </c>
      <c r="G126" s="129" t="s">
        <v>440</v>
      </c>
      <c r="H126" s="17"/>
      <c r="I126" s="25"/>
      <c r="J126" s="26"/>
      <c r="K126" s="26"/>
      <c r="L126" s="29" t="s">
        <v>136</v>
      </c>
      <c r="M126" s="12">
        <v>5122</v>
      </c>
      <c r="N126" s="183">
        <f t="shared" si="12"/>
        <v>0</v>
      </c>
      <c r="O126" s="183"/>
      <c r="P126" s="183"/>
      <c r="Q126" s="161"/>
      <c r="R126" s="161"/>
      <c r="S126" s="438"/>
      <c r="T126" s="161"/>
      <c r="U126" s="161"/>
      <c r="V126" s="161"/>
    </row>
    <row r="127" spans="1:22" ht="16.2">
      <c r="A127" s="215" t="str">
        <f t="shared" si="8"/>
        <v>71020501024512</v>
      </c>
      <c r="B127" s="124" t="s">
        <v>439</v>
      </c>
      <c r="C127" s="117" t="s">
        <v>140</v>
      </c>
      <c r="D127" s="118" t="s">
        <v>149</v>
      </c>
      <c r="E127" s="119" t="s">
        <v>106</v>
      </c>
      <c r="F127" s="216" t="s">
        <v>140</v>
      </c>
      <c r="G127" s="121" t="s">
        <v>229</v>
      </c>
      <c r="H127" s="17"/>
      <c r="I127" s="25"/>
      <c r="J127" s="26"/>
      <c r="K127" s="26"/>
      <c r="L127" s="29" t="s">
        <v>137</v>
      </c>
      <c r="M127" s="12">
        <v>5129</v>
      </c>
      <c r="N127" s="183">
        <f t="shared" si="12"/>
        <v>0</v>
      </c>
      <c r="O127" s="183"/>
      <c r="P127" s="183"/>
      <c r="Q127" s="161"/>
      <c r="R127" s="161"/>
      <c r="S127" s="438"/>
      <c r="T127" s="161"/>
      <c r="U127" s="161"/>
      <c r="V127" s="161"/>
    </row>
    <row r="128" spans="1:22" s="182" customFormat="1" ht="16.2">
      <c r="A128" s="122" t="str">
        <f t="shared" si="8"/>
        <v>71040000000000</v>
      </c>
      <c r="B128" s="124" t="s">
        <v>439</v>
      </c>
      <c r="C128" s="117" t="s">
        <v>155</v>
      </c>
      <c r="D128" s="118" t="s">
        <v>441</v>
      </c>
      <c r="E128" s="119" t="s">
        <v>441</v>
      </c>
      <c r="F128" s="120" t="s">
        <v>441</v>
      </c>
      <c r="G128" s="129" t="s">
        <v>440</v>
      </c>
      <c r="H128" s="165">
        <v>2250</v>
      </c>
      <c r="I128" s="166" t="s">
        <v>140</v>
      </c>
      <c r="J128" s="167">
        <v>5</v>
      </c>
      <c r="K128" s="167">
        <v>0</v>
      </c>
      <c r="L128" s="168" t="s">
        <v>168</v>
      </c>
      <c r="M128" s="176"/>
      <c r="N128" s="188">
        <f>+N130</f>
        <v>0</v>
      </c>
      <c r="O128" s="188">
        <f>+O130</f>
        <v>0</v>
      </c>
      <c r="P128" s="188">
        <f>+P130</f>
        <v>0</v>
      </c>
      <c r="Q128" s="161"/>
      <c r="R128" s="161"/>
      <c r="S128" s="438"/>
      <c r="T128" s="161"/>
      <c r="U128" s="161"/>
      <c r="V128" s="161"/>
    </row>
    <row r="129" spans="1:22" ht="16.2">
      <c r="A129" s="122" t="str">
        <f t="shared" si="8"/>
        <v>71040000000001</v>
      </c>
      <c r="B129" s="124" t="s">
        <v>439</v>
      </c>
      <c r="C129" s="117" t="s">
        <v>155</v>
      </c>
      <c r="D129" s="118" t="s">
        <v>441</v>
      </c>
      <c r="E129" s="119" t="s">
        <v>441</v>
      </c>
      <c r="F129" s="120" t="s">
        <v>441</v>
      </c>
      <c r="G129" s="129" t="s">
        <v>96</v>
      </c>
      <c r="H129" s="25"/>
      <c r="I129" s="18"/>
      <c r="J129" s="19"/>
      <c r="K129" s="19"/>
      <c r="L129" s="30" t="s">
        <v>110</v>
      </c>
      <c r="M129" s="31"/>
      <c r="N129" s="190"/>
      <c r="O129" s="190"/>
      <c r="P129" s="190"/>
      <c r="Q129" s="161"/>
      <c r="R129" s="161"/>
      <c r="S129" s="438"/>
      <c r="T129" s="161"/>
      <c r="U129" s="161"/>
      <c r="V129" s="161"/>
    </row>
    <row r="130" spans="1:22" s="170" customFormat="1" ht="16.2">
      <c r="A130" s="122" t="str">
        <f t="shared" si="8"/>
        <v>71040200000000</v>
      </c>
      <c r="B130" s="124" t="s">
        <v>439</v>
      </c>
      <c r="C130" s="117" t="s">
        <v>155</v>
      </c>
      <c r="D130" s="118" t="s">
        <v>140</v>
      </c>
      <c r="E130" s="119" t="s">
        <v>441</v>
      </c>
      <c r="F130" s="120" t="s">
        <v>441</v>
      </c>
      <c r="G130" s="129" t="s">
        <v>440</v>
      </c>
      <c r="H130" s="151">
        <v>2251</v>
      </c>
      <c r="I130" s="152" t="s">
        <v>140</v>
      </c>
      <c r="J130" s="153">
        <v>5</v>
      </c>
      <c r="K130" s="153">
        <v>1</v>
      </c>
      <c r="L130" s="154" t="s">
        <v>168</v>
      </c>
      <c r="M130" s="155"/>
      <c r="N130" s="192">
        <f t="shared" ref="N130:P130" si="13">+N132+N138</f>
        <v>0</v>
      </c>
      <c r="O130" s="192">
        <f t="shared" si="13"/>
        <v>0</v>
      </c>
      <c r="P130" s="192">
        <f t="shared" si="13"/>
        <v>0</v>
      </c>
      <c r="Q130" s="161"/>
      <c r="R130" s="161"/>
      <c r="S130" s="438"/>
      <c r="T130" s="161"/>
      <c r="U130" s="161"/>
      <c r="V130" s="161"/>
    </row>
    <row r="131" spans="1:22" ht="16.2">
      <c r="A131" s="122" t="str">
        <f t="shared" si="8"/>
        <v>71040200000001</v>
      </c>
      <c r="B131" s="124" t="s">
        <v>439</v>
      </c>
      <c r="C131" s="117" t="s">
        <v>155</v>
      </c>
      <c r="D131" s="118" t="s">
        <v>140</v>
      </c>
      <c r="E131" s="119" t="s">
        <v>441</v>
      </c>
      <c r="F131" s="120" t="s">
        <v>441</v>
      </c>
      <c r="G131" s="129" t="s">
        <v>96</v>
      </c>
      <c r="H131" s="25"/>
      <c r="I131" s="25"/>
      <c r="J131" s="26"/>
      <c r="K131" s="26"/>
      <c r="L131" s="30" t="s">
        <v>108</v>
      </c>
      <c r="M131" s="31"/>
      <c r="N131" s="190"/>
      <c r="O131" s="190"/>
      <c r="P131" s="190"/>
      <c r="Q131" s="161"/>
      <c r="R131" s="161"/>
      <c r="S131" s="438"/>
      <c r="T131" s="161"/>
      <c r="U131" s="161"/>
      <c r="V131" s="161"/>
    </row>
    <row r="132" spans="1:22" s="156" customFormat="1" ht="28.95" customHeight="1">
      <c r="A132" s="122" t="str">
        <f t="shared" si="8"/>
        <v>71040204000000</v>
      </c>
      <c r="B132" s="124" t="s">
        <v>439</v>
      </c>
      <c r="C132" s="117" t="s">
        <v>155</v>
      </c>
      <c r="D132" s="118" t="s">
        <v>140</v>
      </c>
      <c r="E132" s="119" t="s">
        <v>155</v>
      </c>
      <c r="F132" s="120" t="s">
        <v>441</v>
      </c>
      <c r="G132" s="129" t="s">
        <v>440</v>
      </c>
      <c r="H132" s="45"/>
      <c r="I132" s="147"/>
      <c r="J132" s="148"/>
      <c r="K132" s="148"/>
      <c r="L132" s="27" t="s">
        <v>576</v>
      </c>
      <c r="M132" s="28"/>
      <c r="N132" s="197">
        <f>O132+P132</f>
        <v>0</v>
      </c>
      <c r="O132" s="197">
        <f>SUM(O133:O137)</f>
        <v>0</v>
      </c>
      <c r="P132" s="197">
        <f>SUM(P133:P137)</f>
        <v>0</v>
      </c>
      <c r="Q132" s="161"/>
      <c r="R132" s="161"/>
      <c r="S132" s="438"/>
      <c r="T132" s="161"/>
      <c r="U132" s="161"/>
      <c r="V132" s="161"/>
    </row>
    <row r="133" spans="1:22" ht="16.2">
      <c r="A133" s="122" t="str">
        <f t="shared" si="8"/>
        <v>71040204000001</v>
      </c>
      <c r="B133" s="124" t="s">
        <v>439</v>
      </c>
      <c r="C133" s="117" t="s">
        <v>155</v>
      </c>
      <c r="D133" s="118" t="s">
        <v>140</v>
      </c>
      <c r="E133" s="119" t="s">
        <v>155</v>
      </c>
      <c r="F133" s="120" t="s">
        <v>441</v>
      </c>
      <c r="G133" s="129" t="s">
        <v>96</v>
      </c>
      <c r="H133" s="17"/>
      <c r="I133" s="25"/>
      <c r="J133" s="26"/>
      <c r="K133" s="26"/>
      <c r="L133" s="32" t="s">
        <v>118</v>
      </c>
      <c r="M133" s="33">
        <v>4216</v>
      </c>
      <c r="N133" s="183">
        <f t="shared" ref="N133:N140" si="14">O133+P133</f>
        <v>0</v>
      </c>
      <c r="O133" s="183"/>
      <c r="P133" s="183"/>
      <c r="Q133" s="161"/>
      <c r="R133" s="161"/>
      <c r="S133" s="438"/>
      <c r="T133" s="161"/>
      <c r="U133" s="161"/>
      <c r="V133" s="161"/>
    </row>
    <row r="134" spans="1:22" s="115" customFormat="1" ht="16.2">
      <c r="A134" s="122" t="str">
        <f t="shared" si="8"/>
        <v>71040204010000</v>
      </c>
      <c r="B134" s="124" t="s">
        <v>439</v>
      </c>
      <c r="C134" s="117" t="s">
        <v>155</v>
      </c>
      <c r="D134" s="118" t="s">
        <v>140</v>
      </c>
      <c r="E134" s="119" t="s">
        <v>155</v>
      </c>
      <c r="F134" s="120" t="s">
        <v>106</v>
      </c>
      <c r="G134" s="129" t="s">
        <v>440</v>
      </c>
      <c r="H134" s="17"/>
      <c r="I134" s="25"/>
      <c r="J134" s="26"/>
      <c r="K134" s="26"/>
      <c r="L134" s="32" t="s">
        <v>125</v>
      </c>
      <c r="M134" s="33">
        <v>4239</v>
      </c>
      <c r="N134" s="183">
        <f t="shared" si="14"/>
        <v>0</v>
      </c>
      <c r="O134" s="183"/>
      <c r="P134" s="183"/>
      <c r="Q134" s="161"/>
      <c r="R134" s="161"/>
      <c r="S134" s="438"/>
      <c r="T134" s="161"/>
      <c r="U134" s="161"/>
      <c r="V134" s="161"/>
    </row>
    <row r="135" spans="1:22" ht="26.4">
      <c r="A135" s="122" t="str">
        <f t="shared" si="8"/>
        <v>71040204015112</v>
      </c>
      <c r="B135" s="124" t="s">
        <v>439</v>
      </c>
      <c r="C135" s="117" t="s">
        <v>155</v>
      </c>
      <c r="D135" s="118" t="s">
        <v>140</v>
      </c>
      <c r="E135" s="119" t="s">
        <v>155</v>
      </c>
      <c r="F135" s="120" t="s">
        <v>106</v>
      </c>
      <c r="G135" s="121">
        <v>5112</v>
      </c>
      <c r="H135" s="17"/>
      <c r="I135" s="25"/>
      <c r="J135" s="26"/>
      <c r="K135" s="26"/>
      <c r="L135" s="30" t="s">
        <v>142</v>
      </c>
      <c r="M135" s="13">
        <v>4251</v>
      </c>
      <c r="N135" s="183">
        <f t="shared" si="14"/>
        <v>0</v>
      </c>
      <c r="O135" s="183"/>
      <c r="P135" s="183"/>
      <c r="Q135" s="161"/>
      <c r="R135" s="161"/>
      <c r="S135" s="438"/>
      <c r="T135" s="161"/>
      <c r="U135" s="161"/>
      <c r="V135" s="161"/>
    </row>
    <row r="136" spans="1:22" ht="16.2">
      <c r="A136" s="122" t="str">
        <f t="shared" si="8"/>
        <v>71040204015113</v>
      </c>
      <c r="B136" s="124" t="s">
        <v>439</v>
      </c>
      <c r="C136" s="117" t="s">
        <v>155</v>
      </c>
      <c r="D136" s="118" t="s">
        <v>140</v>
      </c>
      <c r="E136" s="119" t="s">
        <v>155</v>
      </c>
      <c r="F136" s="120" t="s">
        <v>106</v>
      </c>
      <c r="G136" s="121">
        <v>5113</v>
      </c>
      <c r="H136" s="17"/>
      <c r="I136" s="25"/>
      <c r="J136" s="26"/>
      <c r="K136" s="26"/>
      <c r="L136" s="32" t="s">
        <v>129</v>
      </c>
      <c r="M136" s="33">
        <v>4264</v>
      </c>
      <c r="N136" s="183">
        <f t="shared" si="14"/>
        <v>0</v>
      </c>
      <c r="O136" s="183"/>
      <c r="P136" s="183"/>
      <c r="Q136" s="161"/>
      <c r="R136" s="161"/>
      <c r="S136" s="438"/>
      <c r="T136" s="161"/>
      <c r="U136" s="161"/>
      <c r="V136" s="161"/>
    </row>
    <row r="137" spans="1:22" s="170" customFormat="1" ht="16.2">
      <c r="A137" s="122" t="str">
        <f t="shared" si="8"/>
        <v>71040500000000</v>
      </c>
      <c r="B137" s="124" t="s">
        <v>439</v>
      </c>
      <c r="C137" s="117" t="s">
        <v>155</v>
      </c>
      <c r="D137" s="118" t="s">
        <v>149</v>
      </c>
      <c r="E137" s="119" t="s">
        <v>441</v>
      </c>
      <c r="F137" s="120" t="s">
        <v>441</v>
      </c>
      <c r="G137" s="129" t="s">
        <v>440</v>
      </c>
      <c r="H137" s="17"/>
      <c r="I137" s="25"/>
      <c r="J137" s="26"/>
      <c r="K137" s="26"/>
      <c r="L137" s="32" t="s">
        <v>167</v>
      </c>
      <c r="M137" s="33">
        <v>4639</v>
      </c>
      <c r="N137" s="183">
        <f t="shared" si="14"/>
        <v>0</v>
      </c>
      <c r="O137" s="183"/>
      <c r="P137" s="183"/>
      <c r="Q137" s="161"/>
      <c r="R137" s="161"/>
      <c r="S137" s="438"/>
      <c r="T137" s="161"/>
      <c r="U137" s="161"/>
      <c r="V137" s="161"/>
    </row>
    <row r="138" spans="1:22" ht="37.200000000000003" customHeight="1">
      <c r="A138" s="122" t="str">
        <f t="shared" si="8"/>
        <v>71040500000001</v>
      </c>
      <c r="B138" s="124" t="s">
        <v>439</v>
      </c>
      <c r="C138" s="117" t="s">
        <v>155</v>
      </c>
      <c r="D138" s="118" t="s">
        <v>149</v>
      </c>
      <c r="E138" s="119" t="s">
        <v>441</v>
      </c>
      <c r="F138" s="120" t="s">
        <v>441</v>
      </c>
      <c r="G138" s="129" t="s">
        <v>96</v>
      </c>
      <c r="H138" s="45"/>
      <c r="I138" s="147"/>
      <c r="J138" s="148"/>
      <c r="K138" s="148"/>
      <c r="L138" s="27" t="s">
        <v>748</v>
      </c>
      <c r="M138" s="28"/>
      <c r="N138" s="197">
        <f>O138+P138</f>
        <v>0</v>
      </c>
      <c r="O138" s="197">
        <f>SUM(O139:O140)</f>
        <v>0</v>
      </c>
      <c r="P138" s="197">
        <f>SUM(P139:P140)</f>
        <v>0</v>
      </c>
      <c r="Q138" s="161"/>
      <c r="R138" s="161"/>
      <c r="S138" s="438"/>
      <c r="T138" s="161"/>
      <c r="U138" s="161"/>
      <c r="V138" s="161"/>
    </row>
    <row r="139" spans="1:22" s="156" customFormat="1" ht="26.4">
      <c r="A139" s="122" t="str">
        <f t="shared" si="8"/>
        <v>71040501000000</v>
      </c>
      <c r="B139" s="124" t="s">
        <v>439</v>
      </c>
      <c r="C139" s="117" t="s">
        <v>155</v>
      </c>
      <c r="D139" s="118" t="s">
        <v>149</v>
      </c>
      <c r="E139" s="119" t="s">
        <v>106</v>
      </c>
      <c r="F139" s="120" t="s">
        <v>441</v>
      </c>
      <c r="G139" s="129" t="s">
        <v>440</v>
      </c>
      <c r="H139" s="17"/>
      <c r="I139" s="25"/>
      <c r="J139" s="26"/>
      <c r="K139" s="26"/>
      <c r="L139" s="29" t="s">
        <v>839</v>
      </c>
      <c r="M139" s="12" t="s">
        <v>83</v>
      </c>
      <c r="N139" s="183">
        <f t="shared" si="14"/>
        <v>0</v>
      </c>
      <c r="O139" s="183"/>
      <c r="P139" s="183">
        <v>0</v>
      </c>
      <c r="Q139" s="161"/>
      <c r="R139" s="161"/>
      <c r="S139" s="438"/>
      <c r="T139" s="161"/>
      <c r="U139" s="161"/>
      <c r="V139" s="161"/>
    </row>
    <row r="140" spans="1:22" ht="26.4">
      <c r="A140" s="122" t="str">
        <f t="shared" si="8"/>
        <v>71040501000001</v>
      </c>
      <c r="B140" s="124" t="s">
        <v>439</v>
      </c>
      <c r="C140" s="117" t="s">
        <v>155</v>
      </c>
      <c r="D140" s="118" t="s">
        <v>149</v>
      </c>
      <c r="E140" s="119" t="s">
        <v>106</v>
      </c>
      <c r="F140" s="120" t="s">
        <v>441</v>
      </c>
      <c r="G140" s="129" t="s">
        <v>96</v>
      </c>
      <c r="H140" s="17"/>
      <c r="I140" s="25"/>
      <c r="J140" s="26"/>
      <c r="K140" s="26"/>
      <c r="L140" s="29" t="s">
        <v>230</v>
      </c>
      <c r="M140" s="12" t="s">
        <v>229</v>
      </c>
      <c r="N140" s="183">
        <f t="shared" si="14"/>
        <v>0</v>
      </c>
      <c r="O140" s="183"/>
      <c r="P140" s="183"/>
      <c r="Q140" s="161"/>
      <c r="R140" s="161"/>
      <c r="S140" s="438"/>
      <c r="T140" s="161"/>
      <c r="U140" s="161"/>
      <c r="V140" s="161"/>
    </row>
    <row r="141" spans="1:22" s="115" customFormat="1" ht="24.75" customHeight="1">
      <c r="A141" s="122" t="str">
        <f t="shared" si="8"/>
        <v>71040501010000</v>
      </c>
      <c r="B141" s="124" t="s">
        <v>439</v>
      </c>
      <c r="C141" s="117" t="s">
        <v>155</v>
      </c>
      <c r="D141" s="118" t="s">
        <v>149</v>
      </c>
      <c r="E141" s="119" t="s">
        <v>106</v>
      </c>
      <c r="F141" s="120" t="s">
        <v>106</v>
      </c>
      <c r="G141" s="129" t="s">
        <v>440</v>
      </c>
      <c r="H141" s="180">
        <v>2400</v>
      </c>
      <c r="I141" s="212" t="s">
        <v>155</v>
      </c>
      <c r="J141" s="213">
        <v>0</v>
      </c>
      <c r="K141" s="213">
        <v>0</v>
      </c>
      <c r="L141" s="162" t="s">
        <v>169</v>
      </c>
      <c r="M141" s="174"/>
      <c r="N141" s="163">
        <f>+N143+N165+N172+N260+N272</f>
        <v>0</v>
      </c>
      <c r="O141" s="163">
        <f t="shared" ref="O141:P141" si="15">+O143+O165+O172+O260+O272</f>
        <v>0</v>
      </c>
      <c r="P141" s="163">
        <f t="shared" si="15"/>
        <v>0</v>
      </c>
      <c r="Q141" s="161"/>
      <c r="R141" s="161"/>
      <c r="S141" s="438"/>
      <c r="T141" s="161"/>
      <c r="U141" s="161"/>
      <c r="V141" s="161"/>
    </row>
    <row r="142" spans="1:22" ht="16.2">
      <c r="A142" s="122" t="str">
        <f t="shared" si="8"/>
        <v>71040501014251</v>
      </c>
      <c r="B142" s="124" t="s">
        <v>439</v>
      </c>
      <c r="C142" s="117" t="s">
        <v>155</v>
      </c>
      <c r="D142" s="118" t="s">
        <v>149</v>
      </c>
      <c r="E142" s="119" t="s">
        <v>106</v>
      </c>
      <c r="F142" s="120" t="s">
        <v>106</v>
      </c>
      <c r="G142" s="121">
        <v>4251</v>
      </c>
      <c r="H142" s="25"/>
      <c r="I142" s="18"/>
      <c r="J142" s="19"/>
      <c r="K142" s="19"/>
      <c r="L142" s="30" t="s">
        <v>108</v>
      </c>
      <c r="M142" s="31"/>
      <c r="N142" s="190"/>
      <c r="O142" s="190"/>
      <c r="P142" s="190"/>
      <c r="Q142" s="161"/>
      <c r="R142" s="161"/>
      <c r="S142" s="438"/>
      <c r="T142" s="161"/>
      <c r="U142" s="161"/>
      <c r="V142" s="161"/>
    </row>
    <row r="143" spans="1:22" ht="27.6">
      <c r="B143" s="124"/>
      <c r="H143" s="165">
        <v>2410</v>
      </c>
      <c r="I143" s="166" t="s">
        <v>155</v>
      </c>
      <c r="J143" s="167">
        <v>1</v>
      </c>
      <c r="K143" s="167">
        <v>0</v>
      </c>
      <c r="L143" s="168" t="s">
        <v>749</v>
      </c>
      <c r="M143" s="176"/>
      <c r="N143" s="188">
        <f>N145</f>
        <v>0</v>
      </c>
      <c r="O143" s="188">
        <f>O145</f>
        <v>0</v>
      </c>
      <c r="P143" s="188">
        <f>+P145</f>
        <v>0</v>
      </c>
      <c r="Q143" s="161"/>
      <c r="R143" s="161"/>
      <c r="S143" s="438"/>
      <c r="T143" s="161"/>
      <c r="U143" s="161"/>
      <c r="V143" s="161"/>
    </row>
    <row r="144" spans="1:22" s="115" customFormat="1" ht="16.2">
      <c r="A144" s="122" t="str">
        <f t="shared" si="8"/>
        <v>71040501020000</v>
      </c>
      <c r="B144" s="124" t="s">
        <v>439</v>
      </c>
      <c r="C144" s="117" t="s">
        <v>155</v>
      </c>
      <c r="D144" s="118" t="s">
        <v>149</v>
      </c>
      <c r="E144" s="119" t="s">
        <v>106</v>
      </c>
      <c r="F144" s="120" t="s">
        <v>140</v>
      </c>
      <c r="G144" s="129" t="s">
        <v>440</v>
      </c>
      <c r="H144" s="25"/>
      <c r="I144" s="18"/>
      <c r="J144" s="19"/>
      <c r="K144" s="19"/>
      <c r="L144" s="30" t="s">
        <v>750</v>
      </c>
      <c r="M144" s="31"/>
      <c r="N144" s="190"/>
      <c r="O144" s="190"/>
      <c r="P144" s="190"/>
      <c r="Q144" s="161"/>
      <c r="R144" s="161"/>
      <c r="S144" s="438"/>
      <c r="T144" s="161"/>
      <c r="U144" s="161"/>
      <c r="V144" s="161"/>
    </row>
    <row r="145" spans="1:22" ht="26.4">
      <c r="A145" s="122" t="str">
        <f t="shared" si="8"/>
        <v>71040501025113</v>
      </c>
      <c r="B145" s="124" t="s">
        <v>439</v>
      </c>
      <c r="C145" s="117" t="s">
        <v>155</v>
      </c>
      <c r="D145" s="118" t="s">
        <v>149</v>
      </c>
      <c r="E145" s="119" t="s">
        <v>106</v>
      </c>
      <c r="F145" s="120" t="s">
        <v>140</v>
      </c>
      <c r="G145" s="121">
        <v>5113</v>
      </c>
      <c r="H145" s="151">
        <v>2411</v>
      </c>
      <c r="I145" s="152" t="s">
        <v>155</v>
      </c>
      <c r="J145" s="153">
        <v>1</v>
      </c>
      <c r="K145" s="153">
        <v>1</v>
      </c>
      <c r="L145" s="154" t="s">
        <v>751</v>
      </c>
      <c r="M145" s="155"/>
      <c r="N145" s="192">
        <f>+N147+N149+N151+N154+N157+N159+N161+N163</f>
        <v>0</v>
      </c>
      <c r="O145" s="192">
        <f t="shared" ref="O145:P145" si="16">+O147+O149+O151+O154+O157+O159+O161+O163</f>
        <v>0</v>
      </c>
      <c r="P145" s="192">
        <f t="shared" si="16"/>
        <v>0</v>
      </c>
      <c r="Q145" s="161"/>
      <c r="R145" s="161"/>
      <c r="S145" s="438"/>
      <c r="T145" s="161"/>
      <c r="U145" s="161"/>
      <c r="V145" s="161"/>
    </row>
    <row r="146" spans="1:22" s="115" customFormat="1" ht="16.2">
      <c r="A146" s="122" t="str">
        <f t="shared" si="8"/>
        <v>71040501030000</v>
      </c>
      <c r="B146" s="124" t="s">
        <v>439</v>
      </c>
      <c r="C146" s="117" t="s">
        <v>155</v>
      </c>
      <c r="D146" s="118" t="s">
        <v>149</v>
      </c>
      <c r="E146" s="119" t="s">
        <v>106</v>
      </c>
      <c r="F146" s="120" t="s">
        <v>442</v>
      </c>
      <c r="G146" s="129" t="s">
        <v>440</v>
      </c>
      <c r="H146" s="25"/>
      <c r="I146" s="18"/>
      <c r="J146" s="19"/>
      <c r="K146" s="19"/>
      <c r="L146" s="30" t="s">
        <v>108</v>
      </c>
      <c r="M146" s="31"/>
      <c r="N146" s="190"/>
      <c r="O146" s="190"/>
      <c r="P146" s="190"/>
      <c r="Q146" s="161"/>
      <c r="R146" s="161"/>
      <c r="S146" s="438"/>
      <c r="T146" s="161"/>
      <c r="U146" s="161"/>
      <c r="V146" s="161"/>
    </row>
    <row r="147" spans="1:22" ht="47.4" customHeight="1">
      <c r="A147" s="122" t="str">
        <f t="shared" si="8"/>
        <v>71040501034251</v>
      </c>
      <c r="B147" s="124" t="s">
        <v>439</v>
      </c>
      <c r="C147" s="117" t="s">
        <v>155</v>
      </c>
      <c r="D147" s="118" t="s">
        <v>149</v>
      </c>
      <c r="E147" s="119" t="s">
        <v>106</v>
      </c>
      <c r="F147" s="120" t="s">
        <v>442</v>
      </c>
      <c r="G147" s="121">
        <v>4251</v>
      </c>
      <c r="H147" s="45"/>
      <c r="I147" s="147"/>
      <c r="J147" s="148"/>
      <c r="K147" s="148"/>
      <c r="L147" s="27" t="s">
        <v>752</v>
      </c>
      <c r="M147" s="28"/>
      <c r="N147" s="197">
        <f>O147+P147</f>
        <v>0</v>
      </c>
      <c r="O147" s="197">
        <f>SUM(O148)</f>
        <v>0</v>
      </c>
      <c r="P147" s="197">
        <f>SUM(P148)</f>
        <v>0</v>
      </c>
      <c r="Q147" s="161"/>
      <c r="R147" s="161"/>
      <c r="S147" s="438"/>
      <c r="T147" s="161"/>
      <c r="U147" s="161"/>
      <c r="V147" s="161"/>
    </row>
    <row r="148" spans="1:22" ht="16.2">
      <c r="A148" s="122" t="str">
        <f t="shared" si="8"/>
        <v>71040501035113</v>
      </c>
      <c r="B148" s="124" t="s">
        <v>439</v>
      </c>
      <c r="C148" s="117" t="s">
        <v>155</v>
      </c>
      <c r="D148" s="118" t="s">
        <v>149</v>
      </c>
      <c r="E148" s="119" t="s">
        <v>106</v>
      </c>
      <c r="F148" s="120" t="s">
        <v>442</v>
      </c>
      <c r="G148" s="121">
        <v>5113</v>
      </c>
      <c r="H148" s="25"/>
      <c r="I148" s="18"/>
      <c r="J148" s="19"/>
      <c r="K148" s="19"/>
      <c r="L148" s="32" t="s">
        <v>125</v>
      </c>
      <c r="M148" s="33">
        <v>4239</v>
      </c>
      <c r="N148" s="183">
        <f t="shared" ref="N148:N150" si="17">O148+P148</f>
        <v>0</v>
      </c>
      <c r="O148" s="190"/>
      <c r="P148" s="190">
        <v>0</v>
      </c>
      <c r="Q148" s="161"/>
      <c r="R148" s="161"/>
      <c r="S148" s="438"/>
      <c r="T148" s="161"/>
      <c r="U148" s="161"/>
      <c r="V148" s="161"/>
    </row>
    <row r="149" spans="1:22" s="115" customFormat="1" ht="43.95" customHeight="1">
      <c r="A149" s="122" t="str">
        <f t="shared" si="8"/>
        <v>71040501040000</v>
      </c>
      <c r="B149" s="124" t="s">
        <v>439</v>
      </c>
      <c r="C149" s="117" t="s">
        <v>155</v>
      </c>
      <c r="D149" s="118" t="s">
        <v>149</v>
      </c>
      <c r="E149" s="119" t="s">
        <v>106</v>
      </c>
      <c r="F149" s="120" t="s">
        <v>155</v>
      </c>
      <c r="G149" s="129" t="s">
        <v>440</v>
      </c>
      <c r="H149" s="45"/>
      <c r="I149" s="147"/>
      <c r="J149" s="148"/>
      <c r="K149" s="148"/>
      <c r="L149" s="27" t="s">
        <v>753</v>
      </c>
      <c r="M149" s="28"/>
      <c r="N149" s="197">
        <f>O149+P149</f>
        <v>0</v>
      </c>
      <c r="O149" s="197">
        <f>SUM(O150)</f>
        <v>0</v>
      </c>
      <c r="P149" s="197">
        <f>SUM(P150)</f>
        <v>0</v>
      </c>
      <c r="Q149" s="161"/>
      <c r="R149" s="161"/>
      <c r="S149" s="438"/>
      <c r="T149" s="161"/>
      <c r="U149" s="161"/>
      <c r="V149" s="161"/>
    </row>
    <row r="150" spans="1:22" ht="16.2">
      <c r="A150" s="122" t="str">
        <f t="shared" si="8"/>
        <v>71040501044251</v>
      </c>
      <c r="B150" s="124" t="s">
        <v>439</v>
      </c>
      <c r="C150" s="117" t="s">
        <v>155</v>
      </c>
      <c r="D150" s="118" t="s">
        <v>149</v>
      </c>
      <c r="E150" s="119" t="s">
        <v>106</v>
      </c>
      <c r="F150" s="120" t="s">
        <v>155</v>
      </c>
      <c r="G150" s="121">
        <v>4251</v>
      </c>
      <c r="H150" s="25"/>
      <c r="I150" s="18"/>
      <c r="J150" s="19"/>
      <c r="K150" s="19"/>
      <c r="L150" s="32" t="s">
        <v>125</v>
      </c>
      <c r="M150" s="33">
        <v>4239</v>
      </c>
      <c r="N150" s="183">
        <f t="shared" si="17"/>
        <v>0</v>
      </c>
      <c r="O150" s="190"/>
      <c r="P150" s="190"/>
      <c r="Q150" s="161"/>
      <c r="R150" s="161"/>
      <c r="S150" s="438"/>
      <c r="T150" s="161"/>
      <c r="U150" s="161"/>
      <c r="V150" s="161"/>
    </row>
    <row r="151" spans="1:22" ht="37.200000000000003" customHeight="1">
      <c r="B151" s="124"/>
      <c r="H151" s="45"/>
      <c r="I151" s="147"/>
      <c r="J151" s="148"/>
      <c r="K151" s="148"/>
      <c r="L151" s="27" t="s">
        <v>863</v>
      </c>
      <c r="M151" s="28"/>
      <c r="N151" s="197">
        <f>O151+P151</f>
        <v>0</v>
      </c>
      <c r="O151" s="197">
        <f>SUM(O152:O153)</f>
        <v>0</v>
      </c>
      <c r="P151" s="197">
        <f>SUM(P152:P153)</f>
        <v>0</v>
      </c>
      <c r="Q151" s="161"/>
      <c r="R151" s="161"/>
      <c r="S151" s="438"/>
      <c r="T151" s="161"/>
      <c r="U151" s="161"/>
      <c r="V151" s="161"/>
    </row>
    <row r="152" spans="1:22" s="115" customFormat="1" ht="16.2">
      <c r="A152" s="122" t="str">
        <f>CONCATENATE(B152,C152,D152,E152,F152,G152)</f>
        <v>71040501080000</v>
      </c>
      <c r="B152" s="124" t="s">
        <v>439</v>
      </c>
      <c r="C152" s="117" t="s">
        <v>155</v>
      </c>
      <c r="D152" s="118" t="s">
        <v>149</v>
      </c>
      <c r="E152" s="119" t="s">
        <v>106</v>
      </c>
      <c r="F152" s="120" t="s">
        <v>185</v>
      </c>
      <c r="G152" s="129" t="s">
        <v>440</v>
      </c>
      <c r="H152" s="17"/>
      <c r="I152" s="25"/>
      <c r="J152" s="26"/>
      <c r="K152" s="26"/>
      <c r="L152" s="30" t="s">
        <v>754</v>
      </c>
      <c r="M152" s="31">
        <v>4422</v>
      </c>
      <c r="N152" s="183">
        <f t="shared" ref="N152:N153" si="18">O152+P152</f>
        <v>0</v>
      </c>
      <c r="O152" s="183"/>
      <c r="P152" s="183"/>
      <c r="Q152" s="161"/>
      <c r="R152" s="161"/>
      <c r="S152" s="438"/>
      <c r="T152" s="161"/>
      <c r="U152" s="161"/>
      <c r="V152" s="161"/>
    </row>
    <row r="153" spans="1:22" s="115" customFormat="1" ht="16.2">
      <c r="A153" s="122"/>
      <c r="B153" s="124"/>
      <c r="C153" s="117"/>
      <c r="D153" s="118"/>
      <c r="E153" s="119"/>
      <c r="F153" s="120"/>
      <c r="G153" s="129"/>
      <c r="H153" s="17"/>
      <c r="I153" s="25"/>
      <c r="J153" s="26"/>
      <c r="K153" s="26"/>
      <c r="L153" s="30" t="s">
        <v>174</v>
      </c>
      <c r="M153" s="13">
        <v>5113</v>
      </c>
      <c r="N153" s="183">
        <f t="shared" si="18"/>
        <v>0</v>
      </c>
      <c r="O153" s="183"/>
      <c r="P153" s="183"/>
      <c r="Q153" s="161"/>
      <c r="R153" s="161"/>
      <c r="S153" s="438"/>
      <c r="T153" s="161"/>
      <c r="U153" s="161"/>
      <c r="V153" s="161"/>
    </row>
    <row r="154" spans="1:22" ht="60.6" customHeight="1">
      <c r="A154" s="122" t="str">
        <f t="shared" ref="A154:A164" si="19">CONCATENATE(B154,C154,D154,E154,F154,G154)</f>
        <v>71040501085113</v>
      </c>
      <c r="B154" s="124" t="s">
        <v>439</v>
      </c>
      <c r="C154" s="117" t="s">
        <v>155</v>
      </c>
      <c r="D154" s="118" t="s">
        <v>149</v>
      </c>
      <c r="E154" s="119" t="s">
        <v>106</v>
      </c>
      <c r="F154" s="120" t="s">
        <v>185</v>
      </c>
      <c r="G154" s="121">
        <v>5113</v>
      </c>
      <c r="H154" s="45"/>
      <c r="I154" s="147"/>
      <c r="J154" s="148"/>
      <c r="K154" s="148"/>
      <c r="L154" s="27" t="s">
        <v>867</v>
      </c>
      <c r="M154" s="28"/>
      <c r="N154" s="197">
        <f>O154+P154</f>
        <v>0</v>
      </c>
      <c r="O154" s="197">
        <f>SUM(O155:O156)</f>
        <v>0</v>
      </c>
      <c r="P154" s="197">
        <f>SUM(P155:P156)</f>
        <v>0</v>
      </c>
      <c r="Q154" s="161"/>
      <c r="R154" s="161"/>
      <c r="S154" s="438"/>
      <c r="T154" s="161"/>
      <c r="U154" s="161"/>
      <c r="V154" s="161"/>
    </row>
    <row r="155" spans="1:22" s="115" customFormat="1" ht="16.2">
      <c r="A155" s="122" t="str">
        <f t="shared" si="19"/>
        <v>71040501090000</v>
      </c>
      <c r="B155" s="124" t="s">
        <v>439</v>
      </c>
      <c r="C155" s="117" t="s">
        <v>155</v>
      </c>
      <c r="D155" s="118" t="s">
        <v>149</v>
      </c>
      <c r="E155" s="119" t="s">
        <v>106</v>
      </c>
      <c r="F155" s="120" t="s">
        <v>187</v>
      </c>
      <c r="G155" s="129" t="s">
        <v>440</v>
      </c>
      <c r="H155" s="17"/>
      <c r="I155" s="25"/>
      <c r="J155" s="26"/>
      <c r="K155" s="26"/>
      <c r="L155" s="32" t="s">
        <v>134</v>
      </c>
      <c r="M155" s="48">
        <v>4861</v>
      </c>
      <c r="N155" s="183">
        <f t="shared" ref="N155:N158" si="20">O155+P155</f>
        <v>0</v>
      </c>
      <c r="O155" s="183"/>
      <c r="P155" s="183"/>
      <c r="Q155" s="161"/>
      <c r="R155" s="161"/>
      <c r="S155" s="438"/>
      <c r="T155" s="161"/>
      <c r="U155" s="161"/>
      <c r="V155" s="161"/>
    </row>
    <row r="156" spans="1:22" ht="16.2">
      <c r="A156" s="122" t="str">
        <f t="shared" si="19"/>
        <v>71040501094251</v>
      </c>
      <c r="B156" s="124" t="s">
        <v>439</v>
      </c>
      <c r="C156" s="117" t="s">
        <v>155</v>
      </c>
      <c r="D156" s="118" t="s">
        <v>149</v>
      </c>
      <c r="E156" s="119" t="s">
        <v>106</v>
      </c>
      <c r="F156" s="120" t="s">
        <v>187</v>
      </c>
      <c r="G156" s="121">
        <v>4251</v>
      </c>
      <c r="H156" s="17"/>
      <c r="I156" s="25"/>
      <c r="J156" s="26"/>
      <c r="K156" s="26"/>
      <c r="L156" s="30" t="s">
        <v>174</v>
      </c>
      <c r="M156" s="13">
        <v>5113</v>
      </c>
      <c r="N156" s="183">
        <f t="shared" si="20"/>
        <v>0</v>
      </c>
      <c r="O156" s="183"/>
      <c r="P156" s="183"/>
      <c r="Q156" s="161"/>
      <c r="R156" s="161"/>
      <c r="S156" s="438"/>
      <c r="T156" s="161"/>
      <c r="U156" s="161"/>
      <c r="V156" s="161"/>
    </row>
    <row r="157" spans="1:22" ht="37.950000000000003" customHeight="1">
      <c r="A157" s="122" t="str">
        <f t="shared" si="19"/>
        <v>71040501094639</v>
      </c>
      <c r="B157" s="124" t="s">
        <v>439</v>
      </c>
      <c r="C157" s="117" t="s">
        <v>155</v>
      </c>
      <c r="D157" s="118" t="s">
        <v>149</v>
      </c>
      <c r="E157" s="119" t="s">
        <v>106</v>
      </c>
      <c r="F157" s="120" t="s">
        <v>187</v>
      </c>
      <c r="G157" s="121">
        <v>4639</v>
      </c>
      <c r="H157" s="45"/>
      <c r="I157" s="147"/>
      <c r="J157" s="148"/>
      <c r="K157" s="148"/>
      <c r="L157" s="27" t="s">
        <v>864</v>
      </c>
      <c r="M157" s="28"/>
      <c r="N157" s="197">
        <f>O157+P157</f>
        <v>0</v>
      </c>
      <c r="O157" s="197">
        <f>SUM(O158)</f>
        <v>0</v>
      </c>
      <c r="P157" s="197">
        <f>SUM(P158)</f>
        <v>0</v>
      </c>
      <c r="Q157" s="161"/>
      <c r="R157" s="161"/>
      <c r="S157" s="438"/>
      <c r="T157" s="161"/>
      <c r="U157" s="161"/>
      <c r="V157" s="161"/>
    </row>
    <row r="158" spans="1:22" s="115" customFormat="1" ht="16.2">
      <c r="A158" s="122" t="str">
        <f t="shared" si="19"/>
        <v>71040501100000</v>
      </c>
      <c r="B158" s="124" t="s">
        <v>439</v>
      </c>
      <c r="C158" s="117" t="s">
        <v>155</v>
      </c>
      <c r="D158" s="118" t="s">
        <v>149</v>
      </c>
      <c r="E158" s="119" t="s">
        <v>106</v>
      </c>
      <c r="F158" s="120" t="s">
        <v>189</v>
      </c>
      <c r="G158" s="129" t="s">
        <v>440</v>
      </c>
      <c r="H158" s="17"/>
      <c r="I158" s="25"/>
      <c r="J158" s="26"/>
      <c r="K158" s="26"/>
      <c r="L158" s="30" t="s">
        <v>174</v>
      </c>
      <c r="M158" s="13">
        <v>5113</v>
      </c>
      <c r="N158" s="183">
        <f t="shared" si="20"/>
        <v>0</v>
      </c>
      <c r="O158" s="183">
        <v>0</v>
      </c>
      <c r="P158" s="183"/>
      <c r="Q158" s="161"/>
      <c r="R158" s="161"/>
      <c r="S158" s="438"/>
      <c r="T158" s="161"/>
      <c r="U158" s="161"/>
      <c r="V158" s="161"/>
    </row>
    <row r="159" spans="1:22" ht="73.95" customHeight="1">
      <c r="A159" s="122" t="str">
        <f t="shared" si="19"/>
        <v>71040501104861</v>
      </c>
      <c r="B159" s="124" t="s">
        <v>439</v>
      </c>
      <c r="C159" s="117" t="s">
        <v>155</v>
      </c>
      <c r="D159" s="118" t="s">
        <v>149</v>
      </c>
      <c r="E159" s="119" t="s">
        <v>106</v>
      </c>
      <c r="F159" s="120" t="s">
        <v>189</v>
      </c>
      <c r="G159" s="121">
        <v>4861</v>
      </c>
      <c r="H159" s="45"/>
      <c r="I159" s="147"/>
      <c r="J159" s="148"/>
      <c r="K159" s="148"/>
      <c r="L159" s="27" t="s">
        <v>868</v>
      </c>
      <c r="M159" s="28"/>
      <c r="N159" s="197">
        <f>O159+P159</f>
        <v>0</v>
      </c>
      <c r="O159" s="197">
        <f>SUM(O160:O160)</f>
        <v>0</v>
      </c>
      <c r="P159" s="197">
        <f>SUM(P160:P160)</f>
        <v>0</v>
      </c>
      <c r="Q159" s="161"/>
      <c r="R159" s="161"/>
      <c r="S159" s="438"/>
      <c r="T159" s="161"/>
      <c r="U159" s="161"/>
      <c r="V159" s="161"/>
    </row>
    <row r="160" spans="1:22" s="115" customFormat="1" ht="16.2">
      <c r="A160" s="122" t="str">
        <f t="shared" si="19"/>
        <v>71040501110000</v>
      </c>
      <c r="B160" s="124" t="s">
        <v>439</v>
      </c>
      <c r="C160" s="117" t="s">
        <v>155</v>
      </c>
      <c r="D160" s="118" t="s">
        <v>149</v>
      </c>
      <c r="E160" s="119" t="s">
        <v>106</v>
      </c>
      <c r="F160" s="120" t="s">
        <v>104</v>
      </c>
      <c r="G160" s="129" t="s">
        <v>440</v>
      </c>
      <c r="H160" s="17"/>
      <c r="I160" s="25"/>
      <c r="J160" s="26"/>
      <c r="K160" s="26"/>
      <c r="L160" s="32" t="s">
        <v>134</v>
      </c>
      <c r="M160" s="48">
        <v>4861</v>
      </c>
      <c r="N160" s="183">
        <f t="shared" ref="N160:N162" si="21">O160+P160</f>
        <v>0</v>
      </c>
      <c r="O160" s="402"/>
      <c r="P160" s="402">
        <v>0</v>
      </c>
      <c r="Q160" s="161"/>
      <c r="R160" s="161"/>
      <c r="S160" s="438"/>
      <c r="T160" s="161"/>
      <c r="U160" s="161"/>
      <c r="V160" s="161"/>
    </row>
    <row r="161" spans="1:22" s="115" customFormat="1" ht="84.6" customHeight="1">
      <c r="A161" s="122" t="str">
        <f t="shared" si="19"/>
        <v>71040501120000</v>
      </c>
      <c r="B161" s="124" t="s">
        <v>439</v>
      </c>
      <c r="C161" s="117" t="s">
        <v>155</v>
      </c>
      <c r="D161" s="118" t="s">
        <v>149</v>
      </c>
      <c r="E161" s="119" t="s">
        <v>106</v>
      </c>
      <c r="F161" s="120" t="s">
        <v>443</v>
      </c>
      <c r="G161" s="129" t="s">
        <v>440</v>
      </c>
      <c r="H161" s="45"/>
      <c r="I161" s="147"/>
      <c r="J161" s="148"/>
      <c r="K161" s="148"/>
      <c r="L161" s="457" t="s">
        <v>869</v>
      </c>
      <c r="M161" s="28"/>
      <c r="N161" s="197">
        <f>O161+P161</f>
        <v>0</v>
      </c>
      <c r="O161" s="197">
        <f>SUM(O162:O162)</f>
        <v>0</v>
      </c>
      <c r="P161" s="197">
        <f>SUM(P162:P162)</f>
        <v>0</v>
      </c>
      <c r="Q161" s="161"/>
      <c r="R161" s="161"/>
      <c r="S161" s="438"/>
      <c r="T161" s="161"/>
      <c r="U161" s="161"/>
      <c r="V161" s="161"/>
    </row>
    <row r="162" spans="1:22" ht="16.2">
      <c r="A162" s="122" t="str">
        <f t="shared" si="19"/>
        <v>71040501125129</v>
      </c>
      <c r="B162" s="124" t="s">
        <v>439</v>
      </c>
      <c r="C162" s="117" t="s">
        <v>155</v>
      </c>
      <c r="D162" s="118" t="s">
        <v>149</v>
      </c>
      <c r="E162" s="119" t="s">
        <v>106</v>
      </c>
      <c r="F162" s="120" t="s">
        <v>443</v>
      </c>
      <c r="G162" s="121">
        <v>5129</v>
      </c>
      <c r="H162" s="17"/>
      <c r="I162" s="25"/>
      <c r="J162" s="26"/>
      <c r="K162" s="26"/>
      <c r="L162" s="32" t="s">
        <v>134</v>
      </c>
      <c r="M162" s="48">
        <v>4861</v>
      </c>
      <c r="N162" s="183">
        <f t="shared" si="21"/>
        <v>0</v>
      </c>
      <c r="O162" s="402"/>
      <c r="P162" s="402">
        <v>0</v>
      </c>
      <c r="Q162" s="161"/>
      <c r="R162" s="161"/>
      <c r="S162" s="438"/>
      <c r="T162" s="161"/>
      <c r="U162" s="161"/>
      <c r="V162" s="161"/>
    </row>
    <row r="163" spans="1:22" ht="42.6" customHeight="1">
      <c r="A163" s="122" t="str">
        <f t="shared" si="19"/>
        <v>71040501094639</v>
      </c>
      <c r="B163" s="124" t="s">
        <v>439</v>
      </c>
      <c r="C163" s="117" t="s">
        <v>155</v>
      </c>
      <c r="D163" s="118" t="s">
        <v>149</v>
      </c>
      <c r="E163" s="119" t="s">
        <v>106</v>
      </c>
      <c r="F163" s="120" t="s">
        <v>187</v>
      </c>
      <c r="G163" s="121">
        <v>4639</v>
      </c>
      <c r="H163" s="45"/>
      <c r="I163" s="147"/>
      <c r="J163" s="148"/>
      <c r="K163" s="148"/>
      <c r="L163" s="27" t="s">
        <v>865</v>
      </c>
      <c r="M163" s="28"/>
      <c r="N163" s="197">
        <f>O163+P163</f>
        <v>0</v>
      </c>
      <c r="O163" s="197">
        <f>SUM(O164)</f>
        <v>0</v>
      </c>
      <c r="P163" s="197">
        <f>SUM(P164)</f>
        <v>0</v>
      </c>
      <c r="Q163" s="161"/>
      <c r="R163" s="161"/>
      <c r="S163" s="438"/>
      <c r="T163" s="161"/>
      <c r="U163" s="161"/>
      <c r="V163" s="161"/>
    </row>
    <row r="164" spans="1:22" s="115" customFormat="1" ht="26.4">
      <c r="A164" s="122" t="str">
        <f t="shared" si="19"/>
        <v>71040501100000</v>
      </c>
      <c r="B164" s="124" t="s">
        <v>439</v>
      </c>
      <c r="C164" s="117" t="s">
        <v>155</v>
      </c>
      <c r="D164" s="118" t="s">
        <v>149</v>
      </c>
      <c r="E164" s="119" t="s">
        <v>106</v>
      </c>
      <c r="F164" s="120" t="s">
        <v>189</v>
      </c>
      <c r="G164" s="129" t="s">
        <v>440</v>
      </c>
      <c r="H164" s="17"/>
      <c r="I164" s="25"/>
      <c r="J164" s="26"/>
      <c r="K164" s="26"/>
      <c r="L164" s="30" t="s">
        <v>866</v>
      </c>
      <c r="M164" s="13">
        <v>5511</v>
      </c>
      <c r="N164" s="183">
        <f t="shared" ref="N164" si="22">O164+P164</f>
        <v>0</v>
      </c>
      <c r="O164" s="183">
        <v>0</v>
      </c>
      <c r="P164" s="183"/>
      <c r="Q164" s="161"/>
      <c r="R164" s="161"/>
      <c r="S164" s="438"/>
      <c r="T164" s="161"/>
      <c r="U164" s="161"/>
      <c r="V164" s="161"/>
    </row>
    <row r="165" spans="1:22" ht="27.6">
      <c r="A165" s="122" t="str">
        <f t="shared" si="8"/>
        <v>71040501045112</v>
      </c>
      <c r="B165" s="124" t="s">
        <v>439</v>
      </c>
      <c r="C165" s="117" t="s">
        <v>155</v>
      </c>
      <c r="D165" s="118" t="s">
        <v>149</v>
      </c>
      <c r="E165" s="119" t="s">
        <v>106</v>
      </c>
      <c r="F165" s="120" t="s">
        <v>155</v>
      </c>
      <c r="G165" s="121">
        <v>5112</v>
      </c>
      <c r="H165" s="165">
        <v>2420</v>
      </c>
      <c r="I165" s="166" t="s">
        <v>155</v>
      </c>
      <c r="J165" s="167">
        <v>2</v>
      </c>
      <c r="K165" s="167">
        <v>0</v>
      </c>
      <c r="L165" s="168" t="s">
        <v>170</v>
      </c>
      <c r="M165" s="176"/>
      <c r="N165" s="188">
        <f>+N167</f>
        <v>0</v>
      </c>
      <c r="O165" s="188">
        <f>+O167</f>
        <v>0</v>
      </c>
      <c r="P165" s="188">
        <f>+P167</f>
        <v>0</v>
      </c>
      <c r="Q165" s="161"/>
      <c r="R165" s="161"/>
      <c r="S165" s="438"/>
      <c r="T165" s="161"/>
      <c r="U165" s="161"/>
      <c r="V165" s="161"/>
    </row>
    <row r="166" spans="1:22" ht="16.2">
      <c r="A166" s="122" t="str">
        <f t="shared" si="8"/>
        <v>71040501045113</v>
      </c>
      <c r="B166" s="124" t="s">
        <v>439</v>
      </c>
      <c r="C166" s="117" t="s">
        <v>155</v>
      </c>
      <c r="D166" s="118" t="s">
        <v>149</v>
      </c>
      <c r="E166" s="119" t="s">
        <v>106</v>
      </c>
      <c r="F166" s="120" t="s">
        <v>155</v>
      </c>
      <c r="G166" s="121">
        <v>5113</v>
      </c>
      <c r="H166" s="25"/>
      <c r="I166" s="18"/>
      <c r="J166" s="19"/>
      <c r="K166" s="19"/>
      <c r="L166" s="30" t="s">
        <v>110</v>
      </c>
      <c r="M166" s="31"/>
      <c r="N166" s="190"/>
      <c r="O166" s="190"/>
      <c r="P166" s="190"/>
      <c r="Q166" s="161"/>
      <c r="R166" s="161"/>
      <c r="S166" s="438"/>
      <c r="T166" s="161"/>
      <c r="U166" s="161"/>
      <c r="V166" s="161"/>
    </row>
    <row r="167" spans="1:22" s="115" customFormat="1" ht="16.2">
      <c r="A167" s="122" t="str">
        <f t="shared" si="8"/>
        <v>71040501050000</v>
      </c>
      <c r="B167" s="124" t="s">
        <v>439</v>
      </c>
      <c r="C167" s="117" t="s">
        <v>155</v>
      </c>
      <c r="D167" s="118" t="s">
        <v>149</v>
      </c>
      <c r="E167" s="119" t="s">
        <v>106</v>
      </c>
      <c r="F167" s="120" t="s">
        <v>149</v>
      </c>
      <c r="G167" s="129" t="s">
        <v>440</v>
      </c>
      <c r="H167" s="151">
        <v>2424</v>
      </c>
      <c r="I167" s="152" t="s">
        <v>155</v>
      </c>
      <c r="J167" s="153">
        <v>2</v>
      </c>
      <c r="K167" s="153">
        <v>4</v>
      </c>
      <c r="L167" s="154" t="s">
        <v>171</v>
      </c>
      <c r="M167" s="155"/>
      <c r="N167" s="192">
        <f>+N169</f>
        <v>0</v>
      </c>
      <c r="O167" s="192">
        <f>+O169</f>
        <v>0</v>
      </c>
      <c r="P167" s="192">
        <f>+P169</f>
        <v>0</v>
      </c>
      <c r="Q167" s="161"/>
      <c r="R167" s="161"/>
      <c r="S167" s="438"/>
      <c r="T167" s="161"/>
      <c r="U167" s="161"/>
      <c r="V167" s="161"/>
    </row>
    <row r="168" spans="1:22" ht="16.2">
      <c r="A168" s="122" t="str">
        <f t="shared" si="8"/>
        <v>71040501054251</v>
      </c>
      <c r="B168" s="124" t="s">
        <v>439</v>
      </c>
      <c r="C168" s="117" t="s">
        <v>155</v>
      </c>
      <c r="D168" s="118" t="s">
        <v>149</v>
      </c>
      <c r="E168" s="119" t="s">
        <v>106</v>
      </c>
      <c r="F168" s="120" t="s">
        <v>149</v>
      </c>
      <c r="G168" s="121">
        <v>4251</v>
      </c>
      <c r="H168" s="25"/>
      <c r="I168" s="25"/>
      <c r="J168" s="26"/>
      <c r="K168" s="26"/>
      <c r="L168" s="30" t="s">
        <v>108</v>
      </c>
      <c r="M168" s="31"/>
      <c r="N168" s="190"/>
      <c r="O168" s="190"/>
      <c r="P168" s="190"/>
      <c r="Q168" s="161"/>
      <c r="R168" s="161"/>
      <c r="S168" s="438"/>
      <c r="T168" s="161"/>
      <c r="U168" s="161"/>
      <c r="V168" s="161"/>
    </row>
    <row r="169" spans="1:22" ht="16.2">
      <c r="A169" s="122" t="str">
        <f t="shared" si="8"/>
        <v>71040501055112</v>
      </c>
      <c r="B169" s="124" t="s">
        <v>439</v>
      </c>
      <c r="C169" s="117" t="s">
        <v>155</v>
      </c>
      <c r="D169" s="118" t="s">
        <v>149</v>
      </c>
      <c r="E169" s="119" t="s">
        <v>106</v>
      </c>
      <c r="F169" s="120" t="s">
        <v>149</v>
      </c>
      <c r="G169" s="121">
        <v>5112</v>
      </c>
      <c r="H169" s="45"/>
      <c r="I169" s="147"/>
      <c r="J169" s="148"/>
      <c r="K169" s="148"/>
      <c r="L169" s="27" t="s">
        <v>172</v>
      </c>
      <c r="M169" s="28"/>
      <c r="N169" s="197">
        <f>O169+P169</f>
        <v>0</v>
      </c>
      <c r="O169" s="197">
        <f>SUM(O170:O171)</f>
        <v>0</v>
      </c>
      <c r="P169" s="197">
        <f>SUM(P170:P171)</f>
        <v>0</v>
      </c>
      <c r="Q169" s="161"/>
      <c r="R169" s="161"/>
      <c r="S169" s="438"/>
      <c r="T169" s="161"/>
      <c r="U169" s="161"/>
      <c r="V169" s="161"/>
    </row>
    <row r="170" spans="1:22" ht="16.2">
      <c r="A170" s="122" t="str">
        <f t="shared" ref="A170:A220" si="23">CONCATENATE(B170,C170,D170,E170,F170,G170)</f>
        <v>71040501055113</v>
      </c>
      <c r="B170" s="124" t="s">
        <v>439</v>
      </c>
      <c r="C170" s="117" t="s">
        <v>155</v>
      </c>
      <c r="D170" s="118" t="s">
        <v>149</v>
      </c>
      <c r="E170" s="119" t="s">
        <v>106</v>
      </c>
      <c r="F170" s="120" t="s">
        <v>149</v>
      </c>
      <c r="G170" s="121">
        <v>5113</v>
      </c>
      <c r="H170" s="25"/>
      <c r="I170" s="18"/>
      <c r="J170" s="19"/>
      <c r="K170" s="19"/>
      <c r="L170" s="30" t="s">
        <v>173</v>
      </c>
      <c r="M170" s="31">
        <v>5112</v>
      </c>
      <c r="N170" s="183">
        <f t="shared" ref="N170:N171" si="24">O170+P170</f>
        <v>0</v>
      </c>
      <c r="O170" s="183">
        <v>0</v>
      </c>
      <c r="P170" s="183"/>
      <c r="Q170" s="161"/>
      <c r="R170" s="161"/>
      <c r="S170" s="438"/>
      <c r="T170" s="161"/>
      <c r="U170" s="161"/>
      <c r="V170" s="161"/>
    </row>
    <row r="171" spans="1:22" s="115" customFormat="1" ht="16.2">
      <c r="A171" s="122" t="str">
        <f t="shared" si="23"/>
        <v>71040501060000</v>
      </c>
      <c r="B171" s="124" t="s">
        <v>439</v>
      </c>
      <c r="C171" s="117" t="s">
        <v>155</v>
      </c>
      <c r="D171" s="118" t="s">
        <v>149</v>
      </c>
      <c r="E171" s="119" t="s">
        <v>106</v>
      </c>
      <c r="F171" s="120" t="s">
        <v>157</v>
      </c>
      <c r="G171" s="129" t="s">
        <v>440</v>
      </c>
      <c r="H171" s="17"/>
      <c r="I171" s="25"/>
      <c r="J171" s="26"/>
      <c r="K171" s="26"/>
      <c r="L171" s="30" t="s">
        <v>174</v>
      </c>
      <c r="M171" s="13">
        <v>5113</v>
      </c>
      <c r="N171" s="183">
        <f t="shared" si="24"/>
        <v>0</v>
      </c>
      <c r="O171" s="183"/>
      <c r="P171" s="183"/>
      <c r="Q171" s="161"/>
      <c r="R171" s="161"/>
      <c r="S171" s="438"/>
      <c r="T171" s="161"/>
      <c r="U171" s="161"/>
      <c r="V171" s="161"/>
    </row>
    <row r="172" spans="1:22" ht="16.2">
      <c r="A172" s="122" t="str">
        <f t="shared" si="23"/>
        <v>71040501134251</v>
      </c>
      <c r="B172" s="124" t="s">
        <v>439</v>
      </c>
      <c r="C172" s="117" t="s">
        <v>155</v>
      </c>
      <c r="D172" s="118" t="s">
        <v>149</v>
      </c>
      <c r="E172" s="119" t="s">
        <v>106</v>
      </c>
      <c r="F172" s="120" t="s">
        <v>444</v>
      </c>
      <c r="G172" s="121">
        <v>4251</v>
      </c>
      <c r="H172" s="165">
        <v>2450</v>
      </c>
      <c r="I172" s="166" t="s">
        <v>155</v>
      </c>
      <c r="J172" s="167">
        <v>5</v>
      </c>
      <c r="K172" s="167">
        <v>0</v>
      </c>
      <c r="L172" s="168" t="s">
        <v>175</v>
      </c>
      <c r="M172" s="176"/>
      <c r="N172" s="188">
        <f>+N174+N246</f>
        <v>0</v>
      </c>
      <c r="O172" s="188">
        <f>+O174+O246</f>
        <v>0</v>
      </c>
      <c r="P172" s="188">
        <f>+P174+P246</f>
        <v>0</v>
      </c>
      <c r="Q172" s="161"/>
      <c r="R172" s="161"/>
      <c r="S172" s="438"/>
      <c r="T172" s="161"/>
      <c r="U172" s="161"/>
      <c r="V172" s="161"/>
    </row>
    <row r="173" spans="1:22" ht="16.2">
      <c r="A173" s="122" t="str">
        <f t="shared" si="23"/>
        <v>71040501135129</v>
      </c>
      <c r="B173" s="124" t="s">
        <v>439</v>
      </c>
      <c r="C173" s="117" t="s">
        <v>155</v>
      </c>
      <c r="D173" s="118" t="s">
        <v>149</v>
      </c>
      <c r="E173" s="119" t="s">
        <v>106</v>
      </c>
      <c r="F173" s="120" t="s">
        <v>444</v>
      </c>
      <c r="G173" s="121">
        <v>5129</v>
      </c>
      <c r="H173" s="25"/>
      <c r="I173" s="18"/>
      <c r="J173" s="19"/>
      <c r="K173" s="19"/>
      <c r="L173" s="30" t="s">
        <v>110</v>
      </c>
      <c r="M173" s="31"/>
      <c r="N173" s="190"/>
      <c r="O173" s="190"/>
      <c r="P173" s="190"/>
      <c r="Q173" s="161"/>
      <c r="R173" s="161"/>
      <c r="S173" s="438"/>
      <c r="T173" s="161"/>
      <c r="U173" s="161"/>
      <c r="V173" s="161"/>
    </row>
    <row r="174" spans="1:22" ht="16.2">
      <c r="A174" s="122" t="str">
        <f t="shared" si="23"/>
        <v>71040501135221</v>
      </c>
      <c r="B174" s="124" t="s">
        <v>439</v>
      </c>
      <c r="C174" s="117" t="s">
        <v>155</v>
      </c>
      <c r="D174" s="118" t="s">
        <v>149</v>
      </c>
      <c r="E174" s="119" t="s">
        <v>106</v>
      </c>
      <c r="F174" s="120" t="s">
        <v>444</v>
      </c>
      <c r="G174" s="121">
        <v>5221</v>
      </c>
      <c r="H174" s="151">
        <v>2451</v>
      </c>
      <c r="I174" s="152" t="s">
        <v>155</v>
      </c>
      <c r="J174" s="153">
        <v>5</v>
      </c>
      <c r="K174" s="153">
        <v>1</v>
      </c>
      <c r="L174" s="154" t="s">
        <v>176</v>
      </c>
      <c r="M174" s="155"/>
      <c r="N174" s="192">
        <f>+N176+N179+N181+N185+N189+N194+N198+N200+N206+N213+N217+N220+N224+N231+N234+N236+N238+N244</f>
        <v>0</v>
      </c>
      <c r="O174" s="192">
        <f>+O176+O179+O181+O185+O189+O194+O198+O200+O206+O213+O217+O220+O224+O231+O234+O236+O238+O244</f>
        <v>0</v>
      </c>
      <c r="P174" s="192">
        <f t="shared" ref="P174" si="25">+P176+P179+P181+P185+P189+P194+P198+P200+P206+P213+P217+P220+P224+P231+P234+P236+P238+P244</f>
        <v>0</v>
      </c>
      <c r="Q174" s="161"/>
      <c r="R174" s="161"/>
      <c r="S174" s="438"/>
      <c r="T174" s="161"/>
      <c r="U174" s="161"/>
      <c r="V174" s="161"/>
    </row>
    <row r="175" spans="1:22" s="115" customFormat="1" ht="16.2">
      <c r="A175" s="122" t="str">
        <f t="shared" si="23"/>
        <v>71040501140000</v>
      </c>
      <c r="B175" s="124" t="s">
        <v>439</v>
      </c>
      <c r="C175" s="117" t="s">
        <v>155</v>
      </c>
      <c r="D175" s="118" t="s">
        <v>149</v>
      </c>
      <c r="E175" s="119" t="s">
        <v>106</v>
      </c>
      <c r="F175" s="120" t="s">
        <v>445</v>
      </c>
      <c r="G175" s="129" t="s">
        <v>440</v>
      </c>
      <c r="H175" s="25"/>
      <c r="I175" s="25"/>
      <c r="J175" s="26"/>
      <c r="K175" s="26"/>
      <c r="L175" s="30" t="s">
        <v>108</v>
      </c>
      <c r="M175" s="31"/>
      <c r="N175" s="190"/>
      <c r="O175" s="190"/>
      <c r="P175" s="190"/>
      <c r="Q175" s="161"/>
      <c r="R175" s="161"/>
      <c r="S175" s="438"/>
      <c r="T175" s="161"/>
      <c r="U175" s="161"/>
      <c r="V175" s="161"/>
    </row>
    <row r="176" spans="1:22" ht="28.5" customHeight="1">
      <c r="A176" s="122" t="str">
        <f t="shared" si="23"/>
        <v>71040501144729</v>
      </c>
      <c r="B176" s="124" t="s">
        <v>439</v>
      </c>
      <c r="C176" s="117" t="s">
        <v>155</v>
      </c>
      <c r="D176" s="118" t="s">
        <v>149</v>
      </c>
      <c r="E176" s="119" t="s">
        <v>106</v>
      </c>
      <c r="F176" s="120" t="s">
        <v>445</v>
      </c>
      <c r="G176" s="121">
        <v>4729</v>
      </c>
      <c r="H176" s="45"/>
      <c r="I176" s="147"/>
      <c r="J176" s="148"/>
      <c r="K176" s="148"/>
      <c r="L176" s="27" t="s">
        <v>177</v>
      </c>
      <c r="M176" s="28"/>
      <c r="N176" s="197">
        <f>O176+P176</f>
        <v>0</v>
      </c>
      <c r="O176" s="197">
        <f>SUM(O177:O178)</f>
        <v>0</v>
      </c>
      <c r="P176" s="197">
        <f>SUM(P177:P178)</f>
        <v>0</v>
      </c>
      <c r="Q176" s="161"/>
      <c r="R176" s="161"/>
      <c r="S176" s="438"/>
      <c r="T176" s="161"/>
      <c r="U176" s="161"/>
      <c r="V176" s="161"/>
    </row>
    <row r="177" spans="1:22" s="115" customFormat="1" ht="27" customHeight="1">
      <c r="A177" s="122" t="str">
        <f t="shared" si="23"/>
        <v>71040501150000</v>
      </c>
      <c r="B177" s="124" t="s">
        <v>439</v>
      </c>
      <c r="C177" s="117" t="s">
        <v>155</v>
      </c>
      <c r="D177" s="118" t="s">
        <v>149</v>
      </c>
      <c r="E177" s="119" t="s">
        <v>106</v>
      </c>
      <c r="F177" s="120" t="s">
        <v>446</v>
      </c>
      <c r="G177" s="129" t="s">
        <v>440</v>
      </c>
      <c r="H177" s="25"/>
      <c r="I177" s="25"/>
      <c r="J177" s="26"/>
      <c r="K177" s="26"/>
      <c r="L177" s="29" t="s">
        <v>142</v>
      </c>
      <c r="M177" s="12">
        <v>4251</v>
      </c>
      <c r="N177" s="183">
        <f t="shared" ref="N177:N243" si="26">O177+P177</f>
        <v>0</v>
      </c>
      <c r="O177" s="398"/>
      <c r="P177" s="398">
        <v>0</v>
      </c>
      <c r="Q177" s="161"/>
      <c r="R177" s="161"/>
      <c r="S177" s="438"/>
      <c r="T177" s="161"/>
      <c r="U177" s="161"/>
      <c r="V177" s="161"/>
    </row>
    <row r="178" spans="1:22" ht="21" customHeight="1">
      <c r="A178" s="122" t="str">
        <f t="shared" si="23"/>
        <v>71040501155112</v>
      </c>
      <c r="B178" s="124" t="s">
        <v>439</v>
      </c>
      <c r="C178" s="117" t="s">
        <v>155</v>
      </c>
      <c r="D178" s="118" t="s">
        <v>149</v>
      </c>
      <c r="E178" s="119" t="s">
        <v>106</v>
      </c>
      <c r="F178" s="120" t="s">
        <v>446</v>
      </c>
      <c r="G178" s="121">
        <v>5112</v>
      </c>
      <c r="H178" s="25"/>
      <c r="I178" s="25"/>
      <c r="J178" s="26"/>
      <c r="K178" s="26"/>
      <c r="L178" s="32" t="s">
        <v>174</v>
      </c>
      <c r="M178" s="48">
        <v>5113</v>
      </c>
      <c r="N178" s="183">
        <f t="shared" si="26"/>
        <v>0</v>
      </c>
      <c r="O178" s="183"/>
      <c r="P178" s="183"/>
      <c r="Q178" s="161"/>
      <c r="R178" s="161"/>
      <c r="S178" s="438"/>
      <c r="T178" s="161"/>
      <c r="U178" s="161"/>
      <c r="V178" s="161"/>
    </row>
    <row r="179" spans="1:22" ht="44.4" customHeight="1">
      <c r="A179" s="122" t="str">
        <f t="shared" si="23"/>
        <v>71040501155133</v>
      </c>
      <c r="B179" s="124" t="s">
        <v>439</v>
      </c>
      <c r="C179" s="117" t="s">
        <v>155</v>
      </c>
      <c r="D179" s="118" t="s">
        <v>149</v>
      </c>
      <c r="E179" s="119" t="s">
        <v>106</v>
      </c>
      <c r="F179" s="120" t="s">
        <v>446</v>
      </c>
      <c r="G179" s="121">
        <v>5133</v>
      </c>
      <c r="H179" s="45"/>
      <c r="I179" s="147"/>
      <c r="J179" s="148"/>
      <c r="K179" s="148"/>
      <c r="L179" s="459" t="s">
        <v>856</v>
      </c>
      <c r="M179" s="28"/>
      <c r="N179" s="197">
        <f>O179+P179</f>
        <v>0</v>
      </c>
      <c r="O179" s="197">
        <f>SUM(O180)</f>
        <v>0</v>
      </c>
      <c r="P179" s="197">
        <f>SUM(P180)</f>
        <v>0</v>
      </c>
      <c r="Q179" s="161"/>
      <c r="R179" s="161"/>
      <c r="S179" s="438"/>
      <c r="T179" s="161"/>
      <c r="U179" s="161"/>
      <c r="V179" s="161"/>
    </row>
    <row r="180" spans="1:22" ht="16.2">
      <c r="A180" s="122" t="str">
        <f t="shared" si="23"/>
        <v>71040501155134</v>
      </c>
      <c r="B180" s="124" t="s">
        <v>439</v>
      </c>
      <c r="C180" s="117" t="s">
        <v>155</v>
      </c>
      <c r="D180" s="118" t="s">
        <v>149</v>
      </c>
      <c r="E180" s="119" t="s">
        <v>106</v>
      </c>
      <c r="F180" s="120" t="s">
        <v>446</v>
      </c>
      <c r="G180" s="121">
        <v>5134</v>
      </c>
      <c r="H180" s="25"/>
      <c r="I180" s="25"/>
      <c r="J180" s="26"/>
      <c r="K180" s="26"/>
      <c r="L180" s="441" t="s">
        <v>134</v>
      </c>
      <c r="M180" s="422">
        <v>4861</v>
      </c>
      <c r="N180" s="183">
        <f t="shared" si="26"/>
        <v>0</v>
      </c>
      <c r="O180" s="402"/>
      <c r="P180" s="402"/>
      <c r="Q180" s="161"/>
      <c r="R180" s="161"/>
      <c r="S180" s="438"/>
      <c r="T180" s="161"/>
      <c r="U180" s="161"/>
      <c r="V180" s="161"/>
    </row>
    <row r="181" spans="1:22" s="156" customFormat="1" ht="16.2">
      <c r="A181" s="122" t="str">
        <f t="shared" si="23"/>
        <v>71040505000000</v>
      </c>
      <c r="B181" s="124" t="s">
        <v>439</v>
      </c>
      <c r="C181" s="117" t="s">
        <v>155</v>
      </c>
      <c r="D181" s="118" t="s">
        <v>149</v>
      </c>
      <c r="E181" s="119" t="s">
        <v>149</v>
      </c>
      <c r="F181" s="120" t="s">
        <v>441</v>
      </c>
      <c r="G181" s="129" t="s">
        <v>440</v>
      </c>
      <c r="H181" s="45"/>
      <c r="I181" s="147"/>
      <c r="J181" s="148"/>
      <c r="K181" s="148"/>
      <c r="L181" s="27" t="s">
        <v>179</v>
      </c>
      <c r="M181" s="28"/>
      <c r="N181" s="197">
        <f>O181+P181</f>
        <v>0</v>
      </c>
      <c r="O181" s="197">
        <f>SUM(O182:O184)</f>
        <v>0</v>
      </c>
      <c r="P181" s="197">
        <f>SUM(P182:P184)</f>
        <v>0</v>
      </c>
      <c r="Q181" s="161"/>
      <c r="R181" s="161"/>
      <c r="S181" s="438"/>
      <c r="T181" s="161"/>
      <c r="U181" s="161"/>
      <c r="V181" s="161"/>
    </row>
    <row r="182" spans="1:22" ht="31.5" customHeight="1">
      <c r="A182" s="122" t="str">
        <f t="shared" si="23"/>
        <v>71040505000001</v>
      </c>
      <c r="B182" s="124" t="s">
        <v>439</v>
      </c>
      <c r="C182" s="117" t="s">
        <v>155</v>
      </c>
      <c r="D182" s="118" t="s">
        <v>149</v>
      </c>
      <c r="E182" s="119" t="s">
        <v>149</v>
      </c>
      <c r="F182" s="120" t="s">
        <v>441</v>
      </c>
      <c r="G182" s="129" t="s">
        <v>96</v>
      </c>
      <c r="H182" s="17"/>
      <c r="I182" s="25"/>
      <c r="J182" s="26"/>
      <c r="K182" s="26"/>
      <c r="L182" s="30" t="s">
        <v>142</v>
      </c>
      <c r="M182" s="13">
        <v>4251</v>
      </c>
      <c r="N182" s="183">
        <f t="shared" si="26"/>
        <v>0</v>
      </c>
      <c r="O182" s="183"/>
      <c r="P182" s="183">
        <v>0</v>
      </c>
      <c r="Q182" s="161"/>
      <c r="R182" s="161"/>
      <c r="S182" s="438"/>
      <c r="T182" s="161"/>
      <c r="U182" s="161"/>
      <c r="V182" s="161"/>
    </row>
    <row r="183" spans="1:22" s="115" customFormat="1" ht="16.2">
      <c r="A183" s="122" t="str">
        <f t="shared" si="23"/>
        <v>71040505010000</v>
      </c>
      <c r="B183" s="124" t="s">
        <v>439</v>
      </c>
      <c r="C183" s="117" t="s">
        <v>155</v>
      </c>
      <c r="D183" s="118" t="s">
        <v>149</v>
      </c>
      <c r="E183" s="119" t="s">
        <v>149</v>
      </c>
      <c r="F183" s="120" t="s">
        <v>106</v>
      </c>
      <c r="G183" s="129" t="s">
        <v>440</v>
      </c>
      <c r="H183" s="17"/>
      <c r="I183" s="25"/>
      <c r="J183" s="26"/>
      <c r="K183" s="26"/>
      <c r="L183" s="30" t="s">
        <v>173</v>
      </c>
      <c r="M183" s="394">
        <v>5112</v>
      </c>
      <c r="N183" s="183">
        <f t="shared" si="26"/>
        <v>0</v>
      </c>
      <c r="O183" s="183"/>
      <c r="P183" s="183"/>
      <c r="Q183" s="161"/>
      <c r="R183" s="161"/>
      <c r="S183" s="438"/>
      <c r="T183" s="161"/>
      <c r="U183" s="161"/>
      <c r="V183" s="161"/>
    </row>
    <row r="184" spans="1:22" ht="16.2">
      <c r="A184" s="122" t="str">
        <f t="shared" si="23"/>
        <v>71040505015129</v>
      </c>
      <c r="B184" s="124" t="s">
        <v>439</v>
      </c>
      <c r="C184" s="117" t="s">
        <v>155</v>
      </c>
      <c r="D184" s="118" t="s">
        <v>149</v>
      </c>
      <c r="E184" s="119" t="s">
        <v>149</v>
      </c>
      <c r="F184" s="120" t="s">
        <v>106</v>
      </c>
      <c r="G184" s="121">
        <v>5129</v>
      </c>
      <c r="H184" s="25"/>
      <c r="I184" s="25"/>
      <c r="J184" s="26"/>
      <c r="K184" s="26"/>
      <c r="L184" s="32" t="s">
        <v>174</v>
      </c>
      <c r="M184" s="48">
        <v>5113</v>
      </c>
      <c r="N184" s="183">
        <f t="shared" si="26"/>
        <v>0</v>
      </c>
      <c r="O184" s="183"/>
      <c r="P184" s="183"/>
      <c r="Q184" s="161"/>
      <c r="R184" s="161"/>
      <c r="S184" s="438"/>
      <c r="T184" s="161"/>
      <c r="U184" s="161"/>
      <c r="V184" s="161"/>
    </row>
    <row r="185" spans="1:22" s="115" customFormat="1" ht="16.2">
      <c r="A185" s="122" t="str">
        <f t="shared" si="23"/>
        <v>71040505020000</v>
      </c>
      <c r="B185" s="124" t="s">
        <v>439</v>
      </c>
      <c r="C185" s="117" t="s">
        <v>155</v>
      </c>
      <c r="D185" s="118" t="s">
        <v>149</v>
      </c>
      <c r="E185" s="119" t="s">
        <v>149</v>
      </c>
      <c r="F185" s="120" t="s">
        <v>140</v>
      </c>
      <c r="G185" s="129" t="s">
        <v>440</v>
      </c>
      <c r="H185" s="45"/>
      <c r="I185" s="147"/>
      <c r="J185" s="148"/>
      <c r="K185" s="148"/>
      <c r="L185" s="27" t="s">
        <v>180</v>
      </c>
      <c r="M185" s="28"/>
      <c r="N185" s="197">
        <f>O185+P185</f>
        <v>0</v>
      </c>
      <c r="O185" s="197">
        <f>SUM(O186:O188)</f>
        <v>0</v>
      </c>
      <c r="P185" s="197">
        <f>SUM(P186:P188)</f>
        <v>0</v>
      </c>
      <c r="Q185" s="161"/>
      <c r="R185" s="161"/>
      <c r="S185" s="438"/>
      <c r="T185" s="161"/>
      <c r="U185" s="161"/>
      <c r="V185" s="161"/>
    </row>
    <row r="186" spans="1:22" ht="29.25" customHeight="1">
      <c r="A186" s="122" t="str">
        <f t="shared" si="23"/>
        <v>71040505024511</v>
      </c>
      <c r="B186" s="124" t="s">
        <v>439</v>
      </c>
      <c r="C186" s="117" t="s">
        <v>155</v>
      </c>
      <c r="D186" s="118" t="s">
        <v>149</v>
      </c>
      <c r="E186" s="119" t="s">
        <v>149</v>
      </c>
      <c r="F186" s="120" t="s">
        <v>140</v>
      </c>
      <c r="G186" s="121">
        <v>4511</v>
      </c>
      <c r="H186" s="25"/>
      <c r="I186" s="25"/>
      <c r="J186" s="26"/>
      <c r="K186" s="26"/>
      <c r="L186" s="30" t="s">
        <v>142</v>
      </c>
      <c r="M186" s="13">
        <v>4251</v>
      </c>
      <c r="N186" s="183">
        <f t="shared" si="26"/>
        <v>0</v>
      </c>
      <c r="O186" s="183"/>
      <c r="P186" s="183">
        <v>0</v>
      </c>
      <c r="Q186" s="161"/>
      <c r="R186" s="161"/>
      <c r="S186" s="438"/>
      <c r="T186" s="161"/>
      <c r="U186" s="161"/>
      <c r="V186" s="161"/>
    </row>
    <row r="187" spans="1:22" s="115" customFormat="1" ht="16.2">
      <c r="A187" s="122" t="str">
        <f t="shared" si="23"/>
        <v>71040505030000</v>
      </c>
      <c r="B187" s="124" t="s">
        <v>439</v>
      </c>
      <c r="C187" s="117" t="s">
        <v>155</v>
      </c>
      <c r="D187" s="118" t="s">
        <v>149</v>
      </c>
      <c r="E187" s="119" t="s">
        <v>149</v>
      </c>
      <c r="F187" s="120" t="s">
        <v>442</v>
      </c>
      <c r="G187" s="129" t="s">
        <v>440</v>
      </c>
      <c r="H187" s="25"/>
      <c r="I187" s="25"/>
      <c r="J187" s="26"/>
      <c r="K187" s="26"/>
      <c r="L187" s="30" t="s">
        <v>173</v>
      </c>
      <c r="M187" s="31">
        <v>5112</v>
      </c>
      <c r="N187" s="183">
        <f t="shared" si="26"/>
        <v>0</v>
      </c>
      <c r="O187" s="183"/>
      <c r="P187" s="183"/>
      <c r="Q187" s="161"/>
      <c r="R187" s="161"/>
      <c r="S187" s="438"/>
      <c r="T187" s="161"/>
      <c r="U187" s="161"/>
      <c r="V187" s="161"/>
    </row>
    <row r="188" spans="1:22" ht="16.2">
      <c r="A188" s="122" t="str">
        <f t="shared" si="23"/>
        <v>71040505034511</v>
      </c>
      <c r="B188" s="124" t="s">
        <v>439</v>
      </c>
      <c r="C188" s="117" t="s">
        <v>155</v>
      </c>
      <c r="D188" s="118" t="s">
        <v>149</v>
      </c>
      <c r="E188" s="119" t="s">
        <v>149</v>
      </c>
      <c r="F188" s="120" t="s">
        <v>442</v>
      </c>
      <c r="G188" s="121">
        <v>4511</v>
      </c>
      <c r="H188" s="25"/>
      <c r="I188" s="25"/>
      <c r="J188" s="26"/>
      <c r="K188" s="26"/>
      <c r="L188" s="32" t="s">
        <v>174</v>
      </c>
      <c r="M188" s="48">
        <v>5113</v>
      </c>
      <c r="N188" s="183">
        <f t="shared" si="26"/>
        <v>0</v>
      </c>
      <c r="O188" s="183"/>
      <c r="P188" s="183"/>
      <c r="Q188" s="161"/>
      <c r="R188" s="161"/>
      <c r="S188" s="438"/>
      <c r="T188" s="161"/>
      <c r="U188" s="161"/>
      <c r="V188" s="161"/>
    </row>
    <row r="189" spans="1:22" s="115" customFormat="1" ht="19.5" customHeight="1">
      <c r="A189" s="122" t="str">
        <f t="shared" si="23"/>
        <v>71040505040000</v>
      </c>
      <c r="B189" s="124" t="s">
        <v>439</v>
      </c>
      <c r="C189" s="117" t="s">
        <v>155</v>
      </c>
      <c r="D189" s="118" t="s">
        <v>149</v>
      </c>
      <c r="E189" s="119" t="s">
        <v>149</v>
      </c>
      <c r="F189" s="120" t="s">
        <v>155</v>
      </c>
      <c r="G189" s="129" t="s">
        <v>440</v>
      </c>
      <c r="H189" s="45"/>
      <c r="I189" s="147"/>
      <c r="J189" s="148"/>
      <c r="K189" s="148"/>
      <c r="L189" s="27" t="s">
        <v>181</v>
      </c>
      <c r="M189" s="28"/>
      <c r="N189" s="197">
        <f>O189+P189</f>
        <v>0</v>
      </c>
      <c r="O189" s="197">
        <f>SUM(O190:O193)</f>
        <v>0</v>
      </c>
      <c r="P189" s="197">
        <f>SUM(P190:P193)</f>
        <v>0</v>
      </c>
      <c r="Q189" s="161"/>
      <c r="R189" s="161"/>
      <c r="S189" s="438"/>
      <c r="T189" s="161"/>
      <c r="U189" s="161"/>
      <c r="V189" s="161"/>
    </row>
    <row r="190" spans="1:22" ht="28.5" customHeight="1">
      <c r="A190" s="122" t="str">
        <f t="shared" si="23"/>
        <v>71040505044861</v>
      </c>
      <c r="B190" s="124" t="s">
        <v>439</v>
      </c>
      <c r="C190" s="117" t="s">
        <v>155</v>
      </c>
      <c r="D190" s="118" t="s">
        <v>149</v>
      </c>
      <c r="E190" s="119" t="s">
        <v>149</v>
      </c>
      <c r="F190" s="120" t="s">
        <v>155</v>
      </c>
      <c r="G190" s="121">
        <v>4861</v>
      </c>
      <c r="H190" s="25"/>
      <c r="I190" s="25"/>
      <c r="J190" s="26"/>
      <c r="K190" s="26"/>
      <c r="L190" s="29" t="s">
        <v>142</v>
      </c>
      <c r="M190" s="12">
        <v>4251</v>
      </c>
      <c r="N190" s="183">
        <f t="shared" si="26"/>
        <v>0</v>
      </c>
      <c r="O190" s="183"/>
      <c r="P190" s="183"/>
      <c r="Q190" s="161"/>
      <c r="R190" s="161"/>
      <c r="S190" s="438"/>
      <c r="T190" s="161"/>
      <c r="U190" s="161"/>
      <c r="V190" s="161"/>
    </row>
    <row r="191" spans="1:22" s="115" customFormat="1" ht="21.6" customHeight="1">
      <c r="A191" s="122" t="str">
        <f t="shared" si="23"/>
        <v>71040505050000</v>
      </c>
      <c r="B191" s="124" t="s">
        <v>439</v>
      </c>
      <c r="C191" s="117" t="s">
        <v>155</v>
      </c>
      <c r="D191" s="118" t="s">
        <v>149</v>
      </c>
      <c r="E191" s="119" t="s">
        <v>149</v>
      </c>
      <c r="F191" s="120" t="s">
        <v>149</v>
      </c>
      <c r="G191" s="129" t="s">
        <v>440</v>
      </c>
      <c r="H191" s="25"/>
      <c r="I191" s="25"/>
      <c r="J191" s="26"/>
      <c r="K191" s="26"/>
      <c r="L191" s="30" t="s">
        <v>173</v>
      </c>
      <c r="M191" s="31">
        <v>5112</v>
      </c>
      <c r="N191" s="183">
        <f t="shared" si="26"/>
        <v>0</v>
      </c>
      <c r="O191" s="183"/>
      <c r="P191" s="183"/>
      <c r="Q191" s="161"/>
      <c r="R191" s="161"/>
      <c r="S191" s="438"/>
      <c r="T191" s="161"/>
      <c r="U191" s="161"/>
      <c r="V191" s="161"/>
    </row>
    <row r="192" spans="1:22" ht="16.8">
      <c r="A192" s="122" t="str">
        <f t="shared" si="23"/>
        <v>71040505054861</v>
      </c>
      <c r="B192" s="124" t="s">
        <v>439</v>
      </c>
      <c r="C192" s="117" t="s">
        <v>155</v>
      </c>
      <c r="D192" s="118" t="s">
        <v>149</v>
      </c>
      <c r="E192" s="119" t="s">
        <v>149</v>
      </c>
      <c r="F192" s="120" t="s">
        <v>149</v>
      </c>
      <c r="G192" s="121">
        <v>4861</v>
      </c>
      <c r="H192" s="25"/>
      <c r="I192" s="25"/>
      <c r="J192" s="26"/>
      <c r="K192" s="26"/>
      <c r="L192" s="30" t="s">
        <v>174</v>
      </c>
      <c r="M192" s="31">
        <v>5113</v>
      </c>
      <c r="N192" s="183">
        <f t="shared" si="26"/>
        <v>0</v>
      </c>
      <c r="O192" s="399"/>
      <c r="P192" s="399"/>
      <c r="Q192" s="161"/>
      <c r="R192" s="161"/>
      <c r="S192" s="438"/>
      <c r="T192" s="161"/>
      <c r="U192" s="161"/>
      <c r="V192" s="161"/>
    </row>
    <row r="193" spans="1:22" ht="16.2">
      <c r="B193" s="124"/>
      <c r="H193" s="25"/>
      <c r="I193" s="25"/>
      <c r="J193" s="26"/>
      <c r="K193" s="26"/>
      <c r="L193" s="30" t="s">
        <v>268</v>
      </c>
      <c r="M193" s="44">
        <v>5129</v>
      </c>
      <c r="N193" s="183">
        <f t="shared" ref="N193" si="27">O193+P193</f>
        <v>0</v>
      </c>
      <c r="O193" s="183"/>
      <c r="P193" s="183"/>
      <c r="Q193" s="161"/>
      <c r="R193" s="161"/>
      <c r="S193" s="438"/>
      <c r="T193" s="161"/>
      <c r="U193" s="161"/>
      <c r="V193" s="161"/>
    </row>
    <row r="194" spans="1:22" s="115" customFormat="1" ht="35.4" customHeight="1">
      <c r="A194" s="122" t="str">
        <f t="shared" si="23"/>
        <v>71040505060000</v>
      </c>
      <c r="B194" s="124" t="s">
        <v>439</v>
      </c>
      <c r="C194" s="117" t="s">
        <v>155</v>
      </c>
      <c r="D194" s="118" t="s">
        <v>149</v>
      </c>
      <c r="E194" s="119" t="s">
        <v>149</v>
      </c>
      <c r="F194" s="120" t="s">
        <v>157</v>
      </c>
      <c r="G194" s="129" t="s">
        <v>440</v>
      </c>
      <c r="H194" s="45"/>
      <c r="I194" s="147"/>
      <c r="J194" s="148"/>
      <c r="K194" s="148"/>
      <c r="L194" s="27" t="s">
        <v>182</v>
      </c>
      <c r="M194" s="28"/>
      <c r="N194" s="197">
        <f>O194+P194</f>
        <v>0</v>
      </c>
      <c r="O194" s="197">
        <f>SUM(O195:O197)</f>
        <v>0</v>
      </c>
      <c r="P194" s="197">
        <f>SUM(P195:P197)</f>
        <v>0</v>
      </c>
      <c r="Q194" s="161"/>
      <c r="R194" s="161"/>
      <c r="S194" s="438"/>
      <c r="T194" s="161"/>
      <c r="U194" s="161"/>
      <c r="V194" s="161"/>
    </row>
    <row r="195" spans="1:22" ht="16.8">
      <c r="A195" s="122" t="str">
        <f t="shared" si="23"/>
        <v>71040505064861</v>
      </c>
      <c r="B195" s="124" t="s">
        <v>439</v>
      </c>
      <c r="C195" s="117" t="s">
        <v>155</v>
      </c>
      <c r="D195" s="118" t="s">
        <v>149</v>
      </c>
      <c r="E195" s="119" t="s">
        <v>149</v>
      </c>
      <c r="F195" s="120" t="s">
        <v>157</v>
      </c>
      <c r="G195" s="121">
        <v>4861</v>
      </c>
      <c r="H195" s="25"/>
      <c r="I195" s="25"/>
      <c r="J195" s="26"/>
      <c r="K195" s="26"/>
      <c r="L195" s="32" t="s">
        <v>134</v>
      </c>
      <c r="M195" s="48">
        <v>4861</v>
      </c>
      <c r="N195" s="183">
        <f t="shared" si="26"/>
        <v>0</v>
      </c>
      <c r="O195" s="399"/>
      <c r="P195" s="399"/>
      <c r="Q195" s="161"/>
      <c r="R195" s="161"/>
      <c r="S195" s="438"/>
      <c r="T195" s="161"/>
      <c r="U195" s="161"/>
      <c r="V195" s="161"/>
    </row>
    <row r="196" spans="1:22" s="115" customFormat="1" ht="16.2">
      <c r="A196" s="122" t="str">
        <f t="shared" si="23"/>
        <v>71040505070000</v>
      </c>
      <c r="B196" s="124" t="s">
        <v>439</v>
      </c>
      <c r="C196" s="117" t="s">
        <v>155</v>
      </c>
      <c r="D196" s="118" t="s">
        <v>149</v>
      </c>
      <c r="E196" s="119" t="s">
        <v>149</v>
      </c>
      <c r="F196" s="120" t="s">
        <v>183</v>
      </c>
      <c r="G196" s="129" t="s">
        <v>440</v>
      </c>
      <c r="H196" s="25"/>
      <c r="I196" s="25"/>
      <c r="J196" s="26"/>
      <c r="K196" s="26"/>
      <c r="L196" s="32" t="s">
        <v>174</v>
      </c>
      <c r="M196" s="48">
        <v>5113</v>
      </c>
      <c r="N196" s="183">
        <f t="shared" si="26"/>
        <v>0</v>
      </c>
      <c r="O196" s="183"/>
      <c r="P196" s="183"/>
      <c r="Q196" s="161"/>
      <c r="R196" s="161"/>
      <c r="S196" s="438"/>
      <c r="T196" s="161"/>
      <c r="U196" s="161"/>
      <c r="V196" s="161"/>
    </row>
    <row r="197" spans="1:22" s="115" customFormat="1" ht="16.2">
      <c r="A197" s="122"/>
      <c r="B197" s="124"/>
      <c r="C197" s="117"/>
      <c r="D197" s="118"/>
      <c r="E197" s="119"/>
      <c r="F197" s="120"/>
      <c r="G197" s="129"/>
      <c r="H197" s="25"/>
      <c r="I197" s="25"/>
      <c r="J197" s="26"/>
      <c r="K197" s="26"/>
      <c r="L197" s="30" t="s">
        <v>268</v>
      </c>
      <c r="M197" s="44">
        <v>5129</v>
      </c>
      <c r="N197" s="183">
        <f t="shared" si="26"/>
        <v>0</v>
      </c>
      <c r="O197" s="183"/>
      <c r="P197" s="183"/>
      <c r="Q197" s="161"/>
      <c r="R197" s="161"/>
      <c r="S197" s="438"/>
      <c r="T197" s="161"/>
      <c r="U197" s="161"/>
      <c r="V197" s="161"/>
    </row>
    <row r="198" spans="1:22" ht="49.2" customHeight="1">
      <c r="A198" s="122" t="str">
        <f t="shared" si="23"/>
        <v>71040505074861</v>
      </c>
      <c r="B198" s="124" t="s">
        <v>439</v>
      </c>
      <c r="C198" s="117" t="s">
        <v>155</v>
      </c>
      <c r="D198" s="118" t="s">
        <v>149</v>
      </c>
      <c r="E198" s="119" t="s">
        <v>149</v>
      </c>
      <c r="F198" s="120" t="s">
        <v>183</v>
      </c>
      <c r="G198" s="121">
        <v>4861</v>
      </c>
      <c r="H198" s="45"/>
      <c r="I198" s="147"/>
      <c r="J198" s="148"/>
      <c r="K198" s="148"/>
      <c r="L198" s="27" t="s">
        <v>870</v>
      </c>
      <c r="M198" s="28"/>
      <c r="N198" s="197">
        <f>O198+P198</f>
        <v>0</v>
      </c>
      <c r="O198" s="197">
        <f>SUM(O199:O199)</f>
        <v>0</v>
      </c>
      <c r="P198" s="197">
        <f>SUM(P199:P199)</f>
        <v>0</v>
      </c>
      <c r="Q198" s="161"/>
      <c r="R198" s="161"/>
      <c r="S198" s="438"/>
      <c r="T198" s="161"/>
      <c r="U198" s="161"/>
      <c r="V198" s="161"/>
    </row>
    <row r="199" spans="1:22" s="115" customFormat="1" ht="30" customHeight="1">
      <c r="A199" s="122" t="str">
        <f t="shared" si="23"/>
        <v>71040505080000</v>
      </c>
      <c r="B199" s="124" t="s">
        <v>439</v>
      </c>
      <c r="C199" s="117" t="s">
        <v>155</v>
      </c>
      <c r="D199" s="118" t="s">
        <v>149</v>
      </c>
      <c r="E199" s="119" t="s">
        <v>149</v>
      </c>
      <c r="F199" s="120" t="s">
        <v>185</v>
      </c>
      <c r="G199" s="129" t="s">
        <v>440</v>
      </c>
      <c r="H199" s="17"/>
      <c r="I199" s="25"/>
      <c r="J199" s="26"/>
      <c r="K199" s="26"/>
      <c r="L199" s="30" t="s">
        <v>348</v>
      </c>
      <c r="M199" s="13">
        <v>4729</v>
      </c>
      <c r="N199" s="183">
        <f t="shared" si="26"/>
        <v>0</v>
      </c>
      <c r="O199" s="183"/>
      <c r="P199" s="183"/>
      <c r="Q199" s="161"/>
      <c r="R199" s="161"/>
      <c r="S199" s="438"/>
      <c r="T199" s="161"/>
      <c r="U199" s="161"/>
      <c r="V199" s="161"/>
    </row>
    <row r="200" spans="1:22" ht="27.6">
      <c r="A200" s="122" t="str">
        <f t="shared" si="23"/>
        <v>71040505094861</v>
      </c>
      <c r="B200" s="124" t="s">
        <v>439</v>
      </c>
      <c r="C200" s="117" t="s">
        <v>155</v>
      </c>
      <c r="D200" s="118" t="s">
        <v>149</v>
      </c>
      <c r="E200" s="119" t="s">
        <v>149</v>
      </c>
      <c r="F200" s="120" t="s">
        <v>187</v>
      </c>
      <c r="G200" s="121">
        <v>4861</v>
      </c>
      <c r="H200" s="45"/>
      <c r="I200" s="147"/>
      <c r="J200" s="148"/>
      <c r="K200" s="148"/>
      <c r="L200" s="27" t="s">
        <v>186</v>
      </c>
      <c r="M200" s="28"/>
      <c r="N200" s="197">
        <f>O200+P200</f>
        <v>0</v>
      </c>
      <c r="O200" s="197">
        <f>SUM(O201:O205)</f>
        <v>0</v>
      </c>
      <c r="P200" s="197">
        <f>SUM(P201:P205)</f>
        <v>0</v>
      </c>
      <c r="Q200" s="161"/>
      <c r="R200" s="161"/>
      <c r="S200" s="438"/>
      <c r="T200" s="161"/>
      <c r="U200" s="161"/>
      <c r="V200" s="161"/>
    </row>
    <row r="201" spans="1:22" s="170" customFormat="1" ht="27" customHeight="1">
      <c r="A201" s="122" t="str">
        <f t="shared" si="23"/>
        <v>71040700000000</v>
      </c>
      <c r="B201" s="124" t="s">
        <v>439</v>
      </c>
      <c r="C201" s="117" t="s">
        <v>155</v>
      </c>
      <c r="D201" s="118" t="s">
        <v>183</v>
      </c>
      <c r="E201" s="119" t="s">
        <v>441</v>
      </c>
      <c r="F201" s="120" t="s">
        <v>441</v>
      </c>
      <c r="G201" s="129" t="s">
        <v>440</v>
      </c>
      <c r="H201" s="25"/>
      <c r="I201" s="25"/>
      <c r="J201" s="26"/>
      <c r="K201" s="26"/>
      <c r="L201" s="30" t="s">
        <v>142</v>
      </c>
      <c r="M201" s="13">
        <v>4251</v>
      </c>
      <c r="N201" s="183">
        <f t="shared" si="26"/>
        <v>0</v>
      </c>
      <c r="O201" s="399"/>
      <c r="P201" s="399">
        <v>0</v>
      </c>
      <c r="Q201" s="161"/>
      <c r="R201" s="161"/>
      <c r="S201" s="438"/>
      <c r="T201" s="161"/>
      <c r="U201" s="161"/>
      <c r="V201" s="161"/>
    </row>
    <row r="202" spans="1:22" ht="16.2">
      <c r="A202" s="122" t="str">
        <f t="shared" si="23"/>
        <v>71040700000001</v>
      </c>
      <c r="B202" s="124" t="s">
        <v>439</v>
      </c>
      <c r="C202" s="117" t="s">
        <v>155</v>
      </c>
      <c r="D202" s="118" t="s">
        <v>183</v>
      </c>
      <c r="E202" s="119" t="s">
        <v>441</v>
      </c>
      <c r="F202" s="120" t="s">
        <v>441</v>
      </c>
      <c r="G202" s="129" t="s">
        <v>96</v>
      </c>
      <c r="H202" s="25"/>
      <c r="I202" s="25"/>
      <c r="J202" s="26"/>
      <c r="K202" s="26"/>
      <c r="L202" s="30" t="s">
        <v>348</v>
      </c>
      <c r="M202" s="13">
        <v>4729</v>
      </c>
      <c r="N202" s="183">
        <f t="shared" si="26"/>
        <v>0</v>
      </c>
      <c r="O202" s="183"/>
      <c r="P202" s="183">
        <v>0</v>
      </c>
      <c r="Q202" s="161"/>
      <c r="R202" s="161"/>
      <c r="S202" s="438"/>
      <c r="T202" s="161"/>
      <c r="U202" s="161"/>
      <c r="V202" s="161"/>
    </row>
    <row r="203" spans="1:22" s="156" customFormat="1" ht="16.2">
      <c r="A203" s="122" t="str">
        <f t="shared" si="23"/>
        <v>71040703000000</v>
      </c>
      <c r="B203" s="124" t="s">
        <v>439</v>
      </c>
      <c r="C203" s="117" t="s">
        <v>155</v>
      </c>
      <c r="D203" s="118" t="s">
        <v>183</v>
      </c>
      <c r="E203" s="119" t="s">
        <v>442</v>
      </c>
      <c r="F203" s="120" t="s">
        <v>441</v>
      </c>
      <c r="G203" s="129" t="s">
        <v>440</v>
      </c>
      <c r="H203" s="25"/>
      <c r="I203" s="25"/>
      <c r="J203" s="26"/>
      <c r="K203" s="26"/>
      <c r="L203" s="30" t="s">
        <v>173</v>
      </c>
      <c r="M203" s="31">
        <v>5112</v>
      </c>
      <c r="N203" s="183">
        <f t="shared" si="26"/>
        <v>0</v>
      </c>
      <c r="O203" s="183"/>
      <c r="P203" s="183"/>
      <c r="Q203" s="161"/>
      <c r="R203" s="161"/>
      <c r="S203" s="438"/>
      <c r="T203" s="161"/>
      <c r="U203" s="161"/>
      <c r="V203" s="161"/>
    </row>
    <row r="204" spans="1:22" ht="16.2">
      <c r="A204" s="122" t="str">
        <f t="shared" si="23"/>
        <v>71040703000001</v>
      </c>
      <c r="B204" s="124" t="s">
        <v>439</v>
      </c>
      <c r="C204" s="117" t="s">
        <v>155</v>
      </c>
      <c r="D204" s="118" t="s">
        <v>183</v>
      </c>
      <c r="E204" s="119" t="s">
        <v>442</v>
      </c>
      <c r="F204" s="120" t="s">
        <v>441</v>
      </c>
      <c r="G204" s="129" t="s">
        <v>96</v>
      </c>
      <c r="H204" s="25"/>
      <c r="I204" s="25"/>
      <c r="J204" s="26"/>
      <c r="K204" s="26"/>
      <c r="L204" s="32" t="s">
        <v>174</v>
      </c>
      <c r="M204" s="48">
        <v>5113</v>
      </c>
      <c r="N204" s="183">
        <f t="shared" si="26"/>
        <v>0</v>
      </c>
      <c r="O204" s="183"/>
      <c r="P204" s="183"/>
      <c r="Q204" s="161"/>
      <c r="R204" s="161"/>
      <c r="S204" s="438"/>
      <c r="T204" s="161"/>
      <c r="U204" s="161"/>
      <c r="V204" s="161"/>
    </row>
    <row r="205" spans="1:22" ht="16.2">
      <c r="B205" s="124"/>
      <c r="G205" s="129"/>
      <c r="H205" s="25"/>
      <c r="I205" s="25"/>
      <c r="J205" s="26"/>
      <c r="K205" s="26"/>
      <c r="L205" s="30" t="s">
        <v>268</v>
      </c>
      <c r="M205" s="44">
        <v>5129</v>
      </c>
      <c r="N205" s="183">
        <f t="shared" ref="N205" si="28">O205+P205</f>
        <v>0</v>
      </c>
      <c r="O205" s="183"/>
      <c r="P205" s="183"/>
      <c r="Q205" s="161"/>
      <c r="R205" s="161"/>
      <c r="S205" s="438"/>
      <c r="T205" s="161"/>
      <c r="U205" s="161"/>
      <c r="V205" s="161"/>
    </row>
    <row r="206" spans="1:22" s="115" customFormat="1" ht="16.5" customHeight="1">
      <c r="A206" s="122" t="str">
        <f t="shared" si="23"/>
        <v>71040703010000</v>
      </c>
      <c r="B206" s="124" t="s">
        <v>439</v>
      </c>
      <c r="C206" s="117" t="s">
        <v>155</v>
      </c>
      <c r="D206" s="118" t="s">
        <v>183</v>
      </c>
      <c r="E206" s="119" t="s">
        <v>442</v>
      </c>
      <c r="F206" s="120" t="s">
        <v>106</v>
      </c>
      <c r="G206" s="129" t="s">
        <v>440</v>
      </c>
      <c r="H206" s="45"/>
      <c r="I206" s="147"/>
      <c r="J206" s="148"/>
      <c r="K206" s="148"/>
      <c r="L206" s="27" t="s">
        <v>188</v>
      </c>
      <c r="M206" s="28"/>
      <c r="N206" s="197">
        <f>O206+P206</f>
        <v>0</v>
      </c>
      <c r="O206" s="197">
        <f>SUM(O209:O212)</f>
        <v>0</v>
      </c>
      <c r="P206" s="197">
        <f>SUM(P209:P212)</f>
        <v>0</v>
      </c>
      <c r="Q206" s="161"/>
      <c r="R206" s="161"/>
      <c r="S206" s="438"/>
      <c r="T206" s="161"/>
      <c r="U206" s="161"/>
      <c r="V206" s="161"/>
    </row>
    <row r="207" spans="1:22" s="170" customFormat="1" ht="16.2">
      <c r="A207" s="122" t="str">
        <f t="shared" ref="A207" si="29">CONCATENATE(B207,C207,D207,E207,F207,G207)</f>
        <v>71020500000000</v>
      </c>
      <c r="B207" s="124" t="s">
        <v>439</v>
      </c>
      <c r="C207" s="117" t="s">
        <v>140</v>
      </c>
      <c r="D207" s="118" t="s">
        <v>149</v>
      </c>
      <c r="E207" s="119" t="s">
        <v>441</v>
      </c>
      <c r="F207" s="120" t="s">
        <v>441</v>
      </c>
      <c r="G207" s="129" t="s">
        <v>440</v>
      </c>
      <c r="H207" s="17"/>
      <c r="I207" s="25"/>
      <c r="J207" s="26"/>
      <c r="K207" s="26"/>
      <c r="L207" s="30" t="s">
        <v>871</v>
      </c>
      <c r="M207" s="13">
        <v>4212</v>
      </c>
      <c r="N207" s="183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3"/>
      <c r="P207" s="183"/>
      <c r="Q207" s="161"/>
      <c r="R207" s="161"/>
      <c r="S207" s="438"/>
      <c r="T207" s="161"/>
      <c r="U207" s="161"/>
      <c r="V207" s="161"/>
    </row>
    <row r="208" spans="1:22" s="170" customFormat="1" ht="16.2">
      <c r="A208" s="122" t="str">
        <f t="shared" si="23"/>
        <v>71020500000000</v>
      </c>
      <c r="B208" s="124" t="s">
        <v>439</v>
      </c>
      <c r="C208" s="117" t="s">
        <v>140</v>
      </c>
      <c r="D208" s="118" t="s">
        <v>149</v>
      </c>
      <c r="E208" s="119" t="s">
        <v>441</v>
      </c>
      <c r="F208" s="120" t="s">
        <v>441</v>
      </c>
      <c r="G208" s="129" t="s">
        <v>440</v>
      </c>
      <c r="H208" s="17"/>
      <c r="I208" s="25"/>
      <c r="J208" s="26"/>
      <c r="K208" s="26"/>
      <c r="L208" s="30" t="s">
        <v>116</v>
      </c>
      <c r="M208" s="13">
        <v>4214</v>
      </c>
      <c r="N208" s="183">
        <f t="shared" ref="N208" si="30">O208+P208</f>
        <v>0</v>
      </c>
      <c r="O208" s="183"/>
      <c r="P208" s="183"/>
      <c r="Q208" s="161"/>
      <c r="R208" s="161"/>
      <c r="S208" s="438"/>
      <c r="T208" s="161"/>
      <c r="U208" s="161"/>
      <c r="V208" s="161"/>
    </row>
    <row r="209" spans="1:22" ht="16.2">
      <c r="A209" s="122" t="str">
        <f>CONCATENATE(B209,C209,D209,E209,F209,G209)</f>
        <v>71040703014639</v>
      </c>
      <c r="B209" s="124" t="s">
        <v>439</v>
      </c>
      <c r="C209" s="117" t="s">
        <v>155</v>
      </c>
      <c r="D209" s="118" t="s">
        <v>183</v>
      </c>
      <c r="E209" s="119" t="s">
        <v>442</v>
      </c>
      <c r="F209" s="120" t="s">
        <v>106</v>
      </c>
      <c r="G209" s="121">
        <v>4639</v>
      </c>
      <c r="H209" s="25"/>
      <c r="I209" s="25"/>
      <c r="J209" s="26"/>
      <c r="K209" s="26"/>
      <c r="L209" s="32" t="s">
        <v>125</v>
      </c>
      <c r="M209" s="33">
        <v>4239</v>
      </c>
      <c r="N209" s="183">
        <f t="shared" si="26"/>
        <v>0</v>
      </c>
      <c r="O209" s="183"/>
      <c r="P209" s="183"/>
      <c r="Q209" s="161"/>
      <c r="R209" s="161"/>
      <c r="S209" s="438"/>
      <c r="T209" s="161"/>
      <c r="U209" s="161"/>
      <c r="V209" s="161"/>
    </row>
    <row r="210" spans="1:22" s="170" customFormat="1" ht="26.4">
      <c r="A210" s="122" t="str">
        <f t="shared" si="23"/>
        <v>71040900000000</v>
      </c>
      <c r="B210" s="124" t="s">
        <v>439</v>
      </c>
      <c r="C210" s="117" t="s">
        <v>155</v>
      </c>
      <c r="D210" s="118" t="s">
        <v>187</v>
      </c>
      <c r="E210" s="119" t="s">
        <v>441</v>
      </c>
      <c r="F210" s="120" t="s">
        <v>441</v>
      </c>
      <c r="G210" s="129" t="s">
        <v>440</v>
      </c>
      <c r="H210" s="25"/>
      <c r="I210" s="25"/>
      <c r="J210" s="26"/>
      <c r="K210" s="26"/>
      <c r="L210" s="29" t="s">
        <v>142</v>
      </c>
      <c r="M210" s="12">
        <v>4251</v>
      </c>
      <c r="N210" s="183">
        <f t="shared" si="26"/>
        <v>0</v>
      </c>
      <c r="O210" s="183"/>
      <c r="P210" s="183">
        <v>0</v>
      </c>
      <c r="Q210" s="161"/>
      <c r="R210" s="161"/>
      <c r="S210" s="438"/>
      <c r="T210" s="161"/>
      <c r="U210" s="161"/>
      <c r="V210" s="161"/>
    </row>
    <row r="211" spans="1:22" ht="16.2">
      <c r="A211" s="122" t="str">
        <f t="shared" si="23"/>
        <v>71040900000001</v>
      </c>
      <c r="B211" s="124" t="s">
        <v>439</v>
      </c>
      <c r="C211" s="117" t="s">
        <v>155</v>
      </c>
      <c r="D211" s="118" t="s">
        <v>187</v>
      </c>
      <c r="E211" s="119" t="s">
        <v>441</v>
      </c>
      <c r="F211" s="120" t="s">
        <v>441</v>
      </c>
      <c r="G211" s="129" t="s">
        <v>96</v>
      </c>
      <c r="H211" s="25"/>
      <c r="I211" s="25"/>
      <c r="J211" s="26"/>
      <c r="K211" s="26"/>
      <c r="L211" s="30" t="s">
        <v>167</v>
      </c>
      <c r="M211" s="31">
        <v>4639</v>
      </c>
      <c r="N211" s="183">
        <f t="shared" si="26"/>
        <v>0</v>
      </c>
      <c r="O211" s="183"/>
      <c r="P211" s="183"/>
      <c r="Q211" s="161"/>
      <c r="R211" s="161"/>
      <c r="S211" s="438"/>
      <c r="T211" s="161"/>
      <c r="U211" s="161"/>
      <c r="V211" s="161"/>
    </row>
    <row r="212" spans="1:22" s="156" customFormat="1" ht="16.2">
      <c r="A212" s="122" t="str">
        <f t="shared" si="23"/>
        <v>71040901000000</v>
      </c>
      <c r="B212" s="124" t="s">
        <v>439</v>
      </c>
      <c r="C212" s="117" t="s">
        <v>155</v>
      </c>
      <c r="D212" s="118" t="s">
        <v>187</v>
      </c>
      <c r="E212" s="119" t="s">
        <v>106</v>
      </c>
      <c r="F212" s="120" t="s">
        <v>441</v>
      </c>
      <c r="G212" s="129" t="s">
        <v>440</v>
      </c>
      <c r="H212" s="25"/>
      <c r="I212" s="25"/>
      <c r="J212" s="26"/>
      <c r="K212" s="26"/>
      <c r="L212" s="32" t="s">
        <v>174</v>
      </c>
      <c r="M212" s="48">
        <v>5113</v>
      </c>
      <c r="N212" s="183">
        <f t="shared" si="26"/>
        <v>0</v>
      </c>
      <c r="O212" s="183"/>
      <c r="P212" s="183"/>
      <c r="Q212" s="161"/>
      <c r="R212" s="161"/>
      <c r="S212" s="438"/>
      <c r="T212" s="161"/>
      <c r="U212" s="161"/>
      <c r="V212" s="161"/>
    </row>
    <row r="213" spans="1:22" ht="16.2">
      <c r="A213" s="122" t="str">
        <f t="shared" si="23"/>
        <v>71040901000001</v>
      </c>
      <c r="B213" s="124" t="s">
        <v>439</v>
      </c>
      <c r="C213" s="117" t="s">
        <v>155</v>
      </c>
      <c r="D213" s="118" t="s">
        <v>187</v>
      </c>
      <c r="E213" s="119" t="s">
        <v>106</v>
      </c>
      <c r="F213" s="120" t="s">
        <v>441</v>
      </c>
      <c r="G213" s="129" t="s">
        <v>96</v>
      </c>
      <c r="H213" s="45"/>
      <c r="I213" s="147"/>
      <c r="J213" s="148"/>
      <c r="K213" s="148"/>
      <c r="L213" s="27" t="s">
        <v>190</v>
      </c>
      <c r="M213" s="28"/>
      <c r="N213" s="197">
        <f>O213+P213</f>
        <v>0</v>
      </c>
      <c r="O213" s="197">
        <f>SUM(O214:O216)</f>
        <v>0</v>
      </c>
      <c r="P213" s="197">
        <f>SUM(P214:P216)</f>
        <v>0</v>
      </c>
      <c r="Q213" s="161"/>
      <c r="R213" s="161"/>
      <c r="S213" s="438"/>
      <c r="T213" s="161"/>
      <c r="U213" s="161"/>
      <c r="V213" s="161"/>
    </row>
    <row r="214" spans="1:22" s="115" customFormat="1" ht="27" customHeight="1">
      <c r="A214" s="122" t="str">
        <f t="shared" si="23"/>
        <v>71040901010000</v>
      </c>
      <c r="B214" s="124" t="s">
        <v>439</v>
      </c>
      <c r="C214" s="117" t="s">
        <v>155</v>
      </c>
      <c r="D214" s="118" t="s">
        <v>187</v>
      </c>
      <c r="E214" s="119" t="s">
        <v>106</v>
      </c>
      <c r="F214" s="120" t="s">
        <v>106</v>
      </c>
      <c r="G214" s="129" t="s">
        <v>440</v>
      </c>
      <c r="H214" s="17"/>
      <c r="I214" s="400"/>
      <c r="J214" s="401"/>
      <c r="K214" s="401"/>
      <c r="L214" s="30" t="s">
        <v>873</v>
      </c>
      <c r="M214" s="48">
        <v>4511</v>
      </c>
      <c r="N214" s="183">
        <f t="shared" si="26"/>
        <v>0</v>
      </c>
      <c r="O214" s="399"/>
      <c r="P214" s="399"/>
      <c r="Q214" s="161"/>
      <c r="R214" s="161"/>
      <c r="S214" s="438"/>
      <c r="T214" s="161"/>
      <c r="U214" s="161"/>
      <c r="V214" s="161"/>
    </row>
    <row r="215" spans="1:22" s="115" customFormat="1" ht="27" customHeight="1">
      <c r="A215" s="122"/>
      <c r="B215" s="124"/>
      <c r="C215" s="117"/>
      <c r="D215" s="118"/>
      <c r="E215" s="119"/>
      <c r="F215" s="120"/>
      <c r="G215" s="129"/>
      <c r="H215" s="17"/>
      <c r="I215" s="400"/>
      <c r="J215" s="401"/>
      <c r="K215" s="401"/>
      <c r="L215" s="30" t="s">
        <v>911</v>
      </c>
      <c r="M215" s="48" t="s">
        <v>912</v>
      </c>
      <c r="N215" s="183">
        <f t="shared" si="26"/>
        <v>0</v>
      </c>
      <c r="O215" s="399"/>
      <c r="P215" s="399"/>
      <c r="Q215" s="161"/>
      <c r="R215" s="161"/>
      <c r="S215" s="438"/>
      <c r="T215" s="161"/>
      <c r="U215" s="161"/>
      <c r="V215" s="161"/>
    </row>
    <row r="216" spans="1:22" ht="16.8">
      <c r="A216" s="122" t="str">
        <f t="shared" si="23"/>
        <v>71040901015221</v>
      </c>
      <c r="B216" s="124" t="s">
        <v>439</v>
      </c>
      <c r="C216" s="117" t="s">
        <v>155</v>
      </c>
      <c r="D216" s="118" t="s">
        <v>187</v>
      </c>
      <c r="E216" s="119" t="s">
        <v>106</v>
      </c>
      <c r="F216" s="120" t="s">
        <v>106</v>
      </c>
      <c r="G216" s="121">
        <v>5221</v>
      </c>
      <c r="H216" s="25"/>
      <c r="I216" s="25"/>
      <c r="J216" s="26"/>
      <c r="K216" s="26"/>
      <c r="L216" s="32" t="s">
        <v>134</v>
      </c>
      <c r="M216" s="48">
        <v>4861</v>
      </c>
      <c r="N216" s="183">
        <f t="shared" si="26"/>
        <v>0</v>
      </c>
      <c r="O216" s="399"/>
      <c r="P216" s="399"/>
      <c r="Q216" s="161"/>
      <c r="R216" s="161"/>
      <c r="S216" s="438"/>
      <c r="T216" s="161"/>
      <c r="U216" s="161"/>
      <c r="V216" s="161"/>
    </row>
    <row r="217" spans="1:22" s="115" customFormat="1" ht="16.2">
      <c r="A217" s="122" t="str">
        <f t="shared" si="23"/>
        <v>71040901020000</v>
      </c>
      <c r="B217" s="124" t="s">
        <v>439</v>
      </c>
      <c r="C217" s="117" t="s">
        <v>155</v>
      </c>
      <c r="D217" s="118" t="s">
        <v>187</v>
      </c>
      <c r="E217" s="119" t="s">
        <v>106</v>
      </c>
      <c r="F217" s="120" t="s">
        <v>140</v>
      </c>
      <c r="G217" s="129" t="s">
        <v>440</v>
      </c>
      <c r="H217" s="45"/>
      <c r="I217" s="147"/>
      <c r="J217" s="148"/>
      <c r="K217" s="148"/>
      <c r="L217" s="27" t="s">
        <v>191</v>
      </c>
      <c r="M217" s="28"/>
      <c r="N217" s="197">
        <f>O217+P217</f>
        <v>0</v>
      </c>
      <c r="O217" s="197">
        <f>SUM(O218:O219)</f>
        <v>0</v>
      </c>
      <c r="P217" s="197">
        <f>SUM(P218:P219)</f>
        <v>0</v>
      </c>
      <c r="Q217" s="161"/>
      <c r="R217" s="161"/>
      <c r="S217" s="438"/>
      <c r="T217" s="161"/>
      <c r="U217" s="161"/>
      <c r="V217" s="161"/>
    </row>
    <row r="218" spans="1:22" ht="26.4">
      <c r="A218" s="122" t="str">
        <f t="shared" si="23"/>
        <v>71040901024637</v>
      </c>
      <c r="B218" s="124" t="s">
        <v>439</v>
      </c>
      <c r="C218" s="117" t="s">
        <v>155</v>
      </c>
      <c r="D218" s="118" t="s">
        <v>187</v>
      </c>
      <c r="E218" s="119" t="s">
        <v>106</v>
      </c>
      <c r="F218" s="120" t="s">
        <v>140</v>
      </c>
      <c r="G218" s="121">
        <v>4637</v>
      </c>
      <c r="H218" s="25"/>
      <c r="I218" s="25"/>
      <c r="J218" s="26"/>
      <c r="K218" s="26"/>
      <c r="L218" s="30" t="s">
        <v>142</v>
      </c>
      <c r="M218" s="13">
        <v>4251</v>
      </c>
      <c r="N218" s="183">
        <f t="shared" si="26"/>
        <v>0</v>
      </c>
      <c r="O218" s="183"/>
      <c r="P218" s="183"/>
      <c r="Q218" s="161"/>
      <c r="R218" s="161"/>
      <c r="S218" s="438"/>
      <c r="T218" s="161"/>
      <c r="U218" s="161"/>
      <c r="V218" s="161"/>
    </row>
    <row r="219" spans="1:22" s="115" customFormat="1" ht="16.2">
      <c r="A219" s="122" t="str">
        <f t="shared" si="23"/>
        <v>71040901030000</v>
      </c>
      <c r="B219" s="124" t="s">
        <v>439</v>
      </c>
      <c r="C219" s="117" t="s">
        <v>155</v>
      </c>
      <c r="D219" s="118" t="s">
        <v>187</v>
      </c>
      <c r="E219" s="119" t="s">
        <v>106</v>
      </c>
      <c r="F219" s="120" t="s">
        <v>442</v>
      </c>
      <c r="G219" s="129" t="s">
        <v>440</v>
      </c>
      <c r="H219" s="25"/>
      <c r="I219" s="25"/>
      <c r="J219" s="26"/>
      <c r="K219" s="26"/>
      <c r="L219" s="30" t="s">
        <v>173</v>
      </c>
      <c r="M219" s="31">
        <v>5112</v>
      </c>
      <c r="N219" s="183">
        <f t="shared" si="26"/>
        <v>0</v>
      </c>
      <c r="O219" s="183"/>
      <c r="P219" s="183"/>
      <c r="Q219" s="161"/>
      <c r="R219" s="161"/>
      <c r="S219" s="438"/>
      <c r="T219" s="161"/>
      <c r="U219" s="161"/>
      <c r="V219" s="161"/>
    </row>
    <row r="220" spans="1:22" ht="54" customHeight="1">
      <c r="A220" s="122" t="str">
        <f t="shared" si="23"/>
        <v>71040901034511</v>
      </c>
      <c r="B220" s="124" t="s">
        <v>439</v>
      </c>
      <c r="C220" s="117" t="s">
        <v>155</v>
      </c>
      <c r="D220" s="118" t="s">
        <v>187</v>
      </c>
      <c r="E220" s="119" t="s">
        <v>106</v>
      </c>
      <c r="F220" s="120" t="s">
        <v>442</v>
      </c>
      <c r="G220" s="121">
        <v>4511</v>
      </c>
      <c r="H220" s="45"/>
      <c r="I220" s="147"/>
      <c r="J220" s="148"/>
      <c r="K220" s="148"/>
      <c r="L220" s="457" t="s">
        <v>874</v>
      </c>
      <c r="M220" s="28"/>
      <c r="N220" s="197">
        <f>O220+P220</f>
        <v>0</v>
      </c>
      <c r="O220" s="197">
        <f>SUM(O221:O223)</f>
        <v>0</v>
      </c>
      <c r="P220" s="197">
        <f>SUM(P221:P223)</f>
        <v>0</v>
      </c>
      <c r="Q220" s="161"/>
      <c r="R220" s="161"/>
      <c r="S220" s="438"/>
      <c r="T220" s="161"/>
      <c r="U220" s="161"/>
      <c r="V220" s="161"/>
    </row>
    <row r="221" spans="1:22" s="115" customFormat="1" ht="16.2">
      <c r="A221" s="122" t="str">
        <f t="shared" ref="A221:A315" si="31">CONCATENATE(B221,C221,D221,E221,F221,G221)</f>
        <v>71040901040000</v>
      </c>
      <c r="B221" s="124" t="s">
        <v>439</v>
      </c>
      <c r="C221" s="117" t="s">
        <v>155</v>
      </c>
      <c r="D221" s="118" t="s">
        <v>187</v>
      </c>
      <c r="E221" s="119" t="s">
        <v>106</v>
      </c>
      <c r="F221" s="120" t="s">
        <v>155</v>
      </c>
      <c r="G221" s="129" t="s">
        <v>440</v>
      </c>
      <c r="H221" s="25"/>
      <c r="I221" s="25"/>
      <c r="J221" s="26"/>
      <c r="K221" s="26"/>
      <c r="L221" s="32" t="s">
        <v>134</v>
      </c>
      <c r="M221" s="48">
        <v>4861</v>
      </c>
      <c r="N221" s="183">
        <f t="shared" si="26"/>
        <v>0</v>
      </c>
      <c r="O221" s="402"/>
      <c r="P221" s="402">
        <v>0</v>
      </c>
      <c r="Q221" s="161"/>
      <c r="R221" s="161"/>
      <c r="S221" s="438"/>
      <c r="T221" s="161"/>
      <c r="U221" s="161"/>
      <c r="V221" s="161"/>
    </row>
    <row r="222" spans="1:22" ht="16.2">
      <c r="A222" s="122" t="str">
        <f t="shared" si="31"/>
        <v>71040901044639</v>
      </c>
      <c r="B222" s="124" t="s">
        <v>439</v>
      </c>
      <c r="C222" s="117" t="s">
        <v>155</v>
      </c>
      <c r="D222" s="118" t="s">
        <v>187</v>
      </c>
      <c r="E222" s="119" t="s">
        <v>106</v>
      </c>
      <c r="F222" s="120" t="s">
        <v>155</v>
      </c>
      <c r="G222" s="121">
        <v>4639</v>
      </c>
      <c r="H222" s="25"/>
      <c r="I222" s="25"/>
      <c r="J222" s="26"/>
      <c r="K222" s="26"/>
      <c r="L222" s="29" t="s">
        <v>755</v>
      </c>
      <c r="M222" s="12" t="s">
        <v>580</v>
      </c>
      <c r="N222" s="183">
        <f t="shared" si="26"/>
        <v>0</v>
      </c>
      <c r="O222" s="183"/>
      <c r="P222" s="183"/>
      <c r="Q222" s="161"/>
      <c r="R222" s="161"/>
      <c r="S222" s="438"/>
      <c r="T222" s="161"/>
      <c r="U222" s="161"/>
      <c r="V222" s="161"/>
    </row>
    <row r="223" spans="1:22" ht="16.2">
      <c r="A223" s="122" t="str">
        <f t="shared" si="31"/>
        <v>71040901044819</v>
      </c>
      <c r="B223" s="124" t="s">
        <v>439</v>
      </c>
      <c r="C223" s="117" t="s">
        <v>155</v>
      </c>
      <c r="D223" s="118" t="s">
        <v>187</v>
      </c>
      <c r="E223" s="119" t="s">
        <v>106</v>
      </c>
      <c r="F223" s="120" t="s">
        <v>155</v>
      </c>
      <c r="G223" s="121">
        <v>4819</v>
      </c>
      <c r="H223" s="25"/>
      <c r="I223" s="25"/>
      <c r="J223" s="26"/>
      <c r="K223" s="26"/>
      <c r="L223" s="29" t="s">
        <v>138</v>
      </c>
      <c r="M223" s="12" t="s">
        <v>756</v>
      </c>
      <c r="N223" s="183">
        <f t="shared" si="26"/>
        <v>0</v>
      </c>
      <c r="O223" s="183"/>
      <c r="P223" s="183"/>
      <c r="Q223" s="161"/>
      <c r="R223" s="161"/>
      <c r="S223" s="438"/>
      <c r="T223" s="161"/>
      <c r="U223" s="161"/>
      <c r="V223" s="161"/>
    </row>
    <row r="224" spans="1:22" s="115" customFormat="1" ht="26.25" customHeight="1">
      <c r="A224" s="122" t="str">
        <f t="shared" si="31"/>
        <v>71040901050000</v>
      </c>
      <c r="B224" s="124" t="s">
        <v>439</v>
      </c>
      <c r="C224" s="117" t="s">
        <v>155</v>
      </c>
      <c r="D224" s="118" t="s">
        <v>187</v>
      </c>
      <c r="E224" s="119" t="s">
        <v>106</v>
      </c>
      <c r="F224" s="120" t="s">
        <v>149</v>
      </c>
      <c r="G224" s="129" t="s">
        <v>440</v>
      </c>
      <c r="H224" s="45"/>
      <c r="I224" s="147"/>
      <c r="J224" s="148"/>
      <c r="K224" s="148"/>
      <c r="L224" s="27" t="s">
        <v>193</v>
      </c>
      <c r="M224" s="28"/>
      <c r="N224" s="197">
        <f>O224+P224</f>
        <v>0</v>
      </c>
      <c r="O224" s="197">
        <f>SUM(O225:O230)</f>
        <v>0</v>
      </c>
      <c r="P224" s="197">
        <f>SUM(P225:P230)</f>
        <v>0</v>
      </c>
      <c r="Q224" s="161"/>
      <c r="R224" s="161"/>
      <c r="S224" s="438"/>
      <c r="T224" s="161"/>
      <c r="U224" s="161"/>
      <c r="V224" s="161"/>
    </row>
    <row r="225" spans="1:22" ht="16.8">
      <c r="A225" s="122" t="str">
        <f t="shared" si="31"/>
        <v>71040901058111</v>
      </c>
      <c r="B225" s="124" t="s">
        <v>439</v>
      </c>
      <c r="C225" s="117" t="s">
        <v>155</v>
      </c>
      <c r="D225" s="118" t="s">
        <v>187</v>
      </c>
      <c r="E225" s="119" t="s">
        <v>106</v>
      </c>
      <c r="F225" s="120" t="s">
        <v>149</v>
      </c>
      <c r="G225" s="121">
        <v>8111</v>
      </c>
      <c r="H225" s="25"/>
      <c r="I225" s="25"/>
      <c r="J225" s="26"/>
      <c r="K225" s="26"/>
      <c r="L225" s="29" t="s">
        <v>114</v>
      </c>
      <c r="M225" s="33">
        <v>4212</v>
      </c>
      <c r="N225" s="183">
        <f t="shared" si="26"/>
        <v>0</v>
      </c>
      <c r="O225" s="399"/>
      <c r="P225" s="399"/>
      <c r="Q225" s="161"/>
      <c r="R225" s="161"/>
      <c r="S225" s="438"/>
      <c r="T225" s="161"/>
      <c r="U225" s="161"/>
      <c r="V225" s="161"/>
    </row>
    <row r="226" spans="1:22" ht="16.8">
      <c r="A226" s="122" t="str">
        <f t="shared" si="31"/>
        <v>71040901058411</v>
      </c>
      <c r="B226" s="124" t="s">
        <v>439</v>
      </c>
      <c r="C226" s="117" t="s">
        <v>155</v>
      </c>
      <c r="D226" s="118" t="s">
        <v>187</v>
      </c>
      <c r="E226" s="119" t="s">
        <v>106</v>
      </c>
      <c r="F226" s="120" t="s">
        <v>149</v>
      </c>
      <c r="G226" s="121">
        <v>8411</v>
      </c>
      <c r="H226" s="25"/>
      <c r="I226" s="25"/>
      <c r="J226" s="26"/>
      <c r="K226" s="26"/>
      <c r="L226" s="32" t="s">
        <v>125</v>
      </c>
      <c r="M226" s="33">
        <v>4239</v>
      </c>
      <c r="N226" s="183">
        <f t="shared" si="26"/>
        <v>0</v>
      </c>
      <c r="O226" s="403"/>
      <c r="P226" s="403"/>
      <c r="Q226" s="161"/>
      <c r="R226" s="161"/>
      <c r="S226" s="438"/>
      <c r="T226" s="161"/>
      <c r="U226" s="161"/>
      <c r="V226" s="161"/>
    </row>
    <row r="227" spans="1:22" s="115" customFormat="1" ht="26.4">
      <c r="A227" s="122" t="str">
        <f t="shared" si="31"/>
        <v>71040901060000</v>
      </c>
      <c r="B227" s="124" t="s">
        <v>439</v>
      </c>
      <c r="C227" s="117" t="s">
        <v>155</v>
      </c>
      <c r="D227" s="118" t="s">
        <v>187</v>
      </c>
      <c r="E227" s="119" t="s">
        <v>106</v>
      </c>
      <c r="F227" s="120" t="s">
        <v>157</v>
      </c>
      <c r="G227" s="129" t="s">
        <v>440</v>
      </c>
      <c r="H227" s="25"/>
      <c r="I227" s="25"/>
      <c r="J227" s="26"/>
      <c r="K227" s="26"/>
      <c r="L227" s="29" t="s">
        <v>142</v>
      </c>
      <c r="M227" s="12">
        <v>4251</v>
      </c>
      <c r="N227" s="183">
        <f t="shared" si="26"/>
        <v>0</v>
      </c>
      <c r="O227" s="183"/>
      <c r="P227" s="183"/>
      <c r="Q227" s="161"/>
      <c r="R227" s="161"/>
      <c r="S227" s="438"/>
      <c r="T227" s="161"/>
      <c r="U227" s="161"/>
      <c r="V227" s="161"/>
    </row>
    <row r="228" spans="1:22" ht="16.2">
      <c r="A228" s="122" t="str">
        <f t="shared" si="31"/>
        <v>71040901064819</v>
      </c>
      <c r="B228" s="124" t="s">
        <v>439</v>
      </c>
      <c r="C228" s="117" t="s">
        <v>155</v>
      </c>
      <c r="D228" s="118" t="s">
        <v>187</v>
      </c>
      <c r="E228" s="119" t="s">
        <v>106</v>
      </c>
      <c r="F228" s="120" t="s">
        <v>157</v>
      </c>
      <c r="G228" s="121">
        <v>4819</v>
      </c>
      <c r="H228" s="25"/>
      <c r="I228" s="25"/>
      <c r="J228" s="26"/>
      <c r="K228" s="26"/>
      <c r="L228" s="32" t="s">
        <v>134</v>
      </c>
      <c r="M228" s="48">
        <v>4861</v>
      </c>
      <c r="N228" s="183">
        <f t="shared" si="26"/>
        <v>0</v>
      </c>
      <c r="O228" s="404"/>
      <c r="P228" s="404"/>
      <c r="Q228" s="161"/>
      <c r="R228" s="161"/>
      <c r="S228" s="438"/>
      <c r="T228" s="161"/>
      <c r="U228" s="161"/>
      <c r="V228" s="161"/>
    </row>
    <row r="229" spans="1:22" ht="16.2">
      <c r="A229" s="122" t="str">
        <f>CONCATENATE(B229,C229,D229,E229,F229,G229)</f>
        <v>71040901064861</v>
      </c>
      <c r="B229" s="124" t="s">
        <v>439</v>
      </c>
      <c r="C229" s="117" t="s">
        <v>155</v>
      </c>
      <c r="D229" s="118" t="s">
        <v>187</v>
      </c>
      <c r="E229" s="119" t="s">
        <v>106</v>
      </c>
      <c r="F229" s="120" t="s">
        <v>157</v>
      </c>
      <c r="G229" s="121">
        <v>4861</v>
      </c>
      <c r="H229" s="25"/>
      <c r="I229" s="25"/>
      <c r="J229" s="26"/>
      <c r="K229" s="26"/>
      <c r="L229" s="29" t="s">
        <v>137</v>
      </c>
      <c r="M229" s="12">
        <v>5129</v>
      </c>
      <c r="N229" s="183">
        <f t="shared" si="26"/>
        <v>0</v>
      </c>
      <c r="O229" s="183"/>
      <c r="P229" s="183"/>
      <c r="Q229" s="161"/>
      <c r="R229" s="161"/>
      <c r="S229" s="438"/>
      <c r="T229" s="161"/>
      <c r="U229" s="161"/>
      <c r="V229" s="161"/>
    </row>
    <row r="230" spans="1:22" s="115" customFormat="1" ht="16.2">
      <c r="A230" s="122" t="str">
        <f t="shared" si="31"/>
        <v>71040901070000</v>
      </c>
      <c r="B230" s="124" t="s">
        <v>439</v>
      </c>
      <c r="C230" s="117" t="s">
        <v>155</v>
      </c>
      <c r="D230" s="118" t="s">
        <v>187</v>
      </c>
      <c r="E230" s="119" t="s">
        <v>106</v>
      </c>
      <c r="F230" s="120" t="s">
        <v>183</v>
      </c>
      <c r="G230" s="129" t="s">
        <v>440</v>
      </c>
      <c r="H230" s="25"/>
      <c r="I230" s="25"/>
      <c r="J230" s="26"/>
      <c r="K230" s="26"/>
      <c r="L230" s="32" t="s">
        <v>194</v>
      </c>
      <c r="M230" s="48">
        <v>5221</v>
      </c>
      <c r="N230" s="183">
        <f t="shared" si="26"/>
        <v>0</v>
      </c>
      <c r="O230" s="183"/>
      <c r="P230" s="183"/>
      <c r="Q230" s="161"/>
      <c r="R230" s="161"/>
      <c r="S230" s="438"/>
      <c r="T230" s="161"/>
      <c r="U230" s="161"/>
      <c r="V230" s="161"/>
    </row>
    <row r="231" spans="1:22" ht="55.2">
      <c r="A231" s="122" t="str">
        <f t="shared" si="31"/>
        <v>71040901074239</v>
      </c>
      <c r="B231" s="124" t="s">
        <v>439</v>
      </c>
      <c r="C231" s="117" t="s">
        <v>155</v>
      </c>
      <c r="D231" s="118" t="s">
        <v>187</v>
      </c>
      <c r="E231" s="119" t="s">
        <v>106</v>
      </c>
      <c r="F231" s="120" t="s">
        <v>183</v>
      </c>
      <c r="G231" s="121">
        <v>4239</v>
      </c>
      <c r="H231" s="45"/>
      <c r="I231" s="147"/>
      <c r="J231" s="148"/>
      <c r="K231" s="148"/>
      <c r="L231" s="27" t="s">
        <v>757</v>
      </c>
      <c r="M231" s="28"/>
      <c r="N231" s="197">
        <f>O231+P231</f>
        <v>0</v>
      </c>
      <c r="O231" s="197">
        <f>SUM(O232:O233)</f>
        <v>0</v>
      </c>
      <c r="P231" s="197">
        <f>SUM(P232:P233)</f>
        <v>0</v>
      </c>
      <c r="Q231" s="161"/>
      <c r="R231" s="161"/>
      <c r="S231" s="438"/>
      <c r="T231" s="161"/>
      <c r="U231" s="161"/>
      <c r="V231" s="161"/>
    </row>
    <row r="232" spans="1:22" ht="16.8">
      <c r="A232" s="122" t="str">
        <f t="shared" ref="A232" si="32">CONCATENATE(B232,C232,D232,E232,F232,G232)</f>
        <v>71040901058111</v>
      </c>
      <c r="B232" s="124" t="s">
        <v>439</v>
      </c>
      <c r="C232" s="117" t="s">
        <v>155</v>
      </c>
      <c r="D232" s="118" t="s">
        <v>187</v>
      </c>
      <c r="E232" s="119" t="s">
        <v>106</v>
      </c>
      <c r="F232" s="120" t="s">
        <v>149</v>
      </c>
      <c r="G232" s="121">
        <v>8111</v>
      </c>
      <c r="H232" s="25"/>
      <c r="I232" s="25"/>
      <c r="J232" s="26"/>
      <c r="K232" s="26"/>
      <c r="L232" s="29" t="s">
        <v>114</v>
      </c>
      <c r="M232" s="33">
        <v>4212</v>
      </c>
      <c r="N232" s="183">
        <f t="shared" ref="N232" si="33">O232+P232</f>
        <v>0</v>
      </c>
      <c r="O232" s="399"/>
      <c r="P232" s="399"/>
      <c r="Q232" s="161"/>
      <c r="R232" s="161"/>
      <c r="S232" s="438"/>
      <c r="T232" s="161"/>
      <c r="U232" s="161"/>
      <c r="V232" s="161"/>
    </row>
    <row r="233" spans="1:22" s="115" customFormat="1" ht="16.2">
      <c r="A233" s="122" t="str">
        <f t="shared" si="31"/>
        <v>71040901080000</v>
      </c>
      <c r="B233" s="124" t="s">
        <v>439</v>
      </c>
      <c r="C233" s="117" t="s">
        <v>155</v>
      </c>
      <c r="D233" s="118" t="s">
        <v>187</v>
      </c>
      <c r="E233" s="119" t="s">
        <v>106</v>
      </c>
      <c r="F233" s="120" t="s">
        <v>185</v>
      </c>
      <c r="G233" s="129" t="s">
        <v>440</v>
      </c>
      <c r="H233" s="25"/>
      <c r="I233" s="25"/>
      <c r="J233" s="26"/>
      <c r="K233" s="26"/>
      <c r="L233" s="32" t="s">
        <v>134</v>
      </c>
      <c r="M233" s="12">
        <v>4861</v>
      </c>
      <c r="N233" s="183">
        <f t="shared" si="26"/>
        <v>0</v>
      </c>
      <c r="O233" s="402"/>
      <c r="P233" s="402"/>
      <c r="Q233" s="161"/>
      <c r="R233" s="161"/>
      <c r="S233" s="438"/>
      <c r="T233" s="161"/>
      <c r="U233" s="161"/>
      <c r="V233" s="161"/>
    </row>
    <row r="234" spans="1:22" ht="27.6">
      <c r="A234" s="122" t="str">
        <f t="shared" si="31"/>
        <v>71040901084234</v>
      </c>
      <c r="B234" s="124" t="s">
        <v>439</v>
      </c>
      <c r="C234" s="117" t="s">
        <v>155</v>
      </c>
      <c r="D234" s="118" t="s">
        <v>187</v>
      </c>
      <c r="E234" s="119" t="s">
        <v>106</v>
      </c>
      <c r="F234" s="120" t="s">
        <v>185</v>
      </c>
      <c r="G234" s="121">
        <v>4234</v>
      </c>
      <c r="H234" s="146"/>
      <c r="I234" s="147"/>
      <c r="J234" s="148"/>
      <c r="K234" s="148"/>
      <c r="L234" s="460" t="s">
        <v>875</v>
      </c>
      <c r="M234" s="28"/>
      <c r="N234" s="197">
        <f>O234+P234</f>
        <v>0</v>
      </c>
      <c r="O234" s="197">
        <f>SUM(O235)</f>
        <v>0</v>
      </c>
      <c r="P234" s="197">
        <f>SUM(P235)</f>
        <v>0</v>
      </c>
      <c r="Q234" s="161"/>
      <c r="R234" s="161"/>
      <c r="S234" s="438"/>
      <c r="T234" s="161"/>
      <c r="U234" s="161"/>
      <c r="V234" s="161"/>
    </row>
    <row r="235" spans="1:22" ht="26.4">
      <c r="A235" s="122" t="str">
        <f t="shared" si="31"/>
        <v>71040901084511</v>
      </c>
      <c r="B235" s="124" t="s">
        <v>439</v>
      </c>
      <c r="C235" s="117" t="s">
        <v>155</v>
      </c>
      <c r="D235" s="118" t="s">
        <v>187</v>
      </c>
      <c r="E235" s="119" t="s">
        <v>106</v>
      </c>
      <c r="F235" s="120" t="s">
        <v>185</v>
      </c>
      <c r="G235" s="121">
        <v>4511</v>
      </c>
      <c r="H235" s="25"/>
      <c r="I235" s="25"/>
      <c r="J235" s="26"/>
      <c r="K235" s="26"/>
      <c r="L235" s="32" t="s">
        <v>131</v>
      </c>
      <c r="M235" s="48">
        <v>4511</v>
      </c>
      <c r="N235" s="183">
        <f t="shared" si="26"/>
        <v>0</v>
      </c>
      <c r="O235" s="402"/>
      <c r="P235" s="402">
        <v>0</v>
      </c>
      <c r="Q235" s="161"/>
      <c r="R235" s="161"/>
      <c r="S235" s="438"/>
      <c r="T235" s="161"/>
      <c r="U235" s="161"/>
      <c r="V235" s="161"/>
    </row>
    <row r="236" spans="1:22" ht="27.6">
      <c r="B236" s="124"/>
      <c r="H236" s="45"/>
      <c r="I236" s="147"/>
      <c r="J236" s="148"/>
      <c r="K236" s="148"/>
      <c r="L236" s="27" t="s">
        <v>876</v>
      </c>
      <c r="M236" s="28"/>
      <c r="N236" s="197">
        <f>O236+P236</f>
        <v>0</v>
      </c>
      <c r="O236" s="197">
        <f>SUM(O237)</f>
        <v>0</v>
      </c>
      <c r="P236" s="197">
        <f>SUM(P237)</f>
        <v>0</v>
      </c>
      <c r="Q236" s="161"/>
      <c r="R236" s="161"/>
      <c r="S236" s="438"/>
      <c r="T236" s="161"/>
      <c r="U236" s="161"/>
      <c r="V236" s="161"/>
    </row>
    <row r="237" spans="1:22" s="182" customFormat="1" ht="26.4">
      <c r="A237" s="122" t="str">
        <f t="shared" ref="A237" si="34">CONCATENATE(B237,C237,D237,E237,F237,G237)</f>
        <v>71050000000000</v>
      </c>
      <c r="B237" s="124" t="s">
        <v>439</v>
      </c>
      <c r="C237" s="117" t="s">
        <v>149</v>
      </c>
      <c r="D237" s="118" t="s">
        <v>441</v>
      </c>
      <c r="E237" s="119" t="s">
        <v>441</v>
      </c>
      <c r="F237" s="120" t="s">
        <v>441</v>
      </c>
      <c r="G237" s="129" t="s">
        <v>440</v>
      </c>
      <c r="H237" s="25"/>
      <c r="I237" s="25"/>
      <c r="J237" s="26"/>
      <c r="K237" s="26"/>
      <c r="L237" s="29" t="s">
        <v>131</v>
      </c>
      <c r="M237" s="12">
        <v>4511</v>
      </c>
      <c r="N237" s="183">
        <f t="shared" ref="N237" si="35">O237+P237</f>
        <v>0</v>
      </c>
      <c r="O237" s="406"/>
      <c r="P237" s="406"/>
      <c r="Q237" s="161"/>
      <c r="R237" s="161"/>
      <c r="S237" s="438"/>
      <c r="T237" s="161"/>
      <c r="U237" s="161"/>
      <c r="V237" s="161"/>
    </row>
    <row r="238" spans="1:22" ht="24.75" customHeight="1">
      <c r="B238" s="124"/>
      <c r="H238" s="146"/>
      <c r="I238" s="147"/>
      <c r="J238" s="148"/>
      <c r="K238" s="148"/>
      <c r="L238" s="440" t="s">
        <v>877</v>
      </c>
      <c r="M238" s="28"/>
      <c r="N238" s="197">
        <f>O238+P238</f>
        <v>0</v>
      </c>
      <c r="O238" s="197">
        <f>SUM(O239:O243)</f>
        <v>0</v>
      </c>
      <c r="P238" s="197">
        <f>SUM(P239:P243)</f>
        <v>0</v>
      </c>
      <c r="Q238" s="161"/>
      <c r="R238" s="161"/>
      <c r="S238" s="438"/>
      <c r="T238" s="161"/>
      <c r="U238" s="161"/>
      <c r="V238" s="161"/>
    </row>
    <row r="239" spans="1:22" ht="26.4">
      <c r="B239" s="124"/>
      <c r="G239" s="129"/>
      <c r="H239" s="25"/>
      <c r="I239" s="25"/>
      <c r="J239" s="26"/>
      <c r="K239" s="26"/>
      <c r="L239" s="30" t="s">
        <v>911</v>
      </c>
      <c r="M239" s="48" t="s">
        <v>912</v>
      </c>
      <c r="N239" s="183">
        <f>O239+P239</f>
        <v>0</v>
      </c>
      <c r="O239" s="399"/>
      <c r="P239" s="399"/>
      <c r="Q239" s="161"/>
      <c r="R239" s="161"/>
      <c r="S239" s="438"/>
      <c r="T239" s="161"/>
      <c r="U239" s="161"/>
      <c r="V239" s="161"/>
    </row>
    <row r="240" spans="1:22" ht="16.2">
      <c r="B240" s="124"/>
      <c r="H240" s="25"/>
      <c r="I240" s="25"/>
      <c r="J240" s="26"/>
      <c r="K240" s="26"/>
      <c r="L240" s="29" t="s">
        <v>790</v>
      </c>
      <c r="M240" s="12" t="s">
        <v>789</v>
      </c>
      <c r="N240" s="183">
        <f t="shared" si="26"/>
        <v>0</v>
      </c>
      <c r="O240" s="405"/>
      <c r="P240" s="405">
        <v>0</v>
      </c>
      <c r="Q240" s="161"/>
      <c r="R240" s="161"/>
      <c r="S240" s="438"/>
      <c r="T240" s="161"/>
      <c r="U240" s="161"/>
      <c r="V240" s="161"/>
    </row>
    <row r="241" spans="1:22" ht="16.2">
      <c r="B241" s="124"/>
      <c r="H241" s="25"/>
      <c r="I241" s="25"/>
      <c r="J241" s="26"/>
      <c r="K241" s="26"/>
      <c r="L241" s="30" t="s">
        <v>173</v>
      </c>
      <c r="M241" s="31">
        <v>5112</v>
      </c>
      <c r="N241" s="183">
        <f t="shared" ref="N241" si="36">O241+P241</f>
        <v>0</v>
      </c>
      <c r="O241" s="405"/>
      <c r="P241" s="405"/>
      <c r="Q241" s="161"/>
      <c r="R241" s="161"/>
      <c r="S241" s="438"/>
      <c r="T241" s="161"/>
      <c r="U241" s="161"/>
      <c r="V241" s="161"/>
    </row>
    <row r="242" spans="1:22" ht="16.2">
      <c r="B242" s="124"/>
      <c r="H242" s="25"/>
      <c r="I242" s="25"/>
      <c r="J242" s="26"/>
      <c r="K242" s="26"/>
      <c r="L242" s="417" t="s">
        <v>174</v>
      </c>
      <c r="M242" s="418">
        <v>5113</v>
      </c>
      <c r="N242" s="183">
        <f t="shared" si="26"/>
        <v>0</v>
      </c>
      <c r="O242" s="405"/>
      <c r="P242" s="405"/>
      <c r="Q242" s="161"/>
      <c r="R242" s="161"/>
      <c r="S242" s="438"/>
      <c r="T242" s="161"/>
      <c r="U242" s="161"/>
      <c r="V242" s="161"/>
    </row>
    <row r="243" spans="1:22" ht="16.2">
      <c r="B243" s="124"/>
      <c r="H243" s="25"/>
      <c r="I243" s="25"/>
      <c r="J243" s="26"/>
      <c r="K243" s="26"/>
      <c r="L243" s="29" t="s">
        <v>135</v>
      </c>
      <c r="M243" s="12">
        <v>5121</v>
      </c>
      <c r="N243" s="183">
        <f t="shared" si="26"/>
        <v>0</v>
      </c>
      <c r="O243" s="405"/>
      <c r="P243" s="405"/>
      <c r="Q243" s="161"/>
      <c r="R243" s="161"/>
      <c r="S243" s="438"/>
      <c r="T243" s="161"/>
      <c r="U243" s="161"/>
      <c r="V243" s="161"/>
    </row>
    <row r="244" spans="1:22" ht="20.399999999999999" customHeight="1">
      <c r="B244" s="124"/>
      <c r="H244" s="146"/>
      <c r="I244" s="147"/>
      <c r="J244" s="148"/>
      <c r="K244" s="148"/>
      <c r="L244" s="440" t="s">
        <v>909</v>
      </c>
      <c r="M244" s="28"/>
      <c r="N244" s="197">
        <f>O244+P244</f>
        <v>0</v>
      </c>
      <c r="O244" s="197">
        <f>SUM(O245)</f>
        <v>0</v>
      </c>
      <c r="P244" s="197">
        <f>SUM(P245)</f>
        <v>0</v>
      </c>
      <c r="Q244" s="161"/>
      <c r="R244" s="161"/>
      <c r="S244" s="438"/>
      <c r="T244" s="161"/>
      <c r="U244" s="161"/>
      <c r="V244" s="161"/>
    </row>
    <row r="245" spans="1:22" ht="16.2">
      <c r="B245" s="124"/>
      <c r="H245" s="25"/>
      <c r="I245" s="25"/>
      <c r="J245" s="26"/>
      <c r="K245" s="26"/>
      <c r="L245" s="30" t="s">
        <v>173</v>
      </c>
      <c r="M245" s="31">
        <v>5112</v>
      </c>
      <c r="N245" s="183">
        <f t="shared" ref="N245" si="37">O245+P245</f>
        <v>0</v>
      </c>
      <c r="O245" s="405"/>
      <c r="P245" s="405"/>
      <c r="Q245" s="161"/>
      <c r="R245" s="161"/>
      <c r="S245" s="438"/>
      <c r="T245" s="161"/>
      <c r="U245" s="161"/>
      <c r="V245" s="161"/>
    </row>
    <row r="246" spans="1:22" ht="16.2">
      <c r="A246" s="122" t="str">
        <f t="shared" si="31"/>
        <v>71040901114512</v>
      </c>
      <c r="B246" s="124" t="s">
        <v>439</v>
      </c>
      <c r="C246" s="117" t="s">
        <v>155</v>
      </c>
      <c r="D246" s="118" t="s">
        <v>187</v>
      </c>
      <c r="E246" s="119" t="s">
        <v>106</v>
      </c>
      <c r="F246" s="120" t="s">
        <v>104</v>
      </c>
      <c r="G246" s="121" t="s">
        <v>229</v>
      </c>
      <c r="H246" s="151">
        <v>2455</v>
      </c>
      <c r="I246" s="152" t="s">
        <v>155</v>
      </c>
      <c r="J246" s="153">
        <v>5</v>
      </c>
      <c r="K246" s="153">
        <v>5</v>
      </c>
      <c r="L246" s="154" t="s">
        <v>199</v>
      </c>
      <c r="M246" s="155"/>
      <c r="N246" s="192">
        <f>+N248+N251+N253+N255+N258</f>
        <v>0</v>
      </c>
      <c r="O246" s="192">
        <f t="shared" ref="O246:P246" si="38">+O248+O251+O253+O255+O258</f>
        <v>0</v>
      </c>
      <c r="P246" s="192">
        <f t="shared" si="38"/>
        <v>0</v>
      </c>
      <c r="Q246" s="161"/>
      <c r="R246" s="161"/>
      <c r="S246" s="438"/>
      <c r="T246" s="161"/>
      <c r="U246" s="161"/>
      <c r="V246" s="161"/>
    </row>
    <row r="247" spans="1:22" ht="16.2">
      <c r="B247" s="124"/>
      <c r="H247" s="25"/>
      <c r="I247" s="25"/>
      <c r="J247" s="26"/>
      <c r="K247" s="26"/>
      <c r="L247" s="30" t="s">
        <v>108</v>
      </c>
      <c r="M247" s="31"/>
      <c r="N247" s="190"/>
      <c r="O247" s="190"/>
      <c r="P247" s="190"/>
      <c r="Q247" s="161"/>
      <c r="R247" s="161"/>
      <c r="S247" s="438"/>
      <c r="T247" s="161"/>
      <c r="U247" s="161"/>
      <c r="V247" s="161"/>
    </row>
    <row r="248" spans="1:22" ht="16.2">
      <c r="B248" s="124"/>
      <c r="H248" s="45"/>
      <c r="I248" s="147"/>
      <c r="J248" s="148"/>
      <c r="K248" s="148"/>
      <c r="L248" s="27" t="s">
        <v>200</v>
      </c>
      <c r="M248" s="28"/>
      <c r="N248" s="197">
        <f>O248+P248</f>
        <v>0</v>
      </c>
      <c r="O248" s="197">
        <f>SUM(O249:O250)</f>
        <v>0</v>
      </c>
      <c r="P248" s="197">
        <f>SUM(P249:P250)</f>
        <v>0</v>
      </c>
      <c r="Q248" s="161"/>
      <c r="R248" s="161"/>
      <c r="S248" s="438"/>
      <c r="T248" s="161"/>
      <c r="U248" s="161"/>
      <c r="V248" s="161"/>
    </row>
    <row r="249" spans="1:22" ht="16.2">
      <c r="B249" s="124"/>
      <c r="H249" s="17"/>
      <c r="I249" s="25"/>
      <c r="J249" s="26"/>
      <c r="K249" s="26"/>
      <c r="L249" s="29" t="s">
        <v>126</v>
      </c>
      <c r="M249" s="12">
        <v>4241</v>
      </c>
      <c r="N249" s="183">
        <f t="shared" ref="N249:N259" si="39">O249+P249</f>
        <v>0</v>
      </c>
      <c r="O249" s="183"/>
      <c r="P249" s="183"/>
      <c r="Q249" s="161"/>
      <c r="R249" s="161"/>
      <c r="S249" s="438"/>
      <c r="T249" s="161"/>
      <c r="U249" s="161"/>
      <c r="V249" s="161"/>
    </row>
    <row r="250" spans="1:22" ht="16.8">
      <c r="B250" s="124"/>
      <c r="H250" s="17"/>
      <c r="I250" s="25"/>
      <c r="J250" s="26"/>
      <c r="K250" s="26"/>
      <c r="L250" s="30" t="s">
        <v>137</v>
      </c>
      <c r="M250" s="13">
        <v>5129</v>
      </c>
      <c r="N250" s="183">
        <f t="shared" si="39"/>
        <v>0</v>
      </c>
      <c r="O250" s="398"/>
      <c r="P250" s="398"/>
      <c r="Q250" s="161"/>
      <c r="R250" s="161"/>
      <c r="S250" s="438"/>
      <c r="T250" s="161"/>
      <c r="U250" s="161"/>
      <c r="V250" s="161"/>
    </row>
    <row r="251" spans="1:22" ht="27.6">
      <c r="B251" s="124"/>
      <c r="H251" s="45"/>
      <c r="I251" s="147"/>
      <c r="J251" s="148"/>
      <c r="K251" s="148"/>
      <c r="L251" s="27" t="s">
        <v>201</v>
      </c>
      <c r="M251" s="28"/>
      <c r="N251" s="197">
        <f>O251+P251</f>
        <v>0</v>
      </c>
      <c r="O251" s="197">
        <f>SUM(O252)</f>
        <v>0</v>
      </c>
      <c r="P251" s="197">
        <f>SUM(P252)</f>
        <v>0</v>
      </c>
      <c r="Q251" s="161"/>
      <c r="R251" s="161"/>
      <c r="S251" s="438"/>
      <c r="T251" s="161"/>
      <c r="U251" s="161"/>
      <c r="V251" s="161"/>
    </row>
    <row r="252" spans="1:22" ht="26.4">
      <c r="B252" s="124"/>
      <c r="H252" s="25"/>
      <c r="I252" s="25"/>
      <c r="J252" s="26"/>
      <c r="K252" s="26"/>
      <c r="L252" s="29" t="s">
        <v>131</v>
      </c>
      <c r="M252" s="12">
        <v>4511</v>
      </c>
      <c r="N252" s="183">
        <f t="shared" si="39"/>
        <v>0</v>
      </c>
      <c r="O252" s="402"/>
      <c r="P252" s="402"/>
      <c r="Q252" s="161"/>
      <c r="R252" s="161"/>
      <c r="S252" s="438"/>
      <c r="T252" s="161"/>
      <c r="U252" s="161"/>
      <c r="V252" s="161"/>
    </row>
    <row r="253" spans="1:22" ht="49.2" customHeight="1">
      <c r="A253" s="122" t="str">
        <f t="shared" si="31"/>
        <v>71050100000001</v>
      </c>
      <c r="B253" s="124" t="s">
        <v>439</v>
      </c>
      <c r="C253" s="117" t="s">
        <v>149</v>
      </c>
      <c r="D253" s="118" t="s">
        <v>106</v>
      </c>
      <c r="E253" s="119" t="s">
        <v>441</v>
      </c>
      <c r="F253" s="120" t="s">
        <v>441</v>
      </c>
      <c r="G253" s="129" t="s">
        <v>96</v>
      </c>
      <c r="H253" s="45"/>
      <c r="I253" s="147"/>
      <c r="J253" s="148"/>
      <c r="K253" s="148"/>
      <c r="L253" s="27" t="s">
        <v>878</v>
      </c>
      <c r="M253" s="28"/>
      <c r="N253" s="197">
        <f>O253+P253</f>
        <v>0</v>
      </c>
      <c r="O253" s="197">
        <f>SUM(O254)</f>
        <v>0</v>
      </c>
      <c r="P253" s="197">
        <f>SUM(P254)</f>
        <v>0</v>
      </c>
      <c r="Q253" s="161"/>
      <c r="R253" s="161"/>
      <c r="S253" s="438"/>
      <c r="T253" s="161"/>
      <c r="U253" s="161"/>
      <c r="V253" s="161"/>
    </row>
    <row r="254" spans="1:22" s="156" customFormat="1" ht="24" customHeight="1">
      <c r="A254" s="122" t="str">
        <f t="shared" si="31"/>
        <v>71050101000000</v>
      </c>
      <c r="B254" s="124" t="s">
        <v>439</v>
      </c>
      <c r="C254" s="117" t="s">
        <v>149</v>
      </c>
      <c r="D254" s="118" t="s">
        <v>106</v>
      </c>
      <c r="E254" s="119" t="s">
        <v>106</v>
      </c>
      <c r="F254" s="120" t="s">
        <v>441</v>
      </c>
      <c r="G254" s="129" t="s">
        <v>440</v>
      </c>
      <c r="H254" s="25"/>
      <c r="I254" s="25"/>
      <c r="J254" s="26"/>
      <c r="K254" s="26"/>
      <c r="L254" s="32" t="s">
        <v>134</v>
      </c>
      <c r="M254" s="48">
        <v>4861</v>
      </c>
      <c r="N254" s="183">
        <f t="shared" si="39"/>
        <v>0</v>
      </c>
      <c r="O254" s="402"/>
      <c r="P254" s="402"/>
      <c r="Q254" s="161"/>
      <c r="R254" s="161"/>
      <c r="S254" s="438"/>
      <c r="T254" s="161"/>
      <c r="U254" s="161"/>
      <c r="V254" s="161"/>
    </row>
    <row r="255" spans="1:22" ht="27.6">
      <c r="A255" s="122" t="str">
        <f t="shared" si="31"/>
        <v>71050101000001</v>
      </c>
      <c r="B255" s="124" t="s">
        <v>439</v>
      </c>
      <c r="C255" s="117" t="s">
        <v>149</v>
      </c>
      <c r="D255" s="118" t="s">
        <v>106</v>
      </c>
      <c r="E255" s="119" t="s">
        <v>106</v>
      </c>
      <c r="F255" s="120" t="s">
        <v>441</v>
      </c>
      <c r="G255" s="129" t="s">
        <v>96</v>
      </c>
      <c r="H255" s="407"/>
      <c r="I255" s="408"/>
      <c r="J255" s="409"/>
      <c r="K255" s="409"/>
      <c r="L255" s="459" t="s">
        <v>879</v>
      </c>
      <c r="M255" s="410"/>
      <c r="N255" s="197">
        <f>O255+P255</f>
        <v>0</v>
      </c>
      <c r="O255" s="411">
        <f>SUM(O256:O257)</f>
        <v>0</v>
      </c>
      <c r="P255" s="411">
        <f>SUM(P256:P257)</f>
        <v>0</v>
      </c>
      <c r="Q255" s="161"/>
      <c r="R255" s="161"/>
      <c r="S255" s="438"/>
      <c r="T255" s="161"/>
      <c r="U255" s="161"/>
      <c r="V255" s="161"/>
    </row>
    <row r="256" spans="1:22" s="115" customFormat="1" ht="16.2">
      <c r="A256" s="122" t="str">
        <f t="shared" si="31"/>
        <v>71050101010000</v>
      </c>
      <c r="B256" s="124" t="s">
        <v>439</v>
      </c>
      <c r="C256" s="117" t="s">
        <v>149</v>
      </c>
      <c r="D256" s="118" t="s">
        <v>106</v>
      </c>
      <c r="E256" s="119" t="s">
        <v>106</v>
      </c>
      <c r="F256" s="120" t="s">
        <v>106</v>
      </c>
      <c r="G256" s="129" t="s">
        <v>440</v>
      </c>
      <c r="H256" s="177"/>
      <c r="I256" s="412"/>
      <c r="J256" s="413"/>
      <c r="K256" s="414"/>
      <c r="L256" s="32" t="s">
        <v>134</v>
      </c>
      <c r="M256" s="48">
        <v>4861</v>
      </c>
      <c r="N256" s="183">
        <f t="shared" si="39"/>
        <v>0</v>
      </c>
      <c r="O256" s="179"/>
      <c r="P256" s="179"/>
      <c r="Q256" s="161"/>
      <c r="R256" s="161"/>
      <c r="S256" s="438"/>
      <c r="T256" s="161"/>
      <c r="U256" s="161"/>
      <c r="V256" s="161"/>
    </row>
    <row r="257" spans="1:22" ht="16.2">
      <c r="A257" s="122" t="str">
        <f t="shared" si="31"/>
        <v>71050101014213</v>
      </c>
      <c r="B257" s="124" t="s">
        <v>439</v>
      </c>
      <c r="C257" s="117" t="s">
        <v>149</v>
      </c>
      <c r="D257" s="118" t="s">
        <v>106</v>
      </c>
      <c r="E257" s="119" t="s">
        <v>106</v>
      </c>
      <c r="F257" s="120" t="s">
        <v>106</v>
      </c>
      <c r="G257" s="121">
        <v>4213</v>
      </c>
      <c r="H257" s="415"/>
      <c r="I257" s="415"/>
      <c r="J257" s="416"/>
      <c r="K257" s="416"/>
      <c r="L257" s="417" t="s">
        <v>174</v>
      </c>
      <c r="M257" s="418">
        <v>5113</v>
      </c>
      <c r="N257" s="183">
        <f t="shared" si="39"/>
        <v>0</v>
      </c>
      <c r="O257" s="419"/>
      <c r="P257" s="419"/>
      <c r="Q257" s="161"/>
      <c r="R257" s="161"/>
      <c r="S257" s="438"/>
      <c r="T257" s="161"/>
      <c r="U257" s="161"/>
      <c r="V257" s="161"/>
    </row>
    <row r="258" spans="1:22" s="115" customFormat="1" ht="27.6">
      <c r="A258" s="122" t="str">
        <f t="shared" si="31"/>
        <v>71050101030000</v>
      </c>
      <c r="B258" s="124" t="s">
        <v>439</v>
      </c>
      <c r="C258" s="117" t="s">
        <v>149</v>
      </c>
      <c r="D258" s="118" t="s">
        <v>106</v>
      </c>
      <c r="E258" s="119" t="s">
        <v>106</v>
      </c>
      <c r="F258" s="120" t="s">
        <v>442</v>
      </c>
      <c r="G258" s="129" t="s">
        <v>440</v>
      </c>
      <c r="H258" s="45"/>
      <c r="I258" s="147"/>
      <c r="J258" s="148"/>
      <c r="K258" s="148"/>
      <c r="L258" s="27" t="s">
        <v>880</v>
      </c>
      <c r="M258" s="28"/>
      <c r="N258" s="197">
        <f>O258+P258</f>
        <v>0</v>
      </c>
      <c r="O258" s="197">
        <f>SUM(O259)</f>
        <v>0</v>
      </c>
      <c r="P258" s="197">
        <f>SUM(P259)</f>
        <v>0</v>
      </c>
      <c r="Q258" s="161"/>
      <c r="R258" s="161"/>
      <c r="S258" s="438"/>
      <c r="T258" s="161"/>
      <c r="U258" s="161"/>
      <c r="V258" s="161"/>
    </row>
    <row r="259" spans="1:22" ht="16.2">
      <c r="A259" s="122" t="str">
        <f t="shared" si="31"/>
        <v>71050101034861</v>
      </c>
      <c r="B259" s="124" t="s">
        <v>439</v>
      </c>
      <c r="C259" s="117" t="s">
        <v>149</v>
      </c>
      <c r="D259" s="118" t="s">
        <v>106</v>
      </c>
      <c r="E259" s="119" t="s">
        <v>106</v>
      </c>
      <c r="F259" s="120" t="s">
        <v>442</v>
      </c>
      <c r="G259" s="129" t="s">
        <v>84</v>
      </c>
      <c r="H259" s="25"/>
      <c r="I259" s="25"/>
      <c r="J259" s="26"/>
      <c r="K259" s="26"/>
      <c r="L259" s="32" t="s">
        <v>134</v>
      </c>
      <c r="M259" s="395">
        <v>4861</v>
      </c>
      <c r="N259" s="183">
        <f t="shared" si="39"/>
        <v>0</v>
      </c>
      <c r="O259" s="402"/>
      <c r="P259" s="402">
        <v>0</v>
      </c>
      <c r="Q259" s="161"/>
      <c r="R259" s="161"/>
      <c r="S259" s="438"/>
      <c r="T259" s="161"/>
      <c r="U259" s="161"/>
      <c r="V259" s="161"/>
    </row>
    <row r="260" spans="1:22" s="115" customFormat="1" ht="16.2">
      <c r="A260" s="122" t="str">
        <f t="shared" si="31"/>
        <v>71050101040000</v>
      </c>
      <c r="B260" s="124" t="s">
        <v>439</v>
      </c>
      <c r="C260" s="117" t="s">
        <v>149</v>
      </c>
      <c r="D260" s="118" t="s">
        <v>106</v>
      </c>
      <c r="E260" s="119" t="s">
        <v>106</v>
      </c>
      <c r="F260" s="120" t="s">
        <v>155</v>
      </c>
      <c r="G260" s="129" t="s">
        <v>440</v>
      </c>
      <c r="H260" s="165" t="s">
        <v>206</v>
      </c>
      <c r="I260" s="166" t="s">
        <v>155</v>
      </c>
      <c r="J260" s="167">
        <v>7</v>
      </c>
      <c r="K260" s="167">
        <v>0</v>
      </c>
      <c r="L260" s="168" t="s">
        <v>207</v>
      </c>
      <c r="M260" s="176"/>
      <c r="N260" s="188">
        <f>+N262</f>
        <v>0</v>
      </c>
      <c r="O260" s="188">
        <f>+O262</f>
        <v>0</v>
      </c>
      <c r="P260" s="188">
        <f>+P262</f>
        <v>0</v>
      </c>
      <c r="Q260" s="161"/>
      <c r="R260" s="161"/>
      <c r="S260" s="438"/>
      <c r="T260" s="161"/>
      <c r="U260" s="161"/>
      <c r="V260" s="161"/>
    </row>
    <row r="261" spans="1:22" ht="16.2">
      <c r="A261" s="122" t="str">
        <f t="shared" si="31"/>
        <v>71050101044861</v>
      </c>
      <c r="B261" s="124" t="s">
        <v>439</v>
      </c>
      <c r="C261" s="117" t="s">
        <v>149</v>
      </c>
      <c r="D261" s="118" t="s">
        <v>106</v>
      </c>
      <c r="E261" s="119" t="s">
        <v>106</v>
      </c>
      <c r="F261" s="120" t="s">
        <v>155</v>
      </c>
      <c r="G261" s="129">
        <v>4861</v>
      </c>
      <c r="H261" s="25"/>
      <c r="I261" s="18"/>
      <c r="J261" s="19"/>
      <c r="K261" s="19"/>
      <c r="L261" s="30" t="s">
        <v>110</v>
      </c>
      <c r="M261" s="31"/>
      <c r="N261" s="190"/>
      <c r="O261" s="190"/>
      <c r="P261" s="190"/>
      <c r="Q261" s="161"/>
      <c r="R261" s="161"/>
      <c r="S261" s="438"/>
      <c r="T261" s="161"/>
      <c r="U261" s="161"/>
      <c r="V261" s="161"/>
    </row>
    <row r="262" spans="1:22" s="115" customFormat="1" ht="16.2">
      <c r="A262" s="122" t="str">
        <f t="shared" si="31"/>
        <v>71050101050000</v>
      </c>
      <c r="B262" s="124" t="s">
        <v>439</v>
      </c>
      <c r="C262" s="117" t="s">
        <v>149</v>
      </c>
      <c r="D262" s="118" t="s">
        <v>106</v>
      </c>
      <c r="E262" s="119" t="s">
        <v>106</v>
      </c>
      <c r="F262" s="120" t="s">
        <v>149</v>
      </c>
      <c r="G262" s="129" t="s">
        <v>440</v>
      </c>
      <c r="H262" s="151" t="s">
        <v>208</v>
      </c>
      <c r="I262" s="152" t="s">
        <v>155</v>
      </c>
      <c r="J262" s="153">
        <v>7</v>
      </c>
      <c r="K262" s="153">
        <v>3</v>
      </c>
      <c r="L262" s="154" t="s">
        <v>209</v>
      </c>
      <c r="M262" s="155"/>
      <c r="N262" s="192">
        <f>+N264</f>
        <v>0</v>
      </c>
      <c r="O262" s="192">
        <f>+O264</f>
        <v>0</v>
      </c>
      <c r="P262" s="192">
        <f>+P264</f>
        <v>0</v>
      </c>
      <c r="Q262" s="161"/>
      <c r="R262" s="161"/>
      <c r="S262" s="438"/>
      <c r="T262" s="161"/>
      <c r="U262" s="161"/>
      <c r="V262" s="161"/>
    </row>
    <row r="263" spans="1:22" ht="16.2">
      <c r="A263" s="122" t="str">
        <f t="shared" si="31"/>
        <v>71050101054861</v>
      </c>
      <c r="B263" s="124" t="s">
        <v>439</v>
      </c>
      <c r="C263" s="117" t="s">
        <v>149</v>
      </c>
      <c r="D263" s="118" t="s">
        <v>106</v>
      </c>
      <c r="E263" s="119" t="s">
        <v>106</v>
      </c>
      <c r="F263" s="120" t="s">
        <v>149</v>
      </c>
      <c r="G263" s="129">
        <v>4861</v>
      </c>
      <c r="H263" s="25"/>
      <c r="I263" s="25"/>
      <c r="J263" s="26"/>
      <c r="K263" s="26"/>
      <c r="L263" s="30" t="s">
        <v>108</v>
      </c>
      <c r="M263" s="31"/>
      <c r="N263" s="190"/>
      <c r="O263" s="190"/>
      <c r="P263" s="190"/>
      <c r="Q263" s="161"/>
      <c r="R263" s="161"/>
      <c r="S263" s="438"/>
      <c r="T263" s="161"/>
      <c r="U263" s="161"/>
      <c r="V263" s="161"/>
    </row>
    <row r="264" spans="1:22" s="115" customFormat="1" ht="16.2">
      <c r="A264" s="122" t="str">
        <f t="shared" si="31"/>
        <v>71050101060000</v>
      </c>
      <c r="B264" s="124" t="s">
        <v>439</v>
      </c>
      <c r="C264" s="117" t="s">
        <v>149</v>
      </c>
      <c r="D264" s="118" t="s">
        <v>106</v>
      </c>
      <c r="E264" s="119" t="s">
        <v>106</v>
      </c>
      <c r="F264" s="120" t="s">
        <v>157</v>
      </c>
      <c r="G264" s="129" t="s">
        <v>440</v>
      </c>
      <c r="H264" s="45"/>
      <c r="I264" s="147"/>
      <c r="J264" s="148"/>
      <c r="K264" s="148"/>
      <c r="L264" s="27" t="s">
        <v>210</v>
      </c>
      <c r="M264" s="28"/>
      <c r="N264" s="197">
        <f>O264+P264</f>
        <v>0</v>
      </c>
      <c r="O264" s="197">
        <f>SUM(O265:O271)</f>
        <v>0</v>
      </c>
      <c r="P264" s="197">
        <f>SUM(P265:P271)</f>
        <v>0</v>
      </c>
      <c r="Q264" s="161"/>
      <c r="R264" s="161"/>
      <c r="S264" s="438"/>
      <c r="T264" s="161"/>
      <c r="U264" s="161"/>
      <c r="V264" s="161"/>
    </row>
    <row r="265" spans="1:22" ht="16.2">
      <c r="A265" s="122" t="str">
        <f t="shared" si="31"/>
        <v>71050101064861</v>
      </c>
      <c r="B265" s="124" t="s">
        <v>439</v>
      </c>
      <c r="C265" s="117" t="s">
        <v>149</v>
      </c>
      <c r="D265" s="118" t="s">
        <v>106</v>
      </c>
      <c r="E265" s="119" t="s">
        <v>106</v>
      </c>
      <c r="F265" s="120" t="s">
        <v>157</v>
      </c>
      <c r="G265" s="129">
        <v>4861</v>
      </c>
      <c r="H265" s="25"/>
      <c r="I265" s="25"/>
      <c r="J265" s="26"/>
      <c r="K265" s="26"/>
      <c r="L265" s="32" t="s">
        <v>122</v>
      </c>
      <c r="M265" s="48">
        <v>4234</v>
      </c>
      <c r="N265" s="183">
        <f t="shared" ref="N265:N271" si="40">O265+P265</f>
        <v>0</v>
      </c>
      <c r="O265" s="420"/>
      <c r="P265" s="420"/>
      <c r="Q265" s="161"/>
      <c r="R265" s="161"/>
      <c r="S265" s="438"/>
      <c r="T265" s="161"/>
      <c r="U265" s="161"/>
      <c r="V265" s="161"/>
    </row>
    <row r="266" spans="1:22" s="115" customFormat="1" ht="16.2">
      <c r="A266" s="122" t="str">
        <f t="shared" si="31"/>
        <v>71050101070000</v>
      </c>
      <c r="B266" s="124" t="s">
        <v>439</v>
      </c>
      <c r="C266" s="117" t="s">
        <v>149</v>
      </c>
      <c r="D266" s="118" t="s">
        <v>106</v>
      </c>
      <c r="E266" s="119" t="s">
        <v>106</v>
      </c>
      <c r="F266" s="120" t="s">
        <v>183</v>
      </c>
      <c r="G266" s="129" t="s">
        <v>440</v>
      </c>
      <c r="H266" s="25"/>
      <c r="I266" s="25"/>
      <c r="J266" s="26"/>
      <c r="K266" s="26"/>
      <c r="L266" s="32" t="s">
        <v>125</v>
      </c>
      <c r="M266" s="33">
        <v>4239</v>
      </c>
      <c r="N266" s="183">
        <f t="shared" si="40"/>
        <v>0</v>
      </c>
      <c r="O266" s="420"/>
      <c r="P266" s="420"/>
      <c r="Q266" s="161"/>
      <c r="R266" s="161"/>
      <c r="S266" s="438"/>
      <c r="T266" s="161"/>
      <c r="U266" s="161"/>
      <c r="V266" s="161"/>
    </row>
    <row r="267" spans="1:22" ht="16.2">
      <c r="A267" s="122" t="str">
        <f t="shared" si="31"/>
        <v>71050101074861</v>
      </c>
      <c r="B267" s="124" t="s">
        <v>439</v>
      </c>
      <c r="C267" s="117" t="s">
        <v>149</v>
      </c>
      <c r="D267" s="118" t="s">
        <v>106</v>
      </c>
      <c r="E267" s="119" t="s">
        <v>106</v>
      </c>
      <c r="F267" s="120" t="s">
        <v>183</v>
      </c>
      <c r="G267" s="129">
        <v>4861</v>
      </c>
      <c r="H267" s="25"/>
      <c r="I267" s="25"/>
      <c r="J267" s="26"/>
      <c r="K267" s="26"/>
      <c r="L267" s="32" t="s">
        <v>364</v>
      </c>
      <c r="M267" s="48">
        <v>4269</v>
      </c>
      <c r="N267" s="183">
        <f t="shared" si="40"/>
        <v>0</v>
      </c>
      <c r="O267" s="420"/>
      <c r="P267" s="420"/>
      <c r="Q267" s="161"/>
      <c r="R267" s="161"/>
      <c r="S267" s="438"/>
      <c r="T267" s="161"/>
      <c r="U267" s="161"/>
      <c r="V267" s="161"/>
    </row>
    <row r="268" spans="1:22" s="115" customFormat="1" ht="16.2">
      <c r="A268" s="122"/>
      <c r="B268" s="124"/>
      <c r="C268" s="117"/>
      <c r="D268" s="118"/>
      <c r="E268" s="119"/>
      <c r="F268" s="120"/>
      <c r="G268" s="129"/>
      <c r="H268" s="25"/>
      <c r="I268" s="25"/>
      <c r="J268" s="26"/>
      <c r="K268" s="26"/>
      <c r="L268" s="32" t="s">
        <v>211</v>
      </c>
      <c r="M268" s="48">
        <v>4639</v>
      </c>
      <c r="N268" s="183">
        <f t="shared" si="40"/>
        <v>0</v>
      </c>
      <c r="O268" s="183"/>
      <c r="P268" s="183"/>
      <c r="Q268" s="161"/>
      <c r="R268" s="161"/>
      <c r="S268" s="438"/>
      <c r="T268" s="161"/>
      <c r="U268" s="161"/>
      <c r="V268" s="161"/>
    </row>
    <row r="269" spans="1:22" ht="16.2">
      <c r="B269" s="124"/>
      <c r="G269" s="129"/>
      <c r="H269" s="25"/>
      <c r="I269" s="25"/>
      <c r="J269" s="26"/>
      <c r="K269" s="26"/>
      <c r="L269" s="32" t="s">
        <v>134</v>
      </c>
      <c r="M269" s="48">
        <v>4861</v>
      </c>
      <c r="N269" s="183">
        <f t="shared" si="40"/>
        <v>0</v>
      </c>
      <c r="O269" s="183"/>
      <c r="P269" s="183"/>
      <c r="Q269" s="161"/>
      <c r="R269" s="161"/>
      <c r="S269" s="438"/>
      <c r="T269" s="161"/>
      <c r="U269" s="161"/>
      <c r="V269" s="161"/>
    </row>
    <row r="270" spans="1:22" ht="16.2">
      <c r="B270" s="124"/>
      <c r="G270" s="129"/>
      <c r="H270" s="25"/>
      <c r="I270" s="25"/>
      <c r="J270" s="26"/>
      <c r="K270" s="26"/>
      <c r="L270" s="30" t="s">
        <v>173</v>
      </c>
      <c r="M270" s="31">
        <v>5112</v>
      </c>
      <c r="N270" s="183">
        <f t="shared" si="40"/>
        <v>0</v>
      </c>
      <c r="O270" s="420"/>
      <c r="P270" s="420"/>
      <c r="Q270" s="161"/>
      <c r="R270" s="161"/>
      <c r="S270" s="438"/>
      <c r="T270" s="161"/>
      <c r="U270" s="161"/>
      <c r="V270" s="161"/>
    </row>
    <row r="271" spans="1:22" ht="16.2">
      <c r="B271" s="124"/>
      <c r="G271" s="129"/>
      <c r="H271" s="25"/>
      <c r="I271" s="25"/>
      <c r="J271" s="26"/>
      <c r="K271" s="26"/>
      <c r="L271" s="29" t="s">
        <v>138</v>
      </c>
      <c r="M271" s="12">
        <v>5132</v>
      </c>
      <c r="N271" s="183">
        <f t="shared" si="40"/>
        <v>0</v>
      </c>
      <c r="O271" s="183">
        <v>0</v>
      </c>
      <c r="P271" s="183"/>
      <c r="Q271" s="161"/>
      <c r="R271" s="161"/>
      <c r="S271" s="438"/>
      <c r="T271" s="161"/>
      <c r="U271" s="161"/>
      <c r="V271" s="161"/>
    </row>
    <row r="272" spans="1:22" ht="27.6">
      <c r="B272" s="124"/>
      <c r="G272" s="129"/>
      <c r="H272" s="165">
        <v>2490</v>
      </c>
      <c r="I272" s="166" t="s">
        <v>155</v>
      </c>
      <c r="J272" s="167">
        <v>9</v>
      </c>
      <c r="K272" s="167">
        <v>0</v>
      </c>
      <c r="L272" s="168" t="s">
        <v>212</v>
      </c>
      <c r="M272" s="176"/>
      <c r="N272" s="188">
        <f>+N274</f>
        <v>0</v>
      </c>
      <c r="O272" s="188">
        <f>+O274</f>
        <v>0</v>
      </c>
      <c r="P272" s="188">
        <f>+P274</f>
        <v>0</v>
      </c>
      <c r="Q272" s="161"/>
      <c r="R272" s="161"/>
      <c r="S272" s="438"/>
      <c r="T272" s="161"/>
      <c r="U272" s="161"/>
      <c r="V272" s="161"/>
    </row>
    <row r="273" spans="2:22" ht="16.2">
      <c r="B273" s="124"/>
      <c r="G273" s="129"/>
      <c r="H273" s="25"/>
      <c r="I273" s="18"/>
      <c r="J273" s="19"/>
      <c r="K273" s="19"/>
      <c r="L273" s="30" t="s">
        <v>110</v>
      </c>
      <c r="M273" s="31"/>
      <c r="N273" s="190"/>
      <c r="O273" s="190"/>
      <c r="P273" s="190"/>
      <c r="Q273" s="161"/>
      <c r="R273" s="161"/>
      <c r="S273" s="438"/>
      <c r="T273" s="161"/>
      <c r="U273" s="161"/>
      <c r="V273" s="161"/>
    </row>
    <row r="274" spans="2:22" ht="26.4">
      <c r="B274" s="124"/>
      <c r="G274" s="129"/>
      <c r="H274" s="151">
        <v>2491</v>
      </c>
      <c r="I274" s="152" t="s">
        <v>155</v>
      </c>
      <c r="J274" s="153">
        <v>9</v>
      </c>
      <c r="K274" s="153">
        <v>1</v>
      </c>
      <c r="L274" s="154" t="s">
        <v>212</v>
      </c>
      <c r="M274" s="155"/>
      <c r="N274" s="192">
        <f>+N276+N279+N283+N285+N291+N295+N300+N303+N307+N311+N314+N317</f>
        <v>0</v>
      </c>
      <c r="O274" s="192">
        <f t="shared" ref="O274:P274" si="41">+O276+O279+O283+O285+O291+O295+O300+O303+O307+O311+O314+O317</f>
        <v>0</v>
      </c>
      <c r="P274" s="192">
        <f t="shared" si="41"/>
        <v>0</v>
      </c>
      <c r="Q274" s="161"/>
      <c r="R274" s="161"/>
      <c r="S274" s="438"/>
      <c r="T274" s="161"/>
      <c r="U274" s="161"/>
      <c r="V274" s="161"/>
    </row>
    <row r="275" spans="2:22" ht="16.2">
      <c r="B275" s="124"/>
      <c r="G275" s="129"/>
      <c r="H275" s="25"/>
      <c r="I275" s="25"/>
      <c r="J275" s="26"/>
      <c r="K275" s="26"/>
      <c r="L275" s="30" t="s">
        <v>108</v>
      </c>
      <c r="M275" s="31"/>
      <c r="N275" s="190"/>
      <c r="O275" s="190"/>
      <c r="P275" s="190"/>
      <c r="Q275" s="161"/>
      <c r="R275" s="161"/>
      <c r="S275" s="438"/>
      <c r="T275" s="161"/>
      <c r="U275" s="161"/>
      <c r="V275" s="161"/>
    </row>
    <row r="276" spans="2:22" ht="16.2">
      <c r="B276" s="124"/>
      <c r="G276" s="129"/>
      <c r="H276" s="45"/>
      <c r="I276" s="147"/>
      <c r="J276" s="148"/>
      <c r="K276" s="148"/>
      <c r="L276" s="27" t="s">
        <v>213</v>
      </c>
      <c r="M276" s="28"/>
      <c r="N276" s="197">
        <f>O276+P276</f>
        <v>0</v>
      </c>
      <c r="O276" s="197">
        <f>SUM(O277:O278)</f>
        <v>0</v>
      </c>
      <c r="P276" s="197">
        <f>SUM(P277:P278)</f>
        <v>0</v>
      </c>
      <c r="Q276" s="161"/>
      <c r="R276" s="161"/>
      <c r="S276" s="438"/>
      <c r="T276" s="161"/>
      <c r="U276" s="161"/>
      <c r="V276" s="161"/>
    </row>
    <row r="277" spans="2:22" ht="16.2">
      <c r="B277" s="124"/>
      <c r="G277" s="129"/>
      <c r="H277" s="17"/>
      <c r="I277" s="25"/>
      <c r="J277" s="26"/>
      <c r="K277" s="26"/>
      <c r="L277" s="32" t="s">
        <v>364</v>
      </c>
      <c r="M277" s="48">
        <v>4269</v>
      </c>
      <c r="N277" s="183">
        <f t="shared" ref="N277:N313" si="42">O277+P277</f>
        <v>0</v>
      </c>
      <c r="O277" s="183"/>
      <c r="P277" s="183"/>
      <c r="Q277" s="161"/>
      <c r="R277" s="161"/>
      <c r="S277" s="438"/>
      <c r="T277" s="161"/>
      <c r="U277" s="161"/>
      <c r="V277" s="161"/>
    </row>
    <row r="278" spans="2:22" ht="16.2">
      <c r="B278" s="124"/>
      <c r="G278" s="129"/>
      <c r="H278" s="25"/>
      <c r="I278" s="25"/>
      <c r="J278" s="26"/>
      <c r="K278" s="26"/>
      <c r="L278" s="29" t="s">
        <v>137</v>
      </c>
      <c r="M278" s="12">
        <v>5129</v>
      </c>
      <c r="N278" s="183">
        <f t="shared" si="42"/>
        <v>0</v>
      </c>
      <c r="O278" s="183"/>
      <c r="P278" s="183"/>
      <c r="Q278" s="161"/>
      <c r="R278" s="161"/>
      <c r="S278" s="438"/>
      <c r="T278" s="161"/>
      <c r="U278" s="161"/>
      <c r="V278" s="161"/>
    </row>
    <row r="279" spans="2:22" ht="55.2">
      <c r="B279" s="124"/>
      <c r="G279" s="129"/>
      <c r="H279" s="45"/>
      <c r="I279" s="147"/>
      <c r="J279" s="148"/>
      <c r="K279" s="148"/>
      <c r="L279" s="27" t="s">
        <v>214</v>
      </c>
      <c r="M279" s="28"/>
      <c r="N279" s="197">
        <f>O279+P279</f>
        <v>0</v>
      </c>
      <c r="O279" s="197">
        <f>SUM(O280:O282)</f>
        <v>0</v>
      </c>
      <c r="P279" s="197">
        <f>SUM(P280:P282)</f>
        <v>0</v>
      </c>
      <c r="Q279" s="161"/>
      <c r="R279" s="161"/>
      <c r="S279" s="438"/>
      <c r="T279" s="161"/>
      <c r="U279" s="161"/>
      <c r="V279" s="161"/>
    </row>
    <row r="280" spans="2:22" ht="26.4">
      <c r="B280" s="124"/>
      <c r="G280" s="129"/>
      <c r="H280" s="25"/>
      <c r="I280" s="25"/>
      <c r="J280" s="26"/>
      <c r="K280" s="26"/>
      <c r="L280" s="29" t="s">
        <v>217</v>
      </c>
      <c r="M280" s="12">
        <v>4511</v>
      </c>
      <c r="N280" s="183">
        <f t="shared" ref="N280" si="43">O280+P280</f>
        <v>0</v>
      </c>
      <c r="O280" s="398"/>
      <c r="P280" s="398">
        <v>0</v>
      </c>
      <c r="Q280" s="161"/>
      <c r="R280" s="161"/>
      <c r="S280" s="438"/>
      <c r="T280" s="161"/>
      <c r="U280" s="161"/>
      <c r="V280" s="161"/>
    </row>
    <row r="281" spans="2:22" ht="26.4">
      <c r="B281" s="124"/>
      <c r="G281" s="129"/>
      <c r="H281" s="25"/>
      <c r="I281" s="25"/>
      <c r="J281" s="26"/>
      <c r="K281" s="26"/>
      <c r="L281" s="32" t="s">
        <v>215</v>
      </c>
      <c r="M281" s="48">
        <v>4637</v>
      </c>
      <c r="N281" s="183">
        <f t="shared" si="42"/>
        <v>0</v>
      </c>
      <c r="O281" s="183"/>
      <c r="P281" s="183"/>
      <c r="Q281" s="161"/>
      <c r="R281" s="161"/>
      <c r="S281" s="438"/>
      <c r="T281" s="161"/>
      <c r="U281" s="161"/>
      <c r="V281" s="161"/>
    </row>
    <row r="282" spans="2:22" ht="16.2">
      <c r="B282" s="124"/>
      <c r="G282" s="129"/>
      <c r="H282" s="25"/>
      <c r="I282" s="25"/>
      <c r="J282" s="26"/>
      <c r="K282" s="26"/>
      <c r="L282" s="32" t="s">
        <v>758</v>
      </c>
      <c r="M282" s="48" t="s">
        <v>759</v>
      </c>
      <c r="N282" s="183">
        <f t="shared" ref="N282" si="44">O282+P282</f>
        <v>0</v>
      </c>
      <c r="O282" s="183"/>
      <c r="P282" s="183"/>
      <c r="Q282" s="161"/>
      <c r="R282" s="161"/>
      <c r="S282" s="438"/>
      <c r="T282" s="161"/>
      <c r="U282" s="161"/>
      <c r="V282" s="161"/>
    </row>
    <row r="283" spans="2:22" ht="27.6">
      <c r="B283" s="124"/>
      <c r="G283" s="129"/>
      <c r="H283" s="45"/>
      <c r="I283" s="147"/>
      <c r="J283" s="148"/>
      <c r="K283" s="148"/>
      <c r="L283" s="27" t="s">
        <v>216</v>
      </c>
      <c r="M283" s="28"/>
      <c r="N283" s="197">
        <f>O283+P283</f>
        <v>0</v>
      </c>
      <c r="O283" s="197">
        <f>SUM(O284)</f>
        <v>0</v>
      </c>
      <c r="P283" s="197">
        <f>SUM(P284)</f>
        <v>0</v>
      </c>
      <c r="Q283" s="161"/>
      <c r="R283" s="161"/>
      <c r="S283" s="438"/>
      <c r="T283" s="161"/>
      <c r="U283" s="161"/>
      <c r="V283" s="161"/>
    </row>
    <row r="284" spans="2:22" ht="26.4">
      <c r="B284" s="124"/>
      <c r="G284" s="129"/>
      <c r="H284" s="25"/>
      <c r="I284" s="25"/>
      <c r="J284" s="26"/>
      <c r="K284" s="26"/>
      <c r="L284" s="29" t="s">
        <v>217</v>
      </c>
      <c r="M284" s="12">
        <v>4511</v>
      </c>
      <c r="N284" s="183">
        <f t="shared" si="42"/>
        <v>0</v>
      </c>
      <c r="O284" s="398"/>
      <c r="P284" s="398"/>
      <c r="Q284" s="161"/>
      <c r="R284" s="161"/>
      <c r="S284" s="438"/>
      <c r="T284" s="161"/>
      <c r="U284" s="161"/>
      <c r="V284" s="161"/>
    </row>
    <row r="285" spans="2:22" ht="27.6">
      <c r="B285" s="124"/>
      <c r="G285" s="129"/>
      <c r="H285" s="45"/>
      <c r="I285" s="147"/>
      <c r="J285" s="148"/>
      <c r="K285" s="148"/>
      <c r="L285" s="27" t="s">
        <v>218</v>
      </c>
      <c r="M285" s="28"/>
      <c r="N285" s="197">
        <f>O285+P285</f>
        <v>0</v>
      </c>
      <c r="O285" s="197">
        <f>SUM(O286:O290)</f>
        <v>0</v>
      </c>
      <c r="P285" s="197">
        <f>SUM(P286:P290)</f>
        <v>0</v>
      </c>
      <c r="Q285" s="161"/>
      <c r="R285" s="161"/>
      <c r="S285" s="438"/>
      <c r="T285" s="161"/>
      <c r="U285" s="161"/>
      <c r="V285" s="161"/>
    </row>
    <row r="286" spans="2:22" ht="26.4">
      <c r="B286" s="124"/>
      <c r="G286" s="129"/>
      <c r="H286" s="25"/>
      <c r="I286" s="25"/>
      <c r="J286" s="26"/>
      <c r="K286" s="26"/>
      <c r="L286" s="30" t="s">
        <v>241</v>
      </c>
      <c r="M286" s="31">
        <v>4638</v>
      </c>
      <c r="N286" s="183">
        <f t="shared" si="42"/>
        <v>0</v>
      </c>
      <c r="O286" s="183"/>
      <c r="P286" s="183"/>
      <c r="Q286" s="161"/>
      <c r="R286" s="161"/>
      <c r="S286" s="438"/>
      <c r="T286" s="161"/>
      <c r="U286" s="161"/>
      <c r="V286" s="161"/>
    </row>
    <row r="287" spans="2:22" ht="16.8">
      <c r="B287" s="124"/>
      <c r="G287" s="129"/>
      <c r="H287" s="25"/>
      <c r="I287" s="25"/>
      <c r="J287" s="26"/>
      <c r="K287" s="26"/>
      <c r="L287" s="32" t="s">
        <v>211</v>
      </c>
      <c r="M287" s="48">
        <v>4639</v>
      </c>
      <c r="N287" s="183">
        <f t="shared" si="42"/>
        <v>0</v>
      </c>
      <c r="O287" s="399"/>
      <c r="P287" s="399">
        <v>0</v>
      </c>
      <c r="Q287" s="161"/>
      <c r="R287" s="161"/>
      <c r="S287" s="438"/>
      <c r="T287" s="161"/>
      <c r="U287" s="161"/>
      <c r="V287" s="161"/>
    </row>
    <row r="288" spans="2:22" ht="16.8">
      <c r="B288" s="124"/>
      <c r="G288" s="129"/>
      <c r="H288" s="25"/>
      <c r="I288" s="25"/>
      <c r="J288" s="26"/>
      <c r="K288" s="26"/>
      <c r="L288" s="32" t="s">
        <v>758</v>
      </c>
      <c r="M288" s="48" t="s">
        <v>759</v>
      </c>
      <c r="N288" s="183">
        <f t="shared" si="42"/>
        <v>0</v>
      </c>
      <c r="O288" s="399"/>
      <c r="P288" s="399"/>
      <c r="Q288" s="161"/>
      <c r="R288" s="161"/>
      <c r="S288" s="438"/>
      <c r="T288" s="161"/>
      <c r="U288" s="161"/>
      <c r="V288" s="161"/>
    </row>
    <row r="289" spans="1:22" ht="16.2">
      <c r="B289" s="124"/>
      <c r="G289" s="129"/>
      <c r="H289" s="25"/>
      <c r="I289" s="25"/>
      <c r="J289" s="26"/>
      <c r="K289" s="26"/>
      <c r="L289" s="29" t="s">
        <v>348</v>
      </c>
      <c r="M289" s="31">
        <v>4729</v>
      </c>
      <c r="N289" s="183">
        <f t="shared" si="42"/>
        <v>0</v>
      </c>
      <c r="O289" s="183"/>
      <c r="P289" s="183"/>
      <c r="Q289" s="161"/>
      <c r="R289" s="161"/>
      <c r="S289" s="438"/>
      <c r="T289" s="161"/>
      <c r="U289" s="161"/>
      <c r="V289" s="161"/>
    </row>
    <row r="290" spans="1:22" ht="26.4">
      <c r="B290" s="124"/>
      <c r="G290" s="129"/>
      <c r="H290" s="25"/>
      <c r="I290" s="25"/>
      <c r="J290" s="26"/>
      <c r="K290" s="26"/>
      <c r="L290" s="30" t="s">
        <v>219</v>
      </c>
      <c r="M290" s="31">
        <v>4819</v>
      </c>
      <c r="N290" s="183">
        <f t="shared" si="42"/>
        <v>0</v>
      </c>
      <c r="O290" s="399"/>
      <c r="P290" s="399"/>
      <c r="Q290" s="161"/>
      <c r="R290" s="161"/>
      <c r="S290" s="438"/>
      <c r="T290" s="161"/>
      <c r="U290" s="161"/>
      <c r="V290" s="161"/>
    </row>
    <row r="291" spans="1:22" ht="16.2">
      <c r="B291" s="124"/>
      <c r="G291" s="129"/>
      <c r="H291" s="45"/>
      <c r="I291" s="147"/>
      <c r="J291" s="148"/>
      <c r="K291" s="148"/>
      <c r="L291" s="27" t="s">
        <v>220</v>
      </c>
      <c r="M291" s="28"/>
      <c r="N291" s="197">
        <f>O291+P291</f>
        <v>0</v>
      </c>
      <c r="O291" s="197">
        <f>SUM(O292:O294)</f>
        <v>0</v>
      </c>
      <c r="P291" s="197">
        <f>SUM(P292:P294)</f>
        <v>0</v>
      </c>
      <c r="Q291" s="161"/>
      <c r="R291" s="161"/>
      <c r="S291" s="438"/>
      <c r="T291" s="161"/>
      <c r="U291" s="161"/>
      <c r="V291" s="161"/>
    </row>
    <row r="292" spans="1:22" ht="16.2">
      <c r="B292" s="124"/>
      <c r="G292" s="129"/>
      <c r="H292" s="25"/>
      <c r="I292" s="25"/>
      <c r="J292" s="26"/>
      <c r="K292" s="26"/>
      <c r="L292" s="30" t="s">
        <v>221</v>
      </c>
      <c r="M292" s="31">
        <v>8111</v>
      </c>
      <c r="N292" s="183">
        <f t="shared" si="42"/>
        <v>0</v>
      </c>
      <c r="O292" s="405">
        <v>0</v>
      </c>
      <c r="P292" s="405"/>
      <c r="Q292" s="161"/>
      <c r="R292" s="161"/>
      <c r="S292" s="438"/>
      <c r="T292" s="161"/>
      <c r="U292" s="161"/>
      <c r="V292" s="161"/>
    </row>
    <row r="293" spans="1:22" ht="16.2">
      <c r="B293" s="124"/>
      <c r="G293" s="129"/>
      <c r="H293" s="25"/>
      <c r="I293" s="25"/>
      <c r="J293" s="26"/>
      <c r="K293" s="26"/>
      <c r="L293" s="30" t="s">
        <v>760</v>
      </c>
      <c r="M293" s="31">
        <v>8121</v>
      </c>
      <c r="N293" s="183">
        <f t="shared" si="42"/>
        <v>0</v>
      </c>
      <c r="O293" s="405"/>
      <c r="P293" s="405"/>
      <c r="Q293" s="161"/>
      <c r="R293" s="161"/>
      <c r="S293" s="438"/>
      <c r="T293" s="161"/>
      <c r="U293" s="161"/>
      <c r="V293" s="161"/>
    </row>
    <row r="294" spans="1:22" ht="16.2">
      <c r="B294" s="124"/>
      <c r="G294" s="129"/>
      <c r="H294" s="25"/>
      <c r="I294" s="25"/>
      <c r="J294" s="26"/>
      <c r="K294" s="26"/>
      <c r="L294" s="29" t="s">
        <v>222</v>
      </c>
      <c r="M294" s="12">
        <v>8411</v>
      </c>
      <c r="N294" s="183">
        <f t="shared" si="42"/>
        <v>0</v>
      </c>
      <c r="O294" s="405"/>
      <c r="P294" s="405"/>
      <c r="Q294" s="161"/>
      <c r="R294" s="161"/>
      <c r="S294" s="438"/>
      <c r="T294" s="161"/>
      <c r="U294" s="161"/>
      <c r="V294" s="161"/>
    </row>
    <row r="295" spans="1:22" s="170" customFormat="1" ht="16.2">
      <c r="A295" s="122" t="str">
        <f t="shared" si="31"/>
        <v>71050300000000</v>
      </c>
      <c r="B295" s="124" t="s">
        <v>439</v>
      </c>
      <c r="C295" s="117" t="s">
        <v>149</v>
      </c>
      <c r="D295" s="118" t="s">
        <v>442</v>
      </c>
      <c r="E295" s="119" t="s">
        <v>441</v>
      </c>
      <c r="F295" s="120" t="s">
        <v>441</v>
      </c>
      <c r="G295" s="129" t="s">
        <v>440</v>
      </c>
      <c r="H295" s="45"/>
      <c r="I295" s="147"/>
      <c r="J295" s="148"/>
      <c r="K295" s="148"/>
      <c r="L295" s="27" t="s">
        <v>881</v>
      </c>
      <c r="M295" s="28"/>
      <c r="N295" s="197">
        <f>O295+P295</f>
        <v>0</v>
      </c>
      <c r="O295" s="197">
        <f>SUM(O296:O299)</f>
        <v>0</v>
      </c>
      <c r="P295" s="197">
        <f>SUM(P296:P299)</f>
        <v>0</v>
      </c>
      <c r="Q295" s="161"/>
      <c r="R295" s="161"/>
      <c r="S295" s="438"/>
      <c r="T295" s="161"/>
      <c r="U295" s="161"/>
      <c r="V295" s="161"/>
    </row>
    <row r="296" spans="1:22" ht="16.2">
      <c r="A296" s="122" t="str">
        <f t="shared" si="31"/>
        <v>71050300000001</v>
      </c>
      <c r="B296" s="124" t="s">
        <v>439</v>
      </c>
      <c r="C296" s="117" t="s">
        <v>149</v>
      </c>
      <c r="D296" s="118" t="s">
        <v>442</v>
      </c>
      <c r="E296" s="119" t="s">
        <v>441</v>
      </c>
      <c r="F296" s="120" t="s">
        <v>441</v>
      </c>
      <c r="G296" s="129" t="s">
        <v>96</v>
      </c>
      <c r="H296" s="25"/>
      <c r="I296" s="25"/>
      <c r="J296" s="26"/>
      <c r="K296" s="26"/>
      <c r="L296" s="29" t="s">
        <v>125</v>
      </c>
      <c r="M296" s="33">
        <v>4239</v>
      </c>
      <c r="N296" s="183">
        <f t="shared" si="42"/>
        <v>0</v>
      </c>
      <c r="O296" s="183"/>
      <c r="P296" s="183"/>
      <c r="Q296" s="161"/>
      <c r="R296" s="161"/>
      <c r="S296" s="438"/>
      <c r="T296" s="161"/>
      <c r="U296" s="161"/>
      <c r="V296" s="161"/>
    </row>
    <row r="297" spans="1:22" ht="26.4">
      <c r="A297" s="122" t="str">
        <f t="shared" ref="A297" si="45">CONCATENATE(B297,C297,D297,E297,F297,G297)</f>
        <v>71050601014213</v>
      </c>
      <c r="B297" s="124" t="s">
        <v>439</v>
      </c>
      <c r="C297" s="117" t="s">
        <v>149</v>
      </c>
      <c r="D297" s="118" t="s">
        <v>157</v>
      </c>
      <c r="E297" s="119" t="s">
        <v>106</v>
      </c>
      <c r="F297" s="120" t="s">
        <v>106</v>
      </c>
      <c r="G297" s="121">
        <v>4213</v>
      </c>
      <c r="H297" s="25"/>
      <c r="I297" s="25"/>
      <c r="J297" s="26"/>
      <c r="K297" s="26"/>
      <c r="L297" s="29" t="s">
        <v>142</v>
      </c>
      <c r="M297" s="12">
        <v>4251</v>
      </c>
      <c r="N297" s="183">
        <f t="shared" ref="N297" si="46">O297+P297</f>
        <v>0</v>
      </c>
      <c r="O297" s="183"/>
      <c r="P297" s="183"/>
      <c r="Q297" s="161"/>
      <c r="R297" s="161"/>
      <c r="S297" s="438"/>
      <c r="T297" s="161"/>
      <c r="U297" s="161"/>
      <c r="V297" s="161"/>
    </row>
    <row r="298" spans="1:22" s="156" customFormat="1" ht="26.4">
      <c r="A298" s="122" t="str">
        <f t="shared" ref="A298" si="47">CONCATENATE(B298,C298,D298,E298,F298,G298)</f>
        <v>71050601000000</v>
      </c>
      <c r="B298" s="124" t="s">
        <v>439</v>
      </c>
      <c r="C298" s="117" t="s">
        <v>149</v>
      </c>
      <c r="D298" s="118" t="s">
        <v>157</v>
      </c>
      <c r="E298" s="119" t="s">
        <v>106</v>
      </c>
      <c r="F298" s="120" t="s">
        <v>441</v>
      </c>
      <c r="G298" s="129" t="s">
        <v>440</v>
      </c>
      <c r="H298" s="25"/>
      <c r="I298" s="25"/>
      <c r="J298" s="26"/>
      <c r="K298" s="26"/>
      <c r="L298" s="29" t="s">
        <v>217</v>
      </c>
      <c r="M298" s="12">
        <v>4511</v>
      </c>
      <c r="N298" s="183">
        <f t="shared" ref="N298" si="48">O298+P298</f>
        <v>0</v>
      </c>
      <c r="O298" s="398"/>
      <c r="P298" s="398"/>
      <c r="Q298" s="161"/>
      <c r="R298" s="161"/>
      <c r="S298" s="438"/>
      <c r="T298" s="161"/>
      <c r="U298" s="161"/>
      <c r="V298" s="161"/>
    </row>
    <row r="299" spans="1:22" s="156" customFormat="1" ht="16.2">
      <c r="A299" s="122" t="str">
        <f t="shared" si="31"/>
        <v>71050301000000</v>
      </c>
      <c r="B299" s="124" t="s">
        <v>439</v>
      </c>
      <c r="C299" s="117" t="s">
        <v>149</v>
      </c>
      <c r="D299" s="118" t="s">
        <v>442</v>
      </c>
      <c r="E299" s="119" t="s">
        <v>106</v>
      </c>
      <c r="F299" s="120" t="s">
        <v>441</v>
      </c>
      <c r="G299" s="129" t="s">
        <v>440</v>
      </c>
      <c r="H299" s="25"/>
      <c r="I299" s="25"/>
      <c r="J299" s="26"/>
      <c r="K299" s="26"/>
      <c r="L299" s="36" t="s">
        <v>134</v>
      </c>
      <c r="M299" s="31" t="s">
        <v>84</v>
      </c>
      <c r="N299" s="183">
        <f t="shared" si="42"/>
        <v>0</v>
      </c>
      <c r="O299" s="183"/>
      <c r="P299" s="183"/>
      <c r="Q299" s="161"/>
      <c r="R299" s="161"/>
      <c r="S299" s="438"/>
      <c r="T299" s="161"/>
      <c r="U299" s="161"/>
      <c r="V299" s="161"/>
    </row>
    <row r="300" spans="1:22" ht="16.2">
      <c r="A300" s="122" t="str">
        <f>CONCATENATE(B300,C300,D300,E300,F300,G300)</f>
        <v>71060601074251</v>
      </c>
      <c r="B300" s="124" t="s">
        <v>439</v>
      </c>
      <c r="C300" s="117" t="s">
        <v>157</v>
      </c>
      <c r="D300" s="118" t="s">
        <v>157</v>
      </c>
      <c r="E300" s="119" t="s">
        <v>106</v>
      </c>
      <c r="F300" s="120" t="s">
        <v>183</v>
      </c>
      <c r="G300" s="121">
        <v>4251</v>
      </c>
      <c r="H300" s="45"/>
      <c r="I300" s="147"/>
      <c r="J300" s="148"/>
      <c r="K300" s="148"/>
      <c r="L300" s="27" t="s">
        <v>882</v>
      </c>
      <c r="M300" s="28"/>
      <c r="N300" s="197">
        <f>O300+P300</f>
        <v>0</v>
      </c>
      <c r="O300" s="197">
        <f t="shared" ref="O300:P300" si="49">P300+Q300</f>
        <v>0</v>
      </c>
      <c r="P300" s="197">
        <f t="shared" si="49"/>
        <v>0</v>
      </c>
      <c r="Q300" s="161"/>
      <c r="R300" s="161"/>
      <c r="S300" s="438"/>
      <c r="T300" s="161"/>
      <c r="U300" s="161"/>
      <c r="V300" s="161"/>
    </row>
    <row r="301" spans="1:22" s="115" customFormat="1" ht="16.2">
      <c r="A301" s="122" t="str">
        <f>CONCATENATE(B301,C301,D301,E301,F301,G301)</f>
        <v>71060601080000</v>
      </c>
      <c r="B301" s="124" t="s">
        <v>439</v>
      </c>
      <c r="C301" s="117" t="s">
        <v>157</v>
      </c>
      <c r="D301" s="118" t="s">
        <v>157</v>
      </c>
      <c r="E301" s="119" t="s">
        <v>106</v>
      </c>
      <c r="F301" s="120" t="s">
        <v>185</v>
      </c>
      <c r="G301" s="129" t="s">
        <v>440</v>
      </c>
      <c r="H301" s="25"/>
      <c r="I301" s="25"/>
      <c r="J301" s="26"/>
      <c r="K301" s="26"/>
      <c r="L301" s="29" t="s">
        <v>125</v>
      </c>
      <c r="M301" s="31">
        <v>4239</v>
      </c>
      <c r="N301" s="183">
        <f>O301+P301</f>
        <v>0</v>
      </c>
      <c r="O301" s="183"/>
      <c r="P301" s="183"/>
      <c r="Q301" s="161"/>
      <c r="R301" s="161"/>
      <c r="S301" s="438"/>
      <c r="T301" s="161"/>
      <c r="U301" s="161"/>
      <c r="V301" s="161"/>
    </row>
    <row r="302" spans="1:22" ht="16.8">
      <c r="A302" s="122" t="str">
        <f>CONCATENATE(B302,C302,D302,E302,F302,G302)</f>
        <v>71060601084251</v>
      </c>
      <c r="B302" s="124" t="s">
        <v>439</v>
      </c>
      <c r="C302" s="117" t="s">
        <v>157</v>
      </c>
      <c r="D302" s="118" t="s">
        <v>157</v>
      </c>
      <c r="E302" s="119" t="s">
        <v>106</v>
      </c>
      <c r="F302" s="120" t="s">
        <v>185</v>
      </c>
      <c r="G302" s="121">
        <v>4251</v>
      </c>
      <c r="H302" s="25"/>
      <c r="I302" s="25"/>
      <c r="J302" s="26"/>
      <c r="K302" s="26"/>
      <c r="L302" s="29" t="s">
        <v>134</v>
      </c>
      <c r="M302" s="12">
        <v>4861</v>
      </c>
      <c r="N302" s="183">
        <f>O302+P302</f>
        <v>0</v>
      </c>
      <c r="O302" s="398"/>
      <c r="P302" s="398"/>
      <c r="Q302" s="161"/>
      <c r="R302" s="161"/>
      <c r="S302" s="438"/>
      <c r="T302" s="161"/>
      <c r="U302" s="161"/>
      <c r="V302" s="161"/>
    </row>
    <row r="303" spans="1:22" ht="16.2">
      <c r="A303" s="122" t="str">
        <f t="shared" si="31"/>
        <v>71050301014213</v>
      </c>
      <c r="B303" s="124" t="s">
        <v>439</v>
      </c>
      <c r="C303" s="117" t="s">
        <v>149</v>
      </c>
      <c r="D303" s="118" t="s">
        <v>442</v>
      </c>
      <c r="E303" s="119" t="s">
        <v>106</v>
      </c>
      <c r="F303" s="120" t="s">
        <v>106</v>
      </c>
      <c r="G303" s="121">
        <v>4213</v>
      </c>
      <c r="H303" s="45"/>
      <c r="I303" s="147"/>
      <c r="J303" s="148"/>
      <c r="K303" s="148"/>
      <c r="L303" s="27" t="s">
        <v>225</v>
      </c>
      <c r="M303" s="28"/>
      <c r="N303" s="197">
        <f>O303+P303</f>
        <v>0</v>
      </c>
      <c r="O303" s="197">
        <f>SUM(O304:O306)</f>
        <v>0</v>
      </c>
      <c r="P303" s="197">
        <f>SUM(P304:P306)</f>
        <v>0</v>
      </c>
      <c r="Q303" s="161"/>
      <c r="R303" s="161"/>
      <c r="S303" s="438"/>
      <c r="T303" s="161"/>
      <c r="U303" s="161"/>
      <c r="V303" s="161"/>
    </row>
    <row r="304" spans="1:22" s="170" customFormat="1" ht="16.2">
      <c r="A304" s="122" t="str">
        <f t="shared" si="31"/>
        <v>71050600000000</v>
      </c>
      <c r="B304" s="124" t="s">
        <v>439</v>
      </c>
      <c r="C304" s="117" t="s">
        <v>149</v>
      </c>
      <c r="D304" s="118" t="s">
        <v>157</v>
      </c>
      <c r="E304" s="119" t="s">
        <v>441</v>
      </c>
      <c r="F304" s="120" t="s">
        <v>441</v>
      </c>
      <c r="G304" s="129" t="s">
        <v>440</v>
      </c>
      <c r="H304" s="25"/>
      <c r="I304" s="25"/>
      <c r="J304" s="26"/>
      <c r="K304" s="26"/>
      <c r="L304" s="29" t="s">
        <v>122</v>
      </c>
      <c r="M304" s="12">
        <v>4234</v>
      </c>
      <c r="N304" s="183">
        <f t="shared" si="42"/>
        <v>0</v>
      </c>
      <c r="O304" s="183"/>
      <c r="P304" s="183"/>
      <c r="Q304" s="161"/>
      <c r="R304" s="161"/>
      <c r="S304" s="438"/>
      <c r="T304" s="161"/>
      <c r="U304" s="161"/>
      <c r="V304" s="161"/>
    </row>
    <row r="305" spans="1:22" ht="16.2">
      <c r="A305" s="122" t="str">
        <f t="shared" si="31"/>
        <v>71050600000001</v>
      </c>
      <c r="B305" s="124" t="s">
        <v>439</v>
      </c>
      <c r="C305" s="117" t="s">
        <v>149</v>
      </c>
      <c r="D305" s="118" t="s">
        <v>157</v>
      </c>
      <c r="E305" s="119" t="s">
        <v>441</v>
      </c>
      <c r="F305" s="120" t="s">
        <v>441</v>
      </c>
      <c r="G305" s="129" t="s">
        <v>96</v>
      </c>
      <c r="H305" s="25"/>
      <c r="I305" s="25"/>
      <c r="J305" s="26"/>
      <c r="K305" s="26"/>
      <c r="L305" s="29" t="s">
        <v>125</v>
      </c>
      <c r="M305" s="12">
        <v>4239</v>
      </c>
      <c r="N305" s="183">
        <f t="shared" si="42"/>
        <v>0</v>
      </c>
      <c r="O305" s="183"/>
      <c r="P305" s="183"/>
      <c r="Q305" s="161"/>
      <c r="R305" s="161"/>
      <c r="S305" s="438"/>
      <c r="T305" s="161"/>
      <c r="U305" s="161"/>
      <c r="V305" s="161"/>
    </row>
    <row r="306" spans="1:22" s="156" customFormat="1" ht="26.4">
      <c r="A306" s="122" t="str">
        <f t="shared" si="31"/>
        <v>71050601000000</v>
      </c>
      <c r="B306" s="124" t="s">
        <v>439</v>
      </c>
      <c r="C306" s="117" t="s">
        <v>149</v>
      </c>
      <c r="D306" s="118" t="s">
        <v>157</v>
      </c>
      <c r="E306" s="119" t="s">
        <v>106</v>
      </c>
      <c r="F306" s="120" t="s">
        <v>441</v>
      </c>
      <c r="G306" s="129" t="s">
        <v>440</v>
      </c>
      <c r="H306" s="25"/>
      <c r="I306" s="25"/>
      <c r="J306" s="26"/>
      <c r="K306" s="26"/>
      <c r="L306" s="29" t="s">
        <v>217</v>
      </c>
      <c r="M306" s="12">
        <v>4511</v>
      </c>
      <c r="N306" s="183">
        <f t="shared" si="42"/>
        <v>0</v>
      </c>
      <c r="O306" s="398"/>
      <c r="P306" s="398"/>
      <c r="Q306" s="161"/>
      <c r="R306" s="161"/>
      <c r="S306" s="438"/>
      <c r="T306" s="161"/>
      <c r="U306" s="161"/>
      <c r="V306" s="161"/>
    </row>
    <row r="307" spans="1:22" ht="36.75" customHeight="1">
      <c r="A307" s="122" t="str">
        <f t="shared" si="31"/>
        <v>71050601000001</v>
      </c>
      <c r="B307" s="124" t="s">
        <v>439</v>
      </c>
      <c r="C307" s="117" t="s">
        <v>149</v>
      </c>
      <c r="D307" s="118" t="s">
        <v>157</v>
      </c>
      <c r="E307" s="119" t="s">
        <v>106</v>
      </c>
      <c r="F307" s="120" t="s">
        <v>441</v>
      </c>
      <c r="G307" s="129" t="s">
        <v>96</v>
      </c>
      <c r="H307" s="45"/>
      <c r="I307" s="147"/>
      <c r="J307" s="148"/>
      <c r="K307" s="148"/>
      <c r="L307" s="27" t="s">
        <v>795</v>
      </c>
      <c r="M307" s="28"/>
      <c r="N307" s="197">
        <f>O307+P307</f>
        <v>0</v>
      </c>
      <c r="O307" s="197">
        <f>SUM(O308:O310)</f>
        <v>0</v>
      </c>
      <c r="P307" s="197">
        <f>SUM(P308:P310)</f>
        <v>0</v>
      </c>
      <c r="Q307" s="161"/>
      <c r="R307" s="161"/>
      <c r="S307" s="438"/>
      <c r="T307" s="161"/>
      <c r="U307" s="161"/>
      <c r="V307" s="161"/>
    </row>
    <row r="308" spans="1:22" s="115" customFormat="1" ht="16.2">
      <c r="A308" s="122" t="str">
        <f t="shared" si="31"/>
        <v>71050601010000</v>
      </c>
      <c r="B308" s="124" t="s">
        <v>439</v>
      </c>
      <c r="C308" s="117" t="s">
        <v>149</v>
      </c>
      <c r="D308" s="118" t="s">
        <v>157</v>
      </c>
      <c r="E308" s="119" t="s">
        <v>106</v>
      </c>
      <c r="F308" s="120" t="s">
        <v>106</v>
      </c>
      <c r="G308" s="129" t="s">
        <v>440</v>
      </c>
      <c r="H308" s="25"/>
      <c r="I308" s="25"/>
      <c r="J308" s="26"/>
      <c r="K308" s="26"/>
      <c r="L308" s="29" t="s">
        <v>125</v>
      </c>
      <c r="M308" s="33">
        <v>4239</v>
      </c>
      <c r="N308" s="183">
        <f t="shared" si="42"/>
        <v>0</v>
      </c>
      <c r="O308" s="183"/>
      <c r="P308" s="183">
        <v>0</v>
      </c>
      <c r="Q308" s="161"/>
      <c r="R308" s="161"/>
      <c r="S308" s="438"/>
      <c r="T308" s="161"/>
      <c r="U308" s="161"/>
      <c r="V308" s="161"/>
    </row>
    <row r="309" spans="1:22" ht="26.4">
      <c r="A309" s="122" t="str">
        <f t="shared" si="31"/>
        <v>71050601014213</v>
      </c>
      <c r="B309" s="124" t="s">
        <v>439</v>
      </c>
      <c r="C309" s="117" t="s">
        <v>149</v>
      </c>
      <c r="D309" s="118" t="s">
        <v>157</v>
      </c>
      <c r="E309" s="119" t="s">
        <v>106</v>
      </c>
      <c r="F309" s="120" t="s">
        <v>106</v>
      </c>
      <c r="G309" s="121">
        <v>4213</v>
      </c>
      <c r="H309" s="25"/>
      <c r="I309" s="25"/>
      <c r="J309" s="26"/>
      <c r="K309" s="26"/>
      <c r="L309" s="29" t="s">
        <v>142</v>
      </c>
      <c r="M309" s="12">
        <v>4251</v>
      </c>
      <c r="N309" s="183">
        <f t="shared" si="42"/>
        <v>0</v>
      </c>
      <c r="O309" s="183"/>
      <c r="P309" s="183"/>
      <c r="Q309" s="161"/>
      <c r="R309" s="161"/>
      <c r="S309" s="438"/>
      <c r="T309" s="161"/>
      <c r="U309" s="161"/>
      <c r="V309" s="161"/>
    </row>
    <row r="310" spans="1:22" ht="16.2">
      <c r="A310" s="122" t="str">
        <f t="shared" si="31"/>
        <v>71050601014269</v>
      </c>
      <c r="B310" s="124" t="s">
        <v>439</v>
      </c>
      <c r="C310" s="117" t="s">
        <v>149</v>
      </c>
      <c r="D310" s="118" t="s">
        <v>157</v>
      </c>
      <c r="E310" s="119" t="s">
        <v>106</v>
      </c>
      <c r="F310" s="120" t="s">
        <v>106</v>
      </c>
      <c r="G310" s="121">
        <v>4269</v>
      </c>
      <c r="H310" s="25"/>
      <c r="I310" s="25"/>
      <c r="J310" s="26"/>
      <c r="K310" s="26"/>
      <c r="L310" s="29" t="s">
        <v>134</v>
      </c>
      <c r="M310" s="12">
        <v>4861</v>
      </c>
      <c r="N310" s="183">
        <f t="shared" si="42"/>
        <v>0</v>
      </c>
      <c r="O310" s="183"/>
      <c r="P310" s="183">
        <v>0</v>
      </c>
      <c r="Q310" s="161"/>
      <c r="R310" s="161"/>
      <c r="S310" s="438"/>
      <c r="T310" s="161"/>
      <c r="U310" s="161"/>
      <c r="V310" s="161"/>
    </row>
    <row r="311" spans="1:22" ht="24" customHeight="1">
      <c r="A311" s="122" t="str">
        <f t="shared" si="31"/>
        <v>71050601014638</v>
      </c>
      <c r="B311" s="124" t="s">
        <v>439</v>
      </c>
      <c r="C311" s="117" t="s">
        <v>149</v>
      </c>
      <c r="D311" s="118" t="s">
        <v>157</v>
      </c>
      <c r="E311" s="119" t="s">
        <v>106</v>
      </c>
      <c r="F311" s="120" t="s">
        <v>106</v>
      </c>
      <c r="G311" s="121">
        <v>4638</v>
      </c>
      <c r="H311" s="45"/>
      <c r="I311" s="147"/>
      <c r="J311" s="148"/>
      <c r="K311" s="148"/>
      <c r="L311" s="27" t="s">
        <v>883</v>
      </c>
      <c r="M311" s="28"/>
      <c r="N311" s="197">
        <f>O311+P311</f>
        <v>0</v>
      </c>
      <c r="O311" s="197">
        <f>SUM(O312:O313)</f>
        <v>0</v>
      </c>
      <c r="P311" s="197">
        <f>SUM(P312:P313)</f>
        <v>0</v>
      </c>
      <c r="Q311" s="161"/>
      <c r="R311" s="161"/>
      <c r="S311" s="438"/>
      <c r="T311" s="161"/>
      <c r="U311" s="161"/>
      <c r="V311" s="161"/>
    </row>
    <row r="312" spans="1:22" ht="16.8">
      <c r="A312" s="122" t="str">
        <f t="shared" si="31"/>
        <v>71040901058111</v>
      </c>
      <c r="B312" s="124" t="s">
        <v>439</v>
      </c>
      <c r="C312" s="117" t="s">
        <v>155</v>
      </c>
      <c r="D312" s="118" t="s">
        <v>187</v>
      </c>
      <c r="E312" s="119" t="s">
        <v>106</v>
      </c>
      <c r="F312" s="120" t="s">
        <v>149</v>
      </c>
      <c r="G312" s="121">
        <v>8111</v>
      </c>
      <c r="H312" s="25"/>
      <c r="I312" s="25"/>
      <c r="J312" s="26"/>
      <c r="K312" s="26"/>
      <c r="L312" s="29" t="s">
        <v>114</v>
      </c>
      <c r="M312" s="33">
        <v>4212</v>
      </c>
      <c r="N312" s="183">
        <f t="shared" ref="N312" si="50">O312+P312</f>
        <v>0</v>
      </c>
      <c r="O312" s="399"/>
      <c r="P312" s="399"/>
      <c r="Q312" s="161"/>
      <c r="R312" s="161"/>
      <c r="S312" s="438"/>
      <c r="T312" s="161"/>
      <c r="U312" s="161"/>
      <c r="V312" s="161"/>
    </row>
    <row r="313" spans="1:22" ht="16.8">
      <c r="A313" s="122" t="str">
        <f t="shared" si="31"/>
        <v>71050601015113</v>
      </c>
      <c r="B313" s="124" t="s">
        <v>439</v>
      </c>
      <c r="C313" s="117" t="s">
        <v>149</v>
      </c>
      <c r="D313" s="118" t="s">
        <v>157</v>
      </c>
      <c r="E313" s="119" t="s">
        <v>106</v>
      </c>
      <c r="F313" s="120" t="s">
        <v>106</v>
      </c>
      <c r="G313" s="121">
        <v>5113</v>
      </c>
      <c r="H313" s="25"/>
      <c r="I313" s="25"/>
      <c r="J313" s="26"/>
      <c r="K313" s="26"/>
      <c r="L313" s="29" t="s">
        <v>137</v>
      </c>
      <c r="M313" s="12">
        <v>5129</v>
      </c>
      <c r="N313" s="183">
        <f t="shared" si="42"/>
        <v>0</v>
      </c>
      <c r="O313" s="399"/>
      <c r="P313" s="399"/>
      <c r="Q313" s="161"/>
      <c r="R313" s="161"/>
      <c r="S313" s="438"/>
      <c r="T313" s="161"/>
      <c r="U313" s="161"/>
      <c r="V313" s="161"/>
    </row>
    <row r="314" spans="1:22" s="115" customFormat="1" ht="16.2">
      <c r="A314" s="122" t="str">
        <f t="shared" si="31"/>
        <v>71050601020000</v>
      </c>
      <c r="B314" s="124" t="s">
        <v>439</v>
      </c>
      <c r="C314" s="117" t="s">
        <v>149</v>
      </c>
      <c r="D314" s="118" t="s">
        <v>157</v>
      </c>
      <c r="E314" s="119" t="s">
        <v>106</v>
      </c>
      <c r="F314" s="120" t="s">
        <v>140</v>
      </c>
      <c r="G314" s="129" t="s">
        <v>440</v>
      </c>
      <c r="H314" s="45"/>
      <c r="I314" s="147"/>
      <c r="J314" s="148"/>
      <c r="K314" s="148"/>
      <c r="L314" s="27" t="s">
        <v>884</v>
      </c>
      <c r="M314" s="28"/>
      <c r="N314" s="197">
        <f>O314+P314</f>
        <v>0</v>
      </c>
      <c r="O314" s="197">
        <f>SUM(O315:O316)</f>
        <v>0</v>
      </c>
      <c r="P314" s="197">
        <f>SUM(P315:P316)</f>
        <v>0</v>
      </c>
      <c r="Q314" s="161"/>
      <c r="R314" s="161"/>
      <c r="S314" s="438"/>
      <c r="T314" s="161"/>
      <c r="U314" s="161"/>
      <c r="V314" s="161"/>
    </row>
    <row r="315" spans="1:22" s="115" customFormat="1" ht="26.4">
      <c r="A315" s="122" t="str">
        <f t="shared" si="31"/>
        <v>71050601050000</v>
      </c>
      <c r="B315" s="124" t="s">
        <v>439</v>
      </c>
      <c r="C315" s="117" t="s">
        <v>149</v>
      </c>
      <c r="D315" s="118" t="s">
        <v>157</v>
      </c>
      <c r="E315" s="119" t="s">
        <v>106</v>
      </c>
      <c r="F315" s="120" t="s">
        <v>149</v>
      </c>
      <c r="G315" s="129" t="s">
        <v>440</v>
      </c>
      <c r="H315" s="25"/>
      <c r="I315" s="25"/>
      <c r="J315" s="26"/>
      <c r="K315" s="26"/>
      <c r="L315" s="29" t="s">
        <v>142</v>
      </c>
      <c r="M315" s="12">
        <v>4251</v>
      </c>
      <c r="N315" s="183">
        <f t="shared" ref="N315" si="51">O315+P315</f>
        <v>0</v>
      </c>
      <c r="O315" s="183"/>
      <c r="P315" s="183"/>
      <c r="Q315" s="161"/>
      <c r="R315" s="161"/>
      <c r="S315" s="438"/>
      <c r="T315" s="161"/>
      <c r="U315" s="161"/>
      <c r="V315" s="161"/>
    </row>
    <row r="316" spans="1:22" ht="16.2">
      <c r="B316" s="124"/>
      <c r="G316" s="129"/>
      <c r="H316" s="25"/>
      <c r="I316" s="25"/>
      <c r="J316" s="26"/>
      <c r="K316" s="26"/>
      <c r="L316" s="30" t="s">
        <v>173</v>
      </c>
      <c r="M316" s="31">
        <v>5112</v>
      </c>
      <c r="N316" s="183">
        <f t="shared" ref="N316" si="52">O316+P316</f>
        <v>0</v>
      </c>
      <c r="O316" s="183"/>
      <c r="P316" s="183"/>
      <c r="Q316" s="161"/>
      <c r="R316" s="161"/>
      <c r="S316" s="438"/>
      <c r="T316" s="161"/>
      <c r="U316" s="161"/>
      <c r="V316" s="161"/>
    </row>
    <row r="317" spans="1:22" s="115" customFormat="1" ht="27.6">
      <c r="A317" s="122" t="str">
        <f t="shared" ref="A317:A318" si="53">CONCATENATE(B317,C317,D317,E317,F317,G317)</f>
        <v>71050601020000</v>
      </c>
      <c r="B317" s="124" t="s">
        <v>439</v>
      </c>
      <c r="C317" s="117" t="s">
        <v>149</v>
      </c>
      <c r="D317" s="118" t="s">
        <v>157</v>
      </c>
      <c r="E317" s="119" t="s">
        <v>106</v>
      </c>
      <c r="F317" s="120" t="s">
        <v>140</v>
      </c>
      <c r="G317" s="129" t="s">
        <v>440</v>
      </c>
      <c r="H317" s="45"/>
      <c r="I317" s="147"/>
      <c r="J317" s="148"/>
      <c r="K317" s="148"/>
      <c r="L317" s="27" t="s">
        <v>910</v>
      </c>
      <c r="M317" s="28"/>
      <c r="N317" s="197">
        <f>O317+P317</f>
        <v>0</v>
      </c>
      <c r="O317" s="197">
        <f>SUM(O318)</f>
        <v>0</v>
      </c>
      <c r="P317" s="197">
        <f>SUM(P318)</f>
        <v>0</v>
      </c>
      <c r="Q317" s="161"/>
      <c r="R317" s="161"/>
      <c r="S317" s="438"/>
      <c r="T317" s="161"/>
      <c r="U317" s="161"/>
      <c r="V317" s="161"/>
    </row>
    <row r="318" spans="1:22" s="115" customFormat="1" ht="26.4">
      <c r="A318" s="122" t="str">
        <f t="shared" si="53"/>
        <v>71050601050000</v>
      </c>
      <c r="B318" s="124" t="s">
        <v>439</v>
      </c>
      <c r="C318" s="117" t="s">
        <v>149</v>
      </c>
      <c r="D318" s="118" t="s">
        <v>157</v>
      </c>
      <c r="E318" s="119" t="s">
        <v>106</v>
      </c>
      <c r="F318" s="120" t="s">
        <v>149</v>
      </c>
      <c r="G318" s="129" t="s">
        <v>440</v>
      </c>
      <c r="H318" s="25"/>
      <c r="I318" s="25"/>
      <c r="J318" s="26"/>
      <c r="K318" s="26"/>
      <c r="L318" s="29" t="s">
        <v>217</v>
      </c>
      <c r="M318" s="12">
        <v>4511</v>
      </c>
      <c r="N318" s="183">
        <f t="shared" ref="N318" si="54">O318+P318</f>
        <v>0</v>
      </c>
      <c r="O318" s="183"/>
      <c r="P318" s="183"/>
      <c r="Q318" s="161"/>
      <c r="R318" s="161"/>
      <c r="S318" s="438"/>
      <c r="T318" s="161"/>
      <c r="U318" s="161"/>
      <c r="V318" s="161"/>
    </row>
    <row r="319" spans="1:22" s="115" customFormat="1" ht="16.2">
      <c r="A319" s="122" t="str">
        <f t="shared" ref="A319:A361" si="55">CONCATENATE(B319,C319,D319,E319,F319,G319)</f>
        <v>71050601050000</v>
      </c>
      <c r="B319" s="124" t="s">
        <v>439</v>
      </c>
      <c r="C319" s="117" t="s">
        <v>149</v>
      </c>
      <c r="D319" s="118" t="s">
        <v>157</v>
      </c>
      <c r="E319" s="119" t="s">
        <v>106</v>
      </c>
      <c r="F319" s="120" t="s">
        <v>149</v>
      </c>
      <c r="G319" s="129" t="s">
        <v>440</v>
      </c>
      <c r="H319" s="180">
        <v>2500</v>
      </c>
      <c r="I319" s="212" t="s">
        <v>149</v>
      </c>
      <c r="J319" s="213">
        <v>0</v>
      </c>
      <c r="K319" s="213">
        <v>0</v>
      </c>
      <c r="L319" s="162" t="s">
        <v>231</v>
      </c>
      <c r="M319" s="174"/>
      <c r="N319" s="163">
        <f>+N321+N362+N370+N377</f>
        <v>0</v>
      </c>
      <c r="O319" s="163">
        <f>+O321+O362+O370+O377</f>
        <v>0</v>
      </c>
      <c r="P319" s="163">
        <f>+P321+P362+P370+P377</f>
        <v>0</v>
      </c>
      <c r="Q319" s="161"/>
      <c r="R319" s="161"/>
      <c r="S319" s="438"/>
      <c r="T319" s="161"/>
      <c r="U319" s="161"/>
      <c r="V319" s="161"/>
    </row>
    <row r="320" spans="1:22" ht="16.2">
      <c r="A320" s="122" t="str">
        <f t="shared" si="55"/>
        <v>71050601054861</v>
      </c>
      <c r="B320" s="124" t="s">
        <v>439</v>
      </c>
      <c r="C320" s="117" t="s">
        <v>149</v>
      </c>
      <c r="D320" s="118" t="s">
        <v>157</v>
      </c>
      <c r="E320" s="119" t="s">
        <v>106</v>
      </c>
      <c r="F320" s="120" t="s">
        <v>149</v>
      </c>
      <c r="G320" s="121">
        <v>4861</v>
      </c>
      <c r="H320" s="25"/>
      <c r="I320" s="18"/>
      <c r="J320" s="19"/>
      <c r="K320" s="19"/>
      <c r="L320" s="30" t="s">
        <v>108</v>
      </c>
      <c r="M320" s="31"/>
      <c r="N320" s="190"/>
      <c r="O320" s="190"/>
      <c r="P320" s="190"/>
      <c r="Q320" s="161"/>
      <c r="R320" s="161"/>
      <c r="S320" s="438"/>
      <c r="T320" s="161"/>
      <c r="U320" s="161"/>
      <c r="V320" s="161"/>
    </row>
    <row r="321" spans="1:231" s="182" customFormat="1" ht="16.2">
      <c r="A321" s="122" t="str">
        <f t="shared" si="55"/>
        <v>71060000000000</v>
      </c>
      <c r="B321" s="124" t="s">
        <v>439</v>
      </c>
      <c r="C321" s="117" t="s">
        <v>157</v>
      </c>
      <c r="D321" s="118" t="s">
        <v>441</v>
      </c>
      <c r="E321" s="119" t="s">
        <v>441</v>
      </c>
      <c r="F321" s="120" t="s">
        <v>441</v>
      </c>
      <c r="G321" s="129" t="s">
        <v>440</v>
      </c>
      <c r="H321" s="165">
        <v>2510</v>
      </c>
      <c r="I321" s="166" t="s">
        <v>149</v>
      </c>
      <c r="J321" s="167">
        <v>1</v>
      </c>
      <c r="K321" s="167">
        <v>0</v>
      </c>
      <c r="L321" s="168" t="s">
        <v>232</v>
      </c>
      <c r="M321" s="176"/>
      <c r="N321" s="188">
        <f>+N323</f>
        <v>0</v>
      </c>
      <c r="O321" s="188">
        <f>+O323</f>
        <v>0</v>
      </c>
      <c r="P321" s="188">
        <f>+P323</f>
        <v>0</v>
      </c>
      <c r="Q321" s="161"/>
      <c r="R321" s="161"/>
      <c r="S321" s="438"/>
      <c r="T321" s="161"/>
      <c r="U321" s="161"/>
      <c r="V321" s="161"/>
    </row>
    <row r="322" spans="1:231" ht="16.2">
      <c r="A322" s="122" t="str">
        <f t="shared" si="55"/>
        <v>71060000000001</v>
      </c>
      <c r="B322" s="124" t="s">
        <v>439</v>
      </c>
      <c r="C322" s="117" t="s">
        <v>157</v>
      </c>
      <c r="D322" s="118" t="s">
        <v>441</v>
      </c>
      <c r="E322" s="119" t="s">
        <v>441</v>
      </c>
      <c r="F322" s="120" t="s">
        <v>441</v>
      </c>
      <c r="G322" s="129" t="s">
        <v>96</v>
      </c>
      <c r="H322" s="17"/>
      <c r="I322" s="18"/>
      <c r="J322" s="19"/>
      <c r="K322" s="19"/>
      <c r="L322" s="30" t="s">
        <v>110</v>
      </c>
      <c r="M322" s="31"/>
      <c r="N322" s="190"/>
      <c r="O322" s="190"/>
      <c r="P322" s="190"/>
      <c r="Q322" s="161"/>
      <c r="R322" s="161"/>
      <c r="S322" s="438"/>
      <c r="T322" s="161"/>
      <c r="U322" s="161"/>
      <c r="V322" s="161"/>
      <c r="DC322" s="179"/>
      <c r="DD322" s="179"/>
      <c r="DE322" s="179"/>
      <c r="DF322" s="179"/>
      <c r="DG322" s="179"/>
      <c r="DO322" s="179"/>
      <c r="DP322" s="179"/>
      <c r="DQ322" s="179"/>
      <c r="DR322" s="179"/>
      <c r="DS322" s="179"/>
      <c r="EA322" s="179"/>
      <c r="EB322" s="179"/>
      <c r="EC322" s="179"/>
      <c r="ED322" s="179"/>
      <c r="EE322" s="179"/>
      <c r="EM322" s="179"/>
      <c r="EN322" s="179"/>
      <c r="EO322" s="179"/>
      <c r="EP322" s="179"/>
      <c r="EQ322" s="179"/>
      <c r="EY322" s="179"/>
      <c r="EZ322" s="179"/>
      <c r="FA322" s="179"/>
      <c r="FB322" s="179"/>
      <c r="FC322" s="179"/>
      <c r="FK322" s="179"/>
      <c r="FL322" s="179"/>
      <c r="FM322" s="179"/>
      <c r="FN322" s="179"/>
      <c r="FO322" s="179"/>
      <c r="FW322" s="179"/>
      <c r="FX322" s="179"/>
      <c r="FY322" s="179"/>
      <c r="FZ322" s="179"/>
      <c r="GA322" s="179"/>
      <c r="GI322" s="179"/>
      <c r="GJ322" s="179"/>
      <c r="GK322" s="179"/>
      <c r="GL322" s="179"/>
      <c r="GM322" s="179"/>
      <c r="GU322" s="179"/>
      <c r="GV322" s="179"/>
      <c r="GW322" s="179"/>
      <c r="GX322" s="179"/>
      <c r="GY322" s="179"/>
      <c r="HG322" s="179"/>
      <c r="HH322" s="179"/>
      <c r="HI322" s="179"/>
      <c r="HJ322" s="179"/>
      <c r="HK322" s="179"/>
      <c r="HS322" s="179"/>
      <c r="HT322" s="179"/>
      <c r="HU322" s="179"/>
      <c r="HV322" s="179"/>
      <c r="HW322" s="179"/>
    </row>
    <row r="323" spans="1:231" s="170" customFormat="1" ht="16.2">
      <c r="A323" s="122" t="str">
        <f t="shared" si="55"/>
        <v>71060100000000</v>
      </c>
      <c r="B323" s="124" t="s">
        <v>439</v>
      </c>
      <c r="C323" s="117" t="s">
        <v>157</v>
      </c>
      <c r="D323" s="118" t="s">
        <v>106</v>
      </c>
      <c r="E323" s="119" t="s">
        <v>441</v>
      </c>
      <c r="F323" s="120" t="s">
        <v>441</v>
      </c>
      <c r="G323" s="129" t="s">
        <v>440</v>
      </c>
      <c r="H323" s="151">
        <v>2511</v>
      </c>
      <c r="I323" s="152" t="s">
        <v>149</v>
      </c>
      <c r="J323" s="153">
        <v>1</v>
      </c>
      <c r="K323" s="153">
        <v>1</v>
      </c>
      <c r="L323" s="154" t="s">
        <v>232</v>
      </c>
      <c r="M323" s="155"/>
      <c r="N323" s="192">
        <f>+N325+N335+N337+N360</f>
        <v>0</v>
      </c>
      <c r="O323" s="192">
        <f t="shared" ref="O323:P323" si="56">+O325+O335+O337+O360</f>
        <v>0</v>
      </c>
      <c r="P323" s="192">
        <f t="shared" si="56"/>
        <v>0</v>
      </c>
      <c r="Q323" s="161"/>
      <c r="R323" s="161"/>
      <c r="S323" s="438"/>
      <c r="T323" s="161"/>
      <c r="U323" s="161"/>
      <c r="V323" s="161"/>
    </row>
    <row r="324" spans="1:231" ht="16.2">
      <c r="A324" s="122" t="str">
        <f t="shared" si="55"/>
        <v>71060100000001</v>
      </c>
      <c r="B324" s="124" t="s">
        <v>439</v>
      </c>
      <c r="C324" s="117" t="s">
        <v>157</v>
      </c>
      <c r="D324" s="118" t="s">
        <v>106</v>
      </c>
      <c r="E324" s="119" t="s">
        <v>441</v>
      </c>
      <c r="F324" s="120" t="s">
        <v>441</v>
      </c>
      <c r="G324" s="129" t="s">
        <v>96</v>
      </c>
      <c r="H324" s="17"/>
      <c r="I324" s="25"/>
      <c r="J324" s="26"/>
      <c r="K324" s="26"/>
      <c r="L324" s="30" t="s">
        <v>108</v>
      </c>
      <c r="M324" s="31"/>
      <c r="N324" s="190"/>
      <c r="O324" s="190"/>
      <c r="P324" s="190"/>
      <c r="Q324" s="161"/>
      <c r="R324" s="161"/>
      <c r="S324" s="438"/>
      <c r="T324" s="161"/>
      <c r="U324" s="161"/>
      <c r="V324" s="161"/>
    </row>
    <row r="325" spans="1:231" s="156" customFormat="1" ht="16.2">
      <c r="A325" s="122" t="str">
        <f t="shared" si="55"/>
        <v>71060101000000</v>
      </c>
      <c r="B325" s="124" t="s">
        <v>439</v>
      </c>
      <c r="C325" s="117" t="s">
        <v>157</v>
      </c>
      <c r="D325" s="118" t="s">
        <v>106</v>
      </c>
      <c r="E325" s="119" t="s">
        <v>106</v>
      </c>
      <c r="F325" s="120" t="s">
        <v>441</v>
      </c>
      <c r="G325" s="129" t="s">
        <v>440</v>
      </c>
      <c r="H325" s="45"/>
      <c r="I325" s="147"/>
      <c r="J325" s="148"/>
      <c r="K325" s="148"/>
      <c r="L325" s="27" t="s">
        <v>233</v>
      </c>
      <c r="M325" s="28"/>
      <c r="N325" s="197">
        <f>O325+P325</f>
        <v>0</v>
      </c>
      <c r="O325" s="197">
        <f>SUM(O326:O334)</f>
        <v>0</v>
      </c>
      <c r="P325" s="197">
        <f>SUM(P326:P334)</f>
        <v>0</v>
      </c>
      <c r="Q325" s="161"/>
      <c r="R325" s="161"/>
      <c r="S325" s="438"/>
      <c r="T325" s="161"/>
      <c r="U325" s="161"/>
      <c r="V325" s="161"/>
    </row>
    <row r="326" spans="1:231" ht="16.2">
      <c r="A326" s="122" t="str">
        <f t="shared" si="55"/>
        <v>71060101000001</v>
      </c>
      <c r="B326" s="124" t="s">
        <v>439</v>
      </c>
      <c r="C326" s="117" t="s">
        <v>157</v>
      </c>
      <c r="D326" s="118" t="s">
        <v>106</v>
      </c>
      <c r="E326" s="119" t="s">
        <v>106</v>
      </c>
      <c r="F326" s="120" t="s">
        <v>441</v>
      </c>
      <c r="G326" s="129" t="s">
        <v>96</v>
      </c>
      <c r="H326" s="25"/>
      <c r="I326" s="25"/>
      <c r="J326" s="26"/>
      <c r="K326" s="26"/>
      <c r="L326" s="30" t="s">
        <v>115</v>
      </c>
      <c r="M326" s="31">
        <v>4213</v>
      </c>
      <c r="N326" s="183">
        <f t="shared" ref="N326:N336" si="57">O326+P326</f>
        <v>0</v>
      </c>
      <c r="O326" s="183"/>
      <c r="P326" s="183">
        <v>0</v>
      </c>
      <c r="Q326" s="161"/>
      <c r="R326" s="161"/>
      <c r="S326" s="438"/>
      <c r="T326" s="161"/>
      <c r="U326" s="161"/>
      <c r="V326" s="161"/>
    </row>
    <row r="327" spans="1:231" ht="26.4">
      <c r="A327" s="122" t="str">
        <f t="shared" si="55"/>
        <v>71050601014213</v>
      </c>
      <c r="B327" s="124" t="s">
        <v>439</v>
      </c>
      <c r="C327" s="117" t="s">
        <v>149</v>
      </c>
      <c r="D327" s="118" t="s">
        <v>157</v>
      </c>
      <c r="E327" s="119" t="s">
        <v>106</v>
      </c>
      <c r="F327" s="120" t="s">
        <v>106</v>
      </c>
      <c r="G327" s="121">
        <v>4213</v>
      </c>
      <c r="H327" s="25"/>
      <c r="I327" s="25"/>
      <c r="J327" s="26"/>
      <c r="K327" s="26"/>
      <c r="L327" s="29" t="s">
        <v>142</v>
      </c>
      <c r="M327" s="12">
        <v>4251</v>
      </c>
      <c r="N327" s="183">
        <f t="shared" si="57"/>
        <v>0</v>
      </c>
      <c r="O327" s="183"/>
      <c r="P327" s="183"/>
      <c r="Q327" s="161"/>
      <c r="R327" s="161"/>
      <c r="S327" s="438"/>
      <c r="T327" s="161"/>
      <c r="U327" s="161"/>
      <c r="V327" s="161"/>
    </row>
    <row r="328" spans="1:231" s="115" customFormat="1" ht="16.2">
      <c r="A328" s="122" t="str">
        <f t="shared" si="55"/>
        <v>71060101010000</v>
      </c>
      <c r="B328" s="124" t="s">
        <v>439</v>
      </c>
      <c r="C328" s="117" t="s">
        <v>157</v>
      </c>
      <c r="D328" s="118" t="s">
        <v>106</v>
      </c>
      <c r="E328" s="119" t="s">
        <v>106</v>
      </c>
      <c r="F328" s="120" t="s">
        <v>106</v>
      </c>
      <c r="G328" s="129" t="s">
        <v>440</v>
      </c>
      <c r="H328" s="25"/>
      <c r="I328" s="25"/>
      <c r="J328" s="26"/>
      <c r="K328" s="26"/>
      <c r="L328" s="32" t="s">
        <v>130</v>
      </c>
      <c r="M328" s="48">
        <v>4267</v>
      </c>
      <c r="N328" s="183">
        <f t="shared" si="57"/>
        <v>0</v>
      </c>
      <c r="O328" s="183"/>
      <c r="P328" s="183"/>
      <c r="Q328" s="161"/>
      <c r="R328" s="161"/>
      <c r="S328" s="438"/>
      <c r="T328" s="161"/>
      <c r="U328" s="161"/>
      <c r="V328" s="161"/>
    </row>
    <row r="329" spans="1:231" ht="16.2">
      <c r="A329" s="122" t="str">
        <f t="shared" si="55"/>
        <v>71060101014639</v>
      </c>
      <c r="B329" s="124" t="s">
        <v>439</v>
      </c>
      <c r="C329" s="117" t="s">
        <v>157</v>
      </c>
      <c r="D329" s="118" t="s">
        <v>106</v>
      </c>
      <c r="E329" s="119" t="s">
        <v>106</v>
      </c>
      <c r="F329" s="120" t="s">
        <v>106</v>
      </c>
      <c r="G329" s="121">
        <v>4639</v>
      </c>
      <c r="H329" s="25"/>
      <c r="I329" s="25"/>
      <c r="J329" s="26"/>
      <c r="K329" s="26"/>
      <c r="L329" s="32" t="s">
        <v>364</v>
      </c>
      <c r="M329" s="48">
        <v>4269</v>
      </c>
      <c r="N329" s="183">
        <f t="shared" si="57"/>
        <v>0</v>
      </c>
      <c r="O329" s="183"/>
      <c r="P329" s="183"/>
      <c r="Q329" s="161"/>
      <c r="R329" s="161"/>
      <c r="S329" s="438"/>
      <c r="T329" s="161"/>
      <c r="U329" s="161"/>
      <c r="V329" s="161"/>
    </row>
    <row r="330" spans="1:231" ht="16.2">
      <c r="A330" s="122" t="str">
        <f t="shared" si="55"/>
        <v>71060101014861</v>
      </c>
      <c r="B330" s="124" t="s">
        <v>439</v>
      </c>
      <c r="C330" s="117" t="s">
        <v>157</v>
      </c>
      <c r="D330" s="118" t="s">
        <v>106</v>
      </c>
      <c r="E330" s="119" t="s">
        <v>106</v>
      </c>
      <c r="F330" s="120" t="s">
        <v>106</v>
      </c>
      <c r="G330" s="121">
        <v>4861</v>
      </c>
      <c r="H330" s="25"/>
      <c r="I330" s="25"/>
      <c r="J330" s="26"/>
      <c r="K330" s="26"/>
      <c r="L330" s="29" t="s">
        <v>348</v>
      </c>
      <c r="M330" s="31">
        <v>4729</v>
      </c>
      <c r="N330" s="183">
        <f t="shared" si="57"/>
        <v>0</v>
      </c>
      <c r="O330" s="183"/>
      <c r="P330" s="183"/>
      <c r="Q330" s="161"/>
      <c r="R330" s="161"/>
      <c r="S330" s="438"/>
      <c r="T330" s="161"/>
      <c r="U330" s="161"/>
      <c r="V330" s="161"/>
    </row>
    <row r="331" spans="1:231" ht="16.8">
      <c r="B331" s="124"/>
      <c r="H331" s="25"/>
      <c r="I331" s="25"/>
      <c r="J331" s="26"/>
      <c r="K331" s="26"/>
      <c r="L331" s="30" t="s">
        <v>173</v>
      </c>
      <c r="M331" s="31">
        <v>5112</v>
      </c>
      <c r="N331" s="183">
        <f t="shared" si="57"/>
        <v>0</v>
      </c>
      <c r="O331" s="399">
        <v>0</v>
      </c>
      <c r="P331" s="399"/>
      <c r="Q331" s="161"/>
      <c r="R331" s="161"/>
      <c r="S331" s="438"/>
      <c r="T331" s="161"/>
      <c r="U331" s="161"/>
      <c r="V331" s="161"/>
    </row>
    <row r="332" spans="1:231" s="115" customFormat="1" ht="16.2">
      <c r="A332" s="122" t="str">
        <f t="shared" si="55"/>
        <v>71060101020000</v>
      </c>
      <c r="B332" s="124" t="s">
        <v>439</v>
      </c>
      <c r="C332" s="117" t="s">
        <v>157</v>
      </c>
      <c r="D332" s="118" t="s">
        <v>106</v>
      </c>
      <c r="E332" s="119" t="s">
        <v>106</v>
      </c>
      <c r="F332" s="120" t="s">
        <v>140</v>
      </c>
      <c r="G332" s="129" t="s">
        <v>440</v>
      </c>
      <c r="H332" s="25"/>
      <c r="I332" s="25"/>
      <c r="J332" s="26"/>
      <c r="K332" s="26"/>
      <c r="L332" s="29" t="s">
        <v>174</v>
      </c>
      <c r="M332" s="12">
        <v>5113</v>
      </c>
      <c r="N332" s="183">
        <f t="shared" si="57"/>
        <v>0</v>
      </c>
      <c r="O332" s="183"/>
      <c r="P332" s="183"/>
      <c r="Q332" s="161"/>
      <c r="R332" s="161"/>
      <c r="S332" s="438"/>
      <c r="T332" s="161"/>
      <c r="U332" s="161"/>
      <c r="V332" s="161"/>
    </row>
    <row r="333" spans="1:231" ht="16.8">
      <c r="A333" s="122" t="str">
        <f t="shared" si="55"/>
        <v>71060101024819</v>
      </c>
      <c r="B333" s="124" t="s">
        <v>439</v>
      </c>
      <c r="C333" s="117" t="s">
        <v>157</v>
      </c>
      <c r="D333" s="118" t="s">
        <v>106</v>
      </c>
      <c r="E333" s="119" t="s">
        <v>106</v>
      </c>
      <c r="F333" s="120" t="s">
        <v>140</v>
      </c>
      <c r="G333" s="121">
        <v>4819</v>
      </c>
      <c r="H333" s="25"/>
      <c r="I333" s="25"/>
      <c r="J333" s="26"/>
      <c r="K333" s="26"/>
      <c r="L333" s="29" t="s">
        <v>135</v>
      </c>
      <c r="M333" s="12">
        <v>5121</v>
      </c>
      <c r="N333" s="183">
        <f t="shared" si="57"/>
        <v>0</v>
      </c>
      <c r="O333" s="399">
        <v>0</v>
      </c>
      <c r="P333" s="399"/>
      <c r="Q333" s="161"/>
      <c r="R333" s="161"/>
      <c r="S333" s="438"/>
      <c r="T333" s="161"/>
      <c r="U333" s="161"/>
      <c r="V333" s="161"/>
    </row>
    <row r="334" spans="1:231" ht="16.2">
      <c r="A334" s="122" t="str">
        <f t="shared" si="55"/>
        <v>71060101025111</v>
      </c>
      <c r="B334" s="124" t="s">
        <v>439</v>
      </c>
      <c r="C334" s="117" t="s">
        <v>157</v>
      </c>
      <c r="D334" s="118" t="s">
        <v>106</v>
      </c>
      <c r="E334" s="119" t="s">
        <v>106</v>
      </c>
      <c r="F334" s="120" t="s">
        <v>140</v>
      </c>
      <c r="G334" s="121">
        <v>5111</v>
      </c>
      <c r="H334" s="25"/>
      <c r="I334" s="25"/>
      <c r="J334" s="26"/>
      <c r="K334" s="26"/>
      <c r="L334" s="29" t="s">
        <v>137</v>
      </c>
      <c r="M334" s="12">
        <v>5129</v>
      </c>
      <c r="N334" s="183">
        <f t="shared" si="57"/>
        <v>0</v>
      </c>
      <c r="O334" s="183">
        <v>0</v>
      </c>
      <c r="P334" s="183"/>
      <c r="Q334" s="161"/>
      <c r="R334" s="161"/>
      <c r="S334" s="438"/>
      <c r="T334" s="161"/>
      <c r="U334" s="161"/>
      <c r="V334" s="161"/>
    </row>
    <row r="335" spans="1:231" ht="27.6">
      <c r="A335" s="122" t="str">
        <f t="shared" si="55"/>
        <v>71060101025112</v>
      </c>
      <c r="B335" s="124" t="s">
        <v>439</v>
      </c>
      <c r="C335" s="117" t="s">
        <v>157</v>
      </c>
      <c r="D335" s="118" t="s">
        <v>106</v>
      </c>
      <c r="E335" s="119" t="s">
        <v>106</v>
      </c>
      <c r="F335" s="120" t="s">
        <v>140</v>
      </c>
      <c r="G335" s="121">
        <v>5112</v>
      </c>
      <c r="H335" s="45"/>
      <c r="I335" s="147"/>
      <c r="J335" s="148"/>
      <c r="K335" s="148"/>
      <c r="L335" s="27" t="s">
        <v>234</v>
      </c>
      <c r="M335" s="28"/>
      <c r="N335" s="197">
        <f>O335+P335</f>
        <v>0</v>
      </c>
      <c r="O335" s="197">
        <f>SUM(O336)</f>
        <v>0</v>
      </c>
      <c r="P335" s="197">
        <f>SUM(P336)</f>
        <v>0</v>
      </c>
      <c r="Q335" s="161"/>
      <c r="R335" s="161"/>
      <c r="S335" s="438"/>
      <c r="T335" s="161"/>
      <c r="U335" s="161"/>
      <c r="V335" s="161"/>
    </row>
    <row r="336" spans="1:231" ht="16.8">
      <c r="A336" s="122" t="str">
        <f t="shared" si="55"/>
        <v>71060101025113</v>
      </c>
      <c r="B336" s="124" t="s">
        <v>439</v>
      </c>
      <c r="C336" s="117" t="s">
        <v>157</v>
      </c>
      <c r="D336" s="118" t="s">
        <v>106</v>
      </c>
      <c r="E336" s="119" t="s">
        <v>106</v>
      </c>
      <c r="F336" s="120" t="s">
        <v>140</v>
      </c>
      <c r="G336" s="121">
        <v>5113</v>
      </c>
      <c r="H336" s="25"/>
      <c r="I336" s="25"/>
      <c r="J336" s="26"/>
      <c r="K336" s="26"/>
      <c r="L336" s="30" t="s">
        <v>115</v>
      </c>
      <c r="M336" s="31">
        <v>4213</v>
      </c>
      <c r="N336" s="183">
        <f t="shared" si="57"/>
        <v>0</v>
      </c>
      <c r="O336" s="399"/>
      <c r="P336" s="399">
        <v>0</v>
      </c>
      <c r="Q336" s="161"/>
      <c r="R336" s="161"/>
      <c r="S336" s="438"/>
      <c r="T336" s="161"/>
      <c r="U336" s="161"/>
      <c r="V336" s="161"/>
    </row>
    <row r="337" spans="1:22" ht="32.25" customHeight="1">
      <c r="A337" s="122" t="str">
        <f t="shared" si="55"/>
        <v>71060301014861</v>
      </c>
      <c r="B337" s="124" t="s">
        <v>439</v>
      </c>
      <c r="C337" s="117" t="s">
        <v>157</v>
      </c>
      <c r="D337" s="118" t="s">
        <v>442</v>
      </c>
      <c r="E337" s="119" t="s">
        <v>106</v>
      </c>
      <c r="F337" s="120" t="s">
        <v>106</v>
      </c>
      <c r="G337" s="121">
        <v>4861</v>
      </c>
      <c r="H337" s="45"/>
      <c r="I337" s="45"/>
      <c r="J337" s="45"/>
      <c r="K337" s="45"/>
      <c r="L337" s="27" t="s">
        <v>831</v>
      </c>
      <c r="M337" s="28"/>
      <c r="N337" s="197">
        <f>O337+P337</f>
        <v>0</v>
      </c>
      <c r="O337" s="197">
        <f>SUM(O338:O359)</f>
        <v>0</v>
      </c>
      <c r="P337" s="197">
        <f>SUM(P338:P359)</f>
        <v>0</v>
      </c>
      <c r="Q337" s="161"/>
      <c r="R337" s="161"/>
      <c r="S337" s="438"/>
      <c r="T337" s="161"/>
      <c r="U337" s="161"/>
      <c r="V337" s="161"/>
    </row>
    <row r="338" spans="1:22" ht="16.8">
      <c r="A338" s="122" t="str">
        <f t="shared" si="55"/>
        <v>71060301015112</v>
      </c>
      <c r="B338" s="124" t="s">
        <v>439</v>
      </c>
      <c r="C338" s="117" t="s">
        <v>157</v>
      </c>
      <c r="D338" s="118" t="s">
        <v>442</v>
      </c>
      <c r="E338" s="119" t="s">
        <v>106</v>
      </c>
      <c r="F338" s="120" t="s">
        <v>106</v>
      </c>
      <c r="G338" s="129" t="s">
        <v>87</v>
      </c>
      <c r="H338" s="37"/>
      <c r="I338" s="194"/>
      <c r="J338" s="195"/>
      <c r="K338" s="196"/>
      <c r="L338" s="36" t="s">
        <v>112</v>
      </c>
      <c r="M338" s="12">
        <v>4111</v>
      </c>
      <c r="N338" s="183">
        <f t="shared" ref="N338:N359" si="58">O338+P338</f>
        <v>0</v>
      </c>
      <c r="O338" s="399"/>
      <c r="P338" s="399"/>
      <c r="Q338" s="161"/>
      <c r="R338" s="161"/>
      <c r="S338" s="438"/>
      <c r="T338" s="161"/>
      <c r="U338" s="161"/>
      <c r="V338" s="161"/>
    </row>
    <row r="339" spans="1:22" ht="26.4">
      <c r="A339" s="122" t="str">
        <f t="shared" si="55"/>
        <v>71060301015113</v>
      </c>
      <c r="B339" s="124" t="s">
        <v>439</v>
      </c>
      <c r="C339" s="117" t="s">
        <v>157</v>
      </c>
      <c r="D339" s="118" t="s">
        <v>442</v>
      </c>
      <c r="E339" s="119" t="s">
        <v>106</v>
      </c>
      <c r="F339" s="120" t="s">
        <v>106</v>
      </c>
      <c r="G339" s="129" t="s">
        <v>85</v>
      </c>
      <c r="H339" s="37"/>
      <c r="I339" s="194"/>
      <c r="J339" s="195"/>
      <c r="K339" s="196"/>
      <c r="L339" s="36" t="s">
        <v>113</v>
      </c>
      <c r="M339" s="12">
        <v>4112</v>
      </c>
      <c r="N339" s="183">
        <f t="shared" si="58"/>
        <v>0</v>
      </c>
      <c r="O339" s="399"/>
      <c r="P339" s="399"/>
      <c r="Q339" s="161"/>
      <c r="R339" s="161"/>
      <c r="S339" s="438"/>
      <c r="T339" s="161"/>
      <c r="U339" s="161"/>
      <c r="V339" s="161"/>
    </row>
    <row r="340" spans="1:22" s="115" customFormat="1" ht="16.8">
      <c r="A340" s="122" t="str">
        <f t="shared" si="55"/>
        <v>71060301020000</v>
      </c>
      <c r="B340" s="124" t="s">
        <v>439</v>
      </c>
      <c r="C340" s="117" t="s">
        <v>157</v>
      </c>
      <c r="D340" s="118" t="s">
        <v>442</v>
      </c>
      <c r="E340" s="119" t="s">
        <v>106</v>
      </c>
      <c r="F340" s="120" t="s">
        <v>140</v>
      </c>
      <c r="G340" s="129" t="s">
        <v>440</v>
      </c>
      <c r="H340" s="37"/>
      <c r="I340" s="194"/>
      <c r="J340" s="195"/>
      <c r="K340" s="196"/>
      <c r="L340" s="29" t="s">
        <v>114</v>
      </c>
      <c r="M340" s="12">
        <v>4212</v>
      </c>
      <c r="N340" s="183">
        <f t="shared" si="58"/>
        <v>0</v>
      </c>
      <c r="O340" s="399"/>
      <c r="P340" s="399"/>
      <c r="Q340" s="161"/>
      <c r="R340" s="161"/>
      <c r="S340" s="438"/>
      <c r="T340" s="161"/>
      <c r="U340" s="161"/>
      <c r="V340" s="161"/>
    </row>
    <row r="341" spans="1:22" ht="16.8">
      <c r="A341" s="122" t="str">
        <f t="shared" si="55"/>
        <v>71060301024861</v>
      </c>
      <c r="B341" s="124" t="s">
        <v>439</v>
      </c>
      <c r="C341" s="117" t="s">
        <v>157</v>
      </c>
      <c r="D341" s="118" t="s">
        <v>442</v>
      </c>
      <c r="E341" s="119" t="s">
        <v>106</v>
      </c>
      <c r="F341" s="120" t="s">
        <v>140</v>
      </c>
      <c r="G341" s="121">
        <v>4861</v>
      </c>
      <c r="H341" s="37"/>
      <c r="I341" s="194"/>
      <c r="J341" s="195"/>
      <c r="K341" s="196"/>
      <c r="L341" s="30" t="s">
        <v>115</v>
      </c>
      <c r="M341" s="31">
        <v>4213</v>
      </c>
      <c r="N341" s="183">
        <f t="shared" si="58"/>
        <v>0</v>
      </c>
      <c r="O341" s="399"/>
      <c r="P341" s="399"/>
      <c r="Q341" s="161"/>
      <c r="R341" s="161"/>
      <c r="S341" s="438"/>
      <c r="T341" s="161"/>
      <c r="U341" s="161"/>
      <c r="V341" s="161"/>
    </row>
    <row r="342" spans="1:22" s="115" customFormat="1" ht="16.8">
      <c r="A342" s="122" t="str">
        <f t="shared" si="55"/>
        <v>71060301030000</v>
      </c>
      <c r="B342" s="124" t="s">
        <v>439</v>
      </c>
      <c r="C342" s="117" t="s">
        <v>157</v>
      </c>
      <c r="D342" s="118" t="s">
        <v>442</v>
      </c>
      <c r="E342" s="119" t="s">
        <v>106</v>
      </c>
      <c r="F342" s="120" t="s">
        <v>442</v>
      </c>
      <c r="G342" s="129" t="s">
        <v>440</v>
      </c>
      <c r="H342" s="37"/>
      <c r="I342" s="194"/>
      <c r="J342" s="195"/>
      <c r="K342" s="196"/>
      <c r="L342" s="30" t="s">
        <v>116</v>
      </c>
      <c r="M342" s="31">
        <v>4214</v>
      </c>
      <c r="N342" s="183">
        <f t="shared" si="58"/>
        <v>0</v>
      </c>
      <c r="O342" s="399"/>
      <c r="P342" s="399"/>
      <c r="Q342" s="161"/>
      <c r="R342" s="161"/>
      <c r="S342" s="438"/>
      <c r="T342" s="161"/>
      <c r="U342" s="161"/>
      <c r="V342" s="161"/>
    </row>
    <row r="343" spans="1:22" ht="16.8">
      <c r="A343" s="122" t="str">
        <f t="shared" si="55"/>
        <v>71060301034861</v>
      </c>
      <c r="B343" s="124" t="s">
        <v>439</v>
      </c>
      <c r="C343" s="117" t="s">
        <v>157</v>
      </c>
      <c r="D343" s="118" t="s">
        <v>442</v>
      </c>
      <c r="E343" s="119" t="s">
        <v>106</v>
      </c>
      <c r="F343" s="120" t="s">
        <v>442</v>
      </c>
      <c r="G343" s="121">
        <v>4861</v>
      </c>
      <c r="H343" s="37"/>
      <c r="I343" s="194"/>
      <c r="J343" s="195"/>
      <c r="K343" s="196"/>
      <c r="L343" s="29" t="s">
        <v>117</v>
      </c>
      <c r="M343" s="12">
        <v>4215</v>
      </c>
      <c r="N343" s="183">
        <f t="shared" si="58"/>
        <v>0</v>
      </c>
      <c r="O343" s="398"/>
      <c r="P343" s="398"/>
      <c r="Q343" s="161"/>
      <c r="R343" s="161"/>
      <c r="S343" s="438"/>
      <c r="T343" s="161"/>
      <c r="U343" s="161"/>
      <c r="V343" s="161"/>
    </row>
    <row r="344" spans="1:22" s="115" customFormat="1" ht="16.8">
      <c r="A344" s="122" t="str">
        <f t="shared" si="55"/>
        <v>71060301040000</v>
      </c>
      <c r="B344" s="124" t="s">
        <v>439</v>
      </c>
      <c r="C344" s="117" t="s">
        <v>157</v>
      </c>
      <c r="D344" s="118" t="s">
        <v>442</v>
      </c>
      <c r="E344" s="119" t="s">
        <v>106</v>
      </c>
      <c r="F344" s="120" t="s">
        <v>155</v>
      </c>
      <c r="G344" s="129" t="s">
        <v>440</v>
      </c>
      <c r="H344" s="37"/>
      <c r="I344" s="194"/>
      <c r="J344" s="195"/>
      <c r="K344" s="196"/>
      <c r="L344" s="30" t="s">
        <v>118</v>
      </c>
      <c r="M344" s="44">
        <v>4216</v>
      </c>
      <c r="N344" s="183">
        <f t="shared" si="58"/>
        <v>0</v>
      </c>
      <c r="O344" s="399"/>
      <c r="P344" s="399"/>
      <c r="Q344" s="161"/>
      <c r="R344" s="161"/>
      <c r="S344" s="438"/>
      <c r="T344" s="161"/>
      <c r="U344" s="161"/>
      <c r="V344" s="161"/>
    </row>
    <row r="345" spans="1:22" ht="16.8">
      <c r="A345" s="122" t="str">
        <f t="shared" si="55"/>
        <v>71060301044861</v>
      </c>
      <c r="B345" s="124" t="s">
        <v>439</v>
      </c>
      <c r="C345" s="117" t="s">
        <v>157</v>
      </c>
      <c r="D345" s="118" t="s">
        <v>442</v>
      </c>
      <c r="E345" s="119" t="s">
        <v>106</v>
      </c>
      <c r="F345" s="120" t="s">
        <v>155</v>
      </c>
      <c r="G345" s="121">
        <v>4861</v>
      </c>
      <c r="H345" s="37"/>
      <c r="I345" s="194"/>
      <c r="J345" s="195"/>
      <c r="K345" s="196"/>
      <c r="L345" s="29" t="s">
        <v>121</v>
      </c>
      <c r="M345" s="12">
        <v>4232</v>
      </c>
      <c r="N345" s="183">
        <f t="shared" si="58"/>
        <v>0</v>
      </c>
      <c r="O345" s="399"/>
      <c r="P345" s="399"/>
      <c r="Q345" s="161"/>
      <c r="R345" s="161"/>
      <c r="S345" s="438"/>
      <c r="T345" s="161"/>
      <c r="U345" s="161"/>
      <c r="V345" s="161"/>
    </row>
    <row r="346" spans="1:22" s="115" customFormat="1" ht="16.8">
      <c r="A346" s="122" t="str">
        <f t="shared" si="55"/>
        <v>71060301050000</v>
      </c>
      <c r="B346" s="124" t="s">
        <v>439</v>
      </c>
      <c r="C346" s="117" t="s">
        <v>157</v>
      </c>
      <c r="D346" s="118" t="s">
        <v>442</v>
      </c>
      <c r="E346" s="119" t="s">
        <v>106</v>
      </c>
      <c r="F346" s="120" t="s">
        <v>149</v>
      </c>
      <c r="G346" s="129" t="s">
        <v>440</v>
      </c>
      <c r="H346" s="37"/>
      <c r="I346" s="194"/>
      <c r="J346" s="195"/>
      <c r="K346" s="196"/>
      <c r="L346" s="29" t="s">
        <v>125</v>
      </c>
      <c r="M346" s="12">
        <v>4239</v>
      </c>
      <c r="N346" s="183">
        <f t="shared" si="58"/>
        <v>0</v>
      </c>
      <c r="O346" s="399"/>
      <c r="P346" s="399"/>
      <c r="Q346" s="161"/>
      <c r="R346" s="161"/>
      <c r="S346" s="438"/>
      <c r="T346" s="161"/>
      <c r="U346" s="161"/>
      <c r="V346" s="161"/>
    </row>
    <row r="347" spans="1:22" ht="16.8">
      <c r="A347" s="122" t="str">
        <f t="shared" si="55"/>
        <v>71060301054861</v>
      </c>
      <c r="B347" s="124" t="s">
        <v>439</v>
      </c>
      <c r="C347" s="117" t="s">
        <v>157</v>
      </c>
      <c r="D347" s="118" t="s">
        <v>442</v>
      </c>
      <c r="E347" s="119" t="s">
        <v>106</v>
      </c>
      <c r="F347" s="120" t="s">
        <v>149</v>
      </c>
      <c r="G347" s="121">
        <v>4861</v>
      </c>
      <c r="H347" s="37"/>
      <c r="I347" s="194"/>
      <c r="J347" s="195"/>
      <c r="K347" s="196"/>
      <c r="L347" s="29" t="s">
        <v>126</v>
      </c>
      <c r="M347" s="12">
        <v>4241</v>
      </c>
      <c r="N347" s="183">
        <f t="shared" si="58"/>
        <v>0</v>
      </c>
      <c r="O347" s="399"/>
      <c r="P347" s="399"/>
      <c r="Q347" s="161"/>
      <c r="R347" s="161"/>
      <c r="S347" s="438"/>
      <c r="T347" s="161"/>
      <c r="U347" s="161"/>
      <c r="V347" s="161"/>
    </row>
    <row r="348" spans="1:22" s="170" customFormat="1" ht="26.4">
      <c r="A348" s="122" t="str">
        <f t="shared" si="55"/>
        <v>71060400000000</v>
      </c>
      <c r="B348" s="124" t="s">
        <v>439</v>
      </c>
      <c r="C348" s="117" t="s">
        <v>157</v>
      </c>
      <c r="D348" s="118" t="s">
        <v>155</v>
      </c>
      <c r="E348" s="119" t="s">
        <v>441</v>
      </c>
      <c r="F348" s="120" t="s">
        <v>441</v>
      </c>
      <c r="G348" s="129" t="s">
        <v>440</v>
      </c>
      <c r="H348" s="37"/>
      <c r="I348" s="194"/>
      <c r="J348" s="195"/>
      <c r="K348" s="196"/>
      <c r="L348" s="29" t="s">
        <v>127</v>
      </c>
      <c r="M348" s="12">
        <v>4252</v>
      </c>
      <c r="N348" s="183">
        <f t="shared" si="58"/>
        <v>0</v>
      </c>
      <c r="O348" s="399"/>
      <c r="P348" s="399"/>
      <c r="Q348" s="161"/>
      <c r="R348" s="161"/>
      <c r="S348" s="438"/>
      <c r="T348" s="161"/>
      <c r="U348" s="161"/>
      <c r="V348" s="161"/>
    </row>
    <row r="349" spans="1:22" ht="16.8">
      <c r="A349" s="122" t="str">
        <f t="shared" si="55"/>
        <v>71060400000001</v>
      </c>
      <c r="B349" s="124" t="s">
        <v>439</v>
      </c>
      <c r="C349" s="117" t="s">
        <v>157</v>
      </c>
      <c r="D349" s="118" t="s">
        <v>155</v>
      </c>
      <c r="E349" s="119" t="s">
        <v>441</v>
      </c>
      <c r="F349" s="120" t="s">
        <v>441</v>
      </c>
      <c r="G349" s="129" t="s">
        <v>96</v>
      </c>
      <c r="H349" s="37"/>
      <c r="I349" s="194"/>
      <c r="J349" s="195"/>
      <c r="K349" s="196"/>
      <c r="L349" s="30" t="s">
        <v>128</v>
      </c>
      <c r="M349" s="31">
        <v>4261</v>
      </c>
      <c r="N349" s="183">
        <f t="shared" si="58"/>
        <v>0</v>
      </c>
      <c r="O349" s="399"/>
      <c r="P349" s="399"/>
      <c r="Q349" s="161"/>
      <c r="R349" s="161"/>
      <c r="S349" s="438"/>
      <c r="T349" s="161"/>
      <c r="U349" s="161"/>
      <c r="V349" s="161"/>
    </row>
    <row r="350" spans="1:22" s="156" customFormat="1" ht="16.8">
      <c r="A350" s="122" t="str">
        <f t="shared" si="55"/>
        <v>71060401000000</v>
      </c>
      <c r="B350" s="124" t="s">
        <v>439</v>
      </c>
      <c r="C350" s="117" t="s">
        <v>157</v>
      </c>
      <c r="D350" s="118" t="s">
        <v>155</v>
      </c>
      <c r="E350" s="119" t="s">
        <v>106</v>
      </c>
      <c r="F350" s="120" t="s">
        <v>441</v>
      </c>
      <c r="G350" s="129" t="s">
        <v>440</v>
      </c>
      <c r="H350" s="37"/>
      <c r="I350" s="194"/>
      <c r="J350" s="195"/>
      <c r="K350" s="196"/>
      <c r="L350" s="32" t="s">
        <v>129</v>
      </c>
      <c r="M350" s="48">
        <v>4264</v>
      </c>
      <c r="N350" s="183">
        <f t="shared" si="58"/>
        <v>0</v>
      </c>
      <c r="O350" s="399"/>
      <c r="P350" s="399"/>
      <c r="Q350" s="161"/>
      <c r="R350" s="161"/>
      <c r="S350" s="438"/>
      <c r="T350" s="161"/>
      <c r="U350" s="161"/>
      <c r="V350" s="161"/>
    </row>
    <row r="351" spans="1:22" ht="16.8">
      <c r="A351" s="122" t="str">
        <f t="shared" si="55"/>
        <v>71060401000001</v>
      </c>
      <c r="B351" s="124" t="s">
        <v>439</v>
      </c>
      <c r="C351" s="117" t="s">
        <v>157</v>
      </c>
      <c r="D351" s="118" t="s">
        <v>155</v>
      </c>
      <c r="E351" s="119" t="s">
        <v>106</v>
      </c>
      <c r="F351" s="120" t="s">
        <v>441</v>
      </c>
      <c r="G351" s="129" t="s">
        <v>96</v>
      </c>
      <c r="H351" s="37"/>
      <c r="I351" s="194"/>
      <c r="J351" s="195"/>
      <c r="K351" s="196"/>
      <c r="L351" s="32" t="s">
        <v>130</v>
      </c>
      <c r="M351" s="48">
        <v>4267</v>
      </c>
      <c r="N351" s="183">
        <f t="shared" si="58"/>
        <v>0</v>
      </c>
      <c r="O351" s="399"/>
      <c r="P351" s="399"/>
      <c r="Q351" s="161"/>
      <c r="R351" s="161"/>
      <c r="S351" s="438"/>
      <c r="T351" s="161"/>
      <c r="U351" s="161"/>
      <c r="V351" s="161"/>
    </row>
    <row r="352" spans="1:22" s="115" customFormat="1" ht="16.8">
      <c r="A352" s="122" t="str">
        <f t="shared" si="55"/>
        <v>71060401010000</v>
      </c>
      <c r="B352" s="124" t="s">
        <v>439</v>
      </c>
      <c r="C352" s="117" t="s">
        <v>157</v>
      </c>
      <c r="D352" s="118" t="s">
        <v>155</v>
      </c>
      <c r="E352" s="119" t="s">
        <v>106</v>
      </c>
      <c r="F352" s="120" t="s">
        <v>106</v>
      </c>
      <c r="G352" s="129" t="s">
        <v>440</v>
      </c>
      <c r="H352" s="37"/>
      <c r="I352" s="194"/>
      <c r="J352" s="195"/>
      <c r="K352" s="196"/>
      <c r="L352" s="32" t="s">
        <v>364</v>
      </c>
      <c r="M352" s="48">
        <v>4269</v>
      </c>
      <c r="N352" s="183">
        <f t="shared" si="58"/>
        <v>0</v>
      </c>
      <c r="O352" s="399"/>
      <c r="P352" s="399"/>
      <c r="Q352" s="161"/>
      <c r="R352" s="161"/>
      <c r="S352" s="438"/>
      <c r="T352" s="161"/>
      <c r="U352" s="161"/>
      <c r="V352" s="161"/>
    </row>
    <row r="353" spans="1:22" s="115" customFormat="1" ht="16.8">
      <c r="A353" s="122"/>
      <c r="B353" s="124"/>
      <c r="C353" s="117"/>
      <c r="D353" s="118"/>
      <c r="E353" s="119"/>
      <c r="F353" s="120"/>
      <c r="G353" s="129"/>
      <c r="H353" s="37"/>
      <c r="I353" s="194"/>
      <c r="J353" s="195"/>
      <c r="K353" s="196"/>
      <c r="L353" s="427" t="s">
        <v>791</v>
      </c>
      <c r="M353" s="395" t="s">
        <v>789</v>
      </c>
      <c r="N353" s="183">
        <f t="shared" si="58"/>
        <v>0</v>
      </c>
      <c r="O353" s="399"/>
      <c r="P353" s="399"/>
      <c r="Q353" s="161"/>
      <c r="R353" s="161"/>
      <c r="S353" s="438"/>
      <c r="T353" s="161"/>
      <c r="U353" s="161"/>
      <c r="V353" s="161"/>
    </row>
    <row r="354" spans="1:22" ht="16.8">
      <c r="A354" s="122" t="str">
        <f t="shared" si="55"/>
        <v>71060401014251</v>
      </c>
      <c r="B354" s="116" t="s">
        <v>439</v>
      </c>
      <c r="C354" s="117" t="s">
        <v>157</v>
      </c>
      <c r="D354" s="118" t="s">
        <v>155</v>
      </c>
      <c r="E354" s="119" t="s">
        <v>106</v>
      </c>
      <c r="F354" s="120" t="s">
        <v>106</v>
      </c>
      <c r="G354" s="121">
        <v>4251</v>
      </c>
      <c r="H354" s="37"/>
      <c r="I354" s="194"/>
      <c r="J354" s="195"/>
      <c r="K354" s="196"/>
      <c r="L354" s="29" t="s">
        <v>133</v>
      </c>
      <c r="M354" s="12">
        <v>4823</v>
      </c>
      <c r="N354" s="183">
        <f t="shared" si="58"/>
        <v>0</v>
      </c>
      <c r="O354" s="399"/>
      <c r="P354" s="399"/>
      <c r="Q354" s="161"/>
      <c r="R354" s="161"/>
      <c r="S354" s="438"/>
      <c r="T354" s="161"/>
      <c r="U354" s="161"/>
      <c r="V354" s="161"/>
    </row>
    <row r="355" spans="1:22" ht="26.4">
      <c r="A355" s="122" t="str">
        <f t="shared" si="55"/>
        <v>71060401015113</v>
      </c>
      <c r="B355" s="124" t="s">
        <v>439</v>
      </c>
      <c r="C355" s="117" t="s">
        <v>157</v>
      </c>
      <c r="D355" s="118" t="s">
        <v>155</v>
      </c>
      <c r="E355" s="119" t="s">
        <v>106</v>
      </c>
      <c r="F355" s="120" t="s">
        <v>106</v>
      </c>
      <c r="G355" s="121">
        <v>5113</v>
      </c>
      <c r="H355" s="37"/>
      <c r="I355" s="194"/>
      <c r="J355" s="195"/>
      <c r="K355" s="196"/>
      <c r="L355" s="29" t="s">
        <v>761</v>
      </c>
      <c r="M355" s="12" t="s">
        <v>762</v>
      </c>
      <c r="N355" s="183">
        <f t="shared" si="58"/>
        <v>0</v>
      </c>
      <c r="O355" s="399"/>
      <c r="P355" s="399"/>
      <c r="Q355" s="161"/>
      <c r="R355" s="161"/>
      <c r="S355" s="438"/>
      <c r="T355" s="161"/>
      <c r="U355" s="161"/>
      <c r="V355" s="161"/>
    </row>
    <row r="356" spans="1:22" ht="16.8">
      <c r="A356" s="122" t="str">
        <f t="shared" si="55"/>
        <v>71060401015113</v>
      </c>
      <c r="B356" s="124" t="s">
        <v>439</v>
      </c>
      <c r="C356" s="117" t="s">
        <v>157</v>
      </c>
      <c r="D356" s="118" t="s">
        <v>155</v>
      </c>
      <c r="E356" s="119" t="s">
        <v>106</v>
      </c>
      <c r="F356" s="120" t="s">
        <v>106</v>
      </c>
      <c r="G356" s="121">
        <v>5113</v>
      </c>
      <c r="H356" s="37"/>
      <c r="I356" s="194"/>
      <c r="J356" s="195"/>
      <c r="K356" s="196"/>
      <c r="L356" s="36" t="s">
        <v>134</v>
      </c>
      <c r="M356" s="31">
        <v>4861</v>
      </c>
      <c r="N356" s="183">
        <f t="shared" si="58"/>
        <v>0</v>
      </c>
      <c r="O356" s="399"/>
      <c r="P356" s="399"/>
      <c r="Q356" s="161"/>
      <c r="R356" s="161"/>
      <c r="S356" s="438"/>
      <c r="T356" s="161"/>
      <c r="U356" s="161"/>
      <c r="V356" s="161"/>
    </row>
    <row r="357" spans="1:22" ht="16.8">
      <c r="A357" s="122" t="str">
        <f t="shared" si="55"/>
        <v>71060401015129</v>
      </c>
      <c r="B357" s="124" t="s">
        <v>439</v>
      </c>
      <c r="C357" s="117" t="s">
        <v>157</v>
      </c>
      <c r="D357" s="118" t="s">
        <v>155</v>
      </c>
      <c r="E357" s="119" t="s">
        <v>106</v>
      </c>
      <c r="F357" s="120" t="s">
        <v>106</v>
      </c>
      <c r="G357" s="121">
        <v>5129</v>
      </c>
      <c r="H357" s="37"/>
      <c r="I357" s="194"/>
      <c r="J357" s="195"/>
      <c r="K357" s="196"/>
      <c r="L357" s="29" t="s">
        <v>136</v>
      </c>
      <c r="M357" s="12">
        <v>5122</v>
      </c>
      <c r="N357" s="183">
        <f t="shared" si="58"/>
        <v>0</v>
      </c>
      <c r="O357" s="399"/>
      <c r="P357" s="399"/>
      <c r="Q357" s="161"/>
      <c r="R357" s="161"/>
      <c r="S357" s="438"/>
      <c r="T357" s="161"/>
      <c r="U357" s="161"/>
      <c r="V357" s="161"/>
    </row>
    <row r="358" spans="1:22" s="115" customFormat="1" ht="16.8">
      <c r="A358" s="122" t="str">
        <f t="shared" si="55"/>
        <v>71060401020000</v>
      </c>
      <c r="B358" s="124" t="s">
        <v>439</v>
      </c>
      <c r="C358" s="117" t="s">
        <v>157</v>
      </c>
      <c r="D358" s="118" t="s">
        <v>155</v>
      </c>
      <c r="E358" s="119" t="s">
        <v>106</v>
      </c>
      <c r="F358" s="120" t="s">
        <v>140</v>
      </c>
      <c r="G358" s="129" t="s">
        <v>440</v>
      </c>
      <c r="H358" s="37"/>
      <c r="I358" s="194"/>
      <c r="J358" s="195"/>
      <c r="K358" s="196"/>
      <c r="L358" s="29" t="s">
        <v>137</v>
      </c>
      <c r="M358" s="12">
        <v>5129</v>
      </c>
      <c r="N358" s="183">
        <f t="shared" si="58"/>
        <v>0</v>
      </c>
      <c r="O358" s="399"/>
      <c r="P358" s="399"/>
      <c r="Q358" s="161"/>
      <c r="R358" s="161"/>
      <c r="S358" s="438"/>
      <c r="T358" s="161"/>
      <c r="U358" s="161"/>
      <c r="V358" s="161"/>
    </row>
    <row r="359" spans="1:22" ht="16.2">
      <c r="A359" s="122" t="str">
        <f t="shared" si="55"/>
        <v>71060401024511</v>
      </c>
      <c r="B359" s="124" t="s">
        <v>439</v>
      </c>
      <c r="C359" s="117" t="s">
        <v>157</v>
      </c>
      <c r="D359" s="118" t="s">
        <v>155</v>
      </c>
      <c r="E359" s="119" t="s">
        <v>106</v>
      </c>
      <c r="F359" s="120" t="s">
        <v>140</v>
      </c>
      <c r="G359" s="129">
        <v>4511</v>
      </c>
      <c r="H359" s="37"/>
      <c r="I359" s="194"/>
      <c r="J359" s="195"/>
      <c r="K359" s="196"/>
      <c r="L359" s="29" t="s">
        <v>138</v>
      </c>
      <c r="M359" s="12">
        <v>5132</v>
      </c>
      <c r="N359" s="183">
        <f t="shared" si="58"/>
        <v>0</v>
      </c>
      <c r="O359" s="183"/>
      <c r="P359" s="183"/>
      <c r="Q359" s="161"/>
      <c r="R359" s="161"/>
      <c r="S359" s="438"/>
      <c r="T359" s="161"/>
      <c r="U359" s="161"/>
      <c r="V359" s="161"/>
    </row>
    <row r="360" spans="1:22" ht="16.2">
      <c r="A360" s="122" t="str">
        <f t="shared" si="55"/>
        <v>71060401024861</v>
      </c>
      <c r="B360" s="124" t="s">
        <v>439</v>
      </c>
      <c r="C360" s="117" t="s">
        <v>157</v>
      </c>
      <c r="D360" s="118" t="s">
        <v>155</v>
      </c>
      <c r="E360" s="119" t="s">
        <v>106</v>
      </c>
      <c r="F360" s="120" t="s">
        <v>140</v>
      </c>
      <c r="G360" s="121">
        <v>4861</v>
      </c>
      <c r="H360" s="45"/>
      <c r="I360" s="45"/>
      <c r="J360" s="45"/>
      <c r="K360" s="45"/>
      <c r="L360" s="27" t="s">
        <v>885</v>
      </c>
      <c r="M360" s="28"/>
      <c r="N360" s="197">
        <f>O360+P360</f>
        <v>0</v>
      </c>
      <c r="O360" s="197">
        <f>SUM(O361)</f>
        <v>0</v>
      </c>
      <c r="P360" s="197">
        <f>SUM(P361)</f>
        <v>0</v>
      </c>
      <c r="Q360" s="161"/>
      <c r="R360" s="161"/>
      <c r="S360" s="438"/>
      <c r="T360" s="161"/>
      <c r="U360" s="161"/>
      <c r="V360" s="161"/>
    </row>
    <row r="361" spans="1:22" s="115" customFormat="1" ht="26.4">
      <c r="A361" s="122" t="str">
        <f t="shared" si="55"/>
        <v>71060401030000</v>
      </c>
      <c r="B361" s="124" t="s">
        <v>439</v>
      </c>
      <c r="C361" s="117" t="s">
        <v>157</v>
      </c>
      <c r="D361" s="118" t="s">
        <v>155</v>
      </c>
      <c r="E361" s="119" t="s">
        <v>106</v>
      </c>
      <c r="F361" s="120" t="s">
        <v>442</v>
      </c>
      <c r="G361" s="129" t="s">
        <v>440</v>
      </c>
      <c r="H361" s="37"/>
      <c r="I361" s="194"/>
      <c r="J361" s="195"/>
      <c r="K361" s="196"/>
      <c r="L361" s="29" t="s">
        <v>217</v>
      </c>
      <c r="M361" s="12">
        <v>4511</v>
      </c>
      <c r="N361" s="183">
        <f t="shared" ref="N361" si="59">O361+P361</f>
        <v>0</v>
      </c>
      <c r="O361" s="398"/>
      <c r="P361" s="398"/>
      <c r="Q361" s="161"/>
      <c r="R361" s="161"/>
      <c r="S361" s="438"/>
      <c r="T361" s="161"/>
      <c r="U361" s="161"/>
      <c r="V361" s="161"/>
    </row>
    <row r="362" spans="1:22" ht="16.2">
      <c r="A362" s="122" t="str">
        <f t="shared" ref="A362:A424" si="60">CONCATENATE(B362,C362,D362,E362,F362,G362)</f>
        <v>71060401034251</v>
      </c>
      <c r="B362" s="124" t="s">
        <v>439</v>
      </c>
      <c r="C362" s="117" t="s">
        <v>157</v>
      </c>
      <c r="D362" s="118" t="s">
        <v>155</v>
      </c>
      <c r="E362" s="119" t="s">
        <v>106</v>
      </c>
      <c r="F362" s="120" t="s">
        <v>442</v>
      </c>
      <c r="G362" s="121">
        <v>4251</v>
      </c>
      <c r="H362" s="165">
        <v>2520</v>
      </c>
      <c r="I362" s="166" t="s">
        <v>149</v>
      </c>
      <c r="J362" s="167">
        <v>2</v>
      </c>
      <c r="K362" s="167">
        <v>0</v>
      </c>
      <c r="L362" s="168" t="s">
        <v>640</v>
      </c>
      <c r="M362" s="176"/>
      <c r="N362" s="188">
        <f>+N364</f>
        <v>0</v>
      </c>
      <c r="O362" s="188">
        <f>+O364</f>
        <v>0</v>
      </c>
      <c r="P362" s="188">
        <f>+P364</f>
        <v>0</v>
      </c>
      <c r="Q362" s="161"/>
      <c r="R362" s="161"/>
      <c r="S362" s="438"/>
      <c r="T362" s="161"/>
      <c r="U362" s="161"/>
      <c r="V362" s="161"/>
    </row>
    <row r="363" spans="1:22" ht="16.2">
      <c r="A363" s="122" t="str">
        <f t="shared" si="60"/>
        <v>71060401034861</v>
      </c>
      <c r="B363" s="124" t="s">
        <v>439</v>
      </c>
      <c r="C363" s="117" t="s">
        <v>157</v>
      </c>
      <c r="D363" s="118" t="s">
        <v>155</v>
      </c>
      <c r="E363" s="119" t="s">
        <v>106</v>
      </c>
      <c r="F363" s="120" t="s">
        <v>442</v>
      </c>
      <c r="G363" s="129">
        <v>4861</v>
      </c>
      <c r="H363" s="17"/>
      <c r="I363" s="18"/>
      <c r="J363" s="19"/>
      <c r="K363" s="19"/>
      <c r="L363" s="30" t="s">
        <v>110</v>
      </c>
      <c r="M363" s="31"/>
      <c r="N363" s="405"/>
      <c r="O363" s="405"/>
      <c r="P363" s="405"/>
      <c r="Q363" s="161"/>
      <c r="R363" s="161"/>
      <c r="S363" s="438"/>
      <c r="T363" s="161"/>
      <c r="U363" s="161"/>
      <c r="V363" s="161"/>
    </row>
    <row r="364" spans="1:22" ht="16.2">
      <c r="A364" s="122" t="str">
        <f t="shared" si="60"/>
        <v>71060401035113</v>
      </c>
      <c r="B364" s="124" t="s">
        <v>439</v>
      </c>
      <c r="C364" s="117" t="s">
        <v>157</v>
      </c>
      <c r="D364" s="118" t="s">
        <v>155</v>
      </c>
      <c r="E364" s="119" t="s">
        <v>106</v>
      </c>
      <c r="F364" s="120" t="s">
        <v>442</v>
      </c>
      <c r="G364" s="121">
        <v>5113</v>
      </c>
      <c r="H364" s="151">
        <v>2521</v>
      </c>
      <c r="I364" s="152" t="s">
        <v>149</v>
      </c>
      <c r="J364" s="153">
        <v>2</v>
      </c>
      <c r="K364" s="153">
        <v>1</v>
      </c>
      <c r="L364" s="154" t="s">
        <v>640</v>
      </c>
      <c r="M364" s="155"/>
      <c r="N364" s="192">
        <f>+N366</f>
        <v>0</v>
      </c>
      <c r="O364" s="192">
        <f>+O366</f>
        <v>0</v>
      </c>
      <c r="P364" s="192">
        <f>+P366</f>
        <v>0</v>
      </c>
      <c r="Q364" s="161"/>
      <c r="R364" s="161"/>
      <c r="S364" s="438"/>
      <c r="T364" s="161"/>
      <c r="U364" s="161"/>
      <c r="V364" s="161"/>
    </row>
    <row r="365" spans="1:22" s="115" customFormat="1" ht="16.2">
      <c r="A365" s="122" t="str">
        <f t="shared" si="60"/>
        <v>71060401040000</v>
      </c>
      <c r="B365" s="124" t="s">
        <v>439</v>
      </c>
      <c r="C365" s="117" t="s">
        <v>157</v>
      </c>
      <c r="D365" s="118" t="s">
        <v>155</v>
      </c>
      <c r="E365" s="119" t="s">
        <v>106</v>
      </c>
      <c r="F365" s="120" t="s">
        <v>155</v>
      </c>
      <c r="G365" s="129" t="s">
        <v>440</v>
      </c>
      <c r="H365" s="17"/>
      <c r="I365" s="25"/>
      <c r="J365" s="26"/>
      <c r="K365" s="26"/>
      <c r="L365" s="30" t="s">
        <v>108</v>
      </c>
      <c r="M365" s="31"/>
      <c r="N365" s="405"/>
      <c r="O365" s="405"/>
      <c r="P365" s="405"/>
      <c r="Q365" s="161"/>
      <c r="R365" s="161"/>
      <c r="S365" s="438"/>
      <c r="T365" s="161"/>
      <c r="U365" s="161"/>
      <c r="V365" s="161"/>
    </row>
    <row r="366" spans="1:22" ht="16.2">
      <c r="A366" s="122" t="str">
        <f t="shared" si="60"/>
        <v>71060401044861</v>
      </c>
      <c r="B366" s="124" t="s">
        <v>439</v>
      </c>
      <c r="C366" s="117" t="s">
        <v>157</v>
      </c>
      <c r="D366" s="118" t="s">
        <v>155</v>
      </c>
      <c r="E366" s="119" t="s">
        <v>106</v>
      </c>
      <c r="F366" s="120" t="s">
        <v>155</v>
      </c>
      <c r="G366" s="121">
        <v>4861</v>
      </c>
      <c r="H366" s="45"/>
      <c r="I366" s="45"/>
      <c r="J366" s="45"/>
      <c r="K366" s="45"/>
      <c r="L366" s="27" t="s">
        <v>642</v>
      </c>
      <c r="M366" s="28"/>
      <c r="N366" s="197">
        <f>O366+P366</f>
        <v>0</v>
      </c>
      <c r="O366" s="197">
        <f>SUM(O367:O369)</f>
        <v>0</v>
      </c>
      <c r="P366" s="197">
        <f>SUM(P367:P369)</f>
        <v>0</v>
      </c>
      <c r="Q366" s="161"/>
      <c r="R366" s="161"/>
      <c r="S366" s="438"/>
      <c r="T366" s="161"/>
      <c r="U366" s="161"/>
      <c r="V366" s="161"/>
    </row>
    <row r="367" spans="1:22" s="115" customFormat="1" ht="26.4">
      <c r="A367" s="122"/>
      <c r="B367" s="124"/>
      <c r="C367" s="117"/>
      <c r="D367" s="118"/>
      <c r="E367" s="119"/>
      <c r="F367" s="120"/>
      <c r="G367" s="129"/>
      <c r="H367" s="30"/>
      <c r="I367" s="30"/>
      <c r="J367" s="30"/>
      <c r="K367" s="30"/>
      <c r="L367" s="203" t="s">
        <v>142</v>
      </c>
      <c r="M367" s="31">
        <v>4251</v>
      </c>
      <c r="N367" s="183">
        <f t="shared" ref="N367:N369" si="61">O367+P367</f>
        <v>0</v>
      </c>
      <c r="O367" s="183"/>
      <c r="P367" s="183"/>
      <c r="Q367" s="161"/>
      <c r="R367" s="161"/>
      <c r="S367" s="438"/>
      <c r="T367" s="161"/>
      <c r="U367" s="161"/>
      <c r="V367" s="161"/>
    </row>
    <row r="368" spans="1:22" ht="16.8">
      <c r="B368" s="124"/>
      <c r="H368" s="37"/>
      <c r="I368" s="194"/>
      <c r="J368" s="195"/>
      <c r="K368" s="196"/>
      <c r="L368" s="30" t="s">
        <v>173</v>
      </c>
      <c r="M368" s="31">
        <v>5112</v>
      </c>
      <c r="N368" s="183">
        <f t="shared" si="61"/>
        <v>0</v>
      </c>
      <c r="O368" s="399">
        <v>0</v>
      </c>
      <c r="P368" s="399"/>
      <c r="Q368" s="161"/>
      <c r="R368" s="161"/>
      <c r="S368" s="438"/>
      <c r="T368" s="161"/>
      <c r="U368" s="161"/>
      <c r="V368" s="161"/>
    </row>
    <row r="369" spans="1:22" s="115" customFormat="1" ht="16.2">
      <c r="A369" s="122" t="str">
        <f t="shared" si="60"/>
        <v>71060401050000</v>
      </c>
      <c r="B369" s="124" t="s">
        <v>439</v>
      </c>
      <c r="C369" s="117" t="s">
        <v>157</v>
      </c>
      <c r="D369" s="118" t="s">
        <v>155</v>
      </c>
      <c r="E369" s="119" t="s">
        <v>106</v>
      </c>
      <c r="F369" s="120" t="s">
        <v>149</v>
      </c>
      <c r="G369" s="129" t="s">
        <v>440</v>
      </c>
      <c r="H369" s="37"/>
      <c r="I369" s="194"/>
      <c r="J369" s="195"/>
      <c r="K369" s="196"/>
      <c r="L369" s="30" t="s">
        <v>174</v>
      </c>
      <c r="M369" s="31">
        <v>5113</v>
      </c>
      <c r="N369" s="183">
        <f t="shared" si="61"/>
        <v>0</v>
      </c>
      <c r="O369" s="183"/>
      <c r="P369" s="183">
        <v>0</v>
      </c>
      <c r="Q369" s="161"/>
      <c r="R369" s="161"/>
      <c r="S369" s="438"/>
      <c r="T369" s="161"/>
      <c r="U369" s="161"/>
      <c r="V369" s="161"/>
    </row>
    <row r="370" spans="1:22" ht="16.2">
      <c r="A370" s="122" t="str">
        <f t="shared" si="60"/>
        <v>71060401054861</v>
      </c>
      <c r="B370" s="124" t="s">
        <v>439</v>
      </c>
      <c r="C370" s="117" t="s">
        <v>157</v>
      </c>
      <c r="D370" s="118" t="s">
        <v>155</v>
      </c>
      <c r="E370" s="119" t="s">
        <v>106</v>
      </c>
      <c r="F370" s="120" t="s">
        <v>149</v>
      </c>
      <c r="G370" s="121">
        <v>4861</v>
      </c>
      <c r="H370" s="165">
        <v>2530</v>
      </c>
      <c r="I370" s="166" t="s">
        <v>149</v>
      </c>
      <c r="J370" s="167">
        <v>3</v>
      </c>
      <c r="K370" s="167">
        <v>0</v>
      </c>
      <c r="L370" s="168" t="s">
        <v>235</v>
      </c>
      <c r="M370" s="176"/>
      <c r="N370" s="188">
        <f>+N372</f>
        <v>0</v>
      </c>
      <c r="O370" s="188">
        <f>+O372</f>
        <v>0</v>
      </c>
      <c r="P370" s="188">
        <f>+P372</f>
        <v>0</v>
      </c>
      <c r="Q370" s="161"/>
      <c r="R370" s="161"/>
      <c r="S370" s="438"/>
      <c r="T370" s="161"/>
      <c r="U370" s="161"/>
      <c r="V370" s="161"/>
    </row>
    <row r="371" spans="1:22" s="170" customFormat="1" ht="16.2">
      <c r="A371" s="122" t="str">
        <f t="shared" si="60"/>
        <v>71060500000000</v>
      </c>
      <c r="B371" s="124" t="s">
        <v>439</v>
      </c>
      <c r="C371" s="117" t="s">
        <v>157</v>
      </c>
      <c r="D371" s="118" t="s">
        <v>149</v>
      </c>
      <c r="E371" s="119" t="s">
        <v>441</v>
      </c>
      <c r="F371" s="120" t="s">
        <v>441</v>
      </c>
      <c r="G371" s="129" t="s">
        <v>440</v>
      </c>
      <c r="H371" s="17"/>
      <c r="I371" s="18"/>
      <c r="J371" s="19"/>
      <c r="K371" s="19"/>
      <c r="L371" s="30" t="s">
        <v>110</v>
      </c>
      <c r="M371" s="35"/>
      <c r="N371" s="190"/>
      <c r="O371" s="190"/>
      <c r="P371" s="190"/>
      <c r="Q371" s="161"/>
      <c r="R371" s="161"/>
      <c r="S371" s="438"/>
      <c r="T371" s="161"/>
      <c r="U371" s="161"/>
      <c r="V371" s="161"/>
    </row>
    <row r="372" spans="1:22" ht="16.2">
      <c r="A372" s="122" t="str">
        <f t="shared" si="60"/>
        <v>71060500000001</v>
      </c>
      <c r="B372" s="124" t="s">
        <v>439</v>
      </c>
      <c r="C372" s="117" t="s">
        <v>157</v>
      </c>
      <c r="D372" s="118" t="s">
        <v>149</v>
      </c>
      <c r="E372" s="119" t="s">
        <v>441</v>
      </c>
      <c r="F372" s="120" t="s">
        <v>441</v>
      </c>
      <c r="G372" s="129" t="s">
        <v>96</v>
      </c>
      <c r="H372" s="151">
        <v>2531</v>
      </c>
      <c r="I372" s="152" t="s">
        <v>149</v>
      </c>
      <c r="J372" s="153">
        <v>3</v>
      </c>
      <c r="K372" s="153">
        <v>1</v>
      </c>
      <c r="L372" s="154" t="s">
        <v>236</v>
      </c>
      <c r="M372" s="155"/>
      <c r="N372" s="192">
        <f>+N374</f>
        <v>0</v>
      </c>
      <c r="O372" s="192">
        <f t="shared" ref="O372:P372" si="62">+O374</f>
        <v>0</v>
      </c>
      <c r="P372" s="192">
        <f t="shared" si="62"/>
        <v>0</v>
      </c>
      <c r="Q372" s="161"/>
      <c r="R372" s="161"/>
      <c r="S372" s="438"/>
      <c r="T372" s="161"/>
      <c r="U372" s="161"/>
      <c r="V372" s="161"/>
    </row>
    <row r="373" spans="1:22" s="156" customFormat="1" ht="16.2">
      <c r="A373" s="122" t="str">
        <f t="shared" si="60"/>
        <v>71060501000000</v>
      </c>
      <c r="B373" s="124" t="s">
        <v>439</v>
      </c>
      <c r="C373" s="117" t="s">
        <v>157</v>
      </c>
      <c r="D373" s="118" t="s">
        <v>149</v>
      </c>
      <c r="E373" s="119" t="s">
        <v>106</v>
      </c>
      <c r="F373" s="120" t="s">
        <v>441</v>
      </c>
      <c r="G373" s="129" t="s">
        <v>440</v>
      </c>
      <c r="H373" s="17"/>
      <c r="I373" s="25"/>
      <c r="J373" s="26"/>
      <c r="K373" s="26"/>
      <c r="L373" s="30" t="s">
        <v>108</v>
      </c>
      <c r="M373" s="44"/>
      <c r="N373" s="190"/>
      <c r="O373" s="190"/>
      <c r="P373" s="190"/>
      <c r="Q373" s="161"/>
      <c r="R373" s="161"/>
      <c r="S373" s="438"/>
      <c r="T373" s="161"/>
      <c r="U373" s="161"/>
      <c r="V373" s="161"/>
    </row>
    <row r="374" spans="1:22" ht="27.6">
      <c r="B374" s="124"/>
      <c r="G374" s="129"/>
      <c r="H374" s="45"/>
      <c r="I374" s="147"/>
      <c r="J374" s="148"/>
      <c r="K374" s="148"/>
      <c r="L374" s="27" t="s">
        <v>886</v>
      </c>
      <c r="M374" s="28"/>
      <c r="N374" s="197">
        <f>O374+P374</f>
        <v>0</v>
      </c>
      <c r="O374" s="197">
        <f>SUM(O375:O376)</f>
        <v>0</v>
      </c>
      <c r="P374" s="197">
        <f>SUM(P375:P376)</f>
        <v>0</v>
      </c>
      <c r="Q374" s="161"/>
      <c r="R374" s="161"/>
      <c r="S374" s="438"/>
      <c r="T374" s="161"/>
      <c r="U374" s="161"/>
      <c r="V374" s="161"/>
    </row>
    <row r="375" spans="1:22" s="115" customFormat="1" ht="16.8">
      <c r="A375" s="122" t="str">
        <f t="shared" ref="A375:A376" si="63">CONCATENATE(B375,C375,D375,E375,F375,G375)</f>
        <v>71060301050000</v>
      </c>
      <c r="B375" s="124" t="s">
        <v>439</v>
      </c>
      <c r="C375" s="117" t="s">
        <v>157</v>
      </c>
      <c r="D375" s="118" t="s">
        <v>442</v>
      </c>
      <c r="E375" s="119" t="s">
        <v>106</v>
      </c>
      <c r="F375" s="120" t="s">
        <v>149</v>
      </c>
      <c r="G375" s="129" t="s">
        <v>440</v>
      </c>
      <c r="H375" s="37"/>
      <c r="I375" s="194"/>
      <c r="J375" s="195"/>
      <c r="K375" s="196"/>
      <c r="L375" s="29" t="s">
        <v>125</v>
      </c>
      <c r="M375" s="12">
        <v>4239</v>
      </c>
      <c r="N375" s="183">
        <f t="shared" ref="N375:N376" si="64">O375+P375</f>
        <v>0</v>
      </c>
      <c r="O375" s="399"/>
      <c r="P375" s="399">
        <v>0</v>
      </c>
      <c r="Q375" s="161"/>
      <c r="R375" s="161"/>
      <c r="S375" s="438"/>
      <c r="T375" s="161"/>
      <c r="U375" s="161"/>
      <c r="V375" s="161"/>
    </row>
    <row r="376" spans="1:22" s="115" customFormat="1" ht="26.4">
      <c r="A376" s="122" t="str">
        <f t="shared" si="63"/>
        <v>71060401030000</v>
      </c>
      <c r="B376" s="124" t="s">
        <v>439</v>
      </c>
      <c r="C376" s="117" t="s">
        <v>157</v>
      </c>
      <c r="D376" s="118" t="s">
        <v>155</v>
      </c>
      <c r="E376" s="119" t="s">
        <v>106</v>
      </c>
      <c r="F376" s="120" t="s">
        <v>442</v>
      </c>
      <c r="G376" s="129" t="s">
        <v>440</v>
      </c>
      <c r="H376" s="37"/>
      <c r="I376" s="194"/>
      <c r="J376" s="195"/>
      <c r="K376" s="196"/>
      <c r="L376" s="29" t="s">
        <v>217</v>
      </c>
      <c r="M376" s="12">
        <v>4511</v>
      </c>
      <c r="N376" s="183">
        <f t="shared" si="64"/>
        <v>0</v>
      </c>
      <c r="O376" s="398"/>
      <c r="P376" s="398"/>
      <c r="Q376" s="161"/>
      <c r="R376" s="161"/>
      <c r="S376" s="438"/>
      <c r="T376" s="161"/>
      <c r="U376" s="161"/>
      <c r="V376" s="161"/>
    </row>
    <row r="377" spans="1:22" ht="27.6">
      <c r="A377" s="122" t="str">
        <f t="shared" si="60"/>
        <v>71060501015134</v>
      </c>
      <c r="B377" s="124" t="s">
        <v>439</v>
      </c>
      <c r="C377" s="117" t="s">
        <v>157</v>
      </c>
      <c r="D377" s="118" t="s">
        <v>149</v>
      </c>
      <c r="E377" s="119" t="s">
        <v>106</v>
      </c>
      <c r="F377" s="120" t="s">
        <v>106</v>
      </c>
      <c r="G377" s="121">
        <v>5134</v>
      </c>
      <c r="H377" s="165">
        <v>2560</v>
      </c>
      <c r="I377" s="166" t="s">
        <v>149</v>
      </c>
      <c r="J377" s="167">
        <v>6</v>
      </c>
      <c r="K377" s="167">
        <v>0</v>
      </c>
      <c r="L377" s="168" t="s">
        <v>238</v>
      </c>
      <c r="M377" s="176"/>
      <c r="N377" s="188">
        <f>+N379</f>
        <v>0</v>
      </c>
      <c r="O377" s="188">
        <f>+O379</f>
        <v>0</v>
      </c>
      <c r="P377" s="188">
        <f>+P379</f>
        <v>0</v>
      </c>
      <c r="Q377" s="161"/>
      <c r="R377" s="161"/>
      <c r="S377" s="438"/>
      <c r="T377" s="161"/>
      <c r="U377" s="161"/>
      <c r="V377" s="161"/>
    </row>
    <row r="378" spans="1:22" s="170" customFormat="1" ht="16.2">
      <c r="A378" s="122" t="str">
        <f t="shared" si="60"/>
        <v>71060600000000</v>
      </c>
      <c r="B378" s="124" t="s">
        <v>439</v>
      </c>
      <c r="C378" s="117" t="s">
        <v>157</v>
      </c>
      <c r="D378" s="118" t="s">
        <v>157</v>
      </c>
      <c r="E378" s="119" t="s">
        <v>441</v>
      </c>
      <c r="F378" s="120" t="s">
        <v>441</v>
      </c>
      <c r="G378" s="129" t="s">
        <v>440</v>
      </c>
      <c r="H378" s="25"/>
      <c r="I378" s="18"/>
      <c r="J378" s="19"/>
      <c r="K378" s="19"/>
      <c r="L378" s="30" t="s">
        <v>110</v>
      </c>
      <c r="M378" s="31"/>
      <c r="N378" s="190"/>
      <c r="O378" s="190"/>
      <c r="P378" s="190"/>
      <c r="Q378" s="161"/>
      <c r="R378" s="161"/>
      <c r="S378" s="438"/>
      <c r="T378" s="161"/>
      <c r="U378" s="161"/>
      <c r="V378" s="161"/>
    </row>
    <row r="379" spans="1:22" ht="26.4">
      <c r="A379" s="122" t="str">
        <f t="shared" si="60"/>
        <v>71060600000001</v>
      </c>
      <c r="B379" s="124" t="s">
        <v>439</v>
      </c>
      <c r="C379" s="117" t="s">
        <v>157</v>
      </c>
      <c r="D379" s="118" t="s">
        <v>157</v>
      </c>
      <c r="E379" s="119" t="s">
        <v>441</v>
      </c>
      <c r="F379" s="120" t="s">
        <v>441</v>
      </c>
      <c r="G379" s="129" t="s">
        <v>96</v>
      </c>
      <c r="H379" s="151">
        <v>2561</v>
      </c>
      <c r="I379" s="152" t="s">
        <v>149</v>
      </c>
      <c r="J379" s="153">
        <v>6</v>
      </c>
      <c r="K379" s="153">
        <v>1</v>
      </c>
      <c r="L379" s="154" t="s">
        <v>238</v>
      </c>
      <c r="M379" s="155"/>
      <c r="N379" s="192">
        <f>+N381+N389+N391+N396+N393+N398+N402+N404</f>
        <v>0</v>
      </c>
      <c r="O379" s="192">
        <f t="shared" ref="O379:P379" si="65">+O381+O389+O391+O396+O393+O398+O402+O404</f>
        <v>0</v>
      </c>
      <c r="P379" s="192">
        <f t="shared" si="65"/>
        <v>0</v>
      </c>
      <c r="Q379" s="161"/>
      <c r="R379" s="161"/>
      <c r="S379" s="438"/>
      <c r="T379" s="161"/>
      <c r="U379" s="161"/>
      <c r="V379" s="161"/>
    </row>
    <row r="380" spans="1:22" s="156" customFormat="1" ht="16.2">
      <c r="A380" s="122" t="str">
        <f t="shared" si="60"/>
        <v>71060601000000</v>
      </c>
      <c r="B380" s="124" t="s">
        <v>439</v>
      </c>
      <c r="C380" s="117" t="s">
        <v>157</v>
      </c>
      <c r="D380" s="118" t="s">
        <v>157</v>
      </c>
      <c r="E380" s="119" t="s">
        <v>106</v>
      </c>
      <c r="F380" s="120" t="s">
        <v>441</v>
      </c>
      <c r="G380" s="129" t="s">
        <v>440</v>
      </c>
      <c r="H380" s="25"/>
      <c r="I380" s="25"/>
      <c r="J380" s="26"/>
      <c r="K380" s="26"/>
      <c r="L380" s="30" t="s">
        <v>108</v>
      </c>
      <c r="M380" s="31"/>
      <c r="N380" s="190"/>
      <c r="O380" s="190"/>
      <c r="P380" s="190"/>
      <c r="Q380" s="161"/>
      <c r="R380" s="161"/>
      <c r="S380" s="438"/>
      <c r="T380" s="161"/>
      <c r="U380" s="161"/>
      <c r="V380" s="161"/>
    </row>
    <row r="381" spans="1:22" ht="16.2">
      <c r="A381" s="122" t="str">
        <f t="shared" si="60"/>
        <v>71060601000001</v>
      </c>
      <c r="B381" s="124" t="s">
        <v>439</v>
      </c>
      <c r="C381" s="117" t="s">
        <v>157</v>
      </c>
      <c r="D381" s="118" t="s">
        <v>157</v>
      </c>
      <c r="E381" s="119" t="s">
        <v>106</v>
      </c>
      <c r="F381" s="120" t="s">
        <v>441</v>
      </c>
      <c r="G381" s="129" t="s">
        <v>96</v>
      </c>
      <c r="H381" s="45"/>
      <c r="I381" s="147"/>
      <c r="J381" s="148"/>
      <c r="K381" s="148"/>
      <c r="L381" s="27" t="s">
        <v>239</v>
      </c>
      <c r="M381" s="28"/>
      <c r="N381" s="197">
        <f>O381+P381</f>
        <v>0</v>
      </c>
      <c r="O381" s="197">
        <f>SUM(O382:O388)</f>
        <v>0</v>
      </c>
      <c r="P381" s="197">
        <f>SUM(P382:P388)</f>
        <v>0</v>
      </c>
      <c r="Q381" s="161"/>
      <c r="R381" s="161"/>
      <c r="S381" s="438"/>
      <c r="T381" s="161"/>
      <c r="U381" s="161"/>
      <c r="V381" s="161"/>
    </row>
    <row r="382" spans="1:22" s="115" customFormat="1" ht="16.2">
      <c r="A382" s="122" t="str">
        <f t="shared" si="60"/>
        <v>71060601010000</v>
      </c>
      <c r="B382" s="124" t="s">
        <v>439</v>
      </c>
      <c r="C382" s="117" t="s">
        <v>157</v>
      </c>
      <c r="D382" s="118" t="s">
        <v>157</v>
      </c>
      <c r="E382" s="119" t="s">
        <v>106</v>
      </c>
      <c r="F382" s="120" t="s">
        <v>106</v>
      </c>
      <c r="G382" s="129" t="s">
        <v>440</v>
      </c>
      <c r="H382" s="17"/>
      <c r="I382" s="25"/>
      <c r="J382" s="26"/>
      <c r="K382" s="26"/>
      <c r="L382" s="32" t="s">
        <v>115</v>
      </c>
      <c r="M382" s="33">
        <v>4213</v>
      </c>
      <c r="N382" s="183">
        <f t="shared" ref="N382:N401" si="66">O382+P382</f>
        <v>0</v>
      </c>
      <c r="O382" s="183"/>
      <c r="P382" s="183"/>
      <c r="Q382" s="161"/>
      <c r="R382" s="161"/>
      <c r="S382" s="438"/>
      <c r="T382" s="161"/>
      <c r="U382" s="161"/>
      <c r="V382" s="161"/>
    </row>
    <row r="383" spans="1:22" ht="16.2">
      <c r="A383" s="122" t="str">
        <f t="shared" si="60"/>
        <v>71060601014251</v>
      </c>
      <c r="B383" s="124" t="s">
        <v>439</v>
      </c>
      <c r="C383" s="117" t="s">
        <v>157</v>
      </c>
      <c r="D383" s="118" t="s">
        <v>157</v>
      </c>
      <c r="E383" s="119" t="s">
        <v>106</v>
      </c>
      <c r="F383" s="120" t="s">
        <v>106</v>
      </c>
      <c r="G383" s="121">
        <v>4251</v>
      </c>
      <c r="H383" s="25"/>
      <c r="I383" s="25"/>
      <c r="J383" s="26"/>
      <c r="K383" s="26"/>
      <c r="L383" s="29" t="s">
        <v>125</v>
      </c>
      <c r="M383" s="12">
        <v>4239</v>
      </c>
      <c r="N383" s="183">
        <f t="shared" si="66"/>
        <v>0</v>
      </c>
      <c r="O383" s="183"/>
      <c r="P383" s="183"/>
      <c r="Q383" s="161"/>
      <c r="R383" s="161"/>
      <c r="S383" s="438"/>
      <c r="T383" s="161"/>
      <c r="U383" s="161"/>
      <c r="V383" s="161"/>
    </row>
    <row r="384" spans="1:22" ht="26.4">
      <c r="A384" s="122" t="str">
        <f t="shared" si="60"/>
        <v>71060601014269</v>
      </c>
      <c r="B384" s="116" t="s">
        <v>439</v>
      </c>
      <c r="C384" s="117" t="s">
        <v>157</v>
      </c>
      <c r="D384" s="118" t="s">
        <v>157</v>
      </c>
      <c r="E384" s="119" t="s">
        <v>106</v>
      </c>
      <c r="F384" s="120" t="s">
        <v>106</v>
      </c>
      <c r="G384" s="121">
        <v>4269</v>
      </c>
      <c r="H384" s="25"/>
      <c r="I384" s="25"/>
      <c r="J384" s="26"/>
      <c r="K384" s="26"/>
      <c r="L384" s="29" t="s">
        <v>217</v>
      </c>
      <c r="M384" s="12">
        <v>4511</v>
      </c>
      <c r="N384" s="183">
        <f t="shared" si="66"/>
        <v>0</v>
      </c>
      <c r="O384" s="398"/>
      <c r="P384" s="398"/>
      <c r="Q384" s="161"/>
      <c r="R384" s="161"/>
      <c r="S384" s="438"/>
      <c r="T384" s="161"/>
      <c r="U384" s="161"/>
      <c r="V384" s="161"/>
    </row>
    <row r="385" spans="1:22" ht="26.4">
      <c r="A385" s="122" t="str">
        <f t="shared" si="60"/>
        <v>71060601014521</v>
      </c>
      <c r="B385" s="116" t="s">
        <v>439</v>
      </c>
      <c r="C385" s="117" t="s">
        <v>157</v>
      </c>
      <c r="D385" s="118" t="s">
        <v>157</v>
      </c>
      <c r="E385" s="119" t="s">
        <v>106</v>
      </c>
      <c r="F385" s="120" t="s">
        <v>106</v>
      </c>
      <c r="G385" s="121">
        <v>4521</v>
      </c>
      <c r="H385" s="25"/>
      <c r="I385" s="25"/>
      <c r="J385" s="26"/>
      <c r="K385" s="26"/>
      <c r="L385" s="30" t="s">
        <v>241</v>
      </c>
      <c r="M385" s="31">
        <v>4638</v>
      </c>
      <c r="N385" s="183">
        <f t="shared" si="66"/>
        <v>0</v>
      </c>
      <c r="O385" s="183"/>
      <c r="P385" s="183"/>
      <c r="Q385" s="161"/>
      <c r="R385" s="161"/>
      <c r="S385" s="438"/>
      <c r="T385" s="161"/>
      <c r="U385" s="161"/>
      <c r="V385" s="161"/>
    </row>
    <row r="386" spans="1:22" s="115" customFormat="1" ht="16.2">
      <c r="A386" s="122" t="str">
        <f t="shared" si="60"/>
        <v>71060601020000</v>
      </c>
      <c r="B386" s="124" t="s">
        <v>439</v>
      </c>
      <c r="C386" s="117" t="s">
        <v>157</v>
      </c>
      <c r="D386" s="118" t="s">
        <v>157</v>
      </c>
      <c r="E386" s="119" t="s">
        <v>106</v>
      </c>
      <c r="F386" s="120" t="s">
        <v>140</v>
      </c>
      <c r="G386" s="129" t="s">
        <v>440</v>
      </c>
      <c r="H386" s="25"/>
      <c r="I386" s="25"/>
      <c r="J386" s="26"/>
      <c r="K386" s="26"/>
      <c r="L386" s="30" t="s">
        <v>173</v>
      </c>
      <c r="M386" s="31">
        <v>5112</v>
      </c>
      <c r="N386" s="183">
        <f t="shared" si="66"/>
        <v>0</v>
      </c>
      <c r="O386" s="183"/>
      <c r="P386" s="183"/>
      <c r="Q386" s="161"/>
      <c r="R386" s="161"/>
      <c r="S386" s="438"/>
      <c r="T386" s="161"/>
      <c r="U386" s="161"/>
      <c r="V386" s="161"/>
    </row>
    <row r="387" spans="1:22" ht="16.2">
      <c r="A387" s="122" t="str">
        <f t="shared" si="60"/>
        <v>71060601024269</v>
      </c>
      <c r="B387" s="124" t="s">
        <v>439</v>
      </c>
      <c r="C387" s="134" t="s">
        <v>157</v>
      </c>
      <c r="D387" s="133" t="s">
        <v>157</v>
      </c>
      <c r="E387" s="132" t="s">
        <v>106</v>
      </c>
      <c r="F387" s="130" t="s">
        <v>140</v>
      </c>
      <c r="G387" s="131">
        <v>4269</v>
      </c>
      <c r="H387" s="25"/>
      <c r="I387" s="25"/>
      <c r="J387" s="26"/>
      <c r="K387" s="26"/>
      <c r="L387" s="29" t="s">
        <v>135</v>
      </c>
      <c r="M387" s="12">
        <v>5121</v>
      </c>
      <c r="N387" s="183">
        <f t="shared" si="66"/>
        <v>0</v>
      </c>
      <c r="O387" s="183">
        <v>0</v>
      </c>
      <c r="P387" s="183"/>
      <c r="Q387" s="161"/>
      <c r="R387" s="161"/>
      <c r="S387" s="438"/>
      <c r="T387" s="161"/>
      <c r="U387" s="161"/>
      <c r="V387" s="161"/>
    </row>
    <row r="388" spans="1:22" ht="16.2">
      <c r="A388" s="122" t="str">
        <f t="shared" si="60"/>
        <v>71060601025113</v>
      </c>
      <c r="B388" s="124" t="s">
        <v>439</v>
      </c>
      <c r="C388" s="117" t="s">
        <v>157</v>
      </c>
      <c r="D388" s="118" t="s">
        <v>157</v>
      </c>
      <c r="E388" s="119" t="s">
        <v>106</v>
      </c>
      <c r="F388" s="120" t="s">
        <v>140</v>
      </c>
      <c r="G388" s="121">
        <v>5113</v>
      </c>
      <c r="H388" s="25"/>
      <c r="I388" s="25"/>
      <c r="J388" s="26"/>
      <c r="K388" s="26"/>
      <c r="L388" s="29" t="s">
        <v>174</v>
      </c>
      <c r="M388" s="12">
        <v>5113</v>
      </c>
      <c r="N388" s="183">
        <f t="shared" si="66"/>
        <v>0</v>
      </c>
      <c r="O388" s="183"/>
      <c r="P388" s="183"/>
      <c r="Q388" s="161"/>
      <c r="R388" s="161"/>
      <c r="S388" s="438"/>
      <c r="T388" s="161"/>
      <c r="U388" s="161"/>
      <c r="V388" s="161"/>
    </row>
    <row r="389" spans="1:22" s="115" customFormat="1" ht="27.6">
      <c r="A389" s="122" t="str">
        <f t="shared" si="60"/>
        <v>71060601030000</v>
      </c>
      <c r="B389" s="124" t="s">
        <v>439</v>
      </c>
      <c r="C389" s="117" t="s">
        <v>157</v>
      </c>
      <c r="D389" s="118" t="s">
        <v>157</v>
      </c>
      <c r="E389" s="119" t="s">
        <v>106</v>
      </c>
      <c r="F389" s="120" t="s">
        <v>442</v>
      </c>
      <c r="G389" s="129" t="s">
        <v>440</v>
      </c>
      <c r="H389" s="45"/>
      <c r="I389" s="147"/>
      <c r="J389" s="148"/>
      <c r="K389" s="148"/>
      <c r="L389" s="27" t="s">
        <v>242</v>
      </c>
      <c r="M389" s="28"/>
      <c r="N389" s="197">
        <f>O389+P389</f>
        <v>0</v>
      </c>
      <c r="O389" s="197">
        <f>SUM(O390)</f>
        <v>0</v>
      </c>
      <c r="P389" s="197">
        <f>SUM(P390)</f>
        <v>0</v>
      </c>
      <c r="Q389" s="161"/>
      <c r="R389" s="161"/>
      <c r="S389" s="438"/>
      <c r="T389" s="161"/>
      <c r="U389" s="161"/>
      <c r="V389" s="161"/>
    </row>
    <row r="390" spans="1:22" ht="16.2">
      <c r="A390" s="122" t="str">
        <f t="shared" si="60"/>
        <v>71060601034251</v>
      </c>
      <c r="B390" s="124" t="s">
        <v>439</v>
      </c>
      <c r="C390" s="117" t="s">
        <v>157</v>
      </c>
      <c r="D390" s="118" t="s">
        <v>157</v>
      </c>
      <c r="E390" s="119" t="s">
        <v>106</v>
      </c>
      <c r="F390" s="120" t="s">
        <v>442</v>
      </c>
      <c r="G390" s="121">
        <v>4251</v>
      </c>
      <c r="H390" s="17"/>
      <c r="I390" s="25"/>
      <c r="J390" s="26"/>
      <c r="K390" s="26"/>
      <c r="L390" s="32" t="s">
        <v>115</v>
      </c>
      <c r="M390" s="33">
        <v>4213</v>
      </c>
      <c r="N390" s="183">
        <f t="shared" si="66"/>
        <v>0</v>
      </c>
      <c r="O390" s="183"/>
      <c r="P390" s="183"/>
      <c r="Q390" s="161"/>
      <c r="R390" s="161"/>
      <c r="S390" s="438"/>
      <c r="T390" s="161"/>
      <c r="U390" s="161"/>
      <c r="V390" s="161"/>
    </row>
    <row r="391" spans="1:22" ht="16.2">
      <c r="A391" s="122" t="str">
        <f t="shared" si="60"/>
        <v>71060601034269</v>
      </c>
      <c r="B391" s="124" t="s">
        <v>439</v>
      </c>
      <c r="C391" s="117" t="s">
        <v>157</v>
      </c>
      <c r="D391" s="118" t="s">
        <v>157</v>
      </c>
      <c r="E391" s="119" t="s">
        <v>106</v>
      </c>
      <c r="F391" s="120" t="s">
        <v>442</v>
      </c>
      <c r="G391" s="121">
        <v>4269</v>
      </c>
      <c r="H391" s="45"/>
      <c r="I391" s="147"/>
      <c r="J391" s="148"/>
      <c r="K391" s="148"/>
      <c r="L391" s="27" t="s">
        <v>887</v>
      </c>
      <c r="M391" s="28"/>
      <c r="N391" s="197">
        <f>O391+P391</f>
        <v>0</v>
      </c>
      <c r="O391" s="197">
        <f>SUM(O392:O392)</f>
        <v>0</v>
      </c>
      <c r="P391" s="197">
        <f>SUM(P392:P392)</f>
        <v>0</v>
      </c>
      <c r="Q391" s="161"/>
      <c r="R391" s="161"/>
      <c r="S391" s="438"/>
      <c r="T391" s="161"/>
      <c r="U391" s="161"/>
      <c r="V391" s="161"/>
    </row>
    <row r="392" spans="1:22" ht="16.2">
      <c r="A392" s="122" t="str">
        <f t="shared" si="60"/>
        <v>71060601034521</v>
      </c>
      <c r="B392" s="124" t="s">
        <v>439</v>
      </c>
      <c r="C392" s="117" t="s">
        <v>157</v>
      </c>
      <c r="D392" s="118" t="s">
        <v>157</v>
      </c>
      <c r="E392" s="119" t="s">
        <v>106</v>
      </c>
      <c r="F392" s="120" t="s">
        <v>442</v>
      </c>
      <c r="G392" s="121">
        <v>4521</v>
      </c>
      <c r="H392" s="17"/>
      <c r="I392" s="25"/>
      <c r="J392" s="26"/>
      <c r="K392" s="26"/>
      <c r="L392" s="32" t="s">
        <v>115</v>
      </c>
      <c r="M392" s="33">
        <v>4213</v>
      </c>
      <c r="N392" s="183">
        <f t="shared" si="66"/>
        <v>0</v>
      </c>
      <c r="O392" s="183"/>
      <c r="P392" s="183"/>
      <c r="Q392" s="161"/>
      <c r="R392" s="161"/>
      <c r="S392" s="438"/>
      <c r="T392" s="161"/>
      <c r="U392" s="161"/>
      <c r="V392" s="161"/>
    </row>
    <row r="393" spans="1:22" s="115" customFormat="1" ht="37.950000000000003" customHeight="1">
      <c r="A393" s="122" t="str">
        <f t="shared" si="60"/>
        <v>71060601040000</v>
      </c>
      <c r="B393" s="124" t="s">
        <v>439</v>
      </c>
      <c r="C393" s="117" t="s">
        <v>157</v>
      </c>
      <c r="D393" s="118" t="s">
        <v>157</v>
      </c>
      <c r="E393" s="119" t="s">
        <v>106</v>
      </c>
      <c r="F393" s="120" t="s">
        <v>155</v>
      </c>
      <c r="G393" s="129" t="s">
        <v>440</v>
      </c>
      <c r="H393" s="45"/>
      <c r="I393" s="147"/>
      <c r="J393" s="148"/>
      <c r="K393" s="148"/>
      <c r="L393" s="27" t="s">
        <v>888</v>
      </c>
      <c r="M393" s="28"/>
      <c r="N393" s="197">
        <f>O393+P393</f>
        <v>0</v>
      </c>
      <c r="O393" s="197">
        <f>SUM(O394:O395)</f>
        <v>0</v>
      </c>
      <c r="P393" s="197">
        <f>SUM(P394:P395)</f>
        <v>0</v>
      </c>
      <c r="Q393" s="161"/>
      <c r="R393" s="161"/>
      <c r="S393" s="438"/>
      <c r="T393" s="161"/>
      <c r="U393" s="161"/>
      <c r="V393" s="161"/>
    </row>
    <row r="394" spans="1:22" ht="16.8">
      <c r="A394" s="122" t="str">
        <f t="shared" si="60"/>
        <v>71060601044251</v>
      </c>
      <c r="B394" s="124" t="s">
        <v>439</v>
      </c>
      <c r="C394" s="117" t="s">
        <v>157</v>
      </c>
      <c r="D394" s="118" t="s">
        <v>157</v>
      </c>
      <c r="E394" s="119" t="s">
        <v>106</v>
      </c>
      <c r="F394" s="120" t="s">
        <v>155</v>
      </c>
      <c r="G394" s="121">
        <v>4251</v>
      </c>
      <c r="H394" s="17"/>
      <c r="I394" s="400"/>
      <c r="J394" s="401"/>
      <c r="K394" s="401"/>
      <c r="L394" s="32" t="s">
        <v>115</v>
      </c>
      <c r="M394" s="33">
        <v>4213</v>
      </c>
      <c r="N394" s="183">
        <f t="shared" si="66"/>
        <v>0</v>
      </c>
      <c r="O394" s="399"/>
      <c r="P394" s="399"/>
      <c r="Q394" s="161"/>
      <c r="R394" s="161"/>
      <c r="S394" s="438"/>
      <c r="T394" s="161"/>
      <c r="U394" s="161"/>
      <c r="V394" s="161"/>
    </row>
    <row r="395" spans="1:22" ht="16.8">
      <c r="A395" s="122" t="str">
        <f t="shared" ref="A395" si="67">CONCATENATE(B395,C395,D395,E395,F395,G395)</f>
        <v>71060601044819</v>
      </c>
      <c r="B395" s="124" t="s">
        <v>439</v>
      </c>
      <c r="C395" s="117" t="s">
        <v>157</v>
      </c>
      <c r="D395" s="118" t="s">
        <v>157</v>
      </c>
      <c r="E395" s="119" t="s">
        <v>106</v>
      </c>
      <c r="F395" s="120" t="s">
        <v>155</v>
      </c>
      <c r="G395" s="129" t="s">
        <v>88</v>
      </c>
      <c r="H395" s="25"/>
      <c r="I395" s="25"/>
      <c r="J395" s="26"/>
      <c r="K395" s="26"/>
      <c r="L395" s="30" t="s">
        <v>173</v>
      </c>
      <c r="M395" s="421">
        <v>5112</v>
      </c>
      <c r="N395" s="183">
        <f t="shared" ref="N395" si="68">O395+P395</f>
        <v>0</v>
      </c>
      <c r="O395" s="398">
        <v>0</v>
      </c>
      <c r="P395" s="398"/>
      <c r="Q395" s="161"/>
      <c r="R395" s="161"/>
      <c r="S395" s="438"/>
      <c r="T395" s="161"/>
      <c r="U395" s="161"/>
      <c r="V395" s="161"/>
    </row>
    <row r="396" spans="1:22" ht="27.6">
      <c r="A396" s="122" t="str">
        <f>CONCATENATE(B396,C396,D396,E396,F396,G396)</f>
        <v>71060601035112</v>
      </c>
      <c r="B396" s="124" t="s">
        <v>439</v>
      </c>
      <c r="C396" s="117" t="s">
        <v>157</v>
      </c>
      <c r="D396" s="118" t="s">
        <v>157</v>
      </c>
      <c r="E396" s="119" t="s">
        <v>106</v>
      </c>
      <c r="F396" s="120" t="s">
        <v>442</v>
      </c>
      <c r="G396" s="121">
        <v>5112</v>
      </c>
      <c r="H396" s="45"/>
      <c r="I396" s="147"/>
      <c r="J396" s="148"/>
      <c r="K396" s="148"/>
      <c r="L396" s="27" t="s">
        <v>889</v>
      </c>
      <c r="M396" s="28"/>
      <c r="N396" s="197">
        <f>O396+P396</f>
        <v>0</v>
      </c>
      <c r="O396" s="197">
        <f>SUM(O397:O397)</f>
        <v>0</v>
      </c>
      <c r="P396" s="197">
        <f>SUM(P397:P397)</f>
        <v>0</v>
      </c>
      <c r="Q396" s="161"/>
      <c r="R396" s="161"/>
      <c r="S396" s="438"/>
      <c r="T396" s="161"/>
      <c r="U396" s="161"/>
      <c r="V396" s="161"/>
    </row>
    <row r="397" spans="1:22" ht="26.4">
      <c r="A397" s="122" t="str">
        <f>CONCATENATE(B397,C397,D397,E397,F397,G397)</f>
        <v>71060601035113</v>
      </c>
      <c r="B397" s="124" t="s">
        <v>439</v>
      </c>
      <c r="C397" s="117" t="s">
        <v>157</v>
      </c>
      <c r="D397" s="118" t="s">
        <v>157</v>
      </c>
      <c r="E397" s="119" t="s">
        <v>106</v>
      </c>
      <c r="F397" s="120" t="s">
        <v>442</v>
      </c>
      <c r="G397" s="121">
        <v>5113</v>
      </c>
      <c r="H397" s="25"/>
      <c r="I397" s="25"/>
      <c r="J397" s="26"/>
      <c r="K397" s="26"/>
      <c r="L397" s="29" t="s">
        <v>217</v>
      </c>
      <c r="M397" s="12">
        <v>4511</v>
      </c>
      <c r="N397" s="183">
        <f>O397+P397</f>
        <v>0</v>
      </c>
      <c r="O397" s="183"/>
      <c r="P397" s="183"/>
      <c r="Q397" s="161"/>
      <c r="R397" s="161"/>
      <c r="S397" s="438"/>
      <c r="T397" s="161"/>
      <c r="U397" s="161"/>
      <c r="V397" s="161"/>
    </row>
    <row r="398" spans="1:22" ht="27.6">
      <c r="A398" s="122" t="str">
        <f t="shared" si="60"/>
        <v>71060601044639</v>
      </c>
      <c r="B398" s="124" t="s">
        <v>439</v>
      </c>
      <c r="C398" s="117" t="s">
        <v>157</v>
      </c>
      <c r="D398" s="118" t="s">
        <v>157</v>
      </c>
      <c r="E398" s="119" t="s">
        <v>106</v>
      </c>
      <c r="F398" s="120" t="s">
        <v>155</v>
      </c>
      <c r="G398" s="121">
        <v>4639</v>
      </c>
      <c r="H398" s="45"/>
      <c r="I398" s="147"/>
      <c r="J398" s="148"/>
      <c r="K398" s="148"/>
      <c r="L398" s="27" t="s">
        <v>890</v>
      </c>
      <c r="M398" s="28"/>
      <c r="N398" s="197">
        <f>O398+P398</f>
        <v>0</v>
      </c>
      <c r="O398" s="197">
        <f>SUM(O399:O401)</f>
        <v>0</v>
      </c>
      <c r="P398" s="197">
        <f>SUM(P399:P401)</f>
        <v>0</v>
      </c>
      <c r="Q398" s="161"/>
      <c r="R398" s="161"/>
      <c r="S398" s="438"/>
      <c r="T398" s="161"/>
      <c r="U398" s="161"/>
      <c r="V398" s="161"/>
    </row>
    <row r="399" spans="1:22" s="115" customFormat="1" ht="18" customHeight="1">
      <c r="A399" s="122" t="str">
        <f t="shared" si="60"/>
        <v>71080101010000</v>
      </c>
      <c r="B399" s="124" t="s">
        <v>439</v>
      </c>
      <c r="C399" s="117" t="s">
        <v>185</v>
      </c>
      <c r="D399" s="118" t="s">
        <v>106</v>
      </c>
      <c r="E399" s="119" t="s">
        <v>106</v>
      </c>
      <c r="F399" s="120" t="s">
        <v>106</v>
      </c>
      <c r="G399" s="129" t="s">
        <v>440</v>
      </c>
      <c r="H399" s="177"/>
      <c r="I399" s="194"/>
      <c r="J399" s="201"/>
      <c r="K399" s="202"/>
      <c r="L399" s="203" t="s">
        <v>142</v>
      </c>
      <c r="M399" s="13">
        <v>4251</v>
      </c>
      <c r="N399" s="183">
        <f t="shared" ref="N399" si="69">O399+P399</f>
        <v>0</v>
      </c>
      <c r="O399" s="183"/>
      <c r="P399" s="183">
        <v>0</v>
      </c>
      <c r="Q399" s="161"/>
      <c r="R399" s="161"/>
      <c r="S399" s="438"/>
      <c r="T399" s="161"/>
      <c r="U399" s="161"/>
      <c r="V399" s="161"/>
    </row>
    <row r="400" spans="1:22" ht="16.8">
      <c r="A400" s="122" t="str">
        <f t="shared" si="60"/>
        <v>71060601044819</v>
      </c>
      <c r="B400" s="124" t="s">
        <v>439</v>
      </c>
      <c r="C400" s="117" t="s">
        <v>157</v>
      </c>
      <c r="D400" s="118" t="s">
        <v>157</v>
      </c>
      <c r="E400" s="119" t="s">
        <v>106</v>
      </c>
      <c r="F400" s="120" t="s">
        <v>155</v>
      </c>
      <c r="G400" s="129" t="s">
        <v>88</v>
      </c>
      <c r="H400" s="25"/>
      <c r="I400" s="25"/>
      <c r="J400" s="26"/>
      <c r="K400" s="26"/>
      <c r="L400" s="30" t="s">
        <v>173</v>
      </c>
      <c r="M400" s="421">
        <v>5112</v>
      </c>
      <c r="N400" s="183">
        <f t="shared" si="66"/>
        <v>0</v>
      </c>
      <c r="O400" s="398">
        <v>0</v>
      </c>
      <c r="P400" s="398"/>
      <c r="Q400" s="161"/>
      <c r="R400" s="161"/>
      <c r="S400" s="438"/>
      <c r="T400" s="161"/>
      <c r="U400" s="161"/>
      <c r="V400" s="161"/>
    </row>
    <row r="401" spans="1:22" ht="16.8">
      <c r="A401" s="122" t="str">
        <f t="shared" si="60"/>
        <v>71060601045113</v>
      </c>
      <c r="B401" s="124" t="s">
        <v>439</v>
      </c>
      <c r="C401" s="117" t="s">
        <v>157</v>
      </c>
      <c r="D401" s="118" t="s">
        <v>157</v>
      </c>
      <c r="E401" s="119" t="s">
        <v>106</v>
      </c>
      <c r="F401" s="120" t="s">
        <v>155</v>
      </c>
      <c r="G401" s="121">
        <v>5113</v>
      </c>
      <c r="H401" s="25"/>
      <c r="I401" s="25"/>
      <c r="J401" s="26"/>
      <c r="K401" s="26"/>
      <c r="L401" s="29" t="s">
        <v>174</v>
      </c>
      <c r="M401" s="422">
        <v>5113</v>
      </c>
      <c r="N401" s="183">
        <f t="shared" si="66"/>
        <v>0</v>
      </c>
      <c r="O401" s="398">
        <v>0</v>
      </c>
      <c r="P401" s="398"/>
      <c r="Q401" s="161"/>
      <c r="R401" s="161"/>
      <c r="S401" s="438"/>
      <c r="T401" s="161"/>
      <c r="U401" s="161"/>
      <c r="V401" s="161"/>
    </row>
    <row r="402" spans="1:22" ht="21" customHeight="1">
      <c r="B402" s="124"/>
      <c r="H402" s="45"/>
      <c r="I402" s="147"/>
      <c r="J402" s="148"/>
      <c r="K402" s="148"/>
      <c r="L402" s="27" t="s">
        <v>891</v>
      </c>
      <c r="M402" s="28"/>
      <c r="N402" s="197">
        <f>O402+P402</f>
        <v>0</v>
      </c>
      <c r="O402" s="197">
        <f>SUM(O403:O403)</f>
        <v>0</v>
      </c>
      <c r="P402" s="197">
        <f>SUM(P403:P403)</f>
        <v>0</v>
      </c>
      <c r="Q402" s="161"/>
      <c r="R402" s="161"/>
      <c r="S402" s="438"/>
      <c r="T402" s="161"/>
      <c r="U402" s="161"/>
      <c r="V402" s="161"/>
    </row>
    <row r="403" spans="1:22" ht="16.8">
      <c r="A403" s="122" t="str">
        <f t="shared" ref="A403" si="70">CONCATENATE(B403,C403,D403,E403,F403,G403)</f>
        <v>71060601044251</v>
      </c>
      <c r="B403" s="124" t="s">
        <v>439</v>
      </c>
      <c r="C403" s="117" t="s">
        <v>157</v>
      </c>
      <c r="D403" s="118" t="s">
        <v>157</v>
      </c>
      <c r="E403" s="119" t="s">
        <v>106</v>
      </c>
      <c r="F403" s="120" t="s">
        <v>155</v>
      </c>
      <c r="G403" s="121">
        <v>4251</v>
      </c>
      <c r="H403" s="17"/>
      <c r="I403" s="400"/>
      <c r="J403" s="401"/>
      <c r="K403" s="401"/>
      <c r="L403" s="32" t="s">
        <v>115</v>
      </c>
      <c r="M403" s="33">
        <v>4213</v>
      </c>
      <c r="N403" s="183">
        <f t="shared" ref="N403" si="71">O403+P403</f>
        <v>0</v>
      </c>
      <c r="O403" s="399"/>
      <c r="P403" s="399"/>
      <c r="Q403" s="161"/>
      <c r="R403" s="161"/>
      <c r="S403" s="438"/>
      <c r="T403" s="161"/>
      <c r="U403" s="161"/>
      <c r="V403" s="161"/>
    </row>
    <row r="404" spans="1:22" ht="21" customHeight="1">
      <c r="B404" s="124"/>
      <c r="H404" s="45"/>
      <c r="I404" s="147"/>
      <c r="J404" s="148"/>
      <c r="K404" s="148"/>
      <c r="L404" s="27" t="s">
        <v>907</v>
      </c>
      <c r="M404" s="28"/>
      <c r="N404" s="197">
        <f>O404+P404</f>
        <v>0</v>
      </c>
      <c r="O404" s="197">
        <f>SUM(O405:O405)</f>
        <v>0</v>
      </c>
      <c r="P404" s="197">
        <f>SUM(P405:P405)</f>
        <v>0</v>
      </c>
      <c r="Q404" s="161"/>
      <c r="R404" s="161"/>
      <c r="S404" s="438"/>
      <c r="T404" s="161"/>
      <c r="U404" s="161"/>
      <c r="V404" s="161"/>
    </row>
    <row r="405" spans="1:22" ht="16.8">
      <c r="A405" s="122" t="str">
        <f t="shared" ref="A405" si="72">CONCATENATE(B405,C405,D405,E405,F405,G405)</f>
        <v>71060601044819</v>
      </c>
      <c r="B405" s="124" t="s">
        <v>439</v>
      </c>
      <c r="C405" s="117" t="s">
        <v>157</v>
      </c>
      <c r="D405" s="118" t="s">
        <v>157</v>
      </c>
      <c r="E405" s="119" t="s">
        <v>106</v>
      </c>
      <c r="F405" s="120" t="s">
        <v>155</v>
      </c>
      <c r="G405" s="129" t="s">
        <v>88</v>
      </c>
      <c r="H405" s="25"/>
      <c r="I405" s="25"/>
      <c r="J405" s="26"/>
      <c r="K405" s="26"/>
      <c r="L405" s="30" t="s">
        <v>173</v>
      </c>
      <c r="M405" s="421">
        <v>5112</v>
      </c>
      <c r="N405" s="183">
        <f t="shared" ref="N405" si="73">O405+P405</f>
        <v>0</v>
      </c>
      <c r="O405" s="398">
        <v>0</v>
      </c>
      <c r="P405" s="398"/>
      <c r="Q405" s="161"/>
      <c r="R405" s="161"/>
      <c r="S405" s="438"/>
      <c r="T405" s="161"/>
      <c r="U405" s="161"/>
      <c r="V405" s="161"/>
    </row>
    <row r="406" spans="1:22" ht="27.6">
      <c r="B406" s="124"/>
      <c r="H406" s="180">
        <v>2600</v>
      </c>
      <c r="I406" s="212" t="s">
        <v>157</v>
      </c>
      <c r="J406" s="213">
        <v>0</v>
      </c>
      <c r="K406" s="213">
        <v>0</v>
      </c>
      <c r="L406" s="162" t="s">
        <v>246</v>
      </c>
      <c r="M406" s="174"/>
      <c r="N406" s="163">
        <f>+N408+N424+N441</f>
        <v>0</v>
      </c>
      <c r="O406" s="163">
        <f>+O408+O418+O424+O441</f>
        <v>0</v>
      </c>
      <c r="P406" s="163">
        <f>+P408+P418+P424+P441</f>
        <v>0</v>
      </c>
      <c r="Q406" s="161"/>
      <c r="R406" s="161"/>
      <c r="S406" s="438"/>
      <c r="T406" s="161"/>
      <c r="U406" s="161"/>
      <c r="V406" s="161"/>
    </row>
    <row r="407" spans="1:22" s="115" customFormat="1" ht="16.2">
      <c r="A407" s="122" t="str">
        <f t="shared" si="60"/>
        <v>71060601050000</v>
      </c>
      <c r="B407" s="124" t="s">
        <v>439</v>
      </c>
      <c r="C407" s="117" t="s">
        <v>157</v>
      </c>
      <c r="D407" s="118" t="s">
        <v>157</v>
      </c>
      <c r="E407" s="119" t="s">
        <v>106</v>
      </c>
      <c r="F407" s="120" t="s">
        <v>149</v>
      </c>
      <c r="G407" s="129" t="s">
        <v>440</v>
      </c>
      <c r="H407" s="25"/>
      <c r="I407" s="18"/>
      <c r="J407" s="19"/>
      <c r="K407" s="19"/>
      <c r="L407" s="30" t="s">
        <v>108</v>
      </c>
      <c r="M407" s="178"/>
      <c r="N407" s="191"/>
      <c r="O407" s="191"/>
      <c r="P407" s="191"/>
      <c r="Q407" s="161"/>
      <c r="R407" s="161"/>
      <c r="S407" s="438"/>
      <c r="T407" s="161"/>
      <c r="U407" s="161"/>
      <c r="V407" s="161"/>
    </row>
    <row r="408" spans="1:22" ht="16.2">
      <c r="A408" s="122" t="str">
        <f t="shared" si="60"/>
        <v>71060601054861</v>
      </c>
      <c r="B408" s="124" t="s">
        <v>439</v>
      </c>
      <c r="C408" s="117" t="s">
        <v>157</v>
      </c>
      <c r="D408" s="118" t="s">
        <v>157</v>
      </c>
      <c r="E408" s="119" t="s">
        <v>106</v>
      </c>
      <c r="F408" s="120" t="s">
        <v>149</v>
      </c>
      <c r="G408" s="121">
        <v>4861</v>
      </c>
      <c r="H408" s="165">
        <v>2610</v>
      </c>
      <c r="I408" s="166" t="s">
        <v>157</v>
      </c>
      <c r="J408" s="167">
        <v>1</v>
      </c>
      <c r="K408" s="167">
        <v>0</v>
      </c>
      <c r="L408" s="168" t="s">
        <v>247</v>
      </c>
      <c r="M408" s="176"/>
      <c r="N408" s="188">
        <f>+N410</f>
        <v>0</v>
      </c>
      <c r="O408" s="188">
        <f>+O410</f>
        <v>0</v>
      </c>
      <c r="P408" s="188">
        <f>+P410</f>
        <v>0</v>
      </c>
      <c r="Q408" s="161"/>
      <c r="R408" s="161"/>
      <c r="S408" s="438"/>
      <c r="T408" s="161"/>
      <c r="U408" s="161"/>
      <c r="V408" s="161"/>
    </row>
    <row r="409" spans="1:22" s="115" customFormat="1" ht="16.2">
      <c r="A409" s="122" t="str">
        <f t="shared" si="60"/>
        <v>71060601060000</v>
      </c>
      <c r="B409" s="124" t="s">
        <v>439</v>
      </c>
      <c r="C409" s="117" t="s">
        <v>157</v>
      </c>
      <c r="D409" s="118" t="s">
        <v>157</v>
      </c>
      <c r="E409" s="119" t="s">
        <v>106</v>
      </c>
      <c r="F409" s="120" t="s">
        <v>157</v>
      </c>
      <c r="G409" s="129" t="s">
        <v>440</v>
      </c>
      <c r="H409" s="25"/>
      <c r="I409" s="18"/>
      <c r="J409" s="19"/>
      <c r="K409" s="19"/>
      <c r="L409" s="30" t="s">
        <v>110</v>
      </c>
      <c r="M409" s="31"/>
      <c r="N409" s="190"/>
      <c r="O409" s="190"/>
      <c r="P409" s="190"/>
      <c r="Q409" s="161"/>
      <c r="R409" s="161"/>
      <c r="S409" s="438"/>
      <c r="T409" s="161"/>
      <c r="U409" s="161"/>
      <c r="V409" s="161"/>
    </row>
    <row r="410" spans="1:22" ht="16.2">
      <c r="A410" s="122" t="str">
        <f t="shared" si="60"/>
        <v>71060601064638</v>
      </c>
      <c r="B410" s="124" t="s">
        <v>439</v>
      </c>
      <c r="C410" s="117" t="s">
        <v>157</v>
      </c>
      <c r="D410" s="118" t="s">
        <v>157</v>
      </c>
      <c r="E410" s="119" t="s">
        <v>106</v>
      </c>
      <c r="F410" s="120" t="s">
        <v>157</v>
      </c>
      <c r="G410" s="121">
        <v>4638</v>
      </c>
      <c r="H410" s="151" t="s">
        <v>89</v>
      </c>
      <c r="I410" s="152" t="s">
        <v>157</v>
      </c>
      <c r="J410" s="153" t="s">
        <v>82</v>
      </c>
      <c r="K410" s="153" t="s">
        <v>82</v>
      </c>
      <c r="L410" s="154" t="s">
        <v>247</v>
      </c>
      <c r="M410" s="155" t="s">
        <v>81</v>
      </c>
      <c r="N410" s="192">
        <f>+N300+N412+N414+N416</f>
        <v>0</v>
      </c>
      <c r="O410" s="192">
        <f>+O300+O412+O414</f>
        <v>0</v>
      </c>
      <c r="P410" s="192">
        <f>+P300+P412+P414</f>
        <v>0</v>
      </c>
      <c r="Q410" s="161"/>
      <c r="R410" s="161"/>
      <c r="S410" s="438"/>
      <c r="T410" s="161"/>
      <c r="U410" s="161"/>
      <c r="V410" s="161"/>
    </row>
    <row r="411" spans="1:22" s="115" customFormat="1" ht="16.2">
      <c r="A411" s="122" t="str">
        <f t="shared" si="60"/>
        <v>71060601070000</v>
      </c>
      <c r="B411" s="124" t="s">
        <v>439</v>
      </c>
      <c r="C411" s="117" t="s">
        <v>157</v>
      </c>
      <c r="D411" s="118" t="s">
        <v>157</v>
      </c>
      <c r="E411" s="119" t="s">
        <v>106</v>
      </c>
      <c r="F411" s="120" t="s">
        <v>183</v>
      </c>
      <c r="G411" s="129" t="s">
        <v>440</v>
      </c>
      <c r="H411" s="25"/>
      <c r="I411" s="25"/>
      <c r="J411" s="26"/>
      <c r="K411" s="26"/>
      <c r="L411" s="30" t="s">
        <v>108</v>
      </c>
      <c r="M411" s="31"/>
      <c r="N411" s="190"/>
      <c r="O411" s="190"/>
      <c r="P411" s="190"/>
      <c r="Q411" s="161"/>
      <c r="R411" s="161"/>
      <c r="S411" s="438"/>
      <c r="T411" s="161"/>
      <c r="U411" s="161"/>
      <c r="V411" s="161"/>
    </row>
    <row r="412" spans="1:22" ht="55.2">
      <c r="A412" s="122" t="str">
        <f t="shared" si="60"/>
        <v>71060601085113</v>
      </c>
      <c r="B412" s="124" t="s">
        <v>439</v>
      </c>
      <c r="C412" s="117" t="s">
        <v>157</v>
      </c>
      <c r="D412" s="118" t="s">
        <v>157</v>
      </c>
      <c r="E412" s="119" t="s">
        <v>106</v>
      </c>
      <c r="F412" s="120" t="s">
        <v>185</v>
      </c>
      <c r="G412" s="121">
        <v>5113</v>
      </c>
      <c r="H412" s="46"/>
      <c r="I412" s="147"/>
      <c r="J412" s="148"/>
      <c r="K412" s="148"/>
      <c r="L412" s="27" t="s">
        <v>892</v>
      </c>
      <c r="M412" s="28"/>
      <c r="N412" s="197">
        <f>O412+P412</f>
        <v>0</v>
      </c>
      <c r="O412" s="197">
        <f>SUM(O413:O413)</f>
        <v>0</v>
      </c>
      <c r="P412" s="197">
        <f>SUM(P413:P413)</f>
        <v>0</v>
      </c>
      <c r="Q412" s="161"/>
      <c r="R412" s="161"/>
      <c r="S412" s="438"/>
      <c r="T412" s="161"/>
      <c r="U412" s="161"/>
      <c r="V412" s="161"/>
    </row>
    <row r="413" spans="1:22" s="115" customFormat="1" ht="16.8">
      <c r="A413" s="122" t="str">
        <f t="shared" si="60"/>
        <v>71060601090000</v>
      </c>
      <c r="B413" s="124" t="s">
        <v>439</v>
      </c>
      <c r="C413" s="117" t="s">
        <v>157</v>
      </c>
      <c r="D413" s="118" t="s">
        <v>157</v>
      </c>
      <c r="E413" s="119" t="s">
        <v>106</v>
      </c>
      <c r="F413" s="120" t="s">
        <v>187</v>
      </c>
      <c r="G413" s="129" t="s">
        <v>440</v>
      </c>
      <c r="H413" s="25"/>
      <c r="I413" s="18"/>
      <c r="J413" s="19"/>
      <c r="K413" s="19"/>
      <c r="L413" s="30" t="s">
        <v>118</v>
      </c>
      <c r="M413" s="44">
        <v>4216</v>
      </c>
      <c r="N413" s="183">
        <f t="shared" ref="N413" si="74">O413+P413</f>
        <v>0</v>
      </c>
      <c r="O413" s="399"/>
      <c r="P413" s="399"/>
      <c r="Q413" s="161"/>
      <c r="R413" s="161"/>
      <c r="S413" s="438"/>
      <c r="T413" s="161"/>
      <c r="U413" s="161"/>
      <c r="V413" s="161"/>
    </row>
    <row r="414" spans="1:22" s="182" customFormat="1" ht="55.2">
      <c r="A414" s="122"/>
      <c r="B414" s="124"/>
      <c r="C414" s="117"/>
      <c r="D414" s="118"/>
      <c r="E414" s="119"/>
      <c r="F414" s="120"/>
      <c r="G414" s="129"/>
      <c r="H414" s="45"/>
      <c r="I414" s="50"/>
      <c r="J414" s="51"/>
      <c r="K414" s="51"/>
      <c r="L414" s="27" t="s">
        <v>893</v>
      </c>
      <c r="M414" s="28"/>
      <c r="N414" s="197">
        <f>O414+P414</f>
        <v>0</v>
      </c>
      <c r="O414" s="197">
        <f>+O415</f>
        <v>0</v>
      </c>
      <c r="P414" s="197">
        <f>+P415</f>
        <v>0</v>
      </c>
      <c r="Q414" s="161"/>
      <c r="R414" s="161"/>
      <c r="S414" s="438"/>
      <c r="T414" s="161"/>
      <c r="U414" s="161"/>
      <c r="V414" s="161"/>
    </row>
    <row r="415" spans="1:22" s="182" customFormat="1" ht="16.2">
      <c r="A415" s="122"/>
      <c r="B415" s="124"/>
      <c r="C415" s="117"/>
      <c r="D415" s="118"/>
      <c r="E415" s="119"/>
      <c r="F415" s="120"/>
      <c r="G415" s="129"/>
      <c r="H415" s="25"/>
      <c r="I415" s="18"/>
      <c r="J415" s="19"/>
      <c r="K415" s="19"/>
      <c r="L415" s="29" t="s">
        <v>763</v>
      </c>
      <c r="M415" s="44">
        <v>4728</v>
      </c>
      <c r="N415" s="183">
        <v>0</v>
      </c>
      <c r="O415" s="183"/>
      <c r="P415" s="183"/>
      <c r="Q415" s="161"/>
      <c r="R415" s="161"/>
      <c r="S415" s="438"/>
      <c r="T415" s="161"/>
      <c r="U415" s="161"/>
      <c r="V415" s="161"/>
    </row>
    <row r="416" spans="1:22" s="182" customFormat="1" ht="27.6">
      <c r="A416" s="122"/>
      <c r="B416" s="124"/>
      <c r="C416" s="117"/>
      <c r="D416" s="118"/>
      <c r="E416" s="119"/>
      <c r="F416" s="120"/>
      <c r="G416" s="129"/>
      <c r="H416" s="45"/>
      <c r="I416" s="50"/>
      <c r="J416" s="51"/>
      <c r="K416" s="51"/>
      <c r="L416" s="459" t="s">
        <v>894</v>
      </c>
      <c r="M416" s="28"/>
      <c r="N416" s="197">
        <f>N417</f>
        <v>0</v>
      </c>
      <c r="O416" s="197">
        <f t="shared" ref="O416:P416" si="75">O417</f>
        <v>0</v>
      </c>
      <c r="P416" s="197">
        <f t="shared" si="75"/>
        <v>0</v>
      </c>
      <c r="Q416" s="161"/>
      <c r="R416" s="161"/>
      <c r="S416" s="438"/>
      <c r="T416" s="161"/>
      <c r="U416" s="161"/>
      <c r="V416" s="161"/>
    </row>
    <row r="417" spans="1:22" s="182" customFormat="1" ht="16.2">
      <c r="A417" s="122"/>
      <c r="B417" s="124"/>
      <c r="C417" s="117"/>
      <c r="D417" s="118"/>
      <c r="E417" s="119"/>
      <c r="F417" s="120"/>
      <c r="G417" s="129"/>
      <c r="H417" s="25"/>
      <c r="I417" s="18"/>
      <c r="J417" s="19"/>
      <c r="K417" s="19"/>
      <c r="L417" s="29" t="s">
        <v>348</v>
      </c>
      <c r="M417" s="12">
        <v>4729</v>
      </c>
      <c r="N417" s="183">
        <f t="shared" ref="N417" si="76">O417+P417</f>
        <v>0</v>
      </c>
      <c r="O417" s="183"/>
      <c r="P417" s="183"/>
      <c r="Q417" s="161"/>
      <c r="R417" s="161"/>
      <c r="S417" s="438"/>
      <c r="T417" s="161"/>
      <c r="U417" s="161"/>
      <c r="V417" s="161"/>
    </row>
    <row r="418" spans="1:22" ht="16.2">
      <c r="A418" s="122" t="str">
        <f t="shared" ref="A418:A421" si="77">CONCATENATE(B418,C418,D418,E418,F418,G418)</f>
        <v>71080000000001</v>
      </c>
      <c r="B418" s="124" t="s">
        <v>439</v>
      </c>
      <c r="C418" s="117" t="s">
        <v>185</v>
      </c>
      <c r="D418" s="118" t="s">
        <v>441</v>
      </c>
      <c r="E418" s="119" t="s">
        <v>441</v>
      </c>
      <c r="F418" s="120" t="s">
        <v>441</v>
      </c>
      <c r="G418" s="129" t="s">
        <v>96</v>
      </c>
      <c r="H418" s="165">
        <v>2630</v>
      </c>
      <c r="I418" s="166" t="s">
        <v>157</v>
      </c>
      <c r="J418" s="167">
        <v>3</v>
      </c>
      <c r="K418" s="167">
        <v>0</v>
      </c>
      <c r="L418" s="168" t="s">
        <v>251</v>
      </c>
      <c r="M418" s="176"/>
      <c r="N418" s="188">
        <f>+N420</f>
        <v>0</v>
      </c>
      <c r="O418" s="188">
        <f>+O420</f>
        <v>0</v>
      </c>
      <c r="P418" s="188">
        <f>+P420</f>
        <v>0</v>
      </c>
      <c r="Q418" s="161"/>
      <c r="R418" s="161"/>
      <c r="S418" s="438"/>
      <c r="T418" s="161"/>
      <c r="U418" s="161"/>
      <c r="V418" s="161"/>
    </row>
    <row r="419" spans="1:22" s="170" customFormat="1" ht="16.2">
      <c r="A419" s="122" t="str">
        <f t="shared" si="77"/>
        <v>71080100000000</v>
      </c>
      <c r="B419" s="124" t="s">
        <v>439</v>
      </c>
      <c r="C419" s="117" t="s">
        <v>185</v>
      </c>
      <c r="D419" s="118" t="s">
        <v>106</v>
      </c>
      <c r="E419" s="119" t="s">
        <v>441</v>
      </c>
      <c r="F419" s="120" t="s">
        <v>441</v>
      </c>
      <c r="G419" s="129" t="s">
        <v>440</v>
      </c>
      <c r="H419" s="25"/>
      <c r="I419" s="18"/>
      <c r="J419" s="19"/>
      <c r="K419" s="19"/>
      <c r="L419" s="30" t="s">
        <v>110</v>
      </c>
      <c r="M419" s="31"/>
      <c r="N419" s="190"/>
      <c r="O419" s="190"/>
      <c r="P419" s="190"/>
      <c r="Q419" s="161"/>
      <c r="R419" s="161"/>
      <c r="S419" s="438"/>
      <c r="T419" s="161"/>
      <c r="U419" s="161"/>
      <c r="V419" s="161"/>
    </row>
    <row r="420" spans="1:22" ht="16.2">
      <c r="A420" s="122" t="str">
        <f t="shared" si="77"/>
        <v>71080100000001</v>
      </c>
      <c r="B420" s="124" t="s">
        <v>439</v>
      </c>
      <c r="C420" s="117" t="s">
        <v>185</v>
      </c>
      <c r="D420" s="118" t="s">
        <v>106</v>
      </c>
      <c r="E420" s="119" t="s">
        <v>441</v>
      </c>
      <c r="F420" s="120" t="s">
        <v>441</v>
      </c>
      <c r="G420" s="129" t="s">
        <v>96</v>
      </c>
      <c r="H420" s="151">
        <v>2631</v>
      </c>
      <c r="I420" s="152" t="s">
        <v>157</v>
      </c>
      <c r="J420" s="153">
        <v>3</v>
      </c>
      <c r="K420" s="153">
        <v>1</v>
      </c>
      <c r="L420" s="154" t="s">
        <v>251</v>
      </c>
      <c r="M420" s="155"/>
      <c r="N420" s="192">
        <f>+N424+N427+N431+N433+N422</f>
        <v>0</v>
      </c>
      <c r="O420" s="192">
        <f>+O422</f>
        <v>0</v>
      </c>
      <c r="P420" s="192">
        <f>+P422</f>
        <v>0</v>
      </c>
      <c r="Q420" s="161"/>
      <c r="R420" s="161"/>
      <c r="S420" s="438"/>
      <c r="T420" s="161"/>
      <c r="U420" s="161"/>
      <c r="V420" s="161"/>
    </row>
    <row r="421" spans="1:22" s="156" customFormat="1" ht="15" customHeight="1">
      <c r="A421" s="122" t="str">
        <f t="shared" si="77"/>
        <v>71080101000000</v>
      </c>
      <c r="B421" s="124" t="s">
        <v>439</v>
      </c>
      <c r="C421" s="117" t="s">
        <v>185</v>
      </c>
      <c r="D421" s="118" t="s">
        <v>106</v>
      </c>
      <c r="E421" s="119" t="s">
        <v>106</v>
      </c>
      <c r="F421" s="120" t="s">
        <v>441</v>
      </c>
      <c r="G421" s="129" t="s">
        <v>440</v>
      </c>
      <c r="H421" s="25"/>
      <c r="I421" s="25"/>
      <c r="J421" s="26"/>
      <c r="K421" s="26"/>
      <c r="L421" s="30" t="s">
        <v>108</v>
      </c>
      <c r="M421" s="31"/>
      <c r="N421" s="190"/>
      <c r="O421" s="190"/>
      <c r="P421" s="190"/>
      <c r="Q421" s="161"/>
      <c r="R421" s="161"/>
      <c r="S421" s="438"/>
      <c r="T421" s="161"/>
      <c r="U421" s="161"/>
      <c r="V421" s="161"/>
    </row>
    <row r="422" spans="1:22" ht="45" customHeight="1">
      <c r="A422" s="122" t="str">
        <f>CONCATENATE(B422,C422,D422,E422,F422,G422)</f>
        <v>71080201000001</v>
      </c>
      <c r="B422" s="124" t="s">
        <v>439</v>
      </c>
      <c r="C422" s="117" t="s">
        <v>185</v>
      </c>
      <c r="D422" s="118" t="s">
        <v>140</v>
      </c>
      <c r="E422" s="119" t="s">
        <v>106</v>
      </c>
      <c r="F422" s="120" t="s">
        <v>441</v>
      </c>
      <c r="G422" s="129" t="s">
        <v>96</v>
      </c>
      <c r="H422" s="45"/>
      <c r="I422" s="46"/>
      <c r="J422" s="47"/>
      <c r="K422" s="47"/>
      <c r="L422" s="27" t="s">
        <v>941</v>
      </c>
      <c r="M422" s="28"/>
      <c r="N422" s="197">
        <f>O422+P422</f>
        <v>0</v>
      </c>
      <c r="O422" s="197">
        <f>SUM(O423:O423)</f>
        <v>0</v>
      </c>
      <c r="P422" s="197">
        <f>SUM(P423:P423)</f>
        <v>0</v>
      </c>
      <c r="Q422" s="161"/>
      <c r="R422" s="161"/>
      <c r="S422" s="438"/>
      <c r="T422" s="161"/>
      <c r="U422" s="161"/>
      <c r="V422" s="161"/>
    </row>
    <row r="423" spans="1:22" s="115" customFormat="1" ht="21.75" customHeight="1">
      <c r="A423" s="122" t="str">
        <f>CONCATENATE(B423,C423,D423,E423,F423,G423)</f>
        <v>71080201010000</v>
      </c>
      <c r="B423" s="124" t="s">
        <v>439</v>
      </c>
      <c r="C423" s="117" t="s">
        <v>185</v>
      </c>
      <c r="D423" s="118" t="s">
        <v>140</v>
      </c>
      <c r="E423" s="119" t="s">
        <v>106</v>
      </c>
      <c r="F423" s="120" t="s">
        <v>106</v>
      </c>
      <c r="G423" s="129" t="s">
        <v>440</v>
      </c>
      <c r="H423" s="25"/>
      <c r="I423" s="18"/>
      <c r="J423" s="19"/>
      <c r="K423" s="19"/>
      <c r="L423" s="30" t="s">
        <v>134</v>
      </c>
      <c r="M423" s="31">
        <v>4861</v>
      </c>
      <c r="N423" s="183">
        <f>O423+P423</f>
        <v>0</v>
      </c>
      <c r="O423" s="399"/>
      <c r="P423" s="399"/>
      <c r="Q423" s="161"/>
      <c r="R423" s="161"/>
      <c r="S423" s="438"/>
      <c r="T423" s="161"/>
      <c r="U423" s="161"/>
      <c r="V423" s="161"/>
    </row>
    <row r="424" spans="1:22" ht="16.2">
      <c r="A424" s="122" t="str">
        <f t="shared" si="60"/>
        <v>71080000000001</v>
      </c>
      <c r="B424" s="124" t="s">
        <v>439</v>
      </c>
      <c r="C424" s="117" t="s">
        <v>185</v>
      </c>
      <c r="D424" s="118" t="s">
        <v>441</v>
      </c>
      <c r="E424" s="119" t="s">
        <v>441</v>
      </c>
      <c r="F424" s="120" t="s">
        <v>441</v>
      </c>
      <c r="G424" s="129" t="s">
        <v>96</v>
      </c>
      <c r="H424" s="165">
        <v>2640</v>
      </c>
      <c r="I424" s="166" t="s">
        <v>157</v>
      </c>
      <c r="J424" s="167">
        <v>4</v>
      </c>
      <c r="K424" s="167">
        <v>0</v>
      </c>
      <c r="L424" s="168" t="s">
        <v>258</v>
      </c>
      <c r="M424" s="176"/>
      <c r="N424" s="188">
        <f>+N426</f>
        <v>0</v>
      </c>
      <c r="O424" s="188">
        <f>+O426</f>
        <v>0</v>
      </c>
      <c r="P424" s="188">
        <f>+P426</f>
        <v>0</v>
      </c>
      <c r="Q424" s="161"/>
      <c r="R424" s="161"/>
      <c r="S424" s="438"/>
      <c r="T424" s="161"/>
      <c r="U424" s="161"/>
      <c r="V424" s="161"/>
    </row>
    <row r="425" spans="1:22" s="170" customFormat="1" ht="16.2">
      <c r="A425" s="122" t="str">
        <f t="shared" ref="A425:A475" si="78">CONCATENATE(B425,C425,D425,E425,F425,G425)</f>
        <v>71080100000000</v>
      </c>
      <c r="B425" s="124" t="s">
        <v>439</v>
      </c>
      <c r="C425" s="117" t="s">
        <v>185</v>
      </c>
      <c r="D425" s="118" t="s">
        <v>106</v>
      </c>
      <c r="E425" s="119" t="s">
        <v>441</v>
      </c>
      <c r="F425" s="120" t="s">
        <v>441</v>
      </c>
      <c r="G425" s="129" t="s">
        <v>440</v>
      </c>
      <c r="H425" s="25"/>
      <c r="I425" s="18"/>
      <c r="J425" s="19"/>
      <c r="K425" s="19"/>
      <c r="L425" s="30" t="s">
        <v>110</v>
      </c>
      <c r="M425" s="31"/>
      <c r="N425" s="190"/>
      <c r="O425" s="190"/>
      <c r="P425" s="190"/>
      <c r="Q425" s="161"/>
      <c r="R425" s="161"/>
      <c r="S425" s="438"/>
      <c r="T425" s="161"/>
      <c r="U425" s="161"/>
      <c r="V425" s="161"/>
    </row>
    <row r="426" spans="1:22" ht="16.2">
      <c r="A426" s="122" t="str">
        <f t="shared" si="78"/>
        <v>71080100000001</v>
      </c>
      <c r="B426" s="124" t="s">
        <v>439</v>
      </c>
      <c r="C426" s="117" t="s">
        <v>185</v>
      </c>
      <c r="D426" s="118" t="s">
        <v>106</v>
      </c>
      <c r="E426" s="119" t="s">
        <v>441</v>
      </c>
      <c r="F426" s="120" t="s">
        <v>441</v>
      </c>
      <c r="G426" s="129" t="s">
        <v>96</v>
      </c>
      <c r="H426" s="151">
        <v>2641</v>
      </c>
      <c r="I426" s="152" t="s">
        <v>157</v>
      </c>
      <c r="J426" s="153">
        <v>4</v>
      </c>
      <c r="K426" s="153">
        <v>1</v>
      </c>
      <c r="L426" s="154" t="s">
        <v>259</v>
      </c>
      <c r="M426" s="155"/>
      <c r="N426" s="192">
        <f>+N430+N433+N437+N439+N428</f>
        <v>0</v>
      </c>
      <c r="O426" s="192">
        <f t="shared" ref="O426:P426" si="79">+O430+O433+O437+O439+O428</f>
        <v>0</v>
      </c>
      <c r="P426" s="192">
        <f t="shared" si="79"/>
        <v>0</v>
      </c>
      <c r="Q426" s="161"/>
      <c r="R426" s="161"/>
      <c r="S426" s="438"/>
      <c r="T426" s="161"/>
      <c r="U426" s="161"/>
      <c r="V426" s="161"/>
    </row>
    <row r="427" spans="1:22" s="156" customFormat="1" ht="15" customHeight="1">
      <c r="A427" s="122" t="str">
        <f t="shared" si="78"/>
        <v>71080101000000</v>
      </c>
      <c r="B427" s="124" t="s">
        <v>439</v>
      </c>
      <c r="C427" s="117" t="s">
        <v>185</v>
      </c>
      <c r="D427" s="118" t="s">
        <v>106</v>
      </c>
      <c r="E427" s="119" t="s">
        <v>106</v>
      </c>
      <c r="F427" s="120" t="s">
        <v>441</v>
      </c>
      <c r="G427" s="129" t="s">
        <v>440</v>
      </c>
      <c r="H427" s="25"/>
      <c r="I427" s="25"/>
      <c r="J427" s="26"/>
      <c r="K427" s="26"/>
      <c r="L427" s="30" t="s">
        <v>108</v>
      </c>
      <c r="M427" s="31"/>
      <c r="N427" s="190"/>
      <c r="O427" s="190"/>
      <c r="P427" s="190"/>
      <c r="Q427" s="161"/>
      <c r="R427" s="161"/>
      <c r="S427" s="438"/>
      <c r="T427" s="161"/>
      <c r="U427" s="161"/>
      <c r="V427" s="161"/>
    </row>
    <row r="428" spans="1:22" ht="19.5" customHeight="1">
      <c r="A428" s="122" t="str">
        <f>CONCATENATE(B428,C428,D428,E428,F428,G428)</f>
        <v>71080201000001</v>
      </c>
      <c r="B428" s="124" t="s">
        <v>439</v>
      </c>
      <c r="C428" s="117" t="s">
        <v>185</v>
      </c>
      <c r="D428" s="118" t="s">
        <v>140</v>
      </c>
      <c r="E428" s="119" t="s">
        <v>106</v>
      </c>
      <c r="F428" s="120" t="s">
        <v>441</v>
      </c>
      <c r="G428" s="129" t="s">
        <v>96</v>
      </c>
      <c r="H428" s="45"/>
      <c r="I428" s="46"/>
      <c r="J428" s="47"/>
      <c r="K428" s="47"/>
      <c r="L428" s="27" t="s">
        <v>895</v>
      </c>
      <c r="M428" s="28"/>
      <c r="N428" s="197">
        <f>O428+P428</f>
        <v>0</v>
      </c>
      <c r="O428" s="197">
        <f>SUM(O429)</f>
        <v>0</v>
      </c>
      <c r="P428" s="197">
        <f>SUM(P429)</f>
        <v>0</v>
      </c>
      <c r="Q428" s="161"/>
      <c r="R428" s="161"/>
      <c r="S428" s="438"/>
      <c r="T428" s="161"/>
      <c r="U428" s="161"/>
      <c r="V428" s="161"/>
    </row>
    <row r="429" spans="1:22" s="115" customFormat="1" ht="21.75" customHeight="1">
      <c r="A429" s="122" t="str">
        <f>CONCATENATE(B429,C429,D429,E429,F429,G429)</f>
        <v>71080201010000</v>
      </c>
      <c r="B429" s="124" t="s">
        <v>439</v>
      </c>
      <c r="C429" s="117" t="s">
        <v>185</v>
      </c>
      <c r="D429" s="118" t="s">
        <v>140</v>
      </c>
      <c r="E429" s="119" t="s">
        <v>106</v>
      </c>
      <c r="F429" s="120" t="s">
        <v>106</v>
      </c>
      <c r="G429" s="129" t="s">
        <v>440</v>
      </c>
      <c r="H429" s="25"/>
      <c r="I429" s="18"/>
      <c r="J429" s="19"/>
      <c r="K429" s="19"/>
      <c r="L429" s="30" t="s">
        <v>174</v>
      </c>
      <c r="M429" s="31">
        <v>5113</v>
      </c>
      <c r="N429" s="183">
        <f>O429+P429</f>
        <v>0</v>
      </c>
      <c r="O429" s="399"/>
      <c r="P429" s="399"/>
      <c r="Q429" s="161"/>
      <c r="R429" s="161"/>
      <c r="S429" s="438"/>
      <c r="T429" s="161"/>
      <c r="U429" s="161"/>
      <c r="V429" s="161"/>
    </row>
    <row r="430" spans="1:22" ht="27.6">
      <c r="A430" s="122" t="str">
        <f t="shared" si="78"/>
        <v>71080101024251</v>
      </c>
      <c r="B430" s="124" t="s">
        <v>439</v>
      </c>
      <c r="C430" s="117" t="s">
        <v>185</v>
      </c>
      <c r="D430" s="118" t="s">
        <v>106</v>
      </c>
      <c r="E430" s="119" t="s">
        <v>106</v>
      </c>
      <c r="F430" s="120" t="s">
        <v>140</v>
      </c>
      <c r="G430" s="121">
        <v>4251</v>
      </c>
      <c r="H430" s="45"/>
      <c r="I430" s="46"/>
      <c r="J430" s="47"/>
      <c r="K430" s="47"/>
      <c r="L430" s="27" t="s">
        <v>260</v>
      </c>
      <c r="M430" s="28"/>
      <c r="N430" s="197">
        <f>O430+P430</f>
        <v>0</v>
      </c>
      <c r="O430" s="197">
        <f>SUM(O431:O432)</f>
        <v>0</v>
      </c>
      <c r="P430" s="197">
        <f>SUM(P431:P432)</f>
        <v>0</v>
      </c>
      <c r="Q430" s="161"/>
      <c r="R430" s="161"/>
      <c r="S430" s="438"/>
      <c r="T430" s="161"/>
      <c r="U430" s="161"/>
      <c r="V430" s="161"/>
    </row>
    <row r="431" spans="1:22" ht="26.4">
      <c r="A431" s="122" t="str">
        <f t="shared" si="78"/>
        <v>71080101024639</v>
      </c>
      <c r="B431" s="124" t="s">
        <v>439</v>
      </c>
      <c r="C431" s="117" t="s">
        <v>185</v>
      </c>
      <c r="D431" s="118" t="s">
        <v>106</v>
      </c>
      <c r="E431" s="119" t="s">
        <v>106</v>
      </c>
      <c r="F431" s="120" t="s">
        <v>140</v>
      </c>
      <c r="G431" s="121">
        <v>4639</v>
      </c>
      <c r="H431" s="25"/>
      <c r="I431" s="18"/>
      <c r="J431" s="19"/>
      <c r="K431" s="19"/>
      <c r="L431" s="29" t="s">
        <v>217</v>
      </c>
      <c r="M431" s="12">
        <v>4511</v>
      </c>
      <c r="N431" s="183">
        <f t="shared" ref="N431:N440" si="80">O431+P431</f>
        <v>0</v>
      </c>
      <c r="O431" s="399"/>
      <c r="P431" s="399"/>
      <c r="Q431" s="161"/>
      <c r="R431" s="161"/>
      <c r="S431" s="438"/>
      <c r="T431" s="161"/>
      <c r="U431" s="161"/>
      <c r="V431" s="161"/>
    </row>
    <row r="432" spans="1:22" ht="16.2">
      <c r="A432" s="122" t="str">
        <f t="shared" si="78"/>
        <v>71080101024819</v>
      </c>
      <c r="B432" s="124" t="s">
        <v>439</v>
      </c>
      <c r="C432" s="117" t="s">
        <v>185</v>
      </c>
      <c r="D432" s="118" t="s">
        <v>106</v>
      </c>
      <c r="E432" s="119" t="s">
        <v>106</v>
      </c>
      <c r="F432" s="120" t="s">
        <v>140</v>
      </c>
      <c r="G432" s="121">
        <v>4819</v>
      </c>
      <c r="H432" s="25"/>
      <c r="I432" s="18"/>
      <c r="J432" s="19"/>
      <c r="K432" s="19"/>
      <c r="L432" s="30" t="s">
        <v>134</v>
      </c>
      <c r="M432" s="31">
        <v>4861</v>
      </c>
      <c r="N432" s="183">
        <f t="shared" si="80"/>
        <v>0</v>
      </c>
      <c r="O432" s="183">
        <v>0</v>
      </c>
      <c r="P432" s="183"/>
      <c r="Q432" s="161"/>
      <c r="R432" s="161"/>
      <c r="S432" s="438"/>
      <c r="T432" s="161"/>
      <c r="U432" s="161"/>
      <c r="V432" s="161"/>
    </row>
    <row r="433" spans="1:22" ht="55.2">
      <c r="A433" s="122" t="str">
        <f t="shared" si="78"/>
        <v>71080101025112</v>
      </c>
      <c r="B433" s="124" t="s">
        <v>439</v>
      </c>
      <c r="C433" s="117" t="s">
        <v>185</v>
      </c>
      <c r="D433" s="118" t="s">
        <v>106</v>
      </c>
      <c r="E433" s="119" t="s">
        <v>106</v>
      </c>
      <c r="F433" s="120" t="s">
        <v>140</v>
      </c>
      <c r="G433" s="121">
        <v>5112</v>
      </c>
      <c r="H433" s="45"/>
      <c r="I433" s="46"/>
      <c r="J433" s="47"/>
      <c r="K433" s="47"/>
      <c r="L433" s="457" t="s">
        <v>896</v>
      </c>
      <c r="M433" s="28"/>
      <c r="N433" s="197">
        <f>O433+P433</f>
        <v>0</v>
      </c>
      <c r="O433" s="197">
        <f>SUM(O434:O436)</f>
        <v>0</v>
      </c>
      <c r="P433" s="197">
        <f>SUM(P434:P436)</f>
        <v>0</v>
      </c>
      <c r="Q433" s="161"/>
      <c r="R433" s="161"/>
      <c r="S433" s="438"/>
      <c r="T433" s="161"/>
      <c r="U433" s="161"/>
      <c r="V433" s="161"/>
    </row>
    <row r="434" spans="1:22" ht="26.4">
      <c r="A434" s="122" t="str">
        <f t="shared" si="78"/>
        <v>71080101025113</v>
      </c>
      <c r="B434" s="124" t="s">
        <v>439</v>
      </c>
      <c r="C434" s="117" t="s">
        <v>185</v>
      </c>
      <c r="D434" s="118" t="s">
        <v>106</v>
      </c>
      <c r="E434" s="119" t="s">
        <v>106</v>
      </c>
      <c r="F434" s="120" t="s">
        <v>140</v>
      </c>
      <c r="G434" s="121">
        <v>5113</v>
      </c>
      <c r="H434" s="17"/>
      <c r="I434" s="25"/>
      <c r="J434" s="26"/>
      <c r="K434" s="26"/>
      <c r="L434" s="29" t="s">
        <v>142</v>
      </c>
      <c r="M434" s="44">
        <v>4251</v>
      </c>
      <c r="N434" s="183">
        <f t="shared" si="80"/>
        <v>0</v>
      </c>
      <c r="O434" s="183"/>
      <c r="P434" s="183">
        <v>0</v>
      </c>
      <c r="Q434" s="161"/>
      <c r="R434" s="161"/>
      <c r="S434" s="438"/>
      <c r="T434" s="161"/>
      <c r="U434" s="161"/>
      <c r="V434" s="161"/>
    </row>
    <row r="435" spans="1:22" s="115" customFormat="1" ht="16.2">
      <c r="A435" s="122" t="str">
        <f t="shared" si="78"/>
        <v>71080101030000</v>
      </c>
      <c r="B435" s="124" t="s">
        <v>439</v>
      </c>
      <c r="C435" s="117" t="s">
        <v>185</v>
      </c>
      <c r="D435" s="118" t="s">
        <v>106</v>
      </c>
      <c r="E435" s="119" t="s">
        <v>106</v>
      </c>
      <c r="F435" s="120" t="s">
        <v>442</v>
      </c>
      <c r="G435" s="129" t="s">
        <v>440</v>
      </c>
      <c r="H435" s="37"/>
      <c r="I435" s="194"/>
      <c r="J435" s="195"/>
      <c r="K435" s="196"/>
      <c r="L435" s="36" t="s">
        <v>134</v>
      </c>
      <c r="M435" s="13">
        <v>4861</v>
      </c>
      <c r="N435" s="183">
        <f t="shared" si="80"/>
        <v>0</v>
      </c>
      <c r="O435" s="402"/>
      <c r="P435" s="402">
        <v>0</v>
      </c>
      <c r="Q435" s="161"/>
      <c r="R435" s="161"/>
      <c r="S435" s="438"/>
      <c r="T435" s="161"/>
      <c r="U435" s="161"/>
      <c r="V435" s="161"/>
    </row>
    <row r="436" spans="1:22" ht="16.2">
      <c r="A436" s="122" t="str">
        <f t="shared" si="78"/>
        <v>71080101034239</v>
      </c>
      <c r="B436" s="124" t="s">
        <v>439</v>
      </c>
      <c r="C436" s="117" t="s">
        <v>185</v>
      </c>
      <c r="D436" s="118" t="s">
        <v>106</v>
      </c>
      <c r="E436" s="119" t="s">
        <v>106</v>
      </c>
      <c r="F436" s="120" t="s">
        <v>442</v>
      </c>
      <c r="G436" s="121">
        <v>4239</v>
      </c>
      <c r="H436" s="25"/>
      <c r="I436" s="18"/>
      <c r="J436" s="19"/>
      <c r="K436" s="19"/>
      <c r="L436" s="30" t="s">
        <v>174</v>
      </c>
      <c r="M436" s="31">
        <v>5113</v>
      </c>
      <c r="N436" s="183">
        <f t="shared" si="80"/>
        <v>0</v>
      </c>
      <c r="O436" s="183">
        <v>0</v>
      </c>
      <c r="P436" s="183">
        <v>0</v>
      </c>
      <c r="Q436" s="161"/>
      <c r="R436" s="161"/>
      <c r="S436" s="438"/>
      <c r="T436" s="161"/>
      <c r="U436" s="161"/>
      <c r="V436" s="161"/>
    </row>
    <row r="437" spans="1:22" ht="55.2">
      <c r="A437" s="122" t="str">
        <f>CONCATENATE(B437,C437,D437,E437,F437,G437)</f>
        <v>71080101035121</v>
      </c>
      <c r="B437" s="124" t="s">
        <v>439</v>
      </c>
      <c r="C437" s="117" t="s">
        <v>185</v>
      </c>
      <c r="D437" s="118" t="s">
        <v>106</v>
      </c>
      <c r="E437" s="119" t="s">
        <v>106</v>
      </c>
      <c r="F437" s="120" t="s">
        <v>442</v>
      </c>
      <c r="G437" s="121" t="s">
        <v>580</v>
      </c>
      <c r="H437" s="45"/>
      <c r="I437" s="46"/>
      <c r="J437" s="47"/>
      <c r="K437" s="47"/>
      <c r="L437" s="27" t="s">
        <v>584</v>
      </c>
      <c r="M437" s="28"/>
      <c r="N437" s="197">
        <f>O437+P437</f>
        <v>0</v>
      </c>
      <c r="O437" s="197">
        <f>SUM(O438)</f>
        <v>0</v>
      </c>
      <c r="P437" s="197">
        <f>SUM(P438)</f>
        <v>0</v>
      </c>
      <c r="Q437" s="161"/>
      <c r="R437" s="161"/>
      <c r="S437" s="438"/>
      <c r="T437" s="161"/>
      <c r="U437" s="161"/>
      <c r="V437" s="161"/>
    </row>
    <row r="438" spans="1:22" s="170" customFormat="1" ht="16.2">
      <c r="A438" s="122" t="str">
        <f t="shared" si="78"/>
        <v>71080200000000</v>
      </c>
      <c r="B438" s="124" t="s">
        <v>439</v>
      </c>
      <c r="C438" s="117" t="s">
        <v>185</v>
      </c>
      <c r="D438" s="118" t="s">
        <v>140</v>
      </c>
      <c r="E438" s="119" t="s">
        <v>441</v>
      </c>
      <c r="F438" s="120" t="s">
        <v>441</v>
      </c>
      <c r="G438" s="129" t="s">
        <v>440</v>
      </c>
      <c r="H438" s="25"/>
      <c r="I438" s="18"/>
      <c r="J438" s="19"/>
      <c r="K438" s="19"/>
      <c r="L438" s="36" t="s">
        <v>134</v>
      </c>
      <c r="M438" s="31">
        <v>4861</v>
      </c>
      <c r="N438" s="183">
        <f t="shared" si="80"/>
        <v>0</v>
      </c>
      <c r="O438" s="402"/>
      <c r="P438" s="402"/>
      <c r="Q438" s="161"/>
      <c r="R438" s="161"/>
      <c r="S438" s="438"/>
      <c r="T438" s="161"/>
      <c r="U438" s="161"/>
      <c r="V438" s="161"/>
    </row>
    <row r="439" spans="1:22" ht="69">
      <c r="A439" s="122" t="str">
        <f t="shared" si="78"/>
        <v>71080200000001</v>
      </c>
      <c r="B439" s="124" t="s">
        <v>439</v>
      </c>
      <c r="C439" s="117" t="s">
        <v>185</v>
      </c>
      <c r="D439" s="118" t="s">
        <v>140</v>
      </c>
      <c r="E439" s="119" t="s">
        <v>441</v>
      </c>
      <c r="F439" s="120" t="s">
        <v>441</v>
      </c>
      <c r="G439" s="129" t="s">
        <v>96</v>
      </c>
      <c r="H439" s="45"/>
      <c r="I439" s="46"/>
      <c r="J439" s="47"/>
      <c r="K439" s="47"/>
      <c r="L439" s="27" t="s">
        <v>764</v>
      </c>
      <c r="M439" s="28"/>
      <c r="N439" s="197">
        <f>O439+P439</f>
        <v>0</v>
      </c>
      <c r="O439" s="197">
        <f>SUM(O440)</f>
        <v>0</v>
      </c>
      <c r="P439" s="197">
        <f>SUM(P440)</f>
        <v>0</v>
      </c>
      <c r="Q439" s="161"/>
      <c r="R439" s="161"/>
      <c r="S439" s="438"/>
      <c r="T439" s="161"/>
      <c r="U439" s="161"/>
      <c r="V439" s="161"/>
    </row>
    <row r="440" spans="1:22" s="156" customFormat="1" ht="16.2">
      <c r="A440" s="122" t="str">
        <f t="shared" si="78"/>
        <v>71080201000000</v>
      </c>
      <c r="B440" s="124" t="s">
        <v>439</v>
      </c>
      <c r="C440" s="117" t="s">
        <v>185</v>
      </c>
      <c r="D440" s="118" t="s">
        <v>140</v>
      </c>
      <c r="E440" s="119" t="s">
        <v>106</v>
      </c>
      <c r="F440" s="120" t="s">
        <v>441</v>
      </c>
      <c r="G440" s="129" t="s">
        <v>440</v>
      </c>
      <c r="H440" s="25"/>
      <c r="I440" s="18"/>
      <c r="J440" s="19"/>
      <c r="K440" s="19"/>
      <c r="L440" s="36" t="s">
        <v>134</v>
      </c>
      <c r="M440" s="31">
        <v>4861</v>
      </c>
      <c r="N440" s="183">
        <f t="shared" si="80"/>
        <v>0</v>
      </c>
      <c r="O440" s="402"/>
      <c r="P440" s="402"/>
      <c r="Q440" s="161"/>
      <c r="R440" s="161"/>
      <c r="S440" s="438"/>
      <c r="T440" s="161"/>
      <c r="U440" s="161"/>
      <c r="V440" s="161"/>
    </row>
    <row r="441" spans="1:22" ht="27.6">
      <c r="A441" s="122" t="str">
        <f t="shared" si="78"/>
        <v>71080202014511</v>
      </c>
      <c r="B441" s="124" t="s">
        <v>439</v>
      </c>
      <c r="C441" s="117" t="s">
        <v>185</v>
      </c>
      <c r="D441" s="118" t="s">
        <v>140</v>
      </c>
      <c r="E441" s="119" t="s">
        <v>140</v>
      </c>
      <c r="F441" s="120" t="s">
        <v>106</v>
      </c>
      <c r="G441" s="121">
        <v>4511</v>
      </c>
      <c r="H441" s="165">
        <v>2660</v>
      </c>
      <c r="I441" s="166" t="s">
        <v>157</v>
      </c>
      <c r="J441" s="167">
        <v>6</v>
      </c>
      <c r="K441" s="167">
        <v>0</v>
      </c>
      <c r="L441" s="168" t="s">
        <v>263</v>
      </c>
      <c r="M441" s="176"/>
      <c r="N441" s="188">
        <f>+N443</f>
        <v>0</v>
      </c>
      <c r="O441" s="188">
        <f>+O443</f>
        <v>0</v>
      </c>
      <c r="P441" s="188">
        <f>+P443</f>
        <v>0</v>
      </c>
      <c r="Q441" s="161"/>
      <c r="R441" s="161"/>
      <c r="S441" s="438"/>
      <c r="T441" s="161"/>
      <c r="U441" s="161"/>
      <c r="V441" s="161"/>
    </row>
    <row r="442" spans="1:22" s="115" customFormat="1" ht="16.2">
      <c r="A442" s="122" t="str">
        <f t="shared" si="78"/>
        <v>71080202020000</v>
      </c>
      <c r="B442" s="124" t="s">
        <v>439</v>
      </c>
      <c r="C442" s="117" t="s">
        <v>185</v>
      </c>
      <c r="D442" s="118" t="s">
        <v>140</v>
      </c>
      <c r="E442" s="119" t="s">
        <v>140</v>
      </c>
      <c r="F442" s="120" t="s">
        <v>140</v>
      </c>
      <c r="G442" s="129" t="s">
        <v>440</v>
      </c>
      <c r="H442" s="25"/>
      <c r="I442" s="18"/>
      <c r="J442" s="19"/>
      <c r="K442" s="19"/>
      <c r="L442" s="30" t="s">
        <v>110</v>
      </c>
      <c r="M442" s="31"/>
      <c r="N442" s="190"/>
      <c r="O442" s="190"/>
      <c r="P442" s="190"/>
      <c r="Q442" s="161"/>
      <c r="R442" s="161"/>
      <c r="S442" s="438"/>
      <c r="T442" s="161"/>
      <c r="U442" s="161"/>
      <c r="V442" s="161"/>
    </row>
    <row r="443" spans="1:22" ht="26.4">
      <c r="A443" s="122" t="str">
        <f t="shared" si="78"/>
        <v>71080202024639</v>
      </c>
      <c r="B443" s="124" t="s">
        <v>439</v>
      </c>
      <c r="C443" s="117" t="s">
        <v>185</v>
      </c>
      <c r="D443" s="118" t="s">
        <v>140</v>
      </c>
      <c r="E443" s="119" t="s">
        <v>140</v>
      </c>
      <c r="F443" s="120" t="s">
        <v>140</v>
      </c>
      <c r="G443" s="129" t="s">
        <v>86</v>
      </c>
      <c r="H443" s="151">
        <v>2661</v>
      </c>
      <c r="I443" s="152" t="s">
        <v>157</v>
      </c>
      <c r="J443" s="153">
        <v>6</v>
      </c>
      <c r="K443" s="153">
        <v>1</v>
      </c>
      <c r="L443" s="154" t="s">
        <v>263</v>
      </c>
      <c r="M443" s="155"/>
      <c r="N443" s="192">
        <f>+N445+N449+N455+N464+N473</f>
        <v>0</v>
      </c>
      <c r="O443" s="192">
        <f t="shared" ref="O443:P443" si="81">+O445+O449+O455+O464+O473</f>
        <v>0</v>
      </c>
      <c r="P443" s="192">
        <f t="shared" si="81"/>
        <v>0</v>
      </c>
      <c r="Q443" s="161"/>
      <c r="R443" s="161"/>
      <c r="S443" s="438"/>
      <c r="T443" s="161"/>
      <c r="U443" s="161"/>
      <c r="V443" s="161"/>
    </row>
    <row r="444" spans="1:22" ht="16.2">
      <c r="A444" s="122" t="str">
        <f t="shared" si="78"/>
        <v>71080202025113</v>
      </c>
      <c r="B444" s="124" t="s">
        <v>439</v>
      </c>
      <c r="C444" s="117" t="s">
        <v>185</v>
      </c>
      <c r="D444" s="118" t="s">
        <v>140</v>
      </c>
      <c r="E444" s="119" t="s">
        <v>140</v>
      </c>
      <c r="F444" s="120" t="s">
        <v>140</v>
      </c>
      <c r="G444" s="121">
        <v>5113</v>
      </c>
      <c r="H444" s="25"/>
      <c r="I444" s="25"/>
      <c r="J444" s="26"/>
      <c r="K444" s="26"/>
      <c r="L444" s="30" t="s">
        <v>108</v>
      </c>
      <c r="M444" s="31"/>
      <c r="N444" s="190"/>
      <c r="O444" s="190"/>
      <c r="P444" s="190"/>
      <c r="Q444" s="161"/>
      <c r="R444" s="161"/>
      <c r="S444" s="438"/>
      <c r="T444" s="161"/>
      <c r="U444" s="161"/>
      <c r="V444" s="161"/>
    </row>
    <row r="445" spans="1:22" s="156" customFormat="1" ht="27.6">
      <c r="A445" s="122" t="str">
        <f t="shared" si="78"/>
        <v>71080203000000</v>
      </c>
      <c r="B445" s="124" t="s">
        <v>439</v>
      </c>
      <c r="C445" s="117" t="s">
        <v>185</v>
      </c>
      <c r="D445" s="118" t="s">
        <v>140</v>
      </c>
      <c r="E445" s="119" t="s">
        <v>442</v>
      </c>
      <c r="F445" s="120" t="s">
        <v>441</v>
      </c>
      <c r="G445" s="129" t="s">
        <v>440</v>
      </c>
      <c r="H445" s="45"/>
      <c r="I445" s="147"/>
      <c r="J445" s="148"/>
      <c r="K445" s="148"/>
      <c r="L445" s="27" t="s">
        <v>264</v>
      </c>
      <c r="M445" s="28"/>
      <c r="N445" s="197">
        <f>O445+P445</f>
        <v>0</v>
      </c>
      <c r="O445" s="197">
        <f>SUM(O446:O448)</f>
        <v>0</v>
      </c>
      <c r="P445" s="197">
        <f>SUM(P446:P448)</f>
        <v>0</v>
      </c>
      <c r="Q445" s="161"/>
      <c r="R445" s="161"/>
      <c r="S445" s="438"/>
      <c r="T445" s="161"/>
      <c r="U445" s="161"/>
      <c r="V445" s="161"/>
    </row>
    <row r="446" spans="1:22" ht="26.4">
      <c r="A446" s="122" t="str">
        <f t="shared" si="78"/>
        <v>71080203000001</v>
      </c>
      <c r="B446" s="124" t="s">
        <v>439</v>
      </c>
      <c r="C446" s="117" t="s">
        <v>185</v>
      </c>
      <c r="D446" s="118" t="s">
        <v>140</v>
      </c>
      <c r="E446" s="119" t="s">
        <v>442</v>
      </c>
      <c r="F446" s="120" t="s">
        <v>441</v>
      </c>
      <c r="G446" s="129" t="s">
        <v>96</v>
      </c>
      <c r="H446" s="17"/>
      <c r="I446" s="25"/>
      <c r="J446" s="26"/>
      <c r="K446" s="26"/>
      <c r="L446" s="30" t="s">
        <v>142</v>
      </c>
      <c r="M446" s="44">
        <v>4251</v>
      </c>
      <c r="N446" s="183">
        <f t="shared" ref="N446:N462" si="82">O446+P446</f>
        <v>0</v>
      </c>
      <c r="O446" s="183"/>
      <c r="P446" s="183"/>
      <c r="Q446" s="161"/>
      <c r="R446" s="161"/>
      <c r="S446" s="438"/>
      <c r="T446" s="161"/>
      <c r="U446" s="161"/>
      <c r="V446" s="161"/>
    </row>
    <row r="447" spans="1:22" s="115" customFormat="1" ht="16.2">
      <c r="A447" s="122" t="str">
        <f t="shared" si="78"/>
        <v>71080203010000</v>
      </c>
      <c r="B447" s="124" t="s">
        <v>439</v>
      </c>
      <c r="C447" s="117" t="s">
        <v>185</v>
      </c>
      <c r="D447" s="118" t="s">
        <v>140</v>
      </c>
      <c r="E447" s="119" t="s">
        <v>442</v>
      </c>
      <c r="F447" s="120" t="s">
        <v>106</v>
      </c>
      <c r="G447" s="129" t="s">
        <v>440</v>
      </c>
      <c r="H447" s="177"/>
      <c r="I447" s="194"/>
      <c r="J447" s="201"/>
      <c r="K447" s="202"/>
      <c r="L447" s="203" t="s">
        <v>240</v>
      </c>
      <c r="M447" s="13">
        <v>4269</v>
      </c>
      <c r="N447" s="183">
        <f t="shared" si="82"/>
        <v>0</v>
      </c>
      <c r="O447" s="183"/>
      <c r="P447" s="183"/>
      <c r="Q447" s="161"/>
      <c r="R447" s="161"/>
      <c r="S447" s="438"/>
      <c r="T447" s="161"/>
      <c r="U447" s="161"/>
      <c r="V447" s="161"/>
    </row>
    <row r="448" spans="1:22" ht="26.4">
      <c r="A448" s="122" t="str">
        <f t="shared" si="78"/>
        <v>71080203014511</v>
      </c>
      <c r="B448" s="124" t="s">
        <v>439</v>
      </c>
      <c r="C448" s="117" t="s">
        <v>185</v>
      </c>
      <c r="D448" s="118" t="s">
        <v>140</v>
      </c>
      <c r="E448" s="119" t="s">
        <v>442</v>
      </c>
      <c r="F448" s="120" t="s">
        <v>106</v>
      </c>
      <c r="G448" s="121">
        <v>4511</v>
      </c>
      <c r="H448" s="177"/>
      <c r="I448" s="194"/>
      <c r="J448" s="201"/>
      <c r="K448" s="202"/>
      <c r="L448" s="203" t="s">
        <v>267</v>
      </c>
      <c r="M448" s="13">
        <v>4521</v>
      </c>
      <c r="N448" s="183">
        <f t="shared" si="82"/>
        <v>0</v>
      </c>
      <c r="O448" s="183"/>
      <c r="P448" s="183"/>
      <c r="Q448" s="161"/>
      <c r="R448" s="161"/>
      <c r="S448" s="438"/>
      <c r="T448" s="161"/>
      <c r="U448" s="161"/>
      <c r="V448" s="161"/>
    </row>
    <row r="449" spans="1:22" s="115" customFormat="1" ht="27.6">
      <c r="A449" s="122" t="str">
        <f t="shared" si="78"/>
        <v>71080203020000</v>
      </c>
      <c r="B449" s="124" t="s">
        <v>439</v>
      </c>
      <c r="C449" s="117" t="s">
        <v>185</v>
      </c>
      <c r="D449" s="118" t="s">
        <v>140</v>
      </c>
      <c r="E449" s="119" t="s">
        <v>442</v>
      </c>
      <c r="F449" s="120" t="s">
        <v>140</v>
      </c>
      <c r="G449" s="129" t="s">
        <v>440</v>
      </c>
      <c r="H449" s="45"/>
      <c r="I449" s="147"/>
      <c r="J449" s="148"/>
      <c r="K449" s="148"/>
      <c r="L449" s="27" t="s">
        <v>265</v>
      </c>
      <c r="M449" s="28"/>
      <c r="N449" s="197">
        <f>O449+P449</f>
        <v>0</v>
      </c>
      <c r="O449" s="197">
        <f>SUM(O450:O454)</f>
        <v>0</v>
      </c>
      <c r="P449" s="197">
        <f>SUM(P450:P454)</f>
        <v>0</v>
      </c>
      <c r="Q449" s="161"/>
      <c r="R449" s="161"/>
      <c r="S449" s="438"/>
      <c r="T449" s="161"/>
      <c r="U449" s="161"/>
      <c r="V449" s="161"/>
    </row>
    <row r="450" spans="1:22" ht="26.4">
      <c r="A450" s="122" t="str">
        <f t="shared" si="78"/>
        <v>71080203025113</v>
      </c>
      <c r="B450" s="124" t="s">
        <v>439</v>
      </c>
      <c r="C450" s="117" t="s">
        <v>185</v>
      </c>
      <c r="D450" s="118" t="s">
        <v>140</v>
      </c>
      <c r="E450" s="119" t="s">
        <v>442</v>
      </c>
      <c r="F450" s="120" t="s">
        <v>140</v>
      </c>
      <c r="G450" s="121">
        <v>5113</v>
      </c>
      <c r="H450" s="17"/>
      <c r="I450" s="25"/>
      <c r="J450" s="26"/>
      <c r="K450" s="26"/>
      <c r="L450" s="30" t="s">
        <v>142</v>
      </c>
      <c r="M450" s="44">
        <v>4251</v>
      </c>
      <c r="N450" s="183">
        <f t="shared" si="82"/>
        <v>0</v>
      </c>
      <c r="O450" s="183"/>
      <c r="P450" s="183"/>
      <c r="Q450" s="161"/>
      <c r="R450" s="161"/>
      <c r="S450" s="438"/>
      <c r="T450" s="161"/>
      <c r="U450" s="161"/>
      <c r="V450" s="161"/>
    </row>
    <row r="451" spans="1:22" ht="16.2">
      <c r="A451" s="122" t="str">
        <f t="shared" si="78"/>
        <v>71080203025129</v>
      </c>
      <c r="B451" s="124" t="s">
        <v>439</v>
      </c>
      <c r="C451" s="117" t="s">
        <v>185</v>
      </c>
      <c r="D451" s="118" t="s">
        <v>140</v>
      </c>
      <c r="E451" s="119" t="s">
        <v>442</v>
      </c>
      <c r="F451" s="120" t="s">
        <v>140</v>
      </c>
      <c r="G451" s="121">
        <v>5129</v>
      </c>
      <c r="H451" s="17"/>
      <c r="I451" s="25"/>
      <c r="J451" s="26"/>
      <c r="K451" s="26"/>
      <c r="L451" s="30" t="s">
        <v>240</v>
      </c>
      <c r="M451" s="44">
        <v>4269</v>
      </c>
      <c r="N451" s="183">
        <f t="shared" si="82"/>
        <v>0</v>
      </c>
      <c r="O451" s="183"/>
      <c r="P451" s="183"/>
      <c r="Q451" s="161"/>
      <c r="R451" s="161"/>
      <c r="S451" s="438"/>
      <c r="T451" s="161"/>
      <c r="U451" s="161"/>
      <c r="V451" s="161"/>
    </row>
    <row r="452" spans="1:22" s="156" customFormat="1" ht="26.4">
      <c r="A452" s="122" t="str">
        <f t="shared" si="78"/>
        <v>71080204000000</v>
      </c>
      <c r="B452" s="124" t="s">
        <v>439</v>
      </c>
      <c r="C452" s="117" t="s">
        <v>185</v>
      </c>
      <c r="D452" s="118" t="s">
        <v>140</v>
      </c>
      <c r="E452" s="119" t="s">
        <v>155</v>
      </c>
      <c r="F452" s="120" t="s">
        <v>441</v>
      </c>
      <c r="G452" s="129" t="s">
        <v>440</v>
      </c>
      <c r="H452" s="17"/>
      <c r="I452" s="25"/>
      <c r="J452" s="26"/>
      <c r="K452" s="26"/>
      <c r="L452" s="203" t="s">
        <v>267</v>
      </c>
      <c r="M452" s="13">
        <v>4521</v>
      </c>
      <c r="N452" s="183">
        <f t="shared" si="82"/>
        <v>0</v>
      </c>
      <c r="O452" s="183"/>
      <c r="P452" s="183"/>
      <c r="Q452" s="161"/>
      <c r="R452" s="161"/>
      <c r="S452" s="438"/>
      <c r="T452" s="161"/>
      <c r="U452" s="161"/>
      <c r="V452" s="161"/>
    </row>
    <row r="453" spans="1:22" ht="16.2">
      <c r="A453" s="122" t="str">
        <f t="shared" si="78"/>
        <v>71080204000001</v>
      </c>
      <c r="B453" s="124" t="s">
        <v>439</v>
      </c>
      <c r="C453" s="117" t="s">
        <v>185</v>
      </c>
      <c r="D453" s="118" t="s">
        <v>140</v>
      </c>
      <c r="E453" s="119" t="s">
        <v>155</v>
      </c>
      <c r="F453" s="120" t="s">
        <v>441</v>
      </c>
      <c r="G453" s="129" t="s">
        <v>96</v>
      </c>
      <c r="H453" s="17"/>
      <c r="I453" s="25"/>
      <c r="J453" s="26"/>
      <c r="K453" s="26"/>
      <c r="L453" s="30" t="s">
        <v>173</v>
      </c>
      <c r="M453" s="31">
        <v>5112</v>
      </c>
      <c r="N453" s="183">
        <f t="shared" si="82"/>
        <v>0</v>
      </c>
      <c r="O453" s="183">
        <v>0</v>
      </c>
      <c r="P453" s="183"/>
      <c r="Q453" s="161"/>
      <c r="R453" s="161"/>
      <c r="S453" s="438"/>
      <c r="T453" s="161"/>
      <c r="U453" s="161"/>
      <c r="V453" s="161"/>
    </row>
    <row r="454" spans="1:22" s="115" customFormat="1" ht="16.2">
      <c r="A454" s="122" t="str">
        <f t="shared" si="78"/>
        <v>71080204010000</v>
      </c>
      <c r="B454" s="124" t="s">
        <v>439</v>
      </c>
      <c r="C454" s="117" t="s">
        <v>185</v>
      </c>
      <c r="D454" s="118" t="s">
        <v>140</v>
      </c>
      <c r="E454" s="119" t="s">
        <v>155</v>
      </c>
      <c r="F454" s="120" t="s">
        <v>106</v>
      </c>
      <c r="G454" s="129" t="s">
        <v>440</v>
      </c>
      <c r="H454" s="17"/>
      <c r="I454" s="25"/>
      <c r="J454" s="26"/>
      <c r="K454" s="26"/>
      <c r="L454" s="32" t="s">
        <v>174</v>
      </c>
      <c r="M454" s="33">
        <v>5113</v>
      </c>
      <c r="N454" s="183">
        <f t="shared" si="82"/>
        <v>0</v>
      </c>
      <c r="O454" s="183">
        <v>0</v>
      </c>
      <c r="P454" s="183"/>
      <c r="Q454" s="161"/>
      <c r="R454" s="161"/>
      <c r="S454" s="438"/>
      <c r="T454" s="161"/>
      <c r="U454" s="161"/>
      <c r="V454" s="161"/>
    </row>
    <row r="455" spans="1:22" ht="27.6">
      <c r="A455" s="122" t="str">
        <f t="shared" si="78"/>
        <v>71080204014216</v>
      </c>
      <c r="B455" s="124" t="s">
        <v>439</v>
      </c>
      <c r="C455" s="117" t="s">
        <v>185</v>
      </c>
      <c r="D455" s="118" t="s">
        <v>140</v>
      </c>
      <c r="E455" s="119" t="s">
        <v>155</v>
      </c>
      <c r="F455" s="120" t="s">
        <v>106</v>
      </c>
      <c r="G455" s="121">
        <v>4216</v>
      </c>
      <c r="H455" s="45"/>
      <c r="I455" s="147"/>
      <c r="J455" s="148"/>
      <c r="K455" s="148"/>
      <c r="L455" s="27" t="s">
        <v>266</v>
      </c>
      <c r="M455" s="28"/>
      <c r="N455" s="197">
        <f>O455+P455</f>
        <v>0</v>
      </c>
      <c r="O455" s="197">
        <f>SUM(O456:O463)</f>
        <v>0</v>
      </c>
      <c r="P455" s="197">
        <f>SUM(P456:P463)</f>
        <v>0</v>
      </c>
      <c r="Q455" s="161"/>
      <c r="R455" s="161"/>
      <c r="S455" s="438"/>
      <c r="T455" s="161"/>
      <c r="U455" s="161"/>
      <c r="V455" s="161"/>
    </row>
    <row r="456" spans="1:22" ht="16.2">
      <c r="A456" s="122" t="str">
        <f t="shared" si="78"/>
        <v>71080204014239</v>
      </c>
      <c r="B456" s="124" t="s">
        <v>439</v>
      </c>
      <c r="C456" s="117" t="s">
        <v>185</v>
      </c>
      <c r="D456" s="118" t="s">
        <v>140</v>
      </c>
      <c r="E456" s="119" t="s">
        <v>155</v>
      </c>
      <c r="F456" s="120" t="s">
        <v>106</v>
      </c>
      <c r="G456" s="121">
        <v>4239</v>
      </c>
      <c r="H456" s="17"/>
      <c r="I456" s="25"/>
      <c r="J456" s="26"/>
      <c r="K456" s="26"/>
      <c r="L456" s="29" t="s">
        <v>125</v>
      </c>
      <c r="M456" s="31">
        <v>4239</v>
      </c>
      <c r="N456" s="183">
        <f t="shared" si="82"/>
        <v>0</v>
      </c>
      <c r="O456" s="183"/>
      <c r="P456" s="183"/>
      <c r="Q456" s="161"/>
      <c r="R456" s="161"/>
      <c r="S456" s="438"/>
      <c r="T456" s="161"/>
      <c r="U456" s="161"/>
      <c r="V456" s="161"/>
    </row>
    <row r="457" spans="1:22" ht="26.4">
      <c r="A457" s="122" t="str">
        <f t="shared" si="78"/>
        <v>71080204014269</v>
      </c>
      <c r="B457" s="116" t="s">
        <v>439</v>
      </c>
      <c r="C457" s="117" t="s">
        <v>185</v>
      </c>
      <c r="D457" s="118" t="s">
        <v>140</v>
      </c>
      <c r="E457" s="119" t="s">
        <v>155</v>
      </c>
      <c r="F457" s="120" t="s">
        <v>106</v>
      </c>
      <c r="G457" s="121">
        <v>4269</v>
      </c>
      <c r="H457" s="17"/>
      <c r="I457" s="25"/>
      <c r="J457" s="26"/>
      <c r="K457" s="26"/>
      <c r="L457" s="30" t="s">
        <v>142</v>
      </c>
      <c r="M457" s="44">
        <v>4251</v>
      </c>
      <c r="N457" s="183">
        <f t="shared" si="82"/>
        <v>0</v>
      </c>
      <c r="O457" s="183"/>
      <c r="P457" s="183"/>
      <c r="Q457" s="161"/>
      <c r="R457" s="161"/>
      <c r="S457" s="438"/>
      <c r="T457" s="161"/>
      <c r="U457" s="161"/>
      <c r="V457" s="161"/>
    </row>
    <row r="458" spans="1:22" ht="16.2">
      <c r="A458" s="122" t="str">
        <f t="shared" si="78"/>
        <v>71080204014639</v>
      </c>
      <c r="B458" s="124" t="s">
        <v>439</v>
      </c>
      <c r="C458" s="117" t="s">
        <v>185</v>
      </c>
      <c r="D458" s="118" t="s">
        <v>140</v>
      </c>
      <c r="E458" s="119" t="s">
        <v>155</v>
      </c>
      <c r="F458" s="120" t="s">
        <v>106</v>
      </c>
      <c r="G458" s="121">
        <v>4639</v>
      </c>
      <c r="H458" s="17"/>
      <c r="I458" s="25"/>
      <c r="J458" s="26"/>
      <c r="K458" s="26"/>
      <c r="L458" s="30" t="s">
        <v>240</v>
      </c>
      <c r="M458" s="44">
        <v>4269</v>
      </c>
      <c r="N458" s="183">
        <f t="shared" si="82"/>
        <v>0</v>
      </c>
      <c r="O458" s="183"/>
      <c r="P458" s="183"/>
      <c r="Q458" s="161"/>
      <c r="R458" s="161"/>
      <c r="S458" s="438"/>
      <c r="T458" s="161"/>
      <c r="U458" s="161"/>
      <c r="V458" s="161"/>
    </row>
    <row r="459" spans="1:22" ht="26.4">
      <c r="A459" s="122" t="str">
        <f t="shared" si="78"/>
        <v>71080204014819</v>
      </c>
      <c r="B459" s="124" t="s">
        <v>439</v>
      </c>
      <c r="C459" s="117" t="s">
        <v>185</v>
      </c>
      <c r="D459" s="118" t="s">
        <v>140</v>
      </c>
      <c r="E459" s="119" t="s">
        <v>155</v>
      </c>
      <c r="F459" s="120" t="s">
        <v>106</v>
      </c>
      <c r="G459" s="129" t="s">
        <v>88</v>
      </c>
      <c r="H459" s="17"/>
      <c r="I459" s="25"/>
      <c r="J459" s="26"/>
      <c r="K459" s="26"/>
      <c r="L459" s="30" t="s">
        <v>267</v>
      </c>
      <c r="M459" s="44">
        <v>4521</v>
      </c>
      <c r="N459" s="183">
        <f t="shared" si="82"/>
        <v>0</v>
      </c>
      <c r="O459" s="183"/>
      <c r="P459" s="183"/>
      <c r="Q459" s="161"/>
      <c r="R459" s="161"/>
      <c r="S459" s="438"/>
      <c r="T459" s="161"/>
      <c r="U459" s="161"/>
      <c r="V459" s="161"/>
    </row>
    <row r="460" spans="1:22" s="115" customFormat="1" ht="26.4">
      <c r="A460" s="122" t="str">
        <f t="shared" si="78"/>
        <v>71080204020000</v>
      </c>
      <c r="B460" s="124" t="s">
        <v>439</v>
      </c>
      <c r="C460" s="117" t="s">
        <v>185</v>
      </c>
      <c r="D460" s="118" t="s">
        <v>140</v>
      </c>
      <c r="E460" s="119" t="s">
        <v>155</v>
      </c>
      <c r="F460" s="120" t="s">
        <v>140</v>
      </c>
      <c r="G460" s="129" t="s">
        <v>440</v>
      </c>
      <c r="H460" s="17"/>
      <c r="I460" s="25"/>
      <c r="J460" s="26"/>
      <c r="K460" s="26"/>
      <c r="L460" s="30" t="s">
        <v>219</v>
      </c>
      <c r="M460" s="31">
        <v>4819</v>
      </c>
      <c r="N460" s="183">
        <f t="shared" si="82"/>
        <v>0</v>
      </c>
      <c r="O460" s="183"/>
      <c r="P460" s="183"/>
      <c r="Q460" s="161"/>
      <c r="R460" s="161"/>
      <c r="S460" s="438"/>
      <c r="T460" s="161"/>
      <c r="U460" s="161"/>
      <c r="V460" s="161"/>
    </row>
    <row r="461" spans="1:22" ht="16.2">
      <c r="A461" s="122" t="str">
        <f t="shared" si="78"/>
        <v>71080204024511</v>
      </c>
      <c r="B461" s="124" t="s">
        <v>439</v>
      </c>
      <c r="C461" s="117" t="s">
        <v>185</v>
      </c>
      <c r="D461" s="118" t="s">
        <v>140</v>
      </c>
      <c r="E461" s="119" t="s">
        <v>155</v>
      </c>
      <c r="F461" s="120" t="s">
        <v>140</v>
      </c>
      <c r="G461" s="121">
        <v>4511</v>
      </c>
      <c r="H461" s="25"/>
      <c r="I461" s="25"/>
      <c r="J461" s="26"/>
      <c r="K461" s="26"/>
      <c r="L461" s="30" t="s">
        <v>173</v>
      </c>
      <c r="M461" s="31">
        <v>5112</v>
      </c>
      <c r="N461" s="183">
        <f t="shared" si="82"/>
        <v>0</v>
      </c>
      <c r="O461" s="183">
        <v>0</v>
      </c>
      <c r="P461" s="183"/>
      <c r="Q461" s="161"/>
      <c r="R461" s="161"/>
      <c r="S461" s="438"/>
      <c r="T461" s="161"/>
      <c r="U461" s="161"/>
      <c r="V461" s="161"/>
    </row>
    <row r="462" spans="1:22" s="115" customFormat="1" ht="16.8">
      <c r="A462" s="122" t="str">
        <f t="shared" si="78"/>
        <v>71080204030000</v>
      </c>
      <c r="B462" s="124" t="s">
        <v>439</v>
      </c>
      <c r="C462" s="117" t="s">
        <v>185</v>
      </c>
      <c r="D462" s="118" t="s">
        <v>140</v>
      </c>
      <c r="E462" s="119" t="s">
        <v>155</v>
      </c>
      <c r="F462" s="120" t="s">
        <v>442</v>
      </c>
      <c r="G462" s="129" t="s">
        <v>440</v>
      </c>
      <c r="H462" s="25"/>
      <c r="I462" s="25"/>
      <c r="J462" s="26"/>
      <c r="K462" s="26"/>
      <c r="L462" s="30" t="s">
        <v>174</v>
      </c>
      <c r="M462" s="31">
        <v>5113</v>
      </c>
      <c r="N462" s="183">
        <f t="shared" si="82"/>
        <v>0</v>
      </c>
      <c r="O462" s="398">
        <v>0</v>
      </c>
      <c r="P462" s="398"/>
      <c r="Q462" s="161"/>
      <c r="R462" s="161"/>
      <c r="S462" s="438"/>
      <c r="T462" s="161"/>
      <c r="U462" s="161"/>
      <c r="V462" s="161"/>
    </row>
    <row r="463" spans="1:22" ht="16.2">
      <c r="A463" s="122" t="str">
        <f t="shared" si="78"/>
        <v>71080204035113</v>
      </c>
      <c r="B463" s="124" t="s">
        <v>439</v>
      </c>
      <c r="C463" s="117" t="s">
        <v>185</v>
      </c>
      <c r="D463" s="118" t="s">
        <v>140</v>
      </c>
      <c r="E463" s="119" t="s">
        <v>155</v>
      </c>
      <c r="F463" s="120" t="s">
        <v>442</v>
      </c>
      <c r="G463" s="121">
        <v>5113</v>
      </c>
      <c r="H463" s="17"/>
      <c r="I463" s="25"/>
      <c r="J463" s="26"/>
      <c r="K463" s="26"/>
      <c r="L463" s="30" t="s">
        <v>268</v>
      </c>
      <c r="M463" s="44">
        <v>5129</v>
      </c>
      <c r="N463" s="183">
        <f>O463+P463</f>
        <v>0</v>
      </c>
      <c r="O463" s="183">
        <v>0</v>
      </c>
      <c r="P463" s="183"/>
      <c r="Q463" s="161"/>
      <c r="R463" s="161"/>
      <c r="S463" s="438"/>
      <c r="T463" s="161"/>
      <c r="U463" s="161"/>
      <c r="V463" s="161"/>
    </row>
    <row r="464" spans="1:22" s="156" customFormat="1" ht="27.6">
      <c r="A464" s="122" t="str">
        <f t="shared" si="78"/>
        <v>71080205000000</v>
      </c>
      <c r="B464" s="124" t="s">
        <v>439</v>
      </c>
      <c r="C464" s="117" t="s">
        <v>185</v>
      </c>
      <c r="D464" s="118" t="s">
        <v>140</v>
      </c>
      <c r="E464" s="119" t="s">
        <v>149</v>
      </c>
      <c r="F464" s="120" t="s">
        <v>441</v>
      </c>
      <c r="G464" s="129" t="s">
        <v>440</v>
      </c>
      <c r="H464" s="45"/>
      <c r="I464" s="147"/>
      <c r="J464" s="148"/>
      <c r="K464" s="148"/>
      <c r="L464" s="27" t="s">
        <v>269</v>
      </c>
      <c r="M464" s="28"/>
      <c r="N464" s="197">
        <f>O464+P464</f>
        <v>0</v>
      </c>
      <c r="O464" s="197">
        <f>SUM(O465:O472)</f>
        <v>0</v>
      </c>
      <c r="P464" s="197">
        <f>SUM(P465:P472)</f>
        <v>0</v>
      </c>
      <c r="Q464" s="161"/>
      <c r="R464" s="161"/>
      <c r="S464" s="438"/>
      <c r="T464" s="161"/>
      <c r="U464" s="161"/>
      <c r="V464" s="161"/>
    </row>
    <row r="465" spans="1:22" ht="16.2">
      <c r="A465" s="122" t="str">
        <f t="shared" si="78"/>
        <v>71080205000001</v>
      </c>
      <c r="B465" s="124" t="s">
        <v>439</v>
      </c>
      <c r="C465" s="117" t="s">
        <v>185</v>
      </c>
      <c r="D465" s="118" t="s">
        <v>140</v>
      </c>
      <c r="E465" s="119" t="s">
        <v>149</v>
      </c>
      <c r="F465" s="120" t="s">
        <v>441</v>
      </c>
      <c r="G465" s="129" t="s">
        <v>96</v>
      </c>
      <c r="H465" s="25"/>
      <c r="I465" s="25"/>
      <c r="J465" s="26"/>
      <c r="K465" s="26"/>
      <c r="L465" s="29" t="s">
        <v>122</v>
      </c>
      <c r="M465" s="12">
        <v>4234</v>
      </c>
      <c r="N465" s="183">
        <f>O465+P465</f>
        <v>0</v>
      </c>
      <c r="O465" s="405"/>
      <c r="P465" s="405"/>
      <c r="Q465" s="161"/>
      <c r="R465" s="161"/>
      <c r="S465" s="438"/>
      <c r="T465" s="161"/>
      <c r="U465" s="161"/>
      <c r="V465" s="161"/>
    </row>
    <row r="466" spans="1:22" s="115" customFormat="1" ht="26.4">
      <c r="A466" s="122" t="str">
        <f t="shared" si="78"/>
        <v>71080205010000</v>
      </c>
      <c r="B466" s="124" t="s">
        <v>439</v>
      </c>
      <c r="C466" s="117" t="s">
        <v>185</v>
      </c>
      <c r="D466" s="118" t="s">
        <v>140</v>
      </c>
      <c r="E466" s="119" t="s">
        <v>149</v>
      </c>
      <c r="F466" s="120" t="s">
        <v>106</v>
      </c>
      <c r="G466" s="129" t="s">
        <v>440</v>
      </c>
      <c r="H466" s="25"/>
      <c r="I466" s="25"/>
      <c r="J466" s="26"/>
      <c r="K466" s="26"/>
      <c r="L466" s="30" t="s">
        <v>142</v>
      </c>
      <c r="M466" s="31">
        <v>4251</v>
      </c>
      <c r="N466" s="183">
        <f t="shared" ref="N466:N475" si="83">O466+P466</f>
        <v>0</v>
      </c>
      <c r="O466" s="183"/>
      <c r="P466" s="183"/>
      <c r="Q466" s="161"/>
      <c r="R466" s="161"/>
      <c r="S466" s="438"/>
      <c r="T466" s="161"/>
      <c r="U466" s="161"/>
      <c r="V466" s="161"/>
    </row>
    <row r="467" spans="1:22" ht="16.2">
      <c r="A467" s="122" t="str">
        <f t="shared" si="78"/>
        <v>71080205014511</v>
      </c>
      <c r="B467" s="124" t="s">
        <v>439</v>
      </c>
      <c r="C467" s="117" t="s">
        <v>185</v>
      </c>
      <c r="D467" s="118" t="s">
        <v>140</v>
      </c>
      <c r="E467" s="119" t="s">
        <v>149</v>
      </c>
      <c r="F467" s="120" t="s">
        <v>106</v>
      </c>
      <c r="G467" s="121">
        <v>4511</v>
      </c>
      <c r="H467" s="17"/>
      <c r="I467" s="25"/>
      <c r="J467" s="26"/>
      <c r="K467" s="26"/>
      <c r="L467" s="30" t="s">
        <v>240</v>
      </c>
      <c r="M467" s="13">
        <v>4269</v>
      </c>
      <c r="N467" s="183">
        <f t="shared" si="83"/>
        <v>0</v>
      </c>
      <c r="O467" s="183"/>
      <c r="P467" s="183"/>
      <c r="Q467" s="161"/>
      <c r="R467" s="161"/>
      <c r="S467" s="438"/>
      <c r="T467" s="161"/>
      <c r="U467" s="161"/>
      <c r="V467" s="161"/>
    </row>
    <row r="468" spans="1:22" s="115" customFormat="1" ht="26.4">
      <c r="A468" s="122" t="str">
        <f t="shared" si="78"/>
        <v>71080205020000</v>
      </c>
      <c r="B468" s="124" t="s">
        <v>439</v>
      </c>
      <c r="C468" s="117" t="s">
        <v>185</v>
      </c>
      <c r="D468" s="118" t="s">
        <v>140</v>
      </c>
      <c r="E468" s="119" t="s">
        <v>149</v>
      </c>
      <c r="F468" s="120" t="s">
        <v>140</v>
      </c>
      <c r="G468" s="129" t="s">
        <v>440</v>
      </c>
      <c r="H468" s="17"/>
      <c r="I468" s="25"/>
      <c r="J468" s="26"/>
      <c r="K468" s="26"/>
      <c r="L468" s="30" t="s">
        <v>267</v>
      </c>
      <c r="M468" s="13">
        <v>4521</v>
      </c>
      <c r="N468" s="183">
        <f t="shared" si="83"/>
        <v>0</v>
      </c>
      <c r="O468" s="183"/>
      <c r="P468" s="183"/>
      <c r="Q468" s="161"/>
      <c r="R468" s="161"/>
      <c r="S468" s="438"/>
      <c r="T468" s="161"/>
      <c r="U468" s="161"/>
      <c r="V468" s="161"/>
    </row>
    <row r="469" spans="1:22" ht="16.2">
      <c r="A469" s="122" t="str">
        <f t="shared" si="78"/>
        <v>71080205024511</v>
      </c>
      <c r="B469" s="124" t="s">
        <v>439</v>
      </c>
      <c r="C469" s="117" t="s">
        <v>185</v>
      </c>
      <c r="D469" s="118" t="s">
        <v>140</v>
      </c>
      <c r="E469" s="119" t="s">
        <v>149</v>
      </c>
      <c r="F469" s="120" t="s">
        <v>140</v>
      </c>
      <c r="G469" s="121">
        <v>4511</v>
      </c>
      <c r="H469" s="25"/>
      <c r="I469" s="25"/>
      <c r="J469" s="26"/>
      <c r="K469" s="26"/>
      <c r="L469" s="32" t="s">
        <v>211</v>
      </c>
      <c r="M469" s="48">
        <v>4639</v>
      </c>
      <c r="N469" s="183">
        <f t="shared" si="83"/>
        <v>0</v>
      </c>
      <c r="O469" s="183"/>
      <c r="P469" s="183"/>
      <c r="Q469" s="161"/>
      <c r="R469" s="161"/>
      <c r="S469" s="438"/>
      <c r="T469" s="161"/>
      <c r="U469" s="161"/>
      <c r="V469" s="161"/>
    </row>
    <row r="470" spans="1:22" ht="16.2">
      <c r="A470" s="122" t="str">
        <f t="shared" si="78"/>
        <v>71090201044239</v>
      </c>
      <c r="B470" s="124" t="s">
        <v>439</v>
      </c>
      <c r="C470" s="117" t="s">
        <v>187</v>
      </c>
      <c r="D470" s="118" t="s">
        <v>140</v>
      </c>
      <c r="E470" s="119" t="s">
        <v>106</v>
      </c>
      <c r="F470" s="120" t="s">
        <v>155</v>
      </c>
      <c r="G470" s="121">
        <v>4239</v>
      </c>
      <c r="H470" s="25"/>
      <c r="I470" s="18"/>
      <c r="J470" s="19"/>
      <c r="K470" s="19"/>
      <c r="L470" s="30" t="s">
        <v>134</v>
      </c>
      <c r="M470" s="31">
        <v>4861</v>
      </c>
      <c r="N470" s="183">
        <f t="shared" si="83"/>
        <v>0</v>
      </c>
      <c r="O470" s="405"/>
      <c r="P470" s="405"/>
      <c r="Q470" s="161"/>
      <c r="R470" s="161"/>
      <c r="S470" s="438"/>
      <c r="T470" s="161"/>
      <c r="U470" s="161"/>
      <c r="V470" s="161"/>
    </row>
    <row r="471" spans="1:22" ht="16.2">
      <c r="B471" s="124"/>
      <c r="H471" s="37"/>
      <c r="I471" s="194"/>
      <c r="J471" s="195"/>
      <c r="K471" s="196"/>
      <c r="L471" s="30" t="s">
        <v>173</v>
      </c>
      <c r="M471" s="31">
        <v>5112</v>
      </c>
      <c r="N471" s="183">
        <f t="shared" si="83"/>
        <v>0</v>
      </c>
      <c r="O471" s="183"/>
      <c r="P471" s="183"/>
      <c r="Q471" s="161"/>
      <c r="R471" s="161"/>
      <c r="S471" s="438"/>
      <c r="T471" s="161"/>
      <c r="U471" s="161"/>
      <c r="V471" s="161"/>
    </row>
    <row r="472" spans="1:22" ht="16.2">
      <c r="B472" s="124"/>
      <c r="H472" s="25"/>
      <c r="I472" s="25"/>
      <c r="J472" s="26"/>
      <c r="K472" s="26"/>
      <c r="L472" s="30" t="s">
        <v>174</v>
      </c>
      <c r="M472" s="31">
        <v>5113</v>
      </c>
      <c r="N472" s="183">
        <f t="shared" si="83"/>
        <v>0</v>
      </c>
      <c r="O472" s="183"/>
      <c r="P472" s="183"/>
      <c r="Q472" s="161"/>
      <c r="R472" s="161"/>
      <c r="S472" s="438"/>
      <c r="T472" s="161"/>
      <c r="U472" s="161"/>
      <c r="V472" s="161"/>
    </row>
    <row r="473" spans="1:22" s="156" customFormat="1" ht="16.2">
      <c r="A473" s="122" t="str">
        <f t="shared" si="78"/>
        <v>71080207000000</v>
      </c>
      <c r="B473" s="124" t="s">
        <v>439</v>
      </c>
      <c r="C473" s="117" t="s">
        <v>185</v>
      </c>
      <c r="D473" s="118" t="s">
        <v>140</v>
      </c>
      <c r="E473" s="119" t="s">
        <v>183</v>
      </c>
      <c r="F473" s="120" t="s">
        <v>441</v>
      </c>
      <c r="G473" s="129" t="s">
        <v>440</v>
      </c>
      <c r="H473" s="45"/>
      <c r="I473" s="147"/>
      <c r="J473" s="148"/>
      <c r="K473" s="148"/>
      <c r="L473" s="27" t="s">
        <v>841</v>
      </c>
      <c r="M473" s="28"/>
      <c r="N473" s="197">
        <f>O473+P473</f>
        <v>0</v>
      </c>
      <c r="O473" s="197">
        <f>SUM(O474:O475)</f>
        <v>0</v>
      </c>
      <c r="P473" s="197">
        <f>SUM(P474:P475)</f>
        <v>0</v>
      </c>
      <c r="Q473" s="161"/>
      <c r="R473" s="161"/>
      <c r="S473" s="438"/>
      <c r="T473" s="161"/>
      <c r="U473" s="161"/>
      <c r="V473" s="161"/>
    </row>
    <row r="474" spans="1:22" ht="22.5" customHeight="1">
      <c r="A474" s="122" t="str">
        <f t="shared" si="78"/>
        <v>71080207000001</v>
      </c>
      <c r="B474" s="124" t="s">
        <v>439</v>
      </c>
      <c r="C474" s="117" t="s">
        <v>185</v>
      </c>
      <c r="D474" s="118" t="s">
        <v>140</v>
      </c>
      <c r="E474" s="119" t="s">
        <v>183</v>
      </c>
      <c r="F474" s="120" t="s">
        <v>441</v>
      </c>
      <c r="G474" s="129" t="s">
        <v>96</v>
      </c>
      <c r="H474" s="17"/>
      <c r="I474" s="400"/>
      <c r="J474" s="401"/>
      <c r="K474" s="401"/>
      <c r="L474" s="30" t="s">
        <v>142</v>
      </c>
      <c r="M474" s="31">
        <v>4251</v>
      </c>
      <c r="N474" s="183">
        <f t="shared" si="83"/>
        <v>0</v>
      </c>
      <c r="O474" s="423"/>
      <c r="P474" s="423"/>
      <c r="Q474" s="161"/>
      <c r="R474" s="161"/>
      <c r="S474" s="438"/>
      <c r="T474" s="161"/>
      <c r="U474" s="161"/>
      <c r="V474" s="161"/>
    </row>
    <row r="475" spans="1:22" s="115" customFormat="1" ht="16.8">
      <c r="A475" s="122" t="str">
        <f t="shared" si="78"/>
        <v>71080207010000</v>
      </c>
      <c r="B475" s="124" t="s">
        <v>439</v>
      </c>
      <c r="C475" s="117" t="s">
        <v>185</v>
      </c>
      <c r="D475" s="118" t="s">
        <v>140</v>
      </c>
      <c r="E475" s="119" t="s">
        <v>183</v>
      </c>
      <c r="F475" s="120" t="s">
        <v>106</v>
      </c>
      <c r="G475" s="129" t="s">
        <v>440</v>
      </c>
      <c r="H475" s="25"/>
      <c r="I475" s="25"/>
      <c r="J475" s="26"/>
      <c r="K475" s="26"/>
      <c r="L475" s="30" t="s">
        <v>174</v>
      </c>
      <c r="M475" s="31">
        <v>5113</v>
      </c>
      <c r="N475" s="183">
        <f t="shared" si="83"/>
        <v>0</v>
      </c>
      <c r="O475" s="398"/>
      <c r="P475" s="398"/>
      <c r="Q475" s="161"/>
      <c r="R475" s="161"/>
      <c r="S475" s="438"/>
      <c r="T475" s="161"/>
      <c r="U475" s="161"/>
      <c r="V475" s="161"/>
    </row>
    <row r="476" spans="1:22" s="156" customFormat="1" ht="16.2">
      <c r="A476" s="122" t="str">
        <f t="shared" ref="A476:A525" si="84">CONCATENATE(B476,C476,D476,E476,F476,G476)</f>
        <v>71080403000000</v>
      </c>
      <c r="B476" s="124" t="s">
        <v>439</v>
      </c>
      <c r="C476" s="117" t="s">
        <v>185</v>
      </c>
      <c r="D476" s="118" t="s">
        <v>155</v>
      </c>
      <c r="E476" s="119" t="s">
        <v>442</v>
      </c>
      <c r="F476" s="120" t="s">
        <v>441</v>
      </c>
      <c r="G476" s="129" t="s">
        <v>440</v>
      </c>
      <c r="H476" s="180">
        <v>2700</v>
      </c>
      <c r="I476" s="212" t="s">
        <v>183</v>
      </c>
      <c r="J476" s="213">
        <v>0</v>
      </c>
      <c r="K476" s="213">
        <v>0</v>
      </c>
      <c r="L476" s="162" t="s">
        <v>275</v>
      </c>
      <c r="M476" s="174"/>
      <c r="N476" s="163">
        <f>+N478</f>
        <v>0</v>
      </c>
      <c r="O476" s="163">
        <f t="shared" ref="O476:P476" si="85">+O478</f>
        <v>0</v>
      </c>
      <c r="P476" s="163">
        <f t="shared" si="85"/>
        <v>0</v>
      </c>
      <c r="Q476" s="161"/>
      <c r="R476" s="161"/>
      <c r="S476" s="438"/>
      <c r="T476" s="161"/>
      <c r="U476" s="161"/>
      <c r="V476" s="161"/>
    </row>
    <row r="477" spans="1:22" ht="16.2">
      <c r="A477" s="122" t="str">
        <f t="shared" si="84"/>
        <v>71080403000001</v>
      </c>
      <c r="B477" s="124" t="s">
        <v>439</v>
      </c>
      <c r="C477" s="117" t="s">
        <v>185</v>
      </c>
      <c r="D477" s="118" t="s">
        <v>155</v>
      </c>
      <c r="E477" s="119" t="s">
        <v>442</v>
      </c>
      <c r="F477" s="120" t="s">
        <v>441</v>
      </c>
      <c r="G477" s="129" t="s">
        <v>96</v>
      </c>
      <c r="H477" s="25"/>
      <c r="I477" s="18"/>
      <c r="J477" s="19"/>
      <c r="K477" s="19"/>
      <c r="L477" s="30" t="s">
        <v>108</v>
      </c>
      <c r="M477" s="31"/>
      <c r="N477" s="150"/>
      <c r="O477" s="150"/>
      <c r="P477" s="150"/>
      <c r="Q477" s="161"/>
      <c r="R477" s="161"/>
      <c r="S477" s="438"/>
      <c r="T477" s="161"/>
      <c r="U477" s="161"/>
      <c r="V477" s="161"/>
    </row>
    <row r="478" spans="1:22" ht="16.2">
      <c r="A478" s="122" t="str">
        <f t="shared" si="84"/>
        <v>71090101000001</v>
      </c>
      <c r="B478" s="124" t="s">
        <v>439</v>
      </c>
      <c r="C478" s="117" t="s">
        <v>187</v>
      </c>
      <c r="D478" s="118" t="s">
        <v>106</v>
      </c>
      <c r="E478" s="119" t="s">
        <v>106</v>
      </c>
      <c r="F478" s="120" t="s">
        <v>441</v>
      </c>
      <c r="G478" s="129" t="s">
        <v>96</v>
      </c>
      <c r="H478" s="165">
        <v>2760</v>
      </c>
      <c r="I478" s="166" t="s">
        <v>183</v>
      </c>
      <c r="J478" s="167">
        <v>6</v>
      </c>
      <c r="K478" s="167">
        <v>0</v>
      </c>
      <c r="L478" s="168" t="s">
        <v>279</v>
      </c>
      <c r="M478" s="176"/>
      <c r="N478" s="188">
        <f>+N480</f>
        <v>0</v>
      </c>
      <c r="O478" s="188">
        <f t="shared" ref="O478:P478" si="86">+O480</f>
        <v>0</v>
      </c>
      <c r="P478" s="188">
        <f t="shared" si="86"/>
        <v>0</v>
      </c>
      <c r="Q478" s="161"/>
      <c r="R478" s="161"/>
      <c r="S478" s="438"/>
      <c r="T478" s="161"/>
      <c r="U478" s="161"/>
      <c r="V478" s="161"/>
    </row>
    <row r="479" spans="1:22" s="115" customFormat="1" ht="16.2">
      <c r="A479" s="122" t="str">
        <f t="shared" si="84"/>
        <v>71090101010000</v>
      </c>
      <c r="B479" s="124" t="s">
        <v>439</v>
      </c>
      <c r="C479" s="117" t="s">
        <v>187</v>
      </c>
      <c r="D479" s="118" t="s">
        <v>106</v>
      </c>
      <c r="E479" s="119" t="s">
        <v>106</v>
      </c>
      <c r="F479" s="120" t="s">
        <v>106</v>
      </c>
      <c r="G479" s="129" t="s">
        <v>440</v>
      </c>
      <c r="H479" s="25"/>
      <c r="I479" s="18"/>
      <c r="J479" s="19"/>
      <c r="K479" s="19"/>
      <c r="L479" s="30" t="s">
        <v>110</v>
      </c>
      <c r="M479" s="31"/>
      <c r="N479" s="190"/>
      <c r="O479" s="190"/>
      <c r="P479" s="190"/>
      <c r="Q479" s="161"/>
      <c r="R479" s="161"/>
      <c r="S479" s="438"/>
      <c r="T479" s="161"/>
      <c r="U479" s="161"/>
      <c r="V479" s="161"/>
    </row>
    <row r="480" spans="1:22" ht="16.2">
      <c r="A480" s="122" t="str">
        <f t="shared" si="84"/>
        <v>71090101014239</v>
      </c>
      <c r="B480" s="124" t="s">
        <v>439</v>
      </c>
      <c r="C480" s="117" t="s">
        <v>187</v>
      </c>
      <c r="D480" s="118" t="s">
        <v>106</v>
      </c>
      <c r="E480" s="119" t="s">
        <v>106</v>
      </c>
      <c r="F480" s="120" t="s">
        <v>106</v>
      </c>
      <c r="G480" s="121">
        <v>4239</v>
      </c>
      <c r="H480" s="151">
        <v>2761</v>
      </c>
      <c r="I480" s="152" t="s">
        <v>183</v>
      </c>
      <c r="J480" s="153">
        <v>6</v>
      </c>
      <c r="K480" s="153">
        <v>1</v>
      </c>
      <c r="L480" s="154" t="s">
        <v>280</v>
      </c>
      <c r="M480" s="155"/>
      <c r="N480" s="192">
        <f>+N482+N485+N487</f>
        <v>0</v>
      </c>
      <c r="O480" s="192">
        <f>+O482+O485+O487</f>
        <v>0</v>
      </c>
      <c r="P480" s="192">
        <f>+P482+P485+P487</f>
        <v>0</v>
      </c>
      <c r="Q480" s="161"/>
      <c r="R480" s="161"/>
      <c r="S480" s="438"/>
      <c r="T480" s="161"/>
      <c r="U480" s="161"/>
      <c r="V480" s="161"/>
    </row>
    <row r="481" spans="1:235" ht="16.2">
      <c r="A481" s="122" t="str">
        <f t="shared" si="84"/>
        <v>71090101014511</v>
      </c>
      <c r="B481" s="124" t="s">
        <v>439</v>
      </c>
      <c r="C481" s="117" t="s">
        <v>187</v>
      </c>
      <c r="D481" s="118" t="s">
        <v>106</v>
      </c>
      <c r="E481" s="119" t="s">
        <v>106</v>
      </c>
      <c r="F481" s="120" t="s">
        <v>106</v>
      </c>
      <c r="G481" s="121">
        <v>4511</v>
      </c>
      <c r="H481" s="25"/>
      <c r="I481" s="25"/>
      <c r="J481" s="26"/>
      <c r="K481" s="26"/>
      <c r="L481" s="30" t="s">
        <v>108</v>
      </c>
      <c r="M481" s="31"/>
      <c r="N481" s="190"/>
      <c r="O481" s="190"/>
      <c r="P481" s="190"/>
      <c r="Q481" s="161"/>
      <c r="R481" s="161"/>
      <c r="S481" s="438"/>
      <c r="T481" s="161"/>
      <c r="U481" s="161"/>
      <c r="V481" s="161"/>
    </row>
    <row r="482" spans="1:235" s="115" customFormat="1" ht="38.4" customHeight="1">
      <c r="A482" s="122" t="str">
        <f t="shared" si="84"/>
        <v>71090101020000</v>
      </c>
      <c r="B482" s="124" t="s">
        <v>439</v>
      </c>
      <c r="C482" s="117" t="s">
        <v>187</v>
      </c>
      <c r="D482" s="118" t="s">
        <v>106</v>
      </c>
      <c r="E482" s="119" t="s">
        <v>106</v>
      </c>
      <c r="F482" s="120" t="s">
        <v>140</v>
      </c>
      <c r="G482" s="129" t="s">
        <v>440</v>
      </c>
      <c r="H482" s="45"/>
      <c r="I482" s="147"/>
      <c r="J482" s="148"/>
      <c r="K482" s="148"/>
      <c r="L482" s="27" t="s">
        <v>897</v>
      </c>
      <c r="M482" s="28"/>
      <c r="N482" s="197">
        <f>O482+P482</f>
        <v>0</v>
      </c>
      <c r="O482" s="197">
        <f>SUM(O483:O484)</f>
        <v>0</v>
      </c>
      <c r="P482" s="197">
        <f>SUM(P483:P484)</f>
        <v>0</v>
      </c>
      <c r="Q482" s="161"/>
      <c r="R482" s="161"/>
      <c r="S482" s="438"/>
      <c r="T482" s="161"/>
      <c r="U482" s="161"/>
      <c r="V482" s="161"/>
    </row>
    <row r="483" spans="1:235" ht="16.8">
      <c r="A483" s="122" t="str">
        <f t="shared" si="84"/>
        <v>71090101025129</v>
      </c>
      <c r="B483" s="124" t="s">
        <v>439</v>
      </c>
      <c r="C483" s="117" t="s">
        <v>187</v>
      </c>
      <c r="D483" s="118" t="s">
        <v>106</v>
      </c>
      <c r="E483" s="119" t="s">
        <v>106</v>
      </c>
      <c r="F483" s="120" t="s">
        <v>140</v>
      </c>
      <c r="G483" s="121">
        <v>5129</v>
      </c>
      <c r="H483" s="25"/>
      <c r="I483" s="25"/>
      <c r="J483" s="26"/>
      <c r="K483" s="26"/>
      <c r="L483" s="30" t="s">
        <v>136</v>
      </c>
      <c r="M483" s="31">
        <v>5122</v>
      </c>
      <c r="N483" s="183">
        <f t="shared" ref="N483:N486" si="87">O483+P483</f>
        <v>0</v>
      </c>
      <c r="O483" s="398"/>
      <c r="P483" s="398"/>
      <c r="Q483" s="161"/>
      <c r="R483" s="161"/>
      <c r="S483" s="438"/>
      <c r="T483" s="161"/>
      <c r="U483" s="161"/>
      <c r="V483" s="161"/>
    </row>
    <row r="484" spans="1:235" s="115" customFormat="1" ht="16.8">
      <c r="A484" s="122" t="str">
        <f t="shared" si="84"/>
        <v>71090101030000</v>
      </c>
      <c r="B484" s="124" t="s">
        <v>439</v>
      </c>
      <c r="C484" s="117" t="s">
        <v>187</v>
      </c>
      <c r="D484" s="118" t="s">
        <v>106</v>
      </c>
      <c r="E484" s="119" t="s">
        <v>106</v>
      </c>
      <c r="F484" s="120" t="s">
        <v>442</v>
      </c>
      <c r="G484" s="129" t="s">
        <v>440</v>
      </c>
      <c r="H484" s="25"/>
      <c r="I484" s="25"/>
      <c r="J484" s="26"/>
      <c r="K484" s="26"/>
      <c r="L484" s="30" t="s">
        <v>137</v>
      </c>
      <c r="M484" s="31">
        <v>5129</v>
      </c>
      <c r="N484" s="183">
        <f t="shared" si="87"/>
        <v>0</v>
      </c>
      <c r="O484" s="398">
        <v>0</v>
      </c>
      <c r="P484" s="398"/>
      <c r="Q484" s="161"/>
      <c r="R484" s="161"/>
      <c r="S484" s="438"/>
      <c r="T484" s="161"/>
      <c r="U484" s="161"/>
      <c r="V484" s="161"/>
    </row>
    <row r="485" spans="1:235" s="115" customFormat="1" ht="27.6">
      <c r="A485" s="122" t="str">
        <f t="shared" si="84"/>
        <v>71090101034239</v>
      </c>
      <c r="B485" s="124" t="s">
        <v>439</v>
      </c>
      <c r="C485" s="117" t="s">
        <v>187</v>
      </c>
      <c r="D485" s="118" t="s">
        <v>106</v>
      </c>
      <c r="E485" s="119" t="s">
        <v>106</v>
      </c>
      <c r="F485" s="120" t="s">
        <v>442</v>
      </c>
      <c r="G485" s="129">
        <v>4239</v>
      </c>
      <c r="H485" s="45"/>
      <c r="I485" s="147"/>
      <c r="J485" s="148"/>
      <c r="K485" s="148"/>
      <c r="L485" s="27" t="s">
        <v>282</v>
      </c>
      <c r="M485" s="28"/>
      <c r="N485" s="197">
        <f t="shared" si="87"/>
        <v>0</v>
      </c>
      <c r="O485" s="197">
        <f>SUM(O486)</f>
        <v>0</v>
      </c>
      <c r="P485" s="197">
        <f>SUM(P486)</f>
        <v>0</v>
      </c>
      <c r="Q485" s="161"/>
      <c r="R485" s="161"/>
      <c r="S485" s="438"/>
      <c r="T485" s="161"/>
      <c r="U485" s="161"/>
      <c r="V485" s="161"/>
    </row>
    <row r="486" spans="1:235" s="39" customFormat="1" ht="16.8">
      <c r="A486" s="122" t="str">
        <f t="shared" si="84"/>
        <v>71090101034511</v>
      </c>
      <c r="B486" s="124" t="s">
        <v>439</v>
      </c>
      <c r="C486" s="117" t="s">
        <v>187</v>
      </c>
      <c r="D486" s="118" t="s">
        <v>106</v>
      </c>
      <c r="E486" s="119" t="s">
        <v>106</v>
      </c>
      <c r="F486" s="120" t="s">
        <v>442</v>
      </c>
      <c r="G486" s="129" t="s">
        <v>83</v>
      </c>
      <c r="H486" s="25"/>
      <c r="I486" s="25"/>
      <c r="J486" s="26"/>
      <c r="K486" s="26"/>
      <c r="L486" s="29" t="s">
        <v>126</v>
      </c>
      <c r="M486" s="12">
        <v>4241</v>
      </c>
      <c r="N486" s="183">
        <f t="shared" si="87"/>
        <v>0</v>
      </c>
      <c r="O486" s="398"/>
      <c r="P486" s="398"/>
      <c r="Q486" s="161"/>
      <c r="R486" s="161"/>
      <c r="S486" s="438"/>
      <c r="T486" s="161"/>
      <c r="U486" s="161"/>
      <c r="V486" s="161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</row>
    <row r="487" spans="1:235" s="115" customFormat="1" ht="16.2">
      <c r="A487" s="122" t="str">
        <f t="shared" ref="A487:A488" si="88">CONCATENATE(B487,C487,D487,E487,F487,G487)</f>
        <v>71090101034239</v>
      </c>
      <c r="B487" s="124" t="s">
        <v>439</v>
      </c>
      <c r="C487" s="117" t="s">
        <v>187</v>
      </c>
      <c r="D487" s="118" t="s">
        <v>106</v>
      </c>
      <c r="E487" s="119" t="s">
        <v>106</v>
      </c>
      <c r="F487" s="120" t="s">
        <v>442</v>
      </c>
      <c r="G487" s="129">
        <v>4239</v>
      </c>
      <c r="H487" s="45"/>
      <c r="I487" s="147"/>
      <c r="J487" s="148"/>
      <c r="K487" s="148"/>
      <c r="L487" s="27" t="s">
        <v>908</v>
      </c>
      <c r="M487" s="28"/>
      <c r="N487" s="197">
        <f t="shared" ref="N487:N488" si="89">O487+P487</f>
        <v>0</v>
      </c>
      <c r="O487" s="197">
        <f>SUM(O488)</f>
        <v>0</v>
      </c>
      <c r="P487" s="197">
        <f>SUM(P488)</f>
        <v>0</v>
      </c>
      <c r="Q487" s="161"/>
      <c r="R487" s="161"/>
      <c r="S487" s="438"/>
      <c r="T487" s="161"/>
      <c r="U487" s="161"/>
      <c r="V487" s="161"/>
    </row>
    <row r="488" spans="1:235" s="115" customFormat="1" ht="16.8">
      <c r="A488" s="122" t="str">
        <f t="shared" si="88"/>
        <v>71080207010000</v>
      </c>
      <c r="B488" s="124" t="s">
        <v>439</v>
      </c>
      <c r="C488" s="117" t="s">
        <v>185</v>
      </c>
      <c r="D488" s="118" t="s">
        <v>140</v>
      </c>
      <c r="E488" s="119" t="s">
        <v>183</v>
      </c>
      <c r="F488" s="120" t="s">
        <v>106</v>
      </c>
      <c r="G488" s="129" t="s">
        <v>440</v>
      </c>
      <c r="H488" s="25"/>
      <c r="I488" s="25"/>
      <c r="J488" s="26"/>
      <c r="K488" s="26"/>
      <c r="L488" s="30" t="s">
        <v>174</v>
      </c>
      <c r="M488" s="31">
        <v>5113</v>
      </c>
      <c r="N488" s="183">
        <f t="shared" si="89"/>
        <v>0</v>
      </c>
      <c r="O488" s="398"/>
      <c r="P488" s="398"/>
      <c r="Q488" s="161"/>
      <c r="R488" s="161"/>
      <c r="S488" s="438"/>
      <c r="T488" s="161"/>
      <c r="U488" s="161"/>
      <c r="V488" s="161"/>
    </row>
    <row r="489" spans="1:235" s="115" customFormat="1" ht="16.2">
      <c r="A489" s="122" t="str">
        <f t="shared" si="84"/>
        <v>71090102020000</v>
      </c>
      <c r="B489" s="124" t="s">
        <v>439</v>
      </c>
      <c r="C489" s="117" t="s">
        <v>187</v>
      </c>
      <c r="D489" s="118" t="s">
        <v>106</v>
      </c>
      <c r="E489" s="119" t="s">
        <v>140</v>
      </c>
      <c r="F489" s="120" t="s">
        <v>140</v>
      </c>
      <c r="G489" s="129" t="s">
        <v>440</v>
      </c>
      <c r="H489" s="180">
        <v>2800</v>
      </c>
      <c r="I489" s="212" t="s">
        <v>185</v>
      </c>
      <c r="J489" s="213">
        <v>0</v>
      </c>
      <c r="K489" s="213">
        <v>0</v>
      </c>
      <c r="L489" s="162" t="s">
        <v>284</v>
      </c>
      <c r="M489" s="174"/>
      <c r="N489" s="163">
        <f>+N491+N516+N565</f>
        <v>0</v>
      </c>
      <c r="O489" s="163">
        <f>+O491+O516+O565</f>
        <v>0</v>
      </c>
      <c r="P489" s="163">
        <f>+P491+P516+P565</f>
        <v>0</v>
      </c>
      <c r="Q489" s="161"/>
      <c r="R489" s="161"/>
      <c r="S489" s="438"/>
      <c r="T489" s="161"/>
      <c r="U489" s="161"/>
      <c r="V489" s="161"/>
    </row>
    <row r="490" spans="1:235" ht="16.2">
      <c r="A490" s="122" t="str">
        <f t="shared" si="84"/>
        <v>71090102024239</v>
      </c>
      <c r="B490" s="124" t="s">
        <v>439</v>
      </c>
      <c r="C490" s="117" t="s">
        <v>187</v>
      </c>
      <c r="D490" s="118" t="s">
        <v>106</v>
      </c>
      <c r="E490" s="119" t="s">
        <v>140</v>
      </c>
      <c r="F490" s="120" t="s">
        <v>140</v>
      </c>
      <c r="G490" s="121">
        <v>4239</v>
      </c>
      <c r="H490" s="25"/>
      <c r="I490" s="18"/>
      <c r="J490" s="19"/>
      <c r="K490" s="19"/>
      <c r="L490" s="30" t="s">
        <v>108</v>
      </c>
      <c r="M490" s="31"/>
      <c r="N490" s="190"/>
      <c r="O490" s="190"/>
      <c r="P490" s="190"/>
      <c r="Q490" s="161"/>
      <c r="R490" s="161"/>
      <c r="S490" s="438"/>
      <c r="T490" s="161"/>
      <c r="U490" s="161"/>
      <c r="V490" s="161"/>
    </row>
    <row r="491" spans="1:235" ht="16.2">
      <c r="A491" s="122" t="str">
        <f t="shared" si="84"/>
        <v>71090102024511</v>
      </c>
      <c r="B491" s="116" t="s">
        <v>439</v>
      </c>
      <c r="C491" s="117" t="s">
        <v>187</v>
      </c>
      <c r="D491" s="118" t="s">
        <v>106</v>
      </c>
      <c r="E491" s="119" t="s">
        <v>140</v>
      </c>
      <c r="F491" s="120" t="s">
        <v>140</v>
      </c>
      <c r="G491" s="121">
        <v>4511</v>
      </c>
      <c r="H491" s="165">
        <v>2810</v>
      </c>
      <c r="I491" s="166" t="s">
        <v>185</v>
      </c>
      <c r="J491" s="167">
        <v>1</v>
      </c>
      <c r="K491" s="167">
        <v>0</v>
      </c>
      <c r="L491" s="168" t="s">
        <v>285</v>
      </c>
      <c r="M491" s="176"/>
      <c r="N491" s="188">
        <f>+N493</f>
        <v>0</v>
      </c>
      <c r="O491" s="188">
        <f>+O493</f>
        <v>0</v>
      </c>
      <c r="P491" s="188">
        <f>+P493</f>
        <v>0</v>
      </c>
      <c r="Q491" s="161"/>
      <c r="R491" s="161"/>
      <c r="S491" s="438"/>
      <c r="T491" s="161"/>
      <c r="U491" s="161"/>
      <c r="V491" s="161"/>
    </row>
    <row r="492" spans="1:235" s="115" customFormat="1" ht="16.2">
      <c r="A492" s="122" t="str">
        <f t="shared" si="84"/>
        <v>71090102030000</v>
      </c>
      <c r="B492" s="124" t="s">
        <v>439</v>
      </c>
      <c r="C492" s="117" t="s">
        <v>187</v>
      </c>
      <c r="D492" s="118" t="s">
        <v>106</v>
      </c>
      <c r="E492" s="119" t="s">
        <v>140</v>
      </c>
      <c r="F492" s="120" t="s">
        <v>442</v>
      </c>
      <c r="G492" s="129" t="s">
        <v>440</v>
      </c>
      <c r="H492" s="25"/>
      <c r="I492" s="18"/>
      <c r="J492" s="19"/>
      <c r="K492" s="19"/>
      <c r="L492" s="30" t="s">
        <v>110</v>
      </c>
      <c r="M492" s="31"/>
      <c r="N492" s="190"/>
      <c r="O492" s="190"/>
      <c r="P492" s="190"/>
      <c r="Q492" s="161"/>
      <c r="R492" s="161"/>
      <c r="S492" s="438"/>
      <c r="T492" s="161"/>
      <c r="U492" s="161"/>
      <c r="V492" s="161"/>
    </row>
    <row r="493" spans="1:235" ht="16.2">
      <c r="A493" s="122" t="str">
        <f t="shared" si="84"/>
        <v>71090102034239</v>
      </c>
      <c r="B493" s="124" t="s">
        <v>439</v>
      </c>
      <c r="C493" s="117" t="s">
        <v>187</v>
      </c>
      <c r="D493" s="118" t="s">
        <v>106</v>
      </c>
      <c r="E493" s="119" t="s">
        <v>140</v>
      </c>
      <c r="F493" s="120" t="s">
        <v>442</v>
      </c>
      <c r="G493" s="121">
        <v>4239</v>
      </c>
      <c r="H493" s="151">
        <v>2811</v>
      </c>
      <c r="I493" s="152" t="s">
        <v>185</v>
      </c>
      <c r="J493" s="153">
        <v>1</v>
      </c>
      <c r="K493" s="153">
        <v>1</v>
      </c>
      <c r="L493" s="154" t="s">
        <v>285</v>
      </c>
      <c r="M493" s="155"/>
      <c r="N493" s="192">
        <f>+N495+N500+N510+N514</f>
        <v>0</v>
      </c>
      <c r="O493" s="192">
        <f t="shared" ref="O493:P493" si="90">+O495+O500+O510+O514</f>
        <v>0</v>
      </c>
      <c r="P493" s="192">
        <f t="shared" si="90"/>
        <v>0</v>
      </c>
      <c r="Q493" s="161"/>
      <c r="R493" s="161"/>
      <c r="S493" s="438"/>
      <c r="T493" s="161"/>
      <c r="U493" s="161"/>
      <c r="V493" s="161"/>
    </row>
    <row r="494" spans="1:235" ht="16.2">
      <c r="A494" s="122" t="str">
        <f t="shared" si="84"/>
        <v>71090102034511</v>
      </c>
      <c r="B494" s="116" t="s">
        <v>439</v>
      </c>
      <c r="C494" s="117" t="s">
        <v>187</v>
      </c>
      <c r="D494" s="118" t="s">
        <v>106</v>
      </c>
      <c r="E494" s="119" t="s">
        <v>140</v>
      </c>
      <c r="F494" s="120" t="s">
        <v>442</v>
      </c>
      <c r="G494" s="121">
        <v>4511</v>
      </c>
      <c r="H494" s="25"/>
      <c r="I494" s="25"/>
      <c r="J494" s="26"/>
      <c r="K494" s="26"/>
      <c r="L494" s="30" t="s">
        <v>108</v>
      </c>
      <c r="M494" s="31"/>
      <c r="N494" s="190"/>
      <c r="O494" s="190"/>
      <c r="P494" s="190"/>
      <c r="Q494" s="161"/>
      <c r="R494" s="161"/>
      <c r="S494" s="438"/>
      <c r="T494" s="161"/>
      <c r="U494" s="161"/>
      <c r="V494" s="161"/>
    </row>
    <row r="495" spans="1:235" s="170" customFormat="1" ht="16.2">
      <c r="A495" s="122" t="str">
        <f t="shared" si="84"/>
        <v>71090200000000</v>
      </c>
      <c r="B495" s="124" t="s">
        <v>439</v>
      </c>
      <c r="C495" s="117" t="s">
        <v>187</v>
      </c>
      <c r="D495" s="118" t="s">
        <v>140</v>
      </c>
      <c r="E495" s="119" t="s">
        <v>441</v>
      </c>
      <c r="F495" s="120" t="s">
        <v>441</v>
      </c>
      <c r="G495" s="129" t="s">
        <v>440</v>
      </c>
      <c r="H495" s="45"/>
      <c r="I495" s="147"/>
      <c r="J495" s="148"/>
      <c r="K495" s="148"/>
      <c r="L495" s="27" t="s">
        <v>286</v>
      </c>
      <c r="M495" s="28"/>
      <c r="N495" s="197">
        <f>SUM(N496:N499)</f>
        <v>0</v>
      </c>
      <c r="O495" s="197">
        <f t="shared" ref="O495:P495" si="91">SUM(O496:O499)</f>
        <v>0</v>
      </c>
      <c r="P495" s="197">
        <f t="shared" si="91"/>
        <v>0</v>
      </c>
      <c r="Q495" s="161"/>
      <c r="R495" s="161"/>
      <c r="S495" s="438"/>
      <c r="T495" s="161"/>
      <c r="U495" s="161"/>
      <c r="V495" s="161"/>
    </row>
    <row r="496" spans="1:235" ht="16.2">
      <c r="A496" s="122" t="str">
        <f t="shared" si="84"/>
        <v>71090200000001</v>
      </c>
      <c r="B496" s="124" t="s">
        <v>439</v>
      </c>
      <c r="C496" s="117" t="s">
        <v>187</v>
      </c>
      <c r="D496" s="118" t="s">
        <v>140</v>
      </c>
      <c r="E496" s="119" t="s">
        <v>441</v>
      </c>
      <c r="F496" s="120" t="s">
        <v>441</v>
      </c>
      <c r="G496" s="129" t="s">
        <v>96</v>
      </c>
      <c r="H496" s="17"/>
      <c r="I496" s="25"/>
      <c r="J496" s="26"/>
      <c r="K496" s="26"/>
      <c r="L496" s="29" t="s">
        <v>125</v>
      </c>
      <c r="M496" s="31">
        <v>4239</v>
      </c>
      <c r="N496" s="183">
        <f t="shared" ref="N496:N513" si="92">O496+P496</f>
        <v>0</v>
      </c>
      <c r="O496" s="183"/>
      <c r="P496" s="183"/>
      <c r="Q496" s="161"/>
      <c r="R496" s="161"/>
      <c r="S496" s="438"/>
      <c r="T496" s="161"/>
      <c r="U496" s="161"/>
      <c r="V496" s="161"/>
    </row>
    <row r="497" spans="1:22" s="156" customFormat="1" ht="16.2">
      <c r="A497" s="122" t="str">
        <f t="shared" si="84"/>
        <v>71090201000000</v>
      </c>
      <c r="B497" s="124" t="s">
        <v>439</v>
      </c>
      <c r="C497" s="117" t="s">
        <v>187</v>
      </c>
      <c r="D497" s="118" t="s">
        <v>140</v>
      </c>
      <c r="E497" s="119" t="s">
        <v>106</v>
      </c>
      <c r="F497" s="120" t="s">
        <v>441</v>
      </c>
      <c r="G497" s="129" t="s">
        <v>440</v>
      </c>
      <c r="H497" s="25"/>
      <c r="I497" s="18"/>
      <c r="J497" s="19"/>
      <c r="K497" s="19"/>
      <c r="L497" s="30" t="s">
        <v>167</v>
      </c>
      <c r="M497" s="31">
        <v>4639</v>
      </c>
      <c r="N497" s="183">
        <f t="shared" si="92"/>
        <v>0</v>
      </c>
      <c r="O497" s="183"/>
      <c r="P497" s="183"/>
      <c r="Q497" s="161"/>
      <c r="R497" s="161"/>
      <c r="S497" s="438"/>
      <c r="T497" s="161"/>
      <c r="U497" s="161"/>
      <c r="V497" s="161"/>
    </row>
    <row r="498" spans="1:22" s="156" customFormat="1" ht="26.4">
      <c r="A498" s="122"/>
      <c r="B498" s="124"/>
      <c r="C498" s="117"/>
      <c r="D498" s="118"/>
      <c r="E498" s="119"/>
      <c r="F498" s="120"/>
      <c r="G498" s="129"/>
      <c r="H498" s="25"/>
      <c r="I498" s="18"/>
      <c r="J498" s="19"/>
      <c r="K498" s="19"/>
      <c r="L498" s="30" t="s">
        <v>834</v>
      </c>
      <c r="M498" s="31">
        <v>4727</v>
      </c>
      <c r="N498" s="183">
        <f t="shared" ref="N498:N499" si="93">O498+P498</f>
        <v>0</v>
      </c>
      <c r="O498" s="183"/>
      <c r="P498" s="183"/>
      <c r="Q498" s="161"/>
      <c r="R498" s="161"/>
      <c r="S498" s="438"/>
      <c r="T498" s="161"/>
      <c r="U498" s="161"/>
      <c r="V498" s="161"/>
    </row>
    <row r="499" spans="1:22" ht="26.4">
      <c r="A499" s="122" t="str">
        <f t="shared" ref="A499" si="94">CONCATENATE(B499,C499,D499,E499,F499,G499)</f>
        <v>71090201024239</v>
      </c>
      <c r="B499" s="124" t="s">
        <v>439</v>
      </c>
      <c r="C499" s="117" t="s">
        <v>187</v>
      </c>
      <c r="D499" s="118" t="s">
        <v>140</v>
      </c>
      <c r="E499" s="119" t="s">
        <v>106</v>
      </c>
      <c r="F499" s="120" t="s">
        <v>140</v>
      </c>
      <c r="G499" s="121">
        <v>4239</v>
      </c>
      <c r="H499" s="25"/>
      <c r="I499" s="18"/>
      <c r="J499" s="19"/>
      <c r="K499" s="19"/>
      <c r="L499" s="29" t="s">
        <v>219</v>
      </c>
      <c r="M499" s="12">
        <v>4819</v>
      </c>
      <c r="N499" s="183">
        <f t="shared" si="93"/>
        <v>0</v>
      </c>
      <c r="O499" s="183"/>
      <c r="P499" s="183"/>
      <c r="Q499" s="161"/>
      <c r="R499" s="161"/>
      <c r="S499" s="438"/>
      <c r="T499" s="161"/>
      <c r="U499" s="161"/>
      <c r="V499" s="161"/>
    </row>
    <row r="500" spans="1:22" ht="27.6">
      <c r="A500" s="122" t="str">
        <f t="shared" si="84"/>
        <v>71090201000001</v>
      </c>
      <c r="B500" s="124" t="s">
        <v>439</v>
      </c>
      <c r="C500" s="117" t="s">
        <v>187</v>
      </c>
      <c r="D500" s="118" t="s">
        <v>140</v>
      </c>
      <c r="E500" s="119" t="s">
        <v>106</v>
      </c>
      <c r="F500" s="120" t="s">
        <v>441</v>
      </c>
      <c r="G500" s="129" t="s">
        <v>96</v>
      </c>
      <c r="H500" s="45"/>
      <c r="I500" s="147"/>
      <c r="J500" s="148"/>
      <c r="K500" s="148"/>
      <c r="L500" s="27" t="s">
        <v>287</v>
      </c>
      <c r="M500" s="28"/>
      <c r="N500" s="197">
        <f>O500+P500</f>
        <v>0</v>
      </c>
      <c r="O500" s="197">
        <f>SUM(O501:O509)</f>
        <v>0</v>
      </c>
      <c r="P500" s="197">
        <f>SUM(P501:P509)</f>
        <v>0</v>
      </c>
      <c r="Q500" s="161"/>
      <c r="R500" s="161"/>
      <c r="S500" s="438"/>
      <c r="T500" s="161"/>
      <c r="U500" s="161"/>
      <c r="V500" s="161"/>
    </row>
    <row r="501" spans="1:22" s="115" customFormat="1" ht="16.2">
      <c r="A501" s="122" t="str">
        <f t="shared" si="84"/>
        <v>71090201010000</v>
      </c>
      <c r="B501" s="124" t="s">
        <v>439</v>
      </c>
      <c r="C501" s="117" t="s">
        <v>187</v>
      </c>
      <c r="D501" s="118" t="s">
        <v>140</v>
      </c>
      <c r="E501" s="119" t="s">
        <v>106</v>
      </c>
      <c r="F501" s="120" t="s">
        <v>106</v>
      </c>
      <c r="G501" s="129" t="s">
        <v>440</v>
      </c>
      <c r="H501" s="17"/>
      <c r="I501" s="25"/>
      <c r="J501" s="26"/>
      <c r="K501" s="26"/>
      <c r="L501" s="29" t="s">
        <v>114</v>
      </c>
      <c r="M501" s="44">
        <v>4212</v>
      </c>
      <c r="N501" s="183">
        <f t="shared" si="92"/>
        <v>0</v>
      </c>
      <c r="O501" s="183"/>
      <c r="P501" s="183"/>
      <c r="Q501" s="161"/>
      <c r="R501" s="161"/>
      <c r="S501" s="438"/>
      <c r="T501" s="161"/>
      <c r="U501" s="161"/>
      <c r="V501" s="161"/>
    </row>
    <row r="502" spans="1:22" ht="16.2">
      <c r="A502" s="122" t="str">
        <f t="shared" si="84"/>
        <v>71090201014239</v>
      </c>
      <c r="B502" s="124" t="s">
        <v>439</v>
      </c>
      <c r="C502" s="117" t="s">
        <v>187</v>
      </c>
      <c r="D502" s="118" t="s">
        <v>140</v>
      </c>
      <c r="E502" s="119" t="s">
        <v>106</v>
      </c>
      <c r="F502" s="120" t="s">
        <v>106</v>
      </c>
      <c r="G502" s="121">
        <v>4239</v>
      </c>
      <c r="H502" s="17"/>
      <c r="I502" s="25"/>
      <c r="J502" s="26"/>
      <c r="K502" s="26"/>
      <c r="L502" s="29" t="s">
        <v>115</v>
      </c>
      <c r="M502" s="44">
        <v>4213</v>
      </c>
      <c r="N502" s="183">
        <f t="shared" si="92"/>
        <v>0</v>
      </c>
      <c r="O502" s="183"/>
      <c r="P502" s="183"/>
      <c r="Q502" s="161"/>
      <c r="R502" s="161"/>
      <c r="S502" s="438"/>
      <c r="T502" s="161"/>
      <c r="U502" s="161"/>
      <c r="V502" s="161"/>
    </row>
    <row r="503" spans="1:22" ht="18" customHeight="1">
      <c r="A503" s="122" t="str">
        <f t="shared" si="84"/>
        <v>71090201014511</v>
      </c>
      <c r="B503" s="116" t="s">
        <v>439</v>
      </c>
      <c r="C503" s="117" t="s">
        <v>187</v>
      </c>
      <c r="D503" s="118" t="s">
        <v>140</v>
      </c>
      <c r="E503" s="119" t="s">
        <v>106</v>
      </c>
      <c r="F503" s="120" t="s">
        <v>106</v>
      </c>
      <c r="G503" s="121">
        <v>4511</v>
      </c>
      <c r="H503" s="17"/>
      <c r="I503" s="25"/>
      <c r="J503" s="26"/>
      <c r="K503" s="26"/>
      <c r="L503" s="30" t="s">
        <v>142</v>
      </c>
      <c r="M503" s="13">
        <v>4251</v>
      </c>
      <c r="N503" s="183">
        <f t="shared" si="92"/>
        <v>0</v>
      </c>
      <c r="O503" s="183"/>
      <c r="P503" s="183"/>
      <c r="Q503" s="161"/>
      <c r="R503" s="161"/>
      <c r="S503" s="438"/>
      <c r="T503" s="161"/>
      <c r="U503" s="161"/>
      <c r="V503" s="161"/>
    </row>
    <row r="504" spans="1:22" s="115" customFormat="1" ht="16.8">
      <c r="A504" s="122" t="str">
        <f t="shared" si="84"/>
        <v>71090201020000</v>
      </c>
      <c r="B504" s="124" t="s">
        <v>439</v>
      </c>
      <c r="C504" s="117" t="s">
        <v>187</v>
      </c>
      <c r="D504" s="118" t="s">
        <v>140</v>
      </c>
      <c r="E504" s="119" t="s">
        <v>106</v>
      </c>
      <c r="F504" s="120" t="s">
        <v>140</v>
      </c>
      <c r="G504" s="129" t="s">
        <v>440</v>
      </c>
      <c r="H504" s="25"/>
      <c r="I504" s="18"/>
      <c r="J504" s="19"/>
      <c r="K504" s="19"/>
      <c r="L504" s="30" t="s">
        <v>167</v>
      </c>
      <c r="M504" s="31">
        <v>4639</v>
      </c>
      <c r="N504" s="183">
        <f t="shared" si="92"/>
        <v>0</v>
      </c>
      <c r="O504" s="399"/>
      <c r="P504" s="399"/>
      <c r="Q504" s="161"/>
      <c r="R504" s="161"/>
      <c r="S504" s="438"/>
      <c r="T504" s="161"/>
      <c r="U504" s="161"/>
      <c r="V504" s="161"/>
    </row>
    <row r="505" spans="1:22" ht="26.4">
      <c r="A505" s="122" t="str">
        <f t="shared" si="84"/>
        <v>71090201024239</v>
      </c>
      <c r="B505" s="124" t="s">
        <v>439</v>
      </c>
      <c r="C505" s="117" t="s">
        <v>187</v>
      </c>
      <c r="D505" s="118" t="s">
        <v>140</v>
      </c>
      <c r="E505" s="119" t="s">
        <v>106</v>
      </c>
      <c r="F505" s="120" t="s">
        <v>140</v>
      </c>
      <c r="G505" s="121">
        <v>4239</v>
      </c>
      <c r="H505" s="25"/>
      <c r="I505" s="18"/>
      <c r="J505" s="19"/>
      <c r="K505" s="19"/>
      <c r="L505" s="29" t="s">
        <v>219</v>
      </c>
      <c r="M505" s="12">
        <v>4819</v>
      </c>
      <c r="N505" s="183">
        <f t="shared" si="92"/>
        <v>0</v>
      </c>
      <c r="O505" s="183"/>
      <c r="P505" s="183"/>
      <c r="Q505" s="161"/>
      <c r="R505" s="161"/>
      <c r="S505" s="438"/>
      <c r="T505" s="161"/>
      <c r="U505" s="161"/>
      <c r="V505" s="161"/>
    </row>
    <row r="506" spans="1:22" ht="16.2">
      <c r="A506" s="122" t="str">
        <f t="shared" si="84"/>
        <v>71090201024511</v>
      </c>
      <c r="B506" s="116" t="s">
        <v>439</v>
      </c>
      <c r="C506" s="117" t="s">
        <v>187</v>
      </c>
      <c r="D506" s="118" t="s">
        <v>140</v>
      </c>
      <c r="E506" s="119" t="s">
        <v>106</v>
      </c>
      <c r="F506" s="120" t="s">
        <v>140</v>
      </c>
      <c r="G506" s="121">
        <v>4511</v>
      </c>
      <c r="H506" s="25"/>
      <c r="I506" s="18"/>
      <c r="J506" s="19"/>
      <c r="K506" s="19"/>
      <c r="L506" s="30" t="s">
        <v>173</v>
      </c>
      <c r="M506" s="31">
        <v>5112</v>
      </c>
      <c r="N506" s="183">
        <f t="shared" si="92"/>
        <v>0</v>
      </c>
      <c r="O506" s="183">
        <v>0</v>
      </c>
      <c r="P506" s="183"/>
      <c r="Q506" s="161"/>
      <c r="R506" s="161"/>
      <c r="S506" s="438"/>
      <c r="T506" s="161"/>
      <c r="U506" s="161"/>
      <c r="V506" s="161"/>
    </row>
    <row r="507" spans="1:22" s="115" customFormat="1" ht="16.2">
      <c r="A507" s="122" t="str">
        <f t="shared" si="84"/>
        <v>71090201030000</v>
      </c>
      <c r="B507" s="124" t="s">
        <v>439</v>
      </c>
      <c r="C507" s="117" t="s">
        <v>187</v>
      </c>
      <c r="D507" s="118" t="s">
        <v>140</v>
      </c>
      <c r="E507" s="119" t="s">
        <v>106</v>
      </c>
      <c r="F507" s="120" t="s">
        <v>442</v>
      </c>
      <c r="G507" s="129" t="s">
        <v>440</v>
      </c>
      <c r="H507" s="25"/>
      <c r="I507" s="18"/>
      <c r="J507" s="19"/>
      <c r="K507" s="19"/>
      <c r="L507" s="30" t="s">
        <v>174</v>
      </c>
      <c r="M507" s="31">
        <v>5113</v>
      </c>
      <c r="N507" s="183">
        <f t="shared" si="92"/>
        <v>0</v>
      </c>
      <c r="O507" s="183">
        <v>0</v>
      </c>
      <c r="P507" s="183"/>
      <c r="Q507" s="161"/>
      <c r="R507" s="161"/>
      <c r="S507" s="438"/>
      <c r="T507" s="161"/>
      <c r="U507" s="161"/>
      <c r="V507" s="161"/>
    </row>
    <row r="508" spans="1:22" ht="15" customHeight="1">
      <c r="A508" s="122" t="str">
        <f t="shared" si="84"/>
        <v>71090201034239</v>
      </c>
      <c r="B508" s="124" t="s">
        <v>439</v>
      </c>
      <c r="C508" s="117" t="s">
        <v>187</v>
      </c>
      <c r="D508" s="118" t="s">
        <v>140</v>
      </c>
      <c r="E508" s="119" t="s">
        <v>106</v>
      </c>
      <c r="F508" s="120" t="s">
        <v>442</v>
      </c>
      <c r="G508" s="121">
        <v>4239</v>
      </c>
      <c r="H508" s="25"/>
      <c r="I508" s="18"/>
      <c r="J508" s="19"/>
      <c r="K508" s="19"/>
      <c r="L508" s="29" t="s">
        <v>137</v>
      </c>
      <c r="M508" s="12">
        <v>5129</v>
      </c>
      <c r="N508" s="183">
        <f t="shared" si="92"/>
        <v>0</v>
      </c>
      <c r="O508" s="183"/>
      <c r="P508" s="183"/>
      <c r="Q508" s="161"/>
      <c r="R508" s="161"/>
      <c r="S508" s="438"/>
      <c r="T508" s="161"/>
      <c r="U508" s="161"/>
      <c r="V508" s="161"/>
    </row>
    <row r="509" spans="1:22" ht="16.2">
      <c r="A509" s="122" t="str">
        <f t="shared" si="84"/>
        <v>71090201034511</v>
      </c>
      <c r="B509" s="116" t="s">
        <v>439</v>
      </c>
      <c r="C509" s="117" t="s">
        <v>187</v>
      </c>
      <c r="D509" s="118" t="s">
        <v>140</v>
      </c>
      <c r="E509" s="119" t="s">
        <v>106</v>
      </c>
      <c r="F509" s="120" t="s">
        <v>442</v>
      </c>
      <c r="G509" s="121">
        <v>4511</v>
      </c>
      <c r="H509" s="25"/>
      <c r="I509" s="18"/>
      <c r="J509" s="19"/>
      <c r="K509" s="19"/>
      <c r="L509" s="30" t="s">
        <v>765</v>
      </c>
      <c r="M509" s="12" t="s">
        <v>766</v>
      </c>
      <c r="N509" s="183">
        <f t="shared" si="92"/>
        <v>0</v>
      </c>
      <c r="O509" s="183"/>
      <c r="P509" s="183"/>
      <c r="Q509" s="161"/>
      <c r="R509" s="161"/>
      <c r="S509" s="438"/>
      <c r="T509" s="161"/>
      <c r="U509" s="161"/>
      <c r="V509" s="161"/>
    </row>
    <row r="510" spans="1:22" s="115" customFormat="1" ht="27.6">
      <c r="A510" s="122" t="str">
        <f t="shared" si="84"/>
        <v>71090201040000</v>
      </c>
      <c r="B510" s="124" t="s">
        <v>439</v>
      </c>
      <c r="C510" s="117" t="s">
        <v>187</v>
      </c>
      <c r="D510" s="118" t="s">
        <v>140</v>
      </c>
      <c r="E510" s="119" t="s">
        <v>106</v>
      </c>
      <c r="F510" s="120" t="s">
        <v>155</v>
      </c>
      <c r="G510" s="129" t="s">
        <v>440</v>
      </c>
      <c r="H510" s="45"/>
      <c r="I510" s="147"/>
      <c r="J510" s="148"/>
      <c r="K510" s="148"/>
      <c r="L510" s="27" t="s">
        <v>842</v>
      </c>
      <c r="M510" s="28"/>
      <c r="N510" s="197">
        <f>O510+P510</f>
        <v>0</v>
      </c>
      <c r="O510" s="197">
        <f>SUM(O511:O513)</f>
        <v>0</v>
      </c>
      <c r="P510" s="197">
        <f>SUM(P511:P513)</f>
        <v>0</v>
      </c>
      <c r="Q510" s="161"/>
      <c r="R510" s="161"/>
      <c r="S510" s="438"/>
      <c r="T510" s="161"/>
      <c r="U510" s="161"/>
      <c r="V510" s="161"/>
    </row>
    <row r="511" spans="1:22" ht="16.2">
      <c r="A511" s="122" t="str">
        <f t="shared" si="84"/>
        <v>71090201044239</v>
      </c>
      <c r="B511" s="124" t="s">
        <v>439</v>
      </c>
      <c r="C511" s="117" t="s">
        <v>187</v>
      </c>
      <c r="D511" s="118" t="s">
        <v>140</v>
      </c>
      <c r="E511" s="119" t="s">
        <v>106</v>
      </c>
      <c r="F511" s="120" t="s">
        <v>155</v>
      </c>
      <c r="G511" s="121">
        <v>4239</v>
      </c>
      <c r="H511" s="25"/>
      <c r="I511" s="18"/>
      <c r="J511" s="19"/>
      <c r="K511" s="19"/>
      <c r="L511" s="30" t="s">
        <v>134</v>
      </c>
      <c r="M511" s="31">
        <v>4861</v>
      </c>
      <c r="N511" s="183">
        <f t="shared" si="92"/>
        <v>0</v>
      </c>
      <c r="O511" s="183"/>
      <c r="P511" s="183"/>
      <c r="Q511" s="161"/>
      <c r="R511" s="161"/>
      <c r="S511" s="438"/>
      <c r="T511" s="161"/>
      <c r="U511" s="161"/>
      <c r="V511" s="161"/>
    </row>
    <row r="512" spans="1:22" ht="16.2">
      <c r="A512" s="122" t="str">
        <f t="shared" si="84"/>
        <v>71090201044511</v>
      </c>
      <c r="B512" s="116" t="s">
        <v>439</v>
      </c>
      <c r="C512" s="117" t="s">
        <v>187</v>
      </c>
      <c r="D512" s="118" t="s">
        <v>140</v>
      </c>
      <c r="E512" s="119" t="s">
        <v>106</v>
      </c>
      <c r="F512" s="120" t="s">
        <v>155</v>
      </c>
      <c r="G512" s="121">
        <v>4511</v>
      </c>
      <c r="H512" s="25"/>
      <c r="I512" s="18"/>
      <c r="J512" s="19"/>
      <c r="K512" s="19"/>
      <c r="L512" s="29" t="s">
        <v>125</v>
      </c>
      <c r="M512" s="12">
        <v>4239</v>
      </c>
      <c r="N512" s="183">
        <f t="shared" si="92"/>
        <v>0</v>
      </c>
      <c r="O512" s="190"/>
      <c r="P512" s="190"/>
      <c r="Q512" s="161"/>
      <c r="R512" s="161"/>
      <c r="S512" s="438"/>
      <c r="T512" s="161"/>
      <c r="U512" s="161"/>
      <c r="V512" s="161"/>
    </row>
    <row r="513" spans="1:22" s="156" customFormat="1" ht="16.2">
      <c r="A513" s="122" t="str">
        <f t="shared" si="84"/>
        <v>71090202000000</v>
      </c>
      <c r="B513" s="124" t="s">
        <v>439</v>
      </c>
      <c r="C513" s="117" t="s">
        <v>187</v>
      </c>
      <c r="D513" s="118" t="s">
        <v>140</v>
      </c>
      <c r="E513" s="119" t="s">
        <v>140</v>
      </c>
      <c r="F513" s="120" t="s">
        <v>441</v>
      </c>
      <c r="G513" s="129" t="s">
        <v>440</v>
      </c>
      <c r="H513" s="25"/>
      <c r="I513" s="18"/>
      <c r="J513" s="19"/>
      <c r="K513" s="19"/>
      <c r="L513" s="30" t="s">
        <v>174</v>
      </c>
      <c r="M513" s="31">
        <v>5113</v>
      </c>
      <c r="N513" s="183">
        <f t="shared" si="92"/>
        <v>0</v>
      </c>
      <c r="O513" s="190"/>
      <c r="P513" s="190"/>
      <c r="Q513" s="161"/>
      <c r="R513" s="161"/>
      <c r="S513" s="438"/>
      <c r="T513" s="161"/>
      <c r="U513" s="161"/>
      <c r="V513" s="161"/>
    </row>
    <row r="514" spans="1:22" ht="34.5" customHeight="1">
      <c r="A514" s="122" t="str">
        <f t="shared" si="84"/>
        <v>71090202000001</v>
      </c>
      <c r="B514" s="124" t="s">
        <v>439</v>
      </c>
      <c r="C514" s="117" t="s">
        <v>187</v>
      </c>
      <c r="D514" s="118" t="s">
        <v>140</v>
      </c>
      <c r="E514" s="119" t="s">
        <v>140</v>
      </c>
      <c r="F514" s="120" t="s">
        <v>441</v>
      </c>
      <c r="G514" s="129" t="s">
        <v>96</v>
      </c>
      <c r="H514" s="45"/>
      <c r="I514" s="147"/>
      <c r="J514" s="148"/>
      <c r="K514" s="148"/>
      <c r="L514" s="27" t="s">
        <v>898</v>
      </c>
      <c r="M514" s="28"/>
      <c r="N514" s="197">
        <f>O514+P514</f>
        <v>0</v>
      </c>
      <c r="O514" s="197">
        <f>SUM(O515)</f>
        <v>0</v>
      </c>
      <c r="P514" s="197">
        <f>SUM(P515)</f>
        <v>0</v>
      </c>
      <c r="Q514" s="161"/>
      <c r="R514" s="161"/>
      <c r="S514" s="438"/>
      <c r="T514" s="161"/>
      <c r="U514" s="161"/>
      <c r="V514" s="161"/>
    </row>
    <row r="515" spans="1:22" ht="16.2">
      <c r="A515" s="122" t="str">
        <f t="shared" ref="A515" si="95">CONCATENATE(B515,C515,D515,E515,F515,G515)</f>
        <v>71090201014239</v>
      </c>
      <c r="B515" s="124" t="s">
        <v>439</v>
      </c>
      <c r="C515" s="117" t="s">
        <v>187</v>
      </c>
      <c r="D515" s="118" t="s">
        <v>140</v>
      </c>
      <c r="E515" s="119" t="s">
        <v>106</v>
      </c>
      <c r="F515" s="120" t="s">
        <v>106</v>
      </c>
      <c r="G515" s="121">
        <v>4239</v>
      </c>
      <c r="H515" s="17"/>
      <c r="I515" s="25"/>
      <c r="J515" s="26"/>
      <c r="K515" s="26"/>
      <c r="L515" s="29" t="s">
        <v>115</v>
      </c>
      <c r="M515" s="44">
        <v>4213</v>
      </c>
      <c r="N515" s="183">
        <f t="shared" ref="N515" si="96">O515+P515</f>
        <v>0</v>
      </c>
      <c r="O515" s="183"/>
      <c r="P515" s="183"/>
      <c r="Q515" s="161"/>
      <c r="R515" s="161"/>
      <c r="S515" s="438"/>
      <c r="T515" s="161"/>
      <c r="U515" s="161"/>
      <c r="V515" s="161"/>
    </row>
    <row r="516" spans="1:22" ht="16.2">
      <c r="A516" s="122" t="str">
        <f t="shared" si="84"/>
        <v>71090202014239</v>
      </c>
      <c r="B516" s="124" t="s">
        <v>439</v>
      </c>
      <c r="C516" s="117" t="s">
        <v>187</v>
      </c>
      <c r="D516" s="118" t="s">
        <v>140</v>
      </c>
      <c r="E516" s="119" t="s">
        <v>140</v>
      </c>
      <c r="F516" s="120" t="s">
        <v>106</v>
      </c>
      <c r="G516" s="121">
        <v>4239</v>
      </c>
      <c r="H516" s="165">
        <v>2820</v>
      </c>
      <c r="I516" s="166" t="s">
        <v>185</v>
      </c>
      <c r="J516" s="167">
        <v>2</v>
      </c>
      <c r="K516" s="167">
        <v>0</v>
      </c>
      <c r="L516" s="168" t="s">
        <v>289</v>
      </c>
      <c r="M516" s="176"/>
      <c r="N516" s="188">
        <f>+N518+N524+N529+N533+N549+N558</f>
        <v>0</v>
      </c>
      <c r="O516" s="188">
        <f>+O518+O524+O529+O533+O549+O558</f>
        <v>0</v>
      </c>
      <c r="P516" s="188">
        <f>+P518+P524+P529+P533+P549+P558</f>
        <v>0</v>
      </c>
      <c r="Q516" s="161"/>
      <c r="R516" s="161"/>
      <c r="S516" s="438"/>
      <c r="T516" s="161"/>
      <c r="U516" s="161"/>
      <c r="V516" s="161"/>
    </row>
    <row r="517" spans="1:22" ht="16.2">
      <c r="A517" s="122" t="str">
        <f t="shared" si="84"/>
        <v>71090202014511</v>
      </c>
      <c r="B517" s="116" t="s">
        <v>439</v>
      </c>
      <c r="C517" s="117" t="s">
        <v>187</v>
      </c>
      <c r="D517" s="118" t="s">
        <v>140</v>
      </c>
      <c r="E517" s="119" t="s">
        <v>140</v>
      </c>
      <c r="F517" s="120" t="s">
        <v>106</v>
      </c>
      <c r="G517" s="121">
        <v>4511</v>
      </c>
      <c r="H517" s="25"/>
      <c r="I517" s="18"/>
      <c r="J517" s="19"/>
      <c r="K517" s="19"/>
      <c r="L517" s="30" t="s">
        <v>110</v>
      </c>
      <c r="M517" s="31"/>
      <c r="N517" s="190"/>
      <c r="O517" s="190"/>
      <c r="P517" s="190"/>
      <c r="Q517" s="161"/>
      <c r="R517" s="161"/>
      <c r="S517" s="438"/>
      <c r="T517" s="161"/>
      <c r="U517" s="161"/>
      <c r="V517" s="161"/>
    </row>
    <row r="518" spans="1:22" s="115" customFormat="1" ht="16.2">
      <c r="A518" s="122" t="str">
        <f t="shared" si="84"/>
        <v>71090202020000</v>
      </c>
      <c r="B518" s="124" t="s">
        <v>439</v>
      </c>
      <c r="C518" s="117" t="s">
        <v>187</v>
      </c>
      <c r="D518" s="118" t="s">
        <v>140</v>
      </c>
      <c r="E518" s="119" t="s">
        <v>140</v>
      </c>
      <c r="F518" s="120" t="s">
        <v>140</v>
      </c>
      <c r="G518" s="129" t="s">
        <v>440</v>
      </c>
      <c r="H518" s="151">
        <v>2821</v>
      </c>
      <c r="I518" s="152" t="s">
        <v>185</v>
      </c>
      <c r="J518" s="153">
        <v>2</v>
      </c>
      <c r="K518" s="153">
        <v>1</v>
      </c>
      <c r="L518" s="154" t="s">
        <v>290</v>
      </c>
      <c r="M518" s="155"/>
      <c r="N518" s="192">
        <f>+N520+N522</f>
        <v>0</v>
      </c>
      <c r="O518" s="192">
        <f t="shared" ref="O518:P518" si="97">+O520+O522</f>
        <v>0</v>
      </c>
      <c r="P518" s="192">
        <f t="shared" si="97"/>
        <v>0</v>
      </c>
      <c r="Q518" s="161"/>
      <c r="R518" s="161"/>
      <c r="S518" s="438"/>
      <c r="T518" s="161"/>
      <c r="U518" s="161"/>
      <c r="V518" s="161"/>
    </row>
    <row r="519" spans="1:22" ht="16.2">
      <c r="A519" s="122" t="str">
        <f t="shared" si="84"/>
        <v>71090202024239</v>
      </c>
      <c r="B519" s="124" t="s">
        <v>439</v>
      </c>
      <c r="C519" s="117" t="s">
        <v>187</v>
      </c>
      <c r="D519" s="118" t="s">
        <v>140</v>
      </c>
      <c r="E519" s="119" t="s">
        <v>140</v>
      </c>
      <c r="F519" s="120" t="s">
        <v>140</v>
      </c>
      <c r="G519" s="121">
        <v>4239</v>
      </c>
      <c r="H519" s="25"/>
      <c r="I519" s="25"/>
      <c r="J519" s="26"/>
      <c r="K519" s="26"/>
      <c r="L519" s="30" t="s">
        <v>108</v>
      </c>
      <c r="M519" s="31"/>
      <c r="N519" s="190"/>
      <c r="O519" s="190"/>
      <c r="P519" s="190"/>
      <c r="Q519" s="161"/>
      <c r="R519" s="161"/>
      <c r="S519" s="438"/>
      <c r="T519" s="161"/>
      <c r="U519" s="161"/>
      <c r="V519" s="161"/>
    </row>
    <row r="520" spans="1:22" ht="16.2">
      <c r="A520" s="122" t="str">
        <f t="shared" si="84"/>
        <v>71090202024511</v>
      </c>
      <c r="B520" s="116" t="s">
        <v>439</v>
      </c>
      <c r="C520" s="117" t="s">
        <v>187</v>
      </c>
      <c r="D520" s="118" t="s">
        <v>140</v>
      </c>
      <c r="E520" s="119" t="s">
        <v>140</v>
      </c>
      <c r="F520" s="120" t="s">
        <v>140</v>
      </c>
      <c r="G520" s="121">
        <v>4511</v>
      </c>
      <c r="H520" s="45"/>
      <c r="I520" s="147"/>
      <c r="J520" s="148"/>
      <c r="K520" s="148"/>
      <c r="L520" s="27" t="s">
        <v>291</v>
      </c>
      <c r="M520" s="28"/>
      <c r="N520" s="197">
        <f>O520+P520</f>
        <v>0</v>
      </c>
      <c r="O520" s="197">
        <f>SUM(O521)</f>
        <v>0</v>
      </c>
      <c r="P520" s="197">
        <f>SUM(P521)</f>
        <v>0</v>
      </c>
      <c r="Q520" s="161"/>
      <c r="R520" s="161"/>
      <c r="S520" s="438"/>
      <c r="T520" s="161"/>
      <c r="U520" s="161"/>
      <c r="V520" s="161"/>
    </row>
    <row r="521" spans="1:22" s="115" customFormat="1" ht="26.4">
      <c r="A521" s="122" t="str">
        <f t="shared" si="84"/>
        <v>71090202030000</v>
      </c>
      <c r="B521" s="124" t="s">
        <v>439</v>
      </c>
      <c r="C521" s="117" t="s">
        <v>187</v>
      </c>
      <c r="D521" s="118" t="s">
        <v>140</v>
      </c>
      <c r="E521" s="119" t="s">
        <v>140</v>
      </c>
      <c r="F521" s="120" t="s">
        <v>442</v>
      </c>
      <c r="G521" s="129" t="s">
        <v>440</v>
      </c>
      <c r="H521" s="25"/>
      <c r="I521" s="18"/>
      <c r="J521" s="19"/>
      <c r="K521" s="19"/>
      <c r="L521" s="29" t="s">
        <v>217</v>
      </c>
      <c r="M521" s="12">
        <v>4511</v>
      </c>
      <c r="N521" s="183">
        <f t="shared" ref="N521:N523" si="98">O521+P521</f>
        <v>0</v>
      </c>
      <c r="O521" s="398"/>
      <c r="P521" s="398"/>
      <c r="Q521" s="161"/>
      <c r="R521" s="161"/>
      <c r="S521" s="438"/>
      <c r="T521" s="161"/>
      <c r="U521" s="161"/>
      <c r="V521" s="161"/>
    </row>
    <row r="522" spans="1:22" ht="28.5" customHeight="1">
      <c r="A522" s="122" t="str">
        <f t="shared" si="84"/>
        <v>71090202034239</v>
      </c>
      <c r="B522" s="124" t="s">
        <v>439</v>
      </c>
      <c r="C522" s="117" t="s">
        <v>187</v>
      </c>
      <c r="D522" s="118" t="s">
        <v>140</v>
      </c>
      <c r="E522" s="119" t="s">
        <v>140</v>
      </c>
      <c r="F522" s="120" t="s">
        <v>442</v>
      </c>
      <c r="G522" s="121">
        <v>4239</v>
      </c>
      <c r="H522" s="45"/>
      <c r="I522" s="147"/>
      <c r="J522" s="148"/>
      <c r="K522" s="148"/>
      <c r="L522" s="27" t="s">
        <v>767</v>
      </c>
      <c r="M522" s="28"/>
      <c r="N522" s="197">
        <f>O522+P522</f>
        <v>0</v>
      </c>
      <c r="O522" s="197">
        <f>SUM(O523)</f>
        <v>0</v>
      </c>
      <c r="P522" s="197">
        <f>SUM(P523)</f>
        <v>0</v>
      </c>
      <c r="Q522" s="161"/>
      <c r="R522" s="161"/>
      <c r="S522" s="438"/>
      <c r="T522" s="161"/>
      <c r="U522" s="161"/>
      <c r="V522" s="161"/>
    </row>
    <row r="523" spans="1:22" ht="16.2">
      <c r="A523" s="122" t="str">
        <f t="shared" si="84"/>
        <v>71090202034511</v>
      </c>
      <c r="B523" s="116" t="s">
        <v>439</v>
      </c>
      <c r="C523" s="117" t="s">
        <v>187</v>
      </c>
      <c r="D523" s="118" t="s">
        <v>140</v>
      </c>
      <c r="E523" s="119" t="s">
        <v>140</v>
      </c>
      <c r="F523" s="120" t="s">
        <v>442</v>
      </c>
      <c r="G523" s="121">
        <v>4511</v>
      </c>
      <c r="H523" s="25"/>
      <c r="I523" s="18"/>
      <c r="J523" s="19"/>
      <c r="K523" s="19"/>
      <c r="L523" s="29" t="s">
        <v>138</v>
      </c>
      <c r="M523" s="12">
        <v>5132</v>
      </c>
      <c r="N523" s="183">
        <f t="shared" si="98"/>
        <v>0</v>
      </c>
      <c r="O523" s="183"/>
      <c r="P523" s="183"/>
      <c r="Q523" s="161"/>
      <c r="R523" s="161"/>
      <c r="S523" s="438"/>
      <c r="T523" s="161"/>
      <c r="U523" s="161"/>
      <c r="V523" s="161"/>
    </row>
    <row r="524" spans="1:22" ht="16.2">
      <c r="A524" s="122" t="str">
        <f t="shared" si="84"/>
        <v>71090202044511</v>
      </c>
      <c r="B524" s="116" t="s">
        <v>439</v>
      </c>
      <c r="C524" s="117" t="s">
        <v>187</v>
      </c>
      <c r="D524" s="118" t="s">
        <v>140</v>
      </c>
      <c r="E524" s="119" t="s">
        <v>140</v>
      </c>
      <c r="F524" s="120" t="s">
        <v>155</v>
      </c>
      <c r="G524" s="121">
        <v>4511</v>
      </c>
      <c r="H524" s="151">
        <v>2821</v>
      </c>
      <c r="I524" s="152" t="s">
        <v>185</v>
      </c>
      <c r="J524" s="153">
        <v>2</v>
      </c>
      <c r="K524" s="153">
        <v>2</v>
      </c>
      <c r="L524" s="154" t="s">
        <v>293</v>
      </c>
      <c r="M524" s="155"/>
      <c r="N524" s="192">
        <f>+N526</f>
        <v>0</v>
      </c>
      <c r="O524" s="192">
        <f t="shared" ref="O524:P524" si="99">+O526</f>
        <v>0</v>
      </c>
      <c r="P524" s="192">
        <f t="shared" si="99"/>
        <v>0</v>
      </c>
      <c r="Q524" s="161"/>
      <c r="R524" s="161"/>
      <c r="S524" s="438"/>
      <c r="T524" s="161"/>
      <c r="U524" s="161"/>
      <c r="V524" s="161"/>
    </row>
    <row r="525" spans="1:22" s="170" customFormat="1" ht="16.2">
      <c r="A525" s="122" t="str">
        <f t="shared" si="84"/>
        <v>71090500000000</v>
      </c>
      <c r="B525" s="124" t="s">
        <v>439</v>
      </c>
      <c r="C525" s="117" t="s">
        <v>187</v>
      </c>
      <c r="D525" s="118" t="s">
        <v>149</v>
      </c>
      <c r="E525" s="119" t="s">
        <v>441</v>
      </c>
      <c r="F525" s="120" t="s">
        <v>441</v>
      </c>
      <c r="G525" s="129" t="s">
        <v>440</v>
      </c>
      <c r="H525" s="25"/>
      <c r="I525" s="25"/>
      <c r="J525" s="26"/>
      <c r="K525" s="26"/>
      <c r="L525" s="30" t="s">
        <v>108</v>
      </c>
      <c r="M525" s="31"/>
      <c r="N525" s="190"/>
      <c r="O525" s="190"/>
      <c r="P525" s="190"/>
      <c r="Q525" s="161"/>
      <c r="R525" s="161"/>
      <c r="S525" s="438"/>
      <c r="T525" s="161"/>
      <c r="U525" s="161"/>
      <c r="V525" s="161"/>
    </row>
    <row r="526" spans="1:22" ht="16.2">
      <c r="A526" s="122" t="str">
        <f t="shared" ref="A526:A580" si="100">CONCATENATE(B526,C526,D526,E526,F526,G526)</f>
        <v>71090500000001</v>
      </c>
      <c r="B526" s="124" t="s">
        <v>439</v>
      </c>
      <c r="C526" s="117" t="s">
        <v>187</v>
      </c>
      <c r="D526" s="118" t="s">
        <v>149</v>
      </c>
      <c r="E526" s="119" t="s">
        <v>441</v>
      </c>
      <c r="F526" s="120" t="s">
        <v>441</v>
      </c>
      <c r="G526" s="129" t="s">
        <v>96</v>
      </c>
      <c r="H526" s="45"/>
      <c r="I526" s="147"/>
      <c r="J526" s="148"/>
      <c r="K526" s="148"/>
      <c r="L526" s="27" t="s">
        <v>294</v>
      </c>
      <c r="M526" s="28"/>
      <c r="N526" s="197">
        <f>O526+P526</f>
        <v>0</v>
      </c>
      <c r="O526" s="197">
        <f>SUM(O527:O528)</f>
        <v>0</v>
      </c>
      <c r="P526" s="197">
        <f>SUM(P527:P528)</f>
        <v>0</v>
      </c>
      <c r="Q526" s="161"/>
      <c r="R526" s="161"/>
      <c r="S526" s="438"/>
      <c r="T526" s="161"/>
      <c r="U526" s="161"/>
      <c r="V526" s="161"/>
    </row>
    <row r="527" spans="1:22" s="156" customFormat="1" ht="26.4">
      <c r="A527" s="122" t="str">
        <f t="shared" si="100"/>
        <v>71090501000000</v>
      </c>
      <c r="B527" s="124" t="s">
        <v>439</v>
      </c>
      <c r="C527" s="117" t="s">
        <v>187</v>
      </c>
      <c r="D527" s="118" t="s">
        <v>149</v>
      </c>
      <c r="E527" s="119" t="s">
        <v>106</v>
      </c>
      <c r="F527" s="120" t="s">
        <v>441</v>
      </c>
      <c r="G527" s="129" t="s">
        <v>440</v>
      </c>
      <c r="H527" s="25"/>
      <c r="I527" s="25"/>
      <c r="J527" s="26"/>
      <c r="K527" s="26"/>
      <c r="L527" s="29" t="s">
        <v>217</v>
      </c>
      <c r="M527" s="12">
        <v>4511</v>
      </c>
      <c r="N527" s="183">
        <f t="shared" ref="N527:N528" si="101">O527+P527</f>
        <v>0</v>
      </c>
      <c r="O527" s="405"/>
      <c r="P527" s="405">
        <v>0</v>
      </c>
      <c r="Q527" s="161"/>
      <c r="R527" s="161"/>
      <c r="S527" s="438"/>
      <c r="T527" s="161"/>
      <c r="U527" s="161"/>
      <c r="V527" s="161"/>
    </row>
    <row r="528" spans="1:22" ht="26.4">
      <c r="A528" s="122" t="str">
        <f t="shared" si="100"/>
        <v>71090501000001</v>
      </c>
      <c r="B528" s="124" t="s">
        <v>439</v>
      </c>
      <c r="C528" s="117" t="s">
        <v>187</v>
      </c>
      <c r="D528" s="118" t="s">
        <v>149</v>
      </c>
      <c r="E528" s="119" t="s">
        <v>106</v>
      </c>
      <c r="F528" s="120" t="s">
        <v>441</v>
      </c>
      <c r="G528" s="129" t="s">
        <v>96</v>
      </c>
      <c r="H528" s="25"/>
      <c r="I528" s="25"/>
      <c r="J528" s="26"/>
      <c r="K528" s="26"/>
      <c r="L528" s="29" t="s">
        <v>219</v>
      </c>
      <c r="M528" s="12">
        <v>4819</v>
      </c>
      <c r="N528" s="183">
        <f t="shared" si="101"/>
        <v>0</v>
      </c>
      <c r="O528" s="183"/>
      <c r="P528" s="183"/>
      <c r="Q528" s="161"/>
      <c r="R528" s="161"/>
      <c r="S528" s="438"/>
      <c r="T528" s="161"/>
      <c r="U528" s="161"/>
      <c r="V528" s="161"/>
    </row>
    <row r="529" spans="1:22" ht="16.2">
      <c r="B529" s="124"/>
      <c r="H529" s="151">
        <v>2823</v>
      </c>
      <c r="I529" s="152" t="s">
        <v>185</v>
      </c>
      <c r="J529" s="153">
        <v>2</v>
      </c>
      <c r="K529" s="153">
        <v>3</v>
      </c>
      <c r="L529" s="154" t="s">
        <v>296</v>
      </c>
      <c r="M529" s="155"/>
      <c r="N529" s="192">
        <f>+N531</f>
        <v>0</v>
      </c>
      <c r="O529" s="192">
        <f>+O531</f>
        <v>0</v>
      </c>
      <c r="P529" s="192">
        <f>+P531</f>
        <v>0</v>
      </c>
      <c r="Q529" s="161"/>
      <c r="R529" s="161"/>
      <c r="S529" s="438"/>
      <c r="T529" s="161"/>
      <c r="U529" s="161"/>
      <c r="V529" s="161"/>
    </row>
    <row r="530" spans="1:22" ht="16.2">
      <c r="B530" s="124"/>
      <c r="H530" s="25"/>
      <c r="I530" s="25"/>
      <c r="J530" s="26"/>
      <c r="K530" s="26"/>
      <c r="L530" s="30" t="s">
        <v>108</v>
      </c>
      <c r="M530" s="31"/>
      <c r="N530" s="190"/>
      <c r="O530" s="190"/>
      <c r="P530" s="190"/>
      <c r="Q530" s="161"/>
      <c r="R530" s="161"/>
      <c r="S530" s="438"/>
      <c r="T530" s="161"/>
      <c r="U530" s="161"/>
      <c r="V530" s="161"/>
    </row>
    <row r="531" spans="1:22" ht="27.6">
      <c r="B531" s="124"/>
      <c r="H531" s="45"/>
      <c r="I531" s="147"/>
      <c r="J531" s="148"/>
      <c r="K531" s="148"/>
      <c r="L531" s="27" t="s">
        <v>297</v>
      </c>
      <c r="M531" s="28"/>
      <c r="N531" s="197">
        <f>O531+P531</f>
        <v>0</v>
      </c>
      <c r="O531" s="197">
        <f>SUM(O532)</f>
        <v>0</v>
      </c>
      <c r="P531" s="197">
        <f>SUM(P532)</f>
        <v>0</v>
      </c>
      <c r="Q531" s="161"/>
      <c r="R531" s="161"/>
      <c r="S531" s="438"/>
      <c r="T531" s="161"/>
      <c r="U531" s="161"/>
      <c r="V531" s="161"/>
    </row>
    <row r="532" spans="1:22" s="115" customFormat="1" ht="26.4">
      <c r="A532" s="122" t="str">
        <f t="shared" si="100"/>
        <v>71090501030000</v>
      </c>
      <c r="B532" s="124" t="s">
        <v>439</v>
      </c>
      <c r="C532" s="117" t="s">
        <v>187</v>
      </c>
      <c r="D532" s="118" t="s">
        <v>149</v>
      </c>
      <c r="E532" s="119" t="s">
        <v>106</v>
      </c>
      <c r="F532" s="120" t="s">
        <v>442</v>
      </c>
      <c r="G532" s="129" t="s">
        <v>440</v>
      </c>
      <c r="H532" s="17"/>
      <c r="I532" s="25"/>
      <c r="J532" s="26"/>
      <c r="K532" s="26"/>
      <c r="L532" s="29" t="s">
        <v>217</v>
      </c>
      <c r="M532" s="33">
        <v>4511</v>
      </c>
      <c r="N532" s="183">
        <f t="shared" ref="N532" si="102">O532+P532</f>
        <v>0</v>
      </c>
      <c r="O532" s="183"/>
      <c r="P532" s="183"/>
      <c r="Q532" s="161"/>
      <c r="R532" s="161"/>
      <c r="S532" s="438"/>
      <c r="T532" s="161"/>
      <c r="U532" s="161"/>
      <c r="V532" s="161"/>
    </row>
    <row r="533" spans="1:22" ht="16.2">
      <c r="A533" s="122" t="str">
        <f t="shared" si="100"/>
        <v>71090501044239</v>
      </c>
      <c r="B533" s="124" t="s">
        <v>439</v>
      </c>
      <c r="C533" s="117" t="s">
        <v>187</v>
      </c>
      <c r="D533" s="118" t="s">
        <v>149</v>
      </c>
      <c r="E533" s="119" t="s">
        <v>106</v>
      </c>
      <c r="F533" s="120" t="s">
        <v>155</v>
      </c>
      <c r="G533" s="121">
        <v>4239</v>
      </c>
      <c r="H533" s="151">
        <v>2824</v>
      </c>
      <c r="I533" s="152" t="s">
        <v>185</v>
      </c>
      <c r="J533" s="153">
        <v>2</v>
      </c>
      <c r="K533" s="153">
        <v>4</v>
      </c>
      <c r="L533" s="154" t="s">
        <v>299</v>
      </c>
      <c r="M533" s="155"/>
      <c r="N533" s="192">
        <f>+N535+N544+N546</f>
        <v>0</v>
      </c>
      <c r="O533" s="192">
        <f t="shared" ref="O533:P533" si="103">+O535+O544+O546</f>
        <v>0</v>
      </c>
      <c r="P533" s="192">
        <f t="shared" si="103"/>
        <v>0</v>
      </c>
      <c r="Q533" s="161"/>
      <c r="R533" s="161"/>
      <c r="S533" s="438"/>
      <c r="T533" s="161"/>
      <c r="U533" s="161"/>
      <c r="V533" s="161"/>
    </row>
    <row r="534" spans="1:22" s="115" customFormat="1" ht="16.2">
      <c r="A534" s="122" t="str">
        <f t="shared" si="100"/>
        <v>71090501050000</v>
      </c>
      <c r="B534" s="124" t="s">
        <v>439</v>
      </c>
      <c r="C534" s="117" t="s">
        <v>187</v>
      </c>
      <c r="D534" s="118" t="s">
        <v>149</v>
      </c>
      <c r="E534" s="119" t="s">
        <v>106</v>
      </c>
      <c r="F534" s="120" t="s">
        <v>149</v>
      </c>
      <c r="G534" s="129" t="s">
        <v>440</v>
      </c>
      <c r="H534" s="25"/>
      <c r="I534" s="25"/>
      <c r="J534" s="26"/>
      <c r="K534" s="26"/>
      <c r="L534" s="30" t="s">
        <v>108</v>
      </c>
      <c r="M534" s="31"/>
      <c r="N534" s="190"/>
      <c r="O534" s="190"/>
      <c r="P534" s="190"/>
      <c r="Q534" s="161"/>
      <c r="R534" s="161"/>
      <c r="S534" s="438"/>
      <c r="T534" s="161"/>
      <c r="U534" s="161"/>
      <c r="V534" s="161"/>
    </row>
    <row r="535" spans="1:22" ht="16.2">
      <c r="A535" s="122" t="str">
        <f t="shared" si="100"/>
        <v>71090501054819</v>
      </c>
      <c r="B535" s="124" t="s">
        <v>439</v>
      </c>
      <c r="C535" s="117" t="s">
        <v>187</v>
      </c>
      <c r="D535" s="118" t="s">
        <v>149</v>
      </c>
      <c r="E535" s="119" t="s">
        <v>106</v>
      </c>
      <c r="F535" s="120" t="s">
        <v>149</v>
      </c>
      <c r="G535" s="121">
        <v>4819</v>
      </c>
      <c r="H535" s="45"/>
      <c r="I535" s="147"/>
      <c r="J535" s="148"/>
      <c r="K535" s="148"/>
      <c r="L535" s="27" t="s">
        <v>300</v>
      </c>
      <c r="M535" s="28"/>
      <c r="N535" s="197">
        <f>SUM(N536:N543)</f>
        <v>0</v>
      </c>
      <c r="O535" s="197">
        <f t="shared" ref="O535:P535" si="104">SUM(O536:O543)</f>
        <v>0</v>
      </c>
      <c r="P535" s="197">
        <f t="shared" si="104"/>
        <v>0</v>
      </c>
      <c r="Q535" s="161"/>
      <c r="R535" s="161"/>
      <c r="S535" s="438"/>
      <c r="T535" s="161"/>
      <c r="U535" s="161"/>
      <c r="V535" s="161"/>
    </row>
    <row r="536" spans="1:22" s="170" customFormat="1" ht="16.2">
      <c r="A536" s="122"/>
      <c r="B536" s="124"/>
      <c r="C536" s="117"/>
      <c r="D536" s="118"/>
      <c r="E536" s="119"/>
      <c r="F536" s="120"/>
      <c r="G536" s="129"/>
      <c r="H536" s="17"/>
      <c r="I536" s="25"/>
      <c r="J536" s="26"/>
      <c r="K536" s="26"/>
      <c r="L536" s="29" t="s">
        <v>118</v>
      </c>
      <c r="M536" s="12">
        <v>4216</v>
      </c>
      <c r="N536" s="183">
        <f t="shared" ref="N536:N539" si="105">O536+P536</f>
        <v>0</v>
      </c>
      <c r="O536" s="183"/>
      <c r="P536" s="183"/>
      <c r="Q536" s="161"/>
      <c r="R536" s="161"/>
      <c r="S536" s="438"/>
      <c r="T536" s="161"/>
      <c r="U536" s="161"/>
      <c r="V536" s="161"/>
    </row>
    <row r="537" spans="1:22" s="170" customFormat="1" ht="16.2">
      <c r="A537" s="122" t="str">
        <f t="shared" si="100"/>
        <v>71090600000000</v>
      </c>
      <c r="B537" s="124" t="s">
        <v>439</v>
      </c>
      <c r="C537" s="117" t="s">
        <v>187</v>
      </c>
      <c r="D537" s="118" t="s">
        <v>157</v>
      </c>
      <c r="E537" s="119" t="s">
        <v>441</v>
      </c>
      <c r="F537" s="120" t="s">
        <v>441</v>
      </c>
      <c r="G537" s="129" t="s">
        <v>440</v>
      </c>
      <c r="H537" s="17"/>
      <c r="I537" s="25"/>
      <c r="J537" s="26"/>
      <c r="K537" s="26"/>
      <c r="L537" s="29" t="s">
        <v>782</v>
      </c>
      <c r="M537" s="12">
        <v>4234</v>
      </c>
      <c r="N537" s="183">
        <f t="shared" si="105"/>
        <v>0</v>
      </c>
      <c r="O537" s="183"/>
      <c r="P537" s="183"/>
      <c r="Q537" s="161"/>
      <c r="R537" s="161"/>
      <c r="S537" s="438"/>
      <c r="T537" s="161"/>
      <c r="U537" s="161"/>
      <c r="V537" s="161"/>
    </row>
    <row r="538" spans="1:22" ht="16.2">
      <c r="A538" s="122" t="str">
        <f t="shared" si="100"/>
        <v>71090600000001</v>
      </c>
      <c r="B538" s="124" t="s">
        <v>439</v>
      </c>
      <c r="C538" s="117" t="s">
        <v>187</v>
      </c>
      <c r="D538" s="118" t="s">
        <v>157</v>
      </c>
      <c r="E538" s="119" t="s">
        <v>441</v>
      </c>
      <c r="F538" s="120" t="s">
        <v>441</v>
      </c>
      <c r="G538" s="129" t="s">
        <v>96</v>
      </c>
      <c r="H538" s="17"/>
      <c r="I538" s="25"/>
      <c r="J538" s="26"/>
      <c r="K538" s="26"/>
      <c r="L538" s="29" t="s">
        <v>125</v>
      </c>
      <c r="M538" s="31">
        <v>4239</v>
      </c>
      <c r="N538" s="183">
        <f t="shared" si="105"/>
        <v>0</v>
      </c>
      <c r="O538" s="183"/>
      <c r="P538" s="183"/>
      <c r="Q538" s="161"/>
      <c r="R538" s="161"/>
      <c r="S538" s="438"/>
      <c r="T538" s="161"/>
      <c r="U538" s="161"/>
      <c r="V538" s="161"/>
    </row>
    <row r="539" spans="1:22" s="156" customFormat="1" ht="16.2">
      <c r="A539" s="122" t="str">
        <f t="shared" si="100"/>
        <v>71090601000000</v>
      </c>
      <c r="B539" s="124" t="s">
        <v>439</v>
      </c>
      <c r="C539" s="117" t="s">
        <v>187</v>
      </c>
      <c r="D539" s="118" t="s">
        <v>157</v>
      </c>
      <c r="E539" s="119" t="s">
        <v>106</v>
      </c>
      <c r="F539" s="120" t="s">
        <v>441</v>
      </c>
      <c r="G539" s="129" t="s">
        <v>440</v>
      </c>
      <c r="H539" s="17"/>
      <c r="I539" s="25"/>
      <c r="J539" s="26"/>
      <c r="K539" s="26"/>
      <c r="L539" s="32" t="s">
        <v>130</v>
      </c>
      <c r="M539" s="48">
        <v>4267</v>
      </c>
      <c r="N539" s="183">
        <f t="shared" si="105"/>
        <v>0</v>
      </c>
      <c r="O539" s="183"/>
      <c r="P539" s="183"/>
      <c r="Q539" s="161"/>
      <c r="R539" s="161"/>
      <c r="S539" s="438"/>
      <c r="T539" s="161"/>
      <c r="U539" s="161"/>
      <c r="V539" s="161"/>
    </row>
    <row r="540" spans="1:22" ht="16.2">
      <c r="A540" s="122" t="str">
        <f t="shared" si="100"/>
        <v>71090601000001</v>
      </c>
      <c r="B540" s="124" t="s">
        <v>439</v>
      </c>
      <c r="C540" s="117" t="s">
        <v>187</v>
      </c>
      <c r="D540" s="118" t="s">
        <v>157</v>
      </c>
      <c r="E540" s="119" t="s">
        <v>106</v>
      </c>
      <c r="F540" s="120" t="s">
        <v>441</v>
      </c>
      <c r="G540" s="129" t="s">
        <v>96</v>
      </c>
      <c r="H540" s="177"/>
      <c r="I540" s="194"/>
      <c r="J540" s="201"/>
      <c r="K540" s="202"/>
      <c r="L540" s="203" t="s">
        <v>240</v>
      </c>
      <c r="M540" s="13">
        <v>4269</v>
      </c>
      <c r="N540" s="183">
        <f t="shared" ref="N540:N545" si="106">O540+P540</f>
        <v>0</v>
      </c>
      <c r="O540" s="183"/>
      <c r="P540" s="183"/>
      <c r="Q540" s="161"/>
      <c r="R540" s="161"/>
      <c r="S540" s="438"/>
      <c r="T540" s="161"/>
      <c r="U540" s="161"/>
      <c r="V540" s="161"/>
    </row>
    <row r="541" spans="1:22" s="115" customFormat="1" ht="16.2">
      <c r="A541" s="122" t="str">
        <f t="shared" si="100"/>
        <v>71090601010000</v>
      </c>
      <c r="B541" s="124" t="s">
        <v>439</v>
      </c>
      <c r="C541" s="117" t="s">
        <v>187</v>
      </c>
      <c r="D541" s="118" t="s">
        <v>157</v>
      </c>
      <c r="E541" s="119" t="s">
        <v>106</v>
      </c>
      <c r="F541" s="120" t="s">
        <v>106</v>
      </c>
      <c r="G541" s="129" t="s">
        <v>440</v>
      </c>
      <c r="H541" s="25"/>
      <c r="I541" s="25"/>
      <c r="J541" s="26"/>
      <c r="K541" s="26"/>
      <c r="L541" s="36" t="s">
        <v>167</v>
      </c>
      <c r="M541" s="13">
        <v>4639</v>
      </c>
      <c r="N541" s="183">
        <f t="shared" si="106"/>
        <v>0</v>
      </c>
      <c r="O541" s="183"/>
      <c r="P541" s="183"/>
      <c r="Q541" s="161"/>
      <c r="R541" s="161"/>
      <c r="S541" s="438"/>
      <c r="T541" s="161"/>
      <c r="U541" s="161"/>
      <c r="V541" s="161"/>
    </row>
    <row r="542" spans="1:22" ht="26.4">
      <c r="A542" s="122" t="str">
        <f t="shared" ref="A542" si="107">CONCATENATE(B542,C542,D542,E542,F542,G542)</f>
        <v>71090501000001</v>
      </c>
      <c r="B542" s="124" t="s">
        <v>439</v>
      </c>
      <c r="C542" s="117" t="s">
        <v>187</v>
      </c>
      <c r="D542" s="118" t="s">
        <v>149</v>
      </c>
      <c r="E542" s="119" t="s">
        <v>106</v>
      </c>
      <c r="F542" s="120" t="s">
        <v>441</v>
      </c>
      <c r="G542" s="129" t="s">
        <v>96</v>
      </c>
      <c r="H542" s="25"/>
      <c r="I542" s="25"/>
      <c r="J542" s="26"/>
      <c r="K542" s="26"/>
      <c r="L542" s="29" t="s">
        <v>219</v>
      </c>
      <c r="M542" s="12">
        <v>4819</v>
      </c>
      <c r="N542" s="183">
        <f t="shared" si="106"/>
        <v>0</v>
      </c>
      <c r="O542" s="183"/>
      <c r="P542" s="183"/>
      <c r="Q542" s="161"/>
      <c r="R542" s="161"/>
      <c r="S542" s="438"/>
      <c r="T542" s="161"/>
      <c r="U542" s="161"/>
      <c r="V542" s="161"/>
    </row>
    <row r="543" spans="1:22" ht="16.2">
      <c r="A543" s="122" t="str">
        <f t="shared" si="100"/>
        <v>71090601014251</v>
      </c>
      <c r="B543" s="124" t="s">
        <v>439</v>
      </c>
      <c r="C543" s="117" t="s">
        <v>187</v>
      </c>
      <c r="D543" s="118" t="s">
        <v>157</v>
      </c>
      <c r="E543" s="119" t="s">
        <v>106</v>
      </c>
      <c r="F543" s="120" t="s">
        <v>106</v>
      </c>
      <c r="G543" s="121">
        <v>4251</v>
      </c>
      <c r="H543" s="37"/>
      <c r="I543" s="194"/>
      <c r="J543" s="195"/>
      <c r="K543" s="196"/>
      <c r="L543" s="29" t="s">
        <v>137</v>
      </c>
      <c r="M543" s="12">
        <v>5129</v>
      </c>
      <c r="N543" s="183">
        <f t="shared" si="106"/>
        <v>0</v>
      </c>
      <c r="O543" s="183"/>
      <c r="P543" s="183"/>
      <c r="Q543" s="161"/>
      <c r="R543" s="161"/>
      <c r="S543" s="438"/>
      <c r="T543" s="161"/>
      <c r="U543" s="161"/>
      <c r="V543" s="161"/>
    </row>
    <row r="544" spans="1:22" ht="18" customHeight="1">
      <c r="A544" s="122" t="str">
        <f t="shared" si="100"/>
        <v>71090601015113</v>
      </c>
      <c r="B544" s="124" t="s">
        <v>439</v>
      </c>
      <c r="C544" s="117" t="s">
        <v>187</v>
      </c>
      <c r="D544" s="118" t="s">
        <v>157</v>
      </c>
      <c r="E544" s="119" t="s">
        <v>106</v>
      </c>
      <c r="F544" s="120" t="s">
        <v>106</v>
      </c>
      <c r="G544" s="121">
        <v>5113</v>
      </c>
      <c r="H544" s="45"/>
      <c r="I544" s="147"/>
      <c r="J544" s="148"/>
      <c r="K544" s="148"/>
      <c r="L544" s="27" t="s">
        <v>301</v>
      </c>
      <c r="M544" s="28"/>
      <c r="N544" s="197">
        <f>O544+P544</f>
        <v>0</v>
      </c>
      <c r="O544" s="197">
        <f>SUM(O545)</f>
        <v>0</v>
      </c>
      <c r="P544" s="197">
        <f>SUM(P545)</f>
        <v>0</v>
      </c>
      <c r="Q544" s="161"/>
      <c r="R544" s="161"/>
      <c r="S544" s="438"/>
      <c r="T544" s="161"/>
      <c r="U544" s="161"/>
      <c r="V544" s="161"/>
    </row>
    <row r="545" spans="1:22" s="115" customFormat="1" ht="26.4">
      <c r="A545" s="122" t="str">
        <f t="shared" si="100"/>
        <v>71090601020000</v>
      </c>
      <c r="B545" s="124" t="s">
        <v>439</v>
      </c>
      <c r="C545" s="117" t="s">
        <v>187</v>
      </c>
      <c r="D545" s="118" t="s">
        <v>157</v>
      </c>
      <c r="E545" s="119" t="s">
        <v>106</v>
      </c>
      <c r="F545" s="120" t="s">
        <v>140</v>
      </c>
      <c r="G545" s="129" t="s">
        <v>440</v>
      </c>
      <c r="H545" s="25"/>
      <c r="I545" s="25"/>
      <c r="J545" s="26"/>
      <c r="K545" s="26"/>
      <c r="L545" s="29" t="s">
        <v>217</v>
      </c>
      <c r="M545" s="12">
        <v>4511</v>
      </c>
      <c r="N545" s="183">
        <f t="shared" si="106"/>
        <v>0</v>
      </c>
      <c r="O545" s="183"/>
      <c r="P545" s="183"/>
      <c r="Q545" s="161"/>
      <c r="R545" s="161"/>
      <c r="S545" s="438"/>
      <c r="T545" s="161"/>
      <c r="U545" s="161"/>
      <c r="V545" s="161"/>
    </row>
    <row r="546" spans="1:22" ht="18" customHeight="1">
      <c r="A546" s="122" t="str">
        <f t="shared" si="100"/>
        <v>71090601015113</v>
      </c>
      <c r="B546" s="124" t="s">
        <v>439</v>
      </c>
      <c r="C546" s="117" t="s">
        <v>187</v>
      </c>
      <c r="D546" s="118" t="s">
        <v>157</v>
      </c>
      <c r="E546" s="119" t="s">
        <v>106</v>
      </c>
      <c r="F546" s="120" t="s">
        <v>106</v>
      </c>
      <c r="G546" s="121">
        <v>5113</v>
      </c>
      <c r="H546" s="45"/>
      <c r="I546" s="147"/>
      <c r="J546" s="148"/>
      <c r="K546" s="148"/>
      <c r="L546" s="27" t="s">
        <v>832</v>
      </c>
      <c r="M546" s="28"/>
      <c r="N546" s="197">
        <f>O546+P546</f>
        <v>0</v>
      </c>
      <c r="O546" s="197">
        <f>SUM(O547:O548)</f>
        <v>0</v>
      </c>
      <c r="P546" s="197">
        <f>SUM(P547:P548)</f>
        <v>0</v>
      </c>
      <c r="Q546" s="161"/>
      <c r="R546" s="161"/>
      <c r="S546" s="438"/>
      <c r="T546" s="161"/>
      <c r="U546" s="161"/>
      <c r="V546" s="161"/>
    </row>
    <row r="547" spans="1:22" ht="16.2">
      <c r="A547" s="122" t="str">
        <f t="shared" si="100"/>
        <v>71090201024511</v>
      </c>
      <c r="B547" s="116" t="s">
        <v>439</v>
      </c>
      <c r="C547" s="117" t="s">
        <v>187</v>
      </c>
      <c r="D547" s="118" t="s">
        <v>140</v>
      </c>
      <c r="E547" s="119" t="s">
        <v>106</v>
      </c>
      <c r="F547" s="120" t="s">
        <v>140</v>
      </c>
      <c r="G547" s="121">
        <v>4511</v>
      </c>
      <c r="H547" s="25"/>
      <c r="I547" s="18"/>
      <c r="J547" s="19"/>
      <c r="K547" s="19"/>
      <c r="L547" s="30" t="s">
        <v>173</v>
      </c>
      <c r="M547" s="31">
        <v>5112</v>
      </c>
      <c r="N547" s="183">
        <f t="shared" ref="N547:N548" si="108">O547+P547</f>
        <v>0</v>
      </c>
      <c r="O547" s="183">
        <v>0</v>
      </c>
      <c r="P547" s="183"/>
      <c r="Q547" s="161"/>
      <c r="R547" s="161"/>
      <c r="S547" s="438"/>
      <c r="T547" s="161"/>
      <c r="U547" s="161"/>
      <c r="V547" s="161"/>
    </row>
    <row r="548" spans="1:22" ht="16.8">
      <c r="A548" s="122" t="str">
        <f t="shared" ref="A548" si="109">CONCATENATE(B548,C548,D548,E548,F548,G548)</f>
        <v>71100700000001</v>
      </c>
      <c r="B548" s="124" t="s">
        <v>439</v>
      </c>
      <c r="C548" s="117" t="s">
        <v>189</v>
      </c>
      <c r="D548" s="118" t="s">
        <v>183</v>
      </c>
      <c r="E548" s="119" t="s">
        <v>441</v>
      </c>
      <c r="F548" s="120" t="s">
        <v>441</v>
      </c>
      <c r="G548" s="129" t="s">
        <v>96</v>
      </c>
      <c r="H548" s="25"/>
      <c r="I548" s="25"/>
      <c r="J548" s="26"/>
      <c r="K548" s="26"/>
      <c r="L548" s="32" t="s">
        <v>143</v>
      </c>
      <c r="M548" s="48">
        <v>5113</v>
      </c>
      <c r="N548" s="183">
        <f t="shared" si="108"/>
        <v>0</v>
      </c>
      <c r="O548" s="398"/>
      <c r="P548" s="398"/>
      <c r="Q548" s="161"/>
      <c r="R548" s="161"/>
      <c r="S548" s="438"/>
      <c r="T548" s="161"/>
      <c r="U548" s="161"/>
      <c r="V548" s="161"/>
    </row>
    <row r="549" spans="1:22" ht="16.2">
      <c r="A549" s="122" t="str">
        <f t="shared" si="100"/>
        <v>71090601045113</v>
      </c>
      <c r="B549" s="124" t="s">
        <v>439</v>
      </c>
      <c r="C549" s="117" t="s">
        <v>187</v>
      </c>
      <c r="D549" s="118" t="s">
        <v>157</v>
      </c>
      <c r="E549" s="119" t="s">
        <v>106</v>
      </c>
      <c r="F549" s="120" t="s">
        <v>155</v>
      </c>
      <c r="G549" s="121">
        <v>5113</v>
      </c>
      <c r="H549" s="151">
        <v>2825</v>
      </c>
      <c r="I549" s="152" t="s">
        <v>185</v>
      </c>
      <c r="J549" s="153">
        <v>2</v>
      </c>
      <c r="K549" s="153">
        <v>5</v>
      </c>
      <c r="L549" s="154" t="s">
        <v>303</v>
      </c>
      <c r="M549" s="155"/>
      <c r="N549" s="192">
        <f>+N551+N553+N555</f>
        <v>0</v>
      </c>
      <c r="O549" s="192">
        <f>+O551+O553+O555</f>
        <v>0</v>
      </c>
      <c r="P549" s="192">
        <f>+P551+P553+P555</f>
        <v>0</v>
      </c>
      <c r="Q549" s="161"/>
      <c r="R549" s="161"/>
      <c r="S549" s="438"/>
      <c r="T549" s="161"/>
      <c r="U549" s="161"/>
      <c r="V549" s="161"/>
    </row>
    <row r="550" spans="1:22" s="115" customFormat="1" ht="16.2">
      <c r="A550" s="122" t="str">
        <f t="shared" si="100"/>
        <v>71090601050000</v>
      </c>
      <c r="B550" s="124" t="s">
        <v>439</v>
      </c>
      <c r="C550" s="117" t="s">
        <v>187</v>
      </c>
      <c r="D550" s="118" t="s">
        <v>157</v>
      </c>
      <c r="E550" s="119" t="s">
        <v>106</v>
      </c>
      <c r="F550" s="120" t="s">
        <v>149</v>
      </c>
      <c r="G550" s="129" t="s">
        <v>440</v>
      </c>
      <c r="H550" s="25"/>
      <c r="I550" s="25"/>
      <c r="J550" s="26"/>
      <c r="K550" s="26"/>
      <c r="L550" s="30" t="s">
        <v>108</v>
      </c>
      <c r="M550" s="48"/>
      <c r="N550" s="190"/>
      <c r="O550" s="190"/>
      <c r="P550" s="190"/>
      <c r="Q550" s="161"/>
      <c r="R550" s="161"/>
      <c r="S550" s="438"/>
      <c r="T550" s="161"/>
      <c r="U550" s="161"/>
      <c r="V550" s="161"/>
    </row>
    <row r="551" spans="1:22" ht="16.2">
      <c r="A551" s="122" t="str">
        <f t="shared" si="100"/>
        <v>71090601054239</v>
      </c>
      <c r="B551" s="124" t="s">
        <v>439</v>
      </c>
      <c r="C551" s="117" t="s">
        <v>187</v>
      </c>
      <c r="D551" s="118" t="s">
        <v>157</v>
      </c>
      <c r="E551" s="119" t="s">
        <v>106</v>
      </c>
      <c r="F551" s="120" t="s">
        <v>149</v>
      </c>
      <c r="G551" s="129">
        <v>4239</v>
      </c>
      <c r="H551" s="45"/>
      <c r="I551" s="147"/>
      <c r="J551" s="148"/>
      <c r="K551" s="148"/>
      <c r="L551" s="27" t="s">
        <v>304</v>
      </c>
      <c r="M551" s="28"/>
      <c r="N551" s="197">
        <f>O551+P551</f>
        <v>0</v>
      </c>
      <c r="O551" s="197">
        <f>SUM(O552)</f>
        <v>0</v>
      </c>
      <c r="P551" s="197">
        <f>SUM(P552)</f>
        <v>0</v>
      </c>
      <c r="Q551" s="161"/>
      <c r="R551" s="161"/>
      <c r="S551" s="438"/>
      <c r="T551" s="161"/>
      <c r="U551" s="161"/>
      <c r="V551" s="161"/>
    </row>
    <row r="552" spans="1:22" ht="26.4">
      <c r="A552" s="122" t="str">
        <f t="shared" si="100"/>
        <v>71090601054637</v>
      </c>
      <c r="B552" s="116" t="s">
        <v>439</v>
      </c>
      <c r="C552" s="117" t="s">
        <v>187</v>
      </c>
      <c r="D552" s="118" t="s">
        <v>157</v>
      </c>
      <c r="E552" s="119" t="s">
        <v>106</v>
      </c>
      <c r="F552" s="120" t="s">
        <v>149</v>
      </c>
      <c r="G552" s="121">
        <v>4637</v>
      </c>
      <c r="H552" s="25"/>
      <c r="I552" s="25"/>
      <c r="J552" s="26"/>
      <c r="K552" s="26"/>
      <c r="L552" s="29" t="s">
        <v>217</v>
      </c>
      <c r="M552" s="12">
        <v>4511</v>
      </c>
      <c r="N552" s="183">
        <f t="shared" ref="N552:N557" si="110">O552+P552</f>
        <v>0</v>
      </c>
      <c r="O552" s="183"/>
      <c r="P552" s="183"/>
      <c r="Q552" s="161"/>
      <c r="R552" s="161"/>
      <c r="S552" s="438"/>
      <c r="T552" s="161"/>
      <c r="U552" s="161"/>
      <c r="V552" s="161"/>
    </row>
    <row r="553" spans="1:22" s="182" customFormat="1" ht="16.2">
      <c r="A553" s="122" t="str">
        <f t="shared" si="100"/>
        <v>71100000000000</v>
      </c>
      <c r="B553" s="124" t="s">
        <v>439</v>
      </c>
      <c r="C553" s="117" t="s">
        <v>189</v>
      </c>
      <c r="D553" s="118" t="s">
        <v>441</v>
      </c>
      <c r="E553" s="119" t="s">
        <v>441</v>
      </c>
      <c r="F553" s="120" t="s">
        <v>441</v>
      </c>
      <c r="G553" s="129" t="s">
        <v>440</v>
      </c>
      <c r="H553" s="45"/>
      <c r="I553" s="147"/>
      <c r="J553" s="148"/>
      <c r="K553" s="148"/>
      <c r="L553" s="27" t="s">
        <v>305</v>
      </c>
      <c r="M553" s="28"/>
      <c r="N553" s="197">
        <f>O553+P553</f>
        <v>0</v>
      </c>
      <c r="O553" s="197">
        <f>SUM(O554)</f>
        <v>0</v>
      </c>
      <c r="P553" s="197">
        <f>SUM(P554)</f>
        <v>0</v>
      </c>
      <c r="Q553" s="161"/>
      <c r="R553" s="161"/>
      <c r="S553" s="438"/>
      <c r="T553" s="161"/>
      <c r="U553" s="161"/>
      <c r="V553" s="161"/>
    </row>
    <row r="554" spans="1:22" ht="26.4">
      <c r="A554" s="122" t="str">
        <f t="shared" si="100"/>
        <v>71100000000001</v>
      </c>
      <c r="B554" s="124" t="s">
        <v>439</v>
      </c>
      <c r="C554" s="117" t="s">
        <v>189</v>
      </c>
      <c r="D554" s="118" t="s">
        <v>441</v>
      </c>
      <c r="E554" s="119" t="s">
        <v>441</v>
      </c>
      <c r="F554" s="120" t="s">
        <v>441</v>
      </c>
      <c r="G554" s="129" t="s">
        <v>96</v>
      </c>
      <c r="H554" s="25"/>
      <c r="I554" s="25"/>
      <c r="J554" s="26"/>
      <c r="K554" s="26"/>
      <c r="L554" s="29" t="s">
        <v>217</v>
      </c>
      <c r="M554" s="12">
        <v>4511</v>
      </c>
      <c r="N554" s="183">
        <f t="shared" si="110"/>
        <v>0</v>
      </c>
      <c r="O554" s="183"/>
      <c r="P554" s="183"/>
      <c r="Q554" s="161"/>
      <c r="R554" s="161"/>
      <c r="S554" s="438"/>
      <c r="T554" s="161"/>
      <c r="U554" s="161"/>
      <c r="V554" s="161"/>
    </row>
    <row r="555" spans="1:22" s="170" customFormat="1" ht="16.2">
      <c r="A555" s="122" t="str">
        <f t="shared" si="100"/>
        <v>71100700000000</v>
      </c>
      <c r="B555" s="124" t="s">
        <v>439</v>
      </c>
      <c r="C555" s="117" t="s">
        <v>189</v>
      </c>
      <c r="D555" s="118" t="s">
        <v>183</v>
      </c>
      <c r="E555" s="119" t="s">
        <v>441</v>
      </c>
      <c r="F555" s="120" t="s">
        <v>441</v>
      </c>
      <c r="G555" s="129" t="s">
        <v>440</v>
      </c>
      <c r="H555" s="45"/>
      <c r="I555" s="147"/>
      <c r="J555" s="148"/>
      <c r="K555" s="148"/>
      <c r="L555" s="27" t="s">
        <v>641</v>
      </c>
      <c r="M555" s="28"/>
      <c r="N555" s="197">
        <f>O555+P555</f>
        <v>0</v>
      </c>
      <c r="O555" s="197">
        <f>SUM(O556:O557)</f>
        <v>0</v>
      </c>
      <c r="P555" s="197">
        <f>SUM(P556:P557)</f>
        <v>0</v>
      </c>
      <c r="Q555" s="161"/>
      <c r="R555" s="161"/>
      <c r="S555" s="438"/>
      <c r="T555" s="161"/>
      <c r="U555" s="161"/>
      <c r="V555" s="161"/>
    </row>
    <row r="556" spans="1:22" ht="16.8">
      <c r="A556" s="122" t="str">
        <f t="shared" si="100"/>
        <v>71100700000001</v>
      </c>
      <c r="B556" s="124" t="s">
        <v>439</v>
      </c>
      <c r="C556" s="117" t="s">
        <v>189</v>
      </c>
      <c r="D556" s="118" t="s">
        <v>183</v>
      </c>
      <c r="E556" s="119" t="s">
        <v>441</v>
      </c>
      <c r="F556" s="120" t="s">
        <v>441</v>
      </c>
      <c r="G556" s="129" t="s">
        <v>96</v>
      </c>
      <c r="H556" s="25"/>
      <c r="I556" s="25"/>
      <c r="J556" s="26"/>
      <c r="K556" s="26"/>
      <c r="L556" s="32" t="s">
        <v>143</v>
      </c>
      <c r="M556" s="48">
        <v>5113</v>
      </c>
      <c r="N556" s="183">
        <f t="shared" si="110"/>
        <v>0</v>
      </c>
      <c r="O556" s="398"/>
      <c r="P556" s="398"/>
      <c r="Q556" s="161"/>
      <c r="R556" s="161"/>
      <c r="S556" s="438"/>
      <c r="T556" s="161"/>
      <c r="U556" s="161"/>
      <c r="V556" s="161"/>
    </row>
    <row r="557" spans="1:22" s="156" customFormat="1" ht="16.8">
      <c r="A557" s="122" t="str">
        <f t="shared" si="100"/>
        <v>71100701000000</v>
      </c>
      <c r="B557" s="124" t="s">
        <v>439</v>
      </c>
      <c r="C557" s="117" t="s">
        <v>189</v>
      </c>
      <c r="D557" s="118" t="s">
        <v>183</v>
      </c>
      <c r="E557" s="119" t="s">
        <v>106</v>
      </c>
      <c r="F557" s="120" t="s">
        <v>441</v>
      </c>
      <c r="G557" s="129" t="s">
        <v>440</v>
      </c>
      <c r="H557" s="25"/>
      <c r="I557" s="25"/>
      <c r="J557" s="26"/>
      <c r="K557" s="26"/>
      <c r="L557" s="29" t="s">
        <v>137</v>
      </c>
      <c r="M557" s="12">
        <v>5129</v>
      </c>
      <c r="N557" s="183">
        <f t="shared" si="110"/>
        <v>0</v>
      </c>
      <c r="O557" s="398"/>
      <c r="P557" s="398"/>
      <c r="Q557" s="161"/>
      <c r="R557" s="161"/>
      <c r="S557" s="438"/>
      <c r="T557" s="161"/>
      <c r="U557" s="161"/>
      <c r="V557" s="161"/>
    </row>
    <row r="558" spans="1:22" ht="26.4">
      <c r="A558" s="122" t="str">
        <f t="shared" si="100"/>
        <v>71100701000001</v>
      </c>
      <c r="B558" s="124" t="s">
        <v>439</v>
      </c>
      <c r="C558" s="117" t="s">
        <v>189</v>
      </c>
      <c r="D558" s="118" t="s">
        <v>183</v>
      </c>
      <c r="E558" s="119" t="s">
        <v>106</v>
      </c>
      <c r="F558" s="120" t="s">
        <v>441</v>
      </c>
      <c r="G558" s="129" t="s">
        <v>96</v>
      </c>
      <c r="H558" s="151">
        <v>2827</v>
      </c>
      <c r="I558" s="152" t="s">
        <v>185</v>
      </c>
      <c r="J558" s="153">
        <v>2</v>
      </c>
      <c r="K558" s="153">
        <v>7</v>
      </c>
      <c r="L558" s="154" t="s">
        <v>306</v>
      </c>
      <c r="M558" s="155"/>
      <c r="N558" s="192">
        <f>+N560</f>
        <v>0</v>
      </c>
      <c r="O558" s="192">
        <f t="shared" ref="O558:P558" si="111">+O560</f>
        <v>0</v>
      </c>
      <c r="P558" s="192">
        <f t="shared" si="111"/>
        <v>0</v>
      </c>
      <c r="Q558" s="161"/>
      <c r="R558" s="161"/>
      <c r="S558" s="438"/>
      <c r="T558" s="161"/>
      <c r="U558" s="161"/>
      <c r="V558" s="161"/>
    </row>
    <row r="559" spans="1:22" s="115" customFormat="1" ht="16.2">
      <c r="A559" s="122" t="str">
        <f t="shared" si="100"/>
        <v>71100701010000</v>
      </c>
      <c r="B559" s="124" t="s">
        <v>439</v>
      </c>
      <c r="C559" s="117" t="s">
        <v>189</v>
      </c>
      <c r="D559" s="118" t="s">
        <v>183</v>
      </c>
      <c r="E559" s="119" t="s">
        <v>106</v>
      </c>
      <c r="F559" s="120" t="s">
        <v>106</v>
      </c>
      <c r="G559" s="129" t="s">
        <v>440</v>
      </c>
      <c r="H559" s="25"/>
      <c r="I559" s="25"/>
      <c r="J559" s="26"/>
      <c r="K559" s="26"/>
      <c r="L559" s="30" t="s">
        <v>108</v>
      </c>
      <c r="M559" s="31"/>
      <c r="N559" s="190"/>
      <c r="O559" s="190"/>
      <c r="P559" s="190"/>
      <c r="Q559" s="161"/>
      <c r="R559" s="161"/>
      <c r="S559" s="438"/>
      <c r="T559" s="161"/>
      <c r="U559" s="161"/>
      <c r="V559" s="161"/>
    </row>
    <row r="560" spans="1:22" ht="16.2">
      <c r="A560" s="122" t="str">
        <f t="shared" si="100"/>
        <v>71100701014216</v>
      </c>
      <c r="B560" s="124" t="s">
        <v>439</v>
      </c>
      <c r="C560" s="117" t="s">
        <v>189</v>
      </c>
      <c r="D560" s="118" t="s">
        <v>183</v>
      </c>
      <c r="E560" s="119" t="s">
        <v>106</v>
      </c>
      <c r="F560" s="120" t="s">
        <v>106</v>
      </c>
      <c r="G560" s="121">
        <v>4216</v>
      </c>
      <c r="H560" s="45"/>
      <c r="I560" s="147"/>
      <c r="J560" s="148"/>
      <c r="K560" s="148"/>
      <c r="L560" s="27" t="s">
        <v>307</v>
      </c>
      <c r="M560" s="28"/>
      <c r="N560" s="197">
        <f>O560+P560</f>
        <v>0</v>
      </c>
      <c r="O560" s="197">
        <f>SUM(O561:O564)</f>
        <v>0</v>
      </c>
      <c r="P560" s="197">
        <f>SUM(P561:P564)</f>
        <v>0</v>
      </c>
      <c r="Q560" s="161"/>
      <c r="R560" s="161"/>
      <c r="S560" s="438"/>
      <c r="T560" s="161"/>
      <c r="U560" s="161"/>
      <c r="V560" s="161"/>
    </row>
    <row r="561" spans="1:22" ht="16.2">
      <c r="A561" s="122" t="str">
        <f t="shared" si="100"/>
        <v>71100701014239</v>
      </c>
      <c r="B561" s="124" t="s">
        <v>439</v>
      </c>
      <c r="C561" s="117" t="s">
        <v>189</v>
      </c>
      <c r="D561" s="118" t="s">
        <v>183</v>
      </c>
      <c r="E561" s="119" t="s">
        <v>106</v>
      </c>
      <c r="F561" s="120" t="s">
        <v>106</v>
      </c>
      <c r="G561" s="121">
        <v>4239</v>
      </c>
      <c r="H561" s="17"/>
      <c r="I561" s="25"/>
      <c r="J561" s="26"/>
      <c r="K561" s="26"/>
      <c r="L561" s="29" t="s">
        <v>125</v>
      </c>
      <c r="M561" s="31">
        <v>4239</v>
      </c>
      <c r="N561" s="183">
        <f t="shared" ref="N561:N564" si="112">O561+P561</f>
        <v>0</v>
      </c>
      <c r="O561" s="183"/>
      <c r="P561" s="183"/>
      <c r="Q561" s="161"/>
      <c r="R561" s="161"/>
      <c r="S561" s="438"/>
      <c r="T561" s="161"/>
      <c r="U561" s="161"/>
      <c r="V561" s="161"/>
    </row>
    <row r="562" spans="1:22" ht="26.4">
      <c r="A562" s="122" t="str">
        <f t="shared" si="100"/>
        <v>71100701014639</v>
      </c>
      <c r="B562" s="124" t="s">
        <v>439</v>
      </c>
      <c r="C562" s="117" t="s">
        <v>189</v>
      </c>
      <c r="D562" s="118" t="s">
        <v>183</v>
      </c>
      <c r="E562" s="119" t="s">
        <v>106</v>
      </c>
      <c r="F562" s="120" t="s">
        <v>106</v>
      </c>
      <c r="G562" s="121">
        <v>4639</v>
      </c>
      <c r="H562" s="25"/>
      <c r="I562" s="25"/>
      <c r="J562" s="26"/>
      <c r="K562" s="26"/>
      <c r="L562" s="30" t="s">
        <v>142</v>
      </c>
      <c r="M562" s="31">
        <v>4251</v>
      </c>
      <c r="N562" s="183">
        <f t="shared" si="112"/>
        <v>0</v>
      </c>
      <c r="O562" s="183"/>
      <c r="P562" s="183">
        <v>0</v>
      </c>
      <c r="Q562" s="161"/>
      <c r="R562" s="161"/>
      <c r="S562" s="438"/>
      <c r="T562" s="161"/>
      <c r="U562" s="161"/>
      <c r="V562" s="161"/>
    </row>
    <row r="563" spans="1:22" s="156" customFormat="1" ht="16.8">
      <c r="A563" s="122" t="str">
        <f t="shared" si="100"/>
        <v>71100701000000</v>
      </c>
      <c r="B563" s="124" t="s">
        <v>439</v>
      </c>
      <c r="C563" s="117" t="s">
        <v>189</v>
      </c>
      <c r="D563" s="118" t="s">
        <v>183</v>
      </c>
      <c r="E563" s="119" t="s">
        <v>106</v>
      </c>
      <c r="F563" s="120" t="s">
        <v>441</v>
      </c>
      <c r="G563" s="129" t="s">
        <v>440</v>
      </c>
      <c r="H563" s="25"/>
      <c r="I563" s="25"/>
      <c r="J563" s="26"/>
      <c r="K563" s="26"/>
      <c r="L563" s="29" t="s">
        <v>137</v>
      </c>
      <c r="M563" s="12">
        <v>5129</v>
      </c>
      <c r="N563" s="183">
        <f t="shared" si="112"/>
        <v>0</v>
      </c>
      <c r="O563" s="398"/>
      <c r="P563" s="398"/>
      <c r="Q563" s="161"/>
      <c r="R563" s="161"/>
      <c r="S563" s="438"/>
      <c r="T563" s="161"/>
      <c r="U563" s="161"/>
      <c r="V563" s="161"/>
    </row>
    <row r="564" spans="1:22" ht="16.2">
      <c r="A564" s="122" t="str">
        <f t="shared" si="100"/>
        <v>71060401024511</v>
      </c>
      <c r="B564" s="124" t="s">
        <v>439</v>
      </c>
      <c r="C564" s="117" t="s">
        <v>157</v>
      </c>
      <c r="D564" s="118" t="s">
        <v>155</v>
      </c>
      <c r="E564" s="119" t="s">
        <v>106</v>
      </c>
      <c r="F564" s="120" t="s">
        <v>140</v>
      </c>
      <c r="G564" s="129">
        <v>4511</v>
      </c>
      <c r="H564" s="37"/>
      <c r="I564" s="194"/>
      <c r="J564" s="195"/>
      <c r="K564" s="196"/>
      <c r="L564" s="29" t="s">
        <v>138</v>
      </c>
      <c r="M564" s="12">
        <v>5132</v>
      </c>
      <c r="N564" s="183">
        <f t="shared" si="112"/>
        <v>0</v>
      </c>
      <c r="O564" s="183"/>
      <c r="P564" s="183"/>
      <c r="Q564" s="161"/>
      <c r="R564" s="161"/>
      <c r="S564" s="438"/>
      <c r="T564" s="161"/>
      <c r="U564" s="161"/>
      <c r="V564" s="161"/>
    </row>
    <row r="565" spans="1:22" ht="16.2">
      <c r="A565" s="122" t="str">
        <f t="shared" si="100"/>
        <v>71100701034819</v>
      </c>
      <c r="B565" s="124" t="s">
        <v>439</v>
      </c>
      <c r="C565" s="117" t="s">
        <v>189</v>
      </c>
      <c r="D565" s="118" t="s">
        <v>183</v>
      </c>
      <c r="E565" s="119" t="s">
        <v>106</v>
      </c>
      <c r="F565" s="120" t="s">
        <v>442</v>
      </c>
      <c r="G565" s="121">
        <v>4819</v>
      </c>
      <c r="H565" s="165">
        <v>2840</v>
      </c>
      <c r="I565" s="166" t="s">
        <v>185</v>
      </c>
      <c r="J565" s="167">
        <v>4</v>
      </c>
      <c r="K565" s="167">
        <v>0</v>
      </c>
      <c r="L565" s="168" t="s">
        <v>313</v>
      </c>
      <c r="M565" s="176"/>
      <c r="N565" s="188">
        <f>+N567+N572</f>
        <v>0</v>
      </c>
      <c r="O565" s="188">
        <f>+O567+O572</f>
        <v>0</v>
      </c>
      <c r="P565" s="188">
        <f>+P567+P572</f>
        <v>0</v>
      </c>
      <c r="Q565" s="161"/>
      <c r="R565" s="161"/>
      <c r="S565" s="438"/>
      <c r="T565" s="161"/>
      <c r="U565" s="161"/>
      <c r="V565" s="161"/>
    </row>
    <row r="566" spans="1:22" s="115" customFormat="1" ht="16.2">
      <c r="A566" s="122" t="str">
        <f t="shared" si="100"/>
        <v>71100701040000</v>
      </c>
      <c r="B566" s="124" t="s">
        <v>439</v>
      </c>
      <c r="C566" s="117" t="s">
        <v>189</v>
      </c>
      <c r="D566" s="118" t="s">
        <v>183</v>
      </c>
      <c r="E566" s="119" t="s">
        <v>106</v>
      </c>
      <c r="F566" s="120" t="s">
        <v>155</v>
      </c>
      <c r="G566" s="129" t="s">
        <v>440</v>
      </c>
      <c r="H566" s="25"/>
      <c r="I566" s="18"/>
      <c r="J566" s="19"/>
      <c r="K566" s="19"/>
      <c r="L566" s="30" t="s">
        <v>110</v>
      </c>
      <c r="M566" s="31"/>
      <c r="N566" s="190"/>
      <c r="O566" s="190"/>
      <c r="P566" s="190"/>
      <c r="Q566" s="161"/>
      <c r="R566" s="161"/>
      <c r="S566" s="438"/>
      <c r="T566" s="161"/>
      <c r="U566" s="161"/>
      <c r="V566" s="161"/>
    </row>
    <row r="567" spans="1:22" ht="16.2">
      <c r="A567" s="122" t="str">
        <f t="shared" si="100"/>
        <v>71100701044216</v>
      </c>
      <c r="B567" s="124" t="s">
        <v>439</v>
      </c>
      <c r="C567" s="117" t="s">
        <v>189</v>
      </c>
      <c r="D567" s="118" t="s">
        <v>183</v>
      </c>
      <c r="E567" s="119" t="s">
        <v>106</v>
      </c>
      <c r="F567" s="120" t="s">
        <v>155</v>
      </c>
      <c r="G567" s="121">
        <v>4216</v>
      </c>
      <c r="H567" s="151" t="s">
        <v>768</v>
      </c>
      <c r="I567" s="152" t="s">
        <v>185</v>
      </c>
      <c r="J567" s="153">
        <v>4</v>
      </c>
      <c r="K567" s="153">
        <v>1</v>
      </c>
      <c r="L567" s="154" t="s">
        <v>769</v>
      </c>
      <c r="M567" s="155"/>
      <c r="N567" s="192">
        <f t="shared" ref="N567" si="113">+N569</f>
        <v>0</v>
      </c>
      <c r="O567" s="192">
        <f>+O569</f>
        <v>0</v>
      </c>
      <c r="P567" s="192">
        <f>+P569</f>
        <v>0</v>
      </c>
      <c r="Q567" s="161"/>
      <c r="R567" s="161"/>
      <c r="S567" s="438"/>
      <c r="T567" s="161"/>
      <c r="U567" s="161"/>
      <c r="V567" s="161"/>
    </row>
    <row r="568" spans="1:22" ht="16.2">
      <c r="A568" s="122" t="str">
        <f t="shared" si="100"/>
        <v>71100701044239</v>
      </c>
      <c r="B568" s="124" t="s">
        <v>439</v>
      </c>
      <c r="C568" s="117" t="s">
        <v>189</v>
      </c>
      <c r="D568" s="118" t="s">
        <v>183</v>
      </c>
      <c r="E568" s="119" t="s">
        <v>106</v>
      </c>
      <c r="F568" s="120" t="s">
        <v>155</v>
      </c>
      <c r="G568" s="121">
        <v>4239</v>
      </c>
      <c r="H568" s="25"/>
      <c r="I568" s="18"/>
      <c r="J568" s="19"/>
      <c r="K568" s="19"/>
      <c r="L568" s="30" t="s">
        <v>108</v>
      </c>
      <c r="M568" s="31"/>
      <c r="N568" s="190"/>
      <c r="O568" s="190"/>
      <c r="P568" s="190"/>
      <c r="Q568" s="161"/>
      <c r="R568" s="161"/>
      <c r="S568" s="438"/>
      <c r="T568" s="161"/>
      <c r="U568" s="161"/>
      <c r="V568" s="161"/>
    </row>
    <row r="569" spans="1:22" ht="16.2">
      <c r="A569" s="122" t="str">
        <f t="shared" si="100"/>
        <v>71100701044269</v>
      </c>
      <c r="B569" s="124" t="s">
        <v>439</v>
      </c>
      <c r="C569" s="117" t="s">
        <v>189</v>
      </c>
      <c r="D569" s="118" t="s">
        <v>183</v>
      </c>
      <c r="E569" s="119" t="s">
        <v>106</v>
      </c>
      <c r="F569" s="120" t="s">
        <v>155</v>
      </c>
      <c r="G569" s="121">
        <v>4269</v>
      </c>
      <c r="H569" s="45"/>
      <c r="I569" s="147"/>
      <c r="J569" s="148"/>
      <c r="K569" s="148"/>
      <c r="L569" s="27" t="s">
        <v>770</v>
      </c>
      <c r="M569" s="28"/>
      <c r="N569" s="197">
        <f>SUM(N570:N571)</f>
        <v>0</v>
      </c>
      <c r="O569" s="197">
        <f t="shared" ref="O569:P569" si="114">SUM(O570:O571)</f>
        <v>0</v>
      </c>
      <c r="P569" s="197">
        <f t="shared" si="114"/>
        <v>0</v>
      </c>
      <c r="Q569" s="161"/>
      <c r="R569" s="161"/>
      <c r="S569" s="438"/>
      <c r="T569" s="161"/>
      <c r="U569" s="161"/>
      <c r="V569" s="161"/>
    </row>
    <row r="570" spans="1:22" ht="16.8">
      <c r="A570" s="122" t="str">
        <f t="shared" si="100"/>
        <v>71100701044521</v>
      </c>
      <c r="B570" s="124" t="s">
        <v>439</v>
      </c>
      <c r="C570" s="117" t="s">
        <v>189</v>
      </c>
      <c r="D570" s="118" t="s">
        <v>183</v>
      </c>
      <c r="E570" s="119" t="s">
        <v>106</v>
      </c>
      <c r="F570" s="120" t="s">
        <v>155</v>
      </c>
      <c r="G570" s="121">
        <v>4521</v>
      </c>
      <c r="H570" s="25"/>
      <c r="I570" s="18"/>
      <c r="J570" s="19"/>
      <c r="K570" s="19"/>
      <c r="L570" s="29" t="s">
        <v>125</v>
      </c>
      <c r="M570" s="12">
        <v>4239</v>
      </c>
      <c r="N570" s="183">
        <f t="shared" ref="N570:N571" si="115">O570+P570</f>
        <v>0</v>
      </c>
      <c r="O570" s="398"/>
      <c r="P570" s="398"/>
      <c r="Q570" s="161"/>
      <c r="R570" s="161"/>
      <c r="S570" s="438"/>
      <c r="T570" s="161"/>
      <c r="U570" s="161"/>
      <c r="V570" s="161"/>
    </row>
    <row r="571" spans="1:22" ht="26.4">
      <c r="A571" s="122" t="str">
        <f t="shared" si="100"/>
        <v>71090501000001</v>
      </c>
      <c r="B571" s="124" t="s">
        <v>439</v>
      </c>
      <c r="C571" s="117" t="s">
        <v>187</v>
      </c>
      <c r="D571" s="118" t="s">
        <v>149</v>
      </c>
      <c r="E571" s="119" t="s">
        <v>106</v>
      </c>
      <c r="F571" s="120" t="s">
        <v>441</v>
      </c>
      <c r="G571" s="129" t="s">
        <v>96</v>
      </c>
      <c r="H571" s="25"/>
      <c r="I571" s="25"/>
      <c r="J571" s="26"/>
      <c r="K571" s="26"/>
      <c r="L571" s="29" t="s">
        <v>219</v>
      </c>
      <c r="M571" s="12">
        <v>4819</v>
      </c>
      <c r="N571" s="183">
        <f t="shared" si="115"/>
        <v>0</v>
      </c>
      <c r="O571" s="183"/>
      <c r="P571" s="183"/>
      <c r="Q571" s="161"/>
      <c r="R571" s="161"/>
      <c r="S571" s="438"/>
      <c r="T571" s="161"/>
      <c r="U571" s="161"/>
      <c r="V571" s="161"/>
    </row>
    <row r="572" spans="1:22" ht="16.2">
      <c r="A572" s="122" t="str">
        <f t="shared" si="100"/>
        <v>71100701044639</v>
      </c>
      <c r="B572" s="124" t="s">
        <v>439</v>
      </c>
      <c r="C572" s="117" t="s">
        <v>189</v>
      </c>
      <c r="D572" s="118" t="s">
        <v>183</v>
      </c>
      <c r="E572" s="119" t="s">
        <v>106</v>
      </c>
      <c r="F572" s="120" t="s">
        <v>155</v>
      </c>
      <c r="G572" s="121">
        <v>4639</v>
      </c>
      <c r="H572" s="151">
        <v>2843</v>
      </c>
      <c r="I572" s="152" t="s">
        <v>185</v>
      </c>
      <c r="J572" s="153">
        <v>4</v>
      </c>
      <c r="K572" s="153">
        <v>3</v>
      </c>
      <c r="L572" s="154" t="s">
        <v>313</v>
      </c>
      <c r="M572" s="155"/>
      <c r="N572" s="192">
        <f>+N64</f>
        <v>0</v>
      </c>
      <c r="O572" s="192">
        <f>+O64</f>
        <v>0</v>
      </c>
      <c r="P572" s="192">
        <f>+P64</f>
        <v>0</v>
      </c>
      <c r="Q572" s="161"/>
      <c r="R572" s="161"/>
      <c r="S572" s="438"/>
      <c r="T572" s="161"/>
      <c r="U572" s="161"/>
      <c r="V572" s="161"/>
    </row>
    <row r="573" spans="1:22" ht="16.2">
      <c r="A573" s="122" t="str">
        <f t="shared" si="100"/>
        <v>71100701044729</v>
      </c>
      <c r="B573" s="124" t="s">
        <v>439</v>
      </c>
      <c r="C573" s="117" t="s">
        <v>189</v>
      </c>
      <c r="D573" s="118" t="s">
        <v>183</v>
      </c>
      <c r="E573" s="119" t="s">
        <v>106</v>
      </c>
      <c r="F573" s="120" t="s">
        <v>155</v>
      </c>
      <c r="G573" s="121">
        <v>4729</v>
      </c>
      <c r="H573" s="25"/>
      <c r="I573" s="25"/>
      <c r="J573" s="26"/>
      <c r="K573" s="26"/>
      <c r="L573" s="30" t="s">
        <v>108</v>
      </c>
      <c r="M573" s="31"/>
      <c r="N573" s="190"/>
      <c r="O573" s="190"/>
      <c r="P573" s="190"/>
      <c r="Q573" s="161"/>
      <c r="R573" s="161"/>
      <c r="S573" s="438"/>
      <c r="T573" s="161"/>
      <c r="U573" s="161"/>
      <c r="V573" s="161"/>
    </row>
    <row r="574" spans="1:22" ht="16.2">
      <c r="A574" s="122" t="str">
        <f t="shared" si="100"/>
        <v>71100701054819</v>
      </c>
      <c r="B574" s="124" t="s">
        <v>439</v>
      </c>
      <c r="C574" s="117" t="s">
        <v>189</v>
      </c>
      <c r="D574" s="118" t="s">
        <v>183</v>
      </c>
      <c r="E574" s="119" t="s">
        <v>106</v>
      </c>
      <c r="F574" s="120" t="s">
        <v>149</v>
      </c>
      <c r="G574" s="121">
        <v>4819</v>
      </c>
      <c r="H574" s="467">
        <v>2900</v>
      </c>
      <c r="I574" s="212" t="s">
        <v>187</v>
      </c>
      <c r="J574" s="213">
        <v>0</v>
      </c>
      <c r="K574" s="213">
        <v>0</v>
      </c>
      <c r="L574" s="162" t="s">
        <v>315</v>
      </c>
      <c r="M574" s="174"/>
      <c r="N574" s="163">
        <f>+N576+N606+N622+N647</f>
        <v>0</v>
      </c>
      <c r="O574" s="163">
        <f>+O576+O606+O622+O647</f>
        <v>0</v>
      </c>
      <c r="P574" s="163">
        <f>+P576+P606+P622+P647</f>
        <v>0</v>
      </c>
      <c r="Q574" s="161"/>
      <c r="R574" s="161"/>
      <c r="S574" s="438"/>
      <c r="T574" s="161"/>
      <c r="U574" s="161"/>
      <c r="V574" s="161"/>
    </row>
    <row r="575" spans="1:22" s="170" customFormat="1" ht="16.2">
      <c r="A575" s="122" t="str">
        <f t="shared" si="100"/>
        <v>71100900000000</v>
      </c>
      <c r="B575" s="124" t="s">
        <v>439</v>
      </c>
      <c r="C575" s="117" t="s">
        <v>189</v>
      </c>
      <c r="D575" s="118" t="s">
        <v>187</v>
      </c>
      <c r="E575" s="119" t="s">
        <v>441</v>
      </c>
      <c r="F575" s="120" t="s">
        <v>441</v>
      </c>
      <c r="G575" s="129" t="s">
        <v>440</v>
      </c>
      <c r="H575" s="25"/>
      <c r="I575" s="18"/>
      <c r="J575" s="19"/>
      <c r="K575" s="19"/>
      <c r="L575" s="30" t="s">
        <v>108</v>
      </c>
      <c r="M575" s="31"/>
      <c r="N575" s="150"/>
      <c r="O575" s="150"/>
      <c r="P575" s="150"/>
      <c r="Q575" s="161"/>
      <c r="R575" s="161"/>
      <c r="S575" s="438"/>
      <c r="T575" s="161"/>
      <c r="U575" s="161"/>
      <c r="V575" s="161"/>
    </row>
    <row r="576" spans="1:22" ht="16.2">
      <c r="A576" s="122" t="str">
        <f t="shared" si="100"/>
        <v>71100900000001</v>
      </c>
      <c r="B576" s="124" t="s">
        <v>439</v>
      </c>
      <c r="C576" s="117" t="s">
        <v>189</v>
      </c>
      <c r="D576" s="118" t="s">
        <v>187</v>
      </c>
      <c r="E576" s="119" t="s">
        <v>441</v>
      </c>
      <c r="F576" s="120" t="s">
        <v>441</v>
      </c>
      <c r="G576" s="129" t="s">
        <v>96</v>
      </c>
      <c r="H576" s="165">
        <v>2910</v>
      </c>
      <c r="I576" s="166" t="s">
        <v>187</v>
      </c>
      <c r="J576" s="167">
        <v>1</v>
      </c>
      <c r="K576" s="167">
        <v>0</v>
      </c>
      <c r="L576" s="168" t="s">
        <v>316</v>
      </c>
      <c r="M576" s="176"/>
      <c r="N576" s="188">
        <f>+N578+N601</f>
        <v>0</v>
      </c>
      <c r="O576" s="188">
        <f>+O578+O601</f>
        <v>0</v>
      </c>
      <c r="P576" s="188">
        <f>+P578+P601</f>
        <v>0</v>
      </c>
      <c r="Q576" s="161"/>
      <c r="R576" s="161"/>
      <c r="S576" s="438"/>
      <c r="T576" s="161"/>
      <c r="U576" s="161"/>
      <c r="V576" s="161"/>
    </row>
    <row r="577" spans="1:22" s="156" customFormat="1" ht="16.2">
      <c r="A577" s="122" t="str">
        <f t="shared" si="100"/>
        <v>71100901000000</v>
      </c>
      <c r="B577" s="124" t="s">
        <v>439</v>
      </c>
      <c r="C577" s="117" t="s">
        <v>189</v>
      </c>
      <c r="D577" s="118" t="s">
        <v>187</v>
      </c>
      <c r="E577" s="119" t="s">
        <v>106</v>
      </c>
      <c r="F577" s="120" t="s">
        <v>441</v>
      </c>
      <c r="G577" s="129" t="s">
        <v>440</v>
      </c>
      <c r="H577" s="25"/>
      <c r="I577" s="18"/>
      <c r="J577" s="19"/>
      <c r="K577" s="19"/>
      <c r="L577" s="30" t="s">
        <v>110</v>
      </c>
      <c r="M577" s="31"/>
      <c r="N577" s="190"/>
      <c r="O577" s="190"/>
      <c r="P577" s="190"/>
      <c r="Q577" s="161"/>
      <c r="R577" s="161"/>
      <c r="S577" s="438"/>
      <c r="T577" s="161"/>
      <c r="U577" s="161"/>
      <c r="V577" s="161"/>
    </row>
    <row r="578" spans="1:22" ht="16.2">
      <c r="A578" s="122" t="str">
        <f t="shared" si="100"/>
        <v>71100901000001</v>
      </c>
      <c r="B578" s="124" t="s">
        <v>439</v>
      </c>
      <c r="C578" s="117" t="s">
        <v>189</v>
      </c>
      <c r="D578" s="118" t="s">
        <v>187</v>
      </c>
      <c r="E578" s="119" t="s">
        <v>106</v>
      </c>
      <c r="F578" s="120" t="s">
        <v>441</v>
      </c>
      <c r="G578" s="129" t="s">
        <v>96</v>
      </c>
      <c r="H578" s="151">
        <v>2911</v>
      </c>
      <c r="I578" s="152" t="s">
        <v>187</v>
      </c>
      <c r="J578" s="153">
        <v>1</v>
      </c>
      <c r="K578" s="153">
        <v>1</v>
      </c>
      <c r="L578" s="154" t="s">
        <v>317</v>
      </c>
      <c r="M578" s="155"/>
      <c r="N578" s="192">
        <f>+N580+N585+N589+N593+N595+N597+N599</f>
        <v>0</v>
      </c>
      <c r="O578" s="192">
        <f t="shared" ref="O578:P578" si="116">+O580+O585+O589+O593+O595+O597+O599</f>
        <v>0</v>
      </c>
      <c r="P578" s="192">
        <f t="shared" si="116"/>
        <v>0</v>
      </c>
      <c r="Q578" s="161"/>
      <c r="R578" s="161"/>
      <c r="S578" s="438"/>
      <c r="T578" s="161"/>
      <c r="U578" s="161"/>
      <c r="V578" s="161"/>
    </row>
    <row r="579" spans="1:22" s="115" customFormat="1" ht="16.2">
      <c r="A579" s="122" t="str">
        <f t="shared" si="100"/>
        <v>71100901010000</v>
      </c>
      <c r="B579" s="124" t="s">
        <v>439</v>
      </c>
      <c r="C579" s="117" t="s">
        <v>189</v>
      </c>
      <c r="D579" s="118" t="s">
        <v>187</v>
      </c>
      <c r="E579" s="119" t="s">
        <v>106</v>
      </c>
      <c r="F579" s="120" t="s">
        <v>106</v>
      </c>
      <c r="G579" s="129" t="s">
        <v>440</v>
      </c>
      <c r="H579" s="25"/>
      <c r="I579" s="25"/>
      <c r="J579" s="26"/>
      <c r="K579" s="26"/>
      <c r="L579" s="30" t="s">
        <v>108</v>
      </c>
      <c r="M579" s="31"/>
      <c r="N579" s="190"/>
      <c r="O579" s="190"/>
      <c r="P579" s="190"/>
      <c r="Q579" s="161"/>
      <c r="R579" s="161"/>
      <c r="S579" s="438"/>
      <c r="T579" s="161"/>
      <c r="U579" s="161"/>
      <c r="V579" s="161"/>
    </row>
    <row r="580" spans="1:22" ht="16.2">
      <c r="A580" s="122" t="str">
        <f t="shared" si="100"/>
        <v>71100901014111</v>
      </c>
      <c r="B580" s="124" t="s">
        <v>439</v>
      </c>
      <c r="C580" s="117" t="s">
        <v>189</v>
      </c>
      <c r="D580" s="118" t="s">
        <v>187</v>
      </c>
      <c r="E580" s="119" t="s">
        <v>106</v>
      </c>
      <c r="F580" s="120" t="s">
        <v>106</v>
      </c>
      <c r="G580" s="121">
        <v>4111</v>
      </c>
      <c r="H580" s="45"/>
      <c r="I580" s="147"/>
      <c r="J580" s="148"/>
      <c r="K580" s="148"/>
      <c r="L580" s="27" t="s">
        <v>318</v>
      </c>
      <c r="M580" s="28"/>
      <c r="N580" s="197">
        <f>O580+P580</f>
        <v>0</v>
      </c>
      <c r="O580" s="197">
        <f>SUM(O581:O584)</f>
        <v>0</v>
      </c>
      <c r="P580" s="197">
        <f>SUM(P581:P584)</f>
        <v>0</v>
      </c>
      <c r="Q580" s="161"/>
      <c r="R580" s="161"/>
      <c r="S580" s="438"/>
      <c r="T580" s="161"/>
      <c r="U580" s="161"/>
      <c r="V580" s="161"/>
    </row>
    <row r="581" spans="1:22" ht="16.8">
      <c r="A581" s="122" t="str">
        <f t="shared" ref="A581:A610" si="117">CONCATENATE(B581,C581,D581,E581,F581,G581)</f>
        <v>71100901014212</v>
      </c>
      <c r="B581" s="124" t="s">
        <v>439</v>
      </c>
      <c r="C581" s="117" t="s">
        <v>189</v>
      </c>
      <c r="D581" s="118" t="s">
        <v>187</v>
      </c>
      <c r="E581" s="119" t="s">
        <v>106</v>
      </c>
      <c r="F581" s="120" t="s">
        <v>106</v>
      </c>
      <c r="G581" s="121">
        <v>4212</v>
      </c>
      <c r="H581" s="25"/>
      <c r="I581" s="18"/>
      <c r="J581" s="19"/>
      <c r="K581" s="19"/>
      <c r="L581" s="29" t="s">
        <v>125</v>
      </c>
      <c r="M581" s="12">
        <v>4239</v>
      </c>
      <c r="N581" s="183">
        <f t="shared" ref="N581:N596" si="118">O581+P581</f>
        <v>0</v>
      </c>
      <c r="O581" s="398"/>
      <c r="P581" s="398"/>
      <c r="Q581" s="161"/>
      <c r="R581" s="161"/>
      <c r="S581" s="438"/>
      <c r="T581" s="161"/>
      <c r="U581" s="161"/>
      <c r="V581" s="161"/>
    </row>
    <row r="582" spans="1:22" ht="16.8">
      <c r="A582" s="122" t="str">
        <f t="shared" si="117"/>
        <v>71100901014213</v>
      </c>
      <c r="B582" s="124" t="s">
        <v>439</v>
      </c>
      <c r="C582" s="117" t="s">
        <v>189</v>
      </c>
      <c r="D582" s="118" t="s">
        <v>187</v>
      </c>
      <c r="E582" s="119" t="s">
        <v>106</v>
      </c>
      <c r="F582" s="120" t="s">
        <v>106</v>
      </c>
      <c r="G582" s="121">
        <v>4213</v>
      </c>
      <c r="H582" s="25"/>
      <c r="I582" s="18"/>
      <c r="J582" s="19"/>
      <c r="K582" s="19"/>
      <c r="L582" s="32" t="s">
        <v>364</v>
      </c>
      <c r="M582" s="44">
        <v>4269</v>
      </c>
      <c r="N582" s="183">
        <f t="shared" si="118"/>
        <v>0</v>
      </c>
      <c r="O582" s="398"/>
      <c r="P582" s="398"/>
      <c r="Q582" s="161"/>
      <c r="R582" s="161"/>
      <c r="S582" s="438"/>
      <c r="T582" s="161"/>
      <c r="U582" s="161"/>
      <c r="V582" s="161"/>
    </row>
    <row r="583" spans="1:22" ht="26.4">
      <c r="A583" s="122" t="str">
        <f t="shared" si="117"/>
        <v>71100901014214</v>
      </c>
      <c r="B583" s="124" t="s">
        <v>439</v>
      </c>
      <c r="C583" s="117" t="s">
        <v>189</v>
      </c>
      <c r="D583" s="118" t="s">
        <v>187</v>
      </c>
      <c r="E583" s="119" t="s">
        <v>106</v>
      </c>
      <c r="F583" s="120" t="s">
        <v>106</v>
      </c>
      <c r="G583" s="121">
        <v>4214</v>
      </c>
      <c r="H583" s="25"/>
      <c r="I583" s="18"/>
      <c r="J583" s="19"/>
      <c r="K583" s="19"/>
      <c r="L583" s="29" t="s">
        <v>217</v>
      </c>
      <c r="M583" s="12">
        <v>4511</v>
      </c>
      <c r="N583" s="183">
        <f t="shared" si="118"/>
        <v>0</v>
      </c>
      <c r="O583" s="398"/>
      <c r="P583" s="398">
        <v>0</v>
      </c>
      <c r="Q583" s="161"/>
      <c r="R583" s="161"/>
      <c r="S583" s="438"/>
      <c r="T583" s="161"/>
      <c r="U583" s="161"/>
      <c r="V583" s="161"/>
    </row>
    <row r="584" spans="1:22" ht="16.2">
      <c r="A584" s="122" t="str">
        <f t="shared" si="117"/>
        <v>71100901014216</v>
      </c>
      <c r="B584" s="124" t="s">
        <v>439</v>
      </c>
      <c r="C584" s="117" t="s">
        <v>189</v>
      </c>
      <c r="D584" s="118" t="s">
        <v>187</v>
      </c>
      <c r="E584" s="119" t="s">
        <v>106</v>
      </c>
      <c r="F584" s="120" t="s">
        <v>106</v>
      </c>
      <c r="G584" s="121">
        <v>4216</v>
      </c>
      <c r="H584" s="424"/>
      <c r="I584" s="425"/>
      <c r="J584" s="426"/>
      <c r="K584" s="426"/>
      <c r="L584" s="29" t="s">
        <v>137</v>
      </c>
      <c r="M584" s="12">
        <v>5129</v>
      </c>
      <c r="N584" s="183">
        <f t="shared" si="118"/>
        <v>0</v>
      </c>
      <c r="O584" s="405"/>
      <c r="P584" s="405"/>
      <c r="Q584" s="161"/>
      <c r="R584" s="161"/>
      <c r="S584" s="438"/>
      <c r="T584" s="161"/>
      <c r="U584" s="161"/>
      <c r="V584" s="161"/>
    </row>
    <row r="585" spans="1:22" ht="27.6">
      <c r="A585" s="122" t="str">
        <f t="shared" si="117"/>
        <v>71100901014221</v>
      </c>
      <c r="B585" s="124" t="s">
        <v>439</v>
      </c>
      <c r="C585" s="117" t="s">
        <v>189</v>
      </c>
      <c r="D585" s="118" t="s">
        <v>187</v>
      </c>
      <c r="E585" s="119" t="s">
        <v>106</v>
      </c>
      <c r="F585" s="120" t="s">
        <v>106</v>
      </c>
      <c r="G585" s="121">
        <v>4221</v>
      </c>
      <c r="H585" s="45"/>
      <c r="I585" s="147"/>
      <c r="J585" s="148"/>
      <c r="K585" s="148"/>
      <c r="L585" s="27" t="s">
        <v>319</v>
      </c>
      <c r="M585" s="28"/>
      <c r="N585" s="197">
        <f>O585+P585</f>
        <v>0</v>
      </c>
      <c r="O585" s="197">
        <f>SUM(O586:O588)</f>
        <v>0</v>
      </c>
      <c r="P585" s="197">
        <f>SUM(P586:P588)</f>
        <v>0</v>
      </c>
      <c r="Q585" s="161"/>
      <c r="R585" s="161"/>
      <c r="S585" s="438"/>
      <c r="T585" s="161"/>
      <c r="U585" s="161"/>
      <c r="V585" s="161"/>
    </row>
    <row r="586" spans="1:22" ht="16.8">
      <c r="A586" s="122" t="str">
        <f t="shared" si="117"/>
        <v>71100901014252</v>
      </c>
      <c r="B586" s="124" t="s">
        <v>439</v>
      </c>
      <c r="C586" s="117" t="s">
        <v>189</v>
      </c>
      <c r="D586" s="118" t="s">
        <v>187</v>
      </c>
      <c r="E586" s="119" t="s">
        <v>106</v>
      </c>
      <c r="F586" s="120" t="s">
        <v>106</v>
      </c>
      <c r="G586" s="121">
        <v>4252</v>
      </c>
      <c r="H586" s="17"/>
      <c r="I586" s="400"/>
      <c r="J586" s="401"/>
      <c r="K586" s="401"/>
      <c r="L586" s="32" t="s">
        <v>364</v>
      </c>
      <c r="M586" s="44">
        <v>4269</v>
      </c>
      <c r="N586" s="183">
        <f t="shared" si="118"/>
        <v>0</v>
      </c>
      <c r="O586" s="399"/>
      <c r="P586" s="399"/>
      <c r="Q586" s="161"/>
      <c r="R586" s="161"/>
      <c r="S586" s="438"/>
      <c r="T586" s="161"/>
      <c r="U586" s="161"/>
      <c r="V586" s="161"/>
    </row>
    <row r="587" spans="1:22" ht="16.8">
      <c r="B587" s="124"/>
      <c r="H587" s="17"/>
      <c r="I587" s="400"/>
      <c r="J587" s="401"/>
      <c r="K587" s="401"/>
      <c r="L587" s="32" t="s">
        <v>758</v>
      </c>
      <c r="M587" s="48" t="s">
        <v>759</v>
      </c>
      <c r="N587" s="183">
        <f t="shared" ref="N587" si="119">O587+P587</f>
        <v>0</v>
      </c>
      <c r="O587" s="399"/>
      <c r="P587" s="399"/>
      <c r="Q587" s="161"/>
      <c r="R587" s="161"/>
      <c r="S587" s="438"/>
      <c r="T587" s="161"/>
      <c r="U587" s="161"/>
      <c r="V587" s="161"/>
    </row>
    <row r="588" spans="1:22" ht="16.8">
      <c r="A588" s="122" t="str">
        <f t="shared" si="117"/>
        <v>71100901014261</v>
      </c>
      <c r="B588" s="124" t="s">
        <v>439</v>
      </c>
      <c r="C588" s="117" t="s">
        <v>189</v>
      </c>
      <c r="D588" s="118" t="s">
        <v>187</v>
      </c>
      <c r="E588" s="119" t="s">
        <v>106</v>
      </c>
      <c r="F588" s="120" t="s">
        <v>106</v>
      </c>
      <c r="G588" s="121">
        <v>4261</v>
      </c>
      <c r="H588" s="25"/>
      <c r="I588" s="25"/>
      <c r="J588" s="26"/>
      <c r="K588" s="26"/>
      <c r="L588" s="29" t="s">
        <v>137</v>
      </c>
      <c r="M588" s="12">
        <v>5129</v>
      </c>
      <c r="N588" s="183">
        <f t="shared" si="118"/>
        <v>0</v>
      </c>
      <c r="O588" s="399"/>
      <c r="P588" s="399"/>
      <c r="Q588" s="161"/>
      <c r="R588" s="161"/>
      <c r="S588" s="438"/>
      <c r="T588" s="161"/>
      <c r="U588" s="161"/>
      <c r="V588" s="161"/>
    </row>
    <row r="589" spans="1:22" ht="27.6">
      <c r="A589" s="122" t="str">
        <f t="shared" si="117"/>
        <v>71100901014264</v>
      </c>
      <c r="B589" s="124" t="s">
        <v>439</v>
      </c>
      <c r="C589" s="117" t="s">
        <v>189</v>
      </c>
      <c r="D589" s="118" t="s">
        <v>187</v>
      </c>
      <c r="E589" s="119" t="s">
        <v>106</v>
      </c>
      <c r="F589" s="120" t="s">
        <v>106</v>
      </c>
      <c r="G589" s="121">
        <v>4264</v>
      </c>
      <c r="H589" s="45"/>
      <c r="I589" s="147"/>
      <c r="J589" s="148"/>
      <c r="K589" s="148"/>
      <c r="L589" s="459" t="s">
        <v>843</v>
      </c>
      <c r="M589" s="28"/>
      <c r="N589" s="197">
        <f>O589+P589</f>
        <v>0</v>
      </c>
      <c r="O589" s="197">
        <f>SUM(O590:O592)</f>
        <v>0</v>
      </c>
      <c r="P589" s="197">
        <f>SUM(P590:P592)</f>
        <v>0</v>
      </c>
      <c r="Q589" s="161"/>
      <c r="R589" s="161"/>
      <c r="S589" s="438"/>
      <c r="T589" s="161"/>
      <c r="U589" s="161"/>
      <c r="V589" s="161"/>
    </row>
    <row r="590" spans="1:22" ht="16.2">
      <c r="A590" s="122" t="str">
        <f t="shared" si="117"/>
        <v>71100901014267</v>
      </c>
      <c r="B590" s="124" t="s">
        <v>439</v>
      </c>
      <c r="C590" s="117" t="s">
        <v>189</v>
      </c>
      <c r="D590" s="118" t="s">
        <v>187</v>
      </c>
      <c r="E590" s="119" t="s">
        <v>106</v>
      </c>
      <c r="F590" s="120" t="s">
        <v>106</v>
      </c>
      <c r="G590" s="121">
        <v>4267</v>
      </c>
      <c r="H590" s="25"/>
      <c r="I590" s="25"/>
      <c r="J590" s="26"/>
      <c r="K590" s="26"/>
      <c r="L590" s="29" t="s">
        <v>125</v>
      </c>
      <c r="M590" s="12">
        <v>4239</v>
      </c>
      <c r="N590" s="183">
        <f t="shared" si="118"/>
        <v>0</v>
      </c>
      <c r="O590" s="183"/>
      <c r="P590" s="183"/>
      <c r="Q590" s="161"/>
      <c r="R590" s="161"/>
      <c r="S590" s="438"/>
      <c r="T590" s="161"/>
      <c r="U590" s="161"/>
      <c r="V590" s="161"/>
    </row>
    <row r="591" spans="1:22" ht="16.2">
      <c r="B591" s="124"/>
      <c r="H591" s="25"/>
      <c r="I591" s="25"/>
      <c r="J591" s="26"/>
      <c r="K591" s="26"/>
      <c r="L591" s="32" t="s">
        <v>758</v>
      </c>
      <c r="M591" s="48" t="s">
        <v>759</v>
      </c>
      <c r="N591" s="183"/>
      <c r="O591" s="183"/>
      <c r="P591" s="183"/>
      <c r="Q591" s="161"/>
      <c r="R591" s="161"/>
      <c r="S591" s="438"/>
      <c r="T591" s="161"/>
      <c r="U591" s="161"/>
      <c r="V591" s="161"/>
    </row>
    <row r="592" spans="1:22" ht="26.4">
      <c r="A592" s="122" t="str">
        <f t="shared" si="117"/>
        <v>71100901014823</v>
      </c>
      <c r="B592" s="124" t="s">
        <v>439</v>
      </c>
      <c r="C592" s="117" t="s">
        <v>189</v>
      </c>
      <c r="D592" s="118" t="s">
        <v>187</v>
      </c>
      <c r="E592" s="119" t="s">
        <v>106</v>
      </c>
      <c r="F592" s="120" t="s">
        <v>106</v>
      </c>
      <c r="G592" s="121">
        <v>4823</v>
      </c>
      <c r="H592" s="37"/>
      <c r="I592" s="194"/>
      <c r="J592" s="195"/>
      <c r="K592" s="196"/>
      <c r="L592" s="36" t="s">
        <v>217</v>
      </c>
      <c r="M592" s="12" t="s">
        <v>83</v>
      </c>
      <c r="N592" s="183">
        <f t="shared" si="118"/>
        <v>0</v>
      </c>
      <c r="O592" s="402"/>
      <c r="P592" s="402"/>
      <c r="Q592" s="161"/>
      <c r="R592" s="161"/>
      <c r="S592" s="438"/>
      <c r="T592" s="161"/>
      <c r="U592" s="161"/>
      <c r="V592" s="161"/>
    </row>
    <row r="593" spans="1:22" ht="44.25" customHeight="1">
      <c r="B593" s="124"/>
      <c r="H593" s="45"/>
      <c r="I593" s="147"/>
      <c r="J593" s="148"/>
      <c r="K593" s="148"/>
      <c r="L593" s="27" t="s">
        <v>794</v>
      </c>
      <c r="M593" s="28"/>
      <c r="N593" s="197">
        <f>O593+P593</f>
        <v>0</v>
      </c>
      <c r="O593" s="197">
        <f>SUM(O594)</f>
        <v>0</v>
      </c>
      <c r="P593" s="197">
        <f>SUM(P594)</f>
        <v>0</v>
      </c>
      <c r="Q593" s="161"/>
      <c r="R593" s="161"/>
      <c r="S593" s="438"/>
      <c r="T593" s="161"/>
      <c r="U593" s="161"/>
      <c r="V593" s="161"/>
    </row>
    <row r="594" spans="1:22" ht="16.2">
      <c r="B594" s="124"/>
      <c r="H594" s="37"/>
      <c r="I594" s="194"/>
      <c r="J594" s="195"/>
      <c r="K594" s="196"/>
      <c r="L594" s="29" t="s">
        <v>348</v>
      </c>
      <c r="M594" s="12">
        <v>4729</v>
      </c>
      <c r="N594" s="183">
        <f t="shared" ref="N594" si="120">O594+P594</f>
        <v>0</v>
      </c>
      <c r="O594" s="402"/>
      <c r="P594" s="402">
        <v>0</v>
      </c>
      <c r="Q594" s="161"/>
      <c r="R594" s="161"/>
      <c r="S594" s="438"/>
      <c r="T594" s="161"/>
      <c r="U594" s="161"/>
      <c r="V594" s="161"/>
    </row>
    <row r="595" spans="1:22" ht="46.5" customHeight="1">
      <c r="B595" s="124"/>
      <c r="H595" s="45"/>
      <c r="I595" s="147"/>
      <c r="J595" s="148"/>
      <c r="K595" s="148"/>
      <c r="L595" s="457" t="s">
        <v>836</v>
      </c>
      <c r="M595" s="28"/>
      <c r="N595" s="197">
        <f>O595+P595</f>
        <v>0</v>
      </c>
      <c r="O595" s="197">
        <f>SUM(O596)</f>
        <v>0</v>
      </c>
      <c r="P595" s="197">
        <f>SUM(P596)</f>
        <v>0</v>
      </c>
      <c r="Q595" s="161"/>
      <c r="R595" s="161"/>
      <c r="S595" s="438"/>
      <c r="T595" s="161"/>
      <c r="U595" s="161"/>
      <c r="V595" s="161"/>
    </row>
    <row r="596" spans="1:22" ht="16.2">
      <c r="B596" s="124"/>
      <c r="H596" s="37"/>
      <c r="I596" s="194"/>
      <c r="J596" s="195"/>
      <c r="K596" s="196"/>
      <c r="L596" s="30" t="s">
        <v>134</v>
      </c>
      <c r="M596" s="31">
        <v>4861</v>
      </c>
      <c r="N596" s="183">
        <f t="shared" si="118"/>
        <v>0</v>
      </c>
      <c r="O596" s="405"/>
      <c r="P596" s="405">
        <v>0</v>
      </c>
      <c r="Q596" s="161"/>
      <c r="R596" s="161"/>
      <c r="S596" s="438"/>
      <c r="T596" s="161"/>
      <c r="U596" s="161"/>
      <c r="V596" s="161"/>
    </row>
    <row r="597" spans="1:22" ht="78" customHeight="1">
      <c r="B597" s="124"/>
      <c r="H597" s="45"/>
      <c r="I597" s="147"/>
      <c r="J597" s="148"/>
      <c r="K597" s="148"/>
      <c r="L597" s="457" t="s">
        <v>838</v>
      </c>
      <c r="M597" s="28"/>
      <c r="N597" s="197">
        <f>O597+P597</f>
        <v>0</v>
      </c>
      <c r="O597" s="197">
        <f>SUM(O598)</f>
        <v>0</v>
      </c>
      <c r="P597" s="197">
        <f>SUM(P598)</f>
        <v>0</v>
      </c>
      <c r="Q597" s="161"/>
      <c r="R597" s="161"/>
      <c r="S597" s="438"/>
      <c r="T597" s="161"/>
      <c r="U597" s="161"/>
      <c r="V597" s="161"/>
    </row>
    <row r="598" spans="1:22" ht="16.2">
      <c r="B598" s="124"/>
      <c r="H598" s="37"/>
      <c r="I598" s="194"/>
      <c r="J598" s="195"/>
      <c r="K598" s="196"/>
      <c r="L598" s="29" t="s">
        <v>348</v>
      </c>
      <c r="M598" s="12">
        <v>4729</v>
      </c>
      <c r="N598" s="183">
        <f t="shared" ref="N598" si="121">O598+P598</f>
        <v>0</v>
      </c>
      <c r="O598" s="402"/>
      <c r="P598" s="402">
        <v>0</v>
      </c>
      <c r="Q598" s="161"/>
      <c r="R598" s="161"/>
      <c r="S598" s="438"/>
      <c r="T598" s="161"/>
      <c r="U598" s="161"/>
      <c r="V598" s="161"/>
    </row>
    <row r="599" spans="1:22" ht="55.2">
      <c r="B599" s="124"/>
      <c r="H599" s="45"/>
      <c r="I599" s="147"/>
      <c r="J599" s="148"/>
      <c r="K599" s="148"/>
      <c r="L599" s="459" t="s">
        <v>844</v>
      </c>
      <c r="M599" s="28"/>
      <c r="N599" s="197">
        <f>N600</f>
        <v>0</v>
      </c>
      <c r="O599" s="197">
        <f t="shared" ref="O599:P599" si="122">O600</f>
        <v>0</v>
      </c>
      <c r="P599" s="197">
        <f t="shared" si="122"/>
        <v>0</v>
      </c>
      <c r="Q599" s="161"/>
      <c r="R599" s="161"/>
      <c r="S599" s="438"/>
      <c r="T599" s="161"/>
      <c r="U599" s="161"/>
      <c r="V599" s="161"/>
    </row>
    <row r="600" spans="1:22" ht="16.2">
      <c r="B600" s="124"/>
      <c r="H600" s="37"/>
      <c r="I600" s="194"/>
      <c r="J600" s="195"/>
      <c r="K600" s="196"/>
      <c r="L600" s="29" t="s">
        <v>348</v>
      </c>
      <c r="M600" s="12">
        <v>4729</v>
      </c>
      <c r="N600" s="183">
        <f t="shared" ref="N600" si="123">O600+P600</f>
        <v>0</v>
      </c>
      <c r="O600" s="402"/>
      <c r="P600" s="402">
        <v>0</v>
      </c>
      <c r="Q600" s="161"/>
      <c r="R600" s="161"/>
      <c r="S600" s="438"/>
      <c r="T600" s="161"/>
      <c r="U600" s="161"/>
      <c r="V600" s="161"/>
    </row>
    <row r="601" spans="1:22" ht="26.4">
      <c r="A601" s="122" t="str">
        <f t="shared" si="117"/>
        <v>71100901014861</v>
      </c>
      <c r="B601" s="124" t="s">
        <v>439</v>
      </c>
      <c r="C601" s="117" t="s">
        <v>189</v>
      </c>
      <c r="D601" s="118" t="s">
        <v>187</v>
      </c>
      <c r="E601" s="119" t="s">
        <v>106</v>
      </c>
      <c r="F601" s="120" t="s">
        <v>106</v>
      </c>
      <c r="G601" s="121">
        <v>4861</v>
      </c>
      <c r="H601" s="151">
        <v>2911</v>
      </c>
      <c r="I601" s="152" t="s">
        <v>187</v>
      </c>
      <c r="J601" s="153">
        <v>1</v>
      </c>
      <c r="K601" s="153">
        <v>2</v>
      </c>
      <c r="L601" s="154" t="s">
        <v>321</v>
      </c>
      <c r="M601" s="155"/>
      <c r="N601" s="192">
        <f>+N603</f>
        <v>0</v>
      </c>
      <c r="O601" s="192">
        <f>+O603</f>
        <v>0</v>
      </c>
      <c r="P601" s="192">
        <f>+P603</f>
        <v>0</v>
      </c>
      <c r="Q601" s="161"/>
      <c r="R601" s="161"/>
      <c r="S601" s="438"/>
      <c r="T601" s="161"/>
      <c r="U601" s="161"/>
      <c r="V601" s="161"/>
    </row>
    <row r="602" spans="1:22" ht="16.2">
      <c r="A602" s="122" t="str">
        <f t="shared" si="117"/>
        <v>71100901015122</v>
      </c>
      <c r="B602" s="124" t="s">
        <v>439</v>
      </c>
      <c r="C602" s="117" t="s">
        <v>189</v>
      </c>
      <c r="D602" s="118" t="s">
        <v>187</v>
      </c>
      <c r="E602" s="119" t="s">
        <v>106</v>
      </c>
      <c r="F602" s="120" t="s">
        <v>106</v>
      </c>
      <c r="G602" s="121">
        <v>5122</v>
      </c>
      <c r="H602" s="25"/>
      <c r="I602" s="25"/>
      <c r="J602" s="26"/>
      <c r="K602" s="26"/>
      <c r="L602" s="30" t="s">
        <v>108</v>
      </c>
      <c r="M602" s="31"/>
      <c r="N602" s="190"/>
      <c r="O602" s="190"/>
      <c r="P602" s="190"/>
      <c r="Q602" s="161"/>
      <c r="R602" s="161"/>
      <c r="S602" s="438"/>
      <c r="T602" s="161"/>
      <c r="U602" s="161"/>
      <c r="V602" s="161"/>
    </row>
    <row r="603" spans="1:22" s="156" customFormat="1" ht="16.2">
      <c r="A603" s="122" t="str">
        <f t="shared" si="117"/>
        <v>71100902000000</v>
      </c>
      <c r="B603" s="124" t="s">
        <v>439</v>
      </c>
      <c r="C603" s="117" t="s">
        <v>189</v>
      </c>
      <c r="D603" s="118" t="s">
        <v>187</v>
      </c>
      <c r="E603" s="119" t="s">
        <v>140</v>
      </c>
      <c r="F603" s="120" t="s">
        <v>441</v>
      </c>
      <c r="G603" s="129" t="s">
        <v>440</v>
      </c>
      <c r="H603" s="45"/>
      <c r="I603" s="147"/>
      <c r="J603" s="148"/>
      <c r="K603" s="148"/>
      <c r="L603" s="27" t="s">
        <v>322</v>
      </c>
      <c r="M603" s="28"/>
      <c r="N603" s="197">
        <f>SUM(N604:N605)</f>
        <v>0</v>
      </c>
      <c r="O603" s="197">
        <f>SUM(O604:O605)</f>
        <v>0</v>
      </c>
      <c r="P603" s="197">
        <f>SUM(P604:P605)</f>
        <v>0</v>
      </c>
      <c r="Q603" s="161"/>
      <c r="R603" s="161"/>
      <c r="S603" s="438"/>
      <c r="T603" s="161"/>
      <c r="U603" s="161"/>
      <c r="V603" s="161"/>
    </row>
    <row r="604" spans="1:22" ht="16.2">
      <c r="A604" s="122" t="str">
        <f t="shared" si="117"/>
        <v>71100902000001</v>
      </c>
      <c r="B604" s="124" t="s">
        <v>439</v>
      </c>
      <c r="C604" s="117" t="s">
        <v>189</v>
      </c>
      <c r="D604" s="118" t="s">
        <v>187</v>
      </c>
      <c r="E604" s="119" t="s">
        <v>140</v>
      </c>
      <c r="F604" s="120" t="s">
        <v>441</v>
      </c>
      <c r="G604" s="129" t="s">
        <v>96</v>
      </c>
      <c r="H604" s="25"/>
      <c r="I604" s="18"/>
      <c r="J604" s="19"/>
      <c r="K604" s="19"/>
      <c r="L604" s="29" t="s">
        <v>125</v>
      </c>
      <c r="M604" s="12">
        <v>4239</v>
      </c>
      <c r="N604" s="183">
        <f t="shared" ref="N604:N605" si="124">O604+P604</f>
        <v>0</v>
      </c>
      <c r="O604" s="183">
        <v>0</v>
      </c>
      <c r="P604" s="183"/>
      <c r="Q604" s="161"/>
      <c r="R604" s="161"/>
      <c r="S604" s="438"/>
      <c r="T604" s="161"/>
      <c r="U604" s="161"/>
      <c r="V604" s="161"/>
    </row>
    <row r="605" spans="1:22" s="115" customFormat="1" ht="26.4">
      <c r="A605" s="122" t="str">
        <f t="shared" si="117"/>
        <v>71100902010000</v>
      </c>
      <c r="B605" s="124" t="s">
        <v>439</v>
      </c>
      <c r="C605" s="117" t="s">
        <v>189</v>
      </c>
      <c r="D605" s="118" t="s">
        <v>187</v>
      </c>
      <c r="E605" s="119" t="s">
        <v>140</v>
      </c>
      <c r="F605" s="120" t="s">
        <v>106</v>
      </c>
      <c r="G605" s="129" t="s">
        <v>440</v>
      </c>
      <c r="H605" s="177"/>
      <c r="I605" s="194"/>
      <c r="J605" s="201"/>
      <c r="K605" s="202"/>
      <c r="L605" s="203" t="s">
        <v>217</v>
      </c>
      <c r="M605" s="13">
        <v>4511</v>
      </c>
      <c r="N605" s="183">
        <f t="shared" si="124"/>
        <v>0</v>
      </c>
      <c r="O605" s="402"/>
      <c r="P605" s="402"/>
      <c r="Q605" s="161"/>
      <c r="R605" s="161"/>
      <c r="S605" s="438"/>
      <c r="T605" s="161"/>
      <c r="U605" s="161"/>
      <c r="V605" s="161"/>
    </row>
    <row r="606" spans="1:22" ht="16.2">
      <c r="A606" s="122" t="str">
        <f t="shared" si="117"/>
        <v>71110100000001</v>
      </c>
      <c r="B606" s="124" t="s">
        <v>439</v>
      </c>
      <c r="C606" s="117" t="s">
        <v>104</v>
      </c>
      <c r="D606" s="118" t="s">
        <v>106</v>
      </c>
      <c r="E606" s="119" t="s">
        <v>441</v>
      </c>
      <c r="F606" s="120" t="s">
        <v>441</v>
      </c>
      <c r="G606" s="129" t="s">
        <v>96</v>
      </c>
      <c r="H606" s="165">
        <v>2920</v>
      </c>
      <c r="I606" s="166" t="s">
        <v>187</v>
      </c>
      <c r="J606" s="167">
        <v>2</v>
      </c>
      <c r="K606" s="167">
        <v>0</v>
      </c>
      <c r="L606" s="168" t="s">
        <v>325</v>
      </c>
      <c r="M606" s="176"/>
      <c r="N606" s="188">
        <f>+N608+N617</f>
        <v>0</v>
      </c>
      <c r="O606" s="188">
        <f>+O608+O617</f>
        <v>0</v>
      </c>
      <c r="P606" s="188">
        <f>+P608+P617</f>
        <v>0</v>
      </c>
      <c r="Q606" s="161"/>
      <c r="R606" s="161"/>
      <c r="S606" s="438"/>
      <c r="T606" s="161"/>
      <c r="U606" s="161"/>
      <c r="V606" s="161"/>
    </row>
    <row r="607" spans="1:22" s="156" customFormat="1" ht="16.2">
      <c r="A607" s="122" t="str">
        <f t="shared" si="117"/>
        <v>71110102000000</v>
      </c>
      <c r="B607" s="124" t="s">
        <v>439</v>
      </c>
      <c r="C607" s="117" t="s">
        <v>104</v>
      </c>
      <c r="D607" s="118" t="s">
        <v>106</v>
      </c>
      <c r="E607" s="119" t="s">
        <v>140</v>
      </c>
      <c r="F607" s="120" t="s">
        <v>441</v>
      </c>
      <c r="G607" s="129" t="s">
        <v>440</v>
      </c>
      <c r="H607" s="25"/>
      <c r="I607" s="18"/>
      <c r="J607" s="19"/>
      <c r="K607" s="19"/>
      <c r="L607" s="30" t="s">
        <v>110</v>
      </c>
      <c r="M607" s="31"/>
      <c r="N607" s="190"/>
      <c r="O607" s="190"/>
      <c r="P607" s="190"/>
      <c r="Q607" s="161"/>
      <c r="R607" s="161"/>
      <c r="S607" s="438"/>
      <c r="T607" s="161"/>
      <c r="U607" s="161"/>
      <c r="V607" s="161"/>
    </row>
    <row r="608" spans="1:22" ht="26.4">
      <c r="A608" s="122" t="str">
        <f t="shared" si="117"/>
        <v>71110102000001</v>
      </c>
      <c r="B608" s="124" t="s">
        <v>439</v>
      </c>
      <c r="C608" s="117" t="s">
        <v>104</v>
      </c>
      <c r="D608" s="118" t="s">
        <v>106</v>
      </c>
      <c r="E608" s="119" t="s">
        <v>140</v>
      </c>
      <c r="F608" s="120" t="s">
        <v>441</v>
      </c>
      <c r="G608" s="129" t="s">
        <v>96</v>
      </c>
      <c r="H608" s="151">
        <v>2921</v>
      </c>
      <c r="I608" s="152" t="s">
        <v>187</v>
      </c>
      <c r="J608" s="153">
        <v>2</v>
      </c>
      <c r="K608" s="153">
        <v>1</v>
      </c>
      <c r="L608" s="154" t="s">
        <v>326</v>
      </c>
      <c r="M608" s="155"/>
      <c r="N608" s="192">
        <f>N610+N613</f>
        <v>0</v>
      </c>
      <c r="O608" s="192">
        <f>O610+O613+O615</f>
        <v>0</v>
      </c>
      <c r="P608" s="192">
        <f>P610+P613+P615</f>
        <v>0</v>
      </c>
      <c r="Q608" s="161"/>
      <c r="R608" s="161"/>
      <c r="S608" s="438"/>
      <c r="T608" s="161"/>
      <c r="U608" s="161"/>
      <c r="V608" s="161"/>
    </row>
    <row r="609" spans="1:22" ht="16.2">
      <c r="A609" s="122" t="str">
        <f t="shared" si="117"/>
        <v>71110102004891</v>
      </c>
      <c r="B609" s="124" t="s">
        <v>439</v>
      </c>
      <c r="C609" s="117" t="s">
        <v>104</v>
      </c>
      <c r="D609" s="118" t="s">
        <v>106</v>
      </c>
      <c r="E609" s="119" t="s">
        <v>140</v>
      </c>
      <c r="F609" s="120" t="s">
        <v>441</v>
      </c>
      <c r="G609" s="129">
        <v>4891</v>
      </c>
      <c r="H609" s="25"/>
      <c r="I609" s="25"/>
      <c r="J609" s="26"/>
      <c r="K609" s="26"/>
      <c r="L609" s="30" t="s">
        <v>108</v>
      </c>
      <c r="M609" s="31"/>
      <c r="N609" s="190"/>
      <c r="O609" s="190"/>
      <c r="P609" s="190"/>
      <c r="Q609" s="161"/>
      <c r="R609" s="161"/>
      <c r="S609" s="438"/>
      <c r="T609" s="161"/>
      <c r="U609" s="161"/>
      <c r="V609" s="161"/>
    </row>
    <row r="610" spans="1:22" ht="16.2">
      <c r="A610" s="122" t="str">
        <f t="shared" si="117"/>
        <v>7111010200x</v>
      </c>
      <c r="B610" s="124" t="s">
        <v>439</v>
      </c>
      <c r="C610" s="117" t="s">
        <v>104</v>
      </c>
      <c r="D610" s="118" t="s">
        <v>106</v>
      </c>
      <c r="E610" s="119" t="s">
        <v>140</v>
      </c>
      <c r="F610" s="120" t="s">
        <v>441</v>
      </c>
      <c r="G610" s="129" t="s">
        <v>361</v>
      </c>
      <c r="H610" s="45"/>
      <c r="I610" s="147"/>
      <c r="J610" s="148"/>
      <c r="K610" s="148"/>
      <c r="L610" s="27" t="s">
        <v>322</v>
      </c>
      <c r="M610" s="28"/>
      <c r="N610" s="197">
        <f>O610+P610</f>
        <v>0</v>
      </c>
      <c r="O610" s="197">
        <f>SUM(O611:O612)</f>
        <v>0</v>
      </c>
      <c r="P610" s="197">
        <f>SUM(P611:P612)</f>
        <v>0</v>
      </c>
      <c r="Q610" s="161"/>
      <c r="R610" s="161"/>
      <c r="S610" s="438"/>
      <c r="T610" s="161"/>
      <c r="U610" s="161"/>
      <c r="V610" s="161"/>
    </row>
    <row r="611" spans="1:22" ht="16.2">
      <c r="H611" s="25"/>
      <c r="I611" s="18"/>
      <c r="J611" s="19"/>
      <c r="K611" s="19"/>
      <c r="L611" s="29" t="s">
        <v>125</v>
      </c>
      <c r="M611" s="12">
        <v>4239</v>
      </c>
      <c r="N611" s="183">
        <f t="shared" ref="N611:N612" si="125">O611+P611</f>
        <v>0</v>
      </c>
      <c r="O611" s="183">
        <v>0</v>
      </c>
      <c r="P611" s="183"/>
      <c r="Q611" s="161"/>
      <c r="R611" s="161"/>
      <c r="S611" s="438"/>
      <c r="T611" s="161"/>
      <c r="U611" s="161"/>
      <c r="V611" s="161"/>
    </row>
    <row r="612" spans="1:22" ht="26.4">
      <c r="H612" s="177"/>
      <c r="I612" s="194"/>
      <c r="J612" s="201"/>
      <c r="K612" s="202"/>
      <c r="L612" s="203" t="s">
        <v>217</v>
      </c>
      <c r="M612" s="13">
        <v>4511</v>
      </c>
      <c r="N612" s="183">
        <f t="shared" si="125"/>
        <v>0</v>
      </c>
      <c r="O612" s="402"/>
      <c r="P612" s="402"/>
      <c r="Q612" s="161"/>
      <c r="R612" s="161"/>
      <c r="S612" s="438"/>
      <c r="T612" s="161"/>
      <c r="U612" s="161"/>
      <c r="V612" s="161"/>
    </row>
    <row r="613" spans="1:22" ht="45.75" customHeight="1">
      <c r="A613" s="122" t="str">
        <f t="shared" ref="A613" si="126">CONCATENATE(B613,C613,D613,E613,F613,G613)</f>
        <v>7111010200x</v>
      </c>
      <c r="B613" s="124" t="s">
        <v>439</v>
      </c>
      <c r="C613" s="117" t="s">
        <v>104</v>
      </c>
      <c r="D613" s="118" t="s">
        <v>106</v>
      </c>
      <c r="E613" s="119" t="s">
        <v>140</v>
      </c>
      <c r="F613" s="120" t="s">
        <v>441</v>
      </c>
      <c r="G613" s="129" t="s">
        <v>361</v>
      </c>
      <c r="H613" s="45"/>
      <c r="I613" s="147"/>
      <c r="J613" s="148"/>
      <c r="K613" s="148"/>
      <c r="L613" s="27" t="s">
        <v>840</v>
      </c>
      <c r="M613" s="28"/>
      <c r="N613" s="197">
        <f>O613+P613</f>
        <v>0</v>
      </c>
      <c r="O613" s="197">
        <f>O614</f>
        <v>0</v>
      </c>
      <c r="P613" s="197">
        <f>P614</f>
        <v>0</v>
      </c>
      <c r="Q613" s="161"/>
      <c r="R613" s="161"/>
      <c r="S613" s="438"/>
      <c r="T613" s="161"/>
      <c r="U613" s="161"/>
      <c r="V613" s="161"/>
    </row>
    <row r="614" spans="1:22" ht="16.2">
      <c r="H614" s="25"/>
      <c r="I614" s="18"/>
      <c r="J614" s="19"/>
      <c r="K614" s="19"/>
      <c r="L614" s="29" t="s">
        <v>348</v>
      </c>
      <c r="M614" s="12">
        <v>4729</v>
      </c>
      <c r="N614" s="183">
        <f t="shared" ref="N614" si="127">O614+P614</f>
        <v>0</v>
      </c>
      <c r="O614" s="183"/>
      <c r="P614" s="183">
        <v>0</v>
      </c>
      <c r="Q614" s="161"/>
      <c r="R614" s="161"/>
      <c r="S614" s="438"/>
      <c r="T614" s="161"/>
      <c r="U614" s="161"/>
      <c r="V614" s="161"/>
    </row>
    <row r="615" spans="1:22" ht="45.75" customHeight="1">
      <c r="A615" s="122" t="str">
        <f t="shared" ref="A615" si="128">CONCATENATE(B615,C615,D615,E615,F615,G615)</f>
        <v>7111010200x</v>
      </c>
      <c r="B615" s="124" t="s">
        <v>439</v>
      </c>
      <c r="C615" s="117" t="s">
        <v>104</v>
      </c>
      <c r="D615" s="118" t="s">
        <v>106</v>
      </c>
      <c r="E615" s="119" t="s">
        <v>140</v>
      </c>
      <c r="F615" s="120" t="s">
        <v>441</v>
      </c>
      <c r="G615" s="129" t="s">
        <v>361</v>
      </c>
      <c r="H615" s="45"/>
      <c r="I615" s="147"/>
      <c r="J615" s="148"/>
      <c r="K615" s="148"/>
      <c r="L615" s="27" t="s">
        <v>942</v>
      </c>
      <c r="M615" s="28"/>
      <c r="N615" s="197">
        <f>O615+P615</f>
        <v>0</v>
      </c>
      <c r="O615" s="197">
        <f>O616</f>
        <v>0</v>
      </c>
      <c r="P615" s="197">
        <f>P616</f>
        <v>0</v>
      </c>
      <c r="Q615" s="161"/>
      <c r="R615" s="161"/>
      <c r="S615" s="438"/>
      <c r="T615" s="161"/>
      <c r="U615" s="161"/>
      <c r="V615" s="161"/>
    </row>
    <row r="616" spans="1:22" ht="26.4">
      <c r="H616" s="25"/>
      <c r="I616" s="18"/>
      <c r="J616" s="19"/>
      <c r="K616" s="19"/>
      <c r="L616" s="32" t="s">
        <v>940</v>
      </c>
      <c r="M616" s="48" t="s">
        <v>939</v>
      </c>
      <c r="N616" s="183">
        <f t="shared" ref="N616" si="129">O616+P616</f>
        <v>0</v>
      </c>
      <c r="O616" s="183"/>
      <c r="P616" s="183">
        <v>0</v>
      </c>
      <c r="Q616" s="161"/>
      <c r="R616" s="161"/>
      <c r="S616" s="438"/>
      <c r="T616" s="161"/>
      <c r="U616" s="161"/>
      <c r="V616" s="161"/>
    </row>
    <row r="617" spans="1:22" ht="26.4">
      <c r="A617" s="5"/>
      <c r="B617" s="5"/>
      <c r="C617" s="5"/>
      <c r="D617" s="5"/>
      <c r="E617" s="5"/>
      <c r="F617" s="5"/>
      <c r="G617" s="5"/>
      <c r="H617" s="151">
        <v>2922</v>
      </c>
      <c r="I617" s="152" t="s">
        <v>187</v>
      </c>
      <c r="J617" s="153">
        <v>2</v>
      </c>
      <c r="K617" s="153">
        <v>2</v>
      </c>
      <c r="L617" s="154" t="s">
        <v>328</v>
      </c>
      <c r="M617" s="155"/>
      <c r="N617" s="192">
        <f>+N619</f>
        <v>0</v>
      </c>
      <c r="O617" s="192">
        <f>SUM(O619)</f>
        <v>0</v>
      </c>
      <c r="P617" s="192">
        <f>+P619</f>
        <v>0</v>
      </c>
      <c r="Q617" s="161"/>
      <c r="R617" s="161"/>
      <c r="S617" s="438"/>
      <c r="T617" s="161"/>
      <c r="U617" s="161"/>
      <c r="V617" s="161"/>
    </row>
    <row r="618" spans="1:22" ht="16.2">
      <c r="A618" s="5"/>
      <c r="B618" s="5"/>
      <c r="C618" s="5"/>
      <c r="D618" s="5"/>
      <c r="E618" s="5"/>
      <c r="F618" s="5"/>
      <c r="G618" s="5"/>
      <c r="H618" s="25"/>
      <c r="I618" s="25"/>
      <c r="J618" s="26"/>
      <c r="K618" s="26"/>
      <c r="L618" s="30" t="s">
        <v>108</v>
      </c>
      <c r="M618" s="31"/>
      <c r="N618" s="190"/>
      <c r="O618" s="190"/>
      <c r="P618" s="190"/>
      <c r="Q618" s="161"/>
      <c r="R618" s="161"/>
      <c r="S618" s="438"/>
      <c r="T618" s="161"/>
      <c r="U618" s="161"/>
      <c r="V618" s="161"/>
    </row>
    <row r="619" spans="1:22" ht="16.2">
      <c r="A619" s="5"/>
      <c r="B619" s="5"/>
      <c r="C619" s="5"/>
      <c r="D619" s="5"/>
      <c r="E619" s="5"/>
      <c r="F619" s="5"/>
      <c r="G619" s="5"/>
      <c r="H619" s="45"/>
      <c r="I619" s="147"/>
      <c r="J619" s="148"/>
      <c r="K619" s="148"/>
      <c r="L619" s="27" t="s">
        <v>322</v>
      </c>
      <c r="M619" s="28"/>
      <c r="N619" s="197">
        <f>O619+P619</f>
        <v>0</v>
      </c>
      <c r="O619" s="197">
        <f>SUM(O620:O621)</f>
        <v>0</v>
      </c>
      <c r="P619" s="197">
        <f>SUM(P620:P621)</f>
        <v>0</v>
      </c>
      <c r="Q619" s="161"/>
      <c r="R619" s="161"/>
      <c r="S619" s="438"/>
      <c r="T619" s="161"/>
      <c r="U619" s="161"/>
      <c r="V619" s="161"/>
    </row>
    <row r="620" spans="1:22" ht="16.2">
      <c r="A620" s="5"/>
      <c r="B620" s="5"/>
      <c r="C620" s="5"/>
      <c r="D620" s="5"/>
      <c r="E620" s="5"/>
      <c r="F620" s="5"/>
      <c r="G620" s="5"/>
      <c r="H620" s="25"/>
      <c r="I620" s="18"/>
      <c r="J620" s="19"/>
      <c r="K620" s="19"/>
      <c r="L620" s="29" t="s">
        <v>125</v>
      </c>
      <c r="M620" s="12">
        <v>4239</v>
      </c>
      <c r="N620" s="183">
        <f t="shared" ref="N620:N621" si="130">O620+P620</f>
        <v>0</v>
      </c>
      <c r="O620" s="183">
        <v>0</v>
      </c>
      <c r="P620" s="183"/>
      <c r="Q620" s="161"/>
      <c r="R620" s="161"/>
      <c r="S620" s="438"/>
      <c r="T620" s="161"/>
      <c r="U620" s="161"/>
      <c r="V620" s="161"/>
    </row>
    <row r="621" spans="1:22" ht="26.4">
      <c r="A621" s="5"/>
      <c r="B621" s="5"/>
      <c r="C621" s="5"/>
      <c r="D621" s="5"/>
      <c r="E621" s="5"/>
      <c r="F621" s="5"/>
      <c r="G621" s="5"/>
      <c r="H621" s="177"/>
      <c r="I621" s="194"/>
      <c r="J621" s="201"/>
      <c r="K621" s="202"/>
      <c r="L621" s="203" t="s">
        <v>217</v>
      </c>
      <c r="M621" s="13">
        <v>4511</v>
      </c>
      <c r="N621" s="183">
        <f t="shared" si="130"/>
        <v>0</v>
      </c>
      <c r="O621" s="402"/>
      <c r="P621" s="402"/>
      <c r="Q621" s="161"/>
      <c r="R621" s="161"/>
      <c r="S621" s="438"/>
      <c r="T621" s="161"/>
      <c r="U621" s="161"/>
      <c r="V621" s="161"/>
    </row>
    <row r="622" spans="1:22" ht="16.2">
      <c r="A622" s="5"/>
      <c r="B622" s="5"/>
      <c r="C622" s="5"/>
      <c r="D622" s="5"/>
      <c r="E622" s="5"/>
      <c r="F622" s="5"/>
      <c r="G622" s="5"/>
      <c r="H622" s="165">
        <v>2950</v>
      </c>
      <c r="I622" s="166" t="s">
        <v>187</v>
      </c>
      <c r="J622" s="167">
        <v>5</v>
      </c>
      <c r="K622" s="167">
        <v>0</v>
      </c>
      <c r="L622" s="168" t="s">
        <v>329</v>
      </c>
      <c r="M622" s="176"/>
      <c r="N622" s="188">
        <f>+N624</f>
        <v>0</v>
      </c>
      <c r="O622" s="188">
        <f>+O624</f>
        <v>0</v>
      </c>
      <c r="P622" s="188">
        <f>+P624</f>
        <v>0</v>
      </c>
      <c r="Q622" s="161"/>
      <c r="R622" s="161"/>
      <c r="S622" s="438"/>
      <c r="T622" s="161"/>
      <c r="U622" s="161"/>
      <c r="V622" s="161"/>
    </row>
    <row r="623" spans="1:22" ht="16.2">
      <c r="A623" s="5"/>
      <c r="B623" s="5"/>
      <c r="C623" s="5"/>
      <c r="D623" s="5"/>
      <c r="E623" s="5"/>
      <c r="F623" s="5"/>
      <c r="G623" s="5"/>
      <c r="H623" s="25"/>
      <c r="I623" s="18"/>
      <c r="J623" s="19"/>
      <c r="K623" s="19"/>
      <c r="L623" s="30" t="s">
        <v>110</v>
      </c>
      <c r="M623" s="31"/>
      <c r="N623" s="190"/>
      <c r="O623" s="190"/>
      <c r="P623" s="190"/>
      <c r="Q623" s="161"/>
      <c r="R623" s="161"/>
      <c r="S623" s="438"/>
      <c r="T623" s="161"/>
      <c r="U623" s="161"/>
      <c r="V623" s="161"/>
    </row>
    <row r="624" spans="1:22" ht="16.2">
      <c r="A624" s="5"/>
      <c r="B624" s="5"/>
      <c r="C624" s="5"/>
      <c r="D624" s="5"/>
      <c r="E624" s="5"/>
      <c r="F624" s="5"/>
      <c r="G624" s="5"/>
      <c r="H624" s="151">
        <v>2951</v>
      </c>
      <c r="I624" s="152" t="s">
        <v>187</v>
      </c>
      <c r="J624" s="153">
        <v>5</v>
      </c>
      <c r="K624" s="153">
        <v>1</v>
      </c>
      <c r="L624" s="154" t="s">
        <v>330</v>
      </c>
      <c r="M624" s="155"/>
      <c r="N624" s="192">
        <f>+N626+N631+N634+N637+N639+N644</f>
        <v>0</v>
      </c>
      <c r="O624" s="192">
        <f>+O626+O631+O634+O637+O639+O644</f>
        <v>0</v>
      </c>
      <c r="P624" s="192">
        <f>+P626+P631+P634+P637+P639+P644</f>
        <v>0</v>
      </c>
      <c r="Q624" s="161"/>
      <c r="R624" s="161"/>
      <c r="S624" s="438"/>
      <c r="T624" s="161"/>
      <c r="U624" s="161"/>
      <c r="V624" s="161"/>
    </row>
    <row r="625" spans="1:22" ht="16.2">
      <c r="H625" s="25"/>
      <c r="I625" s="25"/>
      <c r="J625" s="26"/>
      <c r="K625" s="26"/>
      <c r="L625" s="30" t="s">
        <v>108</v>
      </c>
      <c r="M625" s="31"/>
      <c r="N625" s="190"/>
      <c r="O625" s="190"/>
      <c r="P625" s="190"/>
      <c r="Q625" s="161"/>
      <c r="R625" s="161"/>
      <c r="S625" s="438"/>
      <c r="T625" s="161"/>
      <c r="U625" s="161"/>
      <c r="V625" s="161"/>
    </row>
    <row r="626" spans="1:22" ht="16.2">
      <c r="A626" s="5"/>
      <c r="B626" s="5"/>
      <c r="C626" s="5"/>
      <c r="D626" s="5"/>
      <c r="E626" s="5"/>
      <c r="F626" s="5"/>
      <c r="G626" s="5"/>
      <c r="H626" s="45"/>
      <c r="I626" s="147"/>
      <c r="J626" s="148"/>
      <c r="K626" s="148"/>
      <c r="L626" s="27" t="s">
        <v>331</v>
      </c>
      <c r="M626" s="28"/>
      <c r="N626" s="197">
        <f>O626+P626</f>
        <v>0</v>
      </c>
      <c r="O626" s="197">
        <f>SUM(O627:O630)</f>
        <v>0</v>
      </c>
      <c r="P626" s="197">
        <f>SUM(P627:P630)</f>
        <v>0</v>
      </c>
      <c r="Q626" s="161"/>
      <c r="R626" s="161"/>
      <c r="S626" s="438"/>
      <c r="T626" s="161"/>
      <c r="U626" s="161"/>
      <c r="V626" s="161"/>
    </row>
    <row r="627" spans="1:22" ht="16.2">
      <c r="A627" s="5"/>
      <c r="B627" s="5"/>
      <c r="C627" s="5"/>
      <c r="D627" s="5"/>
      <c r="E627" s="5"/>
      <c r="F627" s="5"/>
      <c r="G627" s="5"/>
      <c r="H627" s="25"/>
      <c r="I627" s="18"/>
      <c r="J627" s="19"/>
      <c r="K627" s="19"/>
      <c r="L627" s="29" t="s">
        <v>114</v>
      </c>
      <c r="M627" s="12" t="s">
        <v>872</v>
      </c>
      <c r="N627" s="183">
        <f t="shared" ref="N627:N645" si="131">O627+P627</f>
        <v>0</v>
      </c>
      <c r="O627" s="405"/>
      <c r="P627" s="405">
        <v>0</v>
      </c>
      <c r="Q627" s="161"/>
      <c r="R627" s="161"/>
      <c r="S627" s="438"/>
      <c r="T627" s="161"/>
      <c r="U627" s="161"/>
      <c r="V627" s="161"/>
    </row>
    <row r="628" spans="1:22" ht="26.4">
      <c r="A628" s="5"/>
      <c r="B628" s="5"/>
      <c r="C628" s="5"/>
      <c r="D628" s="5"/>
      <c r="E628" s="5"/>
      <c r="F628" s="5"/>
      <c r="G628" s="5"/>
      <c r="H628" s="25"/>
      <c r="I628" s="18"/>
      <c r="J628" s="19"/>
      <c r="K628" s="19"/>
      <c r="L628" s="29" t="s">
        <v>131</v>
      </c>
      <c r="M628" s="12">
        <v>4511</v>
      </c>
      <c r="N628" s="183">
        <f t="shared" si="131"/>
        <v>0</v>
      </c>
      <c r="O628" s="183"/>
      <c r="P628" s="183"/>
      <c r="Q628" s="161"/>
      <c r="R628" s="161"/>
      <c r="S628" s="438"/>
      <c r="T628" s="161"/>
      <c r="U628" s="161"/>
      <c r="V628" s="161"/>
    </row>
    <row r="629" spans="1:22" ht="26.4">
      <c r="A629" s="5"/>
      <c r="B629" s="5"/>
      <c r="C629" s="5"/>
      <c r="D629" s="5"/>
      <c r="E629" s="5"/>
      <c r="F629" s="5"/>
      <c r="G629" s="5"/>
      <c r="H629" s="177"/>
      <c r="I629" s="194"/>
      <c r="J629" s="201"/>
      <c r="K629" s="202"/>
      <c r="L629" s="203" t="s">
        <v>219</v>
      </c>
      <c r="M629" s="13">
        <v>4819</v>
      </c>
      <c r="N629" s="183">
        <f t="shared" si="131"/>
        <v>0</v>
      </c>
      <c r="O629" s="183"/>
      <c r="P629" s="183"/>
      <c r="Q629" s="161"/>
      <c r="R629" s="161"/>
      <c r="S629" s="438"/>
      <c r="T629" s="161"/>
      <c r="U629" s="161"/>
      <c r="V629" s="161"/>
    </row>
    <row r="630" spans="1:22" ht="16.2">
      <c r="A630" s="5"/>
      <c r="B630" s="5"/>
      <c r="C630" s="5"/>
      <c r="D630" s="5"/>
      <c r="E630" s="5"/>
      <c r="F630" s="5"/>
      <c r="G630" s="5"/>
      <c r="H630" s="17"/>
      <c r="I630" s="25"/>
      <c r="J630" s="26"/>
      <c r="K630" s="26"/>
      <c r="L630" s="32" t="s">
        <v>332</v>
      </c>
      <c r="M630" s="33">
        <v>5122</v>
      </c>
      <c r="N630" s="183">
        <f t="shared" si="131"/>
        <v>0</v>
      </c>
      <c r="O630" s="183">
        <v>0</v>
      </c>
      <c r="P630" s="183"/>
      <c r="Q630" s="161"/>
      <c r="R630" s="161"/>
      <c r="S630" s="438"/>
      <c r="T630" s="161"/>
      <c r="U630" s="161"/>
      <c r="V630" s="161"/>
    </row>
    <row r="631" spans="1:22" ht="27.6">
      <c r="A631" s="5"/>
      <c r="B631" s="5"/>
      <c r="C631" s="5"/>
      <c r="D631" s="5"/>
      <c r="E631" s="5"/>
      <c r="F631" s="5"/>
      <c r="G631" s="5"/>
      <c r="H631" s="45"/>
      <c r="I631" s="147"/>
      <c r="J631" s="148"/>
      <c r="K631" s="148"/>
      <c r="L631" s="27" t="s">
        <v>639</v>
      </c>
      <c r="M631" s="28"/>
      <c r="N631" s="197">
        <f>O631+P631</f>
        <v>0</v>
      </c>
      <c r="O631" s="197">
        <f>SUM(O632:O633)</f>
        <v>0</v>
      </c>
      <c r="P631" s="197">
        <f>SUM(P632:P633)</f>
        <v>0</v>
      </c>
      <c r="Q631" s="161"/>
      <c r="R631" s="161"/>
      <c r="S631" s="438"/>
      <c r="T631" s="161"/>
      <c r="U631" s="161"/>
      <c r="V631" s="161"/>
    </row>
    <row r="632" spans="1:22" ht="26.4">
      <c r="A632" s="5"/>
      <c r="B632" s="5"/>
      <c r="C632" s="5"/>
      <c r="D632" s="5"/>
      <c r="E632" s="5"/>
      <c r="F632" s="5"/>
      <c r="G632" s="5"/>
      <c r="H632" s="25"/>
      <c r="I632" s="18"/>
      <c r="J632" s="19"/>
      <c r="K632" s="19"/>
      <c r="L632" s="29" t="s">
        <v>219</v>
      </c>
      <c r="M632" s="44">
        <v>4819</v>
      </c>
      <c r="N632" s="183">
        <f t="shared" si="131"/>
        <v>0</v>
      </c>
      <c r="O632" s="183"/>
      <c r="P632" s="183"/>
      <c r="Q632" s="161"/>
      <c r="R632" s="161"/>
      <c r="S632" s="438"/>
      <c r="T632" s="161"/>
      <c r="U632" s="161"/>
      <c r="V632" s="161"/>
    </row>
    <row r="633" spans="1:22" ht="16.2">
      <c r="A633" s="5"/>
      <c r="B633" s="5"/>
      <c r="C633" s="5"/>
      <c r="D633" s="5"/>
      <c r="E633" s="5"/>
      <c r="F633" s="5"/>
      <c r="G633" s="5"/>
      <c r="H633" s="25"/>
      <c r="I633" s="18"/>
      <c r="J633" s="19"/>
      <c r="K633" s="19"/>
      <c r="L633" s="29" t="s">
        <v>137</v>
      </c>
      <c r="M633" s="12">
        <v>5129</v>
      </c>
      <c r="N633" s="183">
        <f t="shared" si="131"/>
        <v>0</v>
      </c>
      <c r="O633" s="183"/>
      <c r="P633" s="183"/>
      <c r="Q633" s="161"/>
      <c r="R633" s="161"/>
      <c r="S633" s="438"/>
      <c r="T633" s="161"/>
      <c r="U633" s="161"/>
      <c r="V633" s="161"/>
    </row>
    <row r="634" spans="1:22" ht="41.4">
      <c r="A634" s="5"/>
      <c r="B634" s="5"/>
      <c r="C634" s="5"/>
      <c r="D634" s="5"/>
      <c r="E634" s="5"/>
      <c r="F634" s="5"/>
      <c r="G634" s="5"/>
      <c r="H634" s="45"/>
      <c r="I634" s="147"/>
      <c r="J634" s="148"/>
      <c r="K634" s="148"/>
      <c r="L634" s="27" t="s">
        <v>334</v>
      </c>
      <c r="M634" s="28"/>
      <c r="N634" s="197">
        <f>O634+P634</f>
        <v>0</v>
      </c>
      <c r="O634" s="197">
        <f>SUM(O635:O636)</f>
        <v>0</v>
      </c>
      <c r="P634" s="197">
        <f>SUM(P635:P636)</f>
        <v>0</v>
      </c>
      <c r="Q634" s="161"/>
      <c r="R634" s="161"/>
      <c r="S634" s="438"/>
      <c r="T634" s="161"/>
      <c r="U634" s="161"/>
      <c r="V634" s="161"/>
    </row>
    <row r="635" spans="1:22" ht="16.2">
      <c r="A635" s="5"/>
      <c r="B635" s="5"/>
      <c r="C635" s="5"/>
      <c r="D635" s="5"/>
      <c r="E635" s="5"/>
      <c r="F635" s="5"/>
      <c r="G635" s="5"/>
      <c r="H635" s="25"/>
      <c r="I635" s="18"/>
      <c r="J635" s="19"/>
      <c r="K635" s="19"/>
      <c r="L635" s="29" t="s">
        <v>125</v>
      </c>
      <c r="M635" s="12">
        <v>4239</v>
      </c>
      <c r="N635" s="183">
        <f t="shared" si="131"/>
        <v>0</v>
      </c>
      <c r="O635" s="183">
        <v>0</v>
      </c>
      <c r="P635" s="183"/>
      <c r="Q635" s="161"/>
      <c r="R635" s="161"/>
      <c r="S635" s="438"/>
      <c r="T635" s="161"/>
      <c r="U635" s="161"/>
      <c r="V635" s="161"/>
    </row>
    <row r="636" spans="1:22" ht="26.4">
      <c r="A636" s="5"/>
      <c r="B636" s="5"/>
      <c r="C636" s="5"/>
      <c r="D636" s="5"/>
      <c r="E636" s="5"/>
      <c r="F636" s="5"/>
      <c r="G636" s="5"/>
      <c r="H636" s="177"/>
      <c r="I636" s="194"/>
      <c r="J636" s="201"/>
      <c r="K636" s="202"/>
      <c r="L636" s="203" t="s">
        <v>217</v>
      </c>
      <c r="M636" s="13">
        <v>4511</v>
      </c>
      <c r="N636" s="183">
        <f t="shared" si="131"/>
        <v>0</v>
      </c>
      <c r="O636" s="402"/>
      <c r="P636" s="402">
        <v>0</v>
      </c>
      <c r="Q636" s="161"/>
      <c r="R636" s="161"/>
      <c r="S636" s="438"/>
      <c r="T636" s="161"/>
      <c r="U636" s="161"/>
      <c r="V636" s="161"/>
    </row>
    <row r="637" spans="1:22" ht="27.6">
      <c r="A637" s="5"/>
      <c r="B637" s="5"/>
      <c r="C637" s="5"/>
      <c r="D637" s="5"/>
      <c r="E637" s="5"/>
      <c r="F637" s="5"/>
      <c r="G637" s="5"/>
      <c r="H637" s="45"/>
      <c r="I637" s="147"/>
      <c r="J637" s="148"/>
      <c r="K637" s="148"/>
      <c r="L637" s="27" t="s">
        <v>335</v>
      </c>
      <c r="M637" s="28"/>
      <c r="N637" s="197">
        <f>O637+P637</f>
        <v>0</v>
      </c>
      <c r="O637" s="197">
        <f>SUM(O638)</f>
        <v>0</v>
      </c>
      <c r="P637" s="197">
        <f>SUM(P638)</f>
        <v>0</v>
      </c>
      <c r="Q637" s="161"/>
      <c r="R637" s="161"/>
      <c r="S637" s="438"/>
      <c r="T637" s="161"/>
      <c r="U637" s="161"/>
      <c r="V637" s="161"/>
    </row>
    <row r="638" spans="1:22" ht="26.4">
      <c r="A638" s="5"/>
      <c r="B638" s="5"/>
      <c r="C638" s="5"/>
      <c r="D638" s="5"/>
      <c r="E638" s="5"/>
      <c r="F638" s="5"/>
      <c r="G638" s="5"/>
      <c r="H638" s="25"/>
      <c r="I638" s="18"/>
      <c r="J638" s="19"/>
      <c r="K638" s="19"/>
      <c r="L638" s="203" t="s">
        <v>217</v>
      </c>
      <c r="M638" s="13">
        <v>4511</v>
      </c>
      <c r="N638" s="183">
        <f t="shared" si="131"/>
        <v>0</v>
      </c>
      <c r="O638" s="398"/>
      <c r="P638" s="398">
        <v>0</v>
      </c>
      <c r="Q638" s="161"/>
      <c r="R638" s="161"/>
      <c r="S638" s="438"/>
      <c r="T638" s="161"/>
      <c r="U638" s="161"/>
      <c r="V638" s="161"/>
    </row>
    <row r="639" spans="1:22" ht="69">
      <c r="A639" s="5"/>
      <c r="B639" s="5"/>
      <c r="C639" s="5"/>
      <c r="D639" s="5"/>
      <c r="E639" s="5"/>
      <c r="F639" s="5"/>
      <c r="G639" s="5"/>
      <c r="H639" s="45"/>
      <c r="I639" s="147"/>
      <c r="J639" s="148"/>
      <c r="K639" s="148"/>
      <c r="L639" s="27" t="s">
        <v>845</v>
      </c>
      <c r="M639" s="28"/>
      <c r="N639" s="197">
        <f>O639+P639</f>
        <v>0</v>
      </c>
      <c r="O639" s="197">
        <f>SUM(O640:O643)</f>
        <v>0</v>
      </c>
      <c r="P639" s="197">
        <f>SUM(P640:P643)</f>
        <v>0</v>
      </c>
      <c r="Q639" s="161"/>
      <c r="R639" s="161"/>
      <c r="S639" s="438"/>
      <c r="T639" s="161"/>
      <c r="U639" s="161"/>
      <c r="V639" s="161"/>
    </row>
    <row r="640" spans="1:22" ht="16.2">
      <c r="A640" s="5"/>
      <c r="B640" s="5"/>
      <c r="C640" s="5"/>
      <c r="D640" s="5"/>
      <c r="E640" s="5"/>
      <c r="F640" s="5"/>
      <c r="G640" s="5"/>
      <c r="H640" s="25"/>
      <c r="I640" s="18"/>
      <c r="J640" s="19"/>
      <c r="K640" s="19"/>
      <c r="L640" s="29" t="s">
        <v>348</v>
      </c>
      <c r="M640" s="12">
        <v>4729</v>
      </c>
      <c r="N640" s="183">
        <f t="shared" si="131"/>
        <v>0</v>
      </c>
      <c r="O640" s="183"/>
      <c r="P640" s="183"/>
      <c r="Q640" s="161"/>
      <c r="R640" s="161"/>
      <c r="S640" s="438"/>
      <c r="T640" s="161"/>
      <c r="U640" s="161"/>
      <c r="V640" s="161"/>
    </row>
    <row r="641" spans="1:22" ht="16.2">
      <c r="A641" s="5"/>
      <c r="B641" s="5"/>
      <c r="C641" s="5"/>
      <c r="D641" s="5"/>
      <c r="E641" s="5"/>
      <c r="F641" s="5"/>
      <c r="G641" s="5"/>
      <c r="H641" s="25"/>
      <c r="I641" s="18"/>
      <c r="J641" s="19"/>
      <c r="K641" s="19"/>
      <c r="L641" s="30" t="s">
        <v>173</v>
      </c>
      <c r="M641" s="31">
        <v>5112</v>
      </c>
      <c r="N641" s="183">
        <f t="shared" si="131"/>
        <v>0</v>
      </c>
      <c r="O641" s="183"/>
      <c r="P641" s="183"/>
      <c r="Q641" s="161"/>
      <c r="R641" s="161"/>
      <c r="S641" s="438"/>
      <c r="T641" s="161"/>
      <c r="U641" s="161"/>
      <c r="V641" s="161"/>
    </row>
    <row r="642" spans="1:22" ht="16.2">
      <c r="A642" s="5"/>
      <c r="B642" s="5"/>
      <c r="C642" s="5"/>
      <c r="D642" s="5"/>
      <c r="E642" s="5"/>
      <c r="F642" s="5"/>
      <c r="G642" s="5"/>
      <c r="H642" s="25"/>
      <c r="I642" s="18"/>
      <c r="J642" s="19"/>
      <c r="K642" s="19"/>
      <c r="L642" s="32" t="s">
        <v>143</v>
      </c>
      <c r="M642" s="48">
        <v>5113</v>
      </c>
      <c r="N642" s="183">
        <f t="shared" si="131"/>
        <v>0</v>
      </c>
      <c r="O642" s="183"/>
      <c r="P642" s="183"/>
      <c r="Q642" s="161"/>
      <c r="R642" s="161"/>
      <c r="S642" s="438"/>
      <c r="T642" s="161"/>
      <c r="U642" s="161"/>
      <c r="V642" s="161"/>
    </row>
    <row r="643" spans="1:22" ht="16.2">
      <c r="A643" s="5"/>
      <c r="B643" s="5"/>
      <c r="C643" s="5"/>
      <c r="D643" s="5"/>
      <c r="E643" s="5"/>
      <c r="F643" s="5"/>
      <c r="G643" s="5"/>
      <c r="H643" s="25"/>
      <c r="I643" s="18"/>
      <c r="J643" s="19"/>
      <c r="K643" s="19"/>
      <c r="L643" s="30" t="s">
        <v>268</v>
      </c>
      <c r="M643" s="44">
        <v>5129</v>
      </c>
      <c r="N643" s="183">
        <f t="shared" si="131"/>
        <v>0</v>
      </c>
      <c r="O643" s="183">
        <v>0</v>
      </c>
      <c r="P643" s="183"/>
      <c r="Q643" s="161"/>
      <c r="R643" s="161"/>
      <c r="S643" s="438"/>
      <c r="T643" s="161"/>
      <c r="U643" s="161"/>
      <c r="V643" s="161"/>
    </row>
    <row r="644" spans="1:22" ht="27.6">
      <c r="H644" s="45"/>
      <c r="I644" s="147"/>
      <c r="J644" s="148"/>
      <c r="K644" s="148"/>
      <c r="L644" s="27" t="s">
        <v>852</v>
      </c>
      <c r="M644" s="28"/>
      <c r="N644" s="197">
        <f>SUM(N645:N646)</f>
        <v>0</v>
      </c>
      <c r="O644" s="197">
        <f>SUM(O645:O646)</f>
        <v>0</v>
      </c>
      <c r="P644" s="197">
        <f>SUM(P645:P646)</f>
        <v>0</v>
      </c>
      <c r="Q644" s="161"/>
      <c r="R644" s="161"/>
      <c r="S644" s="438"/>
      <c r="T644" s="161"/>
      <c r="U644" s="161"/>
      <c r="V644" s="161"/>
    </row>
    <row r="645" spans="1:22" ht="16.2">
      <c r="A645" s="5"/>
      <c r="B645" s="5"/>
      <c r="C645" s="5"/>
      <c r="D645" s="5"/>
      <c r="E645" s="5"/>
      <c r="F645" s="5"/>
      <c r="G645" s="5"/>
      <c r="H645" s="25"/>
      <c r="I645" s="18"/>
      <c r="J645" s="19"/>
      <c r="K645" s="19"/>
      <c r="L645" s="30" t="s">
        <v>173</v>
      </c>
      <c r="M645" s="31">
        <v>5112</v>
      </c>
      <c r="N645" s="183">
        <f t="shared" si="131"/>
        <v>0</v>
      </c>
      <c r="O645" s="405"/>
      <c r="P645" s="405"/>
      <c r="Q645" s="161"/>
      <c r="R645" s="161"/>
      <c r="S645" s="438"/>
      <c r="T645" s="161"/>
      <c r="U645" s="161"/>
      <c r="V645" s="161"/>
    </row>
    <row r="646" spans="1:22" ht="16.2">
      <c r="A646" s="5"/>
      <c r="B646" s="5"/>
      <c r="C646" s="5"/>
      <c r="D646" s="5"/>
      <c r="E646" s="5"/>
      <c r="F646" s="5"/>
      <c r="G646" s="5"/>
      <c r="H646" s="25"/>
      <c r="I646" s="18"/>
      <c r="J646" s="19"/>
      <c r="K646" s="19"/>
      <c r="L646" s="32" t="s">
        <v>143</v>
      </c>
      <c r="M646" s="48">
        <v>5113</v>
      </c>
      <c r="N646" s="183">
        <f t="shared" ref="N646" si="132">O646+P646</f>
        <v>0</v>
      </c>
      <c r="O646" s="183">
        <v>0</v>
      </c>
      <c r="P646" s="183"/>
      <c r="Q646" s="161"/>
      <c r="R646" s="161"/>
      <c r="S646" s="438"/>
      <c r="T646" s="161"/>
      <c r="U646" s="161"/>
      <c r="V646" s="161"/>
    </row>
    <row r="647" spans="1:22" ht="16.2">
      <c r="A647" s="5"/>
      <c r="B647" s="5"/>
      <c r="C647" s="5"/>
      <c r="D647" s="5"/>
      <c r="E647" s="5"/>
      <c r="F647" s="5"/>
      <c r="G647" s="5"/>
      <c r="H647" s="165">
        <v>2960</v>
      </c>
      <c r="I647" s="166" t="s">
        <v>187</v>
      </c>
      <c r="J647" s="167">
        <v>6</v>
      </c>
      <c r="K647" s="167">
        <v>0</v>
      </c>
      <c r="L647" s="168" t="s">
        <v>337</v>
      </c>
      <c r="M647" s="176"/>
      <c r="N647" s="188">
        <f>+N649</f>
        <v>0</v>
      </c>
      <c r="O647" s="188">
        <f>+O649</f>
        <v>0</v>
      </c>
      <c r="P647" s="188">
        <f>+P649</f>
        <v>0</v>
      </c>
      <c r="Q647" s="161"/>
      <c r="R647" s="161"/>
      <c r="S647" s="438"/>
      <c r="T647" s="161"/>
      <c r="U647" s="161"/>
      <c r="V647" s="161"/>
    </row>
    <row r="648" spans="1:22" ht="16.2">
      <c r="A648" s="5"/>
      <c r="B648" s="5"/>
      <c r="C648" s="5"/>
      <c r="D648" s="5"/>
      <c r="E648" s="5"/>
      <c r="F648" s="5"/>
      <c r="G648" s="5"/>
      <c r="H648" s="25"/>
      <c r="I648" s="18"/>
      <c r="J648" s="19"/>
      <c r="K648" s="19"/>
      <c r="L648" s="30" t="s">
        <v>110</v>
      </c>
      <c r="M648" s="31"/>
      <c r="N648" s="190"/>
      <c r="O648" s="190"/>
      <c r="P648" s="190"/>
      <c r="Q648" s="161"/>
      <c r="R648" s="161"/>
      <c r="S648" s="438"/>
      <c r="T648" s="161"/>
      <c r="U648" s="161"/>
      <c r="V648" s="161"/>
    </row>
    <row r="649" spans="1:22" ht="16.2">
      <c r="H649" s="151">
        <v>2961</v>
      </c>
      <c r="I649" s="152" t="s">
        <v>187</v>
      </c>
      <c r="J649" s="153">
        <v>6</v>
      </c>
      <c r="K649" s="153">
        <v>1</v>
      </c>
      <c r="L649" s="154" t="s">
        <v>337</v>
      </c>
      <c r="M649" s="155"/>
      <c r="N649" s="192">
        <f>+N651+N656+N658+N660+N662+N665+N667</f>
        <v>0</v>
      </c>
      <c r="O649" s="192">
        <f t="shared" ref="O649:P649" si="133">+O651+O656+O658+O660+O662+O665+O667</f>
        <v>0</v>
      </c>
      <c r="P649" s="192">
        <f t="shared" si="133"/>
        <v>0</v>
      </c>
      <c r="Q649" s="161"/>
      <c r="R649" s="161"/>
      <c r="S649" s="438"/>
      <c r="T649" s="161"/>
      <c r="U649" s="161"/>
      <c r="V649" s="161"/>
    </row>
    <row r="650" spans="1:22" ht="16.2">
      <c r="A650" s="5"/>
      <c r="B650" s="5"/>
      <c r="C650" s="5"/>
      <c r="D650" s="5"/>
      <c r="E650" s="5"/>
      <c r="F650" s="5"/>
      <c r="G650" s="5"/>
      <c r="H650" s="25"/>
      <c r="I650" s="25"/>
      <c r="J650" s="26"/>
      <c r="K650" s="26"/>
      <c r="L650" s="30" t="s">
        <v>108</v>
      </c>
      <c r="M650" s="31"/>
      <c r="N650" s="190"/>
      <c r="O650" s="190"/>
      <c r="P650" s="190"/>
      <c r="Q650" s="161"/>
      <c r="R650" s="161"/>
      <c r="S650" s="438"/>
      <c r="T650" s="161"/>
      <c r="U650" s="161"/>
      <c r="V650" s="161"/>
    </row>
    <row r="651" spans="1:22" ht="27.6">
      <c r="A651" s="5"/>
      <c r="B651" s="5"/>
      <c r="C651" s="5"/>
      <c r="D651" s="5"/>
      <c r="E651" s="5"/>
      <c r="F651" s="5"/>
      <c r="G651" s="5"/>
      <c r="H651" s="45"/>
      <c r="I651" s="147"/>
      <c r="J651" s="148"/>
      <c r="K651" s="148"/>
      <c r="L651" s="27" t="s">
        <v>833</v>
      </c>
      <c r="M651" s="28"/>
      <c r="N651" s="197">
        <f>O651+P651</f>
        <v>0</v>
      </c>
      <c r="O651" s="197">
        <f>SUM(O652:O655)</f>
        <v>0</v>
      </c>
      <c r="P651" s="197">
        <f>SUM(P652:P655)</f>
        <v>0</v>
      </c>
      <c r="Q651" s="161"/>
      <c r="R651" s="161"/>
      <c r="S651" s="438"/>
      <c r="T651" s="161"/>
      <c r="U651" s="161"/>
      <c r="V651" s="161"/>
    </row>
    <row r="652" spans="1:22" ht="26.4">
      <c r="H652" s="17"/>
      <c r="I652" s="25"/>
      <c r="J652" s="26"/>
      <c r="K652" s="26"/>
      <c r="L652" s="30" t="s">
        <v>142</v>
      </c>
      <c r="M652" s="13">
        <v>4251</v>
      </c>
      <c r="N652" s="183">
        <f t="shared" ref="N652:N664" si="134">O652+P652</f>
        <v>0</v>
      </c>
      <c r="O652" s="183"/>
      <c r="P652" s="183"/>
      <c r="Q652" s="161"/>
      <c r="R652" s="161"/>
      <c r="S652" s="438"/>
      <c r="T652" s="161"/>
      <c r="U652" s="161"/>
      <c r="V652" s="161"/>
    </row>
    <row r="653" spans="1:22" ht="16.2">
      <c r="A653" s="5"/>
      <c r="B653" s="5"/>
      <c r="C653" s="5"/>
      <c r="D653" s="5"/>
      <c r="E653" s="5"/>
      <c r="F653" s="5"/>
      <c r="G653" s="5"/>
      <c r="H653" s="17"/>
      <c r="I653" s="25"/>
      <c r="J653" s="26"/>
      <c r="K653" s="26"/>
      <c r="L653" s="29" t="s">
        <v>167</v>
      </c>
      <c r="M653" s="12">
        <v>4639</v>
      </c>
      <c r="N653" s="183">
        <f t="shared" si="134"/>
        <v>0</v>
      </c>
      <c r="O653" s="183"/>
      <c r="P653" s="183"/>
      <c r="Q653" s="161"/>
      <c r="R653" s="161"/>
      <c r="S653" s="438"/>
      <c r="T653" s="161"/>
      <c r="U653" s="161"/>
      <c r="V653" s="161"/>
    </row>
    <row r="654" spans="1:22" ht="16.2">
      <c r="A654" s="5"/>
      <c r="B654" s="5"/>
      <c r="C654" s="5"/>
      <c r="D654" s="5"/>
      <c r="E654" s="5"/>
      <c r="F654" s="5"/>
      <c r="G654" s="5"/>
      <c r="H654" s="17"/>
      <c r="I654" s="25"/>
      <c r="J654" s="26"/>
      <c r="K654" s="26"/>
      <c r="L654" s="30" t="s">
        <v>173</v>
      </c>
      <c r="M654" s="31">
        <v>5112</v>
      </c>
      <c r="N654" s="183">
        <f t="shared" si="134"/>
        <v>0</v>
      </c>
      <c r="O654" s="183"/>
      <c r="P654" s="183"/>
      <c r="Q654" s="161"/>
      <c r="R654" s="161"/>
      <c r="S654" s="438"/>
      <c r="T654" s="161"/>
      <c r="U654" s="161"/>
      <c r="V654" s="161"/>
    </row>
    <row r="655" spans="1:22" ht="16.2">
      <c r="H655" s="25"/>
      <c r="I655" s="25"/>
      <c r="J655" s="26"/>
      <c r="K655" s="26"/>
      <c r="L655" s="32" t="s">
        <v>143</v>
      </c>
      <c r="M655" s="48">
        <v>5113</v>
      </c>
      <c r="N655" s="183">
        <f t="shared" si="134"/>
        <v>0</v>
      </c>
      <c r="O655" s="183"/>
      <c r="P655" s="183"/>
      <c r="Q655" s="161"/>
      <c r="R655" s="161"/>
      <c r="S655" s="438"/>
      <c r="T655" s="161"/>
      <c r="U655" s="161"/>
      <c r="V655" s="161"/>
    </row>
    <row r="656" spans="1:22" ht="27.6">
      <c r="A656" s="5"/>
      <c r="B656" s="5"/>
      <c r="C656" s="5"/>
      <c r="D656" s="5"/>
      <c r="E656" s="5"/>
      <c r="F656" s="5"/>
      <c r="G656" s="5"/>
      <c r="H656" s="45"/>
      <c r="I656" s="147"/>
      <c r="J656" s="148"/>
      <c r="K656" s="148"/>
      <c r="L656" s="27" t="s">
        <v>339</v>
      </c>
      <c r="M656" s="28"/>
      <c r="N656" s="197">
        <f>O656+P656</f>
        <v>0</v>
      </c>
      <c r="O656" s="197">
        <f>SUM(O657)</f>
        <v>0</v>
      </c>
      <c r="P656" s="197">
        <f>SUM(P657)</f>
        <v>0</v>
      </c>
      <c r="Q656" s="161"/>
      <c r="R656" s="161"/>
      <c r="S656" s="438"/>
      <c r="T656" s="161"/>
      <c r="U656" s="161"/>
      <c r="V656" s="161"/>
    </row>
    <row r="657" spans="1:22" ht="16.2">
      <c r="A657" s="5"/>
      <c r="B657" s="5"/>
      <c r="C657" s="5"/>
      <c r="D657" s="5"/>
      <c r="E657" s="5"/>
      <c r="F657" s="5"/>
      <c r="G657" s="5"/>
      <c r="H657" s="25"/>
      <c r="I657" s="25"/>
      <c r="J657" s="26"/>
      <c r="K657" s="26"/>
      <c r="L657" s="29" t="s">
        <v>125</v>
      </c>
      <c r="M657" s="12">
        <v>4239</v>
      </c>
      <c r="N657" s="183">
        <f t="shared" si="134"/>
        <v>0</v>
      </c>
      <c r="O657" s="183"/>
      <c r="P657" s="183"/>
      <c r="Q657" s="161"/>
      <c r="R657" s="161"/>
      <c r="S657" s="438"/>
      <c r="T657" s="161"/>
      <c r="U657" s="161"/>
      <c r="V657" s="161"/>
    </row>
    <row r="658" spans="1:22" ht="41.4">
      <c r="A658" s="5"/>
      <c r="B658" s="5"/>
      <c r="C658" s="5"/>
      <c r="D658" s="5"/>
      <c r="E658" s="5"/>
      <c r="F658" s="5"/>
      <c r="G658" s="5"/>
      <c r="H658" s="45"/>
      <c r="I658" s="147"/>
      <c r="J658" s="148"/>
      <c r="K658" s="148"/>
      <c r="L658" s="27" t="s">
        <v>771</v>
      </c>
      <c r="M658" s="28"/>
      <c r="N658" s="197">
        <f>O658+P658</f>
        <v>0</v>
      </c>
      <c r="O658" s="197">
        <f>SUM(O659)</f>
        <v>0</v>
      </c>
      <c r="P658" s="197">
        <f>SUM(P659)</f>
        <v>0</v>
      </c>
      <c r="Q658" s="161"/>
      <c r="R658" s="161"/>
      <c r="S658" s="438"/>
      <c r="T658" s="161"/>
      <c r="U658" s="161"/>
      <c r="V658" s="161"/>
    </row>
    <row r="659" spans="1:22" ht="16.2">
      <c r="H659" s="25"/>
      <c r="I659" s="25"/>
      <c r="J659" s="26"/>
      <c r="K659" s="26"/>
      <c r="L659" s="29" t="s">
        <v>348</v>
      </c>
      <c r="M659" s="12">
        <v>4729</v>
      </c>
      <c r="N659" s="183">
        <f t="shared" si="134"/>
        <v>0</v>
      </c>
      <c r="O659" s="402"/>
      <c r="P659" s="402"/>
      <c r="Q659" s="161"/>
      <c r="R659" s="161"/>
      <c r="S659" s="438"/>
      <c r="T659" s="161"/>
      <c r="U659" s="161"/>
      <c r="V659" s="161"/>
    </row>
    <row r="660" spans="1:22" ht="55.2">
      <c r="A660" s="5"/>
      <c r="B660" s="5"/>
      <c r="C660" s="5"/>
      <c r="D660" s="5"/>
      <c r="E660" s="5"/>
      <c r="F660" s="5"/>
      <c r="G660" s="5"/>
      <c r="H660" s="46"/>
      <c r="I660" s="147"/>
      <c r="J660" s="148"/>
      <c r="K660" s="148"/>
      <c r="L660" s="27" t="s">
        <v>772</v>
      </c>
      <c r="M660" s="28"/>
      <c r="N660" s="197">
        <f>O660+P660</f>
        <v>0</v>
      </c>
      <c r="O660" s="197">
        <f>SUM(O661)</f>
        <v>0</v>
      </c>
      <c r="P660" s="197">
        <f>SUM(P661)</f>
        <v>0</v>
      </c>
      <c r="Q660" s="161"/>
      <c r="R660" s="161"/>
      <c r="S660" s="438"/>
      <c r="T660" s="161"/>
      <c r="U660" s="161"/>
      <c r="V660" s="161"/>
    </row>
    <row r="661" spans="1:22" ht="16.2">
      <c r="A661" s="5"/>
      <c r="B661" s="5"/>
      <c r="C661" s="5"/>
      <c r="D661" s="5"/>
      <c r="E661" s="5"/>
      <c r="F661" s="5"/>
      <c r="G661" s="5"/>
      <c r="H661" s="25"/>
      <c r="I661" s="25"/>
      <c r="J661" s="26"/>
      <c r="K661" s="26"/>
      <c r="L661" s="29" t="s">
        <v>348</v>
      </c>
      <c r="M661" s="12">
        <v>4729</v>
      </c>
      <c r="N661" s="183">
        <f t="shared" si="134"/>
        <v>0</v>
      </c>
      <c r="O661" s="402"/>
      <c r="P661" s="402"/>
      <c r="Q661" s="161"/>
      <c r="R661" s="161"/>
      <c r="S661" s="438"/>
      <c r="T661" s="161"/>
      <c r="U661" s="161"/>
      <c r="V661" s="161"/>
    </row>
    <row r="662" spans="1:22" ht="41.4">
      <c r="A662" s="5"/>
      <c r="B662" s="5"/>
      <c r="C662" s="5"/>
      <c r="D662" s="5"/>
      <c r="E662" s="5"/>
      <c r="F662" s="5"/>
      <c r="G662" s="5"/>
      <c r="H662" s="46"/>
      <c r="I662" s="147"/>
      <c r="J662" s="148"/>
      <c r="K662" s="148"/>
      <c r="L662" s="27" t="s">
        <v>846</v>
      </c>
      <c r="M662" s="28"/>
      <c r="N662" s="197">
        <f>O662+P662</f>
        <v>0</v>
      </c>
      <c r="O662" s="197">
        <f>SUM(O663:O664)</f>
        <v>0</v>
      </c>
      <c r="P662" s="197">
        <f>SUM(P663:P664)</f>
        <v>0</v>
      </c>
      <c r="Q662" s="161"/>
      <c r="R662" s="161"/>
      <c r="S662" s="438"/>
      <c r="T662" s="161"/>
      <c r="U662" s="161"/>
      <c r="V662" s="161"/>
    </row>
    <row r="663" spans="1:22" ht="16.2">
      <c r="H663" s="25"/>
      <c r="I663" s="25"/>
      <c r="J663" s="26"/>
      <c r="K663" s="26"/>
      <c r="L663" s="29" t="s">
        <v>348</v>
      </c>
      <c r="M663" s="12">
        <v>4729</v>
      </c>
      <c r="N663" s="183">
        <f t="shared" si="134"/>
        <v>0</v>
      </c>
      <c r="O663" s="402"/>
      <c r="P663" s="402"/>
      <c r="Q663" s="161"/>
      <c r="R663" s="161"/>
      <c r="S663" s="438"/>
      <c r="T663" s="161"/>
      <c r="U663" s="161"/>
      <c r="V663" s="161"/>
    </row>
    <row r="664" spans="1:22" ht="26.4">
      <c r="A664" s="5"/>
      <c r="B664" s="5"/>
      <c r="C664" s="5"/>
      <c r="D664" s="5"/>
      <c r="E664" s="5"/>
      <c r="F664" s="5"/>
      <c r="G664" s="5"/>
      <c r="H664" s="177"/>
      <c r="I664" s="194"/>
      <c r="J664" s="201"/>
      <c r="K664" s="202"/>
      <c r="L664" s="203" t="s">
        <v>215</v>
      </c>
      <c r="M664" s="13">
        <v>4637</v>
      </c>
      <c r="N664" s="183">
        <f t="shared" si="134"/>
        <v>0</v>
      </c>
      <c r="O664" s="183"/>
      <c r="P664" s="183"/>
      <c r="Q664" s="161"/>
      <c r="R664" s="161"/>
      <c r="S664" s="438"/>
      <c r="T664" s="161"/>
      <c r="U664" s="161"/>
      <c r="V664" s="161"/>
    </row>
    <row r="665" spans="1:22" ht="27.6">
      <c r="A665" s="5"/>
      <c r="B665" s="5"/>
      <c r="C665" s="5"/>
      <c r="D665" s="5"/>
      <c r="E665" s="5"/>
      <c r="F665" s="5"/>
      <c r="G665" s="5"/>
      <c r="H665" s="46"/>
      <c r="I665" s="147"/>
      <c r="J665" s="148"/>
      <c r="K665" s="148"/>
      <c r="L665" s="459" t="s">
        <v>899</v>
      </c>
      <c r="M665" s="461"/>
      <c r="N665" s="197">
        <f>O665+P665</f>
        <v>0</v>
      </c>
      <c r="O665" s="197">
        <f>SUM(O666)</f>
        <v>0</v>
      </c>
      <c r="P665" s="197">
        <f>SUM(P666)</f>
        <v>0</v>
      </c>
      <c r="Q665" s="161"/>
      <c r="R665" s="161"/>
      <c r="S665" s="438"/>
      <c r="T665" s="161"/>
      <c r="U665" s="161"/>
      <c r="V665" s="161"/>
    </row>
    <row r="666" spans="1:22" ht="18.600000000000001" customHeight="1">
      <c r="A666" s="5"/>
      <c r="B666" s="5"/>
      <c r="C666" s="5"/>
      <c r="D666" s="5"/>
      <c r="E666" s="5"/>
      <c r="F666" s="5"/>
      <c r="G666" s="5"/>
      <c r="H666" s="177"/>
      <c r="I666" s="194"/>
      <c r="J666" s="201"/>
      <c r="K666" s="202"/>
      <c r="L666" s="32" t="s">
        <v>900</v>
      </c>
      <c r="M666" s="48">
        <v>4861</v>
      </c>
      <c r="N666" s="183">
        <f t="shared" ref="N666" si="135">O666+P666</f>
        <v>0</v>
      </c>
      <c r="O666" s="402"/>
      <c r="P666" s="402">
        <v>0</v>
      </c>
      <c r="Q666" s="161"/>
      <c r="R666" s="161"/>
      <c r="S666" s="438"/>
      <c r="T666" s="161"/>
      <c r="U666" s="161"/>
      <c r="V666" s="161"/>
    </row>
    <row r="667" spans="1:22" ht="27.6">
      <c r="A667" s="5"/>
      <c r="B667" s="5"/>
      <c r="C667" s="5"/>
      <c r="D667" s="5"/>
      <c r="E667" s="5"/>
      <c r="F667" s="5"/>
      <c r="G667" s="5"/>
      <c r="H667" s="46"/>
      <c r="I667" s="147"/>
      <c r="J667" s="148"/>
      <c r="K667" s="148"/>
      <c r="L667" s="459" t="s">
        <v>938</v>
      </c>
      <c r="M667" s="461"/>
      <c r="N667" s="197">
        <f>O667+P667</f>
        <v>0</v>
      </c>
      <c r="O667" s="197">
        <f>SUM(O668)</f>
        <v>0</v>
      </c>
      <c r="P667" s="197">
        <f>SUM(P668)</f>
        <v>0</v>
      </c>
      <c r="Q667" s="161"/>
      <c r="R667" s="161"/>
      <c r="S667" s="438"/>
      <c r="T667" s="161"/>
      <c r="U667" s="161"/>
      <c r="V667" s="161"/>
    </row>
    <row r="668" spans="1:22" ht="27.6" customHeight="1">
      <c r="A668" s="5"/>
      <c r="B668" s="5"/>
      <c r="C668" s="5"/>
      <c r="D668" s="5"/>
      <c r="E668" s="5"/>
      <c r="F668" s="5"/>
      <c r="G668" s="5"/>
      <c r="H668" s="177"/>
      <c r="I668" s="194"/>
      <c r="J668" s="201"/>
      <c r="K668" s="202"/>
      <c r="L668" s="32" t="s">
        <v>940</v>
      </c>
      <c r="M668" s="48" t="s">
        <v>939</v>
      </c>
      <c r="N668" s="183">
        <f t="shared" ref="N668" si="136">O668+P668</f>
        <v>0</v>
      </c>
      <c r="O668" s="402"/>
      <c r="P668" s="402">
        <v>0</v>
      </c>
      <c r="Q668" s="161"/>
      <c r="R668" s="161"/>
      <c r="S668" s="438"/>
      <c r="T668" s="161"/>
      <c r="U668" s="161"/>
      <c r="V668" s="161"/>
    </row>
    <row r="669" spans="1:22" ht="16.2">
      <c r="A669" s="5"/>
      <c r="B669" s="5"/>
      <c r="C669" s="5"/>
      <c r="D669" s="5"/>
      <c r="E669" s="5"/>
      <c r="F669" s="5"/>
      <c r="G669" s="5"/>
      <c r="H669" s="180">
        <v>3000</v>
      </c>
      <c r="I669" s="212" t="s">
        <v>189</v>
      </c>
      <c r="J669" s="213">
        <v>0</v>
      </c>
      <c r="K669" s="213">
        <v>0</v>
      </c>
      <c r="L669" s="162" t="s">
        <v>343</v>
      </c>
      <c r="M669" s="174"/>
      <c r="N669" s="163">
        <f>+N671+N677+N698+N751</f>
        <v>0</v>
      </c>
      <c r="O669" s="163">
        <f>+O671+O677+O698+O751</f>
        <v>0</v>
      </c>
      <c r="P669" s="163">
        <f>+P671+P677+P698+P751</f>
        <v>0</v>
      </c>
      <c r="Q669" s="161"/>
      <c r="R669" s="161"/>
      <c r="S669" s="438"/>
      <c r="T669" s="161"/>
      <c r="U669" s="161"/>
      <c r="V669" s="161"/>
    </row>
    <row r="670" spans="1:22" ht="16.2">
      <c r="H670" s="25"/>
      <c r="I670" s="18"/>
      <c r="J670" s="19"/>
      <c r="K670" s="19"/>
      <c r="L670" s="30" t="s">
        <v>108</v>
      </c>
      <c r="M670" s="31"/>
      <c r="N670" s="190"/>
      <c r="O670" s="190"/>
      <c r="P670" s="190"/>
      <c r="Q670" s="161"/>
      <c r="R670" s="161"/>
      <c r="S670" s="438"/>
      <c r="T670" s="161"/>
      <c r="U670" s="161"/>
      <c r="V670" s="161"/>
    </row>
    <row r="671" spans="1:22" ht="16.2">
      <c r="A671" s="5"/>
      <c r="B671" s="5"/>
      <c r="C671" s="5"/>
      <c r="D671" s="5"/>
      <c r="E671" s="5"/>
      <c r="F671" s="5"/>
      <c r="G671" s="5"/>
      <c r="H671" s="165">
        <v>3030</v>
      </c>
      <c r="I671" s="166" t="s">
        <v>189</v>
      </c>
      <c r="J671" s="167">
        <v>3</v>
      </c>
      <c r="K671" s="167">
        <v>0</v>
      </c>
      <c r="L671" s="168" t="s">
        <v>773</v>
      </c>
      <c r="M671" s="176"/>
      <c r="N671" s="188">
        <f>+N673</f>
        <v>0</v>
      </c>
      <c r="O671" s="188">
        <f>+O673</f>
        <v>0</v>
      </c>
      <c r="P671" s="188">
        <f>+P673</f>
        <v>0</v>
      </c>
      <c r="Q671" s="161"/>
      <c r="R671" s="161"/>
      <c r="S671" s="438"/>
      <c r="T671" s="161"/>
      <c r="U671" s="161"/>
      <c r="V671" s="161"/>
    </row>
    <row r="672" spans="1:22" ht="16.2">
      <c r="H672" s="25"/>
      <c r="I672" s="18"/>
      <c r="J672" s="19"/>
      <c r="K672" s="19"/>
      <c r="L672" s="30" t="s">
        <v>110</v>
      </c>
      <c r="M672" s="31"/>
      <c r="N672" s="190"/>
      <c r="O672" s="190"/>
      <c r="P672" s="190"/>
      <c r="Q672" s="161"/>
      <c r="R672" s="161"/>
      <c r="S672" s="438"/>
      <c r="T672" s="161"/>
      <c r="U672" s="161"/>
      <c r="V672" s="161"/>
    </row>
    <row r="673" spans="1:22" ht="16.2">
      <c r="A673" s="5"/>
      <c r="B673" s="5"/>
      <c r="C673" s="5"/>
      <c r="D673" s="5"/>
      <c r="E673" s="5"/>
      <c r="F673" s="5"/>
      <c r="G673" s="5"/>
      <c r="H673" s="151">
        <v>3031</v>
      </c>
      <c r="I673" s="152" t="s">
        <v>189</v>
      </c>
      <c r="J673" s="153">
        <v>3</v>
      </c>
      <c r="K673" s="153">
        <v>1</v>
      </c>
      <c r="L673" s="154" t="s">
        <v>773</v>
      </c>
      <c r="M673" s="155"/>
      <c r="N673" s="192">
        <f>+N675</f>
        <v>0</v>
      </c>
      <c r="O673" s="192">
        <f>+O675</f>
        <v>0</v>
      </c>
      <c r="P673" s="192">
        <f>+P675</f>
        <v>0</v>
      </c>
      <c r="Q673" s="161"/>
      <c r="R673" s="161"/>
      <c r="S673" s="438"/>
      <c r="T673" s="161"/>
      <c r="U673" s="161"/>
      <c r="V673" s="161"/>
    </row>
    <row r="674" spans="1:22" ht="16.2">
      <c r="A674" s="5"/>
      <c r="B674" s="5"/>
      <c r="C674" s="5"/>
      <c r="D674" s="5"/>
      <c r="E674" s="5"/>
      <c r="F674" s="5"/>
      <c r="G674" s="5"/>
      <c r="H674" s="396"/>
      <c r="I674" s="424"/>
      <c r="J674" s="428"/>
      <c r="K674" s="428"/>
      <c r="L674" s="30" t="s">
        <v>108</v>
      </c>
      <c r="M674" s="429"/>
      <c r="N674" s="190"/>
      <c r="O674" s="190"/>
      <c r="P674" s="190"/>
      <c r="Q674" s="161"/>
      <c r="R674" s="161"/>
      <c r="S674" s="438"/>
      <c r="T674" s="161"/>
      <c r="U674" s="161"/>
      <c r="V674" s="161"/>
    </row>
    <row r="675" spans="1:22" ht="27.6">
      <c r="H675" s="45"/>
      <c r="I675" s="147"/>
      <c r="J675" s="148"/>
      <c r="K675" s="148"/>
      <c r="L675" s="27" t="s">
        <v>774</v>
      </c>
      <c r="M675" s="28"/>
      <c r="N675" s="197">
        <f>O675+P675</f>
        <v>0</v>
      </c>
      <c r="O675" s="197">
        <f>SUM(O676)</f>
        <v>0</v>
      </c>
      <c r="P675" s="197">
        <f>SUM(P676)</f>
        <v>0</v>
      </c>
      <c r="Q675" s="161"/>
      <c r="R675" s="161"/>
      <c r="S675" s="438"/>
      <c r="T675" s="161"/>
      <c r="U675" s="161"/>
      <c r="V675" s="161"/>
    </row>
    <row r="676" spans="1:22" ht="16.2">
      <c r="A676" s="5"/>
      <c r="B676" s="5"/>
      <c r="C676" s="5"/>
      <c r="D676" s="5"/>
      <c r="E676" s="5"/>
      <c r="F676" s="5"/>
      <c r="G676" s="5"/>
      <c r="H676" s="17"/>
      <c r="I676" s="25"/>
      <c r="J676" s="26"/>
      <c r="K676" s="26"/>
      <c r="L676" s="29" t="s">
        <v>125</v>
      </c>
      <c r="M676" s="13">
        <v>4239</v>
      </c>
      <c r="N676" s="183">
        <f t="shared" ref="N676" si="137">O676+P676</f>
        <v>0</v>
      </c>
      <c r="O676" s="183"/>
      <c r="P676" s="183"/>
      <c r="Q676" s="161"/>
      <c r="R676" s="161"/>
      <c r="S676" s="438"/>
      <c r="T676" s="161"/>
      <c r="U676" s="161"/>
      <c r="V676" s="161"/>
    </row>
    <row r="677" spans="1:22" ht="16.2">
      <c r="H677" s="165">
        <v>3040</v>
      </c>
      <c r="I677" s="166" t="s">
        <v>189</v>
      </c>
      <c r="J677" s="167">
        <v>4</v>
      </c>
      <c r="K677" s="167">
        <v>0</v>
      </c>
      <c r="L677" s="168" t="s">
        <v>775</v>
      </c>
      <c r="M677" s="176"/>
      <c r="N677" s="188">
        <f>+N679</f>
        <v>0</v>
      </c>
      <c r="O677" s="188">
        <f>+O679</f>
        <v>0</v>
      </c>
      <c r="P677" s="188">
        <f>+P679</f>
        <v>0</v>
      </c>
      <c r="Q677" s="161"/>
      <c r="R677" s="161"/>
      <c r="S677" s="438"/>
      <c r="T677" s="161"/>
      <c r="U677" s="161"/>
      <c r="V677" s="161"/>
    </row>
    <row r="678" spans="1:22" ht="16.2">
      <c r="A678" s="5"/>
      <c r="B678" s="5"/>
      <c r="C678" s="5"/>
      <c r="D678" s="5"/>
      <c r="E678" s="5"/>
      <c r="F678" s="5"/>
      <c r="G678" s="5"/>
      <c r="H678" s="25"/>
      <c r="I678" s="18"/>
      <c r="J678" s="19"/>
      <c r="K678" s="19"/>
      <c r="L678" s="30" t="s">
        <v>110</v>
      </c>
      <c r="M678" s="31"/>
      <c r="N678" s="190"/>
      <c r="O678" s="190"/>
      <c r="P678" s="190"/>
      <c r="Q678" s="161"/>
      <c r="R678" s="161"/>
      <c r="S678" s="438"/>
      <c r="T678" s="161"/>
      <c r="U678" s="161"/>
      <c r="V678" s="161"/>
    </row>
    <row r="679" spans="1:22" ht="16.2">
      <c r="H679" s="151">
        <v>3041</v>
      </c>
      <c r="I679" s="152" t="s">
        <v>189</v>
      </c>
      <c r="J679" s="153">
        <v>4</v>
      </c>
      <c r="K679" s="153">
        <v>1</v>
      </c>
      <c r="L679" s="154" t="s">
        <v>775</v>
      </c>
      <c r="M679" s="155"/>
      <c r="N679" s="192">
        <f>+N681+N689+N692+N695</f>
        <v>0</v>
      </c>
      <c r="O679" s="192">
        <f t="shared" ref="O679:P679" si="138">+O681+O689+O692+O695</f>
        <v>0</v>
      </c>
      <c r="P679" s="192">
        <f t="shared" si="138"/>
        <v>0</v>
      </c>
      <c r="Q679" s="161"/>
      <c r="R679" s="161"/>
      <c r="S679" s="438"/>
      <c r="T679" s="161"/>
      <c r="U679" s="161"/>
      <c r="V679" s="161"/>
    </row>
    <row r="680" spans="1:22" ht="16.2">
      <c r="A680" s="5"/>
      <c r="B680" s="5"/>
      <c r="C680" s="5"/>
      <c r="D680" s="5"/>
      <c r="E680" s="5"/>
      <c r="F680" s="5"/>
      <c r="G680" s="5"/>
      <c r="H680" s="396"/>
      <c r="I680" s="424"/>
      <c r="J680" s="428"/>
      <c r="K680" s="428"/>
      <c r="L680" s="30" t="s">
        <v>108</v>
      </c>
      <c r="M680" s="429"/>
      <c r="N680" s="190"/>
      <c r="O680" s="190"/>
      <c r="P680" s="190"/>
      <c r="Q680" s="161"/>
      <c r="R680" s="161"/>
      <c r="S680" s="438"/>
      <c r="T680" s="161"/>
      <c r="U680" s="161"/>
      <c r="V680" s="161"/>
    </row>
    <row r="681" spans="1:22" ht="28.5" customHeight="1">
      <c r="H681" s="45"/>
      <c r="I681" s="147"/>
      <c r="J681" s="148"/>
      <c r="K681" s="148"/>
      <c r="L681" s="27" t="s">
        <v>776</v>
      </c>
      <c r="M681" s="28"/>
      <c r="N681" s="197">
        <f>O681+P681</f>
        <v>0</v>
      </c>
      <c r="O681" s="197">
        <f>SUM(O682:O688)</f>
        <v>0</v>
      </c>
      <c r="P681" s="197">
        <f>SUM(P682:P688)</f>
        <v>0</v>
      </c>
      <c r="Q681" s="161"/>
      <c r="R681" s="161"/>
      <c r="S681" s="438"/>
      <c r="T681" s="161"/>
      <c r="U681" s="161"/>
      <c r="V681" s="161"/>
    </row>
    <row r="682" spans="1:22" ht="16.2">
      <c r="A682" s="5"/>
      <c r="B682" s="5"/>
      <c r="C682" s="5"/>
      <c r="D682" s="5"/>
      <c r="E682" s="5"/>
      <c r="F682" s="5"/>
      <c r="G682" s="5"/>
      <c r="H682" s="17"/>
      <c r="I682" s="25"/>
      <c r="J682" s="26"/>
      <c r="K682" s="26"/>
      <c r="L682" s="29" t="s">
        <v>118</v>
      </c>
      <c r="M682" s="13">
        <v>4216</v>
      </c>
      <c r="N682" s="183">
        <f t="shared" ref="N682:N691" si="139">O682+P682</f>
        <v>0</v>
      </c>
      <c r="O682" s="183"/>
      <c r="P682" s="183"/>
      <c r="Q682" s="161"/>
      <c r="R682" s="161"/>
      <c r="S682" s="438"/>
      <c r="T682" s="161"/>
      <c r="U682" s="161"/>
      <c r="V682" s="161"/>
    </row>
    <row r="683" spans="1:22" ht="26.4">
      <c r="A683" s="5"/>
      <c r="B683" s="5"/>
      <c r="C683" s="5"/>
      <c r="D683" s="5"/>
      <c r="E683" s="5"/>
      <c r="F683" s="5"/>
      <c r="G683" s="5"/>
      <c r="H683" s="17"/>
      <c r="I683" s="25"/>
      <c r="J683" s="26"/>
      <c r="K683" s="26"/>
      <c r="L683" s="36" t="s">
        <v>394</v>
      </c>
      <c r="M683" s="13">
        <v>4233</v>
      </c>
      <c r="N683" s="183">
        <f t="shared" si="139"/>
        <v>0</v>
      </c>
      <c r="O683" s="183"/>
      <c r="P683" s="183"/>
      <c r="Q683" s="161"/>
      <c r="R683" s="161"/>
      <c r="S683" s="438"/>
      <c r="T683" s="161"/>
      <c r="U683" s="161"/>
      <c r="V683" s="161"/>
    </row>
    <row r="684" spans="1:22" ht="16.2">
      <c r="A684" s="5"/>
      <c r="B684" s="5"/>
      <c r="C684" s="5"/>
      <c r="D684" s="5"/>
      <c r="E684" s="5"/>
      <c r="F684" s="5"/>
      <c r="G684" s="5"/>
      <c r="H684" s="17"/>
      <c r="I684" s="25"/>
      <c r="J684" s="26"/>
      <c r="K684" s="26"/>
      <c r="L684" s="29" t="s">
        <v>122</v>
      </c>
      <c r="M684" s="12">
        <v>4234</v>
      </c>
      <c r="N684" s="183"/>
      <c r="O684" s="183"/>
      <c r="P684" s="183"/>
      <c r="Q684" s="161"/>
      <c r="R684" s="161"/>
      <c r="S684" s="438"/>
      <c r="T684" s="161"/>
      <c r="U684" s="161"/>
      <c r="V684" s="161"/>
    </row>
    <row r="685" spans="1:22" ht="16.2">
      <c r="A685" s="5"/>
      <c r="B685" s="5"/>
      <c r="C685" s="5"/>
      <c r="D685" s="5"/>
      <c r="E685" s="5"/>
      <c r="F685" s="5"/>
      <c r="G685" s="5"/>
      <c r="H685" s="17"/>
      <c r="I685" s="25"/>
      <c r="J685" s="26"/>
      <c r="K685" s="26"/>
      <c r="L685" s="29" t="s">
        <v>125</v>
      </c>
      <c r="M685" s="44">
        <v>4239</v>
      </c>
      <c r="N685" s="183"/>
      <c r="O685" s="183"/>
      <c r="P685" s="183"/>
      <c r="Q685" s="161"/>
      <c r="R685" s="161"/>
      <c r="S685" s="438"/>
      <c r="T685" s="161"/>
      <c r="U685" s="161"/>
      <c r="V685" s="161"/>
    </row>
    <row r="686" spans="1:22" ht="16.2">
      <c r="A686" s="5"/>
      <c r="B686" s="5"/>
      <c r="C686" s="5"/>
      <c r="D686" s="5"/>
      <c r="E686" s="5"/>
      <c r="F686" s="5"/>
      <c r="G686" s="5"/>
      <c r="H686" s="17"/>
      <c r="I686" s="25"/>
      <c r="J686" s="26"/>
      <c r="K686" s="26"/>
      <c r="L686" s="29" t="s">
        <v>901</v>
      </c>
      <c r="M686" s="12" t="s">
        <v>902</v>
      </c>
      <c r="N686" s="183"/>
      <c r="O686" s="183"/>
      <c r="P686" s="183"/>
      <c r="Q686" s="161"/>
      <c r="R686" s="161"/>
      <c r="S686" s="438"/>
      <c r="T686" s="161"/>
      <c r="U686" s="161"/>
      <c r="V686" s="161"/>
    </row>
    <row r="687" spans="1:22" ht="16.2">
      <c r="A687" s="5"/>
      <c r="B687" s="5"/>
      <c r="C687" s="5"/>
      <c r="D687" s="5"/>
      <c r="E687" s="5"/>
      <c r="F687" s="5"/>
      <c r="G687" s="5"/>
      <c r="H687" s="17"/>
      <c r="I687" s="25"/>
      <c r="J687" s="26"/>
      <c r="K687" s="26"/>
      <c r="L687" s="29" t="s">
        <v>130</v>
      </c>
      <c r="M687" s="13">
        <v>4267</v>
      </c>
      <c r="N687" s="183"/>
      <c r="O687" s="183"/>
      <c r="P687" s="183"/>
      <c r="Q687" s="161"/>
      <c r="R687" s="161"/>
      <c r="S687" s="438"/>
      <c r="T687" s="161"/>
      <c r="U687" s="161"/>
      <c r="V687" s="161"/>
    </row>
    <row r="688" spans="1:22" ht="16.2">
      <c r="A688" s="5"/>
      <c r="B688" s="5"/>
      <c r="C688" s="5"/>
      <c r="D688" s="5"/>
      <c r="E688" s="5"/>
      <c r="F688" s="5"/>
      <c r="G688" s="5"/>
      <c r="H688" s="17"/>
      <c r="I688" s="25"/>
      <c r="J688" s="26"/>
      <c r="K688" s="26"/>
      <c r="L688" s="433" t="s">
        <v>903</v>
      </c>
      <c r="M688" s="468" t="s">
        <v>904</v>
      </c>
      <c r="N688" s="183">
        <f t="shared" si="139"/>
        <v>0</v>
      </c>
      <c r="O688" s="183"/>
      <c r="P688" s="183"/>
      <c r="Q688" s="161"/>
      <c r="R688" s="161"/>
      <c r="S688" s="438"/>
      <c r="T688" s="161"/>
      <c r="U688" s="161"/>
      <c r="V688" s="161"/>
    </row>
    <row r="689" spans="1:22" ht="30.75" customHeight="1">
      <c r="H689" s="45"/>
      <c r="I689" s="147"/>
      <c r="J689" s="148"/>
      <c r="K689" s="148"/>
      <c r="L689" s="459" t="s">
        <v>847</v>
      </c>
      <c r="M689" s="461"/>
      <c r="N689" s="197">
        <f>O689+P689</f>
        <v>0</v>
      </c>
      <c r="O689" s="197">
        <f>SUM(O690:O691)</f>
        <v>0</v>
      </c>
      <c r="P689" s="197">
        <f>SUM(P690:P691)</f>
        <v>0</v>
      </c>
      <c r="Q689" s="161"/>
      <c r="R689" s="161"/>
      <c r="S689" s="438"/>
      <c r="T689" s="161"/>
      <c r="U689" s="161"/>
      <c r="V689" s="161"/>
    </row>
    <row r="690" spans="1:22" ht="16.2">
      <c r="A690" s="5"/>
      <c r="B690" s="5"/>
      <c r="C690" s="5"/>
      <c r="D690" s="5"/>
      <c r="E690" s="5"/>
      <c r="F690" s="5"/>
      <c r="G690" s="5"/>
      <c r="H690" s="17"/>
      <c r="I690" s="25"/>
      <c r="J690" s="26"/>
      <c r="K690" s="26"/>
      <c r="L690" s="29" t="s">
        <v>125</v>
      </c>
      <c r="M690" s="44">
        <v>4239</v>
      </c>
      <c r="N690" s="183">
        <f t="shared" si="139"/>
        <v>0</v>
      </c>
      <c r="O690" s="183"/>
      <c r="P690" s="183"/>
      <c r="Q690" s="161"/>
      <c r="R690" s="161"/>
      <c r="S690" s="438"/>
      <c r="T690" s="161"/>
      <c r="U690" s="161"/>
      <c r="V690" s="161"/>
    </row>
    <row r="691" spans="1:22" ht="16.2">
      <c r="H691" s="17"/>
      <c r="I691" s="25"/>
      <c r="J691" s="26"/>
      <c r="K691" s="26"/>
      <c r="L691" s="30" t="s">
        <v>134</v>
      </c>
      <c r="M691" s="31">
        <v>4861</v>
      </c>
      <c r="N691" s="183">
        <f t="shared" si="139"/>
        <v>0</v>
      </c>
      <c r="O691" s="183"/>
      <c r="P691" s="183"/>
      <c r="Q691" s="161"/>
      <c r="R691" s="161"/>
      <c r="S691" s="438"/>
      <c r="T691" s="161"/>
      <c r="U691" s="161"/>
      <c r="V691" s="161"/>
    </row>
    <row r="692" spans="1:22" ht="54" customHeight="1">
      <c r="H692" s="45"/>
      <c r="I692" s="147"/>
      <c r="J692" s="148"/>
      <c r="K692" s="148"/>
      <c r="L692" s="459" t="s">
        <v>848</v>
      </c>
      <c r="M692" s="461"/>
      <c r="N692" s="197">
        <f>SUM(N693:N694)</f>
        <v>0</v>
      </c>
      <c r="O692" s="197">
        <f t="shared" ref="O692:P692" si="140">SUM(O693:O694)</f>
        <v>0</v>
      </c>
      <c r="P692" s="197">
        <f t="shared" si="140"/>
        <v>0</v>
      </c>
      <c r="Q692" s="161"/>
      <c r="R692" s="161"/>
      <c r="S692" s="438"/>
      <c r="T692" s="161"/>
      <c r="U692" s="161"/>
      <c r="V692" s="161"/>
    </row>
    <row r="693" spans="1:22" ht="16.2">
      <c r="H693" s="17"/>
      <c r="I693" s="25"/>
      <c r="J693" s="26"/>
      <c r="K693" s="26"/>
      <c r="L693" s="29" t="s">
        <v>123</v>
      </c>
      <c r="M693" s="12">
        <v>4235</v>
      </c>
      <c r="N693" s="183">
        <f t="shared" ref="N693:N694" si="141">O693+P693</f>
        <v>0</v>
      </c>
      <c r="O693" s="183"/>
      <c r="P693" s="183"/>
      <c r="Q693" s="161"/>
      <c r="R693" s="161"/>
      <c r="S693" s="438"/>
      <c r="T693" s="161"/>
      <c r="U693" s="161"/>
      <c r="V693" s="161"/>
    </row>
    <row r="694" spans="1:22" ht="16.2">
      <c r="H694" s="17"/>
      <c r="I694" s="25"/>
      <c r="J694" s="26"/>
      <c r="K694" s="26"/>
      <c r="L694" s="30" t="s">
        <v>134</v>
      </c>
      <c r="M694" s="31">
        <v>4861</v>
      </c>
      <c r="N694" s="183">
        <f t="shared" si="141"/>
        <v>0</v>
      </c>
      <c r="O694" s="183"/>
      <c r="P694" s="183"/>
      <c r="Q694" s="161"/>
      <c r="R694" s="161"/>
      <c r="S694" s="438"/>
      <c r="T694" s="161"/>
      <c r="U694" s="161"/>
      <c r="V694" s="161"/>
    </row>
    <row r="695" spans="1:22" ht="45" customHeight="1">
      <c r="H695" s="45"/>
      <c r="I695" s="147"/>
      <c r="J695" s="148"/>
      <c r="K695" s="148"/>
      <c r="L695" s="459" t="s">
        <v>849</v>
      </c>
      <c r="M695" s="461"/>
      <c r="N695" s="197">
        <f>SUM(N696:N697)</f>
        <v>0</v>
      </c>
      <c r="O695" s="197">
        <f t="shared" ref="O695:P695" si="142">SUM(O696:O697)</f>
        <v>0</v>
      </c>
      <c r="P695" s="197">
        <f t="shared" si="142"/>
        <v>0</v>
      </c>
      <c r="Q695" s="161"/>
      <c r="R695" s="161"/>
      <c r="S695" s="438"/>
      <c r="T695" s="161"/>
      <c r="U695" s="161"/>
      <c r="V695" s="161"/>
    </row>
    <row r="696" spans="1:22" ht="16.2">
      <c r="H696" s="17"/>
      <c r="I696" s="25"/>
      <c r="J696" s="26"/>
      <c r="K696" s="26"/>
      <c r="L696" s="462" t="s">
        <v>123</v>
      </c>
      <c r="M696" s="463">
        <v>4235</v>
      </c>
      <c r="N696" s="183">
        <f t="shared" ref="N696:N697" si="143">O696+P696</f>
        <v>0</v>
      </c>
      <c r="O696" s="183"/>
      <c r="P696" s="183"/>
      <c r="Q696" s="161"/>
      <c r="R696" s="161"/>
      <c r="S696" s="438"/>
      <c r="T696" s="161"/>
      <c r="U696" s="161"/>
      <c r="V696" s="161"/>
    </row>
    <row r="697" spans="1:22" ht="16.2">
      <c r="H697" s="17"/>
      <c r="I697" s="25"/>
      <c r="J697" s="26"/>
      <c r="K697" s="26"/>
      <c r="L697" s="433" t="s">
        <v>125</v>
      </c>
      <c r="M697" s="464">
        <v>4239</v>
      </c>
      <c r="N697" s="183">
        <f t="shared" si="143"/>
        <v>0</v>
      </c>
      <c r="O697" s="183"/>
      <c r="P697" s="183"/>
      <c r="Q697" s="161"/>
      <c r="R697" s="161"/>
      <c r="S697" s="438"/>
      <c r="T697" s="161"/>
      <c r="U697" s="161"/>
      <c r="V697" s="161"/>
    </row>
    <row r="698" spans="1:22" ht="27.6">
      <c r="A698" s="5"/>
      <c r="B698" s="5"/>
      <c r="C698" s="5"/>
      <c r="D698" s="5"/>
      <c r="E698" s="5"/>
      <c r="F698" s="5"/>
      <c r="G698" s="5"/>
      <c r="H698" s="165">
        <v>3070</v>
      </c>
      <c r="I698" s="166" t="s">
        <v>189</v>
      </c>
      <c r="J698" s="167">
        <v>7</v>
      </c>
      <c r="K698" s="167">
        <v>0</v>
      </c>
      <c r="L698" s="168" t="s">
        <v>344</v>
      </c>
      <c r="M698" s="176"/>
      <c r="N698" s="188">
        <f>+N700</f>
        <v>0</v>
      </c>
      <c r="O698" s="188">
        <f>+O700</f>
        <v>0</v>
      </c>
      <c r="P698" s="188">
        <f>+P700</f>
        <v>0</v>
      </c>
      <c r="Q698" s="161"/>
      <c r="R698" s="161"/>
      <c r="S698" s="438"/>
      <c r="T698" s="161"/>
      <c r="U698" s="161"/>
      <c r="V698" s="161"/>
    </row>
    <row r="699" spans="1:22" ht="16.2">
      <c r="A699" s="5"/>
      <c r="B699" s="5"/>
      <c r="C699" s="5"/>
      <c r="D699" s="5"/>
      <c r="E699" s="5"/>
      <c r="F699" s="5"/>
      <c r="G699" s="5"/>
      <c r="H699" s="25"/>
      <c r="I699" s="18"/>
      <c r="J699" s="19"/>
      <c r="K699" s="19"/>
      <c r="L699" s="30" t="s">
        <v>110</v>
      </c>
      <c r="M699" s="31"/>
      <c r="N699" s="190"/>
      <c r="O699" s="190"/>
      <c r="P699" s="190"/>
      <c r="Q699" s="161"/>
      <c r="R699" s="161"/>
      <c r="S699" s="438"/>
      <c r="T699" s="161"/>
      <c r="U699" s="161"/>
      <c r="V699" s="161"/>
    </row>
    <row r="700" spans="1:22" ht="26.4">
      <c r="A700" s="5"/>
      <c r="B700" s="5"/>
      <c r="C700" s="5"/>
      <c r="D700" s="5"/>
      <c r="E700" s="5"/>
      <c r="F700" s="5"/>
      <c r="G700" s="5"/>
      <c r="H700" s="151">
        <v>3071</v>
      </c>
      <c r="I700" s="152" t="s">
        <v>189</v>
      </c>
      <c r="J700" s="153">
        <v>7</v>
      </c>
      <c r="K700" s="153">
        <v>1</v>
      </c>
      <c r="L700" s="154" t="s">
        <v>344</v>
      </c>
      <c r="M700" s="155"/>
      <c r="N700" s="192">
        <f>+N702+N710+N716+N718+N724+N731+N735+N743+N749</f>
        <v>0</v>
      </c>
      <c r="O700" s="192">
        <f t="shared" ref="O700:P700" si="144">+O702+O710+O716+O718+O724+O731+O735+O743+O749</f>
        <v>0</v>
      </c>
      <c r="P700" s="192">
        <f t="shared" si="144"/>
        <v>0</v>
      </c>
      <c r="Q700" s="161"/>
      <c r="R700" s="161"/>
      <c r="S700" s="438"/>
      <c r="T700" s="161"/>
      <c r="U700" s="161"/>
      <c r="V700" s="161"/>
    </row>
    <row r="701" spans="1:22" ht="16.2">
      <c r="H701" s="25"/>
      <c r="I701" s="25"/>
      <c r="J701" s="26"/>
      <c r="K701" s="26"/>
      <c r="L701" s="30" t="s">
        <v>108</v>
      </c>
      <c r="M701" s="31"/>
      <c r="N701" s="190"/>
      <c r="O701" s="190"/>
      <c r="P701" s="190"/>
      <c r="Q701" s="161"/>
      <c r="R701" s="161"/>
      <c r="S701" s="438"/>
      <c r="T701" s="161"/>
      <c r="U701" s="161"/>
      <c r="V701" s="161"/>
    </row>
    <row r="702" spans="1:22" ht="41.4">
      <c r="A702" s="5"/>
      <c r="B702" s="5"/>
      <c r="C702" s="5"/>
      <c r="D702" s="5"/>
      <c r="E702" s="5"/>
      <c r="F702" s="5"/>
      <c r="G702" s="5"/>
      <c r="H702" s="45"/>
      <c r="I702" s="147"/>
      <c r="J702" s="148"/>
      <c r="K702" s="148"/>
      <c r="L702" s="27" t="s">
        <v>905</v>
      </c>
      <c r="M702" s="28"/>
      <c r="N702" s="197">
        <f>O702+P702</f>
        <v>0</v>
      </c>
      <c r="O702" s="430">
        <f>SUM(O703:O709)</f>
        <v>0</v>
      </c>
      <c r="P702" s="430">
        <f>SUM(P703:P709)</f>
        <v>0</v>
      </c>
      <c r="Q702" s="161"/>
      <c r="R702" s="161"/>
      <c r="S702" s="438"/>
      <c r="T702" s="161"/>
      <c r="U702" s="161"/>
      <c r="V702" s="161"/>
    </row>
    <row r="703" spans="1:22" ht="16.8">
      <c r="H703" s="17"/>
      <c r="I703" s="25"/>
      <c r="J703" s="26"/>
      <c r="K703" s="26"/>
      <c r="L703" s="29" t="s">
        <v>116</v>
      </c>
      <c r="M703" s="13">
        <v>4214</v>
      </c>
      <c r="N703" s="183">
        <f t="shared" ref="N703:N744" si="145">O703+P703</f>
        <v>0</v>
      </c>
      <c r="O703" s="399">
        <v>0</v>
      </c>
      <c r="P703" s="399"/>
      <c r="Q703" s="161"/>
      <c r="R703" s="161"/>
      <c r="S703" s="438"/>
      <c r="T703" s="161"/>
      <c r="U703" s="161"/>
      <c r="V703" s="161"/>
    </row>
    <row r="704" spans="1:22" ht="26.4">
      <c r="A704" s="5"/>
      <c r="B704" s="5"/>
      <c r="C704" s="5"/>
      <c r="D704" s="5"/>
      <c r="E704" s="5"/>
      <c r="F704" s="5"/>
      <c r="G704" s="5"/>
      <c r="H704" s="17"/>
      <c r="I704" s="25"/>
      <c r="J704" s="26"/>
      <c r="K704" s="26"/>
      <c r="L704" s="30" t="s">
        <v>394</v>
      </c>
      <c r="M704" s="31">
        <v>4233</v>
      </c>
      <c r="N704" s="183">
        <f t="shared" si="145"/>
        <v>0</v>
      </c>
      <c r="O704" s="399"/>
      <c r="P704" s="399"/>
      <c r="Q704" s="161"/>
      <c r="R704" s="161"/>
      <c r="S704" s="438"/>
      <c r="T704" s="161"/>
      <c r="U704" s="161"/>
      <c r="V704" s="161"/>
    </row>
    <row r="705" spans="1:22" ht="16.8">
      <c r="H705" s="17"/>
      <c r="I705" s="25"/>
      <c r="J705" s="26"/>
      <c r="K705" s="26"/>
      <c r="L705" s="29" t="s">
        <v>123</v>
      </c>
      <c r="M705" s="12">
        <v>4235</v>
      </c>
      <c r="N705" s="183">
        <f t="shared" si="145"/>
        <v>0</v>
      </c>
      <c r="O705" s="399"/>
      <c r="P705" s="399"/>
      <c r="Q705" s="161"/>
      <c r="R705" s="161"/>
      <c r="S705" s="438"/>
      <c r="T705" s="161"/>
      <c r="U705" s="161"/>
      <c r="V705" s="161"/>
    </row>
    <row r="706" spans="1:22" ht="16.8">
      <c r="A706" s="5"/>
      <c r="B706" s="5"/>
      <c r="C706" s="5"/>
      <c r="D706" s="5"/>
      <c r="E706" s="5"/>
      <c r="F706" s="5"/>
      <c r="G706" s="5"/>
      <c r="H706" s="17"/>
      <c r="I706" s="25"/>
      <c r="J706" s="26"/>
      <c r="K706" s="26"/>
      <c r="L706" s="29" t="s">
        <v>125</v>
      </c>
      <c r="M706" s="44">
        <v>4239</v>
      </c>
      <c r="N706" s="183">
        <f t="shared" si="145"/>
        <v>0</v>
      </c>
      <c r="O706" s="399"/>
      <c r="P706" s="399"/>
      <c r="Q706" s="161"/>
      <c r="R706" s="161"/>
      <c r="S706" s="438"/>
      <c r="T706" s="161"/>
      <c r="U706" s="161"/>
      <c r="V706" s="161"/>
    </row>
    <row r="707" spans="1:22" ht="16.2">
      <c r="H707" s="17"/>
      <c r="I707" s="25"/>
      <c r="J707" s="26"/>
      <c r="K707" s="26"/>
      <c r="L707" s="29" t="s">
        <v>396</v>
      </c>
      <c r="M707" s="44">
        <v>4241</v>
      </c>
      <c r="N707" s="183">
        <f t="shared" si="145"/>
        <v>0</v>
      </c>
      <c r="O707" s="183"/>
      <c r="P707" s="183"/>
      <c r="Q707" s="161"/>
      <c r="R707" s="161"/>
      <c r="S707" s="438"/>
      <c r="T707" s="161"/>
      <c r="U707" s="161"/>
      <c r="V707" s="161"/>
    </row>
    <row r="708" spans="1:22" ht="16.2">
      <c r="A708" s="5"/>
      <c r="B708" s="5"/>
      <c r="C708" s="5"/>
      <c r="D708" s="5"/>
      <c r="E708" s="5"/>
      <c r="F708" s="5"/>
      <c r="G708" s="5"/>
      <c r="H708" s="17"/>
      <c r="I708" s="25"/>
      <c r="J708" s="26"/>
      <c r="K708" s="26"/>
      <c r="L708" s="30" t="s">
        <v>134</v>
      </c>
      <c r="M708" s="31">
        <v>4861</v>
      </c>
      <c r="N708" s="183">
        <f t="shared" si="145"/>
        <v>0</v>
      </c>
      <c r="O708" s="183"/>
      <c r="P708" s="183"/>
      <c r="Q708" s="161"/>
      <c r="R708" s="161"/>
      <c r="S708" s="438"/>
      <c r="T708" s="161"/>
      <c r="U708" s="161"/>
      <c r="V708" s="161"/>
    </row>
    <row r="709" spans="1:22" ht="16.8">
      <c r="H709" s="17"/>
      <c r="I709" s="25"/>
      <c r="J709" s="26"/>
      <c r="K709" s="26"/>
      <c r="L709" s="29" t="s">
        <v>136</v>
      </c>
      <c r="M709" s="12">
        <v>5122</v>
      </c>
      <c r="N709" s="183">
        <f t="shared" si="145"/>
        <v>0</v>
      </c>
      <c r="O709" s="399"/>
      <c r="P709" s="399"/>
      <c r="Q709" s="161"/>
      <c r="R709" s="161"/>
      <c r="S709" s="438"/>
      <c r="T709" s="161"/>
      <c r="U709" s="161"/>
      <c r="V709" s="161"/>
    </row>
    <row r="710" spans="1:22" ht="55.2">
      <c r="A710" s="5"/>
      <c r="B710" s="5"/>
      <c r="C710" s="5"/>
      <c r="D710" s="5"/>
      <c r="E710" s="5"/>
      <c r="F710" s="5"/>
      <c r="G710" s="5"/>
      <c r="H710" s="45"/>
      <c r="I710" s="147"/>
      <c r="J710" s="148"/>
      <c r="K710" s="148"/>
      <c r="L710" s="27" t="s">
        <v>777</v>
      </c>
      <c r="M710" s="28"/>
      <c r="N710" s="197">
        <f>O710+P710</f>
        <v>0</v>
      </c>
      <c r="O710" s="197">
        <f>SUM(O711:O715)</f>
        <v>0</v>
      </c>
      <c r="P710" s="197">
        <f>SUM(P711:P715)</f>
        <v>0</v>
      </c>
      <c r="Q710" s="161"/>
      <c r="R710" s="161"/>
      <c r="S710" s="438"/>
      <c r="T710" s="161"/>
      <c r="U710" s="161"/>
      <c r="V710" s="161"/>
    </row>
    <row r="711" spans="1:22" ht="16.2">
      <c r="H711" s="17"/>
      <c r="I711" s="25"/>
      <c r="J711" s="26"/>
      <c r="K711" s="26"/>
      <c r="L711" s="29" t="s">
        <v>125</v>
      </c>
      <c r="M711" s="44">
        <v>4239</v>
      </c>
      <c r="N711" s="183">
        <f t="shared" si="145"/>
        <v>0</v>
      </c>
      <c r="O711" s="183"/>
      <c r="P711" s="183"/>
      <c r="Q711" s="161"/>
      <c r="R711" s="161"/>
      <c r="S711" s="438"/>
      <c r="T711" s="161"/>
      <c r="U711" s="161"/>
      <c r="V711" s="161"/>
    </row>
    <row r="712" spans="1:22" ht="26.4">
      <c r="H712" s="17"/>
      <c r="I712" s="25"/>
      <c r="J712" s="26"/>
      <c r="K712" s="26"/>
      <c r="L712" s="30" t="s">
        <v>142</v>
      </c>
      <c r="M712" s="13">
        <v>4251</v>
      </c>
      <c r="N712" s="183">
        <f t="shared" si="145"/>
        <v>0</v>
      </c>
      <c r="O712" s="183"/>
      <c r="P712" s="183"/>
      <c r="Q712" s="161"/>
      <c r="R712" s="161"/>
      <c r="S712" s="438"/>
      <c r="T712" s="161"/>
      <c r="U712" s="161"/>
      <c r="V712" s="161"/>
    </row>
    <row r="713" spans="1:22" ht="16.2">
      <c r="A713" s="5"/>
      <c r="B713" s="5"/>
      <c r="C713" s="5"/>
      <c r="D713" s="5"/>
      <c r="E713" s="5"/>
      <c r="F713" s="5"/>
      <c r="G713" s="5"/>
      <c r="H713" s="17"/>
      <c r="I713" s="25"/>
      <c r="J713" s="26"/>
      <c r="K713" s="26"/>
      <c r="L713" s="29" t="s">
        <v>130</v>
      </c>
      <c r="M713" s="13">
        <v>4267</v>
      </c>
      <c r="N713" s="183">
        <f t="shared" si="145"/>
        <v>0</v>
      </c>
      <c r="O713" s="183"/>
      <c r="P713" s="183"/>
      <c r="Q713" s="161"/>
      <c r="R713" s="161"/>
      <c r="S713" s="438"/>
      <c r="T713" s="161"/>
      <c r="U713" s="161"/>
      <c r="V713" s="161"/>
    </row>
    <row r="714" spans="1:22" ht="16.2">
      <c r="A714" s="5"/>
      <c r="B714" s="5"/>
      <c r="C714" s="5"/>
      <c r="D714" s="5"/>
      <c r="E714" s="5"/>
      <c r="F714" s="5"/>
      <c r="G714" s="5"/>
      <c r="H714" s="17"/>
      <c r="I714" s="25"/>
      <c r="J714" s="26"/>
      <c r="K714" s="26"/>
      <c r="L714" s="32" t="s">
        <v>364</v>
      </c>
      <c r="M714" s="48">
        <v>4269</v>
      </c>
      <c r="N714" s="183">
        <f t="shared" ref="N714" si="146">O714+P714</f>
        <v>0</v>
      </c>
      <c r="O714" s="183"/>
      <c r="P714" s="183"/>
      <c r="Q714" s="161"/>
      <c r="R714" s="161"/>
      <c r="S714" s="438"/>
      <c r="T714" s="161"/>
      <c r="U714" s="161"/>
      <c r="V714" s="161"/>
    </row>
    <row r="715" spans="1:22" ht="16.2">
      <c r="H715" s="17"/>
      <c r="I715" s="25"/>
      <c r="J715" s="26"/>
      <c r="K715" s="26"/>
      <c r="L715" s="30" t="s">
        <v>134</v>
      </c>
      <c r="M715" s="31">
        <v>4861</v>
      </c>
      <c r="N715" s="183">
        <f t="shared" si="145"/>
        <v>0</v>
      </c>
      <c r="O715" s="183"/>
      <c r="P715" s="183"/>
      <c r="Q715" s="161"/>
      <c r="R715" s="161"/>
      <c r="S715" s="438"/>
      <c r="T715" s="161"/>
      <c r="U715" s="161"/>
      <c r="V715" s="161"/>
    </row>
    <row r="716" spans="1:22" ht="27.6">
      <c r="A716" s="5"/>
      <c r="B716" s="5"/>
      <c r="C716" s="5"/>
      <c r="D716" s="5"/>
      <c r="E716" s="5"/>
      <c r="F716" s="5"/>
      <c r="G716" s="5"/>
      <c r="H716" s="45"/>
      <c r="I716" s="147"/>
      <c r="J716" s="148"/>
      <c r="K716" s="148"/>
      <c r="L716" s="27" t="s">
        <v>778</v>
      </c>
      <c r="M716" s="28"/>
      <c r="N716" s="197">
        <f>O716+P716</f>
        <v>0</v>
      </c>
      <c r="O716" s="197">
        <f>SUM(O717)</f>
        <v>0</v>
      </c>
      <c r="P716" s="197">
        <f>SUM(P717)</f>
        <v>0</v>
      </c>
      <c r="Q716" s="161"/>
      <c r="R716" s="161"/>
      <c r="S716" s="438"/>
      <c r="T716" s="161"/>
      <c r="U716" s="161"/>
      <c r="V716" s="161"/>
    </row>
    <row r="717" spans="1:22" ht="26.4">
      <c r="H717" s="25"/>
      <c r="I717" s="25"/>
      <c r="J717" s="26"/>
      <c r="K717" s="26"/>
      <c r="L717" s="29" t="s">
        <v>219</v>
      </c>
      <c r="M717" s="12">
        <v>4819</v>
      </c>
      <c r="N717" s="183">
        <f t="shared" si="145"/>
        <v>0</v>
      </c>
      <c r="O717" s="405"/>
      <c r="P717" s="405"/>
      <c r="Q717" s="161"/>
      <c r="R717" s="161"/>
      <c r="S717" s="438"/>
      <c r="T717" s="161"/>
      <c r="U717" s="161"/>
      <c r="V717" s="161"/>
    </row>
    <row r="718" spans="1:22" ht="41.4">
      <c r="A718" s="5"/>
      <c r="B718" s="5"/>
      <c r="C718" s="5"/>
      <c r="D718" s="5"/>
      <c r="E718" s="5"/>
      <c r="F718" s="5"/>
      <c r="G718" s="5"/>
      <c r="H718" s="45"/>
      <c r="I718" s="147"/>
      <c r="J718" s="148"/>
      <c r="K718" s="148"/>
      <c r="L718" s="27" t="s">
        <v>779</v>
      </c>
      <c r="M718" s="28"/>
      <c r="N718" s="197">
        <f>O718+P718</f>
        <v>0</v>
      </c>
      <c r="O718" s="197">
        <f>SUM(O719:O723)</f>
        <v>0</v>
      </c>
      <c r="P718" s="197">
        <f>SUM(P719:P723)</f>
        <v>0</v>
      </c>
      <c r="Q718" s="161"/>
      <c r="R718" s="161"/>
      <c r="S718" s="438"/>
      <c r="T718" s="161"/>
      <c r="U718" s="161"/>
      <c r="V718" s="161"/>
    </row>
    <row r="719" spans="1:22" ht="16.2">
      <c r="H719" s="17"/>
      <c r="I719" s="25"/>
      <c r="J719" s="26"/>
      <c r="K719" s="26"/>
      <c r="L719" s="29" t="s">
        <v>118</v>
      </c>
      <c r="M719" s="13">
        <v>4216</v>
      </c>
      <c r="N719" s="183">
        <f t="shared" si="145"/>
        <v>0</v>
      </c>
      <c r="O719" s="183"/>
      <c r="P719" s="183"/>
      <c r="Q719" s="161"/>
      <c r="R719" s="161"/>
      <c r="S719" s="438"/>
      <c r="T719" s="161"/>
      <c r="U719" s="161"/>
      <c r="V719" s="161"/>
    </row>
    <row r="720" spans="1:22" ht="16.2">
      <c r="A720" s="5"/>
      <c r="B720" s="5"/>
      <c r="C720" s="5"/>
      <c r="D720" s="5"/>
      <c r="E720" s="5"/>
      <c r="F720" s="5"/>
      <c r="G720" s="5"/>
      <c r="H720" s="17"/>
      <c r="I720" s="25"/>
      <c r="J720" s="26"/>
      <c r="K720" s="26"/>
      <c r="L720" s="29" t="s">
        <v>125</v>
      </c>
      <c r="M720" s="44">
        <v>4239</v>
      </c>
      <c r="N720" s="183">
        <f t="shared" si="145"/>
        <v>0</v>
      </c>
      <c r="O720" s="183"/>
      <c r="P720" s="183"/>
      <c r="Q720" s="161"/>
      <c r="R720" s="161"/>
      <c r="S720" s="438"/>
      <c r="T720" s="161"/>
      <c r="U720" s="161"/>
      <c r="V720" s="161"/>
    </row>
    <row r="721" spans="1:22" ht="16.2">
      <c r="H721" s="17"/>
      <c r="I721" s="25"/>
      <c r="J721" s="26"/>
      <c r="K721" s="26"/>
      <c r="L721" s="29" t="s">
        <v>396</v>
      </c>
      <c r="M721" s="44">
        <v>4241</v>
      </c>
      <c r="N721" s="183">
        <f t="shared" si="145"/>
        <v>0</v>
      </c>
      <c r="O721" s="183"/>
      <c r="P721" s="183"/>
      <c r="Q721" s="161"/>
      <c r="R721" s="161"/>
      <c r="S721" s="438"/>
      <c r="T721" s="161"/>
      <c r="U721" s="161"/>
      <c r="V721" s="161"/>
    </row>
    <row r="722" spans="1:22" ht="26.4">
      <c r="H722" s="17"/>
      <c r="I722" s="25"/>
      <c r="J722" s="26"/>
      <c r="K722" s="26"/>
      <c r="L722" s="30" t="s">
        <v>142</v>
      </c>
      <c r="M722" s="13">
        <v>4251</v>
      </c>
      <c r="N722" s="183">
        <f t="shared" ref="N722" si="147">O722+P722</f>
        <v>0</v>
      </c>
      <c r="O722" s="183"/>
      <c r="P722" s="183"/>
      <c r="Q722" s="161"/>
      <c r="R722" s="161"/>
      <c r="S722" s="438"/>
      <c r="T722" s="161"/>
      <c r="U722" s="161"/>
      <c r="V722" s="161"/>
    </row>
    <row r="723" spans="1:22" ht="16.2">
      <c r="A723" s="5"/>
      <c r="B723" s="5"/>
      <c r="C723" s="5"/>
      <c r="D723" s="5"/>
      <c r="E723" s="5"/>
      <c r="F723" s="5"/>
      <c r="G723" s="5"/>
      <c r="H723" s="17"/>
      <c r="I723" s="25"/>
      <c r="J723" s="26"/>
      <c r="K723" s="26"/>
      <c r="L723" s="30" t="s">
        <v>134</v>
      </c>
      <c r="M723" s="31">
        <v>4861</v>
      </c>
      <c r="N723" s="183">
        <f t="shared" si="145"/>
        <v>0</v>
      </c>
      <c r="O723" s="183"/>
      <c r="P723" s="183"/>
      <c r="Q723" s="161"/>
      <c r="R723" s="161"/>
      <c r="S723" s="438"/>
      <c r="T723" s="161"/>
      <c r="U723" s="161"/>
      <c r="V723" s="161"/>
    </row>
    <row r="724" spans="1:22" ht="36.75" customHeight="1">
      <c r="A724" s="5"/>
      <c r="B724" s="5"/>
      <c r="C724" s="5"/>
      <c r="D724" s="5"/>
      <c r="E724" s="5"/>
      <c r="F724" s="5"/>
      <c r="G724" s="5"/>
      <c r="H724" s="45"/>
      <c r="I724" s="147"/>
      <c r="J724" s="148"/>
      <c r="K724" s="148"/>
      <c r="L724" s="27" t="s">
        <v>780</v>
      </c>
      <c r="M724" s="28"/>
      <c r="N724" s="197">
        <f>O724+P724</f>
        <v>0</v>
      </c>
      <c r="O724" s="197">
        <f>SUM(O725:O730)</f>
        <v>0</v>
      </c>
      <c r="P724" s="197">
        <f>SUM(P725:P730)</f>
        <v>0</v>
      </c>
      <c r="Q724" s="161"/>
      <c r="R724" s="161"/>
      <c r="S724" s="438"/>
      <c r="T724" s="161"/>
      <c r="U724" s="161"/>
      <c r="V724" s="161"/>
    </row>
    <row r="725" spans="1:22" ht="16.2">
      <c r="H725" s="17"/>
      <c r="I725" s="25"/>
      <c r="J725" s="26"/>
      <c r="K725" s="26"/>
      <c r="L725" s="29" t="s">
        <v>125</v>
      </c>
      <c r="M725" s="44">
        <v>4239</v>
      </c>
      <c r="N725" s="183">
        <f t="shared" si="145"/>
        <v>0</v>
      </c>
      <c r="O725" s="183"/>
      <c r="P725" s="183"/>
      <c r="Q725" s="161"/>
      <c r="R725" s="161"/>
      <c r="S725" s="438"/>
      <c r="T725" s="161"/>
      <c r="U725" s="161"/>
      <c r="V725" s="161"/>
    </row>
    <row r="726" spans="1:22" ht="16.2">
      <c r="A726" s="5"/>
      <c r="B726" s="5"/>
      <c r="C726" s="5"/>
      <c r="D726" s="5"/>
      <c r="E726" s="5"/>
      <c r="F726" s="5"/>
      <c r="G726" s="5"/>
      <c r="H726" s="17"/>
      <c r="I726" s="25"/>
      <c r="J726" s="26"/>
      <c r="K726" s="26"/>
      <c r="L726" s="29" t="s">
        <v>130</v>
      </c>
      <c r="M726" s="13">
        <v>4267</v>
      </c>
      <c r="N726" s="183">
        <f t="shared" si="145"/>
        <v>0</v>
      </c>
      <c r="O726" s="183"/>
      <c r="P726" s="183"/>
      <c r="Q726" s="161"/>
      <c r="R726" s="161"/>
      <c r="S726" s="438"/>
      <c r="T726" s="161"/>
      <c r="U726" s="161"/>
      <c r="V726" s="161"/>
    </row>
    <row r="727" spans="1:22" ht="16.2">
      <c r="A727" s="5"/>
      <c r="B727" s="5"/>
      <c r="C727" s="5"/>
      <c r="D727" s="5"/>
      <c r="E727" s="5"/>
      <c r="F727" s="5"/>
      <c r="G727" s="5"/>
      <c r="H727" s="17"/>
      <c r="I727" s="25"/>
      <c r="J727" s="26"/>
      <c r="K727" s="26"/>
      <c r="L727" s="32" t="s">
        <v>364</v>
      </c>
      <c r="M727" s="48">
        <v>4269</v>
      </c>
      <c r="N727" s="183">
        <f t="shared" si="145"/>
        <v>0</v>
      </c>
      <c r="O727" s="183"/>
      <c r="P727" s="183"/>
      <c r="Q727" s="161"/>
      <c r="R727" s="161"/>
      <c r="S727" s="438"/>
      <c r="T727" s="161"/>
      <c r="U727" s="161"/>
      <c r="V727" s="161"/>
    </row>
    <row r="728" spans="1:22" ht="16.2">
      <c r="H728" s="17"/>
      <c r="I728" s="25"/>
      <c r="J728" s="26"/>
      <c r="K728" s="26"/>
      <c r="L728" s="29" t="s">
        <v>348</v>
      </c>
      <c r="M728" s="12">
        <v>4729</v>
      </c>
      <c r="N728" s="183">
        <f t="shared" ref="N728" si="148">O728+P728</f>
        <v>0</v>
      </c>
      <c r="O728" s="183"/>
      <c r="P728" s="183"/>
      <c r="Q728" s="161"/>
      <c r="R728" s="161"/>
      <c r="S728" s="438"/>
      <c r="T728" s="161"/>
      <c r="U728" s="161"/>
      <c r="V728" s="161"/>
    </row>
    <row r="729" spans="1:22" ht="16.2">
      <c r="H729" s="17"/>
      <c r="I729" s="25"/>
      <c r="J729" s="26"/>
      <c r="K729" s="26"/>
      <c r="L729" s="30" t="s">
        <v>134</v>
      </c>
      <c r="M729" s="31">
        <v>4861</v>
      </c>
      <c r="N729" s="183">
        <f t="shared" si="145"/>
        <v>0</v>
      </c>
      <c r="O729" s="183"/>
      <c r="P729" s="183"/>
      <c r="Q729" s="161"/>
      <c r="R729" s="161"/>
      <c r="S729" s="438"/>
      <c r="T729" s="161"/>
      <c r="U729" s="161"/>
      <c r="V729" s="161"/>
    </row>
    <row r="730" spans="1:22" ht="16.2">
      <c r="A730" s="5"/>
      <c r="B730" s="5"/>
      <c r="C730" s="5"/>
      <c r="D730" s="5"/>
      <c r="E730" s="5"/>
      <c r="F730" s="5"/>
      <c r="G730" s="5"/>
      <c r="H730" s="17"/>
      <c r="I730" s="25"/>
      <c r="J730" s="26"/>
      <c r="K730" s="26"/>
      <c r="L730" s="30" t="s">
        <v>268</v>
      </c>
      <c r="M730" s="44">
        <v>5129</v>
      </c>
      <c r="N730" s="183">
        <f t="shared" ref="N730" si="149">O730+P730</f>
        <v>0</v>
      </c>
      <c r="O730" s="183"/>
      <c r="P730" s="183"/>
      <c r="Q730" s="161"/>
      <c r="R730" s="161"/>
      <c r="S730" s="438"/>
      <c r="T730" s="161"/>
      <c r="U730" s="161"/>
      <c r="V730" s="161"/>
    </row>
    <row r="731" spans="1:22" ht="27.6">
      <c r="H731" s="45"/>
      <c r="I731" s="147"/>
      <c r="J731" s="148"/>
      <c r="K731" s="148"/>
      <c r="L731" s="459" t="s">
        <v>850</v>
      </c>
      <c r="M731" s="28"/>
      <c r="N731" s="197">
        <f>O731+P731</f>
        <v>0</v>
      </c>
      <c r="O731" s="197">
        <f>SUM(O732:O734)</f>
        <v>0</v>
      </c>
      <c r="P731" s="197">
        <f>SUM(P732:P734)</f>
        <v>0</v>
      </c>
      <c r="Q731" s="161"/>
      <c r="R731" s="161"/>
      <c r="S731" s="438"/>
      <c r="T731" s="161"/>
      <c r="U731" s="161"/>
      <c r="V731" s="161"/>
    </row>
    <row r="732" spans="1:22" ht="16.2">
      <c r="A732" s="5"/>
      <c r="B732" s="5"/>
      <c r="C732" s="5"/>
      <c r="D732" s="5"/>
      <c r="E732" s="5"/>
      <c r="F732" s="5"/>
      <c r="G732" s="5"/>
      <c r="H732" s="17"/>
      <c r="I732" s="25"/>
      <c r="J732" s="26"/>
      <c r="K732" s="26"/>
      <c r="L732" s="29" t="s">
        <v>125</v>
      </c>
      <c r="M732" s="44">
        <v>4239</v>
      </c>
      <c r="N732" s="183">
        <f t="shared" si="145"/>
        <v>0</v>
      </c>
      <c r="O732" s="183"/>
      <c r="P732" s="183"/>
      <c r="Q732" s="161"/>
      <c r="R732" s="161"/>
      <c r="S732" s="438"/>
      <c r="T732" s="161"/>
      <c r="U732" s="161"/>
      <c r="V732" s="161"/>
    </row>
    <row r="733" spans="1:22" ht="16.2">
      <c r="A733" s="5"/>
      <c r="B733" s="5"/>
      <c r="C733" s="5"/>
      <c r="D733" s="5"/>
      <c r="E733" s="5"/>
      <c r="F733" s="5"/>
      <c r="G733" s="5"/>
      <c r="H733" s="17"/>
      <c r="I733" s="25"/>
      <c r="J733" s="26"/>
      <c r="K733" s="26"/>
      <c r="L733" s="29" t="s">
        <v>763</v>
      </c>
      <c r="M733" s="44">
        <v>4728</v>
      </c>
      <c r="N733" s="183">
        <f t="shared" si="145"/>
        <v>0</v>
      </c>
      <c r="O733" s="183"/>
      <c r="P733" s="183"/>
      <c r="Q733" s="161"/>
      <c r="R733" s="161"/>
      <c r="S733" s="438"/>
      <c r="T733" s="161"/>
      <c r="U733" s="161"/>
      <c r="V733" s="161"/>
    </row>
    <row r="734" spans="1:22" ht="16.2">
      <c r="H734" s="17"/>
      <c r="I734" s="25"/>
      <c r="J734" s="26"/>
      <c r="K734" s="26"/>
      <c r="L734" s="30" t="s">
        <v>134</v>
      </c>
      <c r="M734" s="31">
        <v>4861</v>
      </c>
      <c r="N734" s="183">
        <f t="shared" si="145"/>
        <v>0</v>
      </c>
      <c r="O734" s="183"/>
      <c r="P734" s="183"/>
      <c r="Q734" s="161"/>
      <c r="R734" s="161"/>
      <c r="S734" s="438"/>
      <c r="T734" s="161"/>
      <c r="U734" s="161"/>
      <c r="V734" s="161"/>
    </row>
    <row r="735" spans="1:22" ht="41.4">
      <c r="A735" s="5"/>
      <c r="B735" s="5"/>
      <c r="C735" s="5"/>
      <c r="D735" s="5"/>
      <c r="E735" s="5"/>
      <c r="F735" s="5"/>
      <c r="G735" s="5"/>
      <c r="H735" s="45"/>
      <c r="I735" s="147"/>
      <c r="J735" s="148"/>
      <c r="K735" s="148"/>
      <c r="L735" s="27" t="s">
        <v>781</v>
      </c>
      <c r="M735" s="28"/>
      <c r="N735" s="197">
        <f>O735+P735</f>
        <v>0</v>
      </c>
      <c r="O735" s="197">
        <f>SUM(O736:O742)</f>
        <v>0</v>
      </c>
      <c r="P735" s="197">
        <f>SUM(P736:P742)</f>
        <v>0</v>
      </c>
      <c r="Q735" s="161"/>
      <c r="R735" s="161"/>
      <c r="S735" s="438"/>
      <c r="T735" s="161"/>
      <c r="U735" s="161"/>
      <c r="V735" s="161"/>
    </row>
    <row r="736" spans="1:22" ht="16.2">
      <c r="A736" s="5"/>
      <c r="B736" s="5"/>
      <c r="C736" s="5"/>
      <c r="D736" s="5"/>
      <c r="E736" s="5"/>
      <c r="F736" s="5"/>
      <c r="G736" s="5"/>
      <c r="H736" s="17"/>
      <c r="I736" s="25"/>
      <c r="J736" s="26"/>
      <c r="K736" s="26"/>
      <c r="L736" s="29" t="s">
        <v>118</v>
      </c>
      <c r="M736" s="13">
        <v>4216</v>
      </c>
      <c r="N736" s="183">
        <f t="shared" si="145"/>
        <v>0</v>
      </c>
      <c r="O736" s="183"/>
      <c r="P736" s="183"/>
      <c r="Q736" s="161"/>
      <c r="R736" s="161"/>
      <c r="S736" s="438"/>
      <c r="T736" s="161"/>
      <c r="U736" s="161"/>
      <c r="V736" s="161"/>
    </row>
    <row r="737" spans="1:22" ht="16.2">
      <c r="H737" s="17"/>
      <c r="I737" s="25"/>
      <c r="J737" s="26"/>
      <c r="K737" s="26"/>
      <c r="L737" s="29" t="s">
        <v>125</v>
      </c>
      <c r="M737" s="44">
        <v>4239</v>
      </c>
      <c r="N737" s="183">
        <f t="shared" si="145"/>
        <v>0</v>
      </c>
      <c r="O737" s="183"/>
      <c r="P737" s="183"/>
      <c r="Q737" s="161"/>
      <c r="R737" s="161"/>
      <c r="S737" s="438"/>
      <c r="T737" s="161"/>
      <c r="U737" s="161"/>
      <c r="V737" s="161"/>
    </row>
    <row r="738" spans="1:22" ht="26.4">
      <c r="H738" s="17"/>
      <c r="I738" s="25"/>
      <c r="J738" s="26"/>
      <c r="K738" s="26"/>
      <c r="L738" s="30" t="s">
        <v>142</v>
      </c>
      <c r="M738" s="13">
        <v>4251</v>
      </c>
      <c r="N738" s="183">
        <f t="shared" si="145"/>
        <v>0</v>
      </c>
      <c r="O738" s="183"/>
      <c r="P738" s="183"/>
      <c r="Q738" s="161"/>
      <c r="R738" s="161"/>
      <c r="S738" s="438"/>
      <c r="T738" s="161"/>
      <c r="U738" s="161"/>
      <c r="V738" s="161"/>
    </row>
    <row r="739" spans="1:22" ht="16.2">
      <c r="A739" s="5"/>
      <c r="B739" s="5"/>
      <c r="C739" s="5"/>
      <c r="D739" s="5"/>
      <c r="E739" s="5"/>
      <c r="F739" s="5"/>
      <c r="G739" s="5"/>
      <c r="H739" s="17"/>
      <c r="I739" s="25"/>
      <c r="J739" s="26"/>
      <c r="K739" s="26"/>
      <c r="L739" s="29" t="s">
        <v>130</v>
      </c>
      <c r="M739" s="13">
        <v>4267</v>
      </c>
      <c r="N739" s="183">
        <f t="shared" ref="N739" si="150">O739+P739</f>
        <v>0</v>
      </c>
      <c r="O739" s="183"/>
      <c r="P739" s="183"/>
      <c r="Q739" s="161"/>
      <c r="R739" s="161"/>
      <c r="S739" s="438"/>
      <c r="T739" s="161"/>
      <c r="U739" s="161"/>
      <c r="V739" s="161"/>
    </row>
    <row r="740" spans="1:22" ht="16.2">
      <c r="A740" s="5"/>
      <c r="B740" s="5"/>
      <c r="C740" s="5"/>
      <c r="D740" s="5"/>
      <c r="E740" s="5"/>
      <c r="F740" s="5"/>
      <c r="G740" s="5"/>
      <c r="H740" s="17"/>
      <c r="I740" s="25"/>
      <c r="J740" s="26"/>
      <c r="K740" s="26"/>
      <c r="L740" s="32" t="s">
        <v>364</v>
      </c>
      <c r="M740" s="48">
        <v>4269</v>
      </c>
      <c r="N740" s="183">
        <f t="shared" si="145"/>
        <v>0</v>
      </c>
      <c r="O740" s="183"/>
      <c r="P740" s="183"/>
      <c r="Q740" s="161"/>
      <c r="R740" s="161"/>
      <c r="S740" s="438"/>
      <c r="T740" s="161"/>
      <c r="U740" s="161"/>
      <c r="V740" s="161"/>
    </row>
    <row r="741" spans="1:22" ht="16.2">
      <c r="H741" s="17"/>
      <c r="I741" s="25"/>
      <c r="J741" s="26"/>
      <c r="K741" s="26"/>
      <c r="L741" s="29" t="s">
        <v>348</v>
      </c>
      <c r="M741" s="12">
        <v>4729</v>
      </c>
      <c r="N741" s="183">
        <f t="shared" si="145"/>
        <v>0</v>
      </c>
      <c r="O741" s="183"/>
      <c r="P741" s="183"/>
      <c r="Q741" s="161"/>
      <c r="R741" s="161"/>
      <c r="S741" s="438"/>
      <c r="T741" s="161"/>
      <c r="U741" s="161"/>
      <c r="V741" s="161"/>
    </row>
    <row r="742" spans="1:22" ht="16.2">
      <c r="A742" s="5"/>
      <c r="B742" s="5"/>
      <c r="C742" s="5"/>
      <c r="D742" s="5"/>
      <c r="E742" s="5"/>
      <c r="F742" s="5"/>
      <c r="G742" s="5"/>
      <c r="H742" s="17"/>
      <c r="I742" s="25"/>
      <c r="J742" s="26"/>
      <c r="K742" s="26"/>
      <c r="L742" s="30" t="s">
        <v>134</v>
      </c>
      <c r="M742" s="31">
        <v>4861</v>
      </c>
      <c r="N742" s="183">
        <f t="shared" si="145"/>
        <v>0</v>
      </c>
      <c r="O742" s="183"/>
      <c r="P742" s="183"/>
      <c r="Q742" s="161"/>
      <c r="R742" s="161"/>
      <c r="S742" s="438"/>
      <c r="T742" s="161"/>
      <c r="U742" s="161"/>
      <c r="V742" s="161"/>
    </row>
    <row r="743" spans="1:22" ht="46.5" customHeight="1">
      <c r="A743" s="5"/>
      <c r="B743" s="5"/>
      <c r="C743" s="5"/>
      <c r="D743" s="5"/>
      <c r="E743" s="5"/>
      <c r="F743" s="5"/>
      <c r="G743" s="5"/>
      <c r="H743" s="45"/>
      <c r="I743" s="147"/>
      <c r="J743" s="148"/>
      <c r="K743" s="148"/>
      <c r="L743" s="27" t="s">
        <v>793</v>
      </c>
      <c r="M743" s="28"/>
      <c r="N743" s="197">
        <f>SUM(N744:N748)</f>
        <v>0</v>
      </c>
      <c r="O743" s="197">
        <f>SUM(O744:O748)</f>
        <v>0</v>
      </c>
      <c r="P743" s="197">
        <f>SUM(P744:P748)</f>
        <v>0</v>
      </c>
      <c r="Q743" s="161"/>
      <c r="R743" s="161"/>
      <c r="S743" s="438"/>
      <c r="T743" s="161"/>
      <c r="U743" s="161"/>
      <c r="V743" s="161"/>
    </row>
    <row r="744" spans="1:22" ht="19.5" customHeight="1">
      <c r="A744" s="5"/>
      <c r="B744" s="5"/>
      <c r="C744" s="5"/>
      <c r="D744" s="5"/>
      <c r="E744" s="5"/>
      <c r="F744" s="5"/>
      <c r="G744" s="5"/>
      <c r="H744" s="17"/>
      <c r="I744" s="25"/>
      <c r="J744" s="26"/>
      <c r="K744" s="26"/>
      <c r="L744" s="30" t="s">
        <v>142</v>
      </c>
      <c r="M744" s="13">
        <v>4251</v>
      </c>
      <c r="N744" s="183">
        <f t="shared" si="145"/>
        <v>0</v>
      </c>
      <c r="O744" s="183"/>
      <c r="P744" s="183">
        <v>0</v>
      </c>
      <c r="Q744" s="161"/>
      <c r="R744" s="161"/>
      <c r="S744" s="438"/>
      <c r="T744" s="161"/>
      <c r="U744" s="161"/>
      <c r="V744" s="161"/>
    </row>
    <row r="745" spans="1:22" ht="16.2">
      <c r="A745" s="5"/>
      <c r="B745" s="5"/>
      <c r="C745" s="5"/>
      <c r="D745" s="5"/>
      <c r="E745" s="5"/>
      <c r="F745" s="5"/>
      <c r="G745" s="5"/>
      <c r="H745" s="17"/>
      <c r="I745" s="25"/>
      <c r="J745" s="26"/>
      <c r="K745" s="26"/>
      <c r="L745" s="29" t="s">
        <v>130</v>
      </c>
      <c r="M745" s="13">
        <v>4267</v>
      </c>
      <c r="N745" s="183">
        <f t="shared" ref="N745" si="151">O745+P745</f>
        <v>0</v>
      </c>
      <c r="O745" s="183"/>
      <c r="P745" s="183"/>
      <c r="Q745" s="161"/>
      <c r="R745" s="161"/>
      <c r="S745" s="438"/>
      <c r="T745" s="161"/>
      <c r="U745" s="161"/>
      <c r="V745" s="161"/>
    </row>
    <row r="746" spans="1:22" ht="16.2">
      <c r="A746" s="5"/>
      <c r="B746" s="5"/>
      <c r="C746" s="5"/>
      <c r="D746" s="5"/>
      <c r="E746" s="5"/>
      <c r="F746" s="5"/>
      <c r="G746" s="5"/>
      <c r="H746" s="17"/>
      <c r="I746" s="25"/>
      <c r="J746" s="26"/>
      <c r="K746" s="26"/>
      <c r="L746" s="29" t="s">
        <v>348</v>
      </c>
      <c r="M746" s="12">
        <v>4729</v>
      </c>
      <c r="N746" s="183">
        <f t="shared" ref="N746:N748" si="152">O746+P746</f>
        <v>0</v>
      </c>
      <c r="O746" s="183"/>
      <c r="P746" s="183"/>
      <c r="Q746" s="161"/>
      <c r="R746" s="161"/>
      <c r="S746" s="438"/>
      <c r="T746" s="161"/>
      <c r="U746" s="161"/>
      <c r="V746" s="161"/>
    </row>
    <row r="747" spans="1:22" ht="16.2">
      <c r="A747" s="5"/>
      <c r="B747" s="5"/>
      <c r="C747" s="5"/>
      <c r="D747" s="5"/>
      <c r="E747" s="5"/>
      <c r="F747" s="5"/>
      <c r="G747" s="5"/>
      <c r="H747" s="17"/>
      <c r="I747" s="25"/>
      <c r="J747" s="26"/>
      <c r="K747" s="26"/>
      <c r="L747" s="30" t="s">
        <v>134</v>
      </c>
      <c r="M747" s="31">
        <v>4861</v>
      </c>
      <c r="N747" s="183">
        <f t="shared" si="152"/>
        <v>0</v>
      </c>
      <c r="O747" s="183"/>
      <c r="P747" s="183"/>
      <c r="Q747" s="161"/>
      <c r="R747" s="161"/>
      <c r="S747" s="438"/>
      <c r="T747" s="161"/>
      <c r="U747" s="161"/>
      <c r="V747" s="161"/>
    </row>
    <row r="748" spans="1:22" ht="16.2">
      <c r="A748" s="5"/>
      <c r="B748" s="5"/>
      <c r="C748" s="5"/>
      <c r="D748" s="5"/>
      <c r="E748" s="5"/>
      <c r="F748" s="5"/>
      <c r="G748" s="5"/>
      <c r="H748" s="17"/>
      <c r="I748" s="25"/>
      <c r="J748" s="26"/>
      <c r="K748" s="26"/>
      <c r="L748" s="30" t="s">
        <v>268</v>
      </c>
      <c r="M748" s="44">
        <v>5129</v>
      </c>
      <c r="N748" s="183">
        <f t="shared" si="152"/>
        <v>0</v>
      </c>
      <c r="O748" s="183"/>
      <c r="P748" s="183"/>
      <c r="Q748" s="161"/>
      <c r="R748" s="161"/>
      <c r="S748" s="438"/>
      <c r="T748" s="161"/>
      <c r="U748" s="161"/>
      <c r="V748" s="161"/>
    </row>
    <row r="749" spans="1:22" ht="46.5" customHeight="1">
      <c r="A749" s="5"/>
      <c r="B749" s="5"/>
      <c r="C749" s="5"/>
      <c r="D749" s="5"/>
      <c r="E749" s="5"/>
      <c r="F749" s="5"/>
      <c r="G749" s="5"/>
      <c r="H749" s="45"/>
      <c r="I749" s="147"/>
      <c r="J749" s="148"/>
      <c r="K749" s="148"/>
      <c r="L749" s="459" t="s">
        <v>906</v>
      </c>
      <c r="M749" s="28"/>
      <c r="N749" s="197">
        <f>SUM(N750)</f>
        <v>0</v>
      </c>
      <c r="O749" s="197">
        <f t="shared" ref="O749:P749" si="153">SUM(O750)</f>
        <v>0</v>
      </c>
      <c r="P749" s="197">
        <f t="shared" si="153"/>
        <v>0</v>
      </c>
      <c r="Q749" s="161"/>
      <c r="R749" s="161"/>
      <c r="S749" s="438"/>
      <c r="T749" s="161"/>
      <c r="U749" s="161"/>
      <c r="V749" s="161"/>
    </row>
    <row r="750" spans="1:22" ht="16.2">
      <c r="A750" s="5"/>
      <c r="B750" s="5"/>
      <c r="C750" s="5"/>
      <c r="D750" s="5"/>
      <c r="E750" s="5"/>
      <c r="F750" s="5"/>
      <c r="G750" s="5"/>
      <c r="H750" s="17"/>
      <c r="I750" s="25"/>
      <c r="J750" s="26"/>
      <c r="K750" s="26"/>
      <c r="L750" s="30" t="s">
        <v>851</v>
      </c>
      <c r="M750" s="13">
        <v>4239</v>
      </c>
      <c r="N750" s="183">
        <f t="shared" ref="N750" si="154">O750+P750</f>
        <v>0</v>
      </c>
      <c r="O750" s="183"/>
      <c r="P750" s="183">
        <v>0</v>
      </c>
      <c r="Q750" s="161"/>
      <c r="R750" s="161"/>
      <c r="S750" s="438"/>
      <c r="T750" s="161"/>
      <c r="U750" s="161"/>
      <c r="V750" s="161"/>
    </row>
    <row r="751" spans="1:22" ht="27.6">
      <c r="H751" s="165">
        <v>3090</v>
      </c>
      <c r="I751" s="166" t="s">
        <v>189</v>
      </c>
      <c r="J751" s="167">
        <v>9</v>
      </c>
      <c r="K751" s="167">
        <v>0</v>
      </c>
      <c r="L751" s="168" t="s">
        <v>351</v>
      </c>
      <c r="M751" s="176"/>
      <c r="N751" s="188">
        <f>+N753</f>
        <v>0</v>
      </c>
      <c r="O751" s="188">
        <f>+O753</f>
        <v>0</v>
      </c>
      <c r="P751" s="188">
        <f>+P753</f>
        <v>0</v>
      </c>
      <c r="Q751" s="161"/>
      <c r="R751" s="161"/>
      <c r="S751" s="438"/>
      <c r="T751" s="161"/>
      <c r="U751" s="161"/>
      <c r="V751" s="161"/>
    </row>
    <row r="752" spans="1:22" ht="16.2">
      <c r="A752" s="5"/>
      <c r="B752" s="5"/>
      <c r="C752" s="5"/>
      <c r="D752" s="5"/>
      <c r="E752" s="5"/>
      <c r="F752" s="5"/>
      <c r="G752" s="5"/>
      <c r="H752" s="25"/>
      <c r="I752" s="18"/>
      <c r="J752" s="19"/>
      <c r="K752" s="19"/>
      <c r="L752" s="30" t="s">
        <v>110</v>
      </c>
      <c r="M752" s="31"/>
      <c r="N752" s="190"/>
      <c r="O752" s="190"/>
      <c r="P752" s="190"/>
      <c r="Q752" s="161"/>
      <c r="R752" s="161"/>
      <c r="S752" s="438"/>
      <c r="T752" s="161"/>
      <c r="U752" s="161"/>
      <c r="V752" s="161"/>
    </row>
    <row r="753" spans="1:22" ht="26.4">
      <c r="H753" s="151" t="s">
        <v>354</v>
      </c>
      <c r="I753" s="152" t="s">
        <v>189</v>
      </c>
      <c r="J753" s="153">
        <v>9</v>
      </c>
      <c r="K753" s="153">
        <v>2</v>
      </c>
      <c r="L753" s="154" t="s">
        <v>355</v>
      </c>
      <c r="M753" s="155"/>
      <c r="N753" s="192">
        <f>+N755+N757</f>
        <v>0</v>
      </c>
      <c r="O753" s="192">
        <f>+O755+O757</f>
        <v>0</v>
      </c>
      <c r="P753" s="192">
        <f>+P755+P757</f>
        <v>0</v>
      </c>
      <c r="Q753" s="161"/>
      <c r="R753" s="161"/>
      <c r="S753" s="438"/>
      <c r="T753" s="161"/>
      <c r="U753" s="161"/>
      <c r="V753" s="161"/>
    </row>
    <row r="754" spans="1:22" ht="16.2">
      <c r="A754" s="5"/>
      <c r="B754" s="5"/>
      <c r="C754" s="5"/>
      <c r="D754" s="5"/>
      <c r="E754" s="5"/>
      <c r="F754" s="5"/>
      <c r="G754" s="5"/>
      <c r="H754" s="25"/>
      <c r="I754" s="25"/>
      <c r="J754" s="26"/>
      <c r="K754" s="26"/>
      <c r="L754" s="30" t="s">
        <v>108</v>
      </c>
      <c r="M754" s="31"/>
      <c r="N754" s="190"/>
      <c r="O754" s="190"/>
      <c r="P754" s="190"/>
      <c r="Q754" s="161"/>
      <c r="R754" s="161"/>
      <c r="S754" s="438"/>
      <c r="T754" s="161"/>
      <c r="U754" s="161"/>
      <c r="V754" s="161"/>
    </row>
    <row r="755" spans="1:22" ht="41.4">
      <c r="H755" s="45"/>
      <c r="I755" s="147"/>
      <c r="J755" s="148"/>
      <c r="K755" s="148"/>
      <c r="L755" s="27" t="s">
        <v>356</v>
      </c>
      <c r="M755" s="28"/>
      <c r="N755" s="197">
        <f>O755+P755</f>
        <v>0</v>
      </c>
      <c r="O755" s="197">
        <f>SUM(O756)</f>
        <v>0</v>
      </c>
      <c r="P755" s="197">
        <f>SUM(P756)</f>
        <v>0</v>
      </c>
      <c r="Q755" s="161"/>
      <c r="R755" s="161"/>
      <c r="S755" s="438"/>
      <c r="T755" s="161"/>
      <c r="U755" s="161"/>
      <c r="V755" s="161"/>
    </row>
    <row r="756" spans="1:22" ht="16.2">
      <c r="A756" s="5"/>
      <c r="B756" s="5"/>
      <c r="C756" s="5"/>
      <c r="D756" s="5"/>
      <c r="E756" s="5"/>
      <c r="F756" s="5"/>
      <c r="G756" s="5"/>
      <c r="H756" s="25"/>
      <c r="I756" s="25"/>
      <c r="J756" s="26"/>
      <c r="K756" s="26"/>
      <c r="L756" s="29" t="s">
        <v>348</v>
      </c>
      <c r="M756" s="12">
        <v>4729</v>
      </c>
      <c r="N756" s="183">
        <f t="shared" ref="N756:N758" si="155">O756+P756</f>
        <v>0</v>
      </c>
      <c r="O756" s="402"/>
      <c r="P756" s="402"/>
      <c r="Q756" s="161"/>
      <c r="R756" s="161"/>
      <c r="S756" s="438"/>
      <c r="T756" s="161"/>
      <c r="U756" s="161"/>
      <c r="V756" s="161"/>
    </row>
    <row r="757" spans="1:22" ht="16.2">
      <c r="H757" s="45"/>
      <c r="I757" s="147"/>
      <c r="J757" s="148"/>
      <c r="K757" s="148"/>
      <c r="L757" s="27" t="s">
        <v>357</v>
      </c>
      <c r="M757" s="28"/>
      <c r="N757" s="197">
        <f>O757+P757</f>
        <v>0</v>
      </c>
      <c r="O757" s="197">
        <f>SUM(O758)</f>
        <v>0</v>
      </c>
      <c r="P757" s="197">
        <f>SUM(P758)</f>
        <v>0</v>
      </c>
      <c r="Q757" s="161"/>
      <c r="R757" s="161"/>
      <c r="S757" s="438"/>
      <c r="T757" s="161"/>
      <c r="U757" s="161"/>
      <c r="V757" s="161"/>
    </row>
    <row r="758" spans="1:22" ht="16.8">
      <c r="A758" s="5"/>
      <c r="B758" s="5"/>
      <c r="C758" s="5"/>
      <c r="D758" s="5"/>
      <c r="E758" s="5"/>
      <c r="F758" s="5"/>
      <c r="G758" s="5"/>
      <c r="H758" s="25"/>
      <c r="I758" s="25"/>
      <c r="J758" s="26"/>
      <c r="K758" s="26"/>
      <c r="L758" s="29" t="s">
        <v>117</v>
      </c>
      <c r="M758" s="12">
        <v>4215</v>
      </c>
      <c r="N758" s="183">
        <f t="shared" si="155"/>
        <v>0</v>
      </c>
      <c r="O758" s="431"/>
      <c r="P758" s="431"/>
      <c r="Q758" s="161"/>
      <c r="R758" s="161"/>
      <c r="S758" s="438"/>
      <c r="T758" s="161"/>
      <c r="U758" s="161"/>
      <c r="V758" s="161"/>
    </row>
    <row r="759" spans="1:22" ht="27.6">
      <c r="H759" s="180">
        <v>3100</v>
      </c>
      <c r="I759" s="212" t="s">
        <v>104</v>
      </c>
      <c r="J759" s="213">
        <v>0</v>
      </c>
      <c r="K759" s="213">
        <v>0</v>
      </c>
      <c r="L759" s="162" t="s">
        <v>358</v>
      </c>
      <c r="M759" s="174"/>
      <c r="N759" s="163">
        <f>+N761</f>
        <v>0</v>
      </c>
      <c r="O759" s="163">
        <f>+O761</f>
        <v>0</v>
      </c>
      <c r="P759" s="163">
        <f>+P761</f>
        <v>0</v>
      </c>
      <c r="Q759" s="161"/>
      <c r="R759" s="161"/>
      <c r="S759" s="438"/>
      <c r="T759" s="161"/>
      <c r="U759" s="161"/>
      <c r="V759" s="161"/>
    </row>
    <row r="760" spans="1:22" ht="16.2">
      <c r="A760" s="5"/>
      <c r="B760" s="5"/>
      <c r="C760" s="5"/>
      <c r="D760" s="5"/>
      <c r="E760" s="5"/>
      <c r="F760" s="5"/>
      <c r="G760" s="5"/>
      <c r="H760" s="25"/>
      <c r="I760" s="18"/>
      <c r="J760" s="19"/>
      <c r="K760" s="19"/>
      <c r="L760" s="30" t="s">
        <v>108</v>
      </c>
      <c r="M760" s="31"/>
      <c r="N760" s="150"/>
      <c r="O760" s="150"/>
      <c r="P760" s="150"/>
      <c r="Q760" s="161"/>
      <c r="R760" s="161"/>
      <c r="S760" s="438"/>
      <c r="T760" s="161"/>
      <c r="U760" s="161"/>
      <c r="V760" s="161"/>
    </row>
    <row r="761" spans="1:22" ht="16.2">
      <c r="H761" s="165">
        <v>3110</v>
      </c>
      <c r="I761" s="166" t="s">
        <v>104</v>
      </c>
      <c r="J761" s="167">
        <v>1</v>
      </c>
      <c r="K761" s="167">
        <v>0</v>
      </c>
      <c r="L761" s="168" t="s">
        <v>365</v>
      </c>
      <c r="M761" s="176"/>
      <c r="N761" s="188">
        <f>+N763</f>
        <v>0</v>
      </c>
      <c r="O761" s="188">
        <f>+O763</f>
        <v>0</v>
      </c>
      <c r="P761" s="188">
        <f>+P763</f>
        <v>0</v>
      </c>
      <c r="Q761" s="161"/>
      <c r="R761" s="161"/>
      <c r="S761" s="438"/>
      <c r="T761" s="161"/>
      <c r="U761" s="161"/>
      <c r="V761" s="161"/>
    </row>
    <row r="762" spans="1:22" ht="16.2">
      <c r="A762" s="5"/>
      <c r="B762" s="5"/>
      <c r="C762" s="5"/>
      <c r="D762" s="5"/>
      <c r="E762" s="5"/>
      <c r="F762" s="5"/>
      <c r="G762" s="5"/>
      <c r="H762" s="25"/>
      <c r="I762" s="18"/>
      <c r="J762" s="19"/>
      <c r="K762" s="19"/>
      <c r="L762" s="30" t="s">
        <v>110</v>
      </c>
      <c r="M762" s="31"/>
      <c r="N762" s="190"/>
      <c r="O762" s="190"/>
      <c r="P762" s="190"/>
      <c r="Q762" s="161"/>
      <c r="R762" s="161"/>
      <c r="S762" s="438"/>
      <c r="T762" s="161"/>
      <c r="U762" s="161"/>
      <c r="V762" s="161"/>
    </row>
    <row r="763" spans="1:22" ht="16.2">
      <c r="A763" s="5"/>
      <c r="B763" s="5"/>
      <c r="C763" s="5"/>
      <c r="D763" s="5"/>
      <c r="E763" s="5"/>
      <c r="F763" s="5"/>
      <c r="G763" s="5"/>
      <c r="H763" s="151">
        <v>3112</v>
      </c>
      <c r="I763" s="152" t="s">
        <v>104</v>
      </c>
      <c r="J763" s="153">
        <v>1</v>
      </c>
      <c r="K763" s="153">
        <v>2</v>
      </c>
      <c r="L763" s="154" t="s">
        <v>359</v>
      </c>
      <c r="M763" s="155"/>
      <c r="N763" s="192">
        <f>O763+P763-O767</f>
        <v>0</v>
      </c>
      <c r="O763" s="192">
        <f>O765+O766+O767</f>
        <v>0</v>
      </c>
      <c r="P763" s="192">
        <f>P765+P766+P767</f>
        <v>0</v>
      </c>
      <c r="Q763" s="161"/>
      <c r="R763" s="161"/>
      <c r="S763" s="438"/>
      <c r="T763" s="161"/>
      <c r="U763" s="161"/>
      <c r="V763" s="161"/>
    </row>
    <row r="764" spans="1:22" ht="16.2">
      <c r="H764" s="25"/>
      <c r="I764" s="25"/>
      <c r="J764" s="26"/>
      <c r="K764" s="26"/>
      <c r="L764" s="30" t="s">
        <v>108</v>
      </c>
      <c r="M764" s="31"/>
      <c r="N764" s="190"/>
      <c r="O764" s="190"/>
      <c r="P764" s="190"/>
      <c r="Q764" s="161"/>
      <c r="R764" s="161"/>
      <c r="S764" s="438"/>
      <c r="T764" s="161"/>
      <c r="U764" s="161"/>
      <c r="V764" s="161"/>
    </row>
    <row r="765" spans="1:22" ht="16.2">
      <c r="H765" s="25"/>
      <c r="I765" s="25"/>
      <c r="J765" s="26"/>
      <c r="K765" s="26"/>
      <c r="L765" s="32" t="s">
        <v>167</v>
      </c>
      <c r="M765" s="33">
        <v>4639</v>
      </c>
      <c r="N765" s="183">
        <f t="shared" ref="N765:N766" si="156">O765+P765</f>
        <v>0</v>
      </c>
      <c r="O765" s="190"/>
      <c r="P765" s="190"/>
      <c r="Q765" s="161"/>
      <c r="R765" s="161"/>
      <c r="S765" s="438"/>
      <c r="T765" s="161"/>
      <c r="U765" s="161"/>
      <c r="V765" s="161"/>
    </row>
    <row r="766" spans="1:22" ht="16.2">
      <c r="A766" s="5"/>
      <c r="B766" s="5"/>
      <c r="C766" s="5"/>
      <c r="D766" s="5"/>
      <c r="E766" s="5"/>
      <c r="F766" s="5"/>
      <c r="G766" s="5"/>
      <c r="H766" s="25"/>
      <c r="I766" s="25"/>
      <c r="J766" s="26"/>
      <c r="K766" s="26"/>
      <c r="L766" s="30" t="s">
        <v>360</v>
      </c>
      <c r="M766" s="31">
        <v>4891</v>
      </c>
      <c r="N766" s="183">
        <f t="shared" si="156"/>
        <v>0</v>
      </c>
      <c r="O766" s="405"/>
      <c r="P766" s="405">
        <v>0</v>
      </c>
      <c r="Q766" s="161"/>
      <c r="R766" s="161"/>
      <c r="S766" s="438"/>
      <c r="T766" s="161"/>
      <c r="U766" s="161"/>
      <c r="V766" s="161"/>
    </row>
    <row r="767" spans="1:22" ht="16.2">
      <c r="A767" s="5"/>
      <c r="B767" s="5"/>
      <c r="C767" s="5"/>
      <c r="D767" s="5"/>
      <c r="E767" s="5"/>
      <c r="F767" s="5"/>
      <c r="G767" s="5"/>
      <c r="H767" s="37"/>
      <c r="I767" s="194"/>
      <c r="J767" s="195"/>
      <c r="K767" s="196"/>
      <c r="L767" s="29" t="s">
        <v>362</v>
      </c>
      <c r="M767" s="12" t="s">
        <v>361</v>
      </c>
      <c r="N767" s="183"/>
      <c r="O767" s="183"/>
      <c r="P767" s="183"/>
      <c r="Q767" s="161"/>
      <c r="R767" s="161"/>
      <c r="S767" s="438"/>
      <c r="T767" s="161"/>
      <c r="U767" s="161"/>
      <c r="V767" s="161"/>
    </row>
    <row r="769" spans="12:12" s="5" customFormat="1">
      <c r="L769" s="38"/>
    </row>
    <row r="771" spans="12:12" s="5" customFormat="1">
      <c r="L771" s="38"/>
    </row>
    <row r="772" spans="12:12" s="5" customFormat="1">
      <c r="L772" s="38"/>
    </row>
    <row r="773" spans="12:12" s="5" customFormat="1">
      <c r="L773" s="38"/>
    </row>
    <row r="774" spans="12:12" s="5" customFormat="1">
      <c r="L774" s="38"/>
    </row>
    <row r="775" spans="12:12" s="5" customFormat="1">
      <c r="L775" s="38"/>
    </row>
    <row r="776" spans="12:12" s="5" customFormat="1">
      <c r="L776" s="38"/>
    </row>
    <row r="777" spans="12:12" s="5" customFormat="1">
      <c r="L777" s="38"/>
    </row>
    <row r="779" spans="12:12" s="5" customFormat="1">
      <c r="L779" s="38"/>
    </row>
    <row r="781" spans="12:12" s="5" customFormat="1">
      <c r="L781" s="38"/>
    </row>
    <row r="783" spans="12:12" s="5" customFormat="1">
      <c r="L783" s="38"/>
    </row>
    <row r="785" spans="12:12" s="5" customFormat="1">
      <c r="L785" s="38"/>
    </row>
    <row r="786" spans="12:12" s="5" customFormat="1">
      <c r="L786" s="38"/>
    </row>
    <row r="788" spans="12:12" s="5" customFormat="1">
      <c r="L788" s="38"/>
    </row>
    <row r="790" spans="12:12" s="5" customFormat="1">
      <c r="L790" s="38"/>
    </row>
    <row r="792" spans="12:12" s="5" customFormat="1">
      <c r="L792" s="38"/>
    </row>
    <row r="794" spans="12:12" s="5" customFormat="1">
      <c r="L794" s="38"/>
    </row>
    <row r="796" spans="12:12" s="5" customFormat="1">
      <c r="L796" s="38"/>
    </row>
    <row r="798" spans="12:12" s="5" customFormat="1">
      <c r="L798" s="38"/>
    </row>
    <row r="800" spans="12:12" s="5" customFormat="1">
      <c r="L800" s="38"/>
    </row>
    <row r="801" spans="12:12" s="5" customFormat="1">
      <c r="L801" s="38"/>
    </row>
    <row r="803" spans="12:12" s="5" customFormat="1">
      <c r="L803" s="38"/>
    </row>
    <row r="805" spans="12:12" s="5" customFormat="1">
      <c r="L805" s="38"/>
    </row>
    <row r="806" spans="12:12" s="5" customFormat="1">
      <c r="L806" s="38"/>
    </row>
    <row r="808" spans="12:12" s="5" customFormat="1">
      <c r="L808" s="38"/>
    </row>
    <row r="809" spans="12:12" s="5" customFormat="1">
      <c r="L809" s="38"/>
    </row>
    <row r="810" spans="12:12" s="5" customFormat="1">
      <c r="L810" s="38"/>
    </row>
    <row r="811" spans="12:12" s="5" customFormat="1">
      <c r="L811" s="38"/>
    </row>
    <row r="812" spans="12:12" s="5" customFormat="1">
      <c r="L812" s="38"/>
    </row>
    <row r="814" spans="12:12" s="5" customFormat="1">
      <c r="L814" s="38"/>
    </row>
    <row r="816" spans="12:12" s="5" customFormat="1">
      <c r="L816" s="38"/>
    </row>
    <row r="818" spans="12:12" s="5" customFormat="1">
      <c r="L818" s="38"/>
    </row>
    <row r="820" spans="12:12" s="5" customFormat="1">
      <c r="L820" s="38"/>
    </row>
    <row r="822" spans="12:12" s="5" customFormat="1">
      <c r="L822" s="38"/>
    </row>
    <row r="824" spans="12:12" s="5" customFormat="1">
      <c r="L824" s="38"/>
    </row>
    <row r="825" spans="12:12" s="5" customFormat="1">
      <c r="L825" s="38"/>
    </row>
    <row r="826" spans="12:12" s="5" customFormat="1">
      <c r="L826" s="38"/>
    </row>
    <row r="828" spans="12:12" s="5" customFormat="1">
      <c r="L828" s="38"/>
    </row>
    <row r="830" spans="12:12" s="5" customFormat="1">
      <c r="L830" s="38"/>
    </row>
    <row r="832" spans="12:12" s="5" customFormat="1">
      <c r="L832" s="38"/>
    </row>
    <row r="834" spans="12:12" s="5" customFormat="1">
      <c r="L834" s="38"/>
    </row>
    <row r="836" spans="12:12" s="5" customFormat="1">
      <c r="L836" s="38"/>
    </row>
    <row r="838" spans="12:12" s="5" customFormat="1">
      <c r="L838" s="38"/>
    </row>
    <row r="840" spans="12:12" s="5" customFormat="1">
      <c r="L840" s="38"/>
    </row>
    <row r="841" spans="12:12" s="5" customFormat="1">
      <c r="L841" s="38"/>
    </row>
    <row r="843" spans="12:12" s="5" customFormat="1">
      <c r="L843" s="38"/>
    </row>
    <row r="845" spans="12:12" s="5" customFormat="1">
      <c r="L845" s="38"/>
    </row>
    <row r="847" spans="12:12" s="5" customFormat="1">
      <c r="L847" s="38"/>
    </row>
    <row r="849" spans="12:12" s="5" customFormat="1">
      <c r="L849" s="38"/>
    </row>
    <row r="851" spans="12:12" s="5" customFormat="1">
      <c r="L851" s="38"/>
    </row>
    <row r="853" spans="12:12" s="5" customFormat="1">
      <c r="L853" s="38"/>
    </row>
    <row r="854" spans="12:12" s="5" customFormat="1">
      <c r="L854" s="38"/>
    </row>
    <row r="856" spans="12:12" s="5" customFormat="1">
      <c r="L856" s="38"/>
    </row>
    <row r="858" spans="12:12" s="5" customFormat="1">
      <c r="L858" s="38"/>
    </row>
    <row r="860" spans="12:12" s="5" customFormat="1">
      <c r="L860" s="38"/>
    </row>
    <row r="862" spans="12:12" s="5" customFormat="1">
      <c r="L862" s="38"/>
    </row>
    <row r="864" spans="12:12" s="5" customFormat="1">
      <c r="L864" s="38"/>
    </row>
    <row r="866" spans="12:12" s="5" customFormat="1">
      <c r="L866" s="38"/>
    </row>
    <row r="868" spans="12:12" s="5" customFormat="1">
      <c r="L868" s="38"/>
    </row>
    <row r="870" spans="12:12" s="5" customFormat="1">
      <c r="L870" s="38"/>
    </row>
    <row r="872" spans="12:12" s="5" customFormat="1">
      <c r="L872" s="38"/>
    </row>
    <row r="874" spans="12:12" s="5" customFormat="1">
      <c r="L874" s="38"/>
    </row>
    <row r="876" spans="12:12" s="5" customFormat="1">
      <c r="L876" s="38"/>
    </row>
    <row r="878" spans="12:12" s="5" customFormat="1">
      <c r="L878" s="38"/>
    </row>
    <row r="880" spans="12:12" s="5" customFormat="1">
      <c r="L880" s="38"/>
    </row>
    <row r="882" spans="12:12" s="5" customFormat="1">
      <c r="L882" s="38"/>
    </row>
    <row r="884" spans="12:12" s="5" customFormat="1">
      <c r="L884" s="38"/>
    </row>
    <row r="886" spans="12:12" s="5" customFormat="1">
      <c r="L886" s="38"/>
    </row>
    <row r="888" spans="12:12" s="5" customFormat="1">
      <c r="L888" s="38"/>
    </row>
    <row r="889" spans="12:12" s="5" customFormat="1">
      <c r="L889" s="38"/>
    </row>
    <row r="890" spans="12:12" s="5" customFormat="1">
      <c r="L890" s="38"/>
    </row>
    <row r="892" spans="12:12" s="5" customFormat="1">
      <c r="L892" s="38"/>
    </row>
    <row r="894" spans="12:12" s="5" customFormat="1">
      <c r="L894" s="38"/>
    </row>
    <row r="896" spans="12:12" s="5" customFormat="1">
      <c r="L896" s="38"/>
    </row>
    <row r="898" spans="12:12" s="5" customFormat="1">
      <c r="L898" s="38"/>
    </row>
    <row r="899" spans="12:12" s="5" customFormat="1">
      <c r="L899" s="38"/>
    </row>
    <row r="900" spans="12:12" s="5" customFormat="1">
      <c r="L900" s="38"/>
    </row>
    <row r="902" spans="12:12" s="5" customFormat="1">
      <c r="L902" s="38"/>
    </row>
    <row r="904" spans="12:12" s="5" customFormat="1">
      <c r="L904" s="38"/>
    </row>
    <row r="906" spans="12:12" s="5" customFormat="1">
      <c r="L906" s="38"/>
    </row>
    <row r="908" spans="12:12" s="5" customFormat="1">
      <c r="L908" s="38"/>
    </row>
    <row r="909" spans="12:12" s="5" customFormat="1">
      <c r="L909" s="38"/>
    </row>
    <row r="910" spans="12:12" s="5" customFormat="1">
      <c r="L910" s="38"/>
    </row>
    <row r="911" spans="12:12" s="5" customFormat="1">
      <c r="L911" s="38"/>
    </row>
    <row r="912" spans="12:12" s="5" customFormat="1">
      <c r="L912" s="38"/>
    </row>
    <row r="913" spans="12:12" s="5" customFormat="1">
      <c r="L913" s="38"/>
    </row>
    <row r="914" spans="12:12" s="5" customFormat="1">
      <c r="L914" s="38"/>
    </row>
    <row r="915" spans="12:12" s="5" customFormat="1">
      <c r="L915" s="38"/>
    </row>
    <row r="916" spans="12:12" s="5" customFormat="1">
      <c r="L916" s="38"/>
    </row>
    <row r="917" spans="12:12" s="5" customFormat="1">
      <c r="L917" s="38"/>
    </row>
    <row r="919" spans="12:12" s="5" customFormat="1">
      <c r="L919" s="38"/>
    </row>
    <row r="920" spans="12:12" s="5" customFormat="1">
      <c r="L920" s="38"/>
    </row>
    <row r="921" spans="12:12" s="5" customFormat="1">
      <c r="L921" s="38"/>
    </row>
    <row r="922" spans="12:12" s="5" customFormat="1">
      <c r="L922" s="38"/>
    </row>
    <row r="923" spans="12:12" s="5" customFormat="1">
      <c r="L923" s="38"/>
    </row>
    <row r="924" spans="12:12" s="5" customFormat="1">
      <c r="L924" s="38"/>
    </row>
    <row r="925" spans="12:12" s="5" customFormat="1">
      <c r="L925" s="38"/>
    </row>
    <row r="927" spans="12:12" s="5" customFormat="1">
      <c r="L927" s="38"/>
    </row>
    <row r="929" spans="12:12" s="5" customFormat="1">
      <c r="L929" s="38"/>
    </row>
    <row r="931" spans="12:12" s="5" customFormat="1">
      <c r="L931" s="38"/>
    </row>
    <row r="933" spans="12:12" s="5" customFormat="1">
      <c r="L933" s="38"/>
    </row>
    <row r="934" spans="12:12" s="5" customFormat="1">
      <c r="L934" s="38"/>
    </row>
    <row r="935" spans="12:12" s="5" customFormat="1">
      <c r="L935" s="38"/>
    </row>
    <row r="936" spans="12:12" s="5" customFormat="1">
      <c r="L936" s="38"/>
    </row>
    <row r="937" spans="12:12" s="5" customFormat="1">
      <c r="L937" s="38"/>
    </row>
    <row r="938" spans="12:12" s="5" customFormat="1">
      <c r="L938" s="38"/>
    </row>
    <row r="939" spans="12:12" s="5" customFormat="1">
      <c r="L939" s="38"/>
    </row>
    <row r="940" spans="12:12" s="5" customFormat="1">
      <c r="L940" s="38"/>
    </row>
    <row r="941" spans="12:12" s="5" customFormat="1">
      <c r="L941" s="38"/>
    </row>
    <row r="942" spans="12:12" s="5" customFormat="1">
      <c r="L942" s="38"/>
    </row>
    <row r="943" spans="12:12" s="5" customFormat="1">
      <c r="L943" s="38"/>
    </row>
    <row r="944" spans="12:12" s="5" customFormat="1">
      <c r="L944" s="38"/>
    </row>
    <row r="945" spans="12:12" s="5" customFormat="1">
      <c r="L945" s="38"/>
    </row>
    <row r="946" spans="12:12" s="5" customFormat="1">
      <c r="L946" s="38"/>
    </row>
    <row r="947" spans="12:12" s="5" customFormat="1">
      <c r="L947" s="38"/>
    </row>
    <row r="948" spans="12:12" s="5" customFormat="1">
      <c r="L948" s="38"/>
    </row>
    <row r="949" spans="12:12" s="5" customFormat="1">
      <c r="L949" s="38"/>
    </row>
    <row r="950" spans="12:12" s="5" customFormat="1">
      <c r="L950" s="38"/>
    </row>
    <row r="952" spans="12:12" s="5" customFormat="1">
      <c r="L952" s="38"/>
    </row>
    <row r="954" spans="12:12" s="5" customFormat="1">
      <c r="L954" s="38"/>
    </row>
    <row r="956" spans="12:12" s="5" customFormat="1">
      <c r="L956" s="38"/>
    </row>
    <row r="957" spans="12:12" s="5" customFormat="1">
      <c r="L957" s="38"/>
    </row>
    <row r="959" spans="12:12" s="5" customFormat="1">
      <c r="L959" s="38"/>
    </row>
    <row r="961" spans="12:12" s="5" customFormat="1">
      <c r="L961" s="38"/>
    </row>
    <row r="963" spans="12:12" s="5" customFormat="1">
      <c r="L963" s="38"/>
    </row>
    <row r="964" spans="12:12" s="5" customFormat="1">
      <c r="L964" s="38"/>
    </row>
    <row r="965" spans="12:12" s="5" customFormat="1">
      <c r="L965" s="38"/>
    </row>
    <row r="966" spans="12:12" s="5" customFormat="1">
      <c r="L966" s="38"/>
    </row>
    <row r="967" spans="12:12" s="5" customFormat="1">
      <c r="L967" s="38"/>
    </row>
    <row r="968" spans="12:12" s="5" customFormat="1">
      <c r="L968" s="38"/>
    </row>
    <row r="970" spans="12:12" s="5" customFormat="1">
      <c r="L970" s="38"/>
    </row>
    <row r="972" spans="12:12" s="5" customFormat="1">
      <c r="L972" s="38"/>
    </row>
    <row r="974" spans="12:12" s="5" customFormat="1">
      <c r="L974" s="38"/>
    </row>
    <row r="975" spans="12:12" s="5" customFormat="1">
      <c r="L975" s="38"/>
    </row>
    <row r="977" spans="12:12" s="5" customFormat="1">
      <c r="L977" s="38"/>
    </row>
    <row r="978" spans="12:12" s="5" customFormat="1">
      <c r="L978" s="38"/>
    </row>
    <row r="980" spans="12:12" s="5" customFormat="1">
      <c r="L980" s="38"/>
    </row>
    <row r="981" spans="12:12" s="5" customFormat="1">
      <c r="L981" s="38"/>
    </row>
    <row r="982" spans="12:12" s="5" customFormat="1">
      <c r="L982" s="38"/>
    </row>
    <row r="984" spans="12:12" s="5" customFormat="1">
      <c r="L984" s="38"/>
    </row>
    <row r="985" spans="12:12" s="5" customFormat="1">
      <c r="L985" s="38"/>
    </row>
    <row r="986" spans="12:12" s="5" customFormat="1">
      <c r="L986" s="38"/>
    </row>
    <row r="988" spans="12:12" s="5" customFormat="1">
      <c r="L988" s="38"/>
    </row>
    <row r="989" spans="12:12" s="5" customFormat="1">
      <c r="L989" s="38"/>
    </row>
    <row r="991" spans="12:12" s="5" customFormat="1">
      <c r="L991" s="38"/>
    </row>
    <row r="993" spans="12:12" s="5" customFormat="1">
      <c r="L993" s="38"/>
    </row>
    <row r="995" spans="12:12" s="5" customFormat="1">
      <c r="L995" s="38"/>
    </row>
    <row r="996" spans="12:12" s="5" customFormat="1">
      <c r="L996" s="38"/>
    </row>
    <row r="998" spans="12:12" s="5" customFormat="1">
      <c r="L998" s="38"/>
    </row>
    <row r="1000" spans="12:12" s="5" customFormat="1">
      <c r="L1000" s="38"/>
    </row>
    <row r="1002" spans="12:12" s="5" customFormat="1">
      <c r="L1002" s="38"/>
    </row>
    <row r="1004" spans="12:12" s="5" customFormat="1">
      <c r="L1004" s="38"/>
    </row>
    <row r="1005" spans="12:12" s="5" customFormat="1">
      <c r="L1005" s="38"/>
    </row>
    <row r="1006" spans="12:12" s="5" customFormat="1">
      <c r="L1006" s="38"/>
    </row>
    <row r="1008" spans="12:12" s="5" customFormat="1">
      <c r="L1008" s="38"/>
    </row>
    <row r="1010" spans="12:12" s="5" customFormat="1">
      <c r="L1010" s="38"/>
    </row>
    <row r="1011" spans="12:12" s="5" customFormat="1">
      <c r="L1011" s="38"/>
    </row>
    <row r="1012" spans="12:12" s="5" customFormat="1">
      <c r="L1012" s="38"/>
    </row>
    <row r="1014" spans="12:12" s="5" customFormat="1">
      <c r="L1014" s="38"/>
    </row>
    <row r="1016" spans="12:12" s="5" customFormat="1">
      <c r="L1016" s="38"/>
    </row>
    <row r="1018" spans="12:12" s="5" customFormat="1">
      <c r="L1018" s="38"/>
    </row>
    <row r="1020" spans="12:12" s="5" customFormat="1">
      <c r="L1020" s="38"/>
    </row>
    <row r="1022" spans="12:12" s="5" customFormat="1">
      <c r="L1022" s="38"/>
    </row>
    <row r="1024" spans="12:12" s="5" customFormat="1">
      <c r="L1024" s="38"/>
    </row>
    <row r="1026" spans="12:12" s="5" customFormat="1">
      <c r="L1026" s="38"/>
    </row>
    <row r="1028" spans="12:12" s="5" customFormat="1">
      <c r="L1028" s="38"/>
    </row>
    <row r="1030" spans="12:12" s="5" customFormat="1">
      <c r="L1030" s="38"/>
    </row>
    <row r="1032" spans="12:12" s="5" customFormat="1">
      <c r="L1032" s="38"/>
    </row>
    <row r="1033" spans="12:12" s="5" customFormat="1">
      <c r="L1033" s="38"/>
    </row>
    <row r="1035" spans="12:12" s="5" customFormat="1">
      <c r="L1035" s="38"/>
    </row>
    <row r="1037" spans="12:12" s="5" customFormat="1">
      <c r="L1037" s="38"/>
    </row>
    <row r="1039" spans="12:12" s="5" customFormat="1">
      <c r="L1039" s="38"/>
    </row>
    <row r="1040" spans="12:12" s="5" customFormat="1">
      <c r="L1040" s="38"/>
    </row>
    <row r="1042" spans="12:12" s="5" customFormat="1">
      <c r="L1042" s="38"/>
    </row>
    <row r="1043" spans="12:12" s="5" customFormat="1">
      <c r="L1043" s="38"/>
    </row>
    <row r="1045" spans="12:12" s="5" customFormat="1">
      <c r="L1045" s="38"/>
    </row>
    <row r="1047" spans="12:12" s="5" customFormat="1">
      <c r="L1047" s="38"/>
    </row>
    <row r="1049" spans="12:12" s="5" customFormat="1">
      <c r="L1049" s="38"/>
    </row>
    <row r="1050" spans="12:12" s="5" customFormat="1">
      <c r="L1050" s="38"/>
    </row>
    <row r="1051" spans="12:12" s="5" customFormat="1">
      <c r="L1051" s="38"/>
    </row>
    <row r="1053" spans="12:12" s="5" customFormat="1">
      <c r="L1053" s="38"/>
    </row>
    <row r="1054" spans="12:12" s="5" customFormat="1">
      <c r="L1054" s="38"/>
    </row>
    <row r="1056" spans="12:12" s="5" customFormat="1">
      <c r="L1056" s="38"/>
    </row>
    <row r="1057" spans="12:12" s="5" customFormat="1">
      <c r="L1057" s="38"/>
    </row>
    <row r="1058" spans="12:12" s="5" customFormat="1">
      <c r="L1058" s="38"/>
    </row>
    <row r="1060" spans="12:12" s="5" customFormat="1">
      <c r="L1060" s="38"/>
    </row>
    <row r="1062" spans="12:12" s="5" customFormat="1">
      <c r="L1062" s="38"/>
    </row>
    <row r="1064" spans="12:12" s="5" customFormat="1">
      <c r="L1064" s="38"/>
    </row>
    <row r="1066" spans="12:12" s="5" customFormat="1">
      <c r="L1066" s="38"/>
    </row>
    <row r="1067" spans="12:12" s="5" customFormat="1">
      <c r="L1067" s="38"/>
    </row>
    <row r="1068" spans="12:12" s="5" customFormat="1">
      <c r="L1068" s="38"/>
    </row>
    <row r="1069" spans="12:12" s="5" customFormat="1">
      <c r="L1069" s="38"/>
    </row>
    <row r="1070" spans="12:12" s="5" customFormat="1">
      <c r="L1070" s="38"/>
    </row>
    <row r="1072" spans="12:12" s="5" customFormat="1">
      <c r="L1072" s="38"/>
    </row>
    <row r="1073" spans="12:12" s="5" customFormat="1">
      <c r="L1073" s="38"/>
    </row>
    <row r="1074" spans="12:12" s="5" customFormat="1">
      <c r="L1074" s="38"/>
    </row>
    <row r="1076" spans="12:12" s="5" customFormat="1">
      <c r="L1076" s="38"/>
    </row>
    <row r="1077" spans="12:12" s="5" customFormat="1">
      <c r="L1077" s="38"/>
    </row>
    <row r="1078" spans="12:12" s="5" customFormat="1">
      <c r="L1078" s="38"/>
    </row>
    <row r="1080" spans="12:12" s="5" customFormat="1">
      <c r="L1080" s="38"/>
    </row>
    <row r="1082" spans="12:12" s="5" customFormat="1">
      <c r="L1082" s="38"/>
    </row>
    <row r="1084" spans="12:12" s="5" customFormat="1">
      <c r="L1084" s="38"/>
    </row>
    <row r="1086" spans="12:12" s="5" customFormat="1">
      <c r="L1086" s="38"/>
    </row>
    <row r="1088" spans="12:12" s="5" customFormat="1">
      <c r="L1088" s="38"/>
    </row>
    <row r="1090" spans="12:12" s="5" customFormat="1">
      <c r="L1090" s="38"/>
    </row>
    <row r="1092" spans="12:12" s="5" customFormat="1">
      <c r="L1092" s="38"/>
    </row>
    <row r="1094" spans="12:12" s="5" customFormat="1">
      <c r="L1094" s="38"/>
    </row>
    <row r="1095" spans="12:12" s="5" customFormat="1">
      <c r="L1095" s="38"/>
    </row>
    <row r="1097" spans="12:12" s="5" customFormat="1">
      <c r="L1097" s="38"/>
    </row>
    <row r="1098" spans="12:12" s="5" customFormat="1">
      <c r="L1098" s="38"/>
    </row>
    <row r="1100" spans="12:12" s="5" customFormat="1">
      <c r="L1100" s="38"/>
    </row>
    <row r="1102" spans="12:12" s="5" customFormat="1">
      <c r="L1102" s="38"/>
    </row>
    <row r="1104" spans="12:12" s="5" customFormat="1">
      <c r="L1104" s="38"/>
    </row>
    <row r="1106" spans="12:12" s="5" customFormat="1">
      <c r="L1106" s="38"/>
    </row>
    <row r="1107" spans="12:12" s="5" customFormat="1">
      <c r="L1107" s="38"/>
    </row>
    <row r="1108" spans="12:12" s="5" customFormat="1">
      <c r="L1108" s="38"/>
    </row>
    <row r="1109" spans="12:12" s="5" customFormat="1">
      <c r="L1109" s="38"/>
    </row>
    <row r="1110" spans="12:12" s="5" customFormat="1">
      <c r="L1110" s="38"/>
    </row>
    <row r="1111" spans="12:12" s="5" customFormat="1">
      <c r="L1111" s="38"/>
    </row>
    <row r="1112" spans="12:12" s="5" customFormat="1">
      <c r="L1112" s="38"/>
    </row>
    <row r="1114" spans="12:12" s="5" customFormat="1">
      <c r="L1114" s="38"/>
    </row>
    <row r="1116" spans="12:12" s="5" customFormat="1">
      <c r="L1116" s="38"/>
    </row>
    <row r="1118" spans="12:12" s="5" customFormat="1">
      <c r="L1118" s="38"/>
    </row>
    <row r="1120" spans="12:12" s="5" customFormat="1">
      <c r="L1120" s="38"/>
    </row>
    <row r="1121" spans="12:12" s="5" customFormat="1">
      <c r="L1121" s="38"/>
    </row>
    <row r="1123" spans="12:12" s="5" customFormat="1">
      <c r="L1123" s="38"/>
    </row>
    <row r="1125" spans="12:12" s="5" customFormat="1">
      <c r="L1125" s="38"/>
    </row>
    <row r="1127" spans="12:12" s="5" customFormat="1">
      <c r="L1127" s="38"/>
    </row>
    <row r="1129" spans="12:12" s="5" customFormat="1">
      <c r="L1129" s="38"/>
    </row>
    <row r="1131" spans="12:12" s="5" customFormat="1">
      <c r="L1131" s="38"/>
    </row>
    <row r="1133" spans="12:12" s="5" customFormat="1">
      <c r="L1133" s="38"/>
    </row>
    <row r="1135" spans="12:12" s="5" customFormat="1">
      <c r="L1135" s="38"/>
    </row>
    <row r="1136" spans="12:12" s="5" customFormat="1">
      <c r="L1136" s="38"/>
    </row>
    <row r="1138" spans="12:12" s="5" customFormat="1">
      <c r="L1138" s="38"/>
    </row>
    <row r="1140" spans="12:12" s="5" customFormat="1">
      <c r="L1140" s="38"/>
    </row>
    <row r="1141" spans="12:12" s="5" customFormat="1">
      <c r="L1141" s="38"/>
    </row>
    <row r="1143" spans="12:12" s="5" customFormat="1">
      <c r="L1143" s="38"/>
    </row>
    <row r="1144" spans="12:12" s="5" customFormat="1">
      <c r="L1144" s="38"/>
    </row>
    <row r="1145" spans="12:12" s="5" customFormat="1">
      <c r="L1145" s="38"/>
    </row>
    <row r="1146" spans="12:12" s="5" customFormat="1">
      <c r="L1146" s="38"/>
    </row>
    <row r="1147" spans="12:12" s="5" customFormat="1">
      <c r="L1147" s="38"/>
    </row>
    <row r="1149" spans="12:12" s="5" customFormat="1">
      <c r="L1149" s="38"/>
    </row>
    <row r="1151" spans="12:12" s="5" customFormat="1">
      <c r="L1151" s="38"/>
    </row>
    <row r="1153" spans="12:12" s="5" customFormat="1">
      <c r="L1153" s="38"/>
    </row>
    <row r="1155" spans="12:12" s="5" customFormat="1">
      <c r="L1155" s="38"/>
    </row>
    <row r="1157" spans="12:12" s="5" customFormat="1">
      <c r="L1157" s="38"/>
    </row>
    <row r="1159" spans="12:12" s="5" customFormat="1">
      <c r="L1159" s="38"/>
    </row>
    <row r="1160" spans="12:12" s="5" customFormat="1">
      <c r="L1160" s="38"/>
    </row>
    <row r="1161" spans="12:12" s="5" customFormat="1">
      <c r="L1161" s="38"/>
    </row>
    <row r="1163" spans="12:12" s="5" customFormat="1">
      <c r="L1163" s="38"/>
    </row>
    <row r="1165" spans="12:12" s="5" customFormat="1">
      <c r="L1165" s="38"/>
    </row>
    <row r="1167" spans="12:12" s="5" customFormat="1">
      <c r="L1167" s="38"/>
    </row>
    <row r="1169" spans="12:12" s="5" customFormat="1">
      <c r="L1169" s="38"/>
    </row>
    <row r="1171" spans="12:12" s="5" customFormat="1">
      <c r="L1171" s="38"/>
    </row>
    <row r="1173" spans="12:12" s="5" customFormat="1">
      <c r="L1173" s="38"/>
    </row>
    <row r="1175" spans="12:12" s="5" customFormat="1">
      <c r="L1175" s="38"/>
    </row>
    <row r="1176" spans="12:12" s="5" customFormat="1">
      <c r="L1176" s="38"/>
    </row>
    <row r="1178" spans="12:12" s="5" customFormat="1">
      <c r="L1178" s="38"/>
    </row>
    <row r="1180" spans="12:12" s="5" customFormat="1">
      <c r="L1180" s="38"/>
    </row>
    <row r="1182" spans="12:12" s="5" customFormat="1">
      <c r="L1182" s="38"/>
    </row>
    <row r="1184" spans="12:12" s="5" customFormat="1">
      <c r="L1184" s="38"/>
    </row>
    <row r="1186" spans="12:12" s="5" customFormat="1">
      <c r="L1186" s="38"/>
    </row>
    <row r="1188" spans="12:12" s="5" customFormat="1">
      <c r="L1188" s="38"/>
    </row>
    <row r="1189" spans="12:12" s="5" customFormat="1">
      <c r="L1189" s="38"/>
    </row>
    <row r="1191" spans="12:12" s="5" customFormat="1">
      <c r="L1191" s="38"/>
    </row>
    <row r="1193" spans="12:12" s="5" customFormat="1">
      <c r="L1193" s="38"/>
    </row>
    <row r="1195" spans="12:12" s="5" customFormat="1">
      <c r="L1195" s="38"/>
    </row>
    <row r="1197" spans="12:12" s="5" customFormat="1">
      <c r="L1197" s="38"/>
    </row>
    <row r="1199" spans="12:12" s="5" customFormat="1">
      <c r="L1199" s="38"/>
    </row>
    <row r="1201" spans="12:12" s="5" customFormat="1">
      <c r="L1201" s="38"/>
    </row>
    <row r="1203" spans="12:12" s="5" customFormat="1">
      <c r="L1203" s="38"/>
    </row>
    <row r="1205" spans="12:12" s="5" customFormat="1">
      <c r="L1205" s="38"/>
    </row>
    <row r="1207" spans="12:12" s="5" customFormat="1">
      <c r="L1207" s="38"/>
    </row>
    <row r="1209" spans="12:12" s="5" customFormat="1">
      <c r="L1209" s="38"/>
    </row>
    <row r="1211" spans="12:12" s="5" customFormat="1">
      <c r="L1211" s="38"/>
    </row>
    <row r="1213" spans="12:12" s="5" customFormat="1">
      <c r="L1213" s="38"/>
    </row>
    <row r="1215" spans="12:12" s="5" customFormat="1">
      <c r="L1215" s="38"/>
    </row>
    <row r="1217" spans="12:12" s="5" customFormat="1">
      <c r="L1217" s="38"/>
    </row>
    <row r="1219" spans="12:12" s="5" customFormat="1">
      <c r="L1219" s="38"/>
    </row>
    <row r="1221" spans="12:12" s="5" customFormat="1">
      <c r="L1221" s="38"/>
    </row>
    <row r="1223" spans="12:12" s="5" customFormat="1">
      <c r="L1223" s="38"/>
    </row>
    <row r="1224" spans="12:12" s="5" customFormat="1">
      <c r="L1224" s="38"/>
    </row>
    <row r="1225" spans="12:12" s="5" customFormat="1">
      <c r="L1225" s="38"/>
    </row>
    <row r="1227" spans="12:12" s="5" customFormat="1">
      <c r="L1227" s="38"/>
    </row>
    <row r="1229" spans="12:12" s="5" customFormat="1">
      <c r="L1229" s="38"/>
    </row>
    <row r="1231" spans="12:12" s="5" customFormat="1">
      <c r="L1231" s="38"/>
    </row>
    <row r="1233" spans="12:12" s="5" customFormat="1">
      <c r="L1233" s="38"/>
    </row>
    <row r="1234" spans="12:12" s="5" customFormat="1">
      <c r="L1234" s="38"/>
    </row>
    <row r="1235" spans="12:12" s="5" customFormat="1">
      <c r="L1235" s="38"/>
    </row>
    <row r="1237" spans="12:12" s="5" customFormat="1">
      <c r="L1237" s="38"/>
    </row>
    <row r="1239" spans="12:12" s="5" customFormat="1">
      <c r="L1239" s="38"/>
    </row>
    <row r="1241" spans="12:12" s="5" customFormat="1">
      <c r="L1241" s="38"/>
    </row>
    <row r="1243" spans="12:12" s="5" customFormat="1">
      <c r="L1243" s="38"/>
    </row>
    <row r="1244" spans="12:12" s="5" customFormat="1">
      <c r="L1244" s="38"/>
    </row>
    <row r="1245" spans="12:12" s="5" customFormat="1">
      <c r="L1245" s="38"/>
    </row>
    <row r="1246" spans="12:12" s="5" customFormat="1">
      <c r="L1246" s="38"/>
    </row>
    <row r="1247" spans="12:12" s="5" customFormat="1">
      <c r="L1247" s="38"/>
    </row>
    <row r="1248" spans="12:12" s="5" customFormat="1">
      <c r="L1248" s="38"/>
    </row>
    <row r="1249" spans="12:12" s="5" customFormat="1">
      <c r="L1249" s="38"/>
    </row>
    <row r="1250" spans="12:12" s="5" customFormat="1">
      <c r="L1250" s="38"/>
    </row>
    <row r="1251" spans="12:12" s="5" customFormat="1">
      <c r="L1251" s="38"/>
    </row>
    <row r="1252" spans="12:12" s="5" customFormat="1">
      <c r="L1252" s="38"/>
    </row>
    <row r="1254" spans="12:12" s="5" customFormat="1">
      <c r="L1254" s="38"/>
    </row>
    <row r="1255" spans="12:12" s="5" customFormat="1">
      <c r="L1255" s="38"/>
    </row>
    <row r="1256" spans="12:12" s="5" customFormat="1">
      <c r="L1256" s="38"/>
    </row>
    <row r="1257" spans="12:12" s="5" customFormat="1">
      <c r="L1257" s="38"/>
    </row>
    <row r="1258" spans="12:12" s="5" customFormat="1">
      <c r="L1258" s="38"/>
    </row>
    <row r="1259" spans="12:12" s="5" customFormat="1">
      <c r="L1259" s="38"/>
    </row>
    <row r="1260" spans="12:12" s="5" customFormat="1">
      <c r="L1260" s="38"/>
    </row>
    <row r="1262" spans="12:12" s="5" customFormat="1">
      <c r="L1262" s="38"/>
    </row>
    <row r="1264" spans="12:12" s="5" customFormat="1">
      <c r="L1264" s="38"/>
    </row>
    <row r="1266" spans="12:12" s="5" customFormat="1">
      <c r="L1266" s="38"/>
    </row>
    <row r="1268" spans="12:12" s="5" customFormat="1">
      <c r="L1268" s="38"/>
    </row>
    <row r="1269" spans="12:12" s="5" customFormat="1">
      <c r="L1269" s="38"/>
    </row>
    <row r="1270" spans="12:12" s="5" customFormat="1">
      <c r="L1270" s="38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3.2"/>
  <cols>
    <col min="1" max="1" width="4.6640625" bestFit="1" customWidth="1"/>
    <col min="2" max="2" width="25.6640625" bestFit="1" customWidth="1"/>
    <col min="3" max="3" width="19.33203125" customWidth="1"/>
    <col min="4" max="4" width="18.33203125" customWidth="1"/>
    <col min="5" max="5" width="23.88671875" customWidth="1"/>
  </cols>
  <sheetData>
    <row r="1" spans="1:5" ht="21">
      <c r="A1" s="502" t="s">
        <v>465</v>
      </c>
      <c r="B1" s="502"/>
      <c r="C1" s="502"/>
      <c r="D1" s="144" t="s">
        <v>588</v>
      </c>
      <c r="E1" s="145">
        <v>15</v>
      </c>
    </row>
    <row r="2" spans="1:5" ht="62.25" customHeight="1">
      <c r="A2" s="503" t="s">
        <v>466</v>
      </c>
      <c r="B2" s="503"/>
      <c r="C2" s="503"/>
    </row>
    <row r="3" spans="1:5" ht="13.8">
      <c r="A3" s="3"/>
      <c r="B3" s="3"/>
      <c r="C3" s="3"/>
    </row>
    <row r="4" spans="1:5" ht="13.8">
      <c r="A4" s="3"/>
      <c r="B4" s="3"/>
      <c r="C4" s="138" t="s">
        <v>467</v>
      </c>
    </row>
    <row r="5" spans="1:5" ht="13.8">
      <c r="A5" s="139" t="s">
        <v>468</v>
      </c>
      <c r="B5" s="139" t="s">
        <v>469</v>
      </c>
      <c r="C5" s="139" t="s">
        <v>470</v>
      </c>
      <c r="D5" s="223" t="s">
        <v>574</v>
      </c>
      <c r="E5" s="223" t="s">
        <v>575</v>
      </c>
    </row>
    <row r="6" spans="1:5" ht="13.8">
      <c r="A6" s="140">
        <v>1</v>
      </c>
      <c r="B6" s="141" t="s">
        <v>471</v>
      </c>
      <c r="C6" s="142">
        <f>VLOOKUP($D$1,'havelvac 7.1'!$A$13:$T$1493,Hashvt!$E$1)</f>
        <v>0</v>
      </c>
      <c r="D6">
        <v>0</v>
      </c>
      <c r="E6" s="214">
        <f>+D6+C6</f>
        <v>0</v>
      </c>
    </row>
    <row r="7" spans="1:5" ht="13.8">
      <c r="A7" s="140">
        <v>2</v>
      </c>
      <c r="B7" s="141" t="s">
        <v>472</v>
      </c>
      <c r="C7" s="142">
        <f>VLOOKUP($D$1,'havelvac 7.2'!$A$13:$AC$1490,Hashvt!$E$1)</f>
        <v>0</v>
      </c>
      <c r="D7" s="214">
        <v>11189.2</v>
      </c>
      <c r="E7" s="214">
        <f t="shared" ref="E7:E18" si="0">+D7+C7</f>
        <v>11189.2</v>
      </c>
    </row>
    <row r="8" spans="1:5" ht="13.8">
      <c r="A8" s="140">
        <v>3</v>
      </c>
      <c r="B8" s="141" t="s">
        <v>473</v>
      </c>
      <c r="C8" s="142">
        <f>VLOOKUP($D$1,'havelvac 7.3'!$A$13:$AC$805,Hashvt!$E$1)</f>
        <v>0</v>
      </c>
      <c r="D8" s="214">
        <v>7303.8</v>
      </c>
      <c r="E8" s="214">
        <f t="shared" si="0"/>
        <v>7303.8</v>
      </c>
    </row>
    <row r="9" spans="1:5" ht="13.8">
      <c r="A9" s="140">
        <v>4</v>
      </c>
      <c r="B9" s="141" t="s">
        <v>474</v>
      </c>
      <c r="C9" s="142">
        <f>VLOOKUP($D$1,'havelvac 7.4'!$A$13:$AC$804,Hashvt!$E$1)</f>
        <v>0</v>
      </c>
      <c r="D9" s="214">
        <v>11189.2</v>
      </c>
      <c r="E9" s="214">
        <f t="shared" si="0"/>
        <v>11189.2</v>
      </c>
    </row>
    <row r="10" spans="1:5" ht="13.8">
      <c r="A10" s="140">
        <v>5</v>
      </c>
      <c r="B10" s="141" t="s">
        <v>475</v>
      </c>
      <c r="C10" s="142">
        <f>VLOOKUP($D$1,'havelvac 7.5'!$A$13:$AC$1490,Hashvt!$E$1)</f>
        <v>0</v>
      </c>
      <c r="D10" s="214">
        <v>0</v>
      </c>
      <c r="E10" s="214">
        <f t="shared" si="0"/>
        <v>0</v>
      </c>
    </row>
    <row r="11" spans="1:5" ht="13.8">
      <c r="A11" s="140">
        <v>6</v>
      </c>
      <c r="B11" s="141" t="s">
        <v>476</v>
      </c>
      <c r="C11" s="142">
        <f>VLOOKUP($D$1,'havelvac 7.6'!$A$13:$AC$1490,Hashvt!$E$1)</f>
        <v>0</v>
      </c>
      <c r="D11" s="214">
        <v>11189.2</v>
      </c>
      <c r="E11" s="214">
        <f t="shared" si="0"/>
        <v>11189.2</v>
      </c>
    </row>
    <row r="12" spans="1:5" ht="13.8">
      <c r="A12" s="140">
        <v>7</v>
      </c>
      <c r="B12" s="141" t="s">
        <v>477</v>
      </c>
      <c r="C12" s="142">
        <f>VLOOKUP($D$1,'havelvac 7.7'!$A$13:$AC$1490,Hashvt!$E$1)</f>
        <v>0</v>
      </c>
      <c r="D12" s="214">
        <v>11189.1001</v>
      </c>
      <c r="E12" s="214">
        <f t="shared" si="0"/>
        <v>11189.1001</v>
      </c>
    </row>
    <row r="13" spans="1:5" ht="13.8">
      <c r="A13" s="140">
        <v>8</v>
      </c>
      <c r="B13" s="141" t="s">
        <v>478</v>
      </c>
      <c r="C13" s="142">
        <f>VLOOKUP($D$1,'havelvac 7.9'!$A$13:$AC$1490,Hashvt!$E$1)</f>
        <v>0</v>
      </c>
      <c r="D13" s="214">
        <v>11189.1</v>
      </c>
      <c r="E13" s="214">
        <f t="shared" si="0"/>
        <v>11189.1</v>
      </c>
    </row>
    <row r="14" spans="1:5" ht="13.8">
      <c r="A14" s="140">
        <v>9</v>
      </c>
      <c r="B14" s="141" t="s">
        <v>479</v>
      </c>
      <c r="C14" s="142">
        <f>VLOOKUP($D$1,'havelvac 7.8'!$A$13:$AC$1490,Hashvt!$E$1)</f>
        <v>0</v>
      </c>
      <c r="D14" s="214">
        <v>11189.1</v>
      </c>
      <c r="E14" s="214">
        <f t="shared" si="0"/>
        <v>11189.1</v>
      </c>
    </row>
    <row r="15" spans="1:5" ht="13.8">
      <c r="A15" s="140">
        <v>10</v>
      </c>
      <c r="B15" s="141" t="s">
        <v>480</v>
      </c>
      <c r="C15" s="142">
        <f>VLOOKUP($D$1,'havelvac 7.10'!$A$13:$AC$1490,Hashvt!$E$1)</f>
        <v>0</v>
      </c>
      <c r="D15" s="214">
        <v>0</v>
      </c>
      <c r="E15" s="214">
        <f t="shared" si="0"/>
        <v>0</v>
      </c>
    </row>
    <row r="16" spans="1:5" ht="13.8">
      <c r="A16" s="140">
        <v>11</v>
      </c>
      <c r="B16" s="141" t="s">
        <v>481</v>
      </c>
      <c r="C16" s="142">
        <f>VLOOKUP($D$1,'havelvac 7.11'!$A$13:$AC$1490,Hashvt!$E$1)</f>
        <v>0</v>
      </c>
      <c r="D16" s="214">
        <v>0</v>
      </c>
      <c r="E16" s="214">
        <f t="shared" si="0"/>
        <v>0</v>
      </c>
    </row>
    <row r="17" spans="1:5" ht="13.8">
      <c r="A17" s="140">
        <v>12</v>
      </c>
      <c r="B17" s="141" t="s">
        <v>482</v>
      </c>
      <c r="C17" s="142">
        <f>VLOOKUP($D$1,'havelvac 7.12'!$A$13:$P$1490,Hashvt!$E$1)</f>
        <v>0</v>
      </c>
      <c r="D17" s="214">
        <v>11189.2</v>
      </c>
      <c r="E17" s="214">
        <f t="shared" si="0"/>
        <v>11189.2</v>
      </c>
    </row>
    <row r="18" spans="1:5" ht="13.8">
      <c r="A18" s="140">
        <v>13</v>
      </c>
      <c r="B18" s="141" t="s">
        <v>483</v>
      </c>
      <c r="C18" s="142">
        <f>VLOOKUP($D$1,'havelvac 7.13'!$A$13:$P$1486,Hashvt!$E$1)</f>
        <v>0</v>
      </c>
      <c r="D18" s="214">
        <v>7303.8</v>
      </c>
      <c r="E18" s="214">
        <f t="shared" si="0"/>
        <v>7303.8</v>
      </c>
    </row>
    <row r="19" spans="1:5" ht="22.5" customHeight="1">
      <c r="A19" s="504" t="s">
        <v>484</v>
      </c>
      <c r="B19" s="505"/>
      <c r="C19" s="143">
        <f>SUM(C6:C18)</f>
        <v>0</v>
      </c>
      <c r="D19" s="143">
        <f>SUM(D7:D18)</f>
        <v>92931.700100000002</v>
      </c>
      <c r="E19" s="143">
        <f>SUM(E7:E18)</f>
        <v>92931.700100000002</v>
      </c>
    </row>
    <row r="20" spans="1:5" ht="13.8">
      <c r="C20" s="143"/>
    </row>
    <row r="21" spans="1:5">
      <c r="C21" s="214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213360</xdr:colOff>
                    <xdr:row>1</xdr:row>
                    <xdr:rowOff>99060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09375" defaultRowHeight="15.6"/>
  <cols>
    <col min="1" max="1" width="17.33203125" style="122" hidden="1" customWidth="1"/>
    <col min="2" max="2" width="3.33203125" style="116" hidden="1" customWidth="1"/>
    <col min="3" max="3" width="4.44140625" style="117" hidden="1" customWidth="1"/>
    <col min="4" max="4" width="3.33203125" style="118" hidden="1" customWidth="1"/>
    <col min="5" max="5" width="3.33203125" style="119" hidden="1" customWidth="1"/>
    <col min="6" max="6" width="5.109375" style="120" hidden="1" customWidth="1"/>
    <col min="7" max="7" width="5.5546875" style="121" hidden="1" customWidth="1"/>
    <col min="8" max="8" width="1.6640625" style="6" customWidth="1"/>
    <col min="9" max="9" width="3.109375" style="40" customWidth="1"/>
    <col min="10" max="10" width="2.44140625" style="41" customWidth="1"/>
    <col min="11" max="11" width="2.109375" style="42" customWidth="1"/>
    <col min="12" max="12" width="51.5546875" style="38" customWidth="1"/>
    <col min="13" max="13" width="5.88671875" style="210" customWidth="1"/>
    <col min="14" max="14" width="16.109375" style="39" customWidth="1"/>
    <col min="15" max="15" width="16.5546875" style="39" customWidth="1"/>
    <col min="16" max="16" width="7.88671875" style="5" customWidth="1"/>
    <col min="17" max="17" width="14.88671875" style="5" customWidth="1"/>
    <col min="18" max="18" width="7.88671875" style="5" customWidth="1"/>
    <col min="19" max="19" width="16.6640625" style="5" customWidth="1"/>
    <col min="20" max="20" width="8.109375" style="5" customWidth="1"/>
    <col min="21" max="21" width="16.44140625" style="5" customWidth="1"/>
    <col min="22" max="22" width="15.33203125" style="5" customWidth="1"/>
    <col min="23" max="23" width="8" style="5" customWidth="1"/>
    <col min="24" max="24" width="13.109375" style="5" customWidth="1"/>
    <col min="25" max="25" width="8.33203125" style="5" customWidth="1"/>
    <col min="26" max="26" width="13" style="5" customWidth="1"/>
    <col min="27" max="27" width="8.44140625" style="5" customWidth="1"/>
    <col min="28" max="28" width="13" style="5" customWidth="1"/>
    <col min="29" max="16384" width="9.109375" style="5"/>
  </cols>
  <sheetData>
    <row r="1" spans="1:28" ht="39.75" customHeight="1">
      <c r="A1" s="122" t="s">
        <v>490</v>
      </c>
      <c r="H1" s="506" t="s">
        <v>43</v>
      </c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506"/>
      <c r="AA1" s="506"/>
      <c r="AB1" s="506"/>
    </row>
    <row r="2" spans="1:28" hidden="1">
      <c r="A2" s="123"/>
      <c r="H2" s="137"/>
      <c r="I2" s="137"/>
      <c r="J2" s="137"/>
      <c r="K2" s="137"/>
      <c r="L2" s="137"/>
      <c r="M2" s="211"/>
      <c r="N2" s="137"/>
      <c r="O2" s="137"/>
      <c r="P2" s="137"/>
      <c r="Q2" s="137"/>
    </row>
    <row r="3" spans="1:28">
      <c r="A3" s="123"/>
      <c r="I3" s="7"/>
      <c r="J3" s="43"/>
      <c r="K3" s="43"/>
      <c r="L3" s="8"/>
      <c r="M3" s="209"/>
      <c r="N3" s="9"/>
      <c r="O3" s="9"/>
      <c r="P3" s="9"/>
      <c r="Q3" s="9"/>
      <c r="R3" s="9"/>
    </row>
    <row r="4" spans="1:28" ht="15.75" customHeight="1">
      <c r="A4" s="123"/>
      <c r="H4" s="516" t="s">
        <v>98</v>
      </c>
      <c r="I4" s="516" t="s">
        <v>99</v>
      </c>
      <c r="J4" s="519" t="s">
        <v>100</v>
      </c>
      <c r="K4" s="519" t="s">
        <v>101</v>
      </c>
      <c r="L4" s="522" t="s">
        <v>102</v>
      </c>
      <c r="M4" s="525" t="s">
        <v>103</v>
      </c>
      <c r="N4" s="513" t="s">
        <v>585</v>
      </c>
      <c r="O4" s="507" t="s">
        <v>586</v>
      </c>
      <c r="P4" s="508"/>
      <c r="Q4" s="508"/>
      <c r="R4" s="508"/>
      <c r="S4" s="508"/>
      <c r="T4" s="508"/>
      <c r="U4" s="509"/>
      <c r="V4" s="507" t="s">
        <v>587</v>
      </c>
      <c r="W4" s="508"/>
      <c r="X4" s="508"/>
      <c r="Y4" s="508"/>
      <c r="Z4" s="508"/>
      <c r="AA4" s="508"/>
      <c r="AB4" s="509"/>
    </row>
    <row r="5" spans="1:28" s="10" customFormat="1" ht="5.25" customHeight="1">
      <c r="A5" s="123"/>
      <c r="B5" s="116"/>
      <c r="C5" s="117"/>
      <c r="D5" s="118"/>
      <c r="E5" s="119"/>
      <c r="F5" s="120"/>
      <c r="G5" s="121"/>
      <c r="H5" s="517"/>
      <c r="I5" s="517"/>
      <c r="J5" s="520"/>
      <c r="K5" s="520"/>
      <c r="L5" s="523"/>
      <c r="M5" s="526"/>
      <c r="N5" s="514"/>
      <c r="O5" s="510"/>
      <c r="P5" s="511"/>
      <c r="Q5" s="511"/>
      <c r="R5" s="511"/>
      <c r="S5" s="511"/>
      <c r="T5" s="511"/>
      <c r="U5" s="512"/>
      <c r="V5" s="510"/>
      <c r="W5" s="511"/>
      <c r="X5" s="511"/>
      <c r="Y5" s="511"/>
      <c r="Z5" s="511"/>
      <c r="AA5" s="511"/>
      <c r="AB5" s="512"/>
    </row>
    <row r="6" spans="1:28" s="11" customFormat="1" ht="31.5" customHeight="1">
      <c r="A6" s="123"/>
      <c r="B6" s="124"/>
      <c r="C6" s="125"/>
      <c r="D6" s="126"/>
      <c r="E6" s="127"/>
      <c r="F6" s="128"/>
      <c r="G6" s="129"/>
      <c r="H6" s="518"/>
      <c r="I6" s="518"/>
      <c r="J6" s="521"/>
      <c r="K6" s="521"/>
      <c r="L6" s="524"/>
      <c r="M6" s="527"/>
      <c r="N6" s="515"/>
      <c r="O6" s="2" t="s">
        <v>378</v>
      </c>
      <c r="P6" s="224" t="s">
        <v>42</v>
      </c>
      <c r="Q6" s="2" t="s">
        <v>379</v>
      </c>
      <c r="R6" s="224" t="s">
        <v>42</v>
      </c>
      <c r="S6" s="2" t="s">
        <v>380</v>
      </c>
      <c r="T6" s="224" t="s">
        <v>42</v>
      </c>
      <c r="U6" s="2" t="s">
        <v>381</v>
      </c>
      <c r="V6" s="2" t="s">
        <v>378</v>
      </c>
      <c r="W6" s="224" t="s">
        <v>42</v>
      </c>
      <c r="X6" s="2" t="s">
        <v>379</v>
      </c>
      <c r="Y6" s="224" t="s">
        <v>42</v>
      </c>
      <c r="Z6" s="2" t="s">
        <v>380</v>
      </c>
      <c r="AA6" s="224" t="s">
        <v>42</v>
      </c>
      <c r="AB6" s="2" t="s">
        <v>381</v>
      </c>
    </row>
    <row r="7" spans="1:28" s="15" customFormat="1">
      <c r="A7" s="123"/>
      <c r="B7" s="124"/>
      <c r="C7" s="125"/>
      <c r="D7" s="126"/>
      <c r="E7" s="127"/>
      <c r="F7" s="128"/>
      <c r="G7" s="129"/>
      <c r="H7" s="135">
        <v>1</v>
      </c>
      <c r="I7" s="135">
        <v>2</v>
      </c>
      <c r="J7" s="135">
        <v>3</v>
      </c>
      <c r="K7" s="135">
        <v>4</v>
      </c>
      <c r="L7" s="135">
        <v>5</v>
      </c>
      <c r="M7" s="136">
        <v>6</v>
      </c>
      <c r="N7" s="135">
        <v>7</v>
      </c>
      <c r="O7" s="135">
        <v>8</v>
      </c>
      <c r="P7" s="135">
        <v>9</v>
      </c>
      <c r="Q7" s="135">
        <v>10</v>
      </c>
      <c r="R7" s="135">
        <v>11</v>
      </c>
      <c r="S7" s="135">
        <v>12</v>
      </c>
      <c r="T7" s="135">
        <v>13</v>
      </c>
      <c r="U7" s="135">
        <v>14</v>
      </c>
      <c r="V7" s="135">
        <v>15</v>
      </c>
      <c r="W7" s="135">
        <v>16</v>
      </c>
      <c r="X7" s="135">
        <v>17</v>
      </c>
      <c r="Y7" s="135">
        <v>18</v>
      </c>
      <c r="Z7" s="135">
        <v>19</v>
      </c>
      <c r="AA7" s="135">
        <v>20</v>
      </c>
      <c r="AB7" s="135">
        <v>21</v>
      </c>
    </row>
    <row r="8" spans="1:28" s="161" customFormat="1" ht="29.25" customHeight="1">
      <c r="A8" s="122" t="str">
        <f t="shared" ref="A8:A76" si="0">CONCATENATE(B8,C8,D8,E8,F8,G8)</f>
        <v>71000000000000</v>
      </c>
      <c r="B8" s="124" t="s">
        <v>439</v>
      </c>
      <c r="C8" s="125" t="s">
        <v>441</v>
      </c>
      <c r="D8" s="126" t="s">
        <v>441</v>
      </c>
      <c r="E8" s="127" t="s">
        <v>441</v>
      </c>
      <c r="F8" s="128" t="s">
        <v>441</v>
      </c>
      <c r="G8" s="129" t="s">
        <v>440</v>
      </c>
      <c r="H8" s="171"/>
      <c r="I8" s="157"/>
      <c r="J8" s="158"/>
      <c r="K8" s="158"/>
      <c r="L8" s="159" t="s">
        <v>105</v>
      </c>
      <c r="M8" s="172"/>
      <c r="N8" s="160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60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5" t="str">
        <f>IFERROR(Q8/O8, " ")</f>
        <v xml:space="preserve"> </v>
      </c>
      <c r="Q8" s="16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5" t="str">
        <f>IFERROR(S8/O8, " ")</f>
        <v xml:space="preserve"> </v>
      </c>
      <c r="S8" s="16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5" t="str">
        <f>IFERROR(U8/O8, " ")</f>
        <v xml:space="preserve"> </v>
      </c>
      <c r="U8" s="16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60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5" t="str">
        <f>IFERROR(X8/V8, " ")</f>
        <v xml:space="preserve"> </v>
      </c>
      <c r="X8" s="16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5" t="str">
        <f>IFERROR(Z8/V8, " ")</f>
        <v xml:space="preserve"> </v>
      </c>
      <c r="Z8" s="16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5" t="str">
        <f>IFERROR(AB8/V8, " ")</f>
        <v xml:space="preserve"> </v>
      </c>
      <c r="AB8" s="16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61" customFormat="1" ht="29.25" customHeight="1">
      <c r="A9" s="122"/>
      <c r="B9" s="124"/>
      <c r="C9" s="125"/>
      <c r="D9" s="126"/>
      <c r="E9" s="127"/>
      <c r="F9" s="128"/>
      <c r="G9" s="129"/>
      <c r="H9" s="171"/>
      <c r="I9" s="157"/>
      <c r="J9" s="158"/>
      <c r="K9" s="158"/>
      <c r="L9" s="159" t="s">
        <v>63</v>
      </c>
      <c r="M9" s="172"/>
      <c r="N9" s="160">
        <f>+N8-N54-N593</f>
        <v>0</v>
      </c>
      <c r="O9" s="160">
        <f t="shared" ref="O9:AB9" si="1">+O8-O54-O593</f>
        <v>0</v>
      </c>
      <c r="P9" s="225" t="str">
        <f>IFERROR(Q9/O9, " ")</f>
        <v xml:space="preserve"> </v>
      </c>
      <c r="Q9" s="160" t="e">
        <f t="shared" si="1"/>
        <v>#REF!</v>
      </c>
      <c r="R9" s="225" t="str">
        <f>IFERROR(S9/O9, " ")</f>
        <v xml:space="preserve"> </v>
      </c>
      <c r="S9" s="160" t="e">
        <f t="shared" si="1"/>
        <v>#REF!</v>
      </c>
      <c r="T9" s="225" t="str">
        <f>IFERROR(U9/O9, " ")</f>
        <v xml:space="preserve"> </v>
      </c>
      <c r="U9" s="160" t="e">
        <f t="shared" si="1"/>
        <v>#REF!</v>
      </c>
      <c r="V9" s="160">
        <f t="shared" si="1"/>
        <v>0</v>
      </c>
      <c r="W9" s="225" t="str">
        <f>IFERROR(X9/V9, " ")</f>
        <v xml:space="preserve"> </v>
      </c>
      <c r="X9" s="160" t="e">
        <f t="shared" si="1"/>
        <v>#REF!</v>
      </c>
      <c r="Y9" s="225" t="str">
        <f>IFERROR(Z9/V9, " ")</f>
        <v xml:space="preserve"> </v>
      </c>
      <c r="Z9" s="160" t="e">
        <f t="shared" si="1"/>
        <v>#REF!</v>
      </c>
      <c r="AA9" s="225" t="str">
        <f>IFERROR(AB9/V9, " ")</f>
        <v xml:space="preserve"> </v>
      </c>
      <c r="AB9" s="160" t="e">
        <f t="shared" si="1"/>
        <v>#REF!</v>
      </c>
    </row>
    <row r="10" spans="1:28" s="164" customFormat="1" ht="27.6">
      <c r="A10" s="122" t="str">
        <f t="shared" si="0"/>
        <v>71010000000000</v>
      </c>
      <c r="B10" s="124" t="s">
        <v>439</v>
      </c>
      <c r="C10" s="117" t="s">
        <v>106</v>
      </c>
      <c r="D10" s="118" t="s">
        <v>441</v>
      </c>
      <c r="E10" s="127" t="s">
        <v>441</v>
      </c>
      <c r="F10" s="128" t="s">
        <v>441</v>
      </c>
      <c r="G10" s="129" t="s">
        <v>440</v>
      </c>
      <c r="H10" s="173">
        <v>2100</v>
      </c>
      <c r="I10" s="212" t="s">
        <v>106</v>
      </c>
      <c r="J10" s="213">
        <v>0</v>
      </c>
      <c r="K10" s="213">
        <v>0</v>
      </c>
      <c r="L10" s="162" t="s">
        <v>107</v>
      </c>
      <c r="M10" s="174"/>
      <c r="N10" s="163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3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6" t="str">
        <f>IFERROR(Q10/O10, " ")</f>
        <v xml:space="preserve"> </v>
      </c>
      <c r="Q10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6" t="str">
        <f>IFERROR(S10/O10, " ")</f>
        <v xml:space="preserve"> </v>
      </c>
      <c r="S10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6" t="str">
        <f>IFERROR(U10/O10, " ")</f>
        <v xml:space="preserve"> </v>
      </c>
      <c r="U10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3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6" t="str">
        <f>IFERROR(X10/V10, " ")</f>
        <v xml:space="preserve"> </v>
      </c>
      <c r="X10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6" t="str">
        <f>IFERROR(Z10/V10, " ")</f>
        <v xml:space="preserve"> </v>
      </c>
      <c r="Z10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6" t="str">
        <f>IFERROR(AB10/V10, " ")</f>
        <v xml:space="preserve"> </v>
      </c>
      <c r="AB10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7" customFormat="1" ht="13.8">
      <c r="A11" s="184" t="str">
        <f t="shared" si="0"/>
        <v>71010000000001</v>
      </c>
      <c r="B11" s="185" t="s">
        <v>439</v>
      </c>
      <c r="C11" s="134" t="s">
        <v>106</v>
      </c>
      <c r="D11" s="133" t="s">
        <v>441</v>
      </c>
      <c r="E11" s="205" t="s">
        <v>441</v>
      </c>
      <c r="F11" s="206" t="s">
        <v>441</v>
      </c>
      <c r="G11" s="187" t="s">
        <v>96</v>
      </c>
      <c r="H11" s="17"/>
      <c r="I11" s="18"/>
      <c r="J11" s="19"/>
      <c r="K11" s="19"/>
      <c r="L11" s="20" t="s">
        <v>108</v>
      </c>
      <c r="M11" s="44"/>
      <c r="N11" s="190"/>
      <c r="O11" s="190"/>
      <c r="P11" s="227"/>
      <c r="Q11" s="190"/>
      <c r="R11" s="227"/>
      <c r="S11" s="190"/>
      <c r="T11" s="227"/>
      <c r="U11" s="190"/>
      <c r="V11" s="190"/>
      <c r="W11" s="227"/>
      <c r="X11" s="190"/>
      <c r="Y11" s="227"/>
      <c r="Z11" s="190"/>
      <c r="AA11" s="227"/>
      <c r="AB11" s="190"/>
    </row>
    <row r="12" spans="1:28" s="208" customFormat="1" ht="39" customHeight="1">
      <c r="A12" s="184" t="str">
        <f t="shared" si="0"/>
        <v>71010100000000</v>
      </c>
      <c r="B12" s="185" t="s">
        <v>439</v>
      </c>
      <c r="C12" s="134" t="s">
        <v>106</v>
      </c>
      <c r="D12" s="133" t="s">
        <v>106</v>
      </c>
      <c r="E12" s="205" t="s">
        <v>441</v>
      </c>
      <c r="F12" s="206" t="s">
        <v>441</v>
      </c>
      <c r="G12" s="187" t="s">
        <v>440</v>
      </c>
      <c r="H12" s="175">
        <v>2110</v>
      </c>
      <c r="I12" s="166" t="s">
        <v>106</v>
      </c>
      <c r="J12" s="167">
        <v>1</v>
      </c>
      <c r="K12" s="167">
        <v>0</v>
      </c>
      <c r="L12" s="168" t="s">
        <v>109</v>
      </c>
      <c r="M12" s="176"/>
      <c r="N12" s="188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8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8" t="str">
        <f>IFERROR(Q12/O12, " ")</f>
        <v xml:space="preserve"> </v>
      </c>
      <c r="Q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8" t="str">
        <f>IFERROR(S12/O12, " ")</f>
        <v xml:space="preserve"> </v>
      </c>
      <c r="S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8" t="str">
        <f>IFERROR(U12/O12, " ")</f>
        <v xml:space="preserve"> </v>
      </c>
      <c r="U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8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8" t="str">
        <f>IFERROR(X12/V12, " ")</f>
        <v xml:space="preserve"> </v>
      </c>
      <c r="X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8" t="str">
        <f>IFERROR(Z12/V12, " ")</f>
        <v xml:space="preserve"> </v>
      </c>
      <c r="Z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8" t="str">
        <f>IFERROR(AB12/V12, " ")</f>
        <v xml:space="preserve"> </v>
      </c>
      <c r="AB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7" customFormat="1" ht="13.8">
      <c r="A13" s="184" t="str">
        <f t="shared" si="0"/>
        <v>71010100000001</v>
      </c>
      <c r="B13" s="185" t="s">
        <v>439</v>
      </c>
      <c r="C13" s="134" t="s">
        <v>106</v>
      </c>
      <c r="D13" s="133" t="s">
        <v>106</v>
      </c>
      <c r="E13" s="205" t="s">
        <v>441</v>
      </c>
      <c r="F13" s="206" t="s">
        <v>441</v>
      </c>
      <c r="G13" s="187" t="s">
        <v>96</v>
      </c>
      <c r="H13" s="17"/>
      <c r="I13" s="18"/>
      <c r="J13" s="19"/>
      <c r="K13" s="19"/>
      <c r="L13" s="20" t="s">
        <v>110</v>
      </c>
      <c r="M13" s="35"/>
      <c r="N13" s="190"/>
      <c r="O13" s="190"/>
      <c r="P13" s="227"/>
      <c r="Q13" s="190"/>
      <c r="R13" s="227"/>
      <c r="S13" s="190"/>
      <c r="T13" s="227"/>
      <c r="U13" s="190"/>
      <c r="V13" s="190"/>
      <c r="W13" s="227"/>
      <c r="X13" s="190"/>
      <c r="Y13" s="227"/>
      <c r="Z13" s="190"/>
      <c r="AA13" s="227"/>
      <c r="AB13" s="190"/>
    </row>
    <row r="14" spans="1:28" s="193" customFormat="1" ht="26.4">
      <c r="A14" s="184" t="str">
        <f t="shared" si="0"/>
        <v>71010101000000</v>
      </c>
      <c r="B14" s="185" t="s">
        <v>439</v>
      </c>
      <c r="C14" s="134" t="s">
        <v>106</v>
      </c>
      <c r="D14" s="133" t="s">
        <v>106</v>
      </c>
      <c r="E14" s="132" t="s">
        <v>106</v>
      </c>
      <c r="F14" s="206" t="s">
        <v>441</v>
      </c>
      <c r="G14" s="187" t="s">
        <v>440</v>
      </c>
      <c r="H14" s="151">
        <v>2111</v>
      </c>
      <c r="I14" s="152" t="s">
        <v>106</v>
      </c>
      <c r="J14" s="153">
        <v>1</v>
      </c>
      <c r="K14" s="153">
        <v>1</v>
      </c>
      <c r="L14" s="154" t="s">
        <v>363</v>
      </c>
      <c r="M14" s="155"/>
      <c r="N14" s="192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2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9" t="str">
        <f>IFERROR(Q14/O14, " ")</f>
        <v xml:space="preserve"> </v>
      </c>
      <c r="Q1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9" t="str">
        <f>IFERROR(S14/O14, " ")</f>
        <v xml:space="preserve"> </v>
      </c>
      <c r="S1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9" t="str">
        <f>IFERROR(U14/O14, " ")</f>
        <v xml:space="preserve"> </v>
      </c>
      <c r="U1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2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9" t="str">
        <f>IFERROR(X14/V14, " ")</f>
        <v xml:space="preserve"> </v>
      </c>
      <c r="X1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9" t="str">
        <f>IFERROR(Z14/V14, " ")</f>
        <v xml:space="preserve"> </v>
      </c>
      <c r="Z1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9" t="str">
        <f>IFERROR(AB14/V14, " ")</f>
        <v xml:space="preserve"> </v>
      </c>
      <c r="AB1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7" customFormat="1" ht="13.2">
      <c r="A15" s="184" t="str">
        <f t="shared" si="0"/>
        <v>71010101000001</v>
      </c>
      <c r="B15" s="185" t="s">
        <v>439</v>
      </c>
      <c r="C15" s="134" t="s">
        <v>106</v>
      </c>
      <c r="D15" s="133" t="s">
        <v>106</v>
      </c>
      <c r="E15" s="132" t="s">
        <v>106</v>
      </c>
      <c r="F15" s="206" t="s">
        <v>441</v>
      </c>
      <c r="G15" s="187" t="s">
        <v>96</v>
      </c>
      <c r="H15" s="17"/>
      <c r="I15" s="25"/>
      <c r="J15" s="26"/>
      <c r="K15" s="26"/>
      <c r="L15" s="20" t="s">
        <v>108</v>
      </c>
      <c r="M15" s="44"/>
      <c r="N15" s="190"/>
      <c r="O15" s="190"/>
      <c r="P15" s="227"/>
      <c r="Q15" s="190"/>
      <c r="R15" s="227"/>
      <c r="S15" s="190"/>
      <c r="T15" s="227"/>
      <c r="U15" s="190"/>
      <c r="V15" s="190"/>
      <c r="W15" s="227"/>
      <c r="X15" s="190"/>
      <c r="Y15" s="227"/>
      <c r="Z15" s="190"/>
      <c r="AA15" s="227"/>
      <c r="AB15" s="190"/>
    </row>
    <row r="16" spans="1:28" s="198" customFormat="1" ht="13.8">
      <c r="A16" s="184" t="str">
        <f t="shared" si="0"/>
        <v>71010101010000</v>
      </c>
      <c r="B16" s="185" t="s">
        <v>439</v>
      </c>
      <c r="C16" s="134" t="s">
        <v>106</v>
      </c>
      <c r="D16" s="133" t="s">
        <v>106</v>
      </c>
      <c r="E16" s="132" t="s">
        <v>106</v>
      </c>
      <c r="F16" s="206" t="s">
        <v>106</v>
      </c>
      <c r="G16" s="187" t="s">
        <v>440</v>
      </c>
      <c r="H16" s="146"/>
      <c r="I16" s="147"/>
      <c r="J16" s="148"/>
      <c r="K16" s="148"/>
      <c r="L16" s="27" t="s">
        <v>111</v>
      </c>
      <c r="M16" s="28"/>
      <c r="N16" s="197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7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30" t="str">
        <f t="shared" ref="P16:P79" si="2">IFERROR(Q16/O16, " ")</f>
        <v xml:space="preserve"> </v>
      </c>
      <c r="Q1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30" t="str">
        <f t="shared" ref="R16:R79" si="3">IFERROR(S16/O16, " ")</f>
        <v xml:space="preserve"> </v>
      </c>
      <c r="S1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30" t="str">
        <f t="shared" ref="T16:T79" si="4">IFERROR(U16/O16, " ")</f>
        <v xml:space="preserve"> </v>
      </c>
      <c r="U1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7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30" t="str">
        <f t="shared" ref="W16:W79" si="5">IFERROR(X16/V16, " ")</f>
        <v xml:space="preserve"> </v>
      </c>
      <c r="X1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30" t="str">
        <f t="shared" ref="Y16:Y79" si="6">IFERROR(Z16/V16, " ")</f>
        <v xml:space="preserve"> </v>
      </c>
      <c r="Z1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30" t="str">
        <f t="shared" ref="AA16:AA79" si="7">IFERROR(AB16/V16, " ")</f>
        <v xml:space="preserve"> </v>
      </c>
      <c r="AB1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7" customFormat="1">
      <c r="A17" s="184" t="str">
        <f t="shared" si="0"/>
        <v>71010101014111</v>
      </c>
      <c r="B17" s="185" t="s">
        <v>439</v>
      </c>
      <c r="C17" s="134" t="s">
        <v>106</v>
      </c>
      <c r="D17" s="133" t="s">
        <v>106</v>
      </c>
      <c r="E17" s="132" t="s">
        <v>106</v>
      </c>
      <c r="F17" s="206" t="s">
        <v>106</v>
      </c>
      <c r="G17" s="187">
        <v>4111</v>
      </c>
      <c r="H17" s="25"/>
      <c r="I17" s="25"/>
      <c r="J17" s="26"/>
      <c r="K17" s="26"/>
      <c r="L17" s="36" t="s">
        <v>112</v>
      </c>
      <c r="M17" s="12">
        <v>4111</v>
      </c>
      <c r="N17" s="183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3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31" t="str">
        <f t="shared" si="2"/>
        <v xml:space="preserve"> </v>
      </c>
      <c r="Q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31" t="str">
        <f t="shared" si="3"/>
        <v xml:space="preserve"> </v>
      </c>
      <c r="S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31" t="str">
        <f t="shared" si="4"/>
        <v xml:space="preserve"> </v>
      </c>
      <c r="U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3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31" t="str">
        <f t="shared" si="5"/>
        <v xml:space="preserve"> </v>
      </c>
      <c r="X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31" t="str">
        <f t="shared" si="6"/>
        <v xml:space="preserve"> </v>
      </c>
      <c r="Z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31" t="str">
        <f t="shared" si="7"/>
        <v xml:space="preserve"> </v>
      </c>
      <c r="AB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7" customFormat="1" ht="26.4">
      <c r="A18" s="184" t="str">
        <f t="shared" si="0"/>
        <v>71010101014112</v>
      </c>
      <c r="B18" s="185" t="s">
        <v>439</v>
      </c>
      <c r="C18" s="134" t="s">
        <v>106</v>
      </c>
      <c r="D18" s="133" t="s">
        <v>106</v>
      </c>
      <c r="E18" s="132" t="s">
        <v>106</v>
      </c>
      <c r="F18" s="206" t="s">
        <v>106</v>
      </c>
      <c r="G18" s="187">
        <v>4112</v>
      </c>
      <c r="H18" s="25"/>
      <c r="I18" s="25"/>
      <c r="J18" s="26"/>
      <c r="K18" s="26"/>
      <c r="L18" s="36" t="s">
        <v>113</v>
      </c>
      <c r="M18" s="12">
        <v>4112</v>
      </c>
      <c r="N18" s="183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3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31" t="str">
        <f t="shared" si="2"/>
        <v xml:space="preserve"> </v>
      </c>
      <c r="Q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31" t="str">
        <f t="shared" si="3"/>
        <v xml:space="preserve"> </v>
      </c>
      <c r="S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31" t="str">
        <f t="shared" si="4"/>
        <v xml:space="preserve"> </v>
      </c>
      <c r="U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3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31" t="str">
        <f t="shared" si="5"/>
        <v xml:space="preserve"> </v>
      </c>
      <c r="X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31" t="str">
        <f t="shared" si="6"/>
        <v xml:space="preserve"> </v>
      </c>
      <c r="Z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31" t="str">
        <f t="shared" si="7"/>
        <v xml:space="preserve"> </v>
      </c>
      <c r="AB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7" customFormat="1">
      <c r="A19" s="184" t="str">
        <f t="shared" si="0"/>
        <v>71010101014212</v>
      </c>
      <c r="B19" s="185" t="s">
        <v>439</v>
      </c>
      <c r="C19" s="134" t="s">
        <v>106</v>
      </c>
      <c r="D19" s="133" t="s">
        <v>106</v>
      </c>
      <c r="E19" s="132" t="s">
        <v>106</v>
      </c>
      <c r="F19" s="186" t="s">
        <v>106</v>
      </c>
      <c r="G19" s="131">
        <v>4212</v>
      </c>
      <c r="H19" s="25"/>
      <c r="I19" s="25"/>
      <c r="J19" s="26"/>
      <c r="K19" s="26"/>
      <c r="L19" s="29" t="s">
        <v>114</v>
      </c>
      <c r="M19" s="12">
        <v>4212</v>
      </c>
      <c r="N19" s="183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3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31" t="str">
        <f t="shared" si="2"/>
        <v xml:space="preserve"> </v>
      </c>
      <c r="Q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31" t="str">
        <f t="shared" si="3"/>
        <v xml:space="preserve"> </v>
      </c>
      <c r="S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31" t="str">
        <f t="shared" si="4"/>
        <v xml:space="preserve"> </v>
      </c>
      <c r="U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3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31" t="str">
        <f t="shared" si="5"/>
        <v xml:space="preserve"> </v>
      </c>
      <c r="X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31" t="str">
        <f t="shared" si="6"/>
        <v xml:space="preserve"> </v>
      </c>
      <c r="Z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31" t="str">
        <f t="shared" si="7"/>
        <v xml:space="preserve"> </v>
      </c>
      <c r="AB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7" customFormat="1">
      <c r="A20" s="184" t="str">
        <f t="shared" si="0"/>
        <v>71010101014213</v>
      </c>
      <c r="B20" s="185" t="s">
        <v>439</v>
      </c>
      <c r="C20" s="134" t="s">
        <v>106</v>
      </c>
      <c r="D20" s="133" t="s">
        <v>106</v>
      </c>
      <c r="E20" s="132" t="s">
        <v>106</v>
      </c>
      <c r="F20" s="186" t="s">
        <v>106</v>
      </c>
      <c r="G20" s="131">
        <v>4213</v>
      </c>
      <c r="H20" s="25"/>
      <c r="I20" s="25"/>
      <c r="J20" s="26"/>
      <c r="K20" s="26"/>
      <c r="L20" s="30" t="s">
        <v>115</v>
      </c>
      <c r="M20" s="31">
        <v>4213</v>
      </c>
      <c r="N20" s="183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3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31" t="str">
        <f t="shared" si="2"/>
        <v xml:space="preserve"> </v>
      </c>
      <c r="Q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31" t="str">
        <f t="shared" si="3"/>
        <v xml:space="preserve"> </v>
      </c>
      <c r="S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31" t="str">
        <f t="shared" si="4"/>
        <v xml:space="preserve"> </v>
      </c>
      <c r="U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3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31" t="str">
        <f t="shared" si="5"/>
        <v xml:space="preserve"> </v>
      </c>
      <c r="X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31" t="str">
        <f t="shared" si="6"/>
        <v xml:space="preserve"> </v>
      </c>
      <c r="Z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31" t="str">
        <f t="shared" si="7"/>
        <v xml:space="preserve"> </v>
      </c>
      <c r="AB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7" customFormat="1">
      <c r="A21" s="184" t="str">
        <f t="shared" si="0"/>
        <v>71010101014214</v>
      </c>
      <c r="B21" s="185" t="s">
        <v>439</v>
      </c>
      <c r="C21" s="134" t="s">
        <v>106</v>
      </c>
      <c r="D21" s="133" t="s">
        <v>106</v>
      </c>
      <c r="E21" s="132" t="s">
        <v>106</v>
      </c>
      <c r="F21" s="186" t="s">
        <v>106</v>
      </c>
      <c r="G21" s="131">
        <v>4214</v>
      </c>
      <c r="H21" s="25"/>
      <c r="I21" s="25"/>
      <c r="J21" s="26"/>
      <c r="K21" s="26"/>
      <c r="L21" s="30" t="s">
        <v>116</v>
      </c>
      <c r="M21" s="31">
        <v>4214</v>
      </c>
      <c r="N21" s="183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3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31" t="str">
        <f t="shared" si="2"/>
        <v xml:space="preserve"> </v>
      </c>
      <c r="Q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31" t="str">
        <f t="shared" si="3"/>
        <v xml:space="preserve"> </v>
      </c>
      <c r="S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31" t="str">
        <f t="shared" si="4"/>
        <v xml:space="preserve"> </v>
      </c>
      <c r="U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3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31" t="str">
        <f t="shared" si="5"/>
        <v xml:space="preserve"> </v>
      </c>
      <c r="X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31" t="str">
        <f t="shared" si="6"/>
        <v xml:space="preserve"> </v>
      </c>
      <c r="Z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31" t="str">
        <f t="shared" si="7"/>
        <v xml:space="preserve"> </v>
      </c>
      <c r="AB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7" customFormat="1">
      <c r="A22" s="184" t="str">
        <f t="shared" si="0"/>
        <v>71010101014215</v>
      </c>
      <c r="B22" s="185" t="s">
        <v>439</v>
      </c>
      <c r="C22" s="134" t="s">
        <v>106</v>
      </c>
      <c r="D22" s="133" t="s">
        <v>106</v>
      </c>
      <c r="E22" s="132" t="s">
        <v>106</v>
      </c>
      <c r="F22" s="186" t="s">
        <v>106</v>
      </c>
      <c r="G22" s="131">
        <v>4215</v>
      </c>
      <c r="H22" s="25"/>
      <c r="I22" s="25"/>
      <c r="J22" s="26"/>
      <c r="K22" s="26"/>
      <c r="L22" s="29" t="s">
        <v>117</v>
      </c>
      <c r="M22" s="12">
        <v>4215</v>
      </c>
      <c r="N22" s="183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3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31" t="str">
        <f t="shared" si="2"/>
        <v xml:space="preserve"> </v>
      </c>
      <c r="Q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31" t="str">
        <f t="shared" si="3"/>
        <v xml:space="preserve"> </v>
      </c>
      <c r="S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31" t="str">
        <f t="shared" si="4"/>
        <v xml:space="preserve"> </v>
      </c>
      <c r="U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3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31" t="str">
        <f t="shared" si="5"/>
        <v xml:space="preserve"> </v>
      </c>
      <c r="X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31" t="str">
        <f t="shared" si="6"/>
        <v xml:space="preserve"> </v>
      </c>
      <c r="Z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31" t="str">
        <f t="shared" si="7"/>
        <v xml:space="preserve"> </v>
      </c>
      <c r="AB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7" customFormat="1">
      <c r="A23" s="184" t="str">
        <f t="shared" si="0"/>
        <v>71010101014216</v>
      </c>
      <c r="B23" s="185" t="s">
        <v>439</v>
      </c>
      <c r="C23" s="134" t="s">
        <v>106</v>
      </c>
      <c r="D23" s="133" t="s">
        <v>106</v>
      </c>
      <c r="E23" s="132" t="s">
        <v>106</v>
      </c>
      <c r="F23" s="186" t="s">
        <v>106</v>
      </c>
      <c r="G23" s="131">
        <v>4216</v>
      </c>
      <c r="H23" s="25"/>
      <c r="I23" s="25"/>
      <c r="J23" s="26"/>
      <c r="K23" s="26"/>
      <c r="L23" s="29" t="s">
        <v>447</v>
      </c>
      <c r="M23" s="12">
        <v>4216</v>
      </c>
      <c r="N23" s="183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3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31" t="str">
        <f t="shared" si="2"/>
        <v xml:space="preserve"> </v>
      </c>
      <c r="Q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31" t="str">
        <f t="shared" si="3"/>
        <v xml:space="preserve"> </v>
      </c>
      <c r="S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31" t="str">
        <f t="shared" si="4"/>
        <v xml:space="preserve"> </v>
      </c>
      <c r="U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3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31" t="str">
        <f t="shared" si="5"/>
        <v xml:space="preserve"> </v>
      </c>
      <c r="X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31" t="str">
        <f t="shared" si="6"/>
        <v xml:space="preserve"> </v>
      </c>
      <c r="Z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31" t="str">
        <f t="shared" si="7"/>
        <v xml:space="preserve"> </v>
      </c>
      <c r="AB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7" customFormat="1">
      <c r="A24" s="184" t="str">
        <f t="shared" si="0"/>
        <v>71010101014222</v>
      </c>
      <c r="B24" s="185" t="s">
        <v>439</v>
      </c>
      <c r="C24" s="134" t="s">
        <v>106</v>
      </c>
      <c r="D24" s="133" t="s">
        <v>106</v>
      </c>
      <c r="E24" s="132" t="s">
        <v>106</v>
      </c>
      <c r="F24" s="186" t="s">
        <v>106</v>
      </c>
      <c r="G24" s="131">
        <v>4222</v>
      </c>
      <c r="H24" s="25"/>
      <c r="I24" s="25"/>
      <c r="J24" s="26"/>
      <c r="K24" s="26"/>
      <c r="L24" s="29" t="s">
        <v>119</v>
      </c>
      <c r="M24" s="12">
        <v>4222</v>
      </c>
      <c r="N24" s="183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3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31" t="str">
        <f t="shared" si="2"/>
        <v xml:space="preserve"> </v>
      </c>
      <c r="Q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31" t="str">
        <f t="shared" si="3"/>
        <v xml:space="preserve"> </v>
      </c>
      <c r="S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31" t="str">
        <f t="shared" si="4"/>
        <v xml:space="preserve"> </v>
      </c>
      <c r="U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3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31" t="str">
        <f t="shared" si="5"/>
        <v xml:space="preserve"> </v>
      </c>
      <c r="X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31" t="str">
        <f t="shared" si="6"/>
        <v xml:space="preserve"> </v>
      </c>
      <c r="Z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31" t="str">
        <f t="shared" si="7"/>
        <v xml:space="preserve"> </v>
      </c>
      <c r="AB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7" customFormat="1">
      <c r="A25" s="184" t="str">
        <f t="shared" si="0"/>
        <v>71010101014231</v>
      </c>
      <c r="B25" s="185" t="s">
        <v>439</v>
      </c>
      <c r="C25" s="134" t="s">
        <v>106</v>
      </c>
      <c r="D25" s="133" t="s">
        <v>106</v>
      </c>
      <c r="E25" s="132" t="s">
        <v>106</v>
      </c>
      <c r="F25" s="186" t="s">
        <v>106</v>
      </c>
      <c r="G25" s="131">
        <v>4231</v>
      </c>
      <c r="H25" s="25"/>
      <c r="I25" s="25"/>
      <c r="J25" s="26"/>
      <c r="K25" s="26"/>
      <c r="L25" s="29" t="s">
        <v>448</v>
      </c>
      <c r="M25" s="12">
        <v>4231</v>
      </c>
      <c r="N25" s="183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3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31" t="str">
        <f t="shared" si="2"/>
        <v xml:space="preserve"> </v>
      </c>
      <c r="Q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31" t="str">
        <f t="shared" si="3"/>
        <v xml:space="preserve"> </v>
      </c>
      <c r="S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31" t="str">
        <f t="shared" si="4"/>
        <v xml:space="preserve"> </v>
      </c>
      <c r="U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3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31" t="str">
        <f t="shared" si="5"/>
        <v xml:space="preserve"> </v>
      </c>
      <c r="X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31" t="str">
        <f t="shared" si="6"/>
        <v xml:space="preserve"> </v>
      </c>
      <c r="Z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31" t="str">
        <f t="shared" si="7"/>
        <v xml:space="preserve"> </v>
      </c>
      <c r="AB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7" customFormat="1">
      <c r="A26" s="184" t="str">
        <f t="shared" si="0"/>
        <v>71010101014232</v>
      </c>
      <c r="B26" s="185" t="s">
        <v>439</v>
      </c>
      <c r="C26" s="134" t="s">
        <v>106</v>
      </c>
      <c r="D26" s="133" t="s">
        <v>106</v>
      </c>
      <c r="E26" s="132" t="s">
        <v>106</v>
      </c>
      <c r="F26" s="186" t="s">
        <v>106</v>
      </c>
      <c r="G26" s="131">
        <v>4232</v>
      </c>
      <c r="H26" s="25"/>
      <c r="I26" s="25"/>
      <c r="J26" s="26"/>
      <c r="K26" s="26"/>
      <c r="L26" s="29" t="s">
        <v>121</v>
      </c>
      <c r="M26" s="12">
        <v>4232</v>
      </c>
      <c r="N26" s="183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3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31" t="str">
        <f t="shared" si="2"/>
        <v xml:space="preserve"> </v>
      </c>
      <c r="Q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31" t="str">
        <f t="shared" si="3"/>
        <v xml:space="preserve"> </v>
      </c>
      <c r="S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31" t="str">
        <f t="shared" si="4"/>
        <v xml:space="preserve"> </v>
      </c>
      <c r="U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3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31" t="str">
        <f t="shared" si="5"/>
        <v xml:space="preserve"> </v>
      </c>
      <c r="X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31" t="str">
        <f t="shared" si="6"/>
        <v xml:space="preserve"> </v>
      </c>
      <c r="Z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31" t="str">
        <f t="shared" si="7"/>
        <v xml:space="preserve"> </v>
      </c>
      <c r="AB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7" customFormat="1" ht="26.4" hidden="1">
      <c r="A27" s="184" t="str">
        <f t="shared" si="0"/>
        <v>71010101014233</v>
      </c>
      <c r="B27" s="185" t="s">
        <v>439</v>
      </c>
      <c r="C27" s="134" t="s">
        <v>106</v>
      </c>
      <c r="D27" s="133" t="s">
        <v>106</v>
      </c>
      <c r="E27" s="132" t="s">
        <v>106</v>
      </c>
      <c r="F27" s="186" t="s">
        <v>106</v>
      </c>
      <c r="G27" s="131">
        <v>4233</v>
      </c>
      <c r="H27" s="25"/>
      <c r="I27" s="25"/>
      <c r="J27" s="26"/>
      <c r="K27" s="26"/>
      <c r="L27" s="29" t="s">
        <v>449</v>
      </c>
      <c r="M27" s="12">
        <v>4233</v>
      </c>
      <c r="N27" s="183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3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31" t="str">
        <f t="shared" si="2"/>
        <v xml:space="preserve"> </v>
      </c>
      <c r="Q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31" t="str">
        <f t="shared" si="3"/>
        <v xml:space="preserve"> </v>
      </c>
      <c r="S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31" t="str">
        <f t="shared" si="4"/>
        <v xml:space="preserve"> </v>
      </c>
      <c r="U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3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31" t="str">
        <f t="shared" si="5"/>
        <v xml:space="preserve"> </v>
      </c>
      <c r="X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31" t="str">
        <f t="shared" si="6"/>
        <v xml:space="preserve"> </v>
      </c>
      <c r="Z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31" t="str">
        <f t="shared" si="7"/>
        <v xml:space="preserve"> </v>
      </c>
      <c r="AB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7" customFormat="1">
      <c r="A28" s="184" t="str">
        <f t="shared" si="0"/>
        <v>71010101014234</v>
      </c>
      <c r="B28" s="185" t="s">
        <v>439</v>
      </c>
      <c r="C28" s="134" t="s">
        <v>106</v>
      </c>
      <c r="D28" s="133" t="s">
        <v>106</v>
      </c>
      <c r="E28" s="132" t="s">
        <v>106</v>
      </c>
      <c r="F28" s="186" t="s">
        <v>106</v>
      </c>
      <c r="G28" s="131">
        <v>4234</v>
      </c>
      <c r="H28" s="25"/>
      <c r="I28" s="25"/>
      <c r="J28" s="26"/>
      <c r="K28" s="26"/>
      <c r="L28" s="29" t="s">
        <v>122</v>
      </c>
      <c r="M28" s="12">
        <v>4234</v>
      </c>
      <c r="N28" s="183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3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31" t="str">
        <f t="shared" si="2"/>
        <v xml:space="preserve"> </v>
      </c>
      <c r="Q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31" t="str">
        <f t="shared" si="3"/>
        <v xml:space="preserve"> </v>
      </c>
      <c r="S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31" t="str">
        <f t="shared" si="4"/>
        <v xml:space="preserve"> </v>
      </c>
      <c r="U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3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31" t="str">
        <f t="shared" si="5"/>
        <v xml:space="preserve"> </v>
      </c>
      <c r="X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31" t="str">
        <f t="shared" si="6"/>
        <v xml:space="preserve"> </v>
      </c>
      <c r="Z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31" t="str">
        <f t="shared" si="7"/>
        <v xml:space="preserve"> </v>
      </c>
      <c r="AB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7" customFormat="1" hidden="1">
      <c r="A29" s="184" t="str">
        <f t="shared" si="0"/>
        <v>71010101014235</v>
      </c>
      <c r="B29" s="185" t="s">
        <v>439</v>
      </c>
      <c r="C29" s="134" t="s">
        <v>106</v>
      </c>
      <c r="D29" s="133" t="s">
        <v>106</v>
      </c>
      <c r="E29" s="132" t="s">
        <v>106</v>
      </c>
      <c r="F29" s="186" t="s">
        <v>106</v>
      </c>
      <c r="G29" s="131">
        <v>4235</v>
      </c>
      <c r="H29" s="25"/>
      <c r="I29" s="25"/>
      <c r="J29" s="26"/>
      <c r="K29" s="26"/>
      <c r="L29" s="29" t="s">
        <v>123</v>
      </c>
      <c r="M29" s="12">
        <v>4235</v>
      </c>
      <c r="N29" s="183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3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31" t="str">
        <f t="shared" si="2"/>
        <v xml:space="preserve"> </v>
      </c>
      <c r="Q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31" t="str">
        <f t="shared" si="3"/>
        <v xml:space="preserve"> </v>
      </c>
      <c r="S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31" t="str">
        <f t="shared" si="4"/>
        <v xml:space="preserve"> </v>
      </c>
      <c r="U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3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31" t="str">
        <f t="shared" si="5"/>
        <v xml:space="preserve"> </v>
      </c>
      <c r="X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31" t="str">
        <f t="shared" si="6"/>
        <v xml:space="preserve"> </v>
      </c>
      <c r="Z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31" t="str">
        <f t="shared" si="7"/>
        <v xml:space="preserve"> </v>
      </c>
      <c r="AB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7" customFormat="1">
      <c r="A30" s="184" t="str">
        <f t="shared" si="0"/>
        <v>71010101014237</v>
      </c>
      <c r="B30" s="185" t="s">
        <v>439</v>
      </c>
      <c r="C30" s="134" t="s">
        <v>106</v>
      </c>
      <c r="D30" s="133" t="s">
        <v>106</v>
      </c>
      <c r="E30" s="132" t="s">
        <v>106</v>
      </c>
      <c r="F30" s="186" t="s">
        <v>106</v>
      </c>
      <c r="G30" s="131">
        <v>4237</v>
      </c>
      <c r="H30" s="25"/>
      <c r="I30" s="25"/>
      <c r="J30" s="26"/>
      <c r="K30" s="26"/>
      <c r="L30" s="29" t="s">
        <v>124</v>
      </c>
      <c r="M30" s="12">
        <v>4237</v>
      </c>
      <c r="N30" s="183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3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31" t="str">
        <f t="shared" si="2"/>
        <v xml:space="preserve"> </v>
      </c>
      <c r="Q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31" t="str">
        <f t="shared" si="3"/>
        <v xml:space="preserve"> </v>
      </c>
      <c r="S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31" t="str">
        <f t="shared" si="4"/>
        <v xml:space="preserve"> </v>
      </c>
      <c r="U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3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31" t="str">
        <f t="shared" si="5"/>
        <v xml:space="preserve"> </v>
      </c>
      <c r="X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31" t="str">
        <f t="shared" si="6"/>
        <v xml:space="preserve"> </v>
      </c>
      <c r="Z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31" t="str">
        <f t="shared" si="7"/>
        <v xml:space="preserve"> </v>
      </c>
      <c r="AB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7" customFormat="1">
      <c r="A31" s="184" t="str">
        <f t="shared" si="0"/>
        <v>71010101014239</v>
      </c>
      <c r="B31" s="185" t="s">
        <v>439</v>
      </c>
      <c r="C31" s="134" t="s">
        <v>106</v>
      </c>
      <c r="D31" s="133" t="s">
        <v>106</v>
      </c>
      <c r="E31" s="132" t="s">
        <v>106</v>
      </c>
      <c r="F31" s="186" t="s">
        <v>106</v>
      </c>
      <c r="G31" s="131">
        <v>4239</v>
      </c>
      <c r="H31" s="25"/>
      <c r="I31" s="25"/>
      <c r="J31" s="26"/>
      <c r="K31" s="26"/>
      <c r="L31" s="29" t="s">
        <v>125</v>
      </c>
      <c r="M31" s="12">
        <v>4239</v>
      </c>
      <c r="N31" s="183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3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31" t="str">
        <f t="shared" si="2"/>
        <v xml:space="preserve"> </v>
      </c>
      <c r="Q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31" t="str">
        <f t="shared" si="3"/>
        <v xml:space="preserve"> </v>
      </c>
      <c r="S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31" t="str">
        <f t="shared" si="4"/>
        <v xml:space="preserve"> </v>
      </c>
      <c r="U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3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31" t="str">
        <f t="shared" si="5"/>
        <v xml:space="preserve"> </v>
      </c>
      <c r="X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31" t="str">
        <f t="shared" si="6"/>
        <v xml:space="preserve"> </v>
      </c>
      <c r="Z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31" t="str">
        <f t="shared" si="7"/>
        <v xml:space="preserve"> </v>
      </c>
      <c r="AB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7" customFormat="1">
      <c r="A32" s="184" t="str">
        <f t="shared" si="0"/>
        <v>71010101014241</v>
      </c>
      <c r="B32" s="185" t="s">
        <v>439</v>
      </c>
      <c r="C32" s="134" t="s">
        <v>106</v>
      </c>
      <c r="D32" s="133" t="s">
        <v>106</v>
      </c>
      <c r="E32" s="132" t="s">
        <v>106</v>
      </c>
      <c r="F32" s="186" t="s">
        <v>106</v>
      </c>
      <c r="G32" s="131">
        <v>4241</v>
      </c>
      <c r="H32" s="25"/>
      <c r="I32" s="25"/>
      <c r="J32" s="26"/>
      <c r="K32" s="26"/>
      <c r="L32" s="29" t="s">
        <v>126</v>
      </c>
      <c r="M32" s="12">
        <v>4241</v>
      </c>
      <c r="N32" s="183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3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31" t="str">
        <f t="shared" si="2"/>
        <v xml:space="preserve"> </v>
      </c>
      <c r="Q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31" t="str">
        <f t="shared" si="3"/>
        <v xml:space="preserve"> </v>
      </c>
      <c r="S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31" t="str">
        <f t="shared" si="4"/>
        <v xml:space="preserve"> </v>
      </c>
      <c r="U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3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31" t="str">
        <f t="shared" si="5"/>
        <v xml:space="preserve"> </v>
      </c>
      <c r="X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31" t="str">
        <f t="shared" si="6"/>
        <v xml:space="preserve"> </v>
      </c>
      <c r="Z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31" t="str">
        <f t="shared" si="7"/>
        <v xml:space="preserve"> </v>
      </c>
      <c r="AB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7" customFormat="1" ht="26.4">
      <c r="A33" s="184" t="str">
        <f t="shared" si="0"/>
        <v>71010101014252</v>
      </c>
      <c r="B33" s="185" t="s">
        <v>439</v>
      </c>
      <c r="C33" s="134" t="s">
        <v>106</v>
      </c>
      <c r="D33" s="133" t="s">
        <v>106</v>
      </c>
      <c r="E33" s="132" t="s">
        <v>106</v>
      </c>
      <c r="F33" s="186" t="s">
        <v>106</v>
      </c>
      <c r="G33" s="131">
        <v>4252</v>
      </c>
      <c r="H33" s="25"/>
      <c r="I33" s="25"/>
      <c r="J33" s="26"/>
      <c r="K33" s="26"/>
      <c r="L33" s="29" t="s">
        <v>127</v>
      </c>
      <c r="M33" s="12">
        <v>4252</v>
      </c>
      <c r="N33" s="183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3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31" t="str">
        <f t="shared" si="2"/>
        <v xml:space="preserve"> </v>
      </c>
      <c r="Q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31" t="str">
        <f t="shared" si="3"/>
        <v xml:space="preserve"> </v>
      </c>
      <c r="S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31" t="str">
        <f t="shared" si="4"/>
        <v xml:space="preserve"> </v>
      </c>
      <c r="U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3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31" t="str">
        <f t="shared" si="5"/>
        <v xml:space="preserve"> </v>
      </c>
      <c r="X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31" t="str">
        <f t="shared" si="6"/>
        <v xml:space="preserve"> </v>
      </c>
      <c r="Z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31" t="str">
        <f t="shared" si="7"/>
        <v xml:space="preserve"> </v>
      </c>
      <c r="AB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7" customFormat="1">
      <c r="A34" s="184" t="str">
        <f t="shared" si="0"/>
        <v>71010101014261</v>
      </c>
      <c r="B34" s="185" t="s">
        <v>439</v>
      </c>
      <c r="C34" s="134" t="s">
        <v>106</v>
      </c>
      <c r="D34" s="133" t="s">
        <v>106</v>
      </c>
      <c r="E34" s="132" t="s">
        <v>106</v>
      </c>
      <c r="F34" s="186" t="s">
        <v>106</v>
      </c>
      <c r="G34" s="131">
        <v>4261</v>
      </c>
      <c r="H34" s="25"/>
      <c r="I34" s="25"/>
      <c r="J34" s="26"/>
      <c r="K34" s="26"/>
      <c r="L34" s="30" t="s">
        <v>128</v>
      </c>
      <c r="M34" s="31">
        <v>4261</v>
      </c>
      <c r="N34" s="183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3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31" t="str">
        <f t="shared" si="2"/>
        <v xml:space="preserve"> </v>
      </c>
      <c r="Q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31" t="str">
        <f t="shared" si="3"/>
        <v xml:space="preserve"> </v>
      </c>
      <c r="S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31" t="str">
        <f t="shared" si="4"/>
        <v xml:space="preserve"> </v>
      </c>
      <c r="U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3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31" t="str">
        <f t="shared" si="5"/>
        <v xml:space="preserve"> </v>
      </c>
      <c r="X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31" t="str">
        <f t="shared" si="6"/>
        <v xml:space="preserve"> </v>
      </c>
      <c r="Z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31" t="str">
        <f t="shared" si="7"/>
        <v xml:space="preserve"> </v>
      </c>
      <c r="AB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7" customFormat="1">
      <c r="A35" s="184" t="str">
        <f t="shared" si="0"/>
        <v>71010101014264</v>
      </c>
      <c r="B35" s="185" t="s">
        <v>439</v>
      </c>
      <c r="C35" s="134" t="s">
        <v>106</v>
      </c>
      <c r="D35" s="133" t="s">
        <v>106</v>
      </c>
      <c r="E35" s="132" t="s">
        <v>106</v>
      </c>
      <c r="F35" s="186" t="s">
        <v>106</v>
      </c>
      <c r="G35" s="131">
        <v>4264</v>
      </c>
      <c r="H35" s="25"/>
      <c r="I35" s="25"/>
      <c r="J35" s="26"/>
      <c r="K35" s="26"/>
      <c r="L35" s="32" t="s">
        <v>129</v>
      </c>
      <c r="M35" s="48">
        <v>4264</v>
      </c>
      <c r="N35" s="183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3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31" t="str">
        <f t="shared" si="2"/>
        <v xml:space="preserve"> </v>
      </c>
      <c r="Q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31" t="str">
        <f t="shared" si="3"/>
        <v xml:space="preserve"> </v>
      </c>
      <c r="S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31" t="str">
        <f t="shared" si="4"/>
        <v xml:space="preserve"> </v>
      </c>
      <c r="U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3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31" t="str">
        <f t="shared" si="5"/>
        <v xml:space="preserve"> </v>
      </c>
      <c r="X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31" t="str">
        <f t="shared" si="6"/>
        <v xml:space="preserve"> </v>
      </c>
      <c r="Z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31" t="str">
        <f t="shared" si="7"/>
        <v xml:space="preserve"> </v>
      </c>
      <c r="AB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7" customFormat="1">
      <c r="A36" s="184" t="str">
        <f t="shared" si="0"/>
        <v>71010101014267</v>
      </c>
      <c r="B36" s="185" t="s">
        <v>439</v>
      </c>
      <c r="C36" s="134" t="s">
        <v>106</v>
      </c>
      <c r="D36" s="133" t="s">
        <v>106</v>
      </c>
      <c r="E36" s="132" t="s">
        <v>106</v>
      </c>
      <c r="F36" s="186" t="s">
        <v>106</v>
      </c>
      <c r="G36" s="131">
        <v>4267</v>
      </c>
      <c r="H36" s="25"/>
      <c r="I36" s="25"/>
      <c r="J36" s="26"/>
      <c r="K36" s="26"/>
      <c r="L36" s="32" t="s">
        <v>130</v>
      </c>
      <c r="M36" s="48">
        <v>4267</v>
      </c>
      <c r="N36" s="183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3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31" t="str">
        <f t="shared" si="2"/>
        <v xml:space="preserve"> </v>
      </c>
      <c r="Q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31" t="str">
        <f t="shared" si="3"/>
        <v xml:space="preserve"> </v>
      </c>
      <c r="S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31" t="str">
        <f t="shared" si="4"/>
        <v xml:space="preserve"> </v>
      </c>
      <c r="U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3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31" t="str">
        <f t="shared" si="5"/>
        <v xml:space="preserve"> </v>
      </c>
      <c r="X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31" t="str">
        <f t="shared" si="6"/>
        <v xml:space="preserve"> </v>
      </c>
      <c r="Z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31" t="str">
        <f t="shared" si="7"/>
        <v xml:space="preserve"> </v>
      </c>
      <c r="AB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7" customFormat="1">
      <c r="A37" s="184" t="str">
        <f t="shared" si="0"/>
        <v>71010101014269</v>
      </c>
      <c r="B37" s="185" t="s">
        <v>439</v>
      </c>
      <c r="C37" s="134" t="s">
        <v>106</v>
      </c>
      <c r="D37" s="133" t="s">
        <v>106</v>
      </c>
      <c r="E37" s="132" t="s">
        <v>106</v>
      </c>
      <c r="F37" s="186" t="s">
        <v>106</v>
      </c>
      <c r="G37" s="131">
        <v>4269</v>
      </c>
      <c r="H37" s="25"/>
      <c r="I37" s="25"/>
      <c r="J37" s="26"/>
      <c r="K37" s="26"/>
      <c r="L37" s="32" t="s">
        <v>364</v>
      </c>
      <c r="M37" s="48">
        <v>4269</v>
      </c>
      <c r="N37" s="183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3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31" t="str">
        <f t="shared" si="2"/>
        <v xml:space="preserve"> </v>
      </c>
      <c r="Q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31" t="str">
        <f t="shared" si="3"/>
        <v xml:space="preserve"> </v>
      </c>
      <c r="S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31" t="str">
        <f t="shared" si="4"/>
        <v xml:space="preserve"> </v>
      </c>
      <c r="U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3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31" t="str">
        <f t="shared" si="5"/>
        <v xml:space="preserve"> </v>
      </c>
      <c r="X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31" t="str">
        <f t="shared" si="6"/>
        <v xml:space="preserve"> </v>
      </c>
      <c r="Z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31" t="str">
        <f t="shared" si="7"/>
        <v xml:space="preserve"> </v>
      </c>
      <c r="AB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7" customFormat="1" ht="26.4" hidden="1">
      <c r="A38" s="184" t="str">
        <f t="shared" si="0"/>
        <v>71010101014511</v>
      </c>
      <c r="B38" s="185" t="s">
        <v>439</v>
      </c>
      <c r="C38" s="134" t="s">
        <v>106</v>
      </c>
      <c r="D38" s="133" t="s">
        <v>106</v>
      </c>
      <c r="E38" s="132" t="s">
        <v>106</v>
      </c>
      <c r="F38" s="206" t="s">
        <v>106</v>
      </c>
      <c r="G38" s="187">
        <v>4511</v>
      </c>
      <c r="H38" s="25"/>
      <c r="I38" s="25"/>
      <c r="J38" s="26"/>
      <c r="K38" s="26"/>
      <c r="L38" s="29" t="s">
        <v>131</v>
      </c>
      <c r="M38" s="12">
        <v>4511</v>
      </c>
      <c r="N38" s="183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3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31" t="str">
        <f t="shared" si="2"/>
        <v xml:space="preserve"> </v>
      </c>
      <c r="Q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31" t="str">
        <f t="shared" si="3"/>
        <v xml:space="preserve"> </v>
      </c>
      <c r="S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31" t="str">
        <f t="shared" si="4"/>
        <v xml:space="preserve"> </v>
      </c>
      <c r="U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3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31" t="str">
        <f t="shared" si="5"/>
        <v xml:space="preserve"> </v>
      </c>
      <c r="X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31" t="str">
        <f t="shared" si="6"/>
        <v xml:space="preserve"> </v>
      </c>
      <c r="Z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31" t="str">
        <f t="shared" si="7"/>
        <v xml:space="preserve"> </v>
      </c>
      <c r="AB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7" customFormat="1">
      <c r="A39" s="184" t="str">
        <f t="shared" si="0"/>
        <v>71010101014729</v>
      </c>
      <c r="B39" s="185" t="s">
        <v>439</v>
      </c>
      <c r="C39" s="134" t="s">
        <v>106</v>
      </c>
      <c r="D39" s="133" t="s">
        <v>106</v>
      </c>
      <c r="E39" s="132" t="s">
        <v>106</v>
      </c>
      <c r="F39" s="186" t="s">
        <v>106</v>
      </c>
      <c r="G39" s="131">
        <v>4729</v>
      </c>
      <c r="H39" s="25"/>
      <c r="I39" s="25"/>
      <c r="J39" s="26"/>
      <c r="K39" s="26"/>
      <c r="L39" s="29" t="s">
        <v>132</v>
      </c>
      <c r="M39" s="12">
        <v>4729</v>
      </c>
      <c r="N39" s="183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3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31" t="str">
        <f t="shared" si="2"/>
        <v xml:space="preserve"> </v>
      </c>
      <c r="Q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31" t="str">
        <f t="shared" si="3"/>
        <v xml:space="preserve"> </v>
      </c>
      <c r="S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31" t="str">
        <f t="shared" si="4"/>
        <v xml:space="preserve"> </v>
      </c>
      <c r="U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3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31" t="str">
        <f t="shared" si="5"/>
        <v xml:space="preserve"> </v>
      </c>
      <c r="X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31" t="str">
        <f t="shared" si="6"/>
        <v xml:space="preserve"> </v>
      </c>
      <c r="Z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31" t="str">
        <f t="shared" si="7"/>
        <v xml:space="preserve"> </v>
      </c>
      <c r="AB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7" customFormat="1">
      <c r="A40" s="184" t="str">
        <f t="shared" si="0"/>
        <v>71010101014823</v>
      </c>
      <c r="B40" s="185" t="s">
        <v>439</v>
      </c>
      <c r="C40" s="134" t="s">
        <v>106</v>
      </c>
      <c r="D40" s="133" t="s">
        <v>106</v>
      </c>
      <c r="E40" s="132" t="s">
        <v>106</v>
      </c>
      <c r="F40" s="186" t="s">
        <v>106</v>
      </c>
      <c r="G40" s="131">
        <v>4823</v>
      </c>
      <c r="H40" s="25"/>
      <c r="I40" s="25"/>
      <c r="J40" s="26"/>
      <c r="K40" s="26"/>
      <c r="L40" s="29" t="s">
        <v>133</v>
      </c>
      <c r="M40" s="12">
        <v>4823</v>
      </c>
      <c r="N40" s="183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3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31" t="str">
        <f t="shared" si="2"/>
        <v xml:space="preserve"> </v>
      </c>
      <c r="Q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31" t="str">
        <f t="shared" si="3"/>
        <v xml:space="preserve"> </v>
      </c>
      <c r="S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31" t="str">
        <f t="shared" si="4"/>
        <v xml:space="preserve"> </v>
      </c>
      <c r="U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3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31" t="str">
        <f t="shared" si="5"/>
        <v xml:space="preserve"> </v>
      </c>
      <c r="X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31" t="str">
        <f t="shared" si="6"/>
        <v xml:space="preserve"> </v>
      </c>
      <c r="Z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31" t="str">
        <f t="shared" si="7"/>
        <v xml:space="preserve"> </v>
      </c>
      <c r="AB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7" customFormat="1">
      <c r="A41" s="184" t="str">
        <f t="shared" si="0"/>
        <v>71010101014861</v>
      </c>
      <c r="B41" s="185" t="s">
        <v>439</v>
      </c>
      <c r="C41" s="134" t="s">
        <v>106</v>
      </c>
      <c r="D41" s="133" t="s">
        <v>106</v>
      </c>
      <c r="E41" s="132" t="s">
        <v>106</v>
      </c>
      <c r="F41" s="186" t="s">
        <v>106</v>
      </c>
      <c r="G41" s="131">
        <v>4861</v>
      </c>
      <c r="H41" s="25"/>
      <c r="I41" s="25"/>
      <c r="J41" s="26"/>
      <c r="K41" s="26"/>
      <c r="L41" s="32" t="s">
        <v>134</v>
      </c>
      <c r="M41" s="48">
        <v>4861</v>
      </c>
      <c r="N41" s="183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3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31" t="str">
        <f t="shared" si="2"/>
        <v xml:space="preserve"> </v>
      </c>
      <c r="Q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31" t="str">
        <f t="shared" si="3"/>
        <v xml:space="preserve"> </v>
      </c>
      <c r="S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31" t="str">
        <f t="shared" si="4"/>
        <v xml:space="preserve"> </v>
      </c>
      <c r="U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3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31" t="str">
        <f t="shared" si="5"/>
        <v xml:space="preserve"> </v>
      </c>
      <c r="X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31" t="str">
        <f t="shared" si="6"/>
        <v xml:space="preserve"> </v>
      </c>
      <c r="Z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31" t="str">
        <f t="shared" si="7"/>
        <v xml:space="preserve"> </v>
      </c>
      <c r="AB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7" customFormat="1" hidden="1">
      <c r="A42" s="184" t="str">
        <f t="shared" si="0"/>
        <v>71010101015121</v>
      </c>
      <c r="B42" s="185" t="s">
        <v>439</v>
      </c>
      <c r="C42" s="134" t="s">
        <v>106</v>
      </c>
      <c r="D42" s="133" t="s">
        <v>106</v>
      </c>
      <c r="E42" s="132" t="s">
        <v>106</v>
      </c>
      <c r="F42" s="186" t="s">
        <v>106</v>
      </c>
      <c r="G42" s="131">
        <v>5121</v>
      </c>
      <c r="H42" s="25"/>
      <c r="I42" s="25"/>
      <c r="J42" s="26"/>
      <c r="K42" s="26"/>
      <c r="L42" s="29" t="s">
        <v>135</v>
      </c>
      <c r="M42" s="12">
        <v>5121</v>
      </c>
      <c r="N42" s="183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3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31" t="str">
        <f t="shared" si="2"/>
        <v xml:space="preserve"> </v>
      </c>
      <c r="Q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31" t="str">
        <f t="shared" si="3"/>
        <v xml:space="preserve"> </v>
      </c>
      <c r="S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31" t="str">
        <f t="shared" si="4"/>
        <v xml:space="preserve"> </v>
      </c>
      <c r="U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3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31" t="str">
        <f t="shared" si="5"/>
        <v xml:space="preserve"> </v>
      </c>
      <c r="X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31" t="str">
        <f t="shared" si="6"/>
        <v xml:space="preserve"> </v>
      </c>
      <c r="Z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31" t="str">
        <f t="shared" si="7"/>
        <v xml:space="preserve"> </v>
      </c>
      <c r="AB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7" customFormat="1">
      <c r="A43" s="184" t="str">
        <f t="shared" si="0"/>
        <v>71010101015122</v>
      </c>
      <c r="B43" s="185" t="s">
        <v>439</v>
      </c>
      <c r="C43" s="134" t="s">
        <v>106</v>
      </c>
      <c r="D43" s="133" t="s">
        <v>106</v>
      </c>
      <c r="E43" s="132" t="s">
        <v>106</v>
      </c>
      <c r="F43" s="186" t="s">
        <v>106</v>
      </c>
      <c r="G43" s="131">
        <v>5122</v>
      </c>
      <c r="H43" s="25"/>
      <c r="I43" s="25"/>
      <c r="J43" s="26"/>
      <c r="K43" s="26"/>
      <c r="L43" s="29" t="s">
        <v>136</v>
      </c>
      <c r="M43" s="12">
        <v>5122</v>
      </c>
      <c r="N43" s="183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3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31" t="str">
        <f t="shared" si="2"/>
        <v xml:space="preserve"> </v>
      </c>
      <c r="Q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31" t="str">
        <f t="shared" si="3"/>
        <v xml:space="preserve"> </v>
      </c>
      <c r="S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31" t="str">
        <f t="shared" si="4"/>
        <v xml:space="preserve"> </v>
      </c>
      <c r="U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3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31" t="str">
        <f t="shared" si="5"/>
        <v xml:space="preserve"> </v>
      </c>
      <c r="X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31" t="str">
        <f t="shared" si="6"/>
        <v xml:space="preserve"> </v>
      </c>
      <c r="Z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31" t="str">
        <f t="shared" si="7"/>
        <v xml:space="preserve"> </v>
      </c>
      <c r="AB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7" customFormat="1" hidden="1">
      <c r="A44" s="184" t="str">
        <f t="shared" si="0"/>
        <v>71010101015129</v>
      </c>
      <c r="B44" s="185" t="s">
        <v>439</v>
      </c>
      <c r="C44" s="134" t="s">
        <v>106</v>
      </c>
      <c r="D44" s="133" t="s">
        <v>106</v>
      </c>
      <c r="E44" s="132" t="s">
        <v>106</v>
      </c>
      <c r="F44" s="186" t="s">
        <v>106</v>
      </c>
      <c r="G44" s="131">
        <v>5129</v>
      </c>
      <c r="H44" s="25"/>
      <c r="I44" s="25"/>
      <c r="J44" s="26"/>
      <c r="K44" s="26"/>
      <c r="L44" s="29" t="s">
        <v>137</v>
      </c>
      <c r="M44" s="12">
        <v>5129</v>
      </c>
      <c r="N44" s="183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3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31" t="str">
        <f t="shared" si="2"/>
        <v xml:space="preserve"> </v>
      </c>
      <c r="Q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31" t="str">
        <f t="shared" si="3"/>
        <v xml:space="preserve"> </v>
      </c>
      <c r="S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31" t="str">
        <f t="shared" si="4"/>
        <v xml:space="preserve"> </v>
      </c>
      <c r="U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3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31" t="str">
        <f t="shared" si="5"/>
        <v xml:space="preserve"> </v>
      </c>
      <c r="X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31" t="str">
        <f t="shared" si="6"/>
        <v xml:space="preserve"> </v>
      </c>
      <c r="Z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31" t="str">
        <f t="shared" si="7"/>
        <v xml:space="preserve"> </v>
      </c>
      <c r="AB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7" customFormat="1">
      <c r="A45" s="184" t="str">
        <f t="shared" si="0"/>
        <v>71010101015132</v>
      </c>
      <c r="B45" s="185" t="s">
        <v>439</v>
      </c>
      <c r="C45" s="134" t="s">
        <v>106</v>
      </c>
      <c r="D45" s="133" t="s">
        <v>106</v>
      </c>
      <c r="E45" s="132" t="s">
        <v>106</v>
      </c>
      <c r="F45" s="186" t="s">
        <v>106</v>
      </c>
      <c r="G45" s="131">
        <v>5132</v>
      </c>
      <c r="H45" s="25"/>
      <c r="I45" s="25"/>
      <c r="J45" s="26"/>
      <c r="K45" s="26"/>
      <c r="L45" s="29" t="s">
        <v>138</v>
      </c>
      <c r="M45" s="12">
        <v>5132</v>
      </c>
      <c r="N45" s="183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3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31" t="str">
        <f t="shared" si="2"/>
        <v xml:space="preserve"> </v>
      </c>
      <c r="Q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31" t="str">
        <f t="shared" si="3"/>
        <v xml:space="preserve"> </v>
      </c>
      <c r="S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31" t="str">
        <f t="shared" si="4"/>
        <v xml:space="preserve"> </v>
      </c>
      <c r="U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3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31" t="str">
        <f t="shared" si="5"/>
        <v xml:space="preserve"> </v>
      </c>
      <c r="X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31" t="str">
        <f t="shared" si="6"/>
        <v xml:space="preserve"> </v>
      </c>
      <c r="Z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31" t="str">
        <f t="shared" si="7"/>
        <v xml:space="preserve"> </v>
      </c>
      <c r="AB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7" customFormat="1" hidden="1">
      <c r="A46" s="184" t="str">
        <f t="shared" si="0"/>
        <v>71010101015134</v>
      </c>
      <c r="B46" s="185" t="s">
        <v>439</v>
      </c>
      <c r="C46" s="134" t="s">
        <v>106</v>
      </c>
      <c r="D46" s="133" t="s">
        <v>106</v>
      </c>
      <c r="E46" s="132" t="s">
        <v>106</v>
      </c>
      <c r="F46" s="206" t="s">
        <v>106</v>
      </c>
      <c r="G46" s="187">
        <v>5134</v>
      </c>
      <c r="H46" s="25"/>
      <c r="I46" s="25"/>
      <c r="J46" s="26"/>
      <c r="K46" s="26"/>
      <c r="L46" s="29" t="s">
        <v>139</v>
      </c>
      <c r="M46" s="12">
        <v>5134</v>
      </c>
      <c r="N46" s="183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3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31" t="str">
        <f t="shared" si="2"/>
        <v xml:space="preserve"> </v>
      </c>
      <c r="Q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31" t="str">
        <f t="shared" si="3"/>
        <v xml:space="preserve"> </v>
      </c>
      <c r="S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31" t="str">
        <f t="shared" si="4"/>
        <v xml:space="preserve"> </v>
      </c>
      <c r="U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3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31" t="str">
        <f t="shared" si="5"/>
        <v xml:space="preserve"> </v>
      </c>
      <c r="X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31" t="str">
        <f t="shared" si="6"/>
        <v xml:space="preserve"> </v>
      </c>
      <c r="Z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31" t="str">
        <f t="shared" si="7"/>
        <v xml:space="preserve"> </v>
      </c>
      <c r="AB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8" customFormat="1" ht="13.8">
      <c r="A47" s="184" t="str">
        <f t="shared" si="0"/>
        <v>71010101020000</v>
      </c>
      <c r="B47" s="185" t="s">
        <v>439</v>
      </c>
      <c r="C47" s="134" t="s">
        <v>106</v>
      </c>
      <c r="D47" s="133" t="s">
        <v>106</v>
      </c>
      <c r="E47" s="132" t="s">
        <v>106</v>
      </c>
      <c r="F47" s="206" t="s">
        <v>140</v>
      </c>
      <c r="G47" s="187" t="s">
        <v>440</v>
      </c>
      <c r="H47" s="146"/>
      <c r="I47" s="147"/>
      <c r="J47" s="148"/>
      <c r="K47" s="148"/>
      <c r="L47" s="27" t="s">
        <v>141</v>
      </c>
      <c r="M47" s="28"/>
      <c r="N47" s="197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7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30" t="str">
        <f t="shared" si="2"/>
        <v xml:space="preserve"> </v>
      </c>
      <c r="Q4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30" t="str">
        <f t="shared" si="3"/>
        <v xml:space="preserve"> </v>
      </c>
      <c r="S4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30" t="str">
        <f t="shared" si="4"/>
        <v xml:space="preserve"> </v>
      </c>
      <c r="U4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7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30" t="str">
        <f t="shared" si="5"/>
        <v xml:space="preserve"> </v>
      </c>
      <c r="X4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30" t="str">
        <f t="shared" si="6"/>
        <v xml:space="preserve"> </v>
      </c>
      <c r="Z4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30" t="str">
        <f t="shared" si="7"/>
        <v xml:space="preserve"> </v>
      </c>
      <c r="AB4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7" customFormat="1" ht="26.4">
      <c r="A48" s="184" t="str">
        <f t="shared" si="0"/>
        <v>71010101024251</v>
      </c>
      <c r="B48" s="185" t="s">
        <v>439</v>
      </c>
      <c r="C48" s="134" t="s">
        <v>106</v>
      </c>
      <c r="D48" s="133" t="s">
        <v>106</v>
      </c>
      <c r="E48" s="132" t="s">
        <v>106</v>
      </c>
      <c r="F48" s="186" t="s">
        <v>140</v>
      </c>
      <c r="G48" s="131">
        <v>4251</v>
      </c>
      <c r="H48" s="17"/>
      <c r="I48" s="25"/>
      <c r="J48" s="26"/>
      <c r="K48" s="26"/>
      <c r="L48" s="30" t="s">
        <v>142</v>
      </c>
      <c r="M48" s="13">
        <v>4251</v>
      </c>
      <c r="N48" s="183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3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31" t="str">
        <f t="shared" si="2"/>
        <v xml:space="preserve"> </v>
      </c>
      <c r="Q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31" t="str">
        <f t="shared" si="3"/>
        <v xml:space="preserve"> </v>
      </c>
      <c r="S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31" t="str">
        <f t="shared" si="4"/>
        <v xml:space="preserve"> </v>
      </c>
      <c r="U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3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31" t="str">
        <f t="shared" si="5"/>
        <v xml:space="preserve"> </v>
      </c>
      <c r="X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31" t="str">
        <f t="shared" si="6"/>
        <v xml:space="preserve"> </v>
      </c>
      <c r="Z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31" t="str">
        <f t="shared" si="7"/>
        <v xml:space="preserve"> </v>
      </c>
      <c r="AB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3" customFormat="1" ht="13.2" hidden="1">
      <c r="A49" s="184">
        <v>71010103000000</v>
      </c>
      <c r="B49" s="185" t="s">
        <v>439</v>
      </c>
      <c r="C49" s="134" t="s">
        <v>106</v>
      </c>
      <c r="D49" s="133" t="s">
        <v>106</v>
      </c>
      <c r="E49" s="132" t="s">
        <v>442</v>
      </c>
      <c r="F49" s="206" t="s">
        <v>441</v>
      </c>
      <c r="G49" s="187" t="s">
        <v>440</v>
      </c>
      <c r="H49" s="151"/>
      <c r="I49" s="152"/>
      <c r="J49" s="153"/>
      <c r="K49" s="153"/>
      <c r="L49" s="154" t="s">
        <v>581</v>
      </c>
      <c r="M49" s="155"/>
      <c r="N49" s="192"/>
      <c r="O49" s="192"/>
      <c r="P49" s="229" t="str">
        <f t="shared" si="2"/>
        <v xml:space="preserve"> </v>
      </c>
      <c r="Q49" s="192"/>
      <c r="R49" s="229" t="str">
        <f t="shared" si="3"/>
        <v xml:space="preserve"> </v>
      </c>
      <c r="S49" s="192"/>
      <c r="T49" s="229" t="str">
        <f t="shared" si="4"/>
        <v xml:space="preserve"> </v>
      </c>
      <c r="U49" s="192"/>
      <c r="V49" s="192"/>
      <c r="W49" s="229" t="str">
        <f t="shared" si="5"/>
        <v xml:space="preserve"> </v>
      </c>
      <c r="X49" s="192"/>
      <c r="Y49" s="229" t="str">
        <f t="shared" si="6"/>
        <v xml:space="preserve"> </v>
      </c>
      <c r="Z49" s="192"/>
      <c r="AA49" s="229" t="str">
        <f t="shared" si="7"/>
        <v xml:space="preserve"> </v>
      </c>
      <c r="AB49" s="192"/>
    </row>
    <row r="50" spans="1:28" s="137" customFormat="1" hidden="1">
      <c r="A50" s="184">
        <v>71010103000001</v>
      </c>
      <c r="B50" s="185" t="s">
        <v>439</v>
      </c>
      <c r="C50" s="134" t="s">
        <v>106</v>
      </c>
      <c r="D50" s="133" t="s">
        <v>106</v>
      </c>
      <c r="E50" s="132" t="s">
        <v>442</v>
      </c>
      <c r="F50" s="186" t="s">
        <v>441</v>
      </c>
      <c r="G50" s="131" t="s">
        <v>96</v>
      </c>
      <c r="H50" s="17"/>
      <c r="I50" s="25"/>
      <c r="J50" s="26"/>
      <c r="K50" s="26"/>
      <c r="L50" s="30" t="s">
        <v>108</v>
      </c>
      <c r="M50" s="13"/>
      <c r="N50" s="183"/>
      <c r="O50" s="183"/>
      <c r="P50" s="231" t="str">
        <f t="shared" si="2"/>
        <v xml:space="preserve"> </v>
      </c>
      <c r="Q50" s="183"/>
      <c r="R50" s="231" t="str">
        <f t="shared" si="3"/>
        <v xml:space="preserve"> </v>
      </c>
      <c r="S50" s="183"/>
      <c r="T50" s="231" t="str">
        <f t="shared" si="4"/>
        <v xml:space="preserve"> </v>
      </c>
      <c r="U50" s="183"/>
      <c r="V50" s="183"/>
      <c r="W50" s="231" t="str">
        <f t="shared" si="5"/>
        <v xml:space="preserve"> </v>
      </c>
      <c r="X50" s="183"/>
      <c r="Y50" s="231" t="str">
        <f t="shared" si="6"/>
        <v xml:space="preserve"> </v>
      </c>
      <c r="Z50" s="183"/>
      <c r="AA50" s="231" t="str">
        <f t="shared" si="7"/>
        <v xml:space="preserve"> </v>
      </c>
      <c r="AB50" s="183"/>
    </row>
    <row r="51" spans="1:28" s="198" customFormat="1" ht="27.6" hidden="1">
      <c r="A51" s="184">
        <v>71010103010000</v>
      </c>
      <c r="B51" s="185" t="s">
        <v>439</v>
      </c>
      <c r="C51" s="134" t="s">
        <v>106</v>
      </c>
      <c r="D51" s="133" t="s">
        <v>106</v>
      </c>
      <c r="E51" s="132" t="s">
        <v>442</v>
      </c>
      <c r="F51" s="206" t="s">
        <v>106</v>
      </c>
      <c r="G51" s="187" t="s">
        <v>440</v>
      </c>
      <c r="H51" s="146"/>
      <c r="I51" s="147"/>
      <c r="J51" s="148"/>
      <c r="K51" s="148"/>
      <c r="L51" s="27" t="s">
        <v>582</v>
      </c>
      <c r="M51" s="28"/>
      <c r="N51" s="197"/>
      <c r="O51" s="197"/>
      <c r="P51" s="230" t="str">
        <f t="shared" si="2"/>
        <v xml:space="preserve"> </v>
      </c>
      <c r="Q51" s="197"/>
      <c r="R51" s="230" t="str">
        <f t="shared" si="3"/>
        <v xml:space="preserve"> </v>
      </c>
      <c r="S51" s="197"/>
      <c r="T51" s="230" t="str">
        <f t="shared" si="4"/>
        <v xml:space="preserve"> </v>
      </c>
      <c r="U51" s="197"/>
      <c r="V51" s="197"/>
      <c r="W51" s="230" t="str">
        <f t="shared" si="5"/>
        <v xml:space="preserve"> </v>
      </c>
      <c r="X51" s="197"/>
      <c r="Y51" s="230" t="str">
        <f t="shared" si="6"/>
        <v xml:space="preserve"> </v>
      </c>
      <c r="Z51" s="197"/>
      <c r="AA51" s="230" t="str">
        <f t="shared" si="7"/>
        <v xml:space="preserve"> </v>
      </c>
      <c r="AB51" s="197"/>
    </row>
    <row r="52" spans="1:28" s="137" customFormat="1" hidden="1">
      <c r="A52" s="184">
        <v>71010103014239</v>
      </c>
      <c r="B52" s="185" t="s">
        <v>439</v>
      </c>
      <c r="C52" s="134" t="s">
        <v>106</v>
      </c>
      <c r="D52" s="133" t="s">
        <v>106</v>
      </c>
      <c r="E52" s="132" t="s">
        <v>442</v>
      </c>
      <c r="F52" s="186" t="s">
        <v>106</v>
      </c>
      <c r="G52" s="131">
        <v>4239</v>
      </c>
      <c r="H52" s="17"/>
      <c r="I52" s="25"/>
      <c r="J52" s="26"/>
      <c r="K52" s="26"/>
      <c r="L52" s="30" t="s">
        <v>125</v>
      </c>
      <c r="M52" s="13">
        <v>4239</v>
      </c>
      <c r="N52" s="183"/>
      <c r="O52" s="183"/>
      <c r="P52" s="231" t="str">
        <f t="shared" si="2"/>
        <v xml:space="preserve"> </v>
      </c>
      <c r="Q52" s="183"/>
      <c r="R52" s="231" t="str">
        <f t="shared" si="3"/>
        <v xml:space="preserve"> </v>
      </c>
      <c r="S52" s="183"/>
      <c r="T52" s="231" t="str">
        <f t="shared" si="4"/>
        <v xml:space="preserve"> </v>
      </c>
      <c r="U52" s="183"/>
      <c r="V52" s="183"/>
      <c r="W52" s="231" t="str">
        <f t="shared" si="5"/>
        <v xml:space="preserve"> </v>
      </c>
      <c r="X52" s="183"/>
      <c r="Y52" s="231" t="str">
        <f t="shared" si="6"/>
        <v xml:space="preserve"> </v>
      </c>
      <c r="Z52" s="183"/>
      <c r="AA52" s="231" t="str">
        <f t="shared" si="7"/>
        <v xml:space="preserve"> </v>
      </c>
      <c r="AB52" s="183"/>
    </row>
    <row r="53" spans="1:28" s="137" customFormat="1">
      <c r="A53" s="184" t="str">
        <f t="shared" si="0"/>
        <v>71010101025113</v>
      </c>
      <c r="B53" s="185" t="s">
        <v>439</v>
      </c>
      <c r="C53" s="134" t="s">
        <v>106</v>
      </c>
      <c r="D53" s="133" t="s">
        <v>106</v>
      </c>
      <c r="E53" s="132" t="s">
        <v>106</v>
      </c>
      <c r="F53" s="186" t="s">
        <v>140</v>
      </c>
      <c r="G53" s="131">
        <v>5113</v>
      </c>
      <c r="H53" s="25"/>
      <c r="I53" s="25"/>
      <c r="J53" s="26"/>
      <c r="K53" s="26"/>
      <c r="L53" s="29" t="s">
        <v>143</v>
      </c>
      <c r="M53" s="12">
        <v>5113</v>
      </c>
      <c r="N53" s="183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3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31" t="str">
        <f t="shared" si="2"/>
        <v xml:space="preserve"> </v>
      </c>
      <c r="Q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31" t="str">
        <f t="shared" si="3"/>
        <v xml:space="preserve"> </v>
      </c>
      <c r="S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31" t="str">
        <f t="shared" si="4"/>
        <v xml:space="preserve"> </v>
      </c>
      <c r="U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3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31" t="str">
        <f t="shared" si="5"/>
        <v xml:space="preserve"> </v>
      </c>
      <c r="X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31" t="str">
        <f t="shared" si="6"/>
        <v xml:space="preserve"> </v>
      </c>
      <c r="Z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31" t="str">
        <f t="shared" si="7"/>
        <v xml:space="preserve"> </v>
      </c>
      <c r="AB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8" customFormat="1" ht="13.8">
      <c r="A54" s="184" t="str">
        <f t="shared" si="0"/>
        <v>71010300000000</v>
      </c>
      <c r="B54" s="185" t="s">
        <v>439</v>
      </c>
      <c r="C54" s="134" t="s">
        <v>106</v>
      </c>
      <c r="D54" s="133" t="s">
        <v>442</v>
      </c>
      <c r="E54" s="205" t="s">
        <v>441</v>
      </c>
      <c r="F54" s="206" t="s">
        <v>441</v>
      </c>
      <c r="G54" s="187" t="s">
        <v>440</v>
      </c>
      <c r="H54" s="175">
        <v>2130</v>
      </c>
      <c r="I54" s="166" t="s">
        <v>106</v>
      </c>
      <c r="J54" s="167">
        <v>3</v>
      </c>
      <c r="K54" s="167">
        <v>0</v>
      </c>
      <c r="L54" s="168" t="s">
        <v>144</v>
      </c>
      <c r="M54" s="176"/>
      <c r="N54" s="188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8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8" t="str">
        <f t="shared" si="2"/>
        <v xml:space="preserve"> </v>
      </c>
      <c r="Q5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8" t="str">
        <f t="shared" si="3"/>
        <v xml:space="preserve"> </v>
      </c>
      <c r="S5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8" t="str">
        <f t="shared" si="4"/>
        <v xml:space="preserve"> </v>
      </c>
      <c r="U5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8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8" t="str">
        <f t="shared" si="5"/>
        <v xml:space="preserve"> </v>
      </c>
      <c r="X5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8" t="str">
        <f t="shared" si="6"/>
        <v xml:space="preserve"> </v>
      </c>
      <c r="Z5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8" t="str">
        <f t="shared" si="7"/>
        <v xml:space="preserve"> </v>
      </c>
      <c r="AB5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7" customFormat="1" ht="13.8">
      <c r="A55" s="184" t="str">
        <f t="shared" si="0"/>
        <v>71010300000001</v>
      </c>
      <c r="B55" s="185" t="s">
        <v>439</v>
      </c>
      <c r="C55" s="134" t="s">
        <v>106</v>
      </c>
      <c r="D55" s="133" t="s">
        <v>442</v>
      </c>
      <c r="E55" s="132" t="s">
        <v>441</v>
      </c>
      <c r="F55" s="206" t="s">
        <v>441</v>
      </c>
      <c r="G55" s="187" t="s">
        <v>96</v>
      </c>
      <c r="H55" s="17"/>
      <c r="I55" s="18"/>
      <c r="J55" s="19"/>
      <c r="K55" s="19"/>
      <c r="L55" s="30" t="s">
        <v>110</v>
      </c>
      <c r="M55" s="49"/>
      <c r="N55" s="190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90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7" t="str">
        <f t="shared" si="2"/>
        <v xml:space="preserve"> </v>
      </c>
      <c r="Q5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7" t="str">
        <f t="shared" si="3"/>
        <v xml:space="preserve"> </v>
      </c>
      <c r="S5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7" t="str">
        <f t="shared" si="4"/>
        <v xml:space="preserve"> </v>
      </c>
      <c r="U5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90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7" t="str">
        <f t="shared" si="5"/>
        <v xml:space="preserve"> </v>
      </c>
      <c r="X5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7" t="str">
        <f t="shared" si="6"/>
        <v xml:space="preserve"> </v>
      </c>
      <c r="Z5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7" t="str">
        <f t="shared" si="7"/>
        <v xml:space="preserve"> </v>
      </c>
      <c r="AB5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3" customFormat="1" ht="26.4">
      <c r="A56" s="184" t="str">
        <f t="shared" si="0"/>
        <v>71010301000000</v>
      </c>
      <c r="B56" s="185" t="s">
        <v>439</v>
      </c>
      <c r="C56" s="134" t="s">
        <v>106</v>
      </c>
      <c r="D56" s="133" t="s">
        <v>442</v>
      </c>
      <c r="E56" s="132" t="s">
        <v>106</v>
      </c>
      <c r="F56" s="206" t="s">
        <v>441</v>
      </c>
      <c r="G56" s="187" t="s">
        <v>440</v>
      </c>
      <c r="H56" s="151">
        <v>2133</v>
      </c>
      <c r="I56" s="152" t="s">
        <v>106</v>
      </c>
      <c r="J56" s="153">
        <v>3</v>
      </c>
      <c r="K56" s="153">
        <v>1</v>
      </c>
      <c r="L56" s="154" t="s">
        <v>145</v>
      </c>
      <c r="M56" s="155"/>
      <c r="N56" s="192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2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9" t="str">
        <f t="shared" si="2"/>
        <v xml:space="preserve"> </v>
      </c>
      <c r="Q5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9" t="str">
        <f t="shared" si="3"/>
        <v xml:space="preserve"> </v>
      </c>
      <c r="S5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9" t="str">
        <f t="shared" si="4"/>
        <v xml:space="preserve"> </v>
      </c>
      <c r="U5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2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9" t="str">
        <f t="shared" si="5"/>
        <v xml:space="preserve"> </v>
      </c>
      <c r="X5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9" t="str">
        <f t="shared" si="6"/>
        <v xml:space="preserve"> </v>
      </c>
      <c r="Z5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9" t="str">
        <f t="shared" si="7"/>
        <v xml:space="preserve"> </v>
      </c>
      <c r="AB5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7" customFormat="1" ht="13.2">
      <c r="A57" s="184" t="str">
        <f t="shared" si="0"/>
        <v>71010301000001</v>
      </c>
      <c r="B57" s="185" t="s">
        <v>439</v>
      </c>
      <c r="C57" s="134" t="s">
        <v>106</v>
      </c>
      <c r="D57" s="133" t="s">
        <v>442</v>
      </c>
      <c r="E57" s="132" t="s">
        <v>106</v>
      </c>
      <c r="F57" s="206" t="s">
        <v>441</v>
      </c>
      <c r="G57" s="187" t="s">
        <v>96</v>
      </c>
      <c r="H57" s="17"/>
      <c r="I57" s="25"/>
      <c r="J57" s="26"/>
      <c r="K57" s="26"/>
      <c r="L57" s="20" t="s">
        <v>108</v>
      </c>
      <c r="M57" s="44"/>
      <c r="N57" s="190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90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7" t="str">
        <f t="shared" si="2"/>
        <v xml:space="preserve"> </v>
      </c>
      <c r="Q5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7" t="str">
        <f t="shared" si="3"/>
        <v xml:space="preserve"> </v>
      </c>
      <c r="S5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7" t="str">
        <f t="shared" si="4"/>
        <v xml:space="preserve"> </v>
      </c>
      <c r="U5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90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7" t="str">
        <f t="shared" si="5"/>
        <v xml:space="preserve"> </v>
      </c>
      <c r="X5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7" t="str">
        <f t="shared" si="6"/>
        <v xml:space="preserve"> </v>
      </c>
      <c r="Z5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7" t="str">
        <f t="shared" si="7"/>
        <v xml:space="preserve"> </v>
      </c>
      <c r="AB5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8" customFormat="1" ht="41.4">
      <c r="A58" s="184" t="str">
        <f t="shared" si="0"/>
        <v>71010301010000</v>
      </c>
      <c r="B58" s="185" t="s">
        <v>439</v>
      </c>
      <c r="C58" s="134" t="s">
        <v>106</v>
      </c>
      <c r="D58" s="133" t="s">
        <v>442</v>
      </c>
      <c r="E58" s="132" t="s">
        <v>106</v>
      </c>
      <c r="F58" s="206" t="s">
        <v>106</v>
      </c>
      <c r="G58" s="187" t="s">
        <v>440</v>
      </c>
      <c r="H58" s="146"/>
      <c r="I58" s="147"/>
      <c r="J58" s="148"/>
      <c r="K58" s="148"/>
      <c r="L58" s="27" t="s">
        <v>146</v>
      </c>
      <c r="M58" s="28"/>
      <c r="N58" s="197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7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30" t="str">
        <f t="shared" si="2"/>
        <v xml:space="preserve"> </v>
      </c>
      <c r="Q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30" t="str">
        <f t="shared" si="3"/>
        <v xml:space="preserve"> </v>
      </c>
      <c r="S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30" t="str">
        <f t="shared" si="4"/>
        <v xml:space="preserve"> </v>
      </c>
      <c r="U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7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30" t="str">
        <f t="shared" si="5"/>
        <v xml:space="preserve"> </v>
      </c>
      <c r="X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30" t="str">
        <f t="shared" si="6"/>
        <v xml:space="preserve"> </v>
      </c>
      <c r="Z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30" t="str">
        <f t="shared" si="7"/>
        <v xml:space="preserve"> </v>
      </c>
      <c r="AB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7" customFormat="1">
      <c r="A59" s="184" t="str">
        <f t="shared" si="0"/>
        <v>71010301014111</v>
      </c>
      <c r="B59" s="185" t="s">
        <v>439</v>
      </c>
      <c r="C59" s="134" t="s">
        <v>106</v>
      </c>
      <c r="D59" s="133" t="s">
        <v>442</v>
      </c>
      <c r="E59" s="132" t="s">
        <v>106</v>
      </c>
      <c r="F59" s="186" t="s">
        <v>106</v>
      </c>
      <c r="G59" s="131">
        <v>4111</v>
      </c>
      <c r="H59" s="17"/>
      <c r="I59" s="25"/>
      <c r="J59" s="26"/>
      <c r="K59" s="26"/>
      <c r="L59" s="29" t="s">
        <v>112</v>
      </c>
      <c r="M59" s="13">
        <v>4111</v>
      </c>
      <c r="N59" s="183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3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31" t="str">
        <f t="shared" si="2"/>
        <v xml:space="preserve"> </v>
      </c>
      <c r="Q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31" t="str">
        <f t="shared" si="3"/>
        <v xml:space="preserve"> </v>
      </c>
      <c r="S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31" t="str">
        <f t="shared" si="4"/>
        <v xml:space="preserve"> </v>
      </c>
      <c r="U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3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31" t="str">
        <f t="shared" si="5"/>
        <v xml:space="preserve"> </v>
      </c>
      <c r="X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31" t="str">
        <f t="shared" si="6"/>
        <v xml:space="preserve"> </v>
      </c>
      <c r="Z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31" t="str">
        <f t="shared" si="7"/>
        <v xml:space="preserve"> </v>
      </c>
      <c r="AB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7" customFormat="1">
      <c r="A60" s="184" t="str">
        <f t="shared" si="0"/>
        <v>71010301014212</v>
      </c>
      <c r="B60" s="185" t="s">
        <v>439</v>
      </c>
      <c r="C60" s="134" t="s">
        <v>106</v>
      </c>
      <c r="D60" s="133" t="s">
        <v>442</v>
      </c>
      <c r="E60" s="132" t="s">
        <v>106</v>
      </c>
      <c r="F60" s="186" t="s">
        <v>106</v>
      </c>
      <c r="G60" s="131">
        <v>4212</v>
      </c>
      <c r="H60" s="17"/>
      <c r="I60" s="25"/>
      <c r="J60" s="26"/>
      <c r="K60" s="26"/>
      <c r="L60" s="29" t="s">
        <v>114</v>
      </c>
      <c r="M60" s="33">
        <v>4212</v>
      </c>
      <c r="N60" s="183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3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31" t="str">
        <f t="shared" si="2"/>
        <v xml:space="preserve"> </v>
      </c>
      <c r="Q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31" t="str">
        <f t="shared" si="3"/>
        <v xml:space="preserve"> </v>
      </c>
      <c r="S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31" t="str">
        <f t="shared" si="4"/>
        <v xml:space="preserve"> </v>
      </c>
      <c r="U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3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31" t="str">
        <f t="shared" si="5"/>
        <v xml:space="preserve"> </v>
      </c>
      <c r="X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31" t="str">
        <f t="shared" si="6"/>
        <v xml:space="preserve"> </v>
      </c>
      <c r="Z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31" t="str">
        <f t="shared" si="7"/>
        <v xml:space="preserve"> </v>
      </c>
      <c r="AB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7" customFormat="1">
      <c r="A61" s="184" t="str">
        <f t="shared" si="0"/>
        <v>71010301014213</v>
      </c>
      <c r="B61" s="185" t="s">
        <v>439</v>
      </c>
      <c r="C61" s="134" t="s">
        <v>106</v>
      </c>
      <c r="D61" s="133" t="s">
        <v>442</v>
      </c>
      <c r="E61" s="132" t="s">
        <v>106</v>
      </c>
      <c r="F61" s="186" t="s">
        <v>106</v>
      </c>
      <c r="G61" s="131">
        <v>4213</v>
      </c>
      <c r="H61" s="17"/>
      <c r="I61" s="25"/>
      <c r="J61" s="26"/>
      <c r="K61" s="26"/>
      <c r="L61" s="29" t="s">
        <v>115</v>
      </c>
      <c r="M61" s="33">
        <v>4213</v>
      </c>
      <c r="N61" s="183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3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31" t="str">
        <f t="shared" si="2"/>
        <v xml:space="preserve"> </v>
      </c>
      <c r="Q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31" t="str">
        <f t="shared" si="3"/>
        <v xml:space="preserve"> </v>
      </c>
      <c r="S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31" t="str">
        <f t="shared" si="4"/>
        <v xml:space="preserve"> </v>
      </c>
      <c r="U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3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31" t="str">
        <f t="shared" si="5"/>
        <v xml:space="preserve"> </v>
      </c>
      <c r="X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31" t="str">
        <f t="shared" si="6"/>
        <v xml:space="preserve"> </v>
      </c>
      <c r="Z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31" t="str">
        <f t="shared" si="7"/>
        <v xml:space="preserve"> </v>
      </c>
      <c r="AB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7" customFormat="1">
      <c r="A62" s="184" t="str">
        <f t="shared" si="0"/>
        <v>71010301014214</v>
      </c>
      <c r="B62" s="185" t="s">
        <v>439</v>
      </c>
      <c r="C62" s="134" t="s">
        <v>106</v>
      </c>
      <c r="D62" s="133" t="s">
        <v>442</v>
      </c>
      <c r="E62" s="132" t="s">
        <v>106</v>
      </c>
      <c r="F62" s="186" t="s">
        <v>106</v>
      </c>
      <c r="G62" s="131">
        <v>4214</v>
      </c>
      <c r="H62" s="17"/>
      <c r="I62" s="25"/>
      <c r="J62" s="26"/>
      <c r="K62" s="26"/>
      <c r="L62" s="29" t="s">
        <v>116</v>
      </c>
      <c r="M62" s="33">
        <v>4214</v>
      </c>
      <c r="N62" s="183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3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31" t="str">
        <f t="shared" si="2"/>
        <v xml:space="preserve"> </v>
      </c>
      <c r="Q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31" t="str">
        <f t="shared" si="3"/>
        <v xml:space="preserve"> </v>
      </c>
      <c r="S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31" t="str">
        <f t="shared" si="4"/>
        <v xml:space="preserve"> </v>
      </c>
      <c r="U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3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31" t="str">
        <f t="shared" si="5"/>
        <v xml:space="preserve"> </v>
      </c>
      <c r="X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31" t="str">
        <f t="shared" si="6"/>
        <v xml:space="preserve"> </v>
      </c>
      <c r="Z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31" t="str">
        <f t="shared" si="7"/>
        <v xml:space="preserve"> </v>
      </c>
      <c r="AB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7" customFormat="1">
      <c r="A63" s="184" t="str">
        <f t="shared" si="0"/>
        <v>71010301014216</v>
      </c>
      <c r="B63" s="185" t="s">
        <v>439</v>
      </c>
      <c r="C63" s="134" t="s">
        <v>106</v>
      </c>
      <c r="D63" s="133" t="s">
        <v>442</v>
      </c>
      <c r="E63" s="132" t="s">
        <v>106</v>
      </c>
      <c r="F63" s="186" t="s">
        <v>106</v>
      </c>
      <c r="G63" s="131">
        <v>4216</v>
      </c>
      <c r="H63" s="17"/>
      <c r="I63" s="25"/>
      <c r="J63" s="26"/>
      <c r="K63" s="26"/>
      <c r="L63" s="29" t="s">
        <v>147</v>
      </c>
      <c r="M63" s="33">
        <v>4216</v>
      </c>
      <c r="N63" s="183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3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31" t="str">
        <f t="shared" si="2"/>
        <v xml:space="preserve"> </v>
      </c>
      <c r="Q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31" t="str">
        <f t="shared" si="3"/>
        <v xml:space="preserve"> </v>
      </c>
      <c r="S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31" t="str">
        <f t="shared" si="4"/>
        <v xml:space="preserve"> </v>
      </c>
      <c r="U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3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31" t="str">
        <f t="shared" si="5"/>
        <v xml:space="preserve"> </v>
      </c>
      <c r="X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31" t="str">
        <f t="shared" si="6"/>
        <v xml:space="preserve"> </v>
      </c>
      <c r="Z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31" t="str">
        <f t="shared" si="7"/>
        <v xml:space="preserve"> </v>
      </c>
      <c r="AB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7" customFormat="1">
      <c r="A64" s="184" t="str">
        <f t="shared" si="0"/>
        <v>71010301014231</v>
      </c>
      <c r="B64" s="185" t="s">
        <v>439</v>
      </c>
      <c r="C64" s="134" t="s">
        <v>106</v>
      </c>
      <c r="D64" s="133" t="s">
        <v>442</v>
      </c>
      <c r="E64" s="132" t="s">
        <v>106</v>
      </c>
      <c r="F64" s="186" t="s">
        <v>106</v>
      </c>
      <c r="G64" s="131">
        <v>4231</v>
      </c>
      <c r="H64" s="17"/>
      <c r="I64" s="25"/>
      <c r="J64" s="26"/>
      <c r="K64" s="26"/>
      <c r="L64" s="29" t="s">
        <v>148</v>
      </c>
      <c r="M64" s="33">
        <v>4231</v>
      </c>
      <c r="N64" s="183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3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31" t="str">
        <f t="shared" si="2"/>
        <v xml:space="preserve"> </v>
      </c>
      <c r="Q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31" t="str">
        <f t="shared" si="3"/>
        <v xml:space="preserve"> </v>
      </c>
      <c r="S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31" t="str">
        <f t="shared" si="4"/>
        <v xml:space="preserve"> </v>
      </c>
      <c r="U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3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31" t="str">
        <f t="shared" si="5"/>
        <v xml:space="preserve"> </v>
      </c>
      <c r="X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31" t="str">
        <f t="shared" si="6"/>
        <v xml:space="preserve"> </v>
      </c>
      <c r="Z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31" t="str">
        <f t="shared" si="7"/>
        <v xml:space="preserve"> </v>
      </c>
      <c r="AB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7" customFormat="1" ht="26.4">
      <c r="A65" s="184" t="str">
        <f t="shared" si="0"/>
        <v>71010301014252</v>
      </c>
      <c r="B65" s="185" t="s">
        <v>439</v>
      </c>
      <c r="C65" s="134" t="s">
        <v>106</v>
      </c>
      <c r="D65" s="133" t="s">
        <v>442</v>
      </c>
      <c r="E65" s="132" t="s">
        <v>106</v>
      </c>
      <c r="F65" s="186" t="s">
        <v>106</v>
      </c>
      <c r="G65" s="131">
        <v>4252</v>
      </c>
      <c r="H65" s="17"/>
      <c r="I65" s="25"/>
      <c r="J65" s="26"/>
      <c r="K65" s="26"/>
      <c r="L65" s="29" t="s">
        <v>127</v>
      </c>
      <c r="M65" s="33">
        <v>4252</v>
      </c>
      <c r="N65" s="183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3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31" t="str">
        <f t="shared" si="2"/>
        <v xml:space="preserve"> </v>
      </c>
      <c r="Q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31" t="str">
        <f t="shared" si="3"/>
        <v xml:space="preserve"> </v>
      </c>
      <c r="S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31" t="str">
        <f t="shared" si="4"/>
        <v xml:space="preserve"> </v>
      </c>
      <c r="U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3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31" t="str">
        <f t="shared" si="5"/>
        <v xml:space="preserve"> </v>
      </c>
      <c r="X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31" t="str">
        <f t="shared" si="6"/>
        <v xml:space="preserve"> </v>
      </c>
      <c r="Z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31" t="str">
        <f t="shared" si="7"/>
        <v xml:space="preserve"> </v>
      </c>
      <c r="AB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7" customFormat="1">
      <c r="A66" s="184" t="str">
        <f t="shared" si="0"/>
        <v>71010301014261</v>
      </c>
      <c r="B66" s="185" t="s">
        <v>439</v>
      </c>
      <c r="C66" s="134" t="s">
        <v>106</v>
      </c>
      <c r="D66" s="133" t="s">
        <v>442</v>
      </c>
      <c r="E66" s="132" t="s">
        <v>106</v>
      </c>
      <c r="F66" s="186" t="s">
        <v>106</v>
      </c>
      <c r="G66" s="131">
        <v>4261</v>
      </c>
      <c r="H66" s="17"/>
      <c r="I66" s="25"/>
      <c r="J66" s="26"/>
      <c r="K66" s="26"/>
      <c r="L66" s="29" t="s">
        <v>128</v>
      </c>
      <c r="M66" s="33">
        <v>4261</v>
      </c>
      <c r="N66" s="183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3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31" t="str">
        <f t="shared" si="2"/>
        <v xml:space="preserve"> </v>
      </c>
      <c r="Q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31" t="str">
        <f t="shared" si="3"/>
        <v xml:space="preserve"> </v>
      </c>
      <c r="S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31" t="str">
        <f t="shared" si="4"/>
        <v xml:space="preserve"> </v>
      </c>
      <c r="U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3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31" t="str">
        <f t="shared" si="5"/>
        <v xml:space="preserve"> </v>
      </c>
      <c r="X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31" t="str">
        <f t="shared" si="6"/>
        <v xml:space="preserve"> </v>
      </c>
      <c r="Z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31" t="str">
        <f t="shared" si="7"/>
        <v xml:space="preserve"> </v>
      </c>
      <c r="AB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7" customFormat="1">
      <c r="A67" s="184" t="str">
        <f t="shared" si="0"/>
        <v>71010301014267</v>
      </c>
      <c r="B67" s="185" t="s">
        <v>439</v>
      </c>
      <c r="C67" s="134" t="s">
        <v>106</v>
      </c>
      <c r="D67" s="133" t="s">
        <v>442</v>
      </c>
      <c r="E67" s="132" t="s">
        <v>106</v>
      </c>
      <c r="F67" s="186" t="s">
        <v>106</v>
      </c>
      <c r="G67" s="131">
        <v>4267</v>
      </c>
      <c r="H67" s="17"/>
      <c r="I67" s="25"/>
      <c r="J67" s="26"/>
      <c r="K67" s="26"/>
      <c r="L67" s="29" t="s">
        <v>130</v>
      </c>
      <c r="M67" s="33">
        <v>4267</v>
      </c>
      <c r="N67" s="183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3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31" t="str">
        <f t="shared" si="2"/>
        <v xml:space="preserve"> </v>
      </c>
      <c r="Q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31" t="str">
        <f t="shared" si="3"/>
        <v xml:space="preserve"> </v>
      </c>
      <c r="S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31" t="str">
        <f t="shared" si="4"/>
        <v xml:space="preserve"> </v>
      </c>
      <c r="U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3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31" t="str">
        <f t="shared" si="5"/>
        <v xml:space="preserve"> </v>
      </c>
      <c r="X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31" t="str">
        <f t="shared" si="6"/>
        <v xml:space="preserve"> </v>
      </c>
      <c r="Z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31" t="str">
        <f t="shared" si="7"/>
        <v xml:space="preserve"> </v>
      </c>
      <c r="AB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7" customFormat="1">
      <c r="A68" s="184" t="str">
        <f t="shared" si="0"/>
        <v>71010301014823</v>
      </c>
      <c r="B68" s="185" t="s">
        <v>439</v>
      </c>
      <c r="C68" s="134" t="s">
        <v>106</v>
      </c>
      <c r="D68" s="133" t="s">
        <v>442</v>
      </c>
      <c r="E68" s="132" t="s">
        <v>106</v>
      </c>
      <c r="F68" s="186" t="s">
        <v>106</v>
      </c>
      <c r="G68" s="131">
        <v>4823</v>
      </c>
      <c r="H68" s="17"/>
      <c r="I68" s="25"/>
      <c r="J68" s="26"/>
      <c r="K68" s="26"/>
      <c r="L68" s="32" t="s">
        <v>133</v>
      </c>
      <c r="M68" s="33">
        <v>4823</v>
      </c>
      <c r="N68" s="183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3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31" t="str">
        <f t="shared" si="2"/>
        <v xml:space="preserve"> </v>
      </c>
      <c r="Q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31" t="str">
        <f t="shared" si="3"/>
        <v xml:space="preserve"> </v>
      </c>
      <c r="S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31" t="str">
        <f t="shared" si="4"/>
        <v xml:space="preserve"> </v>
      </c>
      <c r="U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3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31" t="str">
        <f t="shared" si="5"/>
        <v xml:space="preserve"> </v>
      </c>
      <c r="X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31" t="str">
        <f t="shared" si="6"/>
        <v xml:space="preserve"> </v>
      </c>
      <c r="Z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31" t="str">
        <f t="shared" si="7"/>
        <v xml:space="preserve"> </v>
      </c>
      <c r="AB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7" customFormat="1" hidden="1">
      <c r="A69" s="184" t="str">
        <f t="shared" si="0"/>
        <v>71010301015122</v>
      </c>
      <c r="B69" s="185" t="s">
        <v>439</v>
      </c>
      <c r="C69" s="134" t="s">
        <v>106</v>
      </c>
      <c r="D69" s="133" t="s">
        <v>442</v>
      </c>
      <c r="E69" s="132" t="s">
        <v>106</v>
      </c>
      <c r="F69" s="186" t="s">
        <v>106</v>
      </c>
      <c r="G69" s="131">
        <v>5122</v>
      </c>
      <c r="H69" s="17"/>
      <c r="I69" s="25"/>
      <c r="J69" s="26"/>
      <c r="K69" s="26"/>
      <c r="L69" s="29" t="s">
        <v>136</v>
      </c>
      <c r="M69" s="12">
        <v>5122</v>
      </c>
      <c r="N69" s="183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3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31" t="str">
        <f t="shared" si="2"/>
        <v xml:space="preserve"> </v>
      </c>
      <c r="Q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31" t="str">
        <f t="shared" si="3"/>
        <v xml:space="preserve"> </v>
      </c>
      <c r="S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31" t="str">
        <f t="shared" si="4"/>
        <v xml:space="preserve"> </v>
      </c>
      <c r="U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3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31" t="str">
        <f t="shared" si="5"/>
        <v xml:space="preserve"> </v>
      </c>
      <c r="X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31" t="str">
        <f t="shared" si="6"/>
        <v xml:space="preserve"> </v>
      </c>
      <c r="Z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31" t="str">
        <f t="shared" si="7"/>
        <v xml:space="preserve"> </v>
      </c>
      <c r="AB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9" customFormat="1" ht="27.75" customHeight="1">
      <c r="A70" s="184" t="str">
        <f t="shared" si="0"/>
        <v>71010500000000</v>
      </c>
      <c r="B70" s="185" t="s">
        <v>439</v>
      </c>
      <c r="C70" s="134" t="s">
        <v>106</v>
      </c>
      <c r="D70" s="133" t="s">
        <v>149</v>
      </c>
      <c r="E70" s="132" t="s">
        <v>441</v>
      </c>
      <c r="F70" s="206" t="s">
        <v>441</v>
      </c>
      <c r="G70" s="187" t="s">
        <v>440</v>
      </c>
      <c r="H70" s="175">
        <v>2150</v>
      </c>
      <c r="I70" s="166" t="s">
        <v>106</v>
      </c>
      <c r="J70" s="167">
        <v>5</v>
      </c>
      <c r="K70" s="167">
        <v>0</v>
      </c>
      <c r="L70" s="168" t="s">
        <v>150</v>
      </c>
      <c r="M70" s="176"/>
      <c r="N70" s="188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8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8" t="str">
        <f t="shared" si="2"/>
        <v xml:space="preserve"> </v>
      </c>
      <c r="Q7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8" t="str">
        <f t="shared" si="3"/>
        <v xml:space="preserve"> </v>
      </c>
      <c r="S7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8" t="str">
        <f t="shared" si="4"/>
        <v xml:space="preserve"> </v>
      </c>
      <c r="U7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8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8" t="str">
        <f t="shared" si="5"/>
        <v xml:space="preserve"> </v>
      </c>
      <c r="X7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8" t="str">
        <f t="shared" si="6"/>
        <v xml:space="preserve"> </v>
      </c>
      <c r="Z7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8" t="str">
        <f t="shared" si="7"/>
        <v xml:space="preserve"> </v>
      </c>
      <c r="AB7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7" customFormat="1" ht="13.2">
      <c r="A71" s="184" t="str">
        <f t="shared" si="0"/>
        <v>71010500000001</v>
      </c>
      <c r="B71" s="185" t="s">
        <v>439</v>
      </c>
      <c r="C71" s="134" t="s">
        <v>106</v>
      </c>
      <c r="D71" s="133" t="s">
        <v>149</v>
      </c>
      <c r="E71" s="132" t="s">
        <v>441</v>
      </c>
      <c r="F71" s="206" t="s">
        <v>441</v>
      </c>
      <c r="G71" s="187" t="s">
        <v>96</v>
      </c>
      <c r="H71" s="25"/>
      <c r="I71" s="18"/>
      <c r="J71" s="19"/>
      <c r="K71" s="19"/>
      <c r="L71" s="30" t="s">
        <v>110</v>
      </c>
      <c r="M71" s="31"/>
      <c r="N71" s="190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90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7" t="str">
        <f t="shared" si="2"/>
        <v xml:space="preserve"> </v>
      </c>
      <c r="Q7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7" t="str">
        <f t="shared" si="3"/>
        <v xml:space="preserve"> </v>
      </c>
      <c r="S7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7" t="str">
        <f t="shared" si="4"/>
        <v xml:space="preserve"> </v>
      </c>
      <c r="U7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90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7" t="str">
        <f t="shared" si="5"/>
        <v xml:space="preserve"> </v>
      </c>
      <c r="X7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7" t="str">
        <f t="shared" si="6"/>
        <v xml:space="preserve"> </v>
      </c>
      <c r="Z7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7" t="str">
        <f t="shared" si="7"/>
        <v xml:space="preserve"> </v>
      </c>
      <c r="AB7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3" customFormat="1" ht="26.4">
      <c r="A72" s="184" t="str">
        <f t="shared" si="0"/>
        <v>71010501000000</v>
      </c>
      <c r="B72" s="185" t="s">
        <v>439</v>
      </c>
      <c r="C72" s="134" t="s">
        <v>106</v>
      </c>
      <c r="D72" s="133" t="s">
        <v>149</v>
      </c>
      <c r="E72" s="132" t="s">
        <v>106</v>
      </c>
      <c r="F72" s="206" t="s">
        <v>441</v>
      </c>
      <c r="G72" s="187" t="s">
        <v>440</v>
      </c>
      <c r="H72" s="151">
        <v>2151</v>
      </c>
      <c r="I72" s="152" t="s">
        <v>106</v>
      </c>
      <c r="J72" s="153" t="s">
        <v>151</v>
      </c>
      <c r="K72" s="153">
        <v>1</v>
      </c>
      <c r="L72" s="154" t="s">
        <v>150</v>
      </c>
      <c r="M72" s="155"/>
      <c r="N72" s="192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2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9" t="str">
        <f t="shared" si="2"/>
        <v xml:space="preserve"> </v>
      </c>
      <c r="Q7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9" t="str">
        <f t="shared" si="3"/>
        <v xml:space="preserve"> </v>
      </c>
      <c r="S7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9" t="str">
        <f t="shared" si="4"/>
        <v xml:space="preserve"> </v>
      </c>
      <c r="U7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2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9" t="str">
        <f t="shared" si="5"/>
        <v xml:space="preserve"> </v>
      </c>
      <c r="X7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9" t="str">
        <f t="shared" si="6"/>
        <v xml:space="preserve"> </v>
      </c>
      <c r="Z7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9" t="str">
        <f t="shared" si="7"/>
        <v xml:space="preserve"> </v>
      </c>
      <c r="AB7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7" customFormat="1" ht="13.2">
      <c r="A73" s="184" t="str">
        <f t="shared" si="0"/>
        <v>71010501000001</v>
      </c>
      <c r="B73" s="185" t="s">
        <v>439</v>
      </c>
      <c r="C73" s="134" t="s">
        <v>106</v>
      </c>
      <c r="D73" s="133" t="s">
        <v>149</v>
      </c>
      <c r="E73" s="132" t="s">
        <v>106</v>
      </c>
      <c r="F73" s="206" t="s">
        <v>441</v>
      </c>
      <c r="G73" s="187" t="s">
        <v>96</v>
      </c>
      <c r="H73" s="25"/>
      <c r="I73" s="25"/>
      <c r="J73" s="26"/>
      <c r="K73" s="26"/>
      <c r="L73" s="30" t="s">
        <v>108</v>
      </c>
      <c r="M73" s="31"/>
      <c r="N73" s="190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90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7" t="str">
        <f t="shared" si="2"/>
        <v xml:space="preserve"> </v>
      </c>
      <c r="Q7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7" t="str">
        <f t="shared" si="3"/>
        <v xml:space="preserve"> </v>
      </c>
      <c r="S7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7" t="str">
        <f t="shared" si="4"/>
        <v xml:space="preserve"> </v>
      </c>
      <c r="U7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90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7" t="str">
        <f t="shared" si="5"/>
        <v xml:space="preserve"> </v>
      </c>
      <c r="X7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7" t="str">
        <f t="shared" si="6"/>
        <v xml:space="preserve"> </v>
      </c>
      <c r="Z7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7" t="str">
        <f t="shared" si="7"/>
        <v xml:space="preserve"> </v>
      </c>
      <c r="AB7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8" customFormat="1" ht="13.8">
      <c r="A74" s="184" t="str">
        <f t="shared" si="0"/>
        <v>71010501010000</v>
      </c>
      <c r="B74" s="185" t="s">
        <v>439</v>
      </c>
      <c r="C74" s="134" t="s">
        <v>106</v>
      </c>
      <c r="D74" s="133" t="s">
        <v>149</v>
      </c>
      <c r="E74" s="132" t="s">
        <v>106</v>
      </c>
      <c r="F74" s="206" t="s">
        <v>106</v>
      </c>
      <c r="G74" s="187" t="s">
        <v>440</v>
      </c>
      <c r="H74" s="146"/>
      <c r="I74" s="147"/>
      <c r="J74" s="148"/>
      <c r="K74" s="148"/>
      <c r="L74" s="27" t="s">
        <v>152</v>
      </c>
      <c r="M74" s="28"/>
      <c r="N74" s="197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7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30" t="str">
        <f t="shared" si="2"/>
        <v xml:space="preserve"> </v>
      </c>
      <c r="Q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30" t="str">
        <f t="shared" si="3"/>
        <v xml:space="preserve"> </v>
      </c>
      <c r="S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30" t="str">
        <f t="shared" si="4"/>
        <v xml:space="preserve"> </v>
      </c>
      <c r="U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7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30" t="str">
        <f t="shared" si="5"/>
        <v xml:space="preserve"> </v>
      </c>
      <c r="X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30" t="str">
        <f t="shared" si="6"/>
        <v xml:space="preserve"> </v>
      </c>
      <c r="Z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30" t="str">
        <f t="shared" si="7"/>
        <v xml:space="preserve"> </v>
      </c>
      <c r="AB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7" customFormat="1">
      <c r="A75" s="184" t="str">
        <f t="shared" si="0"/>
        <v>71010501015134</v>
      </c>
      <c r="B75" s="185" t="s">
        <v>439</v>
      </c>
      <c r="C75" s="134" t="s">
        <v>106</v>
      </c>
      <c r="D75" s="133" t="s">
        <v>149</v>
      </c>
      <c r="E75" s="132" t="s">
        <v>106</v>
      </c>
      <c r="F75" s="186" t="s">
        <v>106</v>
      </c>
      <c r="G75" s="131">
        <v>5134</v>
      </c>
      <c r="H75" s="25"/>
      <c r="I75" s="25"/>
      <c r="J75" s="26"/>
      <c r="K75" s="26"/>
      <c r="L75" s="32" t="s">
        <v>139</v>
      </c>
      <c r="M75" s="48">
        <v>5134</v>
      </c>
      <c r="N75" s="183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3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31" t="str">
        <f t="shared" si="2"/>
        <v xml:space="preserve"> </v>
      </c>
      <c r="Q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31" t="str">
        <f t="shared" si="3"/>
        <v xml:space="preserve"> </v>
      </c>
      <c r="S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31" t="str">
        <f t="shared" si="4"/>
        <v xml:space="preserve"> </v>
      </c>
      <c r="U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3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31" t="str">
        <f t="shared" si="5"/>
        <v xml:space="preserve"> </v>
      </c>
      <c r="X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31" t="str">
        <f t="shared" si="6"/>
        <v xml:space="preserve"> </v>
      </c>
      <c r="Z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31" t="str">
        <f t="shared" si="7"/>
        <v xml:space="preserve"> </v>
      </c>
      <c r="AB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8" customFormat="1" ht="27.6" hidden="1">
      <c r="A76" s="184" t="str">
        <f t="shared" si="0"/>
        <v>71010501020000</v>
      </c>
      <c r="B76" s="185" t="s">
        <v>439</v>
      </c>
      <c r="C76" s="134" t="s">
        <v>106</v>
      </c>
      <c r="D76" s="133" t="s">
        <v>149</v>
      </c>
      <c r="E76" s="132" t="s">
        <v>106</v>
      </c>
      <c r="F76" s="206" t="s">
        <v>140</v>
      </c>
      <c r="G76" s="187" t="s">
        <v>440</v>
      </c>
      <c r="H76" s="146"/>
      <c r="I76" s="147"/>
      <c r="J76" s="148"/>
      <c r="K76" s="148"/>
      <c r="L76" s="27" t="s">
        <v>153</v>
      </c>
      <c r="M76" s="28"/>
      <c r="N76" s="197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7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30" t="str">
        <f t="shared" si="2"/>
        <v xml:space="preserve"> </v>
      </c>
      <c r="Q7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30" t="str">
        <f t="shared" si="3"/>
        <v xml:space="preserve"> </v>
      </c>
      <c r="S7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30" t="str">
        <f t="shared" si="4"/>
        <v xml:space="preserve"> </v>
      </c>
      <c r="U7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7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30" t="str">
        <f t="shared" si="5"/>
        <v xml:space="preserve"> </v>
      </c>
      <c r="X7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30" t="str">
        <f t="shared" si="6"/>
        <v xml:space="preserve"> </v>
      </c>
      <c r="Z7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30" t="str">
        <f t="shared" si="7"/>
        <v xml:space="preserve"> </v>
      </c>
      <c r="AB7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7" customFormat="1" hidden="1">
      <c r="A77" s="184" t="str">
        <f t="shared" ref="A77:A142" si="8">CONCATENATE(B77,C77,D77,E77,F77,G77)</f>
        <v>71010501025134</v>
      </c>
      <c r="B77" s="185" t="s">
        <v>439</v>
      </c>
      <c r="C77" s="134" t="s">
        <v>106</v>
      </c>
      <c r="D77" s="133" t="s">
        <v>149</v>
      </c>
      <c r="E77" s="132" t="s">
        <v>106</v>
      </c>
      <c r="F77" s="186" t="s">
        <v>140</v>
      </c>
      <c r="G77" s="131">
        <v>5134</v>
      </c>
      <c r="H77" s="25"/>
      <c r="I77" s="25"/>
      <c r="J77" s="26"/>
      <c r="K77" s="26"/>
      <c r="L77" s="32" t="s">
        <v>139</v>
      </c>
      <c r="M77" s="48">
        <v>5134</v>
      </c>
      <c r="N77" s="183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3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31" t="str">
        <f t="shared" si="2"/>
        <v xml:space="preserve"> </v>
      </c>
      <c r="Q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31" t="str">
        <f t="shared" si="3"/>
        <v xml:space="preserve"> </v>
      </c>
      <c r="S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31" t="str">
        <f t="shared" si="4"/>
        <v xml:space="preserve"> </v>
      </c>
      <c r="U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3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31" t="str">
        <f t="shared" si="5"/>
        <v xml:space="preserve"> </v>
      </c>
      <c r="X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31" t="str">
        <f t="shared" si="6"/>
        <v xml:space="preserve"> </v>
      </c>
      <c r="Z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31" t="str">
        <f t="shared" si="7"/>
        <v xml:space="preserve"> </v>
      </c>
      <c r="AB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8" customFormat="1" ht="27.6" hidden="1">
      <c r="A78" s="184" t="str">
        <f t="shared" si="8"/>
        <v>71010501030000</v>
      </c>
      <c r="B78" s="185" t="s">
        <v>439</v>
      </c>
      <c r="C78" s="134" t="s">
        <v>106</v>
      </c>
      <c r="D78" s="133" t="s">
        <v>149</v>
      </c>
      <c r="E78" s="132" t="s">
        <v>106</v>
      </c>
      <c r="F78" s="206" t="s">
        <v>442</v>
      </c>
      <c r="G78" s="187" t="s">
        <v>440</v>
      </c>
      <c r="H78" s="146"/>
      <c r="I78" s="147"/>
      <c r="J78" s="148"/>
      <c r="K78" s="148"/>
      <c r="L78" s="27" t="s">
        <v>154</v>
      </c>
      <c r="M78" s="28"/>
      <c r="N78" s="197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7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30" t="str">
        <f t="shared" si="2"/>
        <v xml:space="preserve"> </v>
      </c>
      <c r="Q7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30" t="str">
        <f t="shared" si="3"/>
        <v xml:space="preserve"> </v>
      </c>
      <c r="S7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30" t="str">
        <f t="shared" si="4"/>
        <v xml:space="preserve"> </v>
      </c>
      <c r="U7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7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30" t="str">
        <f t="shared" si="5"/>
        <v xml:space="preserve"> </v>
      </c>
      <c r="X7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30" t="str">
        <f t="shared" si="6"/>
        <v xml:space="preserve"> </v>
      </c>
      <c r="Z7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30" t="str">
        <f t="shared" si="7"/>
        <v xml:space="preserve"> </v>
      </c>
      <c r="AB7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7" customFormat="1" hidden="1">
      <c r="A79" s="184" t="str">
        <f t="shared" si="8"/>
        <v>71010501035134</v>
      </c>
      <c r="B79" s="185" t="s">
        <v>439</v>
      </c>
      <c r="C79" s="134" t="s">
        <v>106</v>
      </c>
      <c r="D79" s="133" t="s">
        <v>149</v>
      </c>
      <c r="E79" s="132" t="s">
        <v>106</v>
      </c>
      <c r="F79" s="186" t="s">
        <v>442</v>
      </c>
      <c r="G79" s="131">
        <v>5134</v>
      </c>
      <c r="H79" s="25"/>
      <c r="I79" s="25"/>
      <c r="J79" s="26"/>
      <c r="K79" s="26"/>
      <c r="L79" s="32" t="s">
        <v>139</v>
      </c>
      <c r="M79" s="48">
        <v>5134</v>
      </c>
      <c r="N79" s="183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3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31" t="str">
        <f t="shared" si="2"/>
        <v xml:space="preserve"> </v>
      </c>
      <c r="Q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31" t="str">
        <f t="shared" si="3"/>
        <v xml:space="preserve"> </v>
      </c>
      <c r="S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31" t="str">
        <f t="shared" si="4"/>
        <v xml:space="preserve"> </v>
      </c>
      <c r="U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3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31" t="str">
        <f t="shared" si="5"/>
        <v xml:space="preserve"> </v>
      </c>
      <c r="X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31" t="str">
        <f t="shared" si="6"/>
        <v xml:space="preserve"> </v>
      </c>
      <c r="Z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31" t="str">
        <f t="shared" si="7"/>
        <v xml:space="preserve"> </v>
      </c>
      <c r="AB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8" customFormat="1" ht="13.8" hidden="1">
      <c r="A80" s="184" t="str">
        <f t="shared" si="8"/>
        <v>71010501040000</v>
      </c>
      <c r="B80" s="185" t="s">
        <v>439</v>
      </c>
      <c r="C80" s="134" t="s">
        <v>106</v>
      </c>
      <c r="D80" s="133" t="s">
        <v>149</v>
      </c>
      <c r="E80" s="132" t="s">
        <v>106</v>
      </c>
      <c r="F80" s="206" t="s">
        <v>155</v>
      </c>
      <c r="G80" s="187" t="s">
        <v>440</v>
      </c>
      <c r="H80" s="146"/>
      <c r="I80" s="147"/>
      <c r="J80" s="148"/>
      <c r="K80" s="148"/>
      <c r="L80" s="27" t="s">
        <v>156</v>
      </c>
      <c r="M80" s="28"/>
      <c r="N80" s="197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7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30" t="str">
        <f t="shared" ref="P80:P143" si="9">IFERROR(Q80/O80, " ")</f>
        <v xml:space="preserve"> </v>
      </c>
      <c r="Q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30" t="str">
        <f t="shared" ref="R80:R143" si="10">IFERROR(S80/O80, " ")</f>
        <v xml:space="preserve"> </v>
      </c>
      <c r="S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30" t="str">
        <f t="shared" ref="T80:T143" si="11">IFERROR(U80/O80, " ")</f>
        <v xml:space="preserve"> </v>
      </c>
      <c r="U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7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30" t="str">
        <f t="shared" ref="W80:W143" si="12">IFERROR(X80/V80, " ")</f>
        <v xml:space="preserve"> </v>
      </c>
      <c r="X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30" t="str">
        <f t="shared" ref="Y80:Y143" si="13">IFERROR(Z80/V80, " ")</f>
        <v xml:space="preserve"> </v>
      </c>
      <c r="Z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30" t="str">
        <f t="shared" ref="AA80:AA143" si="14">IFERROR(AB80/V80, " ")</f>
        <v xml:space="preserve"> </v>
      </c>
      <c r="AB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7" customFormat="1" hidden="1">
      <c r="A81" s="184" t="str">
        <f t="shared" si="8"/>
        <v>71010501045134</v>
      </c>
      <c r="B81" s="185" t="s">
        <v>439</v>
      </c>
      <c r="C81" s="134" t="s">
        <v>106</v>
      </c>
      <c r="D81" s="133" t="s">
        <v>149</v>
      </c>
      <c r="E81" s="132" t="s">
        <v>106</v>
      </c>
      <c r="F81" s="186" t="s">
        <v>155</v>
      </c>
      <c r="G81" s="131">
        <v>5134</v>
      </c>
      <c r="H81" s="25"/>
      <c r="I81" s="25"/>
      <c r="J81" s="26"/>
      <c r="K81" s="26"/>
      <c r="L81" s="32" t="s">
        <v>139</v>
      </c>
      <c r="M81" s="48">
        <v>5134</v>
      </c>
      <c r="N81" s="183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3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31" t="str">
        <f t="shared" si="9"/>
        <v xml:space="preserve"> </v>
      </c>
      <c r="Q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31" t="str">
        <f t="shared" si="10"/>
        <v xml:space="preserve"> </v>
      </c>
      <c r="S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31" t="str">
        <f t="shared" si="11"/>
        <v xml:space="preserve"> </v>
      </c>
      <c r="U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3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31" t="str">
        <f t="shared" si="12"/>
        <v xml:space="preserve"> </v>
      </c>
      <c r="X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31" t="str">
        <f t="shared" si="13"/>
        <v xml:space="preserve"> </v>
      </c>
      <c r="Z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31" t="str">
        <f t="shared" si="14"/>
        <v xml:space="preserve"> </v>
      </c>
      <c r="AB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9" customFormat="1" ht="27.6">
      <c r="A82" s="184" t="str">
        <f t="shared" si="8"/>
        <v>71010600000000</v>
      </c>
      <c r="B82" s="185" t="s">
        <v>439</v>
      </c>
      <c r="C82" s="134" t="s">
        <v>106</v>
      </c>
      <c r="D82" s="133" t="s">
        <v>157</v>
      </c>
      <c r="E82" s="132" t="s">
        <v>441</v>
      </c>
      <c r="F82" s="206" t="s">
        <v>441</v>
      </c>
      <c r="G82" s="187" t="s">
        <v>440</v>
      </c>
      <c r="H82" s="175">
        <v>2160</v>
      </c>
      <c r="I82" s="166" t="s">
        <v>106</v>
      </c>
      <c r="J82" s="167">
        <v>6</v>
      </c>
      <c r="K82" s="167">
        <v>0</v>
      </c>
      <c r="L82" s="168" t="s">
        <v>158</v>
      </c>
      <c r="M82" s="176"/>
      <c r="N82" s="188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8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8" t="str">
        <f t="shared" si="9"/>
        <v xml:space="preserve"> </v>
      </c>
      <c r="Q8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8" t="str">
        <f t="shared" si="10"/>
        <v xml:space="preserve"> </v>
      </c>
      <c r="S8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8" t="str">
        <f t="shared" si="11"/>
        <v xml:space="preserve"> </v>
      </c>
      <c r="U8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8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8" t="str">
        <f t="shared" si="12"/>
        <v xml:space="preserve"> </v>
      </c>
      <c r="X8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8" t="str">
        <f t="shared" si="13"/>
        <v xml:space="preserve"> </v>
      </c>
      <c r="Z8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8" t="str">
        <f t="shared" si="14"/>
        <v xml:space="preserve"> </v>
      </c>
      <c r="AB8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7" customFormat="1" ht="13.2">
      <c r="A83" s="184" t="str">
        <f t="shared" si="8"/>
        <v>71010600000001</v>
      </c>
      <c r="B83" s="185" t="s">
        <v>439</v>
      </c>
      <c r="C83" s="134" t="s">
        <v>106</v>
      </c>
      <c r="D83" s="133" t="s">
        <v>157</v>
      </c>
      <c r="E83" s="132" t="s">
        <v>441</v>
      </c>
      <c r="F83" s="206" t="s">
        <v>441</v>
      </c>
      <c r="G83" s="187" t="s">
        <v>96</v>
      </c>
      <c r="H83" s="25"/>
      <c r="I83" s="18"/>
      <c r="J83" s="19"/>
      <c r="K83" s="19"/>
      <c r="L83" s="30" t="s">
        <v>110</v>
      </c>
      <c r="M83" s="31"/>
      <c r="N83" s="190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90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7" t="str">
        <f t="shared" si="9"/>
        <v xml:space="preserve"> </v>
      </c>
      <c r="Q8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7" t="str">
        <f t="shared" si="10"/>
        <v xml:space="preserve"> </v>
      </c>
      <c r="S8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7" t="str">
        <f t="shared" si="11"/>
        <v xml:space="preserve"> </v>
      </c>
      <c r="U8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90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7" t="str">
        <f t="shared" si="12"/>
        <v xml:space="preserve"> </v>
      </c>
      <c r="X8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7" t="str">
        <f t="shared" si="13"/>
        <v xml:space="preserve"> </v>
      </c>
      <c r="Z8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7" t="str">
        <f t="shared" si="14"/>
        <v xml:space="preserve"> </v>
      </c>
      <c r="AB8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3" customFormat="1" ht="26.4">
      <c r="A84" s="184" t="str">
        <f t="shared" si="8"/>
        <v>71010601000000</v>
      </c>
      <c r="B84" s="185" t="s">
        <v>439</v>
      </c>
      <c r="C84" s="134" t="s">
        <v>106</v>
      </c>
      <c r="D84" s="133" t="s">
        <v>157</v>
      </c>
      <c r="E84" s="132" t="s">
        <v>106</v>
      </c>
      <c r="F84" s="206" t="s">
        <v>441</v>
      </c>
      <c r="G84" s="187" t="s">
        <v>440</v>
      </c>
      <c r="H84" s="151">
        <v>2161</v>
      </c>
      <c r="I84" s="152" t="s">
        <v>106</v>
      </c>
      <c r="J84" s="153">
        <v>6</v>
      </c>
      <c r="K84" s="153">
        <v>1</v>
      </c>
      <c r="L84" s="154" t="s">
        <v>159</v>
      </c>
      <c r="M84" s="155"/>
      <c r="N84" s="192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2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9" t="str">
        <f t="shared" si="9"/>
        <v xml:space="preserve"> </v>
      </c>
      <c r="Q8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9" t="str">
        <f t="shared" si="10"/>
        <v xml:space="preserve"> </v>
      </c>
      <c r="S8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9" t="str">
        <f t="shared" si="11"/>
        <v xml:space="preserve"> </v>
      </c>
      <c r="U8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2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9" t="str">
        <f t="shared" si="12"/>
        <v xml:space="preserve"> </v>
      </c>
      <c r="X8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9" t="str">
        <f t="shared" si="13"/>
        <v xml:space="preserve"> </v>
      </c>
      <c r="Z8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9" t="str">
        <f t="shared" si="14"/>
        <v xml:space="preserve"> </v>
      </c>
      <c r="AB8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7" customFormat="1" ht="13.2">
      <c r="A85" s="184" t="str">
        <f t="shared" si="8"/>
        <v>71010601000001</v>
      </c>
      <c r="B85" s="185" t="s">
        <v>439</v>
      </c>
      <c r="C85" s="134" t="s">
        <v>106</v>
      </c>
      <c r="D85" s="133" t="s">
        <v>157</v>
      </c>
      <c r="E85" s="132" t="s">
        <v>106</v>
      </c>
      <c r="F85" s="206" t="s">
        <v>441</v>
      </c>
      <c r="G85" s="187" t="s">
        <v>96</v>
      </c>
      <c r="H85" s="25"/>
      <c r="I85" s="25"/>
      <c r="J85" s="26"/>
      <c r="K85" s="26"/>
      <c r="L85" s="30" t="s">
        <v>108</v>
      </c>
      <c r="M85" s="31"/>
      <c r="N85" s="190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90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7" t="str">
        <f t="shared" si="9"/>
        <v xml:space="preserve"> </v>
      </c>
      <c r="Q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7" t="str">
        <f t="shared" si="10"/>
        <v xml:space="preserve"> </v>
      </c>
      <c r="S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7" t="str">
        <f t="shared" si="11"/>
        <v xml:space="preserve"> </v>
      </c>
      <c r="U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90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7" t="str">
        <f t="shared" si="12"/>
        <v xml:space="preserve"> </v>
      </c>
      <c r="X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7" t="str">
        <f t="shared" si="13"/>
        <v xml:space="preserve"> </v>
      </c>
      <c r="Z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7" t="str">
        <f t="shared" si="14"/>
        <v xml:space="preserve"> </v>
      </c>
      <c r="AB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8" customFormat="1" ht="41.4">
      <c r="A86" s="184" t="str">
        <f t="shared" si="8"/>
        <v>71010601010000</v>
      </c>
      <c r="B86" s="185" t="s">
        <v>439</v>
      </c>
      <c r="C86" s="134" t="s">
        <v>106</v>
      </c>
      <c r="D86" s="133" t="s">
        <v>157</v>
      </c>
      <c r="E86" s="132" t="s">
        <v>106</v>
      </c>
      <c r="F86" s="206" t="s">
        <v>106</v>
      </c>
      <c r="G86" s="187" t="s">
        <v>440</v>
      </c>
      <c r="H86" s="146"/>
      <c r="I86" s="147"/>
      <c r="J86" s="148"/>
      <c r="K86" s="148"/>
      <c r="L86" s="27" t="s">
        <v>160</v>
      </c>
      <c r="M86" s="28"/>
      <c r="N86" s="197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7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30" t="str">
        <f t="shared" si="9"/>
        <v xml:space="preserve"> </v>
      </c>
      <c r="Q8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30" t="str">
        <f t="shared" si="10"/>
        <v xml:space="preserve"> </v>
      </c>
      <c r="S8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30" t="str">
        <f t="shared" si="11"/>
        <v xml:space="preserve"> </v>
      </c>
      <c r="U8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7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30" t="str">
        <f t="shared" si="12"/>
        <v xml:space="preserve"> </v>
      </c>
      <c r="X8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30" t="str">
        <f t="shared" si="13"/>
        <v xml:space="preserve"> </v>
      </c>
      <c r="Z8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30" t="str">
        <f t="shared" si="14"/>
        <v xml:space="preserve"> </v>
      </c>
      <c r="AB8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7" customFormat="1" hidden="1">
      <c r="A87" s="184" t="str">
        <f t="shared" si="8"/>
        <v>71010601014729</v>
      </c>
      <c r="B87" s="185" t="s">
        <v>439</v>
      </c>
      <c r="C87" s="134" t="s">
        <v>106</v>
      </c>
      <c r="D87" s="133" t="s">
        <v>157</v>
      </c>
      <c r="E87" s="132" t="s">
        <v>106</v>
      </c>
      <c r="F87" s="186" t="s">
        <v>106</v>
      </c>
      <c r="G87" s="131">
        <v>4729</v>
      </c>
      <c r="H87" s="25"/>
      <c r="I87" s="25"/>
      <c r="J87" s="26"/>
      <c r="K87" s="26"/>
      <c r="L87" s="29" t="s">
        <v>161</v>
      </c>
      <c r="M87" s="12">
        <v>4729</v>
      </c>
      <c r="N87" s="183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3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31" t="str">
        <f t="shared" si="9"/>
        <v xml:space="preserve"> </v>
      </c>
      <c r="Q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31" t="str">
        <f t="shared" si="10"/>
        <v xml:space="preserve"> </v>
      </c>
      <c r="S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31" t="str">
        <f t="shared" si="11"/>
        <v xml:space="preserve"> </v>
      </c>
      <c r="U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3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31" t="str">
        <f t="shared" si="12"/>
        <v xml:space="preserve"> </v>
      </c>
      <c r="X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31" t="str">
        <f t="shared" si="13"/>
        <v xml:space="preserve"> </v>
      </c>
      <c r="Z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31" t="str">
        <f t="shared" si="14"/>
        <v xml:space="preserve"> </v>
      </c>
      <c r="AB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7" customFormat="1">
      <c r="A88" s="184" t="str">
        <f t="shared" si="8"/>
        <v>71010601014823</v>
      </c>
      <c r="B88" s="185" t="s">
        <v>439</v>
      </c>
      <c r="C88" s="134" t="s">
        <v>106</v>
      </c>
      <c r="D88" s="133" t="s">
        <v>157</v>
      </c>
      <c r="E88" s="132" t="s">
        <v>106</v>
      </c>
      <c r="F88" s="186" t="s">
        <v>106</v>
      </c>
      <c r="G88" s="131">
        <v>4823</v>
      </c>
      <c r="H88" s="25"/>
      <c r="I88" s="25"/>
      <c r="J88" s="26"/>
      <c r="K88" s="26"/>
      <c r="L88" s="29" t="s">
        <v>133</v>
      </c>
      <c r="M88" s="12">
        <v>4823</v>
      </c>
      <c r="N88" s="183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3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31" t="str">
        <f t="shared" si="9"/>
        <v xml:space="preserve"> </v>
      </c>
      <c r="Q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31" t="str">
        <f t="shared" si="10"/>
        <v xml:space="preserve"> </v>
      </c>
      <c r="S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31" t="str">
        <f t="shared" si="11"/>
        <v xml:space="preserve"> </v>
      </c>
      <c r="U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3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31" t="str">
        <f t="shared" si="12"/>
        <v xml:space="preserve"> </v>
      </c>
      <c r="X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31" t="str">
        <f t="shared" si="13"/>
        <v xml:space="preserve"> </v>
      </c>
      <c r="Z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31" t="str">
        <f t="shared" si="14"/>
        <v xml:space="preserve"> </v>
      </c>
      <c r="AB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8" customFormat="1" ht="41.4">
      <c r="A89" s="184" t="str">
        <f t="shared" si="8"/>
        <v>71010601020000</v>
      </c>
      <c r="B89" s="185" t="s">
        <v>439</v>
      </c>
      <c r="C89" s="134" t="s">
        <v>106</v>
      </c>
      <c r="D89" s="133" t="s">
        <v>157</v>
      </c>
      <c r="E89" s="132" t="s">
        <v>106</v>
      </c>
      <c r="F89" s="206" t="s">
        <v>140</v>
      </c>
      <c r="G89" s="187" t="s">
        <v>440</v>
      </c>
      <c r="H89" s="146"/>
      <c r="I89" s="147"/>
      <c r="J89" s="148"/>
      <c r="K89" s="148"/>
      <c r="L89" s="27" t="s">
        <v>162</v>
      </c>
      <c r="M89" s="28"/>
      <c r="N89" s="197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7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30" t="str">
        <f t="shared" si="9"/>
        <v xml:space="preserve"> </v>
      </c>
      <c r="Q8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30" t="str">
        <f t="shared" si="10"/>
        <v xml:space="preserve"> </v>
      </c>
      <c r="S8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30" t="str">
        <f t="shared" si="11"/>
        <v xml:space="preserve"> </v>
      </c>
      <c r="U8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7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30" t="str">
        <f t="shared" si="12"/>
        <v xml:space="preserve"> </v>
      </c>
      <c r="X8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30" t="str">
        <f t="shared" si="13"/>
        <v xml:space="preserve"> </v>
      </c>
      <c r="Z8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30" t="str">
        <f t="shared" si="14"/>
        <v xml:space="preserve"> </v>
      </c>
      <c r="AB8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7" customFormat="1">
      <c r="A90" s="184" t="str">
        <f t="shared" si="8"/>
        <v>71010601024241</v>
      </c>
      <c r="B90" s="185" t="s">
        <v>439</v>
      </c>
      <c r="C90" s="134" t="s">
        <v>106</v>
      </c>
      <c r="D90" s="133" t="s">
        <v>157</v>
      </c>
      <c r="E90" s="132" t="s">
        <v>106</v>
      </c>
      <c r="F90" s="186" t="s">
        <v>140</v>
      </c>
      <c r="G90" s="131">
        <v>4241</v>
      </c>
      <c r="H90" s="25"/>
      <c r="I90" s="25"/>
      <c r="J90" s="26"/>
      <c r="K90" s="26"/>
      <c r="L90" s="29" t="s">
        <v>126</v>
      </c>
      <c r="M90" s="12">
        <v>4241</v>
      </c>
      <c r="N90" s="183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3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31" t="str">
        <f t="shared" si="9"/>
        <v xml:space="preserve"> </v>
      </c>
      <c r="Q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31" t="str">
        <f t="shared" si="10"/>
        <v xml:space="preserve"> </v>
      </c>
      <c r="S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31" t="str">
        <f t="shared" si="11"/>
        <v xml:space="preserve"> </v>
      </c>
      <c r="U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3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31" t="str">
        <f t="shared" si="12"/>
        <v xml:space="preserve"> </v>
      </c>
      <c r="X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31" t="str">
        <f t="shared" si="13"/>
        <v xml:space="preserve"> </v>
      </c>
      <c r="Z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31" t="str">
        <f t="shared" si="14"/>
        <v xml:space="preserve"> </v>
      </c>
      <c r="AB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7" customFormat="1">
      <c r="A91" s="184" t="str">
        <f t="shared" si="8"/>
        <v>71010601024823</v>
      </c>
      <c r="B91" s="185" t="s">
        <v>439</v>
      </c>
      <c r="C91" s="134" t="s">
        <v>106</v>
      </c>
      <c r="D91" s="133" t="s">
        <v>157</v>
      </c>
      <c r="E91" s="132" t="s">
        <v>106</v>
      </c>
      <c r="F91" s="186" t="s">
        <v>140</v>
      </c>
      <c r="G91" s="131">
        <v>4823</v>
      </c>
      <c r="H91" s="25"/>
      <c r="I91" s="25"/>
      <c r="J91" s="26"/>
      <c r="K91" s="26"/>
      <c r="L91" s="29" t="s">
        <v>133</v>
      </c>
      <c r="M91" s="12">
        <v>4823</v>
      </c>
      <c r="N91" s="183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3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31" t="str">
        <f t="shared" si="9"/>
        <v xml:space="preserve"> </v>
      </c>
      <c r="Q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31" t="str">
        <f t="shared" si="10"/>
        <v xml:space="preserve"> </v>
      </c>
      <c r="S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31" t="str">
        <f t="shared" si="11"/>
        <v xml:space="preserve"> </v>
      </c>
      <c r="U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3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31" t="str">
        <f t="shared" si="12"/>
        <v xml:space="preserve"> </v>
      </c>
      <c r="X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31" t="str">
        <f t="shared" si="13"/>
        <v xml:space="preserve"> </v>
      </c>
      <c r="Z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31" t="str">
        <f t="shared" si="14"/>
        <v xml:space="preserve"> </v>
      </c>
      <c r="AB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4" customFormat="1" ht="16.2">
      <c r="A92" s="122" t="str">
        <f t="shared" si="8"/>
        <v>71020000000000</v>
      </c>
      <c r="B92" s="124" t="s">
        <v>439</v>
      </c>
      <c r="C92" s="117" t="s">
        <v>140</v>
      </c>
      <c r="D92" s="118" t="s">
        <v>441</v>
      </c>
      <c r="E92" s="127" t="s">
        <v>441</v>
      </c>
      <c r="F92" s="128" t="s">
        <v>441</v>
      </c>
      <c r="G92" s="129" t="s">
        <v>440</v>
      </c>
      <c r="H92" s="173">
        <v>2200</v>
      </c>
      <c r="I92" s="212" t="s">
        <v>140</v>
      </c>
      <c r="J92" s="213">
        <v>0</v>
      </c>
      <c r="K92" s="213">
        <v>0</v>
      </c>
      <c r="L92" s="162" t="s">
        <v>163</v>
      </c>
      <c r="M92" s="174"/>
      <c r="N92" s="163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3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6" t="str">
        <f t="shared" si="9"/>
        <v xml:space="preserve"> </v>
      </c>
      <c r="Q92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6" t="str">
        <f t="shared" si="10"/>
        <v xml:space="preserve"> </v>
      </c>
      <c r="S92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6" t="str">
        <f t="shared" si="11"/>
        <v xml:space="preserve"> </v>
      </c>
      <c r="U92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3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6" t="str">
        <f t="shared" si="12"/>
        <v xml:space="preserve"> </v>
      </c>
      <c r="X92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6" t="str">
        <f t="shared" si="13"/>
        <v xml:space="preserve"> </v>
      </c>
      <c r="Z92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6" t="str">
        <f t="shared" si="14"/>
        <v xml:space="preserve"> </v>
      </c>
      <c r="AB92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7" customFormat="1" ht="13.2">
      <c r="A93" s="184" t="str">
        <f t="shared" si="8"/>
        <v>71020000000001</v>
      </c>
      <c r="B93" s="185" t="s">
        <v>439</v>
      </c>
      <c r="C93" s="134" t="s">
        <v>140</v>
      </c>
      <c r="D93" s="133" t="s">
        <v>441</v>
      </c>
      <c r="E93" s="132" t="s">
        <v>441</v>
      </c>
      <c r="F93" s="186" t="s">
        <v>441</v>
      </c>
      <c r="G93" s="187" t="s">
        <v>96</v>
      </c>
      <c r="H93" s="25"/>
      <c r="I93" s="18"/>
      <c r="J93" s="19"/>
      <c r="K93" s="19"/>
      <c r="L93" s="30" t="s">
        <v>108</v>
      </c>
      <c r="M93" s="31"/>
      <c r="N93" s="190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90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7" t="str">
        <f t="shared" si="9"/>
        <v xml:space="preserve"> </v>
      </c>
      <c r="Q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7" t="str">
        <f t="shared" si="10"/>
        <v xml:space="preserve"> </v>
      </c>
      <c r="S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7" t="str">
        <f t="shared" si="11"/>
        <v xml:space="preserve"> </v>
      </c>
      <c r="U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90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7" t="str">
        <f t="shared" si="12"/>
        <v xml:space="preserve"> </v>
      </c>
      <c r="X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7" t="str">
        <f t="shared" si="13"/>
        <v xml:space="preserve"> </v>
      </c>
      <c r="Z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7" t="str">
        <f t="shared" si="14"/>
        <v xml:space="preserve"> </v>
      </c>
      <c r="AB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9" customFormat="1" ht="13.8">
      <c r="A94" s="184" t="str">
        <f t="shared" si="8"/>
        <v>71020200000000</v>
      </c>
      <c r="B94" s="185" t="s">
        <v>439</v>
      </c>
      <c r="C94" s="134" t="s">
        <v>140</v>
      </c>
      <c r="D94" s="133" t="s">
        <v>140</v>
      </c>
      <c r="E94" s="132" t="s">
        <v>441</v>
      </c>
      <c r="F94" s="186" t="s">
        <v>441</v>
      </c>
      <c r="G94" s="187" t="s">
        <v>440</v>
      </c>
      <c r="H94" s="175">
        <v>2220</v>
      </c>
      <c r="I94" s="166" t="s">
        <v>140</v>
      </c>
      <c r="J94" s="167">
        <v>2</v>
      </c>
      <c r="K94" s="167">
        <v>0</v>
      </c>
      <c r="L94" s="168" t="s">
        <v>164</v>
      </c>
      <c r="M94" s="176"/>
      <c r="N94" s="188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8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8" t="str">
        <f t="shared" si="9"/>
        <v xml:space="preserve"> </v>
      </c>
      <c r="Q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8" t="str">
        <f t="shared" si="10"/>
        <v xml:space="preserve"> </v>
      </c>
      <c r="S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8" t="str">
        <f t="shared" si="11"/>
        <v xml:space="preserve"> </v>
      </c>
      <c r="U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8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8" t="str">
        <f t="shared" si="12"/>
        <v xml:space="preserve"> </v>
      </c>
      <c r="X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8" t="str">
        <f t="shared" si="13"/>
        <v xml:space="preserve"> </v>
      </c>
      <c r="Z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8" t="str">
        <f t="shared" si="14"/>
        <v xml:space="preserve"> </v>
      </c>
      <c r="AB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7" customFormat="1" ht="13.2">
      <c r="A95" s="184" t="str">
        <f t="shared" si="8"/>
        <v>71020200000001</v>
      </c>
      <c r="B95" s="185" t="s">
        <v>439</v>
      </c>
      <c r="C95" s="134" t="s">
        <v>140</v>
      </c>
      <c r="D95" s="133" t="s">
        <v>140</v>
      </c>
      <c r="E95" s="132" t="s">
        <v>441</v>
      </c>
      <c r="F95" s="186" t="s">
        <v>441</v>
      </c>
      <c r="G95" s="187" t="s">
        <v>96</v>
      </c>
      <c r="H95" s="25"/>
      <c r="I95" s="18"/>
      <c r="J95" s="19"/>
      <c r="K95" s="19"/>
      <c r="L95" s="30" t="s">
        <v>110</v>
      </c>
      <c r="M95" s="31"/>
      <c r="N95" s="190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90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7" t="str">
        <f t="shared" si="9"/>
        <v xml:space="preserve"> </v>
      </c>
      <c r="Q9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7" t="str">
        <f t="shared" si="10"/>
        <v xml:space="preserve"> </v>
      </c>
      <c r="S9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7" t="str">
        <f t="shared" si="11"/>
        <v xml:space="preserve"> </v>
      </c>
      <c r="U9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90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7" t="str">
        <f t="shared" si="12"/>
        <v xml:space="preserve"> </v>
      </c>
      <c r="X9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7" t="str">
        <f t="shared" si="13"/>
        <v xml:space="preserve"> </v>
      </c>
      <c r="Z9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7" t="str">
        <f t="shared" si="14"/>
        <v xml:space="preserve"> </v>
      </c>
      <c r="AB9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3" customFormat="1" ht="13.2">
      <c r="A96" s="184" t="str">
        <f t="shared" si="8"/>
        <v>71020201000000</v>
      </c>
      <c r="B96" s="185" t="s">
        <v>439</v>
      </c>
      <c r="C96" s="134" t="s">
        <v>140</v>
      </c>
      <c r="D96" s="133" t="s">
        <v>140</v>
      </c>
      <c r="E96" s="132" t="s">
        <v>106</v>
      </c>
      <c r="F96" s="186" t="s">
        <v>441</v>
      </c>
      <c r="G96" s="187" t="s">
        <v>440</v>
      </c>
      <c r="H96" s="151">
        <v>2221</v>
      </c>
      <c r="I96" s="152" t="s">
        <v>140</v>
      </c>
      <c r="J96" s="153">
        <v>2</v>
      </c>
      <c r="K96" s="153">
        <v>1</v>
      </c>
      <c r="L96" s="154" t="s">
        <v>165</v>
      </c>
      <c r="M96" s="155"/>
      <c r="N96" s="192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2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9" t="str">
        <f t="shared" si="9"/>
        <v xml:space="preserve"> </v>
      </c>
      <c r="Q9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9" t="str">
        <f t="shared" si="10"/>
        <v xml:space="preserve"> </v>
      </c>
      <c r="S9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9" t="str">
        <f t="shared" si="11"/>
        <v xml:space="preserve"> </v>
      </c>
      <c r="U9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2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9" t="str">
        <f t="shared" si="12"/>
        <v xml:space="preserve"> </v>
      </c>
      <c r="X9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9" t="str">
        <f t="shared" si="13"/>
        <v xml:space="preserve"> </v>
      </c>
      <c r="Z9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9" t="str">
        <f t="shared" si="14"/>
        <v xml:space="preserve"> </v>
      </c>
      <c r="AB9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7" customFormat="1" ht="13.2">
      <c r="A97" s="184" t="str">
        <f t="shared" si="8"/>
        <v>71020201000001</v>
      </c>
      <c r="B97" s="185" t="s">
        <v>439</v>
      </c>
      <c r="C97" s="134" t="s">
        <v>140</v>
      </c>
      <c r="D97" s="133" t="s">
        <v>140</v>
      </c>
      <c r="E97" s="132" t="s">
        <v>106</v>
      </c>
      <c r="F97" s="186" t="s">
        <v>441</v>
      </c>
      <c r="G97" s="187" t="s">
        <v>96</v>
      </c>
      <c r="H97" s="25"/>
      <c r="I97" s="25"/>
      <c r="J97" s="26"/>
      <c r="K97" s="26"/>
      <c r="L97" s="30" t="s">
        <v>108</v>
      </c>
      <c r="M97" s="31"/>
      <c r="N97" s="190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90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7" t="str">
        <f t="shared" si="9"/>
        <v xml:space="preserve"> </v>
      </c>
      <c r="Q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7" t="str">
        <f t="shared" si="10"/>
        <v xml:space="preserve"> </v>
      </c>
      <c r="S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7" t="str">
        <f t="shared" si="11"/>
        <v xml:space="preserve"> </v>
      </c>
      <c r="U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90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7" t="str">
        <f t="shared" si="12"/>
        <v xml:space="preserve"> </v>
      </c>
      <c r="X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7" t="str">
        <f t="shared" si="13"/>
        <v xml:space="preserve"> </v>
      </c>
      <c r="Z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7" t="str">
        <f t="shared" si="14"/>
        <v xml:space="preserve"> </v>
      </c>
      <c r="AB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8" customFormat="1" ht="13.8">
      <c r="A98" s="184" t="str">
        <f t="shared" si="8"/>
        <v>71020201010000</v>
      </c>
      <c r="B98" s="185" t="s">
        <v>439</v>
      </c>
      <c r="C98" s="134" t="s">
        <v>140</v>
      </c>
      <c r="D98" s="133" t="s">
        <v>140</v>
      </c>
      <c r="E98" s="132" t="s">
        <v>106</v>
      </c>
      <c r="F98" s="186" t="s">
        <v>106</v>
      </c>
      <c r="G98" s="187" t="s">
        <v>440</v>
      </c>
      <c r="H98" s="146"/>
      <c r="I98" s="147"/>
      <c r="J98" s="148"/>
      <c r="K98" s="148"/>
      <c r="L98" s="27" t="s">
        <v>166</v>
      </c>
      <c r="M98" s="28"/>
      <c r="N98" s="197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7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30" t="str">
        <f t="shared" si="9"/>
        <v xml:space="preserve"> </v>
      </c>
      <c r="Q9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30" t="str">
        <f t="shared" si="10"/>
        <v xml:space="preserve"> </v>
      </c>
      <c r="S9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30" t="str">
        <f t="shared" si="11"/>
        <v xml:space="preserve"> </v>
      </c>
      <c r="U9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7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30" t="str">
        <f t="shared" si="12"/>
        <v xml:space="preserve"> </v>
      </c>
      <c r="X9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30" t="str">
        <f t="shared" si="13"/>
        <v xml:space="preserve"> </v>
      </c>
      <c r="Z9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30" t="str">
        <f t="shared" si="14"/>
        <v xml:space="preserve"> </v>
      </c>
      <c r="AB9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7" customFormat="1" hidden="1">
      <c r="A99" s="184" t="str">
        <f t="shared" si="8"/>
        <v>71020201014239</v>
      </c>
      <c r="B99" s="185" t="s">
        <v>439</v>
      </c>
      <c r="C99" s="134" t="s">
        <v>140</v>
      </c>
      <c r="D99" s="133" t="s">
        <v>140</v>
      </c>
      <c r="E99" s="132" t="s">
        <v>106</v>
      </c>
      <c r="F99" s="186" t="s">
        <v>106</v>
      </c>
      <c r="G99" s="131">
        <v>4239</v>
      </c>
      <c r="H99" s="17"/>
      <c r="I99" s="25"/>
      <c r="J99" s="26"/>
      <c r="K99" s="26"/>
      <c r="L99" s="32" t="s">
        <v>125</v>
      </c>
      <c r="M99" s="33">
        <v>4239</v>
      </c>
      <c r="N99" s="183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3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31" t="str">
        <f t="shared" si="9"/>
        <v xml:space="preserve"> </v>
      </c>
      <c r="Q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31" t="str">
        <f t="shared" si="10"/>
        <v xml:space="preserve"> </v>
      </c>
      <c r="S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31" t="str">
        <f t="shared" si="11"/>
        <v xml:space="preserve"> </v>
      </c>
      <c r="U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3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31" t="str">
        <f t="shared" si="12"/>
        <v xml:space="preserve"> </v>
      </c>
      <c r="X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31" t="str">
        <f t="shared" si="13"/>
        <v xml:space="preserve"> </v>
      </c>
      <c r="Z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31" t="str">
        <f t="shared" si="14"/>
        <v xml:space="preserve"> </v>
      </c>
      <c r="AB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7" customFormat="1">
      <c r="A100" s="184" t="str">
        <f t="shared" si="8"/>
        <v>71020201014261</v>
      </c>
      <c r="B100" s="185" t="s">
        <v>439</v>
      </c>
      <c r="C100" s="134" t="s">
        <v>140</v>
      </c>
      <c r="D100" s="133" t="s">
        <v>140</v>
      </c>
      <c r="E100" s="132" t="s">
        <v>106</v>
      </c>
      <c r="F100" s="186" t="s">
        <v>106</v>
      </c>
      <c r="G100" s="131">
        <v>4261</v>
      </c>
      <c r="H100" s="17"/>
      <c r="I100" s="25"/>
      <c r="J100" s="26"/>
      <c r="K100" s="26"/>
      <c r="L100" s="29" t="s">
        <v>128</v>
      </c>
      <c r="M100" s="33">
        <v>4261</v>
      </c>
      <c r="N100" s="183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3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31" t="str">
        <f t="shared" si="9"/>
        <v xml:space="preserve"> </v>
      </c>
      <c r="Q1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31" t="str">
        <f t="shared" si="10"/>
        <v xml:space="preserve"> </v>
      </c>
      <c r="S1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31" t="str">
        <f t="shared" si="11"/>
        <v xml:space="preserve"> </v>
      </c>
      <c r="U1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3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31" t="str">
        <f t="shared" si="12"/>
        <v xml:space="preserve"> </v>
      </c>
      <c r="X1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31" t="str">
        <f t="shared" si="13"/>
        <v xml:space="preserve"> </v>
      </c>
      <c r="Z1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31" t="str">
        <f t="shared" si="14"/>
        <v xml:space="preserve"> </v>
      </c>
      <c r="AB1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7" customFormat="1" hidden="1">
      <c r="A101" s="184" t="str">
        <f t="shared" si="8"/>
        <v>71020201014264</v>
      </c>
      <c r="B101" s="200" t="s">
        <v>439</v>
      </c>
      <c r="C101" s="134" t="s">
        <v>140</v>
      </c>
      <c r="D101" s="133" t="s">
        <v>140</v>
      </c>
      <c r="E101" s="132" t="s">
        <v>106</v>
      </c>
      <c r="F101" s="186" t="s">
        <v>106</v>
      </c>
      <c r="G101" s="131">
        <v>4264</v>
      </c>
      <c r="H101" s="191"/>
      <c r="I101" s="194"/>
      <c r="J101" s="201"/>
      <c r="K101" s="202"/>
      <c r="L101" s="203" t="s">
        <v>129</v>
      </c>
      <c r="M101" s="13">
        <v>4264</v>
      </c>
      <c r="N101" s="183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3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31" t="str">
        <f t="shared" si="9"/>
        <v xml:space="preserve"> </v>
      </c>
      <c r="Q1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31" t="str">
        <f t="shared" si="10"/>
        <v xml:space="preserve"> </v>
      </c>
      <c r="S1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31" t="str">
        <f t="shared" si="11"/>
        <v xml:space="preserve"> </v>
      </c>
      <c r="U1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3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31" t="str">
        <f t="shared" si="12"/>
        <v xml:space="preserve"> </v>
      </c>
      <c r="X1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31" t="str">
        <f t="shared" si="13"/>
        <v xml:space="preserve"> </v>
      </c>
      <c r="Z1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31" t="str">
        <f t="shared" si="14"/>
        <v xml:space="preserve"> </v>
      </c>
      <c r="AB1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7" customFormat="1" hidden="1">
      <c r="A102" s="184" t="str">
        <f t="shared" si="8"/>
        <v>71020201014639</v>
      </c>
      <c r="B102" s="185" t="s">
        <v>439</v>
      </c>
      <c r="C102" s="134" t="s">
        <v>140</v>
      </c>
      <c r="D102" s="133" t="s">
        <v>140</v>
      </c>
      <c r="E102" s="132" t="s">
        <v>106</v>
      </c>
      <c r="F102" s="186" t="s">
        <v>106</v>
      </c>
      <c r="G102" s="131">
        <v>4639</v>
      </c>
      <c r="H102" s="17"/>
      <c r="I102" s="25"/>
      <c r="J102" s="26"/>
      <c r="K102" s="26"/>
      <c r="L102" s="32" t="s">
        <v>167</v>
      </c>
      <c r="M102" s="33">
        <v>4639</v>
      </c>
      <c r="N102" s="183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3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31" t="str">
        <f t="shared" si="9"/>
        <v xml:space="preserve"> </v>
      </c>
      <c r="Q1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31" t="str">
        <f t="shared" si="10"/>
        <v xml:space="preserve"> </v>
      </c>
      <c r="S1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31" t="str">
        <f t="shared" si="11"/>
        <v xml:space="preserve"> </v>
      </c>
      <c r="U1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3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31" t="str">
        <f t="shared" si="12"/>
        <v xml:space="preserve"> </v>
      </c>
      <c r="X1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31" t="str">
        <f t="shared" si="13"/>
        <v xml:space="preserve"> </v>
      </c>
      <c r="Z1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31" t="str">
        <f t="shared" si="14"/>
        <v xml:space="preserve"> </v>
      </c>
      <c r="AB1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9" customFormat="1" ht="13.8">
      <c r="A103" s="184" t="str">
        <f t="shared" si="8"/>
        <v>71020500000000</v>
      </c>
      <c r="B103" s="185" t="s">
        <v>439</v>
      </c>
      <c r="C103" s="134" t="s">
        <v>140</v>
      </c>
      <c r="D103" s="133" t="s">
        <v>149</v>
      </c>
      <c r="E103" s="132" t="s">
        <v>441</v>
      </c>
      <c r="F103" s="186" t="s">
        <v>441</v>
      </c>
      <c r="G103" s="187" t="s">
        <v>440</v>
      </c>
      <c r="H103" s="175">
        <v>2250</v>
      </c>
      <c r="I103" s="166" t="s">
        <v>140</v>
      </c>
      <c r="J103" s="167">
        <v>5</v>
      </c>
      <c r="K103" s="167">
        <v>0</v>
      </c>
      <c r="L103" s="168" t="s">
        <v>168</v>
      </c>
      <c r="M103" s="176"/>
      <c r="N103" s="188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8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8" t="str">
        <f t="shared" si="9"/>
        <v xml:space="preserve"> </v>
      </c>
      <c r="Q10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8" t="str">
        <f t="shared" si="10"/>
        <v xml:space="preserve"> </v>
      </c>
      <c r="S10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8" t="str">
        <f t="shared" si="11"/>
        <v xml:space="preserve"> </v>
      </c>
      <c r="U10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8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8" t="str">
        <f t="shared" si="12"/>
        <v xml:space="preserve"> </v>
      </c>
      <c r="X10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8" t="str">
        <f t="shared" si="13"/>
        <v xml:space="preserve"> </v>
      </c>
      <c r="Z10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8" t="str">
        <f t="shared" si="14"/>
        <v xml:space="preserve"> </v>
      </c>
      <c r="AB10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7" customFormat="1" ht="13.2">
      <c r="A104" s="184" t="str">
        <f t="shared" si="8"/>
        <v>71020500000001</v>
      </c>
      <c r="B104" s="185" t="s">
        <v>439</v>
      </c>
      <c r="C104" s="134" t="s">
        <v>140</v>
      </c>
      <c r="D104" s="133" t="s">
        <v>149</v>
      </c>
      <c r="E104" s="132" t="s">
        <v>441</v>
      </c>
      <c r="F104" s="186" t="s">
        <v>441</v>
      </c>
      <c r="G104" s="187" t="s">
        <v>96</v>
      </c>
      <c r="H104" s="25"/>
      <c r="I104" s="18"/>
      <c r="J104" s="19"/>
      <c r="K104" s="19"/>
      <c r="L104" s="30" t="s">
        <v>110</v>
      </c>
      <c r="M104" s="31"/>
      <c r="N104" s="190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90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7" t="str">
        <f t="shared" si="9"/>
        <v xml:space="preserve"> </v>
      </c>
      <c r="Q10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7" t="str">
        <f t="shared" si="10"/>
        <v xml:space="preserve"> </v>
      </c>
      <c r="S10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7" t="str">
        <f t="shared" si="11"/>
        <v xml:space="preserve"> </v>
      </c>
      <c r="U10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90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7" t="str">
        <f t="shared" si="12"/>
        <v xml:space="preserve"> </v>
      </c>
      <c r="X10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7" t="str">
        <f t="shared" si="13"/>
        <v xml:space="preserve"> </v>
      </c>
      <c r="Z10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7" t="str">
        <f t="shared" si="14"/>
        <v xml:space="preserve"> </v>
      </c>
      <c r="AB10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3" customFormat="1" ht="13.2">
      <c r="A105" s="184" t="str">
        <f t="shared" si="8"/>
        <v>71020501000000</v>
      </c>
      <c r="B105" s="185" t="s">
        <v>439</v>
      </c>
      <c r="C105" s="134" t="s">
        <v>140</v>
      </c>
      <c r="D105" s="133" t="s">
        <v>149</v>
      </c>
      <c r="E105" s="132" t="s">
        <v>106</v>
      </c>
      <c r="F105" s="186" t="s">
        <v>441</v>
      </c>
      <c r="G105" s="187" t="s">
        <v>440</v>
      </c>
      <c r="H105" s="151">
        <v>2251</v>
      </c>
      <c r="I105" s="152" t="s">
        <v>140</v>
      </c>
      <c r="J105" s="153">
        <v>5</v>
      </c>
      <c r="K105" s="153">
        <v>1</v>
      </c>
      <c r="L105" s="154" t="s">
        <v>168</v>
      </c>
      <c r="M105" s="155"/>
      <c r="N105" s="192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2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9" t="str">
        <f t="shared" si="9"/>
        <v xml:space="preserve"> </v>
      </c>
      <c r="Q10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9" t="str">
        <f t="shared" si="10"/>
        <v xml:space="preserve"> </v>
      </c>
      <c r="S10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9" t="str">
        <f t="shared" si="11"/>
        <v xml:space="preserve"> </v>
      </c>
      <c r="U10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2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9" t="str">
        <f t="shared" si="12"/>
        <v xml:space="preserve"> </v>
      </c>
      <c r="X10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9" t="str">
        <f t="shared" si="13"/>
        <v xml:space="preserve"> </v>
      </c>
      <c r="Z10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9" t="str">
        <f t="shared" si="14"/>
        <v xml:space="preserve"> </v>
      </c>
      <c r="AB10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7" customFormat="1" ht="13.2">
      <c r="A106" s="184" t="str">
        <f t="shared" si="8"/>
        <v>71020501000001</v>
      </c>
      <c r="B106" s="185" t="s">
        <v>439</v>
      </c>
      <c r="C106" s="134" t="s">
        <v>140</v>
      </c>
      <c r="D106" s="133" t="s">
        <v>149</v>
      </c>
      <c r="E106" s="132" t="s">
        <v>106</v>
      </c>
      <c r="F106" s="186" t="s">
        <v>441</v>
      </c>
      <c r="G106" s="187" t="s">
        <v>96</v>
      </c>
      <c r="H106" s="25"/>
      <c r="I106" s="25"/>
      <c r="J106" s="26"/>
      <c r="K106" s="26"/>
      <c r="L106" s="30" t="s">
        <v>108</v>
      </c>
      <c r="M106" s="31"/>
      <c r="N106" s="190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90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7" t="str">
        <f t="shared" si="9"/>
        <v xml:space="preserve"> </v>
      </c>
      <c r="Q10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7" t="str">
        <f t="shared" si="10"/>
        <v xml:space="preserve"> </v>
      </c>
      <c r="S10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7" t="str">
        <f t="shared" si="11"/>
        <v xml:space="preserve"> </v>
      </c>
      <c r="U10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90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7" t="str">
        <f t="shared" si="12"/>
        <v xml:space="preserve"> </v>
      </c>
      <c r="X10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7" t="str">
        <f t="shared" si="13"/>
        <v xml:space="preserve"> </v>
      </c>
      <c r="Z10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7" t="str">
        <f t="shared" si="14"/>
        <v xml:space="preserve"> </v>
      </c>
      <c r="AB10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8" customFormat="1" ht="41.4">
      <c r="A107" s="184" t="str">
        <f t="shared" si="8"/>
        <v>71020501010000</v>
      </c>
      <c r="B107" s="185" t="s">
        <v>439</v>
      </c>
      <c r="C107" s="134" t="s">
        <v>140</v>
      </c>
      <c r="D107" s="133" t="s">
        <v>149</v>
      </c>
      <c r="E107" s="132" t="s">
        <v>106</v>
      </c>
      <c r="F107" s="186" t="s">
        <v>106</v>
      </c>
      <c r="G107" s="187" t="s">
        <v>440</v>
      </c>
      <c r="H107" s="146"/>
      <c r="I107" s="147"/>
      <c r="J107" s="148"/>
      <c r="K107" s="148"/>
      <c r="L107" s="27" t="s">
        <v>576</v>
      </c>
      <c r="M107" s="28"/>
      <c r="N107" s="197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7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30" t="str">
        <f t="shared" si="9"/>
        <v xml:space="preserve"> </v>
      </c>
      <c r="Q10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30" t="str">
        <f t="shared" si="10"/>
        <v xml:space="preserve"> </v>
      </c>
      <c r="S10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30" t="str">
        <f t="shared" si="11"/>
        <v xml:space="preserve"> </v>
      </c>
      <c r="U10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7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30" t="str">
        <f t="shared" si="12"/>
        <v xml:space="preserve"> </v>
      </c>
      <c r="X10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30" t="str">
        <f t="shared" si="13"/>
        <v xml:space="preserve"> </v>
      </c>
      <c r="Z10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30" t="str">
        <f t="shared" si="14"/>
        <v xml:space="preserve"> </v>
      </c>
      <c r="AB10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7" customFormat="1" hidden="1">
      <c r="A108" s="184" t="str">
        <f t="shared" si="8"/>
        <v>71020501014216</v>
      </c>
      <c r="B108" s="185" t="s">
        <v>439</v>
      </c>
      <c r="C108" s="134" t="s">
        <v>140</v>
      </c>
      <c r="D108" s="133" t="s">
        <v>149</v>
      </c>
      <c r="E108" s="132" t="s">
        <v>106</v>
      </c>
      <c r="F108" s="186" t="s">
        <v>106</v>
      </c>
      <c r="G108" s="131">
        <v>4216</v>
      </c>
      <c r="H108" s="17"/>
      <c r="I108" s="25"/>
      <c r="J108" s="26"/>
      <c r="K108" s="26"/>
      <c r="L108" s="32" t="s">
        <v>118</v>
      </c>
      <c r="M108" s="33">
        <v>4216</v>
      </c>
      <c r="N108" s="183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3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31" t="str">
        <f t="shared" si="9"/>
        <v xml:space="preserve"> </v>
      </c>
      <c r="Q1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31" t="str">
        <f t="shared" si="10"/>
        <v xml:space="preserve"> </v>
      </c>
      <c r="S1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31" t="str">
        <f t="shared" si="11"/>
        <v xml:space="preserve"> </v>
      </c>
      <c r="U1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3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31" t="str">
        <f t="shared" si="12"/>
        <v xml:space="preserve"> </v>
      </c>
      <c r="X1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31" t="str">
        <f t="shared" si="13"/>
        <v xml:space="preserve"> </v>
      </c>
      <c r="Z1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31" t="str">
        <f t="shared" si="14"/>
        <v xml:space="preserve"> </v>
      </c>
      <c r="AB1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7" customFormat="1">
      <c r="A109" s="184" t="str">
        <f t="shared" si="8"/>
        <v>71020501014239</v>
      </c>
      <c r="B109" s="185" t="s">
        <v>439</v>
      </c>
      <c r="C109" s="134" t="s">
        <v>140</v>
      </c>
      <c r="D109" s="133" t="s">
        <v>149</v>
      </c>
      <c r="E109" s="132" t="s">
        <v>106</v>
      </c>
      <c r="F109" s="186" t="s">
        <v>106</v>
      </c>
      <c r="G109" s="131">
        <v>4239</v>
      </c>
      <c r="H109" s="17"/>
      <c r="I109" s="25"/>
      <c r="J109" s="26"/>
      <c r="K109" s="26"/>
      <c r="L109" s="32" t="s">
        <v>125</v>
      </c>
      <c r="M109" s="33">
        <v>4239</v>
      </c>
      <c r="N109" s="183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3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31" t="str">
        <f t="shared" si="9"/>
        <v xml:space="preserve"> </v>
      </c>
      <c r="Q1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31" t="str">
        <f t="shared" si="10"/>
        <v xml:space="preserve"> </v>
      </c>
      <c r="S1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31" t="str">
        <f t="shared" si="11"/>
        <v xml:space="preserve"> </v>
      </c>
      <c r="U1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3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31" t="str">
        <f t="shared" si="12"/>
        <v xml:space="preserve"> </v>
      </c>
      <c r="X1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31" t="str">
        <f t="shared" si="13"/>
        <v xml:space="preserve"> </v>
      </c>
      <c r="Z1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31" t="str">
        <f t="shared" si="14"/>
        <v xml:space="preserve"> </v>
      </c>
      <c r="AB1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7" customFormat="1" hidden="1">
      <c r="A110" s="184" t="str">
        <f t="shared" si="8"/>
        <v>71020501014264</v>
      </c>
      <c r="B110" s="185" t="s">
        <v>439</v>
      </c>
      <c r="C110" s="134" t="s">
        <v>140</v>
      </c>
      <c r="D110" s="133" t="s">
        <v>149</v>
      </c>
      <c r="E110" s="132" t="s">
        <v>106</v>
      </c>
      <c r="F110" s="186" t="s">
        <v>106</v>
      </c>
      <c r="G110" s="131">
        <v>4264</v>
      </c>
      <c r="H110" s="17"/>
      <c r="I110" s="25"/>
      <c r="J110" s="26"/>
      <c r="K110" s="26"/>
      <c r="L110" s="32" t="s">
        <v>129</v>
      </c>
      <c r="M110" s="33">
        <v>4264</v>
      </c>
      <c r="N110" s="183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3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31" t="str">
        <f t="shared" si="9"/>
        <v xml:space="preserve"> </v>
      </c>
      <c r="Q1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31" t="str">
        <f t="shared" si="10"/>
        <v xml:space="preserve"> </v>
      </c>
      <c r="S1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31" t="str">
        <f t="shared" si="11"/>
        <v xml:space="preserve"> </v>
      </c>
      <c r="U1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3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31" t="str">
        <f t="shared" si="12"/>
        <v xml:space="preserve"> </v>
      </c>
      <c r="X1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31" t="str">
        <f t="shared" si="13"/>
        <v xml:space="preserve"> </v>
      </c>
      <c r="Z1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31" t="str">
        <f t="shared" si="14"/>
        <v xml:space="preserve"> </v>
      </c>
      <c r="AB1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7" customFormat="1">
      <c r="A111" s="184" t="str">
        <f t="shared" si="8"/>
        <v>71020501014639</v>
      </c>
      <c r="B111" s="185" t="s">
        <v>439</v>
      </c>
      <c r="C111" s="134" t="s">
        <v>140</v>
      </c>
      <c r="D111" s="133" t="s">
        <v>149</v>
      </c>
      <c r="E111" s="132" t="s">
        <v>106</v>
      </c>
      <c r="F111" s="186" t="s">
        <v>106</v>
      </c>
      <c r="G111" s="131">
        <v>4639</v>
      </c>
      <c r="H111" s="17"/>
      <c r="I111" s="25"/>
      <c r="J111" s="26"/>
      <c r="K111" s="26"/>
      <c r="L111" s="32" t="s">
        <v>167</v>
      </c>
      <c r="M111" s="33">
        <v>4639</v>
      </c>
      <c r="N111" s="183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3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31" t="str">
        <f t="shared" si="9"/>
        <v xml:space="preserve"> </v>
      </c>
      <c r="Q1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31" t="str">
        <f t="shared" si="10"/>
        <v xml:space="preserve"> </v>
      </c>
      <c r="S1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31" t="str">
        <f t="shared" si="11"/>
        <v xml:space="preserve"> </v>
      </c>
      <c r="U1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3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31" t="str">
        <f t="shared" si="12"/>
        <v xml:space="preserve"> </v>
      </c>
      <c r="X1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31" t="str">
        <f t="shared" si="13"/>
        <v xml:space="preserve"> </v>
      </c>
      <c r="Z1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31" t="str">
        <f t="shared" si="14"/>
        <v xml:space="preserve"> </v>
      </c>
      <c r="AB1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5" customFormat="1" ht="27.6" hidden="1">
      <c r="A112" s="215" t="s">
        <v>44</v>
      </c>
      <c r="B112" s="124" t="s">
        <v>439</v>
      </c>
      <c r="C112" s="117" t="s">
        <v>140</v>
      </c>
      <c r="D112" s="118" t="s">
        <v>149</v>
      </c>
      <c r="E112" s="119" t="s">
        <v>106</v>
      </c>
      <c r="F112" s="216" t="s">
        <v>140</v>
      </c>
      <c r="G112" s="129" t="s">
        <v>440</v>
      </c>
      <c r="H112" s="45"/>
      <c r="I112" s="147"/>
      <c r="J112" s="148"/>
      <c r="K112" s="148"/>
      <c r="L112" s="27" t="s">
        <v>46</v>
      </c>
      <c r="M112" s="28"/>
      <c r="N112" s="197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7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30" t="str">
        <f t="shared" si="9"/>
        <v xml:space="preserve"> </v>
      </c>
      <c r="Q11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30" t="str">
        <f t="shared" si="10"/>
        <v xml:space="preserve"> </v>
      </c>
      <c r="S11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30" t="str">
        <f t="shared" si="11"/>
        <v xml:space="preserve"> </v>
      </c>
      <c r="U11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7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30" t="str">
        <f t="shared" si="12"/>
        <v xml:space="preserve"> </v>
      </c>
      <c r="X11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30" t="str">
        <f t="shared" si="13"/>
        <v xml:space="preserve"> </v>
      </c>
      <c r="Z11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30" t="str">
        <f t="shared" si="14"/>
        <v xml:space="preserve"> </v>
      </c>
      <c r="AB11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6.4" hidden="1">
      <c r="A113" s="215" t="s">
        <v>45</v>
      </c>
      <c r="B113" s="124" t="s">
        <v>439</v>
      </c>
      <c r="C113" s="117" t="s">
        <v>140</v>
      </c>
      <c r="D113" s="118" t="s">
        <v>149</v>
      </c>
      <c r="E113" s="119" t="s">
        <v>106</v>
      </c>
      <c r="F113" s="216" t="s">
        <v>140</v>
      </c>
      <c r="G113" s="121" t="s">
        <v>229</v>
      </c>
      <c r="H113" s="17"/>
      <c r="I113" s="25"/>
      <c r="J113" s="26"/>
      <c r="K113" s="26"/>
      <c r="L113" s="29" t="s">
        <v>230</v>
      </c>
      <c r="M113" s="12" t="s">
        <v>229</v>
      </c>
      <c r="N113" s="183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3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31" t="str">
        <f t="shared" si="9"/>
        <v xml:space="preserve"> </v>
      </c>
      <c r="Q1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31" t="str">
        <f t="shared" si="10"/>
        <v xml:space="preserve"> </v>
      </c>
      <c r="S1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31" t="str">
        <f t="shared" si="11"/>
        <v xml:space="preserve"> </v>
      </c>
      <c r="U1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3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31" t="str">
        <f t="shared" si="12"/>
        <v xml:space="preserve"> </v>
      </c>
      <c r="X1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31" t="str">
        <f t="shared" si="13"/>
        <v xml:space="preserve"> </v>
      </c>
      <c r="Z1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31" t="str">
        <f t="shared" si="14"/>
        <v xml:space="preserve"> </v>
      </c>
      <c r="AB1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4" customFormat="1" ht="16.2">
      <c r="A114" s="122" t="str">
        <f t="shared" si="8"/>
        <v>71040000000000</v>
      </c>
      <c r="B114" s="124" t="s">
        <v>439</v>
      </c>
      <c r="C114" s="117" t="s">
        <v>155</v>
      </c>
      <c r="D114" s="118" t="s">
        <v>441</v>
      </c>
      <c r="E114" s="127" t="s">
        <v>441</v>
      </c>
      <c r="F114" s="128" t="s">
        <v>441</v>
      </c>
      <c r="G114" s="129" t="s">
        <v>440</v>
      </c>
      <c r="H114" s="173">
        <v>2400</v>
      </c>
      <c r="I114" s="212" t="s">
        <v>155</v>
      </c>
      <c r="J114" s="213">
        <v>0</v>
      </c>
      <c r="K114" s="213">
        <v>0</v>
      </c>
      <c r="L114" s="162" t="s">
        <v>169</v>
      </c>
      <c r="M114" s="174"/>
      <c r="N114" s="163">
        <f>+N116+N123+N194</f>
        <v>0</v>
      </c>
      <c r="O114" s="163">
        <f>+O116+O123+O194</f>
        <v>0</v>
      </c>
      <c r="P114" s="226" t="str">
        <f t="shared" si="9"/>
        <v xml:space="preserve"> </v>
      </c>
      <c r="Q114" s="163" t="e">
        <f>+Q116+Q123+Q194</f>
        <v>#REF!</v>
      </c>
      <c r="R114" s="226" t="str">
        <f t="shared" si="10"/>
        <v xml:space="preserve"> </v>
      </c>
      <c r="S114" s="163" t="e">
        <f>+S116+S123+S194</f>
        <v>#REF!</v>
      </c>
      <c r="T114" s="226" t="str">
        <f t="shared" si="11"/>
        <v xml:space="preserve"> </v>
      </c>
      <c r="U114" s="163" t="e">
        <f>+U116+U123+U194</f>
        <v>#REF!</v>
      </c>
      <c r="V114" s="163">
        <f>+V116+V123+V194</f>
        <v>0</v>
      </c>
      <c r="W114" s="226" t="str">
        <f t="shared" si="12"/>
        <v xml:space="preserve"> </v>
      </c>
      <c r="X114" s="163" t="e">
        <f>+X116+X123+X194</f>
        <v>#REF!</v>
      </c>
      <c r="Y114" s="226" t="str">
        <f t="shared" si="13"/>
        <v xml:space="preserve"> </v>
      </c>
      <c r="Z114" s="163" t="e">
        <f>+Z116+Z123+Z194</f>
        <v>#REF!</v>
      </c>
      <c r="AA114" s="226" t="str">
        <f t="shared" si="14"/>
        <v xml:space="preserve"> </v>
      </c>
      <c r="AB114" s="163" t="e">
        <f>+AB116+AB123+AB194</f>
        <v>#REF!</v>
      </c>
    </row>
    <row r="115" spans="1:28" s="137" customFormat="1" ht="13.2">
      <c r="A115" s="184" t="str">
        <f t="shared" si="8"/>
        <v>71040000000001</v>
      </c>
      <c r="B115" s="185" t="s">
        <v>439</v>
      </c>
      <c r="C115" s="134" t="s">
        <v>155</v>
      </c>
      <c r="D115" s="133" t="s">
        <v>441</v>
      </c>
      <c r="E115" s="132" t="s">
        <v>441</v>
      </c>
      <c r="F115" s="186" t="s">
        <v>441</v>
      </c>
      <c r="G115" s="187" t="s">
        <v>96</v>
      </c>
      <c r="H115" s="25"/>
      <c r="I115" s="18"/>
      <c r="J115" s="19"/>
      <c r="K115" s="19"/>
      <c r="L115" s="30" t="s">
        <v>108</v>
      </c>
      <c r="M115" s="31"/>
      <c r="N115" s="190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90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7" t="str">
        <f t="shared" si="9"/>
        <v xml:space="preserve"> </v>
      </c>
      <c r="Q11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7" t="str">
        <f t="shared" si="10"/>
        <v xml:space="preserve"> </v>
      </c>
      <c r="S11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7" t="str">
        <f t="shared" si="11"/>
        <v xml:space="preserve"> </v>
      </c>
      <c r="U11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90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7" t="str">
        <f t="shared" si="12"/>
        <v xml:space="preserve"> </v>
      </c>
      <c r="X11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7" t="str">
        <f t="shared" si="13"/>
        <v xml:space="preserve"> </v>
      </c>
      <c r="Z11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7" t="str">
        <f t="shared" si="14"/>
        <v xml:space="preserve"> </v>
      </c>
      <c r="AB11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9" customFormat="1" ht="27.6">
      <c r="A116" s="184" t="str">
        <f t="shared" si="8"/>
        <v>71040200000000</v>
      </c>
      <c r="B116" s="185" t="s">
        <v>439</v>
      </c>
      <c r="C116" s="134" t="s">
        <v>155</v>
      </c>
      <c r="D116" s="133" t="s">
        <v>140</v>
      </c>
      <c r="E116" s="132" t="s">
        <v>441</v>
      </c>
      <c r="F116" s="186" t="s">
        <v>441</v>
      </c>
      <c r="G116" s="187" t="s">
        <v>440</v>
      </c>
      <c r="H116" s="175">
        <v>2420</v>
      </c>
      <c r="I116" s="166" t="s">
        <v>155</v>
      </c>
      <c r="J116" s="167">
        <v>2</v>
      </c>
      <c r="K116" s="167">
        <v>0</v>
      </c>
      <c r="L116" s="168" t="s">
        <v>170</v>
      </c>
      <c r="M116" s="176"/>
      <c r="N116" s="188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8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8" t="str">
        <f t="shared" si="9"/>
        <v xml:space="preserve"> </v>
      </c>
      <c r="Q11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8" t="str">
        <f t="shared" si="10"/>
        <v xml:space="preserve"> </v>
      </c>
      <c r="S11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8" t="str">
        <f t="shared" si="11"/>
        <v xml:space="preserve"> </v>
      </c>
      <c r="U11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8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8" t="str">
        <f t="shared" si="12"/>
        <v xml:space="preserve"> </v>
      </c>
      <c r="X11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8" t="str">
        <f t="shared" si="13"/>
        <v xml:space="preserve"> </v>
      </c>
      <c r="Z11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8" t="str">
        <f t="shared" si="14"/>
        <v xml:space="preserve"> </v>
      </c>
      <c r="AB11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7" customFormat="1" ht="13.2">
      <c r="A117" s="184" t="str">
        <f t="shared" si="8"/>
        <v>71040200000001</v>
      </c>
      <c r="B117" s="185" t="s">
        <v>439</v>
      </c>
      <c r="C117" s="134" t="s">
        <v>155</v>
      </c>
      <c r="D117" s="133" t="s">
        <v>140</v>
      </c>
      <c r="E117" s="132" t="s">
        <v>441</v>
      </c>
      <c r="F117" s="186" t="s">
        <v>441</v>
      </c>
      <c r="G117" s="187" t="s">
        <v>96</v>
      </c>
      <c r="H117" s="25"/>
      <c r="I117" s="18"/>
      <c r="J117" s="19"/>
      <c r="K117" s="19"/>
      <c r="L117" s="30" t="s">
        <v>110</v>
      </c>
      <c r="M117" s="31"/>
      <c r="N117" s="190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90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7" t="str">
        <f t="shared" si="9"/>
        <v xml:space="preserve"> </v>
      </c>
      <c r="Q11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7" t="str">
        <f t="shared" si="10"/>
        <v xml:space="preserve"> </v>
      </c>
      <c r="S11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7" t="str">
        <f t="shared" si="11"/>
        <v xml:space="preserve"> </v>
      </c>
      <c r="U11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90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7" t="str">
        <f t="shared" si="12"/>
        <v xml:space="preserve"> </v>
      </c>
      <c r="X11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7" t="str">
        <f t="shared" si="13"/>
        <v xml:space="preserve"> </v>
      </c>
      <c r="Z11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7" t="str">
        <f t="shared" si="14"/>
        <v xml:space="preserve"> </v>
      </c>
      <c r="AB11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3" customFormat="1" ht="13.2">
      <c r="A118" s="184" t="str">
        <f t="shared" si="8"/>
        <v>71040204000000</v>
      </c>
      <c r="B118" s="185" t="s">
        <v>439</v>
      </c>
      <c r="C118" s="134" t="s">
        <v>155</v>
      </c>
      <c r="D118" s="133" t="s">
        <v>140</v>
      </c>
      <c r="E118" s="132" t="s">
        <v>155</v>
      </c>
      <c r="F118" s="186" t="s">
        <v>441</v>
      </c>
      <c r="G118" s="187" t="s">
        <v>440</v>
      </c>
      <c r="H118" s="151">
        <v>2424</v>
      </c>
      <c r="I118" s="152" t="s">
        <v>155</v>
      </c>
      <c r="J118" s="153">
        <v>2</v>
      </c>
      <c r="K118" s="153">
        <v>4</v>
      </c>
      <c r="L118" s="154" t="s">
        <v>171</v>
      </c>
      <c r="M118" s="155"/>
      <c r="N118" s="192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2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9" t="str">
        <f t="shared" si="9"/>
        <v xml:space="preserve"> </v>
      </c>
      <c r="Q11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9" t="str">
        <f t="shared" si="10"/>
        <v xml:space="preserve"> </v>
      </c>
      <c r="S11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9" t="str">
        <f t="shared" si="11"/>
        <v xml:space="preserve"> </v>
      </c>
      <c r="U11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2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9" t="str">
        <f t="shared" si="12"/>
        <v xml:space="preserve"> </v>
      </c>
      <c r="X11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9" t="str">
        <f t="shared" si="13"/>
        <v xml:space="preserve"> </v>
      </c>
      <c r="Z11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9" t="str">
        <f t="shared" si="14"/>
        <v xml:space="preserve"> </v>
      </c>
      <c r="AB11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7" customFormat="1" ht="13.2">
      <c r="A119" s="184" t="str">
        <f t="shared" si="8"/>
        <v>71040204000001</v>
      </c>
      <c r="B119" s="185" t="s">
        <v>439</v>
      </c>
      <c r="C119" s="134" t="s">
        <v>155</v>
      </c>
      <c r="D119" s="133" t="s">
        <v>140</v>
      </c>
      <c r="E119" s="132" t="s">
        <v>155</v>
      </c>
      <c r="F119" s="186" t="s">
        <v>441</v>
      </c>
      <c r="G119" s="187" t="s">
        <v>96</v>
      </c>
      <c r="H119" s="25"/>
      <c r="I119" s="25"/>
      <c r="J119" s="26"/>
      <c r="K119" s="26"/>
      <c r="L119" s="30" t="s">
        <v>108</v>
      </c>
      <c r="M119" s="31"/>
      <c r="N119" s="190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90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7" t="str">
        <f t="shared" si="9"/>
        <v xml:space="preserve"> </v>
      </c>
      <c r="Q1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7" t="str">
        <f t="shared" si="10"/>
        <v xml:space="preserve"> </v>
      </c>
      <c r="S1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7" t="str">
        <f t="shared" si="11"/>
        <v xml:space="preserve"> </v>
      </c>
      <c r="U1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90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7" t="str">
        <f t="shared" si="12"/>
        <v xml:space="preserve"> </v>
      </c>
      <c r="X1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7" t="str">
        <f t="shared" si="13"/>
        <v xml:space="preserve"> </v>
      </c>
      <c r="Z1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7" t="str">
        <f t="shared" si="14"/>
        <v xml:space="preserve"> </v>
      </c>
      <c r="AB1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8" customFormat="1" ht="13.8">
      <c r="A120" s="184" t="str">
        <f t="shared" si="8"/>
        <v>71040204010000</v>
      </c>
      <c r="B120" s="185" t="s">
        <v>439</v>
      </c>
      <c r="C120" s="134" t="s">
        <v>155</v>
      </c>
      <c r="D120" s="133" t="s">
        <v>140</v>
      </c>
      <c r="E120" s="132" t="s">
        <v>155</v>
      </c>
      <c r="F120" s="186" t="s">
        <v>106</v>
      </c>
      <c r="G120" s="187" t="s">
        <v>440</v>
      </c>
      <c r="H120" s="146"/>
      <c r="I120" s="147"/>
      <c r="J120" s="148"/>
      <c r="K120" s="148"/>
      <c r="L120" s="27" t="s">
        <v>172</v>
      </c>
      <c r="M120" s="28"/>
      <c r="N120" s="197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7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30" t="str">
        <f t="shared" si="9"/>
        <v xml:space="preserve"> </v>
      </c>
      <c r="Q1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30" t="str">
        <f t="shared" si="10"/>
        <v xml:space="preserve"> </v>
      </c>
      <c r="S1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30" t="str">
        <f t="shared" si="11"/>
        <v xml:space="preserve"> </v>
      </c>
      <c r="U1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7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30" t="str">
        <f t="shared" si="12"/>
        <v xml:space="preserve"> </v>
      </c>
      <c r="X1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30" t="str">
        <f t="shared" si="13"/>
        <v xml:space="preserve"> </v>
      </c>
      <c r="Z1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30" t="str">
        <f t="shared" si="14"/>
        <v xml:space="preserve"> </v>
      </c>
      <c r="AB1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7" customFormat="1" hidden="1">
      <c r="A121" s="184" t="str">
        <f t="shared" si="8"/>
        <v>71040204015112</v>
      </c>
      <c r="B121" s="185" t="s">
        <v>439</v>
      </c>
      <c r="C121" s="134" t="s">
        <v>155</v>
      </c>
      <c r="D121" s="133" t="s">
        <v>140</v>
      </c>
      <c r="E121" s="132" t="s">
        <v>155</v>
      </c>
      <c r="F121" s="186" t="s">
        <v>106</v>
      </c>
      <c r="G121" s="131">
        <v>5112</v>
      </c>
      <c r="H121" s="25"/>
      <c r="I121" s="18"/>
      <c r="J121" s="19"/>
      <c r="K121" s="19"/>
      <c r="L121" s="30" t="s">
        <v>173</v>
      </c>
      <c r="M121" s="31">
        <v>5112</v>
      </c>
      <c r="N121" s="183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3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31" t="str">
        <f t="shared" si="9"/>
        <v xml:space="preserve"> </v>
      </c>
      <c r="Q1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31" t="str">
        <f t="shared" si="10"/>
        <v xml:space="preserve"> </v>
      </c>
      <c r="S1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31" t="str">
        <f t="shared" si="11"/>
        <v xml:space="preserve"> </v>
      </c>
      <c r="U1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3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31" t="str">
        <f t="shared" si="12"/>
        <v xml:space="preserve"> </v>
      </c>
      <c r="X1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31" t="str">
        <f t="shared" si="13"/>
        <v xml:space="preserve"> </v>
      </c>
      <c r="Z1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31" t="str">
        <f t="shared" si="14"/>
        <v xml:space="preserve"> </v>
      </c>
      <c r="AB1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7" customFormat="1">
      <c r="A122" s="184" t="str">
        <f t="shared" si="8"/>
        <v>71040204015113</v>
      </c>
      <c r="B122" s="185" t="s">
        <v>439</v>
      </c>
      <c r="C122" s="134" t="s">
        <v>155</v>
      </c>
      <c r="D122" s="133" t="s">
        <v>140</v>
      </c>
      <c r="E122" s="132" t="s">
        <v>155</v>
      </c>
      <c r="F122" s="186" t="s">
        <v>106</v>
      </c>
      <c r="G122" s="131">
        <v>5113</v>
      </c>
      <c r="H122" s="17"/>
      <c r="I122" s="25"/>
      <c r="J122" s="26"/>
      <c r="K122" s="26"/>
      <c r="L122" s="30" t="s">
        <v>174</v>
      </c>
      <c r="M122" s="13">
        <v>5113</v>
      </c>
      <c r="N122" s="183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3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31" t="str">
        <f t="shared" si="9"/>
        <v xml:space="preserve"> </v>
      </c>
      <c r="Q1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31" t="str">
        <f t="shared" si="10"/>
        <v xml:space="preserve"> </v>
      </c>
      <c r="S1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31" t="str">
        <f t="shared" si="11"/>
        <v xml:space="preserve"> </v>
      </c>
      <c r="U1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3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31" t="str">
        <f t="shared" si="12"/>
        <v xml:space="preserve"> </v>
      </c>
      <c r="X1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31" t="str">
        <f t="shared" si="13"/>
        <v xml:space="preserve"> </v>
      </c>
      <c r="Z1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31" t="str">
        <f t="shared" si="14"/>
        <v xml:space="preserve"> </v>
      </c>
      <c r="AB1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9" customFormat="1" ht="13.8">
      <c r="A123" s="184" t="str">
        <f t="shared" si="8"/>
        <v>71040500000000</v>
      </c>
      <c r="B123" s="185" t="s">
        <v>439</v>
      </c>
      <c r="C123" s="134" t="s">
        <v>155</v>
      </c>
      <c r="D123" s="133" t="s">
        <v>149</v>
      </c>
      <c r="E123" s="132" t="s">
        <v>441</v>
      </c>
      <c r="F123" s="186" t="s">
        <v>441</v>
      </c>
      <c r="G123" s="187" t="s">
        <v>440</v>
      </c>
      <c r="H123" s="175">
        <v>2450</v>
      </c>
      <c r="I123" s="166" t="s">
        <v>155</v>
      </c>
      <c r="J123" s="167">
        <v>5</v>
      </c>
      <c r="K123" s="167">
        <v>0</v>
      </c>
      <c r="L123" s="168" t="s">
        <v>175</v>
      </c>
      <c r="M123" s="176"/>
      <c r="N123" s="188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8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8" t="str">
        <f t="shared" si="9"/>
        <v xml:space="preserve"> </v>
      </c>
      <c r="Q1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8" t="str">
        <f t="shared" si="10"/>
        <v xml:space="preserve"> </v>
      </c>
      <c r="S1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8" t="str">
        <f t="shared" si="11"/>
        <v xml:space="preserve"> </v>
      </c>
      <c r="U1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8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8" t="str">
        <f t="shared" si="12"/>
        <v xml:space="preserve"> </v>
      </c>
      <c r="X1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8" t="str">
        <f t="shared" si="13"/>
        <v xml:space="preserve"> </v>
      </c>
      <c r="Z1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8" t="str">
        <f t="shared" si="14"/>
        <v xml:space="preserve"> </v>
      </c>
      <c r="AB1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7" customFormat="1" ht="13.2">
      <c r="A124" s="184" t="str">
        <f t="shared" si="8"/>
        <v>71040500000001</v>
      </c>
      <c r="B124" s="185" t="s">
        <v>439</v>
      </c>
      <c r="C124" s="134" t="s">
        <v>155</v>
      </c>
      <c r="D124" s="133" t="s">
        <v>149</v>
      </c>
      <c r="E124" s="132" t="s">
        <v>441</v>
      </c>
      <c r="F124" s="186" t="s">
        <v>441</v>
      </c>
      <c r="G124" s="187" t="s">
        <v>96</v>
      </c>
      <c r="H124" s="25"/>
      <c r="I124" s="18"/>
      <c r="J124" s="19"/>
      <c r="K124" s="19"/>
      <c r="L124" s="30" t="s">
        <v>110</v>
      </c>
      <c r="M124" s="31"/>
      <c r="N124" s="190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90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7" t="str">
        <f t="shared" si="9"/>
        <v xml:space="preserve"> </v>
      </c>
      <c r="Q12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7" t="str">
        <f t="shared" si="10"/>
        <v xml:space="preserve"> </v>
      </c>
      <c r="S12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7" t="str">
        <f t="shared" si="11"/>
        <v xml:space="preserve"> </v>
      </c>
      <c r="U12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90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7" t="str">
        <f t="shared" si="12"/>
        <v xml:space="preserve"> </v>
      </c>
      <c r="X12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7" t="str">
        <f t="shared" si="13"/>
        <v xml:space="preserve"> </v>
      </c>
      <c r="Z12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7" t="str">
        <f t="shared" si="14"/>
        <v xml:space="preserve"> </v>
      </c>
      <c r="AB12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3" customFormat="1" ht="13.2">
      <c r="A125" s="184" t="str">
        <f t="shared" si="8"/>
        <v>71040501000000</v>
      </c>
      <c r="B125" s="185" t="s">
        <v>439</v>
      </c>
      <c r="C125" s="134" t="s">
        <v>155</v>
      </c>
      <c r="D125" s="133" t="s">
        <v>149</v>
      </c>
      <c r="E125" s="132" t="s">
        <v>106</v>
      </c>
      <c r="F125" s="186" t="s">
        <v>441</v>
      </c>
      <c r="G125" s="187" t="s">
        <v>440</v>
      </c>
      <c r="H125" s="151">
        <v>2451</v>
      </c>
      <c r="I125" s="152" t="s">
        <v>155</v>
      </c>
      <c r="J125" s="153">
        <v>5</v>
      </c>
      <c r="K125" s="153">
        <v>1</v>
      </c>
      <c r="L125" s="154" t="s">
        <v>176</v>
      </c>
      <c r="M125" s="155"/>
      <c r="N125" s="192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2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9" t="str">
        <f t="shared" si="9"/>
        <v xml:space="preserve"> </v>
      </c>
      <c r="Q12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9" t="str">
        <f t="shared" si="10"/>
        <v xml:space="preserve"> </v>
      </c>
      <c r="S12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9" t="str">
        <f t="shared" si="11"/>
        <v xml:space="preserve"> </v>
      </c>
      <c r="U12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2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9" t="str">
        <f t="shared" si="12"/>
        <v xml:space="preserve"> </v>
      </c>
      <c r="X12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9" t="str">
        <f t="shared" si="13"/>
        <v xml:space="preserve"> </v>
      </c>
      <c r="Z12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9" t="str">
        <f t="shared" si="14"/>
        <v xml:space="preserve"> </v>
      </c>
      <c r="AB12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7" customFormat="1" ht="13.2">
      <c r="A126" s="184" t="str">
        <f t="shared" si="8"/>
        <v>71040501000001</v>
      </c>
      <c r="B126" s="185" t="s">
        <v>439</v>
      </c>
      <c r="C126" s="134" t="s">
        <v>155</v>
      </c>
      <c r="D126" s="133" t="s">
        <v>149</v>
      </c>
      <c r="E126" s="132" t="s">
        <v>106</v>
      </c>
      <c r="F126" s="186" t="s">
        <v>441</v>
      </c>
      <c r="G126" s="187" t="s">
        <v>96</v>
      </c>
      <c r="H126" s="25"/>
      <c r="I126" s="25"/>
      <c r="J126" s="26"/>
      <c r="K126" s="26"/>
      <c r="L126" s="30" t="s">
        <v>108</v>
      </c>
      <c r="M126" s="31"/>
      <c r="N126" s="190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90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7" t="str">
        <f t="shared" si="9"/>
        <v xml:space="preserve"> </v>
      </c>
      <c r="Q12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7" t="str">
        <f t="shared" si="10"/>
        <v xml:space="preserve"> </v>
      </c>
      <c r="S12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7" t="str">
        <f t="shared" si="11"/>
        <v xml:space="preserve"> </v>
      </c>
      <c r="U12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90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7" t="str">
        <f t="shared" si="12"/>
        <v xml:space="preserve"> </v>
      </c>
      <c r="X12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7" t="str">
        <f t="shared" si="13"/>
        <v xml:space="preserve"> </v>
      </c>
      <c r="Z12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7" t="str">
        <f t="shared" si="14"/>
        <v xml:space="preserve"> </v>
      </c>
      <c r="AB12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8" customFormat="1" ht="27.6">
      <c r="A127" s="184" t="str">
        <f t="shared" si="8"/>
        <v>71040501010000</v>
      </c>
      <c r="B127" s="185" t="s">
        <v>439</v>
      </c>
      <c r="C127" s="134" t="s">
        <v>155</v>
      </c>
      <c r="D127" s="133" t="s">
        <v>149</v>
      </c>
      <c r="E127" s="132" t="s">
        <v>106</v>
      </c>
      <c r="F127" s="186" t="s">
        <v>106</v>
      </c>
      <c r="G127" s="187" t="s">
        <v>440</v>
      </c>
      <c r="H127" s="146"/>
      <c r="I127" s="147"/>
      <c r="J127" s="148"/>
      <c r="K127" s="148"/>
      <c r="L127" s="27" t="s">
        <v>177</v>
      </c>
      <c r="M127" s="28"/>
      <c r="N127" s="197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7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30" t="str">
        <f t="shared" si="9"/>
        <v xml:space="preserve"> </v>
      </c>
      <c r="Q12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30" t="str">
        <f t="shared" si="10"/>
        <v xml:space="preserve"> </v>
      </c>
      <c r="S12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30" t="str">
        <f t="shared" si="11"/>
        <v xml:space="preserve"> </v>
      </c>
      <c r="U12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7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30" t="str">
        <f t="shared" si="12"/>
        <v xml:space="preserve"> </v>
      </c>
      <c r="X12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30" t="str">
        <f t="shared" si="13"/>
        <v xml:space="preserve"> </v>
      </c>
      <c r="Z12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30" t="str">
        <f t="shared" si="14"/>
        <v xml:space="preserve"> </v>
      </c>
      <c r="AB12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7" customFormat="1" ht="26.4">
      <c r="A128" s="184" t="str">
        <f t="shared" si="8"/>
        <v>71040501014251</v>
      </c>
      <c r="B128" s="185" t="s">
        <v>439</v>
      </c>
      <c r="C128" s="134" t="s">
        <v>155</v>
      </c>
      <c r="D128" s="133" t="s">
        <v>149</v>
      </c>
      <c r="E128" s="132" t="s">
        <v>106</v>
      </c>
      <c r="F128" s="186" t="s">
        <v>106</v>
      </c>
      <c r="G128" s="131">
        <v>4251</v>
      </c>
      <c r="H128" s="25"/>
      <c r="I128" s="25"/>
      <c r="J128" s="26"/>
      <c r="K128" s="26"/>
      <c r="L128" s="29" t="s">
        <v>142</v>
      </c>
      <c r="M128" s="12">
        <v>4251</v>
      </c>
      <c r="N128" s="183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3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31" t="str">
        <f t="shared" si="9"/>
        <v xml:space="preserve"> </v>
      </c>
      <c r="Q1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31" t="str">
        <f t="shared" si="10"/>
        <v xml:space="preserve"> </v>
      </c>
      <c r="S1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31" t="str">
        <f t="shared" si="11"/>
        <v xml:space="preserve"> </v>
      </c>
      <c r="U1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3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31" t="str">
        <f t="shared" si="12"/>
        <v xml:space="preserve"> </v>
      </c>
      <c r="X1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31" t="str">
        <f t="shared" si="13"/>
        <v xml:space="preserve"> </v>
      </c>
      <c r="Z1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31" t="str">
        <f t="shared" si="14"/>
        <v xml:space="preserve"> </v>
      </c>
      <c r="AB1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8" customFormat="1" ht="13.8" hidden="1">
      <c r="A129" s="184" t="str">
        <f t="shared" si="8"/>
        <v>71040501020000</v>
      </c>
      <c r="B129" s="185" t="s">
        <v>439</v>
      </c>
      <c r="C129" s="134" t="s">
        <v>155</v>
      </c>
      <c r="D129" s="133" t="s">
        <v>149</v>
      </c>
      <c r="E129" s="132" t="s">
        <v>106</v>
      </c>
      <c r="F129" s="186" t="s">
        <v>140</v>
      </c>
      <c r="G129" s="187" t="s">
        <v>440</v>
      </c>
      <c r="H129" s="146"/>
      <c r="I129" s="147"/>
      <c r="J129" s="148"/>
      <c r="K129" s="148"/>
      <c r="L129" s="27" t="s">
        <v>178</v>
      </c>
      <c r="M129" s="28"/>
      <c r="N129" s="197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7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30" t="str">
        <f t="shared" si="9"/>
        <v xml:space="preserve"> </v>
      </c>
      <c r="Q12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30" t="str">
        <f t="shared" si="10"/>
        <v xml:space="preserve"> </v>
      </c>
      <c r="S12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30" t="str">
        <f t="shared" si="11"/>
        <v xml:space="preserve"> </v>
      </c>
      <c r="U12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7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30" t="str">
        <f t="shared" si="12"/>
        <v xml:space="preserve"> </v>
      </c>
      <c r="X12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30" t="str">
        <f t="shared" si="13"/>
        <v xml:space="preserve"> </v>
      </c>
      <c r="Z12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30" t="str">
        <f t="shared" si="14"/>
        <v xml:space="preserve"> </v>
      </c>
      <c r="AB12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7" customFormat="1" hidden="1">
      <c r="A130" s="184" t="str">
        <f t="shared" si="8"/>
        <v>71040501025113</v>
      </c>
      <c r="B130" s="185" t="s">
        <v>439</v>
      </c>
      <c r="C130" s="134" t="s">
        <v>155</v>
      </c>
      <c r="D130" s="133" t="s">
        <v>149</v>
      </c>
      <c r="E130" s="132" t="s">
        <v>106</v>
      </c>
      <c r="F130" s="186" t="s">
        <v>140</v>
      </c>
      <c r="G130" s="131">
        <v>5113</v>
      </c>
      <c r="H130" s="25"/>
      <c r="I130" s="25"/>
      <c r="J130" s="26"/>
      <c r="K130" s="26"/>
      <c r="L130" s="32" t="s">
        <v>174</v>
      </c>
      <c r="M130" s="48">
        <v>5113</v>
      </c>
      <c r="N130" s="183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3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31" t="str">
        <f t="shared" si="9"/>
        <v xml:space="preserve"> </v>
      </c>
      <c r="Q1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31" t="str">
        <f t="shared" si="10"/>
        <v xml:space="preserve"> </v>
      </c>
      <c r="S1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31" t="str">
        <f t="shared" si="11"/>
        <v xml:space="preserve"> </v>
      </c>
      <c r="U1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3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31" t="str">
        <f t="shared" si="12"/>
        <v xml:space="preserve"> </v>
      </c>
      <c r="X1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31" t="str">
        <f t="shared" si="13"/>
        <v xml:space="preserve"> </v>
      </c>
      <c r="Z1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31" t="str">
        <f t="shared" si="14"/>
        <v xml:space="preserve"> </v>
      </c>
      <c r="AB1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8" customFormat="1" ht="13.8">
      <c r="A131" s="184" t="str">
        <f t="shared" si="8"/>
        <v>71040501030000</v>
      </c>
      <c r="B131" s="185" t="s">
        <v>439</v>
      </c>
      <c r="C131" s="134" t="s">
        <v>155</v>
      </c>
      <c r="D131" s="133" t="s">
        <v>149</v>
      </c>
      <c r="E131" s="132" t="s">
        <v>106</v>
      </c>
      <c r="F131" s="186" t="s">
        <v>442</v>
      </c>
      <c r="G131" s="187" t="s">
        <v>440</v>
      </c>
      <c r="H131" s="146"/>
      <c r="I131" s="147"/>
      <c r="J131" s="148"/>
      <c r="K131" s="148"/>
      <c r="L131" s="27" t="s">
        <v>179</v>
      </c>
      <c r="M131" s="28"/>
      <c r="N131" s="197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7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30" t="str">
        <f t="shared" si="9"/>
        <v xml:space="preserve"> </v>
      </c>
      <c r="Q13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30" t="str">
        <f t="shared" si="10"/>
        <v xml:space="preserve"> </v>
      </c>
      <c r="S13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30" t="str">
        <f t="shared" si="11"/>
        <v xml:space="preserve"> </v>
      </c>
      <c r="U13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7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30" t="str">
        <f t="shared" si="12"/>
        <v xml:space="preserve"> </v>
      </c>
      <c r="X13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30" t="str">
        <f t="shared" si="13"/>
        <v xml:space="preserve"> </v>
      </c>
      <c r="Z13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30" t="str">
        <f t="shared" si="14"/>
        <v xml:space="preserve"> </v>
      </c>
      <c r="AB13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7" customFormat="1" ht="26.4">
      <c r="A132" s="184" t="str">
        <f t="shared" si="8"/>
        <v>71040501034251</v>
      </c>
      <c r="B132" s="185" t="s">
        <v>439</v>
      </c>
      <c r="C132" s="134" t="s">
        <v>155</v>
      </c>
      <c r="D132" s="133" t="s">
        <v>149</v>
      </c>
      <c r="E132" s="132" t="s">
        <v>106</v>
      </c>
      <c r="F132" s="186" t="s">
        <v>442</v>
      </c>
      <c r="G132" s="131">
        <v>4251</v>
      </c>
      <c r="H132" s="17"/>
      <c r="I132" s="25"/>
      <c r="J132" s="26"/>
      <c r="K132" s="26"/>
      <c r="L132" s="30" t="s">
        <v>142</v>
      </c>
      <c r="M132" s="13">
        <v>4251</v>
      </c>
      <c r="N132" s="183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3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31" t="str">
        <f t="shared" si="9"/>
        <v xml:space="preserve"> </v>
      </c>
      <c r="Q1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31" t="str">
        <f t="shared" si="10"/>
        <v xml:space="preserve"> </v>
      </c>
      <c r="S1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31" t="str">
        <f t="shared" si="11"/>
        <v xml:space="preserve"> </v>
      </c>
      <c r="U1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3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31" t="str">
        <f t="shared" si="12"/>
        <v xml:space="preserve"> </v>
      </c>
      <c r="X1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31" t="str">
        <f t="shared" si="13"/>
        <v xml:space="preserve"> </v>
      </c>
      <c r="Z1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31" t="str">
        <f t="shared" si="14"/>
        <v xml:space="preserve"> </v>
      </c>
      <c r="AB1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7" customFormat="1" hidden="1">
      <c r="A133" s="184" t="str">
        <f t="shared" si="8"/>
        <v>71040501035113</v>
      </c>
      <c r="B133" s="185" t="s">
        <v>439</v>
      </c>
      <c r="C133" s="134" t="s">
        <v>155</v>
      </c>
      <c r="D133" s="133" t="s">
        <v>149</v>
      </c>
      <c r="E133" s="132" t="s">
        <v>106</v>
      </c>
      <c r="F133" s="186" t="s">
        <v>442</v>
      </c>
      <c r="G133" s="131">
        <v>5113</v>
      </c>
      <c r="H133" s="25"/>
      <c r="I133" s="25"/>
      <c r="J133" s="26"/>
      <c r="K133" s="26"/>
      <c r="L133" s="32" t="s">
        <v>174</v>
      </c>
      <c r="M133" s="48">
        <v>5113</v>
      </c>
      <c r="N133" s="183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3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31" t="str">
        <f t="shared" si="9"/>
        <v xml:space="preserve"> </v>
      </c>
      <c r="Q1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31" t="str">
        <f t="shared" si="10"/>
        <v xml:space="preserve"> </v>
      </c>
      <c r="S1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31" t="str">
        <f t="shared" si="11"/>
        <v xml:space="preserve"> </v>
      </c>
      <c r="U1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3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31" t="str">
        <f t="shared" si="12"/>
        <v xml:space="preserve"> </v>
      </c>
      <c r="X1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31" t="str">
        <f t="shared" si="13"/>
        <v xml:space="preserve"> </v>
      </c>
      <c r="Z1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31" t="str">
        <f t="shared" si="14"/>
        <v xml:space="preserve"> </v>
      </c>
      <c r="AB1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8" customFormat="1" ht="13.8">
      <c r="A134" s="184" t="str">
        <f t="shared" si="8"/>
        <v>71040501040000</v>
      </c>
      <c r="B134" s="185" t="s">
        <v>439</v>
      </c>
      <c r="C134" s="134" t="s">
        <v>155</v>
      </c>
      <c r="D134" s="133" t="s">
        <v>149</v>
      </c>
      <c r="E134" s="132" t="s">
        <v>106</v>
      </c>
      <c r="F134" s="186" t="s">
        <v>155</v>
      </c>
      <c r="G134" s="187" t="s">
        <v>440</v>
      </c>
      <c r="H134" s="146"/>
      <c r="I134" s="147"/>
      <c r="J134" s="148"/>
      <c r="K134" s="148"/>
      <c r="L134" s="27" t="s">
        <v>180</v>
      </c>
      <c r="M134" s="28"/>
      <c r="N134" s="197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7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30" t="str">
        <f t="shared" si="9"/>
        <v xml:space="preserve"> </v>
      </c>
      <c r="Q13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30" t="str">
        <f t="shared" si="10"/>
        <v xml:space="preserve"> </v>
      </c>
      <c r="S13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30" t="str">
        <f t="shared" si="11"/>
        <v xml:space="preserve"> </v>
      </c>
      <c r="U13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7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30" t="str">
        <f t="shared" si="12"/>
        <v xml:space="preserve"> </v>
      </c>
      <c r="X13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30" t="str">
        <f t="shared" si="13"/>
        <v xml:space="preserve"> </v>
      </c>
      <c r="Z13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30" t="str">
        <f t="shared" si="14"/>
        <v xml:space="preserve"> </v>
      </c>
      <c r="AB13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7" customFormat="1" ht="26.4">
      <c r="A135" s="184" t="str">
        <f t="shared" si="8"/>
        <v>71040501044251</v>
      </c>
      <c r="B135" s="185" t="s">
        <v>439</v>
      </c>
      <c r="C135" s="134" t="s">
        <v>155</v>
      </c>
      <c r="D135" s="133" t="s">
        <v>149</v>
      </c>
      <c r="E135" s="132" t="s">
        <v>106</v>
      </c>
      <c r="F135" s="186" t="s">
        <v>155</v>
      </c>
      <c r="G135" s="131">
        <v>4251</v>
      </c>
      <c r="H135" s="25"/>
      <c r="I135" s="25"/>
      <c r="J135" s="26"/>
      <c r="K135" s="26"/>
      <c r="L135" s="30" t="s">
        <v>142</v>
      </c>
      <c r="M135" s="13">
        <v>4251</v>
      </c>
      <c r="N135" s="183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3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31" t="str">
        <f t="shared" si="9"/>
        <v xml:space="preserve"> </v>
      </c>
      <c r="Q1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31" t="str">
        <f t="shared" si="10"/>
        <v xml:space="preserve"> </v>
      </c>
      <c r="S1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31" t="str">
        <f t="shared" si="11"/>
        <v xml:space="preserve"> </v>
      </c>
      <c r="U1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3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31" t="str">
        <f t="shared" si="12"/>
        <v xml:space="preserve"> </v>
      </c>
      <c r="X1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31" t="str">
        <f t="shared" si="13"/>
        <v xml:space="preserve"> </v>
      </c>
      <c r="Z1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31" t="str">
        <f t="shared" si="14"/>
        <v xml:space="preserve"> </v>
      </c>
      <c r="AB1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7" customFormat="1" hidden="1">
      <c r="A136" s="184" t="str">
        <f t="shared" si="8"/>
        <v>71040501045112</v>
      </c>
      <c r="B136" s="185" t="s">
        <v>439</v>
      </c>
      <c r="C136" s="134" t="s">
        <v>155</v>
      </c>
      <c r="D136" s="133" t="s">
        <v>149</v>
      </c>
      <c r="E136" s="132" t="s">
        <v>106</v>
      </c>
      <c r="F136" s="186" t="s">
        <v>155</v>
      </c>
      <c r="G136" s="131">
        <v>5112</v>
      </c>
      <c r="H136" s="25"/>
      <c r="I136" s="25"/>
      <c r="J136" s="26"/>
      <c r="K136" s="26"/>
      <c r="L136" s="30" t="s">
        <v>173</v>
      </c>
      <c r="M136" s="31">
        <v>5112</v>
      </c>
      <c r="N136" s="183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3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31" t="str">
        <f t="shared" si="9"/>
        <v xml:space="preserve"> </v>
      </c>
      <c r="Q1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31" t="str">
        <f t="shared" si="10"/>
        <v xml:space="preserve"> </v>
      </c>
      <c r="S1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31" t="str">
        <f t="shared" si="11"/>
        <v xml:space="preserve"> </v>
      </c>
      <c r="U1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3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31" t="str">
        <f t="shared" si="12"/>
        <v xml:space="preserve"> </v>
      </c>
      <c r="X1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31" t="str">
        <f t="shared" si="13"/>
        <v xml:space="preserve"> </v>
      </c>
      <c r="Z1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31" t="str">
        <f t="shared" si="14"/>
        <v xml:space="preserve"> </v>
      </c>
      <c r="AB1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7" customFormat="1" hidden="1">
      <c r="A137" s="184" t="str">
        <f t="shared" si="8"/>
        <v>71040501045113</v>
      </c>
      <c r="B137" s="185" t="s">
        <v>439</v>
      </c>
      <c r="C137" s="134" t="s">
        <v>155</v>
      </c>
      <c r="D137" s="133" t="s">
        <v>149</v>
      </c>
      <c r="E137" s="132" t="s">
        <v>106</v>
      </c>
      <c r="F137" s="186" t="s">
        <v>155</v>
      </c>
      <c r="G137" s="131">
        <v>5113</v>
      </c>
      <c r="H137" s="25"/>
      <c r="I137" s="25"/>
      <c r="J137" s="26"/>
      <c r="K137" s="26"/>
      <c r="L137" s="32" t="s">
        <v>174</v>
      </c>
      <c r="M137" s="48">
        <v>5113</v>
      </c>
      <c r="N137" s="183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3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31" t="str">
        <f t="shared" si="9"/>
        <v xml:space="preserve"> </v>
      </c>
      <c r="Q1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31" t="str">
        <f t="shared" si="10"/>
        <v xml:space="preserve"> </v>
      </c>
      <c r="S1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31" t="str">
        <f t="shared" si="11"/>
        <v xml:space="preserve"> </v>
      </c>
      <c r="U1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3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31" t="str">
        <f t="shared" si="12"/>
        <v xml:space="preserve"> </v>
      </c>
      <c r="X1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31" t="str">
        <f t="shared" si="13"/>
        <v xml:space="preserve"> </v>
      </c>
      <c r="Z1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31" t="str">
        <f t="shared" si="14"/>
        <v xml:space="preserve"> </v>
      </c>
      <c r="AB1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8" customFormat="1" ht="13.8">
      <c r="A138" s="184" t="str">
        <f t="shared" si="8"/>
        <v>71040501050000</v>
      </c>
      <c r="B138" s="185" t="s">
        <v>439</v>
      </c>
      <c r="C138" s="134" t="s">
        <v>155</v>
      </c>
      <c r="D138" s="133" t="s">
        <v>149</v>
      </c>
      <c r="E138" s="132" t="s">
        <v>106</v>
      </c>
      <c r="F138" s="186" t="s">
        <v>149</v>
      </c>
      <c r="G138" s="187" t="s">
        <v>440</v>
      </c>
      <c r="H138" s="146"/>
      <c r="I138" s="147"/>
      <c r="J138" s="148"/>
      <c r="K138" s="148"/>
      <c r="L138" s="27" t="s">
        <v>181</v>
      </c>
      <c r="M138" s="28"/>
      <c r="N138" s="197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7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30" t="str">
        <f t="shared" si="9"/>
        <v xml:space="preserve"> </v>
      </c>
      <c r="Q1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30" t="str">
        <f t="shared" si="10"/>
        <v xml:space="preserve"> </v>
      </c>
      <c r="S1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30" t="str">
        <f t="shared" si="11"/>
        <v xml:space="preserve"> </v>
      </c>
      <c r="U1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7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30" t="str">
        <f t="shared" si="12"/>
        <v xml:space="preserve"> </v>
      </c>
      <c r="X1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30" t="str">
        <f t="shared" si="13"/>
        <v xml:space="preserve"> </v>
      </c>
      <c r="Z1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30" t="str">
        <f t="shared" si="14"/>
        <v xml:space="preserve"> </v>
      </c>
      <c r="AB1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7" customFormat="1" ht="26.4">
      <c r="A139" s="184" t="str">
        <f t="shared" si="8"/>
        <v>71040501054251</v>
      </c>
      <c r="B139" s="185" t="s">
        <v>439</v>
      </c>
      <c r="C139" s="134" t="s">
        <v>155</v>
      </c>
      <c r="D139" s="133" t="s">
        <v>149</v>
      </c>
      <c r="E139" s="132" t="s">
        <v>106</v>
      </c>
      <c r="F139" s="186" t="s">
        <v>149</v>
      </c>
      <c r="G139" s="131">
        <v>4251</v>
      </c>
      <c r="H139" s="25"/>
      <c r="I139" s="25"/>
      <c r="J139" s="26"/>
      <c r="K139" s="26"/>
      <c r="L139" s="29" t="s">
        <v>142</v>
      </c>
      <c r="M139" s="12">
        <v>4251</v>
      </c>
      <c r="N139" s="183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3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31" t="str">
        <f t="shared" si="9"/>
        <v xml:space="preserve"> </v>
      </c>
      <c r="Q1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31" t="str">
        <f t="shared" si="10"/>
        <v xml:space="preserve"> </v>
      </c>
      <c r="S1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31" t="str">
        <f t="shared" si="11"/>
        <v xml:space="preserve"> </v>
      </c>
      <c r="U1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3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31" t="str">
        <f t="shared" si="12"/>
        <v xml:space="preserve"> </v>
      </c>
      <c r="X1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31" t="str">
        <f t="shared" si="13"/>
        <v xml:space="preserve"> </v>
      </c>
      <c r="Z1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31" t="str">
        <f t="shared" si="14"/>
        <v xml:space="preserve"> </v>
      </c>
      <c r="AB1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7" customFormat="1" hidden="1">
      <c r="A140" s="184" t="str">
        <f t="shared" si="8"/>
        <v>71040501055112</v>
      </c>
      <c r="B140" s="185" t="s">
        <v>439</v>
      </c>
      <c r="C140" s="134" t="s">
        <v>155</v>
      </c>
      <c r="D140" s="133" t="s">
        <v>149</v>
      </c>
      <c r="E140" s="132" t="s">
        <v>106</v>
      </c>
      <c r="F140" s="186" t="s">
        <v>149</v>
      </c>
      <c r="G140" s="131">
        <v>5112</v>
      </c>
      <c r="H140" s="25"/>
      <c r="I140" s="25"/>
      <c r="J140" s="26"/>
      <c r="K140" s="26"/>
      <c r="L140" s="30" t="s">
        <v>173</v>
      </c>
      <c r="M140" s="31">
        <v>5112</v>
      </c>
      <c r="N140" s="183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3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31" t="str">
        <f t="shared" si="9"/>
        <v xml:space="preserve"> </v>
      </c>
      <c r="Q1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31" t="str">
        <f t="shared" si="10"/>
        <v xml:space="preserve"> </v>
      </c>
      <c r="S1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31" t="str">
        <f t="shared" si="11"/>
        <v xml:space="preserve"> </v>
      </c>
      <c r="U1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3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31" t="str">
        <f t="shared" si="12"/>
        <v xml:space="preserve"> </v>
      </c>
      <c r="X1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31" t="str">
        <f t="shared" si="13"/>
        <v xml:space="preserve"> </v>
      </c>
      <c r="Z1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31" t="str">
        <f t="shared" si="14"/>
        <v xml:space="preserve"> </v>
      </c>
      <c r="AB1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7" customFormat="1" hidden="1">
      <c r="A141" s="184" t="str">
        <f t="shared" si="8"/>
        <v>71040501055113</v>
      </c>
      <c r="B141" s="185" t="s">
        <v>439</v>
      </c>
      <c r="C141" s="134" t="s">
        <v>155</v>
      </c>
      <c r="D141" s="133" t="s">
        <v>149</v>
      </c>
      <c r="E141" s="132" t="s">
        <v>106</v>
      </c>
      <c r="F141" s="186" t="s">
        <v>149</v>
      </c>
      <c r="G141" s="131">
        <v>5113</v>
      </c>
      <c r="H141" s="25"/>
      <c r="I141" s="25"/>
      <c r="J141" s="26"/>
      <c r="K141" s="26"/>
      <c r="L141" s="30" t="s">
        <v>174</v>
      </c>
      <c r="M141" s="31">
        <v>5113</v>
      </c>
      <c r="N141" s="183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3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31" t="str">
        <f t="shared" si="9"/>
        <v xml:space="preserve"> </v>
      </c>
      <c r="Q1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31" t="str">
        <f t="shared" si="10"/>
        <v xml:space="preserve"> </v>
      </c>
      <c r="S1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31" t="str">
        <f t="shared" si="11"/>
        <v xml:space="preserve"> </v>
      </c>
      <c r="U1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3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31" t="str">
        <f t="shared" si="12"/>
        <v xml:space="preserve"> </v>
      </c>
      <c r="X1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31" t="str">
        <f t="shared" si="13"/>
        <v xml:space="preserve"> </v>
      </c>
      <c r="Z1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31" t="str">
        <f t="shared" si="14"/>
        <v xml:space="preserve"> </v>
      </c>
      <c r="AB1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8" customFormat="1" ht="27.6" hidden="1">
      <c r="A142" s="184" t="str">
        <f t="shared" si="8"/>
        <v>71040501060000</v>
      </c>
      <c r="B142" s="185" t="s">
        <v>439</v>
      </c>
      <c r="C142" s="134" t="s">
        <v>155</v>
      </c>
      <c r="D142" s="133" t="s">
        <v>149</v>
      </c>
      <c r="E142" s="132" t="s">
        <v>106</v>
      </c>
      <c r="F142" s="186" t="s">
        <v>157</v>
      </c>
      <c r="G142" s="187" t="s">
        <v>440</v>
      </c>
      <c r="H142" s="146"/>
      <c r="I142" s="147"/>
      <c r="J142" s="148"/>
      <c r="K142" s="148"/>
      <c r="L142" s="27" t="s">
        <v>182</v>
      </c>
      <c r="M142" s="28"/>
      <c r="N142" s="197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7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30" t="str">
        <f t="shared" si="9"/>
        <v xml:space="preserve"> </v>
      </c>
      <c r="Q14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30" t="str">
        <f t="shared" si="10"/>
        <v xml:space="preserve"> </v>
      </c>
      <c r="S14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30" t="str">
        <f t="shared" si="11"/>
        <v xml:space="preserve"> </v>
      </c>
      <c r="U14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7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30" t="str">
        <f t="shared" si="12"/>
        <v xml:space="preserve"> </v>
      </c>
      <c r="X14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30" t="str">
        <f t="shared" si="13"/>
        <v xml:space="preserve"> </v>
      </c>
      <c r="Z14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30" t="str">
        <f t="shared" si="14"/>
        <v xml:space="preserve"> </v>
      </c>
      <c r="AB14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7" customFormat="1" hidden="1">
      <c r="A143" s="184" t="str">
        <f t="shared" ref="A143:A210" si="15">CONCATENATE(B143,C143,D143,E143,F143,G143)</f>
        <v>71040501064861</v>
      </c>
      <c r="B143" s="185" t="s">
        <v>439</v>
      </c>
      <c r="C143" s="134" t="s">
        <v>155</v>
      </c>
      <c r="D143" s="133" t="s">
        <v>149</v>
      </c>
      <c r="E143" s="132" t="s">
        <v>106</v>
      </c>
      <c r="F143" s="186" t="s">
        <v>157</v>
      </c>
      <c r="G143" s="131">
        <v>4861</v>
      </c>
      <c r="H143" s="25"/>
      <c r="I143" s="25"/>
      <c r="J143" s="26"/>
      <c r="K143" s="26"/>
      <c r="L143" s="32" t="s">
        <v>134</v>
      </c>
      <c r="M143" s="48">
        <v>4861</v>
      </c>
      <c r="N1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31" t="str">
        <f t="shared" si="9"/>
        <v xml:space="preserve"> </v>
      </c>
      <c r="Q1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31" t="str">
        <f t="shared" si="10"/>
        <v xml:space="preserve"> </v>
      </c>
      <c r="S1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31" t="str">
        <f t="shared" si="11"/>
        <v xml:space="preserve"> </v>
      </c>
      <c r="U1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31" t="str">
        <f t="shared" si="12"/>
        <v xml:space="preserve"> </v>
      </c>
      <c r="X1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31" t="str">
        <f t="shared" si="13"/>
        <v xml:space="preserve"> </v>
      </c>
      <c r="Z1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31" t="str">
        <f t="shared" si="14"/>
        <v xml:space="preserve"> </v>
      </c>
      <c r="AB1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7" customFormat="1" hidden="1">
      <c r="A144" s="184" t="str">
        <f t="shared" si="15"/>
        <v>71040501065113</v>
      </c>
      <c r="B144" s="185" t="s">
        <v>439</v>
      </c>
      <c r="C144" s="134" t="s">
        <v>155</v>
      </c>
      <c r="D144" s="133" t="s">
        <v>149</v>
      </c>
      <c r="E144" s="132" t="s">
        <v>106</v>
      </c>
      <c r="F144" s="186" t="s">
        <v>157</v>
      </c>
      <c r="G144" s="131">
        <v>5113</v>
      </c>
      <c r="H144" s="25"/>
      <c r="I144" s="25"/>
      <c r="J144" s="26"/>
      <c r="K144" s="26"/>
      <c r="L144" s="32" t="s">
        <v>174</v>
      </c>
      <c r="M144" s="48">
        <v>5113</v>
      </c>
      <c r="N1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31" t="str">
        <f t="shared" ref="P144:P207" si="16">IFERROR(Q144/O144, " ")</f>
        <v xml:space="preserve"> </v>
      </c>
      <c r="Q1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31" t="str">
        <f t="shared" ref="R144:R207" si="17">IFERROR(S144/O144, " ")</f>
        <v xml:space="preserve"> </v>
      </c>
      <c r="S1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31" t="str">
        <f t="shared" ref="T144:T207" si="18">IFERROR(U144/O144, " ")</f>
        <v xml:space="preserve"> </v>
      </c>
      <c r="U1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31" t="str">
        <f t="shared" ref="W144:W207" si="19">IFERROR(X144/V144, " ")</f>
        <v xml:space="preserve"> </v>
      </c>
      <c r="X1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31" t="str">
        <f t="shared" ref="Y144:Y207" si="20">IFERROR(Z144/V144, " ")</f>
        <v xml:space="preserve"> </v>
      </c>
      <c r="Z1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31" t="str">
        <f t="shared" ref="AA144:AA207" si="21">IFERROR(AB144/V144, " ")</f>
        <v xml:space="preserve"> </v>
      </c>
      <c r="AB1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8" customFormat="1" ht="13.8">
      <c r="A145" s="184" t="str">
        <f t="shared" si="15"/>
        <v>71040501070000</v>
      </c>
      <c r="B145" s="185" t="s">
        <v>439</v>
      </c>
      <c r="C145" s="134" t="s">
        <v>155</v>
      </c>
      <c r="D145" s="133" t="s">
        <v>149</v>
      </c>
      <c r="E145" s="132" t="s">
        <v>106</v>
      </c>
      <c r="F145" s="186" t="s">
        <v>183</v>
      </c>
      <c r="G145" s="187" t="s">
        <v>440</v>
      </c>
      <c r="H145" s="146"/>
      <c r="I145" s="147"/>
      <c r="J145" s="148"/>
      <c r="K145" s="148"/>
      <c r="L145" s="27" t="s">
        <v>184</v>
      </c>
      <c r="M145" s="28"/>
      <c r="N14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30" t="str">
        <f t="shared" si="16"/>
        <v xml:space="preserve"> </v>
      </c>
      <c r="Q14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30" t="str">
        <f t="shared" si="17"/>
        <v xml:space="preserve"> </v>
      </c>
      <c r="S14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30" t="str">
        <f t="shared" si="18"/>
        <v xml:space="preserve"> </v>
      </c>
      <c r="U14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30" t="str">
        <f t="shared" si="19"/>
        <v xml:space="preserve"> </v>
      </c>
      <c r="X14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30" t="str">
        <f t="shared" si="20"/>
        <v xml:space="preserve"> </v>
      </c>
      <c r="Z14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30" t="str">
        <f t="shared" si="21"/>
        <v xml:space="preserve"> </v>
      </c>
      <c r="AB14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7" customFormat="1">
      <c r="A146" s="184" t="str">
        <f t="shared" si="15"/>
        <v>71040501074213</v>
      </c>
      <c r="B146" s="185" t="s">
        <v>439</v>
      </c>
      <c r="C146" s="134" t="s">
        <v>155</v>
      </c>
      <c r="D146" s="133" t="s">
        <v>149</v>
      </c>
      <c r="E146" s="132" t="s">
        <v>106</v>
      </c>
      <c r="F146" s="186" t="s">
        <v>183</v>
      </c>
      <c r="G146" s="131">
        <v>4213</v>
      </c>
      <c r="H146" s="17"/>
      <c r="I146" s="25"/>
      <c r="J146" s="26"/>
      <c r="K146" s="26"/>
      <c r="L146" s="30" t="s">
        <v>115</v>
      </c>
      <c r="M146" s="13">
        <v>4213</v>
      </c>
      <c r="N1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31" t="str">
        <f t="shared" si="16"/>
        <v xml:space="preserve"> </v>
      </c>
      <c r="Q1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31" t="str">
        <f t="shared" si="17"/>
        <v xml:space="preserve"> </v>
      </c>
      <c r="S1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31" t="str">
        <f t="shared" si="18"/>
        <v xml:space="preserve"> </v>
      </c>
      <c r="U1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31" t="str">
        <f t="shared" si="19"/>
        <v xml:space="preserve"> </v>
      </c>
      <c r="X1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31" t="str">
        <f t="shared" si="20"/>
        <v xml:space="preserve"> </v>
      </c>
      <c r="Z1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31" t="str">
        <f t="shared" si="21"/>
        <v xml:space="preserve"> </v>
      </c>
      <c r="AB1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8" customFormat="1" ht="27.6" hidden="1">
      <c r="A147" s="184" t="str">
        <f t="shared" si="15"/>
        <v>71040501080000</v>
      </c>
      <c r="B147" s="185" t="s">
        <v>439</v>
      </c>
      <c r="C147" s="134" t="s">
        <v>155</v>
      </c>
      <c r="D147" s="133" t="s">
        <v>149</v>
      </c>
      <c r="E147" s="132" t="s">
        <v>106</v>
      </c>
      <c r="F147" s="186" t="s">
        <v>185</v>
      </c>
      <c r="G147" s="187" t="s">
        <v>440</v>
      </c>
      <c r="H147" s="146"/>
      <c r="I147" s="147"/>
      <c r="J147" s="148"/>
      <c r="K147" s="148"/>
      <c r="L147" s="27" t="s">
        <v>186</v>
      </c>
      <c r="M147" s="28"/>
      <c r="N147" s="197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7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30" t="str">
        <f t="shared" si="16"/>
        <v xml:space="preserve"> </v>
      </c>
      <c r="Q14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30" t="str">
        <f t="shared" si="17"/>
        <v xml:space="preserve"> </v>
      </c>
      <c r="S14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30" t="str">
        <f t="shared" si="18"/>
        <v xml:space="preserve"> </v>
      </c>
      <c r="U14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7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30" t="str">
        <f t="shared" si="19"/>
        <v xml:space="preserve"> </v>
      </c>
      <c r="X14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30" t="str">
        <f t="shared" si="20"/>
        <v xml:space="preserve"> </v>
      </c>
      <c r="Z14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30" t="str">
        <f t="shared" si="21"/>
        <v xml:space="preserve"> </v>
      </c>
      <c r="AB14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7" customFormat="1" hidden="1">
      <c r="A148" s="184" t="str">
        <f t="shared" si="15"/>
        <v>71040501085113</v>
      </c>
      <c r="B148" s="185" t="s">
        <v>439</v>
      </c>
      <c r="C148" s="134" t="s">
        <v>155</v>
      </c>
      <c r="D148" s="133" t="s">
        <v>149</v>
      </c>
      <c r="E148" s="132" t="s">
        <v>106</v>
      </c>
      <c r="F148" s="186" t="s">
        <v>185</v>
      </c>
      <c r="G148" s="131">
        <v>5113</v>
      </c>
      <c r="H148" s="25"/>
      <c r="I148" s="25"/>
      <c r="J148" s="26"/>
      <c r="K148" s="26"/>
      <c r="L148" s="32" t="s">
        <v>174</v>
      </c>
      <c r="M148" s="48">
        <v>5113</v>
      </c>
      <c r="N148" s="183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3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31" t="str">
        <f t="shared" si="16"/>
        <v xml:space="preserve"> </v>
      </c>
      <c r="Q1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31" t="str">
        <f t="shared" si="17"/>
        <v xml:space="preserve"> </v>
      </c>
      <c r="S1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31" t="str">
        <f t="shared" si="18"/>
        <v xml:space="preserve"> </v>
      </c>
      <c r="U1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3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31" t="str">
        <f t="shared" si="19"/>
        <v xml:space="preserve"> </v>
      </c>
      <c r="X1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31" t="str">
        <f t="shared" si="20"/>
        <v xml:space="preserve"> </v>
      </c>
      <c r="Z1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31" t="str">
        <f t="shared" si="21"/>
        <v xml:space="preserve"> </v>
      </c>
      <c r="AB1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8" customFormat="1" ht="13.8" hidden="1">
      <c r="A149" s="184" t="str">
        <f t="shared" si="15"/>
        <v>71040501090000</v>
      </c>
      <c r="B149" s="185" t="s">
        <v>439</v>
      </c>
      <c r="C149" s="134" t="s">
        <v>155</v>
      </c>
      <c r="D149" s="133" t="s">
        <v>149</v>
      </c>
      <c r="E149" s="132" t="s">
        <v>106</v>
      </c>
      <c r="F149" s="186" t="s">
        <v>187</v>
      </c>
      <c r="G149" s="187" t="s">
        <v>440</v>
      </c>
      <c r="H149" s="146"/>
      <c r="I149" s="147"/>
      <c r="J149" s="148"/>
      <c r="K149" s="148"/>
      <c r="L149" s="27" t="s">
        <v>188</v>
      </c>
      <c r="M149" s="28"/>
      <c r="N149" s="197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7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30" t="str">
        <f t="shared" si="16"/>
        <v xml:space="preserve"> </v>
      </c>
      <c r="Q14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30" t="str">
        <f t="shared" si="17"/>
        <v xml:space="preserve"> </v>
      </c>
      <c r="S14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30" t="str">
        <f t="shared" si="18"/>
        <v xml:space="preserve"> </v>
      </c>
      <c r="U14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7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30" t="str">
        <f t="shared" si="19"/>
        <v xml:space="preserve"> </v>
      </c>
      <c r="X14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30" t="str">
        <f t="shared" si="20"/>
        <v xml:space="preserve"> </v>
      </c>
      <c r="Z14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30" t="str">
        <f t="shared" si="21"/>
        <v xml:space="preserve"> </v>
      </c>
      <c r="AB14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7" customFormat="1" ht="26.4" hidden="1">
      <c r="A150" s="184" t="str">
        <f t="shared" si="15"/>
        <v>71040501094251</v>
      </c>
      <c r="B150" s="185" t="s">
        <v>439</v>
      </c>
      <c r="C150" s="134" t="s">
        <v>155</v>
      </c>
      <c r="D150" s="133" t="s">
        <v>149</v>
      </c>
      <c r="E150" s="132" t="s">
        <v>106</v>
      </c>
      <c r="F150" s="186" t="s">
        <v>187</v>
      </c>
      <c r="G150" s="131">
        <v>4251</v>
      </c>
      <c r="H150" s="25"/>
      <c r="I150" s="25"/>
      <c r="J150" s="26"/>
      <c r="K150" s="26"/>
      <c r="L150" s="29" t="s">
        <v>142</v>
      </c>
      <c r="M150" s="12">
        <v>4251</v>
      </c>
      <c r="N150" s="183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3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31" t="str">
        <f t="shared" si="16"/>
        <v xml:space="preserve"> </v>
      </c>
      <c r="Q1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31" t="str">
        <f t="shared" si="17"/>
        <v xml:space="preserve"> </v>
      </c>
      <c r="S1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31" t="str">
        <f t="shared" si="18"/>
        <v xml:space="preserve"> </v>
      </c>
      <c r="U1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3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31" t="str">
        <f t="shared" si="19"/>
        <v xml:space="preserve"> </v>
      </c>
      <c r="X1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31" t="str">
        <f t="shared" si="20"/>
        <v xml:space="preserve"> </v>
      </c>
      <c r="Z1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31" t="str">
        <f t="shared" si="21"/>
        <v xml:space="preserve"> </v>
      </c>
      <c r="AB1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7" customFormat="1" hidden="1">
      <c r="A151" s="184" t="str">
        <f t="shared" si="15"/>
        <v>71040501094639</v>
      </c>
      <c r="B151" s="185" t="s">
        <v>439</v>
      </c>
      <c r="C151" s="134" t="s">
        <v>155</v>
      </c>
      <c r="D151" s="133" t="s">
        <v>149</v>
      </c>
      <c r="E151" s="132" t="s">
        <v>106</v>
      </c>
      <c r="F151" s="186" t="s">
        <v>187</v>
      </c>
      <c r="G151" s="131">
        <v>4639</v>
      </c>
      <c r="H151" s="25"/>
      <c r="I151" s="25"/>
      <c r="J151" s="26"/>
      <c r="K151" s="26"/>
      <c r="L151" s="30" t="s">
        <v>167</v>
      </c>
      <c r="M151" s="31">
        <v>4639</v>
      </c>
      <c r="N151" s="183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3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31" t="str">
        <f t="shared" si="16"/>
        <v xml:space="preserve"> </v>
      </c>
      <c r="Q1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31" t="str">
        <f t="shared" si="17"/>
        <v xml:space="preserve"> </v>
      </c>
      <c r="S1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31" t="str">
        <f t="shared" si="18"/>
        <v xml:space="preserve"> </v>
      </c>
      <c r="U1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3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31" t="str">
        <f t="shared" si="19"/>
        <v xml:space="preserve"> </v>
      </c>
      <c r="X1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31" t="str">
        <f t="shared" si="20"/>
        <v xml:space="preserve"> </v>
      </c>
      <c r="Z1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31" t="str">
        <f t="shared" si="21"/>
        <v xml:space="preserve"> </v>
      </c>
      <c r="AB1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8" customFormat="1" ht="13.8" hidden="1">
      <c r="A152" s="184" t="str">
        <f t="shared" si="15"/>
        <v>71040501100000</v>
      </c>
      <c r="B152" s="185" t="s">
        <v>439</v>
      </c>
      <c r="C152" s="134" t="s">
        <v>155</v>
      </c>
      <c r="D152" s="133" t="s">
        <v>149</v>
      </c>
      <c r="E152" s="132" t="s">
        <v>106</v>
      </c>
      <c r="F152" s="186" t="s">
        <v>189</v>
      </c>
      <c r="G152" s="187" t="s">
        <v>440</v>
      </c>
      <c r="H152" s="146"/>
      <c r="I152" s="147"/>
      <c r="J152" s="148"/>
      <c r="K152" s="148"/>
      <c r="L152" s="27" t="s">
        <v>190</v>
      </c>
      <c r="M152" s="28"/>
      <c r="N152" s="197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7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30" t="str">
        <f t="shared" si="16"/>
        <v xml:space="preserve"> </v>
      </c>
      <c r="Q1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30" t="str">
        <f t="shared" si="17"/>
        <v xml:space="preserve"> </v>
      </c>
      <c r="S1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30" t="str">
        <f t="shared" si="18"/>
        <v xml:space="preserve"> </v>
      </c>
      <c r="U1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7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30" t="str">
        <f t="shared" si="19"/>
        <v xml:space="preserve"> </v>
      </c>
      <c r="X1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30" t="str">
        <f t="shared" si="20"/>
        <v xml:space="preserve"> </v>
      </c>
      <c r="Z1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30" t="str">
        <f t="shared" si="21"/>
        <v xml:space="preserve"> </v>
      </c>
      <c r="AB1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7" customFormat="1" hidden="1">
      <c r="A153" s="184" t="str">
        <f t="shared" si="15"/>
        <v>71040501104861</v>
      </c>
      <c r="B153" s="185" t="s">
        <v>439</v>
      </c>
      <c r="C153" s="134" t="s">
        <v>155</v>
      </c>
      <c r="D153" s="133" t="s">
        <v>149</v>
      </c>
      <c r="E153" s="132" t="s">
        <v>106</v>
      </c>
      <c r="F153" s="186" t="s">
        <v>189</v>
      </c>
      <c r="G153" s="131">
        <v>4861</v>
      </c>
      <c r="H153" s="25"/>
      <c r="I153" s="25"/>
      <c r="J153" s="26"/>
      <c r="K153" s="26"/>
      <c r="L153" s="32" t="s">
        <v>134</v>
      </c>
      <c r="M153" s="48">
        <v>4861</v>
      </c>
      <c r="N153" s="183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3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31" t="str">
        <f t="shared" si="16"/>
        <v xml:space="preserve"> </v>
      </c>
      <c r="Q1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31" t="str">
        <f t="shared" si="17"/>
        <v xml:space="preserve"> </v>
      </c>
      <c r="S1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31" t="str">
        <f t="shared" si="18"/>
        <v xml:space="preserve"> </v>
      </c>
      <c r="U1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3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31" t="str">
        <f t="shared" si="19"/>
        <v xml:space="preserve"> </v>
      </c>
      <c r="X1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31" t="str">
        <f t="shared" si="20"/>
        <v xml:space="preserve"> </v>
      </c>
      <c r="Z1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31" t="str">
        <f t="shared" si="21"/>
        <v xml:space="preserve"> </v>
      </c>
      <c r="AB1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8" customFormat="1" ht="13.8" hidden="1">
      <c r="A154" s="184" t="str">
        <f t="shared" si="15"/>
        <v>71040501110000</v>
      </c>
      <c r="B154" s="185" t="s">
        <v>439</v>
      </c>
      <c r="C154" s="134" t="s">
        <v>155</v>
      </c>
      <c r="D154" s="133" t="s">
        <v>149</v>
      </c>
      <c r="E154" s="132" t="s">
        <v>106</v>
      </c>
      <c r="F154" s="186" t="s">
        <v>104</v>
      </c>
      <c r="G154" s="187" t="s">
        <v>440</v>
      </c>
      <c r="H154" s="146"/>
      <c r="I154" s="147"/>
      <c r="J154" s="148"/>
      <c r="K154" s="148"/>
      <c r="L154" s="27" t="s">
        <v>191</v>
      </c>
      <c r="M154" s="28"/>
      <c r="N154" s="197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7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30" t="str">
        <f t="shared" si="16"/>
        <v xml:space="preserve"> </v>
      </c>
      <c r="Q1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30" t="str">
        <f t="shared" si="17"/>
        <v xml:space="preserve"> </v>
      </c>
      <c r="S1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30" t="str">
        <f t="shared" si="18"/>
        <v xml:space="preserve"> </v>
      </c>
      <c r="U1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7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30" t="str">
        <f t="shared" si="19"/>
        <v xml:space="preserve"> </v>
      </c>
      <c r="X1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30" t="str">
        <f t="shared" si="20"/>
        <v xml:space="preserve"> </v>
      </c>
      <c r="Z1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30" t="str">
        <f t="shared" si="21"/>
        <v xml:space="preserve"> </v>
      </c>
      <c r="AB1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7" customFormat="1" hidden="1">
      <c r="A155" s="184" t="str">
        <f t="shared" si="15"/>
        <v>71040501115112</v>
      </c>
      <c r="B155" s="185" t="s">
        <v>439</v>
      </c>
      <c r="C155" s="134" t="s">
        <v>155</v>
      </c>
      <c r="D155" s="133" t="s">
        <v>149</v>
      </c>
      <c r="E155" s="132" t="s">
        <v>106</v>
      </c>
      <c r="F155" s="186" t="s">
        <v>104</v>
      </c>
      <c r="G155" s="131">
        <v>5112</v>
      </c>
      <c r="H155" s="25"/>
      <c r="I155" s="25"/>
      <c r="J155" s="26"/>
      <c r="K155" s="26"/>
      <c r="L155" s="30" t="s">
        <v>173</v>
      </c>
      <c r="M155" s="31">
        <v>5112</v>
      </c>
      <c r="N1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31" t="str">
        <f t="shared" si="16"/>
        <v xml:space="preserve"> </v>
      </c>
      <c r="Q1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31" t="str">
        <f t="shared" si="17"/>
        <v xml:space="preserve"> </v>
      </c>
      <c r="S1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31" t="str">
        <f t="shared" si="18"/>
        <v xml:space="preserve"> </v>
      </c>
      <c r="U1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31" t="str">
        <f t="shared" si="19"/>
        <v xml:space="preserve"> </v>
      </c>
      <c r="X1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31" t="str">
        <f t="shared" si="20"/>
        <v xml:space="preserve"> </v>
      </c>
      <c r="Z1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31" t="str">
        <f t="shared" si="21"/>
        <v xml:space="preserve"> </v>
      </c>
      <c r="AB1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8" customFormat="1" ht="13.8" hidden="1">
      <c r="A156" s="184" t="str">
        <f t="shared" si="15"/>
        <v>71040501120000</v>
      </c>
      <c r="B156" s="185" t="s">
        <v>439</v>
      </c>
      <c r="C156" s="134" t="s">
        <v>155</v>
      </c>
      <c r="D156" s="133" t="s">
        <v>149</v>
      </c>
      <c r="E156" s="132" t="s">
        <v>106</v>
      </c>
      <c r="F156" s="186" t="s">
        <v>443</v>
      </c>
      <c r="G156" s="187" t="s">
        <v>440</v>
      </c>
      <c r="H156" s="146"/>
      <c r="I156" s="147"/>
      <c r="J156" s="148"/>
      <c r="K156" s="148"/>
      <c r="L156" s="27" t="s">
        <v>192</v>
      </c>
      <c r="M156" s="28"/>
      <c r="N156" s="197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7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30" t="str">
        <f t="shared" si="16"/>
        <v xml:space="preserve"> </v>
      </c>
      <c r="Q1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30" t="str">
        <f t="shared" si="17"/>
        <v xml:space="preserve"> </v>
      </c>
      <c r="S1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30" t="str">
        <f t="shared" si="18"/>
        <v xml:space="preserve"> </v>
      </c>
      <c r="U1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7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30" t="str">
        <f t="shared" si="19"/>
        <v xml:space="preserve"> </v>
      </c>
      <c r="X1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30" t="str">
        <f t="shared" si="20"/>
        <v xml:space="preserve"> </v>
      </c>
      <c r="Z1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30" t="str">
        <f t="shared" si="21"/>
        <v xml:space="preserve"> </v>
      </c>
      <c r="AB1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7" customFormat="1" hidden="1">
      <c r="A157" s="184" t="str">
        <f t="shared" si="15"/>
        <v>71040501125129</v>
      </c>
      <c r="B157" s="185" t="s">
        <v>439</v>
      </c>
      <c r="C157" s="134" t="s">
        <v>155</v>
      </c>
      <c r="D157" s="133" t="s">
        <v>149</v>
      </c>
      <c r="E157" s="132" t="s">
        <v>106</v>
      </c>
      <c r="F157" s="186" t="s">
        <v>443</v>
      </c>
      <c r="G157" s="131">
        <v>5129</v>
      </c>
      <c r="H157" s="25"/>
      <c r="I157" s="25"/>
      <c r="J157" s="26"/>
      <c r="K157" s="26"/>
      <c r="L157" s="29" t="s">
        <v>137</v>
      </c>
      <c r="M157" s="12">
        <v>5129</v>
      </c>
      <c r="N157" s="183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3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31" t="str">
        <f t="shared" si="16"/>
        <v xml:space="preserve"> </v>
      </c>
      <c r="Q1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31" t="str">
        <f t="shared" si="17"/>
        <v xml:space="preserve"> </v>
      </c>
      <c r="S1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31" t="str">
        <f t="shared" si="18"/>
        <v xml:space="preserve"> </v>
      </c>
      <c r="U1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3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31" t="str">
        <f t="shared" si="19"/>
        <v xml:space="preserve"> </v>
      </c>
      <c r="X1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31" t="str">
        <f t="shared" si="20"/>
        <v xml:space="preserve"> </v>
      </c>
      <c r="Z1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31" t="str">
        <f t="shared" si="21"/>
        <v xml:space="preserve"> </v>
      </c>
      <c r="AB1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8" customFormat="1" ht="27.6" hidden="1">
      <c r="A158" s="184" t="str">
        <f t="shared" si="15"/>
        <v>71040501130000</v>
      </c>
      <c r="B158" s="185" t="s">
        <v>439</v>
      </c>
      <c r="C158" s="134" t="s">
        <v>155</v>
      </c>
      <c r="D158" s="133" t="s">
        <v>149</v>
      </c>
      <c r="E158" s="132" t="s">
        <v>106</v>
      </c>
      <c r="F158" s="186" t="s">
        <v>444</v>
      </c>
      <c r="G158" s="187" t="s">
        <v>440</v>
      </c>
      <c r="H158" s="146"/>
      <c r="I158" s="147"/>
      <c r="J158" s="148"/>
      <c r="K158" s="148"/>
      <c r="L158" s="27" t="s">
        <v>193</v>
      </c>
      <c r="M158" s="28"/>
      <c r="N1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30" t="str">
        <f t="shared" si="16"/>
        <v xml:space="preserve"> </v>
      </c>
      <c r="Q1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30" t="str">
        <f t="shared" si="17"/>
        <v xml:space="preserve"> </v>
      </c>
      <c r="S1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30" t="str">
        <f t="shared" si="18"/>
        <v xml:space="preserve"> </v>
      </c>
      <c r="U1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30" t="str">
        <f t="shared" si="19"/>
        <v xml:space="preserve"> </v>
      </c>
      <c r="X1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30" t="str">
        <f t="shared" si="20"/>
        <v xml:space="preserve"> </v>
      </c>
      <c r="Z1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30" t="str">
        <f t="shared" si="21"/>
        <v xml:space="preserve"> </v>
      </c>
      <c r="AB1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7" customFormat="1" ht="26.4" hidden="1">
      <c r="A159" s="184" t="str">
        <f t="shared" si="15"/>
        <v>71040501134251</v>
      </c>
      <c r="B159" s="185" t="s">
        <v>439</v>
      </c>
      <c r="C159" s="134" t="s">
        <v>155</v>
      </c>
      <c r="D159" s="133" t="s">
        <v>149</v>
      </c>
      <c r="E159" s="132" t="s">
        <v>106</v>
      </c>
      <c r="F159" s="186" t="s">
        <v>444</v>
      </c>
      <c r="G159" s="131">
        <v>4251</v>
      </c>
      <c r="H159" s="25"/>
      <c r="I159" s="25"/>
      <c r="J159" s="26"/>
      <c r="K159" s="26"/>
      <c r="L159" s="29" t="s">
        <v>142</v>
      </c>
      <c r="M159" s="12">
        <v>4251</v>
      </c>
      <c r="N159" s="183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3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31" t="str">
        <f t="shared" si="16"/>
        <v xml:space="preserve"> </v>
      </c>
      <c r="Q1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31" t="str">
        <f t="shared" si="17"/>
        <v xml:space="preserve"> </v>
      </c>
      <c r="S1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31" t="str">
        <f t="shared" si="18"/>
        <v xml:space="preserve"> </v>
      </c>
      <c r="U1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3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31" t="str">
        <f t="shared" si="19"/>
        <v xml:space="preserve"> </v>
      </c>
      <c r="X1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31" t="str">
        <f t="shared" si="20"/>
        <v xml:space="preserve"> </v>
      </c>
      <c r="Z1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31" t="str">
        <f t="shared" si="21"/>
        <v xml:space="preserve"> </v>
      </c>
      <c r="AB1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7" customFormat="1" hidden="1">
      <c r="A160" s="184" t="str">
        <f t="shared" si="15"/>
        <v>71040501135129</v>
      </c>
      <c r="B160" s="185" t="s">
        <v>439</v>
      </c>
      <c r="C160" s="134" t="s">
        <v>155</v>
      </c>
      <c r="D160" s="133" t="s">
        <v>149</v>
      </c>
      <c r="E160" s="132" t="s">
        <v>106</v>
      </c>
      <c r="F160" s="186" t="s">
        <v>444</v>
      </c>
      <c r="G160" s="131">
        <v>5129</v>
      </c>
      <c r="H160" s="25"/>
      <c r="I160" s="25"/>
      <c r="J160" s="26"/>
      <c r="K160" s="26"/>
      <c r="L160" s="29" t="s">
        <v>137</v>
      </c>
      <c r="M160" s="12">
        <v>5129</v>
      </c>
      <c r="N160" s="183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3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31" t="str">
        <f t="shared" si="16"/>
        <v xml:space="preserve"> </v>
      </c>
      <c r="Q1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31" t="str">
        <f t="shared" si="17"/>
        <v xml:space="preserve"> </v>
      </c>
      <c r="S1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31" t="str">
        <f t="shared" si="18"/>
        <v xml:space="preserve"> </v>
      </c>
      <c r="U1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3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31" t="str">
        <f t="shared" si="19"/>
        <v xml:space="preserve"> </v>
      </c>
      <c r="X1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31" t="str">
        <f t="shared" si="20"/>
        <v xml:space="preserve"> </v>
      </c>
      <c r="Z1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31" t="str">
        <f t="shared" si="21"/>
        <v xml:space="preserve"> </v>
      </c>
      <c r="AB1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7" customFormat="1" hidden="1">
      <c r="A161" s="184" t="str">
        <f t="shared" si="15"/>
        <v>71040501135221</v>
      </c>
      <c r="B161" s="185" t="s">
        <v>439</v>
      </c>
      <c r="C161" s="134" t="s">
        <v>155</v>
      </c>
      <c r="D161" s="133" t="s">
        <v>149</v>
      </c>
      <c r="E161" s="132" t="s">
        <v>106</v>
      </c>
      <c r="F161" s="186" t="s">
        <v>444</v>
      </c>
      <c r="G161" s="131">
        <v>5221</v>
      </c>
      <c r="H161" s="25"/>
      <c r="I161" s="25"/>
      <c r="J161" s="26"/>
      <c r="K161" s="26"/>
      <c r="L161" s="32" t="s">
        <v>194</v>
      </c>
      <c r="M161" s="48">
        <v>5221</v>
      </c>
      <c r="N161" s="183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3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31" t="str">
        <f t="shared" si="16"/>
        <v xml:space="preserve"> </v>
      </c>
      <c r="Q1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31" t="str">
        <f t="shared" si="17"/>
        <v xml:space="preserve"> </v>
      </c>
      <c r="S1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31" t="str">
        <f t="shared" si="18"/>
        <v xml:space="preserve"> </v>
      </c>
      <c r="U1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3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31" t="str">
        <f t="shared" si="19"/>
        <v xml:space="preserve"> </v>
      </c>
      <c r="X1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31" t="str">
        <f t="shared" si="20"/>
        <v xml:space="preserve"> </v>
      </c>
      <c r="Z1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31" t="str">
        <f t="shared" si="21"/>
        <v xml:space="preserve"> </v>
      </c>
      <c r="AB1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8" customFormat="1" ht="55.2" hidden="1">
      <c r="A162" s="184" t="str">
        <f t="shared" si="15"/>
        <v>71040501140000</v>
      </c>
      <c r="B162" s="185" t="s">
        <v>439</v>
      </c>
      <c r="C162" s="134" t="s">
        <v>155</v>
      </c>
      <c r="D162" s="133" t="s">
        <v>149</v>
      </c>
      <c r="E162" s="132" t="s">
        <v>106</v>
      </c>
      <c r="F162" s="186" t="s">
        <v>445</v>
      </c>
      <c r="G162" s="187" t="s">
        <v>440</v>
      </c>
      <c r="H162" s="146"/>
      <c r="I162" s="147"/>
      <c r="J162" s="148"/>
      <c r="K162" s="148"/>
      <c r="L162" s="27" t="s">
        <v>195</v>
      </c>
      <c r="M162" s="28"/>
      <c r="N162" s="197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7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30" t="str">
        <f t="shared" si="16"/>
        <v xml:space="preserve"> </v>
      </c>
      <c r="Q16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30" t="str">
        <f t="shared" si="17"/>
        <v xml:space="preserve"> </v>
      </c>
      <c r="S16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30" t="str">
        <f t="shared" si="18"/>
        <v xml:space="preserve"> </v>
      </c>
      <c r="U16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7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30" t="str">
        <f t="shared" si="19"/>
        <v xml:space="preserve"> </v>
      </c>
      <c r="X16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30" t="str">
        <f t="shared" si="20"/>
        <v xml:space="preserve"> </v>
      </c>
      <c r="Z16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30" t="str">
        <f t="shared" si="21"/>
        <v xml:space="preserve"> </v>
      </c>
      <c r="AB16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7" customFormat="1" hidden="1">
      <c r="A163" s="184" t="str">
        <f t="shared" si="15"/>
        <v>71040501144729</v>
      </c>
      <c r="B163" s="185" t="s">
        <v>439</v>
      </c>
      <c r="C163" s="134" t="s">
        <v>155</v>
      </c>
      <c r="D163" s="133" t="s">
        <v>149</v>
      </c>
      <c r="E163" s="132" t="s">
        <v>106</v>
      </c>
      <c r="F163" s="186" t="s">
        <v>445</v>
      </c>
      <c r="G163" s="131">
        <v>4729</v>
      </c>
      <c r="H163" s="25"/>
      <c r="I163" s="25"/>
      <c r="J163" s="26"/>
      <c r="K163" s="26"/>
      <c r="L163" s="29" t="s">
        <v>132</v>
      </c>
      <c r="M163" s="12">
        <v>4729</v>
      </c>
      <c r="N163" s="183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3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31" t="str">
        <f t="shared" si="16"/>
        <v xml:space="preserve"> </v>
      </c>
      <c r="Q1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31" t="str">
        <f t="shared" si="17"/>
        <v xml:space="preserve"> </v>
      </c>
      <c r="S1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31" t="str">
        <f t="shared" si="18"/>
        <v xml:space="preserve"> </v>
      </c>
      <c r="U1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3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31" t="str">
        <f t="shared" si="19"/>
        <v xml:space="preserve"> </v>
      </c>
      <c r="X1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31" t="str">
        <f t="shared" si="20"/>
        <v xml:space="preserve"> </v>
      </c>
      <c r="Z1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31" t="str">
        <f t="shared" si="21"/>
        <v xml:space="preserve"> </v>
      </c>
      <c r="AB1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8" customFormat="1" ht="13.8" hidden="1">
      <c r="A164" s="184" t="str">
        <f t="shared" si="15"/>
        <v>71040501150000</v>
      </c>
      <c r="B164" s="185" t="s">
        <v>439</v>
      </c>
      <c r="C164" s="134" t="s">
        <v>155</v>
      </c>
      <c r="D164" s="133" t="s">
        <v>149</v>
      </c>
      <c r="E164" s="132" t="s">
        <v>106</v>
      </c>
      <c r="F164" s="186" t="s">
        <v>446</v>
      </c>
      <c r="G164" s="187" t="s">
        <v>440</v>
      </c>
      <c r="H164" s="146"/>
      <c r="I164" s="147"/>
      <c r="J164" s="148"/>
      <c r="K164" s="148"/>
      <c r="L164" s="27" t="s">
        <v>196</v>
      </c>
      <c r="M164" s="28"/>
      <c r="N164" s="197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7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30" t="str">
        <f t="shared" si="16"/>
        <v xml:space="preserve"> </v>
      </c>
      <c r="Q16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30" t="str">
        <f t="shared" si="17"/>
        <v xml:space="preserve"> </v>
      </c>
      <c r="S16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30" t="str">
        <f t="shared" si="18"/>
        <v xml:space="preserve"> </v>
      </c>
      <c r="U16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7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30" t="str">
        <f t="shared" si="19"/>
        <v xml:space="preserve"> </v>
      </c>
      <c r="X16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30" t="str">
        <f t="shared" si="20"/>
        <v xml:space="preserve"> </v>
      </c>
      <c r="Z16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30" t="str">
        <f t="shared" si="21"/>
        <v xml:space="preserve"> </v>
      </c>
      <c r="AB16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7" customFormat="1" hidden="1">
      <c r="A165" s="184" t="str">
        <f t="shared" si="15"/>
        <v>71040501155112</v>
      </c>
      <c r="B165" s="185" t="s">
        <v>439</v>
      </c>
      <c r="C165" s="134" t="s">
        <v>155</v>
      </c>
      <c r="D165" s="133" t="s">
        <v>149</v>
      </c>
      <c r="E165" s="132" t="s">
        <v>106</v>
      </c>
      <c r="F165" s="186" t="s">
        <v>446</v>
      </c>
      <c r="G165" s="131">
        <v>5112</v>
      </c>
      <c r="H165" s="25"/>
      <c r="I165" s="25"/>
      <c r="J165" s="26"/>
      <c r="K165" s="26"/>
      <c r="L165" s="30" t="s">
        <v>173</v>
      </c>
      <c r="M165" s="12">
        <v>5112</v>
      </c>
      <c r="N165" s="183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3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31" t="str">
        <f t="shared" si="16"/>
        <v xml:space="preserve"> </v>
      </c>
      <c r="Q1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31" t="str">
        <f t="shared" si="17"/>
        <v xml:space="preserve"> </v>
      </c>
      <c r="S1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31" t="str">
        <f t="shared" si="18"/>
        <v xml:space="preserve"> </v>
      </c>
      <c r="U1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3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31" t="str">
        <f t="shared" si="19"/>
        <v xml:space="preserve"> </v>
      </c>
      <c r="X1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31" t="str">
        <f t="shared" si="20"/>
        <v xml:space="preserve"> </v>
      </c>
      <c r="Z1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31" t="str">
        <f t="shared" si="21"/>
        <v xml:space="preserve"> </v>
      </c>
      <c r="AB1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7" customFormat="1" hidden="1">
      <c r="A166" s="184" t="str">
        <f t="shared" si="15"/>
        <v>71040501155133</v>
      </c>
      <c r="B166" s="185" t="s">
        <v>439</v>
      </c>
      <c r="C166" s="134" t="s">
        <v>155</v>
      </c>
      <c r="D166" s="133" t="s">
        <v>149</v>
      </c>
      <c r="E166" s="132" t="s">
        <v>106</v>
      </c>
      <c r="F166" s="186" t="s">
        <v>446</v>
      </c>
      <c r="G166" s="131">
        <v>5133</v>
      </c>
      <c r="H166" s="25"/>
      <c r="I166" s="25"/>
      <c r="J166" s="26"/>
      <c r="K166" s="26"/>
      <c r="L166" s="29" t="s">
        <v>197</v>
      </c>
      <c r="M166" s="12">
        <v>5133</v>
      </c>
      <c r="N166" s="183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3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31" t="str">
        <f t="shared" si="16"/>
        <v xml:space="preserve"> </v>
      </c>
      <c r="Q1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31" t="str">
        <f t="shared" si="17"/>
        <v xml:space="preserve"> </v>
      </c>
      <c r="S1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31" t="str">
        <f t="shared" si="18"/>
        <v xml:space="preserve"> </v>
      </c>
      <c r="U1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3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31" t="str">
        <f t="shared" si="19"/>
        <v xml:space="preserve"> </v>
      </c>
      <c r="X1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31" t="str">
        <f t="shared" si="20"/>
        <v xml:space="preserve"> </v>
      </c>
      <c r="Z1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31" t="str">
        <f t="shared" si="21"/>
        <v xml:space="preserve"> </v>
      </c>
      <c r="AB1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7" customFormat="1" hidden="1">
      <c r="A167" s="184" t="str">
        <f t="shared" si="15"/>
        <v>71040501155134</v>
      </c>
      <c r="B167" s="185" t="s">
        <v>439</v>
      </c>
      <c r="C167" s="134" t="s">
        <v>155</v>
      </c>
      <c r="D167" s="133" t="s">
        <v>149</v>
      </c>
      <c r="E167" s="132" t="s">
        <v>106</v>
      </c>
      <c r="F167" s="186" t="s">
        <v>446</v>
      </c>
      <c r="G167" s="131">
        <v>5134</v>
      </c>
      <c r="H167" s="25"/>
      <c r="I167" s="25"/>
      <c r="J167" s="26"/>
      <c r="K167" s="26"/>
      <c r="L167" s="29" t="s">
        <v>198</v>
      </c>
      <c r="M167" s="12">
        <v>5134</v>
      </c>
      <c r="N167" s="183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3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31" t="str">
        <f t="shared" si="16"/>
        <v xml:space="preserve"> </v>
      </c>
      <c r="Q1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31" t="str">
        <f t="shared" si="17"/>
        <v xml:space="preserve"> </v>
      </c>
      <c r="S1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31" t="str">
        <f t="shared" si="18"/>
        <v xml:space="preserve"> </v>
      </c>
      <c r="U1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3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31" t="str">
        <f t="shared" si="19"/>
        <v xml:space="preserve"> </v>
      </c>
      <c r="X1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31" t="str">
        <f t="shared" si="20"/>
        <v xml:space="preserve"> </v>
      </c>
      <c r="Z1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31" t="str">
        <f t="shared" si="21"/>
        <v xml:space="preserve"> </v>
      </c>
      <c r="AB1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3" customFormat="1" ht="13.2">
      <c r="A168" s="184" t="str">
        <f t="shared" si="15"/>
        <v>71040505000000</v>
      </c>
      <c r="B168" s="185" t="s">
        <v>439</v>
      </c>
      <c r="C168" s="134" t="s">
        <v>155</v>
      </c>
      <c r="D168" s="133" t="s">
        <v>149</v>
      </c>
      <c r="E168" s="132" t="s">
        <v>149</v>
      </c>
      <c r="F168" s="186" t="s">
        <v>441</v>
      </c>
      <c r="G168" s="187" t="s">
        <v>440</v>
      </c>
      <c r="H168" s="151">
        <v>2455</v>
      </c>
      <c r="I168" s="152" t="s">
        <v>155</v>
      </c>
      <c r="J168" s="153">
        <v>5</v>
      </c>
      <c r="K168" s="153">
        <v>5</v>
      </c>
      <c r="L168" s="154" t="s">
        <v>199</v>
      </c>
      <c r="M168" s="155"/>
      <c r="N168" s="192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2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9" t="str">
        <f t="shared" si="16"/>
        <v xml:space="preserve"> </v>
      </c>
      <c r="Q16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9" t="str">
        <f t="shared" si="17"/>
        <v xml:space="preserve"> </v>
      </c>
      <c r="S16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9" t="str">
        <f t="shared" si="18"/>
        <v xml:space="preserve"> </v>
      </c>
      <c r="U16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2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9" t="str">
        <f t="shared" si="19"/>
        <v xml:space="preserve"> </v>
      </c>
      <c r="X16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9" t="str">
        <f t="shared" si="20"/>
        <v xml:space="preserve"> </v>
      </c>
      <c r="Z16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9" t="str">
        <f t="shared" si="21"/>
        <v xml:space="preserve"> </v>
      </c>
      <c r="AB16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7" customFormat="1" ht="13.2">
      <c r="A169" s="184" t="str">
        <f t="shared" si="15"/>
        <v>71040505000001</v>
      </c>
      <c r="B169" s="185" t="s">
        <v>439</v>
      </c>
      <c r="C169" s="134" t="s">
        <v>155</v>
      </c>
      <c r="D169" s="133" t="s">
        <v>149</v>
      </c>
      <c r="E169" s="132" t="s">
        <v>149</v>
      </c>
      <c r="F169" s="186" t="s">
        <v>441</v>
      </c>
      <c r="G169" s="187" t="s">
        <v>96</v>
      </c>
      <c r="H169" s="25"/>
      <c r="I169" s="25"/>
      <c r="J169" s="26"/>
      <c r="K169" s="26"/>
      <c r="L169" s="30" t="s">
        <v>108</v>
      </c>
      <c r="M169" s="31"/>
      <c r="N169" s="190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90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7" t="str">
        <f t="shared" si="16"/>
        <v xml:space="preserve"> </v>
      </c>
      <c r="Q16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7" t="str">
        <f t="shared" si="17"/>
        <v xml:space="preserve"> </v>
      </c>
      <c r="S16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7" t="str">
        <f t="shared" si="18"/>
        <v xml:space="preserve"> </v>
      </c>
      <c r="U16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90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7" t="str">
        <f t="shared" si="19"/>
        <v xml:space="preserve"> </v>
      </c>
      <c r="X16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7" t="str">
        <f t="shared" si="20"/>
        <v xml:space="preserve"> </v>
      </c>
      <c r="Z16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7" t="str">
        <f t="shared" si="21"/>
        <v xml:space="preserve"> </v>
      </c>
      <c r="AB16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8" customFormat="1" ht="13.8">
      <c r="A170" s="184" t="str">
        <f t="shared" si="15"/>
        <v>71040505010000</v>
      </c>
      <c r="B170" s="185" t="s">
        <v>439</v>
      </c>
      <c r="C170" s="134" t="s">
        <v>155</v>
      </c>
      <c r="D170" s="133" t="s">
        <v>149</v>
      </c>
      <c r="E170" s="132" t="s">
        <v>149</v>
      </c>
      <c r="F170" s="186" t="s">
        <v>106</v>
      </c>
      <c r="G170" s="187" t="s">
        <v>440</v>
      </c>
      <c r="H170" s="146"/>
      <c r="I170" s="147"/>
      <c r="J170" s="148"/>
      <c r="K170" s="148"/>
      <c r="L170" s="27" t="s">
        <v>200</v>
      </c>
      <c r="M170" s="28"/>
      <c r="N170" s="197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7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30" t="str">
        <f t="shared" si="16"/>
        <v xml:space="preserve"> </v>
      </c>
      <c r="Q17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30" t="str">
        <f t="shared" si="17"/>
        <v xml:space="preserve"> </v>
      </c>
      <c r="S17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30" t="str">
        <f t="shared" si="18"/>
        <v xml:space="preserve"> </v>
      </c>
      <c r="U17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7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30" t="str">
        <f t="shared" si="19"/>
        <v xml:space="preserve"> </v>
      </c>
      <c r="X17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30" t="str">
        <f t="shared" si="20"/>
        <v xml:space="preserve"> </v>
      </c>
      <c r="Z17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30" t="str">
        <f t="shared" si="21"/>
        <v xml:space="preserve"> </v>
      </c>
      <c r="AB17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7" customFormat="1">
      <c r="A171" s="184" t="str">
        <f t="shared" si="15"/>
        <v>71040505015129</v>
      </c>
      <c r="B171" s="185" t="s">
        <v>439</v>
      </c>
      <c r="C171" s="134" t="s">
        <v>155</v>
      </c>
      <c r="D171" s="133" t="s">
        <v>149</v>
      </c>
      <c r="E171" s="132" t="s">
        <v>149</v>
      </c>
      <c r="F171" s="186" t="s">
        <v>106</v>
      </c>
      <c r="G171" s="131">
        <v>5129</v>
      </c>
      <c r="H171" s="17"/>
      <c r="I171" s="25"/>
      <c r="J171" s="26"/>
      <c r="K171" s="26"/>
      <c r="L171" s="30" t="s">
        <v>137</v>
      </c>
      <c r="M171" s="13">
        <v>5129</v>
      </c>
      <c r="N171" s="183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3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31" t="str">
        <f t="shared" si="16"/>
        <v xml:space="preserve"> </v>
      </c>
      <c r="Q1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31" t="str">
        <f t="shared" si="17"/>
        <v xml:space="preserve"> </v>
      </c>
      <c r="S1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31" t="str">
        <f t="shared" si="18"/>
        <v xml:space="preserve"> </v>
      </c>
      <c r="U1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3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31" t="str">
        <f t="shared" si="19"/>
        <v xml:space="preserve"> </v>
      </c>
      <c r="X1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31" t="str">
        <f t="shared" si="20"/>
        <v xml:space="preserve"> </v>
      </c>
      <c r="Z1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31" t="str">
        <f t="shared" si="21"/>
        <v xml:space="preserve"> </v>
      </c>
      <c r="AB1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8" customFormat="1" ht="27.6" hidden="1">
      <c r="A172" s="184" t="str">
        <f t="shared" si="15"/>
        <v>71040505020000</v>
      </c>
      <c r="B172" s="185" t="s">
        <v>439</v>
      </c>
      <c r="C172" s="134" t="s">
        <v>155</v>
      </c>
      <c r="D172" s="133" t="s">
        <v>149</v>
      </c>
      <c r="E172" s="132" t="s">
        <v>149</v>
      </c>
      <c r="F172" s="186" t="s">
        <v>140</v>
      </c>
      <c r="G172" s="187" t="s">
        <v>440</v>
      </c>
      <c r="H172" s="146"/>
      <c r="I172" s="147"/>
      <c r="J172" s="148"/>
      <c r="K172" s="148"/>
      <c r="L172" s="27" t="s">
        <v>201</v>
      </c>
      <c r="M172" s="28"/>
      <c r="N172" s="197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7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30" t="str">
        <f t="shared" si="16"/>
        <v xml:space="preserve"> </v>
      </c>
      <c r="Q17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30" t="str">
        <f t="shared" si="17"/>
        <v xml:space="preserve"> </v>
      </c>
      <c r="S17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30" t="str">
        <f t="shared" si="18"/>
        <v xml:space="preserve"> </v>
      </c>
      <c r="U17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7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30" t="str">
        <f t="shared" si="19"/>
        <v xml:space="preserve"> </v>
      </c>
      <c r="X17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30" t="str">
        <f t="shared" si="20"/>
        <v xml:space="preserve"> </v>
      </c>
      <c r="Z17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30" t="str">
        <f t="shared" si="21"/>
        <v xml:space="preserve"> </v>
      </c>
      <c r="AB17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7" customFormat="1" ht="26.4" hidden="1">
      <c r="A173" s="184" t="str">
        <f t="shared" si="15"/>
        <v>71040505024511</v>
      </c>
      <c r="B173" s="185" t="s">
        <v>439</v>
      </c>
      <c r="C173" s="134" t="s">
        <v>155</v>
      </c>
      <c r="D173" s="133" t="s">
        <v>149</v>
      </c>
      <c r="E173" s="132" t="s">
        <v>149</v>
      </c>
      <c r="F173" s="186" t="s">
        <v>140</v>
      </c>
      <c r="G173" s="131">
        <v>4511</v>
      </c>
      <c r="H173" s="25"/>
      <c r="I173" s="25"/>
      <c r="J173" s="26"/>
      <c r="K173" s="26"/>
      <c r="L173" s="29" t="s">
        <v>131</v>
      </c>
      <c r="M173" s="12">
        <v>4511</v>
      </c>
      <c r="N173" s="183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3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31" t="str">
        <f t="shared" si="16"/>
        <v xml:space="preserve"> </v>
      </c>
      <c r="Q1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31" t="str">
        <f t="shared" si="17"/>
        <v xml:space="preserve"> </v>
      </c>
      <c r="S1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31" t="str">
        <f t="shared" si="18"/>
        <v xml:space="preserve"> </v>
      </c>
      <c r="U1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3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31" t="str">
        <f t="shared" si="19"/>
        <v xml:space="preserve"> </v>
      </c>
      <c r="X1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31" t="str">
        <f t="shared" si="20"/>
        <v xml:space="preserve"> </v>
      </c>
      <c r="Z1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31" t="str">
        <f t="shared" si="21"/>
        <v xml:space="preserve"> </v>
      </c>
      <c r="AB1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8" customFormat="1" ht="27.6" hidden="1">
      <c r="A174" s="184" t="str">
        <f t="shared" si="15"/>
        <v>71040505030000</v>
      </c>
      <c r="B174" s="185" t="s">
        <v>439</v>
      </c>
      <c r="C174" s="134" t="s">
        <v>155</v>
      </c>
      <c r="D174" s="133" t="s">
        <v>149</v>
      </c>
      <c r="E174" s="132" t="s">
        <v>149</v>
      </c>
      <c r="F174" s="186" t="s">
        <v>442</v>
      </c>
      <c r="G174" s="187" t="s">
        <v>440</v>
      </c>
      <c r="H174" s="146"/>
      <c r="I174" s="147"/>
      <c r="J174" s="148"/>
      <c r="K174" s="148"/>
      <c r="L174" s="27" t="s">
        <v>202</v>
      </c>
      <c r="M174" s="28"/>
      <c r="N174" s="197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7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30" t="str">
        <f t="shared" si="16"/>
        <v xml:space="preserve"> </v>
      </c>
      <c r="Q1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30" t="str">
        <f t="shared" si="17"/>
        <v xml:space="preserve"> </v>
      </c>
      <c r="S1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30" t="str">
        <f t="shared" si="18"/>
        <v xml:space="preserve"> </v>
      </c>
      <c r="U1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7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30" t="str">
        <f t="shared" si="19"/>
        <v xml:space="preserve"> </v>
      </c>
      <c r="X1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30" t="str">
        <f t="shared" si="20"/>
        <v xml:space="preserve"> </v>
      </c>
      <c r="Z1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30" t="str">
        <f t="shared" si="21"/>
        <v xml:space="preserve"> </v>
      </c>
      <c r="AB1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7" customFormat="1" ht="26.4" hidden="1">
      <c r="A175" s="184" t="str">
        <f t="shared" si="15"/>
        <v>71040505034511</v>
      </c>
      <c r="B175" s="185" t="s">
        <v>439</v>
      </c>
      <c r="C175" s="134" t="s">
        <v>155</v>
      </c>
      <c r="D175" s="133" t="s">
        <v>149</v>
      </c>
      <c r="E175" s="132" t="s">
        <v>149</v>
      </c>
      <c r="F175" s="186" t="s">
        <v>442</v>
      </c>
      <c r="G175" s="131">
        <v>4511</v>
      </c>
      <c r="H175" s="25"/>
      <c r="I175" s="25"/>
      <c r="J175" s="26"/>
      <c r="K175" s="26"/>
      <c r="L175" s="29" t="s">
        <v>131</v>
      </c>
      <c r="M175" s="12">
        <v>4511</v>
      </c>
      <c r="N175" s="183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3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31" t="str">
        <f t="shared" si="16"/>
        <v xml:space="preserve"> </v>
      </c>
      <c r="Q1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31" t="str">
        <f t="shared" si="17"/>
        <v xml:space="preserve"> </v>
      </c>
      <c r="S1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31" t="str">
        <f t="shared" si="18"/>
        <v xml:space="preserve"> </v>
      </c>
      <c r="U1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3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31" t="str">
        <f t="shared" si="19"/>
        <v xml:space="preserve"> </v>
      </c>
      <c r="X1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31" t="str">
        <f t="shared" si="20"/>
        <v xml:space="preserve"> </v>
      </c>
      <c r="Z1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31" t="str">
        <f t="shared" si="21"/>
        <v xml:space="preserve"> </v>
      </c>
      <c r="AB1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8" customFormat="1" ht="55.2" hidden="1">
      <c r="A176" s="184" t="str">
        <f t="shared" si="15"/>
        <v>71040505040000</v>
      </c>
      <c r="B176" s="185" t="s">
        <v>439</v>
      </c>
      <c r="C176" s="134" t="s">
        <v>155</v>
      </c>
      <c r="D176" s="133" t="s">
        <v>149</v>
      </c>
      <c r="E176" s="132" t="s">
        <v>149</v>
      </c>
      <c r="F176" s="186" t="s">
        <v>155</v>
      </c>
      <c r="G176" s="187" t="s">
        <v>440</v>
      </c>
      <c r="H176" s="146"/>
      <c r="I176" s="147"/>
      <c r="J176" s="148"/>
      <c r="K176" s="148"/>
      <c r="L176" s="27" t="s">
        <v>203</v>
      </c>
      <c r="M176" s="28"/>
      <c r="N176" s="197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7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30" t="str">
        <f t="shared" si="16"/>
        <v xml:space="preserve"> </v>
      </c>
      <c r="Q17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30" t="str">
        <f t="shared" si="17"/>
        <v xml:space="preserve"> </v>
      </c>
      <c r="S17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30" t="str">
        <f t="shared" si="18"/>
        <v xml:space="preserve"> </v>
      </c>
      <c r="U17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7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30" t="str">
        <f t="shared" si="19"/>
        <v xml:space="preserve"> </v>
      </c>
      <c r="X17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30" t="str">
        <f t="shared" si="20"/>
        <v xml:space="preserve"> </v>
      </c>
      <c r="Z17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30" t="str">
        <f t="shared" si="21"/>
        <v xml:space="preserve"> </v>
      </c>
      <c r="AB17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7" customFormat="1" hidden="1">
      <c r="A177" s="184" t="str">
        <f t="shared" si="15"/>
        <v>71040505044861</v>
      </c>
      <c r="B177" s="185" t="s">
        <v>439</v>
      </c>
      <c r="C177" s="134" t="s">
        <v>155</v>
      </c>
      <c r="D177" s="133" t="s">
        <v>149</v>
      </c>
      <c r="E177" s="132" t="s">
        <v>149</v>
      </c>
      <c r="F177" s="186" t="s">
        <v>155</v>
      </c>
      <c r="G177" s="131">
        <v>4861</v>
      </c>
      <c r="H177" s="25"/>
      <c r="I177" s="25"/>
      <c r="J177" s="26"/>
      <c r="K177" s="26"/>
      <c r="L177" s="32" t="s">
        <v>134</v>
      </c>
      <c r="M177" s="48">
        <v>4861</v>
      </c>
      <c r="N177" s="183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3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31" t="str">
        <f t="shared" si="16"/>
        <v xml:space="preserve"> </v>
      </c>
      <c r="Q1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31" t="str">
        <f t="shared" si="17"/>
        <v xml:space="preserve"> </v>
      </c>
      <c r="S1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31" t="str">
        <f t="shared" si="18"/>
        <v xml:space="preserve"> </v>
      </c>
      <c r="U1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3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31" t="str">
        <f t="shared" si="19"/>
        <v xml:space="preserve"> </v>
      </c>
      <c r="X1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31" t="str">
        <f t="shared" si="20"/>
        <v xml:space="preserve"> </v>
      </c>
      <c r="Z1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31" t="str">
        <f t="shared" si="21"/>
        <v xml:space="preserve"> </v>
      </c>
      <c r="AB1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8" customFormat="1" ht="55.2" hidden="1">
      <c r="A178" s="184" t="str">
        <f t="shared" si="15"/>
        <v>71040505050000</v>
      </c>
      <c r="B178" s="185" t="s">
        <v>439</v>
      </c>
      <c r="C178" s="134" t="s">
        <v>155</v>
      </c>
      <c r="D178" s="133" t="s">
        <v>149</v>
      </c>
      <c r="E178" s="132" t="s">
        <v>149</v>
      </c>
      <c r="F178" s="186" t="s">
        <v>149</v>
      </c>
      <c r="G178" s="187" t="s">
        <v>440</v>
      </c>
      <c r="H178" s="146"/>
      <c r="I178" s="147"/>
      <c r="J178" s="148"/>
      <c r="K178" s="148"/>
      <c r="L178" s="27" t="s">
        <v>204</v>
      </c>
      <c r="M178" s="28"/>
      <c r="N178" s="197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7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30" t="str">
        <f t="shared" si="16"/>
        <v xml:space="preserve"> </v>
      </c>
      <c r="Q17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30" t="str">
        <f t="shared" si="17"/>
        <v xml:space="preserve"> </v>
      </c>
      <c r="S17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30" t="str">
        <f t="shared" si="18"/>
        <v xml:space="preserve"> </v>
      </c>
      <c r="U17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7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30" t="str">
        <f t="shared" si="19"/>
        <v xml:space="preserve"> </v>
      </c>
      <c r="X17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30" t="str">
        <f t="shared" si="20"/>
        <v xml:space="preserve"> </v>
      </c>
      <c r="Z17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30" t="str">
        <f t="shared" si="21"/>
        <v xml:space="preserve"> </v>
      </c>
      <c r="AB17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7" customFormat="1" hidden="1">
      <c r="A179" s="184" t="str">
        <f t="shared" si="15"/>
        <v>71040505054861</v>
      </c>
      <c r="B179" s="185" t="s">
        <v>439</v>
      </c>
      <c r="C179" s="134" t="s">
        <v>155</v>
      </c>
      <c r="D179" s="133" t="s">
        <v>149</v>
      </c>
      <c r="E179" s="132" t="s">
        <v>149</v>
      </c>
      <c r="F179" s="186" t="s">
        <v>149</v>
      </c>
      <c r="G179" s="131">
        <v>4861</v>
      </c>
      <c r="H179" s="25"/>
      <c r="I179" s="25"/>
      <c r="J179" s="26"/>
      <c r="K179" s="26"/>
      <c r="L179" s="32" t="s">
        <v>134</v>
      </c>
      <c r="M179" s="48">
        <v>4861</v>
      </c>
      <c r="N179" s="183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3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31" t="str">
        <f t="shared" si="16"/>
        <v xml:space="preserve"> </v>
      </c>
      <c r="Q1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31" t="str">
        <f t="shared" si="17"/>
        <v xml:space="preserve"> </v>
      </c>
      <c r="S1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31" t="str">
        <f t="shared" si="18"/>
        <v xml:space="preserve"> </v>
      </c>
      <c r="U1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3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31" t="str">
        <f t="shared" si="19"/>
        <v xml:space="preserve"> </v>
      </c>
      <c r="X1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31" t="str">
        <f t="shared" si="20"/>
        <v xml:space="preserve"> </v>
      </c>
      <c r="Z1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31" t="str">
        <f t="shared" si="21"/>
        <v xml:space="preserve"> </v>
      </c>
      <c r="AB1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8" customFormat="1" ht="69" hidden="1">
      <c r="A180" s="184" t="str">
        <f t="shared" si="15"/>
        <v>71040505060000</v>
      </c>
      <c r="B180" s="185" t="s">
        <v>439</v>
      </c>
      <c r="C180" s="134" t="s">
        <v>155</v>
      </c>
      <c r="D180" s="133" t="s">
        <v>149</v>
      </c>
      <c r="E180" s="132" t="s">
        <v>149</v>
      </c>
      <c r="F180" s="186" t="s">
        <v>157</v>
      </c>
      <c r="G180" s="187" t="s">
        <v>440</v>
      </c>
      <c r="H180" s="146"/>
      <c r="I180" s="147"/>
      <c r="J180" s="148"/>
      <c r="K180" s="148"/>
      <c r="L180" s="27" t="s">
        <v>205</v>
      </c>
      <c r="M180" s="28"/>
      <c r="N180" s="197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7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30" t="str">
        <f t="shared" si="16"/>
        <v xml:space="preserve"> </v>
      </c>
      <c r="Q1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30" t="str">
        <f t="shared" si="17"/>
        <v xml:space="preserve"> </v>
      </c>
      <c r="S1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30" t="str">
        <f t="shared" si="18"/>
        <v xml:space="preserve"> </v>
      </c>
      <c r="U1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7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30" t="str">
        <f t="shared" si="19"/>
        <v xml:space="preserve"> </v>
      </c>
      <c r="X1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30" t="str">
        <f t="shared" si="20"/>
        <v xml:space="preserve"> </v>
      </c>
      <c r="Z1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30" t="str">
        <f t="shared" si="21"/>
        <v xml:space="preserve"> </v>
      </c>
      <c r="AB1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7" customFormat="1" hidden="1">
      <c r="A181" s="184" t="str">
        <f t="shared" si="15"/>
        <v>71040505064861</v>
      </c>
      <c r="B181" s="185" t="s">
        <v>439</v>
      </c>
      <c r="C181" s="134" t="s">
        <v>155</v>
      </c>
      <c r="D181" s="133" t="s">
        <v>149</v>
      </c>
      <c r="E181" s="132" t="s">
        <v>149</v>
      </c>
      <c r="F181" s="186" t="s">
        <v>157</v>
      </c>
      <c r="G181" s="131">
        <v>4861</v>
      </c>
      <c r="H181" s="25"/>
      <c r="I181" s="25"/>
      <c r="J181" s="26"/>
      <c r="K181" s="26"/>
      <c r="L181" s="32" t="s">
        <v>134</v>
      </c>
      <c r="M181" s="48">
        <v>4861</v>
      </c>
      <c r="N181" s="183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3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31" t="str">
        <f t="shared" si="16"/>
        <v xml:space="preserve"> </v>
      </c>
      <c r="Q1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31" t="str">
        <f t="shared" si="17"/>
        <v xml:space="preserve"> </v>
      </c>
      <c r="S1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31" t="str">
        <f t="shared" si="18"/>
        <v xml:space="preserve"> </v>
      </c>
      <c r="U1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3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31" t="str">
        <f t="shared" si="19"/>
        <v xml:space="preserve"> </v>
      </c>
      <c r="X1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31" t="str">
        <f t="shared" si="20"/>
        <v xml:space="preserve"> </v>
      </c>
      <c r="Z1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31" t="str">
        <f t="shared" si="21"/>
        <v xml:space="preserve"> </v>
      </c>
      <c r="AB1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5" customFormat="1" ht="55.2" hidden="1">
      <c r="A182" s="122" t="str">
        <f t="shared" ref="A182:A187" si="22">CONCATENATE(B182,C182,D182,E182,F182,G182)</f>
        <v>71040505070000</v>
      </c>
      <c r="B182" s="124" t="s">
        <v>439</v>
      </c>
      <c r="C182" s="117" t="s">
        <v>155</v>
      </c>
      <c r="D182" s="118" t="s">
        <v>149</v>
      </c>
      <c r="E182" s="119" t="s">
        <v>149</v>
      </c>
      <c r="F182" s="120" t="s">
        <v>183</v>
      </c>
      <c r="G182" s="129" t="s">
        <v>440</v>
      </c>
      <c r="H182" s="45"/>
      <c r="I182" s="147"/>
      <c r="J182" s="148"/>
      <c r="K182" s="148"/>
      <c r="L182" s="27" t="s">
        <v>47</v>
      </c>
      <c r="M182" s="28"/>
      <c r="N182" s="197">
        <f>TCount(N182:N188)</f>
        <v>0</v>
      </c>
      <c r="O182" s="197">
        <f t="shared" ref="O182:AB182" si="23">TCount(O182:O188)</f>
        <v>0</v>
      </c>
      <c r="P182" s="230" t="str">
        <f t="shared" si="16"/>
        <v xml:space="preserve"> </v>
      </c>
      <c r="Q182" s="197" t="e">
        <f t="shared" si="23"/>
        <v>#VALUE!</v>
      </c>
      <c r="R182" s="230" t="str">
        <f t="shared" si="17"/>
        <v xml:space="preserve"> </v>
      </c>
      <c r="S182" s="197" t="e">
        <f t="shared" si="23"/>
        <v>#VALUE!</v>
      </c>
      <c r="T182" s="230" t="str">
        <f t="shared" si="18"/>
        <v xml:space="preserve"> </v>
      </c>
      <c r="U182" s="197" t="e">
        <f t="shared" si="23"/>
        <v>#VALUE!</v>
      </c>
      <c r="V182" s="197">
        <f t="shared" si="23"/>
        <v>0</v>
      </c>
      <c r="W182" s="230" t="str">
        <f t="shared" si="19"/>
        <v xml:space="preserve"> </v>
      </c>
      <c r="X182" s="197" t="e">
        <f t="shared" si="23"/>
        <v>#VALUE!</v>
      </c>
      <c r="Y182" s="230" t="str">
        <f t="shared" si="20"/>
        <v xml:space="preserve"> </v>
      </c>
      <c r="Z182" s="197" t="e">
        <f t="shared" si="23"/>
        <v>#VALUE!</v>
      </c>
      <c r="AA182" s="230" t="str">
        <f t="shared" si="21"/>
        <v xml:space="preserve"> </v>
      </c>
      <c r="AB182" s="197" t="e">
        <f t="shared" si="23"/>
        <v>#VALUE!</v>
      </c>
    </row>
    <row r="183" spans="1:28" hidden="1">
      <c r="A183" s="122" t="str">
        <f t="shared" si="22"/>
        <v>71040505074861</v>
      </c>
      <c r="B183" s="124" t="s">
        <v>439</v>
      </c>
      <c r="C183" s="117" t="s">
        <v>155</v>
      </c>
      <c r="D183" s="118" t="s">
        <v>149</v>
      </c>
      <c r="E183" s="119" t="s">
        <v>149</v>
      </c>
      <c r="F183" s="120" t="s">
        <v>183</v>
      </c>
      <c r="G183" s="121">
        <v>4861</v>
      </c>
      <c r="H183" s="25"/>
      <c r="I183" s="25"/>
      <c r="J183" s="26"/>
      <c r="K183" s="26"/>
      <c r="L183" s="32" t="s">
        <v>134</v>
      </c>
      <c r="M183" s="48">
        <v>4861</v>
      </c>
      <c r="N183" s="183">
        <v>0</v>
      </c>
      <c r="O183" s="183">
        <v>0</v>
      </c>
      <c r="P183" s="231" t="str">
        <f t="shared" si="16"/>
        <v xml:space="preserve"> </v>
      </c>
      <c r="Q183" s="183">
        <v>0</v>
      </c>
      <c r="R183" s="231" t="str">
        <f t="shared" si="17"/>
        <v xml:space="preserve"> </v>
      </c>
      <c r="S183" s="183">
        <v>0</v>
      </c>
      <c r="T183" s="231" t="str">
        <f t="shared" si="18"/>
        <v xml:space="preserve"> </v>
      </c>
      <c r="U183" s="183">
        <v>0</v>
      </c>
      <c r="V183" s="183">
        <v>0</v>
      </c>
      <c r="W183" s="231" t="str">
        <f t="shared" si="19"/>
        <v xml:space="preserve"> </v>
      </c>
      <c r="X183" s="183">
        <v>0</v>
      </c>
      <c r="Y183" s="231" t="str">
        <f t="shared" si="20"/>
        <v xml:space="preserve"> </v>
      </c>
      <c r="Z183" s="183">
        <v>0</v>
      </c>
      <c r="AA183" s="231" t="str">
        <f t="shared" si="21"/>
        <v xml:space="preserve"> </v>
      </c>
      <c r="AB183" s="183">
        <v>0</v>
      </c>
    </row>
    <row r="184" spans="1:28" s="115" customFormat="1" ht="41.4" hidden="1">
      <c r="A184" s="122" t="str">
        <f t="shared" si="22"/>
        <v>71040505080000</v>
      </c>
      <c r="B184" s="124" t="s">
        <v>439</v>
      </c>
      <c r="C184" s="117" t="s">
        <v>155</v>
      </c>
      <c r="D184" s="118" t="s">
        <v>149</v>
      </c>
      <c r="E184" s="119" t="s">
        <v>149</v>
      </c>
      <c r="F184" s="120" t="s">
        <v>185</v>
      </c>
      <c r="G184" s="129" t="s">
        <v>440</v>
      </c>
      <c r="H184" s="45"/>
      <c r="I184" s="147"/>
      <c r="J184" s="148"/>
      <c r="K184" s="148"/>
      <c r="L184" s="27" t="s">
        <v>48</v>
      </c>
      <c r="M184" s="28"/>
      <c r="N184" s="197"/>
      <c r="O184" s="197"/>
      <c r="P184" s="230" t="str">
        <f t="shared" si="16"/>
        <v xml:space="preserve"> </v>
      </c>
      <c r="Q184" s="197"/>
      <c r="R184" s="230" t="str">
        <f t="shared" si="17"/>
        <v xml:space="preserve"> </v>
      </c>
      <c r="S184" s="197"/>
      <c r="T184" s="230" t="str">
        <f t="shared" si="18"/>
        <v xml:space="preserve"> </v>
      </c>
      <c r="U184" s="197"/>
      <c r="V184" s="197"/>
      <c r="W184" s="230" t="str">
        <f t="shared" si="19"/>
        <v xml:space="preserve"> </v>
      </c>
      <c r="X184" s="197"/>
      <c r="Y184" s="230" t="str">
        <f t="shared" si="20"/>
        <v xml:space="preserve"> </v>
      </c>
      <c r="Z184" s="197"/>
      <c r="AA184" s="230" t="str">
        <f t="shared" si="21"/>
        <v xml:space="preserve"> </v>
      </c>
      <c r="AB184" s="197"/>
    </row>
    <row r="185" spans="1:28" hidden="1">
      <c r="A185" s="122" t="str">
        <f t="shared" si="22"/>
        <v>71040505084861</v>
      </c>
      <c r="B185" s="124" t="s">
        <v>439</v>
      </c>
      <c r="C185" s="117" t="s">
        <v>155</v>
      </c>
      <c r="D185" s="118" t="s">
        <v>149</v>
      </c>
      <c r="E185" s="119" t="s">
        <v>149</v>
      </c>
      <c r="F185" s="120" t="s">
        <v>185</v>
      </c>
      <c r="G185" s="121">
        <v>4861</v>
      </c>
      <c r="H185" s="25"/>
      <c r="I185" s="25"/>
      <c r="J185" s="26"/>
      <c r="K185" s="26"/>
      <c r="L185" s="32" t="s">
        <v>134</v>
      </c>
      <c r="M185" s="48">
        <v>4861</v>
      </c>
      <c r="N185" s="183"/>
      <c r="O185" s="183"/>
      <c r="P185" s="231" t="str">
        <f t="shared" si="16"/>
        <v xml:space="preserve"> </v>
      </c>
      <c r="Q185" s="183"/>
      <c r="R185" s="231" t="str">
        <f t="shared" si="17"/>
        <v xml:space="preserve"> </v>
      </c>
      <c r="S185" s="183"/>
      <c r="T185" s="231" t="str">
        <f t="shared" si="18"/>
        <v xml:space="preserve"> </v>
      </c>
      <c r="U185" s="183"/>
      <c r="V185" s="183"/>
      <c r="W185" s="231" t="str">
        <f t="shared" si="19"/>
        <v xml:space="preserve"> </v>
      </c>
      <c r="X185" s="183"/>
      <c r="Y185" s="231" t="str">
        <f t="shared" si="20"/>
        <v xml:space="preserve"> </v>
      </c>
      <c r="Z185" s="183"/>
      <c r="AA185" s="231" t="str">
        <f t="shared" si="21"/>
        <v xml:space="preserve"> </v>
      </c>
      <c r="AB185" s="183"/>
    </row>
    <row r="186" spans="1:28" s="115" customFormat="1" ht="41.4" hidden="1">
      <c r="A186" s="122" t="str">
        <f t="shared" si="22"/>
        <v>71040505090000</v>
      </c>
      <c r="B186" s="124" t="s">
        <v>439</v>
      </c>
      <c r="C186" s="117" t="s">
        <v>155</v>
      </c>
      <c r="D186" s="118" t="s">
        <v>149</v>
      </c>
      <c r="E186" s="119" t="s">
        <v>149</v>
      </c>
      <c r="F186" s="120" t="s">
        <v>187</v>
      </c>
      <c r="G186" s="129" t="s">
        <v>440</v>
      </c>
      <c r="H186" s="45"/>
      <c r="I186" s="147"/>
      <c r="J186" s="148"/>
      <c r="K186" s="148"/>
      <c r="L186" s="27" t="s">
        <v>49</v>
      </c>
      <c r="M186" s="28"/>
      <c r="N186" s="197"/>
      <c r="O186" s="197"/>
      <c r="P186" s="230" t="str">
        <f t="shared" si="16"/>
        <v xml:space="preserve"> </v>
      </c>
      <c r="Q186" s="197"/>
      <c r="R186" s="230" t="str">
        <f t="shared" si="17"/>
        <v xml:space="preserve"> </v>
      </c>
      <c r="S186" s="197"/>
      <c r="T186" s="230" t="str">
        <f t="shared" si="18"/>
        <v xml:space="preserve"> </v>
      </c>
      <c r="U186" s="197"/>
      <c r="V186" s="197"/>
      <c r="W186" s="230" t="str">
        <f t="shared" si="19"/>
        <v xml:space="preserve"> </v>
      </c>
      <c r="X186" s="197"/>
      <c r="Y186" s="230" t="str">
        <f t="shared" si="20"/>
        <v xml:space="preserve"> </v>
      </c>
      <c r="Z186" s="197"/>
      <c r="AA186" s="230" t="str">
        <f t="shared" si="21"/>
        <v xml:space="preserve"> </v>
      </c>
      <c r="AB186" s="197"/>
    </row>
    <row r="187" spans="1:28" hidden="1">
      <c r="A187" s="122" t="str">
        <f t="shared" si="22"/>
        <v>71040505094861</v>
      </c>
      <c r="B187" s="124" t="s">
        <v>439</v>
      </c>
      <c r="C187" s="117" t="s">
        <v>155</v>
      </c>
      <c r="D187" s="118" t="s">
        <v>149</v>
      </c>
      <c r="E187" s="119" t="s">
        <v>149</v>
      </c>
      <c r="F187" s="120" t="s">
        <v>187</v>
      </c>
      <c r="G187" s="121">
        <v>4861</v>
      </c>
      <c r="H187" s="25"/>
      <c r="I187" s="25"/>
      <c r="J187" s="26"/>
      <c r="K187" s="26"/>
      <c r="L187" s="32" t="s">
        <v>134</v>
      </c>
      <c r="M187" s="48">
        <v>4861</v>
      </c>
      <c r="N187" s="183"/>
      <c r="O187" s="183"/>
      <c r="P187" s="231" t="str">
        <f t="shared" si="16"/>
        <v xml:space="preserve"> </v>
      </c>
      <c r="Q187" s="183"/>
      <c r="R187" s="231" t="str">
        <f t="shared" si="17"/>
        <v xml:space="preserve"> </v>
      </c>
      <c r="S187" s="183"/>
      <c r="T187" s="231" t="str">
        <f t="shared" si="18"/>
        <v xml:space="preserve"> </v>
      </c>
      <c r="U187" s="183"/>
      <c r="V187" s="183"/>
      <c r="W187" s="231" t="str">
        <f t="shared" si="19"/>
        <v xml:space="preserve"> </v>
      </c>
      <c r="X187" s="183"/>
      <c r="Y187" s="231" t="str">
        <f t="shared" si="20"/>
        <v xml:space="preserve"> </v>
      </c>
      <c r="Z187" s="183"/>
      <c r="AA187" s="231" t="str">
        <f t="shared" si="21"/>
        <v xml:space="preserve"> </v>
      </c>
      <c r="AB187" s="183"/>
    </row>
    <row r="188" spans="1:28" s="189" customFormat="1" ht="13.8" hidden="1">
      <c r="A188" s="184" t="str">
        <f t="shared" si="15"/>
        <v>71040700000000</v>
      </c>
      <c r="B188" s="185" t="s">
        <v>439</v>
      </c>
      <c r="C188" s="134" t="s">
        <v>155</v>
      </c>
      <c r="D188" s="133" t="s">
        <v>183</v>
      </c>
      <c r="E188" s="132" t="s">
        <v>441</v>
      </c>
      <c r="F188" s="186" t="s">
        <v>441</v>
      </c>
      <c r="G188" s="187" t="s">
        <v>440</v>
      </c>
      <c r="H188" s="175" t="s">
        <v>206</v>
      </c>
      <c r="I188" s="166" t="s">
        <v>155</v>
      </c>
      <c r="J188" s="167">
        <v>7</v>
      </c>
      <c r="K188" s="167">
        <v>0</v>
      </c>
      <c r="L188" s="168" t="s">
        <v>207</v>
      </c>
      <c r="M188" s="176"/>
      <c r="N188" s="188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8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8" t="str">
        <f t="shared" si="16"/>
        <v xml:space="preserve"> </v>
      </c>
      <c r="Q18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8" t="str">
        <f t="shared" si="17"/>
        <v xml:space="preserve"> </v>
      </c>
      <c r="S18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8" t="str">
        <f t="shared" si="18"/>
        <v xml:space="preserve"> </v>
      </c>
      <c r="U18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8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8" t="str">
        <f t="shared" si="19"/>
        <v xml:space="preserve"> </v>
      </c>
      <c r="X18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8" t="str">
        <f t="shared" si="20"/>
        <v xml:space="preserve"> </v>
      </c>
      <c r="Z18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8" t="str">
        <f t="shared" si="21"/>
        <v xml:space="preserve"> </v>
      </c>
      <c r="AB18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7" customFormat="1" ht="13.2" hidden="1">
      <c r="A189" s="184" t="str">
        <f t="shared" si="15"/>
        <v>71040700000001</v>
      </c>
      <c r="B189" s="185" t="s">
        <v>439</v>
      </c>
      <c r="C189" s="134" t="s">
        <v>155</v>
      </c>
      <c r="D189" s="133" t="s">
        <v>183</v>
      </c>
      <c r="E189" s="132" t="s">
        <v>441</v>
      </c>
      <c r="F189" s="186" t="s">
        <v>441</v>
      </c>
      <c r="G189" s="187" t="s">
        <v>96</v>
      </c>
      <c r="H189" s="25"/>
      <c r="I189" s="18"/>
      <c r="J189" s="19"/>
      <c r="K189" s="19"/>
      <c r="L189" s="30" t="s">
        <v>110</v>
      </c>
      <c r="M189" s="31"/>
      <c r="N18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7" t="str">
        <f t="shared" si="16"/>
        <v xml:space="preserve"> </v>
      </c>
      <c r="Q18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7" t="str">
        <f t="shared" si="17"/>
        <v xml:space="preserve"> </v>
      </c>
      <c r="S18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7" t="str">
        <f t="shared" si="18"/>
        <v xml:space="preserve"> </v>
      </c>
      <c r="U18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7" t="str">
        <f t="shared" si="19"/>
        <v xml:space="preserve"> </v>
      </c>
      <c r="X18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7" t="str">
        <f t="shared" si="20"/>
        <v xml:space="preserve"> </v>
      </c>
      <c r="Z18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7" t="str">
        <f t="shared" si="21"/>
        <v xml:space="preserve"> </v>
      </c>
      <c r="AB18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3" customFormat="1" ht="13.2" hidden="1">
      <c r="A190" s="184" t="str">
        <f t="shared" si="15"/>
        <v>71040703000000</v>
      </c>
      <c r="B190" s="185" t="s">
        <v>439</v>
      </c>
      <c r="C190" s="134" t="s">
        <v>155</v>
      </c>
      <c r="D190" s="133" t="s">
        <v>183</v>
      </c>
      <c r="E190" s="132" t="s">
        <v>442</v>
      </c>
      <c r="F190" s="186" t="s">
        <v>441</v>
      </c>
      <c r="G190" s="187" t="s">
        <v>440</v>
      </c>
      <c r="H190" s="151" t="s">
        <v>208</v>
      </c>
      <c r="I190" s="152" t="s">
        <v>155</v>
      </c>
      <c r="J190" s="153">
        <v>7</v>
      </c>
      <c r="K190" s="153">
        <v>3</v>
      </c>
      <c r="L190" s="154" t="s">
        <v>209</v>
      </c>
      <c r="M190" s="155"/>
      <c r="N19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9" t="str">
        <f t="shared" si="16"/>
        <v xml:space="preserve"> </v>
      </c>
      <c r="Q19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9" t="str">
        <f t="shared" si="17"/>
        <v xml:space="preserve"> </v>
      </c>
      <c r="S19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9" t="str">
        <f t="shared" si="18"/>
        <v xml:space="preserve"> </v>
      </c>
      <c r="U19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9" t="str">
        <f t="shared" si="19"/>
        <v xml:space="preserve"> </v>
      </c>
      <c r="X19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9" t="str">
        <f t="shared" si="20"/>
        <v xml:space="preserve"> </v>
      </c>
      <c r="Z19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9" t="str">
        <f t="shared" si="21"/>
        <v xml:space="preserve"> </v>
      </c>
      <c r="AB19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7" customFormat="1" ht="13.2" hidden="1">
      <c r="A191" s="184" t="str">
        <f t="shared" si="15"/>
        <v>71040703000001</v>
      </c>
      <c r="B191" s="185" t="s">
        <v>439</v>
      </c>
      <c r="C191" s="134" t="s">
        <v>155</v>
      </c>
      <c r="D191" s="133" t="s">
        <v>183</v>
      </c>
      <c r="E191" s="132" t="s">
        <v>442</v>
      </c>
      <c r="F191" s="186" t="s">
        <v>441</v>
      </c>
      <c r="G191" s="187" t="s">
        <v>96</v>
      </c>
      <c r="H191" s="25"/>
      <c r="I191" s="25"/>
      <c r="J191" s="26"/>
      <c r="K191" s="26"/>
      <c r="L191" s="30" t="s">
        <v>108</v>
      </c>
      <c r="M191" s="31"/>
      <c r="N191" s="190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90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7" t="str">
        <f t="shared" si="16"/>
        <v xml:space="preserve"> </v>
      </c>
      <c r="Q19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7" t="str">
        <f t="shared" si="17"/>
        <v xml:space="preserve"> </v>
      </c>
      <c r="S19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7" t="str">
        <f t="shared" si="18"/>
        <v xml:space="preserve"> </v>
      </c>
      <c r="U19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90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7" t="str">
        <f t="shared" si="19"/>
        <v xml:space="preserve"> </v>
      </c>
      <c r="X19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7" t="str">
        <f t="shared" si="20"/>
        <v xml:space="preserve"> </v>
      </c>
      <c r="Z19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7" t="str">
        <f t="shared" si="21"/>
        <v xml:space="preserve"> </v>
      </c>
      <c r="AB19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8" customFormat="1" ht="13.8" hidden="1">
      <c r="A192" s="184" t="str">
        <f t="shared" si="15"/>
        <v>71040703010000</v>
      </c>
      <c r="B192" s="185" t="s">
        <v>439</v>
      </c>
      <c r="C192" s="134" t="s">
        <v>155</v>
      </c>
      <c r="D192" s="133" t="s">
        <v>183</v>
      </c>
      <c r="E192" s="132" t="s">
        <v>442</v>
      </c>
      <c r="F192" s="186" t="s">
        <v>106</v>
      </c>
      <c r="G192" s="187" t="s">
        <v>440</v>
      </c>
      <c r="H192" s="146"/>
      <c r="I192" s="147"/>
      <c r="J192" s="148"/>
      <c r="K192" s="148"/>
      <c r="L192" s="27" t="s">
        <v>210</v>
      </c>
      <c r="M192" s="28"/>
      <c r="N192" s="197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7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30" t="str">
        <f t="shared" si="16"/>
        <v xml:space="preserve"> </v>
      </c>
      <c r="Q19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30" t="str">
        <f t="shared" si="17"/>
        <v xml:space="preserve"> </v>
      </c>
      <c r="S19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30" t="str">
        <f t="shared" si="18"/>
        <v xml:space="preserve"> </v>
      </c>
      <c r="U19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7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30" t="str">
        <f t="shared" si="19"/>
        <v xml:space="preserve"> </v>
      </c>
      <c r="X19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30" t="str">
        <f t="shared" si="20"/>
        <v xml:space="preserve"> </v>
      </c>
      <c r="Z19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30" t="str">
        <f t="shared" si="21"/>
        <v xml:space="preserve"> </v>
      </c>
      <c r="AB19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7" customFormat="1" hidden="1">
      <c r="A193" s="184" t="str">
        <f t="shared" si="15"/>
        <v>71040703014639</v>
      </c>
      <c r="B193" s="185" t="s">
        <v>439</v>
      </c>
      <c r="C193" s="134" t="s">
        <v>155</v>
      </c>
      <c r="D193" s="133" t="s">
        <v>183</v>
      </c>
      <c r="E193" s="132" t="s">
        <v>442</v>
      </c>
      <c r="F193" s="186" t="s">
        <v>106</v>
      </c>
      <c r="G193" s="131">
        <v>4639</v>
      </c>
      <c r="H193" s="25"/>
      <c r="I193" s="25"/>
      <c r="J193" s="26"/>
      <c r="K193" s="26"/>
      <c r="L193" s="32" t="s">
        <v>211</v>
      </c>
      <c r="M193" s="48">
        <v>4639</v>
      </c>
      <c r="N193" s="183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3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31" t="str">
        <f t="shared" si="16"/>
        <v xml:space="preserve"> </v>
      </c>
      <c r="Q1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31" t="str">
        <f t="shared" si="17"/>
        <v xml:space="preserve"> </v>
      </c>
      <c r="S1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31" t="str">
        <f t="shared" si="18"/>
        <v xml:space="preserve"> </v>
      </c>
      <c r="U1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3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31" t="str">
        <f t="shared" si="19"/>
        <v xml:space="preserve"> </v>
      </c>
      <c r="X1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31" t="str">
        <f t="shared" si="20"/>
        <v xml:space="preserve"> </v>
      </c>
      <c r="Z1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31" t="str">
        <f t="shared" si="21"/>
        <v xml:space="preserve"> </v>
      </c>
      <c r="AB1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9" customFormat="1" ht="27.6">
      <c r="A194" s="184" t="str">
        <f t="shared" si="15"/>
        <v>71040900000000</v>
      </c>
      <c r="B194" s="185" t="s">
        <v>439</v>
      </c>
      <c r="C194" s="134" t="s">
        <v>155</v>
      </c>
      <c r="D194" s="133" t="s">
        <v>187</v>
      </c>
      <c r="E194" s="132" t="s">
        <v>441</v>
      </c>
      <c r="F194" s="186" t="s">
        <v>441</v>
      </c>
      <c r="G194" s="187" t="s">
        <v>440</v>
      </c>
      <c r="H194" s="175">
        <v>2490</v>
      </c>
      <c r="I194" s="166" t="s">
        <v>155</v>
      </c>
      <c r="J194" s="167">
        <v>9</v>
      </c>
      <c r="K194" s="167">
        <v>0</v>
      </c>
      <c r="L194" s="168" t="s">
        <v>212</v>
      </c>
      <c r="M194" s="176"/>
      <c r="N194" s="188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8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8" t="str">
        <f t="shared" si="16"/>
        <v xml:space="preserve"> </v>
      </c>
      <c r="Q1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8" t="str">
        <f t="shared" si="17"/>
        <v xml:space="preserve"> </v>
      </c>
      <c r="S1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8" t="str">
        <f t="shared" si="18"/>
        <v xml:space="preserve"> </v>
      </c>
      <c r="U1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8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8" t="str">
        <f t="shared" si="19"/>
        <v xml:space="preserve"> </v>
      </c>
      <c r="X1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8" t="str">
        <f t="shared" si="20"/>
        <v xml:space="preserve"> </v>
      </c>
      <c r="Z1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8" t="str">
        <f t="shared" si="21"/>
        <v xml:space="preserve"> </v>
      </c>
      <c r="AB1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7" customFormat="1" ht="13.2">
      <c r="A195" s="184" t="str">
        <f t="shared" si="15"/>
        <v>71040900000001</v>
      </c>
      <c r="B195" s="185" t="s">
        <v>439</v>
      </c>
      <c r="C195" s="134" t="s">
        <v>155</v>
      </c>
      <c r="D195" s="133" t="s">
        <v>187</v>
      </c>
      <c r="E195" s="132" t="s">
        <v>441</v>
      </c>
      <c r="F195" s="186" t="s">
        <v>441</v>
      </c>
      <c r="G195" s="187" t="s">
        <v>96</v>
      </c>
      <c r="H195" s="25"/>
      <c r="I195" s="18"/>
      <c r="J195" s="19"/>
      <c r="K195" s="19"/>
      <c r="L195" s="30" t="s">
        <v>110</v>
      </c>
      <c r="M195" s="31"/>
      <c r="N195" s="190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90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7" t="str">
        <f t="shared" si="16"/>
        <v xml:space="preserve"> </v>
      </c>
      <c r="Q19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7" t="str">
        <f t="shared" si="17"/>
        <v xml:space="preserve"> </v>
      </c>
      <c r="S19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7" t="str">
        <f t="shared" si="18"/>
        <v xml:space="preserve"> </v>
      </c>
      <c r="U19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90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7" t="str">
        <f t="shared" si="19"/>
        <v xml:space="preserve"> </v>
      </c>
      <c r="X19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7" t="str">
        <f t="shared" si="20"/>
        <v xml:space="preserve"> </v>
      </c>
      <c r="Z19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7" t="str">
        <f t="shared" si="21"/>
        <v xml:space="preserve"> </v>
      </c>
      <c r="AB19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3" customFormat="1" ht="26.4">
      <c r="A196" s="184" t="str">
        <f t="shared" si="15"/>
        <v>71040901000000</v>
      </c>
      <c r="B196" s="185" t="s">
        <v>439</v>
      </c>
      <c r="C196" s="134" t="s">
        <v>155</v>
      </c>
      <c r="D196" s="133" t="s">
        <v>187</v>
      </c>
      <c r="E196" s="132" t="s">
        <v>106</v>
      </c>
      <c r="F196" s="186" t="s">
        <v>441</v>
      </c>
      <c r="G196" s="187" t="s">
        <v>440</v>
      </c>
      <c r="H196" s="151">
        <v>2491</v>
      </c>
      <c r="I196" s="152" t="s">
        <v>155</v>
      </c>
      <c r="J196" s="153">
        <v>9</v>
      </c>
      <c r="K196" s="153">
        <v>1</v>
      </c>
      <c r="L196" s="154" t="s">
        <v>212</v>
      </c>
      <c r="M196" s="155"/>
      <c r="N196" s="192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2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9" t="str">
        <f t="shared" si="16"/>
        <v xml:space="preserve"> </v>
      </c>
      <c r="Q19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9" t="str">
        <f t="shared" si="17"/>
        <v xml:space="preserve"> </v>
      </c>
      <c r="S19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9" t="str">
        <f t="shared" si="18"/>
        <v xml:space="preserve"> </v>
      </c>
      <c r="U19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2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9" t="str">
        <f t="shared" si="19"/>
        <v xml:space="preserve"> </v>
      </c>
      <c r="X19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9" t="str">
        <f t="shared" si="20"/>
        <v xml:space="preserve"> </v>
      </c>
      <c r="Z19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9" t="str">
        <f t="shared" si="21"/>
        <v xml:space="preserve"> </v>
      </c>
      <c r="AB19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7" customFormat="1" ht="13.2">
      <c r="A197" s="184" t="str">
        <f t="shared" si="15"/>
        <v>71040901000001</v>
      </c>
      <c r="B197" s="185" t="s">
        <v>439</v>
      </c>
      <c r="C197" s="134" t="s">
        <v>155</v>
      </c>
      <c r="D197" s="133" t="s">
        <v>187</v>
      </c>
      <c r="E197" s="132" t="s">
        <v>106</v>
      </c>
      <c r="F197" s="186" t="s">
        <v>441</v>
      </c>
      <c r="G197" s="187" t="s">
        <v>96</v>
      </c>
      <c r="H197" s="25"/>
      <c r="I197" s="25"/>
      <c r="J197" s="26"/>
      <c r="K197" s="26"/>
      <c r="L197" s="30" t="s">
        <v>108</v>
      </c>
      <c r="M197" s="31"/>
      <c r="N197" s="190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90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7" t="str">
        <f t="shared" si="16"/>
        <v xml:space="preserve"> </v>
      </c>
      <c r="Q1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7" t="str">
        <f t="shared" si="17"/>
        <v xml:space="preserve"> </v>
      </c>
      <c r="S1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7" t="str">
        <f t="shared" si="18"/>
        <v xml:space="preserve"> </v>
      </c>
      <c r="U1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90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7" t="str">
        <f t="shared" si="19"/>
        <v xml:space="preserve"> </v>
      </c>
      <c r="X1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7" t="str">
        <f t="shared" si="20"/>
        <v xml:space="preserve"> </v>
      </c>
      <c r="Z1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7" t="str">
        <f t="shared" si="21"/>
        <v xml:space="preserve"> </v>
      </c>
      <c r="AB1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8" customFormat="1" ht="13.8" hidden="1">
      <c r="A198" s="184" t="str">
        <f t="shared" si="15"/>
        <v>71040901010000</v>
      </c>
      <c r="B198" s="185" t="s">
        <v>439</v>
      </c>
      <c r="C198" s="134" t="s">
        <v>155</v>
      </c>
      <c r="D198" s="133" t="s">
        <v>187</v>
      </c>
      <c r="E198" s="132" t="s">
        <v>106</v>
      </c>
      <c r="F198" s="186" t="s">
        <v>106</v>
      </c>
      <c r="G198" s="187" t="s">
        <v>440</v>
      </c>
      <c r="H198" s="146"/>
      <c r="I198" s="147"/>
      <c r="J198" s="148"/>
      <c r="K198" s="148"/>
      <c r="L198" s="27" t="s">
        <v>213</v>
      </c>
      <c r="M198" s="28"/>
      <c r="N198" s="197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7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30" t="str">
        <f t="shared" si="16"/>
        <v xml:space="preserve"> </v>
      </c>
      <c r="Q19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30" t="str">
        <f t="shared" si="17"/>
        <v xml:space="preserve"> </v>
      </c>
      <c r="S19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30" t="str">
        <f t="shared" si="18"/>
        <v xml:space="preserve"> </v>
      </c>
      <c r="U19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7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30" t="str">
        <f t="shared" si="19"/>
        <v xml:space="preserve"> </v>
      </c>
      <c r="X19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30" t="str">
        <f t="shared" si="20"/>
        <v xml:space="preserve"> </v>
      </c>
      <c r="Z19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30" t="str">
        <f t="shared" si="21"/>
        <v xml:space="preserve"> </v>
      </c>
      <c r="AB19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7" customFormat="1" hidden="1">
      <c r="A199" s="184" t="str">
        <f t="shared" si="15"/>
        <v>71040901014239</v>
      </c>
      <c r="B199" s="185" t="s">
        <v>439</v>
      </c>
      <c r="C199" s="134" t="s">
        <v>155</v>
      </c>
      <c r="D199" s="133" t="s">
        <v>187</v>
      </c>
      <c r="E199" s="132" t="s">
        <v>106</v>
      </c>
      <c r="F199" s="186" t="s">
        <v>106</v>
      </c>
      <c r="G199" s="131">
        <v>4239</v>
      </c>
      <c r="H199" s="17"/>
      <c r="I199" s="25"/>
      <c r="J199" s="26"/>
      <c r="K199" s="26"/>
      <c r="L199" s="32" t="s">
        <v>125</v>
      </c>
      <c r="M199" s="33">
        <v>4239</v>
      </c>
      <c r="N1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31" t="str">
        <f t="shared" si="16"/>
        <v xml:space="preserve"> </v>
      </c>
      <c r="Q1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31" t="str">
        <f t="shared" si="17"/>
        <v xml:space="preserve"> </v>
      </c>
      <c r="S1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31" t="str">
        <f t="shared" si="18"/>
        <v xml:space="preserve"> </v>
      </c>
      <c r="U1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31" t="str">
        <f t="shared" si="19"/>
        <v xml:space="preserve"> </v>
      </c>
      <c r="X1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31" t="str">
        <f t="shared" si="20"/>
        <v xml:space="preserve"> </v>
      </c>
      <c r="Z1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31" t="str">
        <f t="shared" si="21"/>
        <v xml:space="preserve"> </v>
      </c>
      <c r="AB1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7" customFormat="1" hidden="1">
      <c r="A200" s="184" t="str">
        <f t="shared" si="15"/>
        <v>71040901015221</v>
      </c>
      <c r="B200" s="185" t="s">
        <v>439</v>
      </c>
      <c r="C200" s="134" t="s">
        <v>155</v>
      </c>
      <c r="D200" s="133" t="s">
        <v>187</v>
      </c>
      <c r="E200" s="132" t="s">
        <v>106</v>
      </c>
      <c r="F200" s="186" t="s">
        <v>106</v>
      </c>
      <c r="G200" s="131">
        <v>5221</v>
      </c>
      <c r="H200" s="25"/>
      <c r="I200" s="25"/>
      <c r="J200" s="26"/>
      <c r="K200" s="26"/>
      <c r="L200" s="32" t="s">
        <v>194</v>
      </c>
      <c r="M200" s="48">
        <v>5221</v>
      </c>
      <c r="N200" s="183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3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31" t="str">
        <f t="shared" si="16"/>
        <v xml:space="preserve"> </v>
      </c>
      <c r="Q2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31" t="str">
        <f t="shared" si="17"/>
        <v xml:space="preserve"> </v>
      </c>
      <c r="S2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31" t="str">
        <f t="shared" si="18"/>
        <v xml:space="preserve"> </v>
      </c>
      <c r="U2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3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31" t="str">
        <f t="shared" si="19"/>
        <v xml:space="preserve"> </v>
      </c>
      <c r="X2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31" t="str">
        <f t="shared" si="20"/>
        <v xml:space="preserve"> </v>
      </c>
      <c r="Z2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31" t="str">
        <f t="shared" si="21"/>
        <v xml:space="preserve"> </v>
      </c>
      <c r="AB2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8" customFormat="1" ht="55.2" hidden="1">
      <c r="A201" s="184" t="str">
        <f t="shared" si="15"/>
        <v>71040901020000</v>
      </c>
      <c r="B201" s="185" t="s">
        <v>439</v>
      </c>
      <c r="C201" s="134" t="s">
        <v>155</v>
      </c>
      <c r="D201" s="133" t="s">
        <v>187</v>
      </c>
      <c r="E201" s="132" t="s">
        <v>106</v>
      </c>
      <c r="F201" s="186" t="s">
        <v>140</v>
      </c>
      <c r="G201" s="187" t="s">
        <v>440</v>
      </c>
      <c r="H201" s="146"/>
      <c r="I201" s="147"/>
      <c r="J201" s="148"/>
      <c r="K201" s="148"/>
      <c r="L201" s="27" t="s">
        <v>214</v>
      </c>
      <c r="M201" s="28"/>
      <c r="N201" s="197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7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30" t="str">
        <f t="shared" si="16"/>
        <v xml:space="preserve"> </v>
      </c>
      <c r="Q20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30" t="str">
        <f t="shared" si="17"/>
        <v xml:space="preserve"> </v>
      </c>
      <c r="S20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30" t="str">
        <f t="shared" si="18"/>
        <v xml:space="preserve"> </v>
      </c>
      <c r="U20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7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30" t="str">
        <f t="shared" si="19"/>
        <v xml:space="preserve"> </v>
      </c>
      <c r="X20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30" t="str">
        <f t="shared" si="20"/>
        <v xml:space="preserve"> </v>
      </c>
      <c r="Z20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30" t="str">
        <f t="shared" si="21"/>
        <v xml:space="preserve"> </v>
      </c>
      <c r="AB20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7" customFormat="1" ht="26.4" hidden="1">
      <c r="A202" s="184" t="str">
        <f t="shared" si="15"/>
        <v>71040901024637</v>
      </c>
      <c r="B202" s="185" t="s">
        <v>439</v>
      </c>
      <c r="C202" s="134" t="s">
        <v>155</v>
      </c>
      <c r="D202" s="133" t="s">
        <v>187</v>
      </c>
      <c r="E202" s="132" t="s">
        <v>106</v>
      </c>
      <c r="F202" s="186" t="s">
        <v>140</v>
      </c>
      <c r="G202" s="131">
        <v>4637</v>
      </c>
      <c r="H202" s="25"/>
      <c r="I202" s="25"/>
      <c r="J202" s="26"/>
      <c r="K202" s="26"/>
      <c r="L202" s="32" t="s">
        <v>215</v>
      </c>
      <c r="M202" s="48">
        <v>4637</v>
      </c>
      <c r="N202" s="183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3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31" t="str">
        <f t="shared" si="16"/>
        <v xml:space="preserve"> </v>
      </c>
      <c r="Q2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31" t="str">
        <f t="shared" si="17"/>
        <v xml:space="preserve"> </v>
      </c>
      <c r="S2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31" t="str">
        <f t="shared" si="18"/>
        <v xml:space="preserve"> </v>
      </c>
      <c r="U2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3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31" t="str">
        <f t="shared" si="19"/>
        <v xml:space="preserve"> </v>
      </c>
      <c r="X2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31" t="str">
        <f t="shared" si="20"/>
        <v xml:space="preserve"> </v>
      </c>
      <c r="Z2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31" t="str">
        <f t="shared" si="21"/>
        <v xml:space="preserve"> </v>
      </c>
      <c r="AB2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8" customFormat="1" ht="27.6" hidden="1">
      <c r="A203" s="184" t="str">
        <f t="shared" si="15"/>
        <v>71040901030000</v>
      </c>
      <c r="B203" s="185" t="s">
        <v>439</v>
      </c>
      <c r="C203" s="134" t="s">
        <v>155</v>
      </c>
      <c r="D203" s="133" t="s">
        <v>187</v>
      </c>
      <c r="E203" s="132" t="s">
        <v>106</v>
      </c>
      <c r="F203" s="186" t="s">
        <v>442</v>
      </c>
      <c r="G203" s="187" t="s">
        <v>440</v>
      </c>
      <c r="H203" s="146"/>
      <c r="I203" s="147"/>
      <c r="J203" s="148"/>
      <c r="K203" s="148"/>
      <c r="L203" s="27" t="s">
        <v>216</v>
      </c>
      <c r="M203" s="28"/>
      <c r="N203" s="197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7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30" t="str">
        <f t="shared" si="16"/>
        <v xml:space="preserve"> </v>
      </c>
      <c r="Q2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30" t="str">
        <f t="shared" si="17"/>
        <v xml:space="preserve"> </v>
      </c>
      <c r="S2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30" t="str">
        <f t="shared" si="18"/>
        <v xml:space="preserve"> </v>
      </c>
      <c r="U2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7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30" t="str">
        <f t="shared" si="19"/>
        <v xml:space="preserve"> </v>
      </c>
      <c r="X2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30" t="str">
        <f t="shared" si="20"/>
        <v xml:space="preserve"> </v>
      </c>
      <c r="Z2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30" t="str">
        <f t="shared" si="21"/>
        <v xml:space="preserve"> </v>
      </c>
      <c r="AB2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7" customFormat="1" ht="26.4" hidden="1">
      <c r="A204" s="184" t="str">
        <f t="shared" si="15"/>
        <v>71040901034511</v>
      </c>
      <c r="B204" s="185" t="s">
        <v>439</v>
      </c>
      <c r="C204" s="134" t="s">
        <v>155</v>
      </c>
      <c r="D204" s="133" t="s">
        <v>187</v>
      </c>
      <c r="E204" s="132" t="s">
        <v>106</v>
      </c>
      <c r="F204" s="186" t="s">
        <v>442</v>
      </c>
      <c r="G204" s="131">
        <v>4511</v>
      </c>
      <c r="H204" s="25"/>
      <c r="I204" s="25"/>
      <c r="J204" s="26"/>
      <c r="K204" s="26"/>
      <c r="L204" s="29" t="s">
        <v>217</v>
      </c>
      <c r="M204" s="12">
        <v>4511</v>
      </c>
      <c r="N204" s="183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3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31" t="str">
        <f t="shared" si="16"/>
        <v xml:space="preserve"> </v>
      </c>
      <c r="Q2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31" t="str">
        <f t="shared" si="17"/>
        <v xml:space="preserve"> </v>
      </c>
      <c r="S2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31" t="str">
        <f t="shared" si="18"/>
        <v xml:space="preserve"> </v>
      </c>
      <c r="U2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3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31" t="str">
        <f t="shared" si="19"/>
        <v xml:space="preserve"> </v>
      </c>
      <c r="X2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31" t="str">
        <f t="shared" si="20"/>
        <v xml:space="preserve"> </v>
      </c>
      <c r="Z2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31" t="str">
        <f t="shared" si="21"/>
        <v xml:space="preserve"> </v>
      </c>
      <c r="AB2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8" customFormat="1" ht="27.6" hidden="1">
      <c r="A205" s="184" t="str">
        <f t="shared" si="15"/>
        <v>71040901040000</v>
      </c>
      <c r="B205" s="185" t="s">
        <v>439</v>
      </c>
      <c r="C205" s="134" t="s">
        <v>155</v>
      </c>
      <c r="D205" s="133" t="s">
        <v>187</v>
      </c>
      <c r="E205" s="132" t="s">
        <v>106</v>
      </c>
      <c r="F205" s="186" t="s">
        <v>155</v>
      </c>
      <c r="G205" s="187" t="s">
        <v>440</v>
      </c>
      <c r="H205" s="146"/>
      <c r="I205" s="147"/>
      <c r="J205" s="148"/>
      <c r="K205" s="148"/>
      <c r="L205" s="27" t="s">
        <v>218</v>
      </c>
      <c r="M205" s="28"/>
      <c r="N205" s="197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7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30" t="str">
        <f t="shared" si="16"/>
        <v xml:space="preserve"> </v>
      </c>
      <c r="Q2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30" t="str">
        <f t="shared" si="17"/>
        <v xml:space="preserve"> </v>
      </c>
      <c r="S2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30" t="str">
        <f t="shared" si="18"/>
        <v xml:space="preserve"> </v>
      </c>
      <c r="U2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7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30" t="str">
        <f t="shared" si="19"/>
        <v xml:space="preserve"> </v>
      </c>
      <c r="X2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30" t="str">
        <f t="shared" si="20"/>
        <v xml:space="preserve"> </v>
      </c>
      <c r="Z2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30" t="str">
        <f t="shared" si="21"/>
        <v xml:space="preserve"> </v>
      </c>
      <c r="AB2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7" customFormat="1" hidden="1">
      <c r="A206" s="184" t="str">
        <f t="shared" si="15"/>
        <v>71040901044639</v>
      </c>
      <c r="B206" s="185" t="s">
        <v>439</v>
      </c>
      <c r="C206" s="134" t="s">
        <v>155</v>
      </c>
      <c r="D206" s="133" t="s">
        <v>187</v>
      </c>
      <c r="E206" s="132" t="s">
        <v>106</v>
      </c>
      <c r="F206" s="186" t="s">
        <v>155</v>
      </c>
      <c r="G206" s="131">
        <v>4639</v>
      </c>
      <c r="H206" s="25"/>
      <c r="I206" s="25"/>
      <c r="J206" s="26"/>
      <c r="K206" s="26"/>
      <c r="L206" s="32" t="s">
        <v>211</v>
      </c>
      <c r="M206" s="48">
        <v>4639</v>
      </c>
      <c r="N206" s="183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3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31" t="str">
        <f t="shared" si="16"/>
        <v xml:space="preserve"> </v>
      </c>
      <c r="Q2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31" t="str">
        <f t="shared" si="17"/>
        <v xml:space="preserve"> </v>
      </c>
      <c r="S2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31" t="str">
        <f t="shared" si="18"/>
        <v xml:space="preserve"> </v>
      </c>
      <c r="U2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3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31" t="str">
        <f t="shared" si="19"/>
        <v xml:space="preserve"> </v>
      </c>
      <c r="X2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31" t="str">
        <f t="shared" si="20"/>
        <v xml:space="preserve"> </v>
      </c>
      <c r="Z2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31" t="str">
        <f t="shared" si="21"/>
        <v xml:space="preserve"> </v>
      </c>
      <c r="AB2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7" customFormat="1" ht="26.4" hidden="1">
      <c r="A207" s="184" t="str">
        <f t="shared" si="15"/>
        <v>71040901044819</v>
      </c>
      <c r="B207" s="185" t="s">
        <v>439</v>
      </c>
      <c r="C207" s="134" t="s">
        <v>155</v>
      </c>
      <c r="D207" s="133" t="s">
        <v>187</v>
      </c>
      <c r="E207" s="132" t="s">
        <v>106</v>
      </c>
      <c r="F207" s="186" t="s">
        <v>155</v>
      </c>
      <c r="G207" s="131">
        <v>4819</v>
      </c>
      <c r="H207" s="25"/>
      <c r="I207" s="25"/>
      <c r="J207" s="26"/>
      <c r="K207" s="26"/>
      <c r="L207" s="30" t="s">
        <v>219</v>
      </c>
      <c r="M207" s="31">
        <v>4819</v>
      </c>
      <c r="N207" s="183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3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31" t="str">
        <f t="shared" si="16"/>
        <v xml:space="preserve"> </v>
      </c>
      <c r="Q2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31" t="str">
        <f t="shared" si="17"/>
        <v xml:space="preserve"> </v>
      </c>
      <c r="S2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31" t="str">
        <f t="shared" si="18"/>
        <v xml:space="preserve"> </v>
      </c>
      <c r="U2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3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31" t="str">
        <f t="shared" si="19"/>
        <v xml:space="preserve"> </v>
      </c>
      <c r="X2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31" t="str">
        <f t="shared" si="20"/>
        <v xml:space="preserve"> </v>
      </c>
      <c r="Z2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31" t="str">
        <f t="shared" si="21"/>
        <v xml:space="preserve"> </v>
      </c>
      <c r="AB2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8" customFormat="1" ht="13.8" hidden="1">
      <c r="A208" s="184" t="str">
        <f t="shared" si="15"/>
        <v>71040901050000</v>
      </c>
      <c r="B208" s="185" t="s">
        <v>439</v>
      </c>
      <c r="C208" s="134" t="s">
        <v>155</v>
      </c>
      <c r="D208" s="133" t="s">
        <v>187</v>
      </c>
      <c r="E208" s="132" t="s">
        <v>106</v>
      </c>
      <c r="F208" s="186" t="s">
        <v>149</v>
      </c>
      <c r="G208" s="187" t="s">
        <v>440</v>
      </c>
      <c r="H208" s="146"/>
      <c r="I208" s="147"/>
      <c r="J208" s="148"/>
      <c r="K208" s="148"/>
      <c r="L208" s="27" t="s">
        <v>220</v>
      </c>
      <c r="M208" s="28"/>
      <c r="N208" s="197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7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30" t="str">
        <f t="shared" ref="P208:P271" si="24">IFERROR(Q208/O208, " ")</f>
        <v xml:space="preserve"> </v>
      </c>
      <c r="Q20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30" t="str">
        <f t="shared" ref="R208:R271" si="25">IFERROR(S208/O208, " ")</f>
        <v xml:space="preserve"> </v>
      </c>
      <c r="S20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30" t="str">
        <f t="shared" ref="T208:T271" si="26">IFERROR(U208/O208, " ")</f>
        <v xml:space="preserve"> </v>
      </c>
      <c r="U20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7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30" t="str">
        <f t="shared" ref="W208:W271" si="27">IFERROR(X208/V208, " ")</f>
        <v xml:space="preserve"> </v>
      </c>
      <c r="X20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30" t="str">
        <f t="shared" ref="Y208:Y271" si="28">IFERROR(Z208/V208, " ")</f>
        <v xml:space="preserve"> </v>
      </c>
      <c r="Z20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30" t="str">
        <f t="shared" ref="AA208:AA271" si="29">IFERROR(AB208/V208, " ")</f>
        <v xml:space="preserve"> </v>
      </c>
      <c r="AB20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7" customFormat="1" hidden="1">
      <c r="A209" s="184" t="str">
        <f t="shared" si="15"/>
        <v>71040901058111</v>
      </c>
      <c r="B209" s="185" t="s">
        <v>439</v>
      </c>
      <c r="C209" s="134" t="s">
        <v>155</v>
      </c>
      <c r="D209" s="133" t="s">
        <v>187</v>
      </c>
      <c r="E209" s="132" t="s">
        <v>106</v>
      </c>
      <c r="F209" s="186" t="s">
        <v>149</v>
      </c>
      <c r="G209" s="131">
        <v>8111</v>
      </c>
      <c r="H209" s="25"/>
      <c r="I209" s="25"/>
      <c r="J209" s="26"/>
      <c r="K209" s="26"/>
      <c r="L209" s="30" t="s">
        <v>221</v>
      </c>
      <c r="M209" s="31">
        <v>8111</v>
      </c>
      <c r="N209" s="183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3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31" t="str">
        <f t="shared" si="24"/>
        <v xml:space="preserve"> </v>
      </c>
      <c r="Q2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31" t="str">
        <f t="shared" si="25"/>
        <v xml:space="preserve"> </v>
      </c>
      <c r="S2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31" t="str">
        <f t="shared" si="26"/>
        <v xml:space="preserve"> </v>
      </c>
      <c r="U2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3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31" t="str">
        <f t="shared" si="27"/>
        <v xml:space="preserve"> </v>
      </c>
      <c r="X2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31" t="str">
        <f t="shared" si="28"/>
        <v xml:space="preserve"> </v>
      </c>
      <c r="Z2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31" t="str">
        <f t="shared" si="29"/>
        <v xml:space="preserve"> </v>
      </c>
      <c r="AB2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7" customFormat="1" hidden="1">
      <c r="A210" s="184" t="str">
        <f t="shared" si="15"/>
        <v>71040901058411</v>
      </c>
      <c r="B210" s="185" t="s">
        <v>439</v>
      </c>
      <c r="C210" s="134" t="s">
        <v>155</v>
      </c>
      <c r="D210" s="133" t="s">
        <v>187</v>
      </c>
      <c r="E210" s="132" t="s">
        <v>106</v>
      </c>
      <c r="F210" s="186" t="s">
        <v>149</v>
      </c>
      <c r="G210" s="131">
        <v>8411</v>
      </c>
      <c r="H210" s="25"/>
      <c r="I210" s="25"/>
      <c r="J210" s="26"/>
      <c r="K210" s="26"/>
      <c r="L210" s="29" t="s">
        <v>222</v>
      </c>
      <c r="M210" s="12">
        <v>8411</v>
      </c>
      <c r="N210" s="183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3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31" t="str">
        <f t="shared" si="24"/>
        <v xml:space="preserve"> </v>
      </c>
      <c r="Q2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31" t="str">
        <f t="shared" si="25"/>
        <v xml:space="preserve"> </v>
      </c>
      <c r="S2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31" t="str">
        <f t="shared" si="26"/>
        <v xml:space="preserve"> </v>
      </c>
      <c r="U2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3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31" t="str">
        <f t="shared" si="27"/>
        <v xml:space="preserve"> </v>
      </c>
      <c r="X2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31" t="str">
        <f t="shared" si="28"/>
        <v xml:space="preserve"> </v>
      </c>
      <c r="Z2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31" t="str">
        <f t="shared" si="29"/>
        <v xml:space="preserve"> </v>
      </c>
      <c r="AB2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8" customFormat="1" ht="13.8" hidden="1">
      <c r="A211" s="184" t="str">
        <f t="shared" ref="A211:A283" si="30">CONCATENATE(B211,C211,D211,E211,F211,G211)</f>
        <v>71040901060000</v>
      </c>
      <c r="B211" s="185" t="s">
        <v>439</v>
      </c>
      <c r="C211" s="134" t="s">
        <v>155</v>
      </c>
      <c r="D211" s="133" t="s">
        <v>187</v>
      </c>
      <c r="E211" s="132" t="s">
        <v>106</v>
      </c>
      <c r="F211" s="186" t="s">
        <v>157</v>
      </c>
      <c r="G211" s="187" t="s">
        <v>440</v>
      </c>
      <c r="H211" s="146"/>
      <c r="I211" s="147"/>
      <c r="J211" s="148"/>
      <c r="K211" s="148"/>
      <c r="L211" s="27" t="s">
        <v>223</v>
      </c>
      <c r="M211" s="28"/>
      <c r="N211" s="197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7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30" t="str">
        <f t="shared" si="24"/>
        <v xml:space="preserve"> </v>
      </c>
      <c r="Q2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30" t="str">
        <f t="shared" si="25"/>
        <v xml:space="preserve"> </v>
      </c>
      <c r="S2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30" t="str">
        <f t="shared" si="26"/>
        <v xml:space="preserve"> </v>
      </c>
      <c r="U2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7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30" t="str">
        <f t="shared" si="27"/>
        <v xml:space="preserve"> </v>
      </c>
      <c r="X2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30" t="str">
        <f t="shared" si="28"/>
        <v xml:space="preserve"> </v>
      </c>
      <c r="Z2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30" t="str">
        <f t="shared" si="29"/>
        <v xml:space="preserve"> </v>
      </c>
      <c r="AB2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8" customFormat="1" ht="13.8" hidden="1">
      <c r="A212" s="184">
        <v>71040901064861</v>
      </c>
      <c r="B212" s="185" t="s">
        <v>439</v>
      </c>
      <c r="C212" s="134" t="s">
        <v>155</v>
      </c>
      <c r="D212" s="133" t="s">
        <v>187</v>
      </c>
      <c r="E212" s="132" t="s">
        <v>106</v>
      </c>
      <c r="F212" s="186" t="s">
        <v>157</v>
      </c>
      <c r="G212" s="187">
        <v>4861</v>
      </c>
      <c r="H212" s="146"/>
      <c r="I212" s="147"/>
      <c r="J212" s="148"/>
      <c r="K212" s="148"/>
      <c r="L212" s="27" t="s">
        <v>134</v>
      </c>
      <c r="M212" s="28">
        <v>4861</v>
      </c>
      <c r="N212" s="197"/>
      <c r="O212" s="197"/>
      <c r="P212" s="230" t="str">
        <f t="shared" si="24"/>
        <v xml:space="preserve"> </v>
      </c>
      <c r="Q212" s="197"/>
      <c r="R212" s="230" t="str">
        <f t="shared" si="25"/>
        <v xml:space="preserve"> </v>
      </c>
      <c r="S212" s="197"/>
      <c r="T212" s="230" t="str">
        <f t="shared" si="26"/>
        <v xml:space="preserve"> </v>
      </c>
      <c r="U212" s="197"/>
      <c r="V212" s="197"/>
      <c r="W212" s="230" t="str">
        <f t="shared" si="27"/>
        <v xml:space="preserve"> </v>
      </c>
      <c r="X212" s="197"/>
      <c r="Y212" s="230" t="str">
        <f t="shared" si="28"/>
        <v xml:space="preserve"> </v>
      </c>
      <c r="Z212" s="197"/>
      <c r="AA212" s="230" t="str">
        <f t="shared" si="29"/>
        <v xml:space="preserve"> </v>
      </c>
      <c r="AB212" s="197"/>
    </row>
    <row r="213" spans="1:28" s="137" customFormat="1" ht="26.4" hidden="1">
      <c r="A213" s="184" t="str">
        <f t="shared" si="30"/>
        <v>71040901064819</v>
      </c>
      <c r="B213" s="185" t="s">
        <v>439</v>
      </c>
      <c r="C213" s="134" t="s">
        <v>155</v>
      </c>
      <c r="D213" s="133" t="s">
        <v>187</v>
      </c>
      <c r="E213" s="132" t="s">
        <v>106</v>
      </c>
      <c r="F213" s="186" t="s">
        <v>157</v>
      </c>
      <c r="G213" s="131">
        <v>4819</v>
      </c>
      <c r="H213" s="25"/>
      <c r="I213" s="25"/>
      <c r="J213" s="26"/>
      <c r="K213" s="26"/>
      <c r="L213" s="30" t="s">
        <v>219</v>
      </c>
      <c r="M213" s="31">
        <v>4819</v>
      </c>
      <c r="N213" s="183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3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31" t="str">
        <f t="shared" si="24"/>
        <v xml:space="preserve"> </v>
      </c>
      <c r="Q2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31" t="str">
        <f t="shared" si="25"/>
        <v xml:space="preserve"> </v>
      </c>
      <c r="S2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31" t="str">
        <f t="shared" si="26"/>
        <v xml:space="preserve"> </v>
      </c>
      <c r="U2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3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31" t="str">
        <f t="shared" si="27"/>
        <v xml:space="preserve"> </v>
      </c>
      <c r="X2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31" t="str">
        <f t="shared" si="28"/>
        <v xml:space="preserve"> </v>
      </c>
      <c r="Z2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31" t="str">
        <f t="shared" si="29"/>
        <v xml:space="preserve"> </v>
      </c>
      <c r="AB2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8" customFormat="1" ht="13.8" hidden="1">
      <c r="A214" s="184" t="str">
        <f t="shared" si="30"/>
        <v>71040901070000</v>
      </c>
      <c r="B214" s="185" t="s">
        <v>439</v>
      </c>
      <c r="C214" s="134" t="s">
        <v>155</v>
      </c>
      <c r="D214" s="133" t="s">
        <v>187</v>
      </c>
      <c r="E214" s="132" t="s">
        <v>106</v>
      </c>
      <c r="F214" s="186" t="s">
        <v>183</v>
      </c>
      <c r="G214" s="187" t="s">
        <v>440</v>
      </c>
      <c r="H214" s="146"/>
      <c r="I214" s="147"/>
      <c r="J214" s="148"/>
      <c r="K214" s="148"/>
      <c r="L214" s="27" t="s">
        <v>224</v>
      </c>
      <c r="M214" s="28"/>
      <c r="N214" s="197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7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30" t="str">
        <f t="shared" si="24"/>
        <v xml:space="preserve"> </v>
      </c>
      <c r="Q21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30" t="str">
        <f t="shared" si="25"/>
        <v xml:space="preserve"> </v>
      </c>
      <c r="S21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30" t="str">
        <f t="shared" si="26"/>
        <v xml:space="preserve"> </v>
      </c>
      <c r="U21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7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30" t="str">
        <f t="shared" si="27"/>
        <v xml:space="preserve"> </v>
      </c>
      <c r="X21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30" t="str">
        <f t="shared" si="28"/>
        <v xml:space="preserve"> </v>
      </c>
      <c r="Z21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30" t="str">
        <f t="shared" si="29"/>
        <v xml:space="preserve"> </v>
      </c>
      <c r="AB21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7" customFormat="1" hidden="1">
      <c r="A215" s="184" t="str">
        <f t="shared" si="30"/>
        <v>71040901074239</v>
      </c>
      <c r="B215" s="185" t="s">
        <v>439</v>
      </c>
      <c r="C215" s="134" t="s">
        <v>155</v>
      </c>
      <c r="D215" s="133" t="s">
        <v>187</v>
      </c>
      <c r="E215" s="132" t="s">
        <v>106</v>
      </c>
      <c r="F215" s="186" t="s">
        <v>183</v>
      </c>
      <c r="G215" s="131">
        <v>4239</v>
      </c>
      <c r="H215" s="25"/>
      <c r="I215" s="25"/>
      <c r="J215" s="26"/>
      <c r="K215" s="26"/>
      <c r="L215" s="29" t="s">
        <v>125</v>
      </c>
      <c r="M215" s="12">
        <v>4239</v>
      </c>
      <c r="N215" s="183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3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31" t="str">
        <f t="shared" si="24"/>
        <v xml:space="preserve"> </v>
      </c>
      <c r="Q2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31" t="str">
        <f t="shared" si="25"/>
        <v xml:space="preserve"> </v>
      </c>
      <c r="S2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31" t="str">
        <f t="shared" si="26"/>
        <v xml:space="preserve"> </v>
      </c>
      <c r="U2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3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31" t="str">
        <f t="shared" si="27"/>
        <v xml:space="preserve"> </v>
      </c>
      <c r="X2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31" t="str">
        <f t="shared" si="28"/>
        <v xml:space="preserve"> </v>
      </c>
      <c r="Z2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31" t="str">
        <f t="shared" si="29"/>
        <v xml:space="preserve"> </v>
      </c>
      <c r="AB2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8" customFormat="1" ht="13.8" hidden="1">
      <c r="A216" s="184" t="str">
        <f t="shared" si="30"/>
        <v>71040901080000</v>
      </c>
      <c r="B216" s="185" t="s">
        <v>439</v>
      </c>
      <c r="C216" s="134" t="s">
        <v>155</v>
      </c>
      <c r="D216" s="133" t="s">
        <v>187</v>
      </c>
      <c r="E216" s="132" t="s">
        <v>106</v>
      </c>
      <c r="F216" s="186" t="s">
        <v>185</v>
      </c>
      <c r="G216" s="187" t="s">
        <v>440</v>
      </c>
      <c r="H216" s="146"/>
      <c r="I216" s="147"/>
      <c r="J216" s="148"/>
      <c r="K216" s="148"/>
      <c r="L216" s="27" t="s">
        <v>225</v>
      </c>
      <c r="M216" s="28"/>
      <c r="N216" s="197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7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30" t="str">
        <f t="shared" si="24"/>
        <v xml:space="preserve"> </v>
      </c>
      <c r="Q21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30" t="str">
        <f t="shared" si="25"/>
        <v xml:space="preserve"> </v>
      </c>
      <c r="S21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30" t="str">
        <f t="shared" si="26"/>
        <v xml:space="preserve"> </v>
      </c>
      <c r="U21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7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30" t="str">
        <f t="shared" si="27"/>
        <v xml:space="preserve"> </v>
      </c>
      <c r="X21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30" t="str">
        <f t="shared" si="28"/>
        <v xml:space="preserve"> </v>
      </c>
      <c r="Z21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30" t="str">
        <f t="shared" si="29"/>
        <v xml:space="preserve"> </v>
      </c>
      <c r="AB21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7" customFormat="1" hidden="1">
      <c r="A217" s="184" t="str">
        <f t="shared" si="30"/>
        <v>71040901084234</v>
      </c>
      <c r="B217" s="185" t="s">
        <v>439</v>
      </c>
      <c r="C217" s="134" t="s">
        <v>155</v>
      </c>
      <c r="D217" s="133" t="s">
        <v>187</v>
      </c>
      <c r="E217" s="132" t="s">
        <v>106</v>
      </c>
      <c r="F217" s="186" t="s">
        <v>185</v>
      </c>
      <c r="G217" s="131">
        <v>4234</v>
      </c>
      <c r="H217" s="25"/>
      <c r="I217" s="25"/>
      <c r="J217" s="26"/>
      <c r="K217" s="26"/>
      <c r="L217" s="29" t="s">
        <v>122</v>
      </c>
      <c r="M217" s="12">
        <v>4234</v>
      </c>
      <c r="N217" s="183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3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31" t="str">
        <f t="shared" si="24"/>
        <v xml:space="preserve"> </v>
      </c>
      <c r="Q2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31" t="str">
        <f t="shared" si="25"/>
        <v xml:space="preserve"> </v>
      </c>
      <c r="S2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31" t="str">
        <f t="shared" si="26"/>
        <v xml:space="preserve"> </v>
      </c>
      <c r="U2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3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31" t="str">
        <f t="shared" si="27"/>
        <v xml:space="preserve"> </v>
      </c>
      <c r="X2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31" t="str">
        <f t="shared" si="28"/>
        <v xml:space="preserve"> </v>
      </c>
      <c r="Z2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31" t="str">
        <f t="shared" si="29"/>
        <v xml:space="preserve"> </v>
      </c>
      <c r="AB2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7" customFormat="1" ht="26.4" hidden="1">
      <c r="A218" s="184" t="str">
        <f t="shared" si="30"/>
        <v>71040901084511</v>
      </c>
      <c r="B218" s="185" t="s">
        <v>439</v>
      </c>
      <c r="C218" s="134" t="s">
        <v>155</v>
      </c>
      <c r="D218" s="133" t="s">
        <v>187</v>
      </c>
      <c r="E218" s="132" t="s">
        <v>106</v>
      </c>
      <c r="F218" s="186" t="s">
        <v>185</v>
      </c>
      <c r="G218" s="131">
        <v>4511</v>
      </c>
      <c r="H218" s="25"/>
      <c r="I218" s="25"/>
      <c r="J218" s="26"/>
      <c r="K218" s="26"/>
      <c r="L218" s="29" t="s">
        <v>217</v>
      </c>
      <c r="M218" s="12">
        <v>4511</v>
      </c>
      <c r="N218" s="183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3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31" t="str">
        <f t="shared" si="24"/>
        <v xml:space="preserve"> </v>
      </c>
      <c r="Q2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31" t="str">
        <f t="shared" si="25"/>
        <v xml:space="preserve"> </v>
      </c>
      <c r="S2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31" t="str">
        <f t="shared" si="26"/>
        <v xml:space="preserve"> </v>
      </c>
      <c r="U2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3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31" t="str">
        <f t="shared" si="27"/>
        <v xml:space="preserve"> </v>
      </c>
      <c r="X2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31" t="str">
        <f t="shared" si="28"/>
        <v xml:space="preserve"> </v>
      </c>
      <c r="Z2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31" t="str">
        <f t="shared" si="29"/>
        <v xml:space="preserve"> </v>
      </c>
      <c r="AB2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8" customFormat="1" ht="13.8">
      <c r="A219" s="184" t="str">
        <f t="shared" si="30"/>
        <v>71040901090000</v>
      </c>
      <c r="B219" s="185" t="s">
        <v>439</v>
      </c>
      <c r="C219" s="134" t="s">
        <v>155</v>
      </c>
      <c r="D219" s="133" t="s">
        <v>187</v>
      </c>
      <c r="E219" s="132" t="s">
        <v>106</v>
      </c>
      <c r="F219" s="186" t="s">
        <v>187</v>
      </c>
      <c r="G219" s="187" t="s">
        <v>440</v>
      </c>
      <c r="H219" s="146"/>
      <c r="I219" s="147"/>
      <c r="J219" s="148"/>
      <c r="K219" s="148"/>
      <c r="L219" s="27" t="s">
        <v>226</v>
      </c>
      <c r="M219" s="28"/>
      <c r="N21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30" t="str">
        <f t="shared" si="24"/>
        <v xml:space="preserve"> </v>
      </c>
      <c r="Q21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30" t="str">
        <f t="shared" si="25"/>
        <v xml:space="preserve"> </v>
      </c>
      <c r="S21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30" t="str">
        <f t="shared" si="26"/>
        <v xml:space="preserve"> </v>
      </c>
      <c r="U21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30" t="str">
        <f t="shared" si="27"/>
        <v xml:space="preserve"> </v>
      </c>
      <c r="X21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30" t="str">
        <f t="shared" si="28"/>
        <v xml:space="preserve"> </v>
      </c>
      <c r="Z21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30" t="str">
        <f t="shared" si="29"/>
        <v xml:space="preserve"> </v>
      </c>
      <c r="AB21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7" customFormat="1" hidden="1">
      <c r="A220" s="184" t="str">
        <f t="shared" si="30"/>
        <v>71040901094234</v>
      </c>
      <c r="B220" s="185" t="s">
        <v>439</v>
      </c>
      <c r="C220" s="134" t="s">
        <v>155</v>
      </c>
      <c r="D220" s="133" t="s">
        <v>187</v>
      </c>
      <c r="E220" s="132" t="s">
        <v>106</v>
      </c>
      <c r="F220" s="186" t="s">
        <v>187</v>
      </c>
      <c r="G220" s="131">
        <v>4234</v>
      </c>
      <c r="H220" s="25"/>
      <c r="I220" s="25"/>
      <c r="J220" s="26"/>
      <c r="K220" s="26"/>
      <c r="L220" s="29" t="s">
        <v>122</v>
      </c>
      <c r="M220" s="12">
        <v>4234</v>
      </c>
      <c r="N2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31" t="str">
        <f t="shared" si="24"/>
        <v xml:space="preserve"> </v>
      </c>
      <c r="Q2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31" t="str">
        <f t="shared" si="25"/>
        <v xml:space="preserve"> </v>
      </c>
      <c r="S2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31" t="str">
        <f t="shared" si="26"/>
        <v xml:space="preserve"> </v>
      </c>
      <c r="U2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31" t="str">
        <f t="shared" si="27"/>
        <v xml:space="preserve"> </v>
      </c>
      <c r="X2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31" t="str">
        <f t="shared" si="28"/>
        <v xml:space="preserve"> </v>
      </c>
      <c r="Z2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31" t="str">
        <f t="shared" si="29"/>
        <v xml:space="preserve"> </v>
      </c>
      <c r="AB2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7" customFormat="1">
      <c r="A221" s="184" t="str">
        <f t="shared" si="30"/>
        <v>71040901094239</v>
      </c>
      <c r="B221" s="185" t="s">
        <v>439</v>
      </c>
      <c r="C221" s="134" t="s">
        <v>155</v>
      </c>
      <c r="D221" s="133" t="s">
        <v>187</v>
      </c>
      <c r="E221" s="132" t="s">
        <v>106</v>
      </c>
      <c r="F221" s="186" t="s">
        <v>187</v>
      </c>
      <c r="G221" s="131">
        <v>4239</v>
      </c>
      <c r="H221" s="25"/>
      <c r="I221" s="25"/>
      <c r="J221" s="26"/>
      <c r="K221" s="26"/>
      <c r="L221" s="29" t="s">
        <v>125</v>
      </c>
      <c r="M221" s="33">
        <v>4239</v>
      </c>
      <c r="N2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31" t="str">
        <f t="shared" si="24"/>
        <v xml:space="preserve"> </v>
      </c>
      <c r="Q2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31" t="str">
        <f t="shared" si="25"/>
        <v xml:space="preserve"> </v>
      </c>
      <c r="S2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31" t="str">
        <f t="shared" si="26"/>
        <v xml:space="preserve"> </v>
      </c>
      <c r="U2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31" t="str">
        <f t="shared" si="27"/>
        <v xml:space="preserve"> </v>
      </c>
      <c r="X2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31" t="str">
        <f t="shared" si="28"/>
        <v xml:space="preserve"> </v>
      </c>
      <c r="Z2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31" t="str">
        <f t="shared" si="29"/>
        <v xml:space="preserve"> </v>
      </c>
      <c r="AB2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7" customFormat="1" ht="26.4">
      <c r="A222" s="184" t="str">
        <f t="shared" si="30"/>
        <v>71040901094819</v>
      </c>
      <c r="B222" s="185" t="s">
        <v>439</v>
      </c>
      <c r="C222" s="134" t="s">
        <v>155</v>
      </c>
      <c r="D222" s="133" t="s">
        <v>187</v>
      </c>
      <c r="E222" s="132" t="s">
        <v>106</v>
      </c>
      <c r="F222" s="186" t="s">
        <v>187</v>
      </c>
      <c r="G222" s="131">
        <v>4819</v>
      </c>
      <c r="H222" s="25"/>
      <c r="I222" s="25"/>
      <c r="J222" s="26"/>
      <c r="K222" s="26"/>
      <c r="L222" s="29" t="s">
        <v>219</v>
      </c>
      <c r="M222" s="33">
        <v>4819</v>
      </c>
      <c r="N2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31" t="str">
        <f t="shared" si="24"/>
        <v xml:space="preserve"> </v>
      </c>
      <c r="Q2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31" t="str">
        <f t="shared" si="25"/>
        <v xml:space="preserve"> </v>
      </c>
      <c r="S2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31" t="str">
        <f t="shared" si="26"/>
        <v xml:space="preserve"> </v>
      </c>
      <c r="U2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31" t="str">
        <f t="shared" si="27"/>
        <v xml:space="preserve"> </v>
      </c>
      <c r="X2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31" t="str">
        <f t="shared" si="28"/>
        <v xml:space="preserve"> </v>
      </c>
      <c r="Z2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31" t="str">
        <f t="shared" si="29"/>
        <v xml:space="preserve"> </v>
      </c>
      <c r="AB2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8" customFormat="1" ht="27.6" hidden="1">
      <c r="A223" s="184" t="str">
        <f t="shared" si="30"/>
        <v>71040901100000</v>
      </c>
      <c r="B223" s="185" t="s">
        <v>439</v>
      </c>
      <c r="C223" s="134" t="s">
        <v>155</v>
      </c>
      <c r="D223" s="133" t="s">
        <v>187</v>
      </c>
      <c r="E223" s="132" t="s">
        <v>106</v>
      </c>
      <c r="F223" s="186" t="s">
        <v>189</v>
      </c>
      <c r="G223" s="187" t="s">
        <v>440</v>
      </c>
      <c r="H223" s="146"/>
      <c r="I223" s="147"/>
      <c r="J223" s="148"/>
      <c r="K223" s="148"/>
      <c r="L223" s="27" t="s">
        <v>227</v>
      </c>
      <c r="M223" s="28"/>
      <c r="N2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30" t="str">
        <f t="shared" si="24"/>
        <v xml:space="preserve"> </v>
      </c>
      <c r="Q2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30" t="str">
        <f t="shared" si="25"/>
        <v xml:space="preserve"> </v>
      </c>
      <c r="S2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30" t="str">
        <f t="shared" si="26"/>
        <v xml:space="preserve"> </v>
      </c>
      <c r="U2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30" t="str">
        <f t="shared" si="27"/>
        <v xml:space="preserve"> </v>
      </c>
      <c r="X2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30" t="str">
        <f t="shared" si="28"/>
        <v xml:space="preserve"> </v>
      </c>
      <c r="Z2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30" t="str">
        <f t="shared" si="29"/>
        <v xml:space="preserve"> </v>
      </c>
      <c r="AB2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7" customFormat="1" hidden="1">
      <c r="A224" s="184" t="str">
        <f t="shared" si="30"/>
        <v>71040901104823</v>
      </c>
      <c r="B224" s="185" t="s">
        <v>439</v>
      </c>
      <c r="C224" s="134" t="s">
        <v>155</v>
      </c>
      <c r="D224" s="133" t="s">
        <v>187</v>
      </c>
      <c r="E224" s="132" t="s">
        <v>106</v>
      </c>
      <c r="F224" s="186" t="s">
        <v>189</v>
      </c>
      <c r="G224" s="131">
        <v>4823</v>
      </c>
      <c r="H224" s="25"/>
      <c r="I224" s="25"/>
      <c r="J224" s="26"/>
      <c r="K224" s="26"/>
      <c r="L224" s="29" t="s">
        <v>133</v>
      </c>
      <c r="M224" s="12">
        <v>4823</v>
      </c>
      <c r="N2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31" t="str">
        <f t="shared" si="24"/>
        <v xml:space="preserve"> </v>
      </c>
      <c r="Q2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31" t="str">
        <f t="shared" si="25"/>
        <v xml:space="preserve"> </v>
      </c>
      <c r="S2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31" t="str">
        <f t="shared" si="26"/>
        <v xml:space="preserve"> </v>
      </c>
      <c r="U2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31" t="str">
        <f t="shared" si="27"/>
        <v xml:space="preserve"> </v>
      </c>
      <c r="X2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31" t="str">
        <f t="shared" si="28"/>
        <v xml:space="preserve"> </v>
      </c>
      <c r="Z2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31" t="str">
        <f t="shared" si="29"/>
        <v xml:space="preserve"> </v>
      </c>
      <c r="AB2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7" customFormat="1" hidden="1">
      <c r="A225" s="184" t="str">
        <f t="shared" si="30"/>
        <v>71040901105129</v>
      </c>
      <c r="B225" s="185" t="s">
        <v>439</v>
      </c>
      <c r="C225" s="134" t="s">
        <v>155</v>
      </c>
      <c r="D225" s="133" t="s">
        <v>187</v>
      </c>
      <c r="E225" s="132" t="s">
        <v>106</v>
      </c>
      <c r="F225" s="186" t="s">
        <v>189</v>
      </c>
      <c r="G225" s="131">
        <v>5129</v>
      </c>
      <c r="H225" s="25"/>
      <c r="I225" s="25"/>
      <c r="J225" s="26"/>
      <c r="K225" s="26"/>
      <c r="L225" s="29" t="s">
        <v>137</v>
      </c>
      <c r="M225" s="12">
        <v>5129</v>
      </c>
      <c r="N2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31" t="str">
        <f t="shared" si="24"/>
        <v xml:space="preserve"> </v>
      </c>
      <c r="Q2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31" t="str">
        <f t="shared" si="25"/>
        <v xml:space="preserve"> </v>
      </c>
      <c r="S2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31" t="str">
        <f t="shared" si="26"/>
        <v xml:space="preserve"> </v>
      </c>
      <c r="U2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31" t="str">
        <f t="shared" si="27"/>
        <v xml:space="preserve"> </v>
      </c>
      <c r="X2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31" t="str">
        <f t="shared" si="28"/>
        <v xml:space="preserve"> </v>
      </c>
      <c r="Z2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31" t="str">
        <f t="shared" si="29"/>
        <v xml:space="preserve"> </v>
      </c>
      <c r="AB2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8" customFormat="1" ht="27.6" hidden="1">
      <c r="A226" s="184" t="str">
        <f t="shared" si="30"/>
        <v>71040901110000</v>
      </c>
      <c r="B226" s="185" t="s">
        <v>439</v>
      </c>
      <c r="C226" s="134" t="s">
        <v>155</v>
      </c>
      <c r="D226" s="133" t="s">
        <v>187</v>
      </c>
      <c r="E226" s="132" t="s">
        <v>106</v>
      </c>
      <c r="F226" s="186" t="s">
        <v>104</v>
      </c>
      <c r="G226" s="187" t="s">
        <v>440</v>
      </c>
      <c r="H226" s="146"/>
      <c r="I226" s="147"/>
      <c r="J226" s="148"/>
      <c r="K226" s="148"/>
      <c r="L226" s="27" t="s">
        <v>228</v>
      </c>
      <c r="M226" s="28"/>
      <c r="N22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30" t="str">
        <f t="shared" si="24"/>
        <v xml:space="preserve"> </v>
      </c>
      <c r="Q22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30" t="str">
        <f t="shared" si="25"/>
        <v xml:space="preserve"> </v>
      </c>
      <c r="S22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30" t="str">
        <f t="shared" si="26"/>
        <v xml:space="preserve"> </v>
      </c>
      <c r="U22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30" t="str">
        <f t="shared" si="27"/>
        <v xml:space="preserve"> </v>
      </c>
      <c r="X22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30" t="str">
        <f t="shared" si="28"/>
        <v xml:space="preserve"> </v>
      </c>
      <c r="Z22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30" t="str">
        <f t="shared" si="29"/>
        <v xml:space="preserve"> </v>
      </c>
      <c r="AB22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7" customFormat="1" ht="26.4" hidden="1">
      <c r="A227" s="184" t="str">
        <f t="shared" si="30"/>
        <v>71040901114512</v>
      </c>
      <c r="B227" s="185" t="s">
        <v>439</v>
      </c>
      <c r="C227" s="134" t="s">
        <v>155</v>
      </c>
      <c r="D227" s="133" t="s">
        <v>187</v>
      </c>
      <c r="E227" s="132" t="s">
        <v>106</v>
      </c>
      <c r="F227" s="186" t="s">
        <v>104</v>
      </c>
      <c r="G227" s="131" t="s">
        <v>229</v>
      </c>
      <c r="H227" s="25"/>
      <c r="I227" s="25"/>
      <c r="J227" s="26"/>
      <c r="K227" s="26"/>
      <c r="L227" s="29" t="s">
        <v>230</v>
      </c>
      <c r="M227" s="12" t="s">
        <v>229</v>
      </c>
      <c r="N227" s="183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3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31" t="str">
        <f t="shared" si="24"/>
        <v xml:space="preserve"> </v>
      </c>
      <c r="Q2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31" t="str">
        <f t="shared" si="25"/>
        <v xml:space="preserve"> </v>
      </c>
      <c r="S2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31" t="str">
        <f t="shared" si="26"/>
        <v xml:space="preserve"> </v>
      </c>
      <c r="U2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3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31" t="str">
        <f t="shared" si="27"/>
        <v xml:space="preserve"> </v>
      </c>
      <c r="X2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31" t="str">
        <f t="shared" si="28"/>
        <v xml:space="preserve"> </v>
      </c>
      <c r="Z2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31" t="str">
        <f t="shared" si="29"/>
        <v xml:space="preserve"> </v>
      </c>
      <c r="AB2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4" customFormat="1" ht="16.2">
      <c r="A228" s="122" t="str">
        <f t="shared" si="30"/>
        <v>71050000000000</v>
      </c>
      <c r="B228" s="124" t="s">
        <v>439</v>
      </c>
      <c r="C228" s="117" t="s">
        <v>149</v>
      </c>
      <c r="D228" s="118" t="s">
        <v>441</v>
      </c>
      <c r="E228" s="127" t="s">
        <v>441</v>
      </c>
      <c r="F228" s="128" t="s">
        <v>441</v>
      </c>
      <c r="G228" s="129" t="s">
        <v>440</v>
      </c>
      <c r="H228" s="173">
        <v>2500</v>
      </c>
      <c r="I228" s="212" t="s">
        <v>149</v>
      </c>
      <c r="J228" s="213">
        <v>0</v>
      </c>
      <c r="K228" s="213">
        <v>0</v>
      </c>
      <c r="L228" s="162" t="s">
        <v>231</v>
      </c>
      <c r="M228" s="174"/>
      <c r="N228" s="163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3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6" t="str">
        <f t="shared" si="24"/>
        <v xml:space="preserve"> </v>
      </c>
      <c r="Q228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6" t="str">
        <f t="shared" si="25"/>
        <v xml:space="preserve"> </v>
      </c>
      <c r="S228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6" t="str">
        <f t="shared" si="26"/>
        <v xml:space="preserve"> </v>
      </c>
      <c r="U228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3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6" t="str">
        <f t="shared" si="27"/>
        <v xml:space="preserve"> </v>
      </c>
      <c r="X228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6" t="str">
        <f t="shared" si="28"/>
        <v xml:space="preserve"> </v>
      </c>
      <c r="Z228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6" t="str">
        <f t="shared" si="29"/>
        <v xml:space="preserve"> </v>
      </c>
      <c r="AB228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7" customFormat="1" ht="13.2">
      <c r="A229" s="184" t="str">
        <f t="shared" si="30"/>
        <v>71050000000001</v>
      </c>
      <c r="B229" s="185" t="s">
        <v>439</v>
      </c>
      <c r="C229" s="134" t="s">
        <v>149</v>
      </c>
      <c r="D229" s="133" t="s">
        <v>441</v>
      </c>
      <c r="E229" s="132" t="s">
        <v>441</v>
      </c>
      <c r="F229" s="186" t="s">
        <v>441</v>
      </c>
      <c r="G229" s="187" t="s">
        <v>96</v>
      </c>
      <c r="H229" s="25"/>
      <c r="I229" s="18"/>
      <c r="J229" s="19"/>
      <c r="K229" s="19"/>
      <c r="L229" s="30" t="s">
        <v>108</v>
      </c>
      <c r="M229" s="31"/>
      <c r="N2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7" t="str">
        <f t="shared" si="24"/>
        <v xml:space="preserve"> </v>
      </c>
      <c r="Q2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7" t="str">
        <f t="shared" si="25"/>
        <v xml:space="preserve"> </v>
      </c>
      <c r="S2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7" t="str">
        <f t="shared" si="26"/>
        <v xml:space="preserve"> </v>
      </c>
      <c r="U2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7" t="str">
        <f t="shared" si="27"/>
        <v xml:space="preserve"> </v>
      </c>
      <c r="X2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7" t="str">
        <f t="shared" si="28"/>
        <v xml:space="preserve"> </v>
      </c>
      <c r="Z2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7" t="str">
        <f t="shared" si="29"/>
        <v xml:space="preserve"> </v>
      </c>
      <c r="AB2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9" customFormat="1" ht="13.8">
      <c r="A230" s="184" t="str">
        <f t="shared" si="30"/>
        <v>71050100000000</v>
      </c>
      <c r="B230" s="185" t="s">
        <v>439</v>
      </c>
      <c r="C230" s="134" t="s">
        <v>149</v>
      </c>
      <c r="D230" s="133" t="s">
        <v>106</v>
      </c>
      <c r="E230" s="132" t="s">
        <v>441</v>
      </c>
      <c r="F230" s="186" t="s">
        <v>441</v>
      </c>
      <c r="G230" s="187" t="s">
        <v>440</v>
      </c>
      <c r="H230" s="175">
        <v>2510</v>
      </c>
      <c r="I230" s="166" t="s">
        <v>149</v>
      </c>
      <c r="J230" s="167">
        <v>1</v>
      </c>
      <c r="K230" s="167">
        <v>0</v>
      </c>
      <c r="L230" s="168" t="s">
        <v>232</v>
      </c>
      <c r="M230" s="176"/>
      <c r="N2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8" t="str">
        <f t="shared" si="24"/>
        <v xml:space="preserve"> </v>
      </c>
      <c r="Q2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8" t="str">
        <f t="shared" si="25"/>
        <v xml:space="preserve"> </v>
      </c>
      <c r="S2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8" t="str">
        <f t="shared" si="26"/>
        <v xml:space="preserve"> </v>
      </c>
      <c r="U2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8" t="str">
        <f t="shared" si="27"/>
        <v xml:space="preserve"> </v>
      </c>
      <c r="X2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8" t="str">
        <f t="shared" si="28"/>
        <v xml:space="preserve"> </v>
      </c>
      <c r="Z2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8" t="str">
        <f t="shared" si="29"/>
        <v xml:space="preserve"> </v>
      </c>
      <c r="AB2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7" customFormat="1" ht="13.2">
      <c r="A231" s="184" t="str">
        <f t="shared" si="30"/>
        <v>71050100000001</v>
      </c>
      <c r="B231" s="185" t="s">
        <v>439</v>
      </c>
      <c r="C231" s="134" t="s">
        <v>149</v>
      </c>
      <c r="D231" s="133" t="s">
        <v>106</v>
      </c>
      <c r="E231" s="132" t="s">
        <v>441</v>
      </c>
      <c r="F231" s="186" t="s">
        <v>441</v>
      </c>
      <c r="G231" s="187" t="s">
        <v>96</v>
      </c>
      <c r="H231" s="17"/>
      <c r="I231" s="18"/>
      <c r="J231" s="19"/>
      <c r="K231" s="19"/>
      <c r="L231" s="30" t="s">
        <v>110</v>
      </c>
      <c r="M231" s="31"/>
      <c r="N231" s="190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90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7" t="str">
        <f t="shared" si="24"/>
        <v xml:space="preserve"> </v>
      </c>
      <c r="Q23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7" t="str">
        <f t="shared" si="25"/>
        <v xml:space="preserve"> </v>
      </c>
      <c r="S23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7" t="str">
        <f t="shared" si="26"/>
        <v xml:space="preserve"> </v>
      </c>
      <c r="U23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90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7" t="str">
        <f t="shared" si="27"/>
        <v xml:space="preserve"> </v>
      </c>
      <c r="X23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7" t="str">
        <f t="shared" si="28"/>
        <v xml:space="preserve"> </v>
      </c>
      <c r="Z23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7" t="str">
        <f t="shared" si="29"/>
        <v xml:space="preserve"> </v>
      </c>
      <c r="AB23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3" customFormat="1" ht="13.2">
      <c r="A232" s="184" t="str">
        <f t="shared" si="30"/>
        <v>71050101000000</v>
      </c>
      <c r="B232" s="185" t="s">
        <v>439</v>
      </c>
      <c r="C232" s="134" t="s">
        <v>149</v>
      </c>
      <c r="D232" s="133" t="s">
        <v>106</v>
      </c>
      <c r="E232" s="132" t="s">
        <v>106</v>
      </c>
      <c r="F232" s="186" t="s">
        <v>441</v>
      </c>
      <c r="G232" s="187" t="s">
        <v>440</v>
      </c>
      <c r="H232" s="151">
        <v>2511</v>
      </c>
      <c r="I232" s="152" t="s">
        <v>149</v>
      </c>
      <c r="J232" s="153">
        <v>1</v>
      </c>
      <c r="K232" s="153">
        <v>1</v>
      </c>
      <c r="L232" s="154" t="s">
        <v>232</v>
      </c>
      <c r="M232" s="155"/>
      <c r="N232" s="192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2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9" t="str">
        <f t="shared" si="24"/>
        <v xml:space="preserve"> </v>
      </c>
      <c r="Q23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9" t="str">
        <f t="shared" si="25"/>
        <v xml:space="preserve"> </v>
      </c>
      <c r="S23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9" t="str">
        <f t="shared" si="26"/>
        <v xml:space="preserve"> </v>
      </c>
      <c r="U23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2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9" t="str">
        <f t="shared" si="27"/>
        <v xml:space="preserve"> </v>
      </c>
      <c r="X23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9" t="str">
        <f t="shared" si="28"/>
        <v xml:space="preserve"> </v>
      </c>
      <c r="Z23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9" t="str">
        <f t="shared" si="29"/>
        <v xml:space="preserve"> </v>
      </c>
      <c r="AB23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7" customFormat="1" ht="13.2">
      <c r="A233" s="184" t="str">
        <f t="shared" si="30"/>
        <v>71050101000001</v>
      </c>
      <c r="B233" s="185" t="s">
        <v>439</v>
      </c>
      <c r="C233" s="134" t="s">
        <v>149</v>
      </c>
      <c r="D233" s="133" t="s">
        <v>106</v>
      </c>
      <c r="E233" s="132" t="s">
        <v>106</v>
      </c>
      <c r="F233" s="186" t="s">
        <v>441</v>
      </c>
      <c r="G233" s="187" t="s">
        <v>96</v>
      </c>
      <c r="H233" s="17"/>
      <c r="I233" s="25"/>
      <c r="J233" s="26"/>
      <c r="K233" s="26"/>
      <c r="L233" s="30" t="s">
        <v>108</v>
      </c>
      <c r="M233" s="31"/>
      <c r="N233" s="190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90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7" t="str">
        <f t="shared" si="24"/>
        <v xml:space="preserve"> </v>
      </c>
      <c r="Q2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7" t="str">
        <f t="shared" si="25"/>
        <v xml:space="preserve"> </v>
      </c>
      <c r="S2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7" t="str">
        <f t="shared" si="26"/>
        <v xml:space="preserve"> </v>
      </c>
      <c r="U2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90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7" t="str">
        <f t="shared" si="27"/>
        <v xml:space="preserve"> </v>
      </c>
      <c r="X2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7" t="str">
        <f t="shared" si="28"/>
        <v xml:space="preserve"> </v>
      </c>
      <c r="Z2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7" t="str">
        <f t="shared" si="29"/>
        <v xml:space="preserve"> </v>
      </c>
      <c r="AB2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8" customFormat="1" ht="13.8">
      <c r="A234" s="184" t="str">
        <f t="shared" si="30"/>
        <v>71050101010000</v>
      </c>
      <c r="B234" s="185" t="s">
        <v>439</v>
      </c>
      <c r="C234" s="134" t="s">
        <v>149</v>
      </c>
      <c r="D234" s="133" t="s">
        <v>106</v>
      </c>
      <c r="E234" s="132" t="s">
        <v>106</v>
      </c>
      <c r="F234" s="186" t="s">
        <v>106</v>
      </c>
      <c r="G234" s="187" t="s">
        <v>440</v>
      </c>
      <c r="H234" s="146"/>
      <c r="I234" s="147"/>
      <c r="J234" s="148"/>
      <c r="K234" s="148"/>
      <c r="L234" s="27" t="s">
        <v>233</v>
      </c>
      <c r="M234" s="28"/>
      <c r="N234" s="197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7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30" t="str">
        <f t="shared" si="24"/>
        <v xml:space="preserve"> </v>
      </c>
      <c r="Q23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30" t="str">
        <f t="shared" si="25"/>
        <v xml:space="preserve"> </v>
      </c>
      <c r="S23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30" t="str">
        <f t="shared" si="26"/>
        <v xml:space="preserve"> </v>
      </c>
      <c r="U23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7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30" t="str">
        <f t="shared" si="27"/>
        <v xml:space="preserve"> </v>
      </c>
      <c r="X23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30" t="str">
        <f t="shared" si="28"/>
        <v xml:space="preserve"> </v>
      </c>
      <c r="Z23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30" t="str">
        <f t="shared" si="29"/>
        <v xml:space="preserve"> </v>
      </c>
      <c r="AB23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7" customFormat="1">
      <c r="A235" s="184" t="str">
        <f t="shared" si="30"/>
        <v>71050101014213</v>
      </c>
      <c r="B235" s="185" t="s">
        <v>439</v>
      </c>
      <c r="C235" s="134" t="s">
        <v>149</v>
      </c>
      <c r="D235" s="133" t="s">
        <v>106</v>
      </c>
      <c r="E235" s="132" t="s">
        <v>106</v>
      </c>
      <c r="F235" s="186" t="s">
        <v>106</v>
      </c>
      <c r="G235" s="131">
        <v>4213</v>
      </c>
      <c r="H235" s="25"/>
      <c r="I235" s="25"/>
      <c r="J235" s="26"/>
      <c r="K235" s="26"/>
      <c r="L235" s="30" t="s">
        <v>115</v>
      </c>
      <c r="M235" s="31">
        <v>4213</v>
      </c>
      <c r="N235" s="183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3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31" t="str">
        <f t="shared" si="24"/>
        <v xml:space="preserve"> </v>
      </c>
      <c r="Q2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31" t="str">
        <f t="shared" si="25"/>
        <v xml:space="preserve"> </v>
      </c>
      <c r="S2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31" t="str">
        <f t="shared" si="26"/>
        <v xml:space="preserve"> </v>
      </c>
      <c r="U2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3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31" t="str">
        <f t="shared" si="27"/>
        <v xml:space="preserve"> </v>
      </c>
      <c r="X2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31" t="str">
        <f t="shared" si="28"/>
        <v xml:space="preserve"> </v>
      </c>
      <c r="Z2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31" t="str">
        <f t="shared" si="29"/>
        <v xml:space="preserve"> </v>
      </c>
      <c r="AB2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7" customFormat="1" hidden="1">
      <c r="A236" s="184" t="str">
        <f t="shared" si="30"/>
        <v>71050101015112</v>
      </c>
      <c r="B236" s="185" t="s">
        <v>439</v>
      </c>
      <c r="C236" s="134" t="s">
        <v>149</v>
      </c>
      <c r="D236" s="133" t="s">
        <v>106</v>
      </c>
      <c r="E236" s="132" t="s">
        <v>106</v>
      </c>
      <c r="F236" s="186" t="s">
        <v>106</v>
      </c>
      <c r="G236" s="131">
        <v>5112</v>
      </c>
      <c r="H236" s="25"/>
      <c r="I236" s="25"/>
      <c r="J236" s="26"/>
      <c r="K236" s="26"/>
      <c r="L236" s="30" t="s">
        <v>173</v>
      </c>
      <c r="M236" s="31">
        <v>5112</v>
      </c>
      <c r="N2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31" t="str">
        <f t="shared" si="24"/>
        <v xml:space="preserve"> </v>
      </c>
      <c r="Q2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31" t="str">
        <f t="shared" si="25"/>
        <v xml:space="preserve"> </v>
      </c>
      <c r="S2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31" t="str">
        <f t="shared" si="26"/>
        <v xml:space="preserve"> </v>
      </c>
      <c r="U2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31" t="str">
        <f t="shared" si="27"/>
        <v xml:space="preserve"> </v>
      </c>
      <c r="X2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31" t="str">
        <f t="shared" si="28"/>
        <v xml:space="preserve"> </v>
      </c>
      <c r="Z2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31" t="str">
        <f t="shared" si="29"/>
        <v xml:space="preserve"> </v>
      </c>
      <c r="AB2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7" customFormat="1" hidden="1">
      <c r="A237" s="184" t="str">
        <f t="shared" si="30"/>
        <v>71050101015113</v>
      </c>
      <c r="B237" s="185" t="s">
        <v>439</v>
      </c>
      <c r="C237" s="134" t="s">
        <v>149</v>
      </c>
      <c r="D237" s="133" t="s">
        <v>106</v>
      </c>
      <c r="E237" s="132" t="s">
        <v>106</v>
      </c>
      <c r="F237" s="186" t="s">
        <v>106</v>
      </c>
      <c r="G237" s="187">
        <v>5113</v>
      </c>
      <c r="H237" s="25"/>
      <c r="I237" s="25"/>
      <c r="J237" s="26"/>
      <c r="K237" s="26"/>
      <c r="L237" s="29" t="s">
        <v>174</v>
      </c>
      <c r="M237" s="12">
        <v>5113</v>
      </c>
      <c r="N2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31" t="str">
        <f t="shared" si="24"/>
        <v xml:space="preserve"> </v>
      </c>
      <c r="Q2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31" t="str">
        <f t="shared" si="25"/>
        <v xml:space="preserve"> </v>
      </c>
      <c r="S2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31" t="str">
        <f t="shared" si="26"/>
        <v xml:space="preserve"> </v>
      </c>
      <c r="U2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31" t="str">
        <f t="shared" si="27"/>
        <v xml:space="preserve"> </v>
      </c>
      <c r="X2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31" t="str">
        <f t="shared" si="28"/>
        <v xml:space="preserve"> </v>
      </c>
      <c r="Z2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31" t="str">
        <f t="shared" si="29"/>
        <v xml:space="preserve"> </v>
      </c>
      <c r="AB2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8" customFormat="1" ht="27.6" hidden="1">
      <c r="A238" s="184" t="str">
        <f t="shared" si="30"/>
        <v>71050101020000</v>
      </c>
      <c r="B238" s="185" t="s">
        <v>439</v>
      </c>
      <c r="C238" s="134" t="s">
        <v>149</v>
      </c>
      <c r="D238" s="133" t="s">
        <v>106</v>
      </c>
      <c r="E238" s="132" t="s">
        <v>106</v>
      </c>
      <c r="F238" s="186" t="s">
        <v>140</v>
      </c>
      <c r="G238" s="187" t="s">
        <v>440</v>
      </c>
      <c r="H238" s="146"/>
      <c r="I238" s="147"/>
      <c r="J238" s="148"/>
      <c r="K238" s="148"/>
      <c r="L238" s="27" t="s">
        <v>234</v>
      </c>
      <c r="M238" s="28"/>
      <c r="N2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30" t="str">
        <f t="shared" si="24"/>
        <v xml:space="preserve"> </v>
      </c>
      <c r="Q2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30" t="str">
        <f t="shared" si="25"/>
        <v xml:space="preserve"> </v>
      </c>
      <c r="S2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30" t="str">
        <f t="shared" si="26"/>
        <v xml:space="preserve"> </v>
      </c>
      <c r="U2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30" t="str">
        <f t="shared" si="27"/>
        <v xml:space="preserve"> </v>
      </c>
      <c r="X2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30" t="str">
        <f t="shared" si="28"/>
        <v xml:space="preserve"> </v>
      </c>
      <c r="Z2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30" t="str">
        <f t="shared" si="29"/>
        <v xml:space="preserve"> </v>
      </c>
      <c r="AB2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7" customFormat="1" hidden="1">
      <c r="A239" s="184" t="str">
        <f t="shared" si="30"/>
        <v>71050101024213</v>
      </c>
      <c r="B239" s="185" t="s">
        <v>439</v>
      </c>
      <c r="C239" s="134" t="s">
        <v>149</v>
      </c>
      <c r="D239" s="133" t="s">
        <v>106</v>
      </c>
      <c r="E239" s="132" t="s">
        <v>106</v>
      </c>
      <c r="F239" s="186" t="s">
        <v>140</v>
      </c>
      <c r="G239" s="131">
        <v>4213</v>
      </c>
      <c r="H239" s="25"/>
      <c r="I239" s="25"/>
      <c r="J239" s="26"/>
      <c r="K239" s="26"/>
      <c r="L239" s="30" t="s">
        <v>115</v>
      </c>
      <c r="M239" s="31">
        <v>4213</v>
      </c>
      <c r="N2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31" t="str">
        <f t="shared" si="24"/>
        <v xml:space="preserve"> </v>
      </c>
      <c r="Q2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31" t="str">
        <f t="shared" si="25"/>
        <v xml:space="preserve"> </v>
      </c>
      <c r="S2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31" t="str">
        <f t="shared" si="26"/>
        <v xml:space="preserve"> </v>
      </c>
      <c r="U2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31" t="str">
        <f t="shared" si="27"/>
        <v xml:space="preserve"> </v>
      </c>
      <c r="X2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31" t="str">
        <f t="shared" si="28"/>
        <v xml:space="preserve"> </v>
      </c>
      <c r="Z2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31" t="str">
        <f t="shared" si="29"/>
        <v xml:space="preserve"> </v>
      </c>
      <c r="AB2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7" customFormat="1" ht="67.2" hidden="1">
      <c r="A240" s="184" t="str">
        <f t="shared" si="30"/>
        <v>71050101030000</v>
      </c>
      <c r="B240" s="185" t="s">
        <v>439</v>
      </c>
      <c r="C240" s="134" t="s">
        <v>149</v>
      </c>
      <c r="D240" s="133" t="s">
        <v>106</v>
      </c>
      <c r="E240" s="132" t="s">
        <v>106</v>
      </c>
      <c r="F240" s="186" t="s">
        <v>442</v>
      </c>
      <c r="G240" s="187" t="s">
        <v>440</v>
      </c>
      <c r="H240" s="146"/>
      <c r="I240" s="147"/>
      <c r="J240" s="148"/>
      <c r="K240" s="148"/>
      <c r="L240" s="27" t="s">
        <v>489</v>
      </c>
      <c r="M240" s="28" t="s">
        <v>81</v>
      </c>
      <c r="N240" s="197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7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30" t="str">
        <f t="shared" si="24"/>
        <v xml:space="preserve"> </v>
      </c>
      <c r="Q24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30" t="str">
        <f t="shared" si="25"/>
        <v xml:space="preserve"> </v>
      </c>
      <c r="S24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30" t="str">
        <f t="shared" si="26"/>
        <v xml:space="preserve"> </v>
      </c>
      <c r="U24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7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30" t="str">
        <f t="shared" si="27"/>
        <v xml:space="preserve"> </v>
      </c>
      <c r="X24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30" t="str">
        <f t="shared" si="28"/>
        <v xml:space="preserve"> </v>
      </c>
      <c r="Z24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30" t="str">
        <f t="shared" si="29"/>
        <v xml:space="preserve"> </v>
      </c>
      <c r="AB24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7" customFormat="1" ht="55.2" hidden="1">
      <c r="A241" s="184">
        <v>71050101040000</v>
      </c>
      <c r="B241" s="185" t="s">
        <v>439</v>
      </c>
      <c r="C241" s="134" t="s">
        <v>149</v>
      </c>
      <c r="D241" s="133" t="s">
        <v>106</v>
      </c>
      <c r="E241" s="132" t="s">
        <v>106</v>
      </c>
      <c r="F241" s="186" t="s">
        <v>155</v>
      </c>
      <c r="G241" s="187" t="s">
        <v>440</v>
      </c>
      <c r="H241" s="146"/>
      <c r="I241" s="147"/>
      <c r="J241" s="148"/>
      <c r="K241" s="148"/>
      <c r="L241" s="27" t="s">
        <v>59</v>
      </c>
      <c r="M241" s="28"/>
      <c r="N241" s="197"/>
      <c r="O241" s="197"/>
      <c r="P241" s="230" t="str">
        <f t="shared" si="24"/>
        <v xml:space="preserve"> </v>
      </c>
      <c r="Q241" s="197"/>
      <c r="R241" s="230" t="str">
        <f t="shared" si="25"/>
        <v xml:space="preserve"> </v>
      </c>
      <c r="S241" s="197"/>
      <c r="T241" s="230" t="str">
        <f t="shared" si="26"/>
        <v xml:space="preserve"> </v>
      </c>
      <c r="U241" s="197"/>
      <c r="V241" s="197"/>
      <c r="W241" s="230" t="str">
        <f t="shared" si="27"/>
        <v xml:space="preserve"> </v>
      </c>
      <c r="X241" s="197"/>
      <c r="Y241" s="230" t="str">
        <f t="shared" si="28"/>
        <v xml:space="preserve"> </v>
      </c>
      <c r="Z241" s="197"/>
      <c r="AA241" s="230" t="str">
        <f t="shared" si="29"/>
        <v xml:space="preserve"> </v>
      </c>
      <c r="AB241" s="197"/>
    </row>
    <row r="242" spans="1:28" s="137" customFormat="1" ht="13.8" hidden="1">
      <c r="A242" s="184">
        <v>71050101044861</v>
      </c>
      <c r="B242" s="185" t="s">
        <v>439</v>
      </c>
      <c r="C242" s="134" t="s">
        <v>149</v>
      </c>
      <c r="D242" s="133" t="s">
        <v>106</v>
      </c>
      <c r="E242" s="132" t="s">
        <v>106</v>
      </c>
      <c r="F242" s="186" t="s">
        <v>155</v>
      </c>
      <c r="G242" s="187">
        <v>4861</v>
      </c>
      <c r="H242" s="146"/>
      <c r="I242" s="147"/>
      <c r="J242" s="148"/>
      <c r="K242" s="148"/>
      <c r="L242" s="27" t="s">
        <v>134</v>
      </c>
      <c r="M242" s="28">
        <v>4861</v>
      </c>
      <c r="N242" s="197"/>
      <c r="O242" s="197"/>
      <c r="P242" s="230" t="str">
        <f t="shared" si="24"/>
        <v xml:space="preserve"> </v>
      </c>
      <c r="Q242" s="197"/>
      <c r="R242" s="230" t="str">
        <f t="shared" si="25"/>
        <v xml:space="preserve"> </v>
      </c>
      <c r="S242" s="197"/>
      <c r="T242" s="230" t="str">
        <f t="shared" si="26"/>
        <v xml:space="preserve"> </v>
      </c>
      <c r="U242" s="197"/>
      <c r="V242" s="197"/>
      <c r="W242" s="230" t="str">
        <f t="shared" si="27"/>
        <v xml:space="preserve"> </v>
      </c>
      <c r="X242" s="197"/>
      <c r="Y242" s="230" t="str">
        <f t="shared" si="28"/>
        <v xml:space="preserve"> </v>
      </c>
      <c r="Z242" s="197"/>
      <c r="AA242" s="230" t="str">
        <f t="shared" si="29"/>
        <v xml:space="preserve"> </v>
      </c>
      <c r="AB242" s="197"/>
    </row>
    <row r="243" spans="1:28" s="137" customFormat="1" ht="69" hidden="1">
      <c r="A243" s="184">
        <v>71050101050000</v>
      </c>
      <c r="B243" s="185" t="s">
        <v>439</v>
      </c>
      <c r="C243" s="134" t="s">
        <v>149</v>
      </c>
      <c r="D243" s="133" t="s">
        <v>106</v>
      </c>
      <c r="E243" s="132" t="s">
        <v>106</v>
      </c>
      <c r="F243" s="186" t="s">
        <v>149</v>
      </c>
      <c r="G243" s="187" t="s">
        <v>440</v>
      </c>
      <c r="H243" s="146"/>
      <c r="I243" s="147"/>
      <c r="J243" s="148"/>
      <c r="K243" s="148"/>
      <c r="L243" s="27" t="s">
        <v>60</v>
      </c>
      <c r="M243" s="28"/>
      <c r="N243" s="197"/>
      <c r="O243" s="197"/>
      <c r="P243" s="230" t="str">
        <f t="shared" si="24"/>
        <v xml:space="preserve"> </v>
      </c>
      <c r="Q243" s="197"/>
      <c r="R243" s="230" t="str">
        <f t="shared" si="25"/>
        <v xml:space="preserve"> </v>
      </c>
      <c r="S243" s="197"/>
      <c r="T243" s="230" t="str">
        <f t="shared" si="26"/>
        <v xml:space="preserve"> </v>
      </c>
      <c r="U243" s="197"/>
      <c r="V243" s="197"/>
      <c r="W243" s="230" t="str">
        <f t="shared" si="27"/>
        <v xml:space="preserve"> </v>
      </c>
      <c r="X243" s="197"/>
      <c r="Y243" s="230" t="str">
        <f t="shared" si="28"/>
        <v xml:space="preserve"> </v>
      </c>
      <c r="Z243" s="197"/>
      <c r="AA243" s="230" t="str">
        <f t="shared" si="29"/>
        <v xml:space="preserve"> </v>
      </c>
      <c r="AB243" s="197"/>
    </row>
    <row r="244" spans="1:28" s="137" customFormat="1" ht="13.8" hidden="1">
      <c r="A244" s="184">
        <v>71050101054861</v>
      </c>
      <c r="B244" s="185" t="s">
        <v>439</v>
      </c>
      <c r="C244" s="134" t="s">
        <v>149</v>
      </c>
      <c r="D244" s="133" t="s">
        <v>106</v>
      </c>
      <c r="E244" s="132" t="s">
        <v>106</v>
      </c>
      <c r="F244" s="186" t="s">
        <v>149</v>
      </c>
      <c r="G244" s="187">
        <v>4861</v>
      </c>
      <c r="H244" s="146"/>
      <c r="I244" s="147"/>
      <c r="J244" s="148"/>
      <c r="K244" s="148"/>
      <c r="L244" s="27" t="s">
        <v>134</v>
      </c>
      <c r="M244" s="28">
        <v>4861</v>
      </c>
      <c r="N244" s="197"/>
      <c r="O244" s="197"/>
      <c r="P244" s="230" t="str">
        <f t="shared" si="24"/>
        <v xml:space="preserve"> </v>
      </c>
      <c r="Q244" s="197"/>
      <c r="R244" s="230" t="str">
        <f t="shared" si="25"/>
        <v xml:space="preserve"> </v>
      </c>
      <c r="S244" s="197"/>
      <c r="T244" s="230" t="str">
        <f t="shared" si="26"/>
        <v xml:space="preserve"> </v>
      </c>
      <c r="U244" s="197"/>
      <c r="V244" s="197"/>
      <c r="W244" s="230" t="str">
        <f t="shared" si="27"/>
        <v xml:space="preserve"> </v>
      </c>
      <c r="X244" s="197"/>
      <c r="Y244" s="230" t="str">
        <f t="shared" si="28"/>
        <v xml:space="preserve"> </v>
      </c>
      <c r="Z244" s="197"/>
      <c r="AA244" s="230" t="str">
        <f t="shared" si="29"/>
        <v xml:space="preserve"> </v>
      </c>
      <c r="AB244" s="197"/>
    </row>
    <row r="245" spans="1:28" s="137" customFormat="1" ht="69" hidden="1">
      <c r="A245" s="184">
        <v>71050101060000</v>
      </c>
      <c r="B245" s="185" t="s">
        <v>439</v>
      </c>
      <c r="C245" s="134" t="s">
        <v>149</v>
      </c>
      <c r="D245" s="133" t="s">
        <v>106</v>
      </c>
      <c r="E245" s="132" t="s">
        <v>106</v>
      </c>
      <c r="F245" s="186" t="s">
        <v>157</v>
      </c>
      <c r="G245" s="187" t="s">
        <v>440</v>
      </c>
      <c r="H245" s="146"/>
      <c r="I245" s="147"/>
      <c r="J245" s="148"/>
      <c r="K245" s="148"/>
      <c r="L245" s="27" t="s">
        <v>61</v>
      </c>
      <c r="M245" s="28"/>
      <c r="N245" s="197"/>
      <c r="O245" s="197"/>
      <c r="P245" s="230" t="str">
        <f t="shared" si="24"/>
        <v xml:space="preserve"> </v>
      </c>
      <c r="Q245" s="197"/>
      <c r="R245" s="230" t="str">
        <f t="shared" si="25"/>
        <v xml:space="preserve"> </v>
      </c>
      <c r="S245" s="197"/>
      <c r="T245" s="230" t="str">
        <f t="shared" si="26"/>
        <v xml:space="preserve"> </v>
      </c>
      <c r="U245" s="197"/>
      <c r="V245" s="197"/>
      <c r="W245" s="230" t="str">
        <f t="shared" si="27"/>
        <v xml:space="preserve"> </v>
      </c>
      <c r="X245" s="197"/>
      <c r="Y245" s="230" t="str">
        <f t="shared" si="28"/>
        <v xml:space="preserve"> </v>
      </c>
      <c r="Z245" s="197"/>
      <c r="AA245" s="230" t="str">
        <f t="shared" si="29"/>
        <v xml:space="preserve"> </v>
      </c>
      <c r="AB245" s="197"/>
    </row>
    <row r="246" spans="1:28" s="137" customFormat="1" ht="13.8" hidden="1">
      <c r="A246" s="184">
        <v>71050101064861</v>
      </c>
      <c r="B246" s="185" t="s">
        <v>439</v>
      </c>
      <c r="C246" s="134" t="s">
        <v>149</v>
      </c>
      <c r="D246" s="133" t="s">
        <v>106</v>
      </c>
      <c r="E246" s="132" t="s">
        <v>106</v>
      </c>
      <c r="F246" s="186" t="s">
        <v>157</v>
      </c>
      <c r="G246" s="187">
        <v>4861</v>
      </c>
      <c r="H246" s="146"/>
      <c r="I246" s="147"/>
      <c r="J246" s="148"/>
      <c r="K246" s="148"/>
      <c r="L246" s="27" t="s">
        <v>134</v>
      </c>
      <c r="M246" s="28">
        <v>4861</v>
      </c>
      <c r="N246" s="197"/>
      <c r="O246" s="197"/>
      <c r="P246" s="230" t="str">
        <f t="shared" si="24"/>
        <v xml:space="preserve"> </v>
      </c>
      <c r="Q246" s="197"/>
      <c r="R246" s="230" t="str">
        <f t="shared" si="25"/>
        <v xml:space="preserve"> </v>
      </c>
      <c r="S246" s="197"/>
      <c r="T246" s="230" t="str">
        <f t="shared" si="26"/>
        <v xml:space="preserve"> </v>
      </c>
      <c r="U246" s="197"/>
      <c r="V246" s="197"/>
      <c r="W246" s="230" t="str">
        <f t="shared" si="27"/>
        <v xml:space="preserve"> </v>
      </c>
      <c r="X246" s="197"/>
      <c r="Y246" s="230" t="str">
        <f t="shared" si="28"/>
        <v xml:space="preserve"> </v>
      </c>
      <c r="Z246" s="197"/>
      <c r="AA246" s="230" t="str">
        <f t="shared" si="29"/>
        <v xml:space="preserve"> </v>
      </c>
      <c r="AB246" s="197"/>
    </row>
    <row r="247" spans="1:28" s="137" customFormat="1" ht="55.2" hidden="1">
      <c r="A247" s="184">
        <v>71050101070000</v>
      </c>
      <c r="B247" s="185" t="s">
        <v>439</v>
      </c>
      <c r="C247" s="134" t="s">
        <v>149</v>
      </c>
      <c r="D247" s="133" t="s">
        <v>106</v>
      </c>
      <c r="E247" s="132" t="s">
        <v>106</v>
      </c>
      <c r="F247" s="186" t="s">
        <v>183</v>
      </c>
      <c r="G247" s="187" t="s">
        <v>440</v>
      </c>
      <c r="H247" s="146"/>
      <c r="I247" s="147"/>
      <c r="J247" s="148"/>
      <c r="K247" s="148"/>
      <c r="L247" s="27" t="s">
        <v>62</v>
      </c>
      <c r="M247" s="28"/>
      <c r="N247" s="197"/>
      <c r="O247" s="197"/>
      <c r="P247" s="230" t="str">
        <f t="shared" si="24"/>
        <v xml:space="preserve"> </v>
      </c>
      <c r="Q247" s="197"/>
      <c r="R247" s="230" t="str">
        <f t="shared" si="25"/>
        <v xml:space="preserve"> </v>
      </c>
      <c r="S247" s="197"/>
      <c r="T247" s="230" t="str">
        <f t="shared" si="26"/>
        <v xml:space="preserve"> </v>
      </c>
      <c r="U247" s="197"/>
      <c r="V247" s="197"/>
      <c r="W247" s="230" t="str">
        <f t="shared" si="27"/>
        <v xml:space="preserve"> </v>
      </c>
      <c r="X247" s="197"/>
      <c r="Y247" s="230" t="str">
        <f t="shared" si="28"/>
        <v xml:space="preserve"> </v>
      </c>
      <c r="Z247" s="197"/>
      <c r="AA247" s="230" t="str">
        <f t="shared" si="29"/>
        <v xml:space="preserve"> </v>
      </c>
      <c r="AB247" s="197"/>
    </row>
    <row r="248" spans="1:28" s="137" customFormat="1" ht="13.8" hidden="1">
      <c r="A248" s="184">
        <v>71050101074861</v>
      </c>
      <c r="B248" s="185" t="s">
        <v>439</v>
      </c>
      <c r="C248" s="134" t="s">
        <v>149</v>
      </c>
      <c r="D248" s="133" t="s">
        <v>106</v>
      </c>
      <c r="E248" s="132" t="s">
        <v>106</v>
      </c>
      <c r="F248" s="186" t="s">
        <v>183</v>
      </c>
      <c r="G248" s="187">
        <v>4861</v>
      </c>
      <c r="H248" s="146"/>
      <c r="I248" s="147"/>
      <c r="J248" s="148"/>
      <c r="K248" s="148"/>
      <c r="L248" s="27" t="s">
        <v>134</v>
      </c>
      <c r="M248" s="28">
        <v>4861</v>
      </c>
      <c r="N248" s="197"/>
      <c r="O248" s="197"/>
      <c r="P248" s="230" t="str">
        <f t="shared" si="24"/>
        <v xml:space="preserve"> </v>
      </c>
      <c r="Q248" s="197"/>
      <c r="R248" s="230" t="str">
        <f t="shared" si="25"/>
        <v xml:space="preserve"> </v>
      </c>
      <c r="S248" s="197"/>
      <c r="T248" s="230" t="str">
        <f t="shared" si="26"/>
        <v xml:space="preserve"> </v>
      </c>
      <c r="U248" s="197"/>
      <c r="V248" s="197"/>
      <c r="W248" s="230" t="str">
        <f t="shared" si="27"/>
        <v xml:space="preserve"> </v>
      </c>
      <c r="X248" s="197"/>
      <c r="Y248" s="230" t="str">
        <f t="shared" si="28"/>
        <v xml:space="preserve"> </v>
      </c>
      <c r="Z248" s="197"/>
      <c r="AA248" s="230" t="str">
        <f t="shared" si="29"/>
        <v xml:space="preserve"> </v>
      </c>
      <c r="AB248" s="197"/>
    </row>
    <row r="249" spans="1:28" s="137" customFormat="1" hidden="1">
      <c r="A249" s="184" t="str">
        <f t="shared" si="30"/>
        <v>71050101034861</v>
      </c>
      <c r="B249" s="185" t="s">
        <v>439</v>
      </c>
      <c r="C249" s="134" t="s">
        <v>149</v>
      </c>
      <c r="D249" s="133" t="s">
        <v>106</v>
      </c>
      <c r="E249" s="132" t="s">
        <v>106</v>
      </c>
      <c r="F249" s="186" t="s">
        <v>442</v>
      </c>
      <c r="G249" s="187" t="s">
        <v>84</v>
      </c>
      <c r="H249" s="194"/>
      <c r="I249" s="194"/>
      <c r="J249" s="195"/>
      <c r="K249" s="196"/>
      <c r="L249" s="36" t="s">
        <v>134</v>
      </c>
      <c r="M249" s="31" t="s">
        <v>84</v>
      </c>
      <c r="N249" s="183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3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31" t="str">
        <f t="shared" si="24"/>
        <v xml:space="preserve"> </v>
      </c>
      <c r="Q2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31" t="str">
        <f t="shared" si="25"/>
        <v xml:space="preserve"> </v>
      </c>
      <c r="S2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31" t="str">
        <f t="shared" si="26"/>
        <v xml:space="preserve"> </v>
      </c>
      <c r="U2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3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31" t="str">
        <f t="shared" si="27"/>
        <v xml:space="preserve"> </v>
      </c>
      <c r="X2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31" t="str">
        <f t="shared" si="28"/>
        <v xml:space="preserve"> </v>
      </c>
      <c r="Z2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31" t="str">
        <f t="shared" si="29"/>
        <v xml:space="preserve"> </v>
      </c>
      <c r="AB2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9" customFormat="1" ht="13.8" hidden="1">
      <c r="A250" s="184" t="str">
        <f t="shared" si="30"/>
        <v>71050300000000</v>
      </c>
      <c r="B250" s="185" t="s">
        <v>439</v>
      </c>
      <c r="C250" s="134" t="s">
        <v>149</v>
      </c>
      <c r="D250" s="133" t="s">
        <v>442</v>
      </c>
      <c r="E250" s="132" t="s">
        <v>441</v>
      </c>
      <c r="F250" s="186" t="s">
        <v>441</v>
      </c>
      <c r="G250" s="187" t="s">
        <v>440</v>
      </c>
      <c r="H250" s="175">
        <v>2530</v>
      </c>
      <c r="I250" s="166" t="s">
        <v>149</v>
      </c>
      <c r="J250" s="167">
        <v>3</v>
      </c>
      <c r="K250" s="167">
        <v>0</v>
      </c>
      <c r="L250" s="168" t="s">
        <v>235</v>
      </c>
      <c r="M250" s="176"/>
      <c r="N250" s="188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8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8" t="str">
        <f t="shared" si="24"/>
        <v xml:space="preserve"> </v>
      </c>
      <c r="Q25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8" t="str">
        <f t="shared" si="25"/>
        <v xml:space="preserve"> </v>
      </c>
      <c r="S25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8" t="str">
        <f t="shared" si="26"/>
        <v xml:space="preserve"> </v>
      </c>
      <c r="U25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8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8" t="str">
        <f t="shared" si="27"/>
        <v xml:space="preserve"> </v>
      </c>
      <c r="X25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8" t="str">
        <f t="shared" si="28"/>
        <v xml:space="preserve"> </v>
      </c>
      <c r="Z25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8" t="str">
        <f t="shared" si="29"/>
        <v xml:space="preserve"> </v>
      </c>
      <c r="AB25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7" customFormat="1" ht="13.2" hidden="1">
      <c r="A251" s="184" t="str">
        <f t="shared" si="30"/>
        <v>71050300000001</v>
      </c>
      <c r="B251" s="185" t="s">
        <v>439</v>
      </c>
      <c r="C251" s="134" t="s">
        <v>149</v>
      </c>
      <c r="D251" s="133" t="s">
        <v>442</v>
      </c>
      <c r="E251" s="132" t="s">
        <v>441</v>
      </c>
      <c r="F251" s="186" t="s">
        <v>441</v>
      </c>
      <c r="G251" s="187" t="s">
        <v>96</v>
      </c>
      <c r="H251" s="17"/>
      <c r="I251" s="18"/>
      <c r="J251" s="19"/>
      <c r="K251" s="19"/>
      <c r="L251" s="30" t="s">
        <v>110</v>
      </c>
      <c r="M251" s="35"/>
      <c r="N251" s="190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90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7" t="str">
        <f t="shared" si="24"/>
        <v xml:space="preserve"> </v>
      </c>
      <c r="Q25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7" t="str">
        <f t="shared" si="25"/>
        <v xml:space="preserve"> </v>
      </c>
      <c r="S25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7" t="str">
        <f t="shared" si="26"/>
        <v xml:space="preserve"> </v>
      </c>
      <c r="U25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90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7" t="str">
        <f t="shared" si="27"/>
        <v xml:space="preserve"> </v>
      </c>
      <c r="X25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7" t="str">
        <f t="shared" si="28"/>
        <v xml:space="preserve"> </v>
      </c>
      <c r="Z25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7" t="str">
        <f t="shared" si="29"/>
        <v xml:space="preserve"> </v>
      </c>
      <c r="AB25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3" customFormat="1" ht="13.2" hidden="1">
      <c r="A252" s="184" t="str">
        <f t="shared" si="30"/>
        <v>71050301000000</v>
      </c>
      <c r="B252" s="185" t="s">
        <v>439</v>
      </c>
      <c r="C252" s="134" t="s">
        <v>149</v>
      </c>
      <c r="D252" s="133" t="s">
        <v>442</v>
      </c>
      <c r="E252" s="132" t="s">
        <v>106</v>
      </c>
      <c r="F252" s="186" t="s">
        <v>441</v>
      </c>
      <c r="G252" s="187" t="s">
        <v>440</v>
      </c>
      <c r="H252" s="151">
        <v>2531</v>
      </c>
      <c r="I252" s="152" t="s">
        <v>149</v>
      </c>
      <c r="J252" s="153">
        <v>3</v>
      </c>
      <c r="K252" s="153">
        <v>1</v>
      </c>
      <c r="L252" s="154" t="s">
        <v>236</v>
      </c>
      <c r="M252" s="155"/>
      <c r="N252" s="192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2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9" t="str">
        <f t="shared" si="24"/>
        <v xml:space="preserve"> </v>
      </c>
      <c r="Q25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9" t="str">
        <f t="shared" si="25"/>
        <v xml:space="preserve"> </v>
      </c>
      <c r="S25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9" t="str">
        <f t="shared" si="26"/>
        <v xml:space="preserve"> </v>
      </c>
      <c r="U25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2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9" t="str">
        <f t="shared" si="27"/>
        <v xml:space="preserve"> </v>
      </c>
      <c r="X25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9" t="str">
        <f t="shared" si="28"/>
        <v xml:space="preserve"> </v>
      </c>
      <c r="Z25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9" t="str">
        <f t="shared" si="29"/>
        <v xml:space="preserve"> </v>
      </c>
      <c r="AB25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7" customFormat="1" ht="13.2" hidden="1">
      <c r="A253" s="184" t="str">
        <f t="shared" si="30"/>
        <v>71050301000001</v>
      </c>
      <c r="B253" s="185" t="s">
        <v>439</v>
      </c>
      <c r="C253" s="134" t="s">
        <v>149</v>
      </c>
      <c r="D253" s="133" t="s">
        <v>442</v>
      </c>
      <c r="E253" s="132" t="s">
        <v>106</v>
      </c>
      <c r="F253" s="186" t="s">
        <v>441</v>
      </c>
      <c r="G253" s="187" t="s">
        <v>96</v>
      </c>
      <c r="H253" s="17"/>
      <c r="I253" s="25"/>
      <c r="J253" s="26"/>
      <c r="K253" s="26"/>
      <c r="L253" s="30" t="s">
        <v>108</v>
      </c>
      <c r="M253" s="44"/>
      <c r="N25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7" t="str">
        <f t="shared" si="24"/>
        <v xml:space="preserve"> </v>
      </c>
      <c r="Q25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7" t="str">
        <f t="shared" si="25"/>
        <v xml:space="preserve"> </v>
      </c>
      <c r="S25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7" t="str">
        <f t="shared" si="26"/>
        <v xml:space="preserve"> </v>
      </c>
      <c r="U25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7" t="str">
        <f t="shared" si="27"/>
        <v xml:space="preserve"> </v>
      </c>
      <c r="X25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7" t="str">
        <f t="shared" si="28"/>
        <v xml:space="preserve"> </v>
      </c>
      <c r="Z25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7" t="str">
        <f t="shared" si="29"/>
        <v xml:space="preserve"> </v>
      </c>
      <c r="AB25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8" customFormat="1" ht="13.8" hidden="1">
      <c r="A254" s="184" t="str">
        <f t="shared" si="30"/>
        <v>71050301010000</v>
      </c>
      <c r="B254" s="185" t="s">
        <v>439</v>
      </c>
      <c r="C254" s="134" t="s">
        <v>149</v>
      </c>
      <c r="D254" s="133" t="s">
        <v>442</v>
      </c>
      <c r="E254" s="132" t="s">
        <v>106</v>
      </c>
      <c r="F254" s="186" t="s">
        <v>106</v>
      </c>
      <c r="G254" s="187" t="s">
        <v>440</v>
      </c>
      <c r="H254" s="146"/>
      <c r="I254" s="147"/>
      <c r="J254" s="148"/>
      <c r="K254" s="148"/>
      <c r="L254" s="27" t="s">
        <v>237</v>
      </c>
      <c r="M254" s="28"/>
      <c r="N2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30" t="str">
        <f t="shared" si="24"/>
        <v xml:space="preserve"> </v>
      </c>
      <c r="Q2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30" t="str">
        <f t="shared" si="25"/>
        <v xml:space="preserve"> </v>
      </c>
      <c r="S2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30" t="str">
        <f t="shared" si="26"/>
        <v xml:space="preserve"> </v>
      </c>
      <c r="U2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30" t="str">
        <f t="shared" si="27"/>
        <v xml:space="preserve"> </v>
      </c>
      <c r="X2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30" t="str">
        <f t="shared" si="28"/>
        <v xml:space="preserve"> </v>
      </c>
      <c r="Z2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30" t="str">
        <f t="shared" si="29"/>
        <v xml:space="preserve"> </v>
      </c>
      <c r="AB2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7" customFormat="1" hidden="1">
      <c r="A255" s="184" t="str">
        <f t="shared" si="30"/>
        <v>71050301014213</v>
      </c>
      <c r="B255" s="185" t="s">
        <v>439</v>
      </c>
      <c r="C255" s="134" t="s">
        <v>149</v>
      </c>
      <c r="D255" s="133" t="s">
        <v>442</v>
      </c>
      <c r="E255" s="132" t="s">
        <v>106</v>
      </c>
      <c r="F255" s="186" t="s">
        <v>106</v>
      </c>
      <c r="G255" s="131">
        <v>4213</v>
      </c>
      <c r="H255" s="17"/>
      <c r="I255" s="25"/>
      <c r="J255" s="26"/>
      <c r="K255" s="26"/>
      <c r="L255" s="29" t="s">
        <v>115</v>
      </c>
      <c r="M255" s="44">
        <v>4213</v>
      </c>
      <c r="N255" s="183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3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31" t="str">
        <f t="shared" si="24"/>
        <v xml:space="preserve"> </v>
      </c>
      <c r="Q2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31" t="str">
        <f t="shared" si="25"/>
        <v xml:space="preserve"> </v>
      </c>
      <c r="S2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31" t="str">
        <f t="shared" si="26"/>
        <v xml:space="preserve"> </v>
      </c>
      <c r="U2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3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31" t="str">
        <f t="shared" si="27"/>
        <v xml:space="preserve"> </v>
      </c>
      <c r="X2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31" t="str">
        <f t="shared" si="28"/>
        <v xml:space="preserve"> </v>
      </c>
      <c r="Z2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31" t="str">
        <f t="shared" si="29"/>
        <v xml:space="preserve"> </v>
      </c>
      <c r="AB2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9" customFormat="1" ht="27.6">
      <c r="A256" s="184" t="str">
        <f t="shared" si="30"/>
        <v>71050600000000</v>
      </c>
      <c r="B256" s="185" t="s">
        <v>439</v>
      </c>
      <c r="C256" s="134" t="s">
        <v>149</v>
      </c>
      <c r="D256" s="133" t="s">
        <v>157</v>
      </c>
      <c r="E256" s="132" t="s">
        <v>441</v>
      </c>
      <c r="F256" s="186" t="s">
        <v>441</v>
      </c>
      <c r="G256" s="187" t="s">
        <v>440</v>
      </c>
      <c r="H256" s="175">
        <v>2560</v>
      </c>
      <c r="I256" s="166" t="s">
        <v>149</v>
      </c>
      <c r="J256" s="167">
        <v>6</v>
      </c>
      <c r="K256" s="167">
        <v>0</v>
      </c>
      <c r="L256" s="168" t="s">
        <v>238</v>
      </c>
      <c r="M256" s="176"/>
      <c r="N256" s="188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8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8" t="str">
        <f t="shared" si="24"/>
        <v xml:space="preserve"> </v>
      </c>
      <c r="Q25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8" t="str">
        <f t="shared" si="25"/>
        <v xml:space="preserve"> </v>
      </c>
      <c r="S25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8" t="str">
        <f t="shared" si="26"/>
        <v xml:space="preserve"> </v>
      </c>
      <c r="U25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8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8" t="str">
        <f t="shared" si="27"/>
        <v xml:space="preserve"> </v>
      </c>
      <c r="X25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8" t="str">
        <f t="shared" si="28"/>
        <v xml:space="preserve"> </v>
      </c>
      <c r="Z25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8" t="str">
        <f t="shared" si="29"/>
        <v xml:space="preserve"> </v>
      </c>
      <c r="AB25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7" customFormat="1" ht="13.2">
      <c r="A257" s="184" t="str">
        <f t="shared" si="30"/>
        <v>71050600000001</v>
      </c>
      <c r="B257" s="185" t="s">
        <v>439</v>
      </c>
      <c r="C257" s="134" t="s">
        <v>149</v>
      </c>
      <c r="D257" s="133" t="s">
        <v>157</v>
      </c>
      <c r="E257" s="132" t="s">
        <v>441</v>
      </c>
      <c r="F257" s="186" t="s">
        <v>441</v>
      </c>
      <c r="G257" s="187" t="s">
        <v>96</v>
      </c>
      <c r="H257" s="25"/>
      <c r="I257" s="18"/>
      <c r="J257" s="19"/>
      <c r="K257" s="19"/>
      <c r="L257" s="30" t="s">
        <v>110</v>
      </c>
      <c r="M257" s="31"/>
      <c r="N257" s="190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90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7" t="str">
        <f t="shared" si="24"/>
        <v xml:space="preserve"> </v>
      </c>
      <c r="Q25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7" t="str">
        <f t="shared" si="25"/>
        <v xml:space="preserve"> </v>
      </c>
      <c r="S25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7" t="str">
        <f t="shared" si="26"/>
        <v xml:space="preserve"> </v>
      </c>
      <c r="U25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90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7" t="str">
        <f t="shared" si="27"/>
        <v xml:space="preserve"> </v>
      </c>
      <c r="X25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7" t="str">
        <f t="shared" si="28"/>
        <v xml:space="preserve"> </v>
      </c>
      <c r="Z25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7" t="str">
        <f t="shared" si="29"/>
        <v xml:space="preserve"> </v>
      </c>
      <c r="AB25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3" customFormat="1" ht="26.4">
      <c r="A258" s="184" t="str">
        <f t="shared" si="30"/>
        <v>71050601000000</v>
      </c>
      <c r="B258" s="185" t="s">
        <v>439</v>
      </c>
      <c r="C258" s="134" t="s">
        <v>149</v>
      </c>
      <c r="D258" s="133" t="s">
        <v>157</v>
      </c>
      <c r="E258" s="132" t="s">
        <v>106</v>
      </c>
      <c r="F258" s="186" t="s">
        <v>441</v>
      </c>
      <c r="G258" s="187" t="s">
        <v>440</v>
      </c>
      <c r="H258" s="151">
        <v>2561</v>
      </c>
      <c r="I258" s="152" t="s">
        <v>149</v>
      </c>
      <c r="J258" s="153">
        <v>6</v>
      </c>
      <c r="K258" s="153">
        <v>1</v>
      </c>
      <c r="L258" s="154" t="s">
        <v>238</v>
      </c>
      <c r="M258" s="155"/>
      <c r="N258" s="192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2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9" t="str">
        <f t="shared" si="24"/>
        <v xml:space="preserve"> </v>
      </c>
      <c r="Q25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9" t="str">
        <f t="shared" si="25"/>
        <v xml:space="preserve"> </v>
      </c>
      <c r="S25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9" t="str">
        <f t="shared" si="26"/>
        <v xml:space="preserve"> </v>
      </c>
      <c r="U25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2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9" t="str">
        <f t="shared" si="27"/>
        <v xml:space="preserve"> </v>
      </c>
      <c r="X25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9" t="str">
        <f t="shared" si="28"/>
        <v xml:space="preserve"> </v>
      </c>
      <c r="Z25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9" t="str">
        <f t="shared" si="29"/>
        <v xml:space="preserve"> </v>
      </c>
      <c r="AB25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7" customFormat="1" ht="13.2">
      <c r="A259" s="184" t="str">
        <f t="shared" si="30"/>
        <v>71050601000001</v>
      </c>
      <c r="B259" s="185" t="s">
        <v>439</v>
      </c>
      <c r="C259" s="134" t="s">
        <v>149</v>
      </c>
      <c r="D259" s="133" t="s">
        <v>157</v>
      </c>
      <c r="E259" s="132" t="s">
        <v>106</v>
      </c>
      <c r="F259" s="186" t="s">
        <v>441</v>
      </c>
      <c r="G259" s="187" t="s">
        <v>96</v>
      </c>
      <c r="H259" s="25"/>
      <c r="I259" s="25"/>
      <c r="J259" s="26"/>
      <c r="K259" s="26"/>
      <c r="L259" s="30" t="s">
        <v>108</v>
      </c>
      <c r="M259" s="31"/>
      <c r="N259" s="190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90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7" t="str">
        <f t="shared" si="24"/>
        <v xml:space="preserve"> </v>
      </c>
      <c r="Q25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7" t="str">
        <f t="shared" si="25"/>
        <v xml:space="preserve"> </v>
      </c>
      <c r="S25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7" t="str">
        <f t="shared" si="26"/>
        <v xml:space="preserve"> </v>
      </c>
      <c r="U25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90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7" t="str">
        <f t="shared" si="27"/>
        <v xml:space="preserve"> </v>
      </c>
      <c r="X25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7" t="str">
        <f t="shared" si="28"/>
        <v xml:space="preserve"> </v>
      </c>
      <c r="Z25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7" t="str">
        <f t="shared" si="29"/>
        <v xml:space="preserve"> </v>
      </c>
      <c r="AB25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8" customFormat="1" ht="13.8">
      <c r="A260" s="184" t="str">
        <f t="shared" si="30"/>
        <v>71050601010000</v>
      </c>
      <c r="B260" s="185" t="s">
        <v>439</v>
      </c>
      <c r="C260" s="134" t="s">
        <v>149</v>
      </c>
      <c r="D260" s="133" t="s">
        <v>157</v>
      </c>
      <c r="E260" s="132" t="s">
        <v>106</v>
      </c>
      <c r="F260" s="186" t="s">
        <v>106</v>
      </c>
      <c r="G260" s="187" t="s">
        <v>440</v>
      </c>
      <c r="H260" s="146"/>
      <c r="I260" s="147"/>
      <c r="J260" s="148"/>
      <c r="K260" s="148"/>
      <c r="L260" s="27" t="s">
        <v>239</v>
      </c>
      <c r="M260" s="28"/>
      <c r="N260" s="197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7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30" t="str">
        <f t="shared" si="24"/>
        <v xml:space="preserve"> </v>
      </c>
      <c r="Q26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30" t="str">
        <f t="shared" si="25"/>
        <v xml:space="preserve"> </v>
      </c>
      <c r="S26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30" t="str">
        <f t="shared" si="26"/>
        <v xml:space="preserve"> </v>
      </c>
      <c r="U26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7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30" t="str">
        <f t="shared" si="27"/>
        <v xml:space="preserve"> </v>
      </c>
      <c r="X26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30" t="str">
        <f t="shared" si="28"/>
        <v xml:space="preserve"> </v>
      </c>
      <c r="Z26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30" t="str">
        <f t="shared" si="29"/>
        <v xml:space="preserve"> </v>
      </c>
      <c r="AB26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7" customFormat="1">
      <c r="A261" s="184" t="str">
        <f t="shared" si="30"/>
        <v>71050601014213</v>
      </c>
      <c r="B261" s="185" t="s">
        <v>439</v>
      </c>
      <c r="C261" s="134" t="s">
        <v>149</v>
      </c>
      <c r="D261" s="133" t="s">
        <v>157</v>
      </c>
      <c r="E261" s="132" t="s">
        <v>106</v>
      </c>
      <c r="F261" s="186" t="s">
        <v>106</v>
      </c>
      <c r="G261" s="131">
        <v>4213</v>
      </c>
      <c r="H261" s="17"/>
      <c r="I261" s="25"/>
      <c r="J261" s="26"/>
      <c r="K261" s="26"/>
      <c r="L261" s="32" t="s">
        <v>115</v>
      </c>
      <c r="M261" s="33">
        <v>4213</v>
      </c>
      <c r="N261" s="183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3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31" t="str">
        <f t="shared" si="24"/>
        <v xml:space="preserve"> </v>
      </c>
      <c r="Q2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31" t="str">
        <f t="shared" si="25"/>
        <v xml:space="preserve"> </v>
      </c>
      <c r="S2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31" t="str">
        <f t="shared" si="26"/>
        <v xml:space="preserve"> </v>
      </c>
      <c r="U2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3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31" t="str">
        <f t="shared" si="27"/>
        <v xml:space="preserve"> </v>
      </c>
      <c r="X2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31" t="str">
        <f t="shared" si="28"/>
        <v xml:space="preserve"> </v>
      </c>
      <c r="Z2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31" t="str">
        <f t="shared" si="29"/>
        <v xml:space="preserve"> </v>
      </c>
      <c r="AB2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7" customFormat="1" hidden="1">
      <c r="A262" s="184" t="str">
        <f t="shared" si="30"/>
        <v>71050601014269</v>
      </c>
      <c r="B262" s="185" t="s">
        <v>439</v>
      </c>
      <c r="C262" s="134" t="s">
        <v>149</v>
      </c>
      <c r="D262" s="133" t="s">
        <v>157</v>
      </c>
      <c r="E262" s="132" t="s">
        <v>106</v>
      </c>
      <c r="F262" s="186" t="s">
        <v>106</v>
      </c>
      <c r="G262" s="131">
        <v>4269</v>
      </c>
      <c r="H262" s="25"/>
      <c r="I262" s="25"/>
      <c r="J262" s="26"/>
      <c r="K262" s="26"/>
      <c r="L262" s="30" t="s">
        <v>240</v>
      </c>
      <c r="M262" s="31">
        <v>4269</v>
      </c>
      <c r="N262" s="183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3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31" t="str">
        <f t="shared" si="24"/>
        <v xml:space="preserve"> </v>
      </c>
      <c r="Q2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31" t="str">
        <f t="shared" si="25"/>
        <v xml:space="preserve"> </v>
      </c>
      <c r="S2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31" t="str">
        <f t="shared" si="26"/>
        <v xml:space="preserve"> </v>
      </c>
      <c r="U2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3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31" t="str">
        <f t="shared" si="27"/>
        <v xml:space="preserve"> </v>
      </c>
      <c r="X2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31" t="str">
        <f t="shared" si="28"/>
        <v xml:space="preserve"> </v>
      </c>
      <c r="Z2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31" t="str">
        <f t="shared" si="29"/>
        <v xml:space="preserve"> </v>
      </c>
      <c r="AB2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7" customFormat="1" ht="26.4" hidden="1">
      <c r="A263" s="184" t="str">
        <f t="shared" si="30"/>
        <v>71050601014638</v>
      </c>
      <c r="B263" s="185" t="s">
        <v>439</v>
      </c>
      <c r="C263" s="134" t="s">
        <v>149</v>
      </c>
      <c r="D263" s="133" t="s">
        <v>157</v>
      </c>
      <c r="E263" s="132" t="s">
        <v>106</v>
      </c>
      <c r="F263" s="186" t="s">
        <v>106</v>
      </c>
      <c r="G263" s="131">
        <v>4638</v>
      </c>
      <c r="H263" s="25"/>
      <c r="I263" s="25"/>
      <c r="J263" s="26"/>
      <c r="K263" s="26"/>
      <c r="L263" s="30" t="s">
        <v>241</v>
      </c>
      <c r="M263" s="31">
        <v>4638</v>
      </c>
      <c r="N263" s="183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3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31" t="str">
        <f t="shared" si="24"/>
        <v xml:space="preserve"> </v>
      </c>
      <c r="Q2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31" t="str">
        <f t="shared" si="25"/>
        <v xml:space="preserve"> </v>
      </c>
      <c r="S2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31" t="str">
        <f t="shared" si="26"/>
        <v xml:space="preserve"> </v>
      </c>
      <c r="U2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3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31" t="str">
        <f t="shared" si="27"/>
        <v xml:space="preserve"> </v>
      </c>
      <c r="X2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31" t="str">
        <f t="shared" si="28"/>
        <v xml:space="preserve"> </v>
      </c>
      <c r="Z2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31" t="str">
        <f t="shared" si="29"/>
        <v xml:space="preserve"> </v>
      </c>
      <c r="AB2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7" customFormat="1" ht="26.4" hidden="1">
      <c r="A264" s="184" t="str">
        <f t="shared" si="30"/>
        <v>71050601014819</v>
      </c>
      <c r="B264" s="185" t="s">
        <v>439</v>
      </c>
      <c r="C264" s="134" t="s">
        <v>149</v>
      </c>
      <c r="D264" s="133" t="s">
        <v>157</v>
      </c>
      <c r="E264" s="132" t="s">
        <v>106</v>
      </c>
      <c r="F264" s="186" t="s">
        <v>106</v>
      </c>
      <c r="G264" s="131">
        <v>4819</v>
      </c>
      <c r="H264" s="25"/>
      <c r="I264" s="25"/>
      <c r="J264" s="26"/>
      <c r="K264" s="26"/>
      <c r="L264" s="30" t="s">
        <v>219</v>
      </c>
      <c r="M264" s="31">
        <v>4819</v>
      </c>
      <c r="N264" s="183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3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31" t="str">
        <f t="shared" si="24"/>
        <v xml:space="preserve"> </v>
      </c>
      <c r="Q2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31" t="str">
        <f t="shared" si="25"/>
        <v xml:space="preserve"> </v>
      </c>
      <c r="S2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31" t="str">
        <f t="shared" si="26"/>
        <v xml:space="preserve"> </v>
      </c>
      <c r="U2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3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31" t="str">
        <f t="shared" si="27"/>
        <v xml:space="preserve"> </v>
      </c>
      <c r="X2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31" t="str">
        <f t="shared" si="28"/>
        <v xml:space="preserve"> </v>
      </c>
      <c r="Z2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31" t="str">
        <f t="shared" si="29"/>
        <v xml:space="preserve"> </v>
      </c>
      <c r="AB2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7" customFormat="1" hidden="1">
      <c r="A265" s="184" t="str">
        <f t="shared" si="30"/>
        <v>71050601015113</v>
      </c>
      <c r="B265" s="185" t="s">
        <v>439</v>
      </c>
      <c r="C265" s="134" t="s">
        <v>149</v>
      </c>
      <c r="D265" s="133" t="s">
        <v>157</v>
      </c>
      <c r="E265" s="132" t="s">
        <v>106</v>
      </c>
      <c r="F265" s="186" t="s">
        <v>106</v>
      </c>
      <c r="G265" s="131">
        <v>5113</v>
      </c>
      <c r="H265" s="25"/>
      <c r="I265" s="25"/>
      <c r="J265" s="26"/>
      <c r="K265" s="26"/>
      <c r="L265" s="29" t="s">
        <v>174</v>
      </c>
      <c r="M265" s="12">
        <v>5113</v>
      </c>
      <c r="N265" s="183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3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31" t="str">
        <f t="shared" si="24"/>
        <v xml:space="preserve"> </v>
      </c>
      <c r="Q2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31" t="str">
        <f t="shared" si="25"/>
        <v xml:space="preserve"> </v>
      </c>
      <c r="S2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31" t="str">
        <f t="shared" si="26"/>
        <v xml:space="preserve"> </v>
      </c>
      <c r="U2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3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31" t="str">
        <f t="shared" si="27"/>
        <v xml:space="preserve"> </v>
      </c>
      <c r="X2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31" t="str">
        <f t="shared" si="28"/>
        <v xml:space="preserve"> </v>
      </c>
      <c r="Z2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31" t="str">
        <f t="shared" si="29"/>
        <v xml:space="preserve"> </v>
      </c>
      <c r="AB2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8" customFormat="1" ht="27.6">
      <c r="A266" s="184" t="str">
        <f t="shared" si="30"/>
        <v>71050601020000</v>
      </c>
      <c r="B266" s="185" t="s">
        <v>439</v>
      </c>
      <c r="C266" s="134" t="s">
        <v>149</v>
      </c>
      <c r="D266" s="133" t="s">
        <v>157</v>
      </c>
      <c r="E266" s="132" t="s">
        <v>106</v>
      </c>
      <c r="F266" s="186" t="s">
        <v>140</v>
      </c>
      <c r="G266" s="187" t="s">
        <v>440</v>
      </c>
      <c r="H266" s="146"/>
      <c r="I266" s="147"/>
      <c r="J266" s="148"/>
      <c r="K266" s="148"/>
      <c r="L266" s="27" t="s">
        <v>242</v>
      </c>
      <c r="M266" s="28"/>
      <c r="N266" s="197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7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30" t="str">
        <f t="shared" si="24"/>
        <v xml:space="preserve"> </v>
      </c>
      <c r="Q26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30" t="str">
        <f t="shared" si="25"/>
        <v xml:space="preserve"> </v>
      </c>
      <c r="S26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30" t="str">
        <f t="shared" si="26"/>
        <v xml:space="preserve"> </v>
      </c>
      <c r="U26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7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30" t="str">
        <f t="shared" si="27"/>
        <v xml:space="preserve"> </v>
      </c>
      <c r="X26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30" t="str">
        <f t="shared" si="28"/>
        <v xml:space="preserve"> </v>
      </c>
      <c r="Z26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30" t="str">
        <f t="shared" si="29"/>
        <v xml:space="preserve"> </v>
      </c>
      <c r="AB26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7" customFormat="1">
      <c r="A267" s="184" t="str">
        <f t="shared" si="30"/>
        <v>71050601024213</v>
      </c>
      <c r="B267" s="185" t="s">
        <v>439</v>
      </c>
      <c r="C267" s="134" t="s">
        <v>149</v>
      </c>
      <c r="D267" s="133" t="s">
        <v>157</v>
      </c>
      <c r="E267" s="132" t="s">
        <v>106</v>
      </c>
      <c r="F267" s="186" t="s">
        <v>140</v>
      </c>
      <c r="G267" s="131">
        <v>4213</v>
      </c>
      <c r="H267" s="17"/>
      <c r="I267" s="25"/>
      <c r="J267" s="26"/>
      <c r="K267" s="26"/>
      <c r="L267" s="32" t="s">
        <v>115</v>
      </c>
      <c r="M267" s="33">
        <v>4213</v>
      </c>
      <c r="N267" s="183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3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31" t="str">
        <f t="shared" si="24"/>
        <v xml:space="preserve"> </v>
      </c>
      <c r="Q2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31" t="str">
        <f t="shared" si="25"/>
        <v xml:space="preserve"> </v>
      </c>
      <c r="S2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31" t="str">
        <f t="shared" si="26"/>
        <v xml:space="preserve"> </v>
      </c>
      <c r="U2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3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31" t="str">
        <f t="shared" si="27"/>
        <v xml:space="preserve"> </v>
      </c>
      <c r="X2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31" t="str">
        <f t="shared" si="28"/>
        <v xml:space="preserve"> </v>
      </c>
      <c r="Z2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31" t="str">
        <f t="shared" si="29"/>
        <v xml:space="preserve"> </v>
      </c>
      <c r="AB2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8" customFormat="1" ht="27.6">
      <c r="A268" s="184" t="str">
        <f t="shared" si="30"/>
        <v>71050601030000</v>
      </c>
      <c r="B268" s="185" t="s">
        <v>439</v>
      </c>
      <c r="C268" s="134" t="s">
        <v>149</v>
      </c>
      <c r="D268" s="133" t="s">
        <v>157</v>
      </c>
      <c r="E268" s="132" t="s">
        <v>106</v>
      </c>
      <c r="F268" s="186" t="s">
        <v>442</v>
      </c>
      <c r="G268" s="187" t="s">
        <v>440</v>
      </c>
      <c r="H268" s="146"/>
      <c r="I268" s="147"/>
      <c r="J268" s="148"/>
      <c r="K268" s="148"/>
      <c r="L268" s="27" t="s">
        <v>243</v>
      </c>
      <c r="M268" s="28"/>
      <c r="N26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30" t="str">
        <f t="shared" si="24"/>
        <v xml:space="preserve"> </v>
      </c>
      <c r="Q26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30" t="str">
        <f t="shared" si="25"/>
        <v xml:space="preserve"> </v>
      </c>
      <c r="S26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30" t="str">
        <f t="shared" si="26"/>
        <v xml:space="preserve"> </v>
      </c>
      <c r="U26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30" t="str">
        <f t="shared" si="27"/>
        <v xml:space="preserve"> </v>
      </c>
      <c r="X26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30" t="str">
        <f t="shared" si="28"/>
        <v xml:space="preserve"> </v>
      </c>
      <c r="Z26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30" t="str">
        <f t="shared" si="29"/>
        <v xml:space="preserve"> </v>
      </c>
      <c r="AB26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7" customFormat="1">
      <c r="A269" s="184" t="str">
        <f t="shared" si="30"/>
        <v>71050601034213</v>
      </c>
      <c r="B269" s="185" t="s">
        <v>439</v>
      </c>
      <c r="C269" s="134" t="s">
        <v>149</v>
      </c>
      <c r="D269" s="133" t="s">
        <v>157</v>
      </c>
      <c r="E269" s="132" t="s">
        <v>106</v>
      </c>
      <c r="F269" s="186" t="s">
        <v>442</v>
      </c>
      <c r="G269" s="131">
        <v>4213</v>
      </c>
      <c r="H269" s="17"/>
      <c r="I269" s="25"/>
      <c r="J269" s="26"/>
      <c r="K269" s="26"/>
      <c r="L269" s="32" t="s">
        <v>115</v>
      </c>
      <c r="M269" s="33">
        <v>4213</v>
      </c>
      <c r="N2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31" t="str">
        <f t="shared" si="24"/>
        <v xml:space="preserve"> </v>
      </c>
      <c r="Q2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31" t="str">
        <f t="shared" si="25"/>
        <v xml:space="preserve"> </v>
      </c>
      <c r="S2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31" t="str">
        <f t="shared" si="26"/>
        <v xml:space="preserve"> </v>
      </c>
      <c r="U2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31" t="str">
        <f t="shared" si="27"/>
        <v xml:space="preserve"> </v>
      </c>
      <c r="X2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31" t="str">
        <f t="shared" si="28"/>
        <v xml:space="preserve"> </v>
      </c>
      <c r="Z2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31" t="str">
        <f t="shared" si="29"/>
        <v xml:space="preserve"> </v>
      </c>
      <c r="AB2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8" customFormat="1" ht="13.8" hidden="1">
      <c r="A270" s="184" t="str">
        <f t="shared" si="30"/>
        <v>71050601040000</v>
      </c>
      <c r="B270" s="185" t="s">
        <v>439</v>
      </c>
      <c r="C270" s="134" t="s">
        <v>149</v>
      </c>
      <c r="D270" s="133" t="s">
        <v>157</v>
      </c>
      <c r="E270" s="132" t="s">
        <v>106</v>
      </c>
      <c r="F270" s="186" t="s">
        <v>155</v>
      </c>
      <c r="G270" s="187" t="s">
        <v>440</v>
      </c>
      <c r="H270" s="146"/>
      <c r="I270" s="147"/>
      <c r="J270" s="148"/>
      <c r="K270" s="148"/>
      <c r="L270" s="27" t="s">
        <v>244</v>
      </c>
      <c r="M270" s="28"/>
      <c r="N27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30" t="str">
        <f t="shared" si="24"/>
        <v xml:space="preserve"> </v>
      </c>
      <c r="Q27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30" t="str">
        <f t="shared" si="25"/>
        <v xml:space="preserve"> </v>
      </c>
      <c r="S27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30" t="str">
        <f t="shared" si="26"/>
        <v xml:space="preserve"> </v>
      </c>
      <c r="U27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30" t="str">
        <f t="shared" si="27"/>
        <v xml:space="preserve"> </v>
      </c>
      <c r="X27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30" t="str">
        <f t="shared" si="28"/>
        <v xml:space="preserve"> </v>
      </c>
      <c r="Z27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30" t="str">
        <f t="shared" si="29"/>
        <v xml:space="preserve"> </v>
      </c>
      <c r="AB27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7" customFormat="1" hidden="1">
      <c r="A271" s="184" t="str">
        <f t="shared" si="30"/>
        <v>71050601044269</v>
      </c>
      <c r="B271" s="185" t="s">
        <v>439</v>
      </c>
      <c r="C271" s="134" t="s">
        <v>149</v>
      </c>
      <c r="D271" s="133" t="s">
        <v>157</v>
      </c>
      <c r="E271" s="132" t="s">
        <v>106</v>
      </c>
      <c r="F271" s="186" t="s">
        <v>155</v>
      </c>
      <c r="G271" s="131">
        <v>4269</v>
      </c>
      <c r="H271" s="25"/>
      <c r="I271" s="25"/>
      <c r="J271" s="26"/>
      <c r="K271" s="26"/>
      <c r="L271" s="30" t="s">
        <v>240</v>
      </c>
      <c r="M271" s="31">
        <v>4269</v>
      </c>
      <c r="N2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31" t="str">
        <f t="shared" si="24"/>
        <v xml:space="preserve"> </v>
      </c>
      <c r="Q2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31" t="str">
        <f t="shared" si="25"/>
        <v xml:space="preserve"> </v>
      </c>
      <c r="S2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31" t="str">
        <f t="shared" si="26"/>
        <v xml:space="preserve"> </v>
      </c>
      <c r="U2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31" t="str">
        <f t="shared" si="27"/>
        <v xml:space="preserve"> </v>
      </c>
      <c r="X2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31" t="str">
        <f t="shared" si="28"/>
        <v xml:space="preserve"> </v>
      </c>
      <c r="Z2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31" t="str">
        <f t="shared" si="29"/>
        <v xml:space="preserve"> </v>
      </c>
      <c r="AB2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7" customFormat="1" ht="26.4" hidden="1">
      <c r="A272" s="184" t="str">
        <f t="shared" si="30"/>
        <v>71050601044819</v>
      </c>
      <c r="B272" s="185" t="s">
        <v>439</v>
      </c>
      <c r="C272" s="134" t="s">
        <v>149</v>
      </c>
      <c r="D272" s="133" t="s">
        <v>157</v>
      </c>
      <c r="E272" s="132" t="s">
        <v>106</v>
      </c>
      <c r="F272" s="186" t="s">
        <v>155</v>
      </c>
      <c r="G272" s="131">
        <v>4819</v>
      </c>
      <c r="H272" s="25"/>
      <c r="I272" s="25"/>
      <c r="J272" s="26"/>
      <c r="K272" s="26"/>
      <c r="L272" s="30" t="s">
        <v>219</v>
      </c>
      <c r="M272" s="31">
        <v>4819</v>
      </c>
      <c r="N2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31" t="str">
        <f t="shared" ref="P272:P335" si="31">IFERROR(Q272/O272, " ")</f>
        <v xml:space="preserve"> </v>
      </c>
      <c r="Q2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31" t="str">
        <f t="shared" ref="R272:R335" si="32">IFERROR(S272/O272, " ")</f>
        <v xml:space="preserve"> </v>
      </c>
      <c r="S2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31" t="str">
        <f t="shared" ref="T272:T335" si="33">IFERROR(U272/O272, " ")</f>
        <v xml:space="preserve"> </v>
      </c>
      <c r="U2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31" t="str">
        <f t="shared" ref="W272:W335" si="34">IFERROR(X272/V272, " ")</f>
        <v xml:space="preserve"> </v>
      </c>
      <c r="X2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31" t="str">
        <f t="shared" ref="Y272:Y335" si="35">IFERROR(Z272/V272, " ")</f>
        <v xml:space="preserve"> </v>
      </c>
      <c r="Z2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31" t="str">
        <f t="shared" ref="AA272:AA335" si="36">IFERROR(AB272/V272, " ")</f>
        <v xml:space="preserve"> </v>
      </c>
      <c r="AB2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7" customFormat="1" hidden="1">
      <c r="A273" s="184" t="str">
        <f t="shared" si="30"/>
        <v>71050601045221</v>
      </c>
      <c r="B273" s="185" t="s">
        <v>439</v>
      </c>
      <c r="C273" s="134" t="s">
        <v>149</v>
      </c>
      <c r="D273" s="133" t="s">
        <v>157</v>
      </c>
      <c r="E273" s="132" t="s">
        <v>106</v>
      </c>
      <c r="F273" s="186" t="s">
        <v>155</v>
      </c>
      <c r="G273" s="131">
        <v>5221</v>
      </c>
      <c r="H273" s="25"/>
      <c r="I273" s="25"/>
      <c r="J273" s="26"/>
      <c r="K273" s="26"/>
      <c r="L273" s="32" t="s">
        <v>194</v>
      </c>
      <c r="M273" s="48">
        <v>5221</v>
      </c>
      <c r="N2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31" t="str">
        <f t="shared" si="31"/>
        <v xml:space="preserve"> </v>
      </c>
      <c r="Q2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31" t="str">
        <f t="shared" si="32"/>
        <v xml:space="preserve"> </v>
      </c>
      <c r="S2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31" t="str">
        <f t="shared" si="33"/>
        <v xml:space="preserve"> </v>
      </c>
      <c r="U2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31" t="str">
        <f t="shared" si="34"/>
        <v xml:space="preserve"> </v>
      </c>
      <c r="X2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31" t="str">
        <f t="shared" si="35"/>
        <v xml:space="preserve"> </v>
      </c>
      <c r="Z2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31" t="str">
        <f t="shared" si="36"/>
        <v xml:space="preserve"> </v>
      </c>
      <c r="AB2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8" customFormat="1" ht="13.8" hidden="1">
      <c r="A274" s="184" t="str">
        <f t="shared" si="30"/>
        <v>71050601050000</v>
      </c>
      <c r="B274" s="185" t="s">
        <v>439</v>
      </c>
      <c r="C274" s="134" t="s">
        <v>149</v>
      </c>
      <c r="D274" s="133" t="s">
        <v>157</v>
      </c>
      <c r="E274" s="132" t="s">
        <v>106</v>
      </c>
      <c r="F274" s="186" t="s">
        <v>149</v>
      </c>
      <c r="G274" s="187" t="s">
        <v>440</v>
      </c>
      <c r="H274" s="146"/>
      <c r="I274" s="147"/>
      <c r="J274" s="148"/>
      <c r="K274" s="148"/>
      <c r="L274" s="27" t="s">
        <v>245</v>
      </c>
      <c r="M274" s="28"/>
      <c r="N274" s="197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7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30" t="str">
        <f t="shared" si="31"/>
        <v xml:space="preserve"> </v>
      </c>
      <c r="Q2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30" t="str">
        <f t="shared" si="32"/>
        <v xml:space="preserve"> </v>
      </c>
      <c r="S2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30" t="str">
        <f t="shared" si="33"/>
        <v xml:space="preserve"> </v>
      </c>
      <c r="U2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7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30" t="str">
        <f t="shared" si="34"/>
        <v xml:space="preserve"> </v>
      </c>
      <c r="X2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30" t="str">
        <f t="shared" si="35"/>
        <v xml:space="preserve"> </v>
      </c>
      <c r="Z2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30" t="str">
        <f t="shared" si="36"/>
        <v xml:space="preserve"> </v>
      </c>
      <c r="AB27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7" customFormat="1" hidden="1">
      <c r="A275" s="184" t="str">
        <f t="shared" si="30"/>
        <v>71050601054861</v>
      </c>
      <c r="B275" s="185" t="s">
        <v>439</v>
      </c>
      <c r="C275" s="134" t="s">
        <v>149</v>
      </c>
      <c r="D275" s="133" t="s">
        <v>157</v>
      </c>
      <c r="E275" s="132" t="s">
        <v>106</v>
      </c>
      <c r="F275" s="186" t="s">
        <v>149</v>
      </c>
      <c r="G275" s="131">
        <v>4861</v>
      </c>
      <c r="H275" s="25"/>
      <c r="I275" s="25"/>
      <c r="J275" s="26"/>
      <c r="K275" s="26"/>
      <c r="L275" s="29" t="s">
        <v>134</v>
      </c>
      <c r="M275" s="12">
        <v>4861</v>
      </c>
      <c r="N275" s="183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3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31" t="str">
        <f t="shared" si="31"/>
        <v xml:space="preserve"> </v>
      </c>
      <c r="Q2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31" t="str">
        <f t="shared" si="32"/>
        <v xml:space="preserve"> </v>
      </c>
      <c r="S2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31" t="str">
        <f t="shared" si="33"/>
        <v xml:space="preserve"> </v>
      </c>
      <c r="U2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3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31" t="str">
        <f t="shared" si="34"/>
        <v xml:space="preserve"> </v>
      </c>
      <c r="X2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31" t="str">
        <f t="shared" si="35"/>
        <v xml:space="preserve"> </v>
      </c>
      <c r="Z2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31" t="str">
        <f t="shared" si="36"/>
        <v xml:space="preserve"> </v>
      </c>
      <c r="AB2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4" customFormat="1" ht="27.6">
      <c r="A276" s="122" t="str">
        <f t="shared" si="30"/>
        <v>71060000000000</v>
      </c>
      <c r="B276" s="124" t="s">
        <v>439</v>
      </c>
      <c r="C276" s="117" t="s">
        <v>157</v>
      </c>
      <c r="D276" s="118" t="s">
        <v>441</v>
      </c>
      <c r="E276" s="127" t="s">
        <v>441</v>
      </c>
      <c r="F276" s="128" t="s">
        <v>441</v>
      </c>
      <c r="G276" s="129" t="s">
        <v>440</v>
      </c>
      <c r="H276" s="173">
        <v>2600</v>
      </c>
      <c r="I276" s="212" t="s">
        <v>157</v>
      </c>
      <c r="J276" s="213">
        <v>0</v>
      </c>
      <c r="K276" s="213">
        <v>0</v>
      </c>
      <c r="L276" s="162" t="s">
        <v>246</v>
      </c>
      <c r="M276" s="174"/>
      <c r="N276" s="163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3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6" t="str">
        <f t="shared" si="31"/>
        <v xml:space="preserve"> </v>
      </c>
      <c r="Q276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6" t="str">
        <f t="shared" si="32"/>
        <v xml:space="preserve"> </v>
      </c>
      <c r="S276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6" t="str">
        <f t="shared" si="33"/>
        <v xml:space="preserve"> </v>
      </c>
      <c r="U276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3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6" t="str">
        <f t="shared" si="34"/>
        <v xml:space="preserve"> </v>
      </c>
      <c r="X276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6" t="str">
        <f t="shared" si="35"/>
        <v xml:space="preserve"> </v>
      </c>
      <c r="Z276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6" t="str">
        <f t="shared" si="36"/>
        <v xml:space="preserve"> </v>
      </c>
      <c r="AB276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7" customFormat="1" ht="13.2">
      <c r="A277" s="184" t="str">
        <f t="shared" si="30"/>
        <v>71060000000001</v>
      </c>
      <c r="B277" s="185" t="s">
        <v>439</v>
      </c>
      <c r="C277" s="134" t="s">
        <v>157</v>
      </c>
      <c r="D277" s="133" t="s">
        <v>441</v>
      </c>
      <c r="E277" s="132" t="s">
        <v>441</v>
      </c>
      <c r="F277" s="186" t="s">
        <v>441</v>
      </c>
      <c r="G277" s="187" t="s">
        <v>96</v>
      </c>
      <c r="H277" s="25"/>
      <c r="I277" s="18"/>
      <c r="J277" s="19"/>
      <c r="K277" s="19"/>
      <c r="L277" s="30" t="s">
        <v>108</v>
      </c>
      <c r="M277" s="178"/>
      <c r="N277" s="191"/>
      <c r="O277" s="191"/>
      <c r="P277" s="232" t="str">
        <f t="shared" si="31"/>
        <v xml:space="preserve"> </v>
      </c>
      <c r="Q277" s="191"/>
      <c r="R277" s="232" t="str">
        <f t="shared" si="32"/>
        <v xml:space="preserve"> </v>
      </c>
      <c r="S277" s="191"/>
      <c r="T277" s="232" t="str">
        <f t="shared" si="33"/>
        <v xml:space="preserve"> </v>
      </c>
      <c r="U277" s="191"/>
      <c r="V277" s="191"/>
      <c r="W277" s="232" t="str">
        <f t="shared" si="34"/>
        <v xml:space="preserve"> </v>
      </c>
      <c r="X277" s="191"/>
      <c r="Y277" s="232" t="str">
        <f t="shared" si="35"/>
        <v xml:space="preserve"> </v>
      </c>
      <c r="Z277" s="191"/>
      <c r="AA277" s="232" t="str">
        <f t="shared" si="36"/>
        <v xml:space="preserve"> </v>
      </c>
      <c r="AB277" s="191"/>
      <c r="AE277" s="191"/>
      <c r="AF277" s="191"/>
      <c r="AG277" s="191"/>
      <c r="AH277" s="191"/>
      <c r="AI277" s="191"/>
      <c r="AQ277" s="191"/>
      <c r="AR277" s="191"/>
      <c r="AS277" s="191"/>
      <c r="AT277" s="191"/>
      <c r="AU277" s="191"/>
      <c r="BC277" s="191"/>
      <c r="BD277" s="191"/>
      <c r="BE277" s="191"/>
      <c r="BF277" s="191"/>
      <c r="BG277" s="191"/>
      <c r="BO277" s="191"/>
      <c r="BP277" s="191"/>
      <c r="BQ277" s="191"/>
      <c r="BR277" s="191"/>
      <c r="BS277" s="191"/>
      <c r="CA277" s="191"/>
      <c r="CB277" s="191"/>
      <c r="CC277" s="191"/>
      <c r="CD277" s="191"/>
      <c r="CE277" s="191"/>
      <c r="CM277" s="191"/>
      <c r="CN277" s="191"/>
      <c r="CO277" s="191"/>
      <c r="CP277" s="191"/>
      <c r="CQ277" s="191"/>
      <c r="CY277" s="191"/>
      <c r="CZ277" s="191"/>
      <c r="DA277" s="191"/>
      <c r="DB277" s="191"/>
      <c r="DC277" s="191"/>
      <c r="DK277" s="191"/>
      <c r="DL277" s="191"/>
      <c r="DM277" s="191"/>
      <c r="DN277" s="191"/>
      <c r="DO277" s="191"/>
      <c r="DW277" s="191"/>
      <c r="DX277" s="191"/>
      <c r="DY277" s="191"/>
      <c r="DZ277" s="191"/>
      <c r="EA277" s="191"/>
      <c r="EI277" s="191"/>
      <c r="EJ277" s="191"/>
      <c r="EK277" s="191"/>
      <c r="EL277" s="191"/>
      <c r="EM277" s="191"/>
      <c r="EU277" s="191"/>
      <c r="EV277" s="191"/>
      <c r="EW277" s="191"/>
      <c r="EX277" s="191"/>
      <c r="EY277" s="191"/>
      <c r="FG277" s="191"/>
      <c r="FH277" s="191"/>
      <c r="FI277" s="191"/>
      <c r="FJ277" s="191"/>
      <c r="FK277" s="191"/>
      <c r="FS277" s="191"/>
      <c r="FT277" s="191"/>
      <c r="FU277" s="191"/>
      <c r="FV277" s="191"/>
      <c r="FW277" s="191"/>
      <c r="GE277" s="191"/>
      <c r="GF277" s="191"/>
      <c r="GG277" s="191"/>
      <c r="GH277" s="191"/>
      <c r="GI277" s="191"/>
      <c r="GQ277" s="191"/>
      <c r="GR277" s="191"/>
      <c r="GS277" s="191"/>
      <c r="GT277" s="191"/>
      <c r="GU277" s="191"/>
      <c r="HC277" s="191"/>
      <c r="HD277" s="191"/>
      <c r="HE277" s="191"/>
      <c r="HF277" s="191"/>
      <c r="HG277" s="191"/>
      <c r="HO277" s="191"/>
      <c r="HP277" s="191"/>
      <c r="HQ277" s="191"/>
      <c r="HR277" s="191"/>
      <c r="HS277" s="191"/>
      <c r="IA277" s="191"/>
      <c r="IB277" s="191"/>
      <c r="IC277" s="191"/>
      <c r="ID277" s="191"/>
      <c r="IE277" s="191"/>
      <c r="IM277" s="191"/>
      <c r="IN277" s="191"/>
      <c r="IO277" s="191"/>
      <c r="IP277" s="191"/>
      <c r="IQ277" s="191"/>
    </row>
    <row r="278" spans="1:251" s="189" customFormat="1" ht="13.8" hidden="1">
      <c r="A278" s="184" t="str">
        <f t="shared" si="30"/>
        <v>71060100000000</v>
      </c>
      <c r="B278" s="185" t="s">
        <v>439</v>
      </c>
      <c r="C278" s="134" t="s">
        <v>157</v>
      </c>
      <c r="D278" s="133" t="s">
        <v>106</v>
      </c>
      <c r="E278" s="132" t="s">
        <v>441</v>
      </c>
      <c r="F278" s="186" t="s">
        <v>441</v>
      </c>
      <c r="G278" s="187" t="s">
        <v>440</v>
      </c>
      <c r="H278" s="175">
        <v>2610</v>
      </c>
      <c r="I278" s="166" t="s">
        <v>157</v>
      </c>
      <c r="J278" s="167">
        <v>1</v>
      </c>
      <c r="K278" s="167">
        <v>0</v>
      </c>
      <c r="L278" s="168" t="s">
        <v>247</v>
      </c>
      <c r="M278" s="176"/>
      <c r="N278" s="188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8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8" t="str">
        <f t="shared" si="31"/>
        <v xml:space="preserve"> </v>
      </c>
      <c r="Q2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8" t="str">
        <f t="shared" si="32"/>
        <v xml:space="preserve"> </v>
      </c>
      <c r="S2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8" t="str">
        <f t="shared" si="33"/>
        <v xml:space="preserve"> </v>
      </c>
      <c r="U2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8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8" t="str">
        <f t="shared" si="34"/>
        <v xml:space="preserve"> </v>
      </c>
      <c r="X2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8" t="str">
        <f t="shared" si="35"/>
        <v xml:space="preserve"> </v>
      </c>
      <c r="Z2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8" t="str">
        <f t="shared" si="36"/>
        <v xml:space="preserve"> </v>
      </c>
      <c r="AB2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7" customFormat="1" ht="13.2" hidden="1">
      <c r="A279" s="184" t="str">
        <f t="shared" si="30"/>
        <v>71060100000001</v>
      </c>
      <c r="B279" s="185" t="s">
        <v>439</v>
      </c>
      <c r="C279" s="134" t="s">
        <v>157</v>
      </c>
      <c r="D279" s="133" t="s">
        <v>106</v>
      </c>
      <c r="E279" s="132" t="s">
        <v>441</v>
      </c>
      <c r="F279" s="186" t="s">
        <v>441</v>
      </c>
      <c r="G279" s="187" t="s">
        <v>96</v>
      </c>
      <c r="H279" s="25"/>
      <c r="I279" s="18"/>
      <c r="J279" s="19"/>
      <c r="K279" s="19"/>
      <c r="L279" s="30" t="s">
        <v>110</v>
      </c>
      <c r="M279" s="31"/>
      <c r="N279" s="190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90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7" t="str">
        <f t="shared" si="31"/>
        <v xml:space="preserve"> </v>
      </c>
      <c r="Q2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7" t="str">
        <f t="shared" si="32"/>
        <v xml:space="preserve"> </v>
      </c>
      <c r="S2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7" t="str">
        <f t="shared" si="33"/>
        <v xml:space="preserve"> </v>
      </c>
      <c r="U2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90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7" t="str">
        <f t="shared" si="34"/>
        <v xml:space="preserve"> </v>
      </c>
      <c r="X2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7" t="str">
        <f t="shared" si="35"/>
        <v xml:space="preserve"> </v>
      </c>
      <c r="Z2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7" t="str">
        <f t="shared" si="36"/>
        <v xml:space="preserve"> </v>
      </c>
      <c r="AB2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3" customFormat="1" ht="13.2" hidden="1">
      <c r="A280" s="184" t="str">
        <f t="shared" si="30"/>
        <v>71060101000000</v>
      </c>
      <c r="B280" s="185" t="s">
        <v>439</v>
      </c>
      <c r="C280" s="134" t="s">
        <v>157</v>
      </c>
      <c r="D280" s="133" t="s">
        <v>106</v>
      </c>
      <c r="E280" s="132" t="s">
        <v>106</v>
      </c>
      <c r="F280" s="186" t="s">
        <v>441</v>
      </c>
      <c r="G280" s="187" t="s">
        <v>440</v>
      </c>
      <c r="H280" s="151" t="s">
        <v>89</v>
      </c>
      <c r="I280" s="152" t="s">
        <v>157</v>
      </c>
      <c r="J280" s="153" t="s">
        <v>82</v>
      </c>
      <c r="K280" s="153" t="s">
        <v>82</v>
      </c>
      <c r="L280" s="154" t="s">
        <v>247</v>
      </c>
      <c r="M280" s="155" t="s">
        <v>81</v>
      </c>
      <c r="N280" s="192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2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9" t="str">
        <f t="shared" si="31"/>
        <v xml:space="preserve"> </v>
      </c>
      <c r="Q28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9" t="str">
        <f t="shared" si="32"/>
        <v xml:space="preserve"> </v>
      </c>
      <c r="S28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9" t="str">
        <f t="shared" si="33"/>
        <v xml:space="preserve"> </v>
      </c>
      <c r="U28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2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9" t="str">
        <f t="shared" si="34"/>
        <v xml:space="preserve"> </v>
      </c>
      <c r="X28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9" t="str">
        <f t="shared" si="35"/>
        <v xml:space="preserve"> </v>
      </c>
      <c r="Z28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9" t="str">
        <f t="shared" si="36"/>
        <v xml:space="preserve"> </v>
      </c>
      <c r="AB28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7" customFormat="1" ht="13.2" hidden="1">
      <c r="A281" s="184" t="str">
        <f t="shared" si="30"/>
        <v>71060101000001</v>
      </c>
      <c r="B281" s="185" t="s">
        <v>439</v>
      </c>
      <c r="C281" s="134" t="s">
        <v>157</v>
      </c>
      <c r="D281" s="133" t="s">
        <v>106</v>
      </c>
      <c r="E281" s="132" t="s">
        <v>106</v>
      </c>
      <c r="F281" s="186" t="s">
        <v>441</v>
      </c>
      <c r="G281" s="187" t="s">
        <v>96</v>
      </c>
      <c r="H281" s="25"/>
      <c r="I281" s="25"/>
      <c r="J281" s="26"/>
      <c r="K281" s="26"/>
      <c r="L281" s="30" t="s">
        <v>108</v>
      </c>
      <c r="M281" s="31"/>
      <c r="N281" s="190"/>
      <c r="O281" s="190"/>
      <c r="P281" s="227" t="str">
        <f t="shared" si="31"/>
        <v xml:space="preserve"> </v>
      </c>
      <c r="Q281" s="190"/>
      <c r="R281" s="227" t="str">
        <f t="shared" si="32"/>
        <v xml:space="preserve"> </v>
      </c>
      <c r="S281" s="190"/>
      <c r="T281" s="227" t="str">
        <f t="shared" si="33"/>
        <v xml:space="preserve"> </v>
      </c>
      <c r="U281" s="190"/>
      <c r="V281" s="190"/>
      <c r="W281" s="227" t="str">
        <f t="shared" si="34"/>
        <v xml:space="preserve"> </v>
      </c>
      <c r="X281" s="190"/>
      <c r="Y281" s="227" t="str">
        <f t="shared" si="35"/>
        <v xml:space="preserve"> </v>
      </c>
      <c r="Z281" s="190"/>
      <c r="AA281" s="227" t="str">
        <f t="shared" si="36"/>
        <v xml:space="preserve"> </v>
      </c>
      <c r="AB281" s="190"/>
    </row>
    <row r="282" spans="1:251" s="198" customFormat="1" ht="13.8" hidden="1">
      <c r="A282" s="184" t="str">
        <f t="shared" si="30"/>
        <v>71060101010000</v>
      </c>
      <c r="B282" s="185" t="s">
        <v>439</v>
      </c>
      <c r="C282" s="134" t="s">
        <v>157</v>
      </c>
      <c r="D282" s="133" t="s">
        <v>106</v>
      </c>
      <c r="E282" s="132" t="s">
        <v>106</v>
      </c>
      <c r="F282" s="186" t="s">
        <v>106</v>
      </c>
      <c r="G282" s="187" t="s">
        <v>440</v>
      </c>
      <c r="H282" s="146"/>
      <c r="I282" s="147"/>
      <c r="J282" s="148"/>
      <c r="K282" s="148"/>
      <c r="L282" s="27" t="s">
        <v>248</v>
      </c>
      <c r="M282" s="28"/>
      <c r="N282" s="197">
        <f>+N284</f>
        <v>0</v>
      </c>
      <c r="O282" s="197">
        <f t="shared" ref="O282:AB282" si="37">+O284</f>
        <v>0</v>
      </c>
      <c r="P282" s="230" t="str">
        <f t="shared" si="31"/>
        <v xml:space="preserve"> </v>
      </c>
      <c r="Q282" s="197" t="e">
        <f t="shared" si="37"/>
        <v>#REF!</v>
      </c>
      <c r="R282" s="230" t="str">
        <f t="shared" si="32"/>
        <v xml:space="preserve"> </v>
      </c>
      <c r="S282" s="197" t="e">
        <f t="shared" si="37"/>
        <v>#REF!</v>
      </c>
      <c r="T282" s="230" t="str">
        <f t="shared" si="33"/>
        <v xml:space="preserve"> </v>
      </c>
      <c r="U282" s="197" t="e">
        <f t="shared" si="37"/>
        <v>#REF!</v>
      </c>
      <c r="V282" s="197">
        <f t="shared" si="37"/>
        <v>0</v>
      </c>
      <c r="W282" s="230" t="str">
        <f t="shared" si="34"/>
        <v xml:space="preserve"> </v>
      </c>
      <c r="X282" s="197" t="e">
        <f t="shared" si="37"/>
        <v>#REF!</v>
      </c>
      <c r="Y282" s="230" t="str">
        <f t="shared" si="35"/>
        <v xml:space="preserve"> </v>
      </c>
      <c r="Z282" s="197" t="e">
        <f t="shared" si="37"/>
        <v>#REF!</v>
      </c>
      <c r="AA282" s="230" t="str">
        <f t="shared" si="36"/>
        <v xml:space="preserve"> </v>
      </c>
      <c r="AB282" s="197" t="e">
        <f t="shared" si="37"/>
        <v>#REF!</v>
      </c>
    </row>
    <row r="283" spans="1:251" s="137" customFormat="1" hidden="1">
      <c r="A283" s="184" t="str">
        <f t="shared" si="30"/>
        <v>71060101014639</v>
      </c>
      <c r="B283" s="185" t="s">
        <v>439</v>
      </c>
      <c r="C283" s="134" t="s">
        <v>157</v>
      </c>
      <c r="D283" s="133" t="s">
        <v>106</v>
      </c>
      <c r="E283" s="132" t="s">
        <v>106</v>
      </c>
      <c r="F283" s="186" t="s">
        <v>106</v>
      </c>
      <c r="G283" s="131">
        <v>4639</v>
      </c>
      <c r="H283" s="25"/>
      <c r="I283" s="25"/>
      <c r="J283" s="26"/>
      <c r="K283" s="26"/>
      <c r="L283" s="32" t="s">
        <v>211</v>
      </c>
      <c r="M283" s="33">
        <v>4639</v>
      </c>
      <c r="N283" s="183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3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31" t="str">
        <f t="shared" si="31"/>
        <v xml:space="preserve"> </v>
      </c>
      <c r="Q2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31" t="str">
        <f t="shared" si="32"/>
        <v xml:space="preserve"> </v>
      </c>
      <c r="S2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31" t="str">
        <f t="shared" si="33"/>
        <v xml:space="preserve"> </v>
      </c>
      <c r="U2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3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31" t="str">
        <f t="shared" si="34"/>
        <v xml:space="preserve"> </v>
      </c>
      <c r="X2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31" t="str">
        <f t="shared" si="35"/>
        <v xml:space="preserve"> </v>
      </c>
      <c r="Z2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31" t="str">
        <f t="shared" si="36"/>
        <v xml:space="preserve"> </v>
      </c>
      <c r="AB2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7" customFormat="1" hidden="1">
      <c r="A284" s="184" t="str">
        <f t="shared" ref="A284:A350" si="38">CONCATENATE(B284,C284,D284,E284,F284,G284)</f>
        <v>71060101014861</v>
      </c>
      <c r="B284" s="185" t="s">
        <v>439</v>
      </c>
      <c r="C284" s="134" t="s">
        <v>157</v>
      </c>
      <c r="D284" s="133" t="s">
        <v>106</v>
      </c>
      <c r="E284" s="132" t="s">
        <v>106</v>
      </c>
      <c r="F284" s="186" t="s">
        <v>106</v>
      </c>
      <c r="G284" s="131">
        <v>4861</v>
      </c>
      <c r="H284" s="25"/>
      <c r="I284" s="25"/>
      <c r="J284" s="26"/>
      <c r="K284" s="26"/>
      <c r="L284" s="29" t="s">
        <v>134</v>
      </c>
      <c r="M284" s="12">
        <v>4861</v>
      </c>
      <c r="N284" s="183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3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31" t="str">
        <f t="shared" si="31"/>
        <v xml:space="preserve"> </v>
      </c>
      <c r="Q2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31" t="str">
        <f t="shared" si="32"/>
        <v xml:space="preserve"> </v>
      </c>
      <c r="S2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31" t="str">
        <f t="shared" si="33"/>
        <v xml:space="preserve"> </v>
      </c>
      <c r="U2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3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31" t="str">
        <f t="shared" si="34"/>
        <v xml:space="preserve"> </v>
      </c>
      <c r="X2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31" t="str">
        <f t="shared" si="35"/>
        <v xml:space="preserve"> </v>
      </c>
      <c r="Z2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31" t="str">
        <f t="shared" si="36"/>
        <v xml:space="preserve"> </v>
      </c>
      <c r="AB2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8" customFormat="1" ht="13.8" hidden="1">
      <c r="A285" s="184" t="str">
        <f t="shared" si="38"/>
        <v>71060101020000</v>
      </c>
      <c r="B285" s="185" t="s">
        <v>439</v>
      </c>
      <c r="C285" s="134" t="s">
        <v>157</v>
      </c>
      <c r="D285" s="133" t="s">
        <v>106</v>
      </c>
      <c r="E285" s="132" t="s">
        <v>106</v>
      </c>
      <c r="F285" s="186" t="s">
        <v>140</v>
      </c>
      <c r="G285" s="187" t="s">
        <v>440</v>
      </c>
      <c r="H285" s="147"/>
      <c r="I285" s="147"/>
      <c r="J285" s="148"/>
      <c r="K285" s="148"/>
      <c r="L285" s="27" t="s">
        <v>250</v>
      </c>
      <c r="M285" s="28"/>
      <c r="N285" s="197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7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30" t="str">
        <f t="shared" si="31"/>
        <v xml:space="preserve"> </v>
      </c>
      <c r="Q28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30" t="str">
        <f t="shared" si="32"/>
        <v xml:space="preserve"> </v>
      </c>
      <c r="S28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30" t="str">
        <f t="shared" si="33"/>
        <v xml:space="preserve"> </v>
      </c>
      <c r="U28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7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30" t="str">
        <f t="shared" si="34"/>
        <v xml:space="preserve"> </v>
      </c>
      <c r="X28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30" t="str">
        <f t="shared" si="35"/>
        <v xml:space="preserve"> </v>
      </c>
      <c r="Z28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30" t="str">
        <f t="shared" si="36"/>
        <v xml:space="preserve"> </v>
      </c>
      <c r="AB28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7" customFormat="1" ht="26.4" hidden="1">
      <c r="A286" s="184" t="str">
        <f t="shared" si="38"/>
        <v>71060101024819</v>
      </c>
      <c r="B286" s="185" t="s">
        <v>439</v>
      </c>
      <c r="C286" s="134" t="s">
        <v>157</v>
      </c>
      <c r="D286" s="133" t="s">
        <v>106</v>
      </c>
      <c r="E286" s="132" t="s">
        <v>106</v>
      </c>
      <c r="F286" s="186" t="s">
        <v>140</v>
      </c>
      <c r="G286" s="131">
        <v>4819</v>
      </c>
      <c r="H286" s="25"/>
      <c r="I286" s="18"/>
      <c r="J286" s="19"/>
      <c r="K286" s="19"/>
      <c r="L286" s="30" t="s">
        <v>219</v>
      </c>
      <c r="M286" s="31">
        <v>4819</v>
      </c>
      <c r="N286" s="183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3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31" t="str">
        <f t="shared" si="31"/>
        <v xml:space="preserve"> </v>
      </c>
      <c r="Q2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31" t="str">
        <f t="shared" si="32"/>
        <v xml:space="preserve"> </v>
      </c>
      <c r="S2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31" t="str">
        <f t="shared" si="33"/>
        <v xml:space="preserve"> </v>
      </c>
      <c r="U2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3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31" t="str">
        <f t="shared" si="34"/>
        <v xml:space="preserve"> </v>
      </c>
      <c r="X2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31" t="str">
        <f t="shared" si="35"/>
        <v xml:space="preserve"> </v>
      </c>
      <c r="Z2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31" t="str">
        <f t="shared" si="36"/>
        <v xml:space="preserve"> </v>
      </c>
      <c r="AB2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7" customFormat="1" hidden="1">
      <c r="A287" s="184" t="str">
        <f t="shared" si="38"/>
        <v>71060101025111</v>
      </c>
      <c r="B287" s="185" t="s">
        <v>439</v>
      </c>
      <c r="C287" s="134" t="s">
        <v>157</v>
      </c>
      <c r="D287" s="133" t="s">
        <v>106</v>
      </c>
      <c r="E287" s="132" t="s">
        <v>106</v>
      </c>
      <c r="F287" s="186" t="s">
        <v>140</v>
      </c>
      <c r="G287" s="131">
        <v>5111</v>
      </c>
      <c r="H287" s="25"/>
      <c r="I287" s="18"/>
      <c r="J287" s="19"/>
      <c r="K287" s="19"/>
      <c r="L287" s="30" t="s">
        <v>249</v>
      </c>
      <c r="M287" s="31">
        <v>5111</v>
      </c>
      <c r="N287" s="183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3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31" t="str">
        <f t="shared" si="31"/>
        <v xml:space="preserve"> </v>
      </c>
      <c r="Q2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31" t="str">
        <f t="shared" si="32"/>
        <v xml:space="preserve"> </v>
      </c>
      <c r="S2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31" t="str">
        <f t="shared" si="33"/>
        <v xml:space="preserve"> </v>
      </c>
      <c r="U2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3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31" t="str">
        <f t="shared" si="34"/>
        <v xml:space="preserve"> </v>
      </c>
      <c r="X2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31" t="str">
        <f t="shared" si="35"/>
        <v xml:space="preserve"> </v>
      </c>
      <c r="Z2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31" t="str">
        <f t="shared" si="36"/>
        <v xml:space="preserve"> </v>
      </c>
      <c r="AB2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7" customFormat="1" hidden="1">
      <c r="A288" s="184" t="str">
        <f t="shared" si="38"/>
        <v>71060101025112</v>
      </c>
      <c r="B288" s="185" t="s">
        <v>439</v>
      </c>
      <c r="C288" s="134" t="s">
        <v>157</v>
      </c>
      <c r="D288" s="133" t="s">
        <v>106</v>
      </c>
      <c r="E288" s="132" t="s">
        <v>106</v>
      </c>
      <c r="F288" s="186" t="s">
        <v>140</v>
      </c>
      <c r="G288" s="131">
        <v>5112</v>
      </c>
      <c r="H288" s="25"/>
      <c r="I288" s="18"/>
      <c r="J288" s="19"/>
      <c r="K288" s="19"/>
      <c r="L288" s="30" t="s">
        <v>173</v>
      </c>
      <c r="M288" s="31">
        <v>5112</v>
      </c>
      <c r="N288" s="183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3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31" t="str">
        <f t="shared" si="31"/>
        <v xml:space="preserve"> </v>
      </c>
      <c r="Q2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31" t="str">
        <f t="shared" si="32"/>
        <v xml:space="preserve"> </v>
      </c>
      <c r="S2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31" t="str">
        <f t="shared" si="33"/>
        <v xml:space="preserve"> </v>
      </c>
      <c r="U2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3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31" t="str">
        <f t="shared" si="34"/>
        <v xml:space="preserve"> </v>
      </c>
      <c r="X2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31" t="str">
        <f t="shared" si="35"/>
        <v xml:space="preserve"> </v>
      </c>
      <c r="Z2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31" t="str">
        <f t="shared" si="36"/>
        <v xml:space="preserve"> </v>
      </c>
      <c r="AB2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7" customFormat="1" hidden="1">
      <c r="A289" s="184" t="str">
        <f t="shared" si="38"/>
        <v>71060101025113</v>
      </c>
      <c r="B289" s="185" t="s">
        <v>439</v>
      </c>
      <c r="C289" s="134" t="s">
        <v>157</v>
      </c>
      <c r="D289" s="133" t="s">
        <v>106</v>
      </c>
      <c r="E289" s="132" t="s">
        <v>106</v>
      </c>
      <c r="F289" s="186" t="s">
        <v>140</v>
      </c>
      <c r="G289" s="131">
        <v>5113</v>
      </c>
      <c r="H289" s="25"/>
      <c r="I289" s="18"/>
      <c r="J289" s="19"/>
      <c r="K289" s="19"/>
      <c r="L289" s="30" t="s">
        <v>174</v>
      </c>
      <c r="M289" s="31">
        <v>5113</v>
      </c>
      <c r="N289" s="183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3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31" t="str">
        <f t="shared" si="31"/>
        <v xml:space="preserve"> </v>
      </c>
      <c r="Q2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31" t="str">
        <f t="shared" si="32"/>
        <v xml:space="preserve"> </v>
      </c>
      <c r="S2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31" t="str">
        <f t="shared" si="33"/>
        <v xml:space="preserve"> </v>
      </c>
      <c r="U2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3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31" t="str">
        <f t="shared" si="34"/>
        <v xml:space="preserve"> </v>
      </c>
      <c r="X2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31" t="str">
        <f t="shared" si="35"/>
        <v xml:space="preserve"> </v>
      </c>
      <c r="Z2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31" t="str">
        <f t="shared" si="36"/>
        <v xml:space="preserve"> </v>
      </c>
      <c r="AB2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4" customFormat="1" ht="55.2" hidden="1">
      <c r="A290" s="184" t="str">
        <f t="shared" si="38"/>
        <v>71060101030000</v>
      </c>
      <c r="B290" s="185" t="s">
        <v>439</v>
      </c>
      <c r="C290" s="134" t="s">
        <v>157</v>
      </c>
      <c r="D290" s="133" t="s">
        <v>106</v>
      </c>
      <c r="E290" s="132" t="s">
        <v>106</v>
      </c>
      <c r="F290" s="186" t="s">
        <v>442</v>
      </c>
      <c r="G290" s="187" t="s">
        <v>440</v>
      </c>
      <c r="H290" s="149"/>
      <c r="I290" s="50"/>
      <c r="J290" s="51"/>
      <c r="K290" s="51"/>
      <c r="L290" s="27" t="s">
        <v>492</v>
      </c>
      <c r="M290" s="28"/>
      <c r="N2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30" t="str">
        <f t="shared" si="31"/>
        <v xml:space="preserve"> </v>
      </c>
      <c r="Q2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30" t="str">
        <f t="shared" si="32"/>
        <v xml:space="preserve"> </v>
      </c>
      <c r="S2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30" t="str">
        <f t="shared" si="33"/>
        <v xml:space="preserve"> </v>
      </c>
      <c r="U2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30" t="str">
        <f t="shared" si="34"/>
        <v xml:space="preserve"> </v>
      </c>
      <c r="X2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30" t="str">
        <f t="shared" si="35"/>
        <v xml:space="preserve"> </v>
      </c>
      <c r="Z2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30" t="str">
        <f t="shared" si="36"/>
        <v xml:space="preserve"> </v>
      </c>
      <c r="AB2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7" customFormat="1" ht="26.4" hidden="1">
      <c r="A291" s="184" t="str">
        <f t="shared" si="38"/>
        <v>71060101034819</v>
      </c>
      <c r="B291" s="185" t="s">
        <v>439</v>
      </c>
      <c r="C291" s="134" t="s">
        <v>157</v>
      </c>
      <c r="D291" s="133" t="s">
        <v>106</v>
      </c>
      <c r="E291" s="132" t="s">
        <v>106</v>
      </c>
      <c r="F291" s="186" t="s">
        <v>442</v>
      </c>
      <c r="G291" s="131">
        <v>4819</v>
      </c>
      <c r="H291" s="25"/>
      <c r="I291" s="18"/>
      <c r="J291" s="19"/>
      <c r="K291" s="19"/>
      <c r="L291" s="30" t="s">
        <v>219</v>
      </c>
      <c r="M291" s="31">
        <v>4819</v>
      </c>
      <c r="N2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31" t="str">
        <f t="shared" si="31"/>
        <v xml:space="preserve"> </v>
      </c>
      <c r="Q2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31" t="str">
        <f t="shared" si="32"/>
        <v xml:space="preserve"> </v>
      </c>
      <c r="S2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31" t="str">
        <f t="shared" si="33"/>
        <v xml:space="preserve"> </v>
      </c>
      <c r="U2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31" t="str">
        <f t="shared" si="34"/>
        <v xml:space="preserve"> </v>
      </c>
      <c r="X2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31" t="str">
        <f t="shared" si="35"/>
        <v xml:space="preserve"> </v>
      </c>
      <c r="Z2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31" t="str">
        <f t="shared" si="36"/>
        <v xml:space="preserve"> </v>
      </c>
      <c r="AB2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7" customFormat="1" hidden="1">
      <c r="A292" s="184" t="str">
        <f t="shared" si="38"/>
        <v>71060101035111</v>
      </c>
      <c r="B292" s="185" t="s">
        <v>439</v>
      </c>
      <c r="C292" s="134" t="s">
        <v>157</v>
      </c>
      <c r="D292" s="133" t="s">
        <v>106</v>
      </c>
      <c r="E292" s="132" t="s">
        <v>106</v>
      </c>
      <c r="F292" s="186" t="s">
        <v>442</v>
      </c>
      <c r="G292" s="131">
        <v>5111</v>
      </c>
      <c r="H292" s="25"/>
      <c r="I292" s="18"/>
      <c r="J292" s="19"/>
      <c r="K292" s="19"/>
      <c r="L292" s="30" t="s">
        <v>249</v>
      </c>
      <c r="M292" s="31">
        <v>5111</v>
      </c>
      <c r="N2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31" t="str">
        <f t="shared" si="31"/>
        <v xml:space="preserve"> </v>
      </c>
      <c r="Q2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31" t="str">
        <f t="shared" si="32"/>
        <v xml:space="preserve"> </v>
      </c>
      <c r="S2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31" t="str">
        <f t="shared" si="33"/>
        <v xml:space="preserve"> </v>
      </c>
      <c r="U2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31" t="str">
        <f t="shared" si="34"/>
        <v xml:space="preserve"> </v>
      </c>
      <c r="X2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31" t="str">
        <f t="shared" si="35"/>
        <v xml:space="preserve"> </v>
      </c>
      <c r="Z2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31" t="str">
        <f t="shared" si="36"/>
        <v xml:space="preserve"> </v>
      </c>
      <c r="AB2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7" customFormat="1" hidden="1">
      <c r="A293" s="184" t="str">
        <f t="shared" si="38"/>
        <v>71060101035112</v>
      </c>
      <c r="B293" s="185" t="s">
        <v>439</v>
      </c>
      <c r="C293" s="134" t="s">
        <v>157</v>
      </c>
      <c r="D293" s="133" t="s">
        <v>106</v>
      </c>
      <c r="E293" s="132" t="s">
        <v>106</v>
      </c>
      <c r="F293" s="186" t="s">
        <v>442</v>
      </c>
      <c r="G293" s="131">
        <v>5112</v>
      </c>
      <c r="H293" s="25"/>
      <c r="I293" s="18"/>
      <c r="J293" s="19"/>
      <c r="K293" s="19"/>
      <c r="L293" s="30" t="s">
        <v>173</v>
      </c>
      <c r="M293" s="31">
        <v>5112</v>
      </c>
      <c r="N2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31" t="str">
        <f t="shared" si="31"/>
        <v xml:space="preserve"> </v>
      </c>
      <c r="Q2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31" t="str">
        <f t="shared" si="32"/>
        <v xml:space="preserve"> </v>
      </c>
      <c r="S2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31" t="str">
        <f t="shared" si="33"/>
        <v xml:space="preserve"> </v>
      </c>
      <c r="U2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31" t="str">
        <f t="shared" si="34"/>
        <v xml:space="preserve"> </v>
      </c>
      <c r="X2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31" t="str">
        <f t="shared" si="35"/>
        <v xml:space="preserve"> </v>
      </c>
      <c r="Z2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31" t="str">
        <f t="shared" si="36"/>
        <v xml:space="preserve"> </v>
      </c>
      <c r="AB2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7" customFormat="1" hidden="1">
      <c r="A294" s="184" t="str">
        <f t="shared" si="38"/>
        <v>71060101035113</v>
      </c>
      <c r="B294" s="185" t="s">
        <v>439</v>
      </c>
      <c r="C294" s="134" t="s">
        <v>157</v>
      </c>
      <c r="D294" s="133" t="s">
        <v>106</v>
      </c>
      <c r="E294" s="132" t="s">
        <v>106</v>
      </c>
      <c r="F294" s="186" t="s">
        <v>442</v>
      </c>
      <c r="G294" s="131">
        <v>5113</v>
      </c>
      <c r="H294" s="25"/>
      <c r="I294" s="18"/>
      <c r="J294" s="19"/>
      <c r="K294" s="19"/>
      <c r="L294" s="30" t="s">
        <v>174</v>
      </c>
      <c r="M294" s="31">
        <v>5113</v>
      </c>
      <c r="N29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31" t="str">
        <f t="shared" si="31"/>
        <v xml:space="preserve"> </v>
      </c>
      <c r="Q29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31" t="str">
        <f t="shared" si="32"/>
        <v xml:space="preserve"> </v>
      </c>
      <c r="S29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31" t="str">
        <f t="shared" si="33"/>
        <v xml:space="preserve"> </v>
      </c>
      <c r="U29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31" t="str">
        <f t="shared" si="34"/>
        <v xml:space="preserve"> </v>
      </c>
      <c r="X29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31" t="str">
        <f t="shared" si="35"/>
        <v xml:space="preserve"> </v>
      </c>
      <c r="Z29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31" t="str">
        <f t="shared" si="36"/>
        <v xml:space="preserve"> </v>
      </c>
      <c r="AB29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9" customFormat="1" ht="13.8" hidden="1">
      <c r="A295" s="184" t="str">
        <f t="shared" si="38"/>
        <v>71060300000000</v>
      </c>
      <c r="B295" s="185" t="s">
        <v>439</v>
      </c>
      <c r="C295" s="134" t="s">
        <v>157</v>
      </c>
      <c r="D295" s="133" t="s">
        <v>442</v>
      </c>
      <c r="E295" s="132" t="s">
        <v>441</v>
      </c>
      <c r="F295" s="186" t="s">
        <v>441</v>
      </c>
      <c r="G295" s="187" t="s">
        <v>440</v>
      </c>
      <c r="H295" s="175">
        <v>2630</v>
      </c>
      <c r="I295" s="166" t="s">
        <v>157</v>
      </c>
      <c r="J295" s="167">
        <v>3</v>
      </c>
      <c r="K295" s="167">
        <v>0</v>
      </c>
      <c r="L295" s="168" t="s">
        <v>251</v>
      </c>
      <c r="M295" s="176"/>
      <c r="N2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8" t="str">
        <f t="shared" si="31"/>
        <v xml:space="preserve"> </v>
      </c>
      <c r="Q2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8" t="str">
        <f t="shared" si="32"/>
        <v xml:space="preserve"> </v>
      </c>
      <c r="S2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8" t="str">
        <f t="shared" si="33"/>
        <v xml:space="preserve"> </v>
      </c>
      <c r="U2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8" t="str">
        <f t="shared" si="34"/>
        <v xml:space="preserve"> </v>
      </c>
      <c r="X2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8" t="str">
        <f t="shared" si="35"/>
        <v xml:space="preserve"> </v>
      </c>
      <c r="Z2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8" t="str">
        <f t="shared" si="36"/>
        <v xml:space="preserve"> </v>
      </c>
      <c r="AB2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7" customFormat="1" ht="13.2" hidden="1">
      <c r="A296" s="184" t="str">
        <f t="shared" si="38"/>
        <v>71060300000001</v>
      </c>
      <c r="B296" s="185" t="s">
        <v>439</v>
      </c>
      <c r="C296" s="134" t="s">
        <v>157</v>
      </c>
      <c r="D296" s="133" t="s">
        <v>442</v>
      </c>
      <c r="E296" s="132" t="s">
        <v>441</v>
      </c>
      <c r="F296" s="186" t="s">
        <v>441</v>
      </c>
      <c r="G296" s="187" t="s">
        <v>96</v>
      </c>
      <c r="H296" s="25"/>
      <c r="I296" s="18"/>
      <c r="J296" s="19"/>
      <c r="K296" s="19"/>
      <c r="L296" s="30" t="s">
        <v>110</v>
      </c>
      <c r="M296" s="31"/>
      <c r="N2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7" t="str">
        <f t="shared" si="31"/>
        <v xml:space="preserve"> </v>
      </c>
      <c r="Q2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7" t="str">
        <f t="shared" si="32"/>
        <v xml:space="preserve"> </v>
      </c>
      <c r="S2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7" t="str">
        <f t="shared" si="33"/>
        <v xml:space="preserve"> </v>
      </c>
      <c r="U2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7" t="str">
        <f t="shared" si="34"/>
        <v xml:space="preserve"> </v>
      </c>
      <c r="X2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7" t="str">
        <f t="shared" si="35"/>
        <v xml:space="preserve"> </v>
      </c>
      <c r="Z2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7" t="str">
        <f t="shared" si="36"/>
        <v xml:space="preserve"> </v>
      </c>
      <c r="AB2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3" customFormat="1" ht="13.2" hidden="1">
      <c r="A297" s="184" t="str">
        <f t="shared" si="38"/>
        <v>71060301000000</v>
      </c>
      <c r="B297" s="185" t="s">
        <v>439</v>
      </c>
      <c r="C297" s="134" t="s">
        <v>157</v>
      </c>
      <c r="D297" s="133" t="s">
        <v>442</v>
      </c>
      <c r="E297" s="132" t="s">
        <v>106</v>
      </c>
      <c r="F297" s="186" t="s">
        <v>441</v>
      </c>
      <c r="G297" s="187" t="s">
        <v>440</v>
      </c>
      <c r="H297" s="151">
        <v>2631</v>
      </c>
      <c r="I297" s="152" t="s">
        <v>157</v>
      </c>
      <c r="J297" s="153">
        <v>3</v>
      </c>
      <c r="K297" s="153">
        <v>1</v>
      </c>
      <c r="L297" s="154" t="s">
        <v>252</v>
      </c>
      <c r="M297" s="155"/>
      <c r="N29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9" t="str">
        <f t="shared" si="31"/>
        <v xml:space="preserve"> </v>
      </c>
      <c r="Q29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9" t="str">
        <f t="shared" si="32"/>
        <v xml:space="preserve"> </v>
      </c>
      <c r="S29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9" t="str">
        <f t="shared" si="33"/>
        <v xml:space="preserve"> </v>
      </c>
      <c r="U29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9" t="str">
        <f t="shared" si="34"/>
        <v xml:space="preserve"> </v>
      </c>
      <c r="X29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9" t="str">
        <f t="shared" si="35"/>
        <v xml:space="preserve"> </v>
      </c>
      <c r="Z29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9" t="str">
        <f t="shared" si="36"/>
        <v xml:space="preserve"> </v>
      </c>
      <c r="AB29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7" customFormat="1" ht="13.2" hidden="1">
      <c r="A298" s="184" t="str">
        <f t="shared" si="38"/>
        <v>71060301000001</v>
      </c>
      <c r="B298" s="185" t="s">
        <v>439</v>
      </c>
      <c r="C298" s="134" t="s">
        <v>157</v>
      </c>
      <c r="D298" s="133" t="s">
        <v>442</v>
      </c>
      <c r="E298" s="132" t="s">
        <v>106</v>
      </c>
      <c r="F298" s="186" t="s">
        <v>441</v>
      </c>
      <c r="G298" s="187" t="s">
        <v>96</v>
      </c>
      <c r="H298" s="25"/>
      <c r="I298" s="25"/>
      <c r="J298" s="26"/>
      <c r="K298" s="26"/>
      <c r="L298" s="30" t="s">
        <v>108</v>
      </c>
      <c r="M298" s="31"/>
      <c r="N2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7" t="str">
        <f t="shared" si="31"/>
        <v xml:space="preserve"> </v>
      </c>
      <c r="Q2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7" t="str">
        <f t="shared" si="32"/>
        <v xml:space="preserve"> </v>
      </c>
      <c r="S2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7" t="str">
        <f t="shared" si="33"/>
        <v xml:space="preserve"> </v>
      </c>
      <c r="U2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7" t="str">
        <f t="shared" si="34"/>
        <v xml:space="preserve"> </v>
      </c>
      <c r="X2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7" t="str">
        <f t="shared" si="35"/>
        <v xml:space="preserve"> </v>
      </c>
      <c r="Z2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7" t="str">
        <f t="shared" si="36"/>
        <v xml:space="preserve"> </v>
      </c>
      <c r="AB2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8" customFormat="1" ht="69" hidden="1">
      <c r="A299" s="184" t="str">
        <f t="shared" si="38"/>
        <v>71060301010000</v>
      </c>
      <c r="B299" s="185" t="s">
        <v>439</v>
      </c>
      <c r="C299" s="134" t="s">
        <v>157</v>
      </c>
      <c r="D299" s="133" t="s">
        <v>442</v>
      </c>
      <c r="E299" s="132" t="s">
        <v>106</v>
      </c>
      <c r="F299" s="186" t="s">
        <v>106</v>
      </c>
      <c r="G299" s="187" t="s">
        <v>440</v>
      </c>
      <c r="H299" s="146"/>
      <c r="I299" s="147"/>
      <c r="J299" s="148"/>
      <c r="K299" s="148"/>
      <c r="L299" s="27" t="s">
        <v>253</v>
      </c>
      <c r="M299" s="28"/>
      <c r="N29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30" t="str">
        <f t="shared" si="31"/>
        <v xml:space="preserve"> </v>
      </c>
      <c r="Q29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30" t="str">
        <f t="shared" si="32"/>
        <v xml:space="preserve"> </v>
      </c>
      <c r="S29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30" t="str">
        <f t="shared" si="33"/>
        <v xml:space="preserve"> </v>
      </c>
      <c r="U29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30" t="str">
        <f t="shared" si="34"/>
        <v xml:space="preserve"> </v>
      </c>
      <c r="X29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30" t="str">
        <f t="shared" si="35"/>
        <v xml:space="preserve"> </v>
      </c>
      <c r="Z29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30" t="str">
        <f t="shared" si="36"/>
        <v xml:space="preserve"> </v>
      </c>
      <c r="AB29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7" customFormat="1" hidden="1">
      <c r="A300" s="184" t="str">
        <f t="shared" si="38"/>
        <v>71060301014861</v>
      </c>
      <c r="B300" s="185" t="s">
        <v>439</v>
      </c>
      <c r="C300" s="134" t="s">
        <v>157</v>
      </c>
      <c r="D300" s="133" t="s">
        <v>442</v>
      </c>
      <c r="E300" s="132" t="s">
        <v>106</v>
      </c>
      <c r="F300" s="186" t="s">
        <v>106</v>
      </c>
      <c r="G300" s="131">
        <v>4861</v>
      </c>
      <c r="H300" s="25"/>
      <c r="I300" s="18"/>
      <c r="J300" s="19"/>
      <c r="K300" s="19"/>
      <c r="L300" s="30" t="s">
        <v>134</v>
      </c>
      <c r="M300" s="31">
        <v>4861</v>
      </c>
      <c r="N3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31" t="str">
        <f t="shared" si="31"/>
        <v xml:space="preserve"> </v>
      </c>
      <c r="Q3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31" t="str">
        <f t="shared" si="32"/>
        <v xml:space="preserve"> </v>
      </c>
      <c r="S3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31" t="str">
        <f t="shared" si="33"/>
        <v xml:space="preserve"> </v>
      </c>
      <c r="U3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31" t="str">
        <f t="shared" si="34"/>
        <v xml:space="preserve"> </v>
      </c>
      <c r="X3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31" t="str">
        <f t="shared" si="35"/>
        <v xml:space="preserve"> </v>
      </c>
      <c r="Z3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31" t="str">
        <f t="shared" si="36"/>
        <v xml:space="preserve"> </v>
      </c>
      <c r="AB3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7" customFormat="1" hidden="1">
      <c r="A301" s="184" t="str">
        <f t="shared" si="38"/>
        <v>71060301015112</v>
      </c>
      <c r="B301" s="185" t="s">
        <v>439</v>
      </c>
      <c r="C301" s="134" t="s">
        <v>157</v>
      </c>
      <c r="D301" s="133" t="s">
        <v>442</v>
      </c>
      <c r="E301" s="132" t="s">
        <v>106</v>
      </c>
      <c r="F301" s="186" t="s">
        <v>106</v>
      </c>
      <c r="G301" s="187" t="s">
        <v>87</v>
      </c>
      <c r="H301" s="194"/>
      <c r="I301" s="194"/>
      <c r="J301" s="195"/>
      <c r="K301" s="196"/>
      <c r="L301" s="36" t="s">
        <v>173</v>
      </c>
      <c r="M301" s="12" t="s">
        <v>87</v>
      </c>
      <c r="N3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31" t="str">
        <f t="shared" si="31"/>
        <v xml:space="preserve"> </v>
      </c>
      <c r="Q3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31" t="str">
        <f t="shared" si="32"/>
        <v xml:space="preserve"> </v>
      </c>
      <c r="S3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31" t="str">
        <f t="shared" si="33"/>
        <v xml:space="preserve"> </v>
      </c>
      <c r="U3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31" t="str">
        <f t="shared" si="34"/>
        <v xml:space="preserve"> </v>
      </c>
      <c r="X3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31" t="str">
        <f t="shared" si="35"/>
        <v xml:space="preserve"> </v>
      </c>
      <c r="Z3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31" t="str">
        <f t="shared" si="36"/>
        <v xml:space="preserve"> </v>
      </c>
      <c r="AB3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7" customFormat="1" hidden="1">
      <c r="A302" s="184" t="str">
        <f t="shared" si="38"/>
        <v>71060301015113</v>
      </c>
      <c r="B302" s="185" t="s">
        <v>439</v>
      </c>
      <c r="C302" s="134" t="s">
        <v>157</v>
      </c>
      <c r="D302" s="133" t="s">
        <v>442</v>
      </c>
      <c r="E302" s="132" t="s">
        <v>106</v>
      </c>
      <c r="F302" s="186" t="s">
        <v>106</v>
      </c>
      <c r="G302" s="187" t="s">
        <v>85</v>
      </c>
      <c r="H302" s="194"/>
      <c r="I302" s="194"/>
      <c r="J302" s="195"/>
      <c r="K302" s="196"/>
      <c r="L302" s="36" t="s">
        <v>174</v>
      </c>
      <c r="M302" s="12" t="s">
        <v>85</v>
      </c>
      <c r="N3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31" t="str">
        <f t="shared" si="31"/>
        <v xml:space="preserve"> </v>
      </c>
      <c r="Q3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31" t="str">
        <f t="shared" si="32"/>
        <v xml:space="preserve"> </v>
      </c>
      <c r="S3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31" t="str">
        <f t="shared" si="33"/>
        <v xml:space="preserve"> </v>
      </c>
      <c r="U3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31" t="str">
        <f t="shared" si="34"/>
        <v xml:space="preserve"> </v>
      </c>
      <c r="X3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31" t="str">
        <f t="shared" si="35"/>
        <v xml:space="preserve"> </v>
      </c>
      <c r="Z3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31" t="str">
        <f t="shared" si="36"/>
        <v xml:space="preserve"> </v>
      </c>
      <c r="AB3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8" customFormat="1" ht="55.2" hidden="1">
      <c r="A303" s="184" t="str">
        <f t="shared" si="38"/>
        <v>71060301020000</v>
      </c>
      <c r="B303" s="185" t="s">
        <v>439</v>
      </c>
      <c r="C303" s="134" t="s">
        <v>157</v>
      </c>
      <c r="D303" s="133" t="s">
        <v>442</v>
      </c>
      <c r="E303" s="132" t="s">
        <v>106</v>
      </c>
      <c r="F303" s="186" t="s">
        <v>140</v>
      </c>
      <c r="G303" s="187" t="s">
        <v>440</v>
      </c>
      <c r="H303" s="146"/>
      <c r="I303" s="147"/>
      <c r="J303" s="148"/>
      <c r="K303" s="148"/>
      <c r="L303" s="27" t="s">
        <v>254</v>
      </c>
      <c r="M303" s="28"/>
      <c r="N3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30" t="str">
        <f t="shared" si="31"/>
        <v xml:space="preserve"> </v>
      </c>
      <c r="Q3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30" t="str">
        <f t="shared" si="32"/>
        <v xml:space="preserve"> </v>
      </c>
      <c r="S3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30" t="str">
        <f t="shared" si="33"/>
        <v xml:space="preserve"> </v>
      </c>
      <c r="U3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30" t="str">
        <f t="shared" si="34"/>
        <v xml:space="preserve"> </v>
      </c>
      <c r="X3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30" t="str">
        <f t="shared" si="35"/>
        <v xml:space="preserve"> </v>
      </c>
      <c r="Z3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30" t="str">
        <f t="shared" si="36"/>
        <v xml:space="preserve"> </v>
      </c>
      <c r="AB3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7" customFormat="1" hidden="1">
      <c r="A304" s="184" t="str">
        <f t="shared" si="38"/>
        <v>71060301024861</v>
      </c>
      <c r="B304" s="185" t="s">
        <v>439</v>
      </c>
      <c r="C304" s="134" t="s">
        <v>157</v>
      </c>
      <c r="D304" s="133" t="s">
        <v>442</v>
      </c>
      <c r="E304" s="132" t="s">
        <v>106</v>
      </c>
      <c r="F304" s="186" t="s">
        <v>140</v>
      </c>
      <c r="G304" s="131">
        <v>4861</v>
      </c>
      <c r="H304" s="25"/>
      <c r="I304" s="18"/>
      <c r="J304" s="19"/>
      <c r="K304" s="19"/>
      <c r="L304" s="30" t="s">
        <v>134</v>
      </c>
      <c r="M304" s="31">
        <v>4861</v>
      </c>
      <c r="N3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31" t="str">
        <f t="shared" si="31"/>
        <v xml:space="preserve"> </v>
      </c>
      <c r="Q3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31" t="str">
        <f t="shared" si="32"/>
        <v xml:space="preserve"> </v>
      </c>
      <c r="S3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31" t="str">
        <f t="shared" si="33"/>
        <v xml:space="preserve"> </v>
      </c>
      <c r="U3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31" t="str">
        <f t="shared" si="34"/>
        <v xml:space="preserve"> </v>
      </c>
      <c r="X3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31" t="str">
        <f t="shared" si="35"/>
        <v xml:space="preserve"> </v>
      </c>
      <c r="Z3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31" t="str">
        <f t="shared" si="36"/>
        <v xml:space="preserve"> </v>
      </c>
      <c r="AB3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8" customFormat="1" ht="55.2" hidden="1">
      <c r="A305" s="184" t="str">
        <f t="shared" si="38"/>
        <v>71060301030000</v>
      </c>
      <c r="B305" s="185" t="s">
        <v>439</v>
      </c>
      <c r="C305" s="134" t="s">
        <v>157</v>
      </c>
      <c r="D305" s="133" t="s">
        <v>442</v>
      </c>
      <c r="E305" s="132" t="s">
        <v>106</v>
      </c>
      <c r="F305" s="186" t="s">
        <v>442</v>
      </c>
      <c r="G305" s="187" t="s">
        <v>440</v>
      </c>
      <c r="H305" s="146"/>
      <c r="I305" s="147"/>
      <c r="J305" s="148"/>
      <c r="K305" s="148"/>
      <c r="L305" s="27" t="s">
        <v>255</v>
      </c>
      <c r="M305" s="28"/>
      <c r="N3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30" t="str">
        <f t="shared" si="31"/>
        <v xml:space="preserve"> </v>
      </c>
      <c r="Q3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30" t="str">
        <f t="shared" si="32"/>
        <v xml:space="preserve"> </v>
      </c>
      <c r="S3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30" t="str">
        <f t="shared" si="33"/>
        <v xml:space="preserve"> </v>
      </c>
      <c r="U3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30" t="str">
        <f t="shared" si="34"/>
        <v xml:space="preserve"> </v>
      </c>
      <c r="X3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30" t="str">
        <f t="shared" si="35"/>
        <v xml:space="preserve"> </v>
      </c>
      <c r="Z3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30" t="str">
        <f t="shared" si="36"/>
        <v xml:space="preserve"> </v>
      </c>
      <c r="AB3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7" customFormat="1" hidden="1">
      <c r="A306" s="184" t="str">
        <f t="shared" si="38"/>
        <v>71060301034861</v>
      </c>
      <c r="B306" s="185" t="s">
        <v>439</v>
      </c>
      <c r="C306" s="134" t="s">
        <v>157</v>
      </c>
      <c r="D306" s="133" t="s">
        <v>442</v>
      </c>
      <c r="E306" s="132" t="s">
        <v>106</v>
      </c>
      <c r="F306" s="186" t="s">
        <v>442</v>
      </c>
      <c r="G306" s="131">
        <v>4861</v>
      </c>
      <c r="H306" s="25"/>
      <c r="I306" s="18"/>
      <c r="J306" s="19"/>
      <c r="K306" s="19"/>
      <c r="L306" s="30" t="s">
        <v>134</v>
      </c>
      <c r="M306" s="31">
        <v>4861</v>
      </c>
      <c r="N3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31" t="str">
        <f t="shared" si="31"/>
        <v xml:space="preserve"> </v>
      </c>
      <c r="Q3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31" t="str">
        <f t="shared" si="32"/>
        <v xml:space="preserve"> </v>
      </c>
      <c r="S3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31" t="str">
        <f t="shared" si="33"/>
        <v xml:space="preserve"> </v>
      </c>
      <c r="U3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31" t="str">
        <f t="shared" si="34"/>
        <v xml:space="preserve"> </v>
      </c>
      <c r="X3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31" t="str">
        <f t="shared" si="35"/>
        <v xml:space="preserve"> </v>
      </c>
      <c r="Z3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31" t="str">
        <f t="shared" si="36"/>
        <v xml:space="preserve"> </v>
      </c>
      <c r="AB3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8" customFormat="1" ht="55.2" hidden="1">
      <c r="A307" s="184" t="str">
        <f t="shared" si="38"/>
        <v>71060301040000</v>
      </c>
      <c r="B307" s="185" t="s">
        <v>439</v>
      </c>
      <c r="C307" s="134" t="s">
        <v>157</v>
      </c>
      <c r="D307" s="133" t="s">
        <v>442</v>
      </c>
      <c r="E307" s="132" t="s">
        <v>106</v>
      </c>
      <c r="F307" s="186" t="s">
        <v>155</v>
      </c>
      <c r="G307" s="187" t="s">
        <v>440</v>
      </c>
      <c r="H307" s="146"/>
      <c r="I307" s="147"/>
      <c r="J307" s="148"/>
      <c r="K307" s="148"/>
      <c r="L307" s="27" t="s">
        <v>256</v>
      </c>
      <c r="M307" s="28"/>
      <c r="N30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30" t="str">
        <f t="shared" si="31"/>
        <v xml:space="preserve"> </v>
      </c>
      <c r="Q30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30" t="str">
        <f t="shared" si="32"/>
        <v xml:space="preserve"> </v>
      </c>
      <c r="S30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30" t="str">
        <f t="shared" si="33"/>
        <v xml:space="preserve"> </v>
      </c>
      <c r="U30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30" t="str">
        <f t="shared" si="34"/>
        <v xml:space="preserve"> </v>
      </c>
      <c r="X30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30" t="str">
        <f t="shared" si="35"/>
        <v xml:space="preserve"> </v>
      </c>
      <c r="Z30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30" t="str">
        <f t="shared" si="36"/>
        <v xml:space="preserve"> </v>
      </c>
      <c r="AB30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7" customFormat="1" hidden="1">
      <c r="A308" s="184" t="str">
        <f t="shared" si="38"/>
        <v>71060301044861</v>
      </c>
      <c r="B308" s="185" t="s">
        <v>439</v>
      </c>
      <c r="C308" s="134" t="s">
        <v>157</v>
      </c>
      <c r="D308" s="133" t="s">
        <v>442</v>
      </c>
      <c r="E308" s="132" t="s">
        <v>106</v>
      </c>
      <c r="F308" s="186" t="s">
        <v>155</v>
      </c>
      <c r="G308" s="131">
        <v>4861</v>
      </c>
      <c r="H308" s="25"/>
      <c r="I308" s="18"/>
      <c r="J308" s="19"/>
      <c r="K308" s="19"/>
      <c r="L308" s="30" t="s">
        <v>134</v>
      </c>
      <c r="M308" s="31">
        <v>4861</v>
      </c>
      <c r="N3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31" t="str">
        <f t="shared" si="31"/>
        <v xml:space="preserve"> </v>
      </c>
      <c r="Q3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31" t="str">
        <f t="shared" si="32"/>
        <v xml:space="preserve"> </v>
      </c>
      <c r="S3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31" t="str">
        <f t="shared" si="33"/>
        <v xml:space="preserve"> </v>
      </c>
      <c r="U3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31" t="str">
        <f t="shared" si="34"/>
        <v xml:space="preserve"> </v>
      </c>
      <c r="X3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31" t="str">
        <f t="shared" si="35"/>
        <v xml:space="preserve"> </v>
      </c>
      <c r="Z3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31" t="str">
        <f t="shared" si="36"/>
        <v xml:space="preserve"> </v>
      </c>
      <c r="AB3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8" customFormat="1" ht="55.2" hidden="1">
      <c r="A309" s="184" t="str">
        <f t="shared" si="38"/>
        <v>71060301050000</v>
      </c>
      <c r="B309" s="185" t="s">
        <v>439</v>
      </c>
      <c r="C309" s="134" t="s">
        <v>157</v>
      </c>
      <c r="D309" s="133" t="s">
        <v>442</v>
      </c>
      <c r="E309" s="132" t="s">
        <v>106</v>
      </c>
      <c r="F309" s="186" t="s">
        <v>149</v>
      </c>
      <c r="G309" s="187" t="s">
        <v>440</v>
      </c>
      <c r="H309" s="146"/>
      <c r="I309" s="147"/>
      <c r="J309" s="148"/>
      <c r="K309" s="148"/>
      <c r="L309" s="27" t="s">
        <v>257</v>
      </c>
      <c r="M309" s="28"/>
      <c r="N30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30" t="str">
        <f t="shared" si="31"/>
        <v xml:space="preserve"> </v>
      </c>
      <c r="Q30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30" t="str">
        <f t="shared" si="32"/>
        <v xml:space="preserve"> </v>
      </c>
      <c r="S30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30" t="str">
        <f t="shared" si="33"/>
        <v xml:space="preserve"> </v>
      </c>
      <c r="U30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30" t="str">
        <f t="shared" si="34"/>
        <v xml:space="preserve"> </v>
      </c>
      <c r="X30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30" t="str">
        <f t="shared" si="35"/>
        <v xml:space="preserve"> </v>
      </c>
      <c r="Z30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30" t="str">
        <f t="shared" si="36"/>
        <v xml:space="preserve"> </v>
      </c>
      <c r="AB30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7" customFormat="1" hidden="1">
      <c r="A310" s="184" t="str">
        <f t="shared" si="38"/>
        <v>71060301054861</v>
      </c>
      <c r="B310" s="185" t="s">
        <v>439</v>
      </c>
      <c r="C310" s="134" t="s">
        <v>157</v>
      </c>
      <c r="D310" s="133" t="s">
        <v>442</v>
      </c>
      <c r="E310" s="132" t="s">
        <v>106</v>
      </c>
      <c r="F310" s="186" t="s">
        <v>149</v>
      </c>
      <c r="G310" s="131">
        <v>4861</v>
      </c>
      <c r="H310" s="25"/>
      <c r="I310" s="18"/>
      <c r="J310" s="19"/>
      <c r="K310" s="19"/>
      <c r="L310" s="30" t="s">
        <v>134</v>
      </c>
      <c r="M310" s="31">
        <v>4861</v>
      </c>
      <c r="N3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31" t="str">
        <f t="shared" si="31"/>
        <v xml:space="preserve"> </v>
      </c>
      <c r="Q3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31" t="str">
        <f t="shared" si="32"/>
        <v xml:space="preserve"> </v>
      </c>
      <c r="S3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31" t="str">
        <f t="shared" si="33"/>
        <v xml:space="preserve"> </v>
      </c>
      <c r="U3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31" t="str">
        <f t="shared" si="34"/>
        <v xml:space="preserve"> </v>
      </c>
      <c r="X3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31" t="str">
        <f t="shared" si="35"/>
        <v xml:space="preserve"> </v>
      </c>
      <c r="Z3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31" t="str">
        <f t="shared" si="36"/>
        <v xml:space="preserve"> </v>
      </c>
      <c r="AB3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9" customFormat="1" ht="13.8">
      <c r="A311" s="184" t="str">
        <f t="shared" si="38"/>
        <v>71060400000000</v>
      </c>
      <c r="B311" s="185" t="s">
        <v>439</v>
      </c>
      <c r="C311" s="134" t="s">
        <v>157</v>
      </c>
      <c r="D311" s="133" t="s">
        <v>155</v>
      </c>
      <c r="E311" s="132" t="s">
        <v>441</v>
      </c>
      <c r="F311" s="186" t="s">
        <v>441</v>
      </c>
      <c r="G311" s="187" t="s">
        <v>440</v>
      </c>
      <c r="H311" s="175">
        <v>2640</v>
      </c>
      <c r="I311" s="166" t="s">
        <v>157</v>
      </c>
      <c r="J311" s="167">
        <v>4</v>
      </c>
      <c r="K311" s="167">
        <v>0</v>
      </c>
      <c r="L311" s="168" t="s">
        <v>258</v>
      </c>
      <c r="M311" s="176"/>
      <c r="N31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8" t="str">
        <f t="shared" si="31"/>
        <v xml:space="preserve"> </v>
      </c>
      <c r="Q31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8" t="str">
        <f t="shared" si="32"/>
        <v xml:space="preserve"> </v>
      </c>
      <c r="S31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8" t="str">
        <f t="shared" si="33"/>
        <v xml:space="preserve"> </v>
      </c>
      <c r="U31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8" t="str">
        <f t="shared" si="34"/>
        <v xml:space="preserve"> </v>
      </c>
      <c r="X31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8" t="str">
        <f t="shared" si="35"/>
        <v xml:space="preserve"> </v>
      </c>
      <c r="Z31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8" t="str">
        <f t="shared" si="36"/>
        <v xml:space="preserve"> </v>
      </c>
      <c r="AB31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7" customFormat="1" ht="13.2">
      <c r="A312" s="184" t="str">
        <f t="shared" si="38"/>
        <v>71060400000001</v>
      </c>
      <c r="B312" s="185" t="s">
        <v>439</v>
      </c>
      <c r="C312" s="134" t="s">
        <v>157</v>
      </c>
      <c r="D312" s="133" t="s">
        <v>155</v>
      </c>
      <c r="E312" s="132" t="s">
        <v>441</v>
      </c>
      <c r="F312" s="186" t="s">
        <v>441</v>
      </c>
      <c r="G312" s="187" t="s">
        <v>96</v>
      </c>
      <c r="H312" s="25"/>
      <c r="I312" s="18"/>
      <c r="J312" s="19"/>
      <c r="K312" s="19"/>
      <c r="L312" s="30" t="s">
        <v>110</v>
      </c>
      <c r="M312" s="31"/>
      <c r="N3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7" t="str">
        <f t="shared" si="31"/>
        <v xml:space="preserve"> </v>
      </c>
      <c r="Q3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7" t="str">
        <f t="shared" si="32"/>
        <v xml:space="preserve"> </v>
      </c>
      <c r="S3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7" t="str">
        <f t="shared" si="33"/>
        <v xml:space="preserve"> </v>
      </c>
      <c r="U3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7" t="str">
        <f t="shared" si="34"/>
        <v xml:space="preserve"> </v>
      </c>
      <c r="X3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7" t="str">
        <f t="shared" si="35"/>
        <v xml:space="preserve"> </v>
      </c>
      <c r="Z3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7" t="str">
        <f t="shared" si="36"/>
        <v xml:space="preserve"> </v>
      </c>
      <c r="AB3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3" customFormat="1" ht="13.2">
      <c r="A313" s="184" t="str">
        <f t="shared" si="38"/>
        <v>71060401000000</v>
      </c>
      <c r="B313" s="185" t="s">
        <v>439</v>
      </c>
      <c r="C313" s="134" t="s">
        <v>157</v>
      </c>
      <c r="D313" s="133" t="s">
        <v>155</v>
      </c>
      <c r="E313" s="132" t="s">
        <v>106</v>
      </c>
      <c r="F313" s="186" t="s">
        <v>441</v>
      </c>
      <c r="G313" s="187" t="s">
        <v>440</v>
      </c>
      <c r="H313" s="151">
        <v>2641</v>
      </c>
      <c r="I313" s="152" t="s">
        <v>157</v>
      </c>
      <c r="J313" s="153">
        <v>4</v>
      </c>
      <c r="K313" s="153">
        <v>1</v>
      </c>
      <c r="L313" s="154" t="s">
        <v>259</v>
      </c>
      <c r="M313" s="155"/>
      <c r="N31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9" t="str">
        <f t="shared" si="31"/>
        <v xml:space="preserve"> </v>
      </c>
      <c r="Q31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9" t="str">
        <f t="shared" si="32"/>
        <v xml:space="preserve"> </v>
      </c>
      <c r="S31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9" t="str">
        <f t="shared" si="33"/>
        <v xml:space="preserve"> </v>
      </c>
      <c r="U31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9" t="str">
        <f t="shared" si="34"/>
        <v xml:space="preserve"> </v>
      </c>
      <c r="X31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9" t="str">
        <f t="shared" si="35"/>
        <v xml:space="preserve"> </v>
      </c>
      <c r="Z31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9" t="str">
        <f t="shared" si="36"/>
        <v xml:space="preserve"> </v>
      </c>
      <c r="AB31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7" customFormat="1" ht="13.2">
      <c r="A314" s="184" t="str">
        <f t="shared" si="38"/>
        <v>71060401000001</v>
      </c>
      <c r="B314" s="185" t="s">
        <v>439</v>
      </c>
      <c r="C314" s="134" t="s">
        <v>157</v>
      </c>
      <c r="D314" s="133" t="s">
        <v>155</v>
      </c>
      <c r="E314" s="132" t="s">
        <v>106</v>
      </c>
      <c r="F314" s="186" t="s">
        <v>441</v>
      </c>
      <c r="G314" s="187" t="s">
        <v>96</v>
      </c>
      <c r="H314" s="25"/>
      <c r="I314" s="25"/>
      <c r="J314" s="26"/>
      <c r="K314" s="26"/>
      <c r="L314" s="30" t="s">
        <v>108</v>
      </c>
      <c r="M314" s="31"/>
      <c r="N3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7" t="str">
        <f t="shared" si="31"/>
        <v xml:space="preserve"> </v>
      </c>
      <c r="Q3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7" t="str">
        <f t="shared" si="32"/>
        <v xml:space="preserve"> </v>
      </c>
      <c r="S3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7" t="str">
        <f t="shared" si="33"/>
        <v xml:space="preserve"> </v>
      </c>
      <c r="U3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7" t="str">
        <f t="shared" si="34"/>
        <v xml:space="preserve"> </v>
      </c>
      <c r="X3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7" t="str">
        <f t="shared" si="35"/>
        <v xml:space="preserve"> </v>
      </c>
      <c r="Z3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7" t="str">
        <f t="shared" si="36"/>
        <v xml:space="preserve"> </v>
      </c>
      <c r="AB3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8" customFormat="1" ht="13.8">
      <c r="A315" s="184" t="str">
        <f t="shared" si="38"/>
        <v>71060401010000</v>
      </c>
      <c r="B315" s="185" t="s">
        <v>439</v>
      </c>
      <c r="C315" s="134" t="s">
        <v>157</v>
      </c>
      <c r="D315" s="133" t="s">
        <v>155</v>
      </c>
      <c r="E315" s="132" t="s">
        <v>106</v>
      </c>
      <c r="F315" s="186" t="s">
        <v>106</v>
      </c>
      <c r="G315" s="187" t="s">
        <v>440</v>
      </c>
      <c r="H315" s="45"/>
      <c r="I315" s="46"/>
      <c r="J315" s="47"/>
      <c r="K315" s="47"/>
      <c r="L315" s="27" t="s">
        <v>487</v>
      </c>
      <c r="M315" s="28"/>
      <c r="N31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30" t="str">
        <f t="shared" si="31"/>
        <v xml:space="preserve"> </v>
      </c>
      <c r="Q31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30" t="str">
        <f t="shared" si="32"/>
        <v xml:space="preserve"> </v>
      </c>
      <c r="S31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30" t="str">
        <f t="shared" si="33"/>
        <v xml:space="preserve"> </v>
      </c>
      <c r="U31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30" t="str">
        <f t="shared" si="34"/>
        <v xml:space="preserve"> </v>
      </c>
      <c r="X31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30" t="str">
        <f t="shared" si="35"/>
        <v xml:space="preserve"> </v>
      </c>
      <c r="Z31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30" t="str">
        <f t="shared" si="36"/>
        <v xml:space="preserve"> </v>
      </c>
      <c r="AB31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7" customFormat="1" ht="26.4">
      <c r="A316" s="184" t="str">
        <f t="shared" si="38"/>
        <v>71060401014251</v>
      </c>
      <c r="B316" s="200" t="s">
        <v>439</v>
      </c>
      <c r="C316" s="134" t="s">
        <v>157</v>
      </c>
      <c r="D316" s="133" t="s">
        <v>155</v>
      </c>
      <c r="E316" s="132" t="s">
        <v>106</v>
      </c>
      <c r="F316" s="186" t="s">
        <v>106</v>
      </c>
      <c r="G316" s="131">
        <v>4251</v>
      </c>
      <c r="H316" s="191"/>
      <c r="I316" s="194"/>
      <c r="J316" s="201"/>
      <c r="K316" s="202"/>
      <c r="L316" s="203" t="s">
        <v>142</v>
      </c>
      <c r="M316" s="13">
        <v>4251</v>
      </c>
      <c r="N3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31" t="str">
        <f t="shared" si="31"/>
        <v xml:space="preserve"> </v>
      </c>
      <c r="Q3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31" t="str">
        <f t="shared" si="32"/>
        <v xml:space="preserve"> </v>
      </c>
      <c r="S3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31" t="str">
        <f t="shared" si="33"/>
        <v xml:space="preserve"> </v>
      </c>
      <c r="U3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31" t="str">
        <f t="shared" si="34"/>
        <v xml:space="preserve"> </v>
      </c>
      <c r="X3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31" t="str">
        <f t="shared" si="35"/>
        <v xml:space="preserve"> </v>
      </c>
      <c r="Z3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31" t="str">
        <f t="shared" si="36"/>
        <v xml:space="preserve"> </v>
      </c>
      <c r="AB3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7" customFormat="1">
      <c r="A317" s="184" t="str">
        <f t="shared" si="38"/>
        <v>71060401015113</v>
      </c>
      <c r="B317" s="185" t="s">
        <v>439</v>
      </c>
      <c r="C317" s="134" t="s">
        <v>157</v>
      </c>
      <c r="D317" s="133" t="s">
        <v>155</v>
      </c>
      <c r="E317" s="132" t="s">
        <v>106</v>
      </c>
      <c r="F317" s="186" t="s">
        <v>106</v>
      </c>
      <c r="G317" s="131">
        <v>5113</v>
      </c>
      <c r="H317" s="25"/>
      <c r="I317" s="25"/>
      <c r="J317" s="26"/>
      <c r="K317" s="26"/>
      <c r="L317" s="36" t="s">
        <v>173</v>
      </c>
      <c r="M317" s="12" t="s">
        <v>87</v>
      </c>
      <c r="N3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31" t="str">
        <f t="shared" si="31"/>
        <v xml:space="preserve"> </v>
      </c>
      <c r="Q3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31" t="str">
        <f t="shared" si="32"/>
        <v xml:space="preserve"> </v>
      </c>
      <c r="S3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31" t="str">
        <f t="shared" si="33"/>
        <v xml:space="preserve"> </v>
      </c>
      <c r="U3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31" t="str">
        <f t="shared" si="34"/>
        <v xml:space="preserve"> </v>
      </c>
      <c r="X3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31" t="str">
        <f t="shared" si="35"/>
        <v xml:space="preserve"> </v>
      </c>
      <c r="Z3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31" t="str">
        <f t="shared" si="36"/>
        <v xml:space="preserve"> </v>
      </c>
      <c r="AB3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7" customFormat="1" hidden="1">
      <c r="A318" s="184"/>
      <c r="B318" s="185" t="s">
        <v>439</v>
      </c>
      <c r="C318" s="134" t="s">
        <v>157</v>
      </c>
      <c r="D318" s="133" t="s">
        <v>155</v>
      </c>
      <c r="E318" s="132" t="s">
        <v>106</v>
      </c>
      <c r="F318" s="186" t="s">
        <v>106</v>
      </c>
      <c r="G318" s="131">
        <v>5113</v>
      </c>
      <c r="H318" s="25"/>
      <c r="I318" s="25"/>
      <c r="J318" s="26"/>
      <c r="K318" s="26"/>
      <c r="L318" s="29" t="s">
        <v>174</v>
      </c>
      <c r="M318" s="12">
        <v>5113</v>
      </c>
      <c r="N3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31" t="str">
        <f t="shared" si="31"/>
        <v xml:space="preserve"> </v>
      </c>
      <c r="Q3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31" t="str">
        <f t="shared" si="32"/>
        <v xml:space="preserve"> </v>
      </c>
      <c r="S3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31" t="str">
        <f t="shared" si="33"/>
        <v xml:space="preserve"> </v>
      </c>
      <c r="U3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31" t="str">
        <f t="shared" si="34"/>
        <v xml:space="preserve"> </v>
      </c>
      <c r="X3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31" t="str">
        <f t="shared" si="35"/>
        <v xml:space="preserve"> </v>
      </c>
      <c r="Z3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31" t="str">
        <f t="shared" si="36"/>
        <v xml:space="preserve"> </v>
      </c>
      <c r="AB3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7" customFormat="1" hidden="1">
      <c r="A319" s="184" t="str">
        <f t="shared" si="38"/>
        <v>71060401015129</v>
      </c>
      <c r="B319" s="185" t="s">
        <v>439</v>
      </c>
      <c r="C319" s="134" t="s">
        <v>157</v>
      </c>
      <c r="D319" s="133" t="s">
        <v>155</v>
      </c>
      <c r="E319" s="132" t="s">
        <v>106</v>
      </c>
      <c r="F319" s="186" t="s">
        <v>106</v>
      </c>
      <c r="G319" s="131">
        <v>5129</v>
      </c>
      <c r="H319" s="25"/>
      <c r="I319" s="25"/>
      <c r="J319" s="26"/>
      <c r="K319" s="26"/>
      <c r="L319" s="29" t="s">
        <v>137</v>
      </c>
      <c r="M319" s="12">
        <v>5129</v>
      </c>
      <c r="N3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31" t="str">
        <f t="shared" si="31"/>
        <v xml:space="preserve"> </v>
      </c>
      <c r="Q3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31" t="str">
        <f t="shared" si="32"/>
        <v xml:space="preserve"> </v>
      </c>
      <c r="S3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31" t="str">
        <f t="shared" si="33"/>
        <v xml:space="preserve"> </v>
      </c>
      <c r="U3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31" t="str">
        <f t="shared" si="34"/>
        <v xml:space="preserve"> </v>
      </c>
      <c r="X3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31" t="str">
        <f t="shared" si="35"/>
        <v xml:space="preserve"> </v>
      </c>
      <c r="Z3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31" t="str">
        <f t="shared" si="36"/>
        <v xml:space="preserve"> </v>
      </c>
      <c r="AB3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8" customFormat="1" ht="27.6" hidden="1">
      <c r="A320" s="184" t="str">
        <f t="shared" si="38"/>
        <v>71060401020000</v>
      </c>
      <c r="B320" s="185" t="s">
        <v>439</v>
      </c>
      <c r="C320" s="134" t="s">
        <v>157</v>
      </c>
      <c r="D320" s="133" t="s">
        <v>155</v>
      </c>
      <c r="E320" s="132" t="s">
        <v>106</v>
      </c>
      <c r="F320" s="186" t="s">
        <v>140</v>
      </c>
      <c r="G320" s="187" t="s">
        <v>440</v>
      </c>
      <c r="H320" s="45"/>
      <c r="I320" s="46"/>
      <c r="J320" s="47"/>
      <c r="K320" s="47"/>
      <c r="L320" s="27" t="s">
        <v>260</v>
      </c>
      <c r="M320" s="28"/>
      <c r="N3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30" t="str">
        <f t="shared" si="31"/>
        <v xml:space="preserve"> </v>
      </c>
      <c r="Q3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30" t="str">
        <f t="shared" si="32"/>
        <v xml:space="preserve"> </v>
      </c>
      <c r="S3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30" t="str">
        <f t="shared" si="33"/>
        <v xml:space="preserve"> </v>
      </c>
      <c r="U3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30" t="str">
        <f t="shared" si="34"/>
        <v xml:space="preserve"> </v>
      </c>
      <c r="X3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30" t="str">
        <f t="shared" si="35"/>
        <v xml:space="preserve"> </v>
      </c>
      <c r="Z3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30" t="str">
        <f t="shared" si="36"/>
        <v xml:space="preserve"> </v>
      </c>
      <c r="AB3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7" customFormat="1" ht="26.4" hidden="1">
      <c r="A321" s="184" t="str">
        <f t="shared" si="38"/>
        <v>71060401024511</v>
      </c>
      <c r="B321" s="185" t="s">
        <v>439</v>
      </c>
      <c r="C321" s="134" t="s">
        <v>157</v>
      </c>
      <c r="D321" s="133" t="s">
        <v>155</v>
      </c>
      <c r="E321" s="132" t="s">
        <v>106</v>
      </c>
      <c r="F321" s="186" t="s">
        <v>140</v>
      </c>
      <c r="G321" s="187">
        <v>4511</v>
      </c>
      <c r="H321" s="25"/>
      <c r="I321" s="18"/>
      <c r="J321" s="19"/>
      <c r="K321" s="19"/>
      <c r="L321" s="29" t="s">
        <v>217</v>
      </c>
      <c r="M321" s="12">
        <v>4511</v>
      </c>
      <c r="N3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31" t="str">
        <f t="shared" si="31"/>
        <v xml:space="preserve"> </v>
      </c>
      <c r="Q3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31" t="str">
        <f t="shared" si="32"/>
        <v xml:space="preserve"> </v>
      </c>
      <c r="S3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31" t="str">
        <f t="shared" si="33"/>
        <v xml:space="preserve"> </v>
      </c>
      <c r="U3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31" t="str">
        <f t="shared" si="34"/>
        <v xml:space="preserve"> </v>
      </c>
      <c r="X3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31" t="str">
        <f t="shared" si="35"/>
        <v xml:space="preserve"> </v>
      </c>
      <c r="Z3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31" t="str">
        <f t="shared" si="36"/>
        <v xml:space="preserve"> </v>
      </c>
      <c r="AB3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7" customFormat="1" hidden="1">
      <c r="A322" s="184" t="str">
        <f t="shared" si="38"/>
        <v>71060401024861</v>
      </c>
      <c r="B322" s="185" t="s">
        <v>439</v>
      </c>
      <c r="C322" s="134" t="s">
        <v>157</v>
      </c>
      <c r="D322" s="133" t="s">
        <v>155</v>
      </c>
      <c r="E322" s="132" t="s">
        <v>106</v>
      </c>
      <c r="F322" s="186" t="s">
        <v>140</v>
      </c>
      <c r="G322" s="131">
        <v>4861</v>
      </c>
      <c r="H322" s="25"/>
      <c r="I322" s="18"/>
      <c r="J322" s="19"/>
      <c r="K322" s="19"/>
      <c r="L322" s="30" t="s">
        <v>134</v>
      </c>
      <c r="M322" s="31">
        <v>4861</v>
      </c>
      <c r="N3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31" t="str">
        <f t="shared" si="31"/>
        <v xml:space="preserve"> </v>
      </c>
      <c r="Q3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31" t="str">
        <f t="shared" si="32"/>
        <v xml:space="preserve"> </v>
      </c>
      <c r="S3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31" t="str">
        <f t="shared" si="33"/>
        <v xml:space="preserve"> </v>
      </c>
      <c r="U3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31" t="str">
        <f t="shared" si="34"/>
        <v xml:space="preserve"> </v>
      </c>
      <c r="X3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31" t="str">
        <f t="shared" si="35"/>
        <v xml:space="preserve"> </v>
      </c>
      <c r="Z3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31" t="str">
        <f t="shared" si="36"/>
        <v xml:space="preserve"> </v>
      </c>
      <c r="AB3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8" customFormat="1" ht="54" hidden="1">
      <c r="A323" s="184" t="str">
        <f t="shared" si="38"/>
        <v>71060401030000</v>
      </c>
      <c r="B323" s="185" t="s">
        <v>439</v>
      </c>
      <c r="C323" s="134" t="s">
        <v>157</v>
      </c>
      <c r="D323" s="133" t="s">
        <v>155</v>
      </c>
      <c r="E323" s="132" t="s">
        <v>106</v>
      </c>
      <c r="F323" s="186" t="s">
        <v>442</v>
      </c>
      <c r="G323" s="187" t="s">
        <v>440</v>
      </c>
      <c r="H323" s="45"/>
      <c r="I323" s="46"/>
      <c r="J323" s="47"/>
      <c r="K323" s="47"/>
      <c r="L323" s="27" t="s">
        <v>488</v>
      </c>
      <c r="M323" s="28"/>
      <c r="N3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30" t="str">
        <f t="shared" si="31"/>
        <v xml:space="preserve"> </v>
      </c>
      <c r="Q3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30" t="str">
        <f t="shared" si="32"/>
        <v xml:space="preserve"> </v>
      </c>
      <c r="S3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30" t="str">
        <f t="shared" si="33"/>
        <v xml:space="preserve"> </v>
      </c>
      <c r="U3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30" t="str">
        <f t="shared" si="34"/>
        <v xml:space="preserve"> </v>
      </c>
      <c r="X3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30" t="str">
        <f t="shared" si="35"/>
        <v xml:space="preserve"> </v>
      </c>
      <c r="Z3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30" t="str">
        <f t="shared" si="36"/>
        <v xml:space="preserve"> </v>
      </c>
      <c r="AB3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7" customFormat="1" ht="26.4" hidden="1">
      <c r="A324" s="184" t="str">
        <f t="shared" si="38"/>
        <v>71060401034251</v>
      </c>
      <c r="B324" s="185" t="s">
        <v>439</v>
      </c>
      <c r="C324" s="134" t="s">
        <v>157</v>
      </c>
      <c r="D324" s="133" t="s">
        <v>155</v>
      </c>
      <c r="E324" s="132" t="s">
        <v>106</v>
      </c>
      <c r="F324" s="186" t="s">
        <v>442</v>
      </c>
      <c r="G324" s="131">
        <v>4251</v>
      </c>
      <c r="H324" s="17"/>
      <c r="I324" s="25"/>
      <c r="J324" s="26"/>
      <c r="K324" s="26"/>
      <c r="L324" s="29" t="s">
        <v>142</v>
      </c>
      <c r="M324" s="44">
        <v>4251</v>
      </c>
      <c r="N324" s="183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3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31" t="str">
        <f t="shared" si="31"/>
        <v xml:space="preserve"> </v>
      </c>
      <c r="Q3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31" t="str">
        <f t="shared" si="32"/>
        <v xml:space="preserve"> </v>
      </c>
      <c r="S3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31" t="str">
        <f t="shared" si="33"/>
        <v xml:space="preserve"> </v>
      </c>
      <c r="U3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3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31" t="str">
        <f t="shared" si="34"/>
        <v xml:space="preserve"> </v>
      </c>
      <c r="X3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31" t="str">
        <f t="shared" si="35"/>
        <v xml:space="preserve"> </v>
      </c>
      <c r="Z3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31" t="str">
        <f t="shared" si="36"/>
        <v xml:space="preserve"> </v>
      </c>
      <c r="AB3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7" customFormat="1" hidden="1">
      <c r="A325" s="184" t="str">
        <f t="shared" si="38"/>
        <v>71060401034861</v>
      </c>
      <c r="B325" s="185" t="s">
        <v>439</v>
      </c>
      <c r="C325" s="134" t="s">
        <v>157</v>
      </c>
      <c r="D325" s="133" t="s">
        <v>155</v>
      </c>
      <c r="E325" s="132" t="s">
        <v>106</v>
      </c>
      <c r="F325" s="186" t="s">
        <v>442</v>
      </c>
      <c r="G325" s="187">
        <v>4861</v>
      </c>
      <c r="H325" s="194"/>
      <c r="I325" s="194"/>
      <c r="J325" s="195"/>
      <c r="K325" s="196"/>
      <c r="L325" s="36" t="s">
        <v>134</v>
      </c>
      <c r="M325" s="13">
        <v>4861</v>
      </c>
      <c r="N325" s="183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3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31" t="str">
        <f t="shared" si="31"/>
        <v xml:space="preserve"> </v>
      </c>
      <c r="Q3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31" t="str">
        <f t="shared" si="32"/>
        <v xml:space="preserve"> </v>
      </c>
      <c r="S3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31" t="str">
        <f t="shared" si="33"/>
        <v xml:space="preserve"> </v>
      </c>
      <c r="U3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3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31" t="str">
        <f t="shared" si="34"/>
        <v xml:space="preserve"> </v>
      </c>
      <c r="X3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31" t="str">
        <f t="shared" si="35"/>
        <v xml:space="preserve"> </v>
      </c>
      <c r="Z3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31" t="str">
        <f t="shared" si="36"/>
        <v xml:space="preserve"> </v>
      </c>
      <c r="AB3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7" customFormat="1" hidden="1">
      <c r="A326" s="184" t="str">
        <f t="shared" si="38"/>
        <v>71060401035113</v>
      </c>
      <c r="B326" s="185" t="s">
        <v>439</v>
      </c>
      <c r="C326" s="134" t="s">
        <v>157</v>
      </c>
      <c r="D326" s="133" t="s">
        <v>155</v>
      </c>
      <c r="E326" s="132" t="s">
        <v>106</v>
      </c>
      <c r="F326" s="186" t="s">
        <v>442</v>
      </c>
      <c r="G326" s="131">
        <v>5113</v>
      </c>
      <c r="H326" s="25"/>
      <c r="I326" s="18"/>
      <c r="J326" s="19"/>
      <c r="K326" s="19"/>
      <c r="L326" s="30" t="s">
        <v>174</v>
      </c>
      <c r="M326" s="31">
        <v>5113</v>
      </c>
      <c r="N326" s="183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3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31" t="str">
        <f t="shared" si="31"/>
        <v xml:space="preserve"> </v>
      </c>
      <c r="Q3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31" t="str">
        <f t="shared" si="32"/>
        <v xml:space="preserve"> </v>
      </c>
      <c r="S3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31" t="str">
        <f t="shared" si="33"/>
        <v xml:space="preserve"> </v>
      </c>
      <c r="U3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3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31" t="str">
        <f t="shared" si="34"/>
        <v xml:space="preserve"> </v>
      </c>
      <c r="X3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31" t="str">
        <f t="shared" si="35"/>
        <v xml:space="preserve"> </v>
      </c>
      <c r="Z3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31" t="str">
        <f t="shared" si="36"/>
        <v xml:space="preserve"> </v>
      </c>
      <c r="AB3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8" customFormat="1" ht="41.4" hidden="1">
      <c r="A327" s="184" t="str">
        <f t="shared" si="38"/>
        <v>71060401040000</v>
      </c>
      <c r="B327" s="185" t="s">
        <v>439</v>
      </c>
      <c r="C327" s="134" t="s">
        <v>157</v>
      </c>
      <c r="D327" s="133" t="s">
        <v>155</v>
      </c>
      <c r="E327" s="132" t="s">
        <v>106</v>
      </c>
      <c r="F327" s="186" t="s">
        <v>155</v>
      </c>
      <c r="G327" s="187" t="s">
        <v>440</v>
      </c>
      <c r="H327" s="45"/>
      <c r="I327" s="46"/>
      <c r="J327" s="47"/>
      <c r="K327" s="47"/>
      <c r="L327" s="27" t="s">
        <v>577</v>
      </c>
      <c r="M327" s="28"/>
      <c r="N327" s="197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7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30" t="str">
        <f t="shared" si="31"/>
        <v xml:space="preserve"> </v>
      </c>
      <c r="Q32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30" t="str">
        <f t="shared" si="32"/>
        <v xml:space="preserve"> </v>
      </c>
      <c r="S32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30" t="str">
        <f t="shared" si="33"/>
        <v xml:space="preserve"> </v>
      </c>
      <c r="U32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7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30" t="str">
        <f t="shared" si="34"/>
        <v xml:space="preserve"> </v>
      </c>
      <c r="X32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30" t="str">
        <f t="shared" si="35"/>
        <v xml:space="preserve"> </v>
      </c>
      <c r="Z32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30" t="str">
        <f t="shared" si="36"/>
        <v xml:space="preserve"> </v>
      </c>
      <c r="AB32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8" customFormat="1" ht="69" hidden="1">
      <c r="A328" s="184">
        <v>71060401050000</v>
      </c>
      <c r="B328" s="185" t="s">
        <v>439</v>
      </c>
      <c r="C328" s="134" t="s">
        <v>157</v>
      </c>
      <c r="D328" s="133" t="s">
        <v>155</v>
      </c>
      <c r="E328" s="132" t="s">
        <v>106</v>
      </c>
      <c r="F328" s="186" t="s">
        <v>149</v>
      </c>
      <c r="G328" s="187" t="s">
        <v>440</v>
      </c>
      <c r="H328" s="45"/>
      <c r="I328" s="46"/>
      <c r="J328" s="47"/>
      <c r="K328" s="47"/>
      <c r="L328" s="27" t="s">
        <v>578</v>
      </c>
      <c r="M328" s="28"/>
      <c r="N328" s="197"/>
      <c r="O328" s="197"/>
      <c r="P328" s="230" t="str">
        <f t="shared" si="31"/>
        <v xml:space="preserve"> </v>
      </c>
      <c r="Q328" s="197"/>
      <c r="R328" s="230" t="str">
        <f t="shared" si="32"/>
        <v xml:space="preserve"> </v>
      </c>
      <c r="S328" s="197"/>
      <c r="T328" s="230" t="str">
        <f t="shared" si="33"/>
        <v xml:space="preserve"> </v>
      </c>
      <c r="U328" s="197"/>
      <c r="V328" s="197"/>
      <c r="W328" s="230" t="str">
        <f t="shared" si="34"/>
        <v xml:space="preserve"> </v>
      </c>
      <c r="X328" s="197"/>
      <c r="Y328" s="230" t="str">
        <f t="shared" si="35"/>
        <v xml:space="preserve"> </v>
      </c>
      <c r="Z328" s="197"/>
      <c r="AA328" s="230" t="str">
        <f t="shared" si="36"/>
        <v xml:space="preserve"> </v>
      </c>
      <c r="AB328" s="197"/>
    </row>
    <row r="329" spans="1:28" s="198" customFormat="1" ht="13.8" hidden="1">
      <c r="A329" s="184">
        <v>71060401054861</v>
      </c>
      <c r="B329" s="185" t="s">
        <v>439</v>
      </c>
      <c r="C329" s="134" t="s">
        <v>157</v>
      </c>
      <c r="D329" s="133" t="s">
        <v>155</v>
      </c>
      <c r="E329" s="132" t="s">
        <v>106</v>
      </c>
      <c r="F329" s="186" t="s">
        <v>149</v>
      </c>
      <c r="G329" s="187">
        <v>4861</v>
      </c>
      <c r="H329" s="45"/>
      <c r="I329" s="46"/>
      <c r="J329" s="47"/>
      <c r="K329" s="47"/>
      <c r="L329" s="27" t="s">
        <v>134</v>
      </c>
      <c r="M329" s="28">
        <v>4861</v>
      </c>
      <c r="N329" s="197"/>
      <c r="O329" s="197"/>
      <c r="P329" s="230" t="str">
        <f t="shared" si="31"/>
        <v xml:space="preserve"> </v>
      </c>
      <c r="Q329" s="197"/>
      <c r="R329" s="230" t="str">
        <f t="shared" si="32"/>
        <v xml:space="preserve"> </v>
      </c>
      <c r="S329" s="197"/>
      <c r="T329" s="230" t="str">
        <f t="shared" si="33"/>
        <v xml:space="preserve"> </v>
      </c>
      <c r="U329" s="197"/>
      <c r="V329" s="197"/>
      <c r="W329" s="230" t="str">
        <f t="shared" si="34"/>
        <v xml:space="preserve"> </v>
      </c>
      <c r="X329" s="197"/>
      <c r="Y329" s="230" t="str">
        <f t="shared" si="35"/>
        <v xml:space="preserve"> </v>
      </c>
      <c r="Z329" s="197"/>
      <c r="AA329" s="230" t="str">
        <f t="shared" si="36"/>
        <v xml:space="preserve"> </v>
      </c>
      <c r="AB329" s="197"/>
    </row>
    <row r="330" spans="1:28" s="137" customFormat="1" hidden="1">
      <c r="A330" s="184" t="str">
        <f t="shared" si="38"/>
        <v>71060401045113</v>
      </c>
      <c r="B330" s="185" t="s">
        <v>439</v>
      </c>
      <c r="C330" s="134" t="s">
        <v>157</v>
      </c>
      <c r="D330" s="133" t="s">
        <v>155</v>
      </c>
      <c r="E330" s="132" t="s">
        <v>106</v>
      </c>
      <c r="F330" s="186" t="s">
        <v>155</v>
      </c>
      <c r="G330" s="131">
        <v>5113</v>
      </c>
      <c r="H330" s="25"/>
      <c r="I330" s="18"/>
      <c r="J330" s="19"/>
      <c r="K330" s="19"/>
      <c r="L330" s="36" t="s">
        <v>134</v>
      </c>
      <c r="M330" s="13">
        <v>4861</v>
      </c>
      <c r="N330" s="183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3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31" t="str">
        <f t="shared" si="31"/>
        <v xml:space="preserve"> </v>
      </c>
      <c r="Q3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31" t="str">
        <f t="shared" si="32"/>
        <v xml:space="preserve"> </v>
      </c>
      <c r="S3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31" t="str">
        <f t="shared" si="33"/>
        <v xml:space="preserve"> </v>
      </c>
      <c r="U3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3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31" t="str">
        <f t="shared" si="34"/>
        <v xml:space="preserve"> </v>
      </c>
      <c r="X3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31" t="str">
        <f t="shared" si="35"/>
        <v xml:space="preserve"> </v>
      </c>
      <c r="Z3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31" t="str">
        <f t="shared" si="36"/>
        <v xml:space="preserve"> </v>
      </c>
      <c r="AB3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9" customFormat="1" ht="41.4" hidden="1">
      <c r="A331" s="184" t="str">
        <f t="shared" si="38"/>
        <v>71060500000000</v>
      </c>
      <c r="B331" s="185" t="s">
        <v>439</v>
      </c>
      <c r="C331" s="134" t="s">
        <v>157</v>
      </c>
      <c r="D331" s="133" t="s">
        <v>149</v>
      </c>
      <c r="E331" s="132" t="s">
        <v>441</v>
      </c>
      <c r="F331" s="186" t="s">
        <v>441</v>
      </c>
      <c r="G331" s="187" t="s">
        <v>440</v>
      </c>
      <c r="H331" s="175">
        <v>2650</v>
      </c>
      <c r="I331" s="166" t="s">
        <v>157</v>
      </c>
      <c r="J331" s="167">
        <v>5</v>
      </c>
      <c r="K331" s="167">
        <v>0</v>
      </c>
      <c r="L331" s="168" t="s">
        <v>261</v>
      </c>
      <c r="M331" s="176"/>
      <c r="N331" s="188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8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8" t="str">
        <f t="shared" si="31"/>
        <v xml:space="preserve"> </v>
      </c>
      <c r="Q3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8" t="str">
        <f t="shared" si="32"/>
        <v xml:space="preserve"> </v>
      </c>
      <c r="S3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8" t="str">
        <f t="shared" si="33"/>
        <v xml:space="preserve"> </v>
      </c>
      <c r="U3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8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8" t="str">
        <f t="shared" si="34"/>
        <v xml:space="preserve"> </v>
      </c>
      <c r="X3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8" t="str">
        <f t="shared" si="35"/>
        <v xml:space="preserve"> </v>
      </c>
      <c r="Z3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8" t="str">
        <f t="shared" si="36"/>
        <v xml:space="preserve"> </v>
      </c>
      <c r="AB3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7" customFormat="1" ht="13.2" hidden="1">
      <c r="A332" s="184" t="str">
        <f t="shared" si="38"/>
        <v>71060500000001</v>
      </c>
      <c r="B332" s="185" t="s">
        <v>439</v>
      </c>
      <c r="C332" s="134" t="s">
        <v>157</v>
      </c>
      <c r="D332" s="133" t="s">
        <v>149</v>
      </c>
      <c r="E332" s="132" t="s">
        <v>441</v>
      </c>
      <c r="F332" s="186" t="s">
        <v>441</v>
      </c>
      <c r="G332" s="187" t="s">
        <v>96</v>
      </c>
      <c r="H332" s="25"/>
      <c r="I332" s="18"/>
      <c r="J332" s="19"/>
      <c r="K332" s="19"/>
      <c r="L332" s="30" t="s">
        <v>110</v>
      </c>
      <c r="M332" s="31"/>
      <c r="N332" s="190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90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7" t="str">
        <f t="shared" si="31"/>
        <v xml:space="preserve"> </v>
      </c>
      <c r="Q3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7" t="str">
        <f t="shared" si="32"/>
        <v xml:space="preserve"> </v>
      </c>
      <c r="S3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7" t="str">
        <f t="shared" si="33"/>
        <v xml:space="preserve"> </v>
      </c>
      <c r="U3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90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7" t="str">
        <f t="shared" si="34"/>
        <v xml:space="preserve"> </v>
      </c>
      <c r="X3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7" t="str">
        <f t="shared" si="35"/>
        <v xml:space="preserve"> </v>
      </c>
      <c r="Z3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7" t="str">
        <f t="shared" si="36"/>
        <v xml:space="preserve"> </v>
      </c>
      <c r="AB3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3" customFormat="1" ht="39.6" hidden="1">
      <c r="A333" s="184" t="str">
        <f t="shared" si="38"/>
        <v>71060501000000</v>
      </c>
      <c r="B333" s="185" t="s">
        <v>439</v>
      </c>
      <c r="C333" s="134" t="s">
        <v>157</v>
      </c>
      <c r="D333" s="133" t="s">
        <v>149</v>
      </c>
      <c r="E333" s="132" t="s">
        <v>106</v>
      </c>
      <c r="F333" s="186" t="s">
        <v>441</v>
      </c>
      <c r="G333" s="187" t="s">
        <v>440</v>
      </c>
      <c r="H333" s="151">
        <v>2651</v>
      </c>
      <c r="I333" s="152" t="s">
        <v>157</v>
      </c>
      <c r="J333" s="153">
        <v>5</v>
      </c>
      <c r="K333" s="153">
        <v>1</v>
      </c>
      <c r="L333" s="154" t="s">
        <v>261</v>
      </c>
      <c r="M333" s="155"/>
      <c r="N333" s="192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2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9" t="str">
        <f t="shared" si="31"/>
        <v xml:space="preserve"> </v>
      </c>
      <c r="Q33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9" t="str">
        <f t="shared" si="32"/>
        <v xml:space="preserve"> </v>
      </c>
      <c r="S33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9" t="str">
        <f t="shared" si="33"/>
        <v xml:space="preserve"> </v>
      </c>
      <c r="U33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2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9" t="str">
        <f t="shared" si="34"/>
        <v xml:space="preserve"> </v>
      </c>
      <c r="X33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9" t="str">
        <f t="shared" si="35"/>
        <v xml:space="preserve"> </v>
      </c>
      <c r="Z33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9" t="str">
        <f t="shared" si="36"/>
        <v xml:space="preserve"> </v>
      </c>
      <c r="AB33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7" customFormat="1" ht="13.2" hidden="1">
      <c r="A334" s="184" t="str">
        <f t="shared" si="38"/>
        <v>71060501000001</v>
      </c>
      <c r="B334" s="185" t="s">
        <v>439</v>
      </c>
      <c r="C334" s="134" t="s">
        <v>157</v>
      </c>
      <c r="D334" s="133" t="s">
        <v>149</v>
      </c>
      <c r="E334" s="132" t="s">
        <v>106</v>
      </c>
      <c r="F334" s="186" t="s">
        <v>441</v>
      </c>
      <c r="G334" s="187" t="s">
        <v>96</v>
      </c>
      <c r="H334" s="25"/>
      <c r="I334" s="25"/>
      <c r="J334" s="26"/>
      <c r="K334" s="26"/>
      <c r="L334" s="30" t="s">
        <v>108</v>
      </c>
      <c r="M334" s="31"/>
      <c r="N33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7" t="str">
        <f t="shared" si="31"/>
        <v xml:space="preserve"> </v>
      </c>
      <c r="Q33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7" t="str">
        <f t="shared" si="32"/>
        <v xml:space="preserve"> </v>
      </c>
      <c r="S33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7" t="str">
        <f t="shared" si="33"/>
        <v xml:space="preserve"> </v>
      </c>
      <c r="U33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7" t="str">
        <f t="shared" si="34"/>
        <v xml:space="preserve"> </v>
      </c>
      <c r="X33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7" t="str">
        <f t="shared" si="35"/>
        <v xml:space="preserve"> </v>
      </c>
      <c r="Z33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7" t="str">
        <f t="shared" si="36"/>
        <v xml:space="preserve"> </v>
      </c>
      <c r="AB33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8" customFormat="1" ht="27.6" hidden="1">
      <c r="A335" s="184" t="str">
        <f t="shared" si="38"/>
        <v>71060501010000</v>
      </c>
      <c r="B335" s="185" t="s">
        <v>439</v>
      </c>
      <c r="C335" s="134" t="s">
        <v>157</v>
      </c>
      <c r="D335" s="133" t="s">
        <v>149</v>
      </c>
      <c r="E335" s="132" t="s">
        <v>106</v>
      </c>
      <c r="F335" s="186" t="s">
        <v>106</v>
      </c>
      <c r="G335" s="187" t="s">
        <v>440</v>
      </c>
      <c r="H335" s="146"/>
      <c r="I335" s="147"/>
      <c r="J335" s="148"/>
      <c r="K335" s="148"/>
      <c r="L335" s="27" t="s">
        <v>262</v>
      </c>
      <c r="M335" s="28"/>
      <c r="N3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30" t="str">
        <f t="shared" si="31"/>
        <v xml:space="preserve"> </v>
      </c>
      <c r="Q3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30" t="str">
        <f t="shared" si="32"/>
        <v xml:space="preserve"> </v>
      </c>
      <c r="S3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30" t="str">
        <f t="shared" si="33"/>
        <v xml:space="preserve"> </v>
      </c>
      <c r="U3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30" t="str">
        <f t="shared" si="34"/>
        <v xml:space="preserve"> </v>
      </c>
      <c r="X3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30" t="str">
        <f t="shared" si="35"/>
        <v xml:space="preserve"> </v>
      </c>
      <c r="Z3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30" t="str">
        <f t="shared" si="36"/>
        <v xml:space="preserve"> </v>
      </c>
      <c r="AB3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7" customFormat="1" hidden="1">
      <c r="A336" s="184" t="str">
        <f t="shared" si="38"/>
        <v>71060501015134</v>
      </c>
      <c r="B336" s="185" t="s">
        <v>439</v>
      </c>
      <c r="C336" s="134" t="s">
        <v>157</v>
      </c>
      <c r="D336" s="133" t="s">
        <v>149</v>
      </c>
      <c r="E336" s="132" t="s">
        <v>106</v>
      </c>
      <c r="F336" s="186" t="s">
        <v>106</v>
      </c>
      <c r="G336" s="131">
        <v>5134</v>
      </c>
      <c r="H336" s="25"/>
      <c r="I336" s="25"/>
      <c r="J336" s="26"/>
      <c r="K336" s="26"/>
      <c r="L336" s="32" t="s">
        <v>139</v>
      </c>
      <c r="M336" s="48">
        <v>5134</v>
      </c>
      <c r="N336" s="183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3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31" t="str">
        <f t="shared" ref="P336:P399" si="39">IFERROR(Q336/O336, " ")</f>
        <v xml:space="preserve"> </v>
      </c>
      <c r="Q3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31" t="str">
        <f t="shared" ref="R336:R399" si="40">IFERROR(S336/O336, " ")</f>
        <v xml:space="preserve"> </v>
      </c>
      <c r="S3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31" t="str">
        <f t="shared" ref="T336:T399" si="41">IFERROR(U336/O336, " ")</f>
        <v xml:space="preserve"> </v>
      </c>
      <c r="U3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3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31" t="str">
        <f t="shared" ref="W336:W399" si="42">IFERROR(X336/V336, " ")</f>
        <v xml:space="preserve"> </v>
      </c>
      <c r="X3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31" t="str">
        <f t="shared" ref="Y336:Y399" si="43">IFERROR(Z336/V336, " ")</f>
        <v xml:space="preserve"> </v>
      </c>
      <c r="Z3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31" t="str">
        <f t="shared" ref="AA336:AA399" si="44">IFERROR(AB336/V336, " ")</f>
        <v xml:space="preserve"> </v>
      </c>
      <c r="AB3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9" customFormat="1" ht="27.6">
      <c r="A337" s="184" t="str">
        <f t="shared" si="38"/>
        <v>71060600000000</v>
      </c>
      <c r="B337" s="185" t="s">
        <v>439</v>
      </c>
      <c r="C337" s="134" t="s">
        <v>157</v>
      </c>
      <c r="D337" s="133" t="s">
        <v>157</v>
      </c>
      <c r="E337" s="132" t="s">
        <v>441</v>
      </c>
      <c r="F337" s="186" t="s">
        <v>441</v>
      </c>
      <c r="G337" s="187" t="s">
        <v>440</v>
      </c>
      <c r="H337" s="175">
        <v>2660</v>
      </c>
      <c r="I337" s="166" t="s">
        <v>157</v>
      </c>
      <c r="J337" s="167">
        <v>6</v>
      </c>
      <c r="K337" s="167">
        <v>0</v>
      </c>
      <c r="L337" s="168" t="s">
        <v>263</v>
      </c>
      <c r="M337" s="176"/>
      <c r="N337" s="188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8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8" t="str">
        <f t="shared" si="39"/>
        <v xml:space="preserve"> </v>
      </c>
      <c r="Q3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8" t="str">
        <f t="shared" si="40"/>
        <v xml:space="preserve"> </v>
      </c>
      <c r="S3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8" t="str">
        <f t="shared" si="41"/>
        <v xml:space="preserve"> </v>
      </c>
      <c r="U3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8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8" t="str">
        <f t="shared" si="42"/>
        <v xml:space="preserve"> </v>
      </c>
      <c r="X3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8" t="str">
        <f t="shared" si="43"/>
        <v xml:space="preserve"> </v>
      </c>
      <c r="Z3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8" t="str">
        <f t="shared" si="44"/>
        <v xml:space="preserve"> </v>
      </c>
      <c r="AB3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7" customFormat="1" ht="13.2">
      <c r="A338" s="184" t="str">
        <f t="shared" si="38"/>
        <v>71060600000001</v>
      </c>
      <c r="B338" s="185" t="s">
        <v>439</v>
      </c>
      <c r="C338" s="134" t="s">
        <v>157</v>
      </c>
      <c r="D338" s="133" t="s">
        <v>157</v>
      </c>
      <c r="E338" s="132" t="s">
        <v>441</v>
      </c>
      <c r="F338" s="186" t="s">
        <v>441</v>
      </c>
      <c r="G338" s="187" t="s">
        <v>96</v>
      </c>
      <c r="H338" s="25"/>
      <c r="I338" s="18"/>
      <c r="J338" s="19"/>
      <c r="K338" s="19"/>
      <c r="L338" s="30" t="s">
        <v>110</v>
      </c>
      <c r="M338" s="31"/>
      <c r="N338" s="190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90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7" t="str">
        <f t="shared" si="39"/>
        <v xml:space="preserve"> </v>
      </c>
      <c r="Q33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7" t="str">
        <f t="shared" si="40"/>
        <v xml:space="preserve"> </v>
      </c>
      <c r="S33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7" t="str">
        <f t="shared" si="41"/>
        <v xml:space="preserve"> </v>
      </c>
      <c r="U33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90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7" t="str">
        <f t="shared" si="42"/>
        <v xml:space="preserve"> </v>
      </c>
      <c r="X33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7" t="str">
        <f t="shared" si="43"/>
        <v xml:space="preserve"> </v>
      </c>
      <c r="Z33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7" t="str">
        <f t="shared" si="44"/>
        <v xml:space="preserve"> </v>
      </c>
      <c r="AB33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3" customFormat="1" ht="26.4">
      <c r="A339" s="184" t="str">
        <f t="shared" si="38"/>
        <v>71060601000000</v>
      </c>
      <c r="B339" s="185" t="s">
        <v>439</v>
      </c>
      <c r="C339" s="134" t="s">
        <v>157</v>
      </c>
      <c r="D339" s="133" t="s">
        <v>157</v>
      </c>
      <c r="E339" s="132" t="s">
        <v>106</v>
      </c>
      <c r="F339" s="186" t="s">
        <v>441</v>
      </c>
      <c r="G339" s="187" t="s">
        <v>440</v>
      </c>
      <c r="H339" s="151">
        <v>2661</v>
      </c>
      <c r="I339" s="152" t="s">
        <v>157</v>
      </c>
      <c r="J339" s="153">
        <v>6</v>
      </c>
      <c r="K339" s="153">
        <v>1</v>
      </c>
      <c r="L339" s="154" t="s">
        <v>263</v>
      </c>
      <c r="M339" s="155"/>
      <c r="N339" s="192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2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9" t="str">
        <f t="shared" si="39"/>
        <v xml:space="preserve"> </v>
      </c>
      <c r="Q33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9" t="str">
        <f t="shared" si="40"/>
        <v xml:space="preserve"> </v>
      </c>
      <c r="S33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9" t="str">
        <f t="shared" si="41"/>
        <v xml:space="preserve"> </v>
      </c>
      <c r="U33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2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9" t="str">
        <f t="shared" si="42"/>
        <v xml:space="preserve"> </v>
      </c>
      <c r="X33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9" t="str">
        <f t="shared" si="43"/>
        <v xml:space="preserve"> </v>
      </c>
      <c r="Z33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9" t="str">
        <f t="shared" si="44"/>
        <v xml:space="preserve"> </v>
      </c>
      <c r="AB33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7" customFormat="1" ht="13.2">
      <c r="A340" s="184" t="str">
        <f t="shared" si="38"/>
        <v>71060601000001</v>
      </c>
      <c r="B340" s="185" t="s">
        <v>439</v>
      </c>
      <c r="C340" s="134" t="s">
        <v>157</v>
      </c>
      <c r="D340" s="133" t="s">
        <v>157</v>
      </c>
      <c r="E340" s="132" t="s">
        <v>106</v>
      </c>
      <c r="F340" s="186" t="s">
        <v>441</v>
      </c>
      <c r="G340" s="187" t="s">
        <v>96</v>
      </c>
      <c r="H340" s="25"/>
      <c r="I340" s="25"/>
      <c r="J340" s="26"/>
      <c r="K340" s="26"/>
      <c r="L340" s="30" t="s">
        <v>108</v>
      </c>
      <c r="M340" s="31"/>
      <c r="N340" s="190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90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7" t="str">
        <f t="shared" si="39"/>
        <v xml:space="preserve"> </v>
      </c>
      <c r="Q34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7" t="str">
        <f t="shared" si="40"/>
        <v xml:space="preserve"> </v>
      </c>
      <c r="S34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7" t="str">
        <f t="shared" si="41"/>
        <v xml:space="preserve"> </v>
      </c>
      <c r="U34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90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7" t="str">
        <f t="shared" si="42"/>
        <v xml:space="preserve"> </v>
      </c>
      <c r="X34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7" t="str">
        <f t="shared" si="43"/>
        <v xml:space="preserve"> </v>
      </c>
      <c r="Z34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7" t="str">
        <f t="shared" si="44"/>
        <v xml:space="preserve"> </v>
      </c>
      <c r="AB34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8" customFormat="1" ht="27.6">
      <c r="A341" s="184" t="str">
        <f t="shared" si="38"/>
        <v>71060601010000</v>
      </c>
      <c r="B341" s="185" t="s">
        <v>439</v>
      </c>
      <c r="C341" s="134" t="s">
        <v>157</v>
      </c>
      <c r="D341" s="133" t="s">
        <v>157</v>
      </c>
      <c r="E341" s="132" t="s">
        <v>106</v>
      </c>
      <c r="F341" s="186" t="s">
        <v>106</v>
      </c>
      <c r="G341" s="187" t="s">
        <v>440</v>
      </c>
      <c r="H341" s="146"/>
      <c r="I341" s="147"/>
      <c r="J341" s="148"/>
      <c r="K341" s="148"/>
      <c r="L341" s="27" t="s">
        <v>264</v>
      </c>
      <c r="M341" s="28"/>
      <c r="N341" s="197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7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30" t="str">
        <f t="shared" si="39"/>
        <v xml:space="preserve"> </v>
      </c>
      <c r="Q34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30" t="str">
        <f t="shared" si="40"/>
        <v xml:space="preserve"> </v>
      </c>
      <c r="S34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30" t="str">
        <f t="shared" si="41"/>
        <v xml:space="preserve"> </v>
      </c>
      <c r="U34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7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30" t="str">
        <f t="shared" si="42"/>
        <v xml:space="preserve"> </v>
      </c>
      <c r="X34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30" t="str">
        <f t="shared" si="43"/>
        <v xml:space="preserve"> </v>
      </c>
      <c r="Z34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30" t="str">
        <f t="shared" si="44"/>
        <v xml:space="preserve"> </v>
      </c>
      <c r="AB34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7" customFormat="1" ht="26.4">
      <c r="A342" s="184" t="str">
        <f t="shared" si="38"/>
        <v>71060601014251</v>
      </c>
      <c r="B342" s="185" t="s">
        <v>439</v>
      </c>
      <c r="C342" s="134" t="s">
        <v>157</v>
      </c>
      <c r="D342" s="133" t="s">
        <v>157</v>
      </c>
      <c r="E342" s="132" t="s">
        <v>106</v>
      </c>
      <c r="F342" s="186" t="s">
        <v>106</v>
      </c>
      <c r="G342" s="131">
        <v>4251</v>
      </c>
      <c r="H342" s="17"/>
      <c r="I342" s="25"/>
      <c r="J342" s="26"/>
      <c r="K342" s="26"/>
      <c r="L342" s="30" t="s">
        <v>142</v>
      </c>
      <c r="M342" s="44">
        <v>4251</v>
      </c>
      <c r="N342" s="183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3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31" t="str">
        <f t="shared" si="39"/>
        <v xml:space="preserve"> </v>
      </c>
      <c r="Q3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31" t="str">
        <f t="shared" si="40"/>
        <v xml:space="preserve"> </v>
      </c>
      <c r="S3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31" t="str">
        <f t="shared" si="41"/>
        <v xml:space="preserve"> </v>
      </c>
      <c r="U3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3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31" t="str">
        <f t="shared" si="42"/>
        <v xml:space="preserve"> </v>
      </c>
      <c r="X3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31" t="str">
        <f t="shared" si="43"/>
        <v xml:space="preserve"> </v>
      </c>
      <c r="Z3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31" t="str">
        <f t="shared" si="44"/>
        <v xml:space="preserve"> </v>
      </c>
      <c r="AB3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7" customFormat="1" hidden="1">
      <c r="A343" s="184" t="str">
        <f t="shared" si="38"/>
        <v>71060601014269</v>
      </c>
      <c r="B343" s="200" t="s">
        <v>439</v>
      </c>
      <c r="C343" s="134" t="s">
        <v>157</v>
      </c>
      <c r="D343" s="133" t="s">
        <v>157</v>
      </c>
      <c r="E343" s="132" t="s">
        <v>106</v>
      </c>
      <c r="F343" s="186" t="s">
        <v>106</v>
      </c>
      <c r="G343" s="131">
        <v>4269</v>
      </c>
      <c r="H343" s="191"/>
      <c r="I343" s="194"/>
      <c r="J343" s="201"/>
      <c r="K343" s="202"/>
      <c r="L343" s="203" t="s">
        <v>240</v>
      </c>
      <c r="M343" s="13">
        <v>4269</v>
      </c>
      <c r="N343" s="183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3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31" t="str">
        <f t="shared" si="39"/>
        <v xml:space="preserve"> </v>
      </c>
      <c r="Q3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31" t="str">
        <f t="shared" si="40"/>
        <v xml:space="preserve"> </v>
      </c>
      <c r="S3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31" t="str">
        <f t="shared" si="41"/>
        <v xml:space="preserve"> </v>
      </c>
      <c r="U3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3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31" t="str">
        <f t="shared" si="42"/>
        <v xml:space="preserve"> </v>
      </c>
      <c r="X3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31" t="str">
        <f t="shared" si="43"/>
        <v xml:space="preserve"> </v>
      </c>
      <c r="Z3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31" t="str">
        <f t="shared" si="44"/>
        <v xml:space="preserve"> </v>
      </c>
      <c r="AB3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7" customFormat="1" ht="26.4" hidden="1">
      <c r="A344" s="184" t="str">
        <f t="shared" si="38"/>
        <v>71060601014521</v>
      </c>
      <c r="B344" s="200" t="s">
        <v>439</v>
      </c>
      <c r="C344" s="134" t="s">
        <v>157</v>
      </c>
      <c r="D344" s="133" t="s">
        <v>157</v>
      </c>
      <c r="E344" s="132" t="s">
        <v>106</v>
      </c>
      <c r="F344" s="186" t="s">
        <v>106</v>
      </c>
      <c r="G344" s="131">
        <v>4521</v>
      </c>
      <c r="H344" s="191"/>
      <c r="I344" s="194"/>
      <c r="J344" s="201"/>
      <c r="K344" s="202"/>
      <c r="L344" s="203" t="s">
        <v>267</v>
      </c>
      <c r="M344" s="13">
        <v>4521</v>
      </c>
      <c r="N344" s="183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3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31" t="str">
        <f t="shared" si="39"/>
        <v xml:space="preserve"> </v>
      </c>
      <c r="Q3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31" t="str">
        <f t="shared" si="40"/>
        <v xml:space="preserve"> </v>
      </c>
      <c r="S3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31" t="str">
        <f t="shared" si="41"/>
        <v xml:space="preserve"> </v>
      </c>
      <c r="U3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3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31" t="str">
        <f t="shared" si="42"/>
        <v xml:space="preserve"> </v>
      </c>
      <c r="X3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31" t="str">
        <f t="shared" si="43"/>
        <v xml:space="preserve"> </v>
      </c>
      <c r="Z3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31" t="str">
        <f t="shared" si="44"/>
        <v xml:space="preserve"> </v>
      </c>
      <c r="AB3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8" customFormat="1" ht="27.6">
      <c r="A345" s="184" t="str">
        <f t="shared" si="38"/>
        <v>71060601020000</v>
      </c>
      <c r="B345" s="185" t="s">
        <v>439</v>
      </c>
      <c r="C345" s="134" t="s">
        <v>157</v>
      </c>
      <c r="D345" s="133" t="s">
        <v>157</v>
      </c>
      <c r="E345" s="132" t="s">
        <v>106</v>
      </c>
      <c r="F345" s="186" t="s">
        <v>140</v>
      </c>
      <c r="G345" s="187" t="s">
        <v>440</v>
      </c>
      <c r="H345" s="146"/>
      <c r="I345" s="147"/>
      <c r="J345" s="148"/>
      <c r="K345" s="148"/>
      <c r="L345" s="27" t="s">
        <v>265</v>
      </c>
      <c r="M345" s="28"/>
      <c r="N345" s="197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7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30" t="str">
        <f t="shared" si="39"/>
        <v xml:space="preserve"> </v>
      </c>
      <c r="Q34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30" t="str">
        <f t="shared" si="40"/>
        <v xml:space="preserve"> </v>
      </c>
      <c r="S34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30" t="str">
        <f t="shared" si="41"/>
        <v xml:space="preserve"> </v>
      </c>
      <c r="U34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7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30" t="str">
        <f t="shared" si="42"/>
        <v xml:space="preserve"> </v>
      </c>
      <c r="X34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30" t="str">
        <f t="shared" si="43"/>
        <v xml:space="preserve"> </v>
      </c>
      <c r="Z34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30" t="str">
        <f t="shared" si="44"/>
        <v xml:space="preserve"> </v>
      </c>
      <c r="AB34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7" customFormat="1">
      <c r="A346" s="184" t="str">
        <f t="shared" si="38"/>
        <v>71060601024269</v>
      </c>
      <c r="B346" s="185" t="s">
        <v>439</v>
      </c>
      <c r="C346" s="134" t="s">
        <v>157</v>
      </c>
      <c r="D346" s="133" t="s">
        <v>157</v>
      </c>
      <c r="E346" s="132" t="s">
        <v>106</v>
      </c>
      <c r="F346" s="186" t="s">
        <v>140</v>
      </c>
      <c r="G346" s="131">
        <v>4269</v>
      </c>
      <c r="H346" s="17"/>
      <c r="I346" s="25"/>
      <c r="J346" s="26"/>
      <c r="K346" s="26"/>
      <c r="L346" s="30" t="s">
        <v>240</v>
      </c>
      <c r="M346" s="44">
        <v>4269</v>
      </c>
      <c r="N346" s="183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3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31" t="str">
        <f t="shared" si="39"/>
        <v xml:space="preserve"> </v>
      </c>
      <c r="Q3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31" t="str">
        <f t="shared" si="40"/>
        <v xml:space="preserve"> </v>
      </c>
      <c r="S3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31" t="str">
        <f t="shared" si="41"/>
        <v xml:space="preserve"> </v>
      </c>
      <c r="U3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3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31" t="str">
        <f t="shared" si="42"/>
        <v xml:space="preserve"> </v>
      </c>
      <c r="X3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31" t="str">
        <f t="shared" si="43"/>
        <v xml:space="preserve"> </v>
      </c>
      <c r="Z3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31" t="str">
        <f t="shared" si="44"/>
        <v xml:space="preserve"> </v>
      </c>
      <c r="AB3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7" customFormat="1">
      <c r="A347" s="184" t="str">
        <f t="shared" si="38"/>
        <v>71060601025113</v>
      </c>
      <c r="B347" s="185" t="s">
        <v>439</v>
      </c>
      <c r="C347" s="134" t="s">
        <v>157</v>
      </c>
      <c r="D347" s="133" t="s">
        <v>157</v>
      </c>
      <c r="E347" s="132" t="s">
        <v>106</v>
      </c>
      <c r="F347" s="186" t="s">
        <v>140</v>
      </c>
      <c r="G347" s="131">
        <v>5113</v>
      </c>
      <c r="H347" s="17"/>
      <c r="I347" s="25"/>
      <c r="J347" s="26"/>
      <c r="K347" s="26"/>
      <c r="L347" s="32" t="s">
        <v>174</v>
      </c>
      <c r="M347" s="33">
        <v>5113</v>
      </c>
      <c r="N347" s="183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3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31" t="str">
        <f t="shared" si="39"/>
        <v xml:space="preserve"> </v>
      </c>
      <c r="Q3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31" t="str">
        <f t="shared" si="40"/>
        <v xml:space="preserve"> </v>
      </c>
      <c r="S3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31" t="str">
        <f t="shared" si="41"/>
        <v xml:space="preserve"> </v>
      </c>
      <c r="U3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3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31" t="str">
        <f t="shared" si="42"/>
        <v xml:space="preserve"> </v>
      </c>
      <c r="X3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31" t="str">
        <f t="shared" si="43"/>
        <v xml:space="preserve"> </v>
      </c>
      <c r="Z3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31" t="str">
        <f t="shared" si="44"/>
        <v xml:space="preserve"> </v>
      </c>
      <c r="AB3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8" customFormat="1" ht="27.6">
      <c r="A348" s="184" t="str">
        <f t="shared" si="38"/>
        <v>71060601030000</v>
      </c>
      <c r="B348" s="185" t="s">
        <v>439</v>
      </c>
      <c r="C348" s="134" t="s">
        <v>157</v>
      </c>
      <c r="D348" s="133" t="s">
        <v>157</v>
      </c>
      <c r="E348" s="132" t="s">
        <v>106</v>
      </c>
      <c r="F348" s="186" t="s">
        <v>442</v>
      </c>
      <c r="G348" s="187" t="s">
        <v>440</v>
      </c>
      <c r="H348" s="146"/>
      <c r="I348" s="147"/>
      <c r="J348" s="148"/>
      <c r="K348" s="148"/>
      <c r="L348" s="27" t="s">
        <v>266</v>
      </c>
      <c r="M348" s="28"/>
      <c r="N348" s="197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7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30" t="str">
        <f t="shared" si="39"/>
        <v xml:space="preserve"> </v>
      </c>
      <c r="Q34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30" t="str">
        <f t="shared" si="40"/>
        <v xml:space="preserve"> </v>
      </c>
      <c r="S34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30" t="str">
        <f t="shared" si="41"/>
        <v xml:space="preserve"> </v>
      </c>
      <c r="U34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7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30" t="str">
        <f t="shared" si="42"/>
        <v xml:space="preserve"> </v>
      </c>
      <c r="X34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30" t="str">
        <f t="shared" si="43"/>
        <v xml:space="preserve"> </v>
      </c>
      <c r="Z34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30" t="str">
        <f t="shared" si="44"/>
        <v xml:space="preserve"> </v>
      </c>
      <c r="AB34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7" customFormat="1" ht="26.4" hidden="1">
      <c r="A349" s="184" t="str">
        <f t="shared" si="38"/>
        <v>71060601034251</v>
      </c>
      <c r="B349" s="185" t="s">
        <v>439</v>
      </c>
      <c r="C349" s="134" t="s">
        <v>157</v>
      </c>
      <c r="D349" s="133" t="s">
        <v>157</v>
      </c>
      <c r="E349" s="132" t="s">
        <v>106</v>
      </c>
      <c r="F349" s="186" t="s">
        <v>442</v>
      </c>
      <c r="G349" s="131">
        <v>4251</v>
      </c>
      <c r="H349" s="17"/>
      <c r="I349" s="25"/>
      <c r="J349" s="26"/>
      <c r="K349" s="26"/>
      <c r="L349" s="30" t="s">
        <v>142</v>
      </c>
      <c r="M349" s="44">
        <v>4251</v>
      </c>
      <c r="N349" s="183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3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31" t="str">
        <f t="shared" si="39"/>
        <v xml:space="preserve"> </v>
      </c>
      <c r="Q3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31" t="str">
        <f t="shared" si="40"/>
        <v xml:space="preserve"> </v>
      </c>
      <c r="S3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31" t="str">
        <f t="shared" si="41"/>
        <v xml:space="preserve"> </v>
      </c>
      <c r="U3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3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31" t="str">
        <f t="shared" si="42"/>
        <v xml:space="preserve"> </v>
      </c>
      <c r="X3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31" t="str">
        <f t="shared" si="43"/>
        <v xml:space="preserve"> </v>
      </c>
      <c r="Z3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31" t="str">
        <f t="shared" si="44"/>
        <v xml:space="preserve"> </v>
      </c>
      <c r="AB3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7" customFormat="1">
      <c r="A350" s="184" t="str">
        <f t="shared" si="38"/>
        <v>71060601034269</v>
      </c>
      <c r="B350" s="185" t="s">
        <v>439</v>
      </c>
      <c r="C350" s="134" t="s">
        <v>157</v>
      </c>
      <c r="D350" s="133" t="s">
        <v>157</v>
      </c>
      <c r="E350" s="132" t="s">
        <v>106</v>
      </c>
      <c r="F350" s="186" t="s">
        <v>442</v>
      </c>
      <c r="G350" s="131">
        <v>4269</v>
      </c>
      <c r="H350" s="17"/>
      <c r="I350" s="25"/>
      <c r="J350" s="26"/>
      <c r="K350" s="26"/>
      <c r="L350" s="30" t="s">
        <v>240</v>
      </c>
      <c r="M350" s="44">
        <v>4269</v>
      </c>
      <c r="N350" s="183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3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31" t="str">
        <f t="shared" si="39"/>
        <v xml:space="preserve"> </v>
      </c>
      <c r="Q3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31" t="str">
        <f t="shared" si="40"/>
        <v xml:space="preserve"> </v>
      </c>
      <c r="S3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31" t="str">
        <f t="shared" si="41"/>
        <v xml:space="preserve"> </v>
      </c>
      <c r="U3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3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31" t="str">
        <f t="shared" si="42"/>
        <v xml:space="preserve"> </v>
      </c>
      <c r="X3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31" t="str">
        <f t="shared" si="43"/>
        <v xml:space="preserve"> </v>
      </c>
      <c r="Z3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31" t="str">
        <f t="shared" si="44"/>
        <v xml:space="preserve"> </v>
      </c>
      <c r="AB3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7" customFormat="1" ht="26.4">
      <c r="A351" s="184" t="str">
        <f t="shared" ref="A351:A416" si="45">CONCATENATE(B351,C351,D351,E351,F351,G351)</f>
        <v>71060601034521</v>
      </c>
      <c r="B351" s="185" t="s">
        <v>439</v>
      </c>
      <c r="C351" s="134" t="s">
        <v>157</v>
      </c>
      <c r="D351" s="133" t="s">
        <v>157</v>
      </c>
      <c r="E351" s="132" t="s">
        <v>106</v>
      </c>
      <c r="F351" s="186" t="s">
        <v>442</v>
      </c>
      <c r="G351" s="131">
        <v>4521</v>
      </c>
      <c r="H351" s="17"/>
      <c r="I351" s="25"/>
      <c r="J351" s="26"/>
      <c r="K351" s="26"/>
      <c r="L351" s="30" t="s">
        <v>267</v>
      </c>
      <c r="M351" s="44">
        <v>4521</v>
      </c>
      <c r="N351" s="183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3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31" t="str">
        <f t="shared" si="39"/>
        <v xml:space="preserve"> </v>
      </c>
      <c r="Q3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31" t="str">
        <f t="shared" si="40"/>
        <v xml:space="preserve"> </v>
      </c>
      <c r="S3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31" t="str">
        <f t="shared" si="41"/>
        <v xml:space="preserve"> </v>
      </c>
      <c r="U3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3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31" t="str">
        <f t="shared" si="42"/>
        <v xml:space="preserve"> </v>
      </c>
      <c r="X3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31" t="str">
        <f t="shared" si="43"/>
        <v xml:space="preserve"> </v>
      </c>
      <c r="Z3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31" t="str">
        <f t="shared" si="44"/>
        <v xml:space="preserve"> </v>
      </c>
      <c r="AB3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7" customFormat="1" ht="26.4" hidden="1">
      <c r="A352" s="184" t="str">
        <f t="shared" si="45"/>
        <v>71060601034819</v>
      </c>
      <c r="B352" s="185" t="s">
        <v>439</v>
      </c>
      <c r="C352" s="134" t="s">
        <v>157</v>
      </c>
      <c r="D352" s="133" t="s">
        <v>157</v>
      </c>
      <c r="E352" s="132" t="s">
        <v>106</v>
      </c>
      <c r="F352" s="186" t="s">
        <v>442</v>
      </c>
      <c r="G352" s="131">
        <v>4819</v>
      </c>
      <c r="H352" s="17"/>
      <c r="I352" s="25"/>
      <c r="J352" s="26"/>
      <c r="K352" s="26"/>
      <c r="L352" s="30" t="s">
        <v>219</v>
      </c>
      <c r="M352" s="31">
        <v>4819</v>
      </c>
      <c r="N3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31" t="str">
        <f t="shared" si="39"/>
        <v xml:space="preserve"> </v>
      </c>
      <c r="Q3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31" t="str">
        <f t="shared" si="40"/>
        <v xml:space="preserve"> </v>
      </c>
      <c r="S3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31" t="str">
        <f t="shared" si="41"/>
        <v xml:space="preserve"> </v>
      </c>
      <c r="U3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31" t="str">
        <f t="shared" si="42"/>
        <v xml:space="preserve"> </v>
      </c>
      <c r="X3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31" t="str">
        <f t="shared" si="43"/>
        <v xml:space="preserve"> </v>
      </c>
      <c r="Z3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31" t="str">
        <f t="shared" si="44"/>
        <v xml:space="preserve"> </v>
      </c>
      <c r="AB3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7" customFormat="1">
      <c r="A353" s="184" t="str">
        <f t="shared" si="45"/>
        <v>71060601035112</v>
      </c>
      <c r="B353" s="185" t="s">
        <v>439</v>
      </c>
      <c r="C353" s="134" t="s">
        <v>157</v>
      </c>
      <c r="D353" s="133" t="s">
        <v>157</v>
      </c>
      <c r="E353" s="132" t="s">
        <v>106</v>
      </c>
      <c r="F353" s="186" t="s">
        <v>442</v>
      </c>
      <c r="G353" s="131">
        <v>5112</v>
      </c>
      <c r="H353" s="25"/>
      <c r="I353" s="25"/>
      <c r="J353" s="26"/>
      <c r="K353" s="26"/>
      <c r="L353" s="30" t="s">
        <v>173</v>
      </c>
      <c r="M353" s="31">
        <v>5112</v>
      </c>
      <c r="N353" s="183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3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31" t="str">
        <f t="shared" si="39"/>
        <v xml:space="preserve"> </v>
      </c>
      <c r="Q3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31" t="str">
        <f t="shared" si="40"/>
        <v xml:space="preserve"> </v>
      </c>
      <c r="S3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31" t="str">
        <f t="shared" si="41"/>
        <v xml:space="preserve"> </v>
      </c>
      <c r="U3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3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31" t="str">
        <f t="shared" si="42"/>
        <v xml:space="preserve"> </v>
      </c>
      <c r="X3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31" t="str">
        <f t="shared" si="43"/>
        <v xml:space="preserve"> </v>
      </c>
      <c r="Z3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31" t="str">
        <f t="shared" si="44"/>
        <v xml:space="preserve"> </v>
      </c>
      <c r="AB3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7" customFormat="1">
      <c r="A354" s="184" t="str">
        <f t="shared" si="45"/>
        <v>71060601035113</v>
      </c>
      <c r="B354" s="185" t="s">
        <v>439</v>
      </c>
      <c r="C354" s="134" t="s">
        <v>157</v>
      </c>
      <c r="D354" s="133" t="s">
        <v>157</v>
      </c>
      <c r="E354" s="132" t="s">
        <v>106</v>
      </c>
      <c r="F354" s="186" t="s">
        <v>442</v>
      </c>
      <c r="G354" s="131">
        <v>5113</v>
      </c>
      <c r="H354" s="25"/>
      <c r="I354" s="25"/>
      <c r="J354" s="26"/>
      <c r="K354" s="26"/>
      <c r="L354" s="30" t="s">
        <v>174</v>
      </c>
      <c r="M354" s="31">
        <v>5113</v>
      </c>
      <c r="N354" s="183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3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31" t="str">
        <f t="shared" si="39"/>
        <v xml:space="preserve"> </v>
      </c>
      <c r="Q3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31" t="str">
        <f t="shared" si="40"/>
        <v xml:space="preserve"> </v>
      </c>
      <c r="S3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31" t="str">
        <f t="shared" si="41"/>
        <v xml:space="preserve"> </v>
      </c>
      <c r="U3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3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31" t="str">
        <f t="shared" si="42"/>
        <v xml:space="preserve"> </v>
      </c>
      <c r="X3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31" t="str">
        <f t="shared" si="43"/>
        <v xml:space="preserve"> </v>
      </c>
      <c r="Z3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31" t="str">
        <f t="shared" si="44"/>
        <v xml:space="preserve"> </v>
      </c>
      <c r="AB3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7" customFormat="1">
      <c r="A355" s="184" t="str">
        <f t="shared" si="45"/>
        <v>71060601035129</v>
      </c>
      <c r="B355" s="185" t="s">
        <v>439</v>
      </c>
      <c r="C355" s="134" t="s">
        <v>157</v>
      </c>
      <c r="D355" s="133" t="s">
        <v>157</v>
      </c>
      <c r="E355" s="132" t="s">
        <v>106</v>
      </c>
      <c r="F355" s="186" t="s">
        <v>442</v>
      </c>
      <c r="G355" s="131">
        <v>5129</v>
      </c>
      <c r="H355" s="17"/>
      <c r="I355" s="25"/>
      <c r="J355" s="26"/>
      <c r="K355" s="26"/>
      <c r="L355" s="30" t="s">
        <v>268</v>
      </c>
      <c r="M355" s="44">
        <v>5129</v>
      </c>
      <c r="N3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31" t="str">
        <f t="shared" si="39"/>
        <v xml:space="preserve"> </v>
      </c>
      <c r="Q3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31" t="str">
        <f t="shared" si="40"/>
        <v xml:space="preserve"> </v>
      </c>
      <c r="S3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31" t="str">
        <f t="shared" si="41"/>
        <v xml:space="preserve"> </v>
      </c>
      <c r="U3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31" t="str">
        <f t="shared" si="42"/>
        <v xml:space="preserve"> </v>
      </c>
      <c r="X3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31" t="str">
        <f t="shared" si="43"/>
        <v xml:space="preserve"> </v>
      </c>
      <c r="Z3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31" t="str">
        <f t="shared" si="44"/>
        <v xml:space="preserve"> </v>
      </c>
      <c r="AB3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8" customFormat="1" ht="27.6">
      <c r="A356" s="184" t="str">
        <f t="shared" si="45"/>
        <v>71060601040000</v>
      </c>
      <c r="B356" s="185" t="s">
        <v>439</v>
      </c>
      <c r="C356" s="134" t="s">
        <v>157</v>
      </c>
      <c r="D356" s="133" t="s">
        <v>157</v>
      </c>
      <c r="E356" s="132" t="s">
        <v>106</v>
      </c>
      <c r="F356" s="186" t="s">
        <v>155</v>
      </c>
      <c r="G356" s="187" t="s">
        <v>440</v>
      </c>
      <c r="H356" s="146"/>
      <c r="I356" s="147"/>
      <c r="J356" s="148"/>
      <c r="K356" s="148"/>
      <c r="L356" s="27" t="s">
        <v>269</v>
      </c>
      <c r="M356" s="28"/>
      <c r="N356" s="197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7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30" t="str">
        <f t="shared" si="39"/>
        <v xml:space="preserve"> </v>
      </c>
      <c r="Q3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30" t="str">
        <f t="shared" si="40"/>
        <v xml:space="preserve"> </v>
      </c>
      <c r="S3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30" t="str">
        <f t="shared" si="41"/>
        <v xml:space="preserve"> </v>
      </c>
      <c r="U3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7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30" t="str">
        <f t="shared" si="42"/>
        <v xml:space="preserve"> </v>
      </c>
      <c r="X3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30" t="str">
        <f t="shared" si="43"/>
        <v xml:space="preserve"> </v>
      </c>
      <c r="Z3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30" t="str">
        <f t="shared" si="44"/>
        <v xml:space="preserve"> </v>
      </c>
      <c r="AB3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7" customFormat="1" ht="26.4">
      <c r="A357" s="184" t="str">
        <f t="shared" si="45"/>
        <v>71060601044251</v>
      </c>
      <c r="B357" s="185" t="s">
        <v>439</v>
      </c>
      <c r="C357" s="134" t="s">
        <v>157</v>
      </c>
      <c r="D357" s="133" t="s">
        <v>157</v>
      </c>
      <c r="E357" s="132" t="s">
        <v>106</v>
      </c>
      <c r="F357" s="186" t="s">
        <v>155</v>
      </c>
      <c r="G357" s="131">
        <v>4251</v>
      </c>
      <c r="H357" s="25"/>
      <c r="I357" s="25"/>
      <c r="J357" s="26"/>
      <c r="K357" s="26"/>
      <c r="L357" s="30" t="s">
        <v>142</v>
      </c>
      <c r="M357" s="31">
        <v>4251</v>
      </c>
      <c r="N357" s="183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3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31" t="str">
        <f t="shared" si="39"/>
        <v xml:space="preserve"> </v>
      </c>
      <c r="Q3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31" t="str">
        <f t="shared" si="40"/>
        <v xml:space="preserve"> </v>
      </c>
      <c r="S3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31" t="str">
        <f t="shared" si="41"/>
        <v xml:space="preserve"> </v>
      </c>
      <c r="U3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3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31" t="str">
        <f t="shared" si="42"/>
        <v xml:space="preserve"> </v>
      </c>
      <c r="X3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31" t="str">
        <f t="shared" si="43"/>
        <v xml:space="preserve"> </v>
      </c>
      <c r="Z3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31" t="str">
        <f t="shared" si="44"/>
        <v xml:space="preserve"> </v>
      </c>
      <c r="AB3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7" customFormat="1">
      <c r="A358" s="184" t="str">
        <f t="shared" si="45"/>
        <v>71060601044269</v>
      </c>
      <c r="B358" s="185" t="s">
        <v>439</v>
      </c>
      <c r="C358" s="134" t="s">
        <v>157</v>
      </c>
      <c r="D358" s="133" t="s">
        <v>157</v>
      </c>
      <c r="E358" s="132" t="s">
        <v>106</v>
      </c>
      <c r="F358" s="186" t="s">
        <v>155</v>
      </c>
      <c r="G358" s="131">
        <v>4269</v>
      </c>
      <c r="H358" s="17"/>
      <c r="I358" s="25"/>
      <c r="J358" s="26"/>
      <c r="K358" s="26"/>
      <c r="L358" s="30" t="s">
        <v>240</v>
      </c>
      <c r="M358" s="13">
        <v>4269</v>
      </c>
      <c r="N3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31" t="str">
        <f t="shared" si="39"/>
        <v xml:space="preserve"> </v>
      </c>
      <c r="Q3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31" t="str">
        <f t="shared" si="40"/>
        <v xml:space="preserve"> </v>
      </c>
      <c r="S3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31" t="str">
        <f t="shared" si="41"/>
        <v xml:space="preserve"> </v>
      </c>
      <c r="U3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31" t="str">
        <f t="shared" si="42"/>
        <v xml:space="preserve"> </v>
      </c>
      <c r="X3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31" t="str">
        <f t="shared" si="43"/>
        <v xml:space="preserve"> </v>
      </c>
      <c r="Z3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31" t="str">
        <f t="shared" si="44"/>
        <v xml:space="preserve"> </v>
      </c>
      <c r="AB3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7" customFormat="1" ht="26.4">
      <c r="A359" s="184" t="str">
        <f t="shared" si="45"/>
        <v>71060601044521</v>
      </c>
      <c r="B359" s="185" t="s">
        <v>439</v>
      </c>
      <c r="C359" s="134" t="s">
        <v>157</v>
      </c>
      <c r="D359" s="133" t="s">
        <v>157</v>
      </c>
      <c r="E359" s="132" t="s">
        <v>106</v>
      </c>
      <c r="F359" s="186" t="s">
        <v>155</v>
      </c>
      <c r="G359" s="131">
        <v>4521</v>
      </c>
      <c r="H359" s="17"/>
      <c r="I359" s="25"/>
      <c r="J359" s="26"/>
      <c r="K359" s="26"/>
      <c r="L359" s="30" t="s">
        <v>267</v>
      </c>
      <c r="M359" s="13">
        <v>4521</v>
      </c>
      <c r="N3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31" t="str">
        <f t="shared" si="39"/>
        <v xml:space="preserve"> </v>
      </c>
      <c r="Q3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31" t="str">
        <f t="shared" si="40"/>
        <v xml:space="preserve"> </v>
      </c>
      <c r="S3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31" t="str">
        <f t="shared" si="41"/>
        <v xml:space="preserve"> </v>
      </c>
      <c r="U3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31" t="str">
        <f t="shared" si="42"/>
        <v xml:space="preserve"> </v>
      </c>
      <c r="X3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31" t="str">
        <f t="shared" si="43"/>
        <v xml:space="preserve"> </v>
      </c>
      <c r="Z3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31" t="str">
        <f t="shared" si="44"/>
        <v xml:space="preserve"> </v>
      </c>
      <c r="AB3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7" customFormat="1" hidden="1">
      <c r="A360" s="184" t="str">
        <f t="shared" si="45"/>
        <v>71060601044639</v>
      </c>
      <c r="B360" s="185" t="s">
        <v>439</v>
      </c>
      <c r="C360" s="134" t="s">
        <v>157</v>
      </c>
      <c r="D360" s="133" t="s">
        <v>157</v>
      </c>
      <c r="E360" s="132" t="s">
        <v>106</v>
      </c>
      <c r="F360" s="186" t="s">
        <v>155</v>
      </c>
      <c r="G360" s="131">
        <v>4639</v>
      </c>
      <c r="H360" s="25"/>
      <c r="I360" s="25"/>
      <c r="J360" s="26"/>
      <c r="K360" s="26"/>
      <c r="L360" s="32" t="s">
        <v>211</v>
      </c>
      <c r="M360" s="48">
        <v>4639</v>
      </c>
      <c r="N360" s="183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3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31" t="str">
        <f t="shared" si="39"/>
        <v xml:space="preserve"> </v>
      </c>
      <c r="Q3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31" t="str">
        <f t="shared" si="40"/>
        <v xml:space="preserve"> </v>
      </c>
      <c r="S3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31" t="str">
        <f t="shared" si="41"/>
        <v xml:space="preserve"> </v>
      </c>
      <c r="U3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3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31" t="str">
        <f t="shared" si="42"/>
        <v xml:space="preserve"> </v>
      </c>
      <c r="X3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31" t="str">
        <f t="shared" si="43"/>
        <v xml:space="preserve"> </v>
      </c>
      <c r="Z3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31" t="str">
        <f t="shared" si="44"/>
        <v xml:space="preserve"> </v>
      </c>
      <c r="AB3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7" customFormat="1" ht="26.4" hidden="1">
      <c r="A361" s="184" t="str">
        <f t="shared" si="45"/>
        <v>71060601044819</v>
      </c>
      <c r="B361" s="185" t="s">
        <v>439</v>
      </c>
      <c r="C361" s="134" t="s">
        <v>157</v>
      </c>
      <c r="D361" s="133" t="s">
        <v>157</v>
      </c>
      <c r="E361" s="132" t="s">
        <v>106</v>
      </c>
      <c r="F361" s="186" t="s">
        <v>155</v>
      </c>
      <c r="G361" s="187" t="s">
        <v>88</v>
      </c>
      <c r="H361" s="194"/>
      <c r="I361" s="194"/>
      <c r="J361" s="195"/>
      <c r="K361" s="196"/>
      <c r="L361" s="36" t="s">
        <v>219</v>
      </c>
      <c r="M361" s="12" t="s">
        <v>88</v>
      </c>
      <c r="N361" s="183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3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31" t="str">
        <f t="shared" si="39"/>
        <v xml:space="preserve"> </v>
      </c>
      <c r="Q3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31" t="str">
        <f t="shared" si="40"/>
        <v xml:space="preserve"> </v>
      </c>
      <c r="S3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31" t="str">
        <f t="shared" si="41"/>
        <v xml:space="preserve"> </v>
      </c>
      <c r="U3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3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31" t="str">
        <f t="shared" si="42"/>
        <v xml:space="preserve"> </v>
      </c>
      <c r="X3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31" t="str">
        <f t="shared" si="43"/>
        <v xml:space="preserve"> </v>
      </c>
      <c r="Z3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31" t="str">
        <f t="shared" si="44"/>
        <v xml:space="preserve"> </v>
      </c>
      <c r="AB36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7" customFormat="1" hidden="1">
      <c r="A362" s="184" t="str">
        <f t="shared" si="45"/>
        <v>71060601045113</v>
      </c>
      <c r="B362" s="185" t="s">
        <v>439</v>
      </c>
      <c r="C362" s="134" t="s">
        <v>157</v>
      </c>
      <c r="D362" s="133" t="s">
        <v>157</v>
      </c>
      <c r="E362" s="132" t="s">
        <v>106</v>
      </c>
      <c r="F362" s="186" t="s">
        <v>155</v>
      </c>
      <c r="G362" s="131">
        <v>5113</v>
      </c>
      <c r="H362" s="25"/>
      <c r="I362" s="25"/>
      <c r="J362" s="26"/>
      <c r="K362" s="26"/>
      <c r="L362" s="30" t="s">
        <v>174</v>
      </c>
      <c r="M362" s="31">
        <v>5113</v>
      </c>
      <c r="N362" s="183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3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31" t="str">
        <f t="shared" si="39"/>
        <v xml:space="preserve"> </v>
      </c>
      <c r="Q3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31" t="str">
        <f t="shared" si="40"/>
        <v xml:space="preserve"> </v>
      </c>
      <c r="S3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31" t="str">
        <f t="shared" si="41"/>
        <v xml:space="preserve"> </v>
      </c>
      <c r="U3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3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31" t="str">
        <f t="shared" si="42"/>
        <v xml:space="preserve"> </v>
      </c>
      <c r="X3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31" t="str">
        <f t="shared" si="43"/>
        <v xml:space="preserve"> </v>
      </c>
      <c r="Z3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31" t="str">
        <f t="shared" si="44"/>
        <v xml:space="preserve"> </v>
      </c>
      <c r="AB3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8" customFormat="1" ht="13.8" hidden="1">
      <c r="A363" s="184" t="str">
        <f t="shared" si="45"/>
        <v>71060601050000</v>
      </c>
      <c r="B363" s="185" t="s">
        <v>439</v>
      </c>
      <c r="C363" s="134" t="s">
        <v>157</v>
      </c>
      <c r="D363" s="133" t="s">
        <v>157</v>
      </c>
      <c r="E363" s="132" t="s">
        <v>106</v>
      </c>
      <c r="F363" s="186" t="s">
        <v>149</v>
      </c>
      <c r="G363" s="187" t="s">
        <v>440</v>
      </c>
      <c r="H363" s="146"/>
      <c r="I363" s="147"/>
      <c r="J363" s="148"/>
      <c r="K363" s="148"/>
      <c r="L363" s="27" t="s">
        <v>270</v>
      </c>
      <c r="M363" s="28"/>
      <c r="N363" s="197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7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30" t="str">
        <f t="shared" si="39"/>
        <v xml:space="preserve"> </v>
      </c>
      <c r="Q36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30" t="str">
        <f t="shared" si="40"/>
        <v xml:space="preserve"> </v>
      </c>
      <c r="S36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30" t="str">
        <f t="shared" si="41"/>
        <v xml:space="preserve"> </v>
      </c>
      <c r="U36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7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30" t="str">
        <f t="shared" si="42"/>
        <v xml:space="preserve"> </v>
      </c>
      <c r="X36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30" t="str">
        <f t="shared" si="43"/>
        <v xml:space="preserve"> </v>
      </c>
      <c r="Z36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30" t="str">
        <f t="shared" si="44"/>
        <v xml:space="preserve"> </v>
      </c>
      <c r="AB36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7" customFormat="1" hidden="1">
      <c r="A364" s="184" t="str">
        <f t="shared" si="45"/>
        <v>71060601054861</v>
      </c>
      <c r="B364" s="185" t="s">
        <v>439</v>
      </c>
      <c r="C364" s="134" t="s">
        <v>157</v>
      </c>
      <c r="D364" s="133" t="s">
        <v>157</v>
      </c>
      <c r="E364" s="132" t="s">
        <v>106</v>
      </c>
      <c r="F364" s="186" t="s">
        <v>149</v>
      </c>
      <c r="G364" s="131">
        <v>4861</v>
      </c>
      <c r="H364" s="25"/>
      <c r="I364" s="25"/>
      <c r="J364" s="26"/>
      <c r="K364" s="26"/>
      <c r="L364" s="30" t="s">
        <v>134</v>
      </c>
      <c r="M364" s="31">
        <v>4861</v>
      </c>
      <c r="N364" s="183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3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31" t="str">
        <f t="shared" si="39"/>
        <v xml:space="preserve"> </v>
      </c>
      <c r="Q3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31" t="str">
        <f t="shared" si="40"/>
        <v xml:space="preserve"> </v>
      </c>
      <c r="S3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31" t="str">
        <f t="shared" si="41"/>
        <v xml:space="preserve"> </v>
      </c>
      <c r="U3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3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31" t="str">
        <f t="shared" si="42"/>
        <v xml:space="preserve"> </v>
      </c>
      <c r="X3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31" t="str">
        <f t="shared" si="43"/>
        <v xml:space="preserve"> </v>
      </c>
      <c r="Z3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31" t="str">
        <f t="shared" si="44"/>
        <v xml:space="preserve"> </v>
      </c>
      <c r="AB3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8" customFormat="1" ht="13.8" hidden="1">
      <c r="A365" s="184" t="str">
        <f t="shared" si="45"/>
        <v>71060601060000</v>
      </c>
      <c r="B365" s="185" t="s">
        <v>439</v>
      </c>
      <c r="C365" s="134" t="s">
        <v>157</v>
      </c>
      <c r="D365" s="133" t="s">
        <v>157</v>
      </c>
      <c r="E365" s="132" t="s">
        <v>106</v>
      </c>
      <c r="F365" s="186" t="s">
        <v>157</v>
      </c>
      <c r="G365" s="187" t="s">
        <v>440</v>
      </c>
      <c r="H365" s="146"/>
      <c r="I365" s="147"/>
      <c r="J365" s="148"/>
      <c r="K365" s="148"/>
      <c r="L365" s="27" t="s">
        <v>271</v>
      </c>
      <c r="M365" s="28"/>
      <c r="N365" s="197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7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30" t="str">
        <f t="shared" si="39"/>
        <v xml:space="preserve"> </v>
      </c>
      <c r="Q36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30" t="str">
        <f t="shared" si="40"/>
        <v xml:space="preserve"> </v>
      </c>
      <c r="S36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30" t="str">
        <f t="shared" si="41"/>
        <v xml:space="preserve"> </v>
      </c>
      <c r="U36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7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30" t="str">
        <f t="shared" si="42"/>
        <v xml:space="preserve"> </v>
      </c>
      <c r="X36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30" t="str">
        <f t="shared" si="43"/>
        <v xml:space="preserve"> </v>
      </c>
      <c r="Z36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30" t="str">
        <f t="shared" si="44"/>
        <v xml:space="preserve"> </v>
      </c>
      <c r="AB36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7" customFormat="1" ht="26.4" hidden="1">
      <c r="A366" s="184" t="str">
        <f t="shared" si="45"/>
        <v>71060601064638</v>
      </c>
      <c r="B366" s="185" t="s">
        <v>439</v>
      </c>
      <c r="C366" s="134" t="s">
        <v>157</v>
      </c>
      <c r="D366" s="133" t="s">
        <v>157</v>
      </c>
      <c r="E366" s="132" t="s">
        <v>106</v>
      </c>
      <c r="F366" s="186" t="s">
        <v>157</v>
      </c>
      <c r="G366" s="131">
        <v>4638</v>
      </c>
      <c r="H366" s="25"/>
      <c r="I366" s="25"/>
      <c r="J366" s="26"/>
      <c r="K366" s="26"/>
      <c r="L366" s="30" t="s">
        <v>241</v>
      </c>
      <c r="M366" s="31">
        <v>4638</v>
      </c>
      <c r="N366" s="183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3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31" t="str">
        <f t="shared" si="39"/>
        <v xml:space="preserve"> </v>
      </c>
      <c r="Q3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31" t="str">
        <f t="shared" si="40"/>
        <v xml:space="preserve"> </v>
      </c>
      <c r="S3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31" t="str">
        <f t="shared" si="41"/>
        <v xml:space="preserve"> </v>
      </c>
      <c r="U3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3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31" t="str">
        <f t="shared" si="42"/>
        <v xml:space="preserve"> </v>
      </c>
      <c r="X3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31" t="str">
        <f t="shared" si="43"/>
        <v xml:space="preserve"> </v>
      </c>
      <c r="Z3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31" t="str">
        <f t="shared" si="44"/>
        <v xml:space="preserve"> </v>
      </c>
      <c r="AB3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8" customFormat="1" ht="27.6" hidden="1">
      <c r="A367" s="184" t="str">
        <f t="shared" si="45"/>
        <v>71060601070000</v>
      </c>
      <c r="B367" s="185" t="s">
        <v>439</v>
      </c>
      <c r="C367" s="134" t="s">
        <v>157</v>
      </c>
      <c r="D367" s="133" t="s">
        <v>157</v>
      </c>
      <c r="E367" s="132" t="s">
        <v>106</v>
      </c>
      <c r="F367" s="186" t="s">
        <v>183</v>
      </c>
      <c r="G367" s="187" t="s">
        <v>440</v>
      </c>
      <c r="H367" s="146"/>
      <c r="I367" s="147"/>
      <c r="J367" s="148"/>
      <c r="K367" s="148"/>
      <c r="L367" s="27" t="s">
        <v>272</v>
      </c>
      <c r="M367" s="28"/>
      <c r="N367" s="197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7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30" t="str">
        <f t="shared" si="39"/>
        <v xml:space="preserve"> </v>
      </c>
      <c r="Q36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30" t="str">
        <f t="shared" si="40"/>
        <v xml:space="preserve"> </v>
      </c>
      <c r="S36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30" t="str">
        <f t="shared" si="41"/>
        <v xml:space="preserve"> </v>
      </c>
      <c r="U36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7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30" t="str">
        <f t="shared" si="42"/>
        <v xml:space="preserve"> </v>
      </c>
      <c r="X36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30" t="str">
        <f t="shared" si="43"/>
        <v xml:space="preserve"> </v>
      </c>
      <c r="Z36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30" t="str">
        <f t="shared" si="44"/>
        <v xml:space="preserve"> </v>
      </c>
      <c r="AB36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7" customFormat="1" ht="26.4" hidden="1">
      <c r="A368" s="184" t="str">
        <f t="shared" si="45"/>
        <v>71060601074251</v>
      </c>
      <c r="B368" s="185" t="s">
        <v>439</v>
      </c>
      <c r="C368" s="134" t="s">
        <v>157</v>
      </c>
      <c r="D368" s="133" t="s">
        <v>157</v>
      </c>
      <c r="E368" s="132" t="s">
        <v>106</v>
      </c>
      <c r="F368" s="186" t="s">
        <v>183</v>
      </c>
      <c r="G368" s="131">
        <v>4251</v>
      </c>
      <c r="H368" s="25"/>
      <c r="I368" s="25"/>
      <c r="J368" s="26"/>
      <c r="K368" s="26"/>
      <c r="L368" s="30" t="s">
        <v>142</v>
      </c>
      <c r="M368" s="31">
        <v>4251</v>
      </c>
      <c r="N368" s="183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3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31" t="str">
        <f t="shared" si="39"/>
        <v xml:space="preserve"> </v>
      </c>
      <c r="Q3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31" t="str">
        <f t="shared" si="40"/>
        <v xml:space="preserve"> </v>
      </c>
      <c r="S3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31" t="str">
        <f t="shared" si="41"/>
        <v xml:space="preserve"> </v>
      </c>
      <c r="U3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3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31" t="str">
        <f t="shared" si="42"/>
        <v xml:space="preserve"> </v>
      </c>
      <c r="X3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31" t="str">
        <f t="shared" si="43"/>
        <v xml:space="preserve"> </v>
      </c>
      <c r="Z3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31" t="str">
        <f t="shared" si="44"/>
        <v xml:space="preserve"> </v>
      </c>
      <c r="AB3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8" customFormat="1" ht="13.8">
      <c r="A369" s="184" t="str">
        <f t="shared" si="45"/>
        <v>71060601080000</v>
      </c>
      <c r="B369" s="185" t="s">
        <v>439</v>
      </c>
      <c r="C369" s="134" t="s">
        <v>157</v>
      </c>
      <c r="D369" s="133" t="s">
        <v>157</v>
      </c>
      <c r="E369" s="132" t="s">
        <v>106</v>
      </c>
      <c r="F369" s="186" t="s">
        <v>185</v>
      </c>
      <c r="G369" s="187" t="s">
        <v>440</v>
      </c>
      <c r="H369" s="146"/>
      <c r="I369" s="147"/>
      <c r="J369" s="148"/>
      <c r="K369" s="148"/>
      <c r="L369" s="27" t="s">
        <v>273</v>
      </c>
      <c r="M369" s="28"/>
      <c r="N369" s="197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7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30" t="str">
        <f t="shared" si="39"/>
        <v xml:space="preserve"> </v>
      </c>
      <c r="Q36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30" t="str">
        <f t="shared" si="40"/>
        <v xml:space="preserve"> </v>
      </c>
      <c r="S36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30" t="str">
        <f t="shared" si="41"/>
        <v xml:space="preserve"> </v>
      </c>
      <c r="U36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7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30" t="str">
        <f t="shared" si="42"/>
        <v xml:space="preserve"> </v>
      </c>
      <c r="X36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30" t="str">
        <f t="shared" si="43"/>
        <v xml:space="preserve"> </v>
      </c>
      <c r="Z36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30" t="str">
        <f t="shared" si="44"/>
        <v xml:space="preserve"> </v>
      </c>
      <c r="AB36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7" customFormat="1" ht="26.4">
      <c r="A370" s="184" t="str">
        <f t="shared" si="45"/>
        <v>71060601084251</v>
      </c>
      <c r="B370" s="185" t="s">
        <v>439</v>
      </c>
      <c r="C370" s="134" t="s">
        <v>157</v>
      </c>
      <c r="D370" s="133" t="s">
        <v>157</v>
      </c>
      <c r="E370" s="132" t="s">
        <v>106</v>
      </c>
      <c r="F370" s="186" t="s">
        <v>185</v>
      </c>
      <c r="G370" s="131">
        <v>4251</v>
      </c>
      <c r="H370" s="25"/>
      <c r="I370" s="25"/>
      <c r="J370" s="26"/>
      <c r="K370" s="26"/>
      <c r="L370" s="30" t="s">
        <v>142</v>
      </c>
      <c r="M370" s="31">
        <v>4251</v>
      </c>
      <c r="N370" s="183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3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31" t="str">
        <f t="shared" si="39"/>
        <v xml:space="preserve"> </v>
      </c>
      <c r="Q3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31" t="str">
        <f t="shared" si="40"/>
        <v xml:space="preserve"> </v>
      </c>
      <c r="S3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31" t="str">
        <f t="shared" si="41"/>
        <v xml:space="preserve"> </v>
      </c>
      <c r="U3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3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31" t="str">
        <f t="shared" si="42"/>
        <v xml:space="preserve"> </v>
      </c>
      <c r="X3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31" t="str">
        <f t="shared" si="43"/>
        <v xml:space="preserve"> </v>
      </c>
      <c r="Z3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31" t="str">
        <f t="shared" si="44"/>
        <v xml:space="preserve"> </v>
      </c>
      <c r="AB3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7" customFormat="1" hidden="1">
      <c r="A371" s="184" t="str">
        <f t="shared" si="45"/>
        <v>71060601085113</v>
      </c>
      <c r="B371" s="185" t="s">
        <v>439</v>
      </c>
      <c r="C371" s="134" t="s">
        <v>157</v>
      </c>
      <c r="D371" s="133" t="s">
        <v>157</v>
      </c>
      <c r="E371" s="132" t="s">
        <v>106</v>
      </c>
      <c r="F371" s="186" t="s">
        <v>185</v>
      </c>
      <c r="G371" s="131">
        <v>5113</v>
      </c>
      <c r="H371" s="25"/>
      <c r="I371" s="25"/>
      <c r="J371" s="26"/>
      <c r="K371" s="26"/>
      <c r="L371" s="30" t="s">
        <v>174</v>
      </c>
      <c r="M371" s="31">
        <v>5113</v>
      </c>
      <c r="N371" s="183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3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31" t="str">
        <f t="shared" si="39"/>
        <v xml:space="preserve"> </v>
      </c>
      <c r="Q3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31" t="str">
        <f t="shared" si="40"/>
        <v xml:space="preserve"> </v>
      </c>
      <c r="S3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31" t="str">
        <f t="shared" si="41"/>
        <v xml:space="preserve"> </v>
      </c>
      <c r="U3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3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31" t="str">
        <f t="shared" si="42"/>
        <v xml:space="preserve"> </v>
      </c>
      <c r="X3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31" t="str">
        <f t="shared" si="43"/>
        <v xml:space="preserve"> </v>
      </c>
      <c r="Z3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31" t="str">
        <f t="shared" si="44"/>
        <v xml:space="preserve"> </v>
      </c>
      <c r="AB3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8" customFormat="1" ht="13.8">
      <c r="A372" s="184" t="str">
        <f t="shared" si="45"/>
        <v>71060601090000</v>
      </c>
      <c r="B372" s="185" t="s">
        <v>439</v>
      </c>
      <c r="C372" s="134" t="s">
        <v>157</v>
      </c>
      <c r="D372" s="133" t="s">
        <v>157</v>
      </c>
      <c r="E372" s="132" t="s">
        <v>106</v>
      </c>
      <c r="F372" s="186" t="s">
        <v>187</v>
      </c>
      <c r="G372" s="187" t="s">
        <v>440</v>
      </c>
      <c r="H372" s="146"/>
      <c r="I372" s="147"/>
      <c r="J372" s="148"/>
      <c r="K372" s="148"/>
      <c r="L372" s="27" t="s">
        <v>274</v>
      </c>
      <c r="M372" s="28"/>
      <c r="N372" s="197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7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30" t="str">
        <f t="shared" si="39"/>
        <v xml:space="preserve"> </v>
      </c>
      <c r="Q37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30" t="str">
        <f t="shared" si="40"/>
        <v xml:space="preserve"> </v>
      </c>
      <c r="S37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30" t="str">
        <f t="shared" si="41"/>
        <v xml:space="preserve"> </v>
      </c>
      <c r="U37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7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30" t="str">
        <f t="shared" si="42"/>
        <v xml:space="preserve"> </v>
      </c>
      <c r="X37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30" t="str">
        <f t="shared" si="43"/>
        <v xml:space="preserve"> </v>
      </c>
      <c r="Z37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30" t="str">
        <f t="shared" si="44"/>
        <v xml:space="preserve"> </v>
      </c>
      <c r="AB37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7" customFormat="1" ht="26.4" hidden="1">
      <c r="A373" s="184" t="str">
        <f t="shared" si="45"/>
        <v>71060601094251</v>
      </c>
      <c r="B373" s="185" t="s">
        <v>439</v>
      </c>
      <c r="C373" s="134" t="s">
        <v>157</v>
      </c>
      <c r="D373" s="133" t="s">
        <v>157</v>
      </c>
      <c r="E373" s="132" t="s">
        <v>106</v>
      </c>
      <c r="F373" s="186" t="s">
        <v>187</v>
      </c>
      <c r="G373" s="131">
        <v>4251</v>
      </c>
      <c r="H373" s="25"/>
      <c r="I373" s="25"/>
      <c r="J373" s="26"/>
      <c r="K373" s="26"/>
      <c r="L373" s="30" t="s">
        <v>142</v>
      </c>
      <c r="M373" s="31">
        <v>4251</v>
      </c>
      <c r="N3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31" t="str">
        <f t="shared" si="39"/>
        <v xml:space="preserve"> </v>
      </c>
      <c r="Q3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31" t="str">
        <f t="shared" si="40"/>
        <v xml:space="preserve"> </v>
      </c>
      <c r="S3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31" t="str">
        <f t="shared" si="41"/>
        <v xml:space="preserve"> </v>
      </c>
      <c r="U3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31" t="str">
        <f t="shared" si="42"/>
        <v xml:space="preserve"> </v>
      </c>
      <c r="X3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31" t="str">
        <f t="shared" si="43"/>
        <v xml:space="preserve"> </v>
      </c>
      <c r="Z3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31" t="str">
        <f t="shared" si="44"/>
        <v xml:space="preserve"> </v>
      </c>
      <c r="AB3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7" customFormat="1">
      <c r="A374" s="184" t="str">
        <f t="shared" si="45"/>
        <v>71060601095113</v>
      </c>
      <c r="B374" s="185" t="s">
        <v>439</v>
      </c>
      <c r="C374" s="134" t="s">
        <v>157</v>
      </c>
      <c r="D374" s="133" t="s">
        <v>157</v>
      </c>
      <c r="E374" s="132" t="s">
        <v>106</v>
      </c>
      <c r="F374" s="186" t="s">
        <v>187</v>
      </c>
      <c r="G374" s="131">
        <v>5113</v>
      </c>
      <c r="H374" s="17"/>
      <c r="I374" s="25"/>
      <c r="J374" s="26"/>
      <c r="K374" s="26"/>
      <c r="L374" s="30" t="s">
        <v>174</v>
      </c>
      <c r="M374" s="44">
        <v>5113</v>
      </c>
      <c r="N3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31" t="str">
        <f t="shared" si="39"/>
        <v xml:space="preserve"> </v>
      </c>
      <c r="Q3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31" t="str">
        <f t="shared" si="40"/>
        <v xml:space="preserve"> </v>
      </c>
      <c r="S3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31" t="str">
        <f t="shared" si="41"/>
        <v xml:space="preserve"> </v>
      </c>
      <c r="U3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31" t="str">
        <f t="shared" si="42"/>
        <v xml:space="preserve"> </v>
      </c>
      <c r="X3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31" t="str">
        <f t="shared" si="43"/>
        <v xml:space="preserve"> </v>
      </c>
      <c r="Z3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31" t="str">
        <f t="shared" si="44"/>
        <v xml:space="preserve"> </v>
      </c>
      <c r="AB3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4" customFormat="1" ht="16.2" hidden="1">
      <c r="A375" s="122" t="str">
        <f t="shared" si="45"/>
        <v>71070000000000</v>
      </c>
      <c r="B375" s="124" t="s">
        <v>439</v>
      </c>
      <c r="C375" s="117" t="s">
        <v>183</v>
      </c>
      <c r="D375" s="118" t="s">
        <v>441</v>
      </c>
      <c r="E375" s="127" t="s">
        <v>441</v>
      </c>
      <c r="F375" s="128" t="s">
        <v>441</v>
      </c>
      <c r="G375" s="129" t="s">
        <v>440</v>
      </c>
      <c r="H375" s="173">
        <v>2700</v>
      </c>
      <c r="I375" s="212" t="s">
        <v>183</v>
      </c>
      <c r="J375" s="213">
        <v>0</v>
      </c>
      <c r="K375" s="213">
        <v>0</v>
      </c>
      <c r="L375" s="162" t="s">
        <v>275</v>
      </c>
      <c r="M375" s="174"/>
      <c r="N37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6" t="str">
        <f t="shared" si="39"/>
        <v xml:space="preserve"> </v>
      </c>
      <c r="Q37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6" t="str">
        <f t="shared" si="40"/>
        <v xml:space="preserve"> </v>
      </c>
      <c r="S37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6" t="str">
        <f t="shared" si="41"/>
        <v xml:space="preserve"> </v>
      </c>
      <c r="U37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6" t="str">
        <f t="shared" si="42"/>
        <v xml:space="preserve"> </v>
      </c>
      <c r="X37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6" t="str">
        <f t="shared" si="43"/>
        <v xml:space="preserve"> </v>
      </c>
      <c r="Z37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6" t="str">
        <f t="shared" si="44"/>
        <v xml:space="preserve"> </v>
      </c>
      <c r="AB37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2" t="str">
        <f t="shared" si="45"/>
        <v>71070000000001</v>
      </c>
      <c r="B376" s="124" t="s">
        <v>439</v>
      </c>
      <c r="C376" s="117" t="s">
        <v>183</v>
      </c>
      <c r="D376" s="118" t="s">
        <v>441</v>
      </c>
      <c r="E376" s="119" t="s">
        <v>441</v>
      </c>
      <c r="F376" s="120" t="s">
        <v>441</v>
      </c>
      <c r="G376" s="129" t="s">
        <v>96</v>
      </c>
      <c r="H376" s="25"/>
      <c r="I376" s="18"/>
      <c r="J376" s="19"/>
      <c r="K376" s="19"/>
      <c r="L376" s="30" t="s">
        <v>108</v>
      </c>
      <c r="M376" s="31"/>
      <c r="N37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3" t="str">
        <f t="shared" si="39"/>
        <v xml:space="preserve"> </v>
      </c>
      <c r="Q37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3" t="str">
        <f t="shared" si="40"/>
        <v xml:space="preserve"> </v>
      </c>
      <c r="S37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3" t="str">
        <f t="shared" si="41"/>
        <v xml:space="preserve"> </v>
      </c>
      <c r="U37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3" t="str">
        <f t="shared" si="42"/>
        <v xml:space="preserve"> </v>
      </c>
      <c r="X37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3" t="str">
        <f t="shared" si="43"/>
        <v xml:space="preserve"> </v>
      </c>
      <c r="Z37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3" t="str">
        <f t="shared" si="44"/>
        <v xml:space="preserve"> </v>
      </c>
      <c r="AB37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9" customFormat="1" ht="13.8" hidden="1">
      <c r="A377" s="184" t="str">
        <f t="shared" si="45"/>
        <v>71070100000000</v>
      </c>
      <c r="B377" s="185" t="s">
        <v>439</v>
      </c>
      <c r="C377" s="134" t="s">
        <v>183</v>
      </c>
      <c r="D377" s="133" t="s">
        <v>106</v>
      </c>
      <c r="E377" s="132" t="s">
        <v>441</v>
      </c>
      <c r="F377" s="186" t="s">
        <v>441</v>
      </c>
      <c r="G377" s="187" t="s">
        <v>440</v>
      </c>
      <c r="H377" s="175">
        <v>2710</v>
      </c>
      <c r="I377" s="166" t="s">
        <v>183</v>
      </c>
      <c r="J377" s="167">
        <v>1</v>
      </c>
      <c r="K377" s="167">
        <v>0</v>
      </c>
      <c r="L377" s="168" t="s">
        <v>276</v>
      </c>
      <c r="M377" s="176"/>
      <c r="N37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8" t="str">
        <f t="shared" si="39"/>
        <v xml:space="preserve"> </v>
      </c>
      <c r="Q37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8" t="str">
        <f t="shared" si="40"/>
        <v xml:space="preserve"> </v>
      </c>
      <c r="S37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8" t="str">
        <f t="shared" si="41"/>
        <v xml:space="preserve"> </v>
      </c>
      <c r="U37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8" t="str">
        <f t="shared" si="42"/>
        <v xml:space="preserve"> </v>
      </c>
      <c r="X37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8" t="str">
        <f t="shared" si="43"/>
        <v xml:space="preserve"> </v>
      </c>
      <c r="Z37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8" t="str">
        <f t="shared" si="44"/>
        <v xml:space="preserve"> </v>
      </c>
      <c r="AB37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7" customFormat="1" ht="13.2" hidden="1">
      <c r="A378" s="184" t="str">
        <f t="shared" si="45"/>
        <v>71070100000001</v>
      </c>
      <c r="B378" s="185" t="s">
        <v>439</v>
      </c>
      <c r="C378" s="134" t="s">
        <v>183</v>
      </c>
      <c r="D378" s="133" t="s">
        <v>106</v>
      </c>
      <c r="E378" s="132" t="s">
        <v>441</v>
      </c>
      <c r="F378" s="186" t="s">
        <v>441</v>
      </c>
      <c r="G378" s="187" t="s">
        <v>96</v>
      </c>
      <c r="H378" s="25"/>
      <c r="I378" s="18"/>
      <c r="J378" s="19"/>
      <c r="K378" s="19"/>
      <c r="L378" s="30" t="s">
        <v>110</v>
      </c>
      <c r="M378" s="31"/>
      <c r="N37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7" t="str">
        <f t="shared" si="39"/>
        <v xml:space="preserve"> </v>
      </c>
      <c r="Q37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7" t="str">
        <f t="shared" si="40"/>
        <v xml:space="preserve"> </v>
      </c>
      <c r="S37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7" t="str">
        <f t="shared" si="41"/>
        <v xml:space="preserve"> </v>
      </c>
      <c r="U37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7" t="str">
        <f t="shared" si="42"/>
        <v xml:space="preserve"> </v>
      </c>
      <c r="X37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7" t="str">
        <f t="shared" si="43"/>
        <v xml:space="preserve"> </v>
      </c>
      <c r="Z37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7" t="str">
        <f t="shared" si="44"/>
        <v xml:space="preserve"> </v>
      </c>
      <c r="AB37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3" customFormat="1" ht="13.2" hidden="1">
      <c r="A379" s="184" t="str">
        <f t="shared" si="45"/>
        <v>71070101000000</v>
      </c>
      <c r="B379" s="185" t="s">
        <v>439</v>
      </c>
      <c r="C379" s="134" t="s">
        <v>183</v>
      </c>
      <c r="D379" s="133" t="s">
        <v>106</v>
      </c>
      <c r="E379" s="132" t="s">
        <v>106</v>
      </c>
      <c r="F379" s="186" t="s">
        <v>441</v>
      </c>
      <c r="G379" s="187" t="s">
        <v>440</v>
      </c>
      <c r="H379" s="151">
        <v>2711</v>
      </c>
      <c r="I379" s="152" t="s">
        <v>183</v>
      </c>
      <c r="J379" s="153">
        <v>1</v>
      </c>
      <c r="K379" s="153">
        <v>1</v>
      </c>
      <c r="L379" s="154" t="s">
        <v>277</v>
      </c>
      <c r="M379" s="155"/>
      <c r="N37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9" t="str">
        <f t="shared" si="39"/>
        <v xml:space="preserve"> </v>
      </c>
      <c r="Q37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9" t="str">
        <f t="shared" si="40"/>
        <v xml:space="preserve"> </v>
      </c>
      <c r="S37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9" t="str">
        <f t="shared" si="41"/>
        <v xml:space="preserve"> </v>
      </c>
      <c r="U37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9" t="str">
        <f t="shared" si="42"/>
        <v xml:space="preserve"> </v>
      </c>
      <c r="X37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9" t="str">
        <f t="shared" si="43"/>
        <v xml:space="preserve"> </v>
      </c>
      <c r="Z37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9" t="str">
        <f t="shared" si="44"/>
        <v xml:space="preserve"> </v>
      </c>
      <c r="AB37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7" customFormat="1" ht="13.2" hidden="1">
      <c r="A380" s="184" t="str">
        <f t="shared" si="45"/>
        <v>71070101000001</v>
      </c>
      <c r="B380" s="185" t="s">
        <v>439</v>
      </c>
      <c r="C380" s="134" t="s">
        <v>183</v>
      </c>
      <c r="D380" s="133" t="s">
        <v>106</v>
      </c>
      <c r="E380" s="132" t="s">
        <v>106</v>
      </c>
      <c r="F380" s="186" t="s">
        <v>441</v>
      </c>
      <c r="G380" s="187" t="s">
        <v>96</v>
      </c>
      <c r="H380" s="25"/>
      <c r="I380" s="25"/>
      <c r="J380" s="26"/>
      <c r="K380" s="26"/>
      <c r="L380" s="30" t="s">
        <v>108</v>
      </c>
      <c r="M380" s="31"/>
      <c r="N3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7" t="str">
        <f t="shared" si="39"/>
        <v xml:space="preserve"> </v>
      </c>
      <c r="Q3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7" t="str">
        <f t="shared" si="40"/>
        <v xml:space="preserve"> </v>
      </c>
      <c r="S3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7" t="str">
        <f t="shared" si="41"/>
        <v xml:space="preserve"> </v>
      </c>
      <c r="U3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7" t="str">
        <f t="shared" si="42"/>
        <v xml:space="preserve"> </v>
      </c>
      <c r="X3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7" t="str">
        <f t="shared" si="43"/>
        <v xml:space="preserve"> </v>
      </c>
      <c r="Z3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7" t="str">
        <f t="shared" si="44"/>
        <v xml:space="preserve"> </v>
      </c>
      <c r="AB3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8" customFormat="1" ht="27.6" hidden="1">
      <c r="A381" s="184" t="str">
        <f t="shared" si="45"/>
        <v>71070101010000</v>
      </c>
      <c r="B381" s="185" t="s">
        <v>439</v>
      </c>
      <c r="C381" s="134" t="s">
        <v>183</v>
      </c>
      <c r="D381" s="133" t="s">
        <v>106</v>
      </c>
      <c r="E381" s="132" t="s">
        <v>106</v>
      </c>
      <c r="F381" s="186" t="s">
        <v>106</v>
      </c>
      <c r="G381" s="187" t="s">
        <v>440</v>
      </c>
      <c r="H381" s="146"/>
      <c r="I381" s="147"/>
      <c r="J381" s="148"/>
      <c r="K381" s="148"/>
      <c r="L381" s="27" t="s">
        <v>278</v>
      </c>
      <c r="M381" s="28"/>
      <c r="N3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30" t="str">
        <f t="shared" si="39"/>
        <v xml:space="preserve"> </v>
      </c>
      <c r="Q3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30" t="str">
        <f t="shared" si="40"/>
        <v xml:space="preserve"> </v>
      </c>
      <c r="S3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30" t="str">
        <f t="shared" si="41"/>
        <v xml:space="preserve"> </v>
      </c>
      <c r="U3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30" t="str">
        <f t="shared" si="42"/>
        <v xml:space="preserve"> </v>
      </c>
      <c r="X3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30" t="str">
        <f t="shared" si="43"/>
        <v xml:space="preserve"> </v>
      </c>
      <c r="Z3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30" t="str">
        <f t="shared" si="44"/>
        <v xml:space="preserve"> </v>
      </c>
      <c r="AB3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7" customFormat="1" hidden="1">
      <c r="A382" s="184" t="str">
        <f t="shared" si="45"/>
        <v>71070101015129</v>
      </c>
      <c r="B382" s="185" t="s">
        <v>439</v>
      </c>
      <c r="C382" s="134" t="s">
        <v>183</v>
      </c>
      <c r="D382" s="133" t="s">
        <v>106</v>
      </c>
      <c r="E382" s="132" t="s">
        <v>106</v>
      </c>
      <c r="F382" s="186" t="s">
        <v>106</v>
      </c>
      <c r="G382" s="131">
        <v>5129</v>
      </c>
      <c r="H382" s="25"/>
      <c r="I382" s="25"/>
      <c r="J382" s="26"/>
      <c r="K382" s="26"/>
      <c r="L382" s="30" t="s">
        <v>137</v>
      </c>
      <c r="M382" s="31">
        <v>5129</v>
      </c>
      <c r="N3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31" t="str">
        <f t="shared" si="39"/>
        <v xml:space="preserve"> </v>
      </c>
      <c r="Q3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31" t="str">
        <f t="shared" si="40"/>
        <v xml:space="preserve"> </v>
      </c>
      <c r="S3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31" t="str">
        <f t="shared" si="41"/>
        <v xml:space="preserve"> </v>
      </c>
      <c r="U3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31" t="str">
        <f t="shared" si="42"/>
        <v xml:space="preserve"> </v>
      </c>
      <c r="X3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31" t="str">
        <f t="shared" si="43"/>
        <v xml:space="preserve"> </v>
      </c>
      <c r="Z3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31" t="str">
        <f t="shared" si="44"/>
        <v xml:space="preserve"> </v>
      </c>
      <c r="AB3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9" customFormat="1" ht="13.8" hidden="1">
      <c r="A383" s="184" t="str">
        <f t="shared" si="45"/>
        <v>71070600000000</v>
      </c>
      <c r="B383" s="185" t="s">
        <v>439</v>
      </c>
      <c r="C383" s="134" t="s">
        <v>183</v>
      </c>
      <c r="D383" s="133" t="s">
        <v>157</v>
      </c>
      <c r="E383" s="132" t="s">
        <v>441</v>
      </c>
      <c r="F383" s="186" t="s">
        <v>441</v>
      </c>
      <c r="G383" s="187" t="s">
        <v>440</v>
      </c>
      <c r="H383" s="175">
        <v>2760</v>
      </c>
      <c r="I383" s="166" t="s">
        <v>183</v>
      </c>
      <c r="J383" s="167">
        <v>6</v>
      </c>
      <c r="K383" s="167">
        <v>0</v>
      </c>
      <c r="L383" s="168" t="s">
        <v>279</v>
      </c>
      <c r="M383" s="176"/>
      <c r="N3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8" t="str">
        <f t="shared" si="39"/>
        <v xml:space="preserve"> </v>
      </c>
      <c r="Q3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8" t="str">
        <f t="shared" si="40"/>
        <v xml:space="preserve"> </v>
      </c>
      <c r="S3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8" t="str">
        <f t="shared" si="41"/>
        <v xml:space="preserve"> </v>
      </c>
      <c r="U3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8" t="str">
        <f t="shared" si="42"/>
        <v xml:space="preserve"> </v>
      </c>
      <c r="X3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8" t="str">
        <f t="shared" si="43"/>
        <v xml:space="preserve"> </v>
      </c>
      <c r="Z3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8" t="str">
        <f t="shared" si="44"/>
        <v xml:space="preserve"> </v>
      </c>
      <c r="AB3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7" customFormat="1" ht="13.2" hidden="1">
      <c r="A384" s="184" t="str">
        <f t="shared" si="45"/>
        <v>71070600000001</v>
      </c>
      <c r="B384" s="185" t="s">
        <v>439</v>
      </c>
      <c r="C384" s="134" t="s">
        <v>183</v>
      </c>
      <c r="D384" s="133" t="s">
        <v>157</v>
      </c>
      <c r="E384" s="132" t="s">
        <v>441</v>
      </c>
      <c r="F384" s="186" t="s">
        <v>441</v>
      </c>
      <c r="G384" s="187" t="s">
        <v>96</v>
      </c>
      <c r="H384" s="25"/>
      <c r="I384" s="18"/>
      <c r="J384" s="19"/>
      <c r="K384" s="19"/>
      <c r="L384" s="30" t="s">
        <v>110</v>
      </c>
      <c r="M384" s="31"/>
      <c r="N3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7" t="str">
        <f t="shared" si="39"/>
        <v xml:space="preserve"> </v>
      </c>
      <c r="Q3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7" t="str">
        <f t="shared" si="40"/>
        <v xml:space="preserve"> </v>
      </c>
      <c r="S3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7" t="str">
        <f t="shared" si="41"/>
        <v xml:space="preserve"> </v>
      </c>
      <c r="U3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7" t="str">
        <f t="shared" si="42"/>
        <v xml:space="preserve"> </v>
      </c>
      <c r="X3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7" t="str">
        <f t="shared" si="43"/>
        <v xml:space="preserve"> </v>
      </c>
      <c r="Z3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7" t="str">
        <f t="shared" si="44"/>
        <v xml:space="preserve"> </v>
      </c>
      <c r="AB3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3" customFormat="1" ht="13.2" hidden="1">
      <c r="A385" s="184" t="str">
        <f t="shared" si="45"/>
        <v>71070601000000</v>
      </c>
      <c r="B385" s="185" t="s">
        <v>439</v>
      </c>
      <c r="C385" s="134" t="s">
        <v>183</v>
      </c>
      <c r="D385" s="133" t="s">
        <v>157</v>
      </c>
      <c r="E385" s="132" t="s">
        <v>106</v>
      </c>
      <c r="F385" s="186" t="s">
        <v>441</v>
      </c>
      <c r="G385" s="187" t="s">
        <v>440</v>
      </c>
      <c r="H385" s="151">
        <v>2761</v>
      </c>
      <c r="I385" s="152" t="s">
        <v>183</v>
      </c>
      <c r="J385" s="153">
        <v>6</v>
      </c>
      <c r="K385" s="153">
        <v>1</v>
      </c>
      <c r="L385" s="154" t="s">
        <v>280</v>
      </c>
      <c r="M385" s="155"/>
      <c r="N3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9" t="str">
        <f t="shared" si="39"/>
        <v xml:space="preserve"> </v>
      </c>
      <c r="Q3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9" t="str">
        <f t="shared" si="40"/>
        <v xml:space="preserve"> </v>
      </c>
      <c r="S3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9" t="str">
        <f t="shared" si="41"/>
        <v xml:space="preserve"> </v>
      </c>
      <c r="U3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9" t="str">
        <f t="shared" si="42"/>
        <v xml:space="preserve"> </v>
      </c>
      <c r="X3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9" t="str">
        <f t="shared" si="43"/>
        <v xml:space="preserve"> </v>
      </c>
      <c r="Z3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9" t="str">
        <f t="shared" si="44"/>
        <v xml:space="preserve"> </v>
      </c>
      <c r="AB3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7" customFormat="1" ht="13.2" hidden="1">
      <c r="A386" s="184" t="str">
        <f t="shared" si="45"/>
        <v>71070601000001</v>
      </c>
      <c r="B386" s="185" t="s">
        <v>439</v>
      </c>
      <c r="C386" s="134" t="s">
        <v>183</v>
      </c>
      <c r="D386" s="133" t="s">
        <v>157</v>
      </c>
      <c r="E386" s="132" t="s">
        <v>106</v>
      </c>
      <c r="F386" s="186" t="s">
        <v>441</v>
      </c>
      <c r="G386" s="187" t="s">
        <v>96</v>
      </c>
      <c r="H386" s="25"/>
      <c r="I386" s="25"/>
      <c r="J386" s="26"/>
      <c r="K386" s="26"/>
      <c r="L386" s="30" t="s">
        <v>108</v>
      </c>
      <c r="M386" s="31"/>
      <c r="N3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7" t="str">
        <f t="shared" si="39"/>
        <v xml:space="preserve"> </v>
      </c>
      <c r="Q3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7" t="str">
        <f t="shared" si="40"/>
        <v xml:space="preserve"> </v>
      </c>
      <c r="S3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7" t="str">
        <f t="shared" si="41"/>
        <v xml:space="preserve"> </v>
      </c>
      <c r="U3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7" t="str">
        <f t="shared" si="42"/>
        <v xml:space="preserve"> </v>
      </c>
      <c r="X3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7" t="str">
        <f t="shared" si="43"/>
        <v xml:space="preserve"> </v>
      </c>
      <c r="Z3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7" t="str">
        <f t="shared" si="44"/>
        <v xml:space="preserve"> </v>
      </c>
      <c r="AB3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8" customFormat="1" ht="13.8" hidden="1">
      <c r="A387" s="184" t="str">
        <f t="shared" si="45"/>
        <v>71070601010000</v>
      </c>
      <c r="B387" s="185" t="s">
        <v>439</v>
      </c>
      <c r="C387" s="134" t="s">
        <v>183</v>
      </c>
      <c r="D387" s="133" t="s">
        <v>157</v>
      </c>
      <c r="E387" s="132" t="s">
        <v>106</v>
      </c>
      <c r="F387" s="186" t="s">
        <v>106</v>
      </c>
      <c r="G387" s="187" t="s">
        <v>440</v>
      </c>
      <c r="H387" s="146"/>
      <c r="I387" s="147"/>
      <c r="J387" s="148"/>
      <c r="K387" s="148"/>
      <c r="L387" s="27" t="s">
        <v>281</v>
      </c>
      <c r="M387" s="28"/>
      <c r="N3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30" t="str">
        <f t="shared" si="39"/>
        <v xml:space="preserve"> </v>
      </c>
      <c r="Q3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30" t="str">
        <f t="shared" si="40"/>
        <v xml:space="preserve"> </v>
      </c>
      <c r="S3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30" t="str">
        <f t="shared" si="41"/>
        <v xml:space="preserve"> </v>
      </c>
      <c r="U3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30" t="str">
        <f t="shared" si="42"/>
        <v xml:space="preserve"> </v>
      </c>
      <c r="X3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30" t="str">
        <f t="shared" si="43"/>
        <v xml:space="preserve"> </v>
      </c>
      <c r="Z3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30" t="str">
        <f t="shared" si="44"/>
        <v xml:space="preserve"> </v>
      </c>
      <c r="AB3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7" customFormat="1" hidden="1">
      <c r="A388" s="184" t="str">
        <f t="shared" si="45"/>
        <v>71070601014639</v>
      </c>
      <c r="B388" s="185" t="s">
        <v>439</v>
      </c>
      <c r="C388" s="134" t="s">
        <v>183</v>
      </c>
      <c r="D388" s="133" t="s">
        <v>157</v>
      </c>
      <c r="E388" s="132" t="s">
        <v>106</v>
      </c>
      <c r="F388" s="186" t="s">
        <v>106</v>
      </c>
      <c r="G388" s="131">
        <v>4639</v>
      </c>
      <c r="H388" s="25"/>
      <c r="I388" s="25"/>
      <c r="J388" s="26"/>
      <c r="K388" s="26"/>
      <c r="L388" s="30" t="s">
        <v>167</v>
      </c>
      <c r="M388" s="31">
        <v>4639</v>
      </c>
      <c r="N3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31" t="str">
        <f t="shared" si="39"/>
        <v xml:space="preserve"> </v>
      </c>
      <c r="Q3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31" t="str">
        <f t="shared" si="40"/>
        <v xml:space="preserve"> </v>
      </c>
      <c r="S3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31" t="str">
        <f t="shared" si="41"/>
        <v xml:space="preserve"> </v>
      </c>
      <c r="U3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31" t="str">
        <f t="shared" si="42"/>
        <v xml:space="preserve"> </v>
      </c>
      <c r="X3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31" t="str">
        <f t="shared" si="43"/>
        <v xml:space="preserve"> </v>
      </c>
      <c r="Z3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31" t="str">
        <f t="shared" si="44"/>
        <v xml:space="preserve"> </v>
      </c>
      <c r="AB3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7" customFormat="1" hidden="1">
      <c r="A389" s="184" t="str">
        <f t="shared" si="45"/>
        <v>71070601015113</v>
      </c>
      <c r="B389" s="185" t="s">
        <v>439</v>
      </c>
      <c r="C389" s="134" t="s">
        <v>183</v>
      </c>
      <c r="D389" s="133" t="s">
        <v>157</v>
      </c>
      <c r="E389" s="132" t="s">
        <v>106</v>
      </c>
      <c r="F389" s="186" t="s">
        <v>106</v>
      </c>
      <c r="G389" s="131">
        <v>5113</v>
      </c>
      <c r="H389" s="25"/>
      <c r="I389" s="25"/>
      <c r="J389" s="26"/>
      <c r="K389" s="26"/>
      <c r="L389" s="29" t="s">
        <v>174</v>
      </c>
      <c r="M389" s="12">
        <v>5113</v>
      </c>
      <c r="N3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31" t="str">
        <f t="shared" si="39"/>
        <v xml:space="preserve"> </v>
      </c>
      <c r="Q3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31" t="str">
        <f t="shared" si="40"/>
        <v xml:space="preserve"> </v>
      </c>
      <c r="S3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31" t="str">
        <f t="shared" si="41"/>
        <v xml:space="preserve"> </v>
      </c>
      <c r="U3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31" t="str">
        <f t="shared" si="42"/>
        <v xml:space="preserve"> </v>
      </c>
      <c r="X3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31" t="str">
        <f t="shared" si="43"/>
        <v xml:space="preserve"> </v>
      </c>
      <c r="Z3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31" t="str">
        <f t="shared" si="44"/>
        <v xml:space="preserve"> </v>
      </c>
      <c r="AB3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8" customFormat="1" ht="27.6" hidden="1">
      <c r="A390" s="184" t="str">
        <f t="shared" si="45"/>
        <v>71070601020000</v>
      </c>
      <c r="B390" s="185" t="s">
        <v>439</v>
      </c>
      <c r="C390" s="134" t="s">
        <v>183</v>
      </c>
      <c r="D390" s="133" t="s">
        <v>157</v>
      </c>
      <c r="E390" s="132" t="s">
        <v>106</v>
      </c>
      <c r="F390" s="186" t="s">
        <v>140</v>
      </c>
      <c r="G390" s="187" t="s">
        <v>440</v>
      </c>
      <c r="H390" s="146"/>
      <c r="I390" s="147"/>
      <c r="J390" s="148"/>
      <c r="K390" s="148"/>
      <c r="L390" s="27" t="s">
        <v>282</v>
      </c>
      <c r="M390" s="28"/>
      <c r="N3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30" t="str">
        <f t="shared" si="39"/>
        <v xml:space="preserve"> </v>
      </c>
      <c r="Q3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30" t="str">
        <f t="shared" si="40"/>
        <v xml:space="preserve"> </v>
      </c>
      <c r="S3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30" t="str">
        <f t="shared" si="41"/>
        <v xml:space="preserve"> </v>
      </c>
      <c r="U3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30" t="str">
        <f t="shared" si="42"/>
        <v xml:space="preserve"> </v>
      </c>
      <c r="X3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30" t="str">
        <f t="shared" si="43"/>
        <v xml:space="preserve"> </v>
      </c>
      <c r="Z3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30" t="str">
        <f t="shared" si="44"/>
        <v xml:space="preserve"> </v>
      </c>
      <c r="AB3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7" customFormat="1" hidden="1">
      <c r="A391" s="184" t="str">
        <f t="shared" si="45"/>
        <v>71070601024241</v>
      </c>
      <c r="B391" s="185" t="s">
        <v>439</v>
      </c>
      <c r="C391" s="134" t="s">
        <v>183</v>
      </c>
      <c r="D391" s="133" t="s">
        <v>157</v>
      </c>
      <c r="E391" s="132" t="s">
        <v>106</v>
      </c>
      <c r="F391" s="186" t="s">
        <v>140</v>
      </c>
      <c r="G391" s="131">
        <v>4241</v>
      </c>
      <c r="H391" s="25"/>
      <c r="I391" s="25"/>
      <c r="J391" s="26"/>
      <c r="K391" s="26"/>
      <c r="L391" s="29" t="s">
        <v>126</v>
      </c>
      <c r="M391" s="12">
        <v>4241</v>
      </c>
      <c r="N3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31" t="str">
        <f t="shared" si="39"/>
        <v xml:space="preserve"> </v>
      </c>
      <c r="Q3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31" t="str">
        <f t="shared" si="40"/>
        <v xml:space="preserve"> </v>
      </c>
      <c r="S3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31" t="str">
        <f t="shared" si="41"/>
        <v xml:space="preserve"> </v>
      </c>
      <c r="U3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31" t="str">
        <f t="shared" si="42"/>
        <v xml:space="preserve"> </v>
      </c>
      <c r="X3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31" t="str">
        <f t="shared" si="43"/>
        <v xml:space="preserve"> </v>
      </c>
      <c r="Z3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31" t="str">
        <f t="shared" si="44"/>
        <v xml:space="preserve"> </v>
      </c>
      <c r="AB3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8" customFormat="1" ht="27.6" hidden="1">
      <c r="A392" s="184" t="str">
        <f t="shared" si="45"/>
        <v>71070601030000</v>
      </c>
      <c r="B392" s="185" t="s">
        <v>439</v>
      </c>
      <c r="C392" s="134" t="s">
        <v>183</v>
      </c>
      <c r="D392" s="133" t="s">
        <v>157</v>
      </c>
      <c r="E392" s="132" t="s">
        <v>106</v>
      </c>
      <c r="F392" s="186" t="s">
        <v>442</v>
      </c>
      <c r="G392" s="187" t="s">
        <v>440</v>
      </c>
      <c r="H392" s="147"/>
      <c r="I392" s="147"/>
      <c r="J392" s="148"/>
      <c r="K392" s="148"/>
      <c r="L392" s="27" t="s">
        <v>283</v>
      </c>
      <c r="M392" s="28"/>
      <c r="N39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30" t="str">
        <f t="shared" si="39"/>
        <v xml:space="preserve"> </v>
      </c>
      <c r="Q39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30" t="str">
        <f t="shared" si="40"/>
        <v xml:space="preserve"> </v>
      </c>
      <c r="S39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30" t="str">
        <f t="shared" si="41"/>
        <v xml:space="preserve"> </v>
      </c>
      <c r="U39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30" t="str">
        <f t="shared" si="42"/>
        <v xml:space="preserve"> </v>
      </c>
      <c r="X39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30" t="str">
        <f t="shared" si="43"/>
        <v xml:space="preserve"> </v>
      </c>
      <c r="Z39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30" t="str">
        <f t="shared" si="44"/>
        <v xml:space="preserve"> </v>
      </c>
      <c r="AB39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7" customFormat="1" hidden="1">
      <c r="A393" s="184" t="str">
        <f t="shared" si="45"/>
        <v>71070601034639</v>
      </c>
      <c r="B393" s="185" t="s">
        <v>439</v>
      </c>
      <c r="C393" s="134" t="s">
        <v>183</v>
      </c>
      <c r="D393" s="133" t="s">
        <v>157</v>
      </c>
      <c r="E393" s="132" t="s">
        <v>106</v>
      </c>
      <c r="F393" s="186" t="s">
        <v>442</v>
      </c>
      <c r="G393" s="131">
        <v>4639</v>
      </c>
      <c r="H393" s="25"/>
      <c r="I393" s="25"/>
      <c r="J393" s="26"/>
      <c r="K393" s="26"/>
      <c r="L393" s="30" t="s">
        <v>167</v>
      </c>
      <c r="M393" s="31">
        <v>4639</v>
      </c>
      <c r="N3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31" t="str">
        <f t="shared" si="39"/>
        <v xml:space="preserve"> </v>
      </c>
      <c r="Q3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31" t="str">
        <f t="shared" si="40"/>
        <v xml:space="preserve"> </v>
      </c>
      <c r="S3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31" t="str">
        <f t="shared" si="41"/>
        <v xml:space="preserve"> </v>
      </c>
      <c r="U3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31" t="str">
        <f t="shared" si="42"/>
        <v xml:space="preserve"> </v>
      </c>
      <c r="X3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31" t="str">
        <f t="shared" si="43"/>
        <v xml:space="preserve"> </v>
      </c>
      <c r="Z3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31" t="str">
        <f t="shared" si="44"/>
        <v xml:space="preserve"> </v>
      </c>
      <c r="AB3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7" customFormat="1" hidden="1">
      <c r="A394" s="184">
        <v>71070601035221</v>
      </c>
      <c r="B394" s="185" t="s">
        <v>439</v>
      </c>
      <c r="C394" s="134" t="s">
        <v>183</v>
      </c>
      <c r="D394" s="133" t="s">
        <v>157</v>
      </c>
      <c r="E394" s="132" t="s">
        <v>106</v>
      </c>
      <c r="F394" s="186" t="s">
        <v>442</v>
      </c>
      <c r="G394" s="131" t="s">
        <v>579</v>
      </c>
      <c r="H394" s="25"/>
      <c r="I394" s="25"/>
      <c r="J394" s="26"/>
      <c r="K394" s="26"/>
      <c r="L394" s="30" t="s">
        <v>428</v>
      </c>
      <c r="M394" s="31">
        <v>5221</v>
      </c>
      <c r="N394" s="183"/>
      <c r="O394" s="183"/>
      <c r="P394" s="231" t="str">
        <f t="shared" si="39"/>
        <v xml:space="preserve"> </v>
      </c>
      <c r="Q394" s="183"/>
      <c r="R394" s="231" t="str">
        <f t="shared" si="40"/>
        <v xml:space="preserve"> </v>
      </c>
      <c r="S394" s="183"/>
      <c r="T394" s="231" t="str">
        <f t="shared" si="41"/>
        <v xml:space="preserve"> </v>
      </c>
      <c r="U394" s="183"/>
      <c r="V394" s="183"/>
      <c r="W394" s="231" t="str">
        <f t="shared" si="42"/>
        <v xml:space="preserve"> </v>
      </c>
      <c r="X394" s="183"/>
      <c r="Y394" s="231" t="str">
        <f t="shared" si="43"/>
        <v xml:space="preserve"> </v>
      </c>
      <c r="Z394" s="183"/>
      <c r="AA394" s="231" t="str">
        <f t="shared" si="44"/>
        <v xml:space="preserve"> </v>
      </c>
      <c r="AB394" s="183"/>
    </row>
    <row r="395" spans="1:28" s="137" customFormat="1" ht="26.4" hidden="1">
      <c r="A395" s="184" t="str">
        <f t="shared" si="45"/>
        <v>71070601034819</v>
      </c>
      <c r="B395" s="185" t="s">
        <v>439</v>
      </c>
      <c r="C395" s="134" t="s">
        <v>183</v>
      </c>
      <c r="D395" s="133" t="s">
        <v>157</v>
      </c>
      <c r="E395" s="132" t="s">
        <v>106</v>
      </c>
      <c r="F395" s="186" t="s">
        <v>442</v>
      </c>
      <c r="G395" s="187" t="s">
        <v>88</v>
      </c>
      <c r="H395" s="194"/>
      <c r="I395" s="194"/>
      <c r="J395" s="195"/>
      <c r="K395" s="196"/>
      <c r="L395" s="36" t="s">
        <v>219</v>
      </c>
      <c r="M395" s="12" t="s">
        <v>88</v>
      </c>
      <c r="N3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31" t="str">
        <f t="shared" si="39"/>
        <v xml:space="preserve"> </v>
      </c>
      <c r="Q3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31" t="str">
        <f t="shared" si="40"/>
        <v xml:space="preserve"> </v>
      </c>
      <c r="S3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31" t="str">
        <f t="shared" si="41"/>
        <v xml:space="preserve"> </v>
      </c>
      <c r="U3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31" t="str">
        <f t="shared" si="42"/>
        <v xml:space="preserve"> </v>
      </c>
      <c r="X3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31" t="str">
        <f t="shared" si="43"/>
        <v xml:space="preserve"> </v>
      </c>
      <c r="Z3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31" t="str">
        <f t="shared" si="44"/>
        <v xml:space="preserve"> </v>
      </c>
      <c r="AB3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4" customFormat="1" ht="16.2">
      <c r="A396" s="122" t="str">
        <f t="shared" si="45"/>
        <v>71080000000000</v>
      </c>
      <c r="B396" s="124" t="s">
        <v>439</v>
      </c>
      <c r="C396" s="117" t="s">
        <v>185</v>
      </c>
      <c r="D396" s="118" t="s">
        <v>441</v>
      </c>
      <c r="E396" s="127" t="s">
        <v>441</v>
      </c>
      <c r="F396" s="128" t="s">
        <v>441</v>
      </c>
      <c r="G396" s="129" t="s">
        <v>440</v>
      </c>
      <c r="H396" s="173">
        <v>2800</v>
      </c>
      <c r="I396" s="212" t="s">
        <v>185</v>
      </c>
      <c r="J396" s="213">
        <v>0</v>
      </c>
      <c r="K396" s="213">
        <v>0</v>
      </c>
      <c r="L396" s="162" t="s">
        <v>284</v>
      </c>
      <c r="M396" s="174"/>
      <c r="N396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6" t="str">
        <f t="shared" si="39"/>
        <v xml:space="preserve"> </v>
      </c>
      <c r="Q396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6" t="str">
        <f t="shared" si="40"/>
        <v xml:space="preserve"> </v>
      </c>
      <c r="S396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6" t="str">
        <f t="shared" si="41"/>
        <v xml:space="preserve"> </v>
      </c>
      <c r="U396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6" t="str">
        <f t="shared" si="42"/>
        <v xml:space="preserve"> </v>
      </c>
      <c r="X396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6" t="str">
        <f t="shared" si="43"/>
        <v xml:space="preserve"> </v>
      </c>
      <c r="Z396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6" t="str">
        <f t="shared" si="44"/>
        <v xml:space="preserve"> </v>
      </c>
      <c r="AB396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7" customFormat="1" ht="13.2">
      <c r="A397" s="184" t="str">
        <f t="shared" si="45"/>
        <v>71080000000001</v>
      </c>
      <c r="B397" s="185" t="s">
        <v>439</v>
      </c>
      <c r="C397" s="134" t="s">
        <v>185</v>
      </c>
      <c r="D397" s="133" t="s">
        <v>441</v>
      </c>
      <c r="E397" s="132" t="s">
        <v>441</v>
      </c>
      <c r="F397" s="186" t="s">
        <v>441</v>
      </c>
      <c r="G397" s="187" t="s">
        <v>96</v>
      </c>
      <c r="H397" s="25"/>
      <c r="I397" s="18"/>
      <c r="J397" s="19"/>
      <c r="K397" s="19"/>
      <c r="L397" s="30" t="s">
        <v>108</v>
      </c>
      <c r="M397" s="31"/>
      <c r="N397" s="190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397" s="190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397" s="227" t="str">
        <f t="shared" si="39"/>
        <v xml:space="preserve"> </v>
      </c>
      <c r="Q3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7" t="str">
        <f t="shared" si="40"/>
        <v xml:space="preserve"> </v>
      </c>
      <c r="S3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7" t="str">
        <f t="shared" si="41"/>
        <v xml:space="preserve"> </v>
      </c>
      <c r="U3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90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397" s="227" t="str">
        <f t="shared" si="42"/>
        <v xml:space="preserve"> </v>
      </c>
      <c r="X3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7" t="str">
        <f t="shared" si="43"/>
        <v xml:space="preserve"> </v>
      </c>
      <c r="Z3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7" t="str">
        <f t="shared" si="44"/>
        <v xml:space="preserve"> </v>
      </c>
      <c r="AB3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9" customFormat="1" ht="13.8">
      <c r="A398" s="184" t="str">
        <f t="shared" si="45"/>
        <v>71080100000000</v>
      </c>
      <c r="B398" s="185" t="s">
        <v>439</v>
      </c>
      <c r="C398" s="134" t="s">
        <v>185</v>
      </c>
      <c r="D398" s="133" t="s">
        <v>106</v>
      </c>
      <c r="E398" s="132" t="s">
        <v>441</v>
      </c>
      <c r="F398" s="186" t="s">
        <v>441</v>
      </c>
      <c r="G398" s="187" t="s">
        <v>440</v>
      </c>
      <c r="H398" s="175">
        <v>2810</v>
      </c>
      <c r="I398" s="166" t="s">
        <v>185</v>
      </c>
      <c r="J398" s="167">
        <v>1</v>
      </c>
      <c r="K398" s="167">
        <v>0</v>
      </c>
      <c r="L398" s="168" t="s">
        <v>285</v>
      </c>
      <c r="M398" s="176"/>
      <c r="N398" s="188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398" s="188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398" s="228" t="str">
        <f t="shared" si="39"/>
        <v xml:space="preserve"> </v>
      </c>
      <c r="Q3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8" t="str">
        <f t="shared" si="40"/>
        <v xml:space="preserve"> </v>
      </c>
      <c r="S3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8" t="str">
        <f t="shared" si="41"/>
        <v xml:space="preserve"> </v>
      </c>
      <c r="U3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8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398" s="228" t="str">
        <f t="shared" si="42"/>
        <v xml:space="preserve"> </v>
      </c>
      <c r="X3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8" t="str">
        <f t="shared" si="43"/>
        <v xml:space="preserve"> </v>
      </c>
      <c r="Z3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8" t="str">
        <f t="shared" si="44"/>
        <v xml:space="preserve"> </v>
      </c>
      <c r="AB3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7" customFormat="1" ht="13.2">
      <c r="A399" s="184" t="str">
        <f t="shared" si="45"/>
        <v>71080100000001</v>
      </c>
      <c r="B399" s="185" t="s">
        <v>439</v>
      </c>
      <c r="C399" s="134" t="s">
        <v>185</v>
      </c>
      <c r="D399" s="133" t="s">
        <v>106</v>
      </c>
      <c r="E399" s="132" t="s">
        <v>441</v>
      </c>
      <c r="F399" s="186" t="s">
        <v>441</v>
      </c>
      <c r="G399" s="187" t="s">
        <v>96</v>
      </c>
      <c r="H399" s="25"/>
      <c r="I399" s="18"/>
      <c r="J399" s="19"/>
      <c r="K399" s="19"/>
      <c r="L399" s="30" t="s">
        <v>110</v>
      </c>
      <c r="M399" s="31"/>
      <c r="N399" s="190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399" s="190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399" s="227" t="str">
        <f t="shared" si="39"/>
        <v xml:space="preserve"> </v>
      </c>
      <c r="Q39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7" t="str">
        <f t="shared" si="40"/>
        <v xml:space="preserve"> </v>
      </c>
      <c r="S39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7" t="str">
        <f t="shared" si="41"/>
        <v xml:space="preserve"> </v>
      </c>
      <c r="U39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90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399" s="227" t="str">
        <f t="shared" si="42"/>
        <v xml:space="preserve"> </v>
      </c>
      <c r="X39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7" t="str">
        <f t="shared" si="43"/>
        <v xml:space="preserve"> </v>
      </c>
      <c r="Z39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7" t="str">
        <f t="shared" si="44"/>
        <v xml:space="preserve"> </v>
      </c>
      <c r="AB39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3" customFormat="1" ht="13.2">
      <c r="A400" s="184" t="str">
        <f t="shared" si="45"/>
        <v>71080101000000</v>
      </c>
      <c r="B400" s="185" t="s">
        <v>439</v>
      </c>
      <c r="C400" s="134" t="s">
        <v>185</v>
      </c>
      <c r="D400" s="133" t="s">
        <v>106</v>
      </c>
      <c r="E400" s="132" t="s">
        <v>106</v>
      </c>
      <c r="F400" s="186" t="s">
        <v>441</v>
      </c>
      <c r="G400" s="187" t="s">
        <v>440</v>
      </c>
      <c r="H400" s="151">
        <v>2811</v>
      </c>
      <c r="I400" s="152" t="s">
        <v>185</v>
      </c>
      <c r="J400" s="153">
        <v>1</v>
      </c>
      <c r="K400" s="153">
        <v>1</v>
      </c>
      <c r="L400" s="154" t="s">
        <v>285</v>
      </c>
      <c r="M400" s="155"/>
      <c r="N400" s="192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0" s="192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0" s="229" t="str">
        <f t="shared" ref="P400:P463" si="46">IFERROR(Q400/O400, " ")</f>
        <v xml:space="preserve"> </v>
      </c>
      <c r="Q40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9" t="str">
        <f t="shared" ref="R400:R463" si="47">IFERROR(S400/O400, " ")</f>
        <v xml:space="preserve"> </v>
      </c>
      <c r="S40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9" t="str">
        <f t="shared" ref="T400:T463" si="48">IFERROR(U400/O400, " ")</f>
        <v xml:space="preserve"> </v>
      </c>
      <c r="U40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2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0" s="229" t="str">
        <f t="shared" ref="W400:W463" si="49">IFERROR(X400/V400, " ")</f>
        <v xml:space="preserve"> </v>
      </c>
      <c r="X40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9" t="str">
        <f t="shared" ref="Y400:Y463" si="50">IFERROR(Z400/V400, " ")</f>
        <v xml:space="preserve"> </v>
      </c>
      <c r="Z40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9" t="str">
        <f t="shared" ref="AA400:AA463" si="51">IFERROR(AB400/V400, " ")</f>
        <v xml:space="preserve"> </v>
      </c>
      <c r="AB400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7" customFormat="1" ht="13.2">
      <c r="A401" s="184" t="str">
        <f t="shared" si="45"/>
        <v>71080101000001</v>
      </c>
      <c r="B401" s="185" t="s">
        <v>439</v>
      </c>
      <c r="C401" s="134" t="s">
        <v>185</v>
      </c>
      <c r="D401" s="133" t="s">
        <v>106</v>
      </c>
      <c r="E401" s="132" t="s">
        <v>106</v>
      </c>
      <c r="F401" s="186" t="s">
        <v>441</v>
      </c>
      <c r="G401" s="187" t="s">
        <v>96</v>
      </c>
      <c r="H401" s="25"/>
      <c r="I401" s="25"/>
      <c r="J401" s="26"/>
      <c r="K401" s="26"/>
      <c r="L401" s="30" t="s">
        <v>108</v>
      </c>
      <c r="M401" s="31"/>
      <c r="N40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7.13'!N426</f>
        <v>#REF!</v>
      </c>
      <c r="O40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7.13'!O426</f>
        <v>#REF!</v>
      </c>
      <c r="P401" s="227" t="str">
        <f t="shared" si="46"/>
        <v xml:space="preserve"> </v>
      </c>
      <c r="Q40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7" t="str">
        <f t="shared" si="47"/>
        <v xml:space="preserve"> </v>
      </c>
      <c r="S40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7" t="str">
        <f t="shared" si="48"/>
        <v xml:space="preserve"> </v>
      </c>
      <c r="U40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7.13'!P426</f>
        <v>#REF!</v>
      </c>
      <c r="W401" s="227" t="str">
        <f t="shared" si="49"/>
        <v xml:space="preserve"> </v>
      </c>
      <c r="X40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7" t="str">
        <f t="shared" si="50"/>
        <v xml:space="preserve"> </v>
      </c>
      <c r="Z40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7" t="str">
        <f t="shared" si="51"/>
        <v xml:space="preserve"> </v>
      </c>
      <c r="AB40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8" customFormat="1" ht="13.8">
      <c r="A402" s="184" t="str">
        <f t="shared" si="45"/>
        <v>71080101010000</v>
      </c>
      <c r="B402" s="185" t="s">
        <v>439</v>
      </c>
      <c r="C402" s="134" t="s">
        <v>185</v>
      </c>
      <c r="D402" s="133" t="s">
        <v>106</v>
      </c>
      <c r="E402" s="132" t="s">
        <v>106</v>
      </c>
      <c r="F402" s="186" t="s">
        <v>106</v>
      </c>
      <c r="G402" s="187" t="s">
        <v>440</v>
      </c>
      <c r="H402" s="146"/>
      <c r="I402" s="147"/>
      <c r="J402" s="148"/>
      <c r="K402" s="148"/>
      <c r="L402" s="27" t="s">
        <v>286</v>
      </c>
      <c r="M402" s="28"/>
      <c r="N40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7.13'!N427</f>
        <v>#REF!</v>
      </c>
      <c r="O40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7.13'!O427</f>
        <v>#REF!</v>
      </c>
      <c r="P402" s="230" t="str">
        <f t="shared" si="46"/>
        <v xml:space="preserve"> </v>
      </c>
      <c r="Q40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30" t="str">
        <f t="shared" si="47"/>
        <v xml:space="preserve"> </v>
      </c>
      <c r="S40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30" t="str">
        <f t="shared" si="48"/>
        <v xml:space="preserve"> </v>
      </c>
      <c r="U40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7.13'!P427</f>
        <v>#REF!</v>
      </c>
      <c r="W402" s="230" t="str">
        <f t="shared" si="49"/>
        <v xml:space="preserve"> </v>
      </c>
      <c r="X40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30" t="str">
        <f t="shared" si="50"/>
        <v xml:space="preserve"> </v>
      </c>
      <c r="Z40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30" t="str">
        <f t="shared" si="51"/>
        <v xml:space="preserve"> </v>
      </c>
      <c r="AB40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7" customFormat="1">
      <c r="A403" s="184" t="str">
        <f t="shared" si="45"/>
        <v>71080101014239</v>
      </c>
      <c r="B403" s="185" t="s">
        <v>439</v>
      </c>
      <c r="C403" s="134" t="s">
        <v>185</v>
      </c>
      <c r="D403" s="133" t="s">
        <v>106</v>
      </c>
      <c r="E403" s="132" t="s">
        <v>106</v>
      </c>
      <c r="F403" s="186" t="s">
        <v>106</v>
      </c>
      <c r="G403" s="131">
        <v>4239</v>
      </c>
      <c r="H403" s="17"/>
      <c r="I403" s="25"/>
      <c r="J403" s="26"/>
      <c r="K403" s="26"/>
      <c r="L403" s="29" t="s">
        <v>125</v>
      </c>
      <c r="M403" s="31">
        <v>4239</v>
      </c>
      <c r="N4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31" t="str">
        <f t="shared" si="46"/>
        <v xml:space="preserve"> </v>
      </c>
      <c r="Q4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31" t="str">
        <f t="shared" si="47"/>
        <v xml:space="preserve"> </v>
      </c>
      <c r="S4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31" t="str">
        <f t="shared" si="48"/>
        <v xml:space="preserve"> </v>
      </c>
      <c r="U4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31" t="str">
        <f t="shared" si="49"/>
        <v xml:space="preserve"> </v>
      </c>
      <c r="X4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31" t="str">
        <f t="shared" si="50"/>
        <v xml:space="preserve"> </v>
      </c>
      <c r="Z4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31" t="str">
        <f t="shared" si="51"/>
        <v xml:space="preserve"> </v>
      </c>
      <c r="AB4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7" customFormat="1" hidden="1">
      <c r="A404" s="184" t="str">
        <f t="shared" si="45"/>
        <v>71080101014639</v>
      </c>
      <c r="B404" s="185" t="s">
        <v>439</v>
      </c>
      <c r="C404" s="134" t="s">
        <v>185</v>
      </c>
      <c r="D404" s="133" t="s">
        <v>106</v>
      </c>
      <c r="E404" s="132" t="s">
        <v>106</v>
      </c>
      <c r="F404" s="186" t="s">
        <v>106</v>
      </c>
      <c r="G404" s="131">
        <v>4639</v>
      </c>
      <c r="H404" s="25"/>
      <c r="I404" s="18"/>
      <c r="J404" s="19"/>
      <c r="K404" s="19"/>
      <c r="L404" s="30" t="s">
        <v>167</v>
      </c>
      <c r="M404" s="31">
        <v>4639</v>
      </c>
      <c r="N4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31" t="str">
        <f t="shared" si="46"/>
        <v xml:space="preserve"> </v>
      </c>
      <c r="Q4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31" t="str">
        <f t="shared" si="47"/>
        <v xml:space="preserve"> </v>
      </c>
      <c r="S4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31" t="str">
        <f t="shared" si="48"/>
        <v xml:space="preserve"> </v>
      </c>
      <c r="U4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31" t="str">
        <f t="shared" si="49"/>
        <v xml:space="preserve"> </v>
      </c>
      <c r="X4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31" t="str">
        <f t="shared" si="50"/>
        <v xml:space="preserve"> </v>
      </c>
      <c r="Z4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31" t="str">
        <f t="shared" si="51"/>
        <v xml:space="preserve"> </v>
      </c>
      <c r="AB4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8" customFormat="1" ht="27.6">
      <c r="A405" s="184" t="str">
        <f t="shared" si="45"/>
        <v>71080101020000</v>
      </c>
      <c r="B405" s="185" t="s">
        <v>439</v>
      </c>
      <c r="C405" s="134" t="s">
        <v>185</v>
      </c>
      <c r="D405" s="133" t="s">
        <v>106</v>
      </c>
      <c r="E405" s="132" t="s">
        <v>106</v>
      </c>
      <c r="F405" s="186" t="s">
        <v>140</v>
      </c>
      <c r="G405" s="187" t="s">
        <v>440</v>
      </c>
      <c r="H405" s="146"/>
      <c r="I405" s="147"/>
      <c r="J405" s="148"/>
      <c r="K405" s="148"/>
      <c r="L405" s="27" t="s">
        <v>287</v>
      </c>
      <c r="M405" s="28"/>
      <c r="N4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30" t="str">
        <f t="shared" si="46"/>
        <v xml:space="preserve"> </v>
      </c>
      <c r="Q4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30" t="str">
        <f t="shared" si="47"/>
        <v xml:space="preserve"> </v>
      </c>
      <c r="S4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30" t="str">
        <f t="shared" si="48"/>
        <v xml:space="preserve"> </v>
      </c>
      <c r="U4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30" t="str">
        <f t="shared" si="49"/>
        <v xml:space="preserve"> </v>
      </c>
      <c r="X4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30" t="str">
        <f t="shared" si="50"/>
        <v xml:space="preserve"> </v>
      </c>
      <c r="Z4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30" t="str">
        <f t="shared" si="51"/>
        <v xml:space="preserve"> </v>
      </c>
      <c r="AB40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7" customFormat="1" ht="26.4" hidden="1">
      <c r="A406" s="184" t="str">
        <f t="shared" si="45"/>
        <v>71080101024251</v>
      </c>
      <c r="B406" s="185" t="s">
        <v>439</v>
      </c>
      <c r="C406" s="134" t="s">
        <v>185</v>
      </c>
      <c r="D406" s="133" t="s">
        <v>106</v>
      </c>
      <c r="E406" s="132" t="s">
        <v>106</v>
      </c>
      <c r="F406" s="186" t="s">
        <v>140</v>
      </c>
      <c r="G406" s="131">
        <v>4251</v>
      </c>
      <c r="H406" s="17"/>
      <c r="I406" s="25"/>
      <c r="J406" s="26"/>
      <c r="K406" s="26"/>
      <c r="L406" s="30" t="s">
        <v>142</v>
      </c>
      <c r="M406" s="13">
        <v>4251</v>
      </c>
      <c r="N406" s="183" t="e">
        <f>+'havelvac 7.2'!N430+'havelvac 7.3'!N430+'havelvac 7.4'!N430+'havelvac 7.5'!N430+'havelvac 7.6'!N430+'havelvac 7.7'!N430+'havelvac 7.9'!N430+'havelvac 7.8'!N430+'havelvac 7.10'!N430+'havelvac 7.11'!N430+'havelvac 7.12'!N430+'havelvac 7.13'!#REF!</f>
        <v>#REF!</v>
      </c>
      <c r="O406" s="183" t="e">
        <f>+'havelvac 7.2'!O430+'havelvac 7.3'!O430+'havelvac 7.4'!O430+'havelvac 7.5'!O430+'havelvac 7.6'!O430+'havelvac 7.7'!O430+'havelvac 7.9'!O430+'havelvac 7.8'!O430+'havelvac 7.10'!O430+'havelvac 7.11'!O430+'havelvac 7.12'!O430+'havelvac 7.13'!#REF!</f>
        <v>#REF!</v>
      </c>
      <c r="P406" s="231" t="str">
        <f t="shared" si="46"/>
        <v xml:space="preserve"> </v>
      </c>
      <c r="Q4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31" t="str">
        <f t="shared" si="47"/>
        <v xml:space="preserve"> </v>
      </c>
      <c r="S4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31" t="str">
        <f t="shared" si="48"/>
        <v xml:space="preserve"> </v>
      </c>
      <c r="U4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3" t="e">
        <f>+'havelvac 7.2'!P430+'havelvac 7.3'!P430+'havelvac 7.4'!P430+'havelvac 7.5'!P430+'havelvac 7.6'!P430+'havelvac 7.7'!P430+'havelvac 7.9'!P430+'havelvac 7.8'!P430+'havelvac 7.10'!P430+'havelvac 7.11'!P430+'havelvac 7.12'!P430+'havelvac 7.13'!#REF!</f>
        <v>#REF!</v>
      </c>
      <c r="W406" s="231" t="str">
        <f t="shared" si="49"/>
        <v xml:space="preserve"> </v>
      </c>
      <c r="X4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31" t="str">
        <f t="shared" si="50"/>
        <v xml:space="preserve"> </v>
      </c>
      <c r="Z4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31" t="str">
        <f t="shared" si="51"/>
        <v xml:space="preserve"> </v>
      </c>
      <c r="AB4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7" customFormat="1" hidden="1">
      <c r="A407" s="184" t="str">
        <f t="shared" si="45"/>
        <v>71080101024639</v>
      </c>
      <c r="B407" s="185" t="s">
        <v>439</v>
      </c>
      <c r="C407" s="134" t="s">
        <v>185</v>
      </c>
      <c r="D407" s="133" t="s">
        <v>106</v>
      </c>
      <c r="E407" s="132" t="s">
        <v>106</v>
      </c>
      <c r="F407" s="186" t="s">
        <v>140</v>
      </c>
      <c r="G407" s="131">
        <v>4639</v>
      </c>
      <c r="H407" s="25"/>
      <c r="I407" s="18"/>
      <c r="J407" s="19"/>
      <c r="K407" s="19"/>
      <c r="L407" s="30" t="s">
        <v>167</v>
      </c>
      <c r="M407" s="31">
        <v>4639</v>
      </c>
      <c r="N407" s="183" t="e">
        <f>+'havelvac 7.2'!N431+'havelvac 7.3'!N431+'havelvac 7.4'!N431+'havelvac 7.5'!N431+'havelvac 7.6'!N431+'havelvac 7.7'!N431+'havelvac 7.9'!N431+'havelvac 7.8'!N431+'havelvac 7.10'!N431+'havelvac 7.11'!N431+'havelvac 7.12'!N431+'havelvac 7.13'!#REF!</f>
        <v>#REF!</v>
      </c>
      <c r="O407" s="183" t="e">
        <f>+'havelvac 7.2'!O431+'havelvac 7.3'!O431+'havelvac 7.4'!O431+'havelvac 7.5'!O431+'havelvac 7.6'!O431+'havelvac 7.7'!O431+'havelvac 7.9'!O431+'havelvac 7.8'!O431+'havelvac 7.10'!O431+'havelvac 7.11'!O431+'havelvac 7.12'!O431+'havelvac 7.13'!#REF!</f>
        <v>#REF!</v>
      </c>
      <c r="P407" s="231" t="str">
        <f t="shared" si="46"/>
        <v xml:space="preserve"> </v>
      </c>
      <c r="Q4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31" t="str">
        <f t="shared" si="47"/>
        <v xml:space="preserve"> </v>
      </c>
      <c r="S4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31" t="str">
        <f t="shared" si="48"/>
        <v xml:space="preserve"> </v>
      </c>
      <c r="U4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3" t="e">
        <f>+'havelvac 7.2'!P431+'havelvac 7.3'!P431+'havelvac 7.4'!P431+'havelvac 7.5'!P431+'havelvac 7.6'!P431+'havelvac 7.7'!P431+'havelvac 7.9'!P431+'havelvac 7.8'!P431+'havelvac 7.10'!P431+'havelvac 7.11'!P431+'havelvac 7.12'!P431+'havelvac 7.13'!#REF!</f>
        <v>#REF!</v>
      </c>
      <c r="W407" s="231" t="str">
        <f t="shared" si="49"/>
        <v xml:space="preserve"> </v>
      </c>
      <c r="X4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31" t="str">
        <f t="shared" si="50"/>
        <v xml:space="preserve"> </v>
      </c>
      <c r="Z4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31" t="str">
        <f t="shared" si="51"/>
        <v xml:space="preserve"> </v>
      </c>
      <c r="AB4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7" customFormat="1" ht="26.4" hidden="1">
      <c r="A408" s="184" t="str">
        <f t="shared" si="45"/>
        <v>71080101024819</v>
      </c>
      <c r="B408" s="185" t="s">
        <v>439</v>
      </c>
      <c r="C408" s="134" t="s">
        <v>185</v>
      </c>
      <c r="D408" s="133" t="s">
        <v>106</v>
      </c>
      <c r="E408" s="132" t="s">
        <v>106</v>
      </c>
      <c r="F408" s="186" t="s">
        <v>140</v>
      </c>
      <c r="G408" s="131">
        <v>4819</v>
      </c>
      <c r="H408" s="25"/>
      <c r="I408" s="18"/>
      <c r="J408" s="19"/>
      <c r="K408" s="19"/>
      <c r="L408" s="29" t="s">
        <v>219</v>
      </c>
      <c r="M408" s="12">
        <v>4819</v>
      </c>
      <c r="N408" s="183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08" s="183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08" s="231" t="str">
        <f t="shared" si="46"/>
        <v xml:space="preserve"> </v>
      </c>
      <c r="Q4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31" t="str">
        <f t="shared" si="47"/>
        <v xml:space="preserve"> </v>
      </c>
      <c r="S4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31" t="str">
        <f t="shared" si="48"/>
        <v xml:space="preserve"> </v>
      </c>
      <c r="U4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3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08" s="231" t="str">
        <f t="shared" si="49"/>
        <v xml:space="preserve"> </v>
      </c>
      <c r="X4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31" t="str">
        <f t="shared" si="50"/>
        <v xml:space="preserve"> </v>
      </c>
      <c r="Z4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31" t="str">
        <f t="shared" si="51"/>
        <v xml:space="preserve"> </v>
      </c>
      <c r="AB4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7" customFormat="1">
      <c r="A409" s="184" t="str">
        <f t="shared" si="45"/>
        <v>71080101025112</v>
      </c>
      <c r="B409" s="185" t="s">
        <v>439</v>
      </c>
      <c r="C409" s="134" t="s">
        <v>185</v>
      </c>
      <c r="D409" s="133" t="s">
        <v>106</v>
      </c>
      <c r="E409" s="132" t="s">
        <v>106</v>
      </c>
      <c r="F409" s="186" t="s">
        <v>140</v>
      </c>
      <c r="G409" s="131">
        <v>5112</v>
      </c>
      <c r="H409" s="25"/>
      <c r="I409" s="18"/>
      <c r="J409" s="19"/>
      <c r="K409" s="19"/>
      <c r="L409" s="30" t="s">
        <v>173</v>
      </c>
      <c r="M409" s="31">
        <v>5112</v>
      </c>
      <c r="N409" s="183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09" s="183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09" s="231" t="str">
        <f t="shared" si="46"/>
        <v xml:space="preserve"> </v>
      </c>
      <c r="Q4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31" t="str">
        <f t="shared" si="47"/>
        <v xml:space="preserve"> </v>
      </c>
      <c r="S4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31" t="str">
        <f t="shared" si="48"/>
        <v xml:space="preserve"> </v>
      </c>
      <c r="U4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3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09" s="231" t="str">
        <f t="shared" si="49"/>
        <v xml:space="preserve"> </v>
      </c>
      <c r="X4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31" t="str">
        <f t="shared" si="50"/>
        <v xml:space="preserve"> </v>
      </c>
      <c r="Z4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31" t="str">
        <f t="shared" si="51"/>
        <v xml:space="preserve"> </v>
      </c>
      <c r="AB4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7" customFormat="1" hidden="1">
      <c r="A410" s="184" t="str">
        <f t="shared" si="45"/>
        <v>71080101025113</v>
      </c>
      <c r="B410" s="185" t="s">
        <v>439</v>
      </c>
      <c r="C410" s="134" t="s">
        <v>185</v>
      </c>
      <c r="D410" s="133" t="s">
        <v>106</v>
      </c>
      <c r="E410" s="132" t="s">
        <v>106</v>
      </c>
      <c r="F410" s="186" t="s">
        <v>140</v>
      </c>
      <c r="G410" s="131">
        <v>5113</v>
      </c>
      <c r="H410" s="25"/>
      <c r="I410" s="18"/>
      <c r="J410" s="19"/>
      <c r="K410" s="19"/>
      <c r="L410" s="30" t="s">
        <v>174</v>
      </c>
      <c r="M410" s="31">
        <v>5113</v>
      </c>
      <c r="N410" s="183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0" s="183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0" s="231" t="str">
        <f t="shared" si="46"/>
        <v xml:space="preserve"> </v>
      </c>
      <c r="Q4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31" t="str">
        <f t="shared" si="47"/>
        <v xml:space="preserve"> </v>
      </c>
      <c r="S4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31" t="str">
        <f t="shared" si="48"/>
        <v xml:space="preserve"> </v>
      </c>
      <c r="U4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3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0" s="231" t="str">
        <f t="shared" si="49"/>
        <v xml:space="preserve"> </v>
      </c>
      <c r="X4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31" t="str">
        <f t="shared" si="50"/>
        <v xml:space="preserve"> </v>
      </c>
      <c r="Z4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31" t="str">
        <f t="shared" si="51"/>
        <v xml:space="preserve"> </v>
      </c>
      <c r="AB4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8" customFormat="1" ht="13.8" hidden="1">
      <c r="A411" s="184" t="str">
        <f t="shared" si="45"/>
        <v>71080101030000</v>
      </c>
      <c r="B411" s="185" t="s">
        <v>439</v>
      </c>
      <c r="C411" s="134" t="s">
        <v>185</v>
      </c>
      <c r="D411" s="133" t="s">
        <v>106</v>
      </c>
      <c r="E411" s="132" t="s">
        <v>106</v>
      </c>
      <c r="F411" s="186" t="s">
        <v>442</v>
      </c>
      <c r="G411" s="187" t="s">
        <v>440</v>
      </c>
      <c r="H411" s="146"/>
      <c r="I411" s="147"/>
      <c r="J411" s="148"/>
      <c r="K411" s="148"/>
      <c r="L411" s="27" t="s">
        <v>288</v>
      </c>
      <c r="M411" s="28"/>
      <c r="N411" s="197">
        <f>+'havelvac 7.2'!N435+'havelvac 7.3'!N435+'havelvac 7.4'!N435+'havelvac 7.5'!N435+'havelvac 7.6'!N435+'havelvac 7.7'!N435+'havelvac 7.9'!N435+'havelvac 7.8'!N435+'havelvac 7.10'!N435+'havelvac 7.11'!N435+'havelvac 7.12'!N435+'havelvac 7.13'!N433</f>
        <v>0</v>
      </c>
      <c r="O411" s="197">
        <f>+'havelvac 7.2'!O435+'havelvac 7.3'!O435+'havelvac 7.4'!O435+'havelvac 7.5'!O435+'havelvac 7.6'!O435+'havelvac 7.7'!O435+'havelvac 7.9'!O435+'havelvac 7.8'!O435+'havelvac 7.10'!O435+'havelvac 7.11'!O435+'havelvac 7.12'!O435+'havelvac 7.13'!O433</f>
        <v>0</v>
      </c>
      <c r="P411" s="230" t="str">
        <f t="shared" si="46"/>
        <v xml:space="preserve"> </v>
      </c>
      <c r="Q4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30" t="str">
        <f t="shared" si="47"/>
        <v xml:space="preserve"> </v>
      </c>
      <c r="S4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30" t="str">
        <f t="shared" si="48"/>
        <v xml:space="preserve"> </v>
      </c>
      <c r="U4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7">
        <f>+'havelvac 7.2'!P435+'havelvac 7.3'!P435+'havelvac 7.4'!P435+'havelvac 7.5'!P435+'havelvac 7.6'!P435+'havelvac 7.7'!P435+'havelvac 7.9'!P435+'havelvac 7.8'!P435+'havelvac 7.10'!P435+'havelvac 7.11'!P435+'havelvac 7.12'!P435+'havelvac 7.13'!P433</f>
        <v>0</v>
      </c>
      <c r="W411" s="230" t="str">
        <f t="shared" si="49"/>
        <v xml:space="preserve"> </v>
      </c>
      <c r="X4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30" t="str">
        <f t="shared" si="50"/>
        <v xml:space="preserve"> </v>
      </c>
      <c r="Z4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30" t="str">
        <f t="shared" si="51"/>
        <v xml:space="preserve"> </v>
      </c>
      <c r="AB4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7" customFormat="1" hidden="1">
      <c r="A412" s="184">
        <v>71080101035121</v>
      </c>
      <c r="B412" s="185" t="s">
        <v>439</v>
      </c>
      <c r="C412" s="134" t="s">
        <v>185</v>
      </c>
      <c r="D412" s="133" t="s">
        <v>106</v>
      </c>
      <c r="E412" s="132" t="s">
        <v>106</v>
      </c>
      <c r="F412" s="186" t="s">
        <v>442</v>
      </c>
      <c r="G412" s="131" t="s">
        <v>580</v>
      </c>
      <c r="H412" s="25"/>
      <c r="I412" s="18"/>
      <c r="J412" s="19"/>
      <c r="K412" s="19"/>
      <c r="L412" s="30" t="s">
        <v>423</v>
      </c>
      <c r="M412" s="31">
        <v>5121</v>
      </c>
      <c r="N412" s="183"/>
      <c r="O412" s="183"/>
      <c r="P412" s="231" t="str">
        <f t="shared" si="46"/>
        <v xml:space="preserve"> </v>
      </c>
      <c r="Q412" s="183"/>
      <c r="R412" s="231" t="str">
        <f t="shared" si="47"/>
        <v xml:space="preserve"> </v>
      </c>
      <c r="S412" s="183"/>
      <c r="T412" s="231" t="str">
        <f t="shared" si="48"/>
        <v xml:space="preserve"> </v>
      </c>
      <c r="U412" s="183"/>
      <c r="V412" s="183"/>
      <c r="W412" s="231" t="str">
        <f t="shared" si="49"/>
        <v xml:space="preserve"> </v>
      </c>
      <c r="X412" s="183"/>
      <c r="Y412" s="231" t="str">
        <f t="shared" si="50"/>
        <v xml:space="preserve"> </v>
      </c>
      <c r="Z412" s="183"/>
      <c r="AA412" s="231" t="str">
        <f t="shared" si="51"/>
        <v xml:space="preserve"> </v>
      </c>
      <c r="AB412" s="183"/>
    </row>
    <row r="413" spans="1:28" s="137" customFormat="1" ht="13.2" hidden="1">
      <c r="A413" s="184" t="str">
        <f t="shared" si="45"/>
        <v>71080101034239</v>
      </c>
      <c r="B413" s="185" t="s">
        <v>439</v>
      </c>
      <c r="C413" s="134" t="s">
        <v>185</v>
      </c>
      <c r="D413" s="133" t="s">
        <v>106</v>
      </c>
      <c r="E413" s="132" t="s">
        <v>106</v>
      </c>
      <c r="F413" s="186" t="s">
        <v>442</v>
      </c>
      <c r="G413" s="131">
        <v>4239</v>
      </c>
      <c r="H413" s="25"/>
      <c r="I413" s="18"/>
      <c r="J413" s="19"/>
      <c r="K413" s="19"/>
      <c r="L413" s="29" t="s">
        <v>125</v>
      </c>
      <c r="M413" s="12">
        <v>4239</v>
      </c>
      <c r="N413" s="190">
        <f>+'havelvac 7.2'!N436+'havelvac 7.3'!N436+'havelvac 7.4'!N436+'havelvac 7.5'!N436+'havelvac 7.6'!N436+'havelvac 7.7'!N436+'havelvac 7.9'!N436+'havelvac 7.8'!N436+'havelvac 7.10'!N436+'havelvac 7.11'!N436+'havelvac 7.12'!N436+'havelvac 7.13'!N434</f>
        <v>0</v>
      </c>
      <c r="O413" s="190">
        <f>+'havelvac 7.2'!O436+'havelvac 7.3'!O436+'havelvac 7.4'!O436+'havelvac 7.5'!O436+'havelvac 7.6'!O436+'havelvac 7.7'!O436+'havelvac 7.9'!O436+'havelvac 7.8'!O436+'havelvac 7.10'!O436+'havelvac 7.11'!O436+'havelvac 7.12'!O436+'havelvac 7.13'!O434</f>
        <v>0</v>
      </c>
      <c r="P413" s="227" t="str">
        <f t="shared" si="46"/>
        <v xml:space="preserve"> </v>
      </c>
      <c r="Q4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7" t="str">
        <f t="shared" si="47"/>
        <v xml:space="preserve"> </v>
      </c>
      <c r="S4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7" t="str">
        <f t="shared" si="48"/>
        <v xml:space="preserve"> </v>
      </c>
      <c r="U4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90">
        <f>+'havelvac 7.2'!P436+'havelvac 7.3'!P436+'havelvac 7.4'!P436+'havelvac 7.5'!P436+'havelvac 7.6'!P436+'havelvac 7.7'!P436+'havelvac 7.9'!P436+'havelvac 7.8'!P436+'havelvac 7.10'!P436+'havelvac 7.11'!P436+'havelvac 7.12'!P436+'havelvac 7.13'!P434</f>
        <v>0</v>
      </c>
      <c r="W413" s="227" t="str">
        <f t="shared" si="49"/>
        <v xml:space="preserve"> </v>
      </c>
      <c r="X4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7" t="str">
        <f t="shared" si="50"/>
        <v xml:space="preserve"> </v>
      </c>
      <c r="Z4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7" t="str">
        <f t="shared" si="51"/>
        <v xml:space="preserve"> </v>
      </c>
      <c r="AB4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9" customFormat="1" ht="13.8">
      <c r="A414" s="184" t="str">
        <f t="shared" si="45"/>
        <v>71080200000000</v>
      </c>
      <c r="B414" s="185" t="s">
        <v>439</v>
      </c>
      <c r="C414" s="134" t="s">
        <v>185</v>
      </c>
      <c r="D414" s="133" t="s">
        <v>140</v>
      </c>
      <c r="E414" s="132" t="s">
        <v>441</v>
      </c>
      <c r="F414" s="186" t="s">
        <v>441</v>
      </c>
      <c r="G414" s="187" t="s">
        <v>440</v>
      </c>
      <c r="H414" s="175">
        <v>2820</v>
      </c>
      <c r="I414" s="166" t="s">
        <v>185</v>
      </c>
      <c r="J414" s="167">
        <v>2</v>
      </c>
      <c r="K414" s="167">
        <v>0</v>
      </c>
      <c r="L414" s="168" t="s">
        <v>289</v>
      </c>
      <c r="M414" s="176"/>
      <c r="N414" s="188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14" s="188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14" s="228" t="str">
        <f t="shared" si="46"/>
        <v xml:space="preserve"> </v>
      </c>
      <c r="Q4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8" t="str">
        <f t="shared" si="47"/>
        <v xml:space="preserve"> </v>
      </c>
      <c r="S4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8" t="str">
        <f t="shared" si="48"/>
        <v xml:space="preserve"> </v>
      </c>
      <c r="U4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8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14" s="228" t="str">
        <f t="shared" si="49"/>
        <v xml:space="preserve"> </v>
      </c>
      <c r="X4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8" t="str">
        <f t="shared" si="50"/>
        <v xml:space="preserve"> </v>
      </c>
      <c r="Z4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8" t="str">
        <f t="shared" si="51"/>
        <v xml:space="preserve"> </v>
      </c>
      <c r="AB4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7" customFormat="1" ht="13.2">
      <c r="A415" s="184" t="str">
        <f t="shared" si="45"/>
        <v>71080200000001</v>
      </c>
      <c r="B415" s="185" t="s">
        <v>439</v>
      </c>
      <c r="C415" s="134" t="s">
        <v>185</v>
      </c>
      <c r="D415" s="133" t="s">
        <v>140</v>
      </c>
      <c r="E415" s="132" t="s">
        <v>441</v>
      </c>
      <c r="F415" s="186" t="s">
        <v>441</v>
      </c>
      <c r="G415" s="187" t="s">
        <v>96</v>
      </c>
      <c r="H415" s="25"/>
      <c r="I415" s="18"/>
      <c r="J415" s="19"/>
      <c r="K415" s="19"/>
      <c r="L415" s="30" t="s">
        <v>110</v>
      </c>
      <c r="M415" s="31"/>
      <c r="N415" s="190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15" s="190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15" s="227" t="str">
        <f t="shared" si="46"/>
        <v xml:space="preserve"> </v>
      </c>
      <c r="Q41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7" t="str">
        <f t="shared" si="47"/>
        <v xml:space="preserve"> </v>
      </c>
      <c r="S41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7" t="str">
        <f t="shared" si="48"/>
        <v xml:space="preserve"> </v>
      </c>
      <c r="U41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90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15" s="227" t="str">
        <f t="shared" si="49"/>
        <v xml:space="preserve"> </v>
      </c>
      <c r="X41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7" t="str">
        <f t="shared" si="50"/>
        <v xml:space="preserve"> </v>
      </c>
      <c r="Z41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7" t="str">
        <f t="shared" si="51"/>
        <v xml:space="preserve"> </v>
      </c>
      <c r="AB41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3" customFormat="1" ht="13.2">
      <c r="A416" s="184" t="str">
        <f t="shared" si="45"/>
        <v>71080201000000</v>
      </c>
      <c r="B416" s="185" t="s">
        <v>439</v>
      </c>
      <c r="C416" s="134" t="s">
        <v>185</v>
      </c>
      <c r="D416" s="133" t="s">
        <v>140</v>
      </c>
      <c r="E416" s="132" t="s">
        <v>106</v>
      </c>
      <c r="F416" s="186" t="s">
        <v>441</v>
      </c>
      <c r="G416" s="187" t="s">
        <v>440</v>
      </c>
      <c r="H416" s="151">
        <v>2821</v>
      </c>
      <c r="I416" s="152" t="s">
        <v>185</v>
      </c>
      <c r="J416" s="153">
        <v>2</v>
      </c>
      <c r="K416" s="153">
        <v>1</v>
      </c>
      <c r="L416" s="154" t="s">
        <v>290</v>
      </c>
      <c r="M416" s="155"/>
      <c r="N416" s="192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16" s="192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16" s="229" t="str">
        <f t="shared" si="46"/>
        <v xml:space="preserve"> </v>
      </c>
      <c r="Q41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9" t="str">
        <f t="shared" si="47"/>
        <v xml:space="preserve"> </v>
      </c>
      <c r="S41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9" t="str">
        <f t="shared" si="48"/>
        <v xml:space="preserve"> </v>
      </c>
      <c r="U41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2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16" s="229" t="str">
        <f t="shared" si="49"/>
        <v xml:space="preserve"> </v>
      </c>
      <c r="X41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9" t="str">
        <f t="shared" si="50"/>
        <v xml:space="preserve"> </v>
      </c>
      <c r="Z41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9" t="str">
        <f t="shared" si="51"/>
        <v xml:space="preserve"> </v>
      </c>
      <c r="AB41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7" customFormat="1" ht="13.2">
      <c r="A417" s="184" t="str">
        <f t="shared" ref="A417:A480" si="52">CONCATENATE(B417,C417,D417,E417,F417,G417)</f>
        <v>71080201000001</v>
      </c>
      <c r="B417" s="185" t="s">
        <v>439</v>
      </c>
      <c r="C417" s="134" t="s">
        <v>185</v>
      </c>
      <c r="D417" s="133" t="s">
        <v>140</v>
      </c>
      <c r="E417" s="132" t="s">
        <v>106</v>
      </c>
      <c r="F417" s="186" t="s">
        <v>441</v>
      </c>
      <c r="G417" s="187" t="s">
        <v>96</v>
      </c>
      <c r="H417" s="25"/>
      <c r="I417" s="25"/>
      <c r="J417" s="26"/>
      <c r="K417" s="26"/>
      <c r="L417" s="30" t="s">
        <v>108</v>
      </c>
      <c r="M417" s="31"/>
      <c r="N417" s="190">
        <f>+'havelvac 7.2'!N428+'havelvac 7.3'!N428+'havelvac 7.4'!N428+'havelvac 7.5'!N428+'havelvac 7.6'!N428+'havelvac 7.7'!N428+'havelvac 7.9'!N428+'havelvac 7.8'!N428+'havelvac 7.10'!N428+'havelvac 7.11'!N428+'havelvac 7.12'!N428+'havelvac 7.13'!N439</f>
        <v>0</v>
      </c>
      <c r="O417" s="190">
        <f>+'havelvac 7.2'!O428+'havelvac 7.3'!O428+'havelvac 7.4'!O428+'havelvac 7.5'!O428+'havelvac 7.6'!O428+'havelvac 7.7'!O428+'havelvac 7.9'!O428+'havelvac 7.8'!O428+'havelvac 7.10'!O428+'havelvac 7.11'!O428+'havelvac 7.12'!O428+'havelvac 7.13'!O439</f>
        <v>0</v>
      </c>
      <c r="P417" s="227" t="str">
        <f t="shared" si="46"/>
        <v xml:space="preserve"> </v>
      </c>
      <c r="Q41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7" t="str">
        <f t="shared" si="47"/>
        <v xml:space="preserve"> </v>
      </c>
      <c r="S41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7" t="str">
        <f t="shared" si="48"/>
        <v xml:space="preserve"> </v>
      </c>
      <c r="U41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90">
        <f>+'havelvac 7.2'!P428+'havelvac 7.3'!P428+'havelvac 7.4'!P428+'havelvac 7.5'!P428+'havelvac 7.6'!P428+'havelvac 7.7'!P428+'havelvac 7.9'!P428+'havelvac 7.8'!P428+'havelvac 7.10'!P428+'havelvac 7.11'!P428+'havelvac 7.12'!P428+'havelvac 7.13'!P439</f>
        <v>0</v>
      </c>
      <c r="W417" s="227" t="str">
        <f t="shared" si="49"/>
        <v xml:space="preserve"> </v>
      </c>
      <c r="X41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7" t="str">
        <f t="shared" si="50"/>
        <v xml:space="preserve"> </v>
      </c>
      <c r="Z41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7" t="str">
        <f t="shared" si="51"/>
        <v xml:space="preserve"> </v>
      </c>
      <c r="AB41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8" customFormat="1" ht="13.8">
      <c r="A418" s="184" t="str">
        <f t="shared" si="52"/>
        <v>71080201010000</v>
      </c>
      <c r="B418" s="185" t="s">
        <v>439</v>
      </c>
      <c r="C418" s="134" t="s">
        <v>185</v>
      </c>
      <c r="D418" s="133" t="s">
        <v>140</v>
      </c>
      <c r="E418" s="132" t="s">
        <v>106</v>
      </c>
      <c r="F418" s="186" t="s">
        <v>106</v>
      </c>
      <c r="G418" s="187" t="s">
        <v>440</v>
      </c>
      <c r="H418" s="146"/>
      <c r="I418" s="147"/>
      <c r="J418" s="148"/>
      <c r="K418" s="148"/>
      <c r="L418" s="27" t="s">
        <v>291</v>
      </c>
      <c r="M418" s="28"/>
      <c r="N418" s="197">
        <f>+'havelvac 7.2'!N429+'havelvac 7.3'!N429+'havelvac 7.4'!N429+'havelvac 7.5'!N429+'havelvac 7.6'!N429+'havelvac 7.7'!N429+'havelvac 7.9'!N429+'havelvac 7.8'!N429+'havelvac 7.10'!N429+'havelvac 7.11'!N429+'havelvac 7.12'!N429+'havelvac 7.13'!N440</f>
        <v>0</v>
      </c>
      <c r="O418" s="197">
        <f>+'havelvac 7.2'!O429+'havelvac 7.3'!O429+'havelvac 7.4'!O429+'havelvac 7.5'!O429+'havelvac 7.6'!O429+'havelvac 7.7'!O429+'havelvac 7.9'!O429+'havelvac 7.8'!O429+'havelvac 7.10'!O429+'havelvac 7.11'!O429+'havelvac 7.12'!O429+'havelvac 7.13'!O440</f>
        <v>0</v>
      </c>
      <c r="P418" s="230" t="str">
        <f t="shared" si="46"/>
        <v xml:space="preserve"> </v>
      </c>
      <c r="Q41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30" t="str">
        <f t="shared" si="47"/>
        <v xml:space="preserve"> </v>
      </c>
      <c r="S41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30" t="str">
        <f t="shared" si="48"/>
        <v xml:space="preserve"> </v>
      </c>
      <c r="U41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7">
        <f>+'havelvac 7.2'!P429+'havelvac 7.3'!P429+'havelvac 7.4'!P429+'havelvac 7.5'!P429+'havelvac 7.6'!P429+'havelvac 7.7'!P429+'havelvac 7.9'!P429+'havelvac 7.8'!P429+'havelvac 7.10'!P429+'havelvac 7.11'!P429+'havelvac 7.12'!P429+'havelvac 7.13'!P440</f>
        <v>0</v>
      </c>
      <c r="W418" s="230" t="str">
        <f t="shared" si="49"/>
        <v xml:space="preserve"> </v>
      </c>
      <c r="X41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30" t="str">
        <f t="shared" si="50"/>
        <v xml:space="preserve"> </v>
      </c>
      <c r="Z41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30" t="str">
        <f t="shared" si="51"/>
        <v xml:space="preserve"> </v>
      </c>
      <c r="AB41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7" customFormat="1" ht="26.4">
      <c r="A419" s="184" t="str">
        <f t="shared" si="52"/>
        <v>71080201014511</v>
      </c>
      <c r="B419" s="185" t="s">
        <v>439</v>
      </c>
      <c r="C419" s="134" t="s">
        <v>185</v>
      </c>
      <c r="D419" s="133" t="s">
        <v>140</v>
      </c>
      <c r="E419" s="132" t="s">
        <v>106</v>
      </c>
      <c r="F419" s="186" t="s">
        <v>106</v>
      </c>
      <c r="G419" s="131">
        <v>4511</v>
      </c>
      <c r="H419" s="25"/>
      <c r="I419" s="18"/>
      <c r="J419" s="19"/>
      <c r="K419" s="19"/>
      <c r="L419" s="29" t="s">
        <v>217</v>
      </c>
      <c r="M419" s="12">
        <v>4511</v>
      </c>
      <c r="N4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7.13'!N428</f>
        <v>#REF!</v>
      </c>
      <c r="O4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7.13'!O428</f>
        <v>#REF!</v>
      </c>
      <c r="P419" s="231" t="str">
        <f t="shared" si="46"/>
        <v xml:space="preserve"> </v>
      </c>
      <c r="Q4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31" t="str">
        <f t="shared" si="47"/>
        <v xml:space="preserve"> </v>
      </c>
      <c r="S4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31" t="str">
        <f t="shared" si="48"/>
        <v xml:space="preserve"> </v>
      </c>
      <c r="U4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7.13'!P428</f>
        <v>#REF!</v>
      </c>
      <c r="W419" s="231" t="str">
        <f t="shared" si="49"/>
        <v xml:space="preserve"> </v>
      </c>
      <c r="X4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31" t="str">
        <f t="shared" si="50"/>
        <v xml:space="preserve"> </v>
      </c>
      <c r="Z4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31" t="str">
        <f t="shared" si="51"/>
        <v xml:space="preserve"> </v>
      </c>
      <c r="AB4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8" customFormat="1" ht="13.8" hidden="1">
      <c r="A420" s="184" t="str">
        <f t="shared" si="52"/>
        <v>71080201020000</v>
      </c>
      <c r="B420" s="185" t="s">
        <v>439</v>
      </c>
      <c r="C420" s="134" t="s">
        <v>185</v>
      </c>
      <c r="D420" s="133" t="s">
        <v>140</v>
      </c>
      <c r="E420" s="132" t="s">
        <v>106</v>
      </c>
      <c r="F420" s="186" t="s">
        <v>140</v>
      </c>
      <c r="G420" s="187" t="s">
        <v>440</v>
      </c>
      <c r="H420" s="146"/>
      <c r="I420" s="147"/>
      <c r="J420" s="148"/>
      <c r="K420" s="148"/>
      <c r="L420" s="27" t="s">
        <v>292</v>
      </c>
      <c r="M420" s="28"/>
      <c r="N4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7.13'!N429</f>
        <v>#REF!</v>
      </c>
      <c r="O4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7.13'!O429</f>
        <v>#REF!</v>
      </c>
      <c r="P420" s="230" t="str">
        <f t="shared" si="46"/>
        <v xml:space="preserve"> </v>
      </c>
      <c r="Q4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30" t="str">
        <f t="shared" si="47"/>
        <v xml:space="preserve"> </v>
      </c>
      <c r="S4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30" t="str">
        <f t="shared" si="48"/>
        <v xml:space="preserve"> </v>
      </c>
      <c r="U4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7.13'!P429</f>
        <v>#REF!</v>
      </c>
      <c r="W420" s="230" t="str">
        <f t="shared" si="49"/>
        <v xml:space="preserve"> </v>
      </c>
      <c r="X4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30" t="str">
        <f t="shared" si="50"/>
        <v xml:space="preserve"> </v>
      </c>
      <c r="Z4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30" t="str">
        <f t="shared" si="51"/>
        <v xml:space="preserve"> </v>
      </c>
      <c r="AB4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7" customFormat="1" hidden="1">
      <c r="A421" s="184" t="str">
        <f t="shared" si="52"/>
        <v>71080201025113</v>
      </c>
      <c r="B421" s="185" t="s">
        <v>439</v>
      </c>
      <c r="C421" s="134" t="s">
        <v>185</v>
      </c>
      <c r="D421" s="133" t="s">
        <v>140</v>
      </c>
      <c r="E421" s="132" t="s">
        <v>106</v>
      </c>
      <c r="F421" s="186" t="s">
        <v>140</v>
      </c>
      <c r="G421" s="131">
        <v>5113</v>
      </c>
      <c r="H421" s="25"/>
      <c r="I421" s="18"/>
      <c r="J421" s="19"/>
      <c r="K421" s="19"/>
      <c r="L421" s="29" t="s">
        <v>174</v>
      </c>
      <c r="M421" s="12">
        <v>5113</v>
      </c>
      <c r="N4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31" t="str">
        <f t="shared" si="46"/>
        <v xml:space="preserve"> </v>
      </c>
      <c r="Q4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31" t="str">
        <f t="shared" si="47"/>
        <v xml:space="preserve"> </v>
      </c>
      <c r="S4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31" t="str">
        <f t="shared" si="48"/>
        <v xml:space="preserve"> </v>
      </c>
      <c r="U4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31" t="str">
        <f t="shared" si="49"/>
        <v xml:space="preserve"> </v>
      </c>
      <c r="X4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31" t="str">
        <f t="shared" si="50"/>
        <v xml:space="preserve"> </v>
      </c>
      <c r="Z4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31" t="str">
        <f t="shared" si="51"/>
        <v xml:space="preserve"> </v>
      </c>
      <c r="AB4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3" customFormat="1" ht="13.2" hidden="1">
      <c r="A422" s="184" t="str">
        <f t="shared" si="52"/>
        <v>71080202000000</v>
      </c>
      <c r="B422" s="185" t="s">
        <v>439</v>
      </c>
      <c r="C422" s="134" t="s">
        <v>185</v>
      </c>
      <c r="D422" s="133" t="s">
        <v>140</v>
      </c>
      <c r="E422" s="132" t="s">
        <v>140</v>
      </c>
      <c r="F422" s="186" t="s">
        <v>441</v>
      </c>
      <c r="G422" s="187" t="s">
        <v>440</v>
      </c>
      <c r="H422" s="151">
        <v>2821</v>
      </c>
      <c r="I422" s="152" t="s">
        <v>185</v>
      </c>
      <c r="J422" s="153">
        <v>2</v>
      </c>
      <c r="K422" s="153">
        <v>2</v>
      </c>
      <c r="L422" s="154" t="s">
        <v>293</v>
      </c>
      <c r="M422" s="155"/>
      <c r="N42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9" t="str">
        <f t="shared" si="46"/>
        <v xml:space="preserve"> </v>
      </c>
      <c r="Q42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9" t="str">
        <f t="shared" si="47"/>
        <v xml:space="preserve"> </v>
      </c>
      <c r="S42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9" t="str">
        <f t="shared" si="48"/>
        <v xml:space="preserve"> </v>
      </c>
      <c r="U42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9" t="str">
        <f t="shared" si="49"/>
        <v xml:space="preserve"> </v>
      </c>
      <c r="X42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9" t="str">
        <f t="shared" si="50"/>
        <v xml:space="preserve"> </v>
      </c>
      <c r="Z42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9" t="str">
        <f t="shared" si="51"/>
        <v xml:space="preserve"> </v>
      </c>
      <c r="AB42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7" customFormat="1" ht="13.2" hidden="1">
      <c r="A423" s="184" t="str">
        <f t="shared" si="52"/>
        <v>71080202000001</v>
      </c>
      <c r="B423" s="185" t="s">
        <v>439</v>
      </c>
      <c r="C423" s="134" t="s">
        <v>185</v>
      </c>
      <c r="D423" s="133" t="s">
        <v>140</v>
      </c>
      <c r="E423" s="132" t="s">
        <v>140</v>
      </c>
      <c r="F423" s="186" t="s">
        <v>441</v>
      </c>
      <c r="G423" s="187" t="s">
        <v>96</v>
      </c>
      <c r="H423" s="25"/>
      <c r="I423" s="25"/>
      <c r="J423" s="26"/>
      <c r="K423" s="26"/>
      <c r="L423" s="30" t="s">
        <v>108</v>
      </c>
      <c r="M423" s="31"/>
      <c r="N423" s="190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90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7" t="str">
        <f t="shared" si="46"/>
        <v xml:space="preserve"> </v>
      </c>
      <c r="Q42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7" t="str">
        <f t="shared" si="47"/>
        <v xml:space="preserve"> </v>
      </c>
      <c r="S42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7" t="str">
        <f t="shared" si="48"/>
        <v xml:space="preserve"> </v>
      </c>
      <c r="U42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90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7" t="str">
        <f t="shared" si="49"/>
        <v xml:space="preserve"> </v>
      </c>
      <c r="X42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7" t="str">
        <f t="shared" si="50"/>
        <v xml:space="preserve"> </v>
      </c>
      <c r="Z42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7" t="str">
        <f t="shared" si="51"/>
        <v xml:space="preserve"> </v>
      </c>
      <c r="AB42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8" customFormat="1" ht="13.8" hidden="1">
      <c r="A424" s="184" t="str">
        <f t="shared" si="52"/>
        <v>71080202010000</v>
      </c>
      <c r="B424" s="185" t="s">
        <v>439</v>
      </c>
      <c r="C424" s="134" t="s">
        <v>185</v>
      </c>
      <c r="D424" s="133" t="s">
        <v>140</v>
      </c>
      <c r="E424" s="132" t="s">
        <v>140</v>
      </c>
      <c r="F424" s="186" t="s">
        <v>106</v>
      </c>
      <c r="G424" s="187" t="s">
        <v>440</v>
      </c>
      <c r="H424" s="146"/>
      <c r="I424" s="147"/>
      <c r="J424" s="148"/>
      <c r="K424" s="148"/>
      <c r="L424" s="27" t="s">
        <v>294</v>
      </c>
      <c r="M424" s="28"/>
      <c r="N424" s="197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7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30" t="str">
        <f t="shared" si="46"/>
        <v xml:space="preserve"> </v>
      </c>
      <c r="Q42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30" t="str">
        <f t="shared" si="47"/>
        <v xml:space="preserve"> </v>
      </c>
      <c r="S42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30" t="str">
        <f t="shared" si="48"/>
        <v xml:space="preserve"> </v>
      </c>
      <c r="U42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7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30" t="str">
        <f t="shared" si="49"/>
        <v xml:space="preserve"> </v>
      </c>
      <c r="X42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30" t="str">
        <f t="shared" si="50"/>
        <v xml:space="preserve"> </v>
      </c>
      <c r="Z42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30" t="str">
        <f t="shared" si="51"/>
        <v xml:space="preserve"> </v>
      </c>
      <c r="AB42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7" customFormat="1" ht="26.4" hidden="1">
      <c r="A425" s="184" t="str">
        <f t="shared" si="52"/>
        <v>71080202014511</v>
      </c>
      <c r="B425" s="185" t="s">
        <v>439</v>
      </c>
      <c r="C425" s="134" t="s">
        <v>185</v>
      </c>
      <c r="D425" s="133" t="s">
        <v>140</v>
      </c>
      <c r="E425" s="132" t="s">
        <v>140</v>
      </c>
      <c r="F425" s="186" t="s">
        <v>106</v>
      </c>
      <c r="G425" s="131">
        <v>4511</v>
      </c>
      <c r="H425" s="25"/>
      <c r="I425" s="25"/>
      <c r="J425" s="26"/>
      <c r="K425" s="26"/>
      <c r="L425" s="29" t="s">
        <v>217</v>
      </c>
      <c r="M425" s="12">
        <v>4511</v>
      </c>
      <c r="N425" s="183">
        <f>+'havelvac 7.2'!N441+'havelvac 7.3'!N441+'havelvac 7.4'!N441+'havelvac 7.5'!N441+'havelvac 7.6'!N441+'havelvac 7.7'!N441+'havelvac 7.9'!N441+'havelvac 7.8'!N441+'havelvac 7.10'!N441+'havelvac 7.11'!N441+'havelvac 7.12'!N441+'havelvac 7.13'!N93</f>
        <v>0</v>
      </c>
      <c r="O425" s="183">
        <f>+'havelvac 7.2'!O441+'havelvac 7.3'!O441+'havelvac 7.4'!O441+'havelvac 7.5'!O441+'havelvac 7.6'!O441+'havelvac 7.7'!O441+'havelvac 7.9'!O441+'havelvac 7.8'!O441+'havelvac 7.10'!O441+'havelvac 7.11'!O441+'havelvac 7.12'!O441+'havelvac 7.13'!O93</f>
        <v>0</v>
      </c>
      <c r="P425" s="231" t="str">
        <f t="shared" si="46"/>
        <v xml:space="preserve"> </v>
      </c>
      <c r="Q4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31" t="str">
        <f t="shared" si="47"/>
        <v xml:space="preserve"> </v>
      </c>
      <c r="S4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31" t="str">
        <f t="shared" si="48"/>
        <v xml:space="preserve"> </v>
      </c>
      <c r="U4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3">
        <f>+'havelvac 7.2'!P441+'havelvac 7.3'!P441+'havelvac 7.4'!P441+'havelvac 7.5'!P441+'havelvac 7.6'!P441+'havelvac 7.7'!P441+'havelvac 7.9'!P441+'havelvac 7.8'!P441+'havelvac 7.10'!P441+'havelvac 7.11'!P441+'havelvac 7.12'!P441+'havelvac 7.13'!P93</f>
        <v>0</v>
      </c>
      <c r="W425" s="231" t="str">
        <f t="shared" si="49"/>
        <v xml:space="preserve"> </v>
      </c>
      <c r="X4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31" t="str">
        <f t="shared" si="50"/>
        <v xml:space="preserve"> </v>
      </c>
      <c r="Z4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31" t="str">
        <f t="shared" si="51"/>
        <v xml:space="preserve"> </v>
      </c>
      <c r="AB4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8" customFormat="1" ht="13.8" hidden="1">
      <c r="A426" s="184" t="str">
        <f t="shared" si="52"/>
        <v>71080202020000</v>
      </c>
      <c r="B426" s="185" t="s">
        <v>439</v>
      </c>
      <c r="C426" s="134" t="s">
        <v>185</v>
      </c>
      <c r="D426" s="133" t="s">
        <v>140</v>
      </c>
      <c r="E426" s="132" t="s">
        <v>140</v>
      </c>
      <c r="F426" s="186" t="s">
        <v>140</v>
      </c>
      <c r="G426" s="187" t="s">
        <v>440</v>
      </c>
      <c r="H426" s="146"/>
      <c r="I426" s="147"/>
      <c r="J426" s="148"/>
      <c r="K426" s="148"/>
      <c r="L426" s="27" t="s">
        <v>295</v>
      </c>
      <c r="M426" s="28"/>
      <c r="N426" s="197">
        <f>+'havelvac 7.2'!N442+'havelvac 7.3'!N442+'havelvac 7.4'!N442+'havelvac 7.5'!N442+'havelvac 7.6'!N442+'havelvac 7.7'!N442+'havelvac 7.9'!N442+'havelvac 7.8'!N442+'havelvac 7.10'!N442+'havelvac 7.11'!N442+'havelvac 7.12'!N442+'havelvac 7.13'!N94</f>
        <v>0</v>
      </c>
      <c r="O426" s="197">
        <f>+'havelvac 7.2'!O442+'havelvac 7.3'!O442+'havelvac 7.4'!O442+'havelvac 7.5'!O442+'havelvac 7.6'!O442+'havelvac 7.7'!O442+'havelvac 7.9'!O442+'havelvac 7.8'!O442+'havelvac 7.10'!O442+'havelvac 7.11'!O442+'havelvac 7.12'!O442+'havelvac 7.13'!O94</f>
        <v>0</v>
      </c>
      <c r="P426" s="230" t="str">
        <f t="shared" si="46"/>
        <v xml:space="preserve"> </v>
      </c>
      <c r="Q42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30" t="str">
        <f t="shared" si="47"/>
        <v xml:space="preserve"> </v>
      </c>
      <c r="S42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30" t="str">
        <f t="shared" si="48"/>
        <v xml:space="preserve"> </v>
      </c>
      <c r="U42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7">
        <f>+'havelvac 7.2'!P442+'havelvac 7.3'!P442+'havelvac 7.4'!P442+'havelvac 7.5'!P442+'havelvac 7.6'!P442+'havelvac 7.7'!P442+'havelvac 7.9'!P442+'havelvac 7.8'!P442+'havelvac 7.10'!P442+'havelvac 7.11'!P442+'havelvac 7.12'!P442+'havelvac 7.13'!P94</f>
        <v>0</v>
      </c>
      <c r="W426" s="230" t="str">
        <f t="shared" si="49"/>
        <v xml:space="preserve"> </v>
      </c>
      <c r="X42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30" t="str">
        <f t="shared" si="50"/>
        <v xml:space="preserve"> </v>
      </c>
      <c r="Z42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30" t="str">
        <f t="shared" si="51"/>
        <v xml:space="preserve"> </v>
      </c>
      <c r="AB42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7" customFormat="1" hidden="1">
      <c r="A427" s="184" t="str">
        <f t="shared" si="52"/>
        <v>71080202024639</v>
      </c>
      <c r="B427" s="185" t="s">
        <v>439</v>
      </c>
      <c r="C427" s="134" t="s">
        <v>185</v>
      </c>
      <c r="D427" s="133" t="s">
        <v>140</v>
      </c>
      <c r="E427" s="132" t="s">
        <v>140</v>
      </c>
      <c r="F427" s="186" t="s">
        <v>140</v>
      </c>
      <c r="G427" s="187" t="s">
        <v>86</v>
      </c>
      <c r="H427" s="194"/>
      <c r="I427" s="194"/>
      <c r="J427" s="195"/>
      <c r="K427" s="196"/>
      <c r="L427" s="36" t="s">
        <v>167</v>
      </c>
      <c r="M427" s="12" t="s">
        <v>86</v>
      </c>
      <c r="N427" s="183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27" s="183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27" s="231" t="str">
        <f t="shared" si="46"/>
        <v xml:space="preserve"> </v>
      </c>
      <c r="Q4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31" t="str">
        <f t="shared" si="47"/>
        <v xml:space="preserve"> </v>
      </c>
      <c r="S4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31" t="str">
        <f t="shared" si="48"/>
        <v xml:space="preserve"> </v>
      </c>
      <c r="U4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3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27" s="231" t="str">
        <f t="shared" si="49"/>
        <v xml:space="preserve"> </v>
      </c>
      <c r="X4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31" t="str">
        <f t="shared" si="50"/>
        <v xml:space="preserve"> </v>
      </c>
      <c r="Z4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31" t="str">
        <f t="shared" si="51"/>
        <v xml:space="preserve"> </v>
      </c>
      <c r="AB4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7" customFormat="1" hidden="1">
      <c r="A428" s="184" t="str">
        <f t="shared" si="52"/>
        <v>71080202025113</v>
      </c>
      <c r="B428" s="185" t="s">
        <v>439</v>
      </c>
      <c r="C428" s="134" t="s">
        <v>185</v>
      </c>
      <c r="D428" s="133" t="s">
        <v>140</v>
      </c>
      <c r="E428" s="132" t="s">
        <v>140</v>
      </c>
      <c r="F428" s="186" t="s">
        <v>140</v>
      </c>
      <c r="G428" s="131">
        <v>5113</v>
      </c>
      <c r="H428" s="25"/>
      <c r="I428" s="25"/>
      <c r="J428" s="26"/>
      <c r="K428" s="26"/>
      <c r="L428" s="32" t="s">
        <v>143</v>
      </c>
      <c r="M428" s="48">
        <v>5113</v>
      </c>
      <c r="N428" s="183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28" s="183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28" s="231" t="str">
        <f t="shared" si="46"/>
        <v xml:space="preserve"> </v>
      </c>
      <c r="Q4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31" t="str">
        <f t="shared" si="47"/>
        <v xml:space="preserve"> </v>
      </c>
      <c r="S4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31" t="str">
        <f t="shared" si="48"/>
        <v xml:space="preserve"> </v>
      </c>
      <c r="U4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3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28" s="231" t="str">
        <f t="shared" si="49"/>
        <v xml:space="preserve"> </v>
      </c>
      <c r="X4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31" t="str">
        <f t="shared" si="50"/>
        <v xml:space="preserve"> </v>
      </c>
      <c r="Z4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31" t="str">
        <f t="shared" si="51"/>
        <v xml:space="preserve"> </v>
      </c>
      <c r="AB42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3" customFormat="1" ht="13.2">
      <c r="A429" s="184" t="str">
        <f t="shared" si="52"/>
        <v>71080203000000</v>
      </c>
      <c r="B429" s="185" t="s">
        <v>439</v>
      </c>
      <c r="C429" s="134" t="s">
        <v>185</v>
      </c>
      <c r="D429" s="133" t="s">
        <v>140</v>
      </c>
      <c r="E429" s="132" t="s">
        <v>442</v>
      </c>
      <c r="F429" s="186" t="s">
        <v>441</v>
      </c>
      <c r="G429" s="187" t="s">
        <v>440</v>
      </c>
      <c r="H429" s="151">
        <v>2823</v>
      </c>
      <c r="I429" s="152" t="s">
        <v>185</v>
      </c>
      <c r="J429" s="153">
        <v>2</v>
      </c>
      <c r="K429" s="153">
        <v>3</v>
      </c>
      <c r="L429" s="154" t="s">
        <v>296</v>
      </c>
      <c r="M429" s="155"/>
      <c r="N429" s="192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29" s="192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29" s="229" t="str">
        <f t="shared" si="46"/>
        <v xml:space="preserve"> </v>
      </c>
      <c r="Q42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9" t="str">
        <f t="shared" si="47"/>
        <v xml:space="preserve"> </v>
      </c>
      <c r="S42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9" t="str">
        <f t="shared" si="48"/>
        <v xml:space="preserve"> </v>
      </c>
      <c r="U42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2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29" s="229" t="str">
        <f t="shared" si="49"/>
        <v xml:space="preserve"> </v>
      </c>
      <c r="X42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9" t="str">
        <f t="shared" si="50"/>
        <v xml:space="preserve"> </v>
      </c>
      <c r="Z42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9" t="str">
        <f t="shared" si="51"/>
        <v xml:space="preserve"> </v>
      </c>
      <c r="AB42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7" customFormat="1" ht="13.2">
      <c r="A430" s="184" t="str">
        <f t="shared" si="52"/>
        <v>71080203000001</v>
      </c>
      <c r="B430" s="185" t="s">
        <v>439</v>
      </c>
      <c r="C430" s="134" t="s">
        <v>185</v>
      </c>
      <c r="D430" s="133" t="s">
        <v>140</v>
      </c>
      <c r="E430" s="132" t="s">
        <v>442</v>
      </c>
      <c r="F430" s="186" t="s">
        <v>441</v>
      </c>
      <c r="G430" s="187" t="s">
        <v>96</v>
      </c>
      <c r="H430" s="25"/>
      <c r="I430" s="25"/>
      <c r="J430" s="26"/>
      <c r="K430" s="26"/>
      <c r="L430" s="30" t="s">
        <v>108</v>
      </c>
      <c r="M430" s="31"/>
      <c r="N430" s="190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0" s="190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0" s="227" t="str">
        <f t="shared" si="46"/>
        <v xml:space="preserve"> </v>
      </c>
      <c r="Q43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7" t="str">
        <f t="shared" si="47"/>
        <v xml:space="preserve"> </v>
      </c>
      <c r="S43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7" t="str">
        <f t="shared" si="48"/>
        <v xml:space="preserve"> </v>
      </c>
      <c r="U43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90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0" s="227" t="str">
        <f t="shared" si="49"/>
        <v xml:space="preserve"> </v>
      </c>
      <c r="X43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7" t="str">
        <f t="shared" si="50"/>
        <v xml:space="preserve"> </v>
      </c>
      <c r="Z43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7" t="str">
        <f t="shared" si="51"/>
        <v xml:space="preserve"> </v>
      </c>
      <c r="AB43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8" customFormat="1" ht="27.6">
      <c r="A431" s="184" t="str">
        <f t="shared" si="52"/>
        <v>71080203010000</v>
      </c>
      <c r="B431" s="185" t="s">
        <v>439</v>
      </c>
      <c r="C431" s="134" t="s">
        <v>185</v>
      </c>
      <c r="D431" s="133" t="s">
        <v>140</v>
      </c>
      <c r="E431" s="132" t="s">
        <v>442</v>
      </c>
      <c r="F431" s="186" t="s">
        <v>106</v>
      </c>
      <c r="G431" s="187" t="s">
        <v>440</v>
      </c>
      <c r="H431" s="146"/>
      <c r="I431" s="147"/>
      <c r="J431" s="148"/>
      <c r="K431" s="148"/>
      <c r="L431" s="27" t="s">
        <v>297</v>
      </c>
      <c r="M431" s="28"/>
      <c r="N431" s="197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1" s="197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1" s="230" t="str">
        <f t="shared" si="46"/>
        <v xml:space="preserve"> </v>
      </c>
      <c r="Q43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30" t="str">
        <f t="shared" si="47"/>
        <v xml:space="preserve"> </v>
      </c>
      <c r="S43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30" t="str">
        <f t="shared" si="48"/>
        <v xml:space="preserve"> </v>
      </c>
      <c r="U43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7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1" s="230" t="str">
        <f t="shared" si="49"/>
        <v xml:space="preserve"> </v>
      </c>
      <c r="X43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30" t="str">
        <f t="shared" si="50"/>
        <v xml:space="preserve"> </v>
      </c>
      <c r="Z43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30" t="str">
        <f t="shared" si="51"/>
        <v xml:space="preserve"> </v>
      </c>
      <c r="AB43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7" customFormat="1" ht="26.4">
      <c r="A432" s="184" t="str">
        <f t="shared" si="52"/>
        <v>71080203014511</v>
      </c>
      <c r="B432" s="185" t="s">
        <v>439</v>
      </c>
      <c r="C432" s="134" t="s">
        <v>185</v>
      </c>
      <c r="D432" s="133" t="s">
        <v>140</v>
      </c>
      <c r="E432" s="132" t="s">
        <v>442</v>
      </c>
      <c r="F432" s="186" t="s">
        <v>106</v>
      </c>
      <c r="G432" s="131">
        <v>4511</v>
      </c>
      <c r="H432" s="17"/>
      <c r="I432" s="25"/>
      <c r="J432" s="26"/>
      <c r="K432" s="26"/>
      <c r="L432" s="29" t="s">
        <v>217</v>
      </c>
      <c r="M432" s="33">
        <v>4511</v>
      </c>
      <c r="N432" s="183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2" s="183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2" s="231" t="str">
        <f t="shared" si="46"/>
        <v xml:space="preserve"> </v>
      </c>
      <c r="Q4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31" t="str">
        <f t="shared" si="47"/>
        <v xml:space="preserve"> </v>
      </c>
      <c r="S4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31" t="str">
        <f t="shared" si="48"/>
        <v xml:space="preserve"> </v>
      </c>
      <c r="U4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3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2" s="231" t="str">
        <f t="shared" si="49"/>
        <v xml:space="preserve"> </v>
      </c>
      <c r="X4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31" t="str">
        <f t="shared" si="50"/>
        <v xml:space="preserve"> </v>
      </c>
      <c r="Z4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31" t="str">
        <f t="shared" si="51"/>
        <v xml:space="preserve"> </v>
      </c>
      <c r="AB4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8" customFormat="1" ht="13.8" hidden="1">
      <c r="A433" s="184" t="str">
        <f t="shared" si="52"/>
        <v>71080203020000</v>
      </c>
      <c r="B433" s="185" t="s">
        <v>439</v>
      </c>
      <c r="C433" s="134" t="s">
        <v>185</v>
      </c>
      <c r="D433" s="133" t="s">
        <v>140</v>
      </c>
      <c r="E433" s="132" t="s">
        <v>442</v>
      </c>
      <c r="F433" s="186" t="s">
        <v>140</v>
      </c>
      <c r="G433" s="187" t="s">
        <v>440</v>
      </c>
      <c r="H433" s="146"/>
      <c r="I433" s="147"/>
      <c r="J433" s="148"/>
      <c r="K433" s="148"/>
      <c r="L433" s="27" t="s">
        <v>298</v>
      </c>
      <c r="M433" s="28"/>
      <c r="N433" s="197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3" s="197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3" s="230" t="str">
        <f t="shared" si="46"/>
        <v xml:space="preserve"> </v>
      </c>
      <c r="Q43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30" t="str">
        <f t="shared" si="47"/>
        <v xml:space="preserve"> </v>
      </c>
      <c r="S43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30" t="str">
        <f t="shared" si="48"/>
        <v xml:space="preserve"> </v>
      </c>
      <c r="U43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7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3" s="230" t="str">
        <f t="shared" si="49"/>
        <v xml:space="preserve"> </v>
      </c>
      <c r="X43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30" t="str">
        <f t="shared" si="50"/>
        <v xml:space="preserve"> </v>
      </c>
      <c r="Z43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30" t="str">
        <f t="shared" si="51"/>
        <v xml:space="preserve"> </v>
      </c>
      <c r="AB43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7" customFormat="1" hidden="1">
      <c r="A434" s="184" t="str">
        <f t="shared" si="52"/>
        <v>71080203025113</v>
      </c>
      <c r="B434" s="185" t="s">
        <v>439</v>
      </c>
      <c r="C434" s="134" t="s">
        <v>185</v>
      </c>
      <c r="D434" s="133" t="s">
        <v>140</v>
      </c>
      <c r="E434" s="132" t="s">
        <v>442</v>
      </c>
      <c r="F434" s="186" t="s">
        <v>140</v>
      </c>
      <c r="G434" s="131">
        <v>5113</v>
      </c>
      <c r="H434" s="25"/>
      <c r="I434" s="25"/>
      <c r="J434" s="26"/>
      <c r="K434" s="26"/>
      <c r="L434" s="32" t="s">
        <v>143</v>
      </c>
      <c r="M434" s="48">
        <v>5113</v>
      </c>
      <c r="N434" s="183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34" s="183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34" s="231" t="str">
        <f t="shared" si="46"/>
        <v xml:space="preserve"> </v>
      </c>
      <c r="Q4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31" t="str">
        <f t="shared" si="47"/>
        <v xml:space="preserve"> </v>
      </c>
      <c r="S4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31" t="str">
        <f t="shared" si="48"/>
        <v xml:space="preserve"> </v>
      </c>
      <c r="U4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3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34" s="231" t="str">
        <f t="shared" si="49"/>
        <v xml:space="preserve"> </v>
      </c>
      <c r="X4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31" t="str">
        <f t="shared" si="50"/>
        <v xml:space="preserve"> </v>
      </c>
      <c r="Z4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31" t="str">
        <f t="shared" si="51"/>
        <v xml:space="preserve"> </v>
      </c>
      <c r="AB4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7" customFormat="1" hidden="1">
      <c r="A435" s="184" t="str">
        <f t="shared" si="52"/>
        <v>71080203025129</v>
      </c>
      <c r="B435" s="185" t="s">
        <v>439</v>
      </c>
      <c r="C435" s="134" t="s">
        <v>185</v>
      </c>
      <c r="D435" s="133" t="s">
        <v>140</v>
      </c>
      <c r="E435" s="132" t="s">
        <v>442</v>
      </c>
      <c r="F435" s="186" t="s">
        <v>140</v>
      </c>
      <c r="G435" s="131">
        <v>5129</v>
      </c>
      <c r="H435" s="25"/>
      <c r="I435" s="25"/>
      <c r="J435" s="26"/>
      <c r="K435" s="26"/>
      <c r="L435" s="29" t="s">
        <v>137</v>
      </c>
      <c r="M435" s="12">
        <v>5129</v>
      </c>
      <c r="N435" s="183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35" s="183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35" s="231" t="str">
        <f t="shared" si="46"/>
        <v xml:space="preserve"> </v>
      </c>
      <c r="Q4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31" t="str">
        <f t="shared" si="47"/>
        <v xml:space="preserve"> </v>
      </c>
      <c r="S4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31" t="str">
        <f t="shared" si="48"/>
        <v xml:space="preserve"> </v>
      </c>
      <c r="U4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3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35" s="231" t="str">
        <f t="shared" si="49"/>
        <v xml:space="preserve"> </v>
      </c>
      <c r="X4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31" t="str">
        <f t="shared" si="50"/>
        <v xml:space="preserve"> </v>
      </c>
      <c r="Z4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31" t="str">
        <f t="shared" si="51"/>
        <v xml:space="preserve"> </v>
      </c>
      <c r="AB4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3" customFormat="1" ht="13.2">
      <c r="A436" s="184" t="str">
        <f t="shared" si="52"/>
        <v>71080204000000</v>
      </c>
      <c r="B436" s="185" t="s">
        <v>439</v>
      </c>
      <c r="C436" s="134" t="s">
        <v>185</v>
      </c>
      <c r="D436" s="133" t="s">
        <v>140</v>
      </c>
      <c r="E436" s="132" t="s">
        <v>155</v>
      </c>
      <c r="F436" s="186" t="s">
        <v>441</v>
      </c>
      <c r="G436" s="187" t="s">
        <v>440</v>
      </c>
      <c r="H436" s="151">
        <v>2824</v>
      </c>
      <c r="I436" s="152" t="s">
        <v>185</v>
      </c>
      <c r="J436" s="153">
        <v>2</v>
      </c>
      <c r="K436" s="153">
        <v>4</v>
      </c>
      <c r="L436" s="154" t="s">
        <v>299</v>
      </c>
      <c r="M436" s="155"/>
      <c r="N436" s="192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36" s="192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36" s="229" t="str">
        <f t="shared" si="46"/>
        <v xml:space="preserve"> </v>
      </c>
      <c r="Q43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9" t="str">
        <f t="shared" si="47"/>
        <v xml:space="preserve"> </v>
      </c>
      <c r="S43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9" t="str">
        <f t="shared" si="48"/>
        <v xml:space="preserve"> </v>
      </c>
      <c r="U43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2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36" s="229" t="str">
        <f t="shared" si="49"/>
        <v xml:space="preserve"> </v>
      </c>
      <c r="X43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9" t="str">
        <f t="shared" si="50"/>
        <v xml:space="preserve"> </v>
      </c>
      <c r="Z43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9" t="str">
        <f t="shared" si="51"/>
        <v xml:space="preserve"> </v>
      </c>
      <c r="AB436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7" customFormat="1" ht="13.2">
      <c r="A437" s="184" t="str">
        <f t="shared" si="52"/>
        <v>71080204000001</v>
      </c>
      <c r="B437" s="185" t="s">
        <v>439</v>
      </c>
      <c r="C437" s="134" t="s">
        <v>185</v>
      </c>
      <c r="D437" s="133" t="s">
        <v>140</v>
      </c>
      <c r="E437" s="132" t="s">
        <v>155</v>
      </c>
      <c r="F437" s="186" t="s">
        <v>441</v>
      </c>
      <c r="G437" s="187" t="s">
        <v>96</v>
      </c>
      <c r="H437" s="25"/>
      <c r="I437" s="25"/>
      <c r="J437" s="26"/>
      <c r="K437" s="26"/>
      <c r="L437" s="30" t="s">
        <v>108</v>
      </c>
      <c r="M437" s="31"/>
      <c r="N437" s="190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37" s="190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37" s="227" t="str">
        <f t="shared" si="46"/>
        <v xml:space="preserve"> </v>
      </c>
      <c r="Q43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7" t="str">
        <f t="shared" si="47"/>
        <v xml:space="preserve"> </v>
      </c>
      <c r="S43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7" t="str">
        <f t="shared" si="48"/>
        <v xml:space="preserve"> </v>
      </c>
      <c r="U43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90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37" s="227" t="str">
        <f t="shared" si="49"/>
        <v xml:space="preserve"> </v>
      </c>
      <c r="X43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7" t="str">
        <f t="shared" si="50"/>
        <v xml:space="preserve"> </v>
      </c>
      <c r="Z43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7" t="str">
        <f t="shared" si="51"/>
        <v xml:space="preserve"> </v>
      </c>
      <c r="AB43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8" customFormat="1" ht="13.8">
      <c r="A438" s="184" t="str">
        <f t="shared" si="52"/>
        <v>71080204010000</v>
      </c>
      <c r="B438" s="185" t="s">
        <v>439</v>
      </c>
      <c r="C438" s="134" t="s">
        <v>185</v>
      </c>
      <c r="D438" s="133" t="s">
        <v>140</v>
      </c>
      <c r="E438" s="132" t="s">
        <v>155</v>
      </c>
      <c r="F438" s="186" t="s">
        <v>106</v>
      </c>
      <c r="G438" s="187" t="s">
        <v>440</v>
      </c>
      <c r="H438" s="146"/>
      <c r="I438" s="147"/>
      <c r="J438" s="148"/>
      <c r="K438" s="148"/>
      <c r="L438" s="27" t="s">
        <v>300</v>
      </c>
      <c r="M438" s="28"/>
      <c r="N438" s="197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38" s="197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38" s="230" t="str">
        <f t="shared" si="46"/>
        <v xml:space="preserve"> </v>
      </c>
      <c r="Q4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30" t="str">
        <f t="shared" si="47"/>
        <v xml:space="preserve"> </v>
      </c>
      <c r="S4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30" t="str">
        <f t="shared" si="48"/>
        <v xml:space="preserve"> </v>
      </c>
      <c r="U4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7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38" s="230" t="str">
        <f t="shared" si="49"/>
        <v xml:space="preserve"> </v>
      </c>
      <c r="X4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30" t="str">
        <f t="shared" si="50"/>
        <v xml:space="preserve"> </v>
      </c>
      <c r="Z4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30" t="str">
        <f t="shared" si="51"/>
        <v xml:space="preserve"> </v>
      </c>
      <c r="AB43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7" customFormat="1">
      <c r="A439" s="184" t="str">
        <f t="shared" si="52"/>
        <v>71080204014216</v>
      </c>
      <c r="B439" s="185" t="s">
        <v>439</v>
      </c>
      <c r="C439" s="134" t="s">
        <v>185</v>
      </c>
      <c r="D439" s="133" t="s">
        <v>140</v>
      </c>
      <c r="E439" s="132" t="s">
        <v>155</v>
      </c>
      <c r="F439" s="186" t="s">
        <v>106</v>
      </c>
      <c r="G439" s="131">
        <v>4216</v>
      </c>
      <c r="H439" s="17"/>
      <c r="I439" s="25"/>
      <c r="J439" s="26"/>
      <c r="K439" s="26"/>
      <c r="L439" s="30" t="s">
        <v>118</v>
      </c>
      <c r="M439" s="44">
        <v>4216</v>
      </c>
      <c r="N439" s="183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39" s="183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39" s="231" t="str">
        <f t="shared" si="46"/>
        <v xml:space="preserve"> </v>
      </c>
      <c r="Q4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31" t="str">
        <f t="shared" si="47"/>
        <v xml:space="preserve"> </v>
      </c>
      <c r="S4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31" t="str">
        <f t="shared" si="48"/>
        <v xml:space="preserve"> </v>
      </c>
      <c r="U4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3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39" s="231" t="str">
        <f t="shared" si="49"/>
        <v xml:space="preserve"> </v>
      </c>
      <c r="X4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31" t="str">
        <f t="shared" si="50"/>
        <v xml:space="preserve"> </v>
      </c>
      <c r="Z4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31" t="str">
        <f t="shared" si="51"/>
        <v xml:space="preserve"> </v>
      </c>
      <c r="AB4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7" customFormat="1">
      <c r="A440" s="184" t="str">
        <f t="shared" si="52"/>
        <v>71080204014239</v>
      </c>
      <c r="B440" s="185" t="s">
        <v>439</v>
      </c>
      <c r="C440" s="134" t="s">
        <v>185</v>
      </c>
      <c r="D440" s="133" t="s">
        <v>140</v>
      </c>
      <c r="E440" s="132" t="s">
        <v>155</v>
      </c>
      <c r="F440" s="186" t="s">
        <v>106</v>
      </c>
      <c r="G440" s="131">
        <v>4239</v>
      </c>
      <c r="H440" s="17"/>
      <c r="I440" s="25"/>
      <c r="J440" s="26"/>
      <c r="K440" s="26"/>
      <c r="L440" s="29" t="s">
        <v>125</v>
      </c>
      <c r="M440" s="31">
        <v>4239</v>
      </c>
      <c r="N440" s="183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0" s="183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0" s="231" t="str">
        <f t="shared" si="46"/>
        <v xml:space="preserve"> </v>
      </c>
      <c r="Q4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31" t="str">
        <f t="shared" si="47"/>
        <v xml:space="preserve"> </v>
      </c>
      <c r="S4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31" t="str">
        <f t="shared" si="48"/>
        <v xml:space="preserve"> </v>
      </c>
      <c r="U4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3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0" s="231" t="str">
        <f t="shared" si="49"/>
        <v xml:space="preserve"> </v>
      </c>
      <c r="X4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31" t="str">
        <f t="shared" si="50"/>
        <v xml:space="preserve"> </v>
      </c>
      <c r="Z4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31" t="str">
        <f t="shared" si="51"/>
        <v xml:space="preserve"> </v>
      </c>
      <c r="AB4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7" customFormat="1" hidden="1">
      <c r="A441" s="184" t="str">
        <f t="shared" si="52"/>
        <v>71080204014269</v>
      </c>
      <c r="B441" s="200" t="s">
        <v>439</v>
      </c>
      <c r="C441" s="134" t="s">
        <v>185</v>
      </c>
      <c r="D441" s="133" t="s">
        <v>140</v>
      </c>
      <c r="E441" s="132" t="s">
        <v>155</v>
      </c>
      <c r="F441" s="186" t="s">
        <v>106</v>
      </c>
      <c r="G441" s="131">
        <v>4269</v>
      </c>
      <c r="H441" s="191"/>
      <c r="I441" s="194"/>
      <c r="J441" s="201"/>
      <c r="K441" s="202"/>
      <c r="L441" s="203" t="s">
        <v>240</v>
      </c>
      <c r="M441" s="13">
        <v>4269</v>
      </c>
      <c r="N441" s="183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1" s="183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1" s="231" t="str">
        <f t="shared" si="46"/>
        <v xml:space="preserve"> </v>
      </c>
      <c r="Q4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31" t="str">
        <f t="shared" si="47"/>
        <v xml:space="preserve"> </v>
      </c>
      <c r="S4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31" t="str">
        <f t="shared" si="48"/>
        <v xml:space="preserve"> </v>
      </c>
      <c r="U4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3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1" s="231" t="str">
        <f t="shared" si="49"/>
        <v xml:space="preserve"> </v>
      </c>
      <c r="X4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31" t="str">
        <f t="shared" si="50"/>
        <v xml:space="preserve"> </v>
      </c>
      <c r="Z4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31" t="str">
        <f t="shared" si="51"/>
        <v xml:space="preserve"> </v>
      </c>
      <c r="AB4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7" customFormat="1" hidden="1">
      <c r="A442" s="184" t="str">
        <f t="shared" si="52"/>
        <v>71080204014639</v>
      </c>
      <c r="B442" s="185" t="s">
        <v>439</v>
      </c>
      <c r="C442" s="134" t="s">
        <v>185</v>
      </c>
      <c r="D442" s="133" t="s">
        <v>140</v>
      </c>
      <c r="E442" s="132" t="s">
        <v>155</v>
      </c>
      <c r="F442" s="186" t="s">
        <v>106</v>
      </c>
      <c r="G442" s="131">
        <v>4639</v>
      </c>
      <c r="H442" s="25"/>
      <c r="I442" s="25"/>
      <c r="J442" s="26"/>
      <c r="K442" s="26"/>
      <c r="L442" s="36" t="s">
        <v>167</v>
      </c>
      <c r="M442" s="13">
        <v>4639</v>
      </c>
      <c r="N442" s="183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2" s="183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2" s="231" t="str">
        <f t="shared" si="46"/>
        <v xml:space="preserve"> </v>
      </c>
      <c r="Q4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31" t="str">
        <f t="shared" si="47"/>
        <v xml:space="preserve"> </v>
      </c>
      <c r="S4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31" t="str">
        <f t="shared" si="48"/>
        <v xml:space="preserve"> </v>
      </c>
      <c r="U4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3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2" s="231" t="str">
        <f t="shared" si="49"/>
        <v xml:space="preserve"> </v>
      </c>
      <c r="X4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31" t="str">
        <f t="shared" si="50"/>
        <v xml:space="preserve"> </v>
      </c>
      <c r="Z4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31" t="str">
        <f t="shared" si="51"/>
        <v xml:space="preserve"> </v>
      </c>
      <c r="AB4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7" customFormat="1" ht="26.4" hidden="1">
      <c r="A443" s="184" t="str">
        <f t="shared" si="52"/>
        <v>71080204014819</v>
      </c>
      <c r="B443" s="185" t="s">
        <v>439</v>
      </c>
      <c r="C443" s="134" t="s">
        <v>185</v>
      </c>
      <c r="D443" s="133" t="s">
        <v>140</v>
      </c>
      <c r="E443" s="132" t="s">
        <v>155</v>
      </c>
      <c r="F443" s="186" t="s">
        <v>106</v>
      </c>
      <c r="G443" s="187" t="s">
        <v>88</v>
      </c>
      <c r="H443" s="194"/>
      <c r="I443" s="194"/>
      <c r="J443" s="195"/>
      <c r="K443" s="196"/>
      <c r="L443" s="36" t="s">
        <v>219</v>
      </c>
      <c r="M443" s="12" t="s">
        <v>88</v>
      </c>
      <c r="N443" s="183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3" s="183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3" s="231" t="str">
        <f t="shared" si="46"/>
        <v xml:space="preserve"> </v>
      </c>
      <c r="Q4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31" t="str">
        <f t="shared" si="47"/>
        <v xml:space="preserve"> </v>
      </c>
      <c r="S4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31" t="str">
        <f t="shared" si="48"/>
        <v xml:space="preserve"> </v>
      </c>
      <c r="U4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3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3" s="231" t="str">
        <f t="shared" si="49"/>
        <v xml:space="preserve"> </v>
      </c>
      <c r="X4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31" t="str">
        <f t="shared" si="50"/>
        <v xml:space="preserve"> </v>
      </c>
      <c r="Z4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31" t="str">
        <f t="shared" si="51"/>
        <v xml:space="preserve"> </v>
      </c>
      <c r="AB4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8" customFormat="1" ht="13.8" hidden="1">
      <c r="A444" s="184" t="str">
        <f t="shared" si="52"/>
        <v>71080204020000</v>
      </c>
      <c r="B444" s="185" t="s">
        <v>439</v>
      </c>
      <c r="C444" s="134" t="s">
        <v>185</v>
      </c>
      <c r="D444" s="133" t="s">
        <v>140</v>
      </c>
      <c r="E444" s="132" t="s">
        <v>155</v>
      </c>
      <c r="F444" s="186" t="s">
        <v>140</v>
      </c>
      <c r="G444" s="187" t="s">
        <v>440</v>
      </c>
      <c r="H444" s="146"/>
      <c r="I444" s="147"/>
      <c r="J444" s="148"/>
      <c r="K444" s="148"/>
      <c r="L444" s="27" t="s">
        <v>301</v>
      </c>
      <c r="M444" s="28"/>
      <c r="N444" s="197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44" s="197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44" s="230" t="str">
        <f t="shared" si="46"/>
        <v xml:space="preserve"> </v>
      </c>
      <c r="Q44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30" t="str">
        <f t="shared" si="47"/>
        <v xml:space="preserve"> </v>
      </c>
      <c r="S44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30" t="str">
        <f t="shared" si="48"/>
        <v xml:space="preserve"> </v>
      </c>
      <c r="U44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7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44" s="230" t="str">
        <f t="shared" si="49"/>
        <v xml:space="preserve"> </v>
      </c>
      <c r="X44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30" t="str">
        <f t="shared" si="50"/>
        <v xml:space="preserve"> </v>
      </c>
      <c r="Z44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30" t="str">
        <f t="shared" si="51"/>
        <v xml:space="preserve"> </v>
      </c>
      <c r="AB44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7" customFormat="1" ht="26.4" hidden="1">
      <c r="A445" s="184" t="str">
        <f t="shared" si="52"/>
        <v>71080204024511</v>
      </c>
      <c r="B445" s="185" t="s">
        <v>439</v>
      </c>
      <c r="C445" s="134" t="s">
        <v>185</v>
      </c>
      <c r="D445" s="133" t="s">
        <v>140</v>
      </c>
      <c r="E445" s="132" t="s">
        <v>155</v>
      </c>
      <c r="F445" s="186" t="s">
        <v>140</v>
      </c>
      <c r="G445" s="131">
        <v>4511</v>
      </c>
      <c r="H445" s="25"/>
      <c r="I445" s="25"/>
      <c r="J445" s="26"/>
      <c r="K445" s="26"/>
      <c r="L445" s="29" t="s">
        <v>217</v>
      </c>
      <c r="M445" s="12">
        <v>4511</v>
      </c>
      <c r="N445" s="183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45" s="183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45" s="231" t="str">
        <f t="shared" si="46"/>
        <v xml:space="preserve"> </v>
      </c>
      <c r="Q4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31" t="str">
        <f t="shared" si="47"/>
        <v xml:space="preserve"> </v>
      </c>
      <c r="S4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31" t="str">
        <f t="shared" si="48"/>
        <v xml:space="preserve"> </v>
      </c>
      <c r="U4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3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45" s="231" t="str">
        <f t="shared" si="49"/>
        <v xml:space="preserve"> </v>
      </c>
      <c r="X4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31" t="str">
        <f t="shared" si="50"/>
        <v xml:space="preserve"> </v>
      </c>
      <c r="Z4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31" t="str">
        <f t="shared" si="51"/>
        <v xml:space="preserve"> </v>
      </c>
      <c r="AB4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8" customFormat="1" ht="13.8" hidden="1">
      <c r="A446" s="184" t="str">
        <f t="shared" si="52"/>
        <v>71080204030000</v>
      </c>
      <c r="B446" s="185" t="s">
        <v>439</v>
      </c>
      <c r="C446" s="134" t="s">
        <v>185</v>
      </c>
      <c r="D446" s="133" t="s">
        <v>140</v>
      </c>
      <c r="E446" s="132" t="s">
        <v>155</v>
      </c>
      <c r="F446" s="186" t="s">
        <v>442</v>
      </c>
      <c r="G446" s="187" t="s">
        <v>440</v>
      </c>
      <c r="H446" s="146"/>
      <c r="I446" s="147"/>
      <c r="J446" s="148"/>
      <c r="K446" s="148"/>
      <c r="L446" s="27" t="s">
        <v>302</v>
      </c>
      <c r="M446" s="28"/>
      <c r="N446" s="197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46" s="197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46" s="230" t="str">
        <f t="shared" si="46"/>
        <v xml:space="preserve"> </v>
      </c>
      <c r="Q44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30" t="str">
        <f t="shared" si="47"/>
        <v xml:space="preserve"> </v>
      </c>
      <c r="S44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30" t="str">
        <f t="shared" si="48"/>
        <v xml:space="preserve"> </v>
      </c>
      <c r="U44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7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46" s="230" t="str">
        <f t="shared" si="49"/>
        <v xml:space="preserve"> </v>
      </c>
      <c r="X44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30" t="str">
        <f t="shared" si="50"/>
        <v xml:space="preserve"> </v>
      </c>
      <c r="Z44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30" t="str">
        <f t="shared" si="51"/>
        <v xml:space="preserve"> </v>
      </c>
      <c r="AB44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7" customFormat="1" hidden="1">
      <c r="A447" s="184" t="str">
        <f t="shared" si="52"/>
        <v>71080204035113</v>
      </c>
      <c r="B447" s="185" t="s">
        <v>439</v>
      </c>
      <c r="C447" s="134" t="s">
        <v>185</v>
      </c>
      <c r="D447" s="133" t="s">
        <v>140</v>
      </c>
      <c r="E447" s="132" t="s">
        <v>155</v>
      </c>
      <c r="F447" s="186" t="s">
        <v>442</v>
      </c>
      <c r="G447" s="131">
        <v>5113</v>
      </c>
      <c r="H447" s="25"/>
      <c r="I447" s="25"/>
      <c r="J447" s="26"/>
      <c r="K447" s="26"/>
      <c r="L447" s="32" t="s">
        <v>143</v>
      </c>
      <c r="M447" s="48">
        <v>5113</v>
      </c>
      <c r="N447" s="183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47" s="183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47" s="231" t="str">
        <f t="shared" si="46"/>
        <v xml:space="preserve"> </v>
      </c>
      <c r="Q4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31" t="str">
        <f t="shared" si="47"/>
        <v xml:space="preserve"> </v>
      </c>
      <c r="S4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31" t="str">
        <f t="shared" si="48"/>
        <v xml:space="preserve"> </v>
      </c>
      <c r="U4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3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47" s="231" t="str">
        <f t="shared" si="49"/>
        <v xml:space="preserve"> </v>
      </c>
      <c r="X4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31" t="str">
        <f t="shared" si="50"/>
        <v xml:space="preserve"> </v>
      </c>
      <c r="Z4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31" t="str">
        <f t="shared" si="51"/>
        <v xml:space="preserve"> </v>
      </c>
      <c r="AB4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3" customFormat="1" ht="13.2">
      <c r="A448" s="184" t="str">
        <f t="shared" si="52"/>
        <v>71080205000000</v>
      </c>
      <c r="B448" s="185" t="s">
        <v>439</v>
      </c>
      <c r="C448" s="134" t="s">
        <v>185</v>
      </c>
      <c r="D448" s="133" t="s">
        <v>140</v>
      </c>
      <c r="E448" s="132" t="s">
        <v>149</v>
      </c>
      <c r="F448" s="186" t="s">
        <v>441</v>
      </c>
      <c r="G448" s="187" t="s">
        <v>440</v>
      </c>
      <c r="H448" s="151">
        <v>2825</v>
      </c>
      <c r="I448" s="152" t="s">
        <v>185</v>
      </c>
      <c r="J448" s="153">
        <v>2</v>
      </c>
      <c r="K448" s="153">
        <v>5</v>
      </c>
      <c r="L448" s="154" t="s">
        <v>303</v>
      </c>
      <c r="M448" s="155"/>
      <c r="N448" s="192">
        <f>+'havelvac 7.2'!N464+'havelvac 7.3'!N464+'havelvac 7.4'!N464+'havelvac 7.5'!N464+'havelvac 7.6'!N464+'havelvac 7.7'!N464+'havelvac 7.9'!N464+'havelvac 7.8'!N464+'havelvac 7.10'!N464+'havelvac 7.11'!N464+'havelvac 7.12'!N464+'havelvac 7.13'!N462</f>
        <v>0</v>
      </c>
      <c r="O448" s="192">
        <f>+'havelvac 7.2'!O464+'havelvac 7.3'!O464+'havelvac 7.4'!O464+'havelvac 7.5'!O464+'havelvac 7.6'!O464+'havelvac 7.7'!O464+'havelvac 7.9'!O464+'havelvac 7.8'!O464+'havelvac 7.10'!O464+'havelvac 7.11'!O464+'havelvac 7.12'!O464+'havelvac 7.13'!O462</f>
        <v>0</v>
      </c>
      <c r="P448" s="229" t="str">
        <f t="shared" si="46"/>
        <v xml:space="preserve"> </v>
      </c>
      <c r="Q44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9" t="str">
        <f t="shared" si="47"/>
        <v xml:space="preserve"> </v>
      </c>
      <c r="S44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9" t="str">
        <f t="shared" si="48"/>
        <v xml:space="preserve"> </v>
      </c>
      <c r="U44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2">
        <f>+'havelvac 7.2'!P464+'havelvac 7.3'!P464+'havelvac 7.4'!P464+'havelvac 7.5'!P464+'havelvac 7.6'!P464+'havelvac 7.7'!P464+'havelvac 7.9'!P464+'havelvac 7.8'!P464+'havelvac 7.10'!P464+'havelvac 7.11'!P464+'havelvac 7.12'!P464+'havelvac 7.13'!P462</f>
        <v>0</v>
      </c>
      <c r="W448" s="229" t="str">
        <f t="shared" si="49"/>
        <v xml:space="preserve"> </v>
      </c>
      <c r="X44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9" t="str">
        <f t="shared" si="50"/>
        <v xml:space="preserve"> </v>
      </c>
      <c r="Z44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9" t="str">
        <f t="shared" si="51"/>
        <v xml:space="preserve"> </v>
      </c>
      <c r="AB44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7" customFormat="1" ht="13.2">
      <c r="A449" s="184" t="str">
        <f t="shared" si="52"/>
        <v>71080205000001</v>
      </c>
      <c r="B449" s="185" t="s">
        <v>439</v>
      </c>
      <c r="C449" s="134" t="s">
        <v>185</v>
      </c>
      <c r="D449" s="133" t="s">
        <v>140</v>
      </c>
      <c r="E449" s="132" t="s">
        <v>149</v>
      </c>
      <c r="F449" s="186" t="s">
        <v>441</v>
      </c>
      <c r="G449" s="187" t="s">
        <v>96</v>
      </c>
      <c r="H449" s="25"/>
      <c r="I449" s="25"/>
      <c r="J449" s="26"/>
      <c r="K449" s="26"/>
      <c r="L449" s="30" t="s">
        <v>108</v>
      </c>
      <c r="M449" s="31"/>
      <c r="N449" s="190">
        <f>+'havelvac 7.2'!N465+'havelvac 7.3'!N465+'havelvac 7.4'!N465+'havelvac 7.5'!N465+'havelvac 7.6'!N465+'havelvac 7.7'!N465+'havelvac 7.9'!N465+'havelvac 7.8'!N465+'havelvac 7.10'!N465+'havelvac 7.11'!N465+'havelvac 7.12'!N465+'havelvac 7.13'!N463</f>
        <v>0</v>
      </c>
      <c r="O449" s="190">
        <f>+'havelvac 7.2'!O465+'havelvac 7.3'!O465+'havelvac 7.4'!O465+'havelvac 7.5'!O465+'havelvac 7.6'!O465+'havelvac 7.7'!O465+'havelvac 7.9'!O465+'havelvac 7.8'!O465+'havelvac 7.10'!O465+'havelvac 7.11'!O465+'havelvac 7.12'!O465+'havelvac 7.13'!O463</f>
        <v>0</v>
      </c>
      <c r="P449" s="227" t="str">
        <f t="shared" si="46"/>
        <v xml:space="preserve"> </v>
      </c>
      <c r="Q44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7" t="str">
        <f t="shared" si="47"/>
        <v xml:space="preserve"> </v>
      </c>
      <c r="S44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7" t="str">
        <f t="shared" si="48"/>
        <v xml:space="preserve"> </v>
      </c>
      <c r="U44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90">
        <f>+'havelvac 7.2'!P465+'havelvac 7.3'!P465+'havelvac 7.4'!P465+'havelvac 7.5'!P465+'havelvac 7.6'!P465+'havelvac 7.7'!P465+'havelvac 7.9'!P465+'havelvac 7.8'!P465+'havelvac 7.10'!P465+'havelvac 7.11'!P465+'havelvac 7.12'!P465+'havelvac 7.13'!P463</f>
        <v>0</v>
      </c>
      <c r="W449" s="227" t="str">
        <f t="shared" si="49"/>
        <v xml:space="preserve"> </v>
      </c>
      <c r="X44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7" t="str">
        <f t="shared" si="50"/>
        <v xml:space="preserve"> </v>
      </c>
      <c r="Z44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7" t="str">
        <f t="shared" si="51"/>
        <v xml:space="preserve"> </v>
      </c>
      <c r="AB44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8" customFormat="1" ht="13.8">
      <c r="A450" s="184" t="str">
        <f t="shared" si="52"/>
        <v>71080205010000</v>
      </c>
      <c r="B450" s="185" t="s">
        <v>439</v>
      </c>
      <c r="C450" s="134" t="s">
        <v>185</v>
      </c>
      <c r="D450" s="133" t="s">
        <v>140</v>
      </c>
      <c r="E450" s="132" t="s">
        <v>149</v>
      </c>
      <c r="F450" s="186" t="s">
        <v>106</v>
      </c>
      <c r="G450" s="187" t="s">
        <v>440</v>
      </c>
      <c r="H450" s="146"/>
      <c r="I450" s="147"/>
      <c r="J450" s="148"/>
      <c r="K450" s="148"/>
      <c r="L450" s="27" t="s">
        <v>304</v>
      </c>
      <c r="M450" s="28"/>
      <c r="N450" s="197">
        <f>+'havelvac 7.2'!N466+'havelvac 7.3'!N466+'havelvac 7.4'!N466+'havelvac 7.5'!N466+'havelvac 7.6'!N466+'havelvac 7.7'!N466+'havelvac 7.9'!N466+'havelvac 7.8'!N466+'havelvac 7.10'!N466+'havelvac 7.11'!N466+'havelvac 7.12'!N466+'havelvac 7.13'!N464</f>
        <v>0</v>
      </c>
      <c r="O450" s="197">
        <f>+'havelvac 7.2'!O466+'havelvac 7.3'!O466+'havelvac 7.4'!O466+'havelvac 7.5'!O466+'havelvac 7.6'!O466+'havelvac 7.7'!O466+'havelvac 7.9'!O466+'havelvac 7.8'!O466+'havelvac 7.10'!O466+'havelvac 7.11'!O466+'havelvac 7.12'!O466+'havelvac 7.13'!O464</f>
        <v>0</v>
      </c>
      <c r="P450" s="230" t="str">
        <f t="shared" si="46"/>
        <v xml:space="preserve"> </v>
      </c>
      <c r="Q45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30" t="str">
        <f t="shared" si="47"/>
        <v xml:space="preserve"> </v>
      </c>
      <c r="S45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30" t="str">
        <f t="shared" si="48"/>
        <v xml:space="preserve"> </v>
      </c>
      <c r="U45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7">
        <f>+'havelvac 7.2'!P466+'havelvac 7.3'!P466+'havelvac 7.4'!P466+'havelvac 7.5'!P466+'havelvac 7.6'!P466+'havelvac 7.7'!P466+'havelvac 7.9'!P466+'havelvac 7.8'!P466+'havelvac 7.10'!P466+'havelvac 7.11'!P466+'havelvac 7.12'!P466+'havelvac 7.13'!P464</f>
        <v>0</v>
      </c>
      <c r="W450" s="230" t="str">
        <f t="shared" si="49"/>
        <v xml:space="preserve"> </v>
      </c>
      <c r="X45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30" t="str">
        <f t="shared" si="50"/>
        <v xml:space="preserve"> </v>
      </c>
      <c r="Z45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30" t="str">
        <f t="shared" si="51"/>
        <v xml:space="preserve"> </v>
      </c>
      <c r="AB45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7" customFormat="1" ht="26.4">
      <c r="A451" s="184" t="str">
        <f t="shared" si="52"/>
        <v>71080205014511</v>
      </c>
      <c r="B451" s="185" t="s">
        <v>439</v>
      </c>
      <c r="C451" s="134" t="s">
        <v>185</v>
      </c>
      <c r="D451" s="133" t="s">
        <v>140</v>
      </c>
      <c r="E451" s="132" t="s">
        <v>149</v>
      </c>
      <c r="F451" s="186" t="s">
        <v>106</v>
      </c>
      <c r="G451" s="131">
        <v>4511</v>
      </c>
      <c r="H451" s="25"/>
      <c r="I451" s="25"/>
      <c r="J451" s="26"/>
      <c r="K451" s="26"/>
      <c r="L451" s="29" t="s">
        <v>217</v>
      </c>
      <c r="M451" s="12">
        <v>4511</v>
      </c>
      <c r="N451" s="183">
        <f>+'havelvac 7.2'!N467+'havelvac 7.3'!N467+'havelvac 7.4'!N467+'havelvac 7.5'!N467+'havelvac 7.6'!N467+'havelvac 7.7'!N467+'havelvac 7.9'!N467+'havelvac 7.8'!N467+'havelvac 7.10'!N467+'havelvac 7.11'!N467+'havelvac 7.12'!N467+'havelvac 7.13'!N465</f>
        <v>0</v>
      </c>
      <c r="O451" s="183">
        <f>+'havelvac 7.2'!O467+'havelvac 7.3'!O467+'havelvac 7.4'!O467+'havelvac 7.5'!O467+'havelvac 7.6'!O467+'havelvac 7.7'!O467+'havelvac 7.9'!O467+'havelvac 7.8'!O467+'havelvac 7.10'!O467+'havelvac 7.11'!O467+'havelvac 7.12'!O467+'havelvac 7.13'!O465</f>
        <v>0</v>
      </c>
      <c r="P451" s="231" t="str">
        <f t="shared" si="46"/>
        <v xml:space="preserve"> </v>
      </c>
      <c r="Q4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31" t="str">
        <f t="shared" si="47"/>
        <v xml:space="preserve"> </v>
      </c>
      <c r="S4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31" t="str">
        <f t="shared" si="48"/>
        <v xml:space="preserve"> </v>
      </c>
      <c r="U4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3">
        <f>+'havelvac 7.2'!P467+'havelvac 7.3'!P467+'havelvac 7.4'!P467+'havelvac 7.5'!P467+'havelvac 7.6'!P467+'havelvac 7.7'!P467+'havelvac 7.9'!P467+'havelvac 7.8'!P467+'havelvac 7.10'!P467+'havelvac 7.11'!P467+'havelvac 7.12'!P467+'havelvac 7.13'!P465</f>
        <v>0</v>
      </c>
      <c r="W451" s="231" t="str">
        <f t="shared" si="49"/>
        <v xml:space="preserve"> </v>
      </c>
      <c r="X4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31" t="str">
        <f t="shared" si="50"/>
        <v xml:space="preserve"> </v>
      </c>
      <c r="Z4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31" t="str">
        <f t="shared" si="51"/>
        <v xml:space="preserve"> </v>
      </c>
      <c r="AB4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8" customFormat="1" ht="13.8" hidden="1">
      <c r="A452" s="184" t="str">
        <f t="shared" si="52"/>
        <v>71080205020000</v>
      </c>
      <c r="B452" s="185" t="s">
        <v>439</v>
      </c>
      <c r="C452" s="134" t="s">
        <v>185</v>
      </c>
      <c r="D452" s="133" t="s">
        <v>140</v>
      </c>
      <c r="E452" s="132" t="s">
        <v>149</v>
      </c>
      <c r="F452" s="186" t="s">
        <v>140</v>
      </c>
      <c r="G452" s="187" t="s">
        <v>440</v>
      </c>
      <c r="H452" s="146"/>
      <c r="I452" s="147"/>
      <c r="J452" s="148"/>
      <c r="K452" s="148"/>
      <c r="L452" s="27" t="s">
        <v>305</v>
      </c>
      <c r="M452" s="28"/>
      <c r="N452" s="197">
        <f>+'havelvac 7.2'!N468+'havelvac 7.3'!N468+'havelvac 7.4'!N468+'havelvac 7.5'!N468+'havelvac 7.6'!N468+'havelvac 7.7'!N468+'havelvac 7.9'!N468+'havelvac 7.8'!N468+'havelvac 7.10'!N468+'havelvac 7.11'!N468+'havelvac 7.12'!N468+'havelvac 7.13'!N466</f>
        <v>0</v>
      </c>
      <c r="O452" s="197">
        <f>+'havelvac 7.2'!O468+'havelvac 7.3'!O468+'havelvac 7.4'!O468+'havelvac 7.5'!O468+'havelvac 7.6'!O468+'havelvac 7.7'!O468+'havelvac 7.9'!O468+'havelvac 7.8'!O468+'havelvac 7.10'!O468+'havelvac 7.11'!O468+'havelvac 7.12'!O468+'havelvac 7.13'!O466</f>
        <v>0</v>
      </c>
      <c r="P452" s="230" t="str">
        <f t="shared" si="46"/>
        <v xml:space="preserve"> </v>
      </c>
      <c r="Q4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30" t="str">
        <f t="shared" si="47"/>
        <v xml:space="preserve"> </v>
      </c>
      <c r="S4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30" t="str">
        <f t="shared" si="48"/>
        <v xml:space="preserve"> </v>
      </c>
      <c r="U4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7">
        <f>+'havelvac 7.2'!P468+'havelvac 7.3'!P468+'havelvac 7.4'!P468+'havelvac 7.5'!P468+'havelvac 7.6'!P468+'havelvac 7.7'!P468+'havelvac 7.9'!P468+'havelvac 7.8'!P468+'havelvac 7.10'!P468+'havelvac 7.11'!P468+'havelvac 7.12'!P468+'havelvac 7.13'!P466</f>
        <v>0</v>
      </c>
      <c r="W452" s="230" t="str">
        <f t="shared" si="49"/>
        <v xml:space="preserve"> </v>
      </c>
      <c r="X4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30" t="str">
        <f t="shared" si="50"/>
        <v xml:space="preserve"> </v>
      </c>
      <c r="Z4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30" t="str">
        <f t="shared" si="51"/>
        <v xml:space="preserve"> </v>
      </c>
      <c r="AB4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7" customFormat="1" ht="26.4" hidden="1">
      <c r="A453" s="184" t="str">
        <f t="shared" si="52"/>
        <v>71080205024511</v>
      </c>
      <c r="B453" s="185" t="s">
        <v>439</v>
      </c>
      <c r="C453" s="134" t="s">
        <v>185</v>
      </c>
      <c r="D453" s="133" t="s">
        <v>140</v>
      </c>
      <c r="E453" s="132" t="s">
        <v>149</v>
      </c>
      <c r="F453" s="186" t="s">
        <v>140</v>
      </c>
      <c r="G453" s="131">
        <v>4511</v>
      </c>
      <c r="H453" s="25"/>
      <c r="I453" s="25"/>
      <c r="J453" s="26"/>
      <c r="K453" s="26"/>
      <c r="L453" s="29" t="s">
        <v>217</v>
      </c>
      <c r="M453" s="12">
        <v>4511</v>
      </c>
      <c r="N453" s="183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3" s="183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3" s="231" t="str">
        <f t="shared" si="46"/>
        <v xml:space="preserve"> </v>
      </c>
      <c r="Q4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31" t="str">
        <f t="shared" si="47"/>
        <v xml:space="preserve"> </v>
      </c>
      <c r="S4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31" t="str">
        <f t="shared" si="48"/>
        <v xml:space="preserve"> </v>
      </c>
      <c r="U4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3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3" s="231" t="str">
        <f t="shared" si="49"/>
        <v xml:space="preserve"> </v>
      </c>
      <c r="X4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31" t="str">
        <f t="shared" si="50"/>
        <v xml:space="preserve"> </v>
      </c>
      <c r="Z4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31" t="str">
        <f t="shared" si="51"/>
        <v xml:space="preserve"> </v>
      </c>
      <c r="AB4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3" customFormat="1" ht="26.4">
      <c r="A454" s="184" t="str">
        <f t="shared" si="52"/>
        <v>71080207000000</v>
      </c>
      <c r="B454" s="185" t="s">
        <v>439</v>
      </c>
      <c r="C454" s="134" t="s">
        <v>185</v>
      </c>
      <c r="D454" s="133" t="s">
        <v>140</v>
      </c>
      <c r="E454" s="132" t="s">
        <v>183</v>
      </c>
      <c r="F454" s="186" t="s">
        <v>441</v>
      </c>
      <c r="G454" s="187" t="s">
        <v>440</v>
      </c>
      <c r="H454" s="151">
        <v>2827</v>
      </c>
      <c r="I454" s="152" t="s">
        <v>185</v>
      </c>
      <c r="J454" s="153">
        <v>2</v>
      </c>
      <c r="K454" s="153">
        <v>7</v>
      </c>
      <c r="L454" s="154" t="s">
        <v>306</v>
      </c>
      <c r="M454" s="155"/>
      <c r="N454" s="192">
        <f>+'havelvac 7.2'!N473+'havelvac 7.3'!N473+'havelvac 7.4'!N473+'havelvac 7.5'!N473+'havelvac 7.6'!N473+'havelvac 7.7'!N473+'havelvac 7.9'!N473+'havelvac 7.8'!N473+'havelvac 7.10'!N473+'havelvac 7.11'!N473+'havelvac 7.12'!N473+'havelvac 7.13'!N468</f>
        <v>0</v>
      </c>
      <c r="O454" s="192">
        <f>+'havelvac 7.2'!O473+'havelvac 7.3'!O473+'havelvac 7.4'!O473+'havelvac 7.5'!O473+'havelvac 7.6'!O473+'havelvac 7.7'!O473+'havelvac 7.9'!O473+'havelvac 7.8'!O473+'havelvac 7.10'!O473+'havelvac 7.11'!O473+'havelvac 7.12'!O473+'havelvac 7.13'!O468</f>
        <v>0</v>
      </c>
      <c r="P454" s="229" t="str">
        <f t="shared" si="46"/>
        <v xml:space="preserve"> </v>
      </c>
      <c r="Q45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9" t="str">
        <f t="shared" si="47"/>
        <v xml:space="preserve"> </v>
      </c>
      <c r="S45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9" t="str">
        <f t="shared" si="48"/>
        <v xml:space="preserve"> </v>
      </c>
      <c r="U45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2">
        <f>+'havelvac 7.2'!P473+'havelvac 7.3'!P473+'havelvac 7.4'!P473+'havelvac 7.5'!P473+'havelvac 7.6'!P473+'havelvac 7.7'!P473+'havelvac 7.9'!P473+'havelvac 7.8'!P473+'havelvac 7.10'!P473+'havelvac 7.11'!P473+'havelvac 7.12'!P473+'havelvac 7.13'!P468</f>
        <v>0</v>
      </c>
      <c r="W454" s="229" t="str">
        <f t="shared" si="49"/>
        <v xml:space="preserve"> </v>
      </c>
      <c r="X45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9" t="str">
        <f t="shared" si="50"/>
        <v xml:space="preserve"> </v>
      </c>
      <c r="Z45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9" t="str">
        <f t="shared" si="51"/>
        <v xml:space="preserve"> </v>
      </c>
      <c r="AB454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7" customFormat="1" ht="13.2">
      <c r="A455" s="184" t="str">
        <f t="shared" si="52"/>
        <v>71080207000001</v>
      </c>
      <c r="B455" s="185" t="s">
        <v>439</v>
      </c>
      <c r="C455" s="134" t="s">
        <v>185</v>
      </c>
      <c r="D455" s="133" t="s">
        <v>140</v>
      </c>
      <c r="E455" s="132" t="s">
        <v>183</v>
      </c>
      <c r="F455" s="186" t="s">
        <v>441</v>
      </c>
      <c r="G455" s="187" t="s">
        <v>96</v>
      </c>
      <c r="H455" s="25"/>
      <c r="I455" s="25"/>
      <c r="J455" s="26"/>
      <c r="K455" s="26"/>
      <c r="L455" s="30" t="s">
        <v>108</v>
      </c>
      <c r="M455" s="31"/>
      <c r="N455" s="190">
        <f>+'havelvac 7.2'!N474+'havelvac 7.3'!N474+'havelvac 7.4'!N474+'havelvac 7.5'!N474+'havelvac 7.6'!N474+'havelvac 7.7'!N474+'havelvac 7.9'!N474+'havelvac 7.8'!N474+'havelvac 7.10'!N474+'havelvac 7.11'!N474+'havelvac 7.12'!N474+'havelvac 7.13'!N469</f>
        <v>0</v>
      </c>
      <c r="O455" s="190">
        <f>+'havelvac 7.2'!O474+'havelvac 7.3'!O474+'havelvac 7.4'!O474+'havelvac 7.5'!O474+'havelvac 7.6'!O474+'havelvac 7.7'!O474+'havelvac 7.9'!O474+'havelvac 7.8'!O474+'havelvac 7.10'!O474+'havelvac 7.11'!O474+'havelvac 7.12'!O474+'havelvac 7.13'!O469</f>
        <v>0</v>
      </c>
      <c r="P455" s="227" t="str">
        <f t="shared" si="46"/>
        <v xml:space="preserve"> </v>
      </c>
      <c r="Q45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7" t="str">
        <f t="shared" si="47"/>
        <v xml:space="preserve"> </v>
      </c>
      <c r="S45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7" t="str">
        <f t="shared" si="48"/>
        <v xml:space="preserve"> </v>
      </c>
      <c r="U45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90">
        <f>+'havelvac 7.2'!P474+'havelvac 7.3'!P474+'havelvac 7.4'!P474+'havelvac 7.5'!P474+'havelvac 7.6'!P474+'havelvac 7.7'!P474+'havelvac 7.9'!P474+'havelvac 7.8'!P474+'havelvac 7.10'!P474+'havelvac 7.11'!P474+'havelvac 7.12'!P474+'havelvac 7.13'!P469</f>
        <v>0</v>
      </c>
      <c r="W455" s="227" t="str">
        <f t="shared" si="49"/>
        <v xml:space="preserve"> </v>
      </c>
      <c r="X45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7" t="str">
        <f t="shared" si="50"/>
        <v xml:space="preserve"> </v>
      </c>
      <c r="Z45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7" t="str">
        <f t="shared" si="51"/>
        <v xml:space="preserve"> </v>
      </c>
      <c r="AB45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8" customFormat="1" ht="13.8">
      <c r="A456" s="184" t="str">
        <f t="shared" si="52"/>
        <v>71080207010000</v>
      </c>
      <c r="B456" s="185" t="s">
        <v>439</v>
      </c>
      <c r="C456" s="134" t="s">
        <v>185</v>
      </c>
      <c r="D456" s="133" t="s">
        <v>140</v>
      </c>
      <c r="E456" s="132" t="s">
        <v>183</v>
      </c>
      <c r="F456" s="186" t="s">
        <v>106</v>
      </c>
      <c r="G456" s="187" t="s">
        <v>440</v>
      </c>
      <c r="H456" s="146"/>
      <c r="I456" s="147"/>
      <c r="J456" s="148"/>
      <c r="K456" s="148"/>
      <c r="L456" s="27" t="s">
        <v>307</v>
      </c>
      <c r="M456" s="28"/>
      <c r="N456" s="197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56" s="197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56" s="230" t="str">
        <f t="shared" si="46"/>
        <v xml:space="preserve"> </v>
      </c>
      <c r="Q4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30" t="str">
        <f t="shared" si="47"/>
        <v xml:space="preserve"> </v>
      </c>
      <c r="S4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30" t="str">
        <f t="shared" si="48"/>
        <v xml:space="preserve"> </v>
      </c>
      <c r="U4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7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56" s="230" t="str">
        <f t="shared" si="49"/>
        <v xml:space="preserve"> </v>
      </c>
      <c r="X4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30" t="str">
        <f t="shared" si="50"/>
        <v xml:space="preserve"> </v>
      </c>
      <c r="Z4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30" t="str">
        <f t="shared" si="51"/>
        <v xml:space="preserve"> </v>
      </c>
      <c r="AB4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7" customFormat="1">
      <c r="A457" s="184" t="str">
        <f t="shared" si="52"/>
        <v>71080207014239</v>
      </c>
      <c r="B457" s="185" t="s">
        <v>439</v>
      </c>
      <c r="C457" s="134" t="s">
        <v>185</v>
      </c>
      <c r="D457" s="133" t="s">
        <v>140</v>
      </c>
      <c r="E457" s="132" t="s">
        <v>183</v>
      </c>
      <c r="F457" s="186" t="s">
        <v>106</v>
      </c>
      <c r="G457" s="131">
        <v>4239</v>
      </c>
      <c r="H457" s="17"/>
      <c r="I457" s="25"/>
      <c r="J457" s="26"/>
      <c r="K457" s="26"/>
      <c r="L457" s="29" t="s">
        <v>125</v>
      </c>
      <c r="M457" s="31">
        <v>4239</v>
      </c>
      <c r="N4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7.13'!N474</f>
        <v>#REF!</v>
      </c>
      <c r="O4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7.13'!O474</f>
        <v>#REF!</v>
      </c>
      <c r="P457" s="231" t="str">
        <f t="shared" si="46"/>
        <v xml:space="preserve"> </v>
      </c>
      <c r="Q4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31" t="str">
        <f t="shared" si="47"/>
        <v xml:space="preserve"> </v>
      </c>
      <c r="S4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31" t="str">
        <f t="shared" si="48"/>
        <v xml:space="preserve"> </v>
      </c>
      <c r="U4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7.13'!P474</f>
        <v>#REF!</v>
      </c>
      <c r="W457" s="231" t="str">
        <f t="shared" si="49"/>
        <v xml:space="preserve"> </v>
      </c>
      <c r="X4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31" t="str">
        <f t="shared" si="50"/>
        <v xml:space="preserve"> </v>
      </c>
      <c r="Z4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31" t="str">
        <f t="shared" si="51"/>
        <v xml:space="preserve"> </v>
      </c>
      <c r="AB4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7" customFormat="1" ht="26.4">
      <c r="A458" s="184" t="str">
        <f t="shared" si="52"/>
        <v>71080207014251</v>
      </c>
      <c r="B458" s="185" t="s">
        <v>439</v>
      </c>
      <c r="C458" s="134" t="s">
        <v>185</v>
      </c>
      <c r="D458" s="133" t="s">
        <v>140</v>
      </c>
      <c r="E458" s="132" t="s">
        <v>183</v>
      </c>
      <c r="F458" s="186" t="s">
        <v>106</v>
      </c>
      <c r="G458" s="131">
        <v>4251</v>
      </c>
      <c r="H458" s="25"/>
      <c r="I458" s="25"/>
      <c r="J458" s="26"/>
      <c r="K458" s="26"/>
      <c r="L458" s="30" t="s">
        <v>142</v>
      </c>
      <c r="M458" s="31">
        <v>4251</v>
      </c>
      <c r="N4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7.13'!N475</f>
        <v>#REF!</v>
      </c>
      <c r="O4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7.13'!O475</f>
        <v>#REF!</v>
      </c>
      <c r="P458" s="231" t="str">
        <f t="shared" si="46"/>
        <v xml:space="preserve"> </v>
      </c>
      <c r="Q4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31" t="str">
        <f t="shared" si="47"/>
        <v xml:space="preserve"> </v>
      </c>
      <c r="S4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31" t="str">
        <f t="shared" si="48"/>
        <v xml:space="preserve"> </v>
      </c>
      <c r="U4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7.13'!P475</f>
        <v>#REF!</v>
      </c>
      <c r="W458" s="231" t="str">
        <f t="shared" si="49"/>
        <v xml:space="preserve"> </v>
      </c>
      <c r="X4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31" t="str">
        <f t="shared" si="50"/>
        <v xml:space="preserve"> </v>
      </c>
      <c r="Z4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31" t="str">
        <f t="shared" si="51"/>
        <v xml:space="preserve"> </v>
      </c>
      <c r="AB4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9" customFormat="1" ht="27.6" hidden="1">
      <c r="A459" s="184" t="str">
        <f t="shared" si="52"/>
        <v>71080300000000</v>
      </c>
      <c r="B459" s="185" t="s">
        <v>439</v>
      </c>
      <c r="C459" s="134" t="s">
        <v>185</v>
      </c>
      <c r="D459" s="133" t="s">
        <v>442</v>
      </c>
      <c r="E459" s="132" t="s">
        <v>441</v>
      </c>
      <c r="F459" s="186" t="s">
        <v>441</v>
      </c>
      <c r="G459" s="187" t="s">
        <v>440</v>
      </c>
      <c r="H459" s="175" t="s">
        <v>308</v>
      </c>
      <c r="I459" s="166" t="s">
        <v>185</v>
      </c>
      <c r="J459" s="167">
        <v>3</v>
      </c>
      <c r="K459" s="167">
        <v>0</v>
      </c>
      <c r="L459" s="168" t="s">
        <v>309</v>
      </c>
      <c r="M459" s="176"/>
      <c r="N4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8" t="str">
        <f t="shared" si="46"/>
        <v xml:space="preserve"> </v>
      </c>
      <c r="Q4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8" t="str">
        <f t="shared" si="47"/>
        <v xml:space="preserve"> </v>
      </c>
      <c r="S4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8" t="str">
        <f t="shared" si="48"/>
        <v xml:space="preserve"> </v>
      </c>
      <c r="U4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8" t="str">
        <f t="shared" si="49"/>
        <v xml:space="preserve"> </v>
      </c>
      <c r="X4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8" t="str">
        <f t="shared" si="50"/>
        <v xml:space="preserve"> </v>
      </c>
      <c r="Z4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8" t="str">
        <f t="shared" si="51"/>
        <v xml:space="preserve"> </v>
      </c>
      <c r="AB4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7" customFormat="1" ht="13.2" hidden="1">
      <c r="A460" s="184" t="str">
        <f t="shared" si="52"/>
        <v>71080300000001</v>
      </c>
      <c r="B460" s="185" t="s">
        <v>439</v>
      </c>
      <c r="C460" s="134" t="s">
        <v>185</v>
      </c>
      <c r="D460" s="133" t="s">
        <v>442</v>
      </c>
      <c r="E460" s="132" t="s">
        <v>441</v>
      </c>
      <c r="F460" s="186" t="s">
        <v>441</v>
      </c>
      <c r="G460" s="187" t="s">
        <v>96</v>
      </c>
      <c r="H460" s="25"/>
      <c r="I460" s="18"/>
      <c r="J460" s="19"/>
      <c r="K460" s="19"/>
      <c r="L460" s="30" t="s">
        <v>110</v>
      </c>
      <c r="M460" s="31"/>
      <c r="N46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7" t="str">
        <f t="shared" si="46"/>
        <v xml:space="preserve"> </v>
      </c>
      <c r="Q46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7" t="str">
        <f t="shared" si="47"/>
        <v xml:space="preserve"> </v>
      </c>
      <c r="S46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7" t="str">
        <f t="shared" si="48"/>
        <v xml:space="preserve"> </v>
      </c>
      <c r="U46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7" t="str">
        <f t="shared" si="49"/>
        <v xml:space="preserve"> </v>
      </c>
      <c r="X46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7" t="str">
        <f t="shared" si="50"/>
        <v xml:space="preserve"> </v>
      </c>
      <c r="Z46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7" t="str">
        <f t="shared" si="51"/>
        <v xml:space="preserve"> </v>
      </c>
      <c r="AB46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3" customFormat="1" ht="13.2" hidden="1">
      <c r="A461" s="184" t="str">
        <f t="shared" si="52"/>
        <v>71080301000000</v>
      </c>
      <c r="B461" s="185" t="s">
        <v>439</v>
      </c>
      <c r="C461" s="134" t="s">
        <v>185</v>
      </c>
      <c r="D461" s="133" t="s">
        <v>442</v>
      </c>
      <c r="E461" s="132" t="s">
        <v>106</v>
      </c>
      <c r="F461" s="186" t="s">
        <v>441</v>
      </c>
      <c r="G461" s="187" t="s">
        <v>440</v>
      </c>
      <c r="H461" s="151" t="s">
        <v>310</v>
      </c>
      <c r="I461" s="152" t="s">
        <v>185</v>
      </c>
      <c r="J461" s="153">
        <v>3</v>
      </c>
      <c r="K461" s="153">
        <v>1</v>
      </c>
      <c r="L461" s="154" t="s">
        <v>311</v>
      </c>
      <c r="M461" s="155"/>
      <c r="N461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9" t="str">
        <f t="shared" si="46"/>
        <v xml:space="preserve"> </v>
      </c>
      <c r="Q461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9" t="str">
        <f t="shared" si="47"/>
        <v xml:space="preserve"> </v>
      </c>
      <c r="S461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9" t="str">
        <f t="shared" si="48"/>
        <v xml:space="preserve"> </v>
      </c>
      <c r="U461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9" t="str">
        <f t="shared" si="49"/>
        <v xml:space="preserve"> </v>
      </c>
      <c r="X461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9" t="str">
        <f t="shared" si="50"/>
        <v xml:space="preserve"> </v>
      </c>
      <c r="Z461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9" t="str">
        <f t="shared" si="51"/>
        <v xml:space="preserve"> </v>
      </c>
      <c r="AB461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7" customFormat="1" ht="13.2" hidden="1">
      <c r="A462" s="184" t="str">
        <f t="shared" si="52"/>
        <v>71080301000001</v>
      </c>
      <c r="B462" s="185" t="s">
        <v>439</v>
      </c>
      <c r="C462" s="134" t="s">
        <v>185</v>
      </c>
      <c r="D462" s="133" t="s">
        <v>442</v>
      </c>
      <c r="E462" s="132" t="s">
        <v>106</v>
      </c>
      <c r="F462" s="186" t="s">
        <v>441</v>
      </c>
      <c r="G462" s="187" t="s">
        <v>96</v>
      </c>
      <c r="H462" s="25"/>
      <c r="I462" s="25"/>
      <c r="J462" s="26"/>
      <c r="K462" s="26"/>
      <c r="L462" s="30" t="s">
        <v>108</v>
      </c>
      <c r="M462" s="31"/>
      <c r="N46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7" t="str">
        <f t="shared" si="46"/>
        <v xml:space="preserve"> </v>
      </c>
      <c r="Q46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7" t="str">
        <f t="shared" si="47"/>
        <v xml:space="preserve"> </v>
      </c>
      <c r="S46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7" t="str">
        <f t="shared" si="48"/>
        <v xml:space="preserve"> </v>
      </c>
      <c r="U46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7" t="str">
        <f t="shared" si="49"/>
        <v xml:space="preserve"> </v>
      </c>
      <c r="X46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7" t="str">
        <f t="shared" si="50"/>
        <v xml:space="preserve"> </v>
      </c>
      <c r="Z46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7" t="str">
        <f t="shared" si="51"/>
        <v xml:space="preserve"> </v>
      </c>
      <c r="AB46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8" customFormat="1" ht="13.8" hidden="1">
      <c r="A463" s="184" t="str">
        <f t="shared" si="52"/>
        <v>71080301010000</v>
      </c>
      <c r="B463" s="185" t="s">
        <v>439</v>
      </c>
      <c r="C463" s="134" t="s">
        <v>185</v>
      </c>
      <c r="D463" s="133" t="s">
        <v>442</v>
      </c>
      <c r="E463" s="132" t="s">
        <v>106</v>
      </c>
      <c r="F463" s="186" t="s">
        <v>106</v>
      </c>
      <c r="G463" s="187" t="s">
        <v>440</v>
      </c>
      <c r="H463" s="146"/>
      <c r="I463" s="147"/>
      <c r="J463" s="148"/>
      <c r="K463" s="148"/>
      <c r="L463" s="27" t="s">
        <v>312</v>
      </c>
      <c r="M463" s="28"/>
      <c r="N46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30" t="str">
        <f t="shared" si="46"/>
        <v xml:space="preserve"> </v>
      </c>
      <c r="Q46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30" t="str">
        <f t="shared" si="47"/>
        <v xml:space="preserve"> </v>
      </c>
      <c r="S46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30" t="str">
        <f t="shared" si="48"/>
        <v xml:space="preserve"> </v>
      </c>
      <c r="U46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30" t="str">
        <f t="shared" si="49"/>
        <v xml:space="preserve"> </v>
      </c>
      <c r="X46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30" t="str">
        <f t="shared" si="50"/>
        <v xml:space="preserve"> </v>
      </c>
      <c r="Z46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30" t="str">
        <f t="shared" si="51"/>
        <v xml:space="preserve"> </v>
      </c>
      <c r="AB46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7" customFormat="1" hidden="1">
      <c r="A464" s="184" t="str">
        <f t="shared" si="52"/>
        <v>71080301014241</v>
      </c>
      <c r="B464" s="185" t="s">
        <v>439</v>
      </c>
      <c r="C464" s="134" t="s">
        <v>185</v>
      </c>
      <c r="D464" s="133" t="s">
        <v>442</v>
      </c>
      <c r="E464" s="132" t="s">
        <v>106</v>
      </c>
      <c r="F464" s="186" t="s">
        <v>106</v>
      </c>
      <c r="G464" s="131">
        <v>4241</v>
      </c>
      <c r="H464" s="25"/>
      <c r="I464" s="25"/>
      <c r="J464" s="26"/>
      <c r="K464" s="26"/>
      <c r="L464" s="29" t="s">
        <v>126</v>
      </c>
      <c r="M464" s="12">
        <v>4241</v>
      </c>
      <c r="N4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31" t="str">
        <f t="shared" ref="P464:P527" si="53">IFERROR(Q464/O464, " ")</f>
        <v xml:space="preserve"> </v>
      </c>
      <c r="Q4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31" t="str">
        <f t="shared" ref="R464:R527" si="54">IFERROR(S464/O464, " ")</f>
        <v xml:space="preserve"> </v>
      </c>
      <c r="S4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31" t="str">
        <f t="shared" ref="T464:T527" si="55">IFERROR(U464/O464, " ")</f>
        <v xml:space="preserve"> </v>
      </c>
      <c r="U4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31" t="str">
        <f t="shared" ref="W464:W527" si="56">IFERROR(X464/V464, " ")</f>
        <v xml:space="preserve"> </v>
      </c>
      <c r="X4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31" t="str">
        <f t="shared" ref="Y464:Y527" si="57">IFERROR(Z464/V464, " ")</f>
        <v xml:space="preserve"> </v>
      </c>
      <c r="Z4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31" t="str">
        <f t="shared" ref="AA464:AA527" si="58">IFERROR(AB464/V464, " ")</f>
        <v xml:space="preserve"> </v>
      </c>
      <c r="AB4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9" customFormat="1" ht="13.8" hidden="1">
      <c r="A465" s="184" t="str">
        <f t="shared" si="52"/>
        <v>71080400000000</v>
      </c>
      <c r="B465" s="185" t="s">
        <v>439</v>
      </c>
      <c r="C465" s="134" t="s">
        <v>185</v>
      </c>
      <c r="D465" s="133" t="s">
        <v>155</v>
      </c>
      <c r="E465" s="132" t="s">
        <v>441</v>
      </c>
      <c r="F465" s="186" t="s">
        <v>441</v>
      </c>
      <c r="G465" s="187" t="s">
        <v>440</v>
      </c>
      <c r="H465" s="175">
        <v>2840</v>
      </c>
      <c r="I465" s="166" t="s">
        <v>185</v>
      </c>
      <c r="J465" s="167">
        <v>4</v>
      </c>
      <c r="K465" s="167">
        <v>0</v>
      </c>
      <c r="L465" s="168" t="s">
        <v>313</v>
      </c>
      <c r="M465" s="176"/>
      <c r="N46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8" t="str">
        <f t="shared" si="53"/>
        <v xml:space="preserve"> </v>
      </c>
      <c r="Q46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8" t="str">
        <f t="shared" si="54"/>
        <v xml:space="preserve"> </v>
      </c>
      <c r="S46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8" t="str">
        <f t="shared" si="55"/>
        <v xml:space="preserve"> </v>
      </c>
      <c r="U46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8" t="str">
        <f t="shared" si="56"/>
        <v xml:space="preserve"> </v>
      </c>
      <c r="X46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8" t="str">
        <f t="shared" si="57"/>
        <v xml:space="preserve"> </v>
      </c>
      <c r="Z46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8" t="str">
        <f t="shared" si="58"/>
        <v xml:space="preserve"> </v>
      </c>
      <c r="AB46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7" customFormat="1" ht="13.2" hidden="1">
      <c r="A466" s="184" t="str">
        <f t="shared" si="52"/>
        <v>71080400000001</v>
      </c>
      <c r="B466" s="185" t="s">
        <v>439</v>
      </c>
      <c r="C466" s="134" t="s">
        <v>185</v>
      </c>
      <c r="D466" s="133" t="s">
        <v>155</v>
      </c>
      <c r="E466" s="132" t="s">
        <v>441</v>
      </c>
      <c r="F466" s="186" t="s">
        <v>441</v>
      </c>
      <c r="G466" s="187" t="s">
        <v>96</v>
      </c>
      <c r="H466" s="25"/>
      <c r="I466" s="18"/>
      <c r="J466" s="19"/>
      <c r="K466" s="19"/>
      <c r="L466" s="30" t="s">
        <v>110</v>
      </c>
      <c r="M466" s="31"/>
      <c r="N46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7" t="str">
        <f t="shared" si="53"/>
        <v xml:space="preserve"> </v>
      </c>
      <c r="Q46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7" t="str">
        <f t="shared" si="54"/>
        <v xml:space="preserve"> </v>
      </c>
      <c r="S46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7" t="str">
        <f t="shared" si="55"/>
        <v xml:space="preserve"> </v>
      </c>
      <c r="U46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7" t="str">
        <f t="shared" si="56"/>
        <v xml:space="preserve"> </v>
      </c>
      <c r="X46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7" t="str">
        <f t="shared" si="57"/>
        <v xml:space="preserve"> </v>
      </c>
      <c r="Z46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7" t="str">
        <f t="shared" si="58"/>
        <v xml:space="preserve"> </v>
      </c>
      <c r="AB46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3" customFormat="1" ht="13.2" hidden="1">
      <c r="A467" s="184" t="str">
        <f t="shared" si="52"/>
        <v>71080403000000</v>
      </c>
      <c r="B467" s="185" t="s">
        <v>439</v>
      </c>
      <c r="C467" s="134" t="s">
        <v>185</v>
      </c>
      <c r="D467" s="133" t="s">
        <v>155</v>
      </c>
      <c r="E467" s="132" t="s">
        <v>442</v>
      </c>
      <c r="F467" s="186" t="s">
        <v>441</v>
      </c>
      <c r="G467" s="187" t="s">
        <v>440</v>
      </c>
      <c r="H467" s="151">
        <v>2843</v>
      </c>
      <c r="I467" s="152" t="s">
        <v>185</v>
      </c>
      <c r="J467" s="153">
        <v>4</v>
      </c>
      <c r="K467" s="153">
        <v>3</v>
      </c>
      <c r="L467" s="154" t="s">
        <v>313</v>
      </c>
      <c r="M467" s="155"/>
      <c r="N467" s="192" t="e">
        <f>+'havelvac 7.2'!N476+'havelvac 7.3'!N476+'havelvac 7.4'!N476+'havelvac 7.5'!N476+'havelvac 7.6'!N476+'havelvac 7.7'!N476+'havelvac 7.9'!N476+'havelvac 7.8'!N476+'havelvac 7.10'!N476+'havelvac 7.11'!N476+'havelvac 7.12'!N476+'havelvac 7.13'!#REF!</f>
        <v>#REF!</v>
      </c>
      <c r="O467" s="192" t="e">
        <f>+'havelvac 7.2'!O476+'havelvac 7.3'!O476+'havelvac 7.4'!O476+'havelvac 7.5'!O476+'havelvac 7.6'!O476+'havelvac 7.7'!O476+'havelvac 7.9'!O476+'havelvac 7.8'!O476+'havelvac 7.10'!O476+'havelvac 7.11'!O476+'havelvac 7.12'!O476+'havelvac 7.13'!#REF!</f>
        <v>#REF!</v>
      </c>
      <c r="P467" s="229" t="str">
        <f t="shared" si="53"/>
        <v xml:space="preserve"> </v>
      </c>
      <c r="Q46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9" t="str">
        <f t="shared" si="54"/>
        <v xml:space="preserve"> </v>
      </c>
      <c r="S46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9" t="str">
        <f t="shared" si="55"/>
        <v xml:space="preserve"> </v>
      </c>
      <c r="U46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2" t="e">
        <f>+'havelvac 7.2'!P476+'havelvac 7.3'!P476+'havelvac 7.4'!P476+'havelvac 7.5'!P476+'havelvac 7.6'!P476+'havelvac 7.7'!P476+'havelvac 7.9'!P476+'havelvac 7.8'!P476+'havelvac 7.10'!P476+'havelvac 7.11'!P476+'havelvac 7.12'!P476+'havelvac 7.13'!#REF!</f>
        <v>#REF!</v>
      </c>
      <c r="W467" s="229" t="str">
        <f t="shared" si="56"/>
        <v xml:space="preserve"> </v>
      </c>
      <c r="X46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9" t="str">
        <f t="shared" si="57"/>
        <v xml:space="preserve"> </v>
      </c>
      <c r="Z46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9" t="str">
        <f t="shared" si="58"/>
        <v xml:space="preserve"> </v>
      </c>
      <c r="AB46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7" customFormat="1" ht="13.2" hidden="1">
      <c r="A468" s="184" t="str">
        <f t="shared" si="52"/>
        <v>71080403000001</v>
      </c>
      <c r="B468" s="185" t="s">
        <v>439</v>
      </c>
      <c r="C468" s="134" t="s">
        <v>185</v>
      </c>
      <c r="D468" s="133" t="s">
        <v>155</v>
      </c>
      <c r="E468" s="132" t="s">
        <v>442</v>
      </c>
      <c r="F468" s="186" t="s">
        <v>441</v>
      </c>
      <c r="G468" s="187" t="s">
        <v>96</v>
      </c>
      <c r="H468" s="25"/>
      <c r="I468" s="25"/>
      <c r="J468" s="26"/>
      <c r="K468" s="26"/>
      <c r="L468" s="30" t="s">
        <v>108</v>
      </c>
      <c r="M468" s="31"/>
      <c r="N468" s="190" t="e">
        <f>+'havelvac 7.2'!N477+'havelvac 7.3'!N477+'havelvac 7.4'!N477+'havelvac 7.5'!N477+'havelvac 7.6'!N477+'havelvac 7.7'!N477+'havelvac 7.9'!N477+'havelvac 7.8'!N477+'havelvac 7.10'!N477+'havelvac 7.11'!N477+'havelvac 7.12'!N477+'havelvac 7.13'!#REF!</f>
        <v>#REF!</v>
      </c>
      <c r="O468" s="190" t="e">
        <f>+'havelvac 7.2'!O477+'havelvac 7.3'!O477+'havelvac 7.4'!O477+'havelvac 7.5'!O477+'havelvac 7.6'!O477+'havelvac 7.7'!O477+'havelvac 7.9'!O477+'havelvac 7.8'!O477+'havelvac 7.10'!O477+'havelvac 7.11'!O477+'havelvac 7.12'!O477+'havelvac 7.13'!#REF!</f>
        <v>#REF!</v>
      </c>
      <c r="P468" s="227" t="str">
        <f t="shared" si="53"/>
        <v xml:space="preserve"> </v>
      </c>
      <c r="Q4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7" t="str">
        <f t="shared" si="54"/>
        <v xml:space="preserve"> </v>
      </c>
      <c r="S4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7" t="str">
        <f t="shared" si="55"/>
        <v xml:space="preserve"> </v>
      </c>
      <c r="U4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90" t="e">
        <f>+'havelvac 7.2'!P477+'havelvac 7.3'!P477+'havelvac 7.4'!P477+'havelvac 7.5'!P477+'havelvac 7.6'!P477+'havelvac 7.7'!P477+'havelvac 7.9'!P477+'havelvac 7.8'!P477+'havelvac 7.10'!P477+'havelvac 7.11'!P477+'havelvac 7.12'!P477+'havelvac 7.13'!#REF!</f>
        <v>#REF!</v>
      </c>
      <c r="W468" s="227" t="str">
        <f t="shared" si="56"/>
        <v xml:space="preserve"> </v>
      </c>
      <c r="X4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7" t="str">
        <f t="shared" si="57"/>
        <v xml:space="preserve"> </v>
      </c>
      <c r="Z4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7" t="str">
        <f t="shared" si="58"/>
        <v xml:space="preserve"> </v>
      </c>
      <c r="AB4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8" customFormat="1" ht="13.8" hidden="1">
      <c r="A469" s="184" t="str">
        <f t="shared" si="52"/>
        <v>71080403010000</v>
      </c>
      <c r="B469" s="185" t="s">
        <v>439</v>
      </c>
      <c r="C469" s="134" t="s">
        <v>185</v>
      </c>
      <c r="D469" s="133" t="s">
        <v>155</v>
      </c>
      <c r="E469" s="132" t="s">
        <v>442</v>
      </c>
      <c r="F469" s="186" t="s">
        <v>106</v>
      </c>
      <c r="G469" s="187" t="s">
        <v>440</v>
      </c>
      <c r="H469" s="146"/>
      <c r="I469" s="147"/>
      <c r="J469" s="148"/>
      <c r="K469" s="148"/>
      <c r="L469" s="27" t="s">
        <v>314</v>
      </c>
      <c r="M469" s="28"/>
      <c r="N46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7.13'!N476</f>
        <v>#REF!</v>
      </c>
      <c r="O46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7.13'!O476</f>
        <v>#REF!</v>
      </c>
      <c r="P469" s="230" t="str">
        <f t="shared" si="53"/>
        <v xml:space="preserve"> </v>
      </c>
      <c r="Q46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30" t="str">
        <f t="shared" si="54"/>
        <v xml:space="preserve"> </v>
      </c>
      <c r="S46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30" t="str">
        <f t="shared" si="55"/>
        <v xml:space="preserve"> </v>
      </c>
      <c r="U46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7.13'!P476</f>
        <v>#REF!</v>
      </c>
      <c r="W469" s="230" t="str">
        <f t="shared" si="56"/>
        <v xml:space="preserve"> </v>
      </c>
      <c r="X46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30" t="str">
        <f t="shared" si="57"/>
        <v xml:space="preserve"> </v>
      </c>
      <c r="Z46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30" t="str">
        <f t="shared" si="58"/>
        <v xml:space="preserve"> </v>
      </c>
      <c r="AB46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7" customFormat="1" ht="26.4" hidden="1">
      <c r="A470" s="184" t="str">
        <f t="shared" si="52"/>
        <v>71080403014819</v>
      </c>
      <c r="B470" s="185" t="s">
        <v>439</v>
      </c>
      <c r="C470" s="134" t="s">
        <v>185</v>
      </c>
      <c r="D470" s="133" t="s">
        <v>155</v>
      </c>
      <c r="E470" s="132" t="s">
        <v>442</v>
      </c>
      <c r="F470" s="186" t="s">
        <v>106</v>
      </c>
      <c r="G470" s="131">
        <v>4819</v>
      </c>
      <c r="H470" s="25"/>
      <c r="I470" s="25"/>
      <c r="J470" s="26"/>
      <c r="K470" s="26"/>
      <c r="L470" s="30" t="s">
        <v>219</v>
      </c>
      <c r="M470" s="31">
        <v>4819</v>
      </c>
      <c r="N4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7.13'!N477</f>
        <v>#REF!</v>
      </c>
      <c r="O4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7.13'!O477</f>
        <v>#REF!</v>
      </c>
      <c r="P470" s="231" t="str">
        <f t="shared" si="53"/>
        <v xml:space="preserve"> </v>
      </c>
      <c r="Q4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31" t="str">
        <f t="shared" si="54"/>
        <v xml:space="preserve"> </v>
      </c>
      <c r="S4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31" t="str">
        <f t="shared" si="55"/>
        <v xml:space="preserve"> </v>
      </c>
      <c r="U4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7.13'!P477</f>
        <v>#REF!</v>
      </c>
      <c r="W470" s="231" t="str">
        <f t="shared" si="56"/>
        <v xml:space="preserve"> </v>
      </c>
      <c r="X4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31" t="str">
        <f t="shared" si="57"/>
        <v xml:space="preserve"> </v>
      </c>
      <c r="Z4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31" t="str">
        <f t="shared" si="58"/>
        <v xml:space="preserve"> </v>
      </c>
      <c r="AB4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4" customFormat="1" ht="16.2">
      <c r="A471" s="122" t="str">
        <f t="shared" si="52"/>
        <v>71090000000000</v>
      </c>
      <c r="B471" s="124" t="s">
        <v>439</v>
      </c>
      <c r="C471" s="117" t="s">
        <v>187</v>
      </c>
      <c r="D471" s="118" t="s">
        <v>441</v>
      </c>
      <c r="E471" s="127" t="s">
        <v>441</v>
      </c>
      <c r="F471" s="128" t="s">
        <v>441</v>
      </c>
      <c r="G471" s="129" t="s">
        <v>440</v>
      </c>
      <c r="H471" s="173">
        <v>2900</v>
      </c>
      <c r="I471" s="212" t="s">
        <v>187</v>
      </c>
      <c r="J471" s="213">
        <v>0</v>
      </c>
      <c r="K471" s="213">
        <v>0</v>
      </c>
      <c r="L471" s="162" t="s">
        <v>315</v>
      </c>
      <c r="M471" s="174"/>
      <c r="N471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6" t="str">
        <f t="shared" si="53"/>
        <v xml:space="preserve"> </v>
      </c>
      <c r="Q471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6" t="str">
        <f t="shared" si="54"/>
        <v xml:space="preserve"> </v>
      </c>
      <c r="S471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6" t="str">
        <f t="shared" si="55"/>
        <v xml:space="preserve"> </v>
      </c>
      <c r="U471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6" t="str">
        <f t="shared" si="56"/>
        <v xml:space="preserve"> </v>
      </c>
      <c r="X471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6" t="str">
        <f t="shared" si="57"/>
        <v xml:space="preserve"> </v>
      </c>
      <c r="Z471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6" t="str">
        <f t="shared" si="58"/>
        <v xml:space="preserve"> </v>
      </c>
      <c r="AB471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2" t="str">
        <f t="shared" si="52"/>
        <v>71090000000001</v>
      </c>
      <c r="B472" s="124" t="s">
        <v>439</v>
      </c>
      <c r="C472" s="117" t="s">
        <v>187</v>
      </c>
      <c r="D472" s="118" t="s">
        <v>441</v>
      </c>
      <c r="E472" s="119" t="s">
        <v>441</v>
      </c>
      <c r="F472" s="120" t="s">
        <v>441</v>
      </c>
      <c r="G472" s="129" t="s">
        <v>96</v>
      </c>
      <c r="H472" s="25"/>
      <c r="I472" s="18"/>
      <c r="J472" s="19"/>
      <c r="K472" s="19"/>
      <c r="L472" s="30" t="s">
        <v>108</v>
      </c>
      <c r="M472" s="31"/>
      <c r="N472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3" t="str">
        <f t="shared" si="53"/>
        <v xml:space="preserve"> </v>
      </c>
      <c r="Q472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3" t="str">
        <f t="shared" si="54"/>
        <v xml:space="preserve"> </v>
      </c>
      <c r="S472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3" t="str">
        <f t="shared" si="55"/>
        <v xml:space="preserve"> </v>
      </c>
      <c r="U472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3" t="str">
        <f t="shared" si="56"/>
        <v xml:space="preserve"> </v>
      </c>
      <c r="X472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3" t="str">
        <f t="shared" si="57"/>
        <v xml:space="preserve"> </v>
      </c>
      <c r="Z472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3" t="str">
        <f t="shared" si="58"/>
        <v xml:space="preserve"> </v>
      </c>
      <c r="AB472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9" customFormat="1" ht="13.8">
      <c r="A473" s="184" t="str">
        <f t="shared" si="52"/>
        <v>71090100000000</v>
      </c>
      <c r="B473" s="185" t="s">
        <v>439</v>
      </c>
      <c r="C473" s="134" t="s">
        <v>187</v>
      </c>
      <c r="D473" s="133" t="s">
        <v>106</v>
      </c>
      <c r="E473" s="132" t="s">
        <v>441</v>
      </c>
      <c r="F473" s="186" t="s">
        <v>441</v>
      </c>
      <c r="G473" s="187" t="s">
        <v>440</v>
      </c>
      <c r="H473" s="175">
        <v>2910</v>
      </c>
      <c r="I473" s="166" t="s">
        <v>187</v>
      </c>
      <c r="J473" s="167">
        <v>1</v>
      </c>
      <c r="K473" s="167">
        <v>0</v>
      </c>
      <c r="L473" s="168" t="s">
        <v>316</v>
      </c>
      <c r="M473" s="176"/>
      <c r="N4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8" t="str">
        <f t="shared" si="53"/>
        <v xml:space="preserve"> </v>
      </c>
      <c r="Q4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8" t="str">
        <f t="shared" si="54"/>
        <v xml:space="preserve"> </v>
      </c>
      <c r="S4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8" t="str">
        <f t="shared" si="55"/>
        <v xml:space="preserve"> </v>
      </c>
      <c r="U4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8" t="str">
        <f t="shared" si="56"/>
        <v xml:space="preserve"> </v>
      </c>
      <c r="X4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8" t="str">
        <f t="shared" si="57"/>
        <v xml:space="preserve"> </v>
      </c>
      <c r="Z4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8" t="str">
        <f t="shared" si="58"/>
        <v xml:space="preserve"> </v>
      </c>
      <c r="AB4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7" customFormat="1" ht="13.2">
      <c r="A474" s="184" t="str">
        <f t="shared" si="52"/>
        <v>71090100000001</v>
      </c>
      <c r="B474" s="185" t="s">
        <v>439</v>
      </c>
      <c r="C474" s="134" t="s">
        <v>187</v>
      </c>
      <c r="D474" s="133" t="s">
        <v>106</v>
      </c>
      <c r="E474" s="132" t="s">
        <v>441</v>
      </c>
      <c r="F474" s="186" t="s">
        <v>441</v>
      </c>
      <c r="G474" s="187" t="s">
        <v>96</v>
      </c>
      <c r="H474" s="25"/>
      <c r="I474" s="18"/>
      <c r="J474" s="19"/>
      <c r="K474" s="19"/>
      <c r="L474" s="30" t="s">
        <v>110</v>
      </c>
      <c r="M474" s="31"/>
      <c r="N47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7" t="str">
        <f t="shared" si="53"/>
        <v xml:space="preserve"> </v>
      </c>
      <c r="Q47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7" t="str">
        <f t="shared" si="54"/>
        <v xml:space="preserve"> </v>
      </c>
      <c r="S47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7" t="str">
        <f t="shared" si="55"/>
        <v xml:space="preserve"> </v>
      </c>
      <c r="U47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7" t="str">
        <f t="shared" si="56"/>
        <v xml:space="preserve"> </v>
      </c>
      <c r="X47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7" t="str">
        <f t="shared" si="57"/>
        <v xml:space="preserve"> </v>
      </c>
      <c r="Z47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7" t="str">
        <f t="shared" si="58"/>
        <v xml:space="preserve"> </v>
      </c>
      <c r="AB47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3" customFormat="1" ht="13.2">
      <c r="A475" s="184" t="str">
        <f t="shared" si="52"/>
        <v>71090101000000</v>
      </c>
      <c r="B475" s="185" t="s">
        <v>439</v>
      </c>
      <c r="C475" s="134" t="s">
        <v>187</v>
      </c>
      <c r="D475" s="133" t="s">
        <v>106</v>
      </c>
      <c r="E475" s="132" t="s">
        <v>106</v>
      </c>
      <c r="F475" s="186" t="s">
        <v>441</v>
      </c>
      <c r="G475" s="187" t="s">
        <v>440</v>
      </c>
      <c r="H475" s="151">
        <v>2911</v>
      </c>
      <c r="I475" s="152" t="s">
        <v>187</v>
      </c>
      <c r="J475" s="153">
        <v>1</v>
      </c>
      <c r="K475" s="153">
        <v>1</v>
      </c>
      <c r="L475" s="154" t="s">
        <v>317</v>
      </c>
      <c r="M475" s="155"/>
      <c r="N47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9" t="str">
        <f t="shared" si="53"/>
        <v xml:space="preserve"> </v>
      </c>
      <c r="Q47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9" t="str">
        <f t="shared" si="54"/>
        <v xml:space="preserve"> </v>
      </c>
      <c r="S47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9" t="str">
        <f t="shared" si="55"/>
        <v xml:space="preserve"> </v>
      </c>
      <c r="U47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9" t="str">
        <f t="shared" si="56"/>
        <v xml:space="preserve"> </v>
      </c>
      <c r="X47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9" t="str">
        <f t="shared" si="57"/>
        <v xml:space="preserve"> </v>
      </c>
      <c r="Z47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9" t="str">
        <f t="shared" si="58"/>
        <v xml:space="preserve"> </v>
      </c>
      <c r="AB47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7" customFormat="1" ht="13.2">
      <c r="A476" s="184" t="str">
        <f t="shared" si="52"/>
        <v>71090101000001</v>
      </c>
      <c r="B476" s="185" t="s">
        <v>439</v>
      </c>
      <c r="C476" s="134" t="s">
        <v>187</v>
      </c>
      <c r="D476" s="133" t="s">
        <v>106</v>
      </c>
      <c r="E476" s="132" t="s">
        <v>106</v>
      </c>
      <c r="F476" s="186" t="s">
        <v>441</v>
      </c>
      <c r="G476" s="187" t="s">
        <v>96</v>
      </c>
      <c r="H476" s="25"/>
      <c r="I476" s="25"/>
      <c r="J476" s="26"/>
      <c r="K476" s="26"/>
      <c r="L476" s="30" t="s">
        <v>108</v>
      </c>
      <c r="M476" s="31"/>
      <c r="N476" s="190" t="e">
        <f>+'havelvac 7.2'!N478+'havelvac 7.3'!N478+'havelvac 7.4'!N478+'havelvac 7.5'!N478+'havelvac 7.6'!N478+'havelvac 7.7'!N478+'havelvac 7.9'!N478+'havelvac 7.8'!N478+'havelvac 7.10'!N478+'havelvac 7.11'!N478+'havelvac 7.12'!N478+'havelvac 7.13'!#REF!</f>
        <v>#REF!</v>
      </c>
      <c r="O476" s="190" t="e">
        <f>+'havelvac 7.2'!O478+'havelvac 7.3'!O478+'havelvac 7.4'!O478+'havelvac 7.5'!O478+'havelvac 7.6'!O478+'havelvac 7.7'!O478+'havelvac 7.9'!O478+'havelvac 7.8'!O478+'havelvac 7.10'!O478+'havelvac 7.11'!O478+'havelvac 7.12'!O478+'havelvac 7.13'!#REF!</f>
        <v>#REF!</v>
      </c>
      <c r="P476" s="227" t="str">
        <f t="shared" si="53"/>
        <v xml:space="preserve"> </v>
      </c>
      <c r="Q47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7" t="str">
        <f t="shared" si="54"/>
        <v xml:space="preserve"> </v>
      </c>
      <c r="S47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7" t="str">
        <f t="shared" si="55"/>
        <v xml:space="preserve"> </v>
      </c>
      <c r="U47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90" t="e">
        <f>+'havelvac 7.2'!P478+'havelvac 7.3'!P478+'havelvac 7.4'!P478+'havelvac 7.5'!P478+'havelvac 7.6'!P478+'havelvac 7.7'!P478+'havelvac 7.9'!P478+'havelvac 7.8'!P478+'havelvac 7.10'!P478+'havelvac 7.11'!P478+'havelvac 7.12'!P478+'havelvac 7.13'!#REF!</f>
        <v>#REF!</v>
      </c>
      <c r="W476" s="227" t="str">
        <f t="shared" si="56"/>
        <v xml:space="preserve"> </v>
      </c>
      <c r="X47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7" t="str">
        <f t="shared" si="57"/>
        <v xml:space="preserve"> </v>
      </c>
      <c r="Z47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7" t="str">
        <f t="shared" si="58"/>
        <v xml:space="preserve"> </v>
      </c>
      <c r="AB47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8" customFormat="1" ht="13.8">
      <c r="A477" s="184" t="str">
        <f t="shared" si="52"/>
        <v>71090101010000</v>
      </c>
      <c r="B477" s="185" t="s">
        <v>439</v>
      </c>
      <c r="C477" s="134" t="s">
        <v>187</v>
      </c>
      <c r="D477" s="133" t="s">
        <v>106</v>
      </c>
      <c r="E477" s="132" t="s">
        <v>106</v>
      </c>
      <c r="F477" s="186" t="s">
        <v>106</v>
      </c>
      <c r="G477" s="187" t="s">
        <v>440</v>
      </c>
      <c r="H477" s="146"/>
      <c r="I477" s="147"/>
      <c r="J477" s="148"/>
      <c r="K477" s="148"/>
      <c r="L477" s="27" t="s">
        <v>318</v>
      </c>
      <c r="M477" s="28"/>
      <c r="N477" s="197" t="e">
        <f>+'havelvac 7.2'!N479+'havelvac 7.3'!N479+'havelvac 7.4'!N479+'havelvac 7.5'!N479+'havelvac 7.6'!N479+'havelvac 7.7'!N479+'havelvac 7.9'!N479+'havelvac 7.8'!N479+'havelvac 7.10'!N479+'havelvac 7.11'!N479+'havelvac 7.12'!N479+'havelvac 7.13'!#REF!</f>
        <v>#REF!</v>
      </c>
      <c r="O477" s="197" t="e">
        <f>+'havelvac 7.2'!O479+'havelvac 7.3'!O479+'havelvac 7.4'!O479+'havelvac 7.5'!O479+'havelvac 7.6'!O479+'havelvac 7.7'!O479+'havelvac 7.9'!O479+'havelvac 7.8'!O479+'havelvac 7.10'!O479+'havelvac 7.11'!O479+'havelvac 7.12'!O479+'havelvac 7.13'!#REF!</f>
        <v>#REF!</v>
      </c>
      <c r="P477" s="230" t="str">
        <f t="shared" si="53"/>
        <v xml:space="preserve"> </v>
      </c>
      <c r="Q47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30" t="str">
        <f t="shared" si="54"/>
        <v xml:space="preserve"> </v>
      </c>
      <c r="S47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30" t="str">
        <f t="shared" si="55"/>
        <v xml:space="preserve"> </v>
      </c>
      <c r="U47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7" t="e">
        <f>+'havelvac 7.2'!P479+'havelvac 7.3'!P479+'havelvac 7.4'!P479+'havelvac 7.5'!P479+'havelvac 7.6'!P479+'havelvac 7.7'!P479+'havelvac 7.9'!P479+'havelvac 7.8'!P479+'havelvac 7.10'!P479+'havelvac 7.11'!P479+'havelvac 7.12'!P479+'havelvac 7.13'!#REF!</f>
        <v>#REF!</v>
      </c>
      <c r="W477" s="230" t="str">
        <f t="shared" si="56"/>
        <v xml:space="preserve"> </v>
      </c>
      <c r="X47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30" t="str">
        <f t="shared" si="57"/>
        <v xml:space="preserve"> </v>
      </c>
      <c r="Z47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30" t="str">
        <f t="shared" si="58"/>
        <v xml:space="preserve"> </v>
      </c>
      <c r="AB47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7" customFormat="1" hidden="1">
      <c r="A478" s="184" t="str">
        <f t="shared" si="52"/>
        <v>71090101014239</v>
      </c>
      <c r="B478" s="185" t="s">
        <v>439</v>
      </c>
      <c r="C478" s="134" t="s">
        <v>187</v>
      </c>
      <c r="D478" s="133" t="s">
        <v>106</v>
      </c>
      <c r="E478" s="132" t="s">
        <v>106</v>
      </c>
      <c r="F478" s="186" t="s">
        <v>106</v>
      </c>
      <c r="G478" s="131">
        <v>4239</v>
      </c>
      <c r="H478" s="25"/>
      <c r="I478" s="18"/>
      <c r="J478" s="19"/>
      <c r="K478" s="19"/>
      <c r="L478" s="29" t="s">
        <v>125</v>
      </c>
      <c r="M478" s="12">
        <v>4239</v>
      </c>
      <c r="N478" s="183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78" s="183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78" s="231" t="str">
        <f t="shared" si="53"/>
        <v xml:space="preserve"> </v>
      </c>
      <c r="Q4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31" t="str">
        <f t="shared" si="54"/>
        <v xml:space="preserve"> </v>
      </c>
      <c r="S4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31" t="str">
        <f t="shared" si="55"/>
        <v xml:space="preserve"> </v>
      </c>
      <c r="U4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3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78" s="231" t="str">
        <f t="shared" si="56"/>
        <v xml:space="preserve"> </v>
      </c>
      <c r="X4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31" t="str">
        <f t="shared" si="57"/>
        <v xml:space="preserve"> </v>
      </c>
      <c r="Z4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31" t="str">
        <f t="shared" si="58"/>
        <v xml:space="preserve"> </v>
      </c>
      <c r="AB4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7" customFormat="1" ht="26.4">
      <c r="A479" s="184" t="str">
        <f t="shared" si="52"/>
        <v>71090101014511</v>
      </c>
      <c r="B479" s="185" t="s">
        <v>439</v>
      </c>
      <c r="C479" s="134" t="s">
        <v>187</v>
      </c>
      <c r="D479" s="133" t="s">
        <v>106</v>
      </c>
      <c r="E479" s="132" t="s">
        <v>106</v>
      </c>
      <c r="F479" s="186" t="s">
        <v>106</v>
      </c>
      <c r="G479" s="131">
        <v>4511</v>
      </c>
      <c r="H479" s="25"/>
      <c r="I479" s="18"/>
      <c r="J479" s="19"/>
      <c r="K479" s="19"/>
      <c r="L479" s="29" t="s">
        <v>217</v>
      </c>
      <c r="M479" s="12">
        <v>4511</v>
      </c>
      <c r="N479" s="183">
        <f>+'havelvac 7.2'!N481+'havelvac 7.3'!N481+'havelvac 7.4'!N481+'havelvac 7.5'!N481+'havelvac 7.6'!N481+'havelvac 7.7'!N481+'havelvac 7.9'!N481+'havelvac 7.8'!N481+'havelvac 7.10'!N481+'havelvac 7.11'!N481+'havelvac 7.12'!N481+'havelvac 7.13'!N479</f>
        <v>0</v>
      </c>
      <c r="O479" s="183">
        <f>+'havelvac 7.2'!O481+'havelvac 7.3'!O481+'havelvac 7.4'!O481+'havelvac 7.5'!O481+'havelvac 7.6'!O481+'havelvac 7.7'!O481+'havelvac 7.9'!O481+'havelvac 7.8'!O481+'havelvac 7.10'!O481+'havelvac 7.11'!O481+'havelvac 7.12'!O481+'havelvac 7.13'!O479</f>
        <v>0</v>
      </c>
      <c r="P479" s="231" t="str">
        <f t="shared" si="53"/>
        <v xml:space="preserve"> </v>
      </c>
      <c r="Q4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31" t="str">
        <f t="shared" si="54"/>
        <v xml:space="preserve"> </v>
      </c>
      <c r="S4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31" t="str">
        <f t="shared" si="55"/>
        <v xml:space="preserve"> </v>
      </c>
      <c r="U4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3">
        <f>+'havelvac 7.2'!P481+'havelvac 7.3'!P481+'havelvac 7.4'!P481+'havelvac 7.5'!P481+'havelvac 7.6'!P481+'havelvac 7.7'!P481+'havelvac 7.9'!P481+'havelvac 7.8'!P481+'havelvac 7.10'!P481+'havelvac 7.11'!P481+'havelvac 7.12'!P481+'havelvac 7.13'!P479</f>
        <v>0</v>
      </c>
      <c r="W479" s="231" t="str">
        <f t="shared" si="56"/>
        <v xml:space="preserve"> </v>
      </c>
      <c r="X4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31" t="str">
        <f t="shared" si="57"/>
        <v xml:space="preserve"> </v>
      </c>
      <c r="Z4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31" t="str">
        <f t="shared" si="58"/>
        <v xml:space="preserve"> </v>
      </c>
      <c r="AB4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8" customFormat="1" ht="27.6" hidden="1">
      <c r="A480" s="184" t="str">
        <f t="shared" si="52"/>
        <v>71090101020000</v>
      </c>
      <c r="B480" s="185" t="s">
        <v>439</v>
      </c>
      <c r="C480" s="134" t="s">
        <v>187</v>
      </c>
      <c r="D480" s="133" t="s">
        <v>106</v>
      </c>
      <c r="E480" s="132" t="s">
        <v>106</v>
      </c>
      <c r="F480" s="186" t="s">
        <v>140</v>
      </c>
      <c r="G480" s="187" t="s">
        <v>440</v>
      </c>
      <c r="H480" s="146"/>
      <c r="I480" s="147"/>
      <c r="J480" s="148"/>
      <c r="K480" s="148"/>
      <c r="L480" s="27" t="s">
        <v>319</v>
      </c>
      <c r="M480" s="28"/>
      <c r="N480" s="197">
        <f>+'havelvac 7.2'!N482+'havelvac 7.3'!N482+'havelvac 7.4'!N482+'havelvac 7.5'!N482+'havelvac 7.6'!N482+'havelvac 7.7'!N482+'havelvac 7.9'!N482+'havelvac 7.8'!N482+'havelvac 7.10'!N482+'havelvac 7.11'!N482+'havelvac 7.12'!N482+'havelvac 7.13'!N480</f>
        <v>0</v>
      </c>
      <c r="O480" s="197">
        <f>+'havelvac 7.2'!O482+'havelvac 7.3'!O482+'havelvac 7.4'!O482+'havelvac 7.5'!O482+'havelvac 7.6'!O482+'havelvac 7.7'!O482+'havelvac 7.9'!O482+'havelvac 7.8'!O482+'havelvac 7.10'!O482+'havelvac 7.11'!O482+'havelvac 7.12'!O482+'havelvac 7.13'!O480</f>
        <v>0</v>
      </c>
      <c r="P480" s="230" t="str">
        <f t="shared" si="53"/>
        <v xml:space="preserve"> </v>
      </c>
      <c r="Q4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30" t="str">
        <f t="shared" si="54"/>
        <v xml:space="preserve"> </v>
      </c>
      <c r="S4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30" t="str">
        <f t="shared" si="55"/>
        <v xml:space="preserve"> </v>
      </c>
      <c r="U4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7">
        <f>+'havelvac 7.2'!P482+'havelvac 7.3'!P482+'havelvac 7.4'!P482+'havelvac 7.5'!P482+'havelvac 7.6'!P482+'havelvac 7.7'!P482+'havelvac 7.9'!P482+'havelvac 7.8'!P482+'havelvac 7.10'!P482+'havelvac 7.11'!P482+'havelvac 7.12'!P482+'havelvac 7.13'!P480</f>
        <v>0</v>
      </c>
      <c r="W480" s="230" t="str">
        <f t="shared" si="56"/>
        <v xml:space="preserve"> </v>
      </c>
      <c r="X4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30" t="str">
        <f t="shared" si="57"/>
        <v xml:space="preserve"> </v>
      </c>
      <c r="Z4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30" t="str">
        <f t="shared" si="58"/>
        <v xml:space="preserve"> </v>
      </c>
      <c r="AB48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7" customFormat="1" hidden="1">
      <c r="A481" s="184" t="str">
        <f t="shared" ref="A481:A544" si="59">CONCATENATE(B481,C481,D481,E481,F481,G481)</f>
        <v>71090101025129</v>
      </c>
      <c r="B481" s="185" t="s">
        <v>439</v>
      </c>
      <c r="C481" s="134" t="s">
        <v>187</v>
      </c>
      <c r="D481" s="133" t="s">
        <v>106</v>
      </c>
      <c r="E481" s="132" t="s">
        <v>106</v>
      </c>
      <c r="F481" s="186" t="s">
        <v>140</v>
      </c>
      <c r="G481" s="131">
        <v>5129</v>
      </c>
      <c r="H481" s="25"/>
      <c r="I481" s="25"/>
      <c r="J481" s="26"/>
      <c r="K481" s="26"/>
      <c r="L481" s="29" t="s">
        <v>137</v>
      </c>
      <c r="M481" s="12">
        <v>5129</v>
      </c>
      <c r="N481" s="183">
        <f>+'havelvac 7.2'!N483+'havelvac 7.3'!N483+'havelvac 7.4'!N483+'havelvac 7.5'!N483+'havelvac 7.6'!N483+'havelvac 7.7'!N483+'havelvac 7.9'!N483+'havelvac 7.8'!N483+'havelvac 7.10'!N483+'havelvac 7.11'!N483+'havelvac 7.12'!N483+'havelvac 7.13'!N481</f>
        <v>0</v>
      </c>
      <c r="O481" s="183">
        <f>+'havelvac 7.2'!O483+'havelvac 7.3'!O483+'havelvac 7.4'!O483+'havelvac 7.5'!O483+'havelvac 7.6'!O483+'havelvac 7.7'!O483+'havelvac 7.9'!O483+'havelvac 7.8'!O483+'havelvac 7.10'!O483+'havelvac 7.11'!O483+'havelvac 7.12'!O483+'havelvac 7.13'!O481</f>
        <v>0</v>
      </c>
      <c r="P481" s="231" t="str">
        <f t="shared" si="53"/>
        <v xml:space="preserve"> </v>
      </c>
      <c r="Q4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31" t="str">
        <f t="shared" si="54"/>
        <v xml:space="preserve"> </v>
      </c>
      <c r="S4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31" t="str">
        <f t="shared" si="55"/>
        <v xml:space="preserve"> </v>
      </c>
      <c r="U4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3">
        <f>+'havelvac 7.2'!P483+'havelvac 7.3'!P483+'havelvac 7.4'!P483+'havelvac 7.5'!P483+'havelvac 7.6'!P483+'havelvac 7.7'!P483+'havelvac 7.9'!P483+'havelvac 7.8'!P483+'havelvac 7.10'!P483+'havelvac 7.11'!P483+'havelvac 7.12'!P483+'havelvac 7.13'!P481</f>
        <v>0</v>
      </c>
      <c r="W481" s="231" t="str">
        <f t="shared" si="56"/>
        <v xml:space="preserve"> </v>
      </c>
      <c r="X4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31" t="str">
        <f t="shared" si="57"/>
        <v xml:space="preserve"> </v>
      </c>
      <c r="Z4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31" t="str">
        <f t="shared" si="58"/>
        <v xml:space="preserve"> </v>
      </c>
      <c r="AB4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8" customFormat="1" ht="27.6" hidden="1">
      <c r="A482" s="184" t="str">
        <f t="shared" si="59"/>
        <v>71090101030000</v>
      </c>
      <c r="B482" s="185" t="s">
        <v>439</v>
      </c>
      <c r="C482" s="134" t="s">
        <v>187</v>
      </c>
      <c r="D482" s="133" t="s">
        <v>106</v>
      </c>
      <c r="E482" s="132" t="s">
        <v>106</v>
      </c>
      <c r="F482" s="186" t="s">
        <v>442</v>
      </c>
      <c r="G482" s="187" t="s">
        <v>440</v>
      </c>
      <c r="H482" s="146"/>
      <c r="I482" s="147"/>
      <c r="J482" s="148"/>
      <c r="K482" s="148"/>
      <c r="L482" s="27" t="s">
        <v>320</v>
      </c>
      <c r="M482" s="28"/>
      <c r="N482" s="197">
        <f>+'havelvac 7.2'!N484+'havelvac 7.3'!N484+'havelvac 7.4'!N484+'havelvac 7.5'!N484+'havelvac 7.6'!N484+'havelvac 7.7'!N484+'havelvac 7.9'!N484+'havelvac 7.8'!N484+'havelvac 7.10'!N484+'havelvac 7.11'!N484+'havelvac 7.12'!N484+'havelvac 7.13'!N482</f>
        <v>0</v>
      </c>
      <c r="O482" s="197">
        <f>+'havelvac 7.2'!O484+'havelvac 7.3'!O484+'havelvac 7.4'!O484+'havelvac 7.5'!O484+'havelvac 7.6'!O484+'havelvac 7.7'!O484+'havelvac 7.9'!O484+'havelvac 7.8'!O484+'havelvac 7.10'!O484+'havelvac 7.11'!O484+'havelvac 7.12'!O484+'havelvac 7.13'!O482</f>
        <v>0</v>
      </c>
      <c r="P482" s="230" t="str">
        <f t="shared" si="53"/>
        <v xml:space="preserve"> </v>
      </c>
      <c r="Q48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30" t="str">
        <f t="shared" si="54"/>
        <v xml:space="preserve"> </v>
      </c>
      <c r="S48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30" t="str">
        <f t="shared" si="55"/>
        <v xml:space="preserve"> </v>
      </c>
      <c r="U48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7">
        <f>+'havelvac 7.2'!P484+'havelvac 7.3'!P484+'havelvac 7.4'!P484+'havelvac 7.5'!P484+'havelvac 7.6'!P484+'havelvac 7.7'!P484+'havelvac 7.9'!P484+'havelvac 7.8'!P484+'havelvac 7.10'!P484+'havelvac 7.11'!P484+'havelvac 7.12'!P484+'havelvac 7.13'!P482</f>
        <v>0</v>
      </c>
      <c r="W482" s="230" t="str">
        <f t="shared" si="56"/>
        <v xml:space="preserve"> </v>
      </c>
      <c r="X48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30" t="str">
        <f t="shared" si="57"/>
        <v xml:space="preserve"> </v>
      </c>
      <c r="Z48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30" t="str">
        <f t="shared" si="58"/>
        <v xml:space="preserve"> </v>
      </c>
      <c r="AB48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7" customFormat="1" hidden="1">
      <c r="A483" s="184" t="str">
        <f t="shared" si="59"/>
        <v>71090101034239</v>
      </c>
      <c r="B483" s="185" t="s">
        <v>439</v>
      </c>
      <c r="C483" s="134" t="s">
        <v>187</v>
      </c>
      <c r="D483" s="133" t="s">
        <v>106</v>
      </c>
      <c r="E483" s="132" t="s">
        <v>106</v>
      </c>
      <c r="F483" s="186" t="s">
        <v>442</v>
      </c>
      <c r="G483" s="131">
        <v>4239</v>
      </c>
      <c r="H483" s="25"/>
      <c r="I483" s="25"/>
      <c r="J483" s="26"/>
      <c r="K483" s="26"/>
      <c r="L483" s="29" t="s">
        <v>125</v>
      </c>
      <c r="M483" s="12">
        <v>4239</v>
      </c>
      <c r="N483" s="183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83" s="183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83" s="231" t="str">
        <f t="shared" si="53"/>
        <v xml:space="preserve"> </v>
      </c>
      <c r="Q4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31" t="str">
        <f t="shared" si="54"/>
        <v xml:space="preserve"> </v>
      </c>
      <c r="S4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31" t="str">
        <f t="shared" si="55"/>
        <v xml:space="preserve"> </v>
      </c>
      <c r="U4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3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83" s="231" t="str">
        <f t="shared" si="56"/>
        <v xml:space="preserve"> </v>
      </c>
      <c r="X4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31" t="str">
        <f t="shared" si="57"/>
        <v xml:space="preserve"> </v>
      </c>
      <c r="Z4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31" t="str">
        <f t="shared" si="58"/>
        <v xml:space="preserve"> </v>
      </c>
      <c r="AB4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9" customFormat="1" ht="26.4" hidden="1">
      <c r="A484" s="184" t="str">
        <f t="shared" si="59"/>
        <v>71090101034511</v>
      </c>
      <c r="B484" s="185" t="s">
        <v>439</v>
      </c>
      <c r="C484" s="134" t="s">
        <v>187</v>
      </c>
      <c r="D484" s="133" t="s">
        <v>106</v>
      </c>
      <c r="E484" s="132" t="s">
        <v>106</v>
      </c>
      <c r="F484" s="186" t="s">
        <v>442</v>
      </c>
      <c r="G484" s="187" t="s">
        <v>83</v>
      </c>
      <c r="H484" s="194"/>
      <c r="I484" s="194"/>
      <c r="J484" s="195"/>
      <c r="K484" s="196"/>
      <c r="L484" s="36" t="s">
        <v>217</v>
      </c>
      <c r="M484" s="12" t="s">
        <v>83</v>
      </c>
      <c r="N484" s="183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84" s="183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84" s="231" t="str">
        <f t="shared" si="53"/>
        <v xml:space="preserve"> </v>
      </c>
      <c r="Q4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31" t="str">
        <f t="shared" si="54"/>
        <v xml:space="preserve"> </v>
      </c>
      <c r="S4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31" t="str">
        <f t="shared" si="55"/>
        <v xml:space="preserve"> </v>
      </c>
      <c r="U4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3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84" s="231" t="str">
        <f t="shared" si="56"/>
        <v xml:space="preserve"> </v>
      </c>
      <c r="X4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31" t="str">
        <f t="shared" si="57"/>
        <v xml:space="preserve"> </v>
      </c>
      <c r="Z4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31" t="str">
        <f t="shared" si="58"/>
        <v xml:space="preserve"> </v>
      </c>
      <c r="AB4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7"/>
      <c r="AD484" s="137"/>
      <c r="AE484" s="137"/>
      <c r="AF484" s="137"/>
      <c r="AG484" s="137"/>
      <c r="AH484" s="137"/>
      <c r="AI484" s="137"/>
      <c r="AJ484" s="137"/>
      <c r="AK484" s="137"/>
      <c r="AL484" s="137"/>
      <c r="AM484" s="137"/>
      <c r="AN484" s="137"/>
      <c r="AO484" s="137"/>
      <c r="AP484" s="137"/>
      <c r="AQ484" s="137"/>
      <c r="AR484" s="137"/>
      <c r="AS484" s="137"/>
      <c r="AT484" s="137"/>
      <c r="AU484" s="137"/>
      <c r="AV484" s="137"/>
      <c r="AW484" s="137"/>
      <c r="AX484" s="137"/>
      <c r="AY484" s="137"/>
      <c r="AZ484" s="137"/>
      <c r="BA484" s="137"/>
      <c r="BB484" s="137"/>
      <c r="BC484" s="137"/>
      <c r="BD484" s="137"/>
      <c r="BE484" s="137"/>
      <c r="BF484" s="137"/>
      <c r="BG484" s="137"/>
      <c r="BH484" s="137"/>
      <c r="BI484" s="137"/>
      <c r="BJ484" s="137"/>
      <c r="BK484" s="137"/>
      <c r="BL484" s="137"/>
      <c r="BM484" s="137"/>
      <c r="BN484" s="137"/>
      <c r="BO484" s="137"/>
      <c r="BP484" s="137"/>
      <c r="BQ484" s="137"/>
      <c r="BR484" s="137"/>
      <c r="BS484" s="137"/>
      <c r="BT484" s="137"/>
      <c r="BU484" s="137"/>
      <c r="BV484" s="137"/>
      <c r="BW484" s="137"/>
      <c r="BX484" s="137"/>
      <c r="BY484" s="137"/>
      <c r="BZ484" s="137"/>
      <c r="CA484" s="137"/>
      <c r="CB484" s="137"/>
      <c r="CC484" s="137"/>
      <c r="CD484" s="137"/>
      <c r="CE484" s="137"/>
      <c r="CF484" s="137"/>
      <c r="CG484" s="137"/>
      <c r="CH484" s="137"/>
      <c r="CI484" s="137"/>
      <c r="CJ484" s="137"/>
      <c r="CK484" s="137"/>
      <c r="CL484" s="137"/>
      <c r="CM484" s="137"/>
      <c r="CN484" s="137"/>
      <c r="CO484" s="137"/>
      <c r="CP484" s="137"/>
      <c r="CQ484" s="137"/>
      <c r="CR484" s="137"/>
      <c r="CS484" s="137"/>
      <c r="CT484" s="137"/>
      <c r="CU484" s="137"/>
      <c r="CV484" s="137"/>
      <c r="CW484" s="137"/>
      <c r="CX484" s="137"/>
      <c r="CY484" s="137"/>
      <c r="CZ484" s="137"/>
      <c r="DA484" s="137"/>
      <c r="DB484" s="137"/>
      <c r="DC484" s="137"/>
      <c r="DD484" s="137"/>
      <c r="DE484" s="137"/>
      <c r="DF484" s="137"/>
      <c r="DG484" s="137"/>
      <c r="DH484" s="137"/>
      <c r="DI484" s="137"/>
      <c r="DJ484" s="137"/>
      <c r="DK484" s="137"/>
      <c r="DL484" s="137"/>
      <c r="DM484" s="137"/>
      <c r="DN484" s="137"/>
      <c r="DO484" s="137"/>
      <c r="DP484" s="137"/>
      <c r="DQ484" s="137"/>
      <c r="DR484" s="137"/>
      <c r="DS484" s="137"/>
      <c r="DT484" s="137"/>
      <c r="DU484" s="137"/>
      <c r="DV484" s="137"/>
      <c r="DW484" s="137"/>
      <c r="DX484" s="137"/>
      <c r="DY484" s="137"/>
      <c r="DZ484" s="137"/>
      <c r="EA484" s="137"/>
      <c r="EB484" s="137"/>
      <c r="EC484" s="137"/>
      <c r="ED484" s="137"/>
      <c r="EE484" s="137"/>
      <c r="EF484" s="137"/>
      <c r="EG484" s="137"/>
      <c r="EH484" s="137"/>
      <c r="EI484" s="137"/>
      <c r="EJ484" s="137"/>
      <c r="EK484" s="137"/>
      <c r="EL484" s="137"/>
      <c r="EM484" s="137"/>
      <c r="EN484" s="137"/>
      <c r="EO484" s="137"/>
      <c r="EP484" s="137"/>
      <c r="EQ484" s="137"/>
      <c r="ER484" s="137"/>
      <c r="ES484" s="137"/>
      <c r="ET484" s="137"/>
      <c r="EU484" s="137"/>
      <c r="EV484" s="137"/>
      <c r="EW484" s="137"/>
      <c r="EX484" s="137"/>
      <c r="EY484" s="137"/>
      <c r="EZ484" s="137"/>
      <c r="FA484" s="137"/>
      <c r="FB484" s="137"/>
      <c r="FC484" s="137"/>
      <c r="FD484" s="137"/>
      <c r="FE484" s="137"/>
      <c r="FF484" s="137"/>
      <c r="FG484" s="137"/>
      <c r="FH484" s="137"/>
      <c r="FI484" s="137"/>
      <c r="FJ484" s="137"/>
      <c r="FK484" s="137"/>
      <c r="FL484" s="137"/>
      <c r="FM484" s="137"/>
      <c r="FN484" s="137"/>
      <c r="FO484" s="137"/>
      <c r="FP484" s="137"/>
      <c r="FQ484" s="137"/>
      <c r="FR484" s="137"/>
      <c r="FS484" s="137"/>
      <c r="FT484" s="137"/>
      <c r="FU484" s="137"/>
      <c r="FV484" s="137"/>
      <c r="FW484" s="137"/>
      <c r="FX484" s="137"/>
      <c r="FY484" s="137"/>
      <c r="FZ484" s="137"/>
      <c r="GA484" s="137"/>
      <c r="GB484" s="137"/>
      <c r="GC484" s="137"/>
      <c r="GD484" s="137"/>
      <c r="GE484" s="137"/>
      <c r="GF484" s="137"/>
      <c r="GG484" s="137"/>
      <c r="GH484" s="137"/>
      <c r="GI484" s="137"/>
      <c r="GJ484" s="137"/>
      <c r="GK484" s="137"/>
      <c r="GL484" s="137"/>
      <c r="GM484" s="137"/>
      <c r="GN484" s="137"/>
      <c r="GO484" s="137"/>
      <c r="GP484" s="137"/>
      <c r="GQ484" s="137"/>
      <c r="GR484" s="137"/>
      <c r="GS484" s="137"/>
      <c r="GT484" s="137"/>
      <c r="GU484" s="137"/>
      <c r="GV484" s="137"/>
      <c r="GW484" s="137"/>
      <c r="GX484" s="137"/>
      <c r="GY484" s="137"/>
      <c r="GZ484" s="137"/>
      <c r="HA484" s="137"/>
      <c r="HB484" s="137"/>
      <c r="HC484" s="137"/>
      <c r="HD484" s="137"/>
      <c r="HE484" s="137"/>
      <c r="HF484" s="137"/>
      <c r="HG484" s="137"/>
      <c r="HH484" s="137"/>
      <c r="HI484" s="137"/>
      <c r="HJ484" s="137"/>
      <c r="HK484" s="137"/>
      <c r="HL484" s="137"/>
      <c r="HM484" s="137"/>
      <c r="HN484" s="137"/>
      <c r="HO484" s="137"/>
      <c r="HP484" s="137"/>
      <c r="HQ484" s="137"/>
      <c r="HR484" s="137"/>
      <c r="HS484" s="137"/>
      <c r="HT484" s="137"/>
      <c r="HU484" s="137"/>
      <c r="HV484" s="137"/>
      <c r="HW484" s="137"/>
      <c r="HX484" s="137"/>
      <c r="HY484" s="137"/>
      <c r="HZ484" s="137"/>
      <c r="IA484" s="137"/>
      <c r="IB484" s="137"/>
      <c r="IC484" s="137"/>
      <c r="ID484" s="137"/>
      <c r="IE484" s="137"/>
      <c r="IF484" s="137"/>
      <c r="IG484" s="137"/>
      <c r="IH484" s="137"/>
      <c r="II484" s="137"/>
      <c r="IJ484" s="137"/>
      <c r="IK484" s="137"/>
      <c r="IL484" s="137"/>
      <c r="IM484" s="137"/>
      <c r="IN484" s="137"/>
      <c r="IO484" s="137"/>
      <c r="IP484" s="137"/>
      <c r="IQ484" s="137"/>
      <c r="IR484" s="137"/>
      <c r="IS484" s="137"/>
      <c r="IT484" s="137"/>
      <c r="IU484" s="137"/>
    </row>
    <row r="485" spans="1:255" s="193" customFormat="1" ht="26.4" hidden="1">
      <c r="A485" s="184" t="str">
        <f t="shared" si="59"/>
        <v>71090102000000</v>
      </c>
      <c r="B485" s="185" t="s">
        <v>439</v>
      </c>
      <c r="C485" s="134" t="s">
        <v>187</v>
      </c>
      <c r="D485" s="133" t="s">
        <v>106</v>
      </c>
      <c r="E485" s="132" t="s">
        <v>140</v>
      </c>
      <c r="F485" s="186" t="s">
        <v>441</v>
      </c>
      <c r="G485" s="187" t="s">
        <v>440</v>
      </c>
      <c r="H485" s="151">
        <v>2911</v>
      </c>
      <c r="I485" s="152" t="s">
        <v>187</v>
      </c>
      <c r="J485" s="153">
        <v>1</v>
      </c>
      <c r="K485" s="153">
        <v>2</v>
      </c>
      <c r="L485" s="154" t="s">
        <v>321</v>
      </c>
      <c r="M485" s="155"/>
      <c r="N4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7.13'!N485</f>
        <v>#REF!</v>
      </c>
      <c r="O4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7.13'!O485</f>
        <v>#REF!</v>
      </c>
      <c r="P485" s="229" t="str">
        <f t="shared" si="53"/>
        <v xml:space="preserve"> </v>
      </c>
      <c r="Q4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9" t="str">
        <f t="shared" si="54"/>
        <v xml:space="preserve"> </v>
      </c>
      <c r="S4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9" t="str">
        <f t="shared" si="55"/>
        <v xml:space="preserve"> </v>
      </c>
      <c r="U4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7.13'!P485</f>
        <v>#REF!</v>
      </c>
      <c r="W485" s="229" t="str">
        <f t="shared" si="56"/>
        <v xml:space="preserve"> </v>
      </c>
      <c r="X4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9" t="str">
        <f t="shared" si="57"/>
        <v xml:space="preserve"> </v>
      </c>
      <c r="Z4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9" t="str">
        <f t="shared" si="58"/>
        <v xml:space="preserve"> </v>
      </c>
      <c r="AB48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7" customFormat="1" ht="13.2" hidden="1">
      <c r="A486" s="184" t="str">
        <f t="shared" si="59"/>
        <v>71090102000001</v>
      </c>
      <c r="B486" s="185" t="s">
        <v>439</v>
      </c>
      <c r="C486" s="134" t="s">
        <v>187</v>
      </c>
      <c r="D486" s="133" t="s">
        <v>106</v>
      </c>
      <c r="E486" s="132" t="s">
        <v>140</v>
      </c>
      <c r="F486" s="186" t="s">
        <v>441</v>
      </c>
      <c r="G486" s="187" t="s">
        <v>96</v>
      </c>
      <c r="H486" s="25"/>
      <c r="I486" s="25"/>
      <c r="J486" s="26"/>
      <c r="K486" s="26"/>
      <c r="L486" s="30" t="s">
        <v>108</v>
      </c>
      <c r="M486" s="31"/>
      <c r="N4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7.13'!N486</f>
        <v>#REF!</v>
      </c>
      <c r="O4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7.13'!O486</f>
        <v>#REF!</v>
      </c>
      <c r="P486" s="227" t="str">
        <f t="shared" si="53"/>
        <v xml:space="preserve"> </v>
      </c>
      <c r="Q4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7" t="str">
        <f t="shared" si="54"/>
        <v xml:space="preserve"> </v>
      </c>
      <c r="S4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7" t="str">
        <f t="shared" si="55"/>
        <v xml:space="preserve"> </v>
      </c>
      <c r="U4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7.13'!P486</f>
        <v>#REF!</v>
      </c>
      <c r="W486" s="227" t="str">
        <f t="shared" si="56"/>
        <v xml:space="preserve"> </v>
      </c>
      <c r="X4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7" t="str">
        <f t="shared" si="57"/>
        <v xml:space="preserve"> </v>
      </c>
      <c r="Z4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7" t="str">
        <f t="shared" si="58"/>
        <v xml:space="preserve"> </v>
      </c>
      <c r="AB48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8" customFormat="1" ht="13.8" hidden="1">
      <c r="A487" s="184" t="str">
        <f t="shared" si="59"/>
        <v>71090102010000</v>
      </c>
      <c r="B487" s="185" t="s">
        <v>439</v>
      </c>
      <c r="C487" s="134" t="s">
        <v>187</v>
      </c>
      <c r="D487" s="133" t="s">
        <v>106</v>
      </c>
      <c r="E487" s="132" t="s">
        <v>140</v>
      </c>
      <c r="F487" s="186" t="s">
        <v>106</v>
      </c>
      <c r="G487" s="187" t="s">
        <v>440</v>
      </c>
      <c r="H487" s="146"/>
      <c r="I487" s="147"/>
      <c r="J487" s="148"/>
      <c r="K487" s="148"/>
      <c r="L487" s="27" t="s">
        <v>322</v>
      </c>
      <c r="M487" s="28"/>
      <c r="N4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30" t="str">
        <f t="shared" si="53"/>
        <v xml:space="preserve"> </v>
      </c>
      <c r="Q4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30" t="str">
        <f t="shared" si="54"/>
        <v xml:space="preserve"> </v>
      </c>
      <c r="S4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30" t="str">
        <f t="shared" si="55"/>
        <v xml:space="preserve"> </v>
      </c>
      <c r="U4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30" t="str">
        <f t="shared" si="56"/>
        <v xml:space="preserve"> </v>
      </c>
      <c r="X4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30" t="str">
        <f t="shared" si="57"/>
        <v xml:space="preserve"> </v>
      </c>
      <c r="Z4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30" t="str">
        <f t="shared" si="58"/>
        <v xml:space="preserve"> </v>
      </c>
      <c r="AB48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7" customFormat="1" hidden="1">
      <c r="A488" s="184" t="str">
        <f t="shared" si="59"/>
        <v>71090102014239</v>
      </c>
      <c r="B488" s="185" t="s">
        <v>439</v>
      </c>
      <c r="C488" s="134" t="s">
        <v>187</v>
      </c>
      <c r="D488" s="133" t="s">
        <v>106</v>
      </c>
      <c r="E488" s="132" t="s">
        <v>140</v>
      </c>
      <c r="F488" s="186" t="s">
        <v>106</v>
      </c>
      <c r="G488" s="131">
        <v>4239</v>
      </c>
      <c r="H488" s="25"/>
      <c r="I488" s="18"/>
      <c r="J488" s="19"/>
      <c r="K488" s="19"/>
      <c r="L488" s="29" t="s">
        <v>125</v>
      </c>
      <c r="M488" s="12">
        <v>4239</v>
      </c>
      <c r="N4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31" t="str">
        <f t="shared" si="53"/>
        <v xml:space="preserve"> </v>
      </c>
      <c r="Q4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31" t="str">
        <f t="shared" si="54"/>
        <v xml:space="preserve"> </v>
      </c>
      <c r="S4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31" t="str">
        <f t="shared" si="55"/>
        <v xml:space="preserve"> </v>
      </c>
      <c r="U4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31" t="str">
        <f t="shared" si="56"/>
        <v xml:space="preserve"> </v>
      </c>
      <c r="X4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31" t="str">
        <f t="shared" si="57"/>
        <v xml:space="preserve"> </v>
      </c>
      <c r="Z4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31" t="str">
        <f t="shared" si="58"/>
        <v xml:space="preserve"> </v>
      </c>
      <c r="AB4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7" customFormat="1" ht="26.4" hidden="1">
      <c r="A489" s="184" t="str">
        <f t="shared" si="59"/>
        <v>71090102014511</v>
      </c>
      <c r="B489" s="200" t="s">
        <v>439</v>
      </c>
      <c r="C489" s="134" t="s">
        <v>187</v>
      </c>
      <c r="D489" s="133" t="s">
        <v>106</v>
      </c>
      <c r="E489" s="132" t="s">
        <v>140</v>
      </c>
      <c r="F489" s="186" t="s">
        <v>106</v>
      </c>
      <c r="G489" s="131">
        <v>4511</v>
      </c>
      <c r="H489" s="191"/>
      <c r="I489" s="194"/>
      <c r="J489" s="201"/>
      <c r="K489" s="202"/>
      <c r="L489" s="203" t="s">
        <v>217</v>
      </c>
      <c r="M489" s="13">
        <v>4511</v>
      </c>
      <c r="N4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31" t="str">
        <f t="shared" si="53"/>
        <v xml:space="preserve"> </v>
      </c>
      <c r="Q4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31" t="str">
        <f t="shared" si="54"/>
        <v xml:space="preserve"> </v>
      </c>
      <c r="S4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31" t="str">
        <f t="shared" si="55"/>
        <v xml:space="preserve"> </v>
      </c>
      <c r="U4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31" t="str">
        <f t="shared" si="56"/>
        <v xml:space="preserve"> </v>
      </c>
      <c r="X4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31" t="str">
        <f t="shared" si="57"/>
        <v xml:space="preserve"> </v>
      </c>
      <c r="Z4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31" t="str">
        <f t="shared" si="58"/>
        <v xml:space="preserve"> </v>
      </c>
      <c r="AB4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8" customFormat="1" ht="13.8" hidden="1">
      <c r="A490" s="184" t="str">
        <f t="shared" si="59"/>
        <v>71090102020000</v>
      </c>
      <c r="B490" s="185" t="s">
        <v>439</v>
      </c>
      <c r="C490" s="134" t="s">
        <v>187</v>
      </c>
      <c r="D490" s="133" t="s">
        <v>106</v>
      </c>
      <c r="E490" s="132" t="s">
        <v>140</v>
      </c>
      <c r="F490" s="186" t="s">
        <v>140</v>
      </c>
      <c r="G490" s="187" t="s">
        <v>440</v>
      </c>
      <c r="H490" s="146"/>
      <c r="I490" s="147"/>
      <c r="J490" s="148"/>
      <c r="K490" s="148"/>
      <c r="L490" s="27" t="s">
        <v>323</v>
      </c>
      <c r="M490" s="28"/>
      <c r="N490" s="197" t="e">
        <f>+'havelvac 7.2'!N489+'havelvac 7.3'!N489+'havelvac 7.4'!N489+'havelvac 7.5'!N489+'havelvac 7.6'!N489+'havelvac 7.7'!N489+'havelvac 7.9'!N489+'havelvac 7.8'!N489+'havelvac 7.10'!N489+'havelvac 7.11'!N489+'havelvac 7.12'!N489+'havelvac 7.13'!#REF!</f>
        <v>#REF!</v>
      </c>
      <c r="O490" s="197" t="e">
        <f>+'havelvac 7.2'!O489+'havelvac 7.3'!O489+'havelvac 7.4'!O489+'havelvac 7.5'!O489+'havelvac 7.6'!O489+'havelvac 7.7'!O489+'havelvac 7.9'!O489+'havelvac 7.8'!O489+'havelvac 7.10'!O489+'havelvac 7.11'!O489+'havelvac 7.12'!O489+'havelvac 7.13'!#REF!</f>
        <v>#REF!</v>
      </c>
      <c r="P490" s="230" t="str">
        <f t="shared" si="53"/>
        <v xml:space="preserve"> </v>
      </c>
      <c r="Q4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30" t="str">
        <f t="shared" si="54"/>
        <v xml:space="preserve"> </v>
      </c>
      <c r="S4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30" t="str">
        <f t="shared" si="55"/>
        <v xml:space="preserve"> </v>
      </c>
      <c r="U4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7" t="e">
        <f>+'havelvac 7.2'!P489+'havelvac 7.3'!P489+'havelvac 7.4'!P489+'havelvac 7.5'!P489+'havelvac 7.6'!P489+'havelvac 7.7'!P489+'havelvac 7.9'!P489+'havelvac 7.8'!P489+'havelvac 7.10'!P489+'havelvac 7.11'!P489+'havelvac 7.12'!P489+'havelvac 7.13'!#REF!</f>
        <v>#REF!</v>
      </c>
      <c r="W490" s="230" t="str">
        <f t="shared" si="56"/>
        <v xml:space="preserve"> </v>
      </c>
      <c r="X4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30" t="str">
        <f t="shared" si="57"/>
        <v xml:space="preserve"> </v>
      </c>
      <c r="Z4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30" t="str">
        <f t="shared" si="58"/>
        <v xml:space="preserve"> </v>
      </c>
      <c r="AB49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7" customFormat="1" hidden="1">
      <c r="A491" s="184" t="str">
        <f t="shared" si="59"/>
        <v>71090102024239</v>
      </c>
      <c r="B491" s="185" t="s">
        <v>439</v>
      </c>
      <c r="C491" s="134" t="s">
        <v>187</v>
      </c>
      <c r="D491" s="133" t="s">
        <v>106</v>
      </c>
      <c r="E491" s="132" t="s">
        <v>140</v>
      </c>
      <c r="F491" s="186" t="s">
        <v>140</v>
      </c>
      <c r="G491" s="131">
        <v>4239</v>
      </c>
      <c r="H491" s="25"/>
      <c r="I491" s="18"/>
      <c r="J491" s="19"/>
      <c r="K491" s="19"/>
      <c r="L491" s="29" t="s">
        <v>125</v>
      </c>
      <c r="M491" s="12">
        <v>4239</v>
      </c>
      <c r="N491" s="183" t="e">
        <f>+'havelvac 7.2'!N490+'havelvac 7.3'!N490+'havelvac 7.4'!N490+'havelvac 7.5'!N490+'havelvac 7.6'!N490+'havelvac 7.7'!N490+'havelvac 7.9'!N490+'havelvac 7.8'!N490+'havelvac 7.10'!N490+'havelvac 7.11'!N490+'havelvac 7.12'!N490+'havelvac 7.13'!#REF!</f>
        <v>#REF!</v>
      </c>
      <c r="O491" s="183" t="e">
        <f>+'havelvac 7.2'!O490+'havelvac 7.3'!O490+'havelvac 7.4'!O490+'havelvac 7.5'!O490+'havelvac 7.6'!O490+'havelvac 7.7'!O490+'havelvac 7.9'!O490+'havelvac 7.8'!O490+'havelvac 7.10'!O490+'havelvac 7.11'!O490+'havelvac 7.12'!O490+'havelvac 7.13'!#REF!</f>
        <v>#REF!</v>
      </c>
      <c r="P491" s="231" t="str">
        <f t="shared" si="53"/>
        <v xml:space="preserve"> </v>
      </c>
      <c r="Q4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31" t="str">
        <f t="shared" si="54"/>
        <v xml:space="preserve"> </v>
      </c>
      <c r="S4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31" t="str">
        <f t="shared" si="55"/>
        <v xml:space="preserve"> </v>
      </c>
      <c r="U4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3" t="e">
        <f>+'havelvac 7.2'!P490+'havelvac 7.3'!P490+'havelvac 7.4'!P490+'havelvac 7.5'!P490+'havelvac 7.6'!P490+'havelvac 7.7'!P490+'havelvac 7.9'!P490+'havelvac 7.8'!P490+'havelvac 7.10'!P490+'havelvac 7.11'!P490+'havelvac 7.12'!P490+'havelvac 7.13'!#REF!</f>
        <v>#REF!</v>
      </c>
      <c r="W491" s="231" t="str">
        <f t="shared" si="56"/>
        <v xml:space="preserve"> </v>
      </c>
      <c r="X4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31" t="str">
        <f t="shared" si="57"/>
        <v xml:space="preserve"> </v>
      </c>
      <c r="Z4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31" t="str">
        <f t="shared" si="58"/>
        <v xml:space="preserve"> </v>
      </c>
      <c r="AB49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7" customFormat="1" ht="26.4" hidden="1">
      <c r="A492" s="184" t="str">
        <f t="shared" si="59"/>
        <v>71090102024511</v>
      </c>
      <c r="B492" s="200" t="s">
        <v>439</v>
      </c>
      <c r="C492" s="134" t="s">
        <v>187</v>
      </c>
      <c r="D492" s="133" t="s">
        <v>106</v>
      </c>
      <c r="E492" s="132" t="s">
        <v>140</v>
      </c>
      <c r="F492" s="186" t="s">
        <v>140</v>
      </c>
      <c r="G492" s="131">
        <v>4511</v>
      </c>
      <c r="H492" s="191"/>
      <c r="I492" s="194"/>
      <c r="J492" s="201"/>
      <c r="K492" s="202"/>
      <c r="L492" s="203" t="s">
        <v>217</v>
      </c>
      <c r="M492" s="13">
        <v>4511</v>
      </c>
      <c r="N492" s="183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2" s="183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2" s="231" t="str">
        <f t="shared" si="53"/>
        <v xml:space="preserve"> </v>
      </c>
      <c r="Q4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31" t="str">
        <f t="shared" si="54"/>
        <v xml:space="preserve"> </v>
      </c>
      <c r="S4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31" t="str">
        <f t="shared" si="55"/>
        <v xml:space="preserve"> </v>
      </c>
      <c r="U4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3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2" s="231" t="str">
        <f t="shared" si="56"/>
        <v xml:space="preserve"> </v>
      </c>
      <c r="X4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31" t="str">
        <f t="shared" si="57"/>
        <v xml:space="preserve"> </v>
      </c>
      <c r="Z4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31" t="str">
        <f t="shared" si="58"/>
        <v xml:space="preserve"> </v>
      </c>
      <c r="AB4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8" customFormat="1" ht="13.8" hidden="1">
      <c r="A493" s="184" t="str">
        <f t="shared" si="59"/>
        <v>71090102030000</v>
      </c>
      <c r="B493" s="185" t="s">
        <v>439</v>
      </c>
      <c r="C493" s="134" t="s">
        <v>187</v>
      </c>
      <c r="D493" s="133" t="s">
        <v>106</v>
      </c>
      <c r="E493" s="132" t="s">
        <v>140</v>
      </c>
      <c r="F493" s="186" t="s">
        <v>442</v>
      </c>
      <c r="G493" s="187" t="s">
        <v>440</v>
      </c>
      <c r="H493" s="146"/>
      <c r="I493" s="147"/>
      <c r="J493" s="148"/>
      <c r="K493" s="148"/>
      <c r="L493" s="27" t="s">
        <v>324</v>
      </c>
      <c r="M493" s="28"/>
      <c r="N493" s="197">
        <f>+'havelvac 7.2'!N492+'havelvac 7.3'!N492+'havelvac 7.4'!N492+'havelvac 7.5'!N492+'havelvac 7.6'!N492+'havelvac 7.7'!N492+'havelvac 7.9'!N492+'havelvac 7.8'!N492+'havelvac 7.10'!N492+'havelvac 7.11'!N492+'havelvac 7.12'!N492+'havelvac 7.13'!N490</f>
        <v>0</v>
      </c>
      <c r="O493" s="197">
        <f>+'havelvac 7.2'!O492+'havelvac 7.3'!O492+'havelvac 7.4'!O492+'havelvac 7.5'!O492+'havelvac 7.6'!O492+'havelvac 7.7'!O492+'havelvac 7.9'!O492+'havelvac 7.8'!O492+'havelvac 7.10'!O492+'havelvac 7.11'!O492+'havelvac 7.12'!O492+'havelvac 7.13'!O490</f>
        <v>0</v>
      </c>
      <c r="P493" s="230" t="str">
        <f t="shared" si="53"/>
        <v xml:space="preserve"> </v>
      </c>
      <c r="Q49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30" t="str">
        <f t="shared" si="54"/>
        <v xml:space="preserve"> </v>
      </c>
      <c r="S49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30" t="str">
        <f t="shared" si="55"/>
        <v xml:space="preserve"> </v>
      </c>
      <c r="U49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7">
        <f>+'havelvac 7.2'!P492+'havelvac 7.3'!P492+'havelvac 7.4'!P492+'havelvac 7.5'!P492+'havelvac 7.6'!P492+'havelvac 7.7'!P492+'havelvac 7.9'!P492+'havelvac 7.8'!P492+'havelvac 7.10'!P492+'havelvac 7.11'!P492+'havelvac 7.12'!P492+'havelvac 7.13'!P490</f>
        <v>0</v>
      </c>
      <c r="W493" s="230" t="str">
        <f t="shared" si="56"/>
        <v xml:space="preserve"> </v>
      </c>
      <c r="X49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30" t="str">
        <f t="shared" si="57"/>
        <v xml:space="preserve"> </v>
      </c>
      <c r="Z49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30" t="str">
        <f t="shared" si="58"/>
        <v xml:space="preserve"> </v>
      </c>
      <c r="AB49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7" customFormat="1" hidden="1">
      <c r="A494" s="184" t="str">
        <f t="shared" si="59"/>
        <v>71090102034239</v>
      </c>
      <c r="B494" s="185" t="s">
        <v>439</v>
      </c>
      <c r="C494" s="134" t="s">
        <v>187</v>
      </c>
      <c r="D494" s="133" t="s">
        <v>106</v>
      </c>
      <c r="E494" s="132" t="s">
        <v>140</v>
      </c>
      <c r="F494" s="186" t="s">
        <v>442</v>
      </c>
      <c r="G494" s="131">
        <v>4239</v>
      </c>
      <c r="H494" s="25"/>
      <c r="I494" s="18"/>
      <c r="J494" s="19"/>
      <c r="K494" s="19"/>
      <c r="L494" s="29" t="s">
        <v>125</v>
      </c>
      <c r="M494" s="12">
        <v>4239</v>
      </c>
      <c r="N494" s="183">
        <f>+'havelvac 7.2'!N493+'havelvac 7.3'!N493+'havelvac 7.4'!N493+'havelvac 7.5'!N493+'havelvac 7.6'!N493+'havelvac 7.7'!N493+'havelvac 7.9'!N493+'havelvac 7.8'!N493+'havelvac 7.10'!N493+'havelvac 7.11'!N493+'havelvac 7.12'!N493+'havelvac 7.13'!N491</f>
        <v>0</v>
      </c>
      <c r="O494" s="183">
        <f>+'havelvac 7.2'!O493+'havelvac 7.3'!O493+'havelvac 7.4'!O493+'havelvac 7.5'!O493+'havelvac 7.6'!O493+'havelvac 7.7'!O493+'havelvac 7.9'!O493+'havelvac 7.8'!O493+'havelvac 7.10'!O493+'havelvac 7.11'!O493+'havelvac 7.12'!O493+'havelvac 7.13'!O491</f>
        <v>0</v>
      </c>
      <c r="P494" s="231" t="str">
        <f t="shared" si="53"/>
        <v xml:space="preserve"> </v>
      </c>
      <c r="Q49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31" t="str">
        <f t="shared" si="54"/>
        <v xml:space="preserve"> </v>
      </c>
      <c r="S49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31" t="str">
        <f t="shared" si="55"/>
        <v xml:space="preserve"> </v>
      </c>
      <c r="U49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3">
        <f>+'havelvac 7.2'!P493+'havelvac 7.3'!P493+'havelvac 7.4'!P493+'havelvac 7.5'!P493+'havelvac 7.6'!P493+'havelvac 7.7'!P493+'havelvac 7.9'!P493+'havelvac 7.8'!P493+'havelvac 7.10'!P493+'havelvac 7.11'!P493+'havelvac 7.12'!P493+'havelvac 7.13'!P491</f>
        <v>0</v>
      </c>
      <c r="W494" s="231" t="str">
        <f t="shared" si="56"/>
        <v xml:space="preserve"> </v>
      </c>
      <c r="X49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31" t="str">
        <f t="shared" si="57"/>
        <v xml:space="preserve"> </v>
      </c>
      <c r="Z49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31" t="str">
        <f t="shared" si="58"/>
        <v xml:space="preserve"> </v>
      </c>
      <c r="AB49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7" customFormat="1" ht="26.4" hidden="1">
      <c r="A495" s="184" t="str">
        <f t="shared" si="59"/>
        <v>71090102034511</v>
      </c>
      <c r="B495" s="200" t="s">
        <v>439</v>
      </c>
      <c r="C495" s="134" t="s">
        <v>187</v>
      </c>
      <c r="D495" s="133" t="s">
        <v>106</v>
      </c>
      <c r="E495" s="132" t="s">
        <v>140</v>
      </c>
      <c r="F495" s="186" t="s">
        <v>442</v>
      </c>
      <c r="G495" s="131">
        <v>4511</v>
      </c>
      <c r="H495" s="191"/>
      <c r="I495" s="194"/>
      <c r="J495" s="201"/>
      <c r="K495" s="202"/>
      <c r="L495" s="203" t="s">
        <v>217</v>
      </c>
      <c r="M495" s="13">
        <v>4511</v>
      </c>
      <c r="N495" s="183">
        <f>+'havelvac 7.2'!N494+'havelvac 7.3'!N494+'havelvac 7.4'!N494+'havelvac 7.5'!N494+'havelvac 7.6'!N494+'havelvac 7.7'!N494+'havelvac 7.9'!N494+'havelvac 7.8'!N494+'havelvac 7.10'!N494+'havelvac 7.11'!N494+'havelvac 7.12'!N494+'havelvac 7.13'!N492</f>
        <v>0</v>
      </c>
      <c r="O495" s="183">
        <f>+'havelvac 7.2'!O494+'havelvac 7.3'!O494+'havelvac 7.4'!O494+'havelvac 7.5'!O494+'havelvac 7.6'!O494+'havelvac 7.7'!O494+'havelvac 7.9'!O494+'havelvac 7.8'!O494+'havelvac 7.10'!O494+'havelvac 7.11'!O494+'havelvac 7.12'!O494+'havelvac 7.13'!O492</f>
        <v>0</v>
      </c>
      <c r="P495" s="231" t="str">
        <f t="shared" si="53"/>
        <v xml:space="preserve"> </v>
      </c>
      <c r="Q4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31" t="str">
        <f t="shared" si="54"/>
        <v xml:space="preserve"> </v>
      </c>
      <c r="S4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31" t="str">
        <f t="shared" si="55"/>
        <v xml:space="preserve"> </v>
      </c>
      <c r="U4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3">
        <f>+'havelvac 7.2'!P494+'havelvac 7.3'!P494+'havelvac 7.4'!P494+'havelvac 7.5'!P494+'havelvac 7.6'!P494+'havelvac 7.7'!P494+'havelvac 7.9'!P494+'havelvac 7.8'!P494+'havelvac 7.10'!P494+'havelvac 7.11'!P494+'havelvac 7.12'!P494+'havelvac 7.13'!P492</f>
        <v>0</v>
      </c>
      <c r="W495" s="231" t="str">
        <f t="shared" si="56"/>
        <v xml:space="preserve"> </v>
      </c>
      <c r="X4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31" t="str">
        <f t="shared" si="57"/>
        <v xml:space="preserve"> </v>
      </c>
      <c r="Z4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31" t="str">
        <f t="shared" si="58"/>
        <v xml:space="preserve"> </v>
      </c>
      <c r="AB4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9" customFormat="1" ht="13.8" hidden="1">
      <c r="A496" s="184" t="str">
        <f t="shared" si="59"/>
        <v>71090200000000</v>
      </c>
      <c r="B496" s="185" t="s">
        <v>439</v>
      </c>
      <c r="C496" s="134" t="s">
        <v>187</v>
      </c>
      <c r="D496" s="133" t="s">
        <v>140</v>
      </c>
      <c r="E496" s="132" t="s">
        <v>441</v>
      </c>
      <c r="F496" s="186" t="s">
        <v>441</v>
      </c>
      <c r="G496" s="187" t="s">
        <v>440</v>
      </c>
      <c r="H496" s="175">
        <v>2920</v>
      </c>
      <c r="I496" s="166" t="s">
        <v>187</v>
      </c>
      <c r="J496" s="167">
        <v>2</v>
      </c>
      <c r="K496" s="167">
        <v>0</v>
      </c>
      <c r="L496" s="168" t="s">
        <v>325</v>
      </c>
      <c r="M496" s="176"/>
      <c r="N496" s="188">
        <f>+'havelvac 7.2'!N495+'havelvac 7.3'!N495+'havelvac 7.4'!N495+'havelvac 7.5'!N495+'havelvac 7.6'!N495+'havelvac 7.7'!N495+'havelvac 7.9'!N495+'havelvac 7.8'!N495+'havelvac 7.10'!N495+'havelvac 7.11'!N495+'havelvac 7.12'!N495+'havelvac 7.13'!N493</f>
        <v>0</v>
      </c>
      <c r="O496" s="188">
        <f>+'havelvac 7.2'!O495+'havelvac 7.3'!O495+'havelvac 7.4'!O495+'havelvac 7.5'!O495+'havelvac 7.6'!O495+'havelvac 7.7'!O495+'havelvac 7.9'!O495+'havelvac 7.8'!O495+'havelvac 7.10'!O495+'havelvac 7.11'!O495+'havelvac 7.12'!O495+'havelvac 7.13'!O493</f>
        <v>0</v>
      </c>
      <c r="P496" s="228" t="str">
        <f t="shared" si="53"/>
        <v xml:space="preserve"> </v>
      </c>
      <c r="Q4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8" t="str">
        <f t="shared" si="54"/>
        <v xml:space="preserve"> </v>
      </c>
      <c r="S4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8" t="str">
        <f t="shared" si="55"/>
        <v xml:space="preserve"> </v>
      </c>
      <c r="U4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8">
        <f>+'havelvac 7.2'!P495+'havelvac 7.3'!P495+'havelvac 7.4'!P495+'havelvac 7.5'!P495+'havelvac 7.6'!P495+'havelvac 7.7'!P495+'havelvac 7.9'!P495+'havelvac 7.8'!P495+'havelvac 7.10'!P495+'havelvac 7.11'!P495+'havelvac 7.12'!P495+'havelvac 7.13'!P493</f>
        <v>0</v>
      </c>
      <c r="W496" s="228" t="str">
        <f t="shared" si="56"/>
        <v xml:space="preserve"> </v>
      </c>
      <c r="X4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8" t="str">
        <f t="shared" si="57"/>
        <v xml:space="preserve"> </v>
      </c>
      <c r="Z4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8" t="str">
        <f t="shared" si="58"/>
        <v xml:space="preserve"> </v>
      </c>
      <c r="AB4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7" customFormat="1" ht="13.2" hidden="1">
      <c r="A497" s="184" t="str">
        <f t="shared" si="59"/>
        <v>71090200000001</v>
      </c>
      <c r="B497" s="185" t="s">
        <v>439</v>
      </c>
      <c r="C497" s="134" t="s">
        <v>187</v>
      </c>
      <c r="D497" s="133" t="s">
        <v>140</v>
      </c>
      <c r="E497" s="132" t="s">
        <v>441</v>
      </c>
      <c r="F497" s="186" t="s">
        <v>441</v>
      </c>
      <c r="G497" s="187" t="s">
        <v>96</v>
      </c>
      <c r="H497" s="25"/>
      <c r="I497" s="18"/>
      <c r="J497" s="19"/>
      <c r="K497" s="19"/>
      <c r="L497" s="30" t="s">
        <v>110</v>
      </c>
      <c r="M497" s="31"/>
      <c r="N497" s="190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497" s="190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497" s="227" t="str">
        <f t="shared" si="53"/>
        <v xml:space="preserve"> </v>
      </c>
      <c r="Q4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7" t="str">
        <f t="shared" si="54"/>
        <v xml:space="preserve"> </v>
      </c>
      <c r="S4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7" t="str">
        <f t="shared" si="55"/>
        <v xml:space="preserve"> </v>
      </c>
      <c r="U4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90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497" s="227" t="str">
        <f t="shared" si="56"/>
        <v xml:space="preserve"> </v>
      </c>
      <c r="X4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7" t="str">
        <f t="shared" si="57"/>
        <v xml:space="preserve"> </v>
      </c>
      <c r="Z4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7" t="str">
        <f t="shared" si="58"/>
        <v xml:space="preserve"> </v>
      </c>
      <c r="AB4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3" customFormat="1" ht="26.4" hidden="1">
      <c r="A498" s="184" t="str">
        <f t="shared" si="59"/>
        <v>71090201000000</v>
      </c>
      <c r="B498" s="185" t="s">
        <v>439</v>
      </c>
      <c r="C498" s="134" t="s">
        <v>187</v>
      </c>
      <c r="D498" s="133" t="s">
        <v>140</v>
      </c>
      <c r="E498" s="132" t="s">
        <v>106</v>
      </c>
      <c r="F498" s="186" t="s">
        <v>441</v>
      </c>
      <c r="G498" s="187" t="s">
        <v>440</v>
      </c>
      <c r="H498" s="151">
        <v>2921</v>
      </c>
      <c r="I498" s="152" t="s">
        <v>187</v>
      </c>
      <c r="J498" s="153">
        <v>2</v>
      </c>
      <c r="K498" s="153">
        <v>1</v>
      </c>
      <c r="L498" s="154" t="s">
        <v>326</v>
      </c>
      <c r="M498" s="155"/>
      <c r="N498" s="192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498" s="192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498" s="229" t="str">
        <f t="shared" si="53"/>
        <v xml:space="preserve"> </v>
      </c>
      <c r="Q49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9" t="str">
        <f t="shared" si="54"/>
        <v xml:space="preserve"> </v>
      </c>
      <c r="S49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9" t="str">
        <f t="shared" si="55"/>
        <v xml:space="preserve"> </v>
      </c>
      <c r="U49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2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498" s="229" t="str">
        <f t="shared" si="56"/>
        <v xml:space="preserve"> </v>
      </c>
      <c r="X49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9" t="str">
        <f t="shared" si="57"/>
        <v xml:space="preserve"> </v>
      </c>
      <c r="Z49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9" t="str">
        <f t="shared" si="58"/>
        <v xml:space="preserve"> </v>
      </c>
      <c r="AB49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7" customFormat="1" ht="13.2" hidden="1">
      <c r="A499" s="184" t="str">
        <f t="shared" si="59"/>
        <v>71090201000001</v>
      </c>
      <c r="B499" s="185" t="s">
        <v>439</v>
      </c>
      <c r="C499" s="134" t="s">
        <v>187</v>
      </c>
      <c r="D499" s="133" t="s">
        <v>140</v>
      </c>
      <c r="E499" s="132" t="s">
        <v>106</v>
      </c>
      <c r="F499" s="186" t="s">
        <v>441</v>
      </c>
      <c r="G499" s="187" t="s">
        <v>96</v>
      </c>
      <c r="H499" s="25"/>
      <c r="I499" s="25"/>
      <c r="J499" s="26"/>
      <c r="K499" s="26"/>
      <c r="L499" s="30" t="s">
        <v>108</v>
      </c>
      <c r="M499" s="31"/>
      <c r="N499" s="190">
        <f>+'havelvac 7.2'!N500+'havelvac 7.3'!N500+'havelvac 7.4'!N500+'havelvac 7.5'!N500+'havelvac 7.6'!N500+'havelvac 7.7'!N500+'havelvac 7.9'!N500+'havelvac 7.8'!N500+'havelvac 7.10'!N500+'havelvac 7.11'!N500+'havelvac 7.12'!N500+'havelvac 7.13'!N496</f>
        <v>0</v>
      </c>
      <c r="O499" s="190">
        <f>+'havelvac 7.2'!O500+'havelvac 7.3'!O500+'havelvac 7.4'!O500+'havelvac 7.5'!O500+'havelvac 7.6'!O500+'havelvac 7.7'!O500+'havelvac 7.9'!O500+'havelvac 7.8'!O500+'havelvac 7.10'!O500+'havelvac 7.11'!O500+'havelvac 7.12'!O500+'havelvac 7.13'!O496</f>
        <v>0</v>
      </c>
      <c r="P499" s="227" t="str">
        <f t="shared" si="53"/>
        <v xml:space="preserve"> </v>
      </c>
      <c r="Q49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7" t="str">
        <f t="shared" si="54"/>
        <v xml:space="preserve"> </v>
      </c>
      <c r="S49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7" t="str">
        <f t="shared" si="55"/>
        <v xml:space="preserve"> </v>
      </c>
      <c r="U49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90">
        <f>+'havelvac 7.2'!P500+'havelvac 7.3'!P500+'havelvac 7.4'!P500+'havelvac 7.5'!P500+'havelvac 7.6'!P500+'havelvac 7.7'!P500+'havelvac 7.9'!P500+'havelvac 7.8'!P500+'havelvac 7.10'!P500+'havelvac 7.11'!P500+'havelvac 7.12'!P500+'havelvac 7.13'!P496</f>
        <v>0</v>
      </c>
      <c r="W499" s="227" t="str">
        <f t="shared" si="56"/>
        <v xml:space="preserve"> </v>
      </c>
      <c r="X49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7" t="str">
        <f t="shared" si="57"/>
        <v xml:space="preserve"> </v>
      </c>
      <c r="Z49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7" t="str">
        <f t="shared" si="58"/>
        <v xml:space="preserve"> </v>
      </c>
      <c r="AB49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8" customFormat="1" ht="13.8" hidden="1">
      <c r="A500" s="184" t="str">
        <f t="shared" si="59"/>
        <v>71090201010000</v>
      </c>
      <c r="B500" s="185" t="s">
        <v>439</v>
      </c>
      <c r="C500" s="134" t="s">
        <v>187</v>
      </c>
      <c r="D500" s="133" t="s">
        <v>140</v>
      </c>
      <c r="E500" s="132" t="s">
        <v>106</v>
      </c>
      <c r="F500" s="186" t="s">
        <v>106</v>
      </c>
      <c r="G500" s="187" t="s">
        <v>440</v>
      </c>
      <c r="H500" s="146"/>
      <c r="I500" s="147"/>
      <c r="J500" s="148"/>
      <c r="K500" s="148"/>
      <c r="L500" s="27" t="s">
        <v>322</v>
      </c>
      <c r="M500" s="28"/>
      <c r="N500" s="197">
        <f>+'havelvac 7.2'!N501+'havelvac 7.3'!N501+'havelvac 7.4'!N501+'havelvac 7.5'!N501+'havelvac 7.6'!N501+'havelvac 7.7'!N501+'havelvac 7.9'!N501+'havelvac 7.8'!N501+'havelvac 7.10'!N501+'havelvac 7.11'!N501+'havelvac 7.12'!N501+'havelvac 7.13'!N497</f>
        <v>0</v>
      </c>
      <c r="O500" s="197">
        <f>+'havelvac 7.2'!O501+'havelvac 7.3'!O501+'havelvac 7.4'!O501+'havelvac 7.5'!O501+'havelvac 7.6'!O501+'havelvac 7.7'!O501+'havelvac 7.9'!O501+'havelvac 7.8'!O501+'havelvac 7.10'!O501+'havelvac 7.11'!O501+'havelvac 7.12'!O501+'havelvac 7.13'!O497</f>
        <v>0</v>
      </c>
      <c r="P500" s="230" t="str">
        <f t="shared" si="53"/>
        <v xml:space="preserve"> </v>
      </c>
      <c r="Q50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30" t="str">
        <f t="shared" si="54"/>
        <v xml:space="preserve"> </v>
      </c>
      <c r="S50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30" t="str">
        <f t="shared" si="55"/>
        <v xml:space="preserve"> </v>
      </c>
      <c r="U50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7">
        <f>+'havelvac 7.2'!P501+'havelvac 7.3'!P501+'havelvac 7.4'!P501+'havelvac 7.5'!P501+'havelvac 7.6'!P501+'havelvac 7.7'!P501+'havelvac 7.9'!P501+'havelvac 7.8'!P501+'havelvac 7.10'!P501+'havelvac 7.11'!P501+'havelvac 7.12'!P501+'havelvac 7.13'!P497</f>
        <v>0</v>
      </c>
      <c r="W500" s="230" t="str">
        <f t="shared" si="56"/>
        <v xml:space="preserve"> </v>
      </c>
      <c r="X50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30" t="str">
        <f t="shared" si="57"/>
        <v xml:space="preserve"> </v>
      </c>
      <c r="Z50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30" t="str">
        <f t="shared" si="58"/>
        <v xml:space="preserve"> </v>
      </c>
      <c r="AB50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7" customFormat="1" hidden="1">
      <c r="A501" s="184" t="str">
        <f t="shared" si="59"/>
        <v>71090201014239</v>
      </c>
      <c r="B501" s="185" t="s">
        <v>439</v>
      </c>
      <c r="C501" s="134" t="s">
        <v>187</v>
      </c>
      <c r="D501" s="133" t="s">
        <v>140</v>
      </c>
      <c r="E501" s="132" t="s">
        <v>106</v>
      </c>
      <c r="F501" s="186" t="s">
        <v>106</v>
      </c>
      <c r="G501" s="131">
        <v>4239</v>
      </c>
      <c r="H501" s="25"/>
      <c r="I501" s="18"/>
      <c r="J501" s="19"/>
      <c r="K501" s="19"/>
      <c r="L501" s="29" t="s">
        <v>125</v>
      </c>
      <c r="M501" s="12">
        <v>4239</v>
      </c>
      <c r="N501" s="183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1" s="183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1" s="231" t="str">
        <f t="shared" si="53"/>
        <v xml:space="preserve"> </v>
      </c>
      <c r="Q5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31" t="str">
        <f t="shared" si="54"/>
        <v xml:space="preserve"> </v>
      </c>
      <c r="S5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31" t="str">
        <f t="shared" si="55"/>
        <v xml:space="preserve"> </v>
      </c>
      <c r="U5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3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1" s="231" t="str">
        <f t="shared" si="56"/>
        <v xml:space="preserve"> </v>
      </c>
      <c r="X5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31" t="str">
        <f t="shared" si="57"/>
        <v xml:space="preserve"> </v>
      </c>
      <c r="Z5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31" t="str">
        <f t="shared" si="58"/>
        <v xml:space="preserve"> </v>
      </c>
      <c r="AB5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7" customFormat="1" ht="26.4" hidden="1">
      <c r="A502" s="184" t="str">
        <f t="shared" si="59"/>
        <v>71090201014511</v>
      </c>
      <c r="B502" s="200" t="s">
        <v>439</v>
      </c>
      <c r="C502" s="134" t="s">
        <v>187</v>
      </c>
      <c r="D502" s="133" t="s">
        <v>140</v>
      </c>
      <c r="E502" s="132" t="s">
        <v>106</v>
      </c>
      <c r="F502" s="186" t="s">
        <v>106</v>
      </c>
      <c r="G502" s="131">
        <v>4511</v>
      </c>
      <c r="H502" s="191"/>
      <c r="I502" s="194"/>
      <c r="J502" s="201"/>
      <c r="K502" s="202"/>
      <c r="L502" s="203" t="s">
        <v>217</v>
      </c>
      <c r="M502" s="13">
        <v>4511</v>
      </c>
      <c r="N502" s="183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2" s="183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2" s="231" t="str">
        <f t="shared" si="53"/>
        <v xml:space="preserve"> </v>
      </c>
      <c r="Q5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31" t="str">
        <f t="shared" si="54"/>
        <v xml:space="preserve"> </v>
      </c>
      <c r="S5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31" t="str">
        <f t="shared" si="55"/>
        <v xml:space="preserve"> </v>
      </c>
      <c r="U5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3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2" s="231" t="str">
        <f t="shared" si="56"/>
        <v xml:space="preserve"> </v>
      </c>
      <c r="X5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31" t="str">
        <f t="shared" si="57"/>
        <v xml:space="preserve"> </v>
      </c>
      <c r="Z5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31" t="str">
        <f t="shared" si="58"/>
        <v xml:space="preserve"> </v>
      </c>
      <c r="AB5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8" customFormat="1" ht="13.8" hidden="1">
      <c r="A503" s="184" t="str">
        <f t="shared" si="59"/>
        <v>71090201020000</v>
      </c>
      <c r="B503" s="185" t="s">
        <v>439</v>
      </c>
      <c r="C503" s="134" t="s">
        <v>187</v>
      </c>
      <c r="D503" s="133" t="s">
        <v>140</v>
      </c>
      <c r="E503" s="132" t="s">
        <v>106</v>
      </c>
      <c r="F503" s="186" t="s">
        <v>140</v>
      </c>
      <c r="G503" s="187" t="s">
        <v>440</v>
      </c>
      <c r="H503" s="146"/>
      <c r="I503" s="147"/>
      <c r="J503" s="148"/>
      <c r="K503" s="148"/>
      <c r="L503" s="27" t="s">
        <v>323</v>
      </c>
      <c r="M503" s="28"/>
      <c r="N503" s="197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3" s="197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3" s="230" t="str">
        <f t="shared" si="53"/>
        <v xml:space="preserve"> </v>
      </c>
      <c r="Q5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30" t="str">
        <f t="shared" si="54"/>
        <v xml:space="preserve"> </v>
      </c>
      <c r="S5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30" t="str">
        <f t="shared" si="55"/>
        <v xml:space="preserve"> </v>
      </c>
      <c r="U5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7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3" s="230" t="str">
        <f t="shared" si="56"/>
        <v xml:space="preserve"> </v>
      </c>
      <c r="X5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30" t="str">
        <f t="shared" si="57"/>
        <v xml:space="preserve"> </v>
      </c>
      <c r="Z5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30" t="str">
        <f t="shared" si="58"/>
        <v xml:space="preserve"> </v>
      </c>
      <c r="AB50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7" customFormat="1" hidden="1">
      <c r="A504" s="184" t="str">
        <f t="shared" si="59"/>
        <v>71090201024239</v>
      </c>
      <c r="B504" s="185" t="s">
        <v>439</v>
      </c>
      <c r="C504" s="134" t="s">
        <v>187</v>
      </c>
      <c r="D504" s="133" t="s">
        <v>140</v>
      </c>
      <c r="E504" s="132" t="s">
        <v>106</v>
      </c>
      <c r="F504" s="186" t="s">
        <v>140</v>
      </c>
      <c r="G504" s="131">
        <v>4239</v>
      </c>
      <c r="H504" s="25"/>
      <c r="I504" s="18"/>
      <c r="J504" s="19"/>
      <c r="K504" s="19"/>
      <c r="L504" s="29" t="s">
        <v>125</v>
      </c>
      <c r="M504" s="12">
        <v>4239</v>
      </c>
      <c r="N504" s="183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04" s="183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04" s="231" t="str">
        <f t="shared" si="53"/>
        <v xml:space="preserve"> </v>
      </c>
      <c r="Q5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31" t="str">
        <f t="shared" si="54"/>
        <v xml:space="preserve"> </v>
      </c>
      <c r="S5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31" t="str">
        <f t="shared" si="55"/>
        <v xml:space="preserve"> </v>
      </c>
      <c r="U5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3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04" s="231" t="str">
        <f t="shared" si="56"/>
        <v xml:space="preserve"> </v>
      </c>
      <c r="X5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31" t="str">
        <f t="shared" si="57"/>
        <v xml:space="preserve"> </v>
      </c>
      <c r="Z5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31" t="str">
        <f t="shared" si="58"/>
        <v xml:space="preserve"> </v>
      </c>
      <c r="AB5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7" customFormat="1" ht="26.4" hidden="1">
      <c r="A505" s="184" t="str">
        <f t="shared" si="59"/>
        <v>71090201024511</v>
      </c>
      <c r="B505" s="200" t="s">
        <v>439</v>
      </c>
      <c r="C505" s="134" t="s">
        <v>187</v>
      </c>
      <c r="D505" s="133" t="s">
        <v>140</v>
      </c>
      <c r="E505" s="132" t="s">
        <v>106</v>
      </c>
      <c r="F505" s="186" t="s">
        <v>140</v>
      </c>
      <c r="G505" s="131">
        <v>4511</v>
      </c>
      <c r="H505" s="191"/>
      <c r="I505" s="194"/>
      <c r="J505" s="201"/>
      <c r="K505" s="202"/>
      <c r="L505" s="203" t="s">
        <v>217</v>
      </c>
      <c r="M505" s="13">
        <v>4511</v>
      </c>
      <c r="N505" s="183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05" s="183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05" s="231" t="str">
        <f t="shared" si="53"/>
        <v xml:space="preserve"> </v>
      </c>
      <c r="Q5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31" t="str">
        <f t="shared" si="54"/>
        <v xml:space="preserve"> </v>
      </c>
      <c r="S5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31" t="str">
        <f t="shared" si="55"/>
        <v xml:space="preserve"> </v>
      </c>
      <c r="U5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3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05" s="231" t="str">
        <f t="shared" si="56"/>
        <v xml:space="preserve"> </v>
      </c>
      <c r="X5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31" t="str">
        <f t="shared" si="57"/>
        <v xml:space="preserve"> </v>
      </c>
      <c r="Z5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31" t="str">
        <f t="shared" si="58"/>
        <v xml:space="preserve"> </v>
      </c>
      <c r="AB5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8" customFormat="1" ht="13.8" hidden="1">
      <c r="A506" s="184" t="str">
        <f t="shared" si="59"/>
        <v>71090201030000</v>
      </c>
      <c r="B506" s="185" t="s">
        <v>439</v>
      </c>
      <c r="C506" s="134" t="s">
        <v>187</v>
      </c>
      <c r="D506" s="133" t="s">
        <v>140</v>
      </c>
      <c r="E506" s="132" t="s">
        <v>106</v>
      </c>
      <c r="F506" s="186" t="s">
        <v>442</v>
      </c>
      <c r="G506" s="187" t="s">
        <v>440</v>
      </c>
      <c r="H506" s="146"/>
      <c r="I506" s="147"/>
      <c r="J506" s="148"/>
      <c r="K506" s="148"/>
      <c r="L506" s="27" t="s">
        <v>324</v>
      </c>
      <c r="M506" s="28"/>
      <c r="N506" s="197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06" s="197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06" s="230" t="str">
        <f t="shared" si="53"/>
        <v xml:space="preserve"> </v>
      </c>
      <c r="Q50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30" t="str">
        <f t="shared" si="54"/>
        <v xml:space="preserve"> </v>
      </c>
      <c r="S50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30" t="str">
        <f t="shared" si="55"/>
        <v xml:space="preserve"> </v>
      </c>
      <c r="U50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7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06" s="230" t="str">
        <f t="shared" si="56"/>
        <v xml:space="preserve"> </v>
      </c>
      <c r="X50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30" t="str">
        <f t="shared" si="57"/>
        <v xml:space="preserve"> </v>
      </c>
      <c r="Z50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30" t="str">
        <f t="shared" si="58"/>
        <v xml:space="preserve"> </v>
      </c>
      <c r="AB50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7" customFormat="1" hidden="1">
      <c r="A507" s="184" t="str">
        <f t="shared" si="59"/>
        <v>71090201034239</v>
      </c>
      <c r="B507" s="185" t="s">
        <v>439</v>
      </c>
      <c r="C507" s="134" t="s">
        <v>187</v>
      </c>
      <c r="D507" s="133" t="s">
        <v>140</v>
      </c>
      <c r="E507" s="132" t="s">
        <v>106</v>
      </c>
      <c r="F507" s="186" t="s">
        <v>442</v>
      </c>
      <c r="G507" s="131">
        <v>4239</v>
      </c>
      <c r="H507" s="25"/>
      <c r="I507" s="18"/>
      <c r="J507" s="19"/>
      <c r="K507" s="19"/>
      <c r="L507" s="29" t="s">
        <v>125</v>
      </c>
      <c r="M507" s="12">
        <v>4239</v>
      </c>
      <c r="N507" s="183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07" s="183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07" s="231" t="str">
        <f t="shared" si="53"/>
        <v xml:space="preserve"> </v>
      </c>
      <c r="Q5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31" t="str">
        <f t="shared" si="54"/>
        <v xml:space="preserve"> </v>
      </c>
      <c r="S5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31" t="str">
        <f t="shared" si="55"/>
        <v xml:space="preserve"> </v>
      </c>
      <c r="U5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3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07" s="231" t="str">
        <f t="shared" si="56"/>
        <v xml:space="preserve"> </v>
      </c>
      <c r="X5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31" t="str">
        <f t="shared" si="57"/>
        <v xml:space="preserve"> </v>
      </c>
      <c r="Z5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31" t="str">
        <f t="shared" si="58"/>
        <v xml:space="preserve"> </v>
      </c>
      <c r="AB5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7" customFormat="1" ht="26.4" hidden="1">
      <c r="A508" s="184" t="str">
        <f t="shared" si="59"/>
        <v>71090201034511</v>
      </c>
      <c r="B508" s="200" t="s">
        <v>439</v>
      </c>
      <c r="C508" s="134" t="s">
        <v>187</v>
      </c>
      <c r="D508" s="133" t="s">
        <v>140</v>
      </c>
      <c r="E508" s="132" t="s">
        <v>106</v>
      </c>
      <c r="F508" s="186" t="s">
        <v>442</v>
      </c>
      <c r="G508" s="131">
        <v>4511</v>
      </c>
      <c r="H508" s="191"/>
      <c r="I508" s="194"/>
      <c r="J508" s="201"/>
      <c r="K508" s="202"/>
      <c r="L508" s="203" t="s">
        <v>217</v>
      </c>
      <c r="M508" s="13">
        <v>4511</v>
      </c>
      <c r="N508" s="183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08" s="183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08" s="231" t="str">
        <f t="shared" si="53"/>
        <v xml:space="preserve"> </v>
      </c>
      <c r="Q5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31" t="str">
        <f t="shared" si="54"/>
        <v xml:space="preserve"> </v>
      </c>
      <c r="S5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31" t="str">
        <f t="shared" si="55"/>
        <v xml:space="preserve"> </v>
      </c>
      <c r="U5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3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08" s="231" t="str">
        <f t="shared" si="56"/>
        <v xml:space="preserve"> </v>
      </c>
      <c r="X5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31" t="str">
        <f t="shared" si="57"/>
        <v xml:space="preserve"> </v>
      </c>
      <c r="Z5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31" t="str">
        <f t="shared" si="58"/>
        <v xml:space="preserve"> </v>
      </c>
      <c r="AB5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8" customFormat="1" ht="13.8" hidden="1">
      <c r="A509" s="184" t="str">
        <f t="shared" si="59"/>
        <v>71090201040000</v>
      </c>
      <c r="B509" s="185" t="s">
        <v>439</v>
      </c>
      <c r="C509" s="134" t="s">
        <v>187</v>
      </c>
      <c r="D509" s="133" t="s">
        <v>140</v>
      </c>
      <c r="E509" s="132" t="s">
        <v>106</v>
      </c>
      <c r="F509" s="186" t="s">
        <v>155</v>
      </c>
      <c r="G509" s="187" t="s">
        <v>440</v>
      </c>
      <c r="H509" s="146"/>
      <c r="I509" s="147"/>
      <c r="J509" s="148"/>
      <c r="K509" s="148"/>
      <c r="L509" s="27" t="s">
        <v>327</v>
      </c>
      <c r="M509" s="28"/>
      <c r="N509" s="197">
        <f>+'havelvac 7.2'!N510+'havelvac 7.3'!N510+'havelvac 7.4'!N510+'havelvac 7.5'!N510+'havelvac 7.6'!N510+'havelvac 7.7'!N510+'havelvac 7.9'!N510+'havelvac 7.8'!N510+'havelvac 7.10'!N510+'havelvac 7.11'!N510+'havelvac 7.12'!N510+'havelvac 7.13'!N508</f>
        <v>0</v>
      </c>
      <c r="O509" s="197">
        <f>+'havelvac 7.2'!O510+'havelvac 7.3'!O510+'havelvac 7.4'!O510+'havelvac 7.5'!O510+'havelvac 7.6'!O510+'havelvac 7.7'!O510+'havelvac 7.9'!O510+'havelvac 7.8'!O510+'havelvac 7.10'!O510+'havelvac 7.11'!O510+'havelvac 7.12'!O510+'havelvac 7.13'!O508</f>
        <v>0</v>
      </c>
      <c r="P509" s="230" t="str">
        <f t="shared" si="53"/>
        <v xml:space="preserve"> </v>
      </c>
      <c r="Q50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30" t="str">
        <f t="shared" si="54"/>
        <v xml:space="preserve"> </v>
      </c>
      <c r="S50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30" t="str">
        <f t="shared" si="55"/>
        <v xml:space="preserve"> </v>
      </c>
      <c r="U50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7">
        <f>+'havelvac 7.2'!P510+'havelvac 7.3'!P510+'havelvac 7.4'!P510+'havelvac 7.5'!P510+'havelvac 7.6'!P510+'havelvac 7.7'!P510+'havelvac 7.9'!P510+'havelvac 7.8'!P510+'havelvac 7.10'!P510+'havelvac 7.11'!P510+'havelvac 7.12'!P510+'havelvac 7.13'!P508</f>
        <v>0</v>
      </c>
      <c r="W509" s="230" t="str">
        <f t="shared" si="56"/>
        <v xml:space="preserve"> </v>
      </c>
      <c r="X50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30" t="str">
        <f t="shared" si="57"/>
        <v xml:space="preserve"> </v>
      </c>
      <c r="Z50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30" t="str">
        <f t="shared" si="58"/>
        <v xml:space="preserve"> </v>
      </c>
      <c r="AB50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7" customFormat="1" hidden="1">
      <c r="A510" s="184" t="str">
        <f t="shared" si="59"/>
        <v>71090201044239</v>
      </c>
      <c r="B510" s="185" t="s">
        <v>439</v>
      </c>
      <c r="C510" s="134" t="s">
        <v>187</v>
      </c>
      <c r="D510" s="133" t="s">
        <v>140</v>
      </c>
      <c r="E510" s="132" t="s">
        <v>106</v>
      </c>
      <c r="F510" s="186" t="s">
        <v>155</v>
      </c>
      <c r="G510" s="131">
        <v>4239</v>
      </c>
      <c r="H510" s="25"/>
      <c r="I510" s="18"/>
      <c r="J510" s="19"/>
      <c r="K510" s="19"/>
      <c r="L510" s="29" t="s">
        <v>125</v>
      </c>
      <c r="M510" s="12">
        <v>4239</v>
      </c>
      <c r="N510" s="183">
        <f>+'havelvac 7.2'!N511+'havelvac 7.3'!N511+'havelvac 7.4'!N511+'havelvac 7.5'!N511+'havelvac 7.6'!N511+'havelvac 7.7'!N511+'havelvac 7.9'!N511+'havelvac 7.8'!N511+'havelvac 7.10'!N511+'havelvac 7.11'!N511+'havelvac 7.12'!N511+'havelvac 7.13'!N509</f>
        <v>0</v>
      </c>
      <c r="O510" s="183">
        <f>+'havelvac 7.2'!O511+'havelvac 7.3'!O511+'havelvac 7.4'!O511+'havelvac 7.5'!O511+'havelvac 7.6'!O511+'havelvac 7.7'!O511+'havelvac 7.9'!O511+'havelvac 7.8'!O511+'havelvac 7.10'!O511+'havelvac 7.11'!O511+'havelvac 7.12'!O511+'havelvac 7.13'!O509</f>
        <v>0</v>
      </c>
      <c r="P510" s="231" t="str">
        <f t="shared" si="53"/>
        <v xml:space="preserve"> </v>
      </c>
      <c r="Q5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31" t="str">
        <f t="shared" si="54"/>
        <v xml:space="preserve"> </v>
      </c>
      <c r="S5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31" t="str">
        <f t="shared" si="55"/>
        <v xml:space="preserve"> </v>
      </c>
      <c r="U5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3">
        <f>+'havelvac 7.2'!P511+'havelvac 7.3'!P511+'havelvac 7.4'!P511+'havelvac 7.5'!P511+'havelvac 7.6'!P511+'havelvac 7.7'!P511+'havelvac 7.9'!P511+'havelvac 7.8'!P511+'havelvac 7.10'!P511+'havelvac 7.11'!P511+'havelvac 7.12'!P511+'havelvac 7.13'!P509</f>
        <v>0</v>
      </c>
      <c r="W510" s="231" t="str">
        <f t="shared" si="56"/>
        <v xml:space="preserve"> </v>
      </c>
      <c r="X5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31" t="str">
        <f t="shared" si="57"/>
        <v xml:space="preserve"> </v>
      </c>
      <c r="Z5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31" t="str">
        <f t="shared" si="58"/>
        <v xml:space="preserve"> </v>
      </c>
      <c r="AB51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7" customFormat="1" ht="26.4" hidden="1">
      <c r="A511" s="184" t="str">
        <f t="shared" si="59"/>
        <v>71090201044511</v>
      </c>
      <c r="B511" s="200" t="s">
        <v>439</v>
      </c>
      <c r="C511" s="134" t="s">
        <v>187</v>
      </c>
      <c r="D511" s="133" t="s">
        <v>140</v>
      </c>
      <c r="E511" s="132" t="s">
        <v>106</v>
      </c>
      <c r="F511" s="186" t="s">
        <v>155</v>
      </c>
      <c r="G511" s="131">
        <v>4511</v>
      </c>
      <c r="H511" s="191"/>
      <c r="I511" s="194"/>
      <c r="J511" s="201"/>
      <c r="K511" s="202"/>
      <c r="L511" s="203" t="s">
        <v>217</v>
      </c>
      <c r="M511" s="13">
        <v>4511</v>
      </c>
      <c r="N511" s="183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1" s="183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1" s="231" t="str">
        <f t="shared" si="53"/>
        <v xml:space="preserve"> </v>
      </c>
      <c r="Q5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31" t="str">
        <f t="shared" si="54"/>
        <v xml:space="preserve"> </v>
      </c>
      <c r="S5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31" t="str">
        <f t="shared" si="55"/>
        <v xml:space="preserve"> </v>
      </c>
      <c r="U5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3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1" s="231" t="str">
        <f t="shared" si="56"/>
        <v xml:space="preserve"> </v>
      </c>
      <c r="X5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31" t="str">
        <f t="shared" si="57"/>
        <v xml:space="preserve"> </v>
      </c>
      <c r="Z5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31" t="str">
        <f t="shared" si="58"/>
        <v xml:space="preserve"> </v>
      </c>
      <c r="AB5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3" customFormat="1" ht="26.4" hidden="1">
      <c r="A512" s="184" t="str">
        <f t="shared" si="59"/>
        <v>71090202000000</v>
      </c>
      <c r="B512" s="185" t="s">
        <v>439</v>
      </c>
      <c r="C512" s="134" t="s">
        <v>187</v>
      </c>
      <c r="D512" s="133" t="s">
        <v>140</v>
      </c>
      <c r="E512" s="132" t="s">
        <v>140</v>
      </c>
      <c r="F512" s="186" t="s">
        <v>441</v>
      </c>
      <c r="G512" s="187" t="s">
        <v>440</v>
      </c>
      <c r="H512" s="151">
        <v>2922</v>
      </c>
      <c r="I512" s="152" t="s">
        <v>187</v>
      </c>
      <c r="J512" s="153">
        <v>2</v>
      </c>
      <c r="K512" s="153">
        <v>2</v>
      </c>
      <c r="L512" s="154" t="s">
        <v>328</v>
      </c>
      <c r="M512" s="155"/>
      <c r="N512" s="192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12" s="192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12" s="229" t="str">
        <f t="shared" si="53"/>
        <v xml:space="preserve"> </v>
      </c>
      <c r="Q51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9" t="str">
        <f t="shared" si="54"/>
        <v xml:space="preserve"> </v>
      </c>
      <c r="S51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9" t="str">
        <f t="shared" si="55"/>
        <v xml:space="preserve"> </v>
      </c>
      <c r="U51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2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12" s="229" t="str">
        <f t="shared" si="56"/>
        <v xml:space="preserve"> </v>
      </c>
      <c r="X51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9" t="str">
        <f t="shared" si="57"/>
        <v xml:space="preserve"> </v>
      </c>
      <c r="Z51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9" t="str">
        <f t="shared" si="58"/>
        <v xml:space="preserve"> </v>
      </c>
      <c r="AB512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7" customFormat="1" ht="13.2" hidden="1">
      <c r="A513" s="184" t="str">
        <f t="shared" si="59"/>
        <v>71090202000001</v>
      </c>
      <c r="B513" s="185" t="s">
        <v>439</v>
      </c>
      <c r="C513" s="134" t="s">
        <v>187</v>
      </c>
      <c r="D513" s="133" t="s">
        <v>140</v>
      </c>
      <c r="E513" s="132" t="s">
        <v>140</v>
      </c>
      <c r="F513" s="186" t="s">
        <v>441</v>
      </c>
      <c r="G513" s="187" t="s">
        <v>96</v>
      </c>
      <c r="H513" s="25"/>
      <c r="I513" s="25"/>
      <c r="J513" s="26"/>
      <c r="K513" s="26"/>
      <c r="L513" s="30" t="s">
        <v>108</v>
      </c>
      <c r="M513" s="31"/>
      <c r="N513" s="190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13" s="190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13" s="227" t="str">
        <f t="shared" si="53"/>
        <v xml:space="preserve"> </v>
      </c>
      <c r="Q5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7" t="str">
        <f t="shared" si="54"/>
        <v xml:space="preserve"> </v>
      </c>
      <c r="S5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7" t="str">
        <f t="shared" si="55"/>
        <v xml:space="preserve"> </v>
      </c>
      <c r="U5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90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13" s="227" t="str">
        <f t="shared" si="56"/>
        <v xml:space="preserve"> </v>
      </c>
      <c r="X5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7" t="str">
        <f t="shared" si="57"/>
        <v xml:space="preserve"> </v>
      </c>
      <c r="Z5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7" t="str">
        <f t="shared" si="58"/>
        <v xml:space="preserve"> </v>
      </c>
      <c r="AB5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8" customFormat="1" ht="13.8" hidden="1">
      <c r="A514" s="184" t="str">
        <f t="shared" si="59"/>
        <v>71090202010000</v>
      </c>
      <c r="B514" s="185" t="s">
        <v>439</v>
      </c>
      <c r="C514" s="134" t="s">
        <v>187</v>
      </c>
      <c r="D514" s="133" t="s">
        <v>140</v>
      </c>
      <c r="E514" s="132" t="s">
        <v>140</v>
      </c>
      <c r="F514" s="186" t="s">
        <v>106</v>
      </c>
      <c r="G514" s="187" t="s">
        <v>440</v>
      </c>
      <c r="H514" s="146"/>
      <c r="I514" s="147"/>
      <c r="J514" s="148"/>
      <c r="K514" s="148"/>
      <c r="L514" s="27" t="s">
        <v>322</v>
      </c>
      <c r="M514" s="28"/>
      <c r="N514" s="197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14" s="197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14" s="230" t="str">
        <f t="shared" si="53"/>
        <v xml:space="preserve"> </v>
      </c>
      <c r="Q51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30" t="str">
        <f t="shared" si="54"/>
        <v xml:space="preserve"> </v>
      </c>
      <c r="S51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30" t="str">
        <f t="shared" si="55"/>
        <v xml:space="preserve"> </v>
      </c>
      <c r="U51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7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14" s="230" t="str">
        <f t="shared" si="56"/>
        <v xml:space="preserve"> </v>
      </c>
      <c r="X51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30" t="str">
        <f t="shared" si="57"/>
        <v xml:space="preserve"> </v>
      </c>
      <c r="Z51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30" t="str">
        <f t="shared" si="58"/>
        <v xml:space="preserve"> </v>
      </c>
      <c r="AB51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7" customFormat="1" hidden="1">
      <c r="A515" s="184" t="str">
        <f t="shared" si="59"/>
        <v>71090202014239</v>
      </c>
      <c r="B515" s="185" t="s">
        <v>439</v>
      </c>
      <c r="C515" s="134" t="s">
        <v>187</v>
      </c>
      <c r="D515" s="133" t="s">
        <v>140</v>
      </c>
      <c r="E515" s="132" t="s">
        <v>140</v>
      </c>
      <c r="F515" s="186" t="s">
        <v>106</v>
      </c>
      <c r="G515" s="131">
        <v>4239</v>
      </c>
      <c r="H515" s="25"/>
      <c r="I515" s="18"/>
      <c r="J515" s="19"/>
      <c r="K515" s="19"/>
      <c r="L515" s="29" t="s">
        <v>125</v>
      </c>
      <c r="M515" s="12">
        <v>4239</v>
      </c>
      <c r="N5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7.13'!N514</f>
        <v>#REF!</v>
      </c>
      <c r="O5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7.13'!O514</f>
        <v>#REF!</v>
      </c>
      <c r="P515" s="231" t="str">
        <f t="shared" si="53"/>
        <v xml:space="preserve"> </v>
      </c>
      <c r="Q5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31" t="str">
        <f t="shared" si="54"/>
        <v xml:space="preserve"> </v>
      </c>
      <c r="S5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31" t="str">
        <f t="shared" si="55"/>
        <v xml:space="preserve"> </v>
      </c>
      <c r="U5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7.13'!P514</f>
        <v>#REF!</v>
      </c>
      <c r="W515" s="231" t="str">
        <f t="shared" si="56"/>
        <v xml:space="preserve"> </v>
      </c>
      <c r="X5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31" t="str">
        <f t="shared" si="57"/>
        <v xml:space="preserve"> </v>
      </c>
      <c r="Z5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31" t="str">
        <f t="shared" si="58"/>
        <v xml:space="preserve"> </v>
      </c>
      <c r="AB5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7" customFormat="1" ht="26.4" hidden="1">
      <c r="A516" s="184" t="str">
        <f t="shared" si="59"/>
        <v>71090202014511</v>
      </c>
      <c r="B516" s="200" t="s">
        <v>439</v>
      </c>
      <c r="C516" s="134" t="s">
        <v>187</v>
      </c>
      <c r="D516" s="133" t="s">
        <v>140</v>
      </c>
      <c r="E516" s="132" t="s">
        <v>140</v>
      </c>
      <c r="F516" s="186" t="s">
        <v>106</v>
      </c>
      <c r="G516" s="131">
        <v>4511</v>
      </c>
      <c r="H516" s="191"/>
      <c r="I516" s="194"/>
      <c r="J516" s="201"/>
      <c r="K516" s="202"/>
      <c r="L516" s="203" t="s">
        <v>217</v>
      </c>
      <c r="M516" s="13">
        <v>4511</v>
      </c>
      <c r="N5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7.13'!N515</f>
        <v>#REF!</v>
      </c>
      <c r="O5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7.13'!O515</f>
        <v>#REF!</v>
      </c>
      <c r="P516" s="231" t="str">
        <f t="shared" si="53"/>
        <v xml:space="preserve"> </v>
      </c>
      <c r="Q5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31" t="str">
        <f t="shared" si="54"/>
        <v xml:space="preserve"> </v>
      </c>
      <c r="S5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31" t="str">
        <f t="shared" si="55"/>
        <v xml:space="preserve"> </v>
      </c>
      <c r="U5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7.13'!P515</f>
        <v>#REF!</v>
      </c>
      <c r="W516" s="231" t="str">
        <f t="shared" si="56"/>
        <v xml:space="preserve"> </v>
      </c>
      <c r="X5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31" t="str">
        <f t="shared" si="57"/>
        <v xml:space="preserve"> </v>
      </c>
      <c r="Z5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31" t="str">
        <f t="shared" si="58"/>
        <v xml:space="preserve"> </v>
      </c>
      <c r="AB5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8" customFormat="1" ht="13.8" hidden="1">
      <c r="A517" s="184" t="str">
        <f t="shared" si="59"/>
        <v>71090202020000</v>
      </c>
      <c r="B517" s="185" t="s">
        <v>439</v>
      </c>
      <c r="C517" s="134" t="s">
        <v>187</v>
      </c>
      <c r="D517" s="133" t="s">
        <v>140</v>
      </c>
      <c r="E517" s="132" t="s">
        <v>140</v>
      </c>
      <c r="F517" s="186" t="s">
        <v>140</v>
      </c>
      <c r="G517" s="187" t="s">
        <v>440</v>
      </c>
      <c r="H517" s="146"/>
      <c r="I517" s="147"/>
      <c r="J517" s="148"/>
      <c r="K517" s="148"/>
      <c r="L517" s="27" t="s">
        <v>323</v>
      </c>
      <c r="M517" s="28"/>
      <c r="N517" s="197" t="e">
        <f>+'havelvac 7.2'!N516+'havelvac 7.3'!N516+'havelvac 7.4'!N516+'havelvac 7.5'!N516+'havelvac 7.6'!N516+'havelvac 7.7'!N516+'havelvac 7.9'!N516+'havelvac 7.8'!N516+'havelvac 7.10'!N516+'havelvac 7.11'!N516+'havelvac 7.12'!N516+'havelvac 7.13'!#REF!</f>
        <v>#REF!</v>
      </c>
      <c r="O517" s="197" t="e">
        <f>+'havelvac 7.2'!O516+'havelvac 7.3'!O516+'havelvac 7.4'!O516+'havelvac 7.5'!O516+'havelvac 7.6'!O516+'havelvac 7.7'!O516+'havelvac 7.9'!O516+'havelvac 7.8'!O516+'havelvac 7.10'!O516+'havelvac 7.11'!O516+'havelvac 7.12'!O516+'havelvac 7.13'!#REF!</f>
        <v>#REF!</v>
      </c>
      <c r="P517" s="230" t="str">
        <f t="shared" si="53"/>
        <v xml:space="preserve"> </v>
      </c>
      <c r="Q51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30" t="str">
        <f t="shared" si="54"/>
        <v xml:space="preserve"> </v>
      </c>
      <c r="S51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30" t="str">
        <f t="shared" si="55"/>
        <v xml:space="preserve"> </v>
      </c>
      <c r="U51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7" t="e">
        <f>+'havelvac 7.2'!P516+'havelvac 7.3'!P516+'havelvac 7.4'!P516+'havelvac 7.5'!P516+'havelvac 7.6'!P516+'havelvac 7.7'!P516+'havelvac 7.9'!P516+'havelvac 7.8'!P516+'havelvac 7.10'!P516+'havelvac 7.11'!P516+'havelvac 7.12'!P516+'havelvac 7.13'!#REF!</f>
        <v>#REF!</v>
      </c>
      <c r="W517" s="230" t="str">
        <f t="shared" si="56"/>
        <v xml:space="preserve"> </v>
      </c>
      <c r="X51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30" t="str">
        <f t="shared" si="57"/>
        <v xml:space="preserve"> </v>
      </c>
      <c r="Z51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30" t="str">
        <f t="shared" si="58"/>
        <v xml:space="preserve"> </v>
      </c>
      <c r="AB51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7" customFormat="1" hidden="1">
      <c r="A518" s="184" t="str">
        <f t="shared" si="59"/>
        <v>71090202024239</v>
      </c>
      <c r="B518" s="185" t="s">
        <v>439</v>
      </c>
      <c r="C518" s="134" t="s">
        <v>187</v>
      </c>
      <c r="D518" s="133" t="s">
        <v>140</v>
      </c>
      <c r="E518" s="132" t="s">
        <v>140</v>
      </c>
      <c r="F518" s="186" t="s">
        <v>140</v>
      </c>
      <c r="G518" s="131">
        <v>4239</v>
      </c>
      <c r="H518" s="25"/>
      <c r="I518" s="18"/>
      <c r="J518" s="19"/>
      <c r="K518" s="19"/>
      <c r="L518" s="29" t="s">
        <v>125</v>
      </c>
      <c r="M518" s="12">
        <v>4239</v>
      </c>
      <c r="N518" s="183" t="e">
        <f>+'havelvac 7.2'!N517+'havelvac 7.3'!N517+'havelvac 7.4'!N517+'havelvac 7.5'!N517+'havelvac 7.6'!N517+'havelvac 7.7'!N517+'havelvac 7.9'!N517+'havelvac 7.8'!N517+'havelvac 7.10'!N517+'havelvac 7.11'!N517+'havelvac 7.12'!N517+'havelvac 7.13'!#REF!</f>
        <v>#REF!</v>
      </c>
      <c r="O518" s="183" t="e">
        <f>+'havelvac 7.2'!O517+'havelvac 7.3'!O517+'havelvac 7.4'!O517+'havelvac 7.5'!O517+'havelvac 7.6'!O517+'havelvac 7.7'!O517+'havelvac 7.9'!O517+'havelvac 7.8'!O517+'havelvac 7.10'!O517+'havelvac 7.11'!O517+'havelvac 7.12'!O517+'havelvac 7.13'!#REF!</f>
        <v>#REF!</v>
      </c>
      <c r="P518" s="231" t="str">
        <f t="shared" si="53"/>
        <v xml:space="preserve"> </v>
      </c>
      <c r="Q5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31" t="str">
        <f t="shared" si="54"/>
        <v xml:space="preserve"> </v>
      </c>
      <c r="S5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31" t="str">
        <f t="shared" si="55"/>
        <v xml:space="preserve"> </v>
      </c>
      <c r="U5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3" t="e">
        <f>+'havelvac 7.2'!P517+'havelvac 7.3'!P517+'havelvac 7.4'!P517+'havelvac 7.5'!P517+'havelvac 7.6'!P517+'havelvac 7.7'!P517+'havelvac 7.9'!P517+'havelvac 7.8'!P517+'havelvac 7.10'!P517+'havelvac 7.11'!P517+'havelvac 7.12'!P517+'havelvac 7.13'!#REF!</f>
        <v>#REF!</v>
      </c>
      <c r="W518" s="231" t="str">
        <f t="shared" si="56"/>
        <v xml:space="preserve"> </v>
      </c>
      <c r="X5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31" t="str">
        <f t="shared" si="57"/>
        <v xml:space="preserve"> </v>
      </c>
      <c r="Z5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31" t="str">
        <f t="shared" si="58"/>
        <v xml:space="preserve"> </v>
      </c>
      <c r="AB5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7" customFormat="1" ht="26.4" hidden="1">
      <c r="A519" s="184" t="str">
        <f t="shared" si="59"/>
        <v>71090202024511</v>
      </c>
      <c r="B519" s="200" t="s">
        <v>439</v>
      </c>
      <c r="C519" s="134" t="s">
        <v>187</v>
      </c>
      <c r="D519" s="133" t="s">
        <v>140</v>
      </c>
      <c r="E519" s="132" t="s">
        <v>140</v>
      </c>
      <c r="F519" s="186" t="s">
        <v>140</v>
      </c>
      <c r="G519" s="131">
        <v>4511</v>
      </c>
      <c r="H519" s="191"/>
      <c r="I519" s="194"/>
      <c r="J519" s="201"/>
      <c r="K519" s="202"/>
      <c r="L519" s="203" t="s">
        <v>217</v>
      </c>
      <c r="M519" s="13">
        <v>4511</v>
      </c>
      <c r="N519" s="183">
        <f>+'havelvac 7.2'!N518+'havelvac 7.3'!N518+'havelvac 7.4'!N518+'havelvac 7.5'!N518+'havelvac 7.6'!N518+'havelvac 7.7'!N518+'havelvac 7.9'!N518+'havelvac 7.8'!N518+'havelvac 7.10'!N518+'havelvac 7.11'!N518+'havelvac 7.12'!N518+'havelvac 7.13'!N516</f>
        <v>0</v>
      </c>
      <c r="O519" s="183">
        <f>+'havelvac 7.2'!O518+'havelvac 7.3'!O518+'havelvac 7.4'!O518+'havelvac 7.5'!O518+'havelvac 7.6'!O518+'havelvac 7.7'!O518+'havelvac 7.9'!O518+'havelvac 7.8'!O518+'havelvac 7.10'!O518+'havelvac 7.11'!O518+'havelvac 7.12'!O518+'havelvac 7.13'!O516</f>
        <v>0</v>
      </c>
      <c r="P519" s="231" t="str">
        <f t="shared" si="53"/>
        <v xml:space="preserve"> </v>
      </c>
      <c r="Q5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31" t="str">
        <f t="shared" si="54"/>
        <v xml:space="preserve"> </v>
      </c>
      <c r="S5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31" t="str">
        <f t="shared" si="55"/>
        <v xml:space="preserve"> </v>
      </c>
      <c r="U5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3">
        <f>+'havelvac 7.2'!P518+'havelvac 7.3'!P518+'havelvac 7.4'!P518+'havelvac 7.5'!P518+'havelvac 7.6'!P518+'havelvac 7.7'!P518+'havelvac 7.9'!P518+'havelvac 7.8'!P518+'havelvac 7.10'!P518+'havelvac 7.11'!P518+'havelvac 7.12'!P518+'havelvac 7.13'!P516</f>
        <v>0</v>
      </c>
      <c r="W519" s="231" t="str">
        <f t="shared" si="56"/>
        <v xml:space="preserve"> </v>
      </c>
      <c r="X5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31" t="str">
        <f t="shared" si="57"/>
        <v xml:space="preserve"> </v>
      </c>
      <c r="Z5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31" t="str">
        <f t="shared" si="58"/>
        <v xml:space="preserve"> </v>
      </c>
      <c r="AB5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8" customFormat="1" ht="13.8" hidden="1">
      <c r="A520" s="184" t="str">
        <f t="shared" si="59"/>
        <v>71090202030000</v>
      </c>
      <c r="B520" s="185" t="s">
        <v>439</v>
      </c>
      <c r="C520" s="134" t="s">
        <v>187</v>
      </c>
      <c r="D520" s="133" t="s">
        <v>140</v>
      </c>
      <c r="E520" s="132" t="s">
        <v>140</v>
      </c>
      <c r="F520" s="186" t="s">
        <v>442</v>
      </c>
      <c r="G520" s="187" t="s">
        <v>440</v>
      </c>
      <c r="H520" s="146"/>
      <c r="I520" s="147"/>
      <c r="J520" s="148"/>
      <c r="K520" s="148"/>
      <c r="L520" s="27" t="s">
        <v>324</v>
      </c>
      <c r="M520" s="28"/>
      <c r="N520" s="197">
        <f>+'havelvac 7.2'!N519+'havelvac 7.3'!N519+'havelvac 7.4'!N519+'havelvac 7.5'!N519+'havelvac 7.6'!N519+'havelvac 7.7'!N519+'havelvac 7.9'!N519+'havelvac 7.8'!N519+'havelvac 7.10'!N519+'havelvac 7.11'!N519+'havelvac 7.12'!N519+'havelvac 7.13'!N517</f>
        <v>0</v>
      </c>
      <c r="O520" s="197">
        <f>+'havelvac 7.2'!O519+'havelvac 7.3'!O519+'havelvac 7.4'!O519+'havelvac 7.5'!O519+'havelvac 7.6'!O519+'havelvac 7.7'!O519+'havelvac 7.9'!O519+'havelvac 7.8'!O519+'havelvac 7.10'!O519+'havelvac 7.11'!O519+'havelvac 7.12'!O519+'havelvac 7.13'!O517</f>
        <v>0</v>
      </c>
      <c r="P520" s="230" t="str">
        <f t="shared" si="53"/>
        <v xml:space="preserve"> </v>
      </c>
      <c r="Q5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30" t="str">
        <f t="shared" si="54"/>
        <v xml:space="preserve"> </v>
      </c>
      <c r="S5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30" t="str">
        <f t="shared" si="55"/>
        <v xml:space="preserve"> </v>
      </c>
      <c r="U5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7">
        <f>+'havelvac 7.2'!P519+'havelvac 7.3'!P519+'havelvac 7.4'!P519+'havelvac 7.5'!P519+'havelvac 7.6'!P519+'havelvac 7.7'!P519+'havelvac 7.9'!P519+'havelvac 7.8'!P519+'havelvac 7.10'!P519+'havelvac 7.11'!P519+'havelvac 7.12'!P519+'havelvac 7.13'!P517</f>
        <v>0</v>
      </c>
      <c r="W520" s="230" t="str">
        <f t="shared" si="56"/>
        <v xml:space="preserve"> </v>
      </c>
      <c r="X5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30" t="str">
        <f t="shared" si="57"/>
        <v xml:space="preserve"> </v>
      </c>
      <c r="Z5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30" t="str">
        <f t="shared" si="58"/>
        <v xml:space="preserve"> </v>
      </c>
      <c r="AB52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7" customFormat="1" hidden="1">
      <c r="A521" s="184" t="str">
        <f t="shared" si="59"/>
        <v>71090202034239</v>
      </c>
      <c r="B521" s="185" t="s">
        <v>439</v>
      </c>
      <c r="C521" s="134" t="s">
        <v>187</v>
      </c>
      <c r="D521" s="133" t="s">
        <v>140</v>
      </c>
      <c r="E521" s="132" t="s">
        <v>140</v>
      </c>
      <c r="F521" s="186" t="s">
        <v>442</v>
      </c>
      <c r="G521" s="131">
        <v>4239</v>
      </c>
      <c r="H521" s="25"/>
      <c r="I521" s="18"/>
      <c r="J521" s="19"/>
      <c r="K521" s="19"/>
      <c r="L521" s="29" t="s">
        <v>125</v>
      </c>
      <c r="M521" s="12">
        <v>4239</v>
      </c>
      <c r="N521" s="183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1" s="183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1" s="231" t="str">
        <f t="shared" si="53"/>
        <v xml:space="preserve"> </v>
      </c>
      <c r="Q5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31" t="str">
        <f t="shared" si="54"/>
        <v xml:space="preserve"> </v>
      </c>
      <c r="S5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31" t="str">
        <f t="shared" si="55"/>
        <v xml:space="preserve"> </v>
      </c>
      <c r="U5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3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1" s="231" t="str">
        <f t="shared" si="56"/>
        <v xml:space="preserve"> </v>
      </c>
      <c r="X5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31" t="str">
        <f t="shared" si="57"/>
        <v xml:space="preserve"> </v>
      </c>
      <c r="Z5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31" t="str">
        <f t="shared" si="58"/>
        <v xml:space="preserve"> </v>
      </c>
      <c r="AB5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7" customFormat="1" ht="26.4" hidden="1">
      <c r="A522" s="184" t="str">
        <f t="shared" si="59"/>
        <v>71090202034511</v>
      </c>
      <c r="B522" s="200" t="s">
        <v>439</v>
      </c>
      <c r="C522" s="134" t="s">
        <v>187</v>
      </c>
      <c r="D522" s="133" t="s">
        <v>140</v>
      </c>
      <c r="E522" s="132" t="s">
        <v>140</v>
      </c>
      <c r="F522" s="186" t="s">
        <v>442</v>
      </c>
      <c r="G522" s="131">
        <v>4511</v>
      </c>
      <c r="H522" s="191"/>
      <c r="I522" s="194"/>
      <c r="J522" s="201"/>
      <c r="K522" s="202"/>
      <c r="L522" s="203" t="s">
        <v>217</v>
      </c>
      <c r="M522" s="13">
        <v>4511</v>
      </c>
      <c r="N522" s="183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22" s="183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22" s="231" t="str">
        <f t="shared" si="53"/>
        <v xml:space="preserve"> </v>
      </c>
      <c r="Q5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31" t="str">
        <f t="shared" si="54"/>
        <v xml:space="preserve"> </v>
      </c>
      <c r="S5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31" t="str">
        <f t="shared" si="55"/>
        <v xml:space="preserve"> </v>
      </c>
      <c r="U5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3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22" s="231" t="str">
        <f t="shared" si="56"/>
        <v xml:space="preserve"> </v>
      </c>
      <c r="X5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31" t="str">
        <f t="shared" si="57"/>
        <v xml:space="preserve"> </v>
      </c>
      <c r="Z5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31" t="str">
        <f t="shared" si="58"/>
        <v xml:space="preserve"> </v>
      </c>
      <c r="AB5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8" customFormat="1" ht="13.8" hidden="1">
      <c r="A523" s="184" t="str">
        <f t="shared" si="59"/>
        <v>71090202040000</v>
      </c>
      <c r="B523" s="185" t="s">
        <v>439</v>
      </c>
      <c r="C523" s="134" t="s">
        <v>187</v>
      </c>
      <c r="D523" s="133" t="s">
        <v>140</v>
      </c>
      <c r="E523" s="132" t="s">
        <v>140</v>
      </c>
      <c r="F523" s="186" t="s">
        <v>155</v>
      </c>
      <c r="G523" s="187" t="s">
        <v>440</v>
      </c>
      <c r="H523" s="146"/>
      <c r="I523" s="147"/>
      <c r="J523" s="148"/>
      <c r="K523" s="148"/>
      <c r="L523" s="27" t="s">
        <v>327</v>
      </c>
      <c r="M523" s="28"/>
      <c r="N523" s="197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23" s="197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23" s="230" t="str">
        <f t="shared" si="53"/>
        <v xml:space="preserve"> </v>
      </c>
      <c r="Q5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30" t="str">
        <f t="shared" si="54"/>
        <v xml:space="preserve"> </v>
      </c>
      <c r="S5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30" t="str">
        <f t="shared" si="55"/>
        <v xml:space="preserve"> </v>
      </c>
      <c r="U5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7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23" s="230" t="str">
        <f t="shared" si="56"/>
        <v xml:space="preserve"> </v>
      </c>
      <c r="X5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30" t="str">
        <f t="shared" si="57"/>
        <v xml:space="preserve"> </v>
      </c>
      <c r="Z5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30" t="str">
        <f t="shared" si="58"/>
        <v xml:space="preserve"> </v>
      </c>
      <c r="AB52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7" customFormat="1" hidden="1">
      <c r="A524" s="184" t="str">
        <f t="shared" si="59"/>
        <v>71090202044239</v>
      </c>
      <c r="B524" s="185" t="s">
        <v>439</v>
      </c>
      <c r="C524" s="134" t="s">
        <v>187</v>
      </c>
      <c r="D524" s="133" t="s">
        <v>140</v>
      </c>
      <c r="E524" s="132" t="s">
        <v>140</v>
      </c>
      <c r="F524" s="186" t="s">
        <v>155</v>
      </c>
      <c r="G524" s="131">
        <v>4239</v>
      </c>
      <c r="H524" s="25"/>
      <c r="I524" s="18"/>
      <c r="J524" s="19"/>
      <c r="K524" s="19"/>
      <c r="L524" s="29" t="s">
        <v>125</v>
      </c>
      <c r="M524" s="12">
        <v>4239</v>
      </c>
      <c r="N524" s="183">
        <f>+'havelvac 7.2'!N523+'havelvac 7.3'!N523+'havelvac 7.4'!N523+'havelvac 7.5'!N523+'havelvac 7.6'!N523+'havelvac 7.7'!N523+'havelvac 7.9'!N523+'havelvac 7.8'!N523+'havelvac 7.10'!N523+'havelvac 7.11'!N523+'havelvac 7.12'!N523+'havelvac 7.13'!N521</f>
        <v>0</v>
      </c>
      <c r="O524" s="183">
        <f>+'havelvac 7.2'!O523+'havelvac 7.3'!O523+'havelvac 7.4'!O523+'havelvac 7.5'!O523+'havelvac 7.6'!O523+'havelvac 7.7'!O523+'havelvac 7.9'!O523+'havelvac 7.8'!O523+'havelvac 7.10'!O523+'havelvac 7.11'!O523+'havelvac 7.12'!O523+'havelvac 7.13'!O521</f>
        <v>0</v>
      </c>
      <c r="P524" s="231" t="str">
        <f t="shared" si="53"/>
        <v xml:space="preserve"> </v>
      </c>
      <c r="Q5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31" t="str">
        <f t="shared" si="54"/>
        <v xml:space="preserve"> </v>
      </c>
      <c r="S5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31" t="str">
        <f t="shared" si="55"/>
        <v xml:space="preserve"> </v>
      </c>
      <c r="U5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3">
        <f>+'havelvac 7.2'!P523+'havelvac 7.3'!P523+'havelvac 7.4'!P523+'havelvac 7.5'!P523+'havelvac 7.6'!P523+'havelvac 7.7'!P523+'havelvac 7.9'!P523+'havelvac 7.8'!P523+'havelvac 7.10'!P523+'havelvac 7.11'!P523+'havelvac 7.12'!P523+'havelvac 7.13'!P521</f>
        <v>0</v>
      </c>
      <c r="W524" s="231" t="str">
        <f t="shared" si="56"/>
        <v xml:space="preserve"> </v>
      </c>
      <c r="X5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31" t="str">
        <f t="shared" si="57"/>
        <v xml:space="preserve"> </v>
      </c>
      <c r="Z5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31" t="str">
        <f t="shared" si="58"/>
        <v xml:space="preserve"> </v>
      </c>
      <c r="AB5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7" customFormat="1" ht="26.4" hidden="1">
      <c r="A525" s="184" t="str">
        <f t="shared" si="59"/>
        <v>71090202044511</v>
      </c>
      <c r="B525" s="200" t="s">
        <v>439</v>
      </c>
      <c r="C525" s="134" t="s">
        <v>187</v>
      </c>
      <c r="D525" s="133" t="s">
        <v>140</v>
      </c>
      <c r="E525" s="132" t="s">
        <v>140</v>
      </c>
      <c r="F525" s="186" t="s">
        <v>155</v>
      </c>
      <c r="G525" s="131">
        <v>4511</v>
      </c>
      <c r="H525" s="191"/>
      <c r="I525" s="194"/>
      <c r="J525" s="201"/>
      <c r="K525" s="202"/>
      <c r="L525" s="203" t="s">
        <v>217</v>
      </c>
      <c r="M525" s="13">
        <v>4511</v>
      </c>
      <c r="N5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25" s="231" t="str">
        <f t="shared" si="53"/>
        <v xml:space="preserve"> </v>
      </c>
      <c r="Q5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31" t="str">
        <f t="shared" si="54"/>
        <v xml:space="preserve"> </v>
      </c>
      <c r="S5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31" t="str">
        <f t="shared" si="55"/>
        <v xml:space="preserve"> </v>
      </c>
      <c r="U5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25" s="231" t="str">
        <f t="shared" si="56"/>
        <v xml:space="preserve"> </v>
      </c>
      <c r="X5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31" t="str">
        <f t="shared" si="57"/>
        <v xml:space="preserve"> </v>
      </c>
      <c r="Z5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31" t="str">
        <f t="shared" si="58"/>
        <v xml:space="preserve"> </v>
      </c>
      <c r="AB52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9" customFormat="1" ht="13.8">
      <c r="A526" s="184" t="str">
        <f t="shared" si="59"/>
        <v>71090500000000</v>
      </c>
      <c r="B526" s="185" t="s">
        <v>439</v>
      </c>
      <c r="C526" s="134" t="s">
        <v>187</v>
      </c>
      <c r="D526" s="133" t="s">
        <v>149</v>
      </c>
      <c r="E526" s="132" t="s">
        <v>441</v>
      </c>
      <c r="F526" s="186" t="s">
        <v>441</v>
      </c>
      <c r="G526" s="187" t="s">
        <v>440</v>
      </c>
      <c r="H526" s="175">
        <v>2950</v>
      </c>
      <c r="I526" s="166" t="s">
        <v>187</v>
      </c>
      <c r="J526" s="167">
        <v>5</v>
      </c>
      <c r="K526" s="167">
        <v>0</v>
      </c>
      <c r="L526" s="168" t="s">
        <v>329</v>
      </c>
      <c r="M526" s="176"/>
      <c r="N5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26" s="228" t="str">
        <f t="shared" si="53"/>
        <v xml:space="preserve"> </v>
      </c>
      <c r="Q5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8" t="str">
        <f t="shared" si="54"/>
        <v xml:space="preserve"> </v>
      </c>
      <c r="S5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8" t="str">
        <f t="shared" si="55"/>
        <v xml:space="preserve"> </v>
      </c>
      <c r="U5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26" s="228" t="str">
        <f t="shared" si="56"/>
        <v xml:space="preserve"> </v>
      </c>
      <c r="X5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8" t="str">
        <f t="shared" si="57"/>
        <v xml:space="preserve"> </v>
      </c>
      <c r="Z5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8" t="str">
        <f t="shared" si="58"/>
        <v xml:space="preserve"> </v>
      </c>
      <c r="AB5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7" customFormat="1" ht="13.2">
      <c r="A527" s="184" t="str">
        <f t="shared" si="59"/>
        <v>71090500000001</v>
      </c>
      <c r="B527" s="185" t="s">
        <v>439</v>
      </c>
      <c r="C527" s="134" t="s">
        <v>187</v>
      </c>
      <c r="D527" s="133" t="s">
        <v>149</v>
      </c>
      <c r="E527" s="132" t="s">
        <v>441</v>
      </c>
      <c r="F527" s="186" t="s">
        <v>441</v>
      </c>
      <c r="G527" s="187" t="s">
        <v>96</v>
      </c>
      <c r="H527" s="25"/>
      <c r="I527" s="18"/>
      <c r="J527" s="19"/>
      <c r="K527" s="19"/>
      <c r="L527" s="30" t="s">
        <v>110</v>
      </c>
      <c r="M527" s="31"/>
      <c r="N527" s="190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27" s="190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27" s="227" t="str">
        <f t="shared" si="53"/>
        <v xml:space="preserve"> </v>
      </c>
      <c r="Q52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7" t="str">
        <f t="shared" si="54"/>
        <v xml:space="preserve"> </v>
      </c>
      <c r="S52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7" t="str">
        <f t="shared" si="55"/>
        <v xml:space="preserve"> </v>
      </c>
      <c r="U52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90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27" s="227" t="str">
        <f t="shared" si="56"/>
        <v xml:space="preserve"> </v>
      </c>
      <c r="X52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7" t="str">
        <f t="shared" si="57"/>
        <v xml:space="preserve"> </v>
      </c>
      <c r="Z52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7" t="str">
        <f t="shared" si="58"/>
        <v xml:space="preserve"> </v>
      </c>
      <c r="AB52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3" customFormat="1" ht="13.2">
      <c r="A528" s="184" t="str">
        <f t="shared" si="59"/>
        <v>71090501000000</v>
      </c>
      <c r="B528" s="185" t="s">
        <v>439</v>
      </c>
      <c r="C528" s="134" t="s">
        <v>187</v>
      </c>
      <c r="D528" s="133" t="s">
        <v>149</v>
      </c>
      <c r="E528" s="132" t="s">
        <v>106</v>
      </c>
      <c r="F528" s="186" t="s">
        <v>441</v>
      </c>
      <c r="G528" s="187" t="s">
        <v>440</v>
      </c>
      <c r="H528" s="151">
        <v>2951</v>
      </c>
      <c r="I528" s="152" t="s">
        <v>187</v>
      </c>
      <c r="J528" s="153">
        <v>5</v>
      </c>
      <c r="K528" s="153">
        <v>1</v>
      </c>
      <c r="L528" s="154" t="s">
        <v>330</v>
      </c>
      <c r="M528" s="155"/>
      <c r="N528" s="192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28" s="192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28" s="229" t="str">
        <f t="shared" ref="P528:P591" si="60">IFERROR(Q528/O528, " ")</f>
        <v xml:space="preserve"> </v>
      </c>
      <c r="Q52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9" t="str">
        <f t="shared" ref="R528:R591" si="61">IFERROR(S528/O528, " ")</f>
        <v xml:space="preserve"> </v>
      </c>
      <c r="S52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9" t="str">
        <f t="shared" ref="T528:T591" si="62">IFERROR(U528/O528, " ")</f>
        <v xml:space="preserve"> </v>
      </c>
      <c r="U52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2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28" s="229" t="str">
        <f t="shared" ref="W528:W591" si="63">IFERROR(X528/V528, " ")</f>
        <v xml:space="preserve"> </v>
      </c>
      <c r="X52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9" t="str">
        <f t="shared" ref="Y528:Y591" si="64">IFERROR(Z528/V528, " ")</f>
        <v xml:space="preserve"> </v>
      </c>
      <c r="Z52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9" t="str">
        <f t="shared" ref="AA528:AA591" si="65">IFERROR(AB528/V528, " ")</f>
        <v xml:space="preserve"> </v>
      </c>
      <c r="AB528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7" customFormat="1" ht="13.2">
      <c r="A529" s="184" t="str">
        <f t="shared" si="59"/>
        <v>71090501000001</v>
      </c>
      <c r="B529" s="185" t="s">
        <v>439</v>
      </c>
      <c r="C529" s="134" t="s">
        <v>187</v>
      </c>
      <c r="D529" s="133" t="s">
        <v>149</v>
      </c>
      <c r="E529" s="132" t="s">
        <v>106</v>
      </c>
      <c r="F529" s="186" t="s">
        <v>441</v>
      </c>
      <c r="G529" s="187" t="s">
        <v>96</v>
      </c>
      <c r="H529" s="25"/>
      <c r="I529" s="25"/>
      <c r="J529" s="26"/>
      <c r="K529" s="26"/>
      <c r="L529" s="30" t="s">
        <v>108</v>
      </c>
      <c r="M529" s="31"/>
      <c r="N529" s="190">
        <f>+'havelvac 7.2'!N526+'havelvac 7.3'!N526+'havelvac 7.4'!N526+'havelvac 7.5'!N526+'havelvac 7.6'!N526+'havelvac 7.7'!N526+'havelvac 7.9'!N526+'havelvac 7.8'!N526+'havelvac 7.10'!N526+'havelvac 7.11'!N526+'havelvac 7.12'!N526+'havelvac 7.13'!N524</f>
        <v>0</v>
      </c>
      <c r="O529" s="190">
        <f>+'havelvac 7.2'!O526+'havelvac 7.3'!O526+'havelvac 7.4'!O526+'havelvac 7.5'!O526+'havelvac 7.6'!O526+'havelvac 7.7'!O526+'havelvac 7.9'!O526+'havelvac 7.8'!O526+'havelvac 7.10'!O526+'havelvac 7.11'!O526+'havelvac 7.12'!O526+'havelvac 7.13'!O524</f>
        <v>0</v>
      </c>
      <c r="P529" s="227" t="str">
        <f t="shared" si="60"/>
        <v xml:space="preserve"> </v>
      </c>
      <c r="Q5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7" t="str">
        <f t="shared" si="61"/>
        <v xml:space="preserve"> </v>
      </c>
      <c r="S5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7" t="str">
        <f t="shared" si="62"/>
        <v xml:space="preserve"> </v>
      </c>
      <c r="U5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90">
        <f>+'havelvac 7.2'!P526+'havelvac 7.3'!P526+'havelvac 7.4'!P526+'havelvac 7.5'!P526+'havelvac 7.6'!P526+'havelvac 7.7'!P526+'havelvac 7.9'!P526+'havelvac 7.8'!P526+'havelvac 7.10'!P526+'havelvac 7.11'!P526+'havelvac 7.12'!P526+'havelvac 7.13'!P524</f>
        <v>0</v>
      </c>
      <c r="W529" s="227" t="str">
        <f t="shared" si="63"/>
        <v xml:space="preserve"> </v>
      </c>
      <c r="X5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7" t="str">
        <f t="shared" si="64"/>
        <v xml:space="preserve"> </v>
      </c>
      <c r="Z5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7" t="str">
        <f t="shared" si="65"/>
        <v xml:space="preserve"> </v>
      </c>
      <c r="AB5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8" customFormat="1" ht="13.8">
      <c r="A530" s="184" t="str">
        <f t="shared" si="59"/>
        <v>71090501010000</v>
      </c>
      <c r="B530" s="185" t="s">
        <v>439</v>
      </c>
      <c r="C530" s="134" t="s">
        <v>187</v>
      </c>
      <c r="D530" s="133" t="s">
        <v>149</v>
      </c>
      <c r="E530" s="132" t="s">
        <v>106</v>
      </c>
      <c r="F530" s="186" t="s">
        <v>106</v>
      </c>
      <c r="G530" s="187" t="s">
        <v>440</v>
      </c>
      <c r="H530" s="146"/>
      <c r="I530" s="147"/>
      <c r="J530" s="148"/>
      <c r="K530" s="148"/>
      <c r="L530" s="27" t="s">
        <v>331</v>
      </c>
      <c r="M530" s="28"/>
      <c r="N530" s="197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30" s="197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30" s="230" t="str">
        <f t="shared" si="60"/>
        <v xml:space="preserve"> </v>
      </c>
      <c r="Q53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30" t="str">
        <f t="shared" si="61"/>
        <v xml:space="preserve"> </v>
      </c>
      <c r="S53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30" t="str">
        <f t="shared" si="62"/>
        <v xml:space="preserve"> </v>
      </c>
      <c r="U53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7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30" s="230" t="str">
        <f t="shared" si="63"/>
        <v xml:space="preserve"> </v>
      </c>
      <c r="X53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30" t="str">
        <f t="shared" si="64"/>
        <v xml:space="preserve"> </v>
      </c>
      <c r="Z53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30" t="str">
        <f t="shared" si="65"/>
        <v xml:space="preserve"> </v>
      </c>
      <c r="AB53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7" customFormat="1" hidden="1">
      <c r="A531" s="184" t="str">
        <f t="shared" si="59"/>
        <v>71090501014239</v>
      </c>
      <c r="B531" s="185" t="s">
        <v>439</v>
      </c>
      <c r="C531" s="134" t="s">
        <v>187</v>
      </c>
      <c r="D531" s="133" t="s">
        <v>149</v>
      </c>
      <c r="E531" s="132" t="s">
        <v>106</v>
      </c>
      <c r="F531" s="186" t="s">
        <v>106</v>
      </c>
      <c r="G531" s="131">
        <v>4239</v>
      </c>
      <c r="H531" s="25"/>
      <c r="I531" s="18"/>
      <c r="J531" s="19"/>
      <c r="K531" s="19"/>
      <c r="L531" s="29" t="s">
        <v>125</v>
      </c>
      <c r="M531" s="12">
        <v>4239</v>
      </c>
      <c r="N531" s="183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31" s="183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31" s="231" t="str">
        <f t="shared" si="60"/>
        <v xml:space="preserve"> </v>
      </c>
      <c r="Q5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31" t="str">
        <f t="shared" si="61"/>
        <v xml:space="preserve"> </v>
      </c>
      <c r="S5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31" t="str">
        <f t="shared" si="62"/>
        <v xml:space="preserve"> </v>
      </c>
      <c r="U5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3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31" s="231" t="str">
        <f t="shared" si="63"/>
        <v xml:space="preserve"> </v>
      </c>
      <c r="X5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31" t="str">
        <f t="shared" si="64"/>
        <v xml:space="preserve"> </v>
      </c>
      <c r="Z5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31" t="str">
        <f t="shared" si="65"/>
        <v xml:space="preserve"> </v>
      </c>
      <c r="AB5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7" customFormat="1" ht="26.4">
      <c r="A532" s="184" t="str">
        <f t="shared" si="59"/>
        <v>71090501014511</v>
      </c>
      <c r="B532" s="185" t="s">
        <v>439</v>
      </c>
      <c r="C532" s="134" t="s">
        <v>187</v>
      </c>
      <c r="D532" s="133" t="s">
        <v>149</v>
      </c>
      <c r="E532" s="132" t="s">
        <v>106</v>
      </c>
      <c r="F532" s="186" t="s">
        <v>106</v>
      </c>
      <c r="G532" s="131">
        <v>4511</v>
      </c>
      <c r="H532" s="25"/>
      <c r="I532" s="18"/>
      <c r="J532" s="19"/>
      <c r="K532" s="19"/>
      <c r="L532" s="29" t="s">
        <v>131</v>
      </c>
      <c r="M532" s="12">
        <v>4511</v>
      </c>
      <c r="N5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7.13'!N527</f>
        <v>#REF!</v>
      </c>
      <c r="O5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7.13'!O527</f>
        <v>#REF!</v>
      </c>
      <c r="P532" s="231" t="str">
        <f t="shared" si="60"/>
        <v xml:space="preserve"> </v>
      </c>
      <c r="Q5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31" t="str">
        <f t="shared" si="61"/>
        <v xml:space="preserve"> </v>
      </c>
      <c r="S5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31" t="str">
        <f t="shared" si="62"/>
        <v xml:space="preserve"> </v>
      </c>
      <c r="U5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7.13'!P527</f>
        <v>#REF!</v>
      </c>
      <c r="W532" s="231" t="str">
        <f t="shared" si="63"/>
        <v xml:space="preserve"> </v>
      </c>
      <c r="X5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31" t="str">
        <f t="shared" si="64"/>
        <v xml:space="preserve"> </v>
      </c>
      <c r="Z5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31" t="str">
        <f t="shared" si="65"/>
        <v xml:space="preserve"> </v>
      </c>
      <c r="AB53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7" customFormat="1" ht="26.4" hidden="1">
      <c r="A533" s="184" t="str">
        <f t="shared" si="59"/>
        <v>71090501014819</v>
      </c>
      <c r="B533" s="200" t="s">
        <v>439</v>
      </c>
      <c r="C533" s="134" t="s">
        <v>187</v>
      </c>
      <c r="D533" s="133" t="s">
        <v>149</v>
      </c>
      <c r="E533" s="132" t="s">
        <v>106</v>
      </c>
      <c r="F533" s="186" t="s">
        <v>106</v>
      </c>
      <c r="G533" s="131">
        <v>4819</v>
      </c>
      <c r="H533" s="191"/>
      <c r="I533" s="194"/>
      <c r="J533" s="201"/>
      <c r="K533" s="202"/>
      <c r="L533" s="203" t="s">
        <v>219</v>
      </c>
      <c r="M533" s="13">
        <v>4819</v>
      </c>
      <c r="N5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7.13'!N528</f>
        <v>#REF!</v>
      </c>
      <c r="O5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7.13'!O528</f>
        <v>#REF!</v>
      </c>
      <c r="P533" s="231" t="str">
        <f t="shared" si="60"/>
        <v xml:space="preserve"> </v>
      </c>
      <c r="Q5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31" t="str">
        <f t="shared" si="61"/>
        <v xml:space="preserve"> </v>
      </c>
      <c r="S5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31" t="str">
        <f t="shared" si="62"/>
        <v xml:space="preserve"> </v>
      </c>
      <c r="U5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7.13'!P528</f>
        <v>#REF!</v>
      </c>
      <c r="W533" s="231" t="str">
        <f t="shared" si="63"/>
        <v xml:space="preserve"> </v>
      </c>
      <c r="X5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31" t="str">
        <f t="shared" si="64"/>
        <v xml:space="preserve"> </v>
      </c>
      <c r="Z5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31" t="str">
        <f t="shared" si="65"/>
        <v xml:space="preserve"> </v>
      </c>
      <c r="AB5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7" customFormat="1" hidden="1">
      <c r="A534" s="184" t="str">
        <f t="shared" si="59"/>
        <v>71090501015122</v>
      </c>
      <c r="B534" s="185" t="s">
        <v>439</v>
      </c>
      <c r="C534" s="134" t="s">
        <v>187</v>
      </c>
      <c r="D534" s="133" t="s">
        <v>149</v>
      </c>
      <c r="E534" s="132" t="s">
        <v>106</v>
      </c>
      <c r="F534" s="186" t="s">
        <v>106</v>
      </c>
      <c r="G534" s="131">
        <v>5122</v>
      </c>
      <c r="H534" s="17"/>
      <c r="I534" s="25"/>
      <c r="J534" s="26"/>
      <c r="K534" s="26"/>
      <c r="L534" s="32" t="s">
        <v>332</v>
      </c>
      <c r="M534" s="33">
        <v>5122</v>
      </c>
      <c r="N5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31" t="str">
        <f t="shared" si="60"/>
        <v xml:space="preserve"> </v>
      </c>
      <c r="Q5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31" t="str">
        <f t="shared" si="61"/>
        <v xml:space="preserve"> </v>
      </c>
      <c r="S5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31" t="str">
        <f t="shared" si="62"/>
        <v xml:space="preserve"> </v>
      </c>
      <c r="U5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31" t="str">
        <f t="shared" si="63"/>
        <v xml:space="preserve"> </v>
      </c>
      <c r="X5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31" t="str">
        <f t="shared" si="64"/>
        <v xml:space="preserve"> </v>
      </c>
      <c r="Z5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31" t="str">
        <f t="shared" si="65"/>
        <v xml:space="preserve"> </v>
      </c>
      <c r="AB5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8" customFormat="1" ht="27.6" hidden="1">
      <c r="A535" s="184" t="str">
        <f t="shared" si="59"/>
        <v>71090501020000</v>
      </c>
      <c r="B535" s="185" t="s">
        <v>439</v>
      </c>
      <c r="C535" s="134" t="s">
        <v>187</v>
      </c>
      <c r="D535" s="133" t="s">
        <v>149</v>
      </c>
      <c r="E535" s="132" t="s">
        <v>106</v>
      </c>
      <c r="F535" s="186" t="s">
        <v>140</v>
      </c>
      <c r="G535" s="187" t="s">
        <v>440</v>
      </c>
      <c r="H535" s="146"/>
      <c r="I535" s="147"/>
      <c r="J535" s="148"/>
      <c r="K535" s="148"/>
      <c r="L535" s="27" t="s">
        <v>333</v>
      </c>
      <c r="M535" s="28"/>
      <c r="N5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30" t="str">
        <f t="shared" si="60"/>
        <v xml:space="preserve"> </v>
      </c>
      <c r="Q5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30" t="str">
        <f t="shared" si="61"/>
        <v xml:space="preserve"> </v>
      </c>
      <c r="S5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30" t="str">
        <f t="shared" si="62"/>
        <v xml:space="preserve"> </v>
      </c>
      <c r="U5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30" t="str">
        <f t="shared" si="63"/>
        <v xml:space="preserve"> </v>
      </c>
      <c r="X5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30" t="str">
        <f t="shared" si="64"/>
        <v xml:space="preserve"> </v>
      </c>
      <c r="Z5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30" t="str">
        <f t="shared" si="65"/>
        <v xml:space="preserve"> </v>
      </c>
      <c r="AB53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7" customFormat="1" hidden="1">
      <c r="A536" s="184" t="str">
        <f t="shared" si="59"/>
        <v>71090501025113</v>
      </c>
      <c r="B536" s="185" t="s">
        <v>439</v>
      </c>
      <c r="C536" s="134" t="s">
        <v>187</v>
      </c>
      <c r="D536" s="133" t="s">
        <v>149</v>
      </c>
      <c r="E536" s="132" t="s">
        <v>106</v>
      </c>
      <c r="F536" s="186" t="s">
        <v>140</v>
      </c>
      <c r="G536" s="131">
        <v>5113</v>
      </c>
      <c r="H536" s="25"/>
      <c r="I536" s="18"/>
      <c r="J536" s="19"/>
      <c r="K536" s="19"/>
      <c r="L536" s="32" t="s">
        <v>143</v>
      </c>
      <c r="M536" s="48">
        <v>5113</v>
      </c>
      <c r="N5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31" t="str">
        <f t="shared" si="60"/>
        <v xml:space="preserve"> </v>
      </c>
      <c r="Q5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31" t="str">
        <f t="shared" si="61"/>
        <v xml:space="preserve"> </v>
      </c>
      <c r="S5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31" t="str">
        <f t="shared" si="62"/>
        <v xml:space="preserve"> </v>
      </c>
      <c r="U5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31" t="str">
        <f t="shared" si="63"/>
        <v xml:space="preserve"> </v>
      </c>
      <c r="X5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31" t="str">
        <f t="shared" si="64"/>
        <v xml:space="preserve"> </v>
      </c>
      <c r="Z5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31" t="str">
        <f t="shared" si="65"/>
        <v xml:space="preserve"> </v>
      </c>
      <c r="AB53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8" customFormat="1" ht="41.4" hidden="1">
      <c r="A537" s="184" t="str">
        <f t="shared" si="59"/>
        <v>71090501030000</v>
      </c>
      <c r="B537" s="185" t="s">
        <v>439</v>
      </c>
      <c r="C537" s="134" t="s">
        <v>187</v>
      </c>
      <c r="D537" s="133" t="s">
        <v>149</v>
      </c>
      <c r="E537" s="132" t="s">
        <v>106</v>
      </c>
      <c r="F537" s="186" t="s">
        <v>442</v>
      </c>
      <c r="G537" s="187" t="s">
        <v>440</v>
      </c>
      <c r="H537" s="146"/>
      <c r="I537" s="147"/>
      <c r="J537" s="148"/>
      <c r="K537" s="148"/>
      <c r="L537" s="27" t="s">
        <v>334</v>
      </c>
      <c r="M537" s="28"/>
      <c r="N537" s="197" t="e">
        <f>+'havelvac 7.2'!N530+'havelvac 7.3'!N530+'havelvac 7.4'!N530+'havelvac 7.5'!N530+'havelvac 7.6'!N530+'havelvac 7.7'!N530+'havelvac 7.9'!N530+'havelvac 7.8'!N530+'havelvac 7.10'!N530+'havelvac 7.11'!N530+'havelvac 7.12'!N530+'havelvac 7.13'!#REF!</f>
        <v>#REF!</v>
      </c>
      <c r="O537" s="197" t="e">
        <f>+'havelvac 7.2'!O530+'havelvac 7.3'!O530+'havelvac 7.4'!O530+'havelvac 7.5'!O530+'havelvac 7.6'!O530+'havelvac 7.7'!O530+'havelvac 7.9'!O530+'havelvac 7.8'!O530+'havelvac 7.10'!O530+'havelvac 7.11'!O530+'havelvac 7.12'!O530+'havelvac 7.13'!#REF!</f>
        <v>#REF!</v>
      </c>
      <c r="P537" s="230" t="str">
        <f t="shared" si="60"/>
        <v xml:space="preserve"> </v>
      </c>
      <c r="Q53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30" t="str">
        <f t="shared" si="61"/>
        <v xml:space="preserve"> </v>
      </c>
      <c r="S53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30" t="str">
        <f t="shared" si="62"/>
        <v xml:space="preserve"> </v>
      </c>
      <c r="U53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7" t="e">
        <f>+'havelvac 7.2'!P530+'havelvac 7.3'!P530+'havelvac 7.4'!P530+'havelvac 7.5'!P530+'havelvac 7.6'!P530+'havelvac 7.7'!P530+'havelvac 7.9'!P530+'havelvac 7.8'!P530+'havelvac 7.10'!P530+'havelvac 7.11'!P530+'havelvac 7.12'!P530+'havelvac 7.13'!#REF!</f>
        <v>#REF!</v>
      </c>
      <c r="W537" s="230" t="str">
        <f t="shared" si="63"/>
        <v xml:space="preserve"> </v>
      </c>
      <c r="X53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30" t="str">
        <f t="shared" si="64"/>
        <v xml:space="preserve"> </v>
      </c>
      <c r="Z53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30" t="str">
        <f t="shared" si="65"/>
        <v xml:space="preserve"> </v>
      </c>
      <c r="AB53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7" customFormat="1" hidden="1">
      <c r="A538" s="184" t="str">
        <f t="shared" si="59"/>
        <v>71090501034239</v>
      </c>
      <c r="B538" s="185" t="s">
        <v>439</v>
      </c>
      <c r="C538" s="134" t="s">
        <v>187</v>
      </c>
      <c r="D538" s="133" t="s">
        <v>149</v>
      </c>
      <c r="E538" s="132" t="s">
        <v>106</v>
      </c>
      <c r="F538" s="186" t="s">
        <v>442</v>
      </c>
      <c r="G538" s="131">
        <v>4239</v>
      </c>
      <c r="H538" s="25"/>
      <c r="I538" s="18"/>
      <c r="J538" s="19"/>
      <c r="K538" s="19"/>
      <c r="L538" s="29" t="s">
        <v>125</v>
      </c>
      <c r="M538" s="12">
        <v>4239</v>
      </c>
      <c r="N5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7.13'!N529</f>
        <v>#REF!</v>
      </c>
      <c r="O5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7.13'!O529</f>
        <v>#REF!</v>
      </c>
      <c r="P538" s="231" t="str">
        <f t="shared" si="60"/>
        <v xml:space="preserve"> </v>
      </c>
      <c r="Q5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31" t="str">
        <f t="shared" si="61"/>
        <v xml:space="preserve"> </v>
      </c>
      <c r="S5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31" t="str">
        <f t="shared" si="62"/>
        <v xml:space="preserve"> </v>
      </c>
      <c r="U5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7.13'!P529</f>
        <v>#REF!</v>
      </c>
      <c r="W538" s="231" t="str">
        <f t="shared" si="63"/>
        <v xml:space="preserve"> </v>
      </c>
      <c r="X5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31" t="str">
        <f t="shared" si="64"/>
        <v xml:space="preserve"> </v>
      </c>
      <c r="Z5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31" t="str">
        <f t="shared" si="65"/>
        <v xml:space="preserve"> </v>
      </c>
      <c r="AB5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7" customFormat="1" ht="26.4" hidden="1">
      <c r="A539" s="184" t="str">
        <f t="shared" si="59"/>
        <v>71090501034511</v>
      </c>
      <c r="B539" s="200" t="s">
        <v>439</v>
      </c>
      <c r="C539" s="134" t="s">
        <v>187</v>
      </c>
      <c r="D539" s="133" t="s">
        <v>149</v>
      </c>
      <c r="E539" s="132" t="s">
        <v>106</v>
      </c>
      <c r="F539" s="186" t="s">
        <v>442</v>
      </c>
      <c r="G539" s="131">
        <v>4511</v>
      </c>
      <c r="H539" s="191"/>
      <c r="I539" s="194"/>
      <c r="J539" s="201"/>
      <c r="K539" s="202"/>
      <c r="L539" s="203" t="s">
        <v>217</v>
      </c>
      <c r="M539" s="13">
        <v>4511</v>
      </c>
      <c r="N5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7.13'!N530</f>
        <v>#REF!</v>
      </c>
      <c r="O5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7.13'!O530</f>
        <v>#REF!</v>
      </c>
      <c r="P539" s="231" t="str">
        <f t="shared" si="60"/>
        <v xml:space="preserve"> </v>
      </c>
      <c r="Q5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31" t="str">
        <f t="shared" si="61"/>
        <v xml:space="preserve"> </v>
      </c>
      <c r="S5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31" t="str">
        <f t="shared" si="62"/>
        <v xml:space="preserve"> </v>
      </c>
      <c r="U5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7.13'!P530</f>
        <v>#REF!</v>
      </c>
      <c r="W539" s="231" t="str">
        <f t="shared" si="63"/>
        <v xml:space="preserve"> </v>
      </c>
      <c r="X5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31" t="str">
        <f t="shared" si="64"/>
        <v xml:space="preserve"> </v>
      </c>
      <c r="Z5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31" t="str">
        <f t="shared" si="65"/>
        <v xml:space="preserve"> </v>
      </c>
      <c r="AB53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8" customFormat="1" ht="27.6" hidden="1">
      <c r="A540" s="184" t="str">
        <f t="shared" si="59"/>
        <v>71090501040000</v>
      </c>
      <c r="B540" s="185" t="s">
        <v>439</v>
      </c>
      <c r="C540" s="134" t="s">
        <v>187</v>
      </c>
      <c r="D540" s="133" t="s">
        <v>149</v>
      </c>
      <c r="E540" s="132" t="s">
        <v>106</v>
      </c>
      <c r="F540" s="186" t="s">
        <v>155</v>
      </c>
      <c r="G540" s="187" t="s">
        <v>440</v>
      </c>
      <c r="H540" s="146"/>
      <c r="I540" s="147"/>
      <c r="J540" s="148"/>
      <c r="K540" s="148"/>
      <c r="L540" s="27" t="s">
        <v>335</v>
      </c>
      <c r="M540" s="28"/>
      <c r="N54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30" t="str">
        <f t="shared" si="60"/>
        <v xml:space="preserve"> </v>
      </c>
      <c r="Q54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30" t="str">
        <f t="shared" si="61"/>
        <v xml:space="preserve"> </v>
      </c>
      <c r="S54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30" t="str">
        <f t="shared" si="62"/>
        <v xml:space="preserve"> </v>
      </c>
      <c r="U54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30" t="str">
        <f t="shared" si="63"/>
        <v xml:space="preserve"> </v>
      </c>
      <c r="X54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30" t="str">
        <f t="shared" si="64"/>
        <v xml:space="preserve"> </v>
      </c>
      <c r="Z54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30" t="str">
        <f t="shared" si="65"/>
        <v xml:space="preserve"> </v>
      </c>
      <c r="AB540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7" customFormat="1" hidden="1">
      <c r="A541" s="184" t="str">
        <f t="shared" si="59"/>
        <v>71090501044239</v>
      </c>
      <c r="B541" s="185" t="s">
        <v>439</v>
      </c>
      <c r="C541" s="134" t="s">
        <v>187</v>
      </c>
      <c r="D541" s="133" t="s">
        <v>149</v>
      </c>
      <c r="E541" s="132" t="s">
        <v>106</v>
      </c>
      <c r="F541" s="186" t="s">
        <v>155</v>
      </c>
      <c r="G541" s="131">
        <v>4239</v>
      </c>
      <c r="H541" s="25"/>
      <c r="I541" s="18"/>
      <c r="J541" s="19"/>
      <c r="K541" s="19"/>
      <c r="L541" s="29" t="s">
        <v>125</v>
      </c>
      <c r="M541" s="12">
        <v>4239</v>
      </c>
      <c r="N541" s="183" t="e">
        <f>+'havelvac 7.2'!N531+'havelvac 7.3'!N531+'havelvac 7.4'!N531+'havelvac 7.5'!N531+'havelvac 7.6'!N531+'havelvac 7.7'!N531+'havelvac 7.9'!N531+'havelvac 7.8'!N531+'havelvac 7.10'!N531+'havelvac 7.11'!N531+'havelvac 7.12'!N531+'havelvac 7.13'!#REF!</f>
        <v>#REF!</v>
      </c>
      <c r="O541" s="183" t="e">
        <f>+'havelvac 7.2'!O531+'havelvac 7.3'!O531+'havelvac 7.4'!O531+'havelvac 7.5'!O531+'havelvac 7.6'!O531+'havelvac 7.7'!O531+'havelvac 7.9'!O531+'havelvac 7.8'!O531+'havelvac 7.10'!O531+'havelvac 7.11'!O531+'havelvac 7.12'!O531+'havelvac 7.13'!#REF!</f>
        <v>#REF!</v>
      </c>
      <c r="P541" s="231" t="str">
        <f t="shared" si="60"/>
        <v xml:space="preserve"> </v>
      </c>
      <c r="Q5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31" t="str">
        <f t="shared" si="61"/>
        <v xml:space="preserve"> </v>
      </c>
      <c r="S5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31" t="str">
        <f t="shared" si="62"/>
        <v xml:space="preserve"> </v>
      </c>
      <c r="U5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3" t="e">
        <f>+'havelvac 7.2'!P531+'havelvac 7.3'!P531+'havelvac 7.4'!P531+'havelvac 7.5'!P531+'havelvac 7.6'!P531+'havelvac 7.7'!P531+'havelvac 7.9'!P531+'havelvac 7.8'!P531+'havelvac 7.10'!P531+'havelvac 7.11'!P531+'havelvac 7.12'!P531+'havelvac 7.13'!#REF!</f>
        <v>#REF!</v>
      </c>
      <c r="W541" s="231" t="str">
        <f t="shared" si="63"/>
        <v xml:space="preserve"> </v>
      </c>
      <c r="X5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31" t="str">
        <f t="shared" si="64"/>
        <v xml:space="preserve"> </v>
      </c>
      <c r="Z5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31" t="str">
        <f t="shared" si="65"/>
        <v xml:space="preserve"> </v>
      </c>
      <c r="AB5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8" customFormat="1" ht="27.6" hidden="1">
      <c r="A542" s="184" t="str">
        <f t="shared" si="59"/>
        <v>71090501050000</v>
      </c>
      <c r="B542" s="185" t="s">
        <v>439</v>
      </c>
      <c r="C542" s="134" t="s">
        <v>187</v>
      </c>
      <c r="D542" s="133" t="s">
        <v>149</v>
      </c>
      <c r="E542" s="132" t="s">
        <v>106</v>
      </c>
      <c r="F542" s="186" t="s">
        <v>149</v>
      </c>
      <c r="G542" s="187" t="s">
        <v>440</v>
      </c>
      <c r="H542" s="146"/>
      <c r="I542" s="147"/>
      <c r="J542" s="148"/>
      <c r="K542" s="148"/>
      <c r="L542" s="27" t="s">
        <v>336</v>
      </c>
      <c r="M542" s="28"/>
      <c r="N542" s="197" t="e">
        <f>+'havelvac 7.2'!N532+'havelvac 7.3'!N532+'havelvac 7.4'!N532+'havelvac 7.5'!N532+'havelvac 7.6'!N532+'havelvac 7.7'!N532+'havelvac 7.9'!N532+'havelvac 7.8'!N532+'havelvac 7.10'!N532+'havelvac 7.11'!N532+'havelvac 7.12'!N532+'havelvac 7.13'!#REF!</f>
        <v>#REF!</v>
      </c>
      <c r="O542" s="197" t="e">
        <f>+'havelvac 7.2'!O532+'havelvac 7.3'!O532+'havelvac 7.4'!O532+'havelvac 7.5'!O532+'havelvac 7.6'!O532+'havelvac 7.7'!O532+'havelvac 7.9'!O532+'havelvac 7.8'!O532+'havelvac 7.10'!O532+'havelvac 7.11'!O532+'havelvac 7.12'!O532+'havelvac 7.13'!#REF!</f>
        <v>#REF!</v>
      </c>
      <c r="P542" s="230" t="str">
        <f t="shared" si="60"/>
        <v xml:space="preserve"> </v>
      </c>
      <c r="Q54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30" t="str">
        <f t="shared" si="61"/>
        <v xml:space="preserve"> </v>
      </c>
      <c r="S54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30" t="str">
        <f t="shared" si="62"/>
        <v xml:space="preserve"> </v>
      </c>
      <c r="U54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7" t="e">
        <f>+'havelvac 7.2'!P532+'havelvac 7.3'!P532+'havelvac 7.4'!P532+'havelvac 7.5'!P532+'havelvac 7.6'!P532+'havelvac 7.7'!P532+'havelvac 7.9'!P532+'havelvac 7.8'!P532+'havelvac 7.10'!P532+'havelvac 7.11'!P532+'havelvac 7.12'!P532+'havelvac 7.13'!#REF!</f>
        <v>#REF!</v>
      </c>
      <c r="W542" s="230" t="str">
        <f t="shared" si="63"/>
        <v xml:space="preserve"> </v>
      </c>
      <c r="X54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30" t="str">
        <f t="shared" si="64"/>
        <v xml:space="preserve"> </v>
      </c>
      <c r="Z54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30" t="str">
        <f t="shared" si="65"/>
        <v xml:space="preserve"> </v>
      </c>
      <c r="AB54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7" customFormat="1" ht="26.4" hidden="1">
      <c r="A543" s="184" t="str">
        <f t="shared" si="59"/>
        <v>71090501054819</v>
      </c>
      <c r="B543" s="185" t="s">
        <v>439</v>
      </c>
      <c r="C543" s="134" t="s">
        <v>187</v>
      </c>
      <c r="D543" s="133" t="s">
        <v>149</v>
      </c>
      <c r="E543" s="132" t="s">
        <v>106</v>
      </c>
      <c r="F543" s="186" t="s">
        <v>149</v>
      </c>
      <c r="G543" s="131">
        <v>4819</v>
      </c>
      <c r="H543" s="25"/>
      <c r="I543" s="18"/>
      <c r="J543" s="19"/>
      <c r="K543" s="19"/>
      <c r="L543" s="29" t="s">
        <v>219</v>
      </c>
      <c r="M543" s="44">
        <v>4819</v>
      </c>
      <c r="N543" s="183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3" s="183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3" s="231" t="str">
        <f t="shared" si="60"/>
        <v xml:space="preserve"> </v>
      </c>
      <c r="Q5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31" t="str">
        <f t="shared" si="61"/>
        <v xml:space="preserve"> </v>
      </c>
      <c r="S5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31" t="str">
        <f t="shared" si="62"/>
        <v xml:space="preserve"> </v>
      </c>
      <c r="U5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3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3" s="231" t="str">
        <f t="shared" si="63"/>
        <v xml:space="preserve"> </v>
      </c>
      <c r="X5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31" t="str">
        <f t="shared" si="64"/>
        <v xml:space="preserve"> </v>
      </c>
      <c r="Z5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31" t="str">
        <f t="shared" si="65"/>
        <v xml:space="preserve"> </v>
      </c>
      <c r="AB54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7" customFormat="1" hidden="1">
      <c r="A544" s="184" t="str">
        <f t="shared" si="59"/>
        <v>71090501055129</v>
      </c>
      <c r="B544" s="185" t="s">
        <v>439</v>
      </c>
      <c r="C544" s="134" t="s">
        <v>187</v>
      </c>
      <c r="D544" s="133" t="s">
        <v>149</v>
      </c>
      <c r="E544" s="132" t="s">
        <v>106</v>
      </c>
      <c r="F544" s="186" t="s">
        <v>149</v>
      </c>
      <c r="G544" s="131">
        <v>5129</v>
      </c>
      <c r="H544" s="25"/>
      <c r="I544" s="18"/>
      <c r="J544" s="19"/>
      <c r="K544" s="19"/>
      <c r="L544" s="29" t="s">
        <v>137</v>
      </c>
      <c r="M544" s="12">
        <v>5129</v>
      </c>
      <c r="N5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31" t="str">
        <f t="shared" si="60"/>
        <v xml:space="preserve"> </v>
      </c>
      <c r="Q5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31" t="str">
        <f t="shared" si="61"/>
        <v xml:space="preserve"> </v>
      </c>
      <c r="S5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31" t="str">
        <f t="shared" si="62"/>
        <v xml:space="preserve"> </v>
      </c>
      <c r="U5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31" t="str">
        <f t="shared" si="63"/>
        <v xml:space="preserve"> </v>
      </c>
      <c r="X5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31" t="str">
        <f t="shared" si="64"/>
        <v xml:space="preserve"> </v>
      </c>
      <c r="Z5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31" t="str">
        <f t="shared" si="65"/>
        <v xml:space="preserve"> </v>
      </c>
      <c r="AB5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9" customFormat="1" ht="13.8">
      <c r="A545" s="184" t="str">
        <f t="shared" ref="A545:A608" si="66">CONCATENATE(B545,C545,D545,E545,F545,G545)</f>
        <v>71090600000000</v>
      </c>
      <c r="B545" s="185" t="s">
        <v>439</v>
      </c>
      <c r="C545" s="134" t="s">
        <v>187</v>
      </c>
      <c r="D545" s="133" t="s">
        <v>157</v>
      </c>
      <c r="E545" s="132" t="s">
        <v>441</v>
      </c>
      <c r="F545" s="186" t="s">
        <v>441</v>
      </c>
      <c r="G545" s="187" t="s">
        <v>440</v>
      </c>
      <c r="H545" s="175">
        <v>2960</v>
      </c>
      <c r="I545" s="166" t="s">
        <v>187</v>
      </c>
      <c r="J545" s="167">
        <v>6</v>
      </c>
      <c r="K545" s="167">
        <v>0</v>
      </c>
      <c r="L545" s="168" t="s">
        <v>337</v>
      </c>
      <c r="M545" s="176"/>
      <c r="N545" s="188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45" s="188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45" s="228" t="str">
        <f t="shared" si="60"/>
        <v xml:space="preserve"> </v>
      </c>
      <c r="Q54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8" t="str">
        <f t="shared" si="61"/>
        <v xml:space="preserve"> </v>
      </c>
      <c r="S54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8" t="str">
        <f t="shared" si="62"/>
        <v xml:space="preserve"> </v>
      </c>
      <c r="U54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8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45" s="228" t="str">
        <f t="shared" si="63"/>
        <v xml:space="preserve"> </v>
      </c>
      <c r="X54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8" t="str">
        <f t="shared" si="64"/>
        <v xml:space="preserve"> </v>
      </c>
      <c r="Z54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8" t="str">
        <f t="shared" si="65"/>
        <v xml:space="preserve"> </v>
      </c>
      <c r="AB54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7" customFormat="1" ht="13.2">
      <c r="A546" s="184" t="str">
        <f t="shared" si="66"/>
        <v>71090600000001</v>
      </c>
      <c r="B546" s="185" t="s">
        <v>439</v>
      </c>
      <c r="C546" s="134" t="s">
        <v>187</v>
      </c>
      <c r="D546" s="133" t="s">
        <v>157</v>
      </c>
      <c r="E546" s="132" t="s">
        <v>441</v>
      </c>
      <c r="F546" s="186" t="s">
        <v>441</v>
      </c>
      <c r="G546" s="187" t="s">
        <v>96</v>
      </c>
      <c r="H546" s="25"/>
      <c r="I546" s="18"/>
      <c r="J546" s="19"/>
      <c r="K546" s="19"/>
      <c r="L546" s="30" t="s">
        <v>110</v>
      </c>
      <c r="M546" s="31"/>
      <c r="N546" s="190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46" s="190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46" s="227" t="str">
        <f t="shared" si="60"/>
        <v xml:space="preserve"> </v>
      </c>
      <c r="Q54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7" t="str">
        <f t="shared" si="61"/>
        <v xml:space="preserve"> </v>
      </c>
      <c r="S54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7" t="str">
        <f t="shared" si="62"/>
        <v xml:space="preserve"> </v>
      </c>
      <c r="U54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90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46" s="227" t="str">
        <f t="shared" si="63"/>
        <v xml:space="preserve"> </v>
      </c>
      <c r="X54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7" t="str">
        <f t="shared" si="64"/>
        <v xml:space="preserve"> </v>
      </c>
      <c r="Z54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7" t="str">
        <f t="shared" si="65"/>
        <v xml:space="preserve"> </v>
      </c>
      <c r="AB54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3" customFormat="1" ht="13.2">
      <c r="A547" s="184" t="str">
        <f t="shared" si="66"/>
        <v>71090601000000</v>
      </c>
      <c r="B547" s="185" t="s">
        <v>439</v>
      </c>
      <c r="C547" s="134" t="s">
        <v>187</v>
      </c>
      <c r="D547" s="133" t="s">
        <v>157</v>
      </c>
      <c r="E547" s="132" t="s">
        <v>106</v>
      </c>
      <c r="F547" s="186" t="s">
        <v>441</v>
      </c>
      <c r="G547" s="187" t="s">
        <v>440</v>
      </c>
      <c r="H547" s="151">
        <v>2961</v>
      </c>
      <c r="I547" s="152" t="s">
        <v>187</v>
      </c>
      <c r="J547" s="153">
        <v>6</v>
      </c>
      <c r="K547" s="153">
        <v>1</v>
      </c>
      <c r="L547" s="154" t="s">
        <v>337</v>
      </c>
      <c r="M547" s="155"/>
      <c r="N547" s="192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47" s="192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47" s="229" t="str">
        <f t="shared" si="60"/>
        <v xml:space="preserve"> </v>
      </c>
      <c r="Q54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9" t="str">
        <f t="shared" si="61"/>
        <v xml:space="preserve"> </v>
      </c>
      <c r="S54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9" t="str">
        <f t="shared" si="62"/>
        <v xml:space="preserve"> </v>
      </c>
      <c r="U54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2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47" s="229" t="str">
        <f t="shared" si="63"/>
        <v xml:space="preserve"> </v>
      </c>
      <c r="X54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9" t="str">
        <f t="shared" si="64"/>
        <v xml:space="preserve"> </v>
      </c>
      <c r="Z54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9" t="str">
        <f t="shared" si="65"/>
        <v xml:space="preserve"> </v>
      </c>
      <c r="AB547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7" customFormat="1" ht="13.2">
      <c r="A548" s="184" t="str">
        <f t="shared" si="66"/>
        <v>71090601000001</v>
      </c>
      <c r="B548" s="185" t="s">
        <v>439</v>
      </c>
      <c r="C548" s="134" t="s">
        <v>187</v>
      </c>
      <c r="D548" s="133" t="s">
        <v>157</v>
      </c>
      <c r="E548" s="132" t="s">
        <v>106</v>
      </c>
      <c r="F548" s="186" t="s">
        <v>441</v>
      </c>
      <c r="G548" s="187" t="s">
        <v>96</v>
      </c>
      <c r="H548" s="25"/>
      <c r="I548" s="25"/>
      <c r="J548" s="26"/>
      <c r="K548" s="26"/>
      <c r="L548" s="30" t="s">
        <v>108</v>
      </c>
      <c r="M548" s="31"/>
      <c r="N548" s="190">
        <f>+'havelvac 7.2'!N538+'havelvac 7.3'!N538+'havelvac 7.4'!N538+'havelvac 7.5'!N538+'havelvac 7.6'!N538+'havelvac 7.7'!N538+'havelvac 7.9'!N538+'havelvac 7.8'!N538+'havelvac 7.10'!N538+'havelvac 7.11'!N538+'havelvac 7.12'!N538+'havelvac 7.13'!N535</f>
        <v>0</v>
      </c>
      <c r="O548" s="190">
        <f>+'havelvac 7.2'!O538+'havelvac 7.3'!O538+'havelvac 7.4'!O538+'havelvac 7.5'!O538+'havelvac 7.6'!O538+'havelvac 7.7'!O538+'havelvac 7.9'!O538+'havelvac 7.8'!O538+'havelvac 7.10'!O538+'havelvac 7.11'!O538+'havelvac 7.12'!O538+'havelvac 7.13'!O535</f>
        <v>0</v>
      </c>
      <c r="P548" s="227" t="str">
        <f t="shared" si="60"/>
        <v xml:space="preserve"> </v>
      </c>
      <c r="Q5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7" t="str">
        <f t="shared" si="61"/>
        <v xml:space="preserve"> </v>
      </c>
      <c r="S5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7" t="str">
        <f t="shared" si="62"/>
        <v xml:space="preserve"> </v>
      </c>
      <c r="U5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90">
        <f>+'havelvac 7.2'!P538+'havelvac 7.3'!P538+'havelvac 7.4'!P538+'havelvac 7.5'!P538+'havelvac 7.6'!P538+'havelvac 7.7'!P538+'havelvac 7.9'!P538+'havelvac 7.8'!P538+'havelvac 7.10'!P538+'havelvac 7.11'!P538+'havelvac 7.12'!P538+'havelvac 7.13'!P535</f>
        <v>0</v>
      </c>
      <c r="W548" s="227" t="str">
        <f t="shared" si="63"/>
        <v xml:space="preserve"> </v>
      </c>
      <c r="X5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7" t="str">
        <f t="shared" si="64"/>
        <v xml:space="preserve"> </v>
      </c>
      <c r="Z5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7" t="str">
        <f t="shared" si="65"/>
        <v xml:space="preserve"> </v>
      </c>
      <c r="AB5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8" customFormat="1" ht="27.6">
      <c r="A549" s="184" t="str">
        <f t="shared" si="66"/>
        <v>71090601010000</v>
      </c>
      <c r="B549" s="185" t="s">
        <v>439</v>
      </c>
      <c r="C549" s="134" t="s">
        <v>187</v>
      </c>
      <c r="D549" s="133" t="s">
        <v>157</v>
      </c>
      <c r="E549" s="132" t="s">
        <v>106</v>
      </c>
      <c r="F549" s="186" t="s">
        <v>106</v>
      </c>
      <c r="G549" s="187" t="s">
        <v>440</v>
      </c>
      <c r="H549" s="146"/>
      <c r="I549" s="147"/>
      <c r="J549" s="148"/>
      <c r="K549" s="148"/>
      <c r="L549" s="27" t="s">
        <v>338</v>
      </c>
      <c r="M549" s="28"/>
      <c r="N549" s="197">
        <f>+'havelvac 7.2'!N539+'havelvac 7.3'!N539+'havelvac 7.4'!N539+'havelvac 7.5'!N539+'havelvac 7.6'!N539+'havelvac 7.7'!N539+'havelvac 7.9'!N539+'havelvac 7.8'!N539+'havelvac 7.10'!N539+'havelvac 7.11'!N539+'havelvac 7.12'!N539+'havelvac 7.13'!N537</f>
        <v>0</v>
      </c>
      <c r="O549" s="197">
        <f>+'havelvac 7.2'!O539+'havelvac 7.3'!O539+'havelvac 7.4'!O539+'havelvac 7.5'!O539+'havelvac 7.6'!O539+'havelvac 7.7'!O539+'havelvac 7.9'!O539+'havelvac 7.8'!O539+'havelvac 7.10'!O539+'havelvac 7.11'!O539+'havelvac 7.12'!O539+'havelvac 7.13'!O537</f>
        <v>0</v>
      </c>
      <c r="P549" s="230" t="str">
        <f t="shared" si="60"/>
        <v xml:space="preserve"> </v>
      </c>
      <c r="Q54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30" t="str">
        <f t="shared" si="61"/>
        <v xml:space="preserve"> </v>
      </c>
      <c r="S54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30" t="str">
        <f t="shared" si="62"/>
        <v xml:space="preserve"> </v>
      </c>
      <c r="U54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7">
        <f>+'havelvac 7.2'!P539+'havelvac 7.3'!P539+'havelvac 7.4'!P539+'havelvac 7.5'!P539+'havelvac 7.6'!P539+'havelvac 7.7'!P539+'havelvac 7.9'!P539+'havelvac 7.8'!P539+'havelvac 7.10'!P539+'havelvac 7.11'!P539+'havelvac 7.12'!P539+'havelvac 7.13'!P537</f>
        <v>0</v>
      </c>
      <c r="W549" s="230" t="str">
        <f t="shared" si="63"/>
        <v xml:space="preserve"> </v>
      </c>
      <c r="X54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30" t="str">
        <f t="shared" si="64"/>
        <v xml:space="preserve"> </v>
      </c>
      <c r="Z54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30" t="str">
        <f t="shared" si="65"/>
        <v xml:space="preserve"> </v>
      </c>
      <c r="AB54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7" customFormat="1" ht="26.4">
      <c r="A550" s="184" t="str">
        <f t="shared" si="66"/>
        <v>71090601014251</v>
      </c>
      <c r="B550" s="185" t="s">
        <v>439</v>
      </c>
      <c r="C550" s="134" t="s">
        <v>187</v>
      </c>
      <c r="D550" s="133" t="s">
        <v>157</v>
      </c>
      <c r="E550" s="132" t="s">
        <v>106</v>
      </c>
      <c r="F550" s="186" t="s">
        <v>106</v>
      </c>
      <c r="G550" s="131">
        <v>4251</v>
      </c>
      <c r="H550" s="17"/>
      <c r="I550" s="25"/>
      <c r="J550" s="26"/>
      <c r="K550" s="26"/>
      <c r="L550" s="30" t="s">
        <v>142</v>
      </c>
      <c r="M550" s="13">
        <v>4251</v>
      </c>
      <c r="N550" s="183">
        <f>+'havelvac 7.2'!N540+'havelvac 7.3'!N540+'havelvac 7.4'!N540+'havelvac 7.5'!N540+'havelvac 7.6'!N540+'havelvac 7.7'!N540+'havelvac 7.9'!N540+'havelvac 7.8'!N540+'havelvac 7.10'!N540+'havelvac 7.11'!N540+'havelvac 7.12'!N540+'havelvac 7.13'!N538</f>
        <v>0</v>
      </c>
      <c r="O550" s="183">
        <f>+'havelvac 7.2'!O540+'havelvac 7.3'!O540+'havelvac 7.4'!O540+'havelvac 7.5'!O540+'havelvac 7.6'!O540+'havelvac 7.7'!O540+'havelvac 7.9'!O540+'havelvac 7.8'!O540+'havelvac 7.10'!O540+'havelvac 7.11'!O540+'havelvac 7.12'!O540+'havelvac 7.13'!O538</f>
        <v>0</v>
      </c>
      <c r="P550" s="231" t="str">
        <f t="shared" si="60"/>
        <v xml:space="preserve"> </v>
      </c>
      <c r="Q5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31" t="str">
        <f t="shared" si="61"/>
        <v xml:space="preserve"> </v>
      </c>
      <c r="S5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31" t="str">
        <f t="shared" si="62"/>
        <v xml:space="preserve"> </v>
      </c>
      <c r="U5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3">
        <f>+'havelvac 7.2'!P540+'havelvac 7.3'!P540+'havelvac 7.4'!P540+'havelvac 7.5'!P540+'havelvac 7.6'!P540+'havelvac 7.7'!P540+'havelvac 7.9'!P540+'havelvac 7.8'!P540+'havelvac 7.10'!P540+'havelvac 7.11'!P540+'havelvac 7.12'!P540+'havelvac 7.13'!P538</f>
        <v>0</v>
      </c>
      <c r="W550" s="231" t="str">
        <f t="shared" si="63"/>
        <v xml:space="preserve"> </v>
      </c>
      <c r="X5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31" t="str">
        <f t="shared" si="64"/>
        <v xml:space="preserve"> </v>
      </c>
      <c r="Z5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31" t="str">
        <f t="shared" si="65"/>
        <v xml:space="preserve"> </v>
      </c>
      <c r="AB5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7" customFormat="1" hidden="1">
      <c r="A551" s="184" t="str">
        <f t="shared" si="66"/>
        <v>71090601015113</v>
      </c>
      <c r="B551" s="185" t="s">
        <v>439</v>
      </c>
      <c r="C551" s="134" t="s">
        <v>187</v>
      </c>
      <c r="D551" s="133" t="s">
        <v>157</v>
      </c>
      <c r="E551" s="132" t="s">
        <v>106</v>
      </c>
      <c r="F551" s="186" t="s">
        <v>106</v>
      </c>
      <c r="G551" s="131">
        <v>5113</v>
      </c>
      <c r="H551" s="25"/>
      <c r="I551" s="25"/>
      <c r="J551" s="26"/>
      <c r="K551" s="26"/>
      <c r="L551" s="32" t="s">
        <v>143</v>
      </c>
      <c r="M551" s="48">
        <v>5113</v>
      </c>
      <c r="N551" s="183">
        <f>+'havelvac 7.2'!N541+'havelvac 7.3'!N541+'havelvac 7.4'!N541+'havelvac 7.5'!N541+'havelvac 7.6'!N541+'havelvac 7.7'!N541+'havelvac 7.9'!N541+'havelvac 7.8'!N541+'havelvac 7.10'!N541+'havelvac 7.11'!N541+'havelvac 7.12'!N541+'havelvac 7.13'!N539</f>
        <v>0</v>
      </c>
      <c r="O551" s="183">
        <f>+'havelvac 7.2'!O541+'havelvac 7.3'!O541+'havelvac 7.4'!O541+'havelvac 7.5'!O541+'havelvac 7.6'!O541+'havelvac 7.7'!O541+'havelvac 7.9'!O541+'havelvac 7.8'!O541+'havelvac 7.10'!O541+'havelvac 7.11'!O541+'havelvac 7.12'!O541+'havelvac 7.13'!O539</f>
        <v>0</v>
      </c>
      <c r="P551" s="231" t="str">
        <f t="shared" si="60"/>
        <v xml:space="preserve"> </v>
      </c>
      <c r="Q5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31" t="str">
        <f t="shared" si="61"/>
        <v xml:space="preserve"> </v>
      </c>
      <c r="S5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31" t="str">
        <f t="shared" si="62"/>
        <v xml:space="preserve"> </v>
      </c>
      <c r="U5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3">
        <f>+'havelvac 7.2'!P541+'havelvac 7.3'!P541+'havelvac 7.4'!P541+'havelvac 7.5'!P541+'havelvac 7.6'!P541+'havelvac 7.7'!P541+'havelvac 7.9'!P541+'havelvac 7.8'!P541+'havelvac 7.10'!P541+'havelvac 7.11'!P541+'havelvac 7.12'!P541+'havelvac 7.13'!P539</f>
        <v>0</v>
      </c>
      <c r="W551" s="231" t="str">
        <f t="shared" si="63"/>
        <v xml:space="preserve"> </v>
      </c>
      <c r="X5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31" t="str">
        <f t="shared" si="64"/>
        <v xml:space="preserve"> </v>
      </c>
      <c r="Z5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31" t="str">
        <f t="shared" si="65"/>
        <v xml:space="preserve"> </v>
      </c>
      <c r="AB55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8" customFormat="1" ht="27.6" hidden="1">
      <c r="A552" s="184" t="str">
        <f t="shared" si="66"/>
        <v>71090601020000</v>
      </c>
      <c r="B552" s="185" t="s">
        <v>439</v>
      </c>
      <c r="C552" s="134" t="s">
        <v>187</v>
      </c>
      <c r="D552" s="133" t="s">
        <v>157</v>
      </c>
      <c r="E552" s="132" t="s">
        <v>106</v>
      </c>
      <c r="F552" s="186" t="s">
        <v>140</v>
      </c>
      <c r="G552" s="187" t="s">
        <v>440</v>
      </c>
      <c r="H552" s="146"/>
      <c r="I552" s="147"/>
      <c r="J552" s="148"/>
      <c r="K552" s="148"/>
      <c r="L552" s="27" t="s">
        <v>339</v>
      </c>
      <c r="M552" s="28"/>
      <c r="N552" s="197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2" s="197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2" s="230" t="str">
        <f t="shared" si="60"/>
        <v xml:space="preserve"> </v>
      </c>
      <c r="Q5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30" t="str">
        <f t="shared" si="61"/>
        <v xml:space="preserve"> </v>
      </c>
      <c r="S5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30" t="str">
        <f t="shared" si="62"/>
        <v xml:space="preserve"> </v>
      </c>
      <c r="U5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7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2" s="230" t="str">
        <f t="shared" si="63"/>
        <v xml:space="preserve"> </v>
      </c>
      <c r="X5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30" t="str">
        <f t="shared" si="64"/>
        <v xml:space="preserve"> </v>
      </c>
      <c r="Z5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30" t="str">
        <f t="shared" si="65"/>
        <v xml:space="preserve"> </v>
      </c>
      <c r="AB552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7" customFormat="1" hidden="1">
      <c r="A553" s="184" t="str">
        <f t="shared" si="66"/>
        <v>71090601024639</v>
      </c>
      <c r="B553" s="185" t="s">
        <v>439</v>
      </c>
      <c r="C553" s="134" t="s">
        <v>187</v>
      </c>
      <c r="D553" s="133" t="s">
        <v>157</v>
      </c>
      <c r="E553" s="132" t="s">
        <v>106</v>
      </c>
      <c r="F553" s="186" t="s">
        <v>140</v>
      </c>
      <c r="G553" s="131">
        <v>4639</v>
      </c>
      <c r="H553" s="25"/>
      <c r="I553" s="25"/>
      <c r="J553" s="26"/>
      <c r="K553" s="26"/>
      <c r="L553" s="29" t="s">
        <v>167</v>
      </c>
      <c r="M553" s="12">
        <v>4639</v>
      </c>
      <c r="N5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7.13'!N541</f>
        <v>#REF!</v>
      </c>
      <c r="O5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7.13'!O541</f>
        <v>#REF!</v>
      </c>
      <c r="P553" s="231" t="str">
        <f t="shared" si="60"/>
        <v xml:space="preserve"> </v>
      </c>
      <c r="Q5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31" t="str">
        <f t="shared" si="61"/>
        <v xml:space="preserve"> </v>
      </c>
      <c r="S5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31" t="str">
        <f t="shared" si="62"/>
        <v xml:space="preserve"> </v>
      </c>
      <c r="U5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7.13'!P541</f>
        <v>#REF!</v>
      </c>
      <c r="W553" s="231" t="str">
        <f t="shared" si="63"/>
        <v xml:space="preserve"> </v>
      </c>
      <c r="X5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31" t="str">
        <f t="shared" si="64"/>
        <v xml:space="preserve"> </v>
      </c>
      <c r="Z5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31" t="str">
        <f t="shared" si="65"/>
        <v xml:space="preserve"> </v>
      </c>
      <c r="AB55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8" customFormat="1" ht="41.4" hidden="1">
      <c r="A554" s="184" t="str">
        <f t="shared" si="66"/>
        <v>71090601030000</v>
      </c>
      <c r="B554" s="185" t="s">
        <v>439</v>
      </c>
      <c r="C554" s="134" t="s">
        <v>187</v>
      </c>
      <c r="D554" s="133" t="s">
        <v>157</v>
      </c>
      <c r="E554" s="132" t="s">
        <v>106</v>
      </c>
      <c r="F554" s="186" t="s">
        <v>442</v>
      </c>
      <c r="G554" s="187" t="s">
        <v>440</v>
      </c>
      <c r="H554" s="146"/>
      <c r="I554" s="147"/>
      <c r="J554" s="148"/>
      <c r="K554" s="148"/>
      <c r="L554" s="27" t="s">
        <v>340</v>
      </c>
      <c r="M554" s="28"/>
      <c r="N5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7.13'!N543</f>
        <v>#REF!</v>
      </c>
      <c r="O5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7.13'!O543</f>
        <v>#REF!</v>
      </c>
      <c r="P554" s="230" t="str">
        <f t="shared" si="60"/>
        <v xml:space="preserve"> </v>
      </c>
      <c r="Q5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30" t="str">
        <f t="shared" si="61"/>
        <v xml:space="preserve"> </v>
      </c>
      <c r="S5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30" t="str">
        <f t="shared" si="62"/>
        <v xml:space="preserve"> </v>
      </c>
      <c r="U5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7.13'!P543</f>
        <v>#REF!</v>
      </c>
      <c r="W554" s="230" t="str">
        <f t="shared" si="63"/>
        <v xml:space="preserve"> </v>
      </c>
      <c r="X5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30" t="str">
        <f t="shared" si="64"/>
        <v xml:space="preserve"> </v>
      </c>
      <c r="Z5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30" t="str">
        <f t="shared" si="65"/>
        <v xml:space="preserve"> </v>
      </c>
      <c r="AB554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7" customFormat="1" hidden="1">
      <c r="A555" s="184" t="str">
        <f t="shared" si="66"/>
        <v>71090601034639</v>
      </c>
      <c r="B555" s="185" t="s">
        <v>439</v>
      </c>
      <c r="C555" s="134" t="s">
        <v>187</v>
      </c>
      <c r="D555" s="133" t="s">
        <v>157</v>
      </c>
      <c r="E555" s="132" t="s">
        <v>106</v>
      </c>
      <c r="F555" s="186" t="s">
        <v>442</v>
      </c>
      <c r="G555" s="131">
        <v>4639</v>
      </c>
      <c r="H555" s="25"/>
      <c r="I555" s="25"/>
      <c r="J555" s="26"/>
      <c r="K555" s="26"/>
      <c r="L555" s="29" t="s">
        <v>167</v>
      </c>
      <c r="M555" s="12">
        <v>4639</v>
      </c>
      <c r="N5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31" t="str">
        <f t="shared" si="60"/>
        <v xml:space="preserve"> </v>
      </c>
      <c r="Q5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31" t="str">
        <f t="shared" si="61"/>
        <v xml:space="preserve"> </v>
      </c>
      <c r="S5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31" t="str">
        <f t="shared" si="62"/>
        <v xml:space="preserve"> </v>
      </c>
      <c r="U5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31" t="str">
        <f t="shared" si="63"/>
        <v xml:space="preserve"> </v>
      </c>
      <c r="X5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31" t="str">
        <f t="shared" si="64"/>
        <v xml:space="preserve"> </v>
      </c>
      <c r="Z5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31" t="str">
        <f t="shared" si="65"/>
        <v xml:space="preserve"> </v>
      </c>
      <c r="AB55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8" customFormat="1" ht="13.8" hidden="1">
      <c r="A556" s="184" t="str">
        <f t="shared" si="66"/>
        <v>71090601040000</v>
      </c>
      <c r="B556" s="185" t="s">
        <v>439</v>
      </c>
      <c r="C556" s="134" t="s">
        <v>187</v>
      </c>
      <c r="D556" s="133" t="s">
        <v>157</v>
      </c>
      <c r="E556" s="132" t="s">
        <v>106</v>
      </c>
      <c r="F556" s="186" t="s">
        <v>155</v>
      </c>
      <c r="G556" s="187" t="s">
        <v>440</v>
      </c>
      <c r="H556" s="147"/>
      <c r="I556" s="147"/>
      <c r="J556" s="148"/>
      <c r="K556" s="148"/>
      <c r="L556" s="27" t="s">
        <v>341</v>
      </c>
      <c r="M556" s="28"/>
      <c r="N5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30" t="str">
        <f t="shared" si="60"/>
        <v xml:space="preserve"> </v>
      </c>
      <c r="Q5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30" t="str">
        <f t="shared" si="61"/>
        <v xml:space="preserve"> </v>
      </c>
      <c r="S5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30" t="str">
        <f t="shared" si="62"/>
        <v xml:space="preserve"> </v>
      </c>
      <c r="U5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30" t="str">
        <f t="shared" si="63"/>
        <v xml:space="preserve"> </v>
      </c>
      <c r="X5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30" t="str">
        <f t="shared" si="64"/>
        <v xml:space="preserve"> </v>
      </c>
      <c r="Z5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30" t="str">
        <f t="shared" si="65"/>
        <v xml:space="preserve"> </v>
      </c>
      <c r="AB556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7" customFormat="1" hidden="1">
      <c r="A557" s="184" t="str">
        <f t="shared" si="66"/>
        <v>71090601045113</v>
      </c>
      <c r="B557" s="185" t="s">
        <v>439</v>
      </c>
      <c r="C557" s="134" t="s">
        <v>187</v>
      </c>
      <c r="D557" s="133" t="s">
        <v>157</v>
      </c>
      <c r="E557" s="132" t="s">
        <v>106</v>
      </c>
      <c r="F557" s="186" t="s">
        <v>155</v>
      </c>
      <c r="G557" s="131">
        <v>5113</v>
      </c>
      <c r="H557" s="25"/>
      <c r="I557" s="25"/>
      <c r="J557" s="26"/>
      <c r="K557" s="26"/>
      <c r="L557" s="32" t="s">
        <v>143</v>
      </c>
      <c r="M557" s="48">
        <v>5113</v>
      </c>
      <c r="N557" s="183" t="e">
        <f>+'havelvac 7.2'!N546+'havelvac 7.3'!N546+'havelvac 7.4'!N546+'havelvac 7.5'!N546+'havelvac 7.6'!N546+'havelvac 7.7'!N546+'havelvac 7.9'!N546+'havelvac 7.8'!N546+'havelvac 7.10'!N546+'havelvac 7.11'!N546+'havelvac 7.12'!N546+'havelvac 7.13'!#REF!</f>
        <v>#REF!</v>
      </c>
      <c r="O557" s="183" t="e">
        <f>+'havelvac 7.2'!O546+'havelvac 7.3'!O546+'havelvac 7.4'!O546+'havelvac 7.5'!O546+'havelvac 7.6'!O546+'havelvac 7.7'!O546+'havelvac 7.9'!O546+'havelvac 7.8'!O546+'havelvac 7.10'!O546+'havelvac 7.11'!O546+'havelvac 7.12'!O546+'havelvac 7.13'!#REF!</f>
        <v>#REF!</v>
      </c>
      <c r="P557" s="231" t="str">
        <f t="shared" si="60"/>
        <v xml:space="preserve"> </v>
      </c>
      <c r="Q5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31" t="str">
        <f t="shared" si="61"/>
        <v xml:space="preserve"> </v>
      </c>
      <c r="S5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31" t="str">
        <f t="shared" si="62"/>
        <v xml:space="preserve"> </v>
      </c>
      <c r="U5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3" t="e">
        <f>+'havelvac 7.2'!P546+'havelvac 7.3'!P546+'havelvac 7.4'!P546+'havelvac 7.5'!P546+'havelvac 7.6'!P546+'havelvac 7.7'!P546+'havelvac 7.9'!P546+'havelvac 7.8'!P546+'havelvac 7.10'!P546+'havelvac 7.11'!P546+'havelvac 7.12'!P546+'havelvac 7.13'!#REF!</f>
        <v>#REF!</v>
      </c>
      <c r="W557" s="231" t="str">
        <f t="shared" si="63"/>
        <v xml:space="preserve"> </v>
      </c>
      <c r="X5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31" t="str">
        <f t="shared" si="64"/>
        <v xml:space="preserve"> </v>
      </c>
      <c r="Z5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31" t="str">
        <f t="shared" si="65"/>
        <v xml:space="preserve"> </v>
      </c>
      <c r="AB55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8" customFormat="1" ht="41.4" hidden="1">
      <c r="A558" s="184" t="str">
        <f t="shared" si="66"/>
        <v>71090601050000</v>
      </c>
      <c r="B558" s="185" t="s">
        <v>439</v>
      </c>
      <c r="C558" s="134" t="s">
        <v>187</v>
      </c>
      <c r="D558" s="133" t="s">
        <v>157</v>
      </c>
      <c r="E558" s="132" t="s">
        <v>106</v>
      </c>
      <c r="F558" s="186" t="s">
        <v>149</v>
      </c>
      <c r="G558" s="187" t="s">
        <v>440</v>
      </c>
      <c r="H558" s="147"/>
      <c r="I558" s="147"/>
      <c r="J558" s="148"/>
      <c r="K558" s="148"/>
      <c r="L558" s="27" t="s">
        <v>342</v>
      </c>
      <c r="M558" s="28"/>
      <c r="N558" s="197" t="e">
        <f>+'havelvac 7.2'!N547+'havelvac 7.3'!N547+'havelvac 7.4'!N547+'havelvac 7.5'!N547+'havelvac 7.6'!N547+'havelvac 7.7'!N547+'havelvac 7.9'!N547+'havelvac 7.8'!N547+'havelvac 7.10'!N547+'havelvac 7.11'!N547+'havelvac 7.12'!N547+'havelvac 7.13'!#REF!</f>
        <v>#REF!</v>
      </c>
      <c r="O558" s="197" t="e">
        <f>+'havelvac 7.2'!O547+'havelvac 7.3'!O547+'havelvac 7.4'!O547+'havelvac 7.5'!O547+'havelvac 7.6'!O547+'havelvac 7.7'!O547+'havelvac 7.9'!O547+'havelvac 7.8'!O547+'havelvac 7.10'!O547+'havelvac 7.11'!O547+'havelvac 7.12'!O547+'havelvac 7.13'!#REF!</f>
        <v>#REF!</v>
      </c>
      <c r="P558" s="230" t="str">
        <f t="shared" si="60"/>
        <v xml:space="preserve"> </v>
      </c>
      <c r="Q5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30" t="str">
        <f t="shared" si="61"/>
        <v xml:space="preserve"> </v>
      </c>
      <c r="S5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30" t="str">
        <f t="shared" si="62"/>
        <v xml:space="preserve"> </v>
      </c>
      <c r="U5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7" t="e">
        <f>+'havelvac 7.2'!P547+'havelvac 7.3'!P547+'havelvac 7.4'!P547+'havelvac 7.5'!P547+'havelvac 7.6'!P547+'havelvac 7.7'!P547+'havelvac 7.9'!P547+'havelvac 7.8'!P547+'havelvac 7.10'!P547+'havelvac 7.11'!P547+'havelvac 7.12'!P547+'havelvac 7.13'!#REF!</f>
        <v>#REF!</v>
      </c>
      <c r="W558" s="230" t="str">
        <f t="shared" si="63"/>
        <v xml:space="preserve"> </v>
      </c>
      <c r="X5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30" t="str">
        <f t="shared" si="64"/>
        <v xml:space="preserve"> </v>
      </c>
      <c r="Z5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30" t="str">
        <f t="shared" si="65"/>
        <v xml:space="preserve"> </v>
      </c>
      <c r="AB558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7" customFormat="1" hidden="1">
      <c r="A559" s="184" t="str">
        <f t="shared" si="66"/>
        <v>71090601054239</v>
      </c>
      <c r="B559" s="185" t="s">
        <v>439</v>
      </c>
      <c r="C559" s="134" t="s">
        <v>187</v>
      </c>
      <c r="D559" s="133" t="s">
        <v>157</v>
      </c>
      <c r="E559" s="132" t="s">
        <v>106</v>
      </c>
      <c r="F559" s="186" t="s">
        <v>149</v>
      </c>
      <c r="G559" s="187">
        <v>4239</v>
      </c>
      <c r="H559" s="25"/>
      <c r="I559" s="25"/>
      <c r="J559" s="26"/>
      <c r="K559" s="26"/>
      <c r="L559" s="29" t="s">
        <v>125</v>
      </c>
      <c r="M559" s="12">
        <v>4239</v>
      </c>
      <c r="N559" s="183">
        <f>+'havelvac 7.2'!N549+'havelvac 7.3'!N549+'havelvac 7.4'!N549+'havelvac 7.5'!N549+'havelvac 7.6'!N549+'havelvac 7.7'!N549+'havelvac 7.9'!N549+'havelvac 7.8'!N549+'havelvac 7.10'!N549+'havelvac 7.11'!N549+'havelvac 7.12'!N549+'havelvac 7.13'!N546</f>
        <v>0</v>
      </c>
      <c r="O559" s="183">
        <f>+'havelvac 7.2'!O549+'havelvac 7.3'!O549+'havelvac 7.4'!O549+'havelvac 7.5'!O549+'havelvac 7.6'!O549+'havelvac 7.7'!O549+'havelvac 7.9'!O549+'havelvac 7.8'!O549+'havelvac 7.10'!O549+'havelvac 7.11'!O549+'havelvac 7.12'!O549+'havelvac 7.13'!O546</f>
        <v>0</v>
      </c>
      <c r="P559" s="231" t="str">
        <f t="shared" si="60"/>
        <v xml:space="preserve"> </v>
      </c>
      <c r="Q5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31" t="str">
        <f t="shared" si="61"/>
        <v xml:space="preserve"> </v>
      </c>
      <c r="S5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31" t="str">
        <f t="shared" si="62"/>
        <v xml:space="preserve"> </v>
      </c>
      <c r="U5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3">
        <f>+'havelvac 7.2'!P549+'havelvac 7.3'!P549+'havelvac 7.4'!P549+'havelvac 7.5'!P549+'havelvac 7.6'!P549+'havelvac 7.7'!P549+'havelvac 7.9'!P549+'havelvac 7.8'!P549+'havelvac 7.10'!P549+'havelvac 7.11'!P549+'havelvac 7.12'!P549+'havelvac 7.13'!P546</f>
        <v>0</v>
      </c>
      <c r="W559" s="231" t="str">
        <f t="shared" si="63"/>
        <v xml:space="preserve"> </v>
      </c>
      <c r="X5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31" t="str">
        <f t="shared" si="64"/>
        <v xml:space="preserve"> </v>
      </c>
      <c r="Z5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31" t="str">
        <f t="shared" si="65"/>
        <v xml:space="preserve"> </v>
      </c>
      <c r="AB55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7" customFormat="1" ht="26.4" hidden="1">
      <c r="A560" s="184" t="str">
        <f t="shared" si="66"/>
        <v>71090601054637</v>
      </c>
      <c r="B560" s="200" t="s">
        <v>439</v>
      </c>
      <c r="C560" s="134" t="s">
        <v>187</v>
      </c>
      <c r="D560" s="133" t="s">
        <v>157</v>
      </c>
      <c r="E560" s="132" t="s">
        <v>106</v>
      </c>
      <c r="F560" s="186" t="s">
        <v>149</v>
      </c>
      <c r="G560" s="131">
        <v>4637</v>
      </c>
      <c r="H560" s="191"/>
      <c r="I560" s="194"/>
      <c r="J560" s="201"/>
      <c r="K560" s="202"/>
      <c r="L560" s="203" t="s">
        <v>215</v>
      </c>
      <c r="M560" s="13">
        <v>4637</v>
      </c>
      <c r="N560" s="183">
        <f>+'havelvac 7.2'!N550+'havelvac 7.3'!N550+'havelvac 7.4'!N550+'havelvac 7.5'!N550+'havelvac 7.6'!N550+'havelvac 7.7'!N550+'havelvac 7.9'!N550+'havelvac 7.8'!N550+'havelvac 7.10'!N550+'havelvac 7.11'!N550+'havelvac 7.12'!N550+'havelvac 7.13'!N547</f>
        <v>0</v>
      </c>
      <c r="O560" s="183">
        <f>+'havelvac 7.2'!O550+'havelvac 7.3'!O550+'havelvac 7.4'!O550+'havelvac 7.5'!O550+'havelvac 7.6'!O550+'havelvac 7.7'!O550+'havelvac 7.9'!O550+'havelvac 7.8'!O550+'havelvac 7.10'!O550+'havelvac 7.11'!O550+'havelvac 7.12'!O550+'havelvac 7.13'!O547</f>
        <v>0</v>
      </c>
      <c r="P560" s="231" t="str">
        <f t="shared" si="60"/>
        <v xml:space="preserve"> </v>
      </c>
      <c r="Q5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31" t="str">
        <f t="shared" si="61"/>
        <v xml:space="preserve"> </v>
      </c>
      <c r="S5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31" t="str">
        <f t="shared" si="62"/>
        <v xml:space="preserve"> </v>
      </c>
      <c r="U5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3">
        <f>+'havelvac 7.2'!P550+'havelvac 7.3'!P550+'havelvac 7.4'!P550+'havelvac 7.5'!P550+'havelvac 7.6'!P550+'havelvac 7.7'!P550+'havelvac 7.9'!P550+'havelvac 7.8'!P550+'havelvac 7.10'!P550+'havelvac 7.11'!P550+'havelvac 7.12'!P550+'havelvac 7.13'!P547</f>
        <v>0</v>
      </c>
      <c r="W560" s="231" t="str">
        <f t="shared" si="63"/>
        <v xml:space="preserve"> </v>
      </c>
      <c r="X5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31" t="str">
        <f t="shared" si="64"/>
        <v xml:space="preserve"> </v>
      </c>
      <c r="Z5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31" t="str">
        <f t="shared" si="65"/>
        <v xml:space="preserve"> </v>
      </c>
      <c r="AB5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4" customFormat="1" ht="16.2">
      <c r="A561" s="122" t="str">
        <f t="shared" si="66"/>
        <v>71100000000000</v>
      </c>
      <c r="B561" s="124" t="s">
        <v>439</v>
      </c>
      <c r="C561" s="117" t="s">
        <v>189</v>
      </c>
      <c r="D561" s="118" t="s">
        <v>441</v>
      </c>
      <c r="E561" s="127" t="s">
        <v>441</v>
      </c>
      <c r="F561" s="128" t="s">
        <v>441</v>
      </c>
      <c r="G561" s="129" t="s">
        <v>440</v>
      </c>
      <c r="H561" s="173">
        <v>3000</v>
      </c>
      <c r="I561" s="212" t="s">
        <v>189</v>
      </c>
      <c r="J561" s="213">
        <v>0</v>
      </c>
      <c r="K561" s="213">
        <v>0</v>
      </c>
      <c r="L561" s="162" t="s">
        <v>343</v>
      </c>
      <c r="M561" s="174"/>
      <c r="N561" s="163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1" s="163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1" s="226" t="str">
        <f t="shared" si="60"/>
        <v xml:space="preserve"> </v>
      </c>
      <c r="Q561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6" t="str">
        <f t="shared" si="61"/>
        <v xml:space="preserve"> </v>
      </c>
      <c r="S561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6" t="str">
        <f t="shared" si="62"/>
        <v xml:space="preserve"> </v>
      </c>
      <c r="U561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3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1" s="226" t="str">
        <f t="shared" si="63"/>
        <v xml:space="preserve"> </v>
      </c>
      <c r="X561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6" t="str">
        <f t="shared" si="64"/>
        <v xml:space="preserve"> </v>
      </c>
      <c r="Z561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6" t="str">
        <f t="shared" si="65"/>
        <v xml:space="preserve"> </v>
      </c>
      <c r="AB561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7" customFormat="1" ht="13.2">
      <c r="A562" s="184" t="str">
        <f t="shared" si="66"/>
        <v>71100000000001</v>
      </c>
      <c r="B562" s="185" t="s">
        <v>439</v>
      </c>
      <c r="C562" s="134" t="s">
        <v>189</v>
      </c>
      <c r="D562" s="133" t="s">
        <v>441</v>
      </c>
      <c r="E562" s="132" t="s">
        <v>441</v>
      </c>
      <c r="F562" s="186" t="s">
        <v>441</v>
      </c>
      <c r="G562" s="187" t="s">
        <v>96</v>
      </c>
      <c r="H562" s="25"/>
      <c r="I562" s="18"/>
      <c r="J562" s="19"/>
      <c r="K562" s="19"/>
      <c r="L562" s="30" t="s">
        <v>108</v>
      </c>
      <c r="M562" s="31"/>
      <c r="N562" s="190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2" s="190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2" s="227" t="str">
        <f t="shared" si="60"/>
        <v xml:space="preserve"> </v>
      </c>
      <c r="Q56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7" t="str">
        <f t="shared" si="61"/>
        <v xml:space="preserve"> </v>
      </c>
      <c r="S56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7" t="str">
        <f t="shared" si="62"/>
        <v xml:space="preserve"> </v>
      </c>
      <c r="U56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90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2" s="227" t="str">
        <f t="shared" si="63"/>
        <v xml:space="preserve"> </v>
      </c>
      <c r="X56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7" t="str">
        <f t="shared" si="64"/>
        <v xml:space="preserve"> </v>
      </c>
      <c r="Z56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7" t="str">
        <f t="shared" si="65"/>
        <v xml:space="preserve"> </v>
      </c>
      <c r="AB56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9" customFormat="1" ht="27.6">
      <c r="A563" s="184" t="str">
        <f t="shared" si="66"/>
        <v>71100700000000</v>
      </c>
      <c r="B563" s="185" t="s">
        <v>439</v>
      </c>
      <c r="C563" s="134" t="s">
        <v>189</v>
      </c>
      <c r="D563" s="133" t="s">
        <v>183</v>
      </c>
      <c r="E563" s="132" t="s">
        <v>441</v>
      </c>
      <c r="F563" s="186" t="s">
        <v>441</v>
      </c>
      <c r="G563" s="187" t="s">
        <v>440</v>
      </c>
      <c r="H563" s="175">
        <v>3070</v>
      </c>
      <c r="I563" s="166" t="s">
        <v>189</v>
      </c>
      <c r="J563" s="167">
        <v>7</v>
      </c>
      <c r="K563" s="167">
        <v>0</v>
      </c>
      <c r="L563" s="168" t="s">
        <v>344</v>
      </c>
      <c r="M563" s="176"/>
      <c r="N563" s="188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3" s="188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3" s="228" t="str">
        <f t="shared" si="60"/>
        <v xml:space="preserve"> </v>
      </c>
      <c r="Q56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8" t="str">
        <f t="shared" si="61"/>
        <v xml:space="preserve"> </v>
      </c>
      <c r="S56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8" t="str">
        <f t="shared" si="62"/>
        <v xml:space="preserve"> </v>
      </c>
      <c r="U56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8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3" s="228" t="str">
        <f t="shared" si="63"/>
        <v xml:space="preserve"> </v>
      </c>
      <c r="X56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8" t="str">
        <f t="shared" si="64"/>
        <v xml:space="preserve"> </v>
      </c>
      <c r="Z56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8" t="str">
        <f t="shared" si="65"/>
        <v xml:space="preserve"> </v>
      </c>
      <c r="AB56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7" customFormat="1" ht="13.2">
      <c r="A564" s="184" t="str">
        <f t="shared" si="66"/>
        <v>71100700000001</v>
      </c>
      <c r="B564" s="185" t="s">
        <v>439</v>
      </c>
      <c r="C564" s="134" t="s">
        <v>189</v>
      </c>
      <c r="D564" s="133" t="s">
        <v>183</v>
      </c>
      <c r="E564" s="132" t="s">
        <v>441</v>
      </c>
      <c r="F564" s="186" t="s">
        <v>441</v>
      </c>
      <c r="G564" s="187" t="s">
        <v>96</v>
      </c>
      <c r="H564" s="25"/>
      <c r="I564" s="18"/>
      <c r="J564" s="19"/>
      <c r="K564" s="19"/>
      <c r="L564" s="30" t="s">
        <v>110</v>
      </c>
      <c r="M564" s="31"/>
      <c r="N564" s="190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64" s="190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64" s="227" t="str">
        <f t="shared" si="60"/>
        <v xml:space="preserve"> </v>
      </c>
      <c r="Q56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7" t="str">
        <f t="shared" si="61"/>
        <v xml:space="preserve"> </v>
      </c>
      <c r="S56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7" t="str">
        <f t="shared" si="62"/>
        <v xml:space="preserve"> </v>
      </c>
      <c r="U56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90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64" s="227" t="str">
        <f t="shared" si="63"/>
        <v xml:space="preserve"> </v>
      </c>
      <c r="X56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7" t="str">
        <f t="shared" si="64"/>
        <v xml:space="preserve"> </v>
      </c>
      <c r="Z56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7" t="str">
        <f t="shared" si="65"/>
        <v xml:space="preserve"> </v>
      </c>
      <c r="AB56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3" customFormat="1" ht="26.4">
      <c r="A565" s="184" t="str">
        <f t="shared" si="66"/>
        <v>71100701000000</v>
      </c>
      <c r="B565" s="185" t="s">
        <v>439</v>
      </c>
      <c r="C565" s="134" t="s">
        <v>189</v>
      </c>
      <c r="D565" s="133" t="s">
        <v>183</v>
      </c>
      <c r="E565" s="132" t="s">
        <v>106</v>
      </c>
      <c r="F565" s="186" t="s">
        <v>441</v>
      </c>
      <c r="G565" s="187" t="s">
        <v>440</v>
      </c>
      <c r="H565" s="151">
        <v>3071</v>
      </c>
      <c r="I565" s="152" t="s">
        <v>189</v>
      </c>
      <c r="J565" s="153">
        <v>7</v>
      </c>
      <c r="K565" s="153">
        <v>1</v>
      </c>
      <c r="L565" s="154" t="s">
        <v>344</v>
      </c>
      <c r="M565" s="155"/>
      <c r="N565" s="192">
        <f>+'havelvac 7.2'!N555+'havelvac 7.3'!N555+'havelvac 7.4'!N555+'havelvac 7.5'!N555+'havelvac 7.6'!N555+'havelvac 7.7'!N555+'havelvac 7.9'!N555+'havelvac 7.8'!N555+'havelvac 7.10'!N555+'havelvac 7.11'!N555+'havelvac 7.12'!N555+'havelvac 7.13'!N553</f>
        <v>0</v>
      </c>
      <c r="O565" s="192">
        <f>+'havelvac 7.2'!O555+'havelvac 7.3'!O555+'havelvac 7.4'!O555+'havelvac 7.5'!O555+'havelvac 7.6'!O555+'havelvac 7.7'!O555+'havelvac 7.9'!O555+'havelvac 7.8'!O555+'havelvac 7.10'!O555+'havelvac 7.11'!O555+'havelvac 7.12'!O555+'havelvac 7.13'!O553</f>
        <v>0</v>
      </c>
      <c r="P565" s="229" t="str">
        <f t="shared" si="60"/>
        <v xml:space="preserve"> </v>
      </c>
      <c r="Q56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9" t="str">
        <f t="shared" si="61"/>
        <v xml:space="preserve"> </v>
      </c>
      <c r="S56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9" t="str">
        <f t="shared" si="62"/>
        <v xml:space="preserve"> </v>
      </c>
      <c r="U56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2">
        <f>+'havelvac 7.2'!P555+'havelvac 7.3'!P555+'havelvac 7.4'!P555+'havelvac 7.5'!P555+'havelvac 7.6'!P555+'havelvac 7.7'!P555+'havelvac 7.9'!P555+'havelvac 7.8'!P555+'havelvac 7.10'!P555+'havelvac 7.11'!P555+'havelvac 7.12'!P555+'havelvac 7.13'!P553</f>
        <v>0</v>
      </c>
      <c r="W565" s="229" t="str">
        <f t="shared" si="63"/>
        <v xml:space="preserve"> </v>
      </c>
      <c r="X56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9" t="str">
        <f t="shared" si="64"/>
        <v xml:space="preserve"> </v>
      </c>
      <c r="Z56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9" t="str">
        <f t="shared" si="65"/>
        <v xml:space="preserve"> </v>
      </c>
      <c r="AB565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7" customFormat="1" ht="13.2">
      <c r="A566" s="184" t="str">
        <f t="shared" si="66"/>
        <v>71100701000001</v>
      </c>
      <c r="B566" s="185" t="s">
        <v>439</v>
      </c>
      <c r="C566" s="134" t="s">
        <v>189</v>
      </c>
      <c r="D566" s="133" t="s">
        <v>183</v>
      </c>
      <c r="E566" s="132" t="s">
        <v>106</v>
      </c>
      <c r="F566" s="186" t="s">
        <v>441</v>
      </c>
      <c r="G566" s="187" t="s">
        <v>96</v>
      </c>
      <c r="H566" s="25"/>
      <c r="I566" s="25"/>
      <c r="J566" s="26"/>
      <c r="K566" s="26"/>
      <c r="L566" s="30" t="s">
        <v>108</v>
      </c>
      <c r="M566" s="31"/>
      <c r="N566" s="190">
        <f>+'havelvac 7.2'!N556+'havelvac 7.3'!N556+'havelvac 7.4'!N556+'havelvac 7.5'!N556+'havelvac 7.6'!N556+'havelvac 7.7'!N556+'havelvac 7.9'!N556+'havelvac 7.8'!N556+'havelvac 7.10'!N556+'havelvac 7.11'!N556+'havelvac 7.12'!N556+'havelvac 7.13'!N554</f>
        <v>0</v>
      </c>
      <c r="O566" s="190">
        <f>+'havelvac 7.2'!O556+'havelvac 7.3'!O556+'havelvac 7.4'!O556+'havelvac 7.5'!O556+'havelvac 7.6'!O556+'havelvac 7.7'!O556+'havelvac 7.9'!O556+'havelvac 7.8'!O556+'havelvac 7.10'!O556+'havelvac 7.11'!O556+'havelvac 7.12'!O556+'havelvac 7.13'!O554</f>
        <v>0</v>
      </c>
      <c r="P566" s="227" t="str">
        <f t="shared" si="60"/>
        <v xml:space="preserve"> </v>
      </c>
      <c r="Q56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7" t="str">
        <f t="shared" si="61"/>
        <v xml:space="preserve"> </v>
      </c>
      <c r="S56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7" t="str">
        <f t="shared" si="62"/>
        <v xml:space="preserve"> </v>
      </c>
      <c r="U56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90">
        <f>+'havelvac 7.2'!P556+'havelvac 7.3'!P556+'havelvac 7.4'!P556+'havelvac 7.5'!P556+'havelvac 7.6'!P556+'havelvac 7.7'!P556+'havelvac 7.9'!P556+'havelvac 7.8'!P556+'havelvac 7.10'!P556+'havelvac 7.11'!P556+'havelvac 7.12'!P556+'havelvac 7.13'!P554</f>
        <v>0</v>
      </c>
      <c r="W566" s="227" t="str">
        <f t="shared" si="63"/>
        <v xml:space="preserve"> </v>
      </c>
      <c r="X56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7" t="str">
        <f t="shared" si="64"/>
        <v xml:space="preserve"> </v>
      </c>
      <c r="Z56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7" t="str">
        <f t="shared" si="65"/>
        <v xml:space="preserve"> </v>
      </c>
      <c r="AB56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8" customFormat="1" ht="27.6">
      <c r="A567" s="184" t="str">
        <f t="shared" si="66"/>
        <v>71100701010000</v>
      </c>
      <c r="B567" s="185" t="s">
        <v>439</v>
      </c>
      <c r="C567" s="134" t="s">
        <v>189</v>
      </c>
      <c r="D567" s="133" t="s">
        <v>183</v>
      </c>
      <c r="E567" s="132" t="s">
        <v>106</v>
      </c>
      <c r="F567" s="186" t="s">
        <v>106</v>
      </c>
      <c r="G567" s="187" t="s">
        <v>440</v>
      </c>
      <c r="H567" s="146"/>
      <c r="I567" s="147"/>
      <c r="J567" s="148"/>
      <c r="K567" s="148"/>
      <c r="L567" s="27" t="s">
        <v>345</v>
      </c>
      <c r="M567" s="28"/>
      <c r="N567" s="197">
        <f>+'havelvac 7.2'!N557+'havelvac 7.3'!N557+'havelvac 7.4'!N557+'havelvac 7.5'!N557+'havelvac 7.6'!N557+'havelvac 7.7'!N557+'havelvac 7.9'!N557+'havelvac 7.8'!N557+'havelvac 7.10'!N557+'havelvac 7.11'!N557+'havelvac 7.12'!N557+'havelvac 7.13'!N555</f>
        <v>0</v>
      </c>
      <c r="O567" s="197">
        <f>+'havelvac 7.2'!O557+'havelvac 7.3'!O557+'havelvac 7.4'!O557+'havelvac 7.5'!O557+'havelvac 7.6'!O557+'havelvac 7.7'!O557+'havelvac 7.9'!O557+'havelvac 7.8'!O557+'havelvac 7.10'!O557+'havelvac 7.11'!O557+'havelvac 7.12'!O557+'havelvac 7.13'!O555</f>
        <v>0</v>
      </c>
      <c r="P567" s="230" t="str">
        <f t="shared" si="60"/>
        <v xml:space="preserve"> </v>
      </c>
      <c r="Q56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30" t="str">
        <f t="shared" si="61"/>
        <v xml:space="preserve"> </v>
      </c>
      <c r="S56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30" t="str">
        <f t="shared" si="62"/>
        <v xml:space="preserve"> </v>
      </c>
      <c r="U56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7">
        <f>+'havelvac 7.2'!P557+'havelvac 7.3'!P557+'havelvac 7.4'!P557+'havelvac 7.5'!P557+'havelvac 7.6'!P557+'havelvac 7.7'!P557+'havelvac 7.9'!P557+'havelvac 7.8'!P557+'havelvac 7.10'!P557+'havelvac 7.11'!P557+'havelvac 7.12'!P557+'havelvac 7.13'!P555</f>
        <v>0</v>
      </c>
      <c r="W567" s="230" t="str">
        <f t="shared" si="63"/>
        <v xml:space="preserve"> </v>
      </c>
      <c r="X56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30" t="str">
        <f t="shared" si="64"/>
        <v xml:space="preserve"> </v>
      </c>
      <c r="Z56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30" t="str">
        <f t="shared" si="65"/>
        <v xml:space="preserve"> </v>
      </c>
      <c r="AB567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7" customFormat="1">
      <c r="A568" s="184" t="str">
        <f t="shared" si="66"/>
        <v>71100701014216</v>
      </c>
      <c r="B568" s="185" t="s">
        <v>439</v>
      </c>
      <c r="C568" s="134" t="s">
        <v>189</v>
      </c>
      <c r="D568" s="133" t="s">
        <v>183</v>
      </c>
      <c r="E568" s="132" t="s">
        <v>106</v>
      </c>
      <c r="F568" s="186" t="s">
        <v>106</v>
      </c>
      <c r="G568" s="131">
        <v>4216</v>
      </c>
      <c r="H568" s="17"/>
      <c r="I568" s="25"/>
      <c r="J568" s="26"/>
      <c r="K568" s="26"/>
      <c r="L568" s="29" t="s">
        <v>118</v>
      </c>
      <c r="M568" s="13">
        <v>4216</v>
      </c>
      <c r="N568" s="183">
        <f>+'havelvac 7.2'!N558+'havelvac 7.3'!N558+'havelvac 7.4'!N558+'havelvac 7.5'!N558+'havelvac 7.6'!N558+'havelvac 7.7'!N558+'havelvac 7.9'!N558+'havelvac 7.8'!N558+'havelvac 7.10'!N558+'havelvac 7.11'!N558+'havelvac 7.12'!N558+'havelvac 7.13'!N556</f>
        <v>0</v>
      </c>
      <c r="O568" s="183">
        <f>+'havelvac 7.2'!O558+'havelvac 7.3'!O558+'havelvac 7.4'!O558+'havelvac 7.5'!O558+'havelvac 7.6'!O558+'havelvac 7.7'!O558+'havelvac 7.9'!O558+'havelvac 7.8'!O558+'havelvac 7.10'!O558+'havelvac 7.11'!O558+'havelvac 7.12'!O558+'havelvac 7.13'!O556</f>
        <v>0</v>
      </c>
      <c r="P568" s="231" t="str">
        <f t="shared" si="60"/>
        <v xml:space="preserve"> </v>
      </c>
      <c r="Q5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31" t="str">
        <f t="shared" si="61"/>
        <v xml:space="preserve"> </v>
      </c>
      <c r="S5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31" t="str">
        <f t="shared" si="62"/>
        <v xml:space="preserve"> </v>
      </c>
      <c r="U5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3">
        <f>+'havelvac 7.2'!P558+'havelvac 7.3'!P558+'havelvac 7.4'!P558+'havelvac 7.5'!P558+'havelvac 7.6'!P558+'havelvac 7.7'!P558+'havelvac 7.9'!P558+'havelvac 7.8'!P558+'havelvac 7.10'!P558+'havelvac 7.11'!P558+'havelvac 7.12'!P558+'havelvac 7.13'!P556</f>
        <v>0</v>
      </c>
      <c r="W568" s="231" t="str">
        <f t="shared" si="63"/>
        <v xml:space="preserve"> </v>
      </c>
      <c r="X5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31" t="str">
        <f t="shared" si="64"/>
        <v xml:space="preserve"> </v>
      </c>
      <c r="Z5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31" t="str">
        <f t="shared" si="65"/>
        <v xml:space="preserve"> </v>
      </c>
      <c r="AB5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7" customFormat="1">
      <c r="A569" s="184" t="str">
        <f t="shared" si="66"/>
        <v>71100701014239</v>
      </c>
      <c r="B569" s="185" t="s">
        <v>439</v>
      </c>
      <c r="C569" s="134" t="s">
        <v>189</v>
      </c>
      <c r="D569" s="133" t="s">
        <v>183</v>
      </c>
      <c r="E569" s="132" t="s">
        <v>106</v>
      </c>
      <c r="F569" s="186" t="s">
        <v>106</v>
      </c>
      <c r="G569" s="131">
        <v>4239</v>
      </c>
      <c r="H569" s="17"/>
      <c r="I569" s="25"/>
      <c r="J569" s="26"/>
      <c r="K569" s="26"/>
      <c r="L569" s="29" t="s">
        <v>125</v>
      </c>
      <c r="M569" s="44">
        <v>4239</v>
      </c>
      <c r="N569" s="183">
        <f>+'havelvac 7.2'!N559+'havelvac 7.3'!N559+'havelvac 7.4'!N559+'havelvac 7.5'!N559+'havelvac 7.6'!N559+'havelvac 7.7'!N559+'havelvac 7.9'!N559+'havelvac 7.8'!N559+'havelvac 7.10'!N559+'havelvac 7.11'!N559+'havelvac 7.12'!N559+'havelvac 7.13'!N557</f>
        <v>0</v>
      </c>
      <c r="O569" s="183">
        <f>+'havelvac 7.2'!O559+'havelvac 7.3'!O559+'havelvac 7.4'!O559+'havelvac 7.5'!O559+'havelvac 7.6'!O559+'havelvac 7.7'!O559+'havelvac 7.9'!O559+'havelvac 7.8'!O559+'havelvac 7.10'!O559+'havelvac 7.11'!O559+'havelvac 7.12'!O559+'havelvac 7.13'!O557</f>
        <v>0</v>
      </c>
      <c r="P569" s="231" t="str">
        <f t="shared" si="60"/>
        <v xml:space="preserve"> </v>
      </c>
      <c r="Q5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31" t="str">
        <f t="shared" si="61"/>
        <v xml:space="preserve"> </v>
      </c>
      <c r="S5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31" t="str">
        <f t="shared" si="62"/>
        <v xml:space="preserve"> </v>
      </c>
      <c r="U5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3">
        <f>+'havelvac 7.2'!P559+'havelvac 7.3'!P559+'havelvac 7.4'!P559+'havelvac 7.5'!P559+'havelvac 7.6'!P559+'havelvac 7.7'!P559+'havelvac 7.9'!P559+'havelvac 7.8'!P559+'havelvac 7.10'!P559+'havelvac 7.11'!P559+'havelvac 7.12'!P559+'havelvac 7.13'!P557</f>
        <v>0</v>
      </c>
      <c r="W569" s="231" t="str">
        <f t="shared" si="63"/>
        <v xml:space="preserve"> </v>
      </c>
      <c r="X5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31" t="str">
        <f t="shared" si="64"/>
        <v xml:space="preserve"> </v>
      </c>
      <c r="Z5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31" t="str">
        <f t="shared" si="65"/>
        <v xml:space="preserve"> </v>
      </c>
      <c r="AB5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7" customFormat="1">
      <c r="A570" s="184" t="str">
        <f t="shared" si="66"/>
        <v>71100701014639</v>
      </c>
      <c r="B570" s="185" t="s">
        <v>439</v>
      </c>
      <c r="C570" s="134" t="s">
        <v>189</v>
      </c>
      <c r="D570" s="133" t="s">
        <v>183</v>
      </c>
      <c r="E570" s="132" t="s">
        <v>106</v>
      </c>
      <c r="F570" s="186" t="s">
        <v>106</v>
      </c>
      <c r="G570" s="131">
        <v>4639</v>
      </c>
      <c r="H570" s="17"/>
      <c r="I570" s="25"/>
      <c r="J570" s="26"/>
      <c r="K570" s="26"/>
      <c r="L570" s="32" t="s">
        <v>167</v>
      </c>
      <c r="M570" s="44">
        <v>4639</v>
      </c>
      <c r="N570" s="183">
        <f>+'havelvac 7.2'!N560+'havelvac 7.3'!N560+'havelvac 7.4'!N560+'havelvac 7.5'!N560+'havelvac 7.6'!N560+'havelvac 7.7'!N560+'havelvac 7.9'!N560+'havelvac 7.8'!N560+'havelvac 7.10'!N560+'havelvac 7.11'!N560+'havelvac 7.12'!N560+'havelvac 7.13'!N558</f>
        <v>0</v>
      </c>
      <c r="O570" s="183">
        <f>+'havelvac 7.2'!O560+'havelvac 7.3'!O560+'havelvac 7.4'!O560+'havelvac 7.5'!O560+'havelvac 7.6'!O560+'havelvac 7.7'!O560+'havelvac 7.9'!O560+'havelvac 7.8'!O560+'havelvac 7.10'!O560+'havelvac 7.11'!O560+'havelvac 7.12'!O560+'havelvac 7.13'!O558</f>
        <v>0</v>
      </c>
      <c r="P570" s="231" t="str">
        <f t="shared" si="60"/>
        <v xml:space="preserve"> </v>
      </c>
      <c r="Q5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31" t="str">
        <f t="shared" si="61"/>
        <v xml:space="preserve"> </v>
      </c>
      <c r="S5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31" t="str">
        <f t="shared" si="62"/>
        <v xml:space="preserve"> </v>
      </c>
      <c r="U5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3">
        <f>+'havelvac 7.2'!P560+'havelvac 7.3'!P560+'havelvac 7.4'!P560+'havelvac 7.5'!P560+'havelvac 7.6'!P560+'havelvac 7.7'!P560+'havelvac 7.9'!P560+'havelvac 7.8'!P560+'havelvac 7.10'!P560+'havelvac 7.11'!P560+'havelvac 7.12'!P560+'havelvac 7.13'!P558</f>
        <v>0</v>
      </c>
      <c r="W570" s="231" t="str">
        <f t="shared" si="63"/>
        <v xml:space="preserve"> </v>
      </c>
      <c r="X5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31" t="str">
        <f t="shared" si="64"/>
        <v xml:space="preserve"> </v>
      </c>
      <c r="Z5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31" t="str">
        <f t="shared" si="65"/>
        <v xml:space="preserve"> </v>
      </c>
      <c r="AB5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8" customFormat="1" ht="41.4">
      <c r="A571" s="184" t="str">
        <f t="shared" si="66"/>
        <v>71100701020000</v>
      </c>
      <c r="B571" s="185" t="s">
        <v>439</v>
      </c>
      <c r="C571" s="134" t="s">
        <v>189</v>
      </c>
      <c r="D571" s="133" t="s">
        <v>183</v>
      </c>
      <c r="E571" s="132" t="s">
        <v>106</v>
      </c>
      <c r="F571" s="186" t="s">
        <v>140</v>
      </c>
      <c r="G571" s="187" t="s">
        <v>440</v>
      </c>
      <c r="H571" s="146"/>
      <c r="I571" s="147"/>
      <c r="J571" s="148"/>
      <c r="K571" s="148"/>
      <c r="L571" s="27" t="s">
        <v>346</v>
      </c>
      <c r="M571" s="28"/>
      <c r="N57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7.13'!N559</f>
        <v>#REF!</v>
      </c>
      <c r="O57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7.13'!O559</f>
        <v>#REF!</v>
      </c>
      <c r="P571" s="230" t="str">
        <f t="shared" si="60"/>
        <v xml:space="preserve"> </v>
      </c>
      <c r="Q57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30" t="str">
        <f t="shared" si="61"/>
        <v xml:space="preserve"> </v>
      </c>
      <c r="S57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30" t="str">
        <f t="shared" si="62"/>
        <v xml:space="preserve"> </v>
      </c>
      <c r="U57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7.13'!P559</f>
        <v>#REF!</v>
      </c>
      <c r="W571" s="230" t="str">
        <f t="shared" si="63"/>
        <v xml:space="preserve"> </v>
      </c>
      <c r="X57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30" t="str">
        <f t="shared" si="64"/>
        <v xml:space="preserve"> </v>
      </c>
      <c r="Z57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30" t="str">
        <f t="shared" si="65"/>
        <v xml:space="preserve"> </v>
      </c>
      <c r="AB57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7" customFormat="1">
      <c r="A572" s="184" t="str">
        <f t="shared" si="66"/>
        <v>71100701024239</v>
      </c>
      <c r="B572" s="185" t="s">
        <v>439</v>
      </c>
      <c r="C572" s="134" t="s">
        <v>189</v>
      </c>
      <c r="D572" s="133" t="s">
        <v>183</v>
      </c>
      <c r="E572" s="132" t="s">
        <v>106</v>
      </c>
      <c r="F572" s="186" t="s">
        <v>140</v>
      </c>
      <c r="G572" s="131">
        <v>4239</v>
      </c>
      <c r="H572" s="17"/>
      <c r="I572" s="25"/>
      <c r="J572" s="26"/>
      <c r="K572" s="26"/>
      <c r="L572" s="29" t="s">
        <v>125</v>
      </c>
      <c r="M572" s="44">
        <v>4239</v>
      </c>
      <c r="N5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7.13'!N560</f>
        <v>#REF!</v>
      </c>
      <c r="O5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7.13'!O560</f>
        <v>#REF!</v>
      </c>
      <c r="P572" s="231" t="str">
        <f t="shared" si="60"/>
        <v xml:space="preserve"> </v>
      </c>
      <c r="Q5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31" t="str">
        <f t="shared" si="61"/>
        <v xml:space="preserve"> </v>
      </c>
      <c r="S5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31" t="str">
        <f t="shared" si="62"/>
        <v xml:space="preserve"> </v>
      </c>
      <c r="U5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7.13'!P560</f>
        <v>#REF!</v>
      </c>
      <c r="W572" s="231" t="str">
        <f t="shared" si="63"/>
        <v xml:space="preserve"> </v>
      </c>
      <c r="X5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31" t="str">
        <f t="shared" si="64"/>
        <v xml:space="preserve"> </v>
      </c>
      <c r="Z5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31" t="str">
        <f t="shared" si="65"/>
        <v xml:space="preserve"> </v>
      </c>
      <c r="AB5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8" customFormat="1" ht="27.6">
      <c r="A573" s="184" t="str">
        <f t="shared" si="66"/>
        <v>71100701030000</v>
      </c>
      <c r="B573" s="185" t="s">
        <v>439</v>
      </c>
      <c r="C573" s="134" t="s">
        <v>189</v>
      </c>
      <c r="D573" s="133" t="s">
        <v>183</v>
      </c>
      <c r="E573" s="132" t="s">
        <v>106</v>
      </c>
      <c r="F573" s="186" t="s">
        <v>442</v>
      </c>
      <c r="G573" s="187" t="s">
        <v>440</v>
      </c>
      <c r="H573" s="146"/>
      <c r="I573" s="147"/>
      <c r="J573" s="148"/>
      <c r="K573" s="148"/>
      <c r="L573" s="27" t="s">
        <v>347</v>
      </c>
      <c r="M573" s="28"/>
      <c r="N57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30" t="str">
        <f t="shared" si="60"/>
        <v xml:space="preserve"> </v>
      </c>
      <c r="Q57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30" t="str">
        <f t="shared" si="61"/>
        <v xml:space="preserve"> </v>
      </c>
      <c r="S57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30" t="str">
        <f t="shared" si="62"/>
        <v xml:space="preserve"> </v>
      </c>
      <c r="U57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30" t="str">
        <f t="shared" si="63"/>
        <v xml:space="preserve"> </v>
      </c>
      <c r="X57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30" t="str">
        <f t="shared" si="64"/>
        <v xml:space="preserve"> </v>
      </c>
      <c r="Z57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30" t="str">
        <f t="shared" si="65"/>
        <v xml:space="preserve"> </v>
      </c>
      <c r="AB57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7" customFormat="1">
      <c r="A574" s="184" t="str">
        <f t="shared" si="66"/>
        <v>71100701034216</v>
      </c>
      <c r="B574" s="185" t="s">
        <v>439</v>
      </c>
      <c r="C574" s="134" t="s">
        <v>189</v>
      </c>
      <c r="D574" s="133" t="s">
        <v>183</v>
      </c>
      <c r="E574" s="132" t="s">
        <v>106</v>
      </c>
      <c r="F574" s="186" t="s">
        <v>442</v>
      </c>
      <c r="G574" s="131">
        <v>4216</v>
      </c>
      <c r="H574" s="17"/>
      <c r="I574" s="25"/>
      <c r="J574" s="26"/>
      <c r="K574" s="26"/>
      <c r="L574" s="29" t="s">
        <v>118</v>
      </c>
      <c r="M574" s="13">
        <v>4216</v>
      </c>
      <c r="N5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31" t="str">
        <f t="shared" si="60"/>
        <v xml:space="preserve"> </v>
      </c>
      <c r="Q5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31" t="str">
        <f t="shared" si="61"/>
        <v xml:space="preserve"> </v>
      </c>
      <c r="S5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31" t="str">
        <f t="shared" si="62"/>
        <v xml:space="preserve"> </v>
      </c>
      <c r="U5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31" t="str">
        <f t="shared" si="63"/>
        <v xml:space="preserve"> </v>
      </c>
      <c r="X5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31" t="str">
        <f t="shared" si="64"/>
        <v xml:space="preserve"> </v>
      </c>
      <c r="Z5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31" t="str">
        <f t="shared" si="65"/>
        <v xml:space="preserve"> </v>
      </c>
      <c r="AB5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7" customFormat="1" hidden="1">
      <c r="A575" s="184" t="str">
        <f t="shared" si="66"/>
        <v>71100701034239</v>
      </c>
      <c r="B575" s="185" t="s">
        <v>439</v>
      </c>
      <c r="C575" s="134" t="s">
        <v>189</v>
      </c>
      <c r="D575" s="133" t="s">
        <v>183</v>
      </c>
      <c r="E575" s="132" t="s">
        <v>106</v>
      </c>
      <c r="F575" s="186" t="s">
        <v>442</v>
      </c>
      <c r="G575" s="131">
        <v>4239</v>
      </c>
      <c r="H575" s="17"/>
      <c r="I575" s="25"/>
      <c r="J575" s="26"/>
      <c r="K575" s="26"/>
      <c r="L575" s="29" t="s">
        <v>125</v>
      </c>
      <c r="M575" s="44">
        <v>4239</v>
      </c>
      <c r="N5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31" t="str">
        <f t="shared" si="60"/>
        <v xml:space="preserve"> </v>
      </c>
      <c r="Q5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31" t="str">
        <f t="shared" si="61"/>
        <v xml:space="preserve"> </v>
      </c>
      <c r="S5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31" t="str">
        <f t="shared" si="62"/>
        <v xml:space="preserve"> </v>
      </c>
      <c r="U5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31" t="str">
        <f t="shared" si="63"/>
        <v xml:space="preserve"> </v>
      </c>
      <c r="X5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31" t="str">
        <f t="shared" si="64"/>
        <v xml:space="preserve"> </v>
      </c>
      <c r="Z5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31" t="str">
        <f t="shared" si="65"/>
        <v xml:space="preserve"> </v>
      </c>
      <c r="AB57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7" customFormat="1" hidden="1">
      <c r="A576" s="184" t="str">
        <f t="shared" si="66"/>
        <v>71100701034267</v>
      </c>
      <c r="B576" s="200" t="s">
        <v>439</v>
      </c>
      <c r="C576" s="134" t="s">
        <v>189</v>
      </c>
      <c r="D576" s="133" t="s">
        <v>183</v>
      </c>
      <c r="E576" s="132" t="s">
        <v>106</v>
      </c>
      <c r="F576" s="186" t="s">
        <v>442</v>
      </c>
      <c r="G576" s="131">
        <v>4267</v>
      </c>
      <c r="H576" s="191"/>
      <c r="I576" s="194"/>
      <c r="J576" s="201"/>
      <c r="K576" s="202"/>
      <c r="L576" s="203" t="s">
        <v>130</v>
      </c>
      <c r="M576" s="13">
        <v>4267</v>
      </c>
      <c r="N5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31" t="str">
        <f t="shared" si="60"/>
        <v xml:space="preserve"> </v>
      </c>
      <c r="Q5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31" t="str">
        <f t="shared" si="61"/>
        <v xml:space="preserve"> </v>
      </c>
      <c r="S5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31" t="str">
        <f t="shared" si="62"/>
        <v xml:space="preserve"> </v>
      </c>
      <c r="U5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31" t="str">
        <f t="shared" si="63"/>
        <v xml:space="preserve"> </v>
      </c>
      <c r="X5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31" t="str">
        <f t="shared" si="64"/>
        <v xml:space="preserve"> </v>
      </c>
      <c r="Z5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31" t="str">
        <f t="shared" si="65"/>
        <v xml:space="preserve"> </v>
      </c>
      <c r="AB5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7" customFormat="1">
      <c r="A577" s="184" t="str">
        <f t="shared" si="66"/>
        <v>71100701034269</v>
      </c>
      <c r="B577" s="185" t="s">
        <v>439</v>
      </c>
      <c r="C577" s="134" t="s">
        <v>189</v>
      </c>
      <c r="D577" s="133" t="s">
        <v>183</v>
      </c>
      <c r="E577" s="132" t="s">
        <v>106</v>
      </c>
      <c r="F577" s="186" t="s">
        <v>442</v>
      </c>
      <c r="G577" s="131">
        <v>4269</v>
      </c>
      <c r="H577" s="17"/>
      <c r="I577" s="25"/>
      <c r="J577" s="26"/>
      <c r="K577" s="26"/>
      <c r="L577" s="32" t="s">
        <v>364</v>
      </c>
      <c r="M577" s="44">
        <v>4269</v>
      </c>
      <c r="N5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31" t="str">
        <f t="shared" si="60"/>
        <v xml:space="preserve"> </v>
      </c>
      <c r="Q5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31" t="str">
        <f t="shared" si="61"/>
        <v xml:space="preserve"> </v>
      </c>
      <c r="S5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31" t="str">
        <f t="shared" si="62"/>
        <v xml:space="preserve"> </v>
      </c>
      <c r="U5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31" t="str">
        <f t="shared" si="63"/>
        <v xml:space="preserve"> </v>
      </c>
      <c r="X5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31" t="str">
        <f t="shared" si="64"/>
        <v xml:space="preserve"> </v>
      </c>
      <c r="Z5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31" t="str">
        <f t="shared" si="65"/>
        <v xml:space="preserve"> </v>
      </c>
      <c r="AB5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7" customFormat="1">
      <c r="A578" s="184" t="str">
        <f t="shared" si="66"/>
        <v>71100701034639</v>
      </c>
      <c r="B578" s="185" t="s">
        <v>439</v>
      </c>
      <c r="C578" s="134" t="s">
        <v>189</v>
      </c>
      <c r="D578" s="133" t="s">
        <v>183</v>
      </c>
      <c r="E578" s="132" t="s">
        <v>106</v>
      </c>
      <c r="F578" s="186" t="s">
        <v>442</v>
      </c>
      <c r="G578" s="131">
        <v>4639</v>
      </c>
      <c r="H578" s="25"/>
      <c r="I578" s="25"/>
      <c r="J578" s="26"/>
      <c r="K578" s="26"/>
      <c r="L578" s="29" t="s">
        <v>167</v>
      </c>
      <c r="M578" s="12">
        <v>4639</v>
      </c>
      <c r="N5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31" t="str">
        <f t="shared" si="60"/>
        <v xml:space="preserve"> </v>
      </c>
      <c r="Q5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31" t="str">
        <f t="shared" si="61"/>
        <v xml:space="preserve"> </v>
      </c>
      <c r="S5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31" t="str">
        <f t="shared" si="62"/>
        <v xml:space="preserve"> </v>
      </c>
      <c r="U5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31" t="str">
        <f t="shared" si="63"/>
        <v xml:space="preserve"> </v>
      </c>
      <c r="X5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31" t="str">
        <f t="shared" si="64"/>
        <v xml:space="preserve"> </v>
      </c>
      <c r="Z5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31" t="str">
        <f t="shared" si="65"/>
        <v xml:space="preserve"> </v>
      </c>
      <c r="AB5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7" customFormat="1">
      <c r="A579" s="184" t="str">
        <f t="shared" si="66"/>
        <v>71100701034729</v>
      </c>
      <c r="B579" s="185" t="s">
        <v>439</v>
      </c>
      <c r="C579" s="134" t="s">
        <v>189</v>
      </c>
      <c r="D579" s="133" t="s">
        <v>183</v>
      </c>
      <c r="E579" s="132" t="s">
        <v>106</v>
      </c>
      <c r="F579" s="186" t="s">
        <v>442</v>
      </c>
      <c r="G579" s="131">
        <v>4729</v>
      </c>
      <c r="H579" s="25"/>
      <c r="I579" s="25"/>
      <c r="J579" s="26"/>
      <c r="K579" s="26"/>
      <c r="L579" s="29" t="s">
        <v>348</v>
      </c>
      <c r="M579" s="12">
        <v>4729</v>
      </c>
      <c r="N5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31" t="str">
        <f t="shared" si="60"/>
        <v xml:space="preserve"> </v>
      </c>
      <c r="Q5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31" t="str">
        <f t="shared" si="61"/>
        <v xml:space="preserve"> </v>
      </c>
      <c r="S5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31" t="str">
        <f t="shared" si="62"/>
        <v xml:space="preserve"> </v>
      </c>
      <c r="U5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31" t="str">
        <f t="shared" si="63"/>
        <v xml:space="preserve"> </v>
      </c>
      <c r="X5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31" t="str">
        <f t="shared" si="64"/>
        <v xml:space="preserve"> </v>
      </c>
      <c r="Z5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31" t="str">
        <f t="shared" si="65"/>
        <v xml:space="preserve"> </v>
      </c>
      <c r="AB57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7" customFormat="1" ht="26.4">
      <c r="A580" s="184" t="str">
        <f t="shared" si="66"/>
        <v>71100701034819</v>
      </c>
      <c r="B580" s="185" t="s">
        <v>439</v>
      </c>
      <c r="C580" s="134" t="s">
        <v>189</v>
      </c>
      <c r="D580" s="133" t="s">
        <v>183</v>
      </c>
      <c r="E580" s="132" t="s">
        <v>106</v>
      </c>
      <c r="F580" s="186" t="s">
        <v>442</v>
      </c>
      <c r="G580" s="131">
        <v>4819</v>
      </c>
      <c r="H580" s="17"/>
      <c r="I580" s="25"/>
      <c r="J580" s="26"/>
      <c r="K580" s="26"/>
      <c r="L580" s="29" t="s">
        <v>219</v>
      </c>
      <c r="M580" s="44">
        <v>4819</v>
      </c>
      <c r="N5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31" t="str">
        <f t="shared" si="60"/>
        <v xml:space="preserve"> </v>
      </c>
      <c r="Q5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31" t="str">
        <f t="shared" si="61"/>
        <v xml:space="preserve"> </v>
      </c>
      <c r="S5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31" t="str">
        <f t="shared" si="62"/>
        <v xml:space="preserve"> </v>
      </c>
      <c r="U5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31" t="str">
        <f t="shared" si="63"/>
        <v xml:space="preserve"> </v>
      </c>
      <c r="X5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31" t="str">
        <f t="shared" si="64"/>
        <v xml:space="preserve"> </v>
      </c>
      <c r="Z5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31" t="str">
        <f t="shared" si="65"/>
        <v xml:space="preserve"> </v>
      </c>
      <c r="AB5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8" customFormat="1" ht="13.8">
      <c r="A581" s="184" t="str">
        <f t="shared" si="66"/>
        <v>71100701040000</v>
      </c>
      <c r="B581" s="185" t="s">
        <v>439</v>
      </c>
      <c r="C581" s="134" t="s">
        <v>189</v>
      </c>
      <c r="D581" s="133" t="s">
        <v>183</v>
      </c>
      <c r="E581" s="132" t="s">
        <v>106</v>
      </c>
      <c r="F581" s="186" t="s">
        <v>155</v>
      </c>
      <c r="G581" s="187" t="s">
        <v>440</v>
      </c>
      <c r="H581" s="146"/>
      <c r="I581" s="147"/>
      <c r="J581" s="148"/>
      <c r="K581" s="148"/>
      <c r="L581" s="27" t="s">
        <v>349</v>
      </c>
      <c r="M581" s="28"/>
      <c r="N5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30" t="str">
        <f t="shared" si="60"/>
        <v xml:space="preserve"> </v>
      </c>
      <c r="Q5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30" t="str">
        <f t="shared" si="61"/>
        <v xml:space="preserve"> </v>
      </c>
      <c r="S5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30" t="str">
        <f t="shared" si="62"/>
        <v xml:space="preserve"> </v>
      </c>
      <c r="U5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30" t="str">
        <f t="shared" si="63"/>
        <v xml:space="preserve"> </v>
      </c>
      <c r="X5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30" t="str">
        <f t="shared" si="64"/>
        <v xml:space="preserve"> </v>
      </c>
      <c r="Z5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30" t="str">
        <f t="shared" si="65"/>
        <v xml:space="preserve"> </v>
      </c>
      <c r="AB58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7" customFormat="1">
      <c r="A582" s="184" t="str">
        <f t="shared" si="66"/>
        <v>71100701044216</v>
      </c>
      <c r="B582" s="185" t="s">
        <v>439</v>
      </c>
      <c r="C582" s="134" t="s">
        <v>189</v>
      </c>
      <c r="D582" s="133" t="s">
        <v>183</v>
      </c>
      <c r="E582" s="132" t="s">
        <v>106</v>
      </c>
      <c r="F582" s="186" t="s">
        <v>155</v>
      </c>
      <c r="G582" s="131">
        <v>4216</v>
      </c>
      <c r="H582" s="17"/>
      <c r="I582" s="25"/>
      <c r="J582" s="26"/>
      <c r="K582" s="26"/>
      <c r="L582" s="29" t="s">
        <v>118</v>
      </c>
      <c r="M582" s="13">
        <v>4216</v>
      </c>
      <c r="N582" s="183" t="e">
        <f>+'havelvac 7.2'!N565+'havelvac 7.3'!N565+'havelvac 7.4'!N565+'havelvac 7.5'!N565+'havelvac 7.6'!N565+'havelvac 7.7'!N565+'havelvac 7.9'!N565+'havelvac 7.8'!N565+'havelvac 7.10'!N565+'havelvac 7.11'!N565+'havelvac 7.12'!N565+'havelvac 7.13'!#REF!</f>
        <v>#REF!</v>
      </c>
      <c r="O582" s="183" t="e">
        <f>+'havelvac 7.2'!O565+'havelvac 7.3'!O565+'havelvac 7.4'!O565+'havelvac 7.5'!O565+'havelvac 7.6'!O565+'havelvac 7.7'!O565+'havelvac 7.9'!O565+'havelvac 7.8'!O565+'havelvac 7.10'!O565+'havelvac 7.11'!O565+'havelvac 7.12'!O565+'havelvac 7.13'!#REF!</f>
        <v>#REF!</v>
      </c>
      <c r="P582" s="231" t="str">
        <f t="shared" si="60"/>
        <v xml:space="preserve"> </v>
      </c>
      <c r="Q5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31" t="str">
        <f t="shared" si="61"/>
        <v xml:space="preserve"> </v>
      </c>
      <c r="S5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31" t="str">
        <f t="shared" si="62"/>
        <v xml:space="preserve"> </v>
      </c>
      <c r="U5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3" t="e">
        <f>+'havelvac 7.2'!P565+'havelvac 7.3'!P565+'havelvac 7.4'!P565+'havelvac 7.5'!P565+'havelvac 7.6'!P565+'havelvac 7.7'!P565+'havelvac 7.9'!P565+'havelvac 7.8'!P565+'havelvac 7.10'!P565+'havelvac 7.11'!P565+'havelvac 7.12'!P565+'havelvac 7.13'!#REF!</f>
        <v>#REF!</v>
      </c>
      <c r="W582" s="231" t="str">
        <f t="shared" si="63"/>
        <v xml:space="preserve"> </v>
      </c>
      <c r="X5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31" t="str">
        <f t="shared" si="64"/>
        <v xml:space="preserve"> </v>
      </c>
      <c r="Z5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31" t="str">
        <f t="shared" si="65"/>
        <v xml:space="preserve"> </v>
      </c>
      <c r="AB5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7" customFormat="1">
      <c r="A583" s="184" t="str">
        <f t="shared" si="66"/>
        <v>71100701044239</v>
      </c>
      <c r="B583" s="185" t="s">
        <v>439</v>
      </c>
      <c r="C583" s="134" t="s">
        <v>189</v>
      </c>
      <c r="D583" s="133" t="s">
        <v>183</v>
      </c>
      <c r="E583" s="132" t="s">
        <v>106</v>
      </c>
      <c r="F583" s="186" t="s">
        <v>155</v>
      </c>
      <c r="G583" s="131">
        <v>4239</v>
      </c>
      <c r="H583" s="17"/>
      <c r="I583" s="25"/>
      <c r="J583" s="26"/>
      <c r="K583" s="26"/>
      <c r="L583" s="29" t="s">
        <v>125</v>
      </c>
      <c r="M583" s="44">
        <v>4239</v>
      </c>
      <c r="N583" s="183" t="e">
        <f>+'havelvac 7.2'!N566+'havelvac 7.3'!N566+'havelvac 7.4'!N566+'havelvac 7.5'!N566+'havelvac 7.6'!N566+'havelvac 7.7'!N566+'havelvac 7.9'!N566+'havelvac 7.8'!N566+'havelvac 7.10'!N566+'havelvac 7.11'!N566+'havelvac 7.12'!N566+'havelvac 7.13'!#REF!</f>
        <v>#REF!</v>
      </c>
      <c r="O583" s="183" t="e">
        <f>+'havelvac 7.2'!O566+'havelvac 7.3'!O566+'havelvac 7.4'!O566+'havelvac 7.5'!O566+'havelvac 7.6'!O566+'havelvac 7.7'!O566+'havelvac 7.9'!O566+'havelvac 7.8'!O566+'havelvac 7.10'!O566+'havelvac 7.11'!O566+'havelvac 7.12'!O566+'havelvac 7.13'!#REF!</f>
        <v>#REF!</v>
      </c>
      <c r="P583" s="231" t="str">
        <f t="shared" si="60"/>
        <v xml:space="preserve"> </v>
      </c>
      <c r="Q5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31" t="str">
        <f t="shared" si="61"/>
        <v xml:space="preserve"> </v>
      </c>
      <c r="S5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31" t="str">
        <f t="shared" si="62"/>
        <v xml:space="preserve"> </v>
      </c>
      <c r="U5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3" t="e">
        <f>+'havelvac 7.2'!P566+'havelvac 7.3'!P566+'havelvac 7.4'!P566+'havelvac 7.5'!P566+'havelvac 7.6'!P566+'havelvac 7.7'!P566+'havelvac 7.9'!P566+'havelvac 7.8'!P566+'havelvac 7.10'!P566+'havelvac 7.11'!P566+'havelvac 7.12'!P566+'havelvac 7.13'!#REF!</f>
        <v>#REF!</v>
      </c>
      <c r="W583" s="231" t="str">
        <f t="shared" si="63"/>
        <v xml:space="preserve"> </v>
      </c>
      <c r="X5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31" t="str">
        <f t="shared" si="64"/>
        <v xml:space="preserve"> </v>
      </c>
      <c r="Z5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31" t="str">
        <f t="shared" si="65"/>
        <v xml:space="preserve"> </v>
      </c>
      <c r="AB58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7" customFormat="1">
      <c r="A584" s="184" t="str">
        <f t="shared" si="66"/>
        <v>71100701044269</v>
      </c>
      <c r="B584" s="185" t="s">
        <v>439</v>
      </c>
      <c r="C584" s="134" t="s">
        <v>189</v>
      </c>
      <c r="D584" s="133" t="s">
        <v>183</v>
      </c>
      <c r="E584" s="132" t="s">
        <v>106</v>
      </c>
      <c r="F584" s="186" t="s">
        <v>155</v>
      </c>
      <c r="G584" s="131">
        <v>4269</v>
      </c>
      <c r="H584" s="17"/>
      <c r="I584" s="25"/>
      <c r="J584" s="26"/>
      <c r="K584" s="26"/>
      <c r="L584" s="32" t="s">
        <v>364</v>
      </c>
      <c r="M584" s="44">
        <v>4269</v>
      </c>
      <c r="N584" s="183">
        <f>+'havelvac 7.2'!N567+'havelvac 7.3'!N567+'havelvac 7.4'!N567+'havelvac 7.5'!N567+'havelvac 7.6'!N567+'havelvac 7.7'!N567+'havelvac 7.9'!N567+'havelvac 7.8'!N567+'havelvac 7.10'!N567+'havelvac 7.11'!N567+'havelvac 7.12'!N567+'havelvac 7.13'!N565</f>
        <v>0</v>
      </c>
      <c r="O584" s="183">
        <f>+'havelvac 7.2'!O567+'havelvac 7.3'!O567+'havelvac 7.4'!O567+'havelvac 7.5'!O567+'havelvac 7.6'!O567+'havelvac 7.7'!O567+'havelvac 7.9'!O567+'havelvac 7.8'!O567+'havelvac 7.10'!O567+'havelvac 7.11'!O567+'havelvac 7.12'!O567+'havelvac 7.13'!O565</f>
        <v>0</v>
      </c>
      <c r="P584" s="231" t="str">
        <f t="shared" si="60"/>
        <v xml:space="preserve"> </v>
      </c>
      <c r="Q5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31" t="str">
        <f t="shared" si="61"/>
        <v xml:space="preserve"> </v>
      </c>
      <c r="S5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31" t="str">
        <f t="shared" si="62"/>
        <v xml:space="preserve"> </v>
      </c>
      <c r="U5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3">
        <f>+'havelvac 7.2'!P567+'havelvac 7.3'!P567+'havelvac 7.4'!P567+'havelvac 7.5'!P567+'havelvac 7.6'!P567+'havelvac 7.7'!P567+'havelvac 7.9'!P567+'havelvac 7.8'!P567+'havelvac 7.10'!P567+'havelvac 7.11'!P567+'havelvac 7.12'!P567+'havelvac 7.13'!P565</f>
        <v>0</v>
      </c>
      <c r="W584" s="231" t="str">
        <f t="shared" si="63"/>
        <v xml:space="preserve"> </v>
      </c>
      <c r="X5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31" t="str">
        <f t="shared" si="64"/>
        <v xml:space="preserve"> </v>
      </c>
      <c r="Z5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31" t="str">
        <f t="shared" si="65"/>
        <v xml:space="preserve"> </v>
      </c>
      <c r="AB58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7" customFormat="1" ht="26.4" hidden="1">
      <c r="A585" s="184" t="str">
        <f t="shared" si="66"/>
        <v>71100701044521</v>
      </c>
      <c r="B585" s="185" t="s">
        <v>439</v>
      </c>
      <c r="C585" s="134" t="s">
        <v>189</v>
      </c>
      <c r="D585" s="133" t="s">
        <v>183</v>
      </c>
      <c r="E585" s="132" t="s">
        <v>106</v>
      </c>
      <c r="F585" s="186" t="s">
        <v>155</v>
      </c>
      <c r="G585" s="131">
        <v>4521</v>
      </c>
      <c r="H585" s="17"/>
      <c r="I585" s="25"/>
      <c r="J585" s="26"/>
      <c r="K585" s="26"/>
      <c r="L585" s="30" t="s">
        <v>267</v>
      </c>
      <c r="M585" s="44">
        <v>4521</v>
      </c>
      <c r="N585" s="183">
        <f>+'havelvac 7.2'!N568+'havelvac 7.3'!N568+'havelvac 7.4'!N568+'havelvac 7.5'!N568+'havelvac 7.6'!N568+'havelvac 7.7'!N568+'havelvac 7.9'!N568+'havelvac 7.8'!N568+'havelvac 7.10'!N568+'havelvac 7.11'!N568+'havelvac 7.12'!N568+'havelvac 7.13'!N566</f>
        <v>0</v>
      </c>
      <c r="O585" s="183">
        <f>+'havelvac 7.2'!O568+'havelvac 7.3'!O568+'havelvac 7.4'!O568+'havelvac 7.5'!O568+'havelvac 7.6'!O568+'havelvac 7.7'!O568+'havelvac 7.9'!O568+'havelvac 7.8'!O568+'havelvac 7.10'!O568+'havelvac 7.11'!O568+'havelvac 7.12'!O568+'havelvac 7.13'!O566</f>
        <v>0</v>
      </c>
      <c r="P585" s="231" t="str">
        <f t="shared" si="60"/>
        <v xml:space="preserve"> </v>
      </c>
      <c r="Q5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31" t="str">
        <f t="shared" si="61"/>
        <v xml:space="preserve"> </v>
      </c>
      <c r="S5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31" t="str">
        <f t="shared" si="62"/>
        <v xml:space="preserve"> </v>
      </c>
      <c r="U5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3">
        <f>+'havelvac 7.2'!P568+'havelvac 7.3'!P568+'havelvac 7.4'!P568+'havelvac 7.5'!P568+'havelvac 7.6'!P568+'havelvac 7.7'!P568+'havelvac 7.9'!P568+'havelvac 7.8'!P568+'havelvac 7.10'!P568+'havelvac 7.11'!P568+'havelvac 7.12'!P568+'havelvac 7.13'!P566</f>
        <v>0</v>
      </c>
      <c r="W585" s="231" t="str">
        <f t="shared" si="63"/>
        <v xml:space="preserve"> </v>
      </c>
      <c r="X5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31" t="str">
        <f t="shared" si="64"/>
        <v xml:space="preserve"> </v>
      </c>
      <c r="Z5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31" t="str">
        <f t="shared" si="65"/>
        <v xml:space="preserve"> </v>
      </c>
      <c r="AB5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7" customFormat="1">
      <c r="A586" s="184" t="str">
        <f t="shared" si="66"/>
        <v>71100701044639</v>
      </c>
      <c r="B586" s="185" t="s">
        <v>439</v>
      </c>
      <c r="C586" s="134" t="s">
        <v>189</v>
      </c>
      <c r="D586" s="133" t="s">
        <v>183</v>
      </c>
      <c r="E586" s="132" t="s">
        <v>106</v>
      </c>
      <c r="F586" s="186" t="s">
        <v>155</v>
      </c>
      <c r="G586" s="131">
        <v>4639</v>
      </c>
      <c r="H586" s="25"/>
      <c r="I586" s="25"/>
      <c r="J586" s="26"/>
      <c r="K586" s="26"/>
      <c r="L586" s="29" t="s">
        <v>167</v>
      </c>
      <c r="M586" s="12">
        <v>4639</v>
      </c>
      <c r="N586" s="183">
        <f>+'havelvac 7.2'!N569+'havelvac 7.3'!N569+'havelvac 7.4'!N569+'havelvac 7.5'!N569+'havelvac 7.6'!N569+'havelvac 7.7'!N569+'havelvac 7.9'!N569+'havelvac 7.8'!N569+'havelvac 7.10'!N569+'havelvac 7.11'!N569+'havelvac 7.12'!N569+'havelvac 7.13'!N567</f>
        <v>0</v>
      </c>
      <c r="O586" s="183">
        <f>+'havelvac 7.2'!O569+'havelvac 7.3'!O569+'havelvac 7.4'!O569+'havelvac 7.5'!O569+'havelvac 7.6'!O569+'havelvac 7.7'!O569+'havelvac 7.9'!O569+'havelvac 7.8'!O569+'havelvac 7.10'!O569+'havelvac 7.11'!O569+'havelvac 7.12'!O569+'havelvac 7.13'!O567</f>
        <v>0</v>
      </c>
      <c r="P586" s="231" t="str">
        <f t="shared" si="60"/>
        <v xml:space="preserve"> </v>
      </c>
      <c r="Q5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31" t="str">
        <f t="shared" si="61"/>
        <v xml:space="preserve"> </v>
      </c>
      <c r="S5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31" t="str">
        <f t="shared" si="62"/>
        <v xml:space="preserve"> </v>
      </c>
      <c r="U5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3">
        <f>+'havelvac 7.2'!P569+'havelvac 7.3'!P569+'havelvac 7.4'!P569+'havelvac 7.5'!P569+'havelvac 7.6'!P569+'havelvac 7.7'!P569+'havelvac 7.9'!P569+'havelvac 7.8'!P569+'havelvac 7.10'!P569+'havelvac 7.11'!P569+'havelvac 7.12'!P569+'havelvac 7.13'!P567</f>
        <v>0</v>
      </c>
      <c r="W586" s="231" t="str">
        <f t="shared" si="63"/>
        <v xml:space="preserve"> </v>
      </c>
      <c r="X5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31" t="str">
        <f t="shared" si="64"/>
        <v xml:space="preserve"> </v>
      </c>
      <c r="Z5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31" t="str">
        <f t="shared" si="65"/>
        <v xml:space="preserve"> </v>
      </c>
      <c r="AB5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7" customFormat="1">
      <c r="A587" s="184" t="str">
        <f t="shared" si="66"/>
        <v>71100701044729</v>
      </c>
      <c r="B587" s="185" t="s">
        <v>439</v>
      </c>
      <c r="C587" s="134" t="s">
        <v>189</v>
      </c>
      <c r="D587" s="133" t="s">
        <v>183</v>
      </c>
      <c r="E587" s="132" t="s">
        <v>106</v>
      </c>
      <c r="F587" s="186" t="s">
        <v>155</v>
      </c>
      <c r="G587" s="131">
        <v>4729</v>
      </c>
      <c r="H587" s="25"/>
      <c r="I587" s="25"/>
      <c r="J587" s="26"/>
      <c r="K587" s="26"/>
      <c r="L587" s="29" t="s">
        <v>348</v>
      </c>
      <c r="M587" s="12">
        <v>4729</v>
      </c>
      <c r="N587" s="183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87" s="183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87" s="231" t="str">
        <f t="shared" si="60"/>
        <v xml:space="preserve"> </v>
      </c>
      <c r="Q5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31" t="str">
        <f t="shared" si="61"/>
        <v xml:space="preserve"> </v>
      </c>
      <c r="S5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31" t="str">
        <f t="shared" si="62"/>
        <v xml:space="preserve"> </v>
      </c>
      <c r="U5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3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87" s="231" t="str">
        <f t="shared" si="63"/>
        <v xml:space="preserve"> </v>
      </c>
      <c r="X5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31" t="str">
        <f t="shared" si="64"/>
        <v xml:space="preserve"> </v>
      </c>
      <c r="Z5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31" t="str">
        <f t="shared" si="65"/>
        <v xml:space="preserve"> </v>
      </c>
      <c r="AB5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7" customFormat="1" ht="26.4">
      <c r="A588" s="184" t="str">
        <f t="shared" si="66"/>
        <v>71100701044819</v>
      </c>
      <c r="B588" s="185" t="s">
        <v>439</v>
      </c>
      <c r="C588" s="134" t="s">
        <v>189</v>
      </c>
      <c r="D588" s="133" t="s">
        <v>183</v>
      </c>
      <c r="E588" s="132" t="s">
        <v>106</v>
      </c>
      <c r="F588" s="186" t="s">
        <v>155</v>
      </c>
      <c r="G588" s="131">
        <v>4819</v>
      </c>
      <c r="H588" s="25"/>
      <c r="I588" s="25"/>
      <c r="J588" s="26"/>
      <c r="K588" s="26"/>
      <c r="L588" s="29" t="s">
        <v>219</v>
      </c>
      <c r="M588" s="12">
        <v>4819</v>
      </c>
      <c r="N588" s="183">
        <f>+'havelvac 7.2'!N572+'havelvac 7.3'!N572+'havelvac 7.4'!N572+'havelvac 7.5'!N572+'havelvac 7.6'!N572+'havelvac 7.7'!N572+'havelvac 7.9'!N572+'havelvac 7.8'!N572+'havelvac 7.10'!N572+'havelvac 7.11'!N572+'havelvac 7.12'!N572+'havelvac 7.13'!N569</f>
        <v>0</v>
      </c>
      <c r="O588" s="183">
        <f>+'havelvac 7.2'!O572+'havelvac 7.3'!O572+'havelvac 7.4'!O572+'havelvac 7.5'!O572+'havelvac 7.6'!O572+'havelvac 7.7'!O572+'havelvac 7.9'!O572+'havelvac 7.8'!O572+'havelvac 7.10'!O572+'havelvac 7.11'!O572+'havelvac 7.12'!O572+'havelvac 7.13'!O569</f>
        <v>0</v>
      </c>
      <c r="P588" s="231" t="str">
        <f t="shared" si="60"/>
        <v xml:space="preserve"> </v>
      </c>
      <c r="Q5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31" t="str">
        <f t="shared" si="61"/>
        <v xml:space="preserve"> </v>
      </c>
      <c r="S5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31" t="str">
        <f t="shared" si="62"/>
        <v xml:space="preserve"> </v>
      </c>
      <c r="U5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3">
        <f>+'havelvac 7.2'!P572+'havelvac 7.3'!P572+'havelvac 7.4'!P572+'havelvac 7.5'!P572+'havelvac 7.6'!P572+'havelvac 7.7'!P572+'havelvac 7.9'!P572+'havelvac 7.8'!P572+'havelvac 7.10'!P572+'havelvac 7.11'!P572+'havelvac 7.12'!P572+'havelvac 7.13'!P569</f>
        <v>0</v>
      </c>
      <c r="W588" s="231" t="str">
        <f t="shared" si="63"/>
        <v xml:space="preserve"> </v>
      </c>
      <c r="X5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31" t="str">
        <f t="shared" si="64"/>
        <v xml:space="preserve"> </v>
      </c>
      <c r="Z5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31" t="str">
        <f t="shared" si="65"/>
        <v xml:space="preserve"> </v>
      </c>
      <c r="AB58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8" customFormat="1" ht="27.6">
      <c r="A589" s="184" t="str">
        <f t="shared" si="66"/>
        <v>71100701050000</v>
      </c>
      <c r="B589" s="185" t="s">
        <v>439</v>
      </c>
      <c r="C589" s="134" t="s">
        <v>189</v>
      </c>
      <c r="D589" s="133" t="s">
        <v>183</v>
      </c>
      <c r="E589" s="132" t="s">
        <v>106</v>
      </c>
      <c r="F589" s="186" t="s">
        <v>149</v>
      </c>
      <c r="G589" s="187" t="s">
        <v>440</v>
      </c>
      <c r="H589" s="146"/>
      <c r="I589" s="147"/>
      <c r="J589" s="148"/>
      <c r="K589" s="148"/>
      <c r="L589" s="27" t="s">
        <v>350</v>
      </c>
      <c r="M589" s="28"/>
      <c r="N589" s="197">
        <f>+'havelvac 7.2'!N573+'havelvac 7.3'!N573+'havelvac 7.4'!N573+'havelvac 7.5'!N573+'havelvac 7.6'!N573+'havelvac 7.7'!N573+'havelvac 7.9'!N573+'havelvac 7.8'!N573+'havelvac 7.10'!N573+'havelvac 7.11'!N573+'havelvac 7.12'!N573+'havelvac 7.13'!N570</f>
        <v>0</v>
      </c>
      <c r="O589" s="197">
        <f>+'havelvac 7.2'!O573+'havelvac 7.3'!O573+'havelvac 7.4'!O573+'havelvac 7.5'!O573+'havelvac 7.6'!O573+'havelvac 7.7'!O573+'havelvac 7.9'!O573+'havelvac 7.8'!O573+'havelvac 7.10'!O573+'havelvac 7.11'!O573+'havelvac 7.12'!O573+'havelvac 7.13'!O570</f>
        <v>0</v>
      </c>
      <c r="P589" s="230" t="str">
        <f t="shared" si="60"/>
        <v xml:space="preserve"> </v>
      </c>
      <c r="Q58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30" t="str">
        <f t="shared" si="61"/>
        <v xml:space="preserve"> </v>
      </c>
      <c r="S58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30" t="str">
        <f t="shared" si="62"/>
        <v xml:space="preserve"> </v>
      </c>
      <c r="U58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7">
        <f>+'havelvac 7.2'!P573+'havelvac 7.3'!P573+'havelvac 7.4'!P573+'havelvac 7.5'!P573+'havelvac 7.6'!P573+'havelvac 7.7'!P573+'havelvac 7.9'!P573+'havelvac 7.8'!P573+'havelvac 7.10'!P573+'havelvac 7.11'!P573+'havelvac 7.12'!P573+'havelvac 7.13'!P570</f>
        <v>0</v>
      </c>
      <c r="W589" s="230" t="str">
        <f t="shared" si="63"/>
        <v xml:space="preserve"> </v>
      </c>
      <c r="X58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30" t="str">
        <f t="shared" si="64"/>
        <v xml:space="preserve"> </v>
      </c>
      <c r="Z58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30" t="str">
        <f t="shared" si="65"/>
        <v xml:space="preserve"> </v>
      </c>
      <c r="AB589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7" customFormat="1" ht="26.4">
      <c r="A590" s="184" t="str">
        <f t="shared" si="66"/>
        <v>71100701054819</v>
      </c>
      <c r="B590" s="185" t="s">
        <v>439</v>
      </c>
      <c r="C590" s="134" t="s">
        <v>189</v>
      </c>
      <c r="D590" s="133" t="s">
        <v>183</v>
      </c>
      <c r="E590" s="132" t="s">
        <v>106</v>
      </c>
      <c r="F590" s="186" t="s">
        <v>149</v>
      </c>
      <c r="G590" s="131">
        <v>4819</v>
      </c>
      <c r="H590" s="25"/>
      <c r="I590" s="25"/>
      <c r="J590" s="26"/>
      <c r="K590" s="26"/>
      <c r="L590" s="29" t="s">
        <v>219</v>
      </c>
      <c r="M590" s="12">
        <v>4819</v>
      </c>
      <c r="N590" s="183">
        <f>+'havelvac 7.2'!N64+'havelvac 7.3'!N64+'havelvac 7.4'!N64+'havelvac 7.5'!N64+'havelvac 7.6'!N64+'havelvac 7.7'!N64+'havelvac 7.9'!N64+'havelvac 7.8'!N64+'havelvac 7.10'!N64+'havelvac 7.11'!N64+'havelvac 7.12'!N64+'havelvac 7.13'!N572</f>
        <v>0</v>
      </c>
      <c r="O590" s="183">
        <f>+'havelvac 7.2'!O64+'havelvac 7.3'!O64+'havelvac 7.4'!O64+'havelvac 7.5'!O64+'havelvac 7.6'!O64+'havelvac 7.7'!O64+'havelvac 7.9'!O64+'havelvac 7.8'!O64+'havelvac 7.10'!O64+'havelvac 7.11'!O64+'havelvac 7.12'!O64+'havelvac 7.13'!O572</f>
        <v>0</v>
      </c>
      <c r="P590" s="231" t="str">
        <f t="shared" si="60"/>
        <v xml:space="preserve"> </v>
      </c>
      <c r="Q5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31" t="str">
        <f t="shared" si="61"/>
        <v xml:space="preserve"> </v>
      </c>
      <c r="S5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31" t="str">
        <f t="shared" si="62"/>
        <v xml:space="preserve"> </v>
      </c>
      <c r="U5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3">
        <f>+'havelvac 7.2'!P64+'havelvac 7.3'!P64+'havelvac 7.4'!P64+'havelvac 7.5'!P64+'havelvac 7.6'!P64+'havelvac 7.7'!P64+'havelvac 7.9'!P64+'havelvac 7.8'!P64+'havelvac 7.10'!P64+'havelvac 7.11'!P64+'havelvac 7.12'!P64+'havelvac 7.13'!P572</f>
        <v>0</v>
      </c>
      <c r="W590" s="231" t="str">
        <f t="shared" si="63"/>
        <v xml:space="preserve"> </v>
      </c>
      <c r="X5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31" t="str">
        <f t="shared" si="64"/>
        <v xml:space="preserve"> </v>
      </c>
      <c r="Z5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31" t="str">
        <f t="shared" si="65"/>
        <v xml:space="preserve"> </v>
      </c>
      <c r="AB5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9" customFormat="1" ht="27.6">
      <c r="A591" s="184" t="str">
        <f t="shared" si="66"/>
        <v>71100900000000</v>
      </c>
      <c r="B591" s="185" t="s">
        <v>439</v>
      </c>
      <c r="C591" s="134" t="s">
        <v>189</v>
      </c>
      <c r="D591" s="133" t="s">
        <v>187</v>
      </c>
      <c r="E591" s="132" t="s">
        <v>441</v>
      </c>
      <c r="F591" s="186" t="s">
        <v>441</v>
      </c>
      <c r="G591" s="187" t="s">
        <v>440</v>
      </c>
      <c r="H591" s="175">
        <v>3090</v>
      </c>
      <c r="I591" s="166" t="s">
        <v>189</v>
      </c>
      <c r="J591" s="167">
        <v>9</v>
      </c>
      <c r="K591" s="167">
        <v>0</v>
      </c>
      <c r="L591" s="168" t="s">
        <v>351</v>
      </c>
      <c r="M591" s="176"/>
      <c r="N591" s="188">
        <f>+'havelvac 7.2'!N65+'havelvac 7.3'!N65+'havelvac 7.4'!N65+'havelvac 7.5'!N65+'havelvac 7.6'!N65+'havelvac 7.7'!N65+'havelvac 7.9'!N65+'havelvac 7.8'!N65+'havelvac 7.10'!N65+'havelvac 7.11'!N65+'havelvac 7.12'!N65+'havelvac 7.13'!N573</f>
        <v>0</v>
      </c>
      <c r="O591" s="188">
        <f>+'havelvac 7.2'!O65+'havelvac 7.3'!O65+'havelvac 7.4'!O65+'havelvac 7.5'!O65+'havelvac 7.6'!O65+'havelvac 7.7'!O65+'havelvac 7.9'!O65+'havelvac 7.8'!O65+'havelvac 7.10'!O65+'havelvac 7.11'!O65+'havelvac 7.12'!O65+'havelvac 7.13'!O573</f>
        <v>0</v>
      </c>
      <c r="P591" s="228" t="str">
        <f t="shared" si="60"/>
        <v xml:space="preserve"> </v>
      </c>
      <c r="Q5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8" t="str">
        <f t="shared" si="61"/>
        <v xml:space="preserve"> </v>
      </c>
      <c r="S5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8" t="str">
        <f t="shared" si="62"/>
        <v xml:space="preserve"> </v>
      </c>
      <c r="U5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8">
        <f>+'havelvac 7.2'!P65+'havelvac 7.3'!P65+'havelvac 7.4'!P65+'havelvac 7.5'!P65+'havelvac 7.6'!P65+'havelvac 7.7'!P65+'havelvac 7.9'!P65+'havelvac 7.8'!P65+'havelvac 7.10'!P65+'havelvac 7.11'!P65+'havelvac 7.12'!P65+'havelvac 7.13'!P573</f>
        <v>0</v>
      </c>
      <c r="W591" s="228" t="str">
        <f t="shared" si="63"/>
        <v xml:space="preserve"> </v>
      </c>
      <c r="X5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8" t="str">
        <f t="shared" si="64"/>
        <v xml:space="preserve"> </v>
      </c>
      <c r="Z5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8" t="str">
        <f t="shared" si="65"/>
        <v xml:space="preserve"> </v>
      </c>
      <c r="AB5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7" customFormat="1" ht="13.2">
      <c r="A592" s="184" t="str">
        <f t="shared" si="66"/>
        <v>71100900000001</v>
      </c>
      <c r="B592" s="185" t="s">
        <v>439</v>
      </c>
      <c r="C592" s="134" t="s">
        <v>189</v>
      </c>
      <c r="D592" s="133" t="s">
        <v>187</v>
      </c>
      <c r="E592" s="132" t="s">
        <v>441</v>
      </c>
      <c r="F592" s="186" t="s">
        <v>441</v>
      </c>
      <c r="G592" s="187" t="s">
        <v>96</v>
      </c>
      <c r="H592" s="25"/>
      <c r="I592" s="18"/>
      <c r="J592" s="19"/>
      <c r="K592" s="19"/>
      <c r="L592" s="30" t="s">
        <v>110</v>
      </c>
      <c r="M592" s="31"/>
      <c r="N592" s="190">
        <f>+'havelvac 7.2'!N574+'havelvac 7.3'!N574+'havelvac 7.4'!N574+'havelvac 7.5'!N574+'havelvac 7.6'!N574+'havelvac 7.7'!N574+'havelvac 7.9'!N574+'havelvac 7.8'!N574+'havelvac 7.10'!N574+'havelvac 7.11'!N574+'havelvac 7.12'!N574+'havelvac 7.13'!N64</f>
        <v>0</v>
      </c>
      <c r="O592" s="190">
        <f>+'havelvac 7.2'!O574+'havelvac 7.3'!O574+'havelvac 7.4'!O574+'havelvac 7.5'!O574+'havelvac 7.6'!O574+'havelvac 7.7'!O574+'havelvac 7.9'!O574+'havelvac 7.8'!O574+'havelvac 7.10'!O574+'havelvac 7.11'!O574+'havelvac 7.12'!O574+'havelvac 7.13'!O64</f>
        <v>0</v>
      </c>
      <c r="P592" s="227" t="str">
        <f t="shared" ref="P592:P622" si="67">IFERROR(Q592/O592, " ")</f>
        <v xml:space="preserve"> </v>
      </c>
      <c r="Q59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7" t="str">
        <f t="shared" ref="R592:R622" si="68">IFERROR(S592/O592, " ")</f>
        <v xml:space="preserve"> </v>
      </c>
      <c r="S59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7" t="str">
        <f t="shared" ref="T592:T622" si="69">IFERROR(U592/O592, " ")</f>
        <v xml:space="preserve"> </v>
      </c>
      <c r="U59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90">
        <f>+'havelvac 7.2'!P574+'havelvac 7.3'!P574+'havelvac 7.4'!P574+'havelvac 7.5'!P574+'havelvac 7.6'!P574+'havelvac 7.7'!P574+'havelvac 7.9'!P574+'havelvac 7.8'!P574+'havelvac 7.10'!P574+'havelvac 7.11'!P574+'havelvac 7.12'!P574+'havelvac 7.13'!P64</f>
        <v>0</v>
      </c>
      <c r="W592" s="227" t="str">
        <f t="shared" ref="W592:W622" si="70">IFERROR(X592/V592, " ")</f>
        <v xml:space="preserve"> </v>
      </c>
      <c r="X59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7" t="str">
        <f t="shared" ref="Y592:Y622" si="71">IFERROR(Z592/V592, " ")</f>
        <v xml:space="preserve"> </v>
      </c>
      <c r="Z59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7" t="str">
        <f t="shared" ref="AA592:AA622" si="72">IFERROR(AB592/V592, " ")</f>
        <v xml:space="preserve"> </v>
      </c>
      <c r="AB59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3" customFormat="1" ht="26.4">
      <c r="A593" s="184" t="str">
        <f t="shared" si="66"/>
        <v>71100901000000</v>
      </c>
      <c r="B593" s="185" t="s">
        <v>439</v>
      </c>
      <c r="C593" s="134" t="s">
        <v>189</v>
      </c>
      <c r="D593" s="133" t="s">
        <v>187</v>
      </c>
      <c r="E593" s="132" t="s">
        <v>106</v>
      </c>
      <c r="F593" s="186" t="s">
        <v>441</v>
      </c>
      <c r="G593" s="187" t="s">
        <v>440</v>
      </c>
      <c r="H593" s="151">
        <v>3091</v>
      </c>
      <c r="I593" s="152" t="s">
        <v>189</v>
      </c>
      <c r="J593" s="153">
        <v>9</v>
      </c>
      <c r="K593" s="153">
        <v>1</v>
      </c>
      <c r="L593" s="154" t="s">
        <v>351</v>
      </c>
      <c r="M593" s="155"/>
      <c r="N593" s="192">
        <f>+'havelvac 7.2'!N575+'havelvac 7.3'!N575+'havelvac 7.4'!N575+'havelvac 7.5'!N575+'havelvac 7.6'!N575+'havelvac 7.7'!N575+'havelvac 7.9'!N575+'havelvac 7.8'!N575+'havelvac 7.10'!N575+'havelvac 7.11'!N575+'havelvac 7.12'!N575+'havelvac 7.13'!N65</f>
        <v>0</v>
      </c>
      <c r="O593" s="192">
        <f>+'havelvac 7.2'!O575+'havelvac 7.3'!O575+'havelvac 7.4'!O575+'havelvac 7.5'!O575+'havelvac 7.6'!O575+'havelvac 7.7'!O575+'havelvac 7.9'!O575+'havelvac 7.8'!O575+'havelvac 7.10'!O575+'havelvac 7.11'!O575+'havelvac 7.12'!O575+'havelvac 7.13'!O65</f>
        <v>0</v>
      </c>
      <c r="P593" s="229" t="str">
        <f t="shared" si="67"/>
        <v xml:space="preserve"> </v>
      </c>
      <c r="Q59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9" t="str">
        <f t="shared" si="68"/>
        <v xml:space="preserve"> </v>
      </c>
      <c r="S59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9" t="str">
        <f t="shared" si="69"/>
        <v xml:space="preserve"> </v>
      </c>
      <c r="U59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2">
        <f>+'havelvac 7.2'!P575+'havelvac 7.3'!P575+'havelvac 7.4'!P575+'havelvac 7.5'!P575+'havelvac 7.6'!P575+'havelvac 7.7'!P575+'havelvac 7.9'!P575+'havelvac 7.8'!P575+'havelvac 7.10'!P575+'havelvac 7.11'!P575+'havelvac 7.12'!P575+'havelvac 7.13'!P65</f>
        <v>0</v>
      </c>
      <c r="W593" s="229" t="str">
        <f t="shared" si="70"/>
        <v xml:space="preserve"> </v>
      </c>
      <c r="X59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9" t="str">
        <f t="shared" si="71"/>
        <v xml:space="preserve"> </v>
      </c>
      <c r="Z59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9" t="str">
        <f t="shared" si="72"/>
        <v xml:space="preserve"> </v>
      </c>
      <c r="AB593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7" customFormat="1" ht="13.2">
      <c r="A594" s="184" t="str">
        <f t="shared" si="66"/>
        <v>71100901000001</v>
      </c>
      <c r="B594" s="185" t="s">
        <v>439</v>
      </c>
      <c r="C594" s="134" t="s">
        <v>189</v>
      </c>
      <c r="D594" s="133" t="s">
        <v>187</v>
      </c>
      <c r="E594" s="132" t="s">
        <v>106</v>
      </c>
      <c r="F594" s="186" t="s">
        <v>441</v>
      </c>
      <c r="G594" s="187" t="s">
        <v>96</v>
      </c>
      <c r="H594" s="17"/>
      <c r="I594" s="25"/>
      <c r="J594" s="26"/>
      <c r="K594" s="26"/>
      <c r="L594" s="30" t="s">
        <v>108</v>
      </c>
      <c r="M594" s="44"/>
      <c r="N594" s="190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594" s="190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594" s="227" t="str">
        <f t="shared" si="67"/>
        <v xml:space="preserve"> </v>
      </c>
      <c r="Q59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7" t="str">
        <f t="shared" si="68"/>
        <v xml:space="preserve"> </v>
      </c>
      <c r="S59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7" t="str">
        <f t="shared" si="69"/>
        <v xml:space="preserve"> </v>
      </c>
      <c r="U59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90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594" s="227" t="str">
        <f t="shared" si="70"/>
        <v xml:space="preserve"> </v>
      </c>
      <c r="X59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7" t="str">
        <f t="shared" si="71"/>
        <v xml:space="preserve"> </v>
      </c>
      <c r="Z59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7" t="str">
        <f t="shared" si="72"/>
        <v xml:space="preserve"> </v>
      </c>
      <c r="AB59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8" customFormat="1" ht="41.4">
      <c r="A595" s="184" t="str">
        <f t="shared" si="66"/>
        <v>71100901010000</v>
      </c>
      <c r="B595" s="185" t="s">
        <v>439</v>
      </c>
      <c r="C595" s="134" t="s">
        <v>189</v>
      </c>
      <c r="D595" s="133" t="s">
        <v>187</v>
      </c>
      <c r="E595" s="132" t="s">
        <v>106</v>
      </c>
      <c r="F595" s="186" t="s">
        <v>106</v>
      </c>
      <c r="G595" s="187" t="s">
        <v>440</v>
      </c>
      <c r="H595" s="146"/>
      <c r="I595" s="147"/>
      <c r="J595" s="148"/>
      <c r="K595" s="148"/>
      <c r="L595" s="27" t="s">
        <v>352</v>
      </c>
      <c r="M595" s="28"/>
      <c r="N595" s="197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595" s="197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595" s="230" t="str">
        <f t="shared" si="67"/>
        <v xml:space="preserve"> </v>
      </c>
      <c r="Q59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30" t="str">
        <f t="shared" si="68"/>
        <v xml:space="preserve"> </v>
      </c>
      <c r="S59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30" t="str">
        <f t="shared" si="69"/>
        <v xml:space="preserve"> </v>
      </c>
      <c r="U59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7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595" s="230" t="str">
        <f t="shared" si="70"/>
        <v xml:space="preserve"> </v>
      </c>
      <c r="X59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30" t="str">
        <f t="shared" si="71"/>
        <v xml:space="preserve"> </v>
      </c>
      <c r="Z59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30" t="str">
        <f t="shared" si="72"/>
        <v xml:space="preserve"> </v>
      </c>
      <c r="AB595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7" customFormat="1">
      <c r="A596" s="184" t="str">
        <f t="shared" si="66"/>
        <v>71100901014111</v>
      </c>
      <c r="B596" s="185" t="s">
        <v>439</v>
      </c>
      <c r="C596" s="134" t="s">
        <v>189</v>
      </c>
      <c r="D596" s="133" t="s">
        <v>187</v>
      </c>
      <c r="E596" s="132" t="s">
        <v>106</v>
      </c>
      <c r="F596" s="186" t="s">
        <v>106</v>
      </c>
      <c r="G596" s="131">
        <v>4111</v>
      </c>
      <c r="H596" s="17"/>
      <c r="I596" s="25"/>
      <c r="J596" s="26"/>
      <c r="K596" s="26"/>
      <c r="L596" s="29" t="s">
        <v>112</v>
      </c>
      <c r="M596" s="44">
        <v>4111</v>
      </c>
      <c r="N596" s="183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596" s="183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596" s="231" t="str">
        <f t="shared" si="67"/>
        <v xml:space="preserve"> </v>
      </c>
      <c r="Q59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31" t="str">
        <f t="shared" si="68"/>
        <v xml:space="preserve"> </v>
      </c>
      <c r="S59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31" t="str">
        <f t="shared" si="69"/>
        <v xml:space="preserve"> </v>
      </c>
      <c r="U59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3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596" s="231" t="str">
        <f t="shared" si="70"/>
        <v xml:space="preserve"> </v>
      </c>
      <c r="X59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31" t="str">
        <f t="shared" si="71"/>
        <v xml:space="preserve"> </v>
      </c>
      <c r="Z59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31" t="str">
        <f t="shared" si="72"/>
        <v xml:space="preserve"> </v>
      </c>
      <c r="AB59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7" customFormat="1">
      <c r="A597" s="184" t="str">
        <f t="shared" si="66"/>
        <v>71100901014212</v>
      </c>
      <c r="B597" s="185" t="s">
        <v>439</v>
      </c>
      <c r="C597" s="134" t="s">
        <v>189</v>
      </c>
      <c r="D597" s="133" t="s">
        <v>187</v>
      </c>
      <c r="E597" s="132" t="s">
        <v>106</v>
      </c>
      <c r="F597" s="186" t="s">
        <v>106</v>
      </c>
      <c r="G597" s="131">
        <v>4212</v>
      </c>
      <c r="H597" s="17"/>
      <c r="I597" s="25"/>
      <c r="J597" s="26"/>
      <c r="K597" s="26"/>
      <c r="L597" s="29" t="s">
        <v>114</v>
      </c>
      <c r="M597" s="44">
        <v>4212</v>
      </c>
      <c r="N597" s="183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597" s="183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597" s="231" t="str">
        <f t="shared" si="67"/>
        <v xml:space="preserve"> </v>
      </c>
      <c r="Q59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31" t="str">
        <f t="shared" si="68"/>
        <v xml:space="preserve"> </v>
      </c>
      <c r="S59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31" t="str">
        <f t="shared" si="69"/>
        <v xml:space="preserve"> </v>
      </c>
      <c r="U59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3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597" s="231" t="str">
        <f t="shared" si="70"/>
        <v xml:space="preserve"> </v>
      </c>
      <c r="X59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31" t="str">
        <f t="shared" si="71"/>
        <v xml:space="preserve"> </v>
      </c>
      <c r="Z59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31" t="str">
        <f t="shared" si="72"/>
        <v xml:space="preserve"> </v>
      </c>
      <c r="AB59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7" customFormat="1">
      <c r="A598" s="184" t="str">
        <f t="shared" si="66"/>
        <v>71100901014213</v>
      </c>
      <c r="B598" s="185" t="s">
        <v>439</v>
      </c>
      <c r="C598" s="134" t="s">
        <v>189</v>
      </c>
      <c r="D598" s="133" t="s">
        <v>187</v>
      </c>
      <c r="E598" s="132" t="s">
        <v>106</v>
      </c>
      <c r="F598" s="186" t="s">
        <v>106</v>
      </c>
      <c r="G598" s="131">
        <v>4213</v>
      </c>
      <c r="H598" s="17"/>
      <c r="I598" s="25"/>
      <c r="J598" s="26"/>
      <c r="K598" s="26"/>
      <c r="L598" s="29" t="s">
        <v>115</v>
      </c>
      <c r="M598" s="44">
        <v>4213</v>
      </c>
      <c r="N598" s="183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598" s="183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598" s="231" t="str">
        <f t="shared" si="67"/>
        <v xml:space="preserve"> </v>
      </c>
      <c r="Q5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31" t="str">
        <f t="shared" si="68"/>
        <v xml:space="preserve"> </v>
      </c>
      <c r="S5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31" t="str">
        <f t="shared" si="69"/>
        <v xml:space="preserve"> </v>
      </c>
      <c r="U5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3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598" s="231" t="str">
        <f t="shared" si="70"/>
        <v xml:space="preserve"> </v>
      </c>
      <c r="X5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31" t="str">
        <f t="shared" si="71"/>
        <v xml:space="preserve"> </v>
      </c>
      <c r="Z5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31" t="str">
        <f t="shared" si="72"/>
        <v xml:space="preserve"> </v>
      </c>
      <c r="AB5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7" customFormat="1">
      <c r="A599" s="184" t="str">
        <f t="shared" si="66"/>
        <v>71100901014214</v>
      </c>
      <c r="B599" s="185" t="s">
        <v>439</v>
      </c>
      <c r="C599" s="134" t="s">
        <v>189</v>
      </c>
      <c r="D599" s="133" t="s">
        <v>187</v>
      </c>
      <c r="E599" s="132" t="s">
        <v>106</v>
      </c>
      <c r="F599" s="186" t="s">
        <v>106</v>
      </c>
      <c r="G599" s="131">
        <v>4214</v>
      </c>
      <c r="H599" s="17"/>
      <c r="I599" s="25"/>
      <c r="J599" s="26"/>
      <c r="K599" s="26"/>
      <c r="L599" s="29" t="s">
        <v>116</v>
      </c>
      <c r="M599" s="13">
        <v>4214</v>
      </c>
      <c r="N599" s="183">
        <f>+'havelvac 7.2'!N581+'havelvac 7.3'!N581+'havelvac 7.4'!N581+'havelvac 7.5'!N581+'havelvac 7.6'!N581+'havelvac 7.7'!N581+'havelvac 7.9'!N581+'havelvac 7.8'!N581+'havelvac 7.10'!N581+'havelvac 7.11'!N581+'havelvac 7.12'!N581+'havelvac 7.13'!N579</f>
        <v>0</v>
      </c>
      <c r="O599" s="183">
        <f>+'havelvac 7.2'!O581+'havelvac 7.3'!O581+'havelvac 7.4'!O581+'havelvac 7.5'!O581+'havelvac 7.6'!O581+'havelvac 7.7'!O581+'havelvac 7.9'!O581+'havelvac 7.8'!O581+'havelvac 7.10'!O581+'havelvac 7.11'!O581+'havelvac 7.12'!O581+'havelvac 7.13'!O579</f>
        <v>0</v>
      </c>
      <c r="P599" s="231" t="str">
        <f t="shared" si="67"/>
        <v xml:space="preserve"> </v>
      </c>
      <c r="Q5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31" t="str">
        <f t="shared" si="68"/>
        <v xml:space="preserve"> </v>
      </c>
      <c r="S5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31" t="str">
        <f t="shared" si="69"/>
        <v xml:space="preserve"> </v>
      </c>
      <c r="U5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3">
        <f>+'havelvac 7.2'!P581+'havelvac 7.3'!P581+'havelvac 7.4'!P581+'havelvac 7.5'!P581+'havelvac 7.6'!P581+'havelvac 7.7'!P581+'havelvac 7.9'!P581+'havelvac 7.8'!P581+'havelvac 7.10'!P581+'havelvac 7.11'!P581+'havelvac 7.12'!P581+'havelvac 7.13'!P579</f>
        <v>0</v>
      </c>
      <c r="W599" s="231" t="str">
        <f t="shared" si="70"/>
        <v xml:space="preserve"> </v>
      </c>
      <c r="X5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31" t="str">
        <f t="shared" si="71"/>
        <v xml:space="preserve"> </v>
      </c>
      <c r="Z5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31" t="str">
        <f t="shared" si="72"/>
        <v xml:space="preserve"> </v>
      </c>
      <c r="AB5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7" customFormat="1">
      <c r="A600" s="184" t="str">
        <f t="shared" si="66"/>
        <v>71100901014216</v>
      </c>
      <c r="B600" s="185" t="s">
        <v>439</v>
      </c>
      <c r="C600" s="134" t="s">
        <v>189</v>
      </c>
      <c r="D600" s="133" t="s">
        <v>187</v>
      </c>
      <c r="E600" s="132" t="s">
        <v>106</v>
      </c>
      <c r="F600" s="186" t="s">
        <v>106</v>
      </c>
      <c r="G600" s="131">
        <v>4216</v>
      </c>
      <c r="H600" s="17"/>
      <c r="I600" s="25"/>
      <c r="J600" s="26"/>
      <c r="K600" s="26"/>
      <c r="L600" s="29" t="s">
        <v>118</v>
      </c>
      <c r="M600" s="13">
        <v>4216</v>
      </c>
      <c r="N600" s="183">
        <f>+'havelvac 7.2'!N582+'havelvac 7.3'!N582+'havelvac 7.4'!N582+'havelvac 7.5'!N582+'havelvac 7.6'!N582+'havelvac 7.7'!N582+'havelvac 7.9'!N582+'havelvac 7.8'!N582+'havelvac 7.10'!N582+'havelvac 7.11'!N582+'havelvac 7.12'!N582+'havelvac 7.13'!N580</f>
        <v>0</v>
      </c>
      <c r="O600" s="183">
        <f>+'havelvac 7.2'!O582+'havelvac 7.3'!O582+'havelvac 7.4'!O582+'havelvac 7.5'!O582+'havelvac 7.6'!O582+'havelvac 7.7'!O582+'havelvac 7.9'!O582+'havelvac 7.8'!O582+'havelvac 7.10'!O582+'havelvac 7.11'!O582+'havelvac 7.12'!O582+'havelvac 7.13'!O580</f>
        <v>0</v>
      </c>
      <c r="P600" s="231" t="str">
        <f t="shared" si="67"/>
        <v xml:space="preserve"> </v>
      </c>
      <c r="Q6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31" t="str">
        <f t="shared" si="68"/>
        <v xml:space="preserve"> </v>
      </c>
      <c r="S6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31" t="str">
        <f t="shared" si="69"/>
        <v xml:space="preserve"> </v>
      </c>
      <c r="U6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3">
        <f>+'havelvac 7.2'!P582+'havelvac 7.3'!P582+'havelvac 7.4'!P582+'havelvac 7.5'!P582+'havelvac 7.6'!P582+'havelvac 7.7'!P582+'havelvac 7.9'!P582+'havelvac 7.8'!P582+'havelvac 7.10'!P582+'havelvac 7.11'!P582+'havelvac 7.12'!P582+'havelvac 7.13'!P580</f>
        <v>0</v>
      </c>
      <c r="W600" s="231" t="str">
        <f t="shared" si="70"/>
        <v xml:space="preserve"> </v>
      </c>
      <c r="X6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31" t="str">
        <f t="shared" si="71"/>
        <v xml:space="preserve"> </v>
      </c>
      <c r="Z6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31" t="str">
        <f t="shared" si="72"/>
        <v xml:space="preserve"> </v>
      </c>
      <c r="AB6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7" customFormat="1">
      <c r="A601" s="184" t="str">
        <f t="shared" si="66"/>
        <v>71100901014221</v>
      </c>
      <c r="B601" s="185" t="s">
        <v>439</v>
      </c>
      <c r="C601" s="134" t="s">
        <v>189</v>
      </c>
      <c r="D601" s="133" t="s">
        <v>187</v>
      </c>
      <c r="E601" s="132" t="s">
        <v>106</v>
      </c>
      <c r="F601" s="186" t="s">
        <v>106</v>
      </c>
      <c r="G601" s="131">
        <v>4221</v>
      </c>
      <c r="H601" s="17"/>
      <c r="I601" s="25"/>
      <c r="J601" s="26"/>
      <c r="K601" s="26"/>
      <c r="L601" s="29" t="s">
        <v>353</v>
      </c>
      <c r="M601" s="13">
        <v>4221</v>
      </c>
      <c r="N601" s="183">
        <f>+'havelvac 7.2'!N583+'havelvac 7.3'!N583+'havelvac 7.4'!N583+'havelvac 7.5'!N583+'havelvac 7.6'!N583+'havelvac 7.7'!N583+'havelvac 7.9'!N583+'havelvac 7.8'!N583+'havelvac 7.10'!N583+'havelvac 7.11'!N583+'havelvac 7.12'!N583+'havelvac 7.13'!N581</f>
        <v>0</v>
      </c>
      <c r="O601" s="183">
        <f>+'havelvac 7.2'!O583+'havelvac 7.3'!O583+'havelvac 7.4'!O583+'havelvac 7.5'!O583+'havelvac 7.6'!O583+'havelvac 7.7'!O583+'havelvac 7.9'!O583+'havelvac 7.8'!O583+'havelvac 7.10'!O583+'havelvac 7.11'!O583+'havelvac 7.12'!O583+'havelvac 7.13'!O581</f>
        <v>0</v>
      </c>
      <c r="P601" s="231" t="str">
        <f t="shared" si="67"/>
        <v xml:space="preserve"> </v>
      </c>
      <c r="Q6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31" t="str">
        <f t="shared" si="68"/>
        <v xml:space="preserve"> </v>
      </c>
      <c r="S6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31" t="str">
        <f t="shared" si="69"/>
        <v xml:space="preserve"> </v>
      </c>
      <c r="U6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3">
        <f>+'havelvac 7.2'!P583+'havelvac 7.3'!P583+'havelvac 7.4'!P583+'havelvac 7.5'!P583+'havelvac 7.6'!P583+'havelvac 7.7'!P583+'havelvac 7.9'!P583+'havelvac 7.8'!P583+'havelvac 7.10'!P583+'havelvac 7.11'!P583+'havelvac 7.12'!P583+'havelvac 7.13'!P581</f>
        <v>0</v>
      </c>
      <c r="W601" s="231" t="str">
        <f t="shared" si="70"/>
        <v xml:space="preserve"> </v>
      </c>
      <c r="X6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31" t="str">
        <f t="shared" si="71"/>
        <v xml:space="preserve"> </v>
      </c>
      <c r="Z6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31" t="str">
        <f t="shared" si="72"/>
        <v xml:space="preserve"> </v>
      </c>
      <c r="AB6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7" customFormat="1" ht="26.4">
      <c r="A602" s="184" t="str">
        <f t="shared" si="66"/>
        <v>71100901014252</v>
      </c>
      <c r="B602" s="185" t="s">
        <v>439</v>
      </c>
      <c r="C602" s="134" t="s">
        <v>189</v>
      </c>
      <c r="D602" s="133" t="s">
        <v>187</v>
      </c>
      <c r="E602" s="132" t="s">
        <v>106</v>
      </c>
      <c r="F602" s="186" t="s">
        <v>106</v>
      </c>
      <c r="G602" s="131">
        <v>4252</v>
      </c>
      <c r="H602" s="17"/>
      <c r="I602" s="25"/>
      <c r="J602" s="26"/>
      <c r="K602" s="26"/>
      <c r="L602" s="29" t="s">
        <v>127</v>
      </c>
      <c r="M602" s="13">
        <v>4252</v>
      </c>
      <c r="N602" s="183">
        <f>+'havelvac 7.2'!N584+'havelvac 7.3'!N584+'havelvac 7.4'!N584+'havelvac 7.5'!N584+'havelvac 7.6'!N584+'havelvac 7.7'!N584+'havelvac 7.9'!N584+'havelvac 7.8'!N584+'havelvac 7.10'!N584+'havelvac 7.11'!N584+'havelvac 7.12'!N584+'havelvac 7.13'!N582</f>
        <v>0</v>
      </c>
      <c r="O602" s="183">
        <f>+'havelvac 7.2'!O584+'havelvac 7.3'!O584+'havelvac 7.4'!O584+'havelvac 7.5'!O584+'havelvac 7.6'!O584+'havelvac 7.7'!O584+'havelvac 7.9'!O584+'havelvac 7.8'!O584+'havelvac 7.10'!O584+'havelvac 7.11'!O584+'havelvac 7.12'!O584+'havelvac 7.13'!O582</f>
        <v>0</v>
      </c>
      <c r="P602" s="231" t="str">
        <f t="shared" si="67"/>
        <v xml:space="preserve"> </v>
      </c>
      <c r="Q6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31" t="str">
        <f t="shared" si="68"/>
        <v xml:space="preserve"> </v>
      </c>
      <c r="S6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31" t="str">
        <f t="shared" si="69"/>
        <v xml:space="preserve"> </v>
      </c>
      <c r="U6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3">
        <f>+'havelvac 7.2'!P584+'havelvac 7.3'!P584+'havelvac 7.4'!P584+'havelvac 7.5'!P584+'havelvac 7.6'!P584+'havelvac 7.7'!P584+'havelvac 7.9'!P584+'havelvac 7.8'!P584+'havelvac 7.10'!P584+'havelvac 7.11'!P584+'havelvac 7.12'!P584+'havelvac 7.13'!P582</f>
        <v>0</v>
      </c>
      <c r="W602" s="231" t="str">
        <f t="shared" si="70"/>
        <v xml:space="preserve"> </v>
      </c>
      <c r="X6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31" t="str">
        <f t="shared" si="71"/>
        <v xml:space="preserve"> </v>
      </c>
      <c r="Z6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31" t="str">
        <f t="shared" si="72"/>
        <v xml:space="preserve"> </v>
      </c>
      <c r="AB6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7" customFormat="1">
      <c r="A603" s="184" t="str">
        <f t="shared" si="66"/>
        <v>71100901014261</v>
      </c>
      <c r="B603" s="185" t="s">
        <v>439</v>
      </c>
      <c r="C603" s="134" t="s">
        <v>189</v>
      </c>
      <c r="D603" s="133" t="s">
        <v>187</v>
      </c>
      <c r="E603" s="132" t="s">
        <v>106</v>
      </c>
      <c r="F603" s="186" t="s">
        <v>106</v>
      </c>
      <c r="G603" s="131">
        <v>4261</v>
      </c>
      <c r="H603" s="17"/>
      <c r="I603" s="25"/>
      <c r="J603" s="26"/>
      <c r="K603" s="26"/>
      <c r="L603" s="29" t="s">
        <v>128</v>
      </c>
      <c r="M603" s="13">
        <v>4261</v>
      </c>
      <c r="N603" s="183">
        <f>+'havelvac 7.2'!N585+'havelvac 7.3'!N585+'havelvac 7.4'!N585+'havelvac 7.5'!N585+'havelvac 7.6'!N585+'havelvac 7.7'!N585+'havelvac 7.9'!N585+'havelvac 7.8'!N585+'havelvac 7.10'!N585+'havelvac 7.11'!N585+'havelvac 7.12'!N585+'havelvac 7.13'!N583</f>
        <v>0</v>
      </c>
      <c r="O603" s="183">
        <f>+'havelvac 7.2'!O585+'havelvac 7.3'!O585+'havelvac 7.4'!O585+'havelvac 7.5'!O585+'havelvac 7.6'!O585+'havelvac 7.7'!O585+'havelvac 7.9'!O585+'havelvac 7.8'!O585+'havelvac 7.10'!O585+'havelvac 7.11'!O585+'havelvac 7.12'!O585+'havelvac 7.13'!O583</f>
        <v>0</v>
      </c>
      <c r="P603" s="231" t="str">
        <f t="shared" si="67"/>
        <v xml:space="preserve"> </v>
      </c>
      <c r="Q6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31" t="str">
        <f t="shared" si="68"/>
        <v xml:space="preserve"> </v>
      </c>
      <c r="S6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31" t="str">
        <f t="shared" si="69"/>
        <v xml:space="preserve"> </v>
      </c>
      <c r="U6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3">
        <f>+'havelvac 7.2'!P585+'havelvac 7.3'!P585+'havelvac 7.4'!P585+'havelvac 7.5'!P585+'havelvac 7.6'!P585+'havelvac 7.7'!P585+'havelvac 7.9'!P585+'havelvac 7.8'!P585+'havelvac 7.10'!P585+'havelvac 7.11'!P585+'havelvac 7.12'!P585+'havelvac 7.13'!P583</f>
        <v>0</v>
      </c>
      <c r="W603" s="231" t="str">
        <f t="shared" si="70"/>
        <v xml:space="preserve"> </v>
      </c>
      <c r="X6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31" t="str">
        <f t="shared" si="71"/>
        <v xml:space="preserve"> </v>
      </c>
      <c r="Z6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31" t="str">
        <f t="shared" si="72"/>
        <v xml:space="preserve"> </v>
      </c>
      <c r="AB6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7" customFormat="1">
      <c r="A604" s="184" t="str">
        <f t="shared" si="66"/>
        <v>71100901014264</v>
      </c>
      <c r="B604" s="185" t="s">
        <v>439</v>
      </c>
      <c r="C604" s="134" t="s">
        <v>189</v>
      </c>
      <c r="D604" s="133" t="s">
        <v>187</v>
      </c>
      <c r="E604" s="132" t="s">
        <v>106</v>
      </c>
      <c r="F604" s="186" t="s">
        <v>106</v>
      </c>
      <c r="G604" s="131">
        <v>4264</v>
      </c>
      <c r="H604" s="17"/>
      <c r="I604" s="25"/>
      <c r="J604" s="26"/>
      <c r="K604" s="26"/>
      <c r="L604" s="29" t="s">
        <v>129</v>
      </c>
      <c r="M604" s="13">
        <v>4264</v>
      </c>
      <c r="N604" s="183">
        <f>+'havelvac 7.2'!N586+'havelvac 7.3'!N586+'havelvac 7.4'!N586+'havelvac 7.5'!N586+'havelvac 7.6'!N586+'havelvac 7.7'!N586+'havelvac 7.9'!N586+'havelvac 7.8'!N586+'havelvac 7.10'!N586+'havelvac 7.11'!N586+'havelvac 7.12'!N586+'havelvac 7.13'!N584</f>
        <v>0</v>
      </c>
      <c r="O604" s="183">
        <f>+'havelvac 7.2'!O586+'havelvac 7.3'!O586+'havelvac 7.4'!O586+'havelvac 7.5'!O586+'havelvac 7.6'!O586+'havelvac 7.7'!O586+'havelvac 7.9'!O586+'havelvac 7.8'!O586+'havelvac 7.10'!O586+'havelvac 7.11'!O586+'havelvac 7.12'!O586+'havelvac 7.13'!O584</f>
        <v>0</v>
      </c>
      <c r="P604" s="231" t="str">
        <f t="shared" si="67"/>
        <v xml:space="preserve"> </v>
      </c>
      <c r="Q6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31" t="str">
        <f t="shared" si="68"/>
        <v xml:space="preserve"> </v>
      </c>
      <c r="S6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31" t="str">
        <f t="shared" si="69"/>
        <v xml:space="preserve"> </v>
      </c>
      <c r="U6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3">
        <f>+'havelvac 7.2'!P586+'havelvac 7.3'!P586+'havelvac 7.4'!P586+'havelvac 7.5'!P586+'havelvac 7.6'!P586+'havelvac 7.7'!P586+'havelvac 7.9'!P586+'havelvac 7.8'!P586+'havelvac 7.10'!P586+'havelvac 7.11'!P586+'havelvac 7.12'!P586+'havelvac 7.13'!P584</f>
        <v>0</v>
      </c>
      <c r="W604" s="231" t="str">
        <f t="shared" si="70"/>
        <v xml:space="preserve"> </v>
      </c>
      <c r="X6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31" t="str">
        <f t="shared" si="71"/>
        <v xml:space="preserve"> </v>
      </c>
      <c r="Z6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31" t="str">
        <f t="shared" si="72"/>
        <v xml:space="preserve"> </v>
      </c>
      <c r="AB60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7" customFormat="1">
      <c r="A605" s="184" t="str">
        <f t="shared" si="66"/>
        <v>71100901014267</v>
      </c>
      <c r="B605" s="185" t="s">
        <v>439</v>
      </c>
      <c r="C605" s="134" t="s">
        <v>189</v>
      </c>
      <c r="D605" s="133" t="s">
        <v>187</v>
      </c>
      <c r="E605" s="132" t="s">
        <v>106</v>
      </c>
      <c r="F605" s="186" t="s">
        <v>106</v>
      </c>
      <c r="G605" s="131">
        <v>4267</v>
      </c>
      <c r="H605" s="17"/>
      <c r="I605" s="25"/>
      <c r="J605" s="26"/>
      <c r="K605" s="26"/>
      <c r="L605" s="29" t="s">
        <v>130</v>
      </c>
      <c r="M605" s="13">
        <v>4267</v>
      </c>
      <c r="N605" s="183">
        <f>+'havelvac 7.2'!N588+'havelvac 7.3'!N588+'havelvac 7.4'!N588+'havelvac 7.5'!N588+'havelvac 7.6'!N588+'havelvac 7.7'!N588+'havelvac 7.9'!N588+'havelvac 7.8'!N588+'havelvac 7.10'!N588+'havelvac 7.11'!N588+'havelvac 7.12'!N588+'havelvac 7.13'!N585</f>
        <v>0</v>
      </c>
      <c r="O605" s="183">
        <f>+'havelvac 7.2'!O588+'havelvac 7.3'!O588+'havelvac 7.4'!O588+'havelvac 7.5'!O588+'havelvac 7.6'!O588+'havelvac 7.7'!O588+'havelvac 7.9'!O588+'havelvac 7.8'!O588+'havelvac 7.10'!O588+'havelvac 7.11'!O588+'havelvac 7.12'!O588+'havelvac 7.13'!O585</f>
        <v>0</v>
      </c>
      <c r="P605" s="231" t="str">
        <f t="shared" si="67"/>
        <v xml:space="preserve"> </v>
      </c>
      <c r="Q6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31" t="str">
        <f t="shared" si="68"/>
        <v xml:space="preserve"> </v>
      </c>
      <c r="S6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31" t="str">
        <f t="shared" si="69"/>
        <v xml:space="preserve"> </v>
      </c>
      <c r="U6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3">
        <f>+'havelvac 7.2'!P588+'havelvac 7.3'!P588+'havelvac 7.4'!P588+'havelvac 7.5'!P588+'havelvac 7.6'!P588+'havelvac 7.7'!P588+'havelvac 7.9'!P588+'havelvac 7.8'!P588+'havelvac 7.10'!P588+'havelvac 7.11'!P588+'havelvac 7.12'!P588+'havelvac 7.13'!P585</f>
        <v>0</v>
      </c>
      <c r="W605" s="231" t="str">
        <f t="shared" si="70"/>
        <v xml:space="preserve"> </v>
      </c>
      <c r="X6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31" t="str">
        <f t="shared" si="71"/>
        <v xml:space="preserve"> </v>
      </c>
      <c r="Z6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31" t="str">
        <f t="shared" si="72"/>
        <v xml:space="preserve"> </v>
      </c>
      <c r="AB6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7" customFormat="1">
      <c r="A606" s="184" t="str">
        <f t="shared" si="66"/>
        <v>71100901014823</v>
      </c>
      <c r="B606" s="185" t="s">
        <v>439</v>
      </c>
      <c r="C606" s="134" t="s">
        <v>189</v>
      </c>
      <c r="D606" s="133" t="s">
        <v>187</v>
      </c>
      <c r="E606" s="132" t="s">
        <v>106</v>
      </c>
      <c r="F606" s="186" t="s">
        <v>106</v>
      </c>
      <c r="G606" s="131">
        <v>4823</v>
      </c>
      <c r="H606" s="17"/>
      <c r="I606" s="25"/>
      <c r="J606" s="26"/>
      <c r="K606" s="26"/>
      <c r="L606" s="29" t="s">
        <v>133</v>
      </c>
      <c r="M606" s="12">
        <v>4823</v>
      </c>
      <c r="N606" s="183">
        <f>+'havelvac 7.2'!N589+'havelvac 7.3'!N589+'havelvac 7.4'!N589+'havelvac 7.5'!N589+'havelvac 7.6'!N589+'havelvac 7.7'!N589+'havelvac 7.9'!N589+'havelvac 7.8'!N589+'havelvac 7.10'!N589+'havelvac 7.11'!N589+'havelvac 7.12'!N589+'havelvac 7.13'!N586</f>
        <v>0</v>
      </c>
      <c r="O606" s="183">
        <f>+'havelvac 7.2'!O589+'havelvac 7.3'!O589+'havelvac 7.4'!O589+'havelvac 7.5'!O589+'havelvac 7.6'!O589+'havelvac 7.7'!O589+'havelvac 7.9'!O589+'havelvac 7.8'!O589+'havelvac 7.10'!O589+'havelvac 7.11'!O589+'havelvac 7.12'!O589+'havelvac 7.13'!O586</f>
        <v>0</v>
      </c>
      <c r="P606" s="231" t="str">
        <f t="shared" si="67"/>
        <v xml:space="preserve"> </v>
      </c>
      <c r="Q6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31" t="str">
        <f t="shared" si="68"/>
        <v xml:space="preserve"> </v>
      </c>
      <c r="S6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31" t="str">
        <f t="shared" si="69"/>
        <v xml:space="preserve"> </v>
      </c>
      <c r="U6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3">
        <f>+'havelvac 7.2'!P589+'havelvac 7.3'!P589+'havelvac 7.4'!P589+'havelvac 7.5'!P589+'havelvac 7.6'!P589+'havelvac 7.7'!P589+'havelvac 7.9'!P589+'havelvac 7.8'!P589+'havelvac 7.10'!P589+'havelvac 7.11'!P589+'havelvac 7.12'!P589+'havelvac 7.13'!P586</f>
        <v>0</v>
      </c>
      <c r="W606" s="231" t="str">
        <f t="shared" si="70"/>
        <v xml:space="preserve"> </v>
      </c>
      <c r="X6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31" t="str">
        <f t="shared" si="71"/>
        <v xml:space="preserve"> </v>
      </c>
      <c r="Z6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31" t="str">
        <f t="shared" si="72"/>
        <v xml:space="preserve"> </v>
      </c>
      <c r="AB6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7" customFormat="1" hidden="1">
      <c r="A607" s="184" t="str">
        <f t="shared" si="66"/>
        <v>71100901014861</v>
      </c>
      <c r="B607" s="185" t="s">
        <v>439</v>
      </c>
      <c r="C607" s="134" t="s">
        <v>189</v>
      </c>
      <c r="D607" s="133" t="s">
        <v>187</v>
      </c>
      <c r="E607" s="132" t="s">
        <v>106</v>
      </c>
      <c r="F607" s="186" t="s">
        <v>106</v>
      </c>
      <c r="G607" s="131">
        <v>4861</v>
      </c>
      <c r="H607" s="17"/>
      <c r="I607" s="25"/>
      <c r="J607" s="26"/>
      <c r="K607" s="26"/>
      <c r="L607" s="30" t="s">
        <v>134</v>
      </c>
      <c r="M607" s="31">
        <v>4861</v>
      </c>
      <c r="N607" s="183">
        <f>+'havelvac 7.2'!N595+'havelvac 7.3'!N595+'havelvac 7.4'!N595+'havelvac 7.5'!N595+'havelvac 7.6'!N595+'havelvac 7.7'!N595+'havelvac 7.9'!N595+'havelvac 7.8'!N595+'havelvac 7.10'!N595+'havelvac 7.11'!N595+'havelvac 7.12'!N595+'havelvac 7.13'!N588</f>
        <v>0</v>
      </c>
      <c r="O607" s="183">
        <f>+'havelvac 7.2'!O595+'havelvac 7.3'!O595+'havelvac 7.4'!O595+'havelvac 7.5'!O595+'havelvac 7.6'!O595+'havelvac 7.7'!O595+'havelvac 7.9'!O595+'havelvac 7.8'!O595+'havelvac 7.10'!O595+'havelvac 7.11'!O595+'havelvac 7.12'!O595+'havelvac 7.13'!O588</f>
        <v>0</v>
      </c>
      <c r="P607" s="231" t="str">
        <f t="shared" si="67"/>
        <v xml:space="preserve"> </v>
      </c>
      <c r="Q6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31" t="str">
        <f t="shared" si="68"/>
        <v xml:space="preserve"> </v>
      </c>
      <c r="S6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31" t="str">
        <f t="shared" si="69"/>
        <v xml:space="preserve"> </v>
      </c>
      <c r="U6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3">
        <f>+'havelvac 7.2'!P595+'havelvac 7.3'!P595+'havelvac 7.4'!P595+'havelvac 7.5'!P595+'havelvac 7.6'!P595+'havelvac 7.7'!P595+'havelvac 7.9'!P595+'havelvac 7.8'!P595+'havelvac 7.10'!P595+'havelvac 7.11'!P595+'havelvac 7.12'!P595+'havelvac 7.13'!P588</f>
        <v>0</v>
      </c>
      <c r="W607" s="231" t="str">
        <f t="shared" si="70"/>
        <v xml:space="preserve"> </v>
      </c>
      <c r="X6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31" t="str">
        <f t="shared" si="71"/>
        <v xml:space="preserve"> </v>
      </c>
      <c r="Z6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31" t="str">
        <f t="shared" si="72"/>
        <v xml:space="preserve"> </v>
      </c>
      <c r="AB6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7" customFormat="1" hidden="1">
      <c r="A608" s="184" t="str">
        <f t="shared" si="66"/>
        <v>71100901015122</v>
      </c>
      <c r="B608" s="185" t="s">
        <v>439</v>
      </c>
      <c r="C608" s="134" t="s">
        <v>189</v>
      </c>
      <c r="D608" s="133" t="s">
        <v>187</v>
      </c>
      <c r="E608" s="132" t="s">
        <v>106</v>
      </c>
      <c r="F608" s="186" t="s">
        <v>106</v>
      </c>
      <c r="G608" s="131">
        <v>5122</v>
      </c>
      <c r="H608" s="17"/>
      <c r="I608" s="25"/>
      <c r="J608" s="26"/>
      <c r="K608" s="26"/>
      <c r="L608" s="29" t="s">
        <v>136</v>
      </c>
      <c r="M608" s="12">
        <v>5122</v>
      </c>
      <c r="N608" s="183">
        <f>+'havelvac 7.2'!N596+'havelvac 7.3'!N596+'havelvac 7.4'!N596+'havelvac 7.5'!N596+'havelvac 7.6'!N596+'havelvac 7.7'!N596+'havelvac 7.9'!N596+'havelvac 7.8'!N596+'havelvac 7.10'!N596+'havelvac 7.11'!N596+'havelvac 7.12'!N596+'havelvac 7.13'!N589</f>
        <v>0</v>
      </c>
      <c r="O608" s="183">
        <f>+'havelvac 7.2'!O596+'havelvac 7.3'!O596+'havelvac 7.4'!O596+'havelvac 7.5'!O596+'havelvac 7.6'!O596+'havelvac 7.7'!O596+'havelvac 7.9'!O596+'havelvac 7.8'!O596+'havelvac 7.10'!O596+'havelvac 7.11'!O596+'havelvac 7.12'!O596+'havelvac 7.13'!O589</f>
        <v>0</v>
      </c>
      <c r="P608" s="231" t="str">
        <f t="shared" si="67"/>
        <v xml:space="preserve"> </v>
      </c>
      <c r="Q6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31" t="str">
        <f t="shared" si="68"/>
        <v xml:space="preserve"> </v>
      </c>
      <c r="S6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31" t="str">
        <f t="shared" si="69"/>
        <v xml:space="preserve"> </v>
      </c>
      <c r="U6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3">
        <f>+'havelvac 7.2'!P596+'havelvac 7.3'!P596+'havelvac 7.4'!P596+'havelvac 7.5'!P596+'havelvac 7.6'!P596+'havelvac 7.7'!P596+'havelvac 7.9'!P596+'havelvac 7.8'!P596+'havelvac 7.10'!P596+'havelvac 7.11'!P596+'havelvac 7.12'!P596+'havelvac 7.13'!P589</f>
        <v>0</v>
      </c>
      <c r="W608" s="231" t="str">
        <f t="shared" si="70"/>
        <v xml:space="preserve"> </v>
      </c>
      <c r="X6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31" t="str">
        <f t="shared" si="71"/>
        <v xml:space="preserve"> </v>
      </c>
      <c r="Z6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31" t="str">
        <f t="shared" si="72"/>
        <v xml:space="preserve"> </v>
      </c>
      <c r="AB6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3" customFormat="1" ht="26.4">
      <c r="A609" s="184" t="str">
        <f t="shared" ref="A609:A622" si="73">CONCATENATE(B609,C609,D609,E609,F609,G609)</f>
        <v>71100902000000</v>
      </c>
      <c r="B609" s="185" t="s">
        <v>439</v>
      </c>
      <c r="C609" s="134" t="s">
        <v>189</v>
      </c>
      <c r="D609" s="133" t="s">
        <v>187</v>
      </c>
      <c r="E609" s="132" t="s">
        <v>140</v>
      </c>
      <c r="F609" s="186" t="s">
        <v>441</v>
      </c>
      <c r="G609" s="187" t="s">
        <v>440</v>
      </c>
      <c r="H609" s="151" t="s">
        <v>354</v>
      </c>
      <c r="I609" s="152" t="s">
        <v>189</v>
      </c>
      <c r="J609" s="153">
        <v>9</v>
      </c>
      <c r="K609" s="153">
        <v>2</v>
      </c>
      <c r="L609" s="154" t="s">
        <v>355</v>
      </c>
      <c r="M609" s="155"/>
      <c r="N609" s="192">
        <f>+'havelvac 7.2'!N597+'havelvac 7.3'!N597+'havelvac 7.4'!N597+'havelvac 7.5'!N597+'havelvac 7.6'!N597+'havelvac 7.7'!N597+'havelvac 7.9'!N597+'havelvac 7.8'!N597+'havelvac 7.10'!N597+'havelvac 7.11'!N597+'havelvac 7.12'!N597+'havelvac 7.13'!N595</f>
        <v>0</v>
      </c>
      <c r="O609" s="192">
        <f>+'havelvac 7.2'!O597+'havelvac 7.3'!O597+'havelvac 7.4'!O597+'havelvac 7.5'!O597+'havelvac 7.6'!O597+'havelvac 7.7'!O597+'havelvac 7.9'!O597+'havelvac 7.8'!O597+'havelvac 7.10'!O597+'havelvac 7.11'!O597+'havelvac 7.12'!O597+'havelvac 7.13'!O595</f>
        <v>0</v>
      </c>
      <c r="P609" s="229" t="str">
        <f t="shared" si="67"/>
        <v xml:space="preserve"> </v>
      </c>
      <c r="Q60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9" t="str">
        <f t="shared" si="68"/>
        <v xml:space="preserve"> </v>
      </c>
      <c r="S60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9" t="str">
        <f t="shared" si="69"/>
        <v xml:space="preserve"> </v>
      </c>
      <c r="U60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2">
        <f>+'havelvac 7.2'!P597+'havelvac 7.3'!P597+'havelvac 7.4'!P597+'havelvac 7.5'!P597+'havelvac 7.6'!P597+'havelvac 7.7'!P597+'havelvac 7.9'!P597+'havelvac 7.8'!P597+'havelvac 7.10'!P597+'havelvac 7.11'!P597+'havelvac 7.12'!P597+'havelvac 7.13'!P595</f>
        <v>0</v>
      </c>
      <c r="W609" s="229" t="str">
        <f t="shared" si="70"/>
        <v xml:space="preserve"> </v>
      </c>
      <c r="X60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9" t="str">
        <f t="shared" si="71"/>
        <v xml:space="preserve"> </v>
      </c>
      <c r="Z60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9" t="str">
        <f t="shared" si="72"/>
        <v xml:space="preserve"> </v>
      </c>
      <c r="AB60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7" customFormat="1" ht="13.2">
      <c r="A610" s="184" t="str">
        <f t="shared" si="73"/>
        <v>71100902000001</v>
      </c>
      <c r="B610" s="185" t="s">
        <v>439</v>
      </c>
      <c r="C610" s="134" t="s">
        <v>189</v>
      </c>
      <c r="D610" s="133" t="s">
        <v>187</v>
      </c>
      <c r="E610" s="132" t="s">
        <v>140</v>
      </c>
      <c r="F610" s="186" t="s">
        <v>441</v>
      </c>
      <c r="G610" s="187" t="s">
        <v>96</v>
      </c>
      <c r="H610" s="25"/>
      <c r="I610" s="25"/>
      <c r="J610" s="26"/>
      <c r="K610" s="26"/>
      <c r="L610" s="30" t="s">
        <v>108</v>
      </c>
      <c r="M610" s="31"/>
      <c r="N610" s="190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10" s="190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10" s="227" t="str">
        <f t="shared" si="67"/>
        <v xml:space="preserve"> </v>
      </c>
      <c r="Q61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7" t="str">
        <f t="shared" si="68"/>
        <v xml:space="preserve"> </v>
      </c>
      <c r="S61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7" t="str">
        <f t="shared" si="69"/>
        <v xml:space="preserve"> </v>
      </c>
      <c r="U61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90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10" s="227" t="str">
        <f t="shared" si="70"/>
        <v xml:space="preserve"> </v>
      </c>
      <c r="X61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7" t="str">
        <f t="shared" si="71"/>
        <v xml:space="preserve"> </v>
      </c>
      <c r="Z61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7" t="str">
        <f t="shared" si="72"/>
        <v xml:space="preserve"> </v>
      </c>
      <c r="AB61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8" customFormat="1" ht="41.4" hidden="1">
      <c r="A611" s="184" t="str">
        <f t="shared" si="73"/>
        <v>71100902010000</v>
      </c>
      <c r="B611" s="185" t="s">
        <v>439</v>
      </c>
      <c r="C611" s="134" t="s">
        <v>189</v>
      </c>
      <c r="D611" s="133" t="s">
        <v>187</v>
      </c>
      <c r="E611" s="132" t="s">
        <v>140</v>
      </c>
      <c r="F611" s="186" t="s">
        <v>106</v>
      </c>
      <c r="G611" s="187" t="s">
        <v>440</v>
      </c>
      <c r="H611" s="146"/>
      <c r="I611" s="147"/>
      <c r="J611" s="148"/>
      <c r="K611" s="148"/>
      <c r="L611" s="27" t="s">
        <v>356</v>
      </c>
      <c r="M611" s="28"/>
      <c r="N611" s="197">
        <f>+'havelvac 7.2'!N601+'havelvac 7.3'!N601+'havelvac 7.4'!N601+'havelvac 7.5'!N601+'havelvac 7.6'!N601+'havelvac 7.7'!N601+'havelvac 7.9'!N601+'havelvac 7.8'!N601+'havelvac 7.10'!N601+'havelvac 7.11'!N601+'havelvac 7.12'!N601+'havelvac 7.13'!N597</f>
        <v>0</v>
      </c>
      <c r="O611" s="197">
        <f>+'havelvac 7.2'!O601+'havelvac 7.3'!O601+'havelvac 7.4'!O601+'havelvac 7.5'!O601+'havelvac 7.6'!O601+'havelvac 7.7'!O601+'havelvac 7.9'!O601+'havelvac 7.8'!O601+'havelvac 7.10'!O601+'havelvac 7.11'!O601+'havelvac 7.12'!O601+'havelvac 7.13'!O597</f>
        <v>0</v>
      </c>
      <c r="P611" s="230" t="str">
        <f t="shared" si="67"/>
        <v xml:space="preserve"> </v>
      </c>
      <c r="Q6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30" t="str">
        <f t="shared" si="68"/>
        <v xml:space="preserve"> </v>
      </c>
      <c r="S6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30" t="str">
        <f t="shared" si="69"/>
        <v xml:space="preserve"> </v>
      </c>
      <c r="U6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7">
        <f>+'havelvac 7.2'!P601+'havelvac 7.3'!P601+'havelvac 7.4'!P601+'havelvac 7.5'!P601+'havelvac 7.6'!P601+'havelvac 7.7'!P601+'havelvac 7.9'!P601+'havelvac 7.8'!P601+'havelvac 7.10'!P601+'havelvac 7.11'!P601+'havelvac 7.12'!P601+'havelvac 7.13'!P597</f>
        <v>0</v>
      </c>
      <c r="W611" s="230" t="str">
        <f t="shared" si="70"/>
        <v xml:space="preserve"> </v>
      </c>
      <c r="X6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30" t="str">
        <f t="shared" si="71"/>
        <v xml:space="preserve"> </v>
      </c>
      <c r="Z6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30" t="str">
        <f t="shared" si="72"/>
        <v xml:space="preserve"> </v>
      </c>
      <c r="AB611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7" customFormat="1" hidden="1">
      <c r="A612" s="184" t="str">
        <f t="shared" si="73"/>
        <v>71100902014729</v>
      </c>
      <c r="B612" s="185" t="s">
        <v>439</v>
      </c>
      <c r="C612" s="134" t="s">
        <v>189</v>
      </c>
      <c r="D612" s="133" t="s">
        <v>187</v>
      </c>
      <c r="E612" s="132" t="s">
        <v>140</v>
      </c>
      <c r="F612" s="186" t="s">
        <v>106</v>
      </c>
      <c r="G612" s="131">
        <v>4729</v>
      </c>
      <c r="H612" s="25"/>
      <c r="I612" s="25"/>
      <c r="J612" s="26"/>
      <c r="K612" s="26"/>
      <c r="L612" s="29" t="s">
        <v>348</v>
      </c>
      <c r="M612" s="12">
        <v>4729</v>
      </c>
      <c r="N6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7.13'!N598</f>
        <v>#REF!</v>
      </c>
      <c r="O6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7.13'!O598</f>
        <v>#REF!</v>
      </c>
      <c r="P612" s="231" t="str">
        <f t="shared" si="67"/>
        <v xml:space="preserve"> </v>
      </c>
      <c r="Q6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31" t="str">
        <f t="shared" si="68"/>
        <v xml:space="preserve"> </v>
      </c>
      <c r="S6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31" t="str">
        <f t="shared" si="69"/>
        <v xml:space="preserve"> </v>
      </c>
      <c r="U6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7.13'!P598</f>
        <v>#REF!</v>
      </c>
      <c r="W612" s="231" t="str">
        <f t="shared" si="70"/>
        <v xml:space="preserve"> </v>
      </c>
      <c r="X6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31" t="str">
        <f t="shared" si="71"/>
        <v xml:space="preserve"> </v>
      </c>
      <c r="Z6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31" t="str">
        <f t="shared" si="72"/>
        <v xml:space="preserve"> </v>
      </c>
      <c r="AB6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8" customFormat="1" ht="13.8">
      <c r="A613" s="184" t="str">
        <f t="shared" si="73"/>
        <v>71100902020000</v>
      </c>
      <c r="B613" s="185" t="s">
        <v>439</v>
      </c>
      <c r="C613" s="134" t="s">
        <v>189</v>
      </c>
      <c r="D613" s="133" t="s">
        <v>187</v>
      </c>
      <c r="E613" s="132" t="s">
        <v>140</v>
      </c>
      <c r="F613" s="186" t="s">
        <v>140</v>
      </c>
      <c r="G613" s="187" t="s">
        <v>440</v>
      </c>
      <c r="H613" s="146"/>
      <c r="I613" s="147"/>
      <c r="J613" s="148"/>
      <c r="K613" s="148"/>
      <c r="L613" s="27" t="s">
        <v>357</v>
      </c>
      <c r="M613" s="28"/>
      <c r="N61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7.13'!N601</f>
        <v>#REF!</v>
      </c>
      <c r="O61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7.13'!O601</f>
        <v>#REF!</v>
      </c>
      <c r="P613" s="230" t="str">
        <f t="shared" si="67"/>
        <v xml:space="preserve"> </v>
      </c>
      <c r="Q61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30" t="str">
        <f t="shared" si="68"/>
        <v xml:space="preserve"> </v>
      </c>
      <c r="S61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30" t="str">
        <f t="shared" si="69"/>
        <v xml:space="preserve"> </v>
      </c>
      <c r="U61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7.13'!P601</f>
        <v>#REF!</v>
      </c>
      <c r="W613" s="230" t="str">
        <f t="shared" si="70"/>
        <v xml:space="preserve"> </v>
      </c>
      <c r="X61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30" t="str">
        <f t="shared" si="71"/>
        <v xml:space="preserve"> </v>
      </c>
      <c r="Z61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30" t="str">
        <f t="shared" si="72"/>
        <v xml:space="preserve"> </v>
      </c>
      <c r="AB613" s="19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7" customFormat="1">
      <c r="A614" s="184" t="str">
        <f t="shared" si="73"/>
        <v>71100902024215</v>
      </c>
      <c r="B614" s="185" t="s">
        <v>439</v>
      </c>
      <c r="C614" s="134" t="s">
        <v>189</v>
      </c>
      <c r="D614" s="133" t="s">
        <v>187</v>
      </c>
      <c r="E614" s="132" t="s">
        <v>140</v>
      </c>
      <c r="F614" s="186" t="s">
        <v>140</v>
      </c>
      <c r="G614" s="131">
        <v>4215</v>
      </c>
      <c r="H614" s="25"/>
      <c r="I614" s="25"/>
      <c r="J614" s="26"/>
      <c r="K614" s="26"/>
      <c r="L614" s="29" t="s">
        <v>117</v>
      </c>
      <c r="M614" s="12">
        <v>4215</v>
      </c>
      <c r="N6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31" t="str">
        <f t="shared" si="67"/>
        <v xml:space="preserve"> </v>
      </c>
      <c r="Q6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31" t="str">
        <f t="shared" si="68"/>
        <v xml:space="preserve"> </v>
      </c>
      <c r="S6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31" t="str">
        <f t="shared" si="69"/>
        <v xml:space="preserve"> </v>
      </c>
      <c r="U6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31" t="str">
        <f t="shared" si="70"/>
        <v xml:space="preserve"> </v>
      </c>
      <c r="X6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31" t="str">
        <f t="shared" si="71"/>
        <v xml:space="preserve"> </v>
      </c>
      <c r="Z6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31" t="str">
        <f t="shared" si="72"/>
        <v xml:space="preserve"> </v>
      </c>
      <c r="AB6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4" customFormat="1" ht="27.6" hidden="1">
      <c r="A615" s="122" t="str">
        <f t="shared" si="73"/>
        <v>71110000000000</v>
      </c>
      <c r="B615" s="124" t="s">
        <v>439</v>
      </c>
      <c r="C615" s="117" t="s">
        <v>104</v>
      </c>
      <c r="D615" s="118" t="s">
        <v>441</v>
      </c>
      <c r="E615" s="127" t="s">
        <v>441</v>
      </c>
      <c r="F615" s="128" t="s">
        <v>441</v>
      </c>
      <c r="G615" s="129" t="s">
        <v>440</v>
      </c>
      <c r="H615" s="173">
        <v>3100</v>
      </c>
      <c r="I615" s="212" t="s">
        <v>104</v>
      </c>
      <c r="J615" s="213">
        <v>0</v>
      </c>
      <c r="K615" s="213">
        <v>0</v>
      </c>
      <c r="L615" s="162" t="s">
        <v>358</v>
      </c>
      <c r="M615" s="174"/>
      <c r="N61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6" t="str">
        <f t="shared" si="67"/>
        <v xml:space="preserve"> </v>
      </c>
      <c r="Q61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6" t="str">
        <f t="shared" si="68"/>
        <v xml:space="preserve"> </v>
      </c>
      <c r="S61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6" t="str">
        <f t="shared" si="69"/>
        <v xml:space="preserve"> </v>
      </c>
      <c r="U61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6" t="str">
        <f t="shared" si="70"/>
        <v xml:space="preserve"> </v>
      </c>
      <c r="X61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6" t="str">
        <f t="shared" si="71"/>
        <v xml:space="preserve"> </v>
      </c>
      <c r="Z61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6" t="str">
        <f t="shared" si="72"/>
        <v xml:space="preserve"> </v>
      </c>
      <c r="AB615" s="16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2" t="str">
        <f t="shared" si="73"/>
        <v>71110000000001</v>
      </c>
      <c r="B616" s="124" t="s">
        <v>439</v>
      </c>
      <c r="C616" s="117" t="s">
        <v>104</v>
      </c>
      <c r="D616" s="118" t="s">
        <v>441</v>
      </c>
      <c r="E616" s="119" t="s">
        <v>441</v>
      </c>
      <c r="F616" s="120" t="s">
        <v>441</v>
      </c>
      <c r="G616" s="129" t="s">
        <v>96</v>
      </c>
      <c r="H616" s="25"/>
      <c r="I616" s="18"/>
      <c r="J616" s="19"/>
      <c r="K616" s="19"/>
      <c r="L616" s="30" t="s">
        <v>108</v>
      </c>
      <c r="M616" s="31"/>
      <c r="N61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3" t="str">
        <f t="shared" si="67"/>
        <v xml:space="preserve"> </v>
      </c>
      <c r="Q61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3" t="str">
        <f t="shared" si="68"/>
        <v xml:space="preserve"> </v>
      </c>
      <c r="S61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3" t="str">
        <f t="shared" si="69"/>
        <v xml:space="preserve"> </v>
      </c>
      <c r="U61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3" t="str">
        <f t="shared" si="70"/>
        <v xml:space="preserve"> </v>
      </c>
      <c r="X61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3" t="str">
        <f t="shared" si="71"/>
        <v xml:space="preserve"> </v>
      </c>
      <c r="Z61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3" t="str">
        <f t="shared" si="72"/>
        <v xml:space="preserve"> </v>
      </c>
      <c r="AB616" s="15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9" customFormat="1" ht="13.8" hidden="1">
      <c r="A617" s="184" t="str">
        <f t="shared" si="73"/>
        <v>71110100000000</v>
      </c>
      <c r="B617" s="185" t="s">
        <v>439</v>
      </c>
      <c r="C617" s="134" t="s">
        <v>104</v>
      </c>
      <c r="D617" s="133" t="s">
        <v>106</v>
      </c>
      <c r="E617" s="132" t="s">
        <v>441</v>
      </c>
      <c r="F617" s="186" t="s">
        <v>441</v>
      </c>
      <c r="G617" s="187" t="s">
        <v>440</v>
      </c>
      <c r="H617" s="175">
        <v>3110</v>
      </c>
      <c r="I617" s="166" t="s">
        <v>104</v>
      </c>
      <c r="J617" s="167">
        <v>1</v>
      </c>
      <c r="K617" s="167">
        <v>0</v>
      </c>
      <c r="L617" s="168" t="s">
        <v>365</v>
      </c>
      <c r="M617" s="176"/>
      <c r="N6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8" t="str">
        <f t="shared" si="67"/>
        <v xml:space="preserve"> </v>
      </c>
      <c r="Q6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8" t="str">
        <f t="shared" si="68"/>
        <v xml:space="preserve"> </v>
      </c>
      <c r="S6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8" t="str">
        <f t="shared" si="69"/>
        <v xml:space="preserve"> </v>
      </c>
      <c r="U6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8" t="str">
        <f t="shared" si="70"/>
        <v xml:space="preserve"> </v>
      </c>
      <c r="X6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8" t="str">
        <f t="shared" si="71"/>
        <v xml:space="preserve"> </v>
      </c>
      <c r="Z6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8" t="str">
        <f t="shared" si="72"/>
        <v xml:space="preserve"> </v>
      </c>
      <c r="AB6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7" customFormat="1" ht="13.2" hidden="1">
      <c r="A618" s="184" t="str">
        <f t="shared" si="73"/>
        <v>71110100000001</v>
      </c>
      <c r="B618" s="185" t="s">
        <v>439</v>
      </c>
      <c r="C618" s="134" t="s">
        <v>104</v>
      </c>
      <c r="D618" s="133" t="s">
        <v>106</v>
      </c>
      <c r="E618" s="132" t="s">
        <v>441</v>
      </c>
      <c r="F618" s="186" t="s">
        <v>441</v>
      </c>
      <c r="G618" s="187" t="s">
        <v>96</v>
      </c>
      <c r="H618" s="25"/>
      <c r="I618" s="18"/>
      <c r="J618" s="19"/>
      <c r="K618" s="19"/>
      <c r="L618" s="30" t="s">
        <v>110</v>
      </c>
      <c r="M618" s="31"/>
      <c r="N618" s="190" t="e">
        <f>+'havelvac 7.2'!N602+'havelvac 7.3'!N602+'havelvac 7.4'!N602+'havelvac 7.5'!N602+'havelvac 7.6'!N602+'havelvac 7.7'!N602+'havelvac 7.9'!N602+'havelvac 7.8'!N602+'havelvac 7.10'!N602+'havelvac 7.11'!N602+'havelvac 7.12'!N602+'havelvac 7.13'!#REF!</f>
        <v>#REF!</v>
      </c>
      <c r="O618" s="190" t="e">
        <f>+'havelvac 7.2'!O602+'havelvac 7.3'!O602+'havelvac 7.4'!O602+'havelvac 7.5'!O602+'havelvac 7.6'!O602+'havelvac 7.7'!O602+'havelvac 7.9'!O602+'havelvac 7.8'!O602+'havelvac 7.10'!O602+'havelvac 7.11'!O602+'havelvac 7.12'!O602+'havelvac 7.13'!#REF!</f>
        <v>#REF!</v>
      </c>
      <c r="P618" s="227" t="str">
        <f t="shared" si="67"/>
        <v xml:space="preserve"> </v>
      </c>
      <c r="Q6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7" t="str">
        <f t="shared" si="68"/>
        <v xml:space="preserve"> </v>
      </c>
      <c r="S6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7" t="str">
        <f t="shared" si="69"/>
        <v xml:space="preserve"> </v>
      </c>
      <c r="U6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90" t="e">
        <f>+'havelvac 7.2'!P602+'havelvac 7.3'!P602+'havelvac 7.4'!P602+'havelvac 7.5'!P602+'havelvac 7.6'!P602+'havelvac 7.7'!P602+'havelvac 7.9'!P602+'havelvac 7.8'!P602+'havelvac 7.10'!P602+'havelvac 7.11'!P602+'havelvac 7.12'!P602+'havelvac 7.13'!#REF!</f>
        <v>#REF!</v>
      </c>
      <c r="W618" s="227" t="str">
        <f t="shared" si="70"/>
        <v xml:space="preserve"> </v>
      </c>
      <c r="X6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7" t="str">
        <f t="shared" si="71"/>
        <v xml:space="preserve"> </v>
      </c>
      <c r="Z6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7" t="str">
        <f t="shared" si="72"/>
        <v xml:space="preserve"> </v>
      </c>
      <c r="AB6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3" customFormat="1" ht="13.2" hidden="1">
      <c r="A619" s="184" t="str">
        <f t="shared" si="73"/>
        <v>71110102000000</v>
      </c>
      <c r="B619" s="185" t="s">
        <v>439</v>
      </c>
      <c r="C619" s="134" t="s">
        <v>104</v>
      </c>
      <c r="D619" s="133" t="s">
        <v>106</v>
      </c>
      <c r="E619" s="132" t="s">
        <v>140</v>
      </c>
      <c r="F619" s="186" t="s">
        <v>441</v>
      </c>
      <c r="G619" s="187" t="s">
        <v>440</v>
      </c>
      <c r="H619" s="151">
        <v>3112</v>
      </c>
      <c r="I619" s="152" t="s">
        <v>104</v>
      </c>
      <c r="J619" s="153">
        <v>1</v>
      </c>
      <c r="K619" s="153">
        <v>2</v>
      </c>
      <c r="L619" s="154" t="s">
        <v>359</v>
      </c>
      <c r="M619" s="155"/>
      <c r="N619" s="192" t="e">
        <f>+'havelvac 7.2'!N603+'havelvac 7.3'!N603+'havelvac 7.4'!N603+'havelvac 7.5'!N603+'havelvac 7.6'!N603+'havelvac 7.7'!N603+'havelvac 7.9'!N603+'havelvac 7.8'!N603+'havelvac 7.10'!N603+'havelvac 7.11'!N603+'havelvac 7.12'!N603+'havelvac 7.13'!#REF!</f>
        <v>#REF!</v>
      </c>
      <c r="O619" s="192" t="e">
        <f>+'havelvac 7.2'!O603+'havelvac 7.3'!O603+'havelvac 7.4'!O603+'havelvac 7.5'!O603+'havelvac 7.6'!O603+'havelvac 7.7'!O603+'havelvac 7.9'!O603+'havelvac 7.8'!O603+'havelvac 7.10'!O603+'havelvac 7.11'!O603+'havelvac 7.12'!O603+'havelvac 7.13'!#REF!</f>
        <v>#REF!</v>
      </c>
      <c r="P619" s="229" t="str">
        <f t="shared" si="67"/>
        <v xml:space="preserve"> </v>
      </c>
      <c r="Q61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9" t="str">
        <f t="shared" si="68"/>
        <v xml:space="preserve"> </v>
      </c>
      <c r="S61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9" t="str">
        <f t="shared" si="69"/>
        <v xml:space="preserve"> </v>
      </c>
      <c r="U61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2" t="e">
        <f>+'havelvac 7.2'!P603+'havelvac 7.3'!P603+'havelvac 7.4'!P603+'havelvac 7.5'!P603+'havelvac 7.6'!P603+'havelvac 7.7'!P603+'havelvac 7.9'!P603+'havelvac 7.8'!P603+'havelvac 7.10'!P603+'havelvac 7.11'!P603+'havelvac 7.12'!P603+'havelvac 7.13'!#REF!</f>
        <v>#REF!</v>
      </c>
      <c r="W619" s="229" t="str">
        <f t="shared" si="70"/>
        <v xml:space="preserve"> </v>
      </c>
      <c r="X61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9" t="str">
        <f t="shared" si="71"/>
        <v xml:space="preserve"> </v>
      </c>
      <c r="Z61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9" t="str">
        <f t="shared" si="72"/>
        <v xml:space="preserve"> </v>
      </c>
      <c r="AB619" s="19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7" customFormat="1" ht="13.2" hidden="1">
      <c r="A620" s="184" t="str">
        <f t="shared" si="73"/>
        <v>71110102000001</v>
      </c>
      <c r="B620" s="185" t="s">
        <v>439</v>
      </c>
      <c r="C620" s="134" t="s">
        <v>104</v>
      </c>
      <c r="D620" s="133" t="s">
        <v>106</v>
      </c>
      <c r="E620" s="132" t="s">
        <v>140</v>
      </c>
      <c r="F620" s="186" t="s">
        <v>441</v>
      </c>
      <c r="G620" s="187" t="s">
        <v>96</v>
      </c>
      <c r="H620" s="25"/>
      <c r="I620" s="25"/>
      <c r="J620" s="26"/>
      <c r="K620" s="26"/>
      <c r="L620" s="30" t="s">
        <v>108</v>
      </c>
      <c r="M620" s="31"/>
      <c r="N620" s="190">
        <f>+'havelvac 7.2'!N604+'havelvac 7.3'!N604+'havelvac 7.4'!N604+'havelvac 7.5'!N604+'havelvac 7.6'!N604+'havelvac 7.7'!N604+'havelvac 7.9'!N604+'havelvac 7.8'!N604+'havelvac 7.10'!N604+'havelvac 7.11'!N604+'havelvac 7.12'!N604+'havelvac 7.13'!N602</f>
        <v>0</v>
      </c>
      <c r="O620" s="190">
        <f>+'havelvac 7.2'!O604+'havelvac 7.3'!O604+'havelvac 7.4'!O604+'havelvac 7.5'!O604+'havelvac 7.6'!O604+'havelvac 7.7'!O604+'havelvac 7.9'!O604+'havelvac 7.8'!O604+'havelvac 7.10'!O604+'havelvac 7.11'!O604+'havelvac 7.12'!O604+'havelvac 7.13'!O602</f>
        <v>0</v>
      </c>
      <c r="P620" s="227" t="str">
        <f t="shared" si="67"/>
        <v xml:space="preserve"> </v>
      </c>
      <c r="Q62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7" t="str">
        <f t="shared" si="68"/>
        <v xml:space="preserve"> </v>
      </c>
      <c r="S62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7" t="str">
        <f t="shared" si="69"/>
        <v xml:space="preserve"> </v>
      </c>
      <c r="U62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90">
        <f>+'havelvac 7.2'!P604+'havelvac 7.3'!P604+'havelvac 7.4'!P604+'havelvac 7.5'!P604+'havelvac 7.6'!P604+'havelvac 7.7'!P604+'havelvac 7.9'!P604+'havelvac 7.8'!P604+'havelvac 7.10'!P604+'havelvac 7.11'!P604+'havelvac 7.12'!P604+'havelvac 7.13'!P602</f>
        <v>0</v>
      </c>
      <c r="W620" s="227" t="str">
        <f t="shared" si="70"/>
        <v xml:space="preserve"> </v>
      </c>
      <c r="X62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7" t="str">
        <f t="shared" si="71"/>
        <v xml:space="preserve"> </v>
      </c>
      <c r="Z62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7" t="str">
        <f t="shared" si="72"/>
        <v xml:space="preserve"> </v>
      </c>
      <c r="AB62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7" customFormat="1" hidden="1">
      <c r="A621" s="184" t="str">
        <f t="shared" si="73"/>
        <v>71110102004891</v>
      </c>
      <c r="B621" s="185" t="s">
        <v>439</v>
      </c>
      <c r="C621" s="134" t="s">
        <v>104</v>
      </c>
      <c r="D621" s="133" t="s">
        <v>106</v>
      </c>
      <c r="E621" s="132" t="s">
        <v>140</v>
      </c>
      <c r="F621" s="186" t="s">
        <v>441</v>
      </c>
      <c r="G621" s="187">
        <v>4891</v>
      </c>
      <c r="H621" s="25"/>
      <c r="I621" s="25"/>
      <c r="J621" s="26"/>
      <c r="K621" s="26"/>
      <c r="L621" s="30" t="s">
        <v>360</v>
      </c>
      <c r="M621" s="31">
        <v>4891</v>
      </c>
      <c r="N621" s="183">
        <f>+'havelvac 7.2'!N605+'havelvac 7.3'!N605+'havelvac 7.4'!N605+'havelvac 7.5'!N605+'havelvac 7.6'!N605+'havelvac 7.7'!N605+'havelvac 7.9'!N605+'havelvac 7.8'!N605+'havelvac 7.10'!N605+'havelvac 7.11'!N605+'havelvac 7.12'!N605+'havelvac 7.13'!N603</f>
        <v>0</v>
      </c>
      <c r="O621" s="183">
        <f>+'havelvac 7.2'!O605+'havelvac 7.3'!O605+'havelvac 7.4'!O605+'havelvac 7.5'!O605+'havelvac 7.6'!O605+'havelvac 7.7'!O605+'havelvac 7.9'!O605+'havelvac 7.8'!O605+'havelvac 7.10'!O605+'havelvac 7.11'!O605+'havelvac 7.12'!O605+'havelvac 7.13'!O603</f>
        <v>0</v>
      </c>
      <c r="P621" s="231" t="str">
        <f t="shared" si="67"/>
        <v xml:space="preserve"> </v>
      </c>
      <c r="Q6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31" t="str">
        <f t="shared" si="68"/>
        <v xml:space="preserve"> </v>
      </c>
      <c r="S6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31" t="str">
        <f t="shared" si="69"/>
        <v xml:space="preserve"> </v>
      </c>
      <c r="U6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3">
        <f>+'havelvac 7.2'!P605+'havelvac 7.3'!P605+'havelvac 7.4'!P605+'havelvac 7.5'!P605+'havelvac 7.6'!P605+'havelvac 7.7'!P605+'havelvac 7.9'!P605+'havelvac 7.8'!P605+'havelvac 7.10'!P605+'havelvac 7.11'!P605+'havelvac 7.12'!P605+'havelvac 7.13'!P603</f>
        <v>0</v>
      </c>
      <c r="W621" s="231" t="str">
        <f t="shared" si="70"/>
        <v xml:space="preserve"> </v>
      </c>
      <c r="X6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31" t="str">
        <f t="shared" si="71"/>
        <v xml:space="preserve"> </v>
      </c>
      <c r="Z6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31" t="str">
        <f t="shared" si="72"/>
        <v xml:space="preserve"> </v>
      </c>
      <c r="AB62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7" customFormat="1" hidden="1">
      <c r="A622" s="184" t="str">
        <f t="shared" si="73"/>
        <v>7111010200x</v>
      </c>
      <c r="B622" s="185" t="s">
        <v>439</v>
      </c>
      <c r="C622" s="134" t="s">
        <v>104</v>
      </c>
      <c r="D622" s="133" t="s">
        <v>106</v>
      </c>
      <c r="E622" s="132" t="s">
        <v>140</v>
      </c>
      <c r="F622" s="186" t="s">
        <v>441</v>
      </c>
      <c r="G622" s="187" t="s">
        <v>361</v>
      </c>
      <c r="H622" s="194"/>
      <c r="I622" s="194"/>
      <c r="J622" s="195"/>
      <c r="K622" s="196"/>
      <c r="L622" s="29" t="s">
        <v>362</v>
      </c>
      <c r="M622" s="12" t="s">
        <v>361</v>
      </c>
      <c r="N622" s="183">
        <f>+'havelvac 7.2'!N606+'havelvac 7.3'!N606+'havelvac 7.4'!N606+'havelvac 7.5'!N606+'havelvac 7.6'!N606+'havelvac 7.7'!N606+'havelvac 7.9'!N606+'havelvac 7.8'!N606+'havelvac 7.10'!N606+'havelvac 7.11'!N606+'havelvac 7.12'!N606+'havelvac 7.13'!N604</f>
        <v>0</v>
      </c>
      <c r="O622" s="183">
        <f>+'havelvac 7.2'!O606+'havelvac 7.3'!O606+'havelvac 7.4'!O606+'havelvac 7.5'!O606+'havelvac 7.6'!O606+'havelvac 7.7'!O606+'havelvac 7.9'!O606+'havelvac 7.8'!O606+'havelvac 7.10'!O606+'havelvac 7.11'!O606+'havelvac 7.12'!O606+'havelvac 7.13'!O604</f>
        <v>0</v>
      </c>
      <c r="P622" s="231" t="str">
        <f t="shared" si="67"/>
        <v xml:space="preserve"> </v>
      </c>
      <c r="Q6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31" t="str">
        <f t="shared" si="68"/>
        <v xml:space="preserve"> </v>
      </c>
      <c r="S6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31" t="str">
        <f t="shared" si="69"/>
        <v xml:space="preserve"> </v>
      </c>
      <c r="U6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3">
        <f>+'havelvac 7.2'!P606+'havelvac 7.3'!P606+'havelvac 7.4'!P606+'havelvac 7.5'!P606+'havelvac 7.6'!P606+'havelvac 7.7'!P606+'havelvac 7.9'!P606+'havelvac 7.8'!P606+'havelvac 7.10'!P606+'havelvac 7.11'!P606+'havelvac 7.12'!P606+'havelvac 7.13'!P604</f>
        <v>0</v>
      </c>
      <c r="W622" s="231" t="str">
        <f t="shared" si="70"/>
        <v xml:space="preserve"> </v>
      </c>
      <c r="X6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31" t="str">
        <f t="shared" si="71"/>
        <v xml:space="preserve"> </v>
      </c>
      <c r="Z6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31" t="str">
        <f t="shared" si="72"/>
        <v xml:space="preserve"> </v>
      </c>
      <c r="AB62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10" customFormat="1">
      <c r="A633" s="122"/>
      <c r="B633" s="116"/>
      <c r="C633" s="117"/>
      <c r="D633" s="118"/>
      <c r="E633" s="119"/>
      <c r="F633" s="120"/>
      <c r="G633" s="121"/>
      <c r="H633" s="6"/>
      <c r="I633" s="40"/>
      <c r="J633" s="41"/>
      <c r="K633" s="42"/>
      <c r="L633" s="38"/>
      <c r="N633" s="39"/>
      <c r="O633" s="39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  <c r="EM633" s="5"/>
      <c r="EN633" s="5"/>
      <c r="EO633" s="5"/>
      <c r="EP633" s="5"/>
      <c r="EQ633" s="5"/>
      <c r="ER633" s="5"/>
      <c r="ES633" s="5"/>
      <c r="ET633" s="5"/>
      <c r="EU633" s="5"/>
      <c r="EV633" s="5"/>
      <c r="EW633" s="5"/>
      <c r="EX633" s="5"/>
      <c r="EY633" s="5"/>
      <c r="EZ633" s="5"/>
      <c r="FA633" s="5"/>
      <c r="FB633" s="5"/>
      <c r="FC633" s="5"/>
      <c r="FD633" s="5"/>
      <c r="FE633" s="5"/>
      <c r="FF633" s="5"/>
      <c r="FG633" s="5"/>
      <c r="FH633" s="5"/>
      <c r="FI633" s="5"/>
      <c r="FJ633" s="5"/>
      <c r="FK633" s="5"/>
      <c r="FL633" s="5"/>
      <c r="FM633" s="5"/>
      <c r="FN633" s="5"/>
      <c r="FO633" s="5"/>
      <c r="FP633" s="5"/>
      <c r="FQ633" s="5"/>
      <c r="FR633" s="5"/>
      <c r="FS633" s="5"/>
      <c r="FT633" s="5"/>
      <c r="FU633" s="5"/>
      <c r="FV633" s="5"/>
      <c r="FW633" s="5"/>
      <c r="FX633" s="5"/>
      <c r="FY633" s="5"/>
      <c r="FZ633" s="5"/>
      <c r="GA633" s="5"/>
      <c r="GB633" s="5"/>
      <c r="GC633" s="5"/>
      <c r="GD633" s="5"/>
      <c r="GE633" s="5"/>
      <c r="GF633" s="5"/>
      <c r="GG633" s="5"/>
      <c r="GH633" s="5"/>
      <c r="GI633" s="5"/>
      <c r="GJ633" s="5"/>
      <c r="GK633" s="5"/>
      <c r="GL633" s="5"/>
      <c r="GM633" s="5"/>
      <c r="GN633" s="5"/>
      <c r="GO633" s="5"/>
      <c r="GP633" s="5"/>
      <c r="GQ633" s="5"/>
      <c r="GR633" s="5"/>
      <c r="GS633" s="5"/>
      <c r="GT633" s="5"/>
      <c r="GU633" s="5"/>
      <c r="GV633" s="5"/>
      <c r="GW633" s="5"/>
      <c r="GX633" s="5"/>
      <c r="GY633" s="5"/>
      <c r="GZ633" s="5"/>
      <c r="HA633" s="5"/>
      <c r="HB633" s="5"/>
      <c r="HC633" s="5"/>
      <c r="HD633" s="5"/>
      <c r="HE633" s="5"/>
      <c r="HF633" s="5"/>
      <c r="HG633" s="5"/>
      <c r="HH633" s="5"/>
      <c r="HI633" s="5"/>
      <c r="HJ633" s="5"/>
      <c r="HK633" s="5"/>
      <c r="HL633" s="5"/>
      <c r="HM633" s="5"/>
      <c r="HN633" s="5"/>
      <c r="HO633" s="5"/>
      <c r="HP633" s="5"/>
      <c r="HQ633" s="5"/>
      <c r="HR633" s="5"/>
      <c r="HS633" s="5"/>
      <c r="HT633" s="5"/>
      <c r="HU633" s="5"/>
      <c r="HV633" s="5"/>
      <c r="HW633" s="5"/>
      <c r="HX633" s="5"/>
      <c r="HY633" s="5"/>
      <c r="HZ633" s="5"/>
      <c r="IA633" s="5"/>
      <c r="IB633" s="5"/>
      <c r="IC633" s="5"/>
      <c r="ID633" s="5"/>
      <c r="IE633" s="5"/>
      <c r="IF633" s="5"/>
      <c r="IG633" s="5"/>
      <c r="IH633" s="5"/>
      <c r="II633" s="5"/>
      <c r="IJ633" s="5"/>
      <c r="IK633" s="5"/>
      <c r="IL633" s="5"/>
      <c r="IM633" s="5"/>
      <c r="IN633" s="5"/>
      <c r="IO633" s="5"/>
      <c r="IP633" s="5"/>
      <c r="IQ633" s="5"/>
      <c r="IR633" s="5"/>
      <c r="IS633" s="5"/>
      <c r="IT633" s="5"/>
      <c r="IU633" s="5"/>
      <c r="IV633" s="5"/>
    </row>
    <row r="635" spans="1:256" s="210" customFormat="1">
      <c r="A635" s="122"/>
      <c r="B635" s="116"/>
      <c r="C635" s="117"/>
      <c r="D635" s="118"/>
      <c r="E635" s="119"/>
      <c r="F635" s="120"/>
      <c r="G635" s="121"/>
      <c r="H635" s="6"/>
      <c r="I635" s="40"/>
      <c r="J635" s="41"/>
      <c r="K635" s="42"/>
      <c r="L635" s="38"/>
      <c r="N635" s="39"/>
      <c r="O635" s="39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  <c r="EM635" s="5"/>
      <c r="EN635" s="5"/>
      <c r="EO635" s="5"/>
      <c r="EP635" s="5"/>
      <c r="EQ635" s="5"/>
      <c r="ER635" s="5"/>
      <c r="ES635" s="5"/>
      <c r="ET635" s="5"/>
      <c r="EU635" s="5"/>
      <c r="EV635" s="5"/>
      <c r="EW635" s="5"/>
      <c r="EX635" s="5"/>
      <c r="EY635" s="5"/>
      <c r="EZ635" s="5"/>
      <c r="FA635" s="5"/>
      <c r="FB635" s="5"/>
      <c r="FC635" s="5"/>
      <c r="FD635" s="5"/>
      <c r="FE635" s="5"/>
      <c r="FF635" s="5"/>
      <c r="FG635" s="5"/>
      <c r="FH635" s="5"/>
      <c r="FI635" s="5"/>
      <c r="FJ635" s="5"/>
      <c r="FK635" s="5"/>
      <c r="FL635" s="5"/>
      <c r="FM635" s="5"/>
      <c r="FN635" s="5"/>
      <c r="FO635" s="5"/>
      <c r="FP635" s="5"/>
      <c r="FQ635" s="5"/>
      <c r="FR635" s="5"/>
      <c r="FS635" s="5"/>
      <c r="FT635" s="5"/>
      <c r="FU635" s="5"/>
      <c r="FV635" s="5"/>
      <c r="FW635" s="5"/>
      <c r="FX635" s="5"/>
      <c r="FY635" s="5"/>
      <c r="FZ635" s="5"/>
      <c r="GA635" s="5"/>
      <c r="GB635" s="5"/>
      <c r="GC635" s="5"/>
      <c r="GD635" s="5"/>
      <c r="GE635" s="5"/>
      <c r="GF635" s="5"/>
      <c r="GG635" s="5"/>
      <c r="GH635" s="5"/>
      <c r="GI635" s="5"/>
      <c r="GJ635" s="5"/>
      <c r="GK635" s="5"/>
      <c r="GL635" s="5"/>
      <c r="GM635" s="5"/>
      <c r="GN635" s="5"/>
      <c r="GO635" s="5"/>
      <c r="GP635" s="5"/>
      <c r="GQ635" s="5"/>
      <c r="GR635" s="5"/>
      <c r="GS635" s="5"/>
      <c r="GT635" s="5"/>
      <c r="GU635" s="5"/>
      <c r="GV635" s="5"/>
      <c r="GW635" s="5"/>
      <c r="GX635" s="5"/>
      <c r="GY635" s="5"/>
      <c r="GZ635" s="5"/>
      <c r="HA635" s="5"/>
      <c r="HB635" s="5"/>
      <c r="HC635" s="5"/>
      <c r="HD635" s="5"/>
      <c r="HE635" s="5"/>
      <c r="HF635" s="5"/>
      <c r="HG635" s="5"/>
      <c r="HH635" s="5"/>
      <c r="HI635" s="5"/>
      <c r="HJ635" s="5"/>
      <c r="HK635" s="5"/>
      <c r="HL635" s="5"/>
      <c r="HM635" s="5"/>
      <c r="HN635" s="5"/>
      <c r="HO635" s="5"/>
      <c r="HP635" s="5"/>
      <c r="HQ635" s="5"/>
      <c r="HR635" s="5"/>
      <c r="HS635" s="5"/>
      <c r="HT635" s="5"/>
      <c r="HU635" s="5"/>
      <c r="HV635" s="5"/>
      <c r="HW635" s="5"/>
      <c r="HX635" s="5"/>
      <c r="HY635" s="5"/>
      <c r="HZ635" s="5"/>
      <c r="IA635" s="5"/>
      <c r="IB635" s="5"/>
      <c r="IC635" s="5"/>
      <c r="ID635" s="5"/>
      <c r="IE635" s="5"/>
      <c r="IF635" s="5"/>
      <c r="IG635" s="5"/>
      <c r="IH635" s="5"/>
      <c r="II635" s="5"/>
      <c r="IJ635" s="5"/>
      <c r="IK635" s="5"/>
      <c r="IL635" s="5"/>
      <c r="IM635" s="5"/>
      <c r="IN635" s="5"/>
      <c r="IO635" s="5"/>
      <c r="IP635" s="5"/>
      <c r="IQ635" s="5"/>
      <c r="IR635" s="5"/>
      <c r="IS635" s="5"/>
      <c r="IT635" s="5"/>
      <c r="IU635" s="5"/>
      <c r="IV635" s="5"/>
    </row>
    <row r="636" spans="1:256" s="210" customFormat="1">
      <c r="A636" s="122"/>
      <c r="B636" s="116"/>
      <c r="C636" s="117"/>
      <c r="D636" s="118"/>
      <c r="E636" s="119"/>
      <c r="F636" s="120"/>
      <c r="G636" s="121"/>
      <c r="H636" s="6"/>
      <c r="I636" s="40"/>
      <c r="J636" s="41"/>
      <c r="K636" s="42"/>
      <c r="L636" s="38"/>
      <c r="N636" s="39"/>
      <c r="O636" s="39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  <c r="EM636" s="5"/>
      <c r="EN636" s="5"/>
      <c r="EO636" s="5"/>
      <c r="EP636" s="5"/>
      <c r="EQ636" s="5"/>
      <c r="ER636" s="5"/>
      <c r="ES636" s="5"/>
      <c r="ET636" s="5"/>
      <c r="EU636" s="5"/>
      <c r="EV636" s="5"/>
      <c r="EW636" s="5"/>
      <c r="EX636" s="5"/>
      <c r="EY636" s="5"/>
      <c r="EZ636" s="5"/>
      <c r="FA636" s="5"/>
      <c r="FB636" s="5"/>
      <c r="FC636" s="5"/>
      <c r="FD636" s="5"/>
      <c r="FE636" s="5"/>
      <c r="FF636" s="5"/>
      <c r="FG636" s="5"/>
      <c r="FH636" s="5"/>
      <c r="FI636" s="5"/>
      <c r="FJ636" s="5"/>
      <c r="FK636" s="5"/>
      <c r="FL636" s="5"/>
      <c r="FM636" s="5"/>
      <c r="FN636" s="5"/>
      <c r="FO636" s="5"/>
      <c r="FP636" s="5"/>
      <c r="FQ636" s="5"/>
      <c r="FR636" s="5"/>
      <c r="FS636" s="5"/>
      <c r="FT636" s="5"/>
      <c r="FU636" s="5"/>
      <c r="FV636" s="5"/>
      <c r="FW636" s="5"/>
      <c r="FX636" s="5"/>
      <c r="FY636" s="5"/>
      <c r="FZ636" s="5"/>
      <c r="GA636" s="5"/>
      <c r="GB636" s="5"/>
      <c r="GC636" s="5"/>
      <c r="GD636" s="5"/>
      <c r="GE636" s="5"/>
      <c r="GF636" s="5"/>
      <c r="GG636" s="5"/>
      <c r="GH636" s="5"/>
      <c r="GI636" s="5"/>
      <c r="GJ636" s="5"/>
      <c r="GK636" s="5"/>
      <c r="GL636" s="5"/>
      <c r="GM636" s="5"/>
      <c r="GN636" s="5"/>
      <c r="GO636" s="5"/>
      <c r="GP636" s="5"/>
      <c r="GQ636" s="5"/>
      <c r="GR636" s="5"/>
      <c r="GS636" s="5"/>
      <c r="GT636" s="5"/>
      <c r="GU636" s="5"/>
      <c r="GV636" s="5"/>
      <c r="GW636" s="5"/>
      <c r="GX636" s="5"/>
      <c r="GY636" s="5"/>
      <c r="GZ636" s="5"/>
      <c r="HA636" s="5"/>
      <c r="HB636" s="5"/>
      <c r="HC636" s="5"/>
      <c r="HD636" s="5"/>
      <c r="HE636" s="5"/>
      <c r="HF636" s="5"/>
      <c r="HG636" s="5"/>
      <c r="HH636" s="5"/>
      <c r="HI636" s="5"/>
      <c r="HJ636" s="5"/>
      <c r="HK636" s="5"/>
      <c r="HL636" s="5"/>
      <c r="HM636" s="5"/>
      <c r="HN636" s="5"/>
      <c r="HO636" s="5"/>
      <c r="HP636" s="5"/>
      <c r="HQ636" s="5"/>
      <c r="HR636" s="5"/>
      <c r="HS636" s="5"/>
      <c r="HT636" s="5"/>
      <c r="HU636" s="5"/>
      <c r="HV636" s="5"/>
      <c r="HW636" s="5"/>
      <c r="HX636" s="5"/>
      <c r="HY636" s="5"/>
      <c r="HZ636" s="5"/>
      <c r="IA636" s="5"/>
      <c r="IB636" s="5"/>
      <c r="IC636" s="5"/>
      <c r="ID636" s="5"/>
      <c r="IE636" s="5"/>
      <c r="IF636" s="5"/>
      <c r="IG636" s="5"/>
      <c r="IH636" s="5"/>
      <c r="II636" s="5"/>
      <c r="IJ636" s="5"/>
      <c r="IK636" s="5"/>
      <c r="IL636" s="5"/>
      <c r="IM636" s="5"/>
      <c r="IN636" s="5"/>
      <c r="IO636" s="5"/>
      <c r="IP636" s="5"/>
      <c r="IQ636" s="5"/>
      <c r="IR636" s="5"/>
      <c r="IS636" s="5"/>
      <c r="IT636" s="5"/>
      <c r="IU636" s="5"/>
      <c r="IV636" s="5"/>
    </row>
    <row r="637" spans="1:256" s="210" customFormat="1">
      <c r="A637" s="122"/>
      <c r="B637" s="116"/>
      <c r="C637" s="117"/>
      <c r="D637" s="118"/>
      <c r="E637" s="119"/>
      <c r="F637" s="120"/>
      <c r="G637" s="121"/>
      <c r="H637" s="6"/>
      <c r="I637" s="40"/>
      <c r="J637" s="41"/>
      <c r="K637" s="42"/>
      <c r="L637" s="38"/>
      <c r="N637" s="39"/>
      <c r="O637" s="39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  <c r="EM637" s="5"/>
      <c r="EN637" s="5"/>
      <c r="EO637" s="5"/>
      <c r="EP637" s="5"/>
      <c r="EQ637" s="5"/>
      <c r="ER637" s="5"/>
      <c r="ES637" s="5"/>
      <c r="ET637" s="5"/>
      <c r="EU637" s="5"/>
      <c r="EV637" s="5"/>
      <c r="EW637" s="5"/>
      <c r="EX637" s="5"/>
      <c r="EY637" s="5"/>
      <c r="EZ637" s="5"/>
      <c r="FA637" s="5"/>
      <c r="FB637" s="5"/>
      <c r="FC637" s="5"/>
      <c r="FD637" s="5"/>
      <c r="FE637" s="5"/>
      <c r="FF637" s="5"/>
      <c r="FG637" s="5"/>
      <c r="FH637" s="5"/>
      <c r="FI637" s="5"/>
      <c r="FJ637" s="5"/>
      <c r="FK637" s="5"/>
      <c r="FL637" s="5"/>
      <c r="FM637" s="5"/>
      <c r="FN637" s="5"/>
      <c r="FO637" s="5"/>
      <c r="FP637" s="5"/>
      <c r="FQ637" s="5"/>
      <c r="FR637" s="5"/>
      <c r="FS637" s="5"/>
      <c r="FT637" s="5"/>
      <c r="FU637" s="5"/>
      <c r="FV637" s="5"/>
      <c r="FW637" s="5"/>
      <c r="FX637" s="5"/>
      <c r="FY637" s="5"/>
      <c r="FZ637" s="5"/>
      <c r="GA637" s="5"/>
      <c r="GB637" s="5"/>
      <c r="GC637" s="5"/>
      <c r="GD637" s="5"/>
      <c r="GE637" s="5"/>
      <c r="GF637" s="5"/>
      <c r="GG637" s="5"/>
      <c r="GH637" s="5"/>
      <c r="GI637" s="5"/>
      <c r="GJ637" s="5"/>
      <c r="GK637" s="5"/>
      <c r="GL637" s="5"/>
      <c r="GM637" s="5"/>
      <c r="GN637" s="5"/>
      <c r="GO637" s="5"/>
      <c r="GP637" s="5"/>
      <c r="GQ637" s="5"/>
      <c r="GR637" s="5"/>
      <c r="GS637" s="5"/>
      <c r="GT637" s="5"/>
      <c r="GU637" s="5"/>
      <c r="GV637" s="5"/>
      <c r="GW637" s="5"/>
      <c r="GX637" s="5"/>
      <c r="GY637" s="5"/>
      <c r="GZ637" s="5"/>
      <c r="HA637" s="5"/>
      <c r="HB637" s="5"/>
      <c r="HC637" s="5"/>
      <c r="HD637" s="5"/>
      <c r="HE637" s="5"/>
      <c r="HF637" s="5"/>
      <c r="HG637" s="5"/>
      <c r="HH637" s="5"/>
      <c r="HI637" s="5"/>
      <c r="HJ637" s="5"/>
      <c r="HK637" s="5"/>
      <c r="HL637" s="5"/>
      <c r="HM637" s="5"/>
      <c r="HN637" s="5"/>
      <c r="HO637" s="5"/>
      <c r="HP637" s="5"/>
      <c r="HQ637" s="5"/>
      <c r="HR637" s="5"/>
      <c r="HS637" s="5"/>
      <c r="HT637" s="5"/>
      <c r="HU637" s="5"/>
      <c r="HV637" s="5"/>
      <c r="HW637" s="5"/>
      <c r="HX637" s="5"/>
      <c r="HY637" s="5"/>
      <c r="HZ637" s="5"/>
      <c r="IA637" s="5"/>
      <c r="IB637" s="5"/>
      <c r="IC637" s="5"/>
      <c r="ID637" s="5"/>
      <c r="IE637" s="5"/>
      <c r="IF637" s="5"/>
      <c r="IG637" s="5"/>
      <c r="IH637" s="5"/>
      <c r="II637" s="5"/>
      <c r="IJ637" s="5"/>
      <c r="IK637" s="5"/>
      <c r="IL637" s="5"/>
      <c r="IM637" s="5"/>
      <c r="IN637" s="5"/>
      <c r="IO637" s="5"/>
      <c r="IP637" s="5"/>
      <c r="IQ637" s="5"/>
      <c r="IR637" s="5"/>
      <c r="IS637" s="5"/>
      <c r="IT637" s="5"/>
      <c r="IU637" s="5"/>
      <c r="IV637" s="5"/>
    </row>
    <row r="638" spans="1:256" s="210" customFormat="1">
      <c r="A638" s="122"/>
      <c r="B638" s="116"/>
      <c r="C638" s="117"/>
      <c r="D638" s="118"/>
      <c r="E638" s="119"/>
      <c r="F638" s="120"/>
      <c r="G638" s="121"/>
      <c r="H638" s="6"/>
      <c r="I638" s="40"/>
      <c r="J638" s="41"/>
      <c r="K638" s="42"/>
      <c r="L638" s="38"/>
      <c r="N638" s="39"/>
      <c r="O638" s="39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  <c r="EM638" s="5"/>
      <c r="EN638" s="5"/>
      <c r="EO638" s="5"/>
      <c r="EP638" s="5"/>
      <c r="EQ638" s="5"/>
      <c r="ER638" s="5"/>
      <c r="ES638" s="5"/>
      <c r="ET638" s="5"/>
      <c r="EU638" s="5"/>
      <c r="EV638" s="5"/>
      <c r="EW638" s="5"/>
      <c r="EX638" s="5"/>
      <c r="EY638" s="5"/>
      <c r="EZ638" s="5"/>
      <c r="FA638" s="5"/>
      <c r="FB638" s="5"/>
      <c r="FC638" s="5"/>
      <c r="FD638" s="5"/>
      <c r="FE638" s="5"/>
      <c r="FF638" s="5"/>
      <c r="FG638" s="5"/>
      <c r="FH638" s="5"/>
      <c r="FI638" s="5"/>
      <c r="FJ638" s="5"/>
      <c r="FK638" s="5"/>
      <c r="FL638" s="5"/>
      <c r="FM638" s="5"/>
      <c r="FN638" s="5"/>
      <c r="FO638" s="5"/>
      <c r="FP638" s="5"/>
      <c r="FQ638" s="5"/>
      <c r="FR638" s="5"/>
      <c r="FS638" s="5"/>
      <c r="FT638" s="5"/>
      <c r="FU638" s="5"/>
      <c r="FV638" s="5"/>
      <c r="FW638" s="5"/>
      <c r="FX638" s="5"/>
      <c r="FY638" s="5"/>
      <c r="FZ638" s="5"/>
      <c r="GA638" s="5"/>
      <c r="GB638" s="5"/>
      <c r="GC638" s="5"/>
      <c r="GD638" s="5"/>
      <c r="GE638" s="5"/>
      <c r="GF638" s="5"/>
      <c r="GG638" s="5"/>
      <c r="GH638" s="5"/>
      <c r="GI638" s="5"/>
      <c r="GJ638" s="5"/>
      <c r="GK638" s="5"/>
      <c r="GL638" s="5"/>
      <c r="GM638" s="5"/>
      <c r="GN638" s="5"/>
      <c r="GO638" s="5"/>
      <c r="GP638" s="5"/>
      <c r="GQ638" s="5"/>
      <c r="GR638" s="5"/>
      <c r="GS638" s="5"/>
      <c r="GT638" s="5"/>
      <c r="GU638" s="5"/>
      <c r="GV638" s="5"/>
      <c r="GW638" s="5"/>
      <c r="GX638" s="5"/>
      <c r="GY638" s="5"/>
      <c r="GZ638" s="5"/>
      <c r="HA638" s="5"/>
      <c r="HB638" s="5"/>
      <c r="HC638" s="5"/>
      <c r="HD638" s="5"/>
      <c r="HE638" s="5"/>
      <c r="HF638" s="5"/>
      <c r="HG638" s="5"/>
      <c r="HH638" s="5"/>
      <c r="HI638" s="5"/>
      <c r="HJ638" s="5"/>
      <c r="HK638" s="5"/>
      <c r="HL638" s="5"/>
      <c r="HM638" s="5"/>
      <c r="HN638" s="5"/>
      <c r="HO638" s="5"/>
      <c r="HP638" s="5"/>
      <c r="HQ638" s="5"/>
      <c r="HR638" s="5"/>
      <c r="HS638" s="5"/>
      <c r="HT638" s="5"/>
      <c r="HU638" s="5"/>
      <c r="HV638" s="5"/>
      <c r="HW638" s="5"/>
      <c r="HX638" s="5"/>
      <c r="HY638" s="5"/>
      <c r="HZ638" s="5"/>
      <c r="IA638" s="5"/>
      <c r="IB638" s="5"/>
      <c r="IC638" s="5"/>
      <c r="ID638" s="5"/>
      <c r="IE638" s="5"/>
      <c r="IF638" s="5"/>
      <c r="IG638" s="5"/>
      <c r="IH638" s="5"/>
      <c r="II638" s="5"/>
      <c r="IJ638" s="5"/>
      <c r="IK638" s="5"/>
      <c r="IL638" s="5"/>
      <c r="IM638" s="5"/>
      <c r="IN638" s="5"/>
      <c r="IO638" s="5"/>
      <c r="IP638" s="5"/>
      <c r="IQ638" s="5"/>
      <c r="IR638" s="5"/>
      <c r="IS638" s="5"/>
      <c r="IT638" s="5"/>
      <c r="IU638" s="5"/>
      <c r="IV638" s="5"/>
    </row>
    <row r="639" spans="1:256" s="210" customFormat="1">
      <c r="A639" s="122"/>
      <c r="B639" s="116"/>
      <c r="C639" s="117"/>
      <c r="D639" s="118"/>
      <c r="E639" s="119"/>
      <c r="F639" s="120"/>
      <c r="G639" s="121"/>
      <c r="H639" s="6"/>
      <c r="I639" s="40"/>
      <c r="J639" s="41"/>
      <c r="K639" s="42"/>
      <c r="L639" s="38"/>
      <c r="N639" s="39"/>
      <c r="O639" s="39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  <c r="EM639" s="5"/>
      <c r="EN639" s="5"/>
      <c r="EO639" s="5"/>
      <c r="EP639" s="5"/>
      <c r="EQ639" s="5"/>
      <c r="ER639" s="5"/>
      <c r="ES639" s="5"/>
      <c r="ET639" s="5"/>
      <c r="EU639" s="5"/>
      <c r="EV639" s="5"/>
      <c r="EW639" s="5"/>
      <c r="EX639" s="5"/>
      <c r="EY639" s="5"/>
      <c r="EZ639" s="5"/>
      <c r="FA639" s="5"/>
      <c r="FB639" s="5"/>
      <c r="FC639" s="5"/>
      <c r="FD639" s="5"/>
      <c r="FE639" s="5"/>
      <c r="FF639" s="5"/>
      <c r="FG639" s="5"/>
      <c r="FH639" s="5"/>
      <c r="FI639" s="5"/>
      <c r="FJ639" s="5"/>
      <c r="FK639" s="5"/>
      <c r="FL639" s="5"/>
      <c r="FM639" s="5"/>
      <c r="FN639" s="5"/>
      <c r="FO639" s="5"/>
      <c r="FP639" s="5"/>
      <c r="FQ639" s="5"/>
      <c r="FR639" s="5"/>
      <c r="FS639" s="5"/>
      <c r="FT639" s="5"/>
      <c r="FU639" s="5"/>
      <c r="FV639" s="5"/>
      <c r="FW639" s="5"/>
      <c r="FX639" s="5"/>
      <c r="FY639" s="5"/>
      <c r="FZ639" s="5"/>
      <c r="GA639" s="5"/>
      <c r="GB639" s="5"/>
      <c r="GC639" s="5"/>
      <c r="GD639" s="5"/>
      <c r="GE639" s="5"/>
      <c r="GF639" s="5"/>
      <c r="GG639" s="5"/>
      <c r="GH639" s="5"/>
      <c r="GI639" s="5"/>
      <c r="GJ639" s="5"/>
      <c r="GK639" s="5"/>
      <c r="GL639" s="5"/>
      <c r="GM639" s="5"/>
      <c r="GN639" s="5"/>
      <c r="GO639" s="5"/>
      <c r="GP639" s="5"/>
      <c r="GQ639" s="5"/>
      <c r="GR639" s="5"/>
      <c r="GS639" s="5"/>
      <c r="GT639" s="5"/>
      <c r="GU639" s="5"/>
      <c r="GV639" s="5"/>
      <c r="GW639" s="5"/>
      <c r="GX639" s="5"/>
      <c r="GY639" s="5"/>
      <c r="GZ639" s="5"/>
      <c r="HA639" s="5"/>
      <c r="HB639" s="5"/>
      <c r="HC639" s="5"/>
      <c r="HD639" s="5"/>
      <c r="HE639" s="5"/>
      <c r="HF639" s="5"/>
      <c r="HG639" s="5"/>
      <c r="HH639" s="5"/>
      <c r="HI639" s="5"/>
      <c r="HJ639" s="5"/>
      <c r="HK639" s="5"/>
      <c r="HL639" s="5"/>
      <c r="HM639" s="5"/>
      <c r="HN639" s="5"/>
      <c r="HO639" s="5"/>
      <c r="HP639" s="5"/>
      <c r="HQ639" s="5"/>
      <c r="HR639" s="5"/>
      <c r="HS639" s="5"/>
      <c r="HT639" s="5"/>
      <c r="HU639" s="5"/>
      <c r="HV639" s="5"/>
      <c r="HW639" s="5"/>
      <c r="HX639" s="5"/>
      <c r="HY639" s="5"/>
      <c r="HZ639" s="5"/>
      <c r="IA639" s="5"/>
      <c r="IB639" s="5"/>
      <c r="IC639" s="5"/>
      <c r="ID639" s="5"/>
      <c r="IE639" s="5"/>
      <c r="IF639" s="5"/>
      <c r="IG639" s="5"/>
      <c r="IH639" s="5"/>
      <c r="II639" s="5"/>
      <c r="IJ639" s="5"/>
      <c r="IK639" s="5"/>
      <c r="IL639" s="5"/>
      <c r="IM639" s="5"/>
      <c r="IN639" s="5"/>
      <c r="IO639" s="5"/>
      <c r="IP639" s="5"/>
      <c r="IQ639" s="5"/>
      <c r="IR639" s="5"/>
      <c r="IS639" s="5"/>
      <c r="IT639" s="5"/>
      <c r="IU639" s="5"/>
      <c r="IV639" s="5"/>
    </row>
    <row r="640" spans="1:256" s="210" customFormat="1">
      <c r="A640" s="122"/>
      <c r="B640" s="116"/>
      <c r="C640" s="117"/>
      <c r="D640" s="118"/>
      <c r="E640" s="119"/>
      <c r="F640" s="120"/>
      <c r="G640" s="121"/>
      <c r="H640" s="6"/>
      <c r="I640" s="40"/>
      <c r="J640" s="41"/>
      <c r="K640" s="42"/>
      <c r="L640" s="38"/>
      <c r="N640" s="39"/>
      <c r="O640" s="39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  <c r="EM640" s="5"/>
      <c r="EN640" s="5"/>
      <c r="EO640" s="5"/>
      <c r="EP640" s="5"/>
      <c r="EQ640" s="5"/>
      <c r="ER640" s="5"/>
      <c r="ES640" s="5"/>
      <c r="ET640" s="5"/>
      <c r="EU640" s="5"/>
      <c r="EV640" s="5"/>
      <c r="EW640" s="5"/>
      <c r="EX640" s="5"/>
      <c r="EY640" s="5"/>
      <c r="EZ640" s="5"/>
      <c r="FA640" s="5"/>
      <c r="FB640" s="5"/>
      <c r="FC640" s="5"/>
      <c r="FD640" s="5"/>
      <c r="FE640" s="5"/>
      <c r="FF640" s="5"/>
      <c r="FG640" s="5"/>
      <c r="FH640" s="5"/>
      <c r="FI640" s="5"/>
      <c r="FJ640" s="5"/>
      <c r="FK640" s="5"/>
      <c r="FL640" s="5"/>
      <c r="FM640" s="5"/>
      <c r="FN640" s="5"/>
      <c r="FO640" s="5"/>
      <c r="FP640" s="5"/>
      <c r="FQ640" s="5"/>
      <c r="FR640" s="5"/>
      <c r="FS640" s="5"/>
      <c r="FT640" s="5"/>
      <c r="FU640" s="5"/>
      <c r="FV640" s="5"/>
      <c r="FW640" s="5"/>
      <c r="FX640" s="5"/>
      <c r="FY640" s="5"/>
      <c r="FZ640" s="5"/>
      <c r="GA640" s="5"/>
      <c r="GB640" s="5"/>
      <c r="GC640" s="5"/>
      <c r="GD640" s="5"/>
      <c r="GE640" s="5"/>
      <c r="GF640" s="5"/>
      <c r="GG640" s="5"/>
      <c r="GH640" s="5"/>
      <c r="GI640" s="5"/>
      <c r="GJ640" s="5"/>
      <c r="GK640" s="5"/>
      <c r="GL640" s="5"/>
      <c r="GM640" s="5"/>
      <c r="GN640" s="5"/>
      <c r="GO640" s="5"/>
      <c r="GP640" s="5"/>
      <c r="GQ640" s="5"/>
      <c r="GR640" s="5"/>
      <c r="GS640" s="5"/>
      <c r="GT640" s="5"/>
      <c r="GU640" s="5"/>
      <c r="GV640" s="5"/>
      <c r="GW640" s="5"/>
      <c r="GX640" s="5"/>
      <c r="GY640" s="5"/>
      <c r="GZ640" s="5"/>
      <c r="HA640" s="5"/>
      <c r="HB640" s="5"/>
      <c r="HC640" s="5"/>
      <c r="HD640" s="5"/>
      <c r="HE640" s="5"/>
      <c r="HF640" s="5"/>
      <c r="HG640" s="5"/>
      <c r="HH640" s="5"/>
      <c r="HI640" s="5"/>
      <c r="HJ640" s="5"/>
      <c r="HK640" s="5"/>
      <c r="HL640" s="5"/>
      <c r="HM640" s="5"/>
      <c r="HN640" s="5"/>
      <c r="HO640" s="5"/>
      <c r="HP640" s="5"/>
      <c r="HQ640" s="5"/>
      <c r="HR640" s="5"/>
      <c r="HS640" s="5"/>
      <c r="HT640" s="5"/>
      <c r="HU640" s="5"/>
      <c r="HV640" s="5"/>
      <c r="HW640" s="5"/>
      <c r="HX640" s="5"/>
      <c r="HY640" s="5"/>
      <c r="HZ640" s="5"/>
      <c r="IA640" s="5"/>
      <c r="IB640" s="5"/>
      <c r="IC640" s="5"/>
      <c r="ID640" s="5"/>
      <c r="IE640" s="5"/>
      <c r="IF640" s="5"/>
      <c r="IG640" s="5"/>
      <c r="IH640" s="5"/>
      <c r="II640" s="5"/>
      <c r="IJ640" s="5"/>
      <c r="IK640" s="5"/>
      <c r="IL640" s="5"/>
      <c r="IM640" s="5"/>
      <c r="IN640" s="5"/>
      <c r="IO640" s="5"/>
      <c r="IP640" s="5"/>
      <c r="IQ640" s="5"/>
      <c r="IR640" s="5"/>
      <c r="IS640" s="5"/>
      <c r="IT640" s="5"/>
      <c r="IU640" s="5"/>
      <c r="IV640" s="5"/>
    </row>
    <row r="641" spans="1:256" s="210" customFormat="1">
      <c r="A641" s="122"/>
      <c r="B641" s="116"/>
      <c r="C641" s="117"/>
      <c r="D641" s="118"/>
      <c r="E641" s="119"/>
      <c r="F641" s="120"/>
      <c r="G641" s="121"/>
      <c r="H641" s="6"/>
      <c r="I641" s="40"/>
      <c r="J641" s="41"/>
      <c r="K641" s="42"/>
      <c r="L641" s="38"/>
      <c r="N641" s="39"/>
      <c r="O641" s="39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  <c r="EM641" s="5"/>
      <c r="EN641" s="5"/>
      <c r="EO641" s="5"/>
      <c r="EP641" s="5"/>
      <c r="EQ641" s="5"/>
      <c r="ER641" s="5"/>
      <c r="ES641" s="5"/>
      <c r="ET641" s="5"/>
      <c r="EU641" s="5"/>
      <c r="EV641" s="5"/>
      <c r="EW641" s="5"/>
      <c r="EX641" s="5"/>
      <c r="EY641" s="5"/>
      <c r="EZ641" s="5"/>
      <c r="FA641" s="5"/>
      <c r="FB641" s="5"/>
      <c r="FC641" s="5"/>
      <c r="FD641" s="5"/>
      <c r="FE641" s="5"/>
      <c r="FF641" s="5"/>
      <c r="FG641" s="5"/>
      <c r="FH641" s="5"/>
      <c r="FI641" s="5"/>
      <c r="FJ641" s="5"/>
      <c r="FK641" s="5"/>
      <c r="FL641" s="5"/>
      <c r="FM641" s="5"/>
      <c r="FN641" s="5"/>
      <c r="FO641" s="5"/>
      <c r="FP641" s="5"/>
      <c r="FQ641" s="5"/>
      <c r="FR641" s="5"/>
      <c r="FS641" s="5"/>
      <c r="FT641" s="5"/>
      <c r="FU641" s="5"/>
      <c r="FV641" s="5"/>
      <c r="FW641" s="5"/>
      <c r="FX641" s="5"/>
      <c r="FY641" s="5"/>
      <c r="FZ641" s="5"/>
      <c r="GA641" s="5"/>
      <c r="GB641" s="5"/>
      <c r="GC641" s="5"/>
      <c r="GD641" s="5"/>
      <c r="GE641" s="5"/>
      <c r="GF641" s="5"/>
      <c r="GG641" s="5"/>
      <c r="GH641" s="5"/>
      <c r="GI641" s="5"/>
      <c r="GJ641" s="5"/>
      <c r="GK641" s="5"/>
      <c r="GL641" s="5"/>
      <c r="GM641" s="5"/>
      <c r="GN641" s="5"/>
      <c r="GO641" s="5"/>
      <c r="GP641" s="5"/>
      <c r="GQ641" s="5"/>
      <c r="GR641" s="5"/>
      <c r="GS641" s="5"/>
      <c r="GT641" s="5"/>
      <c r="GU641" s="5"/>
      <c r="GV641" s="5"/>
      <c r="GW641" s="5"/>
      <c r="GX641" s="5"/>
      <c r="GY641" s="5"/>
      <c r="GZ641" s="5"/>
      <c r="HA641" s="5"/>
      <c r="HB641" s="5"/>
      <c r="HC641" s="5"/>
      <c r="HD641" s="5"/>
      <c r="HE641" s="5"/>
      <c r="HF641" s="5"/>
      <c r="HG641" s="5"/>
      <c r="HH641" s="5"/>
      <c r="HI641" s="5"/>
      <c r="HJ641" s="5"/>
      <c r="HK641" s="5"/>
      <c r="HL641" s="5"/>
      <c r="HM641" s="5"/>
      <c r="HN641" s="5"/>
      <c r="HO641" s="5"/>
      <c r="HP641" s="5"/>
      <c r="HQ641" s="5"/>
      <c r="HR641" s="5"/>
      <c r="HS641" s="5"/>
      <c r="HT641" s="5"/>
      <c r="HU641" s="5"/>
      <c r="HV641" s="5"/>
      <c r="HW641" s="5"/>
      <c r="HX641" s="5"/>
      <c r="HY641" s="5"/>
      <c r="HZ641" s="5"/>
      <c r="IA641" s="5"/>
      <c r="IB641" s="5"/>
      <c r="IC641" s="5"/>
      <c r="ID641" s="5"/>
      <c r="IE641" s="5"/>
      <c r="IF641" s="5"/>
      <c r="IG641" s="5"/>
      <c r="IH641" s="5"/>
      <c r="II641" s="5"/>
      <c r="IJ641" s="5"/>
      <c r="IK641" s="5"/>
      <c r="IL641" s="5"/>
      <c r="IM641" s="5"/>
      <c r="IN641" s="5"/>
      <c r="IO641" s="5"/>
      <c r="IP641" s="5"/>
      <c r="IQ641" s="5"/>
      <c r="IR641" s="5"/>
      <c r="IS641" s="5"/>
      <c r="IT641" s="5"/>
      <c r="IU641" s="5"/>
      <c r="IV641" s="5"/>
    </row>
    <row r="642" spans="1:256" s="210" customFormat="1">
      <c r="A642" s="122"/>
      <c r="B642" s="116"/>
      <c r="C642" s="117"/>
      <c r="D642" s="118"/>
      <c r="E642" s="119"/>
      <c r="F642" s="120"/>
      <c r="G642" s="121"/>
      <c r="H642" s="6"/>
      <c r="I642" s="40"/>
      <c r="J642" s="41"/>
      <c r="K642" s="42"/>
      <c r="L642" s="38"/>
      <c r="N642" s="39"/>
      <c r="O642" s="39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5"/>
      <c r="EQ642" s="5"/>
      <c r="ER642" s="5"/>
      <c r="ES642" s="5"/>
      <c r="ET642" s="5"/>
      <c r="EU642" s="5"/>
      <c r="EV642" s="5"/>
      <c r="EW642" s="5"/>
      <c r="EX642" s="5"/>
      <c r="EY642" s="5"/>
      <c r="EZ642" s="5"/>
      <c r="FA642" s="5"/>
      <c r="FB642" s="5"/>
      <c r="FC642" s="5"/>
      <c r="FD642" s="5"/>
      <c r="FE642" s="5"/>
      <c r="FF642" s="5"/>
      <c r="FG642" s="5"/>
      <c r="FH642" s="5"/>
      <c r="FI642" s="5"/>
      <c r="FJ642" s="5"/>
      <c r="FK642" s="5"/>
      <c r="FL642" s="5"/>
      <c r="FM642" s="5"/>
      <c r="FN642" s="5"/>
      <c r="FO642" s="5"/>
      <c r="FP642" s="5"/>
      <c r="FQ642" s="5"/>
      <c r="FR642" s="5"/>
      <c r="FS642" s="5"/>
      <c r="FT642" s="5"/>
      <c r="FU642" s="5"/>
      <c r="FV642" s="5"/>
      <c r="FW642" s="5"/>
      <c r="FX642" s="5"/>
      <c r="FY642" s="5"/>
      <c r="FZ642" s="5"/>
      <c r="GA642" s="5"/>
      <c r="GB642" s="5"/>
      <c r="GC642" s="5"/>
      <c r="GD642" s="5"/>
      <c r="GE642" s="5"/>
      <c r="GF642" s="5"/>
      <c r="GG642" s="5"/>
      <c r="GH642" s="5"/>
      <c r="GI642" s="5"/>
      <c r="GJ642" s="5"/>
      <c r="GK642" s="5"/>
      <c r="GL642" s="5"/>
      <c r="GM642" s="5"/>
      <c r="GN642" s="5"/>
      <c r="GO642" s="5"/>
      <c r="GP642" s="5"/>
      <c r="GQ642" s="5"/>
      <c r="GR642" s="5"/>
      <c r="GS642" s="5"/>
      <c r="GT642" s="5"/>
      <c r="GU642" s="5"/>
      <c r="GV642" s="5"/>
      <c r="GW642" s="5"/>
      <c r="GX642" s="5"/>
      <c r="GY642" s="5"/>
      <c r="GZ642" s="5"/>
      <c r="HA642" s="5"/>
      <c r="HB642" s="5"/>
      <c r="HC642" s="5"/>
      <c r="HD642" s="5"/>
      <c r="HE642" s="5"/>
      <c r="HF642" s="5"/>
      <c r="HG642" s="5"/>
      <c r="HH642" s="5"/>
      <c r="HI642" s="5"/>
      <c r="HJ642" s="5"/>
      <c r="HK642" s="5"/>
      <c r="HL642" s="5"/>
      <c r="HM642" s="5"/>
      <c r="HN642" s="5"/>
      <c r="HO642" s="5"/>
      <c r="HP642" s="5"/>
      <c r="HQ642" s="5"/>
      <c r="HR642" s="5"/>
      <c r="HS642" s="5"/>
      <c r="HT642" s="5"/>
      <c r="HU642" s="5"/>
      <c r="HV642" s="5"/>
      <c r="HW642" s="5"/>
      <c r="HX642" s="5"/>
      <c r="HY642" s="5"/>
      <c r="HZ642" s="5"/>
      <c r="IA642" s="5"/>
      <c r="IB642" s="5"/>
      <c r="IC642" s="5"/>
      <c r="ID642" s="5"/>
      <c r="IE642" s="5"/>
      <c r="IF642" s="5"/>
      <c r="IG642" s="5"/>
      <c r="IH642" s="5"/>
      <c r="II642" s="5"/>
      <c r="IJ642" s="5"/>
      <c r="IK642" s="5"/>
      <c r="IL642" s="5"/>
      <c r="IM642" s="5"/>
      <c r="IN642" s="5"/>
      <c r="IO642" s="5"/>
      <c r="IP642" s="5"/>
      <c r="IQ642" s="5"/>
      <c r="IR642" s="5"/>
      <c r="IS642" s="5"/>
      <c r="IT642" s="5"/>
      <c r="IU642" s="5"/>
      <c r="IV642" s="5"/>
    </row>
    <row r="643" spans="1:256" s="210" customFormat="1">
      <c r="A643" s="122"/>
      <c r="B643" s="116"/>
      <c r="C643" s="117"/>
      <c r="D643" s="118"/>
      <c r="E643" s="119"/>
      <c r="F643" s="120"/>
      <c r="G643" s="121"/>
      <c r="H643" s="6"/>
      <c r="I643" s="40"/>
      <c r="J643" s="41"/>
      <c r="K643" s="42"/>
      <c r="L643" s="38"/>
      <c r="N643" s="39"/>
      <c r="O643" s="39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  <c r="EM643" s="5"/>
      <c r="EN643" s="5"/>
      <c r="EO643" s="5"/>
      <c r="EP643" s="5"/>
      <c r="EQ643" s="5"/>
      <c r="ER643" s="5"/>
      <c r="ES643" s="5"/>
      <c r="ET643" s="5"/>
      <c r="EU643" s="5"/>
      <c r="EV643" s="5"/>
      <c r="EW643" s="5"/>
      <c r="EX643" s="5"/>
      <c r="EY643" s="5"/>
      <c r="EZ643" s="5"/>
      <c r="FA643" s="5"/>
      <c r="FB643" s="5"/>
      <c r="FC643" s="5"/>
      <c r="FD643" s="5"/>
      <c r="FE643" s="5"/>
      <c r="FF643" s="5"/>
      <c r="FG643" s="5"/>
      <c r="FH643" s="5"/>
      <c r="FI643" s="5"/>
      <c r="FJ643" s="5"/>
      <c r="FK643" s="5"/>
      <c r="FL643" s="5"/>
      <c r="FM643" s="5"/>
      <c r="FN643" s="5"/>
      <c r="FO643" s="5"/>
      <c r="FP643" s="5"/>
      <c r="FQ643" s="5"/>
      <c r="FR643" s="5"/>
      <c r="FS643" s="5"/>
      <c r="FT643" s="5"/>
      <c r="FU643" s="5"/>
      <c r="FV643" s="5"/>
      <c r="FW643" s="5"/>
      <c r="FX643" s="5"/>
      <c r="FY643" s="5"/>
      <c r="FZ643" s="5"/>
      <c r="GA643" s="5"/>
      <c r="GB643" s="5"/>
      <c r="GC643" s="5"/>
      <c r="GD643" s="5"/>
      <c r="GE643" s="5"/>
      <c r="GF643" s="5"/>
      <c r="GG643" s="5"/>
      <c r="GH643" s="5"/>
      <c r="GI643" s="5"/>
      <c r="GJ643" s="5"/>
      <c r="GK643" s="5"/>
      <c r="GL643" s="5"/>
      <c r="GM643" s="5"/>
      <c r="GN643" s="5"/>
      <c r="GO643" s="5"/>
      <c r="GP643" s="5"/>
      <c r="GQ643" s="5"/>
      <c r="GR643" s="5"/>
      <c r="GS643" s="5"/>
      <c r="GT643" s="5"/>
      <c r="GU643" s="5"/>
      <c r="GV643" s="5"/>
      <c r="GW643" s="5"/>
      <c r="GX643" s="5"/>
      <c r="GY643" s="5"/>
      <c r="GZ643" s="5"/>
      <c r="HA643" s="5"/>
      <c r="HB643" s="5"/>
      <c r="HC643" s="5"/>
      <c r="HD643" s="5"/>
      <c r="HE643" s="5"/>
      <c r="HF643" s="5"/>
      <c r="HG643" s="5"/>
      <c r="HH643" s="5"/>
      <c r="HI643" s="5"/>
      <c r="HJ643" s="5"/>
      <c r="HK643" s="5"/>
      <c r="HL643" s="5"/>
      <c r="HM643" s="5"/>
      <c r="HN643" s="5"/>
      <c r="HO643" s="5"/>
      <c r="HP643" s="5"/>
      <c r="HQ643" s="5"/>
      <c r="HR643" s="5"/>
      <c r="HS643" s="5"/>
      <c r="HT643" s="5"/>
      <c r="HU643" s="5"/>
      <c r="HV643" s="5"/>
      <c r="HW643" s="5"/>
      <c r="HX643" s="5"/>
      <c r="HY643" s="5"/>
      <c r="HZ643" s="5"/>
      <c r="IA643" s="5"/>
      <c r="IB643" s="5"/>
      <c r="IC643" s="5"/>
      <c r="ID643" s="5"/>
      <c r="IE643" s="5"/>
      <c r="IF643" s="5"/>
      <c r="IG643" s="5"/>
      <c r="IH643" s="5"/>
      <c r="II643" s="5"/>
      <c r="IJ643" s="5"/>
      <c r="IK643" s="5"/>
      <c r="IL643" s="5"/>
      <c r="IM643" s="5"/>
      <c r="IN643" s="5"/>
      <c r="IO643" s="5"/>
      <c r="IP643" s="5"/>
      <c r="IQ643" s="5"/>
      <c r="IR643" s="5"/>
      <c r="IS643" s="5"/>
      <c r="IT643" s="5"/>
      <c r="IU643" s="5"/>
      <c r="IV643" s="5"/>
    </row>
    <row r="644" spans="1:256" s="210" customFormat="1">
      <c r="A644" s="122"/>
      <c r="B644" s="116"/>
      <c r="C644" s="117"/>
      <c r="D644" s="118"/>
      <c r="E644" s="119"/>
      <c r="F644" s="120"/>
      <c r="G644" s="121"/>
      <c r="H644" s="6"/>
      <c r="I644" s="40"/>
      <c r="J644" s="41"/>
      <c r="K644" s="42"/>
      <c r="L644" s="38"/>
      <c r="N644" s="39"/>
      <c r="O644" s="39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  <c r="EM644" s="5"/>
      <c r="EN644" s="5"/>
      <c r="EO644" s="5"/>
      <c r="EP644" s="5"/>
      <c r="EQ644" s="5"/>
      <c r="ER644" s="5"/>
      <c r="ES644" s="5"/>
      <c r="ET644" s="5"/>
      <c r="EU644" s="5"/>
      <c r="EV644" s="5"/>
      <c r="EW644" s="5"/>
      <c r="EX644" s="5"/>
      <c r="EY644" s="5"/>
      <c r="EZ644" s="5"/>
      <c r="FA644" s="5"/>
      <c r="FB644" s="5"/>
      <c r="FC644" s="5"/>
      <c r="FD644" s="5"/>
      <c r="FE644" s="5"/>
      <c r="FF644" s="5"/>
      <c r="FG644" s="5"/>
      <c r="FH644" s="5"/>
      <c r="FI644" s="5"/>
      <c r="FJ644" s="5"/>
      <c r="FK644" s="5"/>
      <c r="FL644" s="5"/>
      <c r="FM644" s="5"/>
      <c r="FN644" s="5"/>
      <c r="FO644" s="5"/>
      <c r="FP644" s="5"/>
      <c r="FQ644" s="5"/>
      <c r="FR644" s="5"/>
      <c r="FS644" s="5"/>
      <c r="FT644" s="5"/>
      <c r="FU644" s="5"/>
      <c r="FV644" s="5"/>
      <c r="FW644" s="5"/>
      <c r="FX644" s="5"/>
      <c r="FY644" s="5"/>
      <c r="FZ644" s="5"/>
      <c r="GA644" s="5"/>
      <c r="GB644" s="5"/>
      <c r="GC644" s="5"/>
      <c r="GD644" s="5"/>
      <c r="GE644" s="5"/>
      <c r="GF644" s="5"/>
      <c r="GG644" s="5"/>
      <c r="GH644" s="5"/>
      <c r="GI644" s="5"/>
      <c r="GJ644" s="5"/>
      <c r="GK644" s="5"/>
      <c r="GL644" s="5"/>
      <c r="GM644" s="5"/>
      <c r="GN644" s="5"/>
      <c r="GO644" s="5"/>
      <c r="GP644" s="5"/>
      <c r="GQ644" s="5"/>
      <c r="GR644" s="5"/>
      <c r="GS644" s="5"/>
      <c r="GT644" s="5"/>
      <c r="GU644" s="5"/>
      <c r="GV644" s="5"/>
      <c r="GW644" s="5"/>
      <c r="GX644" s="5"/>
      <c r="GY644" s="5"/>
      <c r="GZ644" s="5"/>
      <c r="HA644" s="5"/>
      <c r="HB644" s="5"/>
      <c r="HC644" s="5"/>
      <c r="HD644" s="5"/>
      <c r="HE644" s="5"/>
      <c r="HF644" s="5"/>
      <c r="HG644" s="5"/>
      <c r="HH644" s="5"/>
      <c r="HI644" s="5"/>
      <c r="HJ644" s="5"/>
      <c r="HK644" s="5"/>
      <c r="HL644" s="5"/>
      <c r="HM644" s="5"/>
      <c r="HN644" s="5"/>
      <c r="HO644" s="5"/>
      <c r="HP644" s="5"/>
      <c r="HQ644" s="5"/>
      <c r="HR644" s="5"/>
      <c r="HS644" s="5"/>
      <c r="HT644" s="5"/>
      <c r="HU644" s="5"/>
      <c r="HV644" s="5"/>
      <c r="HW644" s="5"/>
      <c r="HX644" s="5"/>
      <c r="HY644" s="5"/>
      <c r="HZ644" s="5"/>
      <c r="IA644" s="5"/>
      <c r="IB644" s="5"/>
      <c r="IC644" s="5"/>
      <c r="ID644" s="5"/>
      <c r="IE644" s="5"/>
      <c r="IF644" s="5"/>
      <c r="IG644" s="5"/>
      <c r="IH644" s="5"/>
      <c r="II644" s="5"/>
      <c r="IJ644" s="5"/>
      <c r="IK644" s="5"/>
      <c r="IL644" s="5"/>
      <c r="IM644" s="5"/>
      <c r="IN644" s="5"/>
      <c r="IO644" s="5"/>
      <c r="IP644" s="5"/>
      <c r="IQ644" s="5"/>
      <c r="IR644" s="5"/>
      <c r="IS644" s="5"/>
      <c r="IT644" s="5"/>
      <c r="IU644" s="5"/>
      <c r="IV644" s="5"/>
    </row>
    <row r="645" spans="1:256" s="210" customFormat="1">
      <c r="A645" s="122"/>
      <c r="B645" s="116"/>
      <c r="C645" s="117"/>
      <c r="D645" s="118"/>
      <c r="E645" s="119"/>
      <c r="F645" s="120"/>
      <c r="G645" s="121"/>
      <c r="H645" s="6"/>
      <c r="I645" s="40"/>
      <c r="J645" s="41"/>
      <c r="K645" s="42"/>
      <c r="L645" s="38"/>
      <c r="N645" s="39"/>
      <c r="O645" s="39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  <c r="EM645" s="5"/>
      <c r="EN645" s="5"/>
      <c r="EO645" s="5"/>
      <c r="EP645" s="5"/>
      <c r="EQ645" s="5"/>
      <c r="ER645" s="5"/>
      <c r="ES645" s="5"/>
      <c r="ET645" s="5"/>
      <c r="EU645" s="5"/>
      <c r="EV645" s="5"/>
      <c r="EW645" s="5"/>
      <c r="EX645" s="5"/>
      <c r="EY645" s="5"/>
      <c r="EZ645" s="5"/>
      <c r="FA645" s="5"/>
      <c r="FB645" s="5"/>
      <c r="FC645" s="5"/>
      <c r="FD645" s="5"/>
      <c r="FE645" s="5"/>
      <c r="FF645" s="5"/>
      <c r="FG645" s="5"/>
      <c r="FH645" s="5"/>
      <c r="FI645" s="5"/>
      <c r="FJ645" s="5"/>
      <c r="FK645" s="5"/>
      <c r="FL645" s="5"/>
      <c r="FM645" s="5"/>
      <c r="FN645" s="5"/>
      <c r="FO645" s="5"/>
      <c r="FP645" s="5"/>
      <c r="FQ645" s="5"/>
      <c r="FR645" s="5"/>
      <c r="FS645" s="5"/>
      <c r="FT645" s="5"/>
      <c r="FU645" s="5"/>
      <c r="FV645" s="5"/>
      <c r="FW645" s="5"/>
      <c r="FX645" s="5"/>
      <c r="FY645" s="5"/>
      <c r="FZ645" s="5"/>
      <c r="GA645" s="5"/>
      <c r="GB645" s="5"/>
      <c r="GC645" s="5"/>
      <c r="GD645" s="5"/>
      <c r="GE645" s="5"/>
      <c r="GF645" s="5"/>
      <c r="GG645" s="5"/>
      <c r="GH645" s="5"/>
      <c r="GI645" s="5"/>
      <c r="GJ645" s="5"/>
      <c r="GK645" s="5"/>
      <c r="GL645" s="5"/>
      <c r="GM645" s="5"/>
      <c r="GN645" s="5"/>
      <c r="GO645" s="5"/>
      <c r="GP645" s="5"/>
      <c r="GQ645" s="5"/>
      <c r="GR645" s="5"/>
      <c r="GS645" s="5"/>
      <c r="GT645" s="5"/>
      <c r="GU645" s="5"/>
      <c r="GV645" s="5"/>
      <c r="GW645" s="5"/>
      <c r="GX645" s="5"/>
      <c r="GY645" s="5"/>
      <c r="GZ645" s="5"/>
      <c r="HA645" s="5"/>
      <c r="HB645" s="5"/>
      <c r="HC645" s="5"/>
      <c r="HD645" s="5"/>
      <c r="HE645" s="5"/>
      <c r="HF645" s="5"/>
      <c r="HG645" s="5"/>
      <c r="HH645" s="5"/>
      <c r="HI645" s="5"/>
      <c r="HJ645" s="5"/>
      <c r="HK645" s="5"/>
      <c r="HL645" s="5"/>
      <c r="HM645" s="5"/>
      <c r="HN645" s="5"/>
      <c r="HO645" s="5"/>
      <c r="HP645" s="5"/>
      <c r="HQ645" s="5"/>
      <c r="HR645" s="5"/>
      <c r="HS645" s="5"/>
      <c r="HT645" s="5"/>
      <c r="HU645" s="5"/>
      <c r="HV645" s="5"/>
      <c r="HW645" s="5"/>
      <c r="HX645" s="5"/>
      <c r="HY645" s="5"/>
      <c r="HZ645" s="5"/>
      <c r="IA645" s="5"/>
      <c r="IB645" s="5"/>
      <c r="IC645" s="5"/>
      <c r="ID645" s="5"/>
      <c r="IE645" s="5"/>
      <c r="IF645" s="5"/>
      <c r="IG645" s="5"/>
      <c r="IH645" s="5"/>
      <c r="II645" s="5"/>
      <c r="IJ645" s="5"/>
      <c r="IK645" s="5"/>
      <c r="IL645" s="5"/>
      <c r="IM645" s="5"/>
      <c r="IN645" s="5"/>
      <c r="IO645" s="5"/>
      <c r="IP645" s="5"/>
      <c r="IQ645" s="5"/>
      <c r="IR645" s="5"/>
      <c r="IS645" s="5"/>
      <c r="IT645" s="5"/>
      <c r="IU645" s="5"/>
      <c r="IV645" s="5"/>
    </row>
    <row r="646" spans="1:256" s="210" customFormat="1">
      <c r="A646" s="122"/>
      <c r="B646" s="116"/>
      <c r="C646" s="117"/>
      <c r="D646" s="118"/>
      <c r="E646" s="119"/>
      <c r="F646" s="120"/>
      <c r="G646" s="121"/>
      <c r="H646" s="6"/>
      <c r="I646" s="40"/>
      <c r="J646" s="41"/>
      <c r="K646" s="42"/>
      <c r="L646" s="38"/>
      <c r="N646" s="39"/>
      <c r="O646" s="39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5"/>
      <c r="EK646" s="5"/>
      <c r="EL646" s="5"/>
      <c r="EM646" s="5"/>
      <c r="EN646" s="5"/>
      <c r="EO646" s="5"/>
      <c r="EP646" s="5"/>
      <c r="EQ646" s="5"/>
      <c r="ER646" s="5"/>
      <c r="ES646" s="5"/>
      <c r="ET646" s="5"/>
      <c r="EU646" s="5"/>
      <c r="EV646" s="5"/>
      <c r="EW646" s="5"/>
      <c r="EX646" s="5"/>
      <c r="EY646" s="5"/>
      <c r="EZ646" s="5"/>
      <c r="FA646" s="5"/>
      <c r="FB646" s="5"/>
      <c r="FC646" s="5"/>
      <c r="FD646" s="5"/>
      <c r="FE646" s="5"/>
      <c r="FF646" s="5"/>
      <c r="FG646" s="5"/>
      <c r="FH646" s="5"/>
      <c r="FI646" s="5"/>
      <c r="FJ646" s="5"/>
      <c r="FK646" s="5"/>
      <c r="FL646" s="5"/>
      <c r="FM646" s="5"/>
      <c r="FN646" s="5"/>
      <c r="FO646" s="5"/>
      <c r="FP646" s="5"/>
      <c r="FQ646" s="5"/>
      <c r="FR646" s="5"/>
      <c r="FS646" s="5"/>
      <c r="FT646" s="5"/>
      <c r="FU646" s="5"/>
      <c r="FV646" s="5"/>
      <c r="FW646" s="5"/>
      <c r="FX646" s="5"/>
      <c r="FY646" s="5"/>
      <c r="FZ646" s="5"/>
      <c r="GA646" s="5"/>
      <c r="GB646" s="5"/>
      <c r="GC646" s="5"/>
      <c r="GD646" s="5"/>
      <c r="GE646" s="5"/>
      <c r="GF646" s="5"/>
      <c r="GG646" s="5"/>
      <c r="GH646" s="5"/>
      <c r="GI646" s="5"/>
      <c r="GJ646" s="5"/>
      <c r="GK646" s="5"/>
      <c r="GL646" s="5"/>
      <c r="GM646" s="5"/>
      <c r="GN646" s="5"/>
      <c r="GO646" s="5"/>
      <c r="GP646" s="5"/>
      <c r="GQ646" s="5"/>
      <c r="GR646" s="5"/>
      <c r="GS646" s="5"/>
      <c r="GT646" s="5"/>
      <c r="GU646" s="5"/>
      <c r="GV646" s="5"/>
      <c r="GW646" s="5"/>
      <c r="GX646" s="5"/>
      <c r="GY646" s="5"/>
      <c r="GZ646" s="5"/>
      <c r="HA646" s="5"/>
      <c r="HB646" s="5"/>
      <c r="HC646" s="5"/>
      <c r="HD646" s="5"/>
      <c r="HE646" s="5"/>
      <c r="HF646" s="5"/>
      <c r="HG646" s="5"/>
      <c r="HH646" s="5"/>
      <c r="HI646" s="5"/>
      <c r="HJ646" s="5"/>
      <c r="HK646" s="5"/>
      <c r="HL646" s="5"/>
      <c r="HM646" s="5"/>
      <c r="HN646" s="5"/>
      <c r="HO646" s="5"/>
      <c r="HP646" s="5"/>
      <c r="HQ646" s="5"/>
      <c r="HR646" s="5"/>
      <c r="HS646" s="5"/>
      <c r="HT646" s="5"/>
      <c r="HU646" s="5"/>
      <c r="HV646" s="5"/>
      <c r="HW646" s="5"/>
      <c r="HX646" s="5"/>
      <c r="HY646" s="5"/>
      <c r="HZ646" s="5"/>
      <c r="IA646" s="5"/>
      <c r="IB646" s="5"/>
      <c r="IC646" s="5"/>
      <c r="ID646" s="5"/>
      <c r="IE646" s="5"/>
      <c r="IF646" s="5"/>
      <c r="IG646" s="5"/>
      <c r="IH646" s="5"/>
      <c r="II646" s="5"/>
      <c r="IJ646" s="5"/>
      <c r="IK646" s="5"/>
      <c r="IL646" s="5"/>
      <c r="IM646" s="5"/>
      <c r="IN646" s="5"/>
      <c r="IO646" s="5"/>
      <c r="IP646" s="5"/>
      <c r="IQ646" s="5"/>
      <c r="IR646" s="5"/>
      <c r="IS646" s="5"/>
      <c r="IT646" s="5"/>
      <c r="IU646" s="5"/>
      <c r="IV646" s="5"/>
    </row>
    <row r="647" spans="1:256" s="210" customFormat="1">
      <c r="A647" s="122"/>
      <c r="B647" s="116"/>
      <c r="C647" s="117"/>
      <c r="D647" s="118"/>
      <c r="E647" s="119"/>
      <c r="F647" s="120"/>
      <c r="G647" s="121"/>
      <c r="H647" s="6"/>
      <c r="I647" s="40"/>
      <c r="J647" s="41"/>
      <c r="K647" s="42"/>
      <c r="L647" s="38"/>
      <c r="N647" s="39"/>
      <c r="O647" s="39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  <c r="EM647" s="5"/>
      <c r="EN647" s="5"/>
      <c r="EO647" s="5"/>
      <c r="EP647" s="5"/>
      <c r="EQ647" s="5"/>
      <c r="ER647" s="5"/>
      <c r="ES647" s="5"/>
      <c r="ET647" s="5"/>
      <c r="EU647" s="5"/>
      <c r="EV647" s="5"/>
      <c r="EW647" s="5"/>
      <c r="EX647" s="5"/>
      <c r="EY647" s="5"/>
      <c r="EZ647" s="5"/>
      <c r="FA647" s="5"/>
      <c r="FB647" s="5"/>
      <c r="FC647" s="5"/>
      <c r="FD647" s="5"/>
      <c r="FE647" s="5"/>
      <c r="FF647" s="5"/>
      <c r="FG647" s="5"/>
      <c r="FH647" s="5"/>
      <c r="FI647" s="5"/>
      <c r="FJ647" s="5"/>
      <c r="FK647" s="5"/>
      <c r="FL647" s="5"/>
      <c r="FM647" s="5"/>
      <c r="FN647" s="5"/>
      <c r="FO647" s="5"/>
      <c r="FP647" s="5"/>
      <c r="FQ647" s="5"/>
      <c r="FR647" s="5"/>
      <c r="FS647" s="5"/>
      <c r="FT647" s="5"/>
      <c r="FU647" s="5"/>
      <c r="FV647" s="5"/>
      <c r="FW647" s="5"/>
      <c r="FX647" s="5"/>
      <c r="FY647" s="5"/>
      <c r="FZ647" s="5"/>
      <c r="GA647" s="5"/>
      <c r="GB647" s="5"/>
      <c r="GC647" s="5"/>
      <c r="GD647" s="5"/>
      <c r="GE647" s="5"/>
      <c r="GF647" s="5"/>
      <c r="GG647" s="5"/>
      <c r="GH647" s="5"/>
      <c r="GI647" s="5"/>
      <c r="GJ647" s="5"/>
      <c r="GK647" s="5"/>
      <c r="GL647" s="5"/>
      <c r="GM647" s="5"/>
      <c r="GN647" s="5"/>
      <c r="GO647" s="5"/>
      <c r="GP647" s="5"/>
      <c r="GQ647" s="5"/>
      <c r="GR647" s="5"/>
      <c r="GS647" s="5"/>
      <c r="GT647" s="5"/>
      <c r="GU647" s="5"/>
      <c r="GV647" s="5"/>
      <c r="GW647" s="5"/>
      <c r="GX647" s="5"/>
      <c r="GY647" s="5"/>
      <c r="GZ647" s="5"/>
      <c r="HA647" s="5"/>
      <c r="HB647" s="5"/>
      <c r="HC647" s="5"/>
      <c r="HD647" s="5"/>
      <c r="HE647" s="5"/>
      <c r="HF647" s="5"/>
      <c r="HG647" s="5"/>
      <c r="HH647" s="5"/>
      <c r="HI647" s="5"/>
      <c r="HJ647" s="5"/>
      <c r="HK647" s="5"/>
      <c r="HL647" s="5"/>
      <c r="HM647" s="5"/>
      <c r="HN647" s="5"/>
      <c r="HO647" s="5"/>
      <c r="HP647" s="5"/>
      <c r="HQ647" s="5"/>
      <c r="HR647" s="5"/>
      <c r="HS647" s="5"/>
      <c r="HT647" s="5"/>
      <c r="HU647" s="5"/>
      <c r="HV647" s="5"/>
      <c r="HW647" s="5"/>
      <c r="HX647" s="5"/>
      <c r="HY647" s="5"/>
      <c r="HZ647" s="5"/>
      <c r="IA647" s="5"/>
      <c r="IB647" s="5"/>
      <c r="IC647" s="5"/>
      <c r="ID647" s="5"/>
      <c r="IE647" s="5"/>
      <c r="IF647" s="5"/>
      <c r="IG647" s="5"/>
      <c r="IH647" s="5"/>
      <c r="II647" s="5"/>
      <c r="IJ647" s="5"/>
      <c r="IK647" s="5"/>
      <c r="IL647" s="5"/>
      <c r="IM647" s="5"/>
      <c r="IN647" s="5"/>
      <c r="IO647" s="5"/>
      <c r="IP647" s="5"/>
      <c r="IQ647" s="5"/>
      <c r="IR647" s="5"/>
      <c r="IS647" s="5"/>
      <c r="IT647" s="5"/>
      <c r="IU647" s="5"/>
      <c r="IV647" s="5"/>
    </row>
    <row r="648" spans="1:256" s="210" customFormat="1">
      <c r="A648" s="122"/>
      <c r="B648" s="116"/>
      <c r="C648" s="117"/>
      <c r="D648" s="118"/>
      <c r="E648" s="119"/>
      <c r="F648" s="120"/>
      <c r="G648" s="121"/>
      <c r="H648" s="6"/>
      <c r="I648" s="40"/>
      <c r="J648" s="41"/>
      <c r="K648" s="42"/>
      <c r="L648" s="38"/>
      <c r="N648" s="39"/>
      <c r="O648" s="39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  <c r="EM648" s="5"/>
      <c r="EN648" s="5"/>
      <c r="EO648" s="5"/>
      <c r="EP648" s="5"/>
      <c r="EQ648" s="5"/>
      <c r="ER648" s="5"/>
      <c r="ES648" s="5"/>
      <c r="ET648" s="5"/>
      <c r="EU648" s="5"/>
      <c r="EV648" s="5"/>
      <c r="EW648" s="5"/>
      <c r="EX648" s="5"/>
      <c r="EY648" s="5"/>
      <c r="EZ648" s="5"/>
      <c r="FA648" s="5"/>
      <c r="FB648" s="5"/>
      <c r="FC648" s="5"/>
      <c r="FD648" s="5"/>
      <c r="FE648" s="5"/>
      <c r="FF648" s="5"/>
      <c r="FG648" s="5"/>
      <c r="FH648" s="5"/>
      <c r="FI648" s="5"/>
      <c r="FJ648" s="5"/>
      <c r="FK648" s="5"/>
      <c r="FL648" s="5"/>
      <c r="FM648" s="5"/>
      <c r="FN648" s="5"/>
      <c r="FO648" s="5"/>
      <c r="FP648" s="5"/>
      <c r="FQ648" s="5"/>
      <c r="FR648" s="5"/>
      <c r="FS648" s="5"/>
      <c r="FT648" s="5"/>
      <c r="FU648" s="5"/>
      <c r="FV648" s="5"/>
      <c r="FW648" s="5"/>
      <c r="FX648" s="5"/>
      <c r="FY648" s="5"/>
      <c r="FZ648" s="5"/>
      <c r="GA648" s="5"/>
      <c r="GB648" s="5"/>
      <c r="GC648" s="5"/>
      <c r="GD648" s="5"/>
      <c r="GE648" s="5"/>
      <c r="GF648" s="5"/>
      <c r="GG648" s="5"/>
      <c r="GH648" s="5"/>
      <c r="GI648" s="5"/>
      <c r="GJ648" s="5"/>
      <c r="GK648" s="5"/>
      <c r="GL648" s="5"/>
      <c r="GM648" s="5"/>
      <c r="GN648" s="5"/>
      <c r="GO648" s="5"/>
      <c r="GP648" s="5"/>
      <c r="GQ648" s="5"/>
      <c r="GR648" s="5"/>
      <c r="GS648" s="5"/>
      <c r="GT648" s="5"/>
      <c r="GU648" s="5"/>
      <c r="GV648" s="5"/>
      <c r="GW648" s="5"/>
      <c r="GX648" s="5"/>
      <c r="GY648" s="5"/>
      <c r="GZ648" s="5"/>
      <c r="HA648" s="5"/>
      <c r="HB648" s="5"/>
      <c r="HC648" s="5"/>
      <c r="HD648" s="5"/>
      <c r="HE648" s="5"/>
      <c r="HF648" s="5"/>
      <c r="HG648" s="5"/>
      <c r="HH648" s="5"/>
      <c r="HI648" s="5"/>
      <c r="HJ648" s="5"/>
      <c r="HK648" s="5"/>
      <c r="HL648" s="5"/>
      <c r="HM648" s="5"/>
      <c r="HN648" s="5"/>
      <c r="HO648" s="5"/>
      <c r="HP648" s="5"/>
      <c r="HQ648" s="5"/>
      <c r="HR648" s="5"/>
      <c r="HS648" s="5"/>
      <c r="HT648" s="5"/>
      <c r="HU648" s="5"/>
      <c r="HV648" s="5"/>
      <c r="HW648" s="5"/>
      <c r="HX648" s="5"/>
      <c r="HY648" s="5"/>
      <c r="HZ648" s="5"/>
      <c r="IA648" s="5"/>
      <c r="IB648" s="5"/>
      <c r="IC648" s="5"/>
      <c r="ID648" s="5"/>
      <c r="IE648" s="5"/>
      <c r="IF648" s="5"/>
      <c r="IG648" s="5"/>
      <c r="IH648" s="5"/>
      <c r="II648" s="5"/>
      <c r="IJ648" s="5"/>
      <c r="IK648" s="5"/>
      <c r="IL648" s="5"/>
      <c r="IM648" s="5"/>
      <c r="IN648" s="5"/>
      <c r="IO648" s="5"/>
      <c r="IP648" s="5"/>
      <c r="IQ648" s="5"/>
      <c r="IR648" s="5"/>
      <c r="IS648" s="5"/>
      <c r="IT648" s="5"/>
      <c r="IU648" s="5"/>
      <c r="IV648" s="5"/>
    </row>
    <row r="649" spans="1:256" s="210" customFormat="1">
      <c r="A649" s="122"/>
      <c r="B649" s="116"/>
      <c r="C649" s="117"/>
      <c r="D649" s="118"/>
      <c r="E649" s="119"/>
      <c r="F649" s="120"/>
      <c r="G649" s="121"/>
      <c r="H649" s="6"/>
      <c r="I649" s="40"/>
      <c r="J649" s="41"/>
      <c r="K649" s="42"/>
      <c r="L649" s="38"/>
      <c r="N649" s="39"/>
      <c r="O649" s="39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  <c r="EM649" s="5"/>
      <c r="EN649" s="5"/>
      <c r="EO649" s="5"/>
      <c r="EP649" s="5"/>
      <c r="EQ649" s="5"/>
      <c r="ER649" s="5"/>
      <c r="ES649" s="5"/>
      <c r="ET649" s="5"/>
      <c r="EU649" s="5"/>
      <c r="EV649" s="5"/>
      <c r="EW649" s="5"/>
      <c r="EX649" s="5"/>
      <c r="EY649" s="5"/>
      <c r="EZ649" s="5"/>
      <c r="FA649" s="5"/>
      <c r="FB649" s="5"/>
      <c r="FC649" s="5"/>
      <c r="FD649" s="5"/>
      <c r="FE649" s="5"/>
      <c r="FF649" s="5"/>
      <c r="FG649" s="5"/>
      <c r="FH649" s="5"/>
      <c r="FI649" s="5"/>
      <c r="FJ649" s="5"/>
      <c r="FK649" s="5"/>
      <c r="FL649" s="5"/>
      <c r="FM649" s="5"/>
      <c r="FN649" s="5"/>
      <c r="FO649" s="5"/>
      <c r="FP649" s="5"/>
      <c r="FQ649" s="5"/>
      <c r="FR649" s="5"/>
      <c r="FS649" s="5"/>
      <c r="FT649" s="5"/>
      <c r="FU649" s="5"/>
      <c r="FV649" s="5"/>
      <c r="FW649" s="5"/>
      <c r="FX649" s="5"/>
      <c r="FY649" s="5"/>
      <c r="FZ649" s="5"/>
      <c r="GA649" s="5"/>
      <c r="GB649" s="5"/>
      <c r="GC649" s="5"/>
      <c r="GD649" s="5"/>
      <c r="GE649" s="5"/>
      <c r="GF649" s="5"/>
      <c r="GG649" s="5"/>
      <c r="GH649" s="5"/>
      <c r="GI649" s="5"/>
      <c r="GJ649" s="5"/>
      <c r="GK649" s="5"/>
      <c r="GL649" s="5"/>
      <c r="GM649" s="5"/>
      <c r="GN649" s="5"/>
      <c r="GO649" s="5"/>
      <c r="GP649" s="5"/>
      <c r="GQ649" s="5"/>
      <c r="GR649" s="5"/>
      <c r="GS649" s="5"/>
      <c r="GT649" s="5"/>
      <c r="GU649" s="5"/>
      <c r="GV649" s="5"/>
      <c r="GW649" s="5"/>
      <c r="GX649" s="5"/>
      <c r="GY649" s="5"/>
      <c r="GZ649" s="5"/>
      <c r="HA649" s="5"/>
      <c r="HB649" s="5"/>
      <c r="HC649" s="5"/>
      <c r="HD649" s="5"/>
      <c r="HE649" s="5"/>
      <c r="HF649" s="5"/>
      <c r="HG649" s="5"/>
      <c r="HH649" s="5"/>
      <c r="HI649" s="5"/>
      <c r="HJ649" s="5"/>
      <c r="HK649" s="5"/>
      <c r="HL649" s="5"/>
      <c r="HM649" s="5"/>
      <c r="HN649" s="5"/>
      <c r="HO649" s="5"/>
      <c r="HP649" s="5"/>
      <c r="HQ649" s="5"/>
      <c r="HR649" s="5"/>
      <c r="HS649" s="5"/>
      <c r="HT649" s="5"/>
      <c r="HU649" s="5"/>
      <c r="HV649" s="5"/>
      <c r="HW649" s="5"/>
      <c r="HX649" s="5"/>
      <c r="HY649" s="5"/>
      <c r="HZ649" s="5"/>
      <c r="IA649" s="5"/>
      <c r="IB649" s="5"/>
      <c r="IC649" s="5"/>
      <c r="ID649" s="5"/>
      <c r="IE649" s="5"/>
      <c r="IF649" s="5"/>
      <c r="IG649" s="5"/>
      <c r="IH649" s="5"/>
      <c r="II649" s="5"/>
      <c r="IJ649" s="5"/>
      <c r="IK649" s="5"/>
      <c r="IL649" s="5"/>
      <c r="IM649" s="5"/>
      <c r="IN649" s="5"/>
      <c r="IO649" s="5"/>
      <c r="IP649" s="5"/>
      <c r="IQ649" s="5"/>
      <c r="IR649" s="5"/>
      <c r="IS649" s="5"/>
      <c r="IT649" s="5"/>
      <c r="IU649" s="5"/>
      <c r="IV649" s="5"/>
    </row>
    <row r="650" spans="1:256" s="210" customFormat="1">
      <c r="A650" s="122"/>
      <c r="B650" s="116"/>
      <c r="C650" s="117"/>
      <c r="D650" s="118"/>
      <c r="E650" s="119"/>
      <c r="F650" s="120"/>
      <c r="G650" s="121"/>
      <c r="H650" s="6"/>
      <c r="I650" s="40"/>
      <c r="J650" s="41"/>
      <c r="K650" s="42"/>
      <c r="L650" s="38"/>
      <c r="N650" s="39"/>
      <c r="O650" s="39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5"/>
      <c r="DW650" s="5"/>
      <c r="DX650" s="5"/>
      <c r="DY650" s="5"/>
      <c r="DZ650" s="5"/>
      <c r="EA650" s="5"/>
      <c r="EB650" s="5"/>
      <c r="EC650" s="5"/>
      <c r="ED650" s="5"/>
      <c r="EE650" s="5"/>
      <c r="EF650" s="5"/>
      <c r="EG650" s="5"/>
      <c r="EH650" s="5"/>
      <c r="EI650" s="5"/>
      <c r="EJ650" s="5"/>
      <c r="EK650" s="5"/>
      <c r="EL650" s="5"/>
      <c r="EM650" s="5"/>
      <c r="EN650" s="5"/>
      <c r="EO650" s="5"/>
      <c r="EP650" s="5"/>
      <c r="EQ650" s="5"/>
      <c r="ER650" s="5"/>
      <c r="ES650" s="5"/>
      <c r="ET650" s="5"/>
      <c r="EU650" s="5"/>
      <c r="EV650" s="5"/>
      <c r="EW650" s="5"/>
      <c r="EX650" s="5"/>
      <c r="EY650" s="5"/>
      <c r="EZ650" s="5"/>
      <c r="FA650" s="5"/>
      <c r="FB650" s="5"/>
      <c r="FC650" s="5"/>
      <c r="FD650" s="5"/>
      <c r="FE650" s="5"/>
      <c r="FF650" s="5"/>
      <c r="FG650" s="5"/>
      <c r="FH650" s="5"/>
      <c r="FI650" s="5"/>
      <c r="FJ650" s="5"/>
      <c r="FK650" s="5"/>
      <c r="FL650" s="5"/>
      <c r="FM650" s="5"/>
      <c r="FN650" s="5"/>
      <c r="FO650" s="5"/>
      <c r="FP650" s="5"/>
      <c r="FQ650" s="5"/>
      <c r="FR650" s="5"/>
      <c r="FS650" s="5"/>
      <c r="FT650" s="5"/>
      <c r="FU650" s="5"/>
      <c r="FV650" s="5"/>
      <c r="FW650" s="5"/>
      <c r="FX650" s="5"/>
      <c r="FY650" s="5"/>
      <c r="FZ650" s="5"/>
      <c r="GA650" s="5"/>
      <c r="GB650" s="5"/>
      <c r="GC650" s="5"/>
      <c r="GD650" s="5"/>
      <c r="GE650" s="5"/>
      <c r="GF650" s="5"/>
      <c r="GG650" s="5"/>
      <c r="GH650" s="5"/>
      <c r="GI650" s="5"/>
      <c r="GJ650" s="5"/>
      <c r="GK650" s="5"/>
      <c r="GL650" s="5"/>
      <c r="GM650" s="5"/>
      <c r="GN650" s="5"/>
      <c r="GO650" s="5"/>
      <c r="GP650" s="5"/>
      <c r="GQ650" s="5"/>
      <c r="GR650" s="5"/>
      <c r="GS650" s="5"/>
      <c r="GT650" s="5"/>
      <c r="GU650" s="5"/>
      <c r="GV650" s="5"/>
      <c r="GW650" s="5"/>
      <c r="GX650" s="5"/>
      <c r="GY650" s="5"/>
      <c r="GZ650" s="5"/>
      <c r="HA650" s="5"/>
      <c r="HB650" s="5"/>
      <c r="HC650" s="5"/>
      <c r="HD650" s="5"/>
      <c r="HE650" s="5"/>
      <c r="HF650" s="5"/>
      <c r="HG650" s="5"/>
      <c r="HH650" s="5"/>
      <c r="HI650" s="5"/>
      <c r="HJ650" s="5"/>
      <c r="HK650" s="5"/>
      <c r="HL650" s="5"/>
      <c r="HM650" s="5"/>
      <c r="HN650" s="5"/>
      <c r="HO650" s="5"/>
      <c r="HP650" s="5"/>
      <c r="HQ650" s="5"/>
      <c r="HR650" s="5"/>
      <c r="HS650" s="5"/>
      <c r="HT650" s="5"/>
      <c r="HU650" s="5"/>
      <c r="HV650" s="5"/>
      <c r="HW650" s="5"/>
      <c r="HX650" s="5"/>
      <c r="HY650" s="5"/>
      <c r="HZ650" s="5"/>
      <c r="IA650" s="5"/>
      <c r="IB650" s="5"/>
      <c r="IC650" s="5"/>
      <c r="ID650" s="5"/>
      <c r="IE650" s="5"/>
      <c r="IF650" s="5"/>
      <c r="IG650" s="5"/>
      <c r="IH650" s="5"/>
      <c r="II650" s="5"/>
      <c r="IJ650" s="5"/>
      <c r="IK650" s="5"/>
      <c r="IL650" s="5"/>
      <c r="IM650" s="5"/>
      <c r="IN650" s="5"/>
      <c r="IO650" s="5"/>
      <c r="IP650" s="5"/>
      <c r="IQ650" s="5"/>
      <c r="IR650" s="5"/>
      <c r="IS650" s="5"/>
      <c r="IT650" s="5"/>
      <c r="IU650" s="5"/>
      <c r="IV650" s="5"/>
    </row>
    <row r="651" spans="1:256" s="210" customFormat="1">
      <c r="A651" s="122"/>
      <c r="B651" s="116"/>
      <c r="C651" s="117"/>
      <c r="D651" s="118"/>
      <c r="E651" s="119"/>
      <c r="F651" s="120"/>
      <c r="G651" s="121"/>
      <c r="H651" s="6"/>
      <c r="I651" s="40"/>
      <c r="J651" s="41"/>
      <c r="K651" s="42"/>
      <c r="L651" s="38"/>
      <c r="N651" s="39"/>
      <c r="O651" s="39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  <c r="EM651" s="5"/>
      <c r="EN651" s="5"/>
      <c r="EO651" s="5"/>
      <c r="EP651" s="5"/>
      <c r="EQ651" s="5"/>
      <c r="ER651" s="5"/>
      <c r="ES651" s="5"/>
      <c r="ET651" s="5"/>
      <c r="EU651" s="5"/>
      <c r="EV651" s="5"/>
      <c r="EW651" s="5"/>
      <c r="EX651" s="5"/>
      <c r="EY651" s="5"/>
      <c r="EZ651" s="5"/>
      <c r="FA651" s="5"/>
      <c r="FB651" s="5"/>
      <c r="FC651" s="5"/>
      <c r="FD651" s="5"/>
      <c r="FE651" s="5"/>
      <c r="FF651" s="5"/>
      <c r="FG651" s="5"/>
      <c r="FH651" s="5"/>
      <c r="FI651" s="5"/>
      <c r="FJ651" s="5"/>
      <c r="FK651" s="5"/>
      <c r="FL651" s="5"/>
      <c r="FM651" s="5"/>
      <c r="FN651" s="5"/>
      <c r="FO651" s="5"/>
      <c r="FP651" s="5"/>
      <c r="FQ651" s="5"/>
      <c r="FR651" s="5"/>
      <c r="FS651" s="5"/>
      <c r="FT651" s="5"/>
      <c r="FU651" s="5"/>
      <c r="FV651" s="5"/>
      <c r="FW651" s="5"/>
      <c r="FX651" s="5"/>
      <c r="FY651" s="5"/>
      <c r="FZ651" s="5"/>
      <c r="GA651" s="5"/>
      <c r="GB651" s="5"/>
      <c r="GC651" s="5"/>
      <c r="GD651" s="5"/>
      <c r="GE651" s="5"/>
      <c r="GF651" s="5"/>
      <c r="GG651" s="5"/>
      <c r="GH651" s="5"/>
      <c r="GI651" s="5"/>
      <c r="GJ651" s="5"/>
      <c r="GK651" s="5"/>
      <c r="GL651" s="5"/>
      <c r="GM651" s="5"/>
      <c r="GN651" s="5"/>
      <c r="GO651" s="5"/>
      <c r="GP651" s="5"/>
      <c r="GQ651" s="5"/>
      <c r="GR651" s="5"/>
      <c r="GS651" s="5"/>
      <c r="GT651" s="5"/>
      <c r="GU651" s="5"/>
      <c r="GV651" s="5"/>
      <c r="GW651" s="5"/>
      <c r="GX651" s="5"/>
      <c r="GY651" s="5"/>
      <c r="GZ651" s="5"/>
      <c r="HA651" s="5"/>
      <c r="HB651" s="5"/>
      <c r="HC651" s="5"/>
      <c r="HD651" s="5"/>
      <c r="HE651" s="5"/>
      <c r="HF651" s="5"/>
      <c r="HG651" s="5"/>
      <c r="HH651" s="5"/>
      <c r="HI651" s="5"/>
      <c r="HJ651" s="5"/>
      <c r="HK651" s="5"/>
      <c r="HL651" s="5"/>
      <c r="HM651" s="5"/>
      <c r="HN651" s="5"/>
      <c r="HO651" s="5"/>
      <c r="HP651" s="5"/>
      <c r="HQ651" s="5"/>
      <c r="HR651" s="5"/>
      <c r="HS651" s="5"/>
      <c r="HT651" s="5"/>
      <c r="HU651" s="5"/>
      <c r="HV651" s="5"/>
      <c r="HW651" s="5"/>
      <c r="HX651" s="5"/>
      <c r="HY651" s="5"/>
      <c r="HZ651" s="5"/>
      <c r="IA651" s="5"/>
      <c r="IB651" s="5"/>
      <c r="IC651" s="5"/>
      <c r="ID651" s="5"/>
      <c r="IE651" s="5"/>
      <c r="IF651" s="5"/>
      <c r="IG651" s="5"/>
      <c r="IH651" s="5"/>
      <c r="II651" s="5"/>
      <c r="IJ651" s="5"/>
      <c r="IK651" s="5"/>
      <c r="IL651" s="5"/>
      <c r="IM651" s="5"/>
      <c r="IN651" s="5"/>
      <c r="IO651" s="5"/>
      <c r="IP651" s="5"/>
      <c r="IQ651" s="5"/>
      <c r="IR651" s="5"/>
      <c r="IS651" s="5"/>
      <c r="IT651" s="5"/>
      <c r="IU651" s="5"/>
      <c r="IV651" s="5"/>
    </row>
    <row r="653" spans="1:256" s="210" customFormat="1">
      <c r="A653" s="122"/>
      <c r="B653" s="116"/>
      <c r="C653" s="117"/>
      <c r="D653" s="118"/>
      <c r="E653" s="119"/>
      <c r="F653" s="120"/>
      <c r="G653" s="121"/>
      <c r="H653" s="6"/>
      <c r="I653" s="40"/>
      <c r="J653" s="41"/>
      <c r="K653" s="42"/>
      <c r="L653" s="38"/>
      <c r="N653" s="39"/>
      <c r="O653" s="39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  <c r="DT653" s="5"/>
      <c r="DU653" s="5"/>
      <c r="DV653" s="5"/>
      <c r="DW653" s="5"/>
      <c r="DX653" s="5"/>
      <c r="DY653" s="5"/>
      <c r="DZ653" s="5"/>
      <c r="EA653" s="5"/>
      <c r="EB653" s="5"/>
      <c r="EC653" s="5"/>
      <c r="ED653" s="5"/>
      <c r="EE653" s="5"/>
      <c r="EF653" s="5"/>
      <c r="EG653" s="5"/>
      <c r="EH653" s="5"/>
      <c r="EI653" s="5"/>
      <c r="EJ653" s="5"/>
      <c r="EK653" s="5"/>
      <c r="EL653" s="5"/>
      <c r="EM653" s="5"/>
      <c r="EN653" s="5"/>
      <c r="EO653" s="5"/>
      <c r="EP653" s="5"/>
      <c r="EQ653" s="5"/>
      <c r="ER653" s="5"/>
      <c r="ES653" s="5"/>
      <c r="ET653" s="5"/>
      <c r="EU653" s="5"/>
      <c r="EV653" s="5"/>
      <c r="EW653" s="5"/>
      <c r="EX653" s="5"/>
      <c r="EY653" s="5"/>
      <c r="EZ653" s="5"/>
      <c r="FA653" s="5"/>
      <c r="FB653" s="5"/>
      <c r="FC653" s="5"/>
      <c r="FD653" s="5"/>
      <c r="FE653" s="5"/>
      <c r="FF653" s="5"/>
      <c r="FG653" s="5"/>
      <c r="FH653" s="5"/>
      <c r="FI653" s="5"/>
      <c r="FJ653" s="5"/>
      <c r="FK653" s="5"/>
      <c r="FL653" s="5"/>
      <c r="FM653" s="5"/>
      <c r="FN653" s="5"/>
      <c r="FO653" s="5"/>
      <c r="FP653" s="5"/>
      <c r="FQ653" s="5"/>
      <c r="FR653" s="5"/>
      <c r="FS653" s="5"/>
      <c r="FT653" s="5"/>
      <c r="FU653" s="5"/>
      <c r="FV653" s="5"/>
      <c r="FW653" s="5"/>
      <c r="FX653" s="5"/>
      <c r="FY653" s="5"/>
      <c r="FZ653" s="5"/>
      <c r="GA653" s="5"/>
      <c r="GB653" s="5"/>
      <c r="GC653" s="5"/>
      <c r="GD653" s="5"/>
      <c r="GE653" s="5"/>
      <c r="GF653" s="5"/>
      <c r="GG653" s="5"/>
      <c r="GH653" s="5"/>
      <c r="GI653" s="5"/>
      <c r="GJ653" s="5"/>
      <c r="GK653" s="5"/>
      <c r="GL653" s="5"/>
      <c r="GM653" s="5"/>
      <c r="GN653" s="5"/>
      <c r="GO653" s="5"/>
      <c r="GP653" s="5"/>
      <c r="GQ653" s="5"/>
      <c r="GR653" s="5"/>
      <c r="GS653" s="5"/>
      <c r="GT653" s="5"/>
      <c r="GU653" s="5"/>
      <c r="GV653" s="5"/>
      <c r="GW653" s="5"/>
      <c r="GX653" s="5"/>
      <c r="GY653" s="5"/>
      <c r="GZ653" s="5"/>
      <c r="HA653" s="5"/>
      <c r="HB653" s="5"/>
      <c r="HC653" s="5"/>
      <c r="HD653" s="5"/>
      <c r="HE653" s="5"/>
      <c r="HF653" s="5"/>
      <c r="HG653" s="5"/>
      <c r="HH653" s="5"/>
      <c r="HI653" s="5"/>
      <c r="HJ653" s="5"/>
      <c r="HK653" s="5"/>
      <c r="HL653" s="5"/>
      <c r="HM653" s="5"/>
      <c r="HN653" s="5"/>
      <c r="HO653" s="5"/>
      <c r="HP653" s="5"/>
      <c r="HQ653" s="5"/>
      <c r="HR653" s="5"/>
      <c r="HS653" s="5"/>
      <c r="HT653" s="5"/>
      <c r="HU653" s="5"/>
      <c r="HV653" s="5"/>
      <c r="HW653" s="5"/>
      <c r="HX653" s="5"/>
      <c r="HY653" s="5"/>
      <c r="HZ653" s="5"/>
      <c r="IA653" s="5"/>
      <c r="IB653" s="5"/>
      <c r="IC653" s="5"/>
      <c r="ID653" s="5"/>
      <c r="IE653" s="5"/>
      <c r="IF653" s="5"/>
      <c r="IG653" s="5"/>
      <c r="IH653" s="5"/>
      <c r="II653" s="5"/>
      <c r="IJ653" s="5"/>
      <c r="IK653" s="5"/>
      <c r="IL653" s="5"/>
      <c r="IM653" s="5"/>
      <c r="IN653" s="5"/>
      <c r="IO653" s="5"/>
      <c r="IP653" s="5"/>
      <c r="IQ653" s="5"/>
      <c r="IR653" s="5"/>
      <c r="IS653" s="5"/>
      <c r="IT653" s="5"/>
      <c r="IU653" s="5"/>
      <c r="IV653" s="5"/>
    </row>
    <row r="654" spans="1:256" s="210" customFormat="1">
      <c r="A654" s="122"/>
      <c r="B654" s="116"/>
      <c r="C654" s="117"/>
      <c r="D654" s="118"/>
      <c r="E654" s="119"/>
      <c r="F654" s="120"/>
      <c r="G654" s="121"/>
      <c r="H654" s="6"/>
      <c r="I654" s="40"/>
      <c r="J654" s="41"/>
      <c r="K654" s="42"/>
      <c r="L654" s="38"/>
      <c r="N654" s="39"/>
      <c r="O654" s="39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  <c r="EM654" s="5"/>
      <c r="EN654" s="5"/>
      <c r="EO654" s="5"/>
      <c r="EP654" s="5"/>
      <c r="EQ654" s="5"/>
      <c r="ER654" s="5"/>
      <c r="ES654" s="5"/>
      <c r="ET654" s="5"/>
      <c r="EU654" s="5"/>
      <c r="EV654" s="5"/>
      <c r="EW654" s="5"/>
      <c r="EX654" s="5"/>
      <c r="EY654" s="5"/>
      <c r="EZ654" s="5"/>
      <c r="FA654" s="5"/>
      <c r="FB654" s="5"/>
      <c r="FC654" s="5"/>
      <c r="FD654" s="5"/>
      <c r="FE654" s="5"/>
      <c r="FF654" s="5"/>
      <c r="FG654" s="5"/>
      <c r="FH654" s="5"/>
      <c r="FI654" s="5"/>
      <c r="FJ654" s="5"/>
      <c r="FK654" s="5"/>
      <c r="FL654" s="5"/>
      <c r="FM654" s="5"/>
      <c r="FN654" s="5"/>
      <c r="FO654" s="5"/>
      <c r="FP654" s="5"/>
      <c r="FQ654" s="5"/>
      <c r="FR654" s="5"/>
      <c r="FS654" s="5"/>
      <c r="FT654" s="5"/>
      <c r="FU654" s="5"/>
      <c r="FV654" s="5"/>
      <c r="FW654" s="5"/>
      <c r="FX654" s="5"/>
      <c r="FY654" s="5"/>
      <c r="FZ654" s="5"/>
      <c r="GA654" s="5"/>
      <c r="GB654" s="5"/>
      <c r="GC654" s="5"/>
      <c r="GD654" s="5"/>
      <c r="GE654" s="5"/>
      <c r="GF654" s="5"/>
      <c r="GG654" s="5"/>
      <c r="GH654" s="5"/>
      <c r="GI654" s="5"/>
      <c r="GJ654" s="5"/>
      <c r="GK654" s="5"/>
      <c r="GL654" s="5"/>
      <c r="GM654" s="5"/>
      <c r="GN654" s="5"/>
      <c r="GO654" s="5"/>
      <c r="GP654" s="5"/>
      <c r="GQ654" s="5"/>
      <c r="GR654" s="5"/>
      <c r="GS654" s="5"/>
      <c r="GT654" s="5"/>
      <c r="GU654" s="5"/>
      <c r="GV654" s="5"/>
      <c r="GW654" s="5"/>
      <c r="GX654" s="5"/>
      <c r="GY654" s="5"/>
      <c r="GZ654" s="5"/>
      <c r="HA654" s="5"/>
      <c r="HB654" s="5"/>
      <c r="HC654" s="5"/>
      <c r="HD654" s="5"/>
      <c r="HE654" s="5"/>
      <c r="HF654" s="5"/>
      <c r="HG654" s="5"/>
      <c r="HH654" s="5"/>
      <c r="HI654" s="5"/>
      <c r="HJ654" s="5"/>
      <c r="HK654" s="5"/>
      <c r="HL654" s="5"/>
      <c r="HM654" s="5"/>
      <c r="HN654" s="5"/>
      <c r="HO654" s="5"/>
      <c r="HP654" s="5"/>
      <c r="HQ654" s="5"/>
      <c r="HR654" s="5"/>
      <c r="HS654" s="5"/>
      <c r="HT654" s="5"/>
      <c r="HU654" s="5"/>
      <c r="HV654" s="5"/>
      <c r="HW654" s="5"/>
      <c r="HX654" s="5"/>
      <c r="HY654" s="5"/>
      <c r="HZ654" s="5"/>
      <c r="IA654" s="5"/>
      <c r="IB654" s="5"/>
      <c r="IC654" s="5"/>
      <c r="ID654" s="5"/>
      <c r="IE654" s="5"/>
      <c r="IF654" s="5"/>
      <c r="IG654" s="5"/>
      <c r="IH654" s="5"/>
      <c r="II654" s="5"/>
      <c r="IJ654" s="5"/>
      <c r="IK654" s="5"/>
      <c r="IL654" s="5"/>
      <c r="IM654" s="5"/>
      <c r="IN654" s="5"/>
      <c r="IO654" s="5"/>
      <c r="IP654" s="5"/>
      <c r="IQ654" s="5"/>
      <c r="IR654" s="5"/>
      <c r="IS654" s="5"/>
      <c r="IT654" s="5"/>
      <c r="IU654" s="5"/>
      <c r="IV654" s="5"/>
    </row>
    <row r="655" spans="1:256" s="210" customFormat="1">
      <c r="A655" s="122"/>
      <c r="B655" s="116"/>
      <c r="C655" s="117"/>
      <c r="D655" s="118"/>
      <c r="E655" s="119"/>
      <c r="F655" s="120"/>
      <c r="G655" s="121"/>
      <c r="H655" s="6"/>
      <c r="I655" s="40"/>
      <c r="J655" s="41"/>
      <c r="K655" s="42"/>
      <c r="L655" s="38"/>
      <c r="N655" s="39"/>
      <c r="O655" s="39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  <c r="DT655" s="5"/>
      <c r="DU655" s="5"/>
      <c r="DV655" s="5"/>
      <c r="DW655" s="5"/>
      <c r="DX655" s="5"/>
      <c r="DY655" s="5"/>
      <c r="DZ655" s="5"/>
      <c r="EA655" s="5"/>
      <c r="EB655" s="5"/>
      <c r="EC655" s="5"/>
      <c r="ED655" s="5"/>
      <c r="EE655" s="5"/>
      <c r="EF655" s="5"/>
      <c r="EG655" s="5"/>
      <c r="EH655" s="5"/>
      <c r="EI655" s="5"/>
      <c r="EJ655" s="5"/>
      <c r="EK655" s="5"/>
      <c r="EL655" s="5"/>
      <c r="EM655" s="5"/>
      <c r="EN655" s="5"/>
      <c r="EO655" s="5"/>
      <c r="EP655" s="5"/>
      <c r="EQ655" s="5"/>
      <c r="ER655" s="5"/>
      <c r="ES655" s="5"/>
      <c r="ET655" s="5"/>
      <c r="EU655" s="5"/>
      <c r="EV655" s="5"/>
      <c r="EW655" s="5"/>
      <c r="EX655" s="5"/>
      <c r="EY655" s="5"/>
      <c r="EZ655" s="5"/>
      <c r="FA655" s="5"/>
      <c r="FB655" s="5"/>
      <c r="FC655" s="5"/>
      <c r="FD655" s="5"/>
      <c r="FE655" s="5"/>
      <c r="FF655" s="5"/>
      <c r="FG655" s="5"/>
      <c r="FH655" s="5"/>
      <c r="FI655" s="5"/>
      <c r="FJ655" s="5"/>
      <c r="FK655" s="5"/>
      <c r="FL655" s="5"/>
      <c r="FM655" s="5"/>
      <c r="FN655" s="5"/>
      <c r="FO655" s="5"/>
      <c r="FP655" s="5"/>
      <c r="FQ655" s="5"/>
      <c r="FR655" s="5"/>
      <c r="FS655" s="5"/>
      <c r="FT655" s="5"/>
      <c r="FU655" s="5"/>
      <c r="FV655" s="5"/>
      <c r="FW655" s="5"/>
      <c r="FX655" s="5"/>
      <c r="FY655" s="5"/>
      <c r="FZ655" s="5"/>
      <c r="GA655" s="5"/>
      <c r="GB655" s="5"/>
      <c r="GC655" s="5"/>
      <c r="GD655" s="5"/>
      <c r="GE655" s="5"/>
      <c r="GF655" s="5"/>
      <c r="GG655" s="5"/>
      <c r="GH655" s="5"/>
      <c r="GI655" s="5"/>
      <c r="GJ655" s="5"/>
      <c r="GK655" s="5"/>
      <c r="GL655" s="5"/>
      <c r="GM655" s="5"/>
      <c r="GN655" s="5"/>
      <c r="GO655" s="5"/>
      <c r="GP655" s="5"/>
      <c r="GQ655" s="5"/>
      <c r="GR655" s="5"/>
      <c r="GS655" s="5"/>
      <c r="GT655" s="5"/>
      <c r="GU655" s="5"/>
      <c r="GV655" s="5"/>
      <c r="GW655" s="5"/>
      <c r="GX655" s="5"/>
      <c r="GY655" s="5"/>
      <c r="GZ655" s="5"/>
      <c r="HA655" s="5"/>
      <c r="HB655" s="5"/>
      <c r="HC655" s="5"/>
      <c r="HD655" s="5"/>
      <c r="HE655" s="5"/>
      <c r="HF655" s="5"/>
      <c r="HG655" s="5"/>
      <c r="HH655" s="5"/>
      <c r="HI655" s="5"/>
      <c r="HJ655" s="5"/>
      <c r="HK655" s="5"/>
      <c r="HL655" s="5"/>
      <c r="HM655" s="5"/>
      <c r="HN655" s="5"/>
      <c r="HO655" s="5"/>
      <c r="HP655" s="5"/>
      <c r="HQ655" s="5"/>
      <c r="HR655" s="5"/>
      <c r="HS655" s="5"/>
      <c r="HT655" s="5"/>
      <c r="HU655" s="5"/>
      <c r="HV655" s="5"/>
      <c r="HW655" s="5"/>
      <c r="HX655" s="5"/>
      <c r="HY655" s="5"/>
      <c r="HZ655" s="5"/>
      <c r="IA655" s="5"/>
      <c r="IB655" s="5"/>
      <c r="IC655" s="5"/>
      <c r="ID655" s="5"/>
      <c r="IE655" s="5"/>
      <c r="IF655" s="5"/>
      <c r="IG655" s="5"/>
      <c r="IH655" s="5"/>
      <c r="II655" s="5"/>
      <c r="IJ655" s="5"/>
      <c r="IK655" s="5"/>
      <c r="IL655" s="5"/>
      <c r="IM655" s="5"/>
      <c r="IN655" s="5"/>
      <c r="IO655" s="5"/>
      <c r="IP655" s="5"/>
      <c r="IQ655" s="5"/>
      <c r="IR655" s="5"/>
      <c r="IS655" s="5"/>
      <c r="IT655" s="5"/>
      <c r="IU655" s="5"/>
      <c r="IV655" s="5"/>
    </row>
    <row r="656" spans="1:256" s="210" customFormat="1">
      <c r="A656" s="122"/>
      <c r="B656" s="116"/>
      <c r="C656" s="117"/>
      <c r="D656" s="118"/>
      <c r="E656" s="119"/>
      <c r="F656" s="120"/>
      <c r="G656" s="121"/>
      <c r="H656" s="6"/>
      <c r="I656" s="40"/>
      <c r="J656" s="41"/>
      <c r="K656" s="42"/>
      <c r="L656" s="38"/>
      <c r="N656" s="39"/>
      <c r="O656" s="39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  <c r="DT656" s="5"/>
      <c r="DU656" s="5"/>
      <c r="DV656" s="5"/>
      <c r="DW656" s="5"/>
      <c r="DX656" s="5"/>
      <c r="DY656" s="5"/>
      <c r="DZ656" s="5"/>
      <c r="EA656" s="5"/>
      <c r="EB656" s="5"/>
      <c r="EC656" s="5"/>
      <c r="ED656" s="5"/>
      <c r="EE656" s="5"/>
      <c r="EF656" s="5"/>
      <c r="EG656" s="5"/>
      <c r="EH656" s="5"/>
      <c r="EI656" s="5"/>
      <c r="EJ656" s="5"/>
      <c r="EK656" s="5"/>
      <c r="EL656" s="5"/>
      <c r="EM656" s="5"/>
      <c r="EN656" s="5"/>
      <c r="EO656" s="5"/>
      <c r="EP656" s="5"/>
      <c r="EQ656" s="5"/>
      <c r="ER656" s="5"/>
      <c r="ES656" s="5"/>
      <c r="ET656" s="5"/>
      <c r="EU656" s="5"/>
      <c r="EV656" s="5"/>
      <c r="EW656" s="5"/>
      <c r="EX656" s="5"/>
      <c r="EY656" s="5"/>
      <c r="EZ656" s="5"/>
      <c r="FA656" s="5"/>
      <c r="FB656" s="5"/>
      <c r="FC656" s="5"/>
      <c r="FD656" s="5"/>
      <c r="FE656" s="5"/>
      <c r="FF656" s="5"/>
      <c r="FG656" s="5"/>
      <c r="FH656" s="5"/>
      <c r="FI656" s="5"/>
      <c r="FJ656" s="5"/>
      <c r="FK656" s="5"/>
      <c r="FL656" s="5"/>
      <c r="FM656" s="5"/>
      <c r="FN656" s="5"/>
      <c r="FO656" s="5"/>
      <c r="FP656" s="5"/>
      <c r="FQ656" s="5"/>
      <c r="FR656" s="5"/>
      <c r="FS656" s="5"/>
      <c r="FT656" s="5"/>
      <c r="FU656" s="5"/>
      <c r="FV656" s="5"/>
      <c r="FW656" s="5"/>
      <c r="FX656" s="5"/>
      <c r="FY656" s="5"/>
      <c r="FZ656" s="5"/>
      <c r="GA656" s="5"/>
      <c r="GB656" s="5"/>
      <c r="GC656" s="5"/>
      <c r="GD656" s="5"/>
      <c r="GE656" s="5"/>
      <c r="GF656" s="5"/>
      <c r="GG656" s="5"/>
      <c r="GH656" s="5"/>
      <c r="GI656" s="5"/>
      <c r="GJ656" s="5"/>
      <c r="GK656" s="5"/>
      <c r="GL656" s="5"/>
      <c r="GM656" s="5"/>
      <c r="GN656" s="5"/>
      <c r="GO656" s="5"/>
      <c r="GP656" s="5"/>
      <c r="GQ656" s="5"/>
      <c r="GR656" s="5"/>
      <c r="GS656" s="5"/>
      <c r="GT656" s="5"/>
      <c r="GU656" s="5"/>
      <c r="GV656" s="5"/>
      <c r="GW656" s="5"/>
      <c r="GX656" s="5"/>
      <c r="GY656" s="5"/>
      <c r="GZ656" s="5"/>
      <c r="HA656" s="5"/>
      <c r="HB656" s="5"/>
      <c r="HC656" s="5"/>
      <c r="HD656" s="5"/>
      <c r="HE656" s="5"/>
      <c r="HF656" s="5"/>
      <c r="HG656" s="5"/>
      <c r="HH656" s="5"/>
      <c r="HI656" s="5"/>
      <c r="HJ656" s="5"/>
      <c r="HK656" s="5"/>
      <c r="HL656" s="5"/>
      <c r="HM656" s="5"/>
      <c r="HN656" s="5"/>
      <c r="HO656" s="5"/>
      <c r="HP656" s="5"/>
      <c r="HQ656" s="5"/>
      <c r="HR656" s="5"/>
      <c r="HS656" s="5"/>
      <c r="HT656" s="5"/>
      <c r="HU656" s="5"/>
      <c r="HV656" s="5"/>
      <c r="HW656" s="5"/>
      <c r="HX656" s="5"/>
      <c r="HY656" s="5"/>
      <c r="HZ656" s="5"/>
      <c r="IA656" s="5"/>
      <c r="IB656" s="5"/>
      <c r="IC656" s="5"/>
      <c r="ID656" s="5"/>
      <c r="IE656" s="5"/>
      <c r="IF656" s="5"/>
      <c r="IG656" s="5"/>
      <c r="IH656" s="5"/>
      <c r="II656" s="5"/>
      <c r="IJ656" s="5"/>
      <c r="IK656" s="5"/>
      <c r="IL656" s="5"/>
      <c r="IM656" s="5"/>
      <c r="IN656" s="5"/>
      <c r="IO656" s="5"/>
      <c r="IP656" s="5"/>
      <c r="IQ656" s="5"/>
      <c r="IR656" s="5"/>
      <c r="IS656" s="5"/>
      <c r="IT656" s="5"/>
      <c r="IU656" s="5"/>
      <c r="IV656" s="5"/>
    </row>
    <row r="657" spans="1:256" s="210" customFormat="1">
      <c r="A657" s="122"/>
      <c r="B657" s="116"/>
      <c r="C657" s="117"/>
      <c r="D657" s="118"/>
      <c r="E657" s="119"/>
      <c r="F657" s="120"/>
      <c r="G657" s="121"/>
      <c r="H657" s="6"/>
      <c r="I657" s="40"/>
      <c r="J657" s="41"/>
      <c r="K657" s="42"/>
      <c r="L657" s="38"/>
      <c r="N657" s="39"/>
      <c r="O657" s="39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  <c r="EM657" s="5"/>
      <c r="EN657" s="5"/>
      <c r="EO657" s="5"/>
      <c r="EP657" s="5"/>
      <c r="EQ657" s="5"/>
      <c r="ER657" s="5"/>
      <c r="ES657" s="5"/>
      <c r="ET657" s="5"/>
      <c r="EU657" s="5"/>
      <c r="EV657" s="5"/>
      <c r="EW657" s="5"/>
      <c r="EX657" s="5"/>
      <c r="EY657" s="5"/>
      <c r="EZ657" s="5"/>
      <c r="FA657" s="5"/>
      <c r="FB657" s="5"/>
      <c r="FC657" s="5"/>
      <c r="FD657" s="5"/>
      <c r="FE657" s="5"/>
      <c r="FF657" s="5"/>
      <c r="FG657" s="5"/>
      <c r="FH657" s="5"/>
      <c r="FI657" s="5"/>
      <c r="FJ657" s="5"/>
      <c r="FK657" s="5"/>
      <c r="FL657" s="5"/>
      <c r="FM657" s="5"/>
      <c r="FN657" s="5"/>
      <c r="FO657" s="5"/>
      <c r="FP657" s="5"/>
      <c r="FQ657" s="5"/>
      <c r="FR657" s="5"/>
      <c r="FS657" s="5"/>
      <c r="FT657" s="5"/>
      <c r="FU657" s="5"/>
      <c r="FV657" s="5"/>
      <c r="FW657" s="5"/>
      <c r="FX657" s="5"/>
      <c r="FY657" s="5"/>
      <c r="FZ657" s="5"/>
      <c r="GA657" s="5"/>
      <c r="GB657" s="5"/>
      <c r="GC657" s="5"/>
      <c r="GD657" s="5"/>
      <c r="GE657" s="5"/>
      <c r="GF657" s="5"/>
      <c r="GG657" s="5"/>
      <c r="GH657" s="5"/>
      <c r="GI657" s="5"/>
      <c r="GJ657" s="5"/>
      <c r="GK657" s="5"/>
      <c r="GL657" s="5"/>
      <c r="GM657" s="5"/>
      <c r="GN657" s="5"/>
      <c r="GO657" s="5"/>
      <c r="GP657" s="5"/>
      <c r="GQ657" s="5"/>
      <c r="GR657" s="5"/>
      <c r="GS657" s="5"/>
      <c r="GT657" s="5"/>
      <c r="GU657" s="5"/>
      <c r="GV657" s="5"/>
      <c r="GW657" s="5"/>
      <c r="GX657" s="5"/>
      <c r="GY657" s="5"/>
      <c r="GZ657" s="5"/>
      <c r="HA657" s="5"/>
      <c r="HB657" s="5"/>
      <c r="HC657" s="5"/>
      <c r="HD657" s="5"/>
      <c r="HE657" s="5"/>
      <c r="HF657" s="5"/>
      <c r="HG657" s="5"/>
      <c r="HH657" s="5"/>
      <c r="HI657" s="5"/>
      <c r="HJ657" s="5"/>
      <c r="HK657" s="5"/>
      <c r="HL657" s="5"/>
      <c r="HM657" s="5"/>
      <c r="HN657" s="5"/>
      <c r="HO657" s="5"/>
      <c r="HP657" s="5"/>
      <c r="HQ657" s="5"/>
      <c r="HR657" s="5"/>
      <c r="HS657" s="5"/>
      <c r="HT657" s="5"/>
      <c r="HU657" s="5"/>
      <c r="HV657" s="5"/>
      <c r="HW657" s="5"/>
      <c r="HX657" s="5"/>
      <c r="HY657" s="5"/>
      <c r="HZ657" s="5"/>
      <c r="IA657" s="5"/>
      <c r="IB657" s="5"/>
      <c r="IC657" s="5"/>
      <c r="ID657" s="5"/>
      <c r="IE657" s="5"/>
      <c r="IF657" s="5"/>
      <c r="IG657" s="5"/>
      <c r="IH657" s="5"/>
      <c r="II657" s="5"/>
      <c r="IJ657" s="5"/>
      <c r="IK657" s="5"/>
      <c r="IL657" s="5"/>
      <c r="IM657" s="5"/>
      <c r="IN657" s="5"/>
      <c r="IO657" s="5"/>
      <c r="IP657" s="5"/>
      <c r="IQ657" s="5"/>
      <c r="IR657" s="5"/>
      <c r="IS657" s="5"/>
      <c r="IT657" s="5"/>
      <c r="IU657" s="5"/>
      <c r="IV657" s="5"/>
    </row>
    <row r="658" spans="1:256" s="210" customFormat="1">
      <c r="A658" s="122"/>
      <c r="B658" s="116"/>
      <c r="C658" s="117"/>
      <c r="D658" s="118"/>
      <c r="E658" s="119"/>
      <c r="F658" s="120"/>
      <c r="G658" s="121"/>
      <c r="H658" s="6"/>
      <c r="I658" s="40"/>
      <c r="J658" s="41"/>
      <c r="K658" s="42"/>
      <c r="L658" s="38"/>
      <c r="N658" s="39"/>
      <c r="O658" s="39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  <c r="EM658" s="5"/>
      <c r="EN658" s="5"/>
      <c r="EO658" s="5"/>
      <c r="EP658" s="5"/>
      <c r="EQ658" s="5"/>
      <c r="ER658" s="5"/>
      <c r="ES658" s="5"/>
      <c r="ET658" s="5"/>
      <c r="EU658" s="5"/>
      <c r="EV658" s="5"/>
      <c r="EW658" s="5"/>
      <c r="EX658" s="5"/>
      <c r="EY658" s="5"/>
      <c r="EZ658" s="5"/>
      <c r="FA658" s="5"/>
      <c r="FB658" s="5"/>
      <c r="FC658" s="5"/>
      <c r="FD658" s="5"/>
      <c r="FE658" s="5"/>
      <c r="FF658" s="5"/>
      <c r="FG658" s="5"/>
      <c r="FH658" s="5"/>
      <c r="FI658" s="5"/>
      <c r="FJ658" s="5"/>
      <c r="FK658" s="5"/>
      <c r="FL658" s="5"/>
      <c r="FM658" s="5"/>
      <c r="FN658" s="5"/>
      <c r="FO658" s="5"/>
      <c r="FP658" s="5"/>
      <c r="FQ658" s="5"/>
      <c r="FR658" s="5"/>
      <c r="FS658" s="5"/>
      <c r="FT658" s="5"/>
      <c r="FU658" s="5"/>
      <c r="FV658" s="5"/>
      <c r="FW658" s="5"/>
      <c r="FX658" s="5"/>
      <c r="FY658" s="5"/>
      <c r="FZ658" s="5"/>
      <c r="GA658" s="5"/>
      <c r="GB658" s="5"/>
      <c r="GC658" s="5"/>
      <c r="GD658" s="5"/>
      <c r="GE658" s="5"/>
      <c r="GF658" s="5"/>
      <c r="GG658" s="5"/>
      <c r="GH658" s="5"/>
      <c r="GI658" s="5"/>
      <c r="GJ658" s="5"/>
      <c r="GK658" s="5"/>
      <c r="GL658" s="5"/>
      <c r="GM658" s="5"/>
      <c r="GN658" s="5"/>
      <c r="GO658" s="5"/>
      <c r="GP658" s="5"/>
      <c r="GQ658" s="5"/>
      <c r="GR658" s="5"/>
      <c r="GS658" s="5"/>
      <c r="GT658" s="5"/>
      <c r="GU658" s="5"/>
      <c r="GV658" s="5"/>
      <c r="GW658" s="5"/>
      <c r="GX658" s="5"/>
      <c r="GY658" s="5"/>
      <c r="GZ658" s="5"/>
      <c r="HA658" s="5"/>
      <c r="HB658" s="5"/>
      <c r="HC658" s="5"/>
      <c r="HD658" s="5"/>
      <c r="HE658" s="5"/>
      <c r="HF658" s="5"/>
      <c r="HG658" s="5"/>
      <c r="HH658" s="5"/>
      <c r="HI658" s="5"/>
      <c r="HJ658" s="5"/>
      <c r="HK658" s="5"/>
      <c r="HL658" s="5"/>
      <c r="HM658" s="5"/>
      <c r="HN658" s="5"/>
      <c r="HO658" s="5"/>
      <c r="HP658" s="5"/>
      <c r="HQ658" s="5"/>
      <c r="HR658" s="5"/>
      <c r="HS658" s="5"/>
      <c r="HT658" s="5"/>
      <c r="HU658" s="5"/>
      <c r="HV658" s="5"/>
      <c r="HW658" s="5"/>
      <c r="HX658" s="5"/>
      <c r="HY658" s="5"/>
      <c r="HZ658" s="5"/>
      <c r="IA658" s="5"/>
      <c r="IB658" s="5"/>
      <c r="IC658" s="5"/>
      <c r="ID658" s="5"/>
      <c r="IE658" s="5"/>
      <c r="IF658" s="5"/>
      <c r="IG658" s="5"/>
      <c r="IH658" s="5"/>
      <c r="II658" s="5"/>
      <c r="IJ658" s="5"/>
      <c r="IK658" s="5"/>
      <c r="IL658" s="5"/>
      <c r="IM658" s="5"/>
      <c r="IN658" s="5"/>
      <c r="IO658" s="5"/>
      <c r="IP658" s="5"/>
      <c r="IQ658" s="5"/>
      <c r="IR658" s="5"/>
      <c r="IS658" s="5"/>
      <c r="IT658" s="5"/>
      <c r="IU658" s="5"/>
      <c r="IV658" s="5"/>
    </row>
    <row r="659" spans="1:256" s="210" customFormat="1">
      <c r="A659" s="122"/>
      <c r="B659" s="116"/>
      <c r="C659" s="117"/>
      <c r="D659" s="118"/>
      <c r="E659" s="119"/>
      <c r="F659" s="120"/>
      <c r="G659" s="121"/>
      <c r="H659" s="6"/>
      <c r="I659" s="40"/>
      <c r="J659" s="41"/>
      <c r="K659" s="42"/>
      <c r="L659" s="38"/>
      <c r="N659" s="39"/>
      <c r="O659" s="39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  <c r="EM659" s="5"/>
      <c r="EN659" s="5"/>
      <c r="EO659" s="5"/>
      <c r="EP659" s="5"/>
      <c r="EQ659" s="5"/>
      <c r="ER659" s="5"/>
      <c r="ES659" s="5"/>
      <c r="ET659" s="5"/>
      <c r="EU659" s="5"/>
      <c r="EV659" s="5"/>
      <c r="EW659" s="5"/>
      <c r="EX659" s="5"/>
      <c r="EY659" s="5"/>
      <c r="EZ659" s="5"/>
      <c r="FA659" s="5"/>
      <c r="FB659" s="5"/>
      <c r="FC659" s="5"/>
      <c r="FD659" s="5"/>
      <c r="FE659" s="5"/>
      <c r="FF659" s="5"/>
      <c r="FG659" s="5"/>
      <c r="FH659" s="5"/>
      <c r="FI659" s="5"/>
      <c r="FJ659" s="5"/>
      <c r="FK659" s="5"/>
      <c r="FL659" s="5"/>
      <c r="FM659" s="5"/>
      <c r="FN659" s="5"/>
      <c r="FO659" s="5"/>
      <c r="FP659" s="5"/>
      <c r="FQ659" s="5"/>
      <c r="FR659" s="5"/>
      <c r="FS659" s="5"/>
      <c r="FT659" s="5"/>
      <c r="FU659" s="5"/>
      <c r="FV659" s="5"/>
      <c r="FW659" s="5"/>
      <c r="FX659" s="5"/>
      <c r="FY659" s="5"/>
      <c r="FZ659" s="5"/>
      <c r="GA659" s="5"/>
      <c r="GB659" s="5"/>
      <c r="GC659" s="5"/>
      <c r="GD659" s="5"/>
      <c r="GE659" s="5"/>
      <c r="GF659" s="5"/>
      <c r="GG659" s="5"/>
      <c r="GH659" s="5"/>
      <c r="GI659" s="5"/>
      <c r="GJ659" s="5"/>
      <c r="GK659" s="5"/>
      <c r="GL659" s="5"/>
      <c r="GM659" s="5"/>
      <c r="GN659" s="5"/>
      <c r="GO659" s="5"/>
      <c r="GP659" s="5"/>
      <c r="GQ659" s="5"/>
      <c r="GR659" s="5"/>
      <c r="GS659" s="5"/>
      <c r="GT659" s="5"/>
      <c r="GU659" s="5"/>
      <c r="GV659" s="5"/>
      <c r="GW659" s="5"/>
      <c r="GX659" s="5"/>
      <c r="GY659" s="5"/>
      <c r="GZ659" s="5"/>
      <c r="HA659" s="5"/>
      <c r="HB659" s="5"/>
      <c r="HC659" s="5"/>
      <c r="HD659" s="5"/>
      <c r="HE659" s="5"/>
      <c r="HF659" s="5"/>
      <c r="HG659" s="5"/>
      <c r="HH659" s="5"/>
      <c r="HI659" s="5"/>
      <c r="HJ659" s="5"/>
      <c r="HK659" s="5"/>
      <c r="HL659" s="5"/>
      <c r="HM659" s="5"/>
      <c r="HN659" s="5"/>
      <c r="HO659" s="5"/>
      <c r="HP659" s="5"/>
      <c r="HQ659" s="5"/>
      <c r="HR659" s="5"/>
      <c r="HS659" s="5"/>
      <c r="HT659" s="5"/>
      <c r="HU659" s="5"/>
      <c r="HV659" s="5"/>
      <c r="HW659" s="5"/>
      <c r="HX659" s="5"/>
      <c r="HY659" s="5"/>
      <c r="HZ659" s="5"/>
      <c r="IA659" s="5"/>
      <c r="IB659" s="5"/>
      <c r="IC659" s="5"/>
      <c r="ID659" s="5"/>
      <c r="IE659" s="5"/>
      <c r="IF659" s="5"/>
      <c r="IG659" s="5"/>
      <c r="IH659" s="5"/>
      <c r="II659" s="5"/>
      <c r="IJ659" s="5"/>
      <c r="IK659" s="5"/>
      <c r="IL659" s="5"/>
      <c r="IM659" s="5"/>
      <c r="IN659" s="5"/>
      <c r="IO659" s="5"/>
      <c r="IP659" s="5"/>
      <c r="IQ659" s="5"/>
      <c r="IR659" s="5"/>
      <c r="IS659" s="5"/>
      <c r="IT659" s="5"/>
      <c r="IU659" s="5"/>
      <c r="IV659" s="5"/>
    </row>
    <row r="660" spans="1:256" s="210" customFormat="1">
      <c r="A660" s="122"/>
      <c r="B660" s="116"/>
      <c r="C660" s="117"/>
      <c r="D660" s="118"/>
      <c r="E660" s="119"/>
      <c r="F660" s="120"/>
      <c r="G660" s="121"/>
      <c r="H660" s="6"/>
      <c r="I660" s="40"/>
      <c r="J660" s="41"/>
      <c r="K660" s="42"/>
      <c r="L660" s="38"/>
      <c r="N660" s="39"/>
      <c r="O660" s="39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  <c r="DT660" s="5"/>
      <c r="DU660" s="5"/>
      <c r="DV660" s="5"/>
      <c r="DW660" s="5"/>
      <c r="DX660" s="5"/>
      <c r="DY660" s="5"/>
      <c r="DZ660" s="5"/>
      <c r="EA660" s="5"/>
      <c r="EB660" s="5"/>
      <c r="EC660" s="5"/>
      <c r="ED660" s="5"/>
      <c r="EE660" s="5"/>
      <c r="EF660" s="5"/>
      <c r="EG660" s="5"/>
      <c r="EH660" s="5"/>
      <c r="EI660" s="5"/>
      <c r="EJ660" s="5"/>
      <c r="EK660" s="5"/>
      <c r="EL660" s="5"/>
      <c r="EM660" s="5"/>
      <c r="EN660" s="5"/>
      <c r="EO660" s="5"/>
      <c r="EP660" s="5"/>
      <c r="EQ660" s="5"/>
      <c r="ER660" s="5"/>
      <c r="ES660" s="5"/>
      <c r="ET660" s="5"/>
      <c r="EU660" s="5"/>
      <c r="EV660" s="5"/>
      <c r="EW660" s="5"/>
      <c r="EX660" s="5"/>
      <c r="EY660" s="5"/>
      <c r="EZ660" s="5"/>
      <c r="FA660" s="5"/>
      <c r="FB660" s="5"/>
      <c r="FC660" s="5"/>
      <c r="FD660" s="5"/>
      <c r="FE660" s="5"/>
      <c r="FF660" s="5"/>
      <c r="FG660" s="5"/>
      <c r="FH660" s="5"/>
      <c r="FI660" s="5"/>
      <c r="FJ660" s="5"/>
      <c r="FK660" s="5"/>
      <c r="FL660" s="5"/>
      <c r="FM660" s="5"/>
      <c r="FN660" s="5"/>
      <c r="FO660" s="5"/>
      <c r="FP660" s="5"/>
      <c r="FQ660" s="5"/>
      <c r="FR660" s="5"/>
      <c r="FS660" s="5"/>
      <c r="FT660" s="5"/>
      <c r="FU660" s="5"/>
      <c r="FV660" s="5"/>
      <c r="FW660" s="5"/>
      <c r="FX660" s="5"/>
      <c r="FY660" s="5"/>
      <c r="FZ660" s="5"/>
      <c r="GA660" s="5"/>
      <c r="GB660" s="5"/>
      <c r="GC660" s="5"/>
      <c r="GD660" s="5"/>
      <c r="GE660" s="5"/>
      <c r="GF660" s="5"/>
      <c r="GG660" s="5"/>
      <c r="GH660" s="5"/>
      <c r="GI660" s="5"/>
      <c r="GJ660" s="5"/>
      <c r="GK660" s="5"/>
      <c r="GL660" s="5"/>
      <c r="GM660" s="5"/>
      <c r="GN660" s="5"/>
      <c r="GO660" s="5"/>
      <c r="GP660" s="5"/>
      <c r="GQ660" s="5"/>
      <c r="GR660" s="5"/>
      <c r="GS660" s="5"/>
      <c r="GT660" s="5"/>
      <c r="GU660" s="5"/>
      <c r="GV660" s="5"/>
      <c r="GW660" s="5"/>
      <c r="GX660" s="5"/>
      <c r="GY660" s="5"/>
      <c r="GZ660" s="5"/>
      <c r="HA660" s="5"/>
      <c r="HB660" s="5"/>
      <c r="HC660" s="5"/>
      <c r="HD660" s="5"/>
      <c r="HE660" s="5"/>
      <c r="HF660" s="5"/>
      <c r="HG660" s="5"/>
      <c r="HH660" s="5"/>
      <c r="HI660" s="5"/>
      <c r="HJ660" s="5"/>
      <c r="HK660" s="5"/>
      <c r="HL660" s="5"/>
      <c r="HM660" s="5"/>
      <c r="HN660" s="5"/>
      <c r="HO660" s="5"/>
      <c r="HP660" s="5"/>
      <c r="HQ660" s="5"/>
      <c r="HR660" s="5"/>
      <c r="HS660" s="5"/>
      <c r="HT660" s="5"/>
      <c r="HU660" s="5"/>
      <c r="HV660" s="5"/>
      <c r="HW660" s="5"/>
      <c r="HX660" s="5"/>
      <c r="HY660" s="5"/>
      <c r="HZ660" s="5"/>
      <c r="IA660" s="5"/>
      <c r="IB660" s="5"/>
      <c r="IC660" s="5"/>
      <c r="ID660" s="5"/>
      <c r="IE660" s="5"/>
      <c r="IF660" s="5"/>
      <c r="IG660" s="5"/>
      <c r="IH660" s="5"/>
      <c r="II660" s="5"/>
      <c r="IJ660" s="5"/>
      <c r="IK660" s="5"/>
      <c r="IL660" s="5"/>
      <c r="IM660" s="5"/>
      <c r="IN660" s="5"/>
      <c r="IO660" s="5"/>
      <c r="IP660" s="5"/>
      <c r="IQ660" s="5"/>
      <c r="IR660" s="5"/>
      <c r="IS660" s="5"/>
      <c r="IT660" s="5"/>
      <c r="IU660" s="5"/>
      <c r="IV660" s="5"/>
    </row>
    <row r="661" spans="1:256" s="210" customFormat="1">
      <c r="A661" s="122"/>
      <c r="B661" s="116"/>
      <c r="C661" s="117"/>
      <c r="D661" s="118"/>
      <c r="E661" s="119"/>
      <c r="F661" s="120"/>
      <c r="G661" s="121"/>
      <c r="H661" s="6"/>
      <c r="I661" s="40"/>
      <c r="J661" s="41"/>
      <c r="K661" s="42"/>
      <c r="L661" s="38"/>
      <c r="N661" s="39"/>
      <c r="O661" s="39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  <c r="EM661" s="5"/>
      <c r="EN661" s="5"/>
      <c r="EO661" s="5"/>
      <c r="EP661" s="5"/>
      <c r="EQ661" s="5"/>
      <c r="ER661" s="5"/>
      <c r="ES661" s="5"/>
      <c r="ET661" s="5"/>
      <c r="EU661" s="5"/>
      <c r="EV661" s="5"/>
      <c r="EW661" s="5"/>
      <c r="EX661" s="5"/>
      <c r="EY661" s="5"/>
      <c r="EZ661" s="5"/>
      <c r="FA661" s="5"/>
      <c r="FB661" s="5"/>
      <c r="FC661" s="5"/>
      <c r="FD661" s="5"/>
      <c r="FE661" s="5"/>
      <c r="FF661" s="5"/>
      <c r="FG661" s="5"/>
      <c r="FH661" s="5"/>
      <c r="FI661" s="5"/>
      <c r="FJ661" s="5"/>
      <c r="FK661" s="5"/>
      <c r="FL661" s="5"/>
      <c r="FM661" s="5"/>
      <c r="FN661" s="5"/>
      <c r="FO661" s="5"/>
      <c r="FP661" s="5"/>
      <c r="FQ661" s="5"/>
      <c r="FR661" s="5"/>
      <c r="FS661" s="5"/>
      <c r="FT661" s="5"/>
      <c r="FU661" s="5"/>
      <c r="FV661" s="5"/>
      <c r="FW661" s="5"/>
      <c r="FX661" s="5"/>
      <c r="FY661" s="5"/>
      <c r="FZ661" s="5"/>
      <c r="GA661" s="5"/>
      <c r="GB661" s="5"/>
      <c r="GC661" s="5"/>
      <c r="GD661" s="5"/>
      <c r="GE661" s="5"/>
      <c r="GF661" s="5"/>
      <c r="GG661" s="5"/>
      <c r="GH661" s="5"/>
      <c r="GI661" s="5"/>
      <c r="GJ661" s="5"/>
      <c r="GK661" s="5"/>
      <c r="GL661" s="5"/>
      <c r="GM661" s="5"/>
      <c r="GN661" s="5"/>
      <c r="GO661" s="5"/>
      <c r="GP661" s="5"/>
      <c r="GQ661" s="5"/>
      <c r="GR661" s="5"/>
      <c r="GS661" s="5"/>
      <c r="GT661" s="5"/>
      <c r="GU661" s="5"/>
      <c r="GV661" s="5"/>
      <c r="GW661" s="5"/>
      <c r="GX661" s="5"/>
      <c r="GY661" s="5"/>
      <c r="GZ661" s="5"/>
      <c r="HA661" s="5"/>
      <c r="HB661" s="5"/>
      <c r="HC661" s="5"/>
      <c r="HD661" s="5"/>
      <c r="HE661" s="5"/>
      <c r="HF661" s="5"/>
      <c r="HG661" s="5"/>
      <c r="HH661" s="5"/>
      <c r="HI661" s="5"/>
      <c r="HJ661" s="5"/>
      <c r="HK661" s="5"/>
      <c r="HL661" s="5"/>
      <c r="HM661" s="5"/>
      <c r="HN661" s="5"/>
      <c r="HO661" s="5"/>
      <c r="HP661" s="5"/>
      <c r="HQ661" s="5"/>
      <c r="HR661" s="5"/>
      <c r="HS661" s="5"/>
      <c r="HT661" s="5"/>
      <c r="HU661" s="5"/>
      <c r="HV661" s="5"/>
      <c r="HW661" s="5"/>
      <c r="HX661" s="5"/>
      <c r="HY661" s="5"/>
      <c r="HZ661" s="5"/>
      <c r="IA661" s="5"/>
      <c r="IB661" s="5"/>
      <c r="IC661" s="5"/>
      <c r="ID661" s="5"/>
      <c r="IE661" s="5"/>
      <c r="IF661" s="5"/>
      <c r="IG661" s="5"/>
      <c r="IH661" s="5"/>
      <c r="II661" s="5"/>
      <c r="IJ661" s="5"/>
      <c r="IK661" s="5"/>
      <c r="IL661" s="5"/>
      <c r="IM661" s="5"/>
      <c r="IN661" s="5"/>
      <c r="IO661" s="5"/>
      <c r="IP661" s="5"/>
      <c r="IQ661" s="5"/>
      <c r="IR661" s="5"/>
      <c r="IS661" s="5"/>
      <c r="IT661" s="5"/>
      <c r="IU661" s="5"/>
      <c r="IV661" s="5"/>
    </row>
    <row r="662" spans="1:256" s="210" customFormat="1">
      <c r="A662" s="122"/>
      <c r="B662" s="116"/>
      <c r="C662" s="117"/>
      <c r="D662" s="118"/>
      <c r="E662" s="119"/>
      <c r="F662" s="120"/>
      <c r="G662" s="121"/>
      <c r="H662" s="6"/>
      <c r="I662" s="40"/>
      <c r="J662" s="41"/>
      <c r="K662" s="42"/>
      <c r="L662" s="38"/>
      <c r="N662" s="39"/>
      <c r="O662" s="39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  <c r="EM662" s="5"/>
      <c r="EN662" s="5"/>
      <c r="EO662" s="5"/>
      <c r="EP662" s="5"/>
      <c r="EQ662" s="5"/>
      <c r="ER662" s="5"/>
      <c r="ES662" s="5"/>
      <c r="ET662" s="5"/>
      <c r="EU662" s="5"/>
      <c r="EV662" s="5"/>
      <c r="EW662" s="5"/>
      <c r="EX662" s="5"/>
      <c r="EY662" s="5"/>
      <c r="EZ662" s="5"/>
      <c r="FA662" s="5"/>
      <c r="FB662" s="5"/>
      <c r="FC662" s="5"/>
      <c r="FD662" s="5"/>
      <c r="FE662" s="5"/>
      <c r="FF662" s="5"/>
      <c r="FG662" s="5"/>
      <c r="FH662" s="5"/>
      <c r="FI662" s="5"/>
      <c r="FJ662" s="5"/>
      <c r="FK662" s="5"/>
      <c r="FL662" s="5"/>
      <c r="FM662" s="5"/>
      <c r="FN662" s="5"/>
      <c r="FO662" s="5"/>
      <c r="FP662" s="5"/>
      <c r="FQ662" s="5"/>
      <c r="FR662" s="5"/>
      <c r="FS662" s="5"/>
      <c r="FT662" s="5"/>
      <c r="FU662" s="5"/>
      <c r="FV662" s="5"/>
      <c r="FW662" s="5"/>
      <c r="FX662" s="5"/>
      <c r="FY662" s="5"/>
      <c r="FZ662" s="5"/>
      <c r="GA662" s="5"/>
      <c r="GB662" s="5"/>
      <c r="GC662" s="5"/>
      <c r="GD662" s="5"/>
      <c r="GE662" s="5"/>
      <c r="GF662" s="5"/>
      <c r="GG662" s="5"/>
      <c r="GH662" s="5"/>
      <c r="GI662" s="5"/>
      <c r="GJ662" s="5"/>
      <c r="GK662" s="5"/>
      <c r="GL662" s="5"/>
      <c r="GM662" s="5"/>
      <c r="GN662" s="5"/>
      <c r="GO662" s="5"/>
      <c r="GP662" s="5"/>
      <c r="GQ662" s="5"/>
      <c r="GR662" s="5"/>
      <c r="GS662" s="5"/>
      <c r="GT662" s="5"/>
      <c r="GU662" s="5"/>
      <c r="GV662" s="5"/>
      <c r="GW662" s="5"/>
      <c r="GX662" s="5"/>
      <c r="GY662" s="5"/>
      <c r="GZ662" s="5"/>
      <c r="HA662" s="5"/>
      <c r="HB662" s="5"/>
      <c r="HC662" s="5"/>
      <c r="HD662" s="5"/>
      <c r="HE662" s="5"/>
      <c r="HF662" s="5"/>
      <c r="HG662" s="5"/>
      <c r="HH662" s="5"/>
      <c r="HI662" s="5"/>
      <c r="HJ662" s="5"/>
      <c r="HK662" s="5"/>
      <c r="HL662" s="5"/>
      <c r="HM662" s="5"/>
      <c r="HN662" s="5"/>
      <c r="HO662" s="5"/>
      <c r="HP662" s="5"/>
      <c r="HQ662" s="5"/>
      <c r="HR662" s="5"/>
      <c r="HS662" s="5"/>
      <c r="HT662" s="5"/>
      <c r="HU662" s="5"/>
      <c r="HV662" s="5"/>
      <c r="HW662" s="5"/>
      <c r="HX662" s="5"/>
      <c r="HY662" s="5"/>
      <c r="HZ662" s="5"/>
      <c r="IA662" s="5"/>
      <c r="IB662" s="5"/>
      <c r="IC662" s="5"/>
      <c r="ID662" s="5"/>
      <c r="IE662" s="5"/>
      <c r="IF662" s="5"/>
      <c r="IG662" s="5"/>
      <c r="IH662" s="5"/>
      <c r="II662" s="5"/>
      <c r="IJ662" s="5"/>
      <c r="IK662" s="5"/>
      <c r="IL662" s="5"/>
      <c r="IM662" s="5"/>
      <c r="IN662" s="5"/>
      <c r="IO662" s="5"/>
      <c r="IP662" s="5"/>
      <c r="IQ662" s="5"/>
      <c r="IR662" s="5"/>
      <c r="IS662" s="5"/>
      <c r="IT662" s="5"/>
      <c r="IU662" s="5"/>
      <c r="IV662" s="5"/>
    </row>
    <row r="663" spans="1:256" s="210" customFormat="1">
      <c r="A663" s="122"/>
      <c r="B663" s="116"/>
      <c r="C663" s="117"/>
      <c r="D663" s="118"/>
      <c r="E663" s="119"/>
      <c r="F663" s="120"/>
      <c r="G663" s="121"/>
      <c r="H663" s="6"/>
      <c r="I663" s="40"/>
      <c r="J663" s="41"/>
      <c r="K663" s="42"/>
      <c r="L663" s="38"/>
      <c r="N663" s="39"/>
      <c r="O663" s="39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  <c r="EM663" s="5"/>
      <c r="EN663" s="5"/>
      <c r="EO663" s="5"/>
      <c r="EP663" s="5"/>
      <c r="EQ663" s="5"/>
      <c r="ER663" s="5"/>
      <c r="ES663" s="5"/>
      <c r="ET663" s="5"/>
      <c r="EU663" s="5"/>
      <c r="EV663" s="5"/>
      <c r="EW663" s="5"/>
      <c r="EX663" s="5"/>
      <c r="EY663" s="5"/>
      <c r="EZ663" s="5"/>
      <c r="FA663" s="5"/>
      <c r="FB663" s="5"/>
      <c r="FC663" s="5"/>
      <c r="FD663" s="5"/>
      <c r="FE663" s="5"/>
      <c r="FF663" s="5"/>
      <c r="FG663" s="5"/>
      <c r="FH663" s="5"/>
      <c r="FI663" s="5"/>
      <c r="FJ663" s="5"/>
      <c r="FK663" s="5"/>
      <c r="FL663" s="5"/>
      <c r="FM663" s="5"/>
      <c r="FN663" s="5"/>
      <c r="FO663" s="5"/>
      <c r="FP663" s="5"/>
      <c r="FQ663" s="5"/>
      <c r="FR663" s="5"/>
      <c r="FS663" s="5"/>
      <c r="FT663" s="5"/>
      <c r="FU663" s="5"/>
      <c r="FV663" s="5"/>
      <c r="FW663" s="5"/>
      <c r="FX663" s="5"/>
      <c r="FY663" s="5"/>
      <c r="FZ663" s="5"/>
      <c r="GA663" s="5"/>
      <c r="GB663" s="5"/>
      <c r="GC663" s="5"/>
      <c r="GD663" s="5"/>
      <c r="GE663" s="5"/>
      <c r="GF663" s="5"/>
      <c r="GG663" s="5"/>
      <c r="GH663" s="5"/>
      <c r="GI663" s="5"/>
      <c r="GJ663" s="5"/>
      <c r="GK663" s="5"/>
      <c r="GL663" s="5"/>
      <c r="GM663" s="5"/>
      <c r="GN663" s="5"/>
      <c r="GO663" s="5"/>
      <c r="GP663" s="5"/>
      <c r="GQ663" s="5"/>
      <c r="GR663" s="5"/>
      <c r="GS663" s="5"/>
      <c r="GT663" s="5"/>
      <c r="GU663" s="5"/>
      <c r="GV663" s="5"/>
      <c r="GW663" s="5"/>
      <c r="GX663" s="5"/>
      <c r="GY663" s="5"/>
      <c r="GZ663" s="5"/>
      <c r="HA663" s="5"/>
      <c r="HB663" s="5"/>
      <c r="HC663" s="5"/>
      <c r="HD663" s="5"/>
      <c r="HE663" s="5"/>
      <c r="HF663" s="5"/>
      <c r="HG663" s="5"/>
      <c r="HH663" s="5"/>
      <c r="HI663" s="5"/>
      <c r="HJ663" s="5"/>
      <c r="HK663" s="5"/>
      <c r="HL663" s="5"/>
      <c r="HM663" s="5"/>
      <c r="HN663" s="5"/>
      <c r="HO663" s="5"/>
      <c r="HP663" s="5"/>
      <c r="HQ663" s="5"/>
      <c r="HR663" s="5"/>
      <c r="HS663" s="5"/>
      <c r="HT663" s="5"/>
      <c r="HU663" s="5"/>
      <c r="HV663" s="5"/>
      <c r="HW663" s="5"/>
      <c r="HX663" s="5"/>
      <c r="HY663" s="5"/>
      <c r="HZ663" s="5"/>
      <c r="IA663" s="5"/>
      <c r="IB663" s="5"/>
      <c r="IC663" s="5"/>
      <c r="ID663" s="5"/>
      <c r="IE663" s="5"/>
      <c r="IF663" s="5"/>
      <c r="IG663" s="5"/>
      <c r="IH663" s="5"/>
      <c r="II663" s="5"/>
      <c r="IJ663" s="5"/>
      <c r="IK663" s="5"/>
      <c r="IL663" s="5"/>
      <c r="IM663" s="5"/>
      <c r="IN663" s="5"/>
      <c r="IO663" s="5"/>
      <c r="IP663" s="5"/>
      <c r="IQ663" s="5"/>
      <c r="IR663" s="5"/>
      <c r="IS663" s="5"/>
      <c r="IT663" s="5"/>
      <c r="IU663" s="5"/>
      <c r="IV663" s="5"/>
    </row>
    <row r="664" spans="1:256" s="210" customFormat="1">
      <c r="A664" s="122"/>
      <c r="B664" s="116"/>
      <c r="C664" s="117"/>
      <c r="D664" s="118"/>
      <c r="E664" s="119"/>
      <c r="F664" s="120"/>
      <c r="G664" s="121"/>
      <c r="H664" s="6"/>
      <c r="I664" s="40"/>
      <c r="J664" s="41"/>
      <c r="K664" s="42"/>
      <c r="L664" s="38"/>
      <c r="N664" s="39"/>
      <c r="O664" s="39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  <c r="EM664" s="5"/>
      <c r="EN664" s="5"/>
      <c r="EO664" s="5"/>
      <c r="EP664" s="5"/>
      <c r="EQ664" s="5"/>
      <c r="ER664" s="5"/>
      <c r="ES664" s="5"/>
      <c r="ET664" s="5"/>
      <c r="EU664" s="5"/>
      <c r="EV664" s="5"/>
      <c r="EW664" s="5"/>
      <c r="EX664" s="5"/>
      <c r="EY664" s="5"/>
      <c r="EZ664" s="5"/>
      <c r="FA664" s="5"/>
      <c r="FB664" s="5"/>
      <c r="FC664" s="5"/>
      <c r="FD664" s="5"/>
      <c r="FE664" s="5"/>
      <c r="FF664" s="5"/>
      <c r="FG664" s="5"/>
      <c r="FH664" s="5"/>
      <c r="FI664" s="5"/>
      <c r="FJ664" s="5"/>
      <c r="FK664" s="5"/>
      <c r="FL664" s="5"/>
      <c r="FM664" s="5"/>
      <c r="FN664" s="5"/>
      <c r="FO664" s="5"/>
      <c r="FP664" s="5"/>
      <c r="FQ664" s="5"/>
      <c r="FR664" s="5"/>
      <c r="FS664" s="5"/>
      <c r="FT664" s="5"/>
      <c r="FU664" s="5"/>
      <c r="FV664" s="5"/>
      <c r="FW664" s="5"/>
      <c r="FX664" s="5"/>
      <c r="FY664" s="5"/>
      <c r="FZ664" s="5"/>
      <c r="GA664" s="5"/>
      <c r="GB664" s="5"/>
      <c r="GC664" s="5"/>
      <c r="GD664" s="5"/>
      <c r="GE664" s="5"/>
      <c r="GF664" s="5"/>
      <c r="GG664" s="5"/>
      <c r="GH664" s="5"/>
      <c r="GI664" s="5"/>
      <c r="GJ664" s="5"/>
      <c r="GK664" s="5"/>
      <c r="GL664" s="5"/>
      <c r="GM664" s="5"/>
      <c r="GN664" s="5"/>
      <c r="GO664" s="5"/>
      <c r="GP664" s="5"/>
      <c r="GQ664" s="5"/>
      <c r="GR664" s="5"/>
      <c r="GS664" s="5"/>
      <c r="GT664" s="5"/>
      <c r="GU664" s="5"/>
      <c r="GV664" s="5"/>
      <c r="GW664" s="5"/>
      <c r="GX664" s="5"/>
      <c r="GY664" s="5"/>
      <c r="GZ664" s="5"/>
      <c r="HA664" s="5"/>
      <c r="HB664" s="5"/>
      <c r="HC664" s="5"/>
      <c r="HD664" s="5"/>
      <c r="HE664" s="5"/>
      <c r="HF664" s="5"/>
      <c r="HG664" s="5"/>
      <c r="HH664" s="5"/>
      <c r="HI664" s="5"/>
      <c r="HJ664" s="5"/>
      <c r="HK664" s="5"/>
      <c r="HL664" s="5"/>
      <c r="HM664" s="5"/>
      <c r="HN664" s="5"/>
      <c r="HO664" s="5"/>
      <c r="HP664" s="5"/>
      <c r="HQ664" s="5"/>
      <c r="HR664" s="5"/>
      <c r="HS664" s="5"/>
      <c r="HT664" s="5"/>
      <c r="HU664" s="5"/>
      <c r="HV664" s="5"/>
      <c r="HW664" s="5"/>
      <c r="HX664" s="5"/>
      <c r="HY664" s="5"/>
      <c r="HZ664" s="5"/>
      <c r="IA664" s="5"/>
      <c r="IB664" s="5"/>
      <c r="IC664" s="5"/>
      <c r="ID664" s="5"/>
      <c r="IE664" s="5"/>
      <c r="IF664" s="5"/>
      <c r="IG664" s="5"/>
      <c r="IH664" s="5"/>
      <c r="II664" s="5"/>
      <c r="IJ664" s="5"/>
      <c r="IK664" s="5"/>
      <c r="IL664" s="5"/>
      <c r="IM664" s="5"/>
      <c r="IN664" s="5"/>
      <c r="IO664" s="5"/>
      <c r="IP664" s="5"/>
      <c r="IQ664" s="5"/>
      <c r="IR664" s="5"/>
      <c r="IS664" s="5"/>
      <c r="IT664" s="5"/>
      <c r="IU664" s="5"/>
      <c r="IV664" s="5"/>
    </row>
    <row r="665" spans="1:256" s="210" customFormat="1">
      <c r="A665" s="122"/>
      <c r="B665" s="116"/>
      <c r="C665" s="117"/>
      <c r="D665" s="118"/>
      <c r="E665" s="119"/>
      <c r="F665" s="120"/>
      <c r="G665" s="121"/>
      <c r="H665" s="6"/>
      <c r="I665" s="40"/>
      <c r="J665" s="41"/>
      <c r="K665" s="42"/>
      <c r="L665" s="38"/>
      <c r="N665" s="39"/>
      <c r="O665" s="39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  <c r="EM665" s="5"/>
      <c r="EN665" s="5"/>
      <c r="EO665" s="5"/>
      <c r="EP665" s="5"/>
      <c r="EQ665" s="5"/>
      <c r="ER665" s="5"/>
      <c r="ES665" s="5"/>
      <c r="ET665" s="5"/>
      <c r="EU665" s="5"/>
      <c r="EV665" s="5"/>
      <c r="EW665" s="5"/>
      <c r="EX665" s="5"/>
      <c r="EY665" s="5"/>
      <c r="EZ665" s="5"/>
      <c r="FA665" s="5"/>
      <c r="FB665" s="5"/>
      <c r="FC665" s="5"/>
      <c r="FD665" s="5"/>
      <c r="FE665" s="5"/>
      <c r="FF665" s="5"/>
      <c r="FG665" s="5"/>
      <c r="FH665" s="5"/>
      <c r="FI665" s="5"/>
      <c r="FJ665" s="5"/>
      <c r="FK665" s="5"/>
      <c r="FL665" s="5"/>
      <c r="FM665" s="5"/>
      <c r="FN665" s="5"/>
      <c r="FO665" s="5"/>
      <c r="FP665" s="5"/>
      <c r="FQ665" s="5"/>
      <c r="FR665" s="5"/>
      <c r="FS665" s="5"/>
      <c r="FT665" s="5"/>
      <c r="FU665" s="5"/>
      <c r="FV665" s="5"/>
      <c r="FW665" s="5"/>
      <c r="FX665" s="5"/>
      <c r="FY665" s="5"/>
      <c r="FZ665" s="5"/>
      <c r="GA665" s="5"/>
      <c r="GB665" s="5"/>
      <c r="GC665" s="5"/>
      <c r="GD665" s="5"/>
      <c r="GE665" s="5"/>
      <c r="GF665" s="5"/>
      <c r="GG665" s="5"/>
      <c r="GH665" s="5"/>
      <c r="GI665" s="5"/>
      <c r="GJ665" s="5"/>
      <c r="GK665" s="5"/>
      <c r="GL665" s="5"/>
      <c r="GM665" s="5"/>
      <c r="GN665" s="5"/>
      <c r="GO665" s="5"/>
      <c r="GP665" s="5"/>
      <c r="GQ665" s="5"/>
      <c r="GR665" s="5"/>
      <c r="GS665" s="5"/>
      <c r="GT665" s="5"/>
      <c r="GU665" s="5"/>
      <c r="GV665" s="5"/>
      <c r="GW665" s="5"/>
      <c r="GX665" s="5"/>
      <c r="GY665" s="5"/>
      <c r="GZ665" s="5"/>
      <c r="HA665" s="5"/>
      <c r="HB665" s="5"/>
      <c r="HC665" s="5"/>
      <c r="HD665" s="5"/>
      <c r="HE665" s="5"/>
      <c r="HF665" s="5"/>
      <c r="HG665" s="5"/>
      <c r="HH665" s="5"/>
      <c r="HI665" s="5"/>
      <c r="HJ665" s="5"/>
      <c r="HK665" s="5"/>
      <c r="HL665" s="5"/>
      <c r="HM665" s="5"/>
      <c r="HN665" s="5"/>
      <c r="HO665" s="5"/>
      <c r="HP665" s="5"/>
      <c r="HQ665" s="5"/>
      <c r="HR665" s="5"/>
      <c r="HS665" s="5"/>
      <c r="HT665" s="5"/>
      <c r="HU665" s="5"/>
      <c r="HV665" s="5"/>
      <c r="HW665" s="5"/>
      <c r="HX665" s="5"/>
      <c r="HY665" s="5"/>
      <c r="HZ665" s="5"/>
      <c r="IA665" s="5"/>
      <c r="IB665" s="5"/>
      <c r="IC665" s="5"/>
      <c r="ID665" s="5"/>
      <c r="IE665" s="5"/>
      <c r="IF665" s="5"/>
      <c r="IG665" s="5"/>
      <c r="IH665" s="5"/>
      <c r="II665" s="5"/>
      <c r="IJ665" s="5"/>
      <c r="IK665" s="5"/>
      <c r="IL665" s="5"/>
      <c r="IM665" s="5"/>
      <c r="IN665" s="5"/>
      <c r="IO665" s="5"/>
      <c r="IP665" s="5"/>
      <c r="IQ665" s="5"/>
      <c r="IR665" s="5"/>
      <c r="IS665" s="5"/>
      <c r="IT665" s="5"/>
      <c r="IU665" s="5"/>
      <c r="IV665" s="5"/>
    </row>
    <row r="666" spans="1:256" s="210" customFormat="1">
      <c r="A666" s="122"/>
      <c r="B666" s="116"/>
      <c r="C666" s="117"/>
      <c r="D666" s="118"/>
      <c r="E666" s="119"/>
      <c r="F666" s="120"/>
      <c r="G666" s="121"/>
      <c r="H666" s="6"/>
      <c r="I666" s="40"/>
      <c r="J666" s="41"/>
      <c r="K666" s="42"/>
      <c r="L666" s="38"/>
      <c r="N666" s="39"/>
      <c r="O666" s="39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  <c r="EM666" s="5"/>
      <c r="EN666" s="5"/>
      <c r="EO666" s="5"/>
      <c r="EP666" s="5"/>
      <c r="EQ666" s="5"/>
      <c r="ER666" s="5"/>
      <c r="ES666" s="5"/>
      <c r="ET666" s="5"/>
      <c r="EU666" s="5"/>
      <c r="EV666" s="5"/>
      <c r="EW666" s="5"/>
      <c r="EX666" s="5"/>
      <c r="EY666" s="5"/>
      <c r="EZ666" s="5"/>
      <c r="FA666" s="5"/>
      <c r="FB666" s="5"/>
      <c r="FC666" s="5"/>
      <c r="FD666" s="5"/>
      <c r="FE666" s="5"/>
      <c r="FF666" s="5"/>
      <c r="FG666" s="5"/>
      <c r="FH666" s="5"/>
      <c r="FI666" s="5"/>
      <c r="FJ666" s="5"/>
      <c r="FK666" s="5"/>
      <c r="FL666" s="5"/>
      <c r="FM666" s="5"/>
      <c r="FN666" s="5"/>
      <c r="FO666" s="5"/>
      <c r="FP666" s="5"/>
      <c r="FQ666" s="5"/>
      <c r="FR666" s="5"/>
      <c r="FS666" s="5"/>
      <c r="FT666" s="5"/>
      <c r="FU666" s="5"/>
      <c r="FV666" s="5"/>
      <c r="FW666" s="5"/>
      <c r="FX666" s="5"/>
      <c r="FY666" s="5"/>
      <c r="FZ666" s="5"/>
      <c r="GA666" s="5"/>
      <c r="GB666" s="5"/>
      <c r="GC666" s="5"/>
      <c r="GD666" s="5"/>
      <c r="GE666" s="5"/>
      <c r="GF666" s="5"/>
      <c r="GG666" s="5"/>
      <c r="GH666" s="5"/>
      <c r="GI666" s="5"/>
      <c r="GJ666" s="5"/>
      <c r="GK666" s="5"/>
      <c r="GL666" s="5"/>
      <c r="GM666" s="5"/>
      <c r="GN666" s="5"/>
      <c r="GO666" s="5"/>
      <c r="GP666" s="5"/>
      <c r="GQ666" s="5"/>
      <c r="GR666" s="5"/>
      <c r="GS666" s="5"/>
      <c r="GT666" s="5"/>
      <c r="GU666" s="5"/>
      <c r="GV666" s="5"/>
      <c r="GW666" s="5"/>
      <c r="GX666" s="5"/>
      <c r="GY666" s="5"/>
      <c r="GZ666" s="5"/>
      <c r="HA666" s="5"/>
      <c r="HB666" s="5"/>
      <c r="HC666" s="5"/>
      <c r="HD666" s="5"/>
      <c r="HE666" s="5"/>
      <c r="HF666" s="5"/>
      <c r="HG666" s="5"/>
      <c r="HH666" s="5"/>
      <c r="HI666" s="5"/>
      <c r="HJ666" s="5"/>
      <c r="HK666" s="5"/>
      <c r="HL666" s="5"/>
      <c r="HM666" s="5"/>
      <c r="HN666" s="5"/>
      <c r="HO666" s="5"/>
      <c r="HP666" s="5"/>
      <c r="HQ666" s="5"/>
      <c r="HR666" s="5"/>
      <c r="HS666" s="5"/>
      <c r="HT666" s="5"/>
      <c r="HU666" s="5"/>
      <c r="HV666" s="5"/>
      <c r="HW666" s="5"/>
      <c r="HX666" s="5"/>
      <c r="HY666" s="5"/>
      <c r="HZ666" s="5"/>
      <c r="IA666" s="5"/>
      <c r="IB666" s="5"/>
      <c r="IC666" s="5"/>
      <c r="ID666" s="5"/>
      <c r="IE666" s="5"/>
      <c r="IF666" s="5"/>
      <c r="IG666" s="5"/>
      <c r="IH666" s="5"/>
      <c r="II666" s="5"/>
      <c r="IJ666" s="5"/>
      <c r="IK666" s="5"/>
      <c r="IL666" s="5"/>
      <c r="IM666" s="5"/>
      <c r="IN666" s="5"/>
      <c r="IO666" s="5"/>
      <c r="IP666" s="5"/>
      <c r="IQ666" s="5"/>
      <c r="IR666" s="5"/>
      <c r="IS666" s="5"/>
      <c r="IT666" s="5"/>
      <c r="IU666" s="5"/>
      <c r="IV666" s="5"/>
    </row>
    <row r="667" spans="1:256" s="210" customFormat="1">
      <c r="A667" s="122"/>
      <c r="B667" s="116"/>
      <c r="C667" s="117"/>
      <c r="D667" s="118"/>
      <c r="E667" s="119"/>
      <c r="F667" s="120"/>
      <c r="G667" s="121"/>
      <c r="H667" s="6"/>
      <c r="I667" s="40"/>
      <c r="J667" s="41"/>
      <c r="K667" s="42"/>
      <c r="L667" s="38"/>
      <c r="N667" s="39"/>
      <c r="O667" s="39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  <c r="DT667" s="5"/>
      <c r="DU667" s="5"/>
      <c r="DV667" s="5"/>
      <c r="DW667" s="5"/>
      <c r="DX667" s="5"/>
      <c r="DY667" s="5"/>
      <c r="DZ667" s="5"/>
      <c r="EA667" s="5"/>
      <c r="EB667" s="5"/>
      <c r="EC667" s="5"/>
      <c r="ED667" s="5"/>
      <c r="EE667" s="5"/>
      <c r="EF667" s="5"/>
      <c r="EG667" s="5"/>
      <c r="EH667" s="5"/>
      <c r="EI667" s="5"/>
      <c r="EJ667" s="5"/>
      <c r="EK667" s="5"/>
      <c r="EL667" s="5"/>
      <c r="EM667" s="5"/>
      <c r="EN667" s="5"/>
      <c r="EO667" s="5"/>
      <c r="EP667" s="5"/>
      <c r="EQ667" s="5"/>
      <c r="ER667" s="5"/>
      <c r="ES667" s="5"/>
      <c r="ET667" s="5"/>
      <c r="EU667" s="5"/>
      <c r="EV667" s="5"/>
      <c r="EW667" s="5"/>
      <c r="EX667" s="5"/>
      <c r="EY667" s="5"/>
      <c r="EZ667" s="5"/>
      <c r="FA667" s="5"/>
      <c r="FB667" s="5"/>
      <c r="FC667" s="5"/>
      <c r="FD667" s="5"/>
      <c r="FE667" s="5"/>
      <c r="FF667" s="5"/>
      <c r="FG667" s="5"/>
      <c r="FH667" s="5"/>
      <c r="FI667" s="5"/>
      <c r="FJ667" s="5"/>
      <c r="FK667" s="5"/>
      <c r="FL667" s="5"/>
      <c r="FM667" s="5"/>
      <c r="FN667" s="5"/>
      <c r="FO667" s="5"/>
      <c r="FP667" s="5"/>
      <c r="FQ667" s="5"/>
      <c r="FR667" s="5"/>
      <c r="FS667" s="5"/>
      <c r="FT667" s="5"/>
      <c r="FU667" s="5"/>
      <c r="FV667" s="5"/>
      <c r="FW667" s="5"/>
      <c r="FX667" s="5"/>
      <c r="FY667" s="5"/>
      <c r="FZ667" s="5"/>
      <c r="GA667" s="5"/>
      <c r="GB667" s="5"/>
      <c r="GC667" s="5"/>
      <c r="GD667" s="5"/>
      <c r="GE667" s="5"/>
      <c r="GF667" s="5"/>
      <c r="GG667" s="5"/>
      <c r="GH667" s="5"/>
      <c r="GI667" s="5"/>
      <c r="GJ667" s="5"/>
      <c r="GK667" s="5"/>
      <c r="GL667" s="5"/>
      <c r="GM667" s="5"/>
      <c r="GN667" s="5"/>
      <c r="GO667" s="5"/>
      <c r="GP667" s="5"/>
      <c r="GQ667" s="5"/>
      <c r="GR667" s="5"/>
      <c r="GS667" s="5"/>
      <c r="GT667" s="5"/>
      <c r="GU667" s="5"/>
      <c r="GV667" s="5"/>
      <c r="GW667" s="5"/>
      <c r="GX667" s="5"/>
      <c r="GY667" s="5"/>
      <c r="GZ667" s="5"/>
      <c r="HA667" s="5"/>
      <c r="HB667" s="5"/>
      <c r="HC667" s="5"/>
      <c r="HD667" s="5"/>
      <c r="HE667" s="5"/>
      <c r="HF667" s="5"/>
      <c r="HG667" s="5"/>
      <c r="HH667" s="5"/>
      <c r="HI667" s="5"/>
      <c r="HJ667" s="5"/>
      <c r="HK667" s="5"/>
      <c r="HL667" s="5"/>
      <c r="HM667" s="5"/>
      <c r="HN667" s="5"/>
      <c r="HO667" s="5"/>
      <c r="HP667" s="5"/>
      <c r="HQ667" s="5"/>
      <c r="HR667" s="5"/>
      <c r="HS667" s="5"/>
      <c r="HT667" s="5"/>
      <c r="HU667" s="5"/>
      <c r="HV667" s="5"/>
      <c r="HW667" s="5"/>
      <c r="HX667" s="5"/>
      <c r="HY667" s="5"/>
      <c r="HZ667" s="5"/>
      <c r="IA667" s="5"/>
      <c r="IB667" s="5"/>
      <c r="IC667" s="5"/>
      <c r="ID667" s="5"/>
      <c r="IE667" s="5"/>
      <c r="IF667" s="5"/>
      <c r="IG667" s="5"/>
      <c r="IH667" s="5"/>
      <c r="II667" s="5"/>
      <c r="IJ667" s="5"/>
      <c r="IK667" s="5"/>
      <c r="IL667" s="5"/>
      <c r="IM667" s="5"/>
      <c r="IN667" s="5"/>
      <c r="IO667" s="5"/>
      <c r="IP667" s="5"/>
      <c r="IQ667" s="5"/>
      <c r="IR667" s="5"/>
      <c r="IS667" s="5"/>
      <c r="IT667" s="5"/>
      <c r="IU667" s="5"/>
      <c r="IV667" s="5"/>
    </row>
    <row r="668" spans="1:256" s="210" customFormat="1">
      <c r="A668" s="122"/>
      <c r="B668" s="116"/>
      <c r="C668" s="117"/>
      <c r="D668" s="118"/>
      <c r="E668" s="119"/>
      <c r="F668" s="120"/>
      <c r="G668" s="121"/>
      <c r="H668" s="6"/>
      <c r="I668" s="40"/>
      <c r="J668" s="41"/>
      <c r="K668" s="42"/>
      <c r="L668" s="38"/>
      <c r="N668" s="39"/>
      <c r="O668" s="39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  <c r="DT668" s="5"/>
      <c r="DU668" s="5"/>
      <c r="DV668" s="5"/>
      <c r="DW668" s="5"/>
      <c r="DX668" s="5"/>
      <c r="DY668" s="5"/>
      <c r="DZ668" s="5"/>
      <c r="EA668" s="5"/>
      <c r="EB668" s="5"/>
      <c r="EC668" s="5"/>
      <c r="ED668" s="5"/>
      <c r="EE668" s="5"/>
      <c r="EF668" s="5"/>
      <c r="EG668" s="5"/>
      <c r="EH668" s="5"/>
      <c r="EI668" s="5"/>
      <c r="EJ668" s="5"/>
      <c r="EK668" s="5"/>
      <c r="EL668" s="5"/>
      <c r="EM668" s="5"/>
      <c r="EN668" s="5"/>
      <c r="EO668" s="5"/>
      <c r="EP668" s="5"/>
      <c r="EQ668" s="5"/>
      <c r="ER668" s="5"/>
      <c r="ES668" s="5"/>
      <c r="ET668" s="5"/>
      <c r="EU668" s="5"/>
      <c r="EV668" s="5"/>
      <c r="EW668" s="5"/>
      <c r="EX668" s="5"/>
      <c r="EY668" s="5"/>
      <c r="EZ668" s="5"/>
      <c r="FA668" s="5"/>
      <c r="FB668" s="5"/>
      <c r="FC668" s="5"/>
      <c r="FD668" s="5"/>
      <c r="FE668" s="5"/>
      <c r="FF668" s="5"/>
      <c r="FG668" s="5"/>
      <c r="FH668" s="5"/>
      <c r="FI668" s="5"/>
      <c r="FJ668" s="5"/>
      <c r="FK668" s="5"/>
      <c r="FL668" s="5"/>
      <c r="FM668" s="5"/>
      <c r="FN668" s="5"/>
      <c r="FO668" s="5"/>
      <c r="FP668" s="5"/>
      <c r="FQ668" s="5"/>
      <c r="FR668" s="5"/>
      <c r="FS668" s="5"/>
      <c r="FT668" s="5"/>
      <c r="FU668" s="5"/>
      <c r="FV668" s="5"/>
      <c r="FW668" s="5"/>
      <c r="FX668" s="5"/>
      <c r="FY668" s="5"/>
      <c r="FZ668" s="5"/>
      <c r="GA668" s="5"/>
      <c r="GB668" s="5"/>
      <c r="GC668" s="5"/>
      <c r="GD668" s="5"/>
      <c r="GE668" s="5"/>
      <c r="GF668" s="5"/>
      <c r="GG668" s="5"/>
      <c r="GH668" s="5"/>
      <c r="GI668" s="5"/>
      <c r="GJ668" s="5"/>
      <c r="GK668" s="5"/>
      <c r="GL668" s="5"/>
      <c r="GM668" s="5"/>
      <c r="GN668" s="5"/>
      <c r="GO668" s="5"/>
      <c r="GP668" s="5"/>
      <c r="GQ668" s="5"/>
      <c r="GR668" s="5"/>
      <c r="GS668" s="5"/>
      <c r="GT668" s="5"/>
      <c r="GU668" s="5"/>
      <c r="GV668" s="5"/>
      <c r="GW668" s="5"/>
      <c r="GX668" s="5"/>
      <c r="GY668" s="5"/>
      <c r="GZ668" s="5"/>
      <c r="HA668" s="5"/>
      <c r="HB668" s="5"/>
      <c r="HC668" s="5"/>
      <c r="HD668" s="5"/>
      <c r="HE668" s="5"/>
      <c r="HF668" s="5"/>
      <c r="HG668" s="5"/>
      <c r="HH668" s="5"/>
      <c r="HI668" s="5"/>
      <c r="HJ668" s="5"/>
      <c r="HK668" s="5"/>
      <c r="HL668" s="5"/>
      <c r="HM668" s="5"/>
      <c r="HN668" s="5"/>
      <c r="HO668" s="5"/>
      <c r="HP668" s="5"/>
      <c r="HQ668" s="5"/>
      <c r="HR668" s="5"/>
      <c r="HS668" s="5"/>
      <c r="HT668" s="5"/>
      <c r="HU668" s="5"/>
      <c r="HV668" s="5"/>
      <c r="HW668" s="5"/>
      <c r="HX668" s="5"/>
      <c r="HY668" s="5"/>
      <c r="HZ668" s="5"/>
      <c r="IA668" s="5"/>
      <c r="IB668" s="5"/>
      <c r="IC668" s="5"/>
      <c r="ID668" s="5"/>
      <c r="IE668" s="5"/>
      <c r="IF668" s="5"/>
      <c r="IG668" s="5"/>
      <c r="IH668" s="5"/>
      <c r="II668" s="5"/>
      <c r="IJ668" s="5"/>
      <c r="IK668" s="5"/>
      <c r="IL668" s="5"/>
      <c r="IM668" s="5"/>
      <c r="IN668" s="5"/>
      <c r="IO668" s="5"/>
      <c r="IP668" s="5"/>
      <c r="IQ668" s="5"/>
      <c r="IR668" s="5"/>
      <c r="IS668" s="5"/>
      <c r="IT668" s="5"/>
      <c r="IU668" s="5"/>
      <c r="IV668" s="5"/>
    </row>
    <row r="669" spans="1:256" s="210" customFormat="1">
      <c r="A669" s="122"/>
      <c r="B669" s="116"/>
      <c r="C669" s="117"/>
      <c r="D669" s="118"/>
      <c r="E669" s="119"/>
      <c r="F669" s="120"/>
      <c r="G669" s="121"/>
      <c r="H669" s="6"/>
      <c r="I669" s="40"/>
      <c r="J669" s="41"/>
      <c r="K669" s="42"/>
      <c r="L669" s="38"/>
      <c r="N669" s="39"/>
      <c r="O669" s="39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  <c r="DT669" s="5"/>
      <c r="DU669" s="5"/>
      <c r="DV669" s="5"/>
      <c r="DW669" s="5"/>
      <c r="DX669" s="5"/>
      <c r="DY669" s="5"/>
      <c r="DZ669" s="5"/>
      <c r="EA669" s="5"/>
      <c r="EB669" s="5"/>
      <c r="EC669" s="5"/>
      <c r="ED669" s="5"/>
      <c r="EE669" s="5"/>
      <c r="EF669" s="5"/>
      <c r="EG669" s="5"/>
      <c r="EH669" s="5"/>
      <c r="EI669" s="5"/>
      <c r="EJ669" s="5"/>
      <c r="EK669" s="5"/>
      <c r="EL669" s="5"/>
      <c r="EM669" s="5"/>
      <c r="EN669" s="5"/>
      <c r="EO669" s="5"/>
      <c r="EP669" s="5"/>
      <c r="EQ669" s="5"/>
      <c r="ER669" s="5"/>
      <c r="ES669" s="5"/>
      <c r="ET669" s="5"/>
      <c r="EU669" s="5"/>
      <c r="EV669" s="5"/>
      <c r="EW669" s="5"/>
      <c r="EX669" s="5"/>
      <c r="EY669" s="5"/>
      <c r="EZ669" s="5"/>
      <c r="FA669" s="5"/>
      <c r="FB669" s="5"/>
      <c r="FC669" s="5"/>
      <c r="FD669" s="5"/>
      <c r="FE669" s="5"/>
      <c r="FF669" s="5"/>
      <c r="FG669" s="5"/>
      <c r="FH669" s="5"/>
      <c r="FI669" s="5"/>
      <c r="FJ669" s="5"/>
      <c r="FK669" s="5"/>
      <c r="FL669" s="5"/>
      <c r="FM669" s="5"/>
      <c r="FN669" s="5"/>
      <c r="FO669" s="5"/>
      <c r="FP669" s="5"/>
      <c r="FQ669" s="5"/>
      <c r="FR669" s="5"/>
      <c r="FS669" s="5"/>
      <c r="FT669" s="5"/>
      <c r="FU669" s="5"/>
      <c r="FV669" s="5"/>
      <c r="FW669" s="5"/>
      <c r="FX669" s="5"/>
      <c r="FY669" s="5"/>
      <c r="FZ669" s="5"/>
      <c r="GA669" s="5"/>
      <c r="GB669" s="5"/>
      <c r="GC669" s="5"/>
      <c r="GD669" s="5"/>
      <c r="GE669" s="5"/>
      <c r="GF669" s="5"/>
      <c r="GG669" s="5"/>
      <c r="GH669" s="5"/>
      <c r="GI669" s="5"/>
      <c r="GJ669" s="5"/>
      <c r="GK669" s="5"/>
      <c r="GL669" s="5"/>
      <c r="GM669" s="5"/>
      <c r="GN669" s="5"/>
      <c r="GO669" s="5"/>
      <c r="GP669" s="5"/>
      <c r="GQ669" s="5"/>
      <c r="GR669" s="5"/>
      <c r="GS669" s="5"/>
      <c r="GT669" s="5"/>
      <c r="GU669" s="5"/>
      <c r="GV669" s="5"/>
      <c r="GW669" s="5"/>
      <c r="GX669" s="5"/>
      <c r="GY669" s="5"/>
      <c r="GZ669" s="5"/>
      <c r="HA669" s="5"/>
      <c r="HB669" s="5"/>
      <c r="HC669" s="5"/>
      <c r="HD669" s="5"/>
      <c r="HE669" s="5"/>
      <c r="HF669" s="5"/>
      <c r="HG669" s="5"/>
      <c r="HH669" s="5"/>
      <c r="HI669" s="5"/>
      <c r="HJ669" s="5"/>
      <c r="HK669" s="5"/>
      <c r="HL669" s="5"/>
      <c r="HM669" s="5"/>
      <c r="HN669" s="5"/>
      <c r="HO669" s="5"/>
      <c r="HP669" s="5"/>
      <c r="HQ669" s="5"/>
      <c r="HR669" s="5"/>
      <c r="HS669" s="5"/>
      <c r="HT669" s="5"/>
      <c r="HU669" s="5"/>
      <c r="HV669" s="5"/>
      <c r="HW669" s="5"/>
      <c r="HX669" s="5"/>
      <c r="HY669" s="5"/>
      <c r="HZ669" s="5"/>
      <c r="IA669" s="5"/>
      <c r="IB669" s="5"/>
      <c r="IC669" s="5"/>
      <c r="ID669" s="5"/>
      <c r="IE669" s="5"/>
      <c r="IF669" s="5"/>
      <c r="IG669" s="5"/>
      <c r="IH669" s="5"/>
      <c r="II669" s="5"/>
      <c r="IJ669" s="5"/>
      <c r="IK669" s="5"/>
      <c r="IL669" s="5"/>
      <c r="IM669" s="5"/>
      <c r="IN669" s="5"/>
      <c r="IO669" s="5"/>
      <c r="IP669" s="5"/>
      <c r="IQ669" s="5"/>
      <c r="IR669" s="5"/>
      <c r="IS669" s="5"/>
      <c r="IT669" s="5"/>
      <c r="IU669" s="5"/>
      <c r="IV669" s="5"/>
    </row>
    <row r="671" spans="1:256" s="210" customFormat="1">
      <c r="A671" s="122"/>
      <c r="B671" s="116"/>
      <c r="C671" s="117"/>
      <c r="D671" s="118"/>
      <c r="E671" s="119"/>
      <c r="F671" s="120"/>
      <c r="G671" s="121"/>
      <c r="H671" s="6"/>
      <c r="I671" s="40"/>
      <c r="J671" s="41"/>
      <c r="K671" s="42"/>
      <c r="L671" s="38"/>
      <c r="N671" s="39"/>
      <c r="O671" s="39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  <c r="DT671" s="5"/>
      <c r="DU671" s="5"/>
      <c r="DV671" s="5"/>
      <c r="DW671" s="5"/>
      <c r="DX671" s="5"/>
      <c r="DY671" s="5"/>
      <c r="DZ671" s="5"/>
      <c r="EA671" s="5"/>
      <c r="EB671" s="5"/>
      <c r="EC671" s="5"/>
      <c r="ED671" s="5"/>
      <c r="EE671" s="5"/>
      <c r="EF671" s="5"/>
      <c r="EG671" s="5"/>
      <c r="EH671" s="5"/>
      <c r="EI671" s="5"/>
      <c r="EJ671" s="5"/>
      <c r="EK671" s="5"/>
      <c r="EL671" s="5"/>
      <c r="EM671" s="5"/>
      <c r="EN671" s="5"/>
      <c r="EO671" s="5"/>
      <c r="EP671" s="5"/>
      <c r="EQ671" s="5"/>
      <c r="ER671" s="5"/>
      <c r="ES671" s="5"/>
      <c r="ET671" s="5"/>
      <c r="EU671" s="5"/>
      <c r="EV671" s="5"/>
      <c r="EW671" s="5"/>
      <c r="EX671" s="5"/>
      <c r="EY671" s="5"/>
      <c r="EZ671" s="5"/>
      <c r="FA671" s="5"/>
      <c r="FB671" s="5"/>
      <c r="FC671" s="5"/>
      <c r="FD671" s="5"/>
      <c r="FE671" s="5"/>
      <c r="FF671" s="5"/>
      <c r="FG671" s="5"/>
      <c r="FH671" s="5"/>
      <c r="FI671" s="5"/>
      <c r="FJ671" s="5"/>
      <c r="FK671" s="5"/>
      <c r="FL671" s="5"/>
      <c r="FM671" s="5"/>
      <c r="FN671" s="5"/>
      <c r="FO671" s="5"/>
      <c r="FP671" s="5"/>
      <c r="FQ671" s="5"/>
      <c r="FR671" s="5"/>
      <c r="FS671" s="5"/>
      <c r="FT671" s="5"/>
      <c r="FU671" s="5"/>
      <c r="FV671" s="5"/>
      <c r="FW671" s="5"/>
      <c r="FX671" s="5"/>
      <c r="FY671" s="5"/>
      <c r="FZ671" s="5"/>
      <c r="GA671" s="5"/>
      <c r="GB671" s="5"/>
      <c r="GC671" s="5"/>
      <c r="GD671" s="5"/>
      <c r="GE671" s="5"/>
      <c r="GF671" s="5"/>
      <c r="GG671" s="5"/>
      <c r="GH671" s="5"/>
      <c r="GI671" s="5"/>
      <c r="GJ671" s="5"/>
      <c r="GK671" s="5"/>
      <c r="GL671" s="5"/>
      <c r="GM671" s="5"/>
      <c r="GN671" s="5"/>
      <c r="GO671" s="5"/>
      <c r="GP671" s="5"/>
      <c r="GQ671" s="5"/>
      <c r="GR671" s="5"/>
      <c r="GS671" s="5"/>
      <c r="GT671" s="5"/>
      <c r="GU671" s="5"/>
      <c r="GV671" s="5"/>
      <c r="GW671" s="5"/>
      <c r="GX671" s="5"/>
      <c r="GY671" s="5"/>
      <c r="GZ671" s="5"/>
      <c r="HA671" s="5"/>
      <c r="HB671" s="5"/>
      <c r="HC671" s="5"/>
      <c r="HD671" s="5"/>
      <c r="HE671" s="5"/>
      <c r="HF671" s="5"/>
      <c r="HG671" s="5"/>
      <c r="HH671" s="5"/>
      <c r="HI671" s="5"/>
      <c r="HJ671" s="5"/>
      <c r="HK671" s="5"/>
      <c r="HL671" s="5"/>
      <c r="HM671" s="5"/>
      <c r="HN671" s="5"/>
      <c r="HO671" s="5"/>
      <c r="HP671" s="5"/>
      <c r="HQ671" s="5"/>
      <c r="HR671" s="5"/>
      <c r="HS671" s="5"/>
      <c r="HT671" s="5"/>
      <c r="HU671" s="5"/>
      <c r="HV671" s="5"/>
      <c r="HW671" s="5"/>
      <c r="HX671" s="5"/>
      <c r="HY671" s="5"/>
      <c r="HZ671" s="5"/>
      <c r="IA671" s="5"/>
      <c r="IB671" s="5"/>
      <c r="IC671" s="5"/>
      <c r="ID671" s="5"/>
      <c r="IE671" s="5"/>
      <c r="IF671" s="5"/>
      <c r="IG671" s="5"/>
      <c r="IH671" s="5"/>
      <c r="II671" s="5"/>
      <c r="IJ671" s="5"/>
      <c r="IK671" s="5"/>
      <c r="IL671" s="5"/>
      <c r="IM671" s="5"/>
      <c r="IN671" s="5"/>
      <c r="IO671" s="5"/>
      <c r="IP671" s="5"/>
      <c r="IQ671" s="5"/>
      <c r="IR671" s="5"/>
      <c r="IS671" s="5"/>
      <c r="IT671" s="5"/>
      <c r="IU671" s="5"/>
      <c r="IV671" s="5"/>
    </row>
    <row r="672" spans="1:256" s="210" customFormat="1">
      <c r="A672" s="122"/>
      <c r="B672" s="116"/>
      <c r="C672" s="117"/>
      <c r="D672" s="118"/>
      <c r="E672" s="119"/>
      <c r="F672" s="120"/>
      <c r="G672" s="121"/>
      <c r="H672" s="6"/>
      <c r="I672" s="40"/>
      <c r="J672" s="41"/>
      <c r="K672" s="42"/>
      <c r="L672" s="38"/>
      <c r="N672" s="39"/>
      <c r="O672" s="39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5"/>
      <c r="DW672" s="5"/>
      <c r="DX672" s="5"/>
      <c r="DY672" s="5"/>
      <c r="DZ672" s="5"/>
      <c r="EA672" s="5"/>
      <c r="EB672" s="5"/>
      <c r="EC672" s="5"/>
      <c r="ED672" s="5"/>
      <c r="EE672" s="5"/>
      <c r="EF672" s="5"/>
      <c r="EG672" s="5"/>
      <c r="EH672" s="5"/>
      <c r="EI672" s="5"/>
      <c r="EJ672" s="5"/>
      <c r="EK672" s="5"/>
      <c r="EL672" s="5"/>
      <c r="EM672" s="5"/>
      <c r="EN672" s="5"/>
      <c r="EO672" s="5"/>
      <c r="EP672" s="5"/>
      <c r="EQ672" s="5"/>
      <c r="ER672" s="5"/>
      <c r="ES672" s="5"/>
      <c r="ET672" s="5"/>
      <c r="EU672" s="5"/>
      <c r="EV672" s="5"/>
      <c r="EW672" s="5"/>
      <c r="EX672" s="5"/>
      <c r="EY672" s="5"/>
      <c r="EZ672" s="5"/>
      <c r="FA672" s="5"/>
      <c r="FB672" s="5"/>
      <c r="FC672" s="5"/>
      <c r="FD672" s="5"/>
      <c r="FE672" s="5"/>
      <c r="FF672" s="5"/>
      <c r="FG672" s="5"/>
      <c r="FH672" s="5"/>
      <c r="FI672" s="5"/>
      <c r="FJ672" s="5"/>
      <c r="FK672" s="5"/>
      <c r="FL672" s="5"/>
      <c r="FM672" s="5"/>
      <c r="FN672" s="5"/>
      <c r="FO672" s="5"/>
      <c r="FP672" s="5"/>
      <c r="FQ672" s="5"/>
      <c r="FR672" s="5"/>
      <c r="FS672" s="5"/>
      <c r="FT672" s="5"/>
      <c r="FU672" s="5"/>
      <c r="FV672" s="5"/>
      <c r="FW672" s="5"/>
      <c r="FX672" s="5"/>
      <c r="FY672" s="5"/>
      <c r="FZ672" s="5"/>
      <c r="GA672" s="5"/>
      <c r="GB672" s="5"/>
      <c r="GC672" s="5"/>
      <c r="GD672" s="5"/>
      <c r="GE672" s="5"/>
      <c r="GF672" s="5"/>
      <c r="GG672" s="5"/>
      <c r="GH672" s="5"/>
      <c r="GI672" s="5"/>
      <c r="GJ672" s="5"/>
      <c r="GK672" s="5"/>
      <c r="GL672" s="5"/>
      <c r="GM672" s="5"/>
      <c r="GN672" s="5"/>
      <c r="GO672" s="5"/>
      <c r="GP672" s="5"/>
      <c r="GQ672" s="5"/>
      <c r="GR672" s="5"/>
      <c r="GS672" s="5"/>
      <c r="GT672" s="5"/>
      <c r="GU672" s="5"/>
      <c r="GV672" s="5"/>
      <c r="GW672" s="5"/>
      <c r="GX672" s="5"/>
      <c r="GY672" s="5"/>
      <c r="GZ672" s="5"/>
      <c r="HA672" s="5"/>
      <c r="HB672" s="5"/>
      <c r="HC672" s="5"/>
      <c r="HD672" s="5"/>
      <c r="HE672" s="5"/>
      <c r="HF672" s="5"/>
      <c r="HG672" s="5"/>
      <c r="HH672" s="5"/>
      <c r="HI672" s="5"/>
      <c r="HJ672" s="5"/>
      <c r="HK672" s="5"/>
      <c r="HL672" s="5"/>
      <c r="HM672" s="5"/>
      <c r="HN672" s="5"/>
      <c r="HO672" s="5"/>
      <c r="HP672" s="5"/>
      <c r="HQ672" s="5"/>
      <c r="HR672" s="5"/>
      <c r="HS672" s="5"/>
      <c r="HT672" s="5"/>
      <c r="HU672" s="5"/>
      <c r="HV672" s="5"/>
      <c r="HW672" s="5"/>
      <c r="HX672" s="5"/>
      <c r="HY672" s="5"/>
      <c r="HZ672" s="5"/>
      <c r="IA672" s="5"/>
      <c r="IB672" s="5"/>
      <c r="IC672" s="5"/>
      <c r="ID672" s="5"/>
      <c r="IE672" s="5"/>
      <c r="IF672" s="5"/>
      <c r="IG672" s="5"/>
      <c r="IH672" s="5"/>
      <c r="II672" s="5"/>
      <c r="IJ672" s="5"/>
      <c r="IK672" s="5"/>
      <c r="IL672" s="5"/>
      <c r="IM672" s="5"/>
      <c r="IN672" s="5"/>
      <c r="IO672" s="5"/>
      <c r="IP672" s="5"/>
      <c r="IQ672" s="5"/>
      <c r="IR672" s="5"/>
      <c r="IS672" s="5"/>
      <c r="IT672" s="5"/>
      <c r="IU672" s="5"/>
      <c r="IV672" s="5"/>
    </row>
    <row r="673" spans="1:256" s="210" customFormat="1">
      <c r="A673" s="122"/>
      <c r="B673" s="116"/>
      <c r="C673" s="117"/>
      <c r="D673" s="118"/>
      <c r="E673" s="119"/>
      <c r="F673" s="120"/>
      <c r="G673" s="121"/>
      <c r="H673" s="6"/>
      <c r="I673" s="40"/>
      <c r="J673" s="41"/>
      <c r="K673" s="42"/>
      <c r="L673" s="38"/>
      <c r="N673" s="39"/>
      <c r="O673" s="39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  <c r="DT673" s="5"/>
      <c r="DU673" s="5"/>
      <c r="DV673" s="5"/>
      <c r="DW673" s="5"/>
      <c r="DX673" s="5"/>
      <c r="DY673" s="5"/>
      <c r="DZ673" s="5"/>
      <c r="EA673" s="5"/>
      <c r="EB673" s="5"/>
      <c r="EC673" s="5"/>
      <c r="ED673" s="5"/>
      <c r="EE673" s="5"/>
      <c r="EF673" s="5"/>
      <c r="EG673" s="5"/>
      <c r="EH673" s="5"/>
      <c r="EI673" s="5"/>
      <c r="EJ673" s="5"/>
      <c r="EK673" s="5"/>
      <c r="EL673" s="5"/>
      <c r="EM673" s="5"/>
      <c r="EN673" s="5"/>
      <c r="EO673" s="5"/>
      <c r="EP673" s="5"/>
      <c r="EQ673" s="5"/>
      <c r="ER673" s="5"/>
      <c r="ES673" s="5"/>
      <c r="ET673" s="5"/>
      <c r="EU673" s="5"/>
      <c r="EV673" s="5"/>
      <c r="EW673" s="5"/>
      <c r="EX673" s="5"/>
      <c r="EY673" s="5"/>
      <c r="EZ673" s="5"/>
      <c r="FA673" s="5"/>
      <c r="FB673" s="5"/>
      <c r="FC673" s="5"/>
      <c r="FD673" s="5"/>
      <c r="FE673" s="5"/>
      <c r="FF673" s="5"/>
      <c r="FG673" s="5"/>
      <c r="FH673" s="5"/>
      <c r="FI673" s="5"/>
      <c r="FJ673" s="5"/>
      <c r="FK673" s="5"/>
      <c r="FL673" s="5"/>
      <c r="FM673" s="5"/>
      <c r="FN673" s="5"/>
      <c r="FO673" s="5"/>
      <c r="FP673" s="5"/>
      <c r="FQ673" s="5"/>
      <c r="FR673" s="5"/>
      <c r="FS673" s="5"/>
      <c r="FT673" s="5"/>
      <c r="FU673" s="5"/>
      <c r="FV673" s="5"/>
      <c r="FW673" s="5"/>
      <c r="FX673" s="5"/>
      <c r="FY673" s="5"/>
      <c r="FZ673" s="5"/>
      <c r="GA673" s="5"/>
      <c r="GB673" s="5"/>
      <c r="GC673" s="5"/>
      <c r="GD673" s="5"/>
      <c r="GE673" s="5"/>
      <c r="GF673" s="5"/>
      <c r="GG673" s="5"/>
      <c r="GH673" s="5"/>
      <c r="GI673" s="5"/>
      <c r="GJ673" s="5"/>
      <c r="GK673" s="5"/>
      <c r="GL673" s="5"/>
      <c r="GM673" s="5"/>
      <c r="GN673" s="5"/>
      <c r="GO673" s="5"/>
      <c r="GP673" s="5"/>
      <c r="GQ673" s="5"/>
      <c r="GR673" s="5"/>
      <c r="GS673" s="5"/>
      <c r="GT673" s="5"/>
      <c r="GU673" s="5"/>
      <c r="GV673" s="5"/>
      <c r="GW673" s="5"/>
      <c r="GX673" s="5"/>
      <c r="GY673" s="5"/>
      <c r="GZ673" s="5"/>
      <c r="HA673" s="5"/>
      <c r="HB673" s="5"/>
      <c r="HC673" s="5"/>
      <c r="HD673" s="5"/>
      <c r="HE673" s="5"/>
      <c r="HF673" s="5"/>
      <c r="HG673" s="5"/>
      <c r="HH673" s="5"/>
      <c r="HI673" s="5"/>
      <c r="HJ673" s="5"/>
      <c r="HK673" s="5"/>
      <c r="HL673" s="5"/>
      <c r="HM673" s="5"/>
      <c r="HN673" s="5"/>
      <c r="HO673" s="5"/>
      <c r="HP673" s="5"/>
      <c r="HQ673" s="5"/>
      <c r="HR673" s="5"/>
      <c r="HS673" s="5"/>
      <c r="HT673" s="5"/>
      <c r="HU673" s="5"/>
      <c r="HV673" s="5"/>
      <c r="HW673" s="5"/>
      <c r="HX673" s="5"/>
      <c r="HY673" s="5"/>
      <c r="HZ673" s="5"/>
      <c r="IA673" s="5"/>
      <c r="IB673" s="5"/>
      <c r="IC673" s="5"/>
      <c r="ID673" s="5"/>
      <c r="IE673" s="5"/>
      <c r="IF673" s="5"/>
      <c r="IG673" s="5"/>
      <c r="IH673" s="5"/>
      <c r="II673" s="5"/>
      <c r="IJ673" s="5"/>
      <c r="IK673" s="5"/>
      <c r="IL673" s="5"/>
      <c r="IM673" s="5"/>
      <c r="IN673" s="5"/>
      <c r="IO673" s="5"/>
      <c r="IP673" s="5"/>
      <c r="IQ673" s="5"/>
      <c r="IR673" s="5"/>
      <c r="IS673" s="5"/>
      <c r="IT673" s="5"/>
      <c r="IU673" s="5"/>
      <c r="IV673" s="5"/>
    </row>
    <row r="675" spans="1:256" s="210" customFormat="1">
      <c r="A675" s="122"/>
      <c r="B675" s="116"/>
      <c r="C675" s="117"/>
      <c r="D675" s="118"/>
      <c r="E675" s="119"/>
      <c r="F675" s="120"/>
      <c r="G675" s="121"/>
      <c r="H675" s="6"/>
      <c r="I675" s="40"/>
      <c r="J675" s="41"/>
      <c r="K675" s="42"/>
      <c r="L675" s="38"/>
      <c r="N675" s="39"/>
      <c r="O675" s="39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  <c r="DT675" s="5"/>
      <c r="DU675" s="5"/>
      <c r="DV675" s="5"/>
      <c r="DW675" s="5"/>
      <c r="DX675" s="5"/>
      <c r="DY675" s="5"/>
      <c r="DZ675" s="5"/>
      <c r="EA675" s="5"/>
      <c r="EB675" s="5"/>
      <c r="EC675" s="5"/>
      <c r="ED675" s="5"/>
      <c r="EE675" s="5"/>
      <c r="EF675" s="5"/>
      <c r="EG675" s="5"/>
      <c r="EH675" s="5"/>
      <c r="EI675" s="5"/>
      <c r="EJ675" s="5"/>
      <c r="EK675" s="5"/>
      <c r="EL675" s="5"/>
      <c r="EM675" s="5"/>
      <c r="EN675" s="5"/>
      <c r="EO675" s="5"/>
      <c r="EP675" s="5"/>
      <c r="EQ675" s="5"/>
      <c r="ER675" s="5"/>
      <c r="ES675" s="5"/>
      <c r="ET675" s="5"/>
      <c r="EU675" s="5"/>
      <c r="EV675" s="5"/>
      <c r="EW675" s="5"/>
      <c r="EX675" s="5"/>
      <c r="EY675" s="5"/>
      <c r="EZ675" s="5"/>
      <c r="FA675" s="5"/>
      <c r="FB675" s="5"/>
      <c r="FC675" s="5"/>
      <c r="FD675" s="5"/>
      <c r="FE675" s="5"/>
      <c r="FF675" s="5"/>
      <c r="FG675" s="5"/>
      <c r="FH675" s="5"/>
      <c r="FI675" s="5"/>
      <c r="FJ675" s="5"/>
      <c r="FK675" s="5"/>
      <c r="FL675" s="5"/>
      <c r="FM675" s="5"/>
      <c r="FN675" s="5"/>
      <c r="FO675" s="5"/>
      <c r="FP675" s="5"/>
      <c r="FQ675" s="5"/>
      <c r="FR675" s="5"/>
      <c r="FS675" s="5"/>
      <c r="FT675" s="5"/>
      <c r="FU675" s="5"/>
      <c r="FV675" s="5"/>
      <c r="FW675" s="5"/>
      <c r="FX675" s="5"/>
      <c r="FY675" s="5"/>
      <c r="FZ675" s="5"/>
      <c r="GA675" s="5"/>
      <c r="GB675" s="5"/>
      <c r="GC675" s="5"/>
      <c r="GD675" s="5"/>
      <c r="GE675" s="5"/>
      <c r="GF675" s="5"/>
      <c r="GG675" s="5"/>
      <c r="GH675" s="5"/>
      <c r="GI675" s="5"/>
      <c r="GJ675" s="5"/>
      <c r="GK675" s="5"/>
      <c r="GL675" s="5"/>
      <c r="GM675" s="5"/>
      <c r="GN675" s="5"/>
      <c r="GO675" s="5"/>
      <c r="GP675" s="5"/>
      <c r="GQ675" s="5"/>
      <c r="GR675" s="5"/>
      <c r="GS675" s="5"/>
      <c r="GT675" s="5"/>
      <c r="GU675" s="5"/>
      <c r="GV675" s="5"/>
      <c r="GW675" s="5"/>
      <c r="GX675" s="5"/>
      <c r="GY675" s="5"/>
      <c r="GZ675" s="5"/>
      <c r="HA675" s="5"/>
      <c r="HB675" s="5"/>
      <c r="HC675" s="5"/>
      <c r="HD675" s="5"/>
      <c r="HE675" s="5"/>
      <c r="HF675" s="5"/>
      <c r="HG675" s="5"/>
      <c r="HH675" s="5"/>
      <c r="HI675" s="5"/>
      <c r="HJ675" s="5"/>
      <c r="HK675" s="5"/>
      <c r="HL675" s="5"/>
      <c r="HM675" s="5"/>
      <c r="HN675" s="5"/>
      <c r="HO675" s="5"/>
      <c r="HP675" s="5"/>
      <c r="HQ675" s="5"/>
      <c r="HR675" s="5"/>
      <c r="HS675" s="5"/>
      <c r="HT675" s="5"/>
      <c r="HU675" s="5"/>
      <c r="HV675" s="5"/>
      <c r="HW675" s="5"/>
      <c r="HX675" s="5"/>
      <c r="HY675" s="5"/>
      <c r="HZ675" s="5"/>
      <c r="IA675" s="5"/>
      <c r="IB675" s="5"/>
      <c r="IC675" s="5"/>
      <c r="ID675" s="5"/>
      <c r="IE675" s="5"/>
      <c r="IF675" s="5"/>
      <c r="IG675" s="5"/>
      <c r="IH675" s="5"/>
      <c r="II675" s="5"/>
      <c r="IJ675" s="5"/>
      <c r="IK675" s="5"/>
      <c r="IL675" s="5"/>
      <c r="IM675" s="5"/>
      <c r="IN675" s="5"/>
      <c r="IO675" s="5"/>
      <c r="IP675" s="5"/>
      <c r="IQ675" s="5"/>
      <c r="IR675" s="5"/>
      <c r="IS675" s="5"/>
      <c r="IT675" s="5"/>
      <c r="IU675" s="5"/>
      <c r="IV675" s="5"/>
    </row>
    <row r="676" spans="1:256" s="210" customFormat="1">
      <c r="A676" s="122"/>
      <c r="B676" s="116"/>
      <c r="C676" s="117"/>
      <c r="D676" s="118"/>
      <c r="E676" s="119"/>
      <c r="F676" s="120"/>
      <c r="G676" s="121"/>
      <c r="H676" s="6"/>
      <c r="I676" s="40"/>
      <c r="J676" s="41"/>
      <c r="K676" s="42"/>
      <c r="L676" s="38"/>
      <c r="N676" s="39"/>
      <c r="O676" s="39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  <c r="DT676" s="5"/>
      <c r="DU676" s="5"/>
      <c r="DV676" s="5"/>
      <c r="DW676" s="5"/>
      <c r="DX676" s="5"/>
      <c r="DY676" s="5"/>
      <c r="DZ676" s="5"/>
      <c r="EA676" s="5"/>
      <c r="EB676" s="5"/>
      <c r="EC676" s="5"/>
      <c r="ED676" s="5"/>
      <c r="EE676" s="5"/>
      <c r="EF676" s="5"/>
      <c r="EG676" s="5"/>
      <c r="EH676" s="5"/>
      <c r="EI676" s="5"/>
      <c r="EJ676" s="5"/>
      <c r="EK676" s="5"/>
      <c r="EL676" s="5"/>
      <c r="EM676" s="5"/>
      <c r="EN676" s="5"/>
      <c r="EO676" s="5"/>
      <c r="EP676" s="5"/>
      <c r="EQ676" s="5"/>
      <c r="ER676" s="5"/>
      <c r="ES676" s="5"/>
      <c r="ET676" s="5"/>
      <c r="EU676" s="5"/>
      <c r="EV676" s="5"/>
      <c r="EW676" s="5"/>
      <c r="EX676" s="5"/>
      <c r="EY676" s="5"/>
      <c r="EZ676" s="5"/>
      <c r="FA676" s="5"/>
      <c r="FB676" s="5"/>
      <c r="FC676" s="5"/>
      <c r="FD676" s="5"/>
      <c r="FE676" s="5"/>
      <c r="FF676" s="5"/>
      <c r="FG676" s="5"/>
      <c r="FH676" s="5"/>
      <c r="FI676" s="5"/>
      <c r="FJ676" s="5"/>
      <c r="FK676" s="5"/>
      <c r="FL676" s="5"/>
      <c r="FM676" s="5"/>
      <c r="FN676" s="5"/>
      <c r="FO676" s="5"/>
      <c r="FP676" s="5"/>
      <c r="FQ676" s="5"/>
      <c r="FR676" s="5"/>
      <c r="FS676" s="5"/>
      <c r="FT676" s="5"/>
      <c r="FU676" s="5"/>
      <c r="FV676" s="5"/>
      <c r="FW676" s="5"/>
      <c r="FX676" s="5"/>
      <c r="FY676" s="5"/>
      <c r="FZ676" s="5"/>
      <c r="GA676" s="5"/>
      <c r="GB676" s="5"/>
      <c r="GC676" s="5"/>
      <c r="GD676" s="5"/>
      <c r="GE676" s="5"/>
      <c r="GF676" s="5"/>
      <c r="GG676" s="5"/>
      <c r="GH676" s="5"/>
      <c r="GI676" s="5"/>
      <c r="GJ676" s="5"/>
      <c r="GK676" s="5"/>
      <c r="GL676" s="5"/>
      <c r="GM676" s="5"/>
      <c r="GN676" s="5"/>
      <c r="GO676" s="5"/>
      <c r="GP676" s="5"/>
      <c r="GQ676" s="5"/>
      <c r="GR676" s="5"/>
      <c r="GS676" s="5"/>
      <c r="GT676" s="5"/>
      <c r="GU676" s="5"/>
      <c r="GV676" s="5"/>
      <c r="GW676" s="5"/>
      <c r="GX676" s="5"/>
      <c r="GY676" s="5"/>
      <c r="GZ676" s="5"/>
      <c r="HA676" s="5"/>
      <c r="HB676" s="5"/>
      <c r="HC676" s="5"/>
      <c r="HD676" s="5"/>
      <c r="HE676" s="5"/>
      <c r="HF676" s="5"/>
      <c r="HG676" s="5"/>
      <c r="HH676" s="5"/>
      <c r="HI676" s="5"/>
      <c r="HJ676" s="5"/>
      <c r="HK676" s="5"/>
      <c r="HL676" s="5"/>
      <c r="HM676" s="5"/>
      <c r="HN676" s="5"/>
      <c r="HO676" s="5"/>
      <c r="HP676" s="5"/>
      <c r="HQ676" s="5"/>
      <c r="HR676" s="5"/>
      <c r="HS676" s="5"/>
      <c r="HT676" s="5"/>
      <c r="HU676" s="5"/>
      <c r="HV676" s="5"/>
      <c r="HW676" s="5"/>
      <c r="HX676" s="5"/>
      <c r="HY676" s="5"/>
      <c r="HZ676" s="5"/>
      <c r="IA676" s="5"/>
      <c r="IB676" s="5"/>
      <c r="IC676" s="5"/>
      <c r="ID676" s="5"/>
      <c r="IE676" s="5"/>
      <c r="IF676" s="5"/>
      <c r="IG676" s="5"/>
      <c r="IH676" s="5"/>
      <c r="II676" s="5"/>
      <c r="IJ676" s="5"/>
      <c r="IK676" s="5"/>
      <c r="IL676" s="5"/>
      <c r="IM676" s="5"/>
      <c r="IN676" s="5"/>
      <c r="IO676" s="5"/>
      <c r="IP676" s="5"/>
      <c r="IQ676" s="5"/>
      <c r="IR676" s="5"/>
      <c r="IS676" s="5"/>
      <c r="IT676" s="5"/>
      <c r="IU676" s="5"/>
      <c r="IV676" s="5"/>
    </row>
    <row r="678" spans="1:256" s="210" customFormat="1">
      <c r="A678" s="122"/>
      <c r="B678" s="116"/>
      <c r="C678" s="117"/>
      <c r="D678" s="118"/>
      <c r="E678" s="119"/>
      <c r="F678" s="120"/>
      <c r="G678" s="121"/>
      <c r="H678" s="6"/>
      <c r="I678" s="40"/>
      <c r="J678" s="41"/>
      <c r="K678" s="42"/>
      <c r="L678" s="38"/>
      <c r="N678" s="39"/>
      <c r="O678" s="39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5"/>
      <c r="DW678" s="5"/>
      <c r="DX678" s="5"/>
      <c r="DY678" s="5"/>
      <c r="DZ678" s="5"/>
      <c r="EA678" s="5"/>
      <c r="EB678" s="5"/>
      <c r="EC678" s="5"/>
      <c r="ED678" s="5"/>
      <c r="EE678" s="5"/>
      <c r="EF678" s="5"/>
      <c r="EG678" s="5"/>
      <c r="EH678" s="5"/>
      <c r="EI678" s="5"/>
      <c r="EJ678" s="5"/>
      <c r="EK678" s="5"/>
      <c r="EL678" s="5"/>
      <c r="EM678" s="5"/>
      <c r="EN678" s="5"/>
      <c r="EO678" s="5"/>
      <c r="EP678" s="5"/>
      <c r="EQ678" s="5"/>
      <c r="ER678" s="5"/>
      <c r="ES678" s="5"/>
      <c r="ET678" s="5"/>
      <c r="EU678" s="5"/>
      <c r="EV678" s="5"/>
      <c r="EW678" s="5"/>
      <c r="EX678" s="5"/>
      <c r="EY678" s="5"/>
      <c r="EZ678" s="5"/>
      <c r="FA678" s="5"/>
      <c r="FB678" s="5"/>
      <c r="FC678" s="5"/>
      <c r="FD678" s="5"/>
      <c r="FE678" s="5"/>
      <c r="FF678" s="5"/>
      <c r="FG678" s="5"/>
      <c r="FH678" s="5"/>
      <c r="FI678" s="5"/>
      <c r="FJ678" s="5"/>
      <c r="FK678" s="5"/>
      <c r="FL678" s="5"/>
      <c r="FM678" s="5"/>
      <c r="FN678" s="5"/>
      <c r="FO678" s="5"/>
      <c r="FP678" s="5"/>
      <c r="FQ678" s="5"/>
      <c r="FR678" s="5"/>
      <c r="FS678" s="5"/>
      <c r="FT678" s="5"/>
      <c r="FU678" s="5"/>
      <c r="FV678" s="5"/>
      <c r="FW678" s="5"/>
      <c r="FX678" s="5"/>
      <c r="FY678" s="5"/>
      <c r="FZ678" s="5"/>
      <c r="GA678" s="5"/>
      <c r="GB678" s="5"/>
      <c r="GC678" s="5"/>
      <c r="GD678" s="5"/>
      <c r="GE678" s="5"/>
      <c r="GF678" s="5"/>
      <c r="GG678" s="5"/>
      <c r="GH678" s="5"/>
      <c r="GI678" s="5"/>
      <c r="GJ678" s="5"/>
      <c r="GK678" s="5"/>
      <c r="GL678" s="5"/>
      <c r="GM678" s="5"/>
      <c r="GN678" s="5"/>
      <c r="GO678" s="5"/>
      <c r="GP678" s="5"/>
      <c r="GQ678" s="5"/>
      <c r="GR678" s="5"/>
      <c r="GS678" s="5"/>
      <c r="GT678" s="5"/>
      <c r="GU678" s="5"/>
      <c r="GV678" s="5"/>
      <c r="GW678" s="5"/>
      <c r="GX678" s="5"/>
      <c r="GY678" s="5"/>
      <c r="GZ678" s="5"/>
      <c r="HA678" s="5"/>
      <c r="HB678" s="5"/>
      <c r="HC678" s="5"/>
      <c r="HD678" s="5"/>
      <c r="HE678" s="5"/>
      <c r="HF678" s="5"/>
      <c r="HG678" s="5"/>
      <c r="HH678" s="5"/>
      <c r="HI678" s="5"/>
      <c r="HJ678" s="5"/>
      <c r="HK678" s="5"/>
      <c r="HL678" s="5"/>
      <c r="HM678" s="5"/>
      <c r="HN678" s="5"/>
      <c r="HO678" s="5"/>
      <c r="HP678" s="5"/>
      <c r="HQ678" s="5"/>
      <c r="HR678" s="5"/>
      <c r="HS678" s="5"/>
      <c r="HT678" s="5"/>
      <c r="HU678" s="5"/>
      <c r="HV678" s="5"/>
      <c r="HW678" s="5"/>
      <c r="HX678" s="5"/>
      <c r="HY678" s="5"/>
      <c r="HZ678" s="5"/>
      <c r="IA678" s="5"/>
      <c r="IB678" s="5"/>
      <c r="IC678" s="5"/>
      <c r="ID678" s="5"/>
      <c r="IE678" s="5"/>
      <c r="IF678" s="5"/>
      <c r="IG678" s="5"/>
      <c r="IH678" s="5"/>
      <c r="II678" s="5"/>
      <c r="IJ678" s="5"/>
      <c r="IK678" s="5"/>
      <c r="IL678" s="5"/>
      <c r="IM678" s="5"/>
      <c r="IN678" s="5"/>
      <c r="IO678" s="5"/>
      <c r="IP678" s="5"/>
      <c r="IQ678" s="5"/>
      <c r="IR678" s="5"/>
      <c r="IS678" s="5"/>
      <c r="IT678" s="5"/>
      <c r="IU678" s="5"/>
      <c r="IV678" s="5"/>
    </row>
    <row r="679" spans="1:256" s="210" customFormat="1">
      <c r="A679" s="122"/>
      <c r="B679" s="116"/>
      <c r="C679" s="117"/>
      <c r="D679" s="118"/>
      <c r="E679" s="119"/>
      <c r="F679" s="120"/>
      <c r="G679" s="121"/>
      <c r="H679" s="6"/>
      <c r="I679" s="40"/>
      <c r="J679" s="41"/>
      <c r="K679" s="42"/>
      <c r="L679" s="38"/>
      <c r="N679" s="39"/>
      <c r="O679" s="39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  <c r="DT679" s="5"/>
      <c r="DU679" s="5"/>
      <c r="DV679" s="5"/>
      <c r="DW679" s="5"/>
      <c r="DX679" s="5"/>
      <c r="DY679" s="5"/>
      <c r="DZ679" s="5"/>
      <c r="EA679" s="5"/>
      <c r="EB679" s="5"/>
      <c r="EC679" s="5"/>
      <c r="ED679" s="5"/>
      <c r="EE679" s="5"/>
      <c r="EF679" s="5"/>
      <c r="EG679" s="5"/>
      <c r="EH679" s="5"/>
      <c r="EI679" s="5"/>
      <c r="EJ679" s="5"/>
      <c r="EK679" s="5"/>
      <c r="EL679" s="5"/>
      <c r="EM679" s="5"/>
      <c r="EN679" s="5"/>
      <c r="EO679" s="5"/>
      <c r="EP679" s="5"/>
      <c r="EQ679" s="5"/>
      <c r="ER679" s="5"/>
      <c r="ES679" s="5"/>
      <c r="ET679" s="5"/>
      <c r="EU679" s="5"/>
      <c r="EV679" s="5"/>
      <c r="EW679" s="5"/>
      <c r="EX679" s="5"/>
      <c r="EY679" s="5"/>
      <c r="EZ679" s="5"/>
      <c r="FA679" s="5"/>
      <c r="FB679" s="5"/>
      <c r="FC679" s="5"/>
      <c r="FD679" s="5"/>
      <c r="FE679" s="5"/>
      <c r="FF679" s="5"/>
      <c r="FG679" s="5"/>
      <c r="FH679" s="5"/>
      <c r="FI679" s="5"/>
      <c r="FJ679" s="5"/>
      <c r="FK679" s="5"/>
      <c r="FL679" s="5"/>
      <c r="FM679" s="5"/>
      <c r="FN679" s="5"/>
      <c r="FO679" s="5"/>
      <c r="FP679" s="5"/>
      <c r="FQ679" s="5"/>
      <c r="FR679" s="5"/>
      <c r="FS679" s="5"/>
      <c r="FT679" s="5"/>
      <c r="FU679" s="5"/>
      <c r="FV679" s="5"/>
      <c r="FW679" s="5"/>
      <c r="FX679" s="5"/>
      <c r="FY679" s="5"/>
      <c r="FZ679" s="5"/>
      <c r="GA679" s="5"/>
      <c r="GB679" s="5"/>
      <c r="GC679" s="5"/>
      <c r="GD679" s="5"/>
      <c r="GE679" s="5"/>
      <c r="GF679" s="5"/>
      <c r="GG679" s="5"/>
      <c r="GH679" s="5"/>
      <c r="GI679" s="5"/>
      <c r="GJ679" s="5"/>
      <c r="GK679" s="5"/>
      <c r="GL679" s="5"/>
      <c r="GM679" s="5"/>
      <c r="GN679" s="5"/>
      <c r="GO679" s="5"/>
      <c r="GP679" s="5"/>
      <c r="GQ679" s="5"/>
      <c r="GR679" s="5"/>
      <c r="GS679" s="5"/>
      <c r="GT679" s="5"/>
      <c r="GU679" s="5"/>
      <c r="GV679" s="5"/>
      <c r="GW679" s="5"/>
      <c r="GX679" s="5"/>
      <c r="GY679" s="5"/>
      <c r="GZ679" s="5"/>
      <c r="HA679" s="5"/>
      <c r="HB679" s="5"/>
      <c r="HC679" s="5"/>
      <c r="HD679" s="5"/>
      <c r="HE679" s="5"/>
      <c r="HF679" s="5"/>
      <c r="HG679" s="5"/>
      <c r="HH679" s="5"/>
      <c r="HI679" s="5"/>
      <c r="HJ679" s="5"/>
      <c r="HK679" s="5"/>
      <c r="HL679" s="5"/>
      <c r="HM679" s="5"/>
      <c r="HN679" s="5"/>
      <c r="HO679" s="5"/>
      <c r="HP679" s="5"/>
      <c r="HQ679" s="5"/>
      <c r="HR679" s="5"/>
      <c r="HS679" s="5"/>
      <c r="HT679" s="5"/>
      <c r="HU679" s="5"/>
      <c r="HV679" s="5"/>
      <c r="HW679" s="5"/>
      <c r="HX679" s="5"/>
      <c r="HY679" s="5"/>
      <c r="HZ679" s="5"/>
      <c r="IA679" s="5"/>
      <c r="IB679" s="5"/>
      <c r="IC679" s="5"/>
      <c r="ID679" s="5"/>
      <c r="IE679" s="5"/>
      <c r="IF679" s="5"/>
      <c r="IG679" s="5"/>
      <c r="IH679" s="5"/>
      <c r="II679" s="5"/>
      <c r="IJ679" s="5"/>
      <c r="IK679" s="5"/>
      <c r="IL679" s="5"/>
      <c r="IM679" s="5"/>
      <c r="IN679" s="5"/>
      <c r="IO679" s="5"/>
      <c r="IP679" s="5"/>
      <c r="IQ679" s="5"/>
      <c r="IR679" s="5"/>
      <c r="IS679" s="5"/>
      <c r="IT679" s="5"/>
      <c r="IU679" s="5"/>
      <c r="IV679" s="5"/>
    </row>
    <row r="681" spans="1:256" s="210" customFormat="1">
      <c r="A681" s="122"/>
      <c r="B681" s="116"/>
      <c r="C681" s="117"/>
      <c r="D681" s="118"/>
      <c r="E681" s="119"/>
      <c r="F681" s="120"/>
      <c r="G681" s="121"/>
      <c r="H681" s="6"/>
      <c r="I681" s="40"/>
      <c r="J681" s="41"/>
      <c r="K681" s="42"/>
      <c r="L681" s="38"/>
      <c r="N681" s="39"/>
      <c r="O681" s="39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5"/>
      <c r="DX681" s="5"/>
      <c r="DY681" s="5"/>
      <c r="DZ681" s="5"/>
      <c r="EA681" s="5"/>
      <c r="EB681" s="5"/>
      <c r="EC681" s="5"/>
      <c r="ED681" s="5"/>
      <c r="EE681" s="5"/>
      <c r="EF681" s="5"/>
      <c r="EG681" s="5"/>
      <c r="EH681" s="5"/>
      <c r="EI681" s="5"/>
      <c r="EJ681" s="5"/>
      <c r="EK681" s="5"/>
      <c r="EL681" s="5"/>
      <c r="EM681" s="5"/>
      <c r="EN681" s="5"/>
      <c r="EO681" s="5"/>
      <c r="EP681" s="5"/>
      <c r="EQ681" s="5"/>
      <c r="ER681" s="5"/>
      <c r="ES681" s="5"/>
      <c r="ET681" s="5"/>
      <c r="EU681" s="5"/>
      <c r="EV681" s="5"/>
      <c r="EW681" s="5"/>
      <c r="EX681" s="5"/>
      <c r="EY681" s="5"/>
      <c r="EZ681" s="5"/>
      <c r="FA681" s="5"/>
      <c r="FB681" s="5"/>
      <c r="FC681" s="5"/>
      <c r="FD681" s="5"/>
      <c r="FE681" s="5"/>
      <c r="FF681" s="5"/>
      <c r="FG681" s="5"/>
      <c r="FH681" s="5"/>
      <c r="FI681" s="5"/>
      <c r="FJ681" s="5"/>
      <c r="FK681" s="5"/>
      <c r="FL681" s="5"/>
      <c r="FM681" s="5"/>
      <c r="FN681" s="5"/>
      <c r="FO681" s="5"/>
      <c r="FP681" s="5"/>
      <c r="FQ681" s="5"/>
      <c r="FR681" s="5"/>
      <c r="FS681" s="5"/>
      <c r="FT681" s="5"/>
      <c r="FU681" s="5"/>
      <c r="FV681" s="5"/>
      <c r="FW681" s="5"/>
      <c r="FX681" s="5"/>
      <c r="FY681" s="5"/>
      <c r="FZ681" s="5"/>
      <c r="GA681" s="5"/>
      <c r="GB681" s="5"/>
      <c r="GC681" s="5"/>
      <c r="GD681" s="5"/>
      <c r="GE681" s="5"/>
      <c r="GF681" s="5"/>
      <c r="GG681" s="5"/>
      <c r="GH681" s="5"/>
      <c r="GI681" s="5"/>
      <c r="GJ681" s="5"/>
      <c r="GK681" s="5"/>
      <c r="GL681" s="5"/>
      <c r="GM681" s="5"/>
      <c r="GN681" s="5"/>
      <c r="GO681" s="5"/>
      <c r="GP681" s="5"/>
      <c r="GQ681" s="5"/>
      <c r="GR681" s="5"/>
      <c r="GS681" s="5"/>
      <c r="GT681" s="5"/>
      <c r="GU681" s="5"/>
      <c r="GV681" s="5"/>
      <c r="GW681" s="5"/>
      <c r="GX681" s="5"/>
      <c r="GY681" s="5"/>
      <c r="GZ681" s="5"/>
      <c r="HA681" s="5"/>
      <c r="HB681" s="5"/>
      <c r="HC681" s="5"/>
      <c r="HD681" s="5"/>
      <c r="HE681" s="5"/>
      <c r="HF681" s="5"/>
      <c r="HG681" s="5"/>
      <c r="HH681" s="5"/>
      <c r="HI681" s="5"/>
      <c r="HJ681" s="5"/>
      <c r="HK681" s="5"/>
      <c r="HL681" s="5"/>
      <c r="HM681" s="5"/>
      <c r="HN681" s="5"/>
      <c r="HO681" s="5"/>
      <c r="HP681" s="5"/>
      <c r="HQ681" s="5"/>
      <c r="HR681" s="5"/>
      <c r="HS681" s="5"/>
      <c r="HT681" s="5"/>
      <c r="HU681" s="5"/>
      <c r="HV681" s="5"/>
      <c r="HW681" s="5"/>
      <c r="HX681" s="5"/>
      <c r="HY681" s="5"/>
      <c r="HZ681" s="5"/>
      <c r="IA681" s="5"/>
      <c r="IB681" s="5"/>
      <c r="IC681" s="5"/>
      <c r="ID681" s="5"/>
      <c r="IE681" s="5"/>
      <c r="IF681" s="5"/>
      <c r="IG681" s="5"/>
      <c r="IH681" s="5"/>
      <c r="II681" s="5"/>
      <c r="IJ681" s="5"/>
      <c r="IK681" s="5"/>
      <c r="IL681" s="5"/>
      <c r="IM681" s="5"/>
      <c r="IN681" s="5"/>
      <c r="IO681" s="5"/>
      <c r="IP681" s="5"/>
      <c r="IQ681" s="5"/>
      <c r="IR681" s="5"/>
      <c r="IS681" s="5"/>
      <c r="IT681" s="5"/>
      <c r="IU681" s="5"/>
      <c r="IV681" s="5"/>
    </row>
    <row r="682" spans="1:256" s="210" customFormat="1">
      <c r="A682" s="122"/>
      <c r="B682" s="116"/>
      <c r="C682" s="117"/>
      <c r="D682" s="118"/>
      <c r="E682" s="119"/>
      <c r="F682" s="120"/>
      <c r="G682" s="121"/>
      <c r="H682" s="6"/>
      <c r="I682" s="40"/>
      <c r="J682" s="41"/>
      <c r="K682" s="42"/>
      <c r="L682" s="38"/>
      <c r="N682" s="39"/>
      <c r="O682" s="39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5"/>
      <c r="DW682" s="5"/>
      <c r="DX682" s="5"/>
      <c r="DY682" s="5"/>
      <c r="DZ682" s="5"/>
      <c r="EA682" s="5"/>
      <c r="EB682" s="5"/>
      <c r="EC682" s="5"/>
      <c r="ED682" s="5"/>
      <c r="EE682" s="5"/>
      <c r="EF682" s="5"/>
      <c r="EG682" s="5"/>
      <c r="EH682" s="5"/>
      <c r="EI682" s="5"/>
      <c r="EJ682" s="5"/>
      <c r="EK682" s="5"/>
      <c r="EL682" s="5"/>
      <c r="EM682" s="5"/>
      <c r="EN682" s="5"/>
      <c r="EO682" s="5"/>
      <c r="EP682" s="5"/>
      <c r="EQ682" s="5"/>
      <c r="ER682" s="5"/>
      <c r="ES682" s="5"/>
      <c r="ET682" s="5"/>
      <c r="EU682" s="5"/>
      <c r="EV682" s="5"/>
      <c r="EW682" s="5"/>
      <c r="EX682" s="5"/>
      <c r="EY682" s="5"/>
      <c r="EZ682" s="5"/>
      <c r="FA682" s="5"/>
      <c r="FB682" s="5"/>
      <c r="FC682" s="5"/>
      <c r="FD682" s="5"/>
      <c r="FE682" s="5"/>
      <c r="FF682" s="5"/>
      <c r="FG682" s="5"/>
      <c r="FH682" s="5"/>
      <c r="FI682" s="5"/>
      <c r="FJ682" s="5"/>
      <c r="FK682" s="5"/>
      <c r="FL682" s="5"/>
      <c r="FM682" s="5"/>
      <c r="FN682" s="5"/>
      <c r="FO682" s="5"/>
      <c r="FP682" s="5"/>
      <c r="FQ682" s="5"/>
      <c r="FR682" s="5"/>
      <c r="FS682" s="5"/>
      <c r="FT682" s="5"/>
      <c r="FU682" s="5"/>
      <c r="FV682" s="5"/>
      <c r="FW682" s="5"/>
      <c r="FX682" s="5"/>
      <c r="FY682" s="5"/>
      <c r="FZ682" s="5"/>
      <c r="GA682" s="5"/>
      <c r="GB682" s="5"/>
      <c r="GC682" s="5"/>
      <c r="GD682" s="5"/>
      <c r="GE682" s="5"/>
      <c r="GF682" s="5"/>
      <c r="GG682" s="5"/>
      <c r="GH682" s="5"/>
      <c r="GI682" s="5"/>
      <c r="GJ682" s="5"/>
      <c r="GK682" s="5"/>
      <c r="GL682" s="5"/>
      <c r="GM682" s="5"/>
      <c r="GN682" s="5"/>
      <c r="GO682" s="5"/>
      <c r="GP682" s="5"/>
      <c r="GQ682" s="5"/>
      <c r="GR682" s="5"/>
      <c r="GS682" s="5"/>
      <c r="GT682" s="5"/>
      <c r="GU682" s="5"/>
      <c r="GV682" s="5"/>
      <c r="GW682" s="5"/>
      <c r="GX682" s="5"/>
      <c r="GY682" s="5"/>
      <c r="GZ682" s="5"/>
      <c r="HA682" s="5"/>
      <c r="HB682" s="5"/>
      <c r="HC682" s="5"/>
      <c r="HD682" s="5"/>
      <c r="HE682" s="5"/>
      <c r="HF682" s="5"/>
      <c r="HG682" s="5"/>
      <c r="HH682" s="5"/>
      <c r="HI682" s="5"/>
      <c r="HJ682" s="5"/>
      <c r="HK682" s="5"/>
      <c r="HL682" s="5"/>
      <c r="HM682" s="5"/>
      <c r="HN682" s="5"/>
      <c r="HO682" s="5"/>
      <c r="HP682" s="5"/>
      <c r="HQ682" s="5"/>
      <c r="HR682" s="5"/>
      <c r="HS682" s="5"/>
      <c r="HT682" s="5"/>
      <c r="HU682" s="5"/>
      <c r="HV682" s="5"/>
      <c r="HW682" s="5"/>
      <c r="HX682" s="5"/>
      <c r="HY682" s="5"/>
      <c r="HZ682" s="5"/>
      <c r="IA682" s="5"/>
      <c r="IB682" s="5"/>
      <c r="IC682" s="5"/>
      <c r="ID682" s="5"/>
      <c r="IE682" s="5"/>
      <c r="IF682" s="5"/>
      <c r="IG682" s="5"/>
      <c r="IH682" s="5"/>
      <c r="II682" s="5"/>
      <c r="IJ682" s="5"/>
      <c r="IK682" s="5"/>
      <c r="IL682" s="5"/>
      <c r="IM682" s="5"/>
      <c r="IN682" s="5"/>
      <c r="IO682" s="5"/>
      <c r="IP682" s="5"/>
      <c r="IQ682" s="5"/>
      <c r="IR682" s="5"/>
      <c r="IS682" s="5"/>
      <c r="IT682" s="5"/>
      <c r="IU682" s="5"/>
      <c r="IV682" s="5"/>
    </row>
    <row r="683" spans="1:256" s="210" customFormat="1">
      <c r="A683" s="122"/>
      <c r="B683" s="116"/>
      <c r="C683" s="117"/>
      <c r="D683" s="118"/>
      <c r="E683" s="119"/>
      <c r="F683" s="120"/>
      <c r="G683" s="121"/>
      <c r="H683" s="6"/>
      <c r="I683" s="40"/>
      <c r="J683" s="41"/>
      <c r="K683" s="42"/>
      <c r="L683" s="38"/>
      <c r="N683" s="39"/>
      <c r="O683" s="39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  <c r="DT683" s="5"/>
      <c r="DU683" s="5"/>
      <c r="DV683" s="5"/>
      <c r="DW683" s="5"/>
      <c r="DX683" s="5"/>
      <c r="DY683" s="5"/>
      <c r="DZ683" s="5"/>
      <c r="EA683" s="5"/>
      <c r="EB683" s="5"/>
      <c r="EC683" s="5"/>
      <c r="ED683" s="5"/>
      <c r="EE683" s="5"/>
      <c r="EF683" s="5"/>
      <c r="EG683" s="5"/>
      <c r="EH683" s="5"/>
      <c r="EI683" s="5"/>
      <c r="EJ683" s="5"/>
      <c r="EK683" s="5"/>
      <c r="EL683" s="5"/>
      <c r="EM683" s="5"/>
      <c r="EN683" s="5"/>
      <c r="EO683" s="5"/>
      <c r="EP683" s="5"/>
      <c r="EQ683" s="5"/>
      <c r="ER683" s="5"/>
      <c r="ES683" s="5"/>
      <c r="ET683" s="5"/>
      <c r="EU683" s="5"/>
      <c r="EV683" s="5"/>
      <c r="EW683" s="5"/>
      <c r="EX683" s="5"/>
      <c r="EY683" s="5"/>
      <c r="EZ683" s="5"/>
      <c r="FA683" s="5"/>
      <c r="FB683" s="5"/>
      <c r="FC683" s="5"/>
      <c r="FD683" s="5"/>
      <c r="FE683" s="5"/>
      <c r="FF683" s="5"/>
      <c r="FG683" s="5"/>
      <c r="FH683" s="5"/>
      <c r="FI683" s="5"/>
      <c r="FJ683" s="5"/>
      <c r="FK683" s="5"/>
      <c r="FL683" s="5"/>
      <c r="FM683" s="5"/>
      <c r="FN683" s="5"/>
      <c r="FO683" s="5"/>
      <c r="FP683" s="5"/>
      <c r="FQ683" s="5"/>
      <c r="FR683" s="5"/>
      <c r="FS683" s="5"/>
      <c r="FT683" s="5"/>
      <c r="FU683" s="5"/>
      <c r="FV683" s="5"/>
      <c r="FW683" s="5"/>
      <c r="FX683" s="5"/>
      <c r="FY683" s="5"/>
      <c r="FZ683" s="5"/>
      <c r="GA683" s="5"/>
      <c r="GB683" s="5"/>
      <c r="GC683" s="5"/>
      <c r="GD683" s="5"/>
      <c r="GE683" s="5"/>
      <c r="GF683" s="5"/>
      <c r="GG683" s="5"/>
      <c r="GH683" s="5"/>
      <c r="GI683" s="5"/>
      <c r="GJ683" s="5"/>
      <c r="GK683" s="5"/>
      <c r="GL683" s="5"/>
      <c r="GM683" s="5"/>
      <c r="GN683" s="5"/>
      <c r="GO683" s="5"/>
      <c r="GP683" s="5"/>
      <c r="GQ683" s="5"/>
      <c r="GR683" s="5"/>
      <c r="GS683" s="5"/>
      <c r="GT683" s="5"/>
      <c r="GU683" s="5"/>
      <c r="GV683" s="5"/>
      <c r="GW683" s="5"/>
      <c r="GX683" s="5"/>
      <c r="GY683" s="5"/>
      <c r="GZ683" s="5"/>
      <c r="HA683" s="5"/>
      <c r="HB683" s="5"/>
      <c r="HC683" s="5"/>
      <c r="HD683" s="5"/>
      <c r="HE683" s="5"/>
      <c r="HF683" s="5"/>
      <c r="HG683" s="5"/>
      <c r="HH683" s="5"/>
      <c r="HI683" s="5"/>
      <c r="HJ683" s="5"/>
      <c r="HK683" s="5"/>
      <c r="HL683" s="5"/>
      <c r="HM683" s="5"/>
      <c r="HN683" s="5"/>
      <c r="HO683" s="5"/>
      <c r="HP683" s="5"/>
      <c r="HQ683" s="5"/>
      <c r="HR683" s="5"/>
      <c r="HS683" s="5"/>
      <c r="HT683" s="5"/>
      <c r="HU683" s="5"/>
      <c r="HV683" s="5"/>
      <c r="HW683" s="5"/>
      <c r="HX683" s="5"/>
      <c r="HY683" s="5"/>
      <c r="HZ683" s="5"/>
      <c r="IA683" s="5"/>
      <c r="IB683" s="5"/>
      <c r="IC683" s="5"/>
      <c r="ID683" s="5"/>
      <c r="IE683" s="5"/>
      <c r="IF683" s="5"/>
      <c r="IG683" s="5"/>
      <c r="IH683" s="5"/>
      <c r="II683" s="5"/>
      <c r="IJ683" s="5"/>
      <c r="IK683" s="5"/>
      <c r="IL683" s="5"/>
      <c r="IM683" s="5"/>
      <c r="IN683" s="5"/>
      <c r="IO683" s="5"/>
      <c r="IP683" s="5"/>
      <c r="IQ683" s="5"/>
      <c r="IR683" s="5"/>
      <c r="IS683" s="5"/>
      <c r="IT683" s="5"/>
      <c r="IU683" s="5"/>
      <c r="IV683" s="5"/>
    </row>
    <row r="685" spans="1:256" s="210" customFormat="1">
      <c r="A685" s="122"/>
      <c r="B685" s="116"/>
      <c r="C685" s="117"/>
      <c r="D685" s="118"/>
      <c r="E685" s="119"/>
      <c r="F685" s="120"/>
      <c r="G685" s="121"/>
      <c r="H685" s="6"/>
      <c r="I685" s="40"/>
      <c r="J685" s="41"/>
      <c r="K685" s="42"/>
      <c r="L685" s="38"/>
      <c r="N685" s="39"/>
      <c r="O685" s="39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  <c r="DT685" s="5"/>
      <c r="DU685" s="5"/>
      <c r="DV685" s="5"/>
      <c r="DW685" s="5"/>
      <c r="DX685" s="5"/>
      <c r="DY685" s="5"/>
      <c r="DZ685" s="5"/>
      <c r="EA685" s="5"/>
      <c r="EB685" s="5"/>
      <c r="EC685" s="5"/>
      <c r="ED685" s="5"/>
      <c r="EE685" s="5"/>
      <c r="EF685" s="5"/>
      <c r="EG685" s="5"/>
      <c r="EH685" s="5"/>
      <c r="EI685" s="5"/>
      <c r="EJ685" s="5"/>
      <c r="EK685" s="5"/>
      <c r="EL685" s="5"/>
      <c r="EM685" s="5"/>
      <c r="EN685" s="5"/>
      <c r="EO685" s="5"/>
      <c r="EP685" s="5"/>
      <c r="EQ685" s="5"/>
      <c r="ER685" s="5"/>
      <c r="ES685" s="5"/>
      <c r="ET685" s="5"/>
      <c r="EU685" s="5"/>
      <c r="EV685" s="5"/>
      <c r="EW685" s="5"/>
      <c r="EX685" s="5"/>
      <c r="EY685" s="5"/>
      <c r="EZ685" s="5"/>
      <c r="FA685" s="5"/>
      <c r="FB685" s="5"/>
      <c r="FC685" s="5"/>
      <c r="FD685" s="5"/>
      <c r="FE685" s="5"/>
      <c r="FF685" s="5"/>
      <c r="FG685" s="5"/>
      <c r="FH685" s="5"/>
      <c r="FI685" s="5"/>
      <c r="FJ685" s="5"/>
      <c r="FK685" s="5"/>
      <c r="FL685" s="5"/>
      <c r="FM685" s="5"/>
      <c r="FN685" s="5"/>
      <c r="FO685" s="5"/>
      <c r="FP685" s="5"/>
      <c r="FQ685" s="5"/>
      <c r="FR685" s="5"/>
      <c r="FS685" s="5"/>
      <c r="FT685" s="5"/>
      <c r="FU685" s="5"/>
      <c r="FV685" s="5"/>
      <c r="FW685" s="5"/>
      <c r="FX685" s="5"/>
      <c r="FY685" s="5"/>
      <c r="FZ685" s="5"/>
      <c r="GA685" s="5"/>
      <c r="GB685" s="5"/>
      <c r="GC685" s="5"/>
      <c r="GD685" s="5"/>
      <c r="GE685" s="5"/>
      <c r="GF685" s="5"/>
      <c r="GG685" s="5"/>
      <c r="GH685" s="5"/>
      <c r="GI685" s="5"/>
      <c r="GJ685" s="5"/>
      <c r="GK685" s="5"/>
      <c r="GL685" s="5"/>
      <c r="GM685" s="5"/>
      <c r="GN685" s="5"/>
      <c r="GO685" s="5"/>
      <c r="GP685" s="5"/>
      <c r="GQ685" s="5"/>
      <c r="GR685" s="5"/>
      <c r="GS685" s="5"/>
      <c r="GT685" s="5"/>
      <c r="GU685" s="5"/>
      <c r="GV685" s="5"/>
      <c r="GW685" s="5"/>
      <c r="GX685" s="5"/>
      <c r="GY685" s="5"/>
      <c r="GZ685" s="5"/>
      <c r="HA685" s="5"/>
      <c r="HB685" s="5"/>
      <c r="HC685" s="5"/>
      <c r="HD685" s="5"/>
      <c r="HE685" s="5"/>
      <c r="HF685" s="5"/>
      <c r="HG685" s="5"/>
      <c r="HH685" s="5"/>
      <c r="HI685" s="5"/>
      <c r="HJ685" s="5"/>
      <c r="HK685" s="5"/>
      <c r="HL685" s="5"/>
      <c r="HM685" s="5"/>
      <c r="HN685" s="5"/>
      <c r="HO685" s="5"/>
      <c r="HP685" s="5"/>
      <c r="HQ685" s="5"/>
      <c r="HR685" s="5"/>
      <c r="HS685" s="5"/>
      <c r="HT685" s="5"/>
      <c r="HU685" s="5"/>
      <c r="HV685" s="5"/>
      <c r="HW685" s="5"/>
      <c r="HX685" s="5"/>
      <c r="HY685" s="5"/>
      <c r="HZ685" s="5"/>
      <c r="IA685" s="5"/>
      <c r="IB685" s="5"/>
      <c r="IC685" s="5"/>
      <c r="ID685" s="5"/>
      <c r="IE685" s="5"/>
      <c r="IF685" s="5"/>
      <c r="IG685" s="5"/>
      <c r="IH685" s="5"/>
      <c r="II685" s="5"/>
      <c r="IJ685" s="5"/>
      <c r="IK685" s="5"/>
      <c r="IL685" s="5"/>
      <c r="IM685" s="5"/>
      <c r="IN685" s="5"/>
      <c r="IO685" s="5"/>
      <c r="IP685" s="5"/>
      <c r="IQ685" s="5"/>
      <c r="IR685" s="5"/>
      <c r="IS685" s="5"/>
      <c r="IT685" s="5"/>
      <c r="IU685" s="5"/>
      <c r="IV685" s="5"/>
    </row>
    <row r="686" spans="1:256" s="210" customFormat="1">
      <c r="A686" s="122"/>
      <c r="B686" s="116"/>
      <c r="C686" s="117"/>
      <c r="D686" s="118"/>
      <c r="E686" s="119"/>
      <c r="F686" s="120"/>
      <c r="G686" s="121"/>
      <c r="H686" s="6"/>
      <c r="I686" s="40"/>
      <c r="J686" s="41"/>
      <c r="K686" s="42"/>
      <c r="L686" s="38"/>
      <c r="N686" s="39"/>
      <c r="O686" s="39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5"/>
      <c r="DW686" s="5"/>
      <c r="DX686" s="5"/>
      <c r="DY686" s="5"/>
      <c r="DZ686" s="5"/>
      <c r="EA686" s="5"/>
      <c r="EB686" s="5"/>
      <c r="EC686" s="5"/>
      <c r="ED686" s="5"/>
      <c r="EE686" s="5"/>
      <c r="EF686" s="5"/>
      <c r="EG686" s="5"/>
      <c r="EH686" s="5"/>
      <c r="EI686" s="5"/>
      <c r="EJ686" s="5"/>
      <c r="EK686" s="5"/>
      <c r="EL686" s="5"/>
      <c r="EM686" s="5"/>
      <c r="EN686" s="5"/>
      <c r="EO686" s="5"/>
      <c r="EP686" s="5"/>
      <c r="EQ686" s="5"/>
      <c r="ER686" s="5"/>
      <c r="ES686" s="5"/>
      <c r="ET686" s="5"/>
      <c r="EU686" s="5"/>
      <c r="EV686" s="5"/>
      <c r="EW686" s="5"/>
      <c r="EX686" s="5"/>
      <c r="EY686" s="5"/>
      <c r="EZ686" s="5"/>
      <c r="FA686" s="5"/>
      <c r="FB686" s="5"/>
      <c r="FC686" s="5"/>
      <c r="FD686" s="5"/>
      <c r="FE686" s="5"/>
      <c r="FF686" s="5"/>
      <c r="FG686" s="5"/>
      <c r="FH686" s="5"/>
      <c r="FI686" s="5"/>
      <c r="FJ686" s="5"/>
      <c r="FK686" s="5"/>
      <c r="FL686" s="5"/>
      <c r="FM686" s="5"/>
      <c r="FN686" s="5"/>
      <c r="FO686" s="5"/>
      <c r="FP686" s="5"/>
      <c r="FQ686" s="5"/>
      <c r="FR686" s="5"/>
      <c r="FS686" s="5"/>
      <c r="FT686" s="5"/>
      <c r="FU686" s="5"/>
      <c r="FV686" s="5"/>
      <c r="FW686" s="5"/>
      <c r="FX686" s="5"/>
      <c r="FY686" s="5"/>
      <c r="FZ686" s="5"/>
      <c r="GA686" s="5"/>
      <c r="GB686" s="5"/>
      <c r="GC686" s="5"/>
      <c r="GD686" s="5"/>
      <c r="GE686" s="5"/>
      <c r="GF686" s="5"/>
      <c r="GG686" s="5"/>
      <c r="GH686" s="5"/>
      <c r="GI686" s="5"/>
      <c r="GJ686" s="5"/>
      <c r="GK686" s="5"/>
      <c r="GL686" s="5"/>
      <c r="GM686" s="5"/>
      <c r="GN686" s="5"/>
      <c r="GO686" s="5"/>
      <c r="GP686" s="5"/>
      <c r="GQ686" s="5"/>
      <c r="GR686" s="5"/>
      <c r="GS686" s="5"/>
      <c r="GT686" s="5"/>
      <c r="GU686" s="5"/>
      <c r="GV686" s="5"/>
      <c r="GW686" s="5"/>
      <c r="GX686" s="5"/>
      <c r="GY686" s="5"/>
      <c r="GZ686" s="5"/>
      <c r="HA686" s="5"/>
      <c r="HB686" s="5"/>
      <c r="HC686" s="5"/>
      <c r="HD686" s="5"/>
      <c r="HE686" s="5"/>
      <c r="HF686" s="5"/>
      <c r="HG686" s="5"/>
      <c r="HH686" s="5"/>
      <c r="HI686" s="5"/>
      <c r="HJ686" s="5"/>
      <c r="HK686" s="5"/>
      <c r="HL686" s="5"/>
      <c r="HM686" s="5"/>
      <c r="HN686" s="5"/>
      <c r="HO686" s="5"/>
      <c r="HP686" s="5"/>
      <c r="HQ686" s="5"/>
      <c r="HR686" s="5"/>
      <c r="HS686" s="5"/>
      <c r="HT686" s="5"/>
      <c r="HU686" s="5"/>
      <c r="HV686" s="5"/>
      <c r="HW686" s="5"/>
      <c r="HX686" s="5"/>
      <c r="HY686" s="5"/>
      <c r="HZ686" s="5"/>
      <c r="IA686" s="5"/>
      <c r="IB686" s="5"/>
      <c r="IC686" s="5"/>
      <c r="ID686" s="5"/>
      <c r="IE686" s="5"/>
      <c r="IF686" s="5"/>
      <c r="IG686" s="5"/>
      <c r="IH686" s="5"/>
      <c r="II686" s="5"/>
      <c r="IJ686" s="5"/>
      <c r="IK686" s="5"/>
      <c r="IL686" s="5"/>
      <c r="IM686" s="5"/>
      <c r="IN686" s="5"/>
      <c r="IO686" s="5"/>
      <c r="IP686" s="5"/>
      <c r="IQ686" s="5"/>
      <c r="IR686" s="5"/>
      <c r="IS686" s="5"/>
      <c r="IT686" s="5"/>
      <c r="IU686" s="5"/>
      <c r="IV686" s="5"/>
    </row>
    <row r="687" spans="1:256" s="210" customFormat="1">
      <c r="A687" s="122"/>
      <c r="B687" s="116"/>
      <c r="C687" s="117"/>
      <c r="D687" s="118"/>
      <c r="E687" s="119"/>
      <c r="F687" s="120"/>
      <c r="G687" s="121"/>
      <c r="H687" s="6"/>
      <c r="I687" s="40"/>
      <c r="J687" s="41"/>
      <c r="K687" s="42"/>
      <c r="L687" s="38"/>
      <c r="N687" s="39"/>
      <c r="O687" s="39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  <c r="DT687" s="5"/>
      <c r="DU687" s="5"/>
      <c r="DV687" s="5"/>
      <c r="DW687" s="5"/>
      <c r="DX687" s="5"/>
      <c r="DY687" s="5"/>
      <c r="DZ687" s="5"/>
      <c r="EA687" s="5"/>
      <c r="EB687" s="5"/>
      <c r="EC687" s="5"/>
      <c r="ED687" s="5"/>
      <c r="EE687" s="5"/>
      <c r="EF687" s="5"/>
      <c r="EG687" s="5"/>
      <c r="EH687" s="5"/>
      <c r="EI687" s="5"/>
      <c r="EJ687" s="5"/>
      <c r="EK687" s="5"/>
      <c r="EL687" s="5"/>
      <c r="EM687" s="5"/>
      <c r="EN687" s="5"/>
      <c r="EO687" s="5"/>
      <c r="EP687" s="5"/>
      <c r="EQ687" s="5"/>
      <c r="ER687" s="5"/>
      <c r="ES687" s="5"/>
      <c r="ET687" s="5"/>
      <c r="EU687" s="5"/>
      <c r="EV687" s="5"/>
      <c r="EW687" s="5"/>
      <c r="EX687" s="5"/>
      <c r="EY687" s="5"/>
      <c r="EZ687" s="5"/>
      <c r="FA687" s="5"/>
      <c r="FB687" s="5"/>
      <c r="FC687" s="5"/>
      <c r="FD687" s="5"/>
      <c r="FE687" s="5"/>
      <c r="FF687" s="5"/>
      <c r="FG687" s="5"/>
      <c r="FH687" s="5"/>
      <c r="FI687" s="5"/>
      <c r="FJ687" s="5"/>
      <c r="FK687" s="5"/>
      <c r="FL687" s="5"/>
      <c r="FM687" s="5"/>
      <c r="FN687" s="5"/>
      <c r="FO687" s="5"/>
      <c r="FP687" s="5"/>
      <c r="FQ687" s="5"/>
      <c r="FR687" s="5"/>
      <c r="FS687" s="5"/>
      <c r="FT687" s="5"/>
      <c r="FU687" s="5"/>
      <c r="FV687" s="5"/>
      <c r="FW687" s="5"/>
      <c r="FX687" s="5"/>
      <c r="FY687" s="5"/>
      <c r="FZ687" s="5"/>
      <c r="GA687" s="5"/>
      <c r="GB687" s="5"/>
      <c r="GC687" s="5"/>
      <c r="GD687" s="5"/>
      <c r="GE687" s="5"/>
      <c r="GF687" s="5"/>
      <c r="GG687" s="5"/>
      <c r="GH687" s="5"/>
      <c r="GI687" s="5"/>
      <c r="GJ687" s="5"/>
      <c r="GK687" s="5"/>
      <c r="GL687" s="5"/>
      <c r="GM687" s="5"/>
      <c r="GN687" s="5"/>
      <c r="GO687" s="5"/>
      <c r="GP687" s="5"/>
      <c r="GQ687" s="5"/>
      <c r="GR687" s="5"/>
      <c r="GS687" s="5"/>
      <c r="GT687" s="5"/>
      <c r="GU687" s="5"/>
      <c r="GV687" s="5"/>
      <c r="GW687" s="5"/>
      <c r="GX687" s="5"/>
      <c r="GY687" s="5"/>
      <c r="GZ687" s="5"/>
      <c r="HA687" s="5"/>
      <c r="HB687" s="5"/>
      <c r="HC687" s="5"/>
      <c r="HD687" s="5"/>
      <c r="HE687" s="5"/>
      <c r="HF687" s="5"/>
      <c r="HG687" s="5"/>
      <c r="HH687" s="5"/>
      <c r="HI687" s="5"/>
      <c r="HJ687" s="5"/>
      <c r="HK687" s="5"/>
      <c r="HL687" s="5"/>
      <c r="HM687" s="5"/>
      <c r="HN687" s="5"/>
      <c r="HO687" s="5"/>
      <c r="HP687" s="5"/>
      <c r="HQ687" s="5"/>
      <c r="HR687" s="5"/>
      <c r="HS687" s="5"/>
      <c r="HT687" s="5"/>
      <c r="HU687" s="5"/>
      <c r="HV687" s="5"/>
      <c r="HW687" s="5"/>
      <c r="HX687" s="5"/>
      <c r="HY687" s="5"/>
      <c r="HZ687" s="5"/>
      <c r="IA687" s="5"/>
      <c r="IB687" s="5"/>
      <c r="IC687" s="5"/>
      <c r="ID687" s="5"/>
      <c r="IE687" s="5"/>
      <c r="IF687" s="5"/>
      <c r="IG687" s="5"/>
      <c r="IH687" s="5"/>
      <c r="II687" s="5"/>
      <c r="IJ687" s="5"/>
      <c r="IK687" s="5"/>
      <c r="IL687" s="5"/>
      <c r="IM687" s="5"/>
      <c r="IN687" s="5"/>
      <c r="IO687" s="5"/>
      <c r="IP687" s="5"/>
      <c r="IQ687" s="5"/>
      <c r="IR687" s="5"/>
      <c r="IS687" s="5"/>
      <c r="IT687" s="5"/>
      <c r="IU687" s="5"/>
      <c r="IV687" s="5"/>
    </row>
    <row r="689" spans="1:256" s="210" customFormat="1">
      <c r="A689" s="122"/>
      <c r="B689" s="116"/>
      <c r="C689" s="117"/>
      <c r="D689" s="118"/>
      <c r="E689" s="119"/>
      <c r="F689" s="120"/>
      <c r="G689" s="121"/>
      <c r="H689" s="6"/>
      <c r="I689" s="40"/>
      <c r="J689" s="41"/>
      <c r="K689" s="42"/>
      <c r="L689" s="38"/>
      <c r="N689" s="39"/>
      <c r="O689" s="39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  <c r="DT689" s="5"/>
      <c r="DU689" s="5"/>
      <c r="DV689" s="5"/>
      <c r="DW689" s="5"/>
      <c r="DX689" s="5"/>
      <c r="DY689" s="5"/>
      <c r="DZ689" s="5"/>
      <c r="EA689" s="5"/>
      <c r="EB689" s="5"/>
      <c r="EC689" s="5"/>
      <c r="ED689" s="5"/>
      <c r="EE689" s="5"/>
      <c r="EF689" s="5"/>
      <c r="EG689" s="5"/>
      <c r="EH689" s="5"/>
      <c r="EI689" s="5"/>
      <c r="EJ689" s="5"/>
      <c r="EK689" s="5"/>
      <c r="EL689" s="5"/>
      <c r="EM689" s="5"/>
      <c r="EN689" s="5"/>
      <c r="EO689" s="5"/>
      <c r="EP689" s="5"/>
      <c r="EQ689" s="5"/>
      <c r="ER689" s="5"/>
      <c r="ES689" s="5"/>
      <c r="ET689" s="5"/>
      <c r="EU689" s="5"/>
      <c r="EV689" s="5"/>
      <c r="EW689" s="5"/>
      <c r="EX689" s="5"/>
      <c r="EY689" s="5"/>
      <c r="EZ689" s="5"/>
      <c r="FA689" s="5"/>
      <c r="FB689" s="5"/>
      <c r="FC689" s="5"/>
      <c r="FD689" s="5"/>
      <c r="FE689" s="5"/>
      <c r="FF689" s="5"/>
      <c r="FG689" s="5"/>
      <c r="FH689" s="5"/>
      <c r="FI689" s="5"/>
      <c r="FJ689" s="5"/>
      <c r="FK689" s="5"/>
      <c r="FL689" s="5"/>
      <c r="FM689" s="5"/>
      <c r="FN689" s="5"/>
      <c r="FO689" s="5"/>
      <c r="FP689" s="5"/>
      <c r="FQ689" s="5"/>
      <c r="FR689" s="5"/>
      <c r="FS689" s="5"/>
      <c r="FT689" s="5"/>
      <c r="FU689" s="5"/>
      <c r="FV689" s="5"/>
      <c r="FW689" s="5"/>
      <c r="FX689" s="5"/>
      <c r="FY689" s="5"/>
      <c r="FZ689" s="5"/>
      <c r="GA689" s="5"/>
      <c r="GB689" s="5"/>
      <c r="GC689" s="5"/>
      <c r="GD689" s="5"/>
      <c r="GE689" s="5"/>
      <c r="GF689" s="5"/>
      <c r="GG689" s="5"/>
      <c r="GH689" s="5"/>
      <c r="GI689" s="5"/>
      <c r="GJ689" s="5"/>
      <c r="GK689" s="5"/>
      <c r="GL689" s="5"/>
      <c r="GM689" s="5"/>
      <c r="GN689" s="5"/>
      <c r="GO689" s="5"/>
      <c r="GP689" s="5"/>
      <c r="GQ689" s="5"/>
      <c r="GR689" s="5"/>
      <c r="GS689" s="5"/>
      <c r="GT689" s="5"/>
      <c r="GU689" s="5"/>
      <c r="GV689" s="5"/>
      <c r="GW689" s="5"/>
      <c r="GX689" s="5"/>
      <c r="GY689" s="5"/>
      <c r="GZ689" s="5"/>
      <c r="HA689" s="5"/>
      <c r="HB689" s="5"/>
      <c r="HC689" s="5"/>
      <c r="HD689" s="5"/>
      <c r="HE689" s="5"/>
      <c r="HF689" s="5"/>
      <c r="HG689" s="5"/>
      <c r="HH689" s="5"/>
      <c r="HI689" s="5"/>
      <c r="HJ689" s="5"/>
      <c r="HK689" s="5"/>
      <c r="HL689" s="5"/>
      <c r="HM689" s="5"/>
      <c r="HN689" s="5"/>
      <c r="HO689" s="5"/>
      <c r="HP689" s="5"/>
      <c r="HQ689" s="5"/>
      <c r="HR689" s="5"/>
      <c r="HS689" s="5"/>
      <c r="HT689" s="5"/>
      <c r="HU689" s="5"/>
      <c r="HV689" s="5"/>
      <c r="HW689" s="5"/>
      <c r="HX689" s="5"/>
      <c r="HY689" s="5"/>
      <c r="HZ689" s="5"/>
      <c r="IA689" s="5"/>
      <c r="IB689" s="5"/>
      <c r="IC689" s="5"/>
      <c r="ID689" s="5"/>
      <c r="IE689" s="5"/>
      <c r="IF689" s="5"/>
      <c r="IG689" s="5"/>
      <c r="IH689" s="5"/>
      <c r="II689" s="5"/>
      <c r="IJ689" s="5"/>
      <c r="IK689" s="5"/>
      <c r="IL689" s="5"/>
      <c r="IM689" s="5"/>
      <c r="IN689" s="5"/>
      <c r="IO689" s="5"/>
      <c r="IP689" s="5"/>
      <c r="IQ689" s="5"/>
      <c r="IR689" s="5"/>
      <c r="IS689" s="5"/>
      <c r="IT689" s="5"/>
      <c r="IU689" s="5"/>
      <c r="IV689" s="5"/>
    </row>
    <row r="690" spans="1:256" s="210" customFormat="1">
      <c r="A690" s="122"/>
      <c r="B690" s="116"/>
      <c r="C690" s="117"/>
      <c r="D690" s="118"/>
      <c r="E690" s="119"/>
      <c r="F690" s="120"/>
      <c r="G690" s="121"/>
      <c r="H690" s="6"/>
      <c r="I690" s="40"/>
      <c r="J690" s="41"/>
      <c r="K690" s="42"/>
      <c r="L690" s="38"/>
      <c r="N690" s="39"/>
      <c r="O690" s="39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5"/>
      <c r="DW690" s="5"/>
      <c r="DX690" s="5"/>
      <c r="DY690" s="5"/>
      <c r="DZ690" s="5"/>
      <c r="EA690" s="5"/>
      <c r="EB690" s="5"/>
      <c r="EC690" s="5"/>
      <c r="ED690" s="5"/>
      <c r="EE690" s="5"/>
      <c r="EF690" s="5"/>
      <c r="EG690" s="5"/>
      <c r="EH690" s="5"/>
      <c r="EI690" s="5"/>
      <c r="EJ690" s="5"/>
      <c r="EK690" s="5"/>
      <c r="EL690" s="5"/>
      <c r="EM690" s="5"/>
      <c r="EN690" s="5"/>
      <c r="EO690" s="5"/>
      <c r="EP690" s="5"/>
      <c r="EQ690" s="5"/>
      <c r="ER690" s="5"/>
      <c r="ES690" s="5"/>
      <c r="ET690" s="5"/>
      <c r="EU690" s="5"/>
      <c r="EV690" s="5"/>
      <c r="EW690" s="5"/>
      <c r="EX690" s="5"/>
      <c r="EY690" s="5"/>
      <c r="EZ690" s="5"/>
      <c r="FA690" s="5"/>
      <c r="FB690" s="5"/>
      <c r="FC690" s="5"/>
      <c r="FD690" s="5"/>
      <c r="FE690" s="5"/>
      <c r="FF690" s="5"/>
      <c r="FG690" s="5"/>
      <c r="FH690" s="5"/>
      <c r="FI690" s="5"/>
      <c r="FJ690" s="5"/>
      <c r="FK690" s="5"/>
      <c r="FL690" s="5"/>
      <c r="FM690" s="5"/>
      <c r="FN690" s="5"/>
      <c r="FO690" s="5"/>
      <c r="FP690" s="5"/>
      <c r="FQ690" s="5"/>
      <c r="FR690" s="5"/>
      <c r="FS690" s="5"/>
      <c r="FT690" s="5"/>
      <c r="FU690" s="5"/>
      <c r="FV690" s="5"/>
      <c r="FW690" s="5"/>
      <c r="FX690" s="5"/>
      <c r="FY690" s="5"/>
      <c r="FZ690" s="5"/>
      <c r="GA690" s="5"/>
      <c r="GB690" s="5"/>
      <c r="GC690" s="5"/>
      <c r="GD690" s="5"/>
      <c r="GE690" s="5"/>
      <c r="GF690" s="5"/>
      <c r="GG690" s="5"/>
      <c r="GH690" s="5"/>
      <c r="GI690" s="5"/>
      <c r="GJ690" s="5"/>
      <c r="GK690" s="5"/>
      <c r="GL690" s="5"/>
      <c r="GM690" s="5"/>
      <c r="GN690" s="5"/>
      <c r="GO690" s="5"/>
      <c r="GP690" s="5"/>
      <c r="GQ690" s="5"/>
      <c r="GR690" s="5"/>
      <c r="GS690" s="5"/>
      <c r="GT690" s="5"/>
      <c r="GU690" s="5"/>
      <c r="GV690" s="5"/>
      <c r="GW690" s="5"/>
      <c r="GX690" s="5"/>
      <c r="GY690" s="5"/>
      <c r="GZ690" s="5"/>
      <c r="HA690" s="5"/>
      <c r="HB690" s="5"/>
      <c r="HC690" s="5"/>
      <c r="HD690" s="5"/>
      <c r="HE690" s="5"/>
      <c r="HF690" s="5"/>
      <c r="HG690" s="5"/>
      <c r="HH690" s="5"/>
      <c r="HI690" s="5"/>
      <c r="HJ690" s="5"/>
      <c r="HK690" s="5"/>
      <c r="HL690" s="5"/>
      <c r="HM690" s="5"/>
      <c r="HN690" s="5"/>
      <c r="HO690" s="5"/>
      <c r="HP690" s="5"/>
      <c r="HQ690" s="5"/>
      <c r="HR690" s="5"/>
      <c r="HS690" s="5"/>
      <c r="HT690" s="5"/>
      <c r="HU690" s="5"/>
      <c r="HV690" s="5"/>
      <c r="HW690" s="5"/>
      <c r="HX690" s="5"/>
      <c r="HY690" s="5"/>
      <c r="HZ690" s="5"/>
      <c r="IA690" s="5"/>
      <c r="IB690" s="5"/>
      <c r="IC690" s="5"/>
      <c r="ID690" s="5"/>
      <c r="IE690" s="5"/>
      <c r="IF690" s="5"/>
      <c r="IG690" s="5"/>
      <c r="IH690" s="5"/>
      <c r="II690" s="5"/>
      <c r="IJ690" s="5"/>
      <c r="IK690" s="5"/>
      <c r="IL690" s="5"/>
      <c r="IM690" s="5"/>
      <c r="IN690" s="5"/>
      <c r="IO690" s="5"/>
      <c r="IP690" s="5"/>
      <c r="IQ690" s="5"/>
      <c r="IR690" s="5"/>
      <c r="IS690" s="5"/>
      <c r="IT690" s="5"/>
      <c r="IU690" s="5"/>
      <c r="IV690" s="5"/>
    </row>
    <row r="692" spans="1:256" s="210" customFormat="1">
      <c r="A692" s="122"/>
      <c r="B692" s="116"/>
      <c r="C692" s="117"/>
      <c r="D692" s="118"/>
      <c r="E692" s="119"/>
      <c r="F692" s="120"/>
      <c r="G692" s="121"/>
      <c r="H692" s="6"/>
      <c r="I692" s="40"/>
      <c r="J692" s="41"/>
      <c r="K692" s="42"/>
      <c r="L692" s="38"/>
      <c r="N692" s="39"/>
      <c r="O692" s="39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  <c r="DT692" s="5"/>
      <c r="DU692" s="5"/>
      <c r="DV692" s="5"/>
      <c r="DW692" s="5"/>
      <c r="DX692" s="5"/>
      <c r="DY692" s="5"/>
      <c r="DZ692" s="5"/>
      <c r="EA692" s="5"/>
      <c r="EB692" s="5"/>
      <c r="EC692" s="5"/>
      <c r="ED692" s="5"/>
      <c r="EE692" s="5"/>
      <c r="EF692" s="5"/>
      <c r="EG692" s="5"/>
      <c r="EH692" s="5"/>
      <c r="EI692" s="5"/>
      <c r="EJ692" s="5"/>
      <c r="EK692" s="5"/>
      <c r="EL692" s="5"/>
      <c r="EM692" s="5"/>
      <c r="EN692" s="5"/>
      <c r="EO692" s="5"/>
      <c r="EP692" s="5"/>
      <c r="EQ692" s="5"/>
      <c r="ER692" s="5"/>
      <c r="ES692" s="5"/>
      <c r="ET692" s="5"/>
      <c r="EU692" s="5"/>
      <c r="EV692" s="5"/>
      <c r="EW692" s="5"/>
      <c r="EX692" s="5"/>
      <c r="EY692" s="5"/>
      <c r="EZ692" s="5"/>
      <c r="FA692" s="5"/>
      <c r="FB692" s="5"/>
      <c r="FC692" s="5"/>
      <c r="FD692" s="5"/>
      <c r="FE692" s="5"/>
      <c r="FF692" s="5"/>
      <c r="FG692" s="5"/>
      <c r="FH692" s="5"/>
      <c r="FI692" s="5"/>
      <c r="FJ692" s="5"/>
      <c r="FK692" s="5"/>
      <c r="FL692" s="5"/>
      <c r="FM692" s="5"/>
      <c r="FN692" s="5"/>
      <c r="FO692" s="5"/>
      <c r="FP692" s="5"/>
      <c r="FQ692" s="5"/>
      <c r="FR692" s="5"/>
      <c r="FS692" s="5"/>
      <c r="FT692" s="5"/>
      <c r="FU692" s="5"/>
      <c r="FV692" s="5"/>
      <c r="FW692" s="5"/>
      <c r="FX692" s="5"/>
      <c r="FY692" s="5"/>
      <c r="FZ692" s="5"/>
      <c r="GA692" s="5"/>
      <c r="GB692" s="5"/>
      <c r="GC692" s="5"/>
      <c r="GD692" s="5"/>
      <c r="GE692" s="5"/>
      <c r="GF692" s="5"/>
      <c r="GG692" s="5"/>
      <c r="GH692" s="5"/>
      <c r="GI692" s="5"/>
      <c r="GJ692" s="5"/>
      <c r="GK692" s="5"/>
      <c r="GL692" s="5"/>
      <c r="GM692" s="5"/>
      <c r="GN692" s="5"/>
      <c r="GO692" s="5"/>
      <c r="GP692" s="5"/>
      <c r="GQ692" s="5"/>
      <c r="GR692" s="5"/>
      <c r="GS692" s="5"/>
      <c r="GT692" s="5"/>
      <c r="GU692" s="5"/>
      <c r="GV692" s="5"/>
      <c r="GW692" s="5"/>
      <c r="GX692" s="5"/>
      <c r="GY692" s="5"/>
      <c r="GZ692" s="5"/>
      <c r="HA692" s="5"/>
      <c r="HB692" s="5"/>
      <c r="HC692" s="5"/>
      <c r="HD692" s="5"/>
      <c r="HE692" s="5"/>
      <c r="HF692" s="5"/>
      <c r="HG692" s="5"/>
      <c r="HH692" s="5"/>
      <c r="HI692" s="5"/>
      <c r="HJ692" s="5"/>
      <c r="HK692" s="5"/>
      <c r="HL692" s="5"/>
      <c r="HM692" s="5"/>
      <c r="HN692" s="5"/>
      <c r="HO692" s="5"/>
      <c r="HP692" s="5"/>
      <c r="HQ692" s="5"/>
      <c r="HR692" s="5"/>
      <c r="HS692" s="5"/>
      <c r="HT692" s="5"/>
      <c r="HU692" s="5"/>
      <c r="HV692" s="5"/>
      <c r="HW692" s="5"/>
      <c r="HX692" s="5"/>
      <c r="HY692" s="5"/>
      <c r="HZ692" s="5"/>
      <c r="IA692" s="5"/>
      <c r="IB692" s="5"/>
      <c r="IC692" s="5"/>
      <c r="ID692" s="5"/>
      <c r="IE692" s="5"/>
      <c r="IF692" s="5"/>
      <c r="IG692" s="5"/>
      <c r="IH692" s="5"/>
      <c r="II692" s="5"/>
      <c r="IJ692" s="5"/>
      <c r="IK692" s="5"/>
      <c r="IL692" s="5"/>
      <c r="IM692" s="5"/>
      <c r="IN692" s="5"/>
      <c r="IO692" s="5"/>
      <c r="IP692" s="5"/>
      <c r="IQ692" s="5"/>
      <c r="IR692" s="5"/>
      <c r="IS692" s="5"/>
      <c r="IT692" s="5"/>
      <c r="IU692" s="5"/>
      <c r="IV692" s="5"/>
    </row>
    <row r="694" spans="1:256" s="210" customFormat="1">
      <c r="A694" s="122"/>
      <c r="B694" s="116"/>
      <c r="C694" s="117"/>
      <c r="D694" s="118"/>
      <c r="E694" s="119"/>
      <c r="F694" s="120"/>
      <c r="G694" s="121"/>
      <c r="H694" s="6"/>
      <c r="I694" s="40"/>
      <c r="J694" s="41"/>
      <c r="K694" s="42"/>
      <c r="L694" s="38"/>
      <c r="N694" s="39"/>
      <c r="O694" s="39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5"/>
      <c r="DW694" s="5"/>
      <c r="DX694" s="5"/>
      <c r="DY694" s="5"/>
      <c r="DZ694" s="5"/>
      <c r="EA694" s="5"/>
      <c r="EB694" s="5"/>
      <c r="EC694" s="5"/>
      <c r="ED694" s="5"/>
      <c r="EE694" s="5"/>
      <c r="EF694" s="5"/>
      <c r="EG694" s="5"/>
      <c r="EH694" s="5"/>
      <c r="EI694" s="5"/>
      <c r="EJ694" s="5"/>
      <c r="EK694" s="5"/>
      <c r="EL694" s="5"/>
      <c r="EM694" s="5"/>
      <c r="EN694" s="5"/>
      <c r="EO694" s="5"/>
      <c r="EP694" s="5"/>
      <c r="EQ694" s="5"/>
      <c r="ER694" s="5"/>
      <c r="ES694" s="5"/>
      <c r="ET694" s="5"/>
      <c r="EU694" s="5"/>
      <c r="EV694" s="5"/>
      <c r="EW694" s="5"/>
      <c r="EX694" s="5"/>
      <c r="EY694" s="5"/>
      <c r="EZ694" s="5"/>
      <c r="FA694" s="5"/>
      <c r="FB694" s="5"/>
      <c r="FC694" s="5"/>
      <c r="FD694" s="5"/>
      <c r="FE694" s="5"/>
      <c r="FF694" s="5"/>
      <c r="FG694" s="5"/>
      <c r="FH694" s="5"/>
      <c r="FI694" s="5"/>
      <c r="FJ694" s="5"/>
      <c r="FK694" s="5"/>
      <c r="FL694" s="5"/>
      <c r="FM694" s="5"/>
      <c r="FN694" s="5"/>
      <c r="FO694" s="5"/>
      <c r="FP694" s="5"/>
      <c r="FQ694" s="5"/>
      <c r="FR694" s="5"/>
      <c r="FS694" s="5"/>
      <c r="FT694" s="5"/>
      <c r="FU694" s="5"/>
      <c r="FV694" s="5"/>
      <c r="FW694" s="5"/>
      <c r="FX694" s="5"/>
      <c r="FY694" s="5"/>
      <c r="FZ694" s="5"/>
      <c r="GA694" s="5"/>
      <c r="GB694" s="5"/>
      <c r="GC694" s="5"/>
      <c r="GD694" s="5"/>
      <c r="GE694" s="5"/>
      <c r="GF694" s="5"/>
      <c r="GG694" s="5"/>
      <c r="GH694" s="5"/>
      <c r="GI694" s="5"/>
      <c r="GJ694" s="5"/>
      <c r="GK694" s="5"/>
      <c r="GL694" s="5"/>
      <c r="GM694" s="5"/>
      <c r="GN694" s="5"/>
      <c r="GO694" s="5"/>
      <c r="GP694" s="5"/>
      <c r="GQ694" s="5"/>
      <c r="GR694" s="5"/>
      <c r="GS694" s="5"/>
      <c r="GT694" s="5"/>
      <c r="GU694" s="5"/>
      <c r="GV694" s="5"/>
      <c r="GW694" s="5"/>
      <c r="GX694" s="5"/>
      <c r="GY694" s="5"/>
      <c r="GZ694" s="5"/>
      <c r="HA694" s="5"/>
      <c r="HB694" s="5"/>
      <c r="HC694" s="5"/>
      <c r="HD694" s="5"/>
      <c r="HE694" s="5"/>
      <c r="HF694" s="5"/>
      <c r="HG694" s="5"/>
      <c r="HH694" s="5"/>
      <c r="HI694" s="5"/>
      <c r="HJ694" s="5"/>
      <c r="HK694" s="5"/>
      <c r="HL694" s="5"/>
      <c r="HM694" s="5"/>
      <c r="HN694" s="5"/>
      <c r="HO694" s="5"/>
      <c r="HP694" s="5"/>
      <c r="HQ694" s="5"/>
      <c r="HR694" s="5"/>
      <c r="HS694" s="5"/>
      <c r="HT694" s="5"/>
      <c r="HU694" s="5"/>
      <c r="HV694" s="5"/>
      <c r="HW694" s="5"/>
      <c r="HX694" s="5"/>
      <c r="HY694" s="5"/>
      <c r="HZ694" s="5"/>
      <c r="IA694" s="5"/>
      <c r="IB694" s="5"/>
      <c r="IC694" s="5"/>
      <c r="ID694" s="5"/>
      <c r="IE694" s="5"/>
      <c r="IF694" s="5"/>
      <c r="IG694" s="5"/>
      <c r="IH694" s="5"/>
      <c r="II694" s="5"/>
      <c r="IJ694" s="5"/>
      <c r="IK694" s="5"/>
      <c r="IL694" s="5"/>
      <c r="IM694" s="5"/>
      <c r="IN694" s="5"/>
      <c r="IO694" s="5"/>
      <c r="IP694" s="5"/>
      <c r="IQ694" s="5"/>
      <c r="IR694" s="5"/>
      <c r="IS694" s="5"/>
      <c r="IT694" s="5"/>
      <c r="IU694" s="5"/>
      <c r="IV694" s="5"/>
    </row>
    <row r="696" spans="1:256" s="210" customFormat="1">
      <c r="A696" s="122"/>
      <c r="B696" s="116"/>
      <c r="C696" s="117"/>
      <c r="D696" s="118"/>
      <c r="E696" s="119"/>
      <c r="F696" s="120"/>
      <c r="G696" s="121"/>
      <c r="H696" s="6"/>
      <c r="I696" s="40"/>
      <c r="J696" s="41"/>
      <c r="K696" s="42"/>
      <c r="L696" s="38"/>
      <c r="N696" s="39"/>
      <c r="O696" s="39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  <c r="DT696" s="5"/>
      <c r="DU696" s="5"/>
      <c r="DV696" s="5"/>
      <c r="DW696" s="5"/>
      <c r="DX696" s="5"/>
      <c r="DY696" s="5"/>
      <c r="DZ696" s="5"/>
      <c r="EA696" s="5"/>
      <c r="EB696" s="5"/>
      <c r="EC696" s="5"/>
      <c r="ED696" s="5"/>
      <c r="EE696" s="5"/>
      <c r="EF696" s="5"/>
      <c r="EG696" s="5"/>
      <c r="EH696" s="5"/>
      <c r="EI696" s="5"/>
      <c r="EJ696" s="5"/>
      <c r="EK696" s="5"/>
      <c r="EL696" s="5"/>
      <c r="EM696" s="5"/>
      <c r="EN696" s="5"/>
      <c r="EO696" s="5"/>
      <c r="EP696" s="5"/>
      <c r="EQ696" s="5"/>
      <c r="ER696" s="5"/>
      <c r="ES696" s="5"/>
      <c r="ET696" s="5"/>
      <c r="EU696" s="5"/>
      <c r="EV696" s="5"/>
      <c r="EW696" s="5"/>
      <c r="EX696" s="5"/>
      <c r="EY696" s="5"/>
      <c r="EZ696" s="5"/>
      <c r="FA696" s="5"/>
      <c r="FB696" s="5"/>
      <c r="FC696" s="5"/>
      <c r="FD696" s="5"/>
      <c r="FE696" s="5"/>
      <c r="FF696" s="5"/>
      <c r="FG696" s="5"/>
      <c r="FH696" s="5"/>
      <c r="FI696" s="5"/>
      <c r="FJ696" s="5"/>
      <c r="FK696" s="5"/>
      <c r="FL696" s="5"/>
      <c r="FM696" s="5"/>
      <c r="FN696" s="5"/>
      <c r="FO696" s="5"/>
      <c r="FP696" s="5"/>
      <c r="FQ696" s="5"/>
      <c r="FR696" s="5"/>
      <c r="FS696" s="5"/>
      <c r="FT696" s="5"/>
      <c r="FU696" s="5"/>
      <c r="FV696" s="5"/>
      <c r="FW696" s="5"/>
      <c r="FX696" s="5"/>
      <c r="FY696" s="5"/>
      <c r="FZ696" s="5"/>
      <c r="GA696" s="5"/>
      <c r="GB696" s="5"/>
      <c r="GC696" s="5"/>
      <c r="GD696" s="5"/>
      <c r="GE696" s="5"/>
      <c r="GF696" s="5"/>
      <c r="GG696" s="5"/>
      <c r="GH696" s="5"/>
      <c r="GI696" s="5"/>
      <c r="GJ696" s="5"/>
      <c r="GK696" s="5"/>
      <c r="GL696" s="5"/>
      <c r="GM696" s="5"/>
      <c r="GN696" s="5"/>
      <c r="GO696" s="5"/>
      <c r="GP696" s="5"/>
      <c r="GQ696" s="5"/>
      <c r="GR696" s="5"/>
      <c r="GS696" s="5"/>
      <c r="GT696" s="5"/>
      <c r="GU696" s="5"/>
      <c r="GV696" s="5"/>
      <c r="GW696" s="5"/>
      <c r="GX696" s="5"/>
      <c r="GY696" s="5"/>
      <c r="GZ696" s="5"/>
      <c r="HA696" s="5"/>
      <c r="HB696" s="5"/>
      <c r="HC696" s="5"/>
      <c r="HD696" s="5"/>
      <c r="HE696" s="5"/>
      <c r="HF696" s="5"/>
      <c r="HG696" s="5"/>
      <c r="HH696" s="5"/>
      <c r="HI696" s="5"/>
      <c r="HJ696" s="5"/>
      <c r="HK696" s="5"/>
      <c r="HL696" s="5"/>
      <c r="HM696" s="5"/>
      <c r="HN696" s="5"/>
      <c r="HO696" s="5"/>
      <c r="HP696" s="5"/>
      <c r="HQ696" s="5"/>
      <c r="HR696" s="5"/>
      <c r="HS696" s="5"/>
      <c r="HT696" s="5"/>
      <c r="HU696" s="5"/>
      <c r="HV696" s="5"/>
      <c r="HW696" s="5"/>
      <c r="HX696" s="5"/>
      <c r="HY696" s="5"/>
      <c r="HZ696" s="5"/>
      <c r="IA696" s="5"/>
      <c r="IB696" s="5"/>
      <c r="IC696" s="5"/>
      <c r="ID696" s="5"/>
      <c r="IE696" s="5"/>
      <c r="IF696" s="5"/>
      <c r="IG696" s="5"/>
      <c r="IH696" s="5"/>
      <c r="II696" s="5"/>
      <c r="IJ696" s="5"/>
      <c r="IK696" s="5"/>
      <c r="IL696" s="5"/>
      <c r="IM696" s="5"/>
      <c r="IN696" s="5"/>
      <c r="IO696" s="5"/>
      <c r="IP696" s="5"/>
      <c r="IQ696" s="5"/>
      <c r="IR696" s="5"/>
      <c r="IS696" s="5"/>
      <c r="IT696" s="5"/>
      <c r="IU696" s="5"/>
      <c r="IV696" s="5"/>
    </row>
    <row r="697" spans="1:256" s="210" customFormat="1">
      <c r="A697" s="122"/>
      <c r="B697" s="116"/>
      <c r="C697" s="117"/>
      <c r="D697" s="118"/>
      <c r="E697" s="119"/>
      <c r="F697" s="120"/>
      <c r="G697" s="121"/>
      <c r="H697" s="6"/>
      <c r="I697" s="40"/>
      <c r="J697" s="41"/>
      <c r="K697" s="42"/>
      <c r="L697" s="38"/>
      <c r="N697" s="39"/>
      <c r="O697" s="39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  <c r="DT697" s="5"/>
      <c r="DU697" s="5"/>
      <c r="DV697" s="5"/>
      <c r="DW697" s="5"/>
      <c r="DX697" s="5"/>
      <c r="DY697" s="5"/>
      <c r="DZ697" s="5"/>
      <c r="EA697" s="5"/>
      <c r="EB697" s="5"/>
      <c r="EC697" s="5"/>
      <c r="ED697" s="5"/>
      <c r="EE697" s="5"/>
      <c r="EF697" s="5"/>
      <c r="EG697" s="5"/>
      <c r="EH697" s="5"/>
      <c r="EI697" s="5"/>
      <c r="EJ697" s="5"/>
      <c r="EK697" s="5"/>
      <c r="EL697" s="5"/>
      <c r="EM697" s="5"/>
      <c r="EN697" s="5"/>
      <c r="EO697" s="5"/>
      <c r="EP697" s="5"/>
      <c r="EQ697" s="5"/>
      <c r="ER697" s="5"/>
      <c r="ES697" s="5"/>
      <c r="ET697" s="5"/>
      <c r="EU697" s="5"/>
      <c r="EV697" s="5"/>
      <c r="EW697" s="5"/>
      <c r="EX697" s="5"/>
      <c r="EY697" s="5"/>
      <c r="EZ697" s="5"/>
      <c r="FA697" s="5"/>
      <c r="FB697" s="5"/>
      <c r="FC697" s="5"/>
      <c r="FD697" s="5"/>
      <c r="FE697" s="5"/>
      <c r="FF697" s="5"/>
      <c r="FG697" s="5"/>
      <c r="FH697" s="5"/>
      <c r="FI697" s="5"/>
      <c r="FJ697" s="5"/>
      <c r="FK697" s="5"/>
      <c r="FL697" s="5"/>
      <c r="FM697" s="5"/>
      <c r="FN697" s="5"/>
      <c r="FO697" s="5"/>
      <c r="FP697" s="5"/>
      <c r="FQ697" s="5"/>
      <c r="FR697" s="5"/>
      <c r="FS697" s="5"/>
      <c r="FT697" s="5"/>
      <c r="FU697" s="5"/>
      <c r="FV697" s="5"/>
      <c r="FW697" s="5"/>
      <c r="FX697" s="5"/>
      <c r="FY697" s="5"/>
      <c r="FZ697" s="5"/>
      <c r="GA697" s="5"/>
      <c r="GB697" s="5"/>
      <c r="GC697" s="5"/>
      <c r="GD697" s="5"/>
      <c r="GE697" s="5"/>
      <c r="GF697" s="5"/>
      <c r="GG697" s="5"/>
      <c r="GH697" s="5"/>
      <c r="GI697" s="5"/>
      <c r="GJ697" s="5"/>
      <c r="GK697" s="5"/>
      <c r="GL697" s="5"/>
      <c r="GM697" s="5"/>
      <c r="GN697" s="5"/>
      <c r="GO697" s="5"/>
      <c r="GP697" s="5"/>
      <c r="GQ697" s="5"/>
      <c r="GR697" s="5"/>
      <c r="GS697" s="5"/>
      <c r="GT697" s="5"/>
      <c r="GU697" s="5"/>
      <c r="GV697" s="5"/>
      <c r="GW697" s="5"/>
      <c r="GX697" s="5"/>
      <c r="GY697" s="5"/>
      <c r="GZ697" s="5"/>
      <c r="HA697" s="5"/>
      <c r="HB697" s="5"/>
      <c r="HC697" s="5"/>
      <c r="HD697" s="5"/>
      <c r="HE697" s="5"/>
      <c r="HF697" s="5"/>
      <c r="HG697" s="5"/>
      <c r="HH697" s="5"/>
      <c r="HI697" s="5"/>
      <c r="HJ697" s="5"/>
      <c r="HK697" s="5"/>
      <c r="HL697" s="5"/>
      <c r="HM697" s="5"/>
      <c r="HN697" s="5"/>
      <c r="HO697" s="5"/>
      <c r="HP697" s="5"/>
      <c r="HQ697" s="5"/>
      <c r="HR697" s="5"/>
      <c r="HS697" s="5"/>
      <c r="HT697" s="5"/>
      <c r="HU697" s="5"/>
      <c r="HV697" s="5"/>
      <c r="HW697" s="5"/>
      <c r="HX697" s="5"/>
      <c r="HY697" s="5"/>
      <c r="HZ697" s="5"/>
      <c r="IA697" s="5"/>
      <c r="IB697" s="5"/>
      <c r="IC697" s="5"/>
      <c r="ID697" s="5"/>
      <c r="IE697" s="5"/>
      <c r="IF697" s="5"/>
      <c r="IG697" s="5"/>
      <c r="IH697" s="5"/>
      <c r="II697" s="5"/>
      <c r="IJ697" s="5"/>
      <c r="IK697" s="5"/>
      <c r="IL697" s="5"/>
      <c r="IM697" s="5"/>
      <c r="IN697" s="5"/>
      <c r="IO697" s="5"/>
      <c r="IP697" s="5"/>
      <c r="IQ697" s="5"/>
      <c r="IR697" s="5"/>
      <c r="IS697" s="5"/>
      <c r="IT697" s="5"/>
      <c r="IU697" s="5"/>
      <c r="IV697" s="5"/>
    </row>
    <row r="699" spans="1:256" s="210" customFormat="1">
      <c r="A699" s="122"/>
      <c r="B699" s="116"/>
      <c r="C699" s="117"/>
      <c r="D699" s="118"/>
      <c r="E699" s="119"/>
      <c r="F699" s="120"/>
      <c r="G699" s="121"/>
      <c r="H699" s="6"/>
      <c r="I699" s="40"/>
      <c r="J699" s="41"/>
      <c r="K699" s="42"/>
      <c r="L699" s="38"/>
      <c r="N699" s="39"/>
      <c r="O699" s="39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  <c r="DT699" s="5"/>
      <c r="DU699" s="5"/>
      <c r="DV699" s="5"/>
      <c r="DW699" s="5"/>
      <c r="DX699" s="5"/>
      <c r="DY699" s="5"/>
      <c r="DZ699" s="5"/>
      <c r="EA699" s="5"/>
      <c r="EB699" s="5"/>
      <c r="EC699" s="5"/>
      <c r="ED699" s="5"/>
      <c r="EE699" s="5"/>
      <c r="EF699" s="5"/>
      <c r="EG699" s="5"/>
      <c r="EH699" s="5"/>
      <c r="EI699" s="5"/>
      <c r="EJ699" s="5"/>
      <c r="EK699" s="5"/>
      <c r="EL699" s="5"/>
      <c r="EM699" s="5"/>
      <c r="EN699" s="5"/>
      <c r="EO699" s="5"/>
      <c r="EP699" s="5"/>
      <c r="EQ699" s="5"/>
      <c r="ER699" s="5"/>
      <c r="ES699" s="5"/>
      <c r="ET699" s="5"/>
      <c r="EU699" s="5"/>
      <c r="EV699" s="5"/>
      <c r="EW699" s="5"/>
      <c r="EX699" s="5"/>
      <c r="EY699" s="5"/>
      <c r="EZ699" s="5"/>
      <c r="FA699" s="5"/>
      <c r="FB699" s="5"/>
      <c r="FC699" s="5"/>
      <c r="FD699" s="5"/>
      <c r="FE699" s="5"/>
      <c r="FF699" s="5"/>
      <c r="FG699" s="5"/>
      <c r="FH699" s="5"/>
      <c r="FI699" s="5"/>
      <c r="FJ699" s="5"/>
      <c r="FK699" s="5"/>
      <c r="FL699" s="5"/>
      <c r="FM699" s="5"/>
      <c r="FN699" s="5"/>
      <c r="FO699" s="5"/>
      <c r="FP699" s="5"/>
      <c r="FQ699" s="5"/>
      <c r="FR699" s="5"/>
      <c r="FS699" s="5"/>
      <c r="FT699" s="5"/>
      <c r="FU699" s="5"/>
      <c r="FV699" s="5"/>
      <c r="FW699" s="5"/>
      <c r="FX699" s="5"/>
      <c r="FY699" s="5"/>
      <c r="FZ699" s="5"/>
      <c r="GA699" s="5"/>
      <c r="GB699" s="5"/>
      <c r="GC699" s="5"/>
      <c r="GD699" s="5"/>
      <c r="GE699" s="5"/>
      <c r="GF699" s="5"/>
      <c r="GG699" s="5"/>
      <c r="GH699" s="5"/>
      <c r="GI699" s="5"/>
      <c r="GJ699" s="5"/>
      <c r="GK699" s="5"/>
      <c r="GL699" s="5"/>
      <c r="GM699" s="5"/>
      <c r="GN699" s="5"/>
      <c r="GO699" s="5"/>
      <c r="GP699" s="5"/>
      <c r="GQ699" s="5"/>
      <c r="GR699" s="5"/>
      <c r="GS699" s="5"/>
      <c r="GT699" s="5"/>
      <c r="GU699" s="5"/>
      <c r="GV699" s="5"/>
      <c r="GW699" s="5"/>
      <c r="GX699" s="5"/>
      <c r="GY699" s="5"/>
      <c r="GZ699" s="5"/>
      <c r="HA699" s="5"/>
      <c r="HB699" s="5"/>
      <c r="HC699" s="5"/>
      <c r="HD699" s="5"/>
      <c r="HE699" s="5"/>
      <c r="HF699" s="5"/>
      <c r="HG699" s="5"/>
      <c r="HH699" s="5"/>
      <c r="HI699" s="5"/>
      <c r="HJ699" s="5"/>
      <c r="HK699" s="5"/>
      <c r="HL699" s="5"/>
      <c r="HM699" s="5"/>
      <c r="HN699" s="5"/>
      <c r="HO699" s="5"/>
      <c r="HP699" s="5"/>
      <c r="HQ699" s="5"/>
      <c r="HR699" s="5"/>
      <c r="HS699" s="5"/>
      <c r="HT699" s="5"/>
      <c r="HU699" s="5"/>
      <c r="HV699" s="5"/>
      <c r="HW699" s="5"/>
      <c r="HX699" s="5"/>
      <c r="HY699" s="5"/>
      <c r="HZ699" s="5"/>
      <c r="IA699" s="5"/>
      <c r="IB699" s="5"/>
      <c r="IC699" s="5"/>
      <c r="ID699" s="5"/>
      <c r="IE699" s="5"/>
      <c r="IF699" s="5"/>
      <c r="IG699" s="5"/>
      <c r="IH699" s="5"/>
      <c r="II699" s="5"/>
      <c r="IJ699" s="5"/>
      <c r="IK699" s="5"/>
      <c r="IL699" s="5"/>
      <c r="IM699" s="5"/>
      <c r="IN699" s="5"/>
      <c r="IO699" s="5"/>
      <c r="IP699" s="5"/>
      <c r="IQ699" s="5"/>
      <c r="IR699" s="5"/>
      <c r="IS699" s="5"/>
      <c r="IT699" s="5"/>
      <c r="IU699" s="5"/>
      <c r="IV699" s="5"/>
    </row>
    <row r="701" spans="1:256" s="210" customFormat="1">
      <c r="A701" s="122"/>
      <c r="B701" s="116"/>
      <c r="C701" s="117"/>
      <c r="D701" s="118"/>
      <c r="E701" s="119"/>
      <c r="F701" s="120"/>
      <c r="G701" s="121"/>
      <c r="H701" s="6"/>
      <c r="I701" s="40"/>
      <c r="J701" s="41"/>
      <c r="K701" s="42"/>
      <c r="L701" s="38"/>
      <c r="N701" s="39"/>
      <c r="O701" s="39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  <c r="DT701" s="5"/>
      <c r="DU701" s="5"/>
      <c r="DV701" s="5"/>
      <c r="DW701" s="5"/>
      <c r="DX701" s="5"/>
      <c r="DY701" s="5"/>
      <c r="DZ701" s="5"/>
      <c r="EA701" s="5"/>
      <c r="EB701" s="5"/>
      <c r="EC701" s="5"/>
      <c r="ED701" s="5"/>
      <c r="EE701" s="5"/>
      <c r="EF701" s="5"/>
      <c r="EG701" s="5"/>
      <c r="EH701" s="5"/>
      <c r="EI701" s="5"/>
      <c r="EJ701" s="5"/>
      <c r="EK701" s="5"/>
      <c r="EL701" s="5"/>
      <c r="EM701" s="5"/>
      <c r="EN701" s="5"/>
      <c r="EO701" s="5"/>
      <c r="EP701" s="5"/>
      <c r="EQ701" s="5"/>
      <c r="ER701" s="5"/>
      <c r="ES701" s="5"/>
      <c r="ET701" s="5"/>
      <c r="EU701" s="5"/>
      <c r="EV701" s="5"/>
      <c r="EW701" s="5"/>
      <c r="EX701" s="5"/>
      <c r="EY701" s="5"/>
      <c r="EZ701" s="5"/>
      <c r="FA701" s="5"/>
      <c r="FB701" s="5"/>
      <c r="FC701" s="5"/>
      <c r="FD701" s="5"/>
      <c r="FE701" s="5"/>
      <c r="FF701" s="5"/>
      <c r="FG701" s="5"/>
      <c r="FH701" s="5"/>
      <c r="FI701" s="5"/>
      <c r="FJ701" s="5"/>
      <c r="FK701" s="5"/>
      <c r="FL701" s="5"/>
      <c r="FM701" s="5"/>
      <c r="FN701" s="5"/>
      <c r="FO701" s="5"/>
      <c r="FP701" s="5"/>
      <c r="FQ701" s="5"/>
      <c r="FR701" s="5"/>
      <c r="FS701" s="5"/>
      <c r="FT701" s="5"/>
      <c r="FU701" s="5"/>
      <c r="FV701" s="5"/>
      <c r="FW701" s="5"/>
      <c r="FX701" s="5"/>
      <c r="FY701" s="5"/>
      <c r="FZ701" s="5"/>
      <c r="GA701" s="5"/>
      <c r="GB701" s="5"/>
      <c r="GC701" s="5"/>
      <c r="GD701" s="5"/>
      <c r="GE701" s="5"/>
      <c r="GF701" s="5"/>
      <c r="GG701" s="5"/>
      <c r="GH701" s="5"/>
      <c r="GI701" s="5"/>
      <c r="GJ701" s="5"/>
      <c r="GK701" s="5"/>
      <c r="GL701" s="5"/>
      <c r="GM701" s="5"/>
      <c r="GN701" s="5"/>
      <c r="GO701" s="5"/>
      <c r="GP701" s="5"/>
      <c r="GQ701" s="5"/>
      <c r="GR701" s="5"/>
      <c r="GS701" s="5"/>
      <c r="GT701" s="5"/>
      <c r="GU701" s="5"/>
      <c r="GV701" s="5"/>
      <c r="GW701" s="5"/>
      <c r="GX701" s="5"/>
      <c r="GY701" s="5"/>
      <c r="GZ701" s="5"/>
      <c r="HA701" s="5"/>
      <c r="HB701" s="5"/>
      <c r="HC701" s="5"/>
      <c r="HD701" s="5"/>
      <c r="HE701" s="5"/>
      <c r="HF701" s="5"/>
      <c r="HG701" s="5"/>
      <c r="HH701" s="5"/>
      <c r="HI701" s="5"/>
      <c r="HJ701" s="5"/>
      <c r="HK701" s="5"/>
      <c r="HL701" s="5"/>
      <c r="HM701" s="5"/>
      <c r="HN701" s="5"/>
      <c r="HO701" s="5"/>
      <c r="HP701" s="5"/>
      <c r="HQ701" s="5"/>
      <c r="HR701" s="5"/>
      <c r="HS701" s="5"/>
      <c r="HT701" s="5"/>
      <c r="HU701" s="5"/>
      <c r="HV701" s="5"/>
      <c r="HW701" s="5"/>
      <c r="HX701" s="5"/>
      <c r="HY701" s="5"/>
      <c r="HZ701" s="5"/>
      <c r="IA701" s="5"/>
      <c r="IB701" s="5"/>
      <c r="IC701" s="5"/>
      <c r="ID701" s="5"/>
      <c r="IE701" s="5"/>
      <c r="IF701" s="5"/>
      <c r="IG701" s="5"/>
      <c r="IH701" s="5"/>
      <c r="II701" s="5"/>
      <c r="IJ701" s="5"/>
      <c r="IK701" s="5"/>
      <c r="IL701" s="5"/>
      <c r="IM701" s="5"/>
      <c r="IN701" s="5"/>
      <c r="IO701" s="5"/>
      <c r="IP701" s="5"/>
      <c r="IQ701" s="5"/>
      <c r="IR701" s="5"/>
      <c r="IS701" s="5"/>
      <c r="IT701" s="5"/>
      <c r="IU701" s="5"/>
      <c r="IV701" s="5"/>
    </row>
    <row r="703" spans="1:256" s="210" customFormat="1">
      <c r="A703" s="122"/>
      <c r="B703" s="116"/>
      <c r="C703" s="117"/>
      <c r="D703" s="118"/>
      <c r="E703" s="119"/>
      <c r="F703" s="120"/>
      <c r="G703" s="121"/>
      <c r="H703" s="6"/>
      <c r="I703" s="40"/>
      <c r="J703" s="41"/>
      <c r="K703" s="42"/>
      <c r="L703" s="38"/>
      <c r="N703" s="39"/>
      <c r="O703" s="39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  <c r="DT703" s="5"/>
      <c r="DU703" s="5"/>
      <c r="DV703" s="5"/>
      <c r="DW703" s="5"/>
      <c r="DX703" s="5"/>
      <c r="DY703" s="5"/>
      <c r="DZ703" s="5"/>
      <c r="EA703" s="5"/>
      <c r="EB703" s="5"/>
      <c r="EC703" s="5"/>
      <c r="ED703" s="5"/>
      <c r="EE703" s="5"/>
      <c r="EF703" s="5"/>
      <c r="EG703" s="5"/>
      <c r="EH703" s="5"/>
      <c r="EI703" s="5"/>
      <c r="EJ703" s="5"/>
      <c r="EK703" s="5"/>
      <c r="EL703" s="5"/>
      <c r="EM703" s="5"/>
      <c r="EN703" s="5"/>
      <c r="EO703" s="5"/>
      <c r="EP703" s="5"/>
      <c r="EQ703" s="5"/>
      <c r="ER703" s="5"/>
      <c r="ES703" s="5"/>
      <c r="ET703" s="5"/>
      <c r="EU703" s="5"/>
      <c r="EV703" s="5"/>
      <c r="EW703" s="5"/>
      <c r="EX703" s="5"/>
      <c r="EY703" s="5"/>
      <c r="EZ703" s="5"/>
      <c r="FA703" s="5"/>
      <c r="FB703" s="5"/>
      <c r="FC703" s="5"/>
      <c r="FD703" s="5"/>
      <c r="FE703" s="5"/>
      <c r="FF703" s="5"/>
      <c r="FG703" s="5"/>
      <c r="FH703" s="5"/>
      <c r="FI703" s="5"/>
      <c r="FJ703" s="5"/>
      <c r="FK703" s="5"/>
      <c r="FL703" s="5"/>
      <c r="FM703" s="5"/>
      <c r="FN703" s="5"/>
      <c r="FO703" s="5"/>
      <c r="FP703" s="5"/>
      <c r="FQ703" s="5"/>
      <c r="FR703" s="5"/>
      <c r="FS703" s="5"/>
      <c r="FT703" s="5"/>
      <c r="FU703" s="5"/>
      <c r="FV703" s="5"/>
      <c r="FW703" s="5"/>
      <c r="FX703" s="5"/>
      <c r="FY703" s="5"/>
      <c r="FZ703" s="5"/>
      <c r="GA703" s="5"/>
      <c r="GB703" s="5"/>
      <c r="GC703" s="5"/>
      <c r="GD703" s="5"/>
      <c r="GE703" s="5"/>
      <c r="GF703" s="5"/>
      <c r="GG703" s="5"/>
      <c r="GH703" s="5"/>
      <c r="GI703" s="5"/>
      <c r="GJ703" s="5"/>
      <c r="GK703" s="5"/>
      <c r="GL703" s="5"/>
      <c r="GM703" s="5"/>
      <c r="GN703" s="5"/>
      <c r="GO703" s="5"/>
      <c r="GP703" s="5"/>
      <c r="GQ703" s="5"/>
      <c r="GR703" s="5"/>
      <c r="GS703" s="5"/>
      <c r="GT703" s="5"/>
      <c r="GU703" s="5"/>
      <c r="GV703" s="5"/>
      <c r="GW703" s="5"/>
      <c r="GX703" s="5"/>
      <c r="GY703" s="5"/>
      <c r="GZ703" s="5"/>
      <c r="HA703" s="5"/>
      <c r="HB703" s="5"/>
      <c r="HC703" s="5"/>
      <c r="HD703" s="5"/>
      <c r="HE703" s="5"/>
      <c r="HF703" s="5"/>
      <c r="HG703" s="5"/>
      <c r="HH703" s="5"/>
      <c r="HI703" s="5"/>
      <c r="HJ703" s="5"/>
      <c r="HK703" s="5"/>
      <c r="HL703" s="5"/>
      <c r="HM703" s="5"/>
      <c r="HN703" s="5"/>
      <c r="HO703" s="5"/>
      <c r="HP703" s="5"/>
      <c r="HQ703" s="5"/>
      <c r="HR703" s="5"/>
      <c r="HS703" s="5"/>
      <c r="HT703" s="5"/>
      <c r="HU703" s="5"/>
      <c r="HV703" s="5"/>
      <c r="HW703" s="5"/>
      <c r="HX703" s="5"/>
      <c r="HY703" s="5"/>
      <c r="HZ703" s="5"/>
      <c r="IA703" s="5"/>
      <c r="IB703" s="5"/>
      <c r="IC703" s="5"/>
      <c r="ID703" s="5"/>
      <c r="IE703" s="5"/>
      <c r="IF703" s="5"/>
      <c r="IG703" s="5"/>
      <c r="IH703" s="5"/>
      <c r="II703" s="5"/>
      <c r="IJ703" s="5"/>
      <c r="IK703" s="5"/>
      <c r="IL703" s="5"/>
      <c r="IM703" s="5"/>
      <c r="IN703" s="5"/>
      <c r="IO703" s="5"/>
      <c r="IP703" s="5"/>
      <c r="IQ703" s="5"/>
      <c r="IR703" s="5"/>
      <c r="IS703" s="5"/>
      <c r="IT703" s="5"/>
      <c r="IU703" s="5"/>
      <c r="IV703" s="5"/>
    </row>
    <row r="705" spans="1:256" s="210" customFormat="1">
      <c r="A705" s="122"/>
      <c r="B705" s="116"/>
      <c r="C705" s="117"/>
      <c r="D705" s="118"/>
      <c r="E705" s="119"/>
      <c r="F705" s="120"/>
      <c r="G705" s="121"/>
      <c r="H705" s="6"/>
      <c r="I705" s="40"/>
      <c r="J705" s="41"/>
      <c r="K705" s="42"/>
      <c r="L705" s="38"/>
      <c r="N705" s="39"/>
      <c r="O705" s="39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  <c r="DT705" s="5"/>
      <c r="DU705" s="5"/>
      <c r="DV705" s="5"/>
      <c r="DW705" s="5"/>
      <c r="DX705" s="5"/>
      <c r="DY705" s="5"/>
      <c r="DZ705" s="5"/>
      <c r="EA705" s="5"/>
      <c r="EB705" s="5"/>
      <c r="EC705" s="5"/>
      <c r="ED705" s="5"/>
      <c r="EE705" s="5"/>
      <c r="EF705" s="5"/>
      <c r="EG705" s="5"/>
      <c r="EH705" s="5"/>
      <c r="EI705" s="5"/>
      <c r="EJ705" s="5"/>
      <c r="EK705" s="5"/>
      <c r="EL705" s="5"/>
      <c r="EM705" s="5"/>
      <c r="EN705" s="5"/>
      <c r="EO705" s="5"/>
      <c r="EP705" s="5"/>
      <c r="EQ705" s="5"/>
      <c r="ER705" s="5"/>
      <c r="ES705" s="5"/>
      <c r="ET705" s="5"/>
      <c r="EU705" s="5"/>
      <c r="EV705" s="5"/>
      <c r="EW705" s="5"/>
      <c r="EX705" s="5"/>
      <c r="EY705" s="5"/>
      <c r="EZ705" s="5"/>
      <c r="FA705" s="5"/>
      <c r="FB705" s="5"/>
      <c r="FC705" s="5"/>
      <c r="FD705" s="5"/>
      <c r="FE705" s="5"/>
      <c r="FF705" s="5"/>
      <c r="FG705" s="5"/>
      <c r="FH705" s="5"/>
      <c r="FI705" s="5"/>
      <c r="FJ705" s="5"/>
      <c r="FK705" s="5"/>
      <c r="FL705" s="5"/>
      <c r="FM705" s="5"/>
      <c r="FN705" s="5"/>
      <c r="FO705" s="5"/>
      <c r="FP705" s="5"/>
      <c r="FQ705" s="5"/>
      <c r="FR705" s="5"/>
      <c r="FS705" s="5"/>
      <c r="FT705" s="5"/>
      <c r="FU705" s="5"/>
      <c r="FV705" s="5"/>
      <c r="FW705" s="5"/>
      <c r="FX705" s="5"/>
      <c r="FY705" s="5"/>
      <c r="FZ705" s="5"/>
      <c r="GA705" s="5"/>
      <c r="GB705" s="5"/>
      <c r="GC705" s="5"/>
      <c r="GD705" s="5"/>
      <c r="GE705" s="5"/>
      <c r="GF705" s="5"/>
      <c r="GG705" s="5"/>
      <c r="GH705" s="5"/>
      <c r="GI705" s="5"/>
      <c r="GJ705" s="5"/>
      <c r="GK705" s="5"/>
      <c r="GL705" s="5"/>
      <c r="GM705" s="5"/>
      <c r="GN705" s="5"/>
      <c r="GO705" s="5"/>
      <c r="GP705" s="5"/>
      <c r="GQ705" s="5"/>
      <c r="GR705" s="5"/>
      <c r="GS705" s="5"/>
      <c r="GT705" s="5"/>
      <c r="GU705" s="5"/>
      <c r="GV705" s="5"/>
      <c r="GW705" s="5"/>
      <c r="GX705" s="5"/>
      <c r="GY705" s="5"/>
      <c r="GZ705" s="5"/>
      <c r="HA705" s="5"/>
      <c r="HB705" s="5"/>
      <c r="HC705" s="5"/>
      <c r="HD705" s="5"/>
      <c r="HE705" s="5"/>
      <c r="HF705" s="5"/>
      <c r="HG705" s="5"/>
      <c r="HH705" s="5"/>
      <c r="HI705" s="5"/>
      <c r="HJ705" s="5"/>
      <c r="HK705" s="5"/>
      <c r="HL705" s="5"/>
      <c r="HM705" s="5"/>
      <c r="HN705" s="5"/>
      <c r="HO705" s="5"/>
      <c r="HP705" s="5"/>
      <c r="HQ705" s="5"/>
      <c r="HR705" s="5"/>
      <c r="HS705" s="5"/>
      <c r="HT705" s="5"/>
      <c r="HU705" s="5"/>
      <c r="HV705" s="5"/>
      <c r="HW705" s="5"/>
      <c r="HX705" s="5"/>
      <c r="HY705" s="5"/>
      <c r="HZ705" s="5"/>
      <c r="IA705" s="5"/>
      <c r="IB705" s="5"/>
      <c r="IC705" s="5"/>
      <c r="ID705" s="5"/>
      <c r="IE705" s="5"/>
      <c r="IF705" s="5"/>
      <c r="IG705" s="5"/>
      <c r="IH705" s="5"/>
      <c r="II705" s="5"/>
      <c r="IJ705" s="5"/>
      <c r="IK705" s="5"/>
      <c r="IL705" s="5"/>
      <c r="IM705" s="5"/>
      <c r="IN705" s="5"/>
      <c r="IO705" s="5"/>
      <c r="IP705" s="5"/>
      <c r="IQ705" s="5"/>
      <c r="IR705" s="5"/>
      <c r="IS705" s="5"/>
      <c r="IT705" s="5"/>
      <c r="IU705" s="5"/>
      <c r="IV705" s="5"/>
    </row>
    <row r="706" spans="1:256" s="210" customFormat="1">
      <c r="A706" s="122"/>
      <c r="B706" s="116"/>
      <c r="C706" s="117"/>
      <c r="D706" s="118"/>
      <c r="E706" s="119"/>
      <c r="F706" s="120"/>
      <c r="G706" s="121"/>
      <c r="H706" s="6"/>
      <c r="I706" s="40"/>
      <c r="J706" s="41"/>
      <c r="K706" s="42"/>
      <c r="L706" s="38"/>
      <c r="N706" s="39"/>
      <c r="O706" s="39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5"/>
      <c r="DW706" s="5"/>
      <c r="DX706" s="5"/>
      <c r="DY706" s="5"/>
      <c r="DZ706" s="5"/>
      <c r="EA706" s="5"/>
      <c r="EB706" s="5"/>
      <c r="EC706" s="5"/>
      <c r="ED706" s="5"/>
      <c r="EE706" s="5"/>
      <c r="EF706" s="5"/>
      <c r="EG706" s="5"/>
      <c r="EH706" s="5"/>
      <c r="EI706" s="5"/>
      <c r="EJ706" s="5"/>
      <c r="EK706" s="5"/>
      <c r="EL706" s="5"/>
      <c r="EM706" s="5"/>
      <c r="EN706" s="5"/>
      <c r="EO706" s="5"/>
      <c r="EP706" s="5"/>
      <c r="EQ706" s="5"/>
      <c r="ER706" s="5"/>
      <c r="ES706" s="5"/>
      <c r="ET706" s="5"/>
      <c r="EU706" s="5"/>
      <c r="EV706" s="5"/>
      <c r="EW706" s="5"/>
      <c r="EX706" s="5"/>
      <c r="EY706" s="5"/>
      <c r="EZ706" s="5"/>
      <c r="FA706" s="5"/>
      <c r="FB706" s="5"/>
      <c r="FC706" s="5"/>
      <c r="FD706" s="5"/>
      <c r="FE706" s="5"/>
      <c r="FF706" s="5"/>
      <c r="FG706" s="5"/>
      <c r="FH706" s="5"/>
      <c r="FI706" s="5"/>
      <c r="FJ706" s="5"/>
      <c r="FK706" s="5"/>
      <c r="FL706" s="5"/>
      <c r="FM706" s="5"/>
      <c r="FN706" s="5"/>
      <c r="FO706" s="5"/>
      <c r="FP706" s="5"/>
      <c r="FQ706" s="5"/>
      <c r="FR706" s="5"/>
      <c r="FS706" s="5"/>
      <c r="FT706" s="5"/>
      <c r="FU706" s="5"/>
      <c r="FV706" s="5"/>
      <c r="FW706" s="5"/>
      <c r="FX706" s="5"/>
      <c r="FY706" s="5"/>
      <c r="FZ706" s="5"/>
      <c r="GA706" s="5"/>
      <c r="GB706" s="5"/>
      <c r="GC706" s="5"/>
      <c r="GD706" s="5"/>
      <c r="GE706" s="5"/>
      <c r="GF706" s="5"/>
      <c r="GG706" s="5"/>
      <c r="GH706" s="5"/>
      <c r="GI706" s="5"/>
      <c r="GJ706" s="5"/>
      <c r="GK706" s="5"/>
      <c r="GL706" s="5"/>
      <c r="GM706" s="5"/>
      <c r="GN706" s="5"/>
      <c r="GO706" s="5"/>
      <c r="GP706" s="5"/>
      <c r="GQ706" s="5"/>
      <c r="GR706" s="5"/>
      <c r="GS706" s="5"/>
      <c r="GT706" s="5"/>
      <c r="GU706" s="5"/>
      <c r="GV706" s="5"/>
      <c r="GW706" s="5"/>
      <c r="GX706" s="5"/>
      <c r="GY706" s="5"/>
      <c r="GZ706" s="5"/>
      <c r="HA706" s="5"/>
      <c r="HB706" s="5"/>
      <c r="HC706" s="5"/>
      <c r="HD706" s="5"/>
      <c r="HE706" s="5"/>
      <c r="HF706" s="5"/>
      <c r="HG706" s="5"/>
      <c r="HH706" s="5"/>
      <c r="HI706" s="5"/>
      <c r="HJ706" s="5"/>
      <c r="HK706" s="5"/>
      <c r="HL706" s="5"/>
      <c r="HM706" s="5"/>
      <c r="HN706" s="5"/>
      <c r="HO706" s="5"/>
      <c r="HP706" s="5"/>
      <c r="HQ706" s="5"/>
      <c r="HR706" s="5"/>
      <c r="HS706" s="5"/>
      <c r="HT706" s="5"/>
      <c r="HU706" s="5"/>
      <c r="HV706" s="5"/>
      <c r="HW706" s="5"/>
      <c r="HX706" s="5"/>
      <c r="HY706" s="5"/>
      <c r="HZ706" s="5"/>
      <c r="IA706" s="5"/>
      <c r="IB706" s="5"/>
      <c r="IC706" s="5"/>
      <c r="ID706" s="5"/>
      <c r="IE706" s="5"/>
      <c r="IF706" s="5"/>
      <c r="IG706" s="5"/>
      <c r="IH706" s="5"/>
      <c r="II706" s="5"/>
      <c r="IJ706" s="5"/>
      <c r="IK706" s="5"/>
      <c r="IL706" s="5"/>
      <c r="IM706" s="5"/>
      <c r="IN706" s="5"/>
      <c r="IO706" s="5"/>
      <c r="IP706" s="5"/>
      <c r="IQ706" s="5"/>
      <c r="IR706" s="5"/>
      <c r="IS706" s="5"/>
      <c r="IT706" s="5"/>
      <c r="IU706" s="5"/>
      <c r="IV706" s="5"/>
    </row>
    <row r="707" spans="1:256" s="210" customFormat="1">
      <c r="A707" s="122"/>
      <c r="B707" s="116"/>
      <c r="C707" s="117"/>
      <c r="D707" s="118"/>
      <c r="E707" s="119"/>
      <c r="F707" s="120"/>
      <c r="G707" s="121"/>
      <c r="H707" s="6"/>
      <c r="I707" s="40"/>
      <c r="J707" s="41"/>
      <c r="K707" s="42"/>
      <c r="L707" s="38"/>
      <c r="N707" s="39"/>
      <c r="O707" s="39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  <c r="DT707" s="5"/>
      <c r="DU707" s="5"/>
      <c r="DV707" s="5"/>
      <c r="DW707" s="5"/>
      <c r="DX707" s="5"/>
      <c r="DY707" s="5"/>
      <c r="DZ707" s="5"/>
      <c r="EA707" s="5"/>
      <c r="EB707" s="5"/>
      <c r="EC707" s="5"/>
      <c r="ED707" s="5"/>
      <c r="EE707" s="5"/>
      <c r="EF707" s="5"/>
      <c r="EG707" s="5"/>
      <c r="EH707" s="5"/>
      <c r="EI707" s="5"/>
      <c r="EJ707" s="5"/>
      <c r="EK707" s="5"/>
      <c r="EL707" s="5"/>
      <c r="EM707" s="5"/>
      <c r="EN707" s="5"/>
      <c r="EO707" s="5"/>
      <c r="EP707" s="5"/>
      <c r="EQ707" s="5"/>
      <c r="ER707" s="5"/>
      <c r="ES707" s="5"/>
      <c r="ET707" s="5"/>
      <c r="EU707" s="5"/>
      <c r="EV707" s="5"/>
      <c r="EW707" s="5"/>
      <c r="EX707" s="5"/>
      <c r="EY707" s="5"/>
      <c r="EZ707" s="5"/>
      <c r="FA707" s="5"/>
      <c r="FB707" s="5"/>
      <c r="FC707" s="5"/>
      <c r="FD707" s="5"/>
      <c r="FE707" s="5"/>
      <c r="FF707" s="5"/>
      <c r="FG707" s="5"/>
      <c r="FH707" s="5"/>
      <c r="FI707" s="5"/>
      <c r="FJ707" s="5"/>
      <c r="FK707" s="5"/>
      <c r="FL707" s="5"/>
      <c r="FM707" s="5"/>
      <c r="FN707" s="5"/>
      <c r="FO707" s="5"/>
      <c r="FP707" s="5"/>
      <c r="FQ707" s="5"/>
      <c r="FR707" s="5"/>
      <c r="FS707" s="5"/>
      <c r="FT707" s="5"/>
      <c r="FU707" s="5"/>
      <c r="FV707" s="5"/>
      <c r="FW707" s="5"/>
      <c r="FX707" s="5"/>
      <c r="FY707" s="5"/>
      <c r="FZ707" s="5"/>
      <c r="GA707" s="5"/>
      <c r="GB707" s="5"/>
      <c r="GC707" s="5"/>
      <c r="GD707" s="5"/>
      <c r="GE707" s="5"/>
      <c r="GF707" s="5"/>
      <c r="GG707" s="5"/>
      <c r="GH707" s="5"/>
      <c r="GI707" s="5"/>
      <c r="GJ707" s="5"/>
      <c r="GK707" s="5"/>
      <c r="GL707" s="5"/>
      <c r="GM707" s="5"/>
      <c r="GN707" s="5"/>
      <c r="GO707" s="5"/>
      <c r="GP707" s="5"/>
      <c r="GQ707" s="5"/>
      <c r="GR707" s="5"/>
      <c r="GS707" s="5"/>
      <c r="GT707" s="5"/>
      <c r="GU707" s="5"/>
      <c r="GV707" s="5"/>
      <c r="GW707" s="5"/>
      <c r="GX707" s="5"/>
      <c r="GY707" s="5"/>
      <c r="GZ707" s="5"/>
      <c r="HA707" s="5"/>
      <c r="HB707" s="5"/>
      <c r="HC707" s="5"/>
      <c r="HD707" s="5"/>
      <c r="HE707" s="5"/>
      <c r="HF707" s="5"/>
      <c r="HG707" s="5"/>
      <c r="HH707" s="5"/>
      <c r="HI707" s="5"/>
      <c r="HJ707" s="5"/>
      <c r="HK707" s="5"/>
      <c r="HL707" s="5"/>
      <c r="HM707" s="5"/>
      <c r="HN707" s="5"/>
      <c r="HO707" s="5"/>
      <c r="HP707" s="5"/>
      <c r="HQ707" s="5"/>
      <c r="HR707" s="5"/>
      <c r="HS707" s="5"/>
      <c r="HT707" s="5"/>
      <c r="HU707" s="5"/>
      <c r="HV707" s="5"/>
      <c r="HW707" s="5"/>
      <c r="HX707" s="5"/>
      <c r="HY707" s="5"/>
      <c r="HZ707" s="5"/>
      <c r="IA707" s="5"/>
      <c r="IB707" s="5"/>
      <c r="IC707" s="5"/>
      <c r="ID707" s="5"/>
      <c r="IE707" s="5"/>
      <c r="IF707" s="5"/>
      <c r="IG707" s="5"/>
      <c r="IH707" s="5"/>
      <c r="II707" s="5"/>
      <c r="IJ707" s="5"/>
      <c r="IK707" s="5"/>
      <c r="IL707" s="5"/>
      <c r="IM707" s="5"/>
      <c r="IN707" s="5"/>
      <c r="IO707" s="5"/>
      <c r="IP707" s="5"/>
      <c r="IQ707" s="5"/>
      <c r="IR707" s="5"/>
      <c r="IS707" s="5"/>
      <c r="IT707" s="5"/>
      <c r="IU707" s="5"/>
      <c r="IV707" s="5"/>
    </row>
    <row r="709" spans="1:256" s="210" customFormat="1">
      <c r="A709" s="122"/>
      <c r="B709" s="116"/>
      <c r="C709" s="117"/>
      <c r="D709" s="118"/>
      <c r="E709" s="119"/>
      <c r="F709" s="120"/>
      <c r="G709" s="121"/>
      <c r="H709" s="6"/>
      <c r="I709" s="40"/>
      <c r="J709" s="41"/>
      <c r="K709" s="42"/>
      <c r="L709" s="38"/>
      <c r="N709" s="39"/>
      <c r="O709" s="39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  <c r="DT709" s="5"/>
      <c r="DU709" s="5"/>
      <c r="DV709" s="5"/>
      <c r="DW709" s="5"/>
      <c r="DX709" s="5"/>
      <c r="DY709" s="5"/>
      <c r="DZ709" s="5"/>
      <c r="EA709" s="5"/>
      <c r="EB709" s="5"/>
      <c r="EC709" s="5"/>
      <c r="ED709" s="5"/>
      <c r="EE709" s="5"/>
      <c r="EF709" s="5"/>
      <c r="EG709" s="5"/>
      <c r="EH709" s="5"/>
      <c r="EI709" s="5"/>
      <c r="EJ709" s="5"/>
      <c r="EK709" s="5"/>
      <c r="EL709" s="5"/>
      <c r="EM709" s="5"/>
      <c r="EN709" s="5"/>
      <c r="EO709" s="5"/>
      <c r="EP709" s="5"/>
      <c r="EQ709" s="5"/>
      <c r="ER709" s="5"/>
      <c r="ES709" s="5"/>
      <c r="ET709" s="5"/>
      <c r="EU709" s="5"/>
      <c r="EV709" s="5"/>
      <c r="EW709" s="5"/>
      <c r="EX709" s="5"/>
      <c r="EY709" s="5"/>
      <c r="EZ709" s="5"/>
      <c r="FA709" s="5"/>
      <c r="FB709" s="5"/>
      <c r="FC709" s="5"/>
      <c r="FD709" s="5"/>
      <c r="FE709" s="5"/>
      <c r="FF709" s="5"/>
      <c r="FG709" s="5"/>
      <c r="FH709" s="5"/>
      <c r="FI709" s="5"/>
      <c r="FJ709" s="5"/>
      <c r="FK709" s="5"/>
      <c r="FL709" s="5"/>
      <c r="FM709" s="5"/>
      <c r="FN709" s="5"/>
      <c r="FO709" s="5"/>
      <c r="FP709" s="5"/>
      <c r="FQ709" s="5"/>
      <c r="FR709" s="5"/>
      <c r="FS709" s="5"/>
      <c r="FT709" s="5"/>
      <c r="FU709" s="5"/>
      <c r="FV709" s="5"/>
      <c r="FW709" s="5"/>
      <c r="FX709" s="5"/>
      <c r="FY709" s="5"/>
      <c r="FZ709" s="5"/>
      <c r="GA709" s="5"/>
      <c r="GB709" s="5"/>
      <c r="GC709" s="5"/>
      <c r="GD709" s="5"/>
      <c r="GE709" s="5"/>
      <c r="GF709" s="5"/>
      <c r="GG709" s="5"/>
      <c r="GH709" s="5"/>
      <c r="GI709" s="5"/>
      <c r="GJ709" s="5"/>
      <c r="GK709" s="5"/>
      <c r="GL709" s="5"/>
      <c r="GM709" s="5"/>
      <c r="GN709" s="5"/>
      <c r="GO709" s="5"/>
      <c r="GP709" s="5"/>
      <c r="GQ709" s="5"/>
      <c r="GR709" s="5"/>
      <c r="GS709" s="5"/>
      <c r="GT709" s="5"/>
      <c r="GU709" s="5"/>
      <c r="GV709" s="5"/>
      <c r="GW709" s="5"/>
      <c r="GX709" s="5"/>
      <c r="GY709" s="5"/>
      <c r="GZ709" s="5"/>
      <c r="HA709" s="5"/>
      <c r="HB709" s="5"/>
      <c r="HC709" s="5"/>
      <c r="HD709" s="5"/>
      <c r="HE709" s="5"/>
      <c r="HF709" s="5"/>
      <c r="HG709" s="5"/>
      <c r="HH709" s="5"/>
      <c r="HI709" s="5"/>
      <c r="HJ709" s="5"/>
      <c r="HK709" s="5"/>
      <c r="HL709" s="5"/>
      <c r="HM709" s="5"/>
      <c r="HN709" s="5"/>
      <c r="HO709" s="5"/>
      <c r="HP709" s="5"/>
      <c r="HQ709" s="5"/>
      <c r="HR709" s="5"/>
      <c r="HS709" s="5"/>
      <c r="HT709" s="5"/>
      <c r="HU709" s="5"/>
      <c r="HV709" s="5"/>
      <c r="HW709" s="5"/>
      <c r="HX709" s="5"/>
      <c r="HY709" s="5"/>
      <c r="HZ709" s="5"/>
      <c r="IA709" s="5"/>
      <c r="IB709" s="5"/>
      <c r="IC709" s="5"/>
      <c r="ID709" s="5"/>
      <c r="IE709" s="5"/>
      <c r="IF709" s="5"/>
      <c r="IG709" s="5"/>
      <c r="IH709" s="5"/>
      <c r="II709" s="5"/>
      <c r="IJ709" s="5"/>
      <c r="IK709" s="5"/>
      <c r="IL709" s="5"/>
      <c r="IM709" s="5"/>
      <c r="IN709" s="5"/>
      <c r="IO709" s="5"/>
      <c r="IP709" s="5"/>
      <c r="IQ709" s="5"/>
      <c r="IR709" s="5"/>
      <c r="IS709" s="5"/>
      <c r="IT709" s="5"/>
      <c r="IU709" s="5"/>
      <c r="IV709" s="5"/>
    </row>
    <row r="711" spans="1:256" s="210" customFormat="1">
      <c r="A711" s="122"/>
      <c r="B711" s="116"/>
      <c r="C711" s="117"/>
      <c r="D711" s="118"/>
      <c r="E711" s="119"/>
      <c r="F711" s="120"/>
      <c r="G711" s="121"/>
      <c r="H711" s="6"/>
      <c r="I711" s="40"/>
      <c r="J711" s="41"/>
      <c r="K711" s="42"/>
      <c r="L711" s="38"/>
      <c r="N711" s="39"/>
      <c r="O711" s="39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  <c r="DT711" s="5"/>
      <c r="DU711" s="5"/>
      <c r="DV711" s="5"/>
      <c r="DW711" s="5"/>
      <c r="DX711" s="5"/>
      <c r="DY711" s="5"/>
      <c r="DZ711" s="5"/>
      <c r="EA711" s="5"/>
      <c r="EB711" s="5"/>
      <c r="EC711" s="5"/>
      <c r="ED711" s="5"/>
      <c r="EE711" s="5"/>
      <c r="EF711" s="5"/>
      <c r="EG711" s="5"/>
      <c r="EH711" s="5"/>
      <c r="EI711" s="5"/>
      <c r="EJ711" s="5"/>
      <c r="EK711" s="5"/>
      <c r="EL711" s="5"/>
      <c r="EM711" s="5"/>
      <c r="EN711" s="5"/>
      <c r="EO711" s="5"/>
      <c r="EP711" s="5"/>
      <c r="EQ711" s="5"/>
      <c r="ER711" s="5"/>
      <c r="ES711" s="5"/>
      <c r="ET711" s="5"/>
      <c r="EU711" s="5"/>
      <c r="EV711" s="5"/>
      <c r="EW711" s="5"/>
      <c r="EX711" s="5"/>
      <c r="EY711" s="5"/>
      <c r="EZ711" s="5"/>
      <c r="FA711" s="5"/>
      <c r="FB711" s="5"/>
      <c r="FC711" s="5"/>
      <c r="FD711" s="5"/>
      <c r="FE711" s="5"/>
      <c r="FF711" s="5"/>
      <c r="FG711" s="5"/>
      <c r="FH711" s="5"/>
      <c r="FI711" s="5"/>
      <c r="FJ711" s="5"/>
      <c r="FK711" s="5"/>
      <c r="FL711" s="5"/>
      <c r="FM711" s="5"/>
      <c r="FN711" s="5"/>
      <c r="FO711" s="5"/>
      <c r="FP711" s="5"/>
      <c r="FQ711" s="5"/>
      <c r="FR711" s="5"/>
      <c r="FS711" s="5"/>
      <c r="FT711" s="5"/>
      <c r="FU711" s="5"/>
      <c r="FV711" s="5"/>
      <c r="FW711" s="5"/>
      <c r="FX711" s="5"/>
      <c r="FY711" s="5"/>
      <c r="FZ711" s="5"/>
      <c r="GA711" s="5"/>
      <c r="GB711" s="5"/>
      <c r="GC711" s="5"/>
      <c r="GD711" s="5"/>
      <c r="GE711" s="5"/>
      <c r="GF711" s="5"/>
      <c r="GG711" s="5"/>
      <c r="GH711" s="5"/>
      <c r="GI711" s="5"/>
      <c r="GJ711" s="5"/>
      <c r="GK711" s="5"/>
      <c r="GL711" s="5"/>
      <c r="GM711" s="5"/>
      <c r="GN711" s="5"/>
      <c r="GO711" s="5"/>
      <c r="GP711" s="5"/>
      <c r="GQ711" s="5"/>
      <c r="GR711" s="5"/>
      <c r="GS711" s="5"/>
      <c r="GT711" s="5"/>
      <c r="GU711" s="5"/>
      <c r="GV711" s="5"/>
      <c r="GW711" s="5"/>
      <c r="GX711" s="5"/>
      <c r="GY711" s="5"/>
      <c r="GZ711" s="5"/>
      <c r="HA711" s="5"/>
      <c r="HB711" s="5"/>
      <c r="HC711" s="5"/>
      <c r="HD711" s="5"/>
      <c r="HE711" s="5"/>
      <c r="HF711" s="5"/>
      <c r="HG711" s="5"/>
      <c r="HH711" s="5"/>
      <c r="HI711" s="5"/>
      <c r="HJ711" s="5"/>
      <c r="HK711" s="5"/>
      <c r="HL711" s="5"/>
      <c r="HM711" s="5"/>
      <c r="HN711" s="5"/>
      <c r="HO711" s="5"/>
      <c r="HP711" s="5"/>
      <c r="HQ711" s="5"/>
      <c r="HR711" s="5"/>
      <c r="HS711" s="5"/>
      <c r="HT711" s="5"/>
      <c r="HU711" s="5"/>
      <c r="HV711" s="5"/>
      <c r="HW711" s="5"/>
      <c r="HX711" s="5"/>
      <c r="HY711" s="5"/>
      <c r="HZ711" s="5"/>
      <c r="IA711" s="5"/>
      <c r="IB711" s="5"/>
      <c r="IC711" s="5"/>
      <c r="ID711" s="5"/>
      <c r="IE711" s="5"/>
      <c r="IF711" s="5"/>
      <c r="IG711" s="5"/>
      <c r="IH711" s="5"/>
      <c r="II711" s="5"/>
      <c r="IJ711" s="5"/>
      <c r="IK711" s="5"/>
      <c r="IL711" s="5"/>
      <c r="IM711" s="5"/>
      <c r="IN711" s="5"/>
      <c r="IO711" s="5"/>
      <c r="IP711" s="5"/>
      <c r="IQ711" s="5"/>
      <c r="IR711" s="5"/>
      <c r="IS711" s="5"/>
      <c r="IT711" s="5"/>
      <c r="IU711" s="5"/>
      <c r="IV711" s="5"/>
    </row>
    <row r="712" spans="1:256" s="210" customFormat="1">
      <c r="A712" s="122"/>
      <c r="B712" s="116"/>
      <c r="C712" s="117"/>
      <c r="D712" s="118"/>
      <c r="E712" s="119"/>
      <c r="F712" s="120"/>
      <c r="G712" s="121"/>
      <c r="H712" s="6"/>
      <c r="I712" s="40"/>
      <c r="J712" s="41"/>
      <c r="K712" s="42"/>
      <c r="L712" s="38"/>
      <c r="N712" s="39"/>
      <c r="O712" s="39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  <c r="DT712" s="5"/>
      <c r="DU712" s="5"/>
      <c r="DV712" s="5"/>
      <c r="DW712" s="5"/>
      <c r="DX712" s="5"/>
      <c r="DY712" s="5"/>
      <c r="DZ712" s="5"/>
      <c r="EA712" s="5"/>
      <c r="EB712" s="5"/>
      <c r="EC712" s="5"/>
      <c r="ED712" s="5"/>
      <c r="EE712" s="5"/>
      <c r="EF712" s="5"/>
      <c r="EG712" s="5"/>
      <c r="EH712" s="5"/>
      <c r="EI712" s="5"/>
      <c r="EJ712" s="5"/>
      <c r="EK712" s="5"/>
      <c r="EL712" s="5"/>
      <c r="EM712" s="5"/>
      <c r="EN712" s="5"/>
      <c r="EO712" s="5"/>
      <c r="EP712" s="5"/>
      <c r="EQ712" s="5"/>
      <c r="ER712" s="5"/>
      <c r="ES712" s="5"/>
      <c r="ET712" s="5"/>
      <c r="EU712" s="5"/>
      <c r="EV712" s="5"/>
      <c r="EW712" s="5"/>
      <c r="EX712" s="5"/>
      <c r="EY712" s="5"/>
      <c r="EZ712" s="5"/>
      <c r="FA712" s="5"/>
      <c r="FB712" s="5"/>
      <c r="FC712" s="5"/>
      <c r="FD712" s="5"/>
      <c r="FE712" s="5"/>
      <c r="FF712" s="5"/>
      <c r="FG712" s="5"/>
      <c r="FH712" s="5"/>
      <c r="FI712" s="5"/>
      <c r="FJ712" s="5"/>
      <c r="FK712" s="5"/>
      <c r="FL712" s="5"/>
      <c r="FM712" s="5"/>
      <c r="FN712" s="5"/>
      <c r="FO712" s="5"/>
      <c r="FP712" s="5"/>
      <c r="FQ712" s="5"/>
      <c r="FR712" s="5"/>
      <c r="FS712" s="5"/>
      <c r="FT712" s="5"/>
      <c r="FU712" s="5"/>
      <c r="FV712" s="5"/>
      <c r="FW712" s="5"/>
      <c r="FX712" s="5"/>
      <c r="FY712" s="5"/>
      <c r="FZ712" s="5"/>
      <c r="GA712" s="5"/>
      <c r="GB712" s="5"/>
      <c r="GC712" s="5"/>
      <c r="GD712" s="5"/>
      <c r="GE712" s="5"/>
      <c r="GF712" s="5"/>
      <c r="GG712" s="5"/>
      <c r="GH712" s="5"/>
      <c r="GI712" s="5"/>
      <c r="GJ712" s="5"/>
      <c r="GK712" s="5"/>
      <c r="GL712" s="5"/>
      <c r="GM712" s="5"/>
      <c r="GN712" s="5"/>
      <c r="GO712" s="5"/>
      <c r="GP712" s="5"/>
      <c r="GQ712" s="5"/>
      <c r="GR712" s="5"/>
      <c r="GS712" s="5"/>
      <c r="GT712" s="5"/>
      <c r="GU712" s="5"/>
      <c r="GV712" s="5"/>
      <c r="GW712" s="5"/>
      <c r="GX712" s="5"/>
      <c r="GY712" s="5"/>
      <c r="GZ712" s="5"/>
      <c r="HA712" s="5"/>
      <c r="HB712" s="5"/>
      <c r="HC712" s="5"/>
      <c r="HD712" s="5"/>
      <c r="HE712" s="5"/>
      <c r="HF712" s="5"/>
      <c r="HG712" s="5"/>
      <c r="HH712" s="5"/>
      <c r="HI712" s="5"/>
      <c r="HJ712" s="5"/>
      <c r="HK712" s="5"/>
      <c r="HL712" s="5"/>
      <c r="HM712" s="5"/>
      <c r="HN712" s="5"/>
      <c r="HO712" s="5"/>
      <c r="HP712" s="5"/>
      <c r="HQ712" s="5"/>
      <c r="HR712" s="5"/>
      <c r="HS712" s="5"/>
      <c r="HT712" s="5"/>
      <c r="HU712" s="5"/>
      <c r="HV712" s="5"/>
      <c r="HW712" s="5"/>
      <c r="HX712" s="5"/>
      <c r="HY712" s="5"/>
      <c r="HZ712" s="5"/>
      <c r="IA712" s="5"/>
      <c r="IB712" s="5"/>
      <c r="IC712" s="5"/>
      <c r="ID712" s="5"/>
      <c r="IE712" s="5"/>
      <c r="IF712" s="5"/>
      <c r="IG712" s="5"/>
      <c r="IH712" s="5"/>
      <c r="II712" s="5"/>
      <c r="IJ712" s="5"/>
      <c r="IK712" s="5"/>
      <c r="IL712" s="5"/>
      <c r="IM712" s="5"/>
      <c r="IN712" s="5"/>
      <c r="IO712" s="5"/>
      <c r="IP712" s="5"/>
      <c r="IQ712" s="5"/>
      <c r="IR712" s="5"/>
      <c r="IS712" s="5"/>
      <c r="IT712" s="5"/>
      <c r="IU712" s="5"/>
      <c r="IV712" s="5"/>
    </row>
    <row r="713" spans="1:256" s="210" customFormat="1">
      <c r="A713" s="122"/>
      <c r="B713" s="116"/>
      <c r="C713" s="117"/>
      <c r="D713" s="118"/>
      <c r="E713" s="119"/>
      <c r="F713" s="120"/>
      <c r="G713" s="121"/>
      <c r="H713" s="6"/>
      <c r="I713" s="40"/>
      <c r="J713" s="41"/>
      <c r="K713" s="42"/>
      <c r="L713" s="38"/>
      <c r="N713" s="39"/>
      <c r="O713" s="39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  <c r="DT713" s="5"/>
      <c r="DU713" s="5"/>
      <c r="DV713" s="5"/>
      <c r="DW713" s="5"/>
      <c r="DX713" s="5"/>
      <c r="DY713" s="5"/>
      <c r="DZ713" s="5"/>
      <c r="EA713" s="5"/>
      <c r="EB713" s="5"/>
      <c r="EC713" s="5"/>
      <c r="ED713" s="5"/>
      <c r="EE713" s="5"/>
      <c r="EF713" s="5"/>
      <c r="EG713" s="5"/>
      <c r="EH713" s="5"/>
      <c r="EI713" s="5"/>
      <c r="EJ713" s="5"/>
      <c r="EK713" s="5"/>
      <c r="EL713" s="5"/>
      <c r="EM713" s="5"/>
      <c r="EN713" s="5"/>
      <c r="EO713" s="5"/>
      <c r="EP713" s="5"/>
      <c r="EQ713" s="5"/>
      <c r="ER713" s="5"/>
      <c r="ES713" s="5"/>
      <c r="ET713" s="5"/>
      <c r="EU713" s="5"/>
      <c r="EV713" s="5"/>
      <c r="EW713" s="5"/>
      <c r="EX713" s="5"/>
      <c r="EY713" s="5"/>
      <c r="EZ713" s="5"/>
      <c r="FA713" s="5"/>
      <c r="FB713" s="5"/>
      <c r="FC713" s="5"/>
      <c r="FD713" s="5"/>
      <c r="FE713" s="5"/>
      <c r="FF713" s="5"/>
      <c r="FG713" s="5"/>
      <c r="FH713" s="5"/>
      <c r="FI713" s="5"/>
      <c r="FJ713" s="5"/>
      <c r="FK713" s="5"/>
      <c r="FL713" s="5"/>
      <c r="FM713" s="5"/>
      <c r="FN713" s="5"/>
      <c r="FO713" s="5"/>
      <c r="FP713" s="5"/>
      <c r="FQ713" s="5"/>
      <c r="FR713" s="5"/>
      <c r="FS713" s="5"/>
      <c r="FT713" s="5"/>
      <c r="FU713" s="5"/>
      <c r="FV713" s="5"/>
      <c r="FW713" s="5"/>
      <c r="FX713" s="5"/>
      <c r="FY713" s="5"/>
      <c r="FZ713" s="5"/>
      <c r="GA713" s="5"/>
      <c r="GB713" s="5"/>
      <c r="GC713" s="5"/>
      <c r="GD713" s="5"/>
      <c r="GE713" s="5"/>
      <c r="GF713" s="5"/>
      <c r="GG713" s="5"/>
      <c r="GH713" s="5"/>
      <c r="GI713" s="5"/>
      <c r="GJ713" s="5"/>
      <c r="GK713" s="5"/>
      <c r="GL713" s="5"/>
      <c r="GM713" s="5"/>
      <c r="GN713" s="5"/>
      <c r="GO713" s="5"/>
      <c r="GP713" s="5"/>
      <c r="GQ713" s="5"/>
      <c r="GR713" s="5"/>
      <c r="GS713" s="5"/>
      <c r="GT713" s="5"/>
      <c r="GU713" s="5"/>
      <c r="GV713" s="5"/>
      <c r="GW713" s="5"/>
      <c r="GX713" s="5"/>
      <c r="GY713" s="5"/>
      <c r="GZ713" s="5"/>
      <c r="HA713" s="5"/>
      <c r="HB713" s="5"/>
      <c r="HC713" s="5"/>
      <c r="HD713" s="5"/>
      <c r="HE713" s="5"/>
      <c r="HF713" s="5"/>
      <c r="HG713" s="5"/>
      <c r="HH713" s="5"/>
      <c r="HI713" s="5"/>
      <c r="HJ713" s="5"/>
      <c r="HK713" s="5"/>
      <c r="HL713" s="5"/>
      <c r="HM713" s="5"/>
      <c r="HN713" s="5"/>
      <c r="HO713" s="5"/>
      <c r="HP713" s="5"/>
      <c r="HQ713" s="5"/>
      <c r="HR713" s="5"/>
      <c r="HS713" s="5"/>
      <c r="HT713" s="5"/>
      <c r="HU713" s="5"/>
      <c r="HV713" s="5"/>
      <c r="HW713" s="5"/>
      <c r="HX713" s="5"/>
      <c r="HY713" s="5"/>
      <c r="HZ713" s="5"/>
      <c r="IA713" s="5"/>
      <c r="IB713" s="5"/>
      <c r="IC713" s="5"/>
      <c r="ID713" s="5"/>
      <c r="IE713" s="5"/>
      <c r="IF713" s="5"/>
      <c r="IG713" s="5"/>
      <c r="IH713" s="5"/>
      <c r="II713" s="5"/>
      <c r="IJ713" s="5"/>
      <c r="IK713" s="5"/>
      <c r="IL713" s="5"/>
      <c r="IM713" s="5"/>
      <c r="IN713" s="5"/>
      <c r="IO713" s="5"/>
      <c r="IP713" s="5"/>
      <c r="IQ713" s="5"/>
      <c r="IR713" s="5"/>
      <c r="IS713" s="5"/>
      <c r="IT713" s="5"/>
      <c r="IU713" s="5"/>
      <c r="IV713" s="5"/>
    </row>
    <row r="715" spans="1:256" s="210" customFormat="1">
      <c r="A715" s="122"/>
      <c r="B715" s="116"/>
      <c r="C715" s="117"/>
      <c r="D715" s="118"/>
      <c r="E715" s="119"/>
      <c r="F715" s="120"/>
      <c r="G715" s="121"/>
      <c r="H715" s="6"/>
      <c r="I715" s="40"/>
      <c r="J715" s="41"/>
      <c r="K715" s="42"/>
      <c r="L715" s="38"/>
      <c r="N715" s="39"/>
      <c r="O715" s="39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  <c r="DT715" s="5"/>
      <c r="DU715" s="5"/>
      <c r="DV715" s="5"/>
      <c r="DW715" s="5"/>
      <c r="DX715" s="5"/>
      <c r="DY715" s="5"/>
      <c r="DZ715" s="5"/>
      <c r="EA715" s="5"/>
      <c r="EB715" s="5"/>
      <c r="EC715" s="5"/>
      <c r="ED715" s="5"/>
      <c r="EE715" s="5"/>
      <c r="EF715" s="5"/>
      <c r="EG715" s="5"/>
      <c r="EH715" s="5"/>
      <c r="EI715" s="5"/>
      <c r="EJ715" s="5"/>
      <c r="EK715" s="5"/>
      <c r="EL715" s="5"/>
      <c r="EM715" s="5"/>
      <c r="EN715" s="5"/>
      <c r="EO715" s="5"/>
      <c r="EP715" s="5"/>
      <c r="EQ715" s="5"/>
      <c r="ER715" s="5"/>
      <c r="ES715" s="5"/>
      <c r="ET715" s="5"/>
      <c r="EU715" s="5"/>
      <c r="EV715" s="5"/>
      <c r="EW715" s="5"/>
      <c r="EX715" s="5"/>
      <c r="EY715" s="5"/>
      <c r="EZ715" s="5"/>
      <c r="FA715" s="5"/>
      <c r="FB715" s="5"/>
      <c r="FC715" s="5"/>
      <c r="FD715" s="5"/>
      <c r="FE715" s="5"/>
      <c r="FF715" s="5"/>
      <c r="FG715" s="5"/>
      <c r="FH715" s="5"/>
      <c r="FI715" s="5"/>
      <c r="FJ715" s="5"/>
      <c r="FK715" s="5"/>
      <c r="FL715" s="5"/>
      <c r="FM715" s="5"/>
      <c r="FN715" s="5"/>
      <c r="FO715" s="5"/>
      <c r="FP715" s="5"/>
      <c r="FQ715" s="5"/>
      <c r="FR715" s="5"/>
      <c r="FS715" s="5"/>
      <c r="FT715" s="5"/>
      <c r="FU715" s="5"/>
      <c r="FV715" s="5"/>
      <c r="FW715" s="5"/>
      <c r="FX715" s="5"/>
      <c r="FY715" s="5"/>
      <c r="FZ715" s="5"/>
      <c r="GA715" s="5"/>
      <c r="GB715" s="5"/>
      <c r="GC715" s="5"/>
      <c r="GD715" s="5"/>
      <c r="GE715" s="5"/>
      <c r="GF715" s="5"/>
      <c r="GG715" s="5"/>
      <c r="GH715" s="5"/>
      <c r="GI715" s="5"/>
      <c r="GJ715" s="5"/>
      <c r="GK715" s="5"/>
      <c r="GL715" s="5"/>
      <c r="GM715" s="5"/>
      <c r="GN715" s="5"/>
      <c r="GO715" s="5"/>
      <c r="GP715" s="5"/>
      <c r="GQ715" s="5"/>
      <c r="GR715" s="5"/>
      <c r="GS715" s="5"/>
      <c r="GT715" s="5"/>
      <c r="GU715" s="5"/>
      <c r="GV715" s="5"/>
      <c r="GW715" s="5"/>
      <c r="GX715" s="5"/>
      <c r="GY715" s="5"/>
      <c r="GZ715" s="5"/>
      <c r="HA715" s="5"/>
      <c r="HB715" s="5"/>
      <c r="HC715" s="5"/>
      <c r="HD715" s="5"/>
      <c r="HE715" s="5"/>
      <c r="HF715" s="5"/>
      <c r="HG715" s="5"/>
      <c r="HH715" s="5"/>
      <c r="HI715" s="5"/>
      <c r="HJ715" s="5"/>
      <c r="HK715" s="5"/>
      <c r="HL715" s="5"/>
      <c r="HM715" s="5"/>
      <c r="HN715" s="5"/>
      <c r="HO715" s="5"/>
      <c r="HP715" s="5"/>
      <c r="HQ715" s="5"/>
      <c r="HR715" s="5"/>
      <c r="HS715" s="5"/>
      <c r="HT715" s="5"/>
      <c r="HU715" s="5"/>
      <c r="HV715" s="5"/>
      <c r="HW715" s="5"/>
      <c r="HX715" s="5"/>
      <c r="HY715" s="5"/>
      <c r="HZ715" s="5"/>
      <c r="IA715" s="5"/>
      <c r="IB715" s="5"/>
      <c r="IC715" s="5"/>
      <c r="ID715" s="5"/>
      <c r="IE715" s="5"/>
      <c r="IF715" s="5"/>
      <c r="IG715" s="5"/>
      <c r="IH715" s="5"/>
      <c r="II715" s="5"/>
      <c r="IJ715" s="5"/>
      <c r="IK715" s="5"/>
      <c r="IL715" s="5"/>
      <c r="IM715" s="5"/>
      <c r="IN715" s="5"/>
      <c r="IO715" s="5"/>
      <c r="IP715" s="5"/>
      <c r="IQ715" s="5"/>
      <c r="IR715" s="5"/>
      <c r="IS715" s="5"/>
      <c r="IT715" s="5"/>
      <c r="IU715" s="5"/>
      <c r="IV715" s="5"/>
    </row>
    <row r="717" spans="1:256" s="210" customFormat="1">
      <c r="A717" s="122"/>
      <c r="B717" s="116"/>
      <c r="C717" s="117"/>
      <c r="D717" s="118"/>
      <c r="E717" s="119"/>
      <c r="F717" s="120"/>
      <c r="G717" s="121"/>
      <c r="H717" s="6"/>
      <c r="I717" s="40"/>
      <c r="J717" s="41"/>
      <c r="K717" s="42"/>
      <c r="L717" s="38"/>
      <c r="N717" s="39"/>
      <c r="O717" s="39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  <c r="DT717" s="5"/>
      <c r="DU717" s="5"/>
      <c r="DV717" s="5"/>
      <c r="DW717" s="5"/>
      <c r="DX717" s="5"/>
      <c r="DY717" s="5"/>
      <c r="DZ717" s="5"/>
      <c r="EA717" s="5"/>
      <c r="EB717" s="5"/>
      <c r="EC717" s="5"/>
      <c r="ED717" s="5"/>
      <c r="EE717" s="5"/>
      <c r="EF717" s="5"/>
      <c r="EG717" s="5"/>
      <c r="EH717" s="5"/>
      <c r="EI717" s="5"/>
      <c r="EJ717" s="5"/>
      <c r="EK717" s="5"/>
      <c r="EL717" s="5"/>
      <c r="EM717" s="5"/>
      <c r="EN717" s="5"/>
      <c r="EO717" s="5"/>
      <c r="EP717" s="5"/>
      <c r="EQ717" s="5"/>
      <c r="ER717" s="5"/>
      <c r="ES717" s="5"/>
      <c r="ET717" s="5"/>
      <c r="EU717" s="5"/>
      <c r="EV717" s="5"/>
      <c r="EW717" s="5"/>
      <c r="EX717" s="5"/>
      <c r="EY717" s="5"/>
      <c r="EZ717" s="5"/>
      <c r="FA717" s="5"/>
      <c r="FB717" s="5"/>
      <c r="FC717" s="5"/>
      <c r="FD717" s="5"/>
      <c r="FE717" s="5"/>
      <c r="FF717" s="5"/>
      <c r="FG717" s="5"/>
      <c r="FH717" s="5"/>
      <c r="FI717" s="5"/>
      <c r="FJ717" s="5"/>
      <c r="FK717" s="5"/>
      <c r="FL717" s="5"/>
      <c r="FM717" s="5"/>
      <c r="FN717" s="5"/>
      <c r="FO717" s="5"/>
      <c r="FP717" s="5"/>
      <c r="FQ717" s="5"/>
      <c r="FR717" s="5"/>
      <c r="FS717" s="5"/>
      <c r="FT717" s="5"/>
      <c r="FU717" s="5"/>
      <c r="FV717" s="5"/>
      <c r="FW717" s="5"/>
      <c r="FX717" s="5"/>
      <c r="FY717" s="5"/>
      <c r="FZ717" s="5"/>
      <c r="GA717" s="5"/>
      <c r="GB717" s="5"/>
      <c r="GC717" s="5"/>
      <c r="GD717" s="5"/>
      <c r="GE717" s="5"/>
      <c r="GF717" s="5"/>
      <c r="GG717" s="5"/>
      <c r="GH717" s="5"/>
      <c r="GI717" s="5"/>
      <c r="GJ717" s="5"/>
      <c r="GK717" s="5"/>
      <c r="GL717" s="5"/>
      <c r="GM717" s="5"/>
      <c r="GN717" s="5"/>
      <c r="GO717" s="5"/>
      <c r="GP717" s="5"/>
      <c r="GQ717" s="5"/>
      <c r="GR717" s="5"/>
      <c r="GS717" s="5"/>
      <c r="GT717" s="5"/>
      <c r="GU717" s="5"/>
      <c r="GV717" s="5"/>
      <c r="GW717" s="5"/>
      <c r="GX717" s="5"/>
      <c r="GY717" s="5"/>
      <c r="GZ717" s="5"/>
      <c r="HA717" s="5"/>
      <c r="HB717" s="5"/>
      <c r="HC717" s="5"/>
      <c r="HD717" s="5"/>
      <c r="HE717" s="5"/>
      <c r="HF717" s="5"/>
      <c r="HG717" s="5"/>
      <c r="HH717" s="5"/>
      <c r="HI717" s="5"/>
      <c r="HJ717" s="5"/>
      <c r="HK717" s="5"/>
      <c r="HL717" s="5"/>
      <c r="HM717" s="5"/>
      <c r="HN717" s="5"/>
      <c r="HO717" s="5"/>
      <c r="HP717" s="5"/>
      <c r="HQ717" s="5"/>
      <c r="HR717" s="5"/>
      <c r="HS717" s="5"/>
      <c r="HT717" s="5"/>
      <c r="HU717" s="5"/>
      <c r="HV717" s="5"/>
      <c r="HW717" s="5"/>
      <c r="HX717" s="5"/>
      <c r="HY717" s="5"/>
      <c r="HZ717" s="5"/>
      <c r="IA717" s="5"/>
      <c r="IB717" s="5"/>
      <c r="IC717" s="5"/>
      <c r="ID717" s="5"/>
      <c r="IE717" s="5"/>
      <c r="IF717" s="5"/>
      <c r="IG717" s="5"/>
      <c r="IH717" s="5"/>
      <c r="II717" s="5"/>
      <c r="IJ717" s="5"/>
      <c r="IK717" s="5"/>
      <c r="IL717" s="5"/>
      <c r="IM717" s="5"/>
      <c r="IN717" s="5"/>
      <c r="IO717" s="5"/>
      <c r="IP717" s="5"/>
      <c r="IQ717" s="5"/>
      <c r="IR717" s="5"/>
      <c r="IS717" s="5"/>
      <c r="IT717" s="5"/>
      <c r="IU717" s="5"/>
      <c r="IV717" s="5"/>
    </row>
    <row r="719" spans="1:256" s="210" customFormat="1">
      <c r="A719" s="122"/>
      <c r="B719" s="116"/>
      <c r="C719" s="117"/>
      <c r="D719" s="118"/>
      <c r="E719" s="119"/>
      <c r="F719" s="120"/>
      <c r="G719" s="121"/>
      <c r="H719" s="6"/>
      <c r="I719" s="40"/>
      <c r="J719" s="41"/>
      <c r="K719" s="42"/>
      <c r="L719" s="38"/>
      <c r="N719" s="39"/>
      <c r="O719" s="39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  <c r="DT719" s="5"/>
      <c r="DU719" s="5"/>
      <c r="DV719" s="5"/>
      <c r="DW719" s="5"/>
      <c r="DX719" s="5"/>
      <c r="DY719" s="5"/>
      <c r="DZ719" s="5"/>
      <c r="EA719" s="5"/>
      <c r="EB719" s="5"/>
      <c r="EC719" s="5"/>
      <c r="ED719" s="5"/>
      <c r="EE719" s="5"/>
      <c r="EF719" s="5"/>
      <c r="EG719" s="5"/>
      <c r="EH719" s="5"/>
      <c r="EI719" s="5"/>
      <c r="EJ719" s="5"/>
      <c r="EK719" s="5"/>
      <c r="EL719" s="5"/>
      <c r="EM719" s="5"/>
      <c r="EN719" s="5"/>
      <c r="EO719" s="5"/>
      <c r="EP719" s="5"/>
      <c r="EQ719" s="5"/>
      <c r="ER719" s="5"/>
      <c r="ES719" s="5"/>
      <c r="ET719" s="5"/>
      <c r="EU719" s="5"/>
      <c r="EV719" s="5"/>
      <c r="EW719" s="5"/>
      <c r="EX719" s="5"/>
      <c r="EY719" s="5"/>
      <c r="EZ719" s="5"/>
      <c r="FA719" s="5"/>
      <c r="FB719" s="5"/>
      <c r="FC719" s="5"/>
      <c r="FD719" s="5"/>
      <c r="FE719" s="5"/>
      <c r="FF719" s="5"/>
      <c r="FG719" s="5"/>
      <c r="FH719" s="5"/>
      <c r="FI719" s="5"/>
      <c r="FJ719" s="5"/>
      <c r="FK719" s="5"/>
      <c r="FL719" s="5"/>
      <c r="FM719" s="5"/>
      <c r="FN719" s="5"/>
      <c r="FO719" s="5"/>
      <c r="FP719" s="5"/>
      <c r="FQ719" s="5"/>
      <c r="FR719" s="5"/>
      <c r="FS719" s="5"/>
      <c r="FT719" s="5"/>
      <c r="FU719" s="5"/>
      <c r="FV719" s="5"/>
      <c r="FW719" s="5"/>
      <c r="FX719" s="5"/>
      <c r="FY719" s="5"/>
      <c r="FZ719" s="5"/>
      <c r="GA719" s="5"/>
      <c r="GB719" s="5"/>
      <c r="GC719" s="5"/>
      <c r="GD719" s="5"/>
      <c r="GE719" s="5"/>
      <c r="GF719" s="5"/>
      <c r="GG719" s="5"/>
      <c r="GH719" s="5"/>
      <c r="GI719" s="5"/>
      <c r="GJ719" s="5"/>
      <c r="GK719" s="5"/>
      <c r="GL719" s="5"/>
      <c r="GM719" s="5"/>
      <c r="GN719" s="5"/>
      <c r="GO719" s="5"/>
      <c r="GP719" s="5"/>
      <c r="GQ719" s="5"/>
      <c r="GR719" s="5"/>
      <c r="GS719" s="5"/>
      <c r="GT719" s="5"/>
      <c r="GU719" s="5"/>
      <c r="GV719" s="5"/>
      <c r="GW719" s="5"/>
      <c r="GX719" s="5"/>
      <c r="GY719" s="5"/>
      <c r="GZ719" s="5"/>
      <c r="HA719" s="5"/>
      <c r="HB719" s="5"/>
      <c r="HC719" s="5"/>
      <c r="HD719" s="5"/>
      <c r="HE719" s="5"/>
      <c r="HF719" s="5"/>
      <c r="HG719" s="5"/>
      <c r="HH719" s="5"/>
      <c r="HI719" s="5"/>
      <c r="HJ719" s="5"/>
      <c r="HK719" s="5"/>
      <c r="HL719" s="5"/>
      <c r="HM719" s="5"/>
      <c r="HN719" s="5"/>
      <c r="HO719" s="5"/>
      <c r="HP719" s="5"/>
      <c r="HQ719" s="5"/>
      <c r="HR719" s="5"/>
      <c r="HS719" s="5"/>
      <c r="HT719" s="5"/>
      <c r="HU719" s="5"/>
      <c r="HV719" s="5"/>
      <c r="HW719" s="5"/>
      <c r="HX719" s="5"/>
      <c r="HY719" s="5"/>
      <c r="HZ719" s="5"/>
      <c r="IA719" s="5"/>
      <c r="IB719" s="5"/>
      <c r="IC719" s="5"/>
      <c r="ID719" s="5"/>
      <c r="IE719" s="5"/>
      <c r="IF719" s="5"/>
      <c r="IG719" s="5"/>
      <c r="IH719" s="5"/>
      <c r="II719" s="5"/>
      <c r="IJ719" s="5"/>
      <c r="IK719" s="5"/>
      <c r="IL719" s="5"/>
      <c r="IM719" s="5"/>
      <c r="IN719" s="5"/>
      <c r="IO719" s="5"/>
      <c r="IP719" s="5"/>
      <c r="IQ719" s="5"/>
      <c r="IR719" s="5"/>
      <c r="IS719" s="5"/>
      <c r="IT719" s="5"/>
      <c r="IU719" s="5"/>
      <c r="IV719" s="5"/>
    </row>
    <row r="721" spans="1:256" s="210" customFormat="1">
      <c r="A721" s="122"/>
      <c r="B721" s="116"/>
      <c r="C721" s="117"/>
      <c r="D721" s="118"/>
      <c r="E721" s="119"/>
      <c r="F721" s="120"/>
      <c r="G721" s="121"/>
      <c r="H721" s="6"/>
      <c r="I721" s="40"/>
      <c r="J721" s="41"/>
      <c r="K721" s="42"/>
      <c r="L721" s="38"/>
      <c r="N721" s="39"/>
      <c r="O721" s="39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  <c r="DT721" s="5"/>
      <c r="DU721" s="5"/>
      <c r="DV721" s="5"/>
      <c r="DW721" s="5"/>
      <c r="DX721" s="5"/>
      <c r="DY721" s="5"/>
      <c r="DZ721" s="5"/>
      <c r="EA721" s="5"/>
      <c r="EB721" s="5"/>
      <c r="EC721" s="5"/>
      <c r="ED721" s="5"/>
      <c r="EE721" s="5"/>
      <c r="EF721" s="5"/>
      <c r="EG721" s="5"/>
      <c r="EH721" s="5"/>
      <c r="EI721" s="5"/>
      <c r="EJ721" s="5"/>
      <c r="EK721" s="5"/>
      <c r="EL721" s="5"/>
      <c r="EM721" s="5"/>
      <c r="EN721" s="5"/>
      <c r="EO721" s="5"/>
      <c r="EP721" s="5"/>
      <c r="EQ721" s="5"/>
      <c r="ER721" s="5"/>
      <c r="ES721" s="5"/>
      <c r="ET721" s="5"/>
      <c r="EU721" s="5"/>
      <c r="EV721" s="5"/>
      <c r="EW721" s="5"/>
      <c r="EX721" s="5"/>
      <c r="EY721" s="5"/>
      <c r="EZ721" s="5"/>
      <c r="FA721" s="5"/>
      <c r="FB721" s="5"/>
      <c r="FC721" s="5"/>
      <c r="FD721" s="5"/>
      <c r="FE721" s="5"/>
      <c r="FF721" s="5"/>
      <c r="FG721" s="5"/>
      <c r="FH721" s="5"/>
      <c r="FI721" s="5"/>
      <c r="FJ721" s="5"/>
      <c r="FK721" s="5"/>
      <c r="FL721" s="5"/>
      <c r="FM721" s="5"/>
      <c r="FN721" s="5"/>
      <c r="FO721" s="5"/>
      <c r="FP721" s="5"/>
      <c r="FQ721" s="5"/>
      <c r="FR721" s="5"/>
      <c r="FS721" s="5"/>
      <c r="FT721" s="5"/>
      <c r="FU721" s="5"/>
      <c r="FV721" s="5"/>
      <c r="FW721" s="5"/>
      <c r="FX721" s="5"/>
      <c r="FY721" s="5"/>
      <c r="FZ721" s="5"/>
      <c r="GA721" s="5"/>
      <c r="GB721" s="5"/>
      <c r="GC721" s="5"/>
      <c r="GD721" s="5"/>
      <c r="GE721" s="5"/>
      <c r="GF721" s="5"/>
      <c r="GG721" s="5"/>
      <c r="GH721" s="5"/>
      <c r="GI721" s="5"/>
      <c r="GJ721" s="5"/>
      <c r="GK721" s="5"/>
      <c r="GL721" s="5"/>
      <c r="GM721" s="5"/>
      <c r="GN721" s="5"/>
      <c r="GO721" s="5"/>
      <c r="GP721" s="5"/>
      <c r="GQ721" s="5"/>
      <c r="GR721" s="5"/>
      <c r="GS721" s="5"/>
      <c r="GT721" s="5"/>
      <c r="GU721" s="5"/>
      <c r="GV721" s="5"/>
      <c r="GW721" s="5"/>
      <c r="GX721" s="5"/>
      <c r="GY721" s="5"/>
      <c r="GZ721" s="5"/>
      <c r="HA721" s="5"/>
      <c r="HB721" s="5"/>
      <c r="HC721" s="5"/>
      <c r="HD721" s="5"/>
      <c r="HE721" s="5"/>
      <c r="HF721" s="5"/>
      <c r="HG721" s="5"/>
      <c r="HH721" s="5"/>
      <c r="HI721" s="5"/>
      <c r="HJ721" s="5"/>
      <c r="HK721" s="5"/>
      <c r="HL721" s="5"/>
      <c r="HM721" s="5"/>
      <c r="HN721" s="5"/>
      <c r="HO721" s="5"/>
      <c r="HP721" s="5"/>
      <c r="HQ721" s="5"/>
      <c r="HR721" s="5"/>
      <c r="HS721" s="5"/>
      <c r="HT721" s="5"/>
      <c r="HU721" s="5"/>
      <c r="HV721" s="5"/>
      <c r="HW721" s="5"/>
      <c r="HX721" s="5"/>
      <c r="HY721" s="5"/>
      <c r="HZ721" s="5"/>
      <c r="IA721" s="5"/>
      <c r="IB721" s="5"/>
      <c r="IC721" s="5"/>
      <c r="ID721" s="5"/>
      <c r="IE721" s="5"/>
      <c r="IF721" s="5"/>
      <c r="IG721" s="5"/>
      <c r="IH721" s="5"/>
      <c r="II721" s="5"/>
      <c r="IJ721" s="5"/>
      <c r="IK721" s="5"/>
      <c r="IL721" s="5"/>
      <c r="IM721" s="5"/>
      <c r="IN721" s="5"/>
      <c r="IO721" s="5"/>
      <c r="IP721" s="5"/>
      <c r="IQ721" s="5"/>
      <c r="IR721" s="5"/>
      <c r="IS721" s="5"/>
      <c r="IT721" s="5"/>
      <c r="IU721" s="5"/>
      <c r="IV721" s="5"/>
    </row>
    <row r="723" spans="1:256" s="210" customFormat="1">
      <c r="A723" s="122"/>
      <c r="B723" s="116"/>
      <c r="C723" s="117"/>
      <c r="D723" s="118"/>
      <c r="E723" s="119"/>
      <c r="F723" s="120"/>
      <c r="G723" s="121"/>
      <c r="H723" s="6"/>
      <c r="I723" s="40"/>
      <c r="J723" s="41"/>
      <c r="K723" s="42"/>
      <c r="L723" s="38"/>
      <c r="N723" s="39"/>
      <c r="O723" s="39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  <c r="DT723" s="5"/>
      <c r="DU723" s="5"/>
      <c r="DV723" s="5"/>
      <c r="DW723" s="5"/>
      <c r="DX723" s="5"/>
      <c r="DY723" s="5"/>
      <c r="DZ723" s="5"/>
      <c r="EA723" s="5"/>
      <c r="EB723" s="5"/>
      <c r="EC723" s="5"/>
      <c r="ED723" s="5"/>
      <c r="EE723" s="5"/>
      <c r="EF723" s="5"/>
      <c r="EG723" s="5"/>
      <c r="EH723" s="5"/>
      <c r="EI723" s="5"/>
      <c r="EJ723" s="5"/>
      <c r="EK723" s="5"/>
      <c r="EL723" s="5"/>
      <c r="EM723" s="5"/>
      <c r="EN723" s="5"/>
      <c r="EO723" s="5"/>
      <c r="EP723" s="5"/>
      <c r="EQ723" s="5"/>
      <c r="ER723" s="5"/>
      <c r="ES723" s="5"/>
      <c r="ET723" s="5"/>
      <c r="EU723" s="5"/>
      <c r="EV723" s="5"/>
      <c r="EW723" s="5"/>
      <c r="EX723" s="5"/>
      <c r="EY723" s="5"/>
      <c r="EZ723" s="5"/>
      <c r="FA723" s="5"/>
      <c r="FB723" s="5"/>
      <c r="FC723" s="5"/>
      <c r="FD723" s="5"/>
      <c r="FE723" s="5"/>
      <c r="FF723" s="5"/>
      <c r="FG723" s="5"/>
      <c r="FH723" s="5"/>
      <c r="FI723" s="5"/>
      <c r="FJ723" s="5"/>
      <c r="FK723" s="5"/>
      <c r="FL723" s="5"/>
      <c r="FM723" s="5"/>
      <c r="FN723" s="5"/>
      <c r="FO723" s="5"/>
      <c r="FP723" s="5"/>
      <c r="FQ723" s="5"/>
      <c r="FR723" s="5"/>
      <c r="FS723" s="5"/>
      <c r="FT723" s="5"/>
      <c r="FU723" s="5"/>
      <c r="FV723" s="5"/>
      <c r="FW723" s="5"/>
      <c r="FX723" s="5"/>
      <c r="FY723" s="5"/>
      <c r="FZ723" s="5"/>
      <c r="GA723" s="5"/>
      <c r="GB723" s="5"/>
      <c r="GC723" s="5"/>
      <c r="GD723" s="5"/>
      <c r="GE723" s="5"/>
      <c r="GF723" s="5"/>
      <c r="GG723" s="5"/>
      <c r="GH723" s="5"/>
      <c r="GI723" s="5"/>
      <c r="GJ723" s="5"/>
      <c r="GK723" s="5"/>
      <c r="GL723" s="5"/>
      <c r="GM723" s="5"/>
      <c r="GN723" s="5"/>
      <c r="GO723" s="5"/>
      <c r="GP723" s="5"/>
      <c r="GQ723" s="5"/>
      <c r="GR723" s="5"/>
      <c r="GS723" s="5"/>
      <c r="GT723" s="5"/>
      <c r="GU723" s="5"/>
      <c r="GV723" s="5"/>
      <c r="GW723" s="5"/>
      <c r="GX723" s="5"/>
      <c r="GY723" s="5"/>
      <c r="GZ723" s="5"/>
      <c r="HA723" s="5"/>
      <c r="HB723" s="5"/>
      <c r="HC723" s="5"/>
      <c r="HD723" s="5"/>
      <c r="HE723" s="5"/>
      <c r="HF723" s="5"/>
      <c r="HG723" s="5"/>
      <c r="HH723" s="5"/>
      <c r="HI723" s="5"/>
      <c r="HJ723" s="5"/>
      <c r="HK723" s="5"/>
      <c r="HL723" s="5"/>
      <c r="HM723" s="5"/>
      <c r="HN723" s="5"/>
      <c r="HO723" s="5"/>
      <c r="HP723" s="5"/>
      <c r="HQ723" s="5"/>
      <c r="HR723" s="5"/>
      <c r="HS723" s="5"/>
      <c r="HT723" s="5"/>
      <c r="HU723" s="5"/>
      <c r="HV723" s="5"/>
      <c r="HW723" s="5"/>
      <c r="HX723" s="5"/>
      <c r="HY723" s="5"/>
      <c r="HZ723" s="5"/>
      <c r="IA723" s="5"/>
      <c r="IB723" s="5"/>
      <c r="IC723" s="5"/>
      <c r="ID723" s="5"/>
      <c r="IE723" s="5"/>
      <c r="IF723" s="5"/>
      <c r="IG723" s="5"/>
      <c r="IH723" s="5"/>
      <c r="II723" s="5"/>
      <c r="IJ723" s="5"/>
      <c r="IK723" s="5"/>
      <c r="IL723" s="5"/>
      <c r="IM723" s="5"/>
      <c r="IN723" s="5"/>
      <c r="IO723" s="5"/>
      <c r="IP723" s="5"/>
      <c r="IQ723" s="5"/>
      <c r="IR723" s="5"/>
      <c r="IS723" s="5"/>
      <c r="IT723" s="5"/>
      <c r="IU723" s="5"/>
      <c r="IV723" s="5"/>
    </row>
    <row r="725" spans="1:256" s="210" customFormat="1">
      <c r="A725" s="122"/>
      <c r="B725" s="116"/>
      <c r="C725" s="117"/>
      <c r="D725" s="118"/>
      <c r="E725" s="119"/>
      <c r="F725" s="120"/>
      <c r="G725" s="121"/>
      <c r="H725" s="6"/>
      <c r="I725" s="40"/>
      <c r="J725" s="41"/>
      <c r="K725" s="42"/>
      <c r="L725" s="38"/>
      <c r="N725" s="39"/>
      <c r="O725" s="39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  <c r="DT725" s="5"/>
      <c r="DU725" s="5"/>
      <c r="DV725" s="5"/>
      <c r="DW725" s="5"/>
      <c r="DX725" s="5"/>
      <c r="DY725" s="5"/>
      <c r="DZ725" s="5"/>
      <c r="EA725" s="5"/>
      <c r="EB725" s="5"/>
      <c r="EC725" s="5"/>
      <c r="ED725" s="5"/>
      <c r="EE725" s="5"/>
      <c r="EF725" s="5"/>
      <c r="EG725" s="5"/>
      <c r="EH725" s="5"/>
      <c r="EI725" s="5"/>
      <c r="EJ725" s="5"/>
      <c r="EK725" s="5"/>
      <c r="EL725" s="5"/>
      <c r="EM725" s="5"/>
      <c r="EN725" s="5"/>
      <c r="EO725" s="5"/>
      <c r="EP725" s="5"/>
      <c r="EQ725" s="5"/>
      <c r="ER725" s="5"/>
      <c r="ES725" s="5"/>
      <c r="ET725" s="5"/>
      <c r="EU725" s="5"/>
      <c r="EV725" s="5"/>
      <c r="EW725" s="5"/>
      <c r="EX725" s="5"/>
      <c r="EY725" s="5"/>
      <c r="EZ725" s="5"/>
      <c r="FA725" s="5"/>
      <c r="FB725" s="5"/>
      <c r="FC725" s="5"/>
      <c r="FD725" s="5"/>
      <c r="FE725" s="5"/>
      <c r="FF725" s="5"/>
      <c r="FG725" s="5"/>
      <c r="FH725" s="5"/>
      <c r="FI725" s="5"/>
      <c r="FJ725" s="5"/>
      <c r="FK725" s="5"/>
      <c r="FL725" s="5"/>
      <c r="FM725" s="5"/>
      <c r="FN725" s="5"/>
      <c r="FO725" s="5"/>
      <c r="FP725" s="5"/>
      <c r="FQ725" s="5"/>
      <c r="FR725" s="5"/>
      <c r="FS725" s="5"/>
      <c r="FT725" s="5"/>
      <c r="FU725" s="5"/>
      <c r="FV725" s="5"/>
      <c r="FW725" s="5"/>
      <c r="FX725" s="5"/>
      <c r="FY725" s="5"/>
      <c r="FZ725" s="5"/>
      <c r="GA725" s="5"/>
      <c r="GB725" s="5"/>
      <c r="GC725" s="5"/>
      <c r="GD725" s="5"/>
      <c r="GE725" s="5"/>
      <c r="GF725" s="5"/>
      <c r="GG725" s="5"/>
      <c r="GH725" s="5"/>
      <c r="GI725" s="5"/>
      <c r="GJ725" s="5"/>
      <c r="GK725" s="5"/>
      <c r="GL725" s="5"/>
      <c r="GM725" s="5"/>
      <c r="GN725" s="5"/>
      <c r="GO725" s="5"/>
      <c r="GP725" s="5"/>
      <c r="GQ725" s="5"/>
      <c r="GR725" s="5"/>
      <c r="GS725" s="5"/>
      <c r="GT725" s="5"/>
      <c r="GU725" s="5"/>
      <c r="GV725" s="5"/>
      <c r="GW725" s="5"/>
      <c r="GX725" s="5"/>
      <c r="GY725" s="5"/>
      <c r="GZ725" s="5"/>
      <c r="HA725" s="5"/>
      <c r="HB725" s="5"/>
      <c r="HC725" s="5"/>
      <c r="HD725" s="5"/>
      <c r="HE725" s="5"/>
      <c r="HF725" s="5"/>
      <c r="HG725" s="5"/>
      <c r="HH725" s="5"/>
      <c r="HI725" s="5"/>
      <c r="HJ725" s="5"/>
      <c r="HK725" s="5"/>
      <c r="HL725" s="5"/>
      <c r="HM725" s="5"/>
      <c r="HN725" s="5"/>
      <c r="HO725" s="5"/>
      <c r="HP725" s="5"/>
      <c r="HQ725" s="5"/>
      <c r="HR725" s="5"/>
      <c r="HS725" s="5"/>
      <c r="HT725" s="5"/>
      <c r="HU725" s="5"/>
      <c r="HV725" s="5"/>
      <c r="HW725" s="5"/>
      <c r="HX725" s="5"/>
      <c r="HY725" s="5"/>
      <c r="HZ725" s="5"/>
      <c r="IA725" s="5"/>
      <c r="IB725" s="5"/>
      <c r="IC725" s="5"/>
      <c r="ID725" s="5"/>
      <c r="IE725" s="5"/>
      <c r="IF725" s="5"/>
      <c r="IG725" s="5"/>
      <c r="IH725" s="5"/>
      <c r="II725" s="5"/>
      <c r="IJ725" s="5"/>
      <c r="IK725" s="5"/>
      <c r="IL725" s="5"/>
      <c r="IM725" s="5"/>
      <c r="IN725" s="5"/>
      <c r="IO725" s="5"/>
      <c r="IP725" s="5"/>
      <c r="IQ725" s="5"/>
      <c r="IR725" s="5"/>
      <c r="IS725" s="5"/>
      <c r="IT725" s="5"/>
      <c r="IU725" s="5"/>
      <c r="IV725" s="5"/>
    </row>
    <row r="727" spans="1:256" s="210" customFormat="1">
      <c r="A727" s="122"/>
      <c r="B727" s="116"/>
      <c r="C727" s="117"/>
      <c r="D727" s="118"/>
      <c r="E727" s="119"/>
      <c r="F727" s="120"/>
      <c r="G727" s="121"/>
      <c r="H727" s="6"/>
      <c r="I727" s="40"/>
      <c r="J727" s="41"/>
      <c r="K727" s="42"/>
      <c r="L727" s="38"/>
      <c r="N727" s="39"/>
      <c r="O727" s="39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  <c r="DT727" s="5"/>
      <c r="DU727" s="5"/>
      <c r="DV727" s="5"/>
      <c r="DW727" s="5"/>
      <c r="DX727" s="5"/>
      <c r="DY727" s="5"/>
      <c r="DZ727" s="5"/>
      <c r="EA727" s="5"/>
      <c r="EB727" s="5"/>
      <c r="EC727" s="5"/>
      <c r="ED727" s="5"/>
      <c r="EE727" s="5"/>
      <c r="EF727" s="5"/>
      <c r="EG727" s="5"/>
      <c r="EH727" s="5"/>
      <c r="EI727" s="5"/>
      <c r="EJ727" s="5"/>
      <c r="EK727" s="5"/>
      <c r="EL727" s="5"/>
      <c r="EM727" s="5"/>
      <c r="EN727" s="5"/>
      <c r="EO727" s="5"/>
      <c r="EP727" s="5"/>
      <c r="EQ727" s="5"/>
      <c r="ER727" s="5"/>
      <c r="ES727" s="5"/>
      <c r="ET727" s="5"/>
      <c r="EU727" s="5"/>
      <c r="EV727" s="5"/>
      <c r="EW727" s="5"/>
      <c r="EX727" s="5"/>
      <c r="EY727" s="5"/>
      <c r="EZ727" s="5"/>
      <c r="FA727" s="5"/>
      <c r="FB727" s="5"/>
      <c r="FC727" s="5"/>
      <c r="FD727" s="5"/>
      <c r="FE727" s="5"/>
      <c r="FF727" s="5"/>
      <c r="FG727" s="5"/>
      <c r="FH727" s="5"/>
      <c r="FI727" s="5"/>
      <c r="FJ727" s="5"/>
      <c r="FK727" s="5"/>
      <c r="FL727" s="5"/>
      <c r="FM727" s="5"/>
      <c r="FN727" s="5"/>
      <c r="FO727" s="5"/>
      <c r="FP727" s="5"/>
      <c r="FQ727" s="5"/>
      <c r="FR727" s="5"/>
      <c r="FS727" s="5"/>
      <c r="FT727" s="5"/>
      <c r="FU727" s="5"/>
      <c r="FV727" s="5"/>
      <c r="FW727" s="5"/>
      <c r="FX727" s="5"/>
      <c r="FY727" s="5"/>
      <c r="FZ727" s="5"/>
      <c r="GA727" s="5"/>
      <c r="GB727" s="5"/>
      <c r="GC727" s="5"/>
      <c r="GD727" s="5"/>
      <c r="GE727" s="5"/>
      <c r="GF727" s="5"/>
      <c r="GG727" s="5"/>
      <c r="GH727" s="5"/>
      <c r="GI727" s="5"/>
      <c r="GJ727" s="5"/>
      <c r="GK727" s="5"/>
      <c r="GL727" s="5"/>
      <c r="GM727" s="5"/>
      <c r="GN727" s="5"/>
      <c r="GO727" s="5"/>
      <c r="GP727" s="5"/>
      <c r="GQ727" s="5"/>
      <c r="GR727" s="5"/>
      <c r="GS727" s="5"/>
      <c r="GT727" s="5"/>
      <c r="GU727" s="5"/>
      <c r="GV727" s="5"/>
      <c r="GW727" s="5"/>
      <c r="GX727" s="5"/>
      <c r="GY727" s="5"/>
      <c r="GZ727" s="5"/>
      <c r="HA727" s="5"/>
      <c r="HB727" s="5"/>
      <c r="HC727" s="5"/>
      <c r="HD727" s="5"/>
      <c r="HE727" s="5"/>
      <c r="HF727" s="5"/>
      <c r="HG727" s="5"/>
      <c r="HH727" s="5"/>
      <c r="HI727" s="5"/>
      <c r="HJ727" s="5"/>
      <c r="HK727" s="5"/>
      <c r="HL727" s="5"/>
      <c r="HM727" s="5"/>
      <c r="HN727" s="5"/>
      <c r="HO727" s="5"/>
      <c r="HP727" s="5"/>
      <c r="HQ727" s="5"/>
      <c r="HR727" s="5"/>
      <c r="HS727" s="5"/>
      <c r="HT727" s="5"/>
      <c r="HU727" s="5"/>
      <c r="HV727" s="5"/>
      <c r="HW727" s="5"/>
      <c r="HX727" s="5"/>
      <c r="HY727" s="5"/>
      <c r="HZ727" s="5"/>
      <c r="IA727" s="5"/>
      <c r="IB727" s="5"/>
      <c r="IC727" s="5"/>
      <c r="ID727" s="5"/>
      <c r="IE727" s="5"/>
      <c r="IF727" s="5"/>
      <c r="IG727" s="5"/>
      <c r="IH727" s="5"/>
      <c r="II727" s="5"/>
      <c r="IJ727" s="5"/>
      <c r="IK727" s="5"/>
      <c r="IL727" s="5"/>
      <c r="IM727" s="5"/>
      <c r="IN727" s="5"/>
      <c r="IO727" s="5"/>
      <c r="IP727" s="5"/>
      <c r="IQ727" s="5"/>
      <c r="IR727" s="5"/>
      <c r="IS727" s="5"/>
      <c r="IT727" s="5"/>
      <c r="IU727" s="5"/>
      <c r="IV727" s="5"/>
    </row>
    <row r="729" spans="1:256" s="210" customFormat="1">
      <c r="A729" s="122"/>
      <c r="B729" s="116"/>
      <c r="C729" s="117"/>
      <c r="D729" s="118"/>
      <c r="E729" s="119"/>
      <c r="F729" s="120"/>
      <c r="G729" s="121"/>
      <c r="H729" s="6"/>
      <c r="I729" s="40"/>
      <c r="J729" s="41"/>
      <c r="K729" s="42"/>
      <c r="L729" s="38"/>
      <c r="N729" s="39"/>
      <c r="O729" s="39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  <c r="DT729" s="5"/>
      <c r="DU729" s="5"/>
      <c r="DV729" s="5"/>
      <c r="DW729" s="5"/>
      <c r="DX729" s="5"/>
      <c r="DY729" s="5"/>
      <c r="DZ729" s="5"/>
      <c r="EA729" s="5"/>
      <c r="EB729" s="5"/>
      <c r="EC729" s="5"/>
      <c r="ED729" s="5"/>
      <c r="EE729" s="5"/>
      <c r="EF729" s="5"/>
      <c r="EG729" s="5"/>
      <c r="EH729" s="5"/>
      <c r="EI729" s="5"/>
      <c r="EJ729" s="5"/>
      <c r="EK729" s="5"/>
      <c r="EL729" s="5"/>
      <c r="EM729" s="5"/>
      <c r="EN729" s="5"/>
      <c r="EO729" s="5"/>
      <c r="EP729" s="5"/>
      <c r="EQ729" s="5"/>
      <c r="ER729" s="5"/>
      <c r="ES729" s="5"/>
      <c r="ET729" s="5"/>
      <c r="EU729" s="5"/>
      <c r="EV729" s="5"/>
      <c r="EW729" s="5"/>
      <c r="EX729" s="5"/>
      <c r="EY729" s="5"/>
      <c r="EZ729" s="5"/>
      <c r="FA729" s="5"/>
      <c r="FB729" s="5"/>
      <c r="FC729" s="5"/>
      <c r="FD729" s="5"/>
      <c r="FE729" s="5"/>
      <c r="FF729" s="5"/>
      <c r="FG729" s="5"/>
      <c r="FH729" s="5"/>
      <c r="FI729" s="5"/>
      <c r="FJ729" s="5"/>
      <c r="FK729" s="5"/>
      <c r="FL729" s="5"/>
      <c r="FM729" s="5"/>
      <c r="FN729" s="5"/>
      <c r="FO729" s="5"/>
      <c r="FP729" s="5"/>
      <c r="FQ729" s="5"/>
      <c r="FR729" s="5"/>
      <c r="FS729" s="5"/>
      <c r="FT729" s="5"/>
      <c r="FU729" s="5"/>
      <c r="FV729" s="5"/>
      <c r="FW729" s="5"/>
      <c r="FX729" s="5"/>
      <c r="FY729" s="5"/>
      <c r="FZ729" s="5"/>
      <c r="GA729" s="5"/>
      <c r="GB729" s="5"/>
      <c r="GC729" s="5"/>
      <c r="GD729" s="5"/>
      <c r="GE729" s="5"/>
      <c r="GF729" s="5"/>
      <c r="GG729" s="5"/>
      <c r="GH729" s="5"/>
      <c r="GI729" s="5"/>
      <c r="GJ729" s="5"/>
      <c r="GK729" s="5"/>
      <c r="GL729" s="5"/>
      <c r="GM729" s="5"/>
      <c r="GN729" s="5"/>
      <c r="GO729" s="5"/>
      <c r="GP729" s="5"/>
      <c r="GQ729" s="5"/>
      <c r="GR729" s="5"/>
      <c r="GS729" s="5"/>
      <c r="GT729" s="5"/>
      <c r="GU729" s="5"/>
      <c r="GV729" s="5"/>
      <c r="GW729" s="5"/>
      <c r="GX729" s="5"/>
      <c r="GY729" s="5"/>
      <c r="GZ729" s="5"/>
      <c r="HA729" s="5"/>
      <c r="HB729" s="5"/>
      <c r="HC729" s="5"/>
      <c r="HD729" s="5"/>
      <c r="HE729" s="5"/>
      <c r="HF729" s="5"/>
      <c r="HG729" s="5"/>
      <c r="HH729" s="5"/>
      <c r="HI729" s="5"/>
      <c r="HJ729" s="5"/>
      <c r="HK729" s="5"/>
      <c r="HL729" s="5"/>
      <c r="HM729" s="5"/>
      <c r="HN729" s="5"/>
      <c r="HO729" s="5"/>
      <c r="HP729" s="5"/>
      <c r="HQ729" s="5"/>
      <c r="HR729" s="5"/>
      <c r="HS729" s="5"/>
      <c r="HT729" s="5"/>
      <c r="HU729" s="5"/>
      <c r="HV729" s="5"/>
      <c r="HW729" s="5"/>
      <c r="HX729" s="5"/>
      <c r="HY729" s="5"/>
      <c r="HZ729" s="5"/>
      <c r="IA729" s="5"/>
      <c r="IB729" s="5"/>
      <c r="IC729" s="5"/>
      <c r="ID729" s="5"/>
      <c r="IE729" s="5"/>
      <c r="IF729" s="5"/>
      <c r="IG729" s="5"/>
      <c r="IH729" s="5"/>
      <c r="II729" s="5"/>
      <c r="IJ729" s="5"/>
      <c r="IK729" s="5"/>
      <c r="IL729" s="5"/>
      <c r="IM729" s="5"/>
      <c r="IN729" s="5"/>
      <c r="IO729" s="5"/>
      <c r="IP729" s="5"/>
      <c r="IQ729" s="5"/>
      <c r="IR729" s="5"/>
      <c r="IS729" s="5"/>
      <c r="IT729" s="5"/>
      <c r="IU729" s="5"/>
      <c r="IV729" s="5"/>
    </row>
    <row r="731" spans="1:256" s="210" customFormat="1">
      <c r="A731" s="122"/>
      <c r="B731" s="116"/>
      <c r="C731" s="117"/>
      <c r="D731" s="118"/>
      <c r="E731" s="119"/>
      <c r="F731" s="120"/>
      <c r="G731" s="121"/>
      <c r="H731" s="6"/>
      <c r="I731" s="40"/>
      <c r="J731" s="41"/>
      <c r="K731" s="42"/>
      <c r="L731" s="38"/>
      <c r="N731" s="39"/>
      <c r="O731" s="39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  <c r="DT731" s="5"/>
      <c r="DU731" s="5"/>
      <c r="DV731" s="5"/>
      <c r="DW731" s="5"/>
      <c r="DX731" s="5"/>
      <c r="DY731" s="5"/>
      <c r="DZ731" s="5"/>
      <c r="EA731" s="5"/>
      <c r="EB731" s="5"/>
      <c r="EC731" s="5"/>
      <c r="ED731" s="5"/>
      <c r="EE731" s="5"/>
      <c r="EF731" s="5"/>
      <c r="EG731" s="5"/>
      <c r="EH731" s="5"/>
      <c r="EI731" s="5"/>
      <c r="EJ731" s="5"/>
      <c r="EK731" s="5"/>
      <c r="EL731" s="5"/>
      <c r="EM731" s="5"/>
      <c r="EN731" s="5"/>
      <c r="EO731" s="5"/>
      <c r="EP731" s="5"/>
      <c r="EQ731" s="5"/>
      <c r="ER731" s="5"/>
      <c r="ES731" s="5"/>
      <c r="ET731" s="5"/>
      <c r="EU731" s="5"/>
      <c r="EV731" s="5"/>
      <c r="EW731" s="5"/>
      <c r="EX731" s="5"/>
      <c r="EY731" s="5"/>
      <c r="EZ731" s="5"/>
      <c r="FA731" s="5"/>
      <c r="FB731" s="5"/>
      <c r="FC731" s="5"/>
      <c r="FD731" s="5"/>
      <c r="FE731" s="5"/>
      <c r="FF731" s="5"/>
      <c r="FG731" s="5"/>
      <c r="FH731" s="5"/>
      <c r="FI731" s="5"/>
      <c r="FJ731" s="5"/>
      <c r="FK731" s="5"/>
      <c r="FL731" s="5"/>
      <c r="FM731" s="5"/>
      <c r="FN731" s="5"/>
      <c r="FO731" s="5"/>
      <c r="FP731" s="5"/>
      <c r="FQ731" s="5"/>
      <c r="FR731" s="5"/>
      <c r="FS731" s="5"/>
      <c r="FT731" s="5"/>
      <c r="FU731" s="5"/>
      <c r="FV731" s="5"/>
      <c r="FW731" s="5"/>
      <c r="FX731" s="5"/>
      <c r="FY731" s="5"/>
      <c r="FZ731" s="5"/>
      <c r="GA731" s="5"/>
      <c r="GB731" s="5"/>
      <c r="GC731" s="5"/>
      <c r="GD731" s="5"/>
      <c r="GE731" s="5"/>
      <c r="GF731" s="5"/>
      <c r="GG731" s="5"/>
      <c r="GH731" s="5"/>
      <c r="GI731" s="5"/>
      <c r="GJ731" s="5"/>
      <c r="GK731" s="5"/>
      <c r="GL731" s="5"/>
      <c r="GM731" s="5"/>
      <c r="GN731" s="5"/>
      <c r="GO731" s="5"/>
      <c r="GP731" s="5"/>
      <c r="GQ731" s="5"/>
      <c r="GR731" s="5"/>
      <c r="GS731" s="5"/>
      <c r="GT731" s="5"/>
      <c r="GU731" s="5"/>
      <c r="GV731" s="5"/>
      <c r="GW731" s="5"/>
      <c r="GX731" s="5"/>
      <c r="GY731" s="5"/>
      <c r="GZ731" s="5"/>
      <c r="HA731" s="5"/>
      <c r="HB731" s="5"/>
      <c r="HC731" s="5"/>
      <c r="HD731" s="5"/>
      <c r="HE731" s="5"/>
      <c r="HF731" s="5"/>
      <c r="HG731" s="5"/>
      <c r="HH731" s="5"/>
      <c r="HI731" s="5"/>
      <c r="HJ731" s="5"/>
      <c r="HK731" s="5"/>
      <c r="HL731" s="5"/>
      <c r="HM731" s="5"/>
      <c r="HN731" s="5"/>
      <c r="HO731" s="5"/>
      <c r="HP731" s="5"/>
      <c r="HQ731" s="5"/>
      <c r="HR731" s="5"/>
      <c r="HS731" s="5"/>
      <c r="HT731" s="5"/>
      <c r="HU731" s="5"/>
      <c r="HV731" s="5"/>
      <c r="HW731" s="5"/>
      <c r="HX731" s="5"/>
      <c r="HY731" s="5"/>
      <c r="HZ731" s="5"/>
      <c r="IA731" s="5"/>
      <c r="IB731" s="5"/>
      <c r="IC731" s="5"/>
      <c r="ID731" s="5"/>
      <c r="IE731" s="5"/>
      <c r="IF731" s="5"/>
      <c r="IG731" s="5"/>
      <c r="IH731" s="5"/>
      <c r="II731" s="5"/>
      <c r="IJ731" s="5"/>
      <c r="IK731" s="5"/>
      <c r="IL731" s="5"/>
      <c r="IM731" s="5"/>
      <c r="IN731" s="5"/>
      <c r="IO731" s="5"/>
      <c r="IP731" s="5"/>
      <c r="IQ731" s="5"/>
      <c r="IR731" s="5"/>
      <c r="IS731" s="5"/>
      <c r="IT731" s="5"/>
      <c r="IU731" s="5"/>
      <c r="IV731" s="5"/>
    </row>
    <row r="733" spans="1:256" s="210" customFormat="1">
      <c r="A733" s="122"/>
      <c r="B733" s="116"/>
      <c r="C733" s="117"/>
      <c r="D733" s="118"/>
      <c r="E733" s="119"/>
      <c r="F733" s="120"/>
      <c r="G733" s="121"/>
      <c r="H733" s="6"/>
      <c r="I733" s="40"/>
      <c r="J733" s="41"/>
      <c r="K733" s="42"/>
      <c r="L733" s="38"/>
      <c r="N733" s="39"/>
      <c r="O733" s="39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  <c r="DT733" s="5"/>
      <c r="DU733" s="5"/>
      <c r="DV733" s="5"/>
      <c r="DW733" s="5"/>
      <c r="DX733" s="5"/>
      <c r="DY733" s="5"/>
      <c r="DZ733" s="5"/>
      <c r="EA733" s="5"/>
      <c r="EB733" s="5"/>
      <c r="EC733" s="5"/>
      <c r="ED733" s="5"/>
      <c r="EE733" s="5"/>
      <c r="EF733" s="5"/>
      <c r="EG733" s="5"/>
      <c r="EH733" s="5"/>
      <c r="EI733" s="5"/>
      <c r="EJ733" s="5"/>
      <c r="EK733" s="5"/>
      <c r="EL733" s="5"/>
      <c r="EM733" s="5"/>
      <c r="EN733" s="5"/>
      <c r="EO733" s="5"/>
      <c r="EP733" s="5"/>
      <c r="EQ733" s="5"/>
      <c r="ER733" s="5"/>
      <c r="ES733" s="5"/>
      <c r="ET733" s="5"/>
      <c r="EU733" s="5"/>
      <c r="EV733" s="5"/>
      <c r="EW733" s="5"/>
      <c r="EX733" s="5"/>
      <c r="EY733" s="5"/>
      <c r="EZ733" s="5"/>
      <c r="FA733" s="5"/>
      <c r="FB733" s="5"/>
      <c r="FC733" s="5"/>
      <c r="FD733" s="5"/>
      <c r="FE733" s="5"/>
      <c r="FF733" s="5"/>
      <c r="FG733" s="5"/>
      <c r="FH733" s="5"/>
      <c r="FI733" s="5"/>
      <c r="FJ733" s="5"/>
      <c r="FK733" s="5"/>
      <c r="FL733" s="5"/>
      <c r="FM733" s="5"/>
      <c r="FN733" s="5"/>
      <c r="FO733" s="5"/>
      <c r="FP733" s="5"/>
      <c r="FQ733" s="5"/>
      <c r="FR733" s="5"/>
      <c r="FS733" s="5"/>
      <c r="FT733" s="5"/>
      <c r="FU733" s="5"/>
      <c r="FV733" s="5"/>
      <c r="FW733" s="5"/>
      <c r="FX733" s="5"/>
      <c r="FY733" s="5"/>
      <c r="FZ733" s="5"/>
      <c r="GA733" s="5"/>
      <c r="GB733" s="5"/>
      <c r="GC733" s="5"/>
      <c r="GD733" s="5"/>
      <c r="GE733" s="5"/>
      <c r="GF733" s="5"/>
      <c r="GG733" s="5"/>
      <c r="GH733" s="5"/>
      <c r="GI733" s="5"/>
      <c r="GJ733" s="5"/>
      <c r="GK733" s="5"/>
      <c r="GL733" s="5"/>
      <c r="GM733" s="5"/>
      <c r="GN733" s="5"/>
      <c r="GO733" s="5"/>
      <c r="GP733" s="5"/>
      <c r="GQ733" s="5"/>
      <c r="GR733" s="5"/>
      <c r="GS733" s="5"/>
      <c r="GT733" s="5"/>
      <c r="GU733" s="5"/>
      <c r="GV733" s="5"/>
      <c r="GW733" s="5"/>
      <c r="GX733" s="5"/>
      <c r="GY733" s="5"/>
      <c r="GZ733" s="5"/>
      <c r="HA733" s="5"/>
      <c r="HB733" s="5"/>
      <c r="HC733" s="5"/>
      <c r="HD733" s="5"/>
      <c r="HE733" s="5"/>
      <c r="HF733" s="5"/>
      <c r="HG733" s="5"/>
      <c r="HH733" s="5"/>
      <c r="HI733" s="5"/>
      <c r="HJ733" s="5"/>
      <c r="HK733" s="5"/>
      <c r="HL733" s="5"/>
      <c r="HM733" s="5"/>
      <c r="HN733" s="5"/>
      <c r="HO733" s="5"/>
      <c r="HP733" s="5"/>
      <c r="HQ733" s="5"/>
      <c r="HR733" s="5"/>
      <c r="HS733" s="5"/>
      <c r="HT733" s="5"/>
      <c r="HU733" s="5"/>
      <c r="HV733" s="5"/>
      <c r="HW733" s="5"/>
      <c r="HX733" s="5"/>
      <c r="HY733" s="5"/>
      <c r="HZ733" s="5"/>
      <c r="IA733" s="5"/>
      <c r="IB733" s="5"/>
      <c r="IC733" s="5"/>
      <c r="ID733" s="5"/>
      <c r="IE733" s="5"/>
      <c r="IF733" s="5"/>
      <c r="IG733" s="5"/>
      <c r="IH733" s="5"/>
      <c r="II733" s="5"/>
      <c r="IJ733" s="5"/>
      <c r="IK733" s="5"/>
      <c r="IL733" s="5"/>
      <c r="IM733" s="5"/>
      <c r="IN733" s="5"/>
      <c r="IO733" s="5"/>
      <c r="IP733" s="5"/>
      <c r="IQ733" s="5"/>
      <c r="IR733" s="5"/>
      <c r="IS733" s="5"/>
      <c r="IT733" s="5"/>
      <c r="IU733" s="5"/>
      <c r="IV733" s="5"/>
    </row>
    <row r="734" spans="1:256" s="210" customFormat="1">
      <c r="A734" s="122"/>
      <c r="B734" s="116"/>
      <c r="C734" s="117"/>
      <c r="D734" s="118"/>
      <c r="E734" s="119"/>
      <c r="F734" s="120"/>
      <c r="G734" s="121"/>
      <c r="H734" s="6"/>
      <c r="I734" s="40"/>
      <c r="J734" s="41"/>
      <c r="K734" s="42"/>
      <c r="L734" s="38"/>
      <c r="N734" s="39"/>
      <c r="O734" s="39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5"/>
      <c r="DW734" s="5"/>
      <c r="DX734" s="5"/>
      <c r="DY734" s="5"/>
      <c r="DZ734" s="5"/>
      <c r="EA734" s="5"/>
      <c r="EB734" s="5"/>
      <c r="EC734" s="5"/>
      <c r="ED734" s="5"/>
      <c r="EE734" s="5"/>
      <c r="EF734" s="5"/>
      <c r="EG734" s="5"/>
      <c r="EH734" s="5"/>
      <c r="EI734" s="5"/>
      <c r="EJ734" s="5"/>
      <c r="EK734" s="5"/>
      <c r="EL734" s="5"/>
      <c r="EM734" s="5"/>
      <c r="EN734" s="5"/>
      <c r="EO734" s="5"/>
      <c r="EP734" s="5"/>
      <c r="EQ734" s="5"/>
      <c r="ER734" s="5"/>
      <c r="ES734" s="5"/>
      <c r="ET734" s="5"/>
      <c r="EU734" s="5"/>
      <c r="EV734" s="5"/>
      <c r="EW734" s="5"/>
      <c r="EX734" s="5"/>
      <c r="EY734" s="5"/>
      <c r="EZ734" s="5"/>
      <c r="FA734" s="5"/>
      <c r="FB734" s="5"/>
      <c r="FC734" s="5"/>
      <c r="FD734" s="5"/>
      <c r="FE734" s="5"/>
      <c r="FF734" s="5"/>
      <c r="FG734" s="5"/>
      <c r="FH734" s="5"/>
      <c r="FI734" s="5"/>
      <c r="FJ734" s="5"/>
      <c r="FK734" s="5"/>
      <c r="FL734" s="5"/>
      <c r="FM734" s="5"/>
      <c r="FN734" s="5"/>
      <c r="FO734" s="5"/>
      <c r="FP734" s="5"/>
      <c r="FQ734" s="5"/>
      <c r="FR734" s="5"/>
      <c r="FS734" s="5"/>
      <c r="FT734" s="5"/>
      <c r="FU734" s="5"/>
      <c r="FV734" s="5"/>
      <c r="FW734" s="5"/>
      <c r="FX734" s="5"/>
      <c r="FY734" s="5"/>
      <c r="FZ734" s="5"/>
      <c r="GA734" s="5"/>
      <c r="GB734" s="5"/>
      <c r="GC734" s="5"/>
      <c r="GD734" s="5"/>
      <c r="GE734" s="5"/>
      <c r="GF734" s="5"/>
      <c r="GG734" s="5"/>
      <c r="GH734" s="5"/>
      <c r="GI734" s="5"/>
      <c r="GJ734" s="5"/>
      <c r="GK734" s="5"/>
      <c r="GL734" s="5"/>
      <c r="GM734" s="5"/>
      <c r="GN734" s="5"/>
      <c r="GO734" s="5"/>
      <c r="GP734" s="5"/>
      <c r="GQ734" s="5"/>
      <c r="GR734" s="5"/>
      <c r="GS734" s="5"/>
      <c r="GT734" s="5"/>
      <c r="GU734" s="5"/>
      <c r="GV734" s="5"/>
      <c r="GW734" s="5"/>
      <c r="GX734" s="5"/>
      <c r="GY734" s="5"/>
      <c r="GZ734" s="5"/>
      <c r="HA734" s="5"/>
      <c r="HB734" s="5"/>
      <c r="HC734" s="5"/>
      <c r="HD734" s="5"/>
      <c r="HE734" s="5"/>
      <c r="HF734" s="5"/>
      <c r="HG734" s="5"/>
      <c r="HH734" s="5"/>
      <c r="HI734" s="5"/>
      <c r="HJ734" s="5"/>
      <c r="HK734" s="5"/>
      <c r="HL734" s="5"/>
      <c r="HM734" s="5"/>
      <c r="HN734" s="5"/>
      <c r="HO734" s="5"/>
      <c r="HP734" s="5"/>
      <c r="HQ734" s="5"/>
      <c r="HR734" s="5"/>
      <c r="HS734" s="5"/>
      <c r="HT734" s="5"/>
      <c r="HU734" s="5"/>
      <c r="HV734" s="5"/>
      <c r="HW734" s="5"/>
      <c r="HX734" s="5"/>
      <c r="HY734" s="5"/>
      <c r="HZ734" s="5"/>
      <c r="IA734" s="5"/>
      <c r="IB734" s="5"/>
      <c r="IC734" s="5"/>
      <c r="ID734" s="5"/>
      <c r="IE734" s="5"/>
      <c r="IF734" s="5"/>
      <c r="IG734" s="5"/>
      <c r="IH734" s="5"/>
      <c r="II734" s="5"/>
      <c r="IJ734" s="5"/>
      <c r="IK734" s="5"/>
      <c r="IL734" s="5"/>
      <c r="IM734" s="5"/>
      <c r="IN734" s="5"/>
      <c r="IO734" s="5"/>
      <c r="IP734" s="5"/>
      <c r="IQ734" s="5"/>
      <c r="IR734" s="5"/>
      <c r="IS734" s="5"/>
      <c r="IT734" s="5"/>
      <c r="IU734" s="5"/>
      <c r="IV734" s="5"/>
    </row>
    <row r="736" spans="1:256" s="210" customFormat="1">
      <c r="A736" s="122"/>
      <c r="B736" s="116"/>
      <c r="C736" s="117"/>
      <c r="D736" s="118"/>
      <c r="E736" s="119"/>
      <c r="F736" s="120"/>
      <c r="G736" s="121"/>
      <c r="H736" s="6"/>
      <c r="I736" s="40"/>
      <c r="J736" s="41"/>
      <c r="K736" s="42"/>
      <c r="L736" s="38"/>
      <c r="N736" s="39"/>
      <c r="O736" s="39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  <c r="DT736" s="5"/>
      <c r="DU736" s="5"/>
      <c r="DV736" s="5"/>
      <c r="DW736" s="5"/>
      <c r="DX736" s="5"/>
      <c r="DY736" s="5"/>
      <c r="DZ736" s="5"/>
      <c r="EA736" s="5"/>
      <c r="EB736" s="5"/>
      <c r="EC736" s="5"/>
      <c r="ED736" s="5"/>
      <c r="EE736" s="5"/>
      <c r="EF736" s="5"/>
      <c r="EG736" s="5"/>
      <c r="EH736" s="5"/>
      <c r="EI736" s="5"/>
      <c r="EJ736" s="5"/>
      <c r="EK736" s="5"/>
      <c r="EL736" s="5"/>
      <c r="EM736" s="5"/>
      <c r="EN736" s="5"/>
      <c r="EO736" s="5"/>
      <c r="EP736" s="5"/>
      <c r="EQ736" s="5"/>
      <c r="ER736" s="5"/>
      <c r="ES736" s="5"/>
      <c r="ET736" s="5"/>
      <c r="EU736" s="5"/>
      <c r="EV736" s="5"/>
      <c r="EW736" s="5"/>
      <c r="EX736" s="5"/>
      <c r="EY736" s="5"/>
      <c r="EZ736" s="5"/>
      <c r="FA736" s="5"/>
      <c r="FB736" s="5"/>
      <c r="FC736" s="5"/>
      <c r="FD736" s="5"/>
      <c r="FE736" s="5"/>
      <c r="FF736" s="5"/>
      <c r="FG736" s="5"/>
      <c r="FH736" s="5"/>
      <c r="FI736" s="5"/>
      <c r="FJ736" s="5"/>
      <c r="FK736" s="5"/>
      <c r="FL736" s="5"/>
      <c r="FM736" s="5"/>
      <c r="FN736" s="5"/>
      <c r="FO736" s="5"/>
      <c r="FP736" s="5"/>
      <c r="FQ736" s="5"/>
      <c r="FR736" s="5"/>
      <c r="FS736" s="5"/>
      <c r="FT736" s="5"/>
      <c r="FU736" s="5"/>
      <c r="FV736" s="5"/>
      <c r="FW736" s="5"/>
      <c r="FX736" s="5"/>
      <c r="FY736" s="5"/>
      <c r="FZ736" s="5"/>
      <c r="GA736" s="5"/>
      <c r="GB736" s="5"/>
      <c r="GC736" s="5"/>
      <c r="GD736" s="5"/>
      <c r="GE736" s="5"/>
      <c r="GF736" s="5"/>
      <c r="GG736" s="5"/>
      <c r="GH736" s="5"/>
      <c r="GI736" s="5"/>
      <c r="GJ736" s="5"/>
      <c r="GK736" s="5"/>
      <c r="GL736" s="5"/>
      <c r="GM736" s="5"/>
      <c r="GN736" s="5"/>
      <c r="GO736" s="5"/>
      <c r="GP736" s="5"/>
      <c r="GQ736" s="5"/>
      <c r="GR736" s="5"/>
      <c r="GS736" s="5"/>
      <c r="GT736" s="5"/>
      <c r="GU736" s="5"/>
      <c r="GV736" s="5"/>
      <c r="GW736" s="5"/>
      <c r="GX736" s="5"/>
      <c r="GY736" s="5"/>
      <c r="GZ736" s="5"/>
      <c r="HA736" s="5"/>
      <c r="HB736" s="5"/>
      <c r="HC736" s="5"/>
      <c r="HD736" s="5"/>
      <c r="HE736" s="5"/>
      <c r="HF736" s="5"/>
      <c r="HG736" s="5"/>
      <c r="HH736" s="5"/>
      <c r="HI736" s="5"/>
      <c r="HJ736" s="5"/>
      <c r="HK736" s="5"/>
      <c r="HL736" s="5"/>
      <c r="HM736" s="5"/>
      <c r="HN736" s="5"/>
      <c r="HO736" s="5"/>
      <c r="HP736" s="5"/>
      <c r="HQ736" s="5"/>
      <c r="HR736" s="5"/>
      <c r="HS736" s="5"/>
      <c r="HT736" s="5"/>
      <c r="HU736" s="5"/>
      <c r="HV736" s="5"/>
      <c r="HW736" s="5"/>
      <c r="HX736" s="5"/>
      <c r="HY736" s="5"/>
      <c r="HZ736" s="5"/>
      <c r="IA736" s="5"/>
      <c r="IB736" s="5"/>
      <c r="IC736" s="5"/>
      <c r="ID736" s="5"/>
      <c r="IE736" s="5"/>
      <c r="IF736" s="5"/>
      <c r="IG736" s="5"/>
      <c r="IH736" s="5"/>
      <c r="II736" s="5"/>
      <c r="IJ736" s="5"/>
      <c r="IK736" s="5"/>
      <c r="IL736" s="5"/>
      <c r="IM736" s="5"/>
      <c r="IN736" s="5"/>
      <c r="IO736" s="5"/>
      <c r="IP736" s="5"/>
      <c r="IQ736" s="5"/>
      <c r="IR736" s="5"/>
      <c r="IS736" s="5"/>
      <c r="IT736" s="5"/>
      <c r="IU736" s="5"/>
      <c r="IV736" s="5"/>
    </row>
    <row r="738" spans="1:256" s="210" customFormat="1">
      <c r="A738" s="122"/>
      <c r="B738" s="116"/>
      <c r="C738" s="117"/>
      <c r="D738" s="118"/>
      <c r="E738" s="119"/>
      <c r="F738" s="120"/>
      <c r="G738" s="121"/>
      <c r="H738" s="6"/>
      <c r="I738" s="40"/>
      <c r="J738" s="41"/>
      <c r="K738" s="42"/>
      <c r="L738" s="38"/>
      <c r="N738" s="39"/>
      <c r="O738" s="39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5"/>
      <c r="DW738" s="5"/>
      <c r="DX738" s="5"/>
      <c r="DY738" s="5"/>
      <c r="DZ738" s="5"/>
      <c r="EA738" s="5"/>
      <c r="EB738" s="5"/>
      <c r="EC738" s="5"/>
      <c r="ED738" s="5"/>
      <c r="EE738" s="5"/>
      <c r="EF738" s="5"/>
      <c r="EG738" s="5"/>
      <c r="EH738" s="5"/>
      <c r="EI738" s="5"/>
      <c r="EJ738" s="5"/>
      <c r="EK738" s="5"/>
      <c r="EL738" s="5"/>
      <c r="EM738" s="5"/>
      <c r="EN738" s="5"/>
      <c r="EO738" s="5"/>
      <c r="EP738" s="5"/>
      <c r="EQ738" s="5"/>
      <c r="ER738" s="5"/>
      <c r="ES738" s="5"/>
      <c r="ET738" s="5"/>
      <c r="EU738" s="5"/>
      <c r="EV738" s="5"/>
      <c r="EW738" s="5"/>
      <c r="EX738" s="5"/>
      <c r="EY738" s="5"/>
      <c r="EZ738" s="5"/>
      <c r="FA738" s="5"/>
      <c r="FB738" s="5"/>
      <c r="FC738" s="5"/>
      <c r="FD738" s="5"/>
      <c r="FE738" s="5"/>
      <c r="FF738" s="5"/>
      <c r="FG738" s="5"/>
      <c r="FH738" s="5"/>
      <c r="FI738" s="5"/>
      <c r="FJ738" s="5"/>
      <c r="FK738" s="5"/>
      <c r="FL738" s="5"/>
      <c r="FM738" s="5"/>
      <c r="FN738" s="5"/>
      <c r="FO738" s="5"/>
      <c r="FP738" s="5"/>
      <c r="FQ738" s="5"/>
      <c r="FR738" s="5"/>
      <c r="FS738" s="5"/>
      <c r="FT738" s="5"/>
      <c r="FU738" s="5"/>
      <c r="FV738" s="5"/>
      <c r="FW738" s="5"/>
      <c r="FX738" s="5"/>
      <c r="FY738" s="5"/>
      <c r="FZ738" s="5"/>
      <c r="GA738" s="5"/>
      <c r="GB738" s="5"/>
      <c r="GC738" s="5"/>
      <c r="GD738" s="5"/>
      <c r="GE738" s="5"/>
      <c r="GF738" s="5"/>
      <c r="GG738" s="5"/>
      <c r="GH738" s="5"/>
      <c r="GI738" s="5"/>
      <c r="GJ738" s="5"/>
      <c r="GK738" s="5"/>
      <c r="GL738" s="5"/>
      <c r="GM738" s="5"/>
      <c r="GN738" s="5"/>
      <c r="GO738" s="5"/>
      <c r="GP738" s="5"/>
      <c r="GQ738" s="5"/>
      <c r="GR738" s="5"/>
      <c r="GS738" s="5"/>
      <c r="GT738" s="5"/>
      <c r="GU738" s="5"/>
      <c r="GV738" s="5"/>
      <c r="GW738" s="5"/>
      <c r="GX738" s="5"/>
      <c r="GY738" s="5"/>
      <c r="GZ738" s="5"/>
      <c r="HA738" s="5"/>
      <c r="HB738" s="5"/>
      <c r="HC738" s="5"/>
      <c r="HD738" s="5"/>
      <c r="HE738" s="5"/>
      <c r="HF738" s="5"/>
      <c r="HG738" s="5"/>
      <c r="HH738" s="5"/>
      <c r="HI738" s="5"/>
      <c r="HJ738" s="5"/>
      <c r="HK738" s="5"/>
      <c r="HL738" s="5"/>
      <c r="HM738" s="5"/>
      <c r="HN738" s="5"/>
      <c r="HO738" s="5"/>
      <c r="HP738" s="5"/>
      <c r="HQ738" s="5"/>
      <c r="HR738" s="5"/>
      <c r="HS738" s="5"/>
      <c r="HT738" s="5"/>
      <c r="HU738" s="5"/>
      <c r="HV738" s="5"/>
      <c r="HW738" s="5"/>
      <c r="HX738" s="5"/>
      <c r="HY738" s="5"/>
      <c r="HZ738" s="5"/>
      <c r="IA738" s="5"/>
      <c r="IB738" s="5"/>
      <c r="IC738" s="5"/>
      <c r="ID738" s="5"/>
      <c r="IE738" s="5"/>
      <c r="IF738" s="5"/>
      <c r="IG738" s="5"/>
      <c r="IH738" s="5"/>
      <c r="II738" s="5"/>
      <c r="IJ738" s="5"/>
      <c r="IK738" s="5"/>
      <c r="IL738" s="5"/>
      <c r="IM738" s="5"/>
      <c r="IN738" s="5"/>
      <c r="IO738" s="5"/>
      <c r="IP738" s="5"/>
      <c r="IQ738" s="5"/>
      <c r="IR738" s="5"/>
      <c r="IS738" s="5"/>
      <c r="IT738" s="5"/>
      <c r="IU738" s="5"/>
      <c r="IV738" s="5"/>
    </row>
    <row r="740" spans="1:256" s="210" customFormat="1">
      <c r="A740" s="122"/>
      <c r="B740" s="116"/>
      <c r="C740" s="117"/>
      <c r="D740" s="118"/>
      <c r="E740" s="119"/>
      <c r="F740" s="120"/>
      <c r="G740" s="121"/>
      <c r="H740" s="6"/>
      <c r="I740" s="40"/>
      <c r="J740" s="41"/>
      <c r="K740" s="42"/>
      <c r="L740" s="38"/>
      <c r="N740" s="39"/>
      <c r="O740" s="39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  <c r="DT740" s="5"/>
      <c r="DU740" s="5"/>
      <c r="DV740" s="5"/>
      <c r="DW740" s="5"/>
      <c r="DX740" s="5"/>
      <c r="DY740" s="5"/>
      <c r="DZ740" s="5"/>
      <c r="EA740" s="5"/>
      <c r="EB740" s="5"/>
      <c r="EC740" s="5"/>
      <c r="ED740" s="5"/>
      <c r="EE740" s="5"/>
      <c r="EF740" s="5"/>
      <c r="EG740" s="5"/>
      <c r="EH740" s="5"/>
      <c r="EI740" s="5"/>
      <c r="EJ740" s="5"/>
      <c r="EK740" s="5"/>
      <c r="EL740" s="5"/>
      <c r="EM740" s="5"/>
      <c r="EN740" s="5"/>
      <c r="EO740" s="5"/>
      <c r="EP740" s="5"/>
      <c r="EQ740" s="5"/>
      <c r="ER740" s="5"/>
      <c r="ES740" s="5"/>
      <c r="ET740" s="5"/>
      <c r="EU740" s="5"/>
      <c r="EV740" s="5"/>
      <c r="EW740" s="5"/>
      <c r="EX740" s="5"/>
      <c r="EY740" s="5"/>
      <c r="EZ740" s="5"/>
      <c r="FA740" s="5"/>
      <c r="FB740" s="5"/>
      <c r="FC740" s="5"/>
      <c r="FD740" s="5"/>
      <c r="FE740" s="5"/>
      <c r="FF740" s="5"/>
      <c r="FG740" s="5"/>
      <c r="FH740" s="5"/>
      <c r="FI740" s="5"/>
      <c r="FJ740" s="5"/>
      <c r="FK740" s="5"/>
      <c r="FL740" s="5"/>
      <c r="FM740" s="5"/>
      <c r="FN740" s="5"/>
      <c r="FO740" s="5"/>
      <c r="FP740" s="5"/>
      <c r="FQ740" s="5"/>
      <c r="FR740" s="5"/>
      <c r="FS740" s="5"/>
      <c r="FT740" s="5"/>
      <c r="FU740" s="5"/>
      <c r="FV740" s="5"/>
      <c r="FW740" s="5"/>
      <c r="FX740" s="5"/>
      <c r="FY740" s="5"/>
      <c r="FZ740" s="5"/>
      <c r="GA740" s="5"/>
      <c r="GB740" s="5"/>
      <c r="GC740" s="5"/>
      <c r="GD740" s="5"/>
      <c r="GE740" s="5"/>
      <c r="GF740" s="5"/>
      <c r="GG740" s="5"/>
      <c r="GH740" s="5"/>
      <c r="GI740" s="5"/>
      <c r="GJ740" s="5"/>
      <c r="GK740" s="5"/>
      <c r="GL740" s="5"/>
      <c r="GM740" s="5"/>
      <c r="GN740" s="5"/>
      <c r="GO740" s="5"/>
      <c r="GP740" s="5"/>
      <c r="GQ740" s="5"/>
      <c r="GR740" s="5"/>
      <c r="GS740" s="5"/>
      <c r="GT740" s="5"/>
      <c r="GU740" s="5"/>
      <c r="GV740" s="5"/>
      <c r="GW740" s="5"/>
      <c r="GX740" s="5"/>
      <c r="GY740" s="5"/>
      <c r="GZ740" s="5"/>
      <c r="HA740" s="5"/>
      <c r="HB740" s="5"/>
      <c r="HC740" s="5"/>
      <c r="HD740" s="5"/>
      <c r="HE740" s="5"/>
      <c r="HF740" s="5"/>
      <c r="HG740" s="5"/>
      <c r="HH740" s="5"/>
      <c r="HI740" s="5"/>
      <c r="HJ740" s="5"/>
      <c r="HK740" s="5"/>
      <c r="HL740" s="5"/>
      <c r="HM740" s="5"/>
      <c r="HN740" s="5"/>
      <c r="HO740" s="5"/>
      <c r="HP740" s="5"/>
      <c r="HQ740" s="5"/>
      <c r="HR740" s="5"/>
      <c r="HS740" s="5"/>
      <c r="HT740" s="5"/>
      <c r="HU740" s="5"/>
      <c r="HV740" s="5"/>
      <c r="HW740" s="5"/>
      <c r="HX740" s="5"/>
      <c r="HY740" s="5"/>
      <c r="HZ740" s="5"/>
      <c r="IA740" s="5"/>
      <c r="IB740" s="5"/>
      <c r="IC740" s="5"/>
      <c r="ID740" s="5"/>
      <c r="IE740" s="5"/>
      <c r="IF740" s="5"/>
      <c r="IG740" s="5"/>
      <c r="IH740" s="5"/>
      <c r="II740" s="5"/>
      <c r="IJ740" s="5"/>
      <c r="IK740" s="5"/>
      <c r="IL740" s="5"/>
      <c r="IM740" s="5"/>
      <c r="IN740" s="5"/>
      <c r="IO740" s="5"/>
      <c r="IP740" s="5"/>
      <c r="IQ740" s="5"/>
      <c r="IR740" s="5"/>
      <c r="IS740" s="5"/>
      <c r="IT740" s="5"/>
      <c r="IU740" s="5"/>
      <c r="IV740" s="5"/>
    </row>
    <row r="741" spans="1:256" s="210" customFormat="1">
      <c r="A741" s="122"/>
      <c r="B741" s="116"/>
      <c r="C741" s="117"/>
      <c r="D741" s="118"/>
      <c r="E741" s="119"/>
      <c r="F741" s="120"/>
      <c r="G741" s="121"/>
      <c r="H741" s="6"/>
      <c r="I741" s="40"/>
      <c r="J741" s="41"/>
      <c r="K741" s="42"/>
      <c r="L741" s="38"/>
      <c r="N741" s="39"/>
      <c r="O741" s="39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  <c r="DT741" s="5"/>
      <c r="DU741" s="5"/>
      <c r="DV741" s="5"/>
      <c r="DW741" s="5"/>
      <c r="DX741" s="5"/>
      <c r="DY741" s="5"/>
      <c r="DZ741" s="5"/>
      <c r="EA741" s="5"/>
      <c r="EB741" s="5"/>
      <c r="EC741" s="5"/>
      <c r="ED741" s="5"/>
      <c r="EE741" s="5"/>
      <c r="EF741" s="5"/>
      <c r="EG741" s="5"/>
      <c r="EH741" s="5"/>
      <c r="EI741" s="5"/>
      <c r="EJ741" s="5"/>
      <c r="EK741" s="5"/>
      <c r="EL741" s="5"/>
      <c r="EM741" s="5"/>
      <c r="EN741" s="5"/>
      <c r="EO741" s="5"/>
      <c r="EP741" s="5"/>
      <c r="EQ741" s="5"/>
      <c r="ER741" s="5"/>
      <c r="ES741" s="5"/>
      <c r="ET741" s="5"/>
      <c r="EU741" s="5"/>
      <c r="EV741" s="5"/>
      <c r="EW741" s="5"/>
      <c r="EX741" s="5"/>
      <c r="EY741" s="5"/>
      <c r="EZ741" s="5"/>
      <c r="FA741" s="5"/>
      <c r="FB741" s="5"/>
      <c r="FC741" s="5"/>
      <c r="FD741" s="5"/>
      <c r="FE741" s="5"/>
      <c r="FF741" s="5"/>
      <c r="FG741" s="5"/>
      <c r="FH741" s="5"/>
      <c r="FI741" s="5"/>
      <c r="FJ741" s="5"/>
      <c r="FK741" s="5"/>
      <c r="FL741" s="5"/>
      <c r="FM741" s="5"/>
      <c r="FN741" s="5"/>
      <c r="FO741" s="5"/>
      <c r="FP741" s="5"/>
      <c r="FQ741" s="5"/>
      <c r="FR741" s="5"/>
      <c r="FS741" s="5"/>
      <c r="FT741" s="5"/>
      <c r="FU741" s="5"/>
      <c r="FV741" s="5"/>
      <c r="FW741" s="5"/>
      <c r="FX741" s="5"/>
      <c r="FY741" s="5"/>
      <c r="FZ741" s="5"/>
      <c r="GA741" s="5"/>
      <c r="GB741" s="5"/>
      <c r="GC741" s="5"/>
      <c r="GD741" s="5"/>
      <c r="GE741" s="5"/>
      <c r="GF741" s="5"/>
      <c r="GG741" s="5"/>
      <c r="GH741" s="5"/>
      <c r="GI741" s="5"/>
      <c r="GJ741" s="5"/>
      <c r="GK741" s="5"/>
      <c r="GL741" s="5"/>
      <c r="GM741" s="5"/>
      <c r="GN741" s="5"/>
      <c r="GO741" s="5"/>
      <c r="GP741" s="5"/>
      <c r="GQ741" s="5"/>
      <c r="GR741" s="5"/>
      <c r="GS741" s="5"/>
      <c r="GT741" s="5"/>
      <c r="GU741" s="5"/>
      <c r="GV741" s="5"/>
      <c r="GW741" s="5"/>
      <c r="GX741" s="5"/>
      <c r="GY741" s="5"/>
      <c r="GZ741" s="5"/>
      <c r="HA741" s="5"/>
      <c r="HB741" s="5"/>
      <c r="HC741" s="5"/>
      <c r="HD741" s="5"/>
      <c r="HE741" s="5"/>
      <c r="HF741" s="5"/>
      <c r="HG741" s="5"/>
      <c r="HH741" s="5"/>
      <c r="HI741" s="5"/>
      <c r="HJ741" s="5"/>
      <c r="HK741" s="5"/>
      <c r="HL741" s="5"/>
      <c r="HM741" s="5"/>
      <c r="HN741" s="5"/>
      <c r="HO741" s="5"/>
      <c r="HP741" s="5"/>
      <c r="HQ741" s="5"/>
      <c r="HR741" s="5"/>
      <c r="HS741" s="5"/>
      <c r="HT741" s="5"/>
      <c r="HU741" s="5"/>
      <c r="HV741" s="5"/>
      <c r="HW741" s="5"/>
      <c r="HX741" s="5"/>
      <c r="HY741" s="5"/>
      <c r="HZ741" s="5"/>
      <c r="IA741" s="5"/>
      <c r="IB741" s="5"/>
      <c r="IC741" s="5"/>
      <c r="ID741" s="5"/>
      <c r="IE741" s="5"/>
      <c r="IF741" s="5"/>
      <c r="IG741" s="5"/>
      <c r="IH741" s="5"/>
      <c r="II741" s="5"/>
      <c r="IJ741" s="5"/>
      <c r="IK741" s="5"/>
      <c r="IL741" s="5"/>
      <c r="IM741" s="5"/>
      <c r="IN741" s="5"/>
      <c r="IO741" s="5"/>
      <c r="IP741" s="5"/>
      <c r="IQ741" s="5"/>
      <c r="IR741" s="5"/>
      <c r="IS741" s="5"/>
      <c r="IT741" s="5"/>
      <c r="IU741" s="5"/>
      <c r="IV741" s="5"/>
    </row>
    <row r="743" spans="1:256" s="210" customFormat="1">
      <c r="A743" s="122"/>
      <c r="B743" s="116"/>
      <c r="C743" s="117"/>
      <c r="D743" s="118"/>
      <c r="E743" s="119"/>
      <c r="F743" s="120"/>
      <c r="G743" s="121"/>
      <c r="H743" s="6"/>
      <c r="I743" s="40"/>
      <c r="J743" s="41"/>
      <c r="K743" s="42"/>
      <c r="L743" s="38"/>
      <c r="N743" s="39"/>
      <c r="O743" s="39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  <c r="DT743" s="5"/>
      <c r="DU743" s="5"/>
      <c r="DV743" s="5"/>
      <c r="DW743" s="5"/>
      <c r="DX743" s="5"/>
      <c r="DY743" s="5"/>
      <c r="DZ743" s="5"/>
      <c r="EA743" s="5"/>
      <c r="EB743" s="5"/>
      <c r="EC743" s="5"/>
      <c r="ED743" s="5"/>
      <c r="EE743" s="5"/>
      <c r="EF743" s="5"/>
      <c r="EG743" s="5"/>
      <c r="EH743" s="5"/>
      <c r="EI743" s="5"/>
      <c r="EJ743" s="5"/>
      <c r="EK743" s="5"/>
      <c r="EL743" s="5"/>
      <c r="EM743" s="5"/>
      <c r="EN743" s="5"/>
      <c r="EO743" s="5"/>
      <c r="EP743" s="5"/>
      <c r="EQ743" s="5"/>
      <c r="ER743" s="5"/>
      <c r="ES743" s="5"/>
      <c r="ET743" s="5"/>
      <c r="EU743" s="5"/>
      <c r="EV743" s="5"/>
      <c r="EW743" s="5"/>
      <c r="EX743" s="5"/>
      <c r="EY743" s="5"/>
      <c r="EZ743" s="5"/>
      <c r="FA743" s="5"/>
      <c r="FB743" s="5"/>
      <c r="FC743" s="5"/>
      <c r="FD743" s="5"/>
      <c r="FE743" s="5"/>
      <c r="FF743" s="5"/>
      <c r="FG743" s="5"/>
      <c r="FH743" s="5"/>
      <c r="FI743" s="5"/>
      <c r="FJ743" s="5"/>
      <c r="FK743" s="5"/>
      <c r="FL743" s="5"/>
      <c r="FM743" s="5"/>
      <c r="FN743" s="5"/>
      <c r="FO743" s="5"/>
      <c r="FP743" s="5"/>
      <c r="FQ743" s="5"/>
      <c r="FR743" s="5"/>
      <c r="FS743" s="5"/>
      <c r="FT743" s="5"/>
      <c r="FU743" s="5"/>
      <c r="FV743" s="5"/>
      <c r="FW743" s="5"/>
      <c r="FX743" s="5"/>
      <c r="FY743" s="5"/>
      <c r="FZ743" s="5"/>
      <c r="GA743" s="5"/>
      <c r="GB743" s="5"/>
      <c r="GC743" s="5"/>
      <c r="GD743" s="5"/>
      <c r="GE743" s="5"/>
      <c r="GF743" s="5"/>
      <c r="GG743" s="5"/>
      <c r="GH743" s="5"/>
      <c r="GI743" s="5"/>
      <c r="GJ743" s="5"/>
      <c r="GK743" s="5"/>
      <c r="GL743" s="5"/>
      <c r="GM743" s="5"/>
      <c r="GN743" s="5"/>
      <c r="GO743" s="5"/>
      <c r="GP743" s="5"/>
      <c r="GQ743" s="5"/>
      <c r="GR743" s="5"/>
      <c r="GS743" s="5"/>
      <c r="GT743" s="5"/>
      <c r="GU743" s="5"/>
      <c r="GV743" s="5"/>
      <c r="GW743" s="5"/>
      <c r="GX743" s="5"/>
      <c r="GY743" s="5"/>
      <c r="GZ743" s="5"/>
      <c r="HA743" s="5"/>
      <c r="HB743" s="5"/>
      <c r="HC743" s="5"/>
      <c r="HD743" s="5"/>
      <c r="HE743" s="5"/>
      <c r="HF743" s="5"/>
      <c r="HG743" s="5"/>
      <c r="HH743" s="5"/>
      <c r="HI743" s="5"/>
      <c r="HJ743" s="5"/>
      <c r="HK743" s="5"/>
      <c r="HL743" s="5"/>
      <c r="HM743" s="5"/>
      <c r="HN743" s="5"/>
      <c r="HO743" s="5"/>
      <c r="HP743" s="5"/>
      <c r="HQ743" s="5"/>
      <c r="HR743" s="5"/>
      <c r="HS743" s="5"/>
      <c r="HT743" s="5"/>
      <c r="HU743" s="5"/>
      <c r="HV743" s="5"/>
      <c r="HW743" s="5"/>
      <c r="HX743" s="5"/>
      <c r="HY743" s="5"/>
      <c r="HZ743" s="5"/>
      <c r="IA743" s="5"/>
      <c r="IB743" s="5"/>
      <c r="IC743" s="5"/>
      <c r="ID743" s="5"/>
      <c r="IE743" s="5"/>
      <c r="IF743" s="5"/>
      <c r="IG743" s="5"/>
      <c r="IH743" s="5"/>
      <c r="II743" s="5"/>
      <c r="IJ743" s="5"/>
      <c r="IK743" s="5"/>
      <c r="IL743" s="5"/>
      <c r="IM743" s="5"/>
      <c r="IN743" s="5"/>
      <c r="IO743" s="5"/>
      <c r="IP743" s="5"/>
      <c r="IQ743" s="5"/>
      <c r="IR743" s="5"/>
      <c r="IS743" s="5"/>
      <c r="IT743" s="5"/>
      <c r="IU743" s="5"/>
      <c r="IV743" s="5"/>
    </row>
    <row r="744" spans="1:256" s="210" customFormat="1">
      <c r="A744" s="122"/>
      <c r="B744" s="116"/>
      <c r="C744" s="117"/>
      <c r="D744" s="118"/>
      <c r="E744" s="119"/>
      <c r="F744" s="120"/>
      <c r="G744" s="121"/>
      <c r="H744" s="6"/>
      <c r="I744" s="40"/>
      <c r="J744" s="41"/>
      <c r="K744" s="42"/>
      <c r="L744" s="38"/>
      <c r="N744" s="39"/>
      <c r="O744" s="39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  <c r="DT744" s="5"/>
      <c r="DU744" s="5"/>
      <c r="DV744" s="5"/>
      <c r="DW744" s="5"/>
      <c r="DX744" s="5"/>
      <c r="DY744" s="5"/>
      <c r="DZ744" s="5"/>
      <c r="EA744" s="5"/>
      <c r="EB744" s="5"/>
      <c r="EC744" s="5"/>
      <c r="ED744" s="5"/>
      <c r="EE744" s="5"/>
      <c r="EF744" s="5"/>
      <c r="EG744" s="5"/>
      <c r="EH744" s="5"/>
      <c r="EI744" s="5"/>
      <c r="EJ744" s="5"/>
      <c r="EK744" s="5"/>
      <c r="EL744" s="5"/>
      <c r="EM744" s="5"/>
      <c r="EN744" s="5"/>
      <c r="EO744" s="5"/>
      <c r="EP744" s="5"/>
      <c r="EQ744" s="5"/>
      <c r="ER744" s="5"/>
      <c r="ES744" s="5"/>
      <c r="ET744" s="5"/>
      <c r="EU744" s="5"/>
      <c r="EV744" s="5"/>
      <c r="EW744" s="5"/>
      <c r="EX744" s="5"/>
      <c r="EY744" s="5"/>
      <c r="EZ744" s="5"/>
      <c r="FA744" s="5"/>
      <c r="FB744" s="5"/>
      <c r="FC744" s="5"/>
      <c r="FD744" s="5"/>
      <c r="FE744" s="5"/>
      <c r="FF744" s="5"/>
      <c r="FG744" s="5"/>
      <c r="FH744" s="5"/>
      <c r="FI744" s="5"/>
      <c r="FJ744" s="5"/>
      <c r="FK744" s="5"/>
      <c r="FL744" s="5"/>
      <c r="FM744" s="5"/>
      <c r="FN744" s="5"/>
      <c r="FO744" s="5"/>
      <c r="FP744" s="5"/>
      <c r="FQ744" s="5"/>
      <c r="FR744" s="5"/>
      <c r="FS744" s="5"/>
      <c r="FT744" s="5"/>
      <c r="FU744" s="5"/>
      <c r="FV744" s="5"/>
      <c r="FW744" s="5"/>
      <c r="FX744" s="5"/>
      <c r="FY744" s="5"/>
      <c r="FZ744" s="5"/>
      <c r="GA744" s="5"/>
      <c r="GB744" s="5"/>
      <c r="GC744" s="5"/>
      <c r="GD744" s="5"/>
      <c r="GE744" s="5"/>
      <c r="GF744" s="5"/>
      <c r="GG744" s="5"/>
      <c r="GH744" s="5"/>
      <c r="GI744" s="5"/>
      <c r="GJ744" s="5"/>
      <c r="GK744" s="5"/>
      <c r="GL744" s="5"/>
      <c r="GM744" s="5"/>
      <c r="GN744" s="5"/>
      <c r="GO744" s="5"/>
      <c r="GP744" s="5"/>
      <c r="GQ744" s="5"/>
      <c r="GR744" s="5"/>
      <c r="GS744" s="5"/>
      <c r="GT744" s="5"/>
      <c r="GU744" s="5"/>
      <c r="GV744" s="5"/>
      <c r="GW744" s="5"/>
      <c r="GX744" s="5"/>
      <c r="GY744" s="5"/>
      <c r="GZ744" s="5"/>
      <c r="HA744" s="5"/>
      <c r="HB744" s="5"/>
      <c r="HC744" s="5"/>
      <c r="HD744" s="5"/>
      <c r="HE744" s="5"/>
      <c r="HF744" s="5"/>
      <c r="HG744" s="5"/>
      <c r="HH744" s="5"/>
      <c r="HI744" s="5"/>
      <c r="HJ744" s="5"/>
      <c r="HK744" s="5"/>
      <c r="HL744" s="5"/>
      <c r="HM744" s="5"/>
      <c r="HN744" s="5"/>
      <c r="HO744" s="5"/>
      <c r="HP744" s="5"/>
      <c r="HQ744" s="5"/>
      <c r="HR744" s="5"/>
      <c r="HS744" s="5"/>
      <c r="HT744" s="5"/>
      <c r="HU744" s="5"/>
      <c r="HV744" s="5"/>
      <c r="HW744" s="5"/>
      <c r="HX744" s="5"/>
      <c r="HY744" s="5"/>
      <c r="HZ744" s="5"/>
      <c r="IA744" s="5"/>
      <c r="IB744" s="5"/>
      <c r="IC744" s="5"/>
      <c r="ID744" s="5"/>
      <c r="IE744" s="5"/>
      <c r="IF744" s="5"/>
      <c r="IG744" s="5"/>
      <c r="IH744" s="5"/>
      <c r="II744" s="5"/>
      <c r="IJ744" s="5"/>
      <c r="IK744" s="5"/>
      <c r="IL744" s="5"/>
      <c r="IM744" s="5"/>
      <c r="IN744" s="5"/>
      <c r="IO744" s="5"/>
      <c r="IP744" s="5"/>
      <c r="IQ744" s="5"/>
      <c r="IR744" s="5"/>
      <c r="IS744" s="5"/>
      <c r="IT744" s="5"/>
      <c r="IU744" s="5"/>
      <c r="IV744" s="5"/>
    </row>
    <row r="746" spans="1:256" s="210" customFormat="1">
      <c r="A746" s="122"/>
      <c r="B746" s="116"/>
      <c r="C746" s="117"/>
      <c r="D746" s="118"/>
      <c r="E746" s="119"/>
      <c r="F746" s="120"/>
      <c r="G746" s="121"/>
      <c r="H746" s="6"/>
      <c r="I746" s="40"/>
      <c r="J746" s="41"/>
      <c r="K746" s="42"/>
      <c r="L746" s="38"/>
      <c r="N746" s="39"/>
      <c r="O746" s="39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5"/>
      <c r="DW746" s="5"/>
      <c r="DX746" s="5"/>
      <c r="DY746" s="5"/>
      <c r="DZ746" s="5"/>
      <c r="EA746" s="5"/>
      <c r="EB746" s="5"/>
      <c r="EC746" s="5"/>
      <c r="ED746" s="5"/>
      <c r="EE746" s="5"/>
      <c r="EF746" s="5"/>
      <c r="EG746" s="5"/>
      <c r="EH746" s="5"/>
      <c r="EI746" s="5"/>
      <c r="EJ746" s="5"/>
      <c r="EK746" s="5"/>
      <c r="EL746" s="5"/>
      <c r="EM746" s="5"/>
      <c r="EN746" s="5"/>
      <c r="EO746" s="5"/>
      <c r="EP746" s="5"/>
      <c r="EQ746" s="5"/>
      <c r="ER746" s="5"/>
      <c r="ES746" s="5"/>
      <c r="ET746" s="5"/>
      <c r="EU746" s="5"/>
      <c r="EV746" s="5"/>
      <c r="EW746" s="5"/>
      <c r="EX746" s="5"/>
      <c r="EY746" s="5"/>
      <c r="EZ746" s="5"/>
      <c r="FA746" s="5"/>
      <c r="FB746" s="5"/>
      <c r="FC746" s="5"/>
      <c r="FD746" s="5"/>
      <c r="FE746" s="5"/>
      <c r="FF746" s="5"/>
      <c r="FG746" s="5"/>
      <c r="FH746" s="5"/>
      <c r="FI746" s="5"/>
      <c r="FJ746" s="5"/>
      <c r="FK746" s="5"/>
      <c r="FL746" s="5"/>
      <c r="FM746" s="5"/>
      <c r="FN746" s="5"/>
      <c r="FO746" s="5"/>
      <c r="FP746" s="5"/>
      <c r="FQ746" s="5"/>
      <c r="FR746" s="5"/>
      <c r="FS746" s="5"/>
      <c r="FT746" s="5"/>
      <c r="FU746" s="5"/>
      <c r="FV746" s="5"/>
      <c r="FW746" s="5"/>
      <c r="FX746" s="5"/>
      <c r="FY746" s="5"/>
      <c r="FZ746" s="5"/>
      <c r="GA746" s="5"/>
      <c r="GB746" s="5"/>
      <c r="GC746" s="5"/>
      <c r="GD746" s="5"/>
      <c r="GE746" s="5"/>
      <c r="GF746" s="5"/>
      <c r="GG746" s="5"/>
      <c r="GH746" s="5"/>
      <c r="GI746" s="5"/>
      <c r="GJ746" s="5"/>
      <c r="GK746" s="5"/>
      <c r="GL746" s="5"/>
      <c r="GM746" s="5"/>
      <c r="GN746" s="5"/>
      <c r="GO746" s="5"/>
      <c r="GP746" s="5"/>
      <c r="GQ746" s="5"/>
      <c r="GR746" s="5"/>
      <c r="GS746" s="5"/>
      <c r="GT746" s="5"/>
      <c r="GU746" s="5"/>
      <c r="GV746" s="5"/>
      <c r="GW746" s="5"/>
      <c r="GX746" s="5"/>
      <c r="GY746" s="5"/>
      <c r="GZ746" s="5"/>
      <c r="HA746" s="5"/>
      <c r="HB746" s="5"/>
      <c r="HC746" s="5"/>
      <c r="HD746" s="5"/>
      <c r="HE746" s="5"/>
      <c r="HF746" s="5"/>
      <c r="HG746" s="5"/>
      <c r="HH746" s="5"/>
      <c r="HI746" s="5"/>
      <c r="HJ746" s="5"/>
      <c r="HK746" s="5"/>
      <c r="HL746" s="5"/>
      <c r="HM746" s="5"/>
      <c r="HN746" s="5"/>
      <c r="HO746" s="5"/>
      <c r="HP746" s="5"/>
      <c r="HQ746" s="5"/>
      <c r="HR746" s="5"/>
      <c r="HS746" s="5"/>
      <c r="HT746" s="5"/>
      <c r="HU746" s="5"/>
      <c r="HV746" s="5"/>
      <c r="HW746" s="5"/>
      <c r="HX746" s="5"/>
      <c r="HY746" s="5"/>
      <c r="HZ746" s="5"/>
      <c r="IA746" s="5"/>
      <c r="IB746" s="5"/>
      <c r="IC746" s="5"/>
      <c r="ID746" s="5"/>
      <c r="IE746" s="5"/>
      <c r="IF746" s="5"/>
      <c r="IG746" s="5"/>
      <c r="IH746" s="5"/>
      <c r="II746" s="5"/>
      <c r="IJ746" s="5"/>
      <c r="IK746" s="5"/>
      <c r="IL746" s="5"/>
      <c r="IM746" s="5"/>
      <c r="IN746" s="5"/>
      <c r="IO746" s="5"/>
      <c r="IP746" s="5"/>
      <c r="IQ746" s="5"/>
      <c r="IR746" s="5"/>
      <c r="IS746" s="5"/>
      <c r="IT746" s="5"/>
      <c r="IU746" s="5"/>
      <c r="IV746" s="5"/>
    </row>
    <row r="748" spans="1:256" s="210" customFormat="1">
      <c r="A748" s="122"/>
      <c r="B748" s="116"/>
      <c r="C748" s="117"/>
      <c r="D748" s="118"/>
      <c r="E748" s="119"/>
      <c r="F748" s="120"/>
      <c r="G748" s="121"/>
      <c r="H748" s="6"/>
      <c r="I748" s="40"/>
      <c r="J748" s="41"/>
      <c r="K748" s="42"/>
      <c r="L748" s="38"/>
      <c r="N748" s="39"/>
      <c r="O748" s="39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  <c r="DT748" s="5"/>
      <c r="DU748" s="5"/>
      <c r="DV748" s="5"/>
      <c r="DW748" s="5"/>
      <c r="DX748" s="5"/>
      <c r="DY748" s="5"/>
      <c r="DZ748" s="5"/>
      <c r="EA748" s="5"/>
      <c r="EB748" s="5"/>
      <c r="EC748" s="5"/>
      <c r="ED748" s="5"/>
      <c r="EE748" s="5"/>
      <c r="EF748" s="5"/>
      <c r="EG748" s="5"/>
      <c r="EH748" s="5"/>
      <c r="EI748" s="5"/>
      <c r="EJ748" s="5"/>
      <c r="EK748" s="5"/>
      <c r="EL748" s="5"/>
      <c r="EM748" s="5"/>
      <c r="EN748" s="5"/>
      <c r="EO748" s="5"/>
      <c r="EP748" s="5"/>
      <c r="EQ748" s="5"/>
      <c r="ER748" s="5"/>
      <c r="ES748" s="5"/>
      <c r="ET748" s="5"/>
      <c r="EU748" s="5"/>
      <c r="EV748" s="5"/>
      <c r="EW748" s="5"/>
      <c r="EX748" s="5"/>
      <c r="EY748" s="5"/>
      <c r="EZ748" s="5"/>
      <c r="FA748" s="5"/>
      <c r="FB748" s="5"/>
      <c r="FC748" s="5"/>
      <c r="FD748" s="5"/>
      <c r="FE748" s="5"/>
      <c r="FF748" s="5"/>
      <c r="FG748" s="5"/>
      <c r="FH748" s="5"/>
      <c r="FI748" s="5"/>
      <c r="FJ748" s="5"/>
      <c r="FK748" s="5"/>
      <c r="FL748" s="5"/>
      <c r="FM748" s="5"/>
      <c r="FN748" s="5"/>
      <c r="FO748" s="5"/>
      <c r="FP748" s="5"/>
      <c r="FQ748" s="5"/>
      <c r="FR748" s="5"/>
      <c r="FS748" s="5"/>
      <c r="FT748" s="5"/>
      <c r="FU748" s="5"/>
      <c r="FV748" s="5"/>
      <c r="FW748" s="5"/>
      <c r="FX748" s="5"/>
      <c r="FY748" s="5"/>
      <c r="FZ748" s="5"/>
      <c r="GA748" s="5"/>
      <c r="GB748" s="5"/>
      <c r="GC748" s="5"/>
      <c r="GD748" s="5"/>
      <c r="GE748" s="5"/>
      <c r="GF748" s="5"/>
      <c r="GG748" s="5"/>
      <c r="GH748" s="5"/>
      <c r="GI748" s="5"/>
      <c r="GJ748" s="5"/>
      <c r="GK748" s="5"/>
      <c r="GL748" s="5"/>
      <c r="GM748" s="5"/>
      <c r="GN748" s="5"/>
      <c r="GO748" s="5"/>
      <c r="GP748" s="5"/>
      <c r="GQ748" s="5"/>
      <c r="GR748" s="5"/>
      <c r="GS748" s="5"/>
      <c r="GT748" s="5"/>
      <c r="GU748" s="5"/>
      <c r="GV748" s="5"/>
      <c r="GW748" s="5"/>
      <c r="GX748" s="5"/>
      <c r="GY748" s="5"/>
      <c r="GZ748" s="5"/>
      <c r="HA748" s="5"/>
      <c r="HB748" s="5"/>
      <c r="HC748" s="5"/>
      <c r="HD748" s="5"/>
      <c r="HE748" s="5"/>
      <c r="HF748" s="5"/>
      <c r="HG748" s="5"/>
      <c r="HH748" s="5"/>
      <c r="HI748" s="5"/>
      <c r="HJ748" s="5"/>
      <c r="HK748" s="5"/>
      <c r="HL748" s="5"/>
      <c r="HM748" s="5"/>
      <c r="HN748" s="5"/>
      <c r="HO748" s="5"/>
      <c r="HP748" s="5"/>
      <c r="HQ748" s="5"/>
      <c r="HR748" s="5"/>
      <c r="HS748" s="5"/>
      <c r="HT748" s="5"/>
      <c r="HU748" s="5"/>
      <c r="HV748" s="5"/>
      <c r="HW748" s="5"/>
      <c r="HX748" s="5"/>
      <c r="HY748" s="5"/>
      <c r="HZ748" s="5"/>
      <c r="IA748" s="5"/>
      <c r="IB748" s="5"/>
      <c r="IC748" s="5"/>
      <c r="ID748" s="5"/>
      <c r="IE748" s="5"/>
      <c r="IF748" s="5"/>
      <c r="IG748" s="5"/>
      <c r="IH748" s="5"/>
      <c r="II748" s="5"/>
      <c r="IJ748" s="5"/>
      <c r="IK748" s="5"/>
      <c r="IL748" s="5"/>
      <c r="IM748" s="5"/>
      <c r="IN748" s="5"/>
      <c r="IO748" s="5"/>
      <c r="IP748" s="5"/>
      <c r="IQ748" s="5"/>
      <c r="IR748" s="5"/>
      <c r="IS748" s="5"/>
      <c r="IT748" s="5"/>
      <c r="IU748" s="5"/>
      <c r="IV748" s="5"/>
    </row>
    <row r="750" spans="1:256" s="210" customFormat="1">
      <c r="A750" s="122"/>
      <c r="B750" s="116"/>
      <c r="C750" s="117"/>
      <c r="D750" s="118"/>
      <c r="E750" s="119"/>
      <c r="F750" s="120"/>
      <c r="G750" s="121"/>
      <c r="H750" s="6"/>
      <c r="I750" s="40"/>
      <c r="J750" s="41"/>
      <c r="K750" s="42"/>
      <c r="L750" s="38"/>
      <c r="N750" s="39"/>
      <c r="O750" s="39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5"/>
      <c r="DW750" s="5"/>
      <c r="DX750" s="5"/>
      <c r="DY750" s="5"/>
      <c r="DZ750" s="5"/>
      <c r="EA750" s="5"/>
      <c r="EB750" s="5"/>
      <c r="EC750" s="5"/>
      <c r="ED750" s="5"/>
      <c r="EE750" s="5"/>
      <c r="EF750" s="5"/>
      <c r="EG750" s="5"/>
      <c r="EH750" s="5"/>
      <c r="EI750" s="5"/>
      <c r="EJ750" s="5"/>
      <c r="EK750" s="5"/>
      <c r="EL750" s="5"/>
      <c r="EM750" s="5"/>
      <c r="EN750" s="5"/>
      <c r="EO750" s="5"/>
      <c r="EP750" s="5"/>
      <c r="EQ750" s="5"/>
      <c r="ER750" s="5"/>
      <c r="ES750" s="5"/>
      <c r="ET750" s="5"/>
      <c r="EU750" s="5"/>
      <c r="EV750" s="5"/>
      <c r="EW750" s="5"/>
      <c r="EX750" s="5"/>
      <c r="EY750" s="5"/>
      <c r="EZ750" s="5"/>
      <c r="FA750" s="5"/>
      <c r="FB750" s="5"/>
      <c r="FC750" s="5"/>
      <c r="FD750" s="5"/>
      <c r="FE750" s="5"/>
      <c r="FF750" s="5"/>
      <c r="FG750" s="5"/>
      <c r="FH750" s="5"/>
      <c r="FI750" s="5"/>
      <c r="FJ750" s="5"/>
      <c r="FK750" s="5"/>
      <c r="FL750" s="5"/>
      <c r="FM750" s="5"/>
      <c r="FN750" s="5"/>
      <c r="FO750" s="5"/>
      <c r="FP750" s="5"/>
      <c r="FQ750" s="5"/>
      <c r="FR750" s="5"/>
      <c r="FS750" s="5"/>
      <c r="FT750" s="5"/>
      <c r="FU750" s="5"/>
      <c r="FV750" s="5"/>
      <c r="FW750" s="5"/>
      <c r="FX750" s="5"/>
      <c r="FY750" s="5"/>
      <c r="FZ750" s="5"/>
      <c r="GA750" s="5"/>
      <c r="GB750" s="5"/>
      <c r="GC750" s="5"/>
      <c r="GD750" s="5"/>
      <c r="GE750" s="5"/>
      <c r="GF750" s="5"/>
      <c r="GG750" s="5"/>
      <c r="GH750" s="5"/>
      <c r="GI750" s="5"/>
      <c r="GJ750" s="5"/>
      <c r="GK750" s="5"/>
      <c r="GL750" s="5"/>
      <c r="GM750" s="5"/>
      <c r="GN750" s="5"/>
      <c r="GO750" s="5"/>
      <c r="GP750" s="5"/>
      <c r="GQ750" s="5"/>
      <c r="GR750" s="5"/>
      <c r="GS750" s="5"/>
      <c r="GT750" s="5"/>
      <c r="GU750" s="5"/>
      <c r="GV750" s="5"/>
      <c r="GW750" s="5"/>
      <c r="GX750" s="5"/>
      <c r="GY750" s="5"/>
      <c r="GZ750" s="5"/>
      <c r="HA750" s="5"/>
      <c r="HB750" s="5"/>
      <c r="HC750" s="5"/>
      <c r="HD750" s="5"/>
      <c r="HE750" s="5"/>
      <c r="HF750" s="5"/>
      <c r="HG750" s="5"/>
      <c r="HH750" s="5"/>
      <c r="HI750" s="5"/>
      <c r="HJ750" s="5"/>
      <c r="HK750" s="5"/>
      <c r="HL750" s="5"/>
      <c r="HM750" s="5"/>
      <c r="HN750" s="5"/>
      <c r="HO750" s="5"/>
      <c r="HP750" s="5"/>
      <c r="HQ750" s="5"/>
      <c r="HR750" s="5"/>
      <c r="HS750" s="5"/>
      <c r="HT750" s="5"/>
      <c r="HU750" s="5"/>
      <c r="HV750" s="5"/>
      <c r="HW750" s="5"/>
      <c r="HX750" s="5"/>
      <c r="HY750" s="5"/>
      <c r="HZ750" s="5"/>
      <c r="IA750" s="5"/>
      <c r="IB750" s="5"/>
      <c r="IC750" s="5"/>
      <c r="ID750" s="5"/>
      <c r="IE750" s="5"/>
      <c r="IF750" s="5"/>
      <c r="IG750" s="5"/>
      <c r="IH750" s="5"/>
      <c r="II750" s="5"/>
      <c r="IJ750" s="5"/>
      <c r="IK750" s="5"/>
      <c r="IL750" s="5"/>
      <c r="IM750" s="5"/>
      <c r="IN750" s="5"/>
      <c r="IO750" s="5"/>
      <c r="IP750" s="5"/>
      <c r="IQ750" s="5"/>
      <c r="IR750" s="5"/>
      <c r="IS750" s="5"/>
      <c r="IT750" s="5"/>
      <c r="IU750" s="5"/>
      <c r="IV750" s="5"/>
    </row>
    <row r="751" spans="1:256" s="210" customFormat="1">
      <c r="A751" s="122"/>
      <c r="B751" s="116"/>
      <c r="C751" s="117"/>
      <c r="D751" s="118"/>
      <c r="E751" s="119"/>
      <c r="F751" s="120"/>
      <c r="G751" s="121"/>
      <c r="H751" s="6"/>
      <c r="I751" s="40"/>
      <c r="J751" s="41"/>
      <c r="K751" s="42"/>
      <c r="L751" s="38"/>
      <c r="N751" s="39"/>
      <c r="O751" s="39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  <c r="DT751" s="5"/>
      <c r="DU751" s="5"/>
      <c r="DV751" s="5"/>
      <c r="DW751" s="5"/>
      <c r="DX751" s="5"/>
      <c r="DY751" s="5"/>
      <c r="DZ751" s="5"/>
      <c r="EA751" s="5"/>
      <c r="EB751" s="5"/>
      <c r="EC751" s="5"/>
      <c r="ED751" s="5"/>
      <c r="EE751" s="5"/>
      <c r="EF751" s="5"/>
      <c r="EG751" s="5"/>
      <c r="EH751" s="5"/>
      <c r="EI751" s="5"/>
      <c r="EJ751" s="5"/>
      <c r="EK751" s="5"/>
      <c r="EL751" s="5"/>
      <c r="EM751" s="5"/>
      <c r="EN751" s="5"/>
      <c r="EO751" s="5"/>
      <c r="EP751" s="5"/>
      <c r="EQ751" s="5"/>
      <c r="ER751" s="5"/>
      <c r="ES751" s="5"/>
      <c r="ET751" s="5"/>
      <c r="EU751" s="5"/>
      <c r="EV751" s="5"/>
      <c r="EW751" s="5"/>
      <c r="EX751" s="5"/>
      <c r="EY751" s="5"/>
      <c r="EZ751" s="5"/>
      <c r="FA751" s="5"/>
      <c r="FB751" s="5"/>
      <c r="FC751" s="5"/>
      <c r="FD751" s="5"/>
      <c r="FE751" s="5"/>
      <c r="FF751" s="5"/>
      <c r="FG751" s="5"/>
      <c r="FH751" s="5"/>
      <c r="FI751" s="5"/>
      <c r="FJ751" s="5"/>
      <c r="FK751" s="5"/>
      <c r="FL751" s="5"/>
      <c r="FM751" s="5"/>
      <c r="FN751" s="5"/>
      <c r="FO751" s="5"/>
      <c r="FP751" s="5"/>
      <c r="FQ751" s="5"/>
      <c r="FR751" s="5"/>
      <c r="FS751" s="5"/>
      <c r="FT751" s="5"/>
      <c r="FU751" s="5"/>
      <c r="FV751" s="5"/>
      <c r="FW751" s="5"/>
      <c r="FX751" s="5"/>
      <c r="FY751" s="5"/>
      <c r="FZ751" s="5"/>
      <c r="GA751" s="5"/>
      <c r="GB751" s="5"/>
      <c r="GC751" s="5"/>
      <c r="GD751" s="5"/>
      <c r="GE751" s="5"/>
      <c r="GF751" s="5"/>
      <c r="GG751" s="5"/>
      <c r="GH751" s="5"/>
      <c r="GI751" s="5"/>
      <c r="GJ751" s="5"/>
      <c r="GK751" s="5"/>
      <c r="GL751" s="5"/>
      <c r="GM751" s="5"/>
      <c r="GN751" s="5"/>
      <c r="GO751" s="5"/>
      <c r="GP751" s="5"/>
      <c r="GQ751" s="5"/>
      <c r="GR751" s="5"/>
      <c r="GS751" s="5"/>
      <c r="GT751" s="5"/>
      <c r="GU751" s="5"/>
      <c r="GV751" s="5"/>
      <c r="GW751" s="5"/>
      <c r="GX751" s="5"/>
      <c r="GY751" s="5"/>
      <c r="GZ751" s="5"/>
      <c r="HA751" s="5"/>
      <c r="HB751" s="5"/>
      <c r="HC751" s="5"/>
      <c r="HD751" s="5"/>
      <c r="HE751" s="5"/>
      <c r="HF751" s="5"/>
      <c r="HG751" s="5"/>
      <c r="HH751" s="5"/>
      <c r="HI751" s="5"/>
      <c r="HJ751" s="5"/>
      <c r="HK751" s="5"/>
      <c r="HL751" s="5"/>
      <c r="HM751" s="5"/>
      <c r="HN751" s="5"/>
      <c r="HO751" s="5"/>
      <c r="HP751" s="5"/>
      <c r="HQ751" s="5"/>
      <c r="HR751" s="5"/>
      <c r="HS751" s="5"/>
      <c r="HT751" s="5"/>
      <c r="HU751" s="5"/>
      <c r="HV751" s="5"/>
      <c r="HW751" s="5"/>
      <c r="HX751" s="5"/>
      <c r="HY751" s="5"/>
      <c r="HZ751" s="5"/>
      <c r="IA751" s="5"/>
      <c r="IB751" s="5"/>
      <c r="IC751" s="5"/>
      <c r="ID751" s="5"/>
      <c r="IE751" s="5"/>
      <c r="IF751" s="5"/>
      <c r="IG751" s="5"/>
      <c r="IH751" s="5"/>
      <c r="II751" s="5"/>
      <c r="IJ751" s="5"/>
      <c r="IK751" s="5"/>
      <c r="IL751" s="5"/>
      <c r="IM751" s="5"/>
      <c r="IN751" s="5"/>
      <c r="IO751" s="5"/>
      <c r="IP751" s="5"/>
      <c r="IQ751" s="5"/>
      <c r="IR751" s="5"/>
      <c r="IS751" s="5"/>
      <c r="IT751" s="5"/>
      <c r="IU751" s="5"/>
      <c r="IV751" s="5"/>
    </row>
    <row r="752" spans="1:256" s="210" customFormat="1">
      <c r="A752" s="122"/>
      <c r="B752" s="116"/>
      <c r="C752" s="117"/>
      <c r="D752" s="118"/>
      <c r="E752" s="119"/>
      <c r="F752" s="120"/>
      <c r="G752" s="121"/>
      <c r="H752" s="6"/>
      <c r="I752" s="40"/>
      <c r="J752" s="41"/>
      <c r="K752" s="42"/>
      <c r="L752" s="38"/>
      <c r="N752" s="39"/>
      <c r="O752" s="39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  <c r="DT752" s="5"/>
      <c r="DU752" s="5"/>
      <c r="DV752" s="5"/>
      <c r="DW752" s="5"/>
      <c r="DX752" s="5"/>
      <c r="DY752" s="5"/>
      <c r="DZ752" s="5"/>
      <c r="EA752" s="5"/>
      <c r="EB752" s="5"/>
      <c r="EC752" s="5"/>
      <c r="ED752" s="5"/>
      <c r="EE752" s="5"/>
      <c r="EF752" s="5"/>
      <c r="EG752" s="5"/>
      <c r="EH752" s="5"/>
      <c r="EI752" s="5"/>
      <c r="EJ752" s="5"/>
      <c r="EK752" s="5"/>
      <c r="EL752" s="5"/>
      <c r="EM752" s="5"/>
      <c r="EN752" s="5"/>
      <c r="EO752" s="5"/>
      <c r="EP752" s="5"/>
      <c r="EQ752" s="5"/>
      <c r="ER752" s="5"/>
      <c r="ES752" s="5"/>
      <c r="ET752" s="5"/>
      <c r="EU752" s="5"/>
      <c r="EV752" s="5"/>
      <c r="EW752" s="5"/>
      <c r="EX752" s="5"/>
      <c r="EY752" s="5"/>
      <c r="EZ752" s="5"/>
      <c r="FA752" s="5"/>
      <c r="FB752" s="5"/>
      <c r="FC752" s="5"/>
      <c r="FD752" s="5"/>
      <c r="FE752" s="5"/>
      <c r="FF752" s="5"/>
      <c r="FG752" s="5"/>
      <c r="FH752" s="5"/>
      <c r="FI752" s="5"/>
      <c r="FJ752" s="5"/>
      <c r="FK752" s="5"/>
      <c r="FL752" s="5"/>
      <c r="FM752" s="5"/>
      <c r="FN752" s="5"/>
      <c r="FO752" s="5"/>
      <c r="FP752" s="5"/>
      <c r="FQ752" s="5"/>
      <c r="FR752" s="5"/>
      <c r="FS752" s="5"/>
      <c r="FT752" s="5"/>
      <c r="FU752" s="5"/>
      <c r="FV752" s="5"/>
      <c r="FW752" s="5"/>
      <c r="FX752" s="5"/>
      <c r="FY752" s="5"/>
      <c r="FZ752" s="5"/>
      <c r="GA752" s="5"/>
      <c r="GB752" s="5"/>
      <c r="GC752" s="5"/>
      <c r="GD752" s="5"/>
      <c r="GE752" s="5"/>
      <c r="GF752" s="5"/>
      <c r="GG752" s="5"/>
      <c r="GH752" s="5"/>
      <c r="GI752" s="5"/>
      <c r="GJ752" s="5"/>
      <c r="GK752" s="5"/>
      <c r="GL752" s="5"/>
      <c r="GM752" s="5"/>
      <c r="GN752" s="5"/>
      <c r="GO752" s="5"/>
      <c r="GP752" s="5"/>
      <c r="GQ752" s="5"/>
      <c r="GR752" s="5"/>
      <c r="GS752" s="5"/>
      <c r="GT752" s="5"/>
      <c r="GU752" s="5"/>
      <c r="GV752" s="5"/>
      <c r="GW752" s="5"/>
      <c r="GX752" s="5"/>
      <c r="GY752" s="5"/>
      <c r="GZ752" s="5"/>
      <c r="HA752" s="5"/>
      <c r="HB752" s="5"/>
      <c r="HC752" s="5"/>
      <c r="HD752" s="5"/>
      <c r="HE752" s="5"/>
      <c r="HF752" s="5"/>
      <c r="HG752" s="5"/>
      <c r="HH752" s="5"/>
      <c r="HI752" s="5"/>
      <c r="HJ752" s="5"/>
      <c r="HK752" s="5"/>
      <c r="HL752" s="5"/>
      <c r="HM752" s="5"/>
      <c r="HN752" s="5"/>
      <c r="HO752" s="5"/>
      <c r="HP752" s="5"/>
      <c r="HQ752" s="5"/>
      <c r="HR752" s="5"/>
      <c r="HS752" s="5"/>
      <c r="HT752" s="5"/>
      <c r="HU752" s="5"/>
      <c r="HV752" s="5"/>
      <c r="HW752" s="5"/>
      <c r="HX752" s="5"/>
      <c r="HY752" s="5"/>
      <c r="HZ752" s="5"/>
      <c r="IA752" s="5"/>
      <c r="IB752" s="5"/>
      <c r="IC752" s="5"/>
      <c r="ID752" s="5"/>
      <c r="IE752" s="5"/>
      <c r="IF752" s="5"/>
      <c r="IG752" s="5"/>
      <c r="IH752" s="5"/>
      <c r="II752" s="5"/>
      <c r="IJ752" s="5"/>
      <c r="IK752" s="5"/>
      <c r="IL752" s="5"/>
      <c r="IM752" s="5"/>
      <c r="IN752" s="5"/>
      <c r="IO752" s="5"/>
      <c r="IP752" s="5"/>
      <c r="IQ752" s="5"/>
      <c r="IR752" s="5"/>
      <c r="IS752" s="5"/>
      <c r="IT752" s="5"/>
      <c r="IU752" s="5"/>
      <c r="IV752" s="5"/>
    </row>
    <row r="754" spans="1:256" s="210" customFormat="1">
      <c r="A754" s="122"/>
      <c r="B754" s="116"/>
      <c r="C754" s="117"/>
      <c r="D754" s="118"/>
      <c r="E754" s="119"/>
      <c r="F754" s="120"/>
      <c r="G754" s="121"/>
      <c r="H754" s="6"/>
      <c r="I754" s="40"/>
      <c r="J754" s="41"/>
      <c r="K754" s="42"/>
      <c r="L754" s="38"/>
      <c r="N754" s="39"/>
      <c r="O754" s="39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5"/>
      <c r="DW754" s="5"/>
      <c r="DX754" s="5"/>
      <c r="DY754" s="5"/>
      <c r="DZ754" s="5"/>
      <c r="EA754" s="5"/>
      <c r="EB754" s="5"/>
      <c r="EC754" s="5"/>
      <c r="ED754" s="5"/>
      <c r="EE754" s="5"/>
      <c r="EF754" s="5"/>
      <c r="EG754" s="5"/>
      <c r="EH754" s="5"/>
      <c r="EI754" s="5"/>
      <c r="EJ754" s="5"/>
      <c r="EK754" s="5"/>
      <c r="EL754" s="5"/>
      <c r="EM754" s="5"/>
      <c r="EN754" s="5"/>
      <c r="EO754" s="5"/>
      <c r="EP754" s="5"/>
      <c r="EQ754" s="5"/>
      <c r="ER754" s="5"/>
      <c r="ES754" s="5"/>
      <c r="ET754" s="5"/>
      <c r="EU754" s="5"/>
      <c r="EV754" s="5"/>
      <c r="EW754" s="5"/>
      <c r="EX754" s="5"/>
      <c r="EY754" s="5"/>
      <c r="EZ754" s="5"/>
      <c r="FA754" s="5"/>
      <c r="FB754" s="5"/>
      <c r="FC754" s="5"/>
      <c r="FD754" s="5"/>
      <c r="FE754" s="5"/>
      <c r="FF754" s="5"/>
      <c r="FG754" s="5"/>
      <c r="FH754" s="5"/>
      <c r="FI754" s="5"/>
      <c r="FJ754" s="5"/>
      <c r="FK754" s="5"/>
      <c r="FL754" s="5"/>
      <c r="FM754" s="5"/>
      <c r="FN754" s="5"/>
      <c r="FO754" s="5"/>
      <c r="FP754" s="5"/>
      <c r="FQ754" s="5"/>
      <c r="FR754" s="5"/>
      <c r="FS754" s="5"/>
      <c r="FT754" s="5"/>
      <c r="FU754" s="5"/>
      <c r="FV754" s="5"/>
      <c r="FW754" s="5"/>
      <c r="FX754" s="5"/>
      <c r="FY754" s="5"/>
      <c r="FZ754" s="5"/>
      <c r="GA754" s="5"/>
      <c r="GB754" s="5"/>
      <c r="GC754" s="5"/>
      <c r="GD754" s="5"/>
      <c r="GE754" s="5"/>
      <c r="GF754" s="5"/>
      <c r="GG754" s="5"/>
      <c r="GH754" s="5"/>
      <c r="GI754" s="5"/>
      <c r="GJ754" s="5"/>
      <c r="GK754" s="5"/>
      <c r="GL754" s="5"/>
      <c r="GM754" s="5"/>
      <c r="GN754" s="5"/>
      <c r="GO754" s="5"/>
      <c r="GP754" s="5"/>
      <c r="GQ754" s="5"/>
      <c r="GR754" s="5"/>
      <c r="GS754" s="5"/>
      <c r="GT754" s="5"/>
      <c r="GU754" s="5"/>
      <c r="GV754" s="5"/>
      <c r="GW754" s="5"/>
      <c r="GX754" s="5"/>
      <c r="GY754" s="5"/>
      <c r="GZ754" s="5"/>
      <c r="HA754" s="5"/>
      <c r="HB754" s="5"/>
      <c r="HC754" s="5"/>
      <c r="HD754" s="5"/>
      <c r="HE754" s="5"/>
      <c r="HF754" s="5"/>
      <c r="HG754" s="5"/>
      <c r="HH754" s="5"/>
      <c r="HI754" s="5"/>
      <c r="HJ754" s="5"/>
      <c r="HK754" s="5"/>
      <c r="HL754" s="5"/>
      <c r="HM754" s="5"/>
      <c r="HN754" s="5"/>
      <c r="HO754" s="5"/>
      <c r="HP754" s="5"/>
      <c r="HQ754" s="5"/>
      <c r="HR754" s="5"/>
      <c r="HS754" s="5"/>
      <c r="HT754" s="5"/>
      <c r="HU754" s="5"/>
      <c r="HV754" s="5"/>
      <c r="HW754" s="5"/>
      <c r="HX754" s="5"/>
      <c r="HY754" s="5"/>
      <c r="HZ754" s="5"/>
      <c r="IA754" s="5"/>
      <c r="IB754" s="5"/>
      <c r="IC754" s="5"/>
      <c r="ID754" s="5"/>
      <c r="IE754" s="5"/>
      <c r="IF754" s="5"/>
      <c r="IG754" s="5"/>
      <c r="IH754" s="5"/>
      <c r="II754" s="5"/>
      <c r="IJ754" s="5"/>
      <c r="IK754" s="5"/>
      <c r="IL754" s="5"/>
      <c r="IM754" s="5"/>
      <c r="IN754" s="5"/>
      <c r="IO754" s="5"/>
      <c r="IP754" s="5"/>
      <c r="IQ754" s="5"/>
      <c r="IR754" s="5"/>
      <c r="IS754" s="5"/>
      <c r="IT754" s="5"/>
      <c r="IU754" s="5"/>
      <c r="IV754" s="5"/>
    </row>
    <row r="755" spans="1:256" s="210" customFormat="1">
      <c r="A755" s="122"/>
      <c r="B755" s="116"/>
      <c r="C755" s="117"/>
      <c r="D755" s="118"/>
      <c r="E755" s="119"/>
      <c r="F755" s="120"/>
      <c r="G755" s="121"/>
      <c r="H755" s="6"/>
      <c r="I755" s="40"/>
      <c r="J755" s="41"/>
      <c r="K755" s="42"/>
      <c r="L755" s="38"/>
      <c r="N755" s="39"/>
      <c r="O755" s="39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  <c r="DT755" s="5"/>
      <c r="DU755" s="5"/>
      <c r="DV755" s="5"/>
      <c r="DW755" s="5"/>
      <c r="DX755" s="5"/>
      <c r="DY755" s="5"/>
      <c r="DZ755" s="5"/>
      <c r="EA755" s="5"/>
      <c r="EB755" s="5"/>
      <c r="EC755" s="5"/>
      <c r="ED755" s="5"/>
      <c r="EE755" s="5"/>
      <c r="EF755" s="5"/>
      <c r="EG755" s="5"/>
      <c r="EH755" s="5"/>
      <c r="EI755" s="5"/>
      <c r="EJ755" s="5"/>
      <c r="EK755" s="5"/>
      <c r="EL755" s="5"/>
      <c r="EM755" s="5"/>
      <c r="EN755" s="5"/>
      <c r="EO755" s="5"/>
      <c r="EP755" s="5"/>
      <c r="EQ755" s="5"/>
      <c r="ER755" s="5"/>
      <c r="ES755" s="5"/>
      <c r="ET755" s="5"/>
      <c r="EU755" s="5"/>
      <c r="EV755" s="5"/>
      <c r="EW755" s="5"/>
      <c r="EX755" s="5"/>
      <c r="EY755" s="5"/>
      <c r="EZ755" s="5"/>
      <c r="FA755" s="5"/>
      <c r="FB755" s="5"/>
      <c r="FC755" s="5"/>
      <c r="FD755" s="5"/>
      <c r="FE755" s="5"/>
      <c r="FF755" s="5"/>
      <c r="FG755" s="5"/>
      <c r="FH755" s="5"/>
      <c r="FI755" s="5"/>
      <c r="FJ755" s="5"/>
      <c r="FK755" s="5"/>
      <c r="FL755" s="5"/>
      <c r="FM755" s="5"/>
      <c r="FN755" s="5"/>
      <c r="FO755" s="5"/>
      <c r="FP755" s="5"/>
      <c r="FQ755" s="5"/>
      <c r="FR755" s="5"/>
      <c r="FS755" s="5"/>
      <c r="FT755" s="5"/>
      <c r="FU755" s="5"/>
      <c r="FV755" s="5"/>
      <c r="FW755" s="5"/>
      <c r="FX755" s="5"/>
      <c r="FY755" s="5"/>
      <c r="FZ755" s="5"/>
      <c r="GA755" s="5"/>
      <c r="GB755" s="5"/>
      <c r="GC755" s="5"/>
      <c r="GD755" s="5"/>
      <c r="GE755" s="5"/>
      <c r="GF755" s="5"/>
      <c r="GG755" s="5"/>
      <c r="GH755" s="5"/>
      <c r="GI755" s="5"/>
      <c r="GJ755" s="5"/>
      <c r="GK755" s="5"/>
      <c r="GL755" s="5"/>
      <c r="GM755" s="5"/>
      <c r="GN755" s="5"/>
      <c r="GO755" s="5"/>
      <c r="GP755" s="5"/>
      <c r="GQ755" s="5"/>
      <c r="GR755" s="5"/>
      <c r="GS755" s="5"/>
      <c r="GT755" s="5"/>
      <c r="GU755" s="5"/>
      <c r="GV755" s="5"/>
      <c r="GW755" s="5"/>
      <c r="GX755" s="5"/>
      <c r="GY755" s="5"/>
      <c r="GZ755" s="5"/>
      <c r="HA755" s="5"/>
      <c r="HB755" s="5"/>
      <c r="HC755" s="5"/>
      <c r="HD755" s="5"/>
      <c r="HE755" s="5"/>
      <c r="HF755" s="5"/>
      <c r="HG755" s="5"/>
      <c r="HH755" s="5"/>
      <c r="HI755" s="5"/>
      <c r="HJ755" s="5"/>
      <c r="HK755" s="5"/>
      <c r="HL755" s="5"/>
      <c r="HM755" s="5"/>
      <c r="HN755" s="5"/>
      <c r="HO755" s="5"/>
      <c r="HP755" s="5"/>
      <c r="HQ755" s="5"/>
      <c r="HR755" s="5"/>
      <c r="HS755" s="5"/>
      <c r="HT755" s="5"/>
      <c r="HU755" s="5"/>
      <c r="HV755" s="5"/>
      <c r="HW755" s="5"/>
      <c r="HX755" s="5"/>
      <c r="HY755" s="5"/>
      <c r="HZ755" s="5"/>
      <c r="IA755" s="5"/>
      <c r="IB755" s="5"/>
      <c r="IC755" s="5"/>
      <c r="ID755" s="5"/>
      <c r="IE755" s="5"/>
      <c r="IF755" s="5"/>
      <c r="IG755" s="5"/>
      <c r="IH755" s="5"/>
      <c r="II755" s="5"/>
      <c r="IJ755" s="5"/>
      <c r="IK755" s="5"/>
      <c r="IL755" s="5"/>
      <c r="IM755" s="5"/>
      <c r="IN755" s="5"/>
      <c r="IO755" s="5"/>
      <c r="IP755" s="5"/>
      <c r="IQ755" s="5"/>
      <c r="IR755" s="5"/>
      <c r="IS755" s="5"/>
      <c r="IT755" s="5"/>
      <c r="IU755" s="5"/>
      <c r="IV755" s="5"/>
    </row>
    <row r="757" spans="1:256" s="210" customFormat="1">
      <c r="A757" s="122"/>
      <c r="B757" s="116"/>
      <c r="C757" s="117"/>
      <c r="D757" s="118"/>
      <c r="E757" s="119"/>
      <c r="F757" s="120"/>
      <c r="G757" s="121"/>
      <c r="H757" s="6"/>
      <c r="I757" s="40"/>
      <c r="J757" s="41"/>
      <c r="K757" s="42"/>
      <c r="L757" s="38"/>
      <c r="N757" s="39"/>
      <c r="O757" s="39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  <c r="DT757" s="5"/>
      <c r="DU757" s="5"/>
      <c r="DV757" s="5"/>
      <c r="DW757" s="5"/>
      <c r="DX757" s="5"/>
      <c r="DY757" s="5"/>
      <c r="DZ757" s="5"/>
      <c r="EA757" s="5"/>
      <c r="EB757" s="5"/>
      <c r="EC757" s="5"/>
      <c r="ED757" s="5"/>
      <c r="EE757" s="5"/>
      <c r="EF757" s="5"/>
      <c r="EG757" s="5"/>
      <c r="EH757" s="5"/>
      <c r="EI757" s="5"/>
      <c r="EJ757" s="5"/>
      <c r="EK757" s="5"/>
      <c r="EL757" s="5"/>
      <c r="EM757" s="5"/>
      <c r="EN757" s="5"/>
      <c r="EO757" s="5"/>
      <c r="EP757" s="5"/>
      <c r="EQ757" s="5"/>
      <c r="ER757" s="5"/>
      <c r="ES757" s="5"/>
      <c r="ET757" s="5"/>
      <c r="EU757" s="5"/>
      <c r="EV757" s="5"/>
      <c r="EW757" s="5"/>
      <c r="EX757" s="5"/>
      <c r="EY757" s="5"/>
      <c r="EZ757" s="5"/>
      <c r="FA757" s="5"/>
      <c r="FB757" s="5"/>
      <c r="FC757" s="5"/>
      <c r="FD757" s="5"/>
      <c r="FE757" s="5"/>
      <c r="FF757" s="5"/>
      <c r="FG757" s="5"/>
      <c r="FH757" s="5"/>
      <c r="FI757" s="5"/>
      <c r="FJ757" s="5"/>
      <c r="FK757" s="5"/>
      <c r="FL757" s="5"/>
      <c r="FM757" s="5"/>
      <c r="FN757" s="5"/>
      <c r="FO757" s="5"/>
      <c r="FP757" s="5"/>
      <c r="FQ757" s="5"/>
      <c r="FR757" s="5"/>
      <c r="FS757" s="5"/>
      <c r="FT757" s="5"/>
      <c r="FU757" s="5"/>
      <c r="FV757" s="5"/>
      <c r="FW757" s="5"/>
      <c r="FX757" s="5"/>
      <c r="FY757" s="5"/>
      <c r="FZ757" s="5"/>
      <c r="GA757" s="5"/>
      <c r="GB757" s="5"/>
      <c r="GC757" s="5"/>
      <c r="GD757" s="5"/>
      <c r="GE757" s="5"/>
      <c r="GF757" s="5"/>
      <c r="GG757" s="5"/>
      <c r="GH757" s="5"/>
      <c r="GI757" s="5"/>
      <c r="GJ757" s="5"/>
      <c r="GK757" s="5"/>
      <c r="GL757" s="5"/>
      <c r="GM757" s="5"/>
      <c r="GN757" s="5"/>
      <c r="GO757" s="5"/>
      <c r="GP757" s="5"/>
      <c r="GQ757" s="5"/>
      <c r="GR757" s="5"/>
      <c r="GS757" s="5"/>
      <c r="GT757" s="5"/>
      <c r="GU757" s="5"/>
      <c r="GV757" s="5"/>
      <c r="GW757" s="5"/>
      <c r="GX757" s="5"/>
      <c r="GY757" s="5"/>
      <c r="GZ757" s="5"/>
      <c r="HA757" s="5"/>
      <c r="HB757" s="5"/>
      <c r="HC757" s="5"/>
      <c r="HD757" s="5"/>
      <c r="HE757" s="5"/>
      <c r="HF757" s="5"/>
      <c r="HG757" s="5"/>
      <c r="HH757" s="5"/>
      <c r="HI757" s="5"/>
      <c r="HJ757" s="5"/>
      <c r="HK757" s="5"/>
      <c r="HL757" s="5"/>
      <c r="HM757" s="5"/>
      <c r="HN757" s="5"/>
      <c r="HO757" s="5"/>
      <c r="HP757" s="5"/>
      <c r="HQ757" s="5"/>
      <c r="HR757" s="5"/>
      <c r="HS757" s="5"/>
      <c r="HT757" s="5"/>
      <c r="HU757" s="5"/>
      <c r="HV757" s="5"/>
      <c r="HW757" s="5"/>
      <c r="HX757" s="5"/>
      <c r="HY757" s="5"/>
      <c r="HZ757" s="5"/>
      <c r="IA757" s="5"/>
      <c r="IB757" s="5"/>
      <c r="IC757" s="5"/>
      <c r="ID757" s="5"/>
      <c r="IE757" s="5"/>
      <c r="IF757" s="5"/>
      <c r="IG757" s="5"/>
      <c r="IH757" s="5"/>
      <c r="II757" s="5"/>
      <c r="IJ757" s="5"/>
      <c r="IK757" s="5"/>
      <c r="IL757" s="5"/>
      <c r="IM757" s="5"/>
      <c r="IN757" s="5"/>
      <c r="IO757" s="5"/>
      <c r="IP757" s="5"/>
      <c r="IQ757" s="5"/>
      <c r="IR757" s="5"/>
      <c r="IS757" s="5"/>
      <c r="IT757" s="5"/>
      <c r="IU757" s="5"/>
      <c r="IV757" s="5"/>
    </row>
    <row r="758" spans="1:256" s="210" customFormat="1">
      <c r="A758" s="122"/>
      <c r="B758" s="116"/>
      <c r="C758" s="117"/>
      <c r="D758" s="118"/>
      <c r="E758" s="119"/>
      <c r="F758" s="120"/>
      <c r="G758" s="121"/>
      <c r="H758" s="6"/>
      <c r="I758" s="40"/>
      <c r="J758" s="41"/>
      <c r="K758" s="42"/>
      <c r="L758" s="38"/>
      <c r="N758" s="39"/>
      <c r="O758" s="39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5"/>
      <c r="DW758" s="5"/>
      <c r="DX758" s="5"/>
      <c r="DY758" s="5"/>
      <c r="DZ758" s="5"/>
      <c r="EA758" s="5"/>
      <c r="EB758" s="5"/>
      <c r="EC758" s="5"/>
      <c r="ED758" s="5"/>
      <c r="EE758" s="5"/>
      <c r="EF758" s="5"/>
      <c r="EG758" s="5"/>
      <c r="EH758" s="5"/>
      <c r="EI758" s="5"/>
      <c r="EJ758" s="5"/>
      <c r="EK758" s="5"/>
      <c r="EL758" s="5"/>
      <c r="EM758" s="5"/>
      <c r="EN758" s="5"/>
      <c r="EO758" s="5"/>
      <c r="EP758" s="5"/>
      <c r="EQ758" s="5"/>
      <c r="ER758" s="5"/>
      <c r="ES758" s="5"/>
      <c r="ET758" s="5"/>
      <c r="EU758" s="5"/>
      <c r="EV758" s="5"/>
      <c r="EW758" s="5"/>
      <c r="EX758" s="5"/>
      <c r="EY758" s="5"/>
      <c r="EZ758" s="5"/>
      <c r="FA758" s="5"/>
      <c r="FB758" s="5"/>
      <c r="FC758" s="5"/>
      <c r="FD758" s="5"/>
      <c r="FE758" s="5"/>
      <c r="FF758" s="5"/>
      <c r="FG758" s="5"/>
      <c r="FH758" s="5"/>
      <c r="FI758" s="5"/>
      <c r="FJ758" s="5"/>
      <c r="FK758" s="5"/>
      <c r="FL758" s="5"/>
      <c r="FM758" s="5"/>
      <c r="FN758" s="5"/>
      <c r="FO758" s="5"/>
      <c r="FP758" s="5"/>
      <c r="FQ758" s="5"/>
      <c r="FR758" s="5"/>
      <c r="FS758" s="5"/>
      <c r="FT758" s="5"/>
      <c r="FU758" s="5"/>
      <c r="FV758" s="5"/>
      <c r="FW758" s="5"/>
      <c r="FX758" s="5"/>
      <c r="FY758" s="5"/>
      <c r="FZ758" s="5"/>
      <c r="GA758" s="5"/>
      <c r="GB758" s="5"/>
      <c r="GC758" s="5"/>
      <c r="GD758" s="5"/>
      <c r="GE758" s="5"/>
      <c r="GF758" s="5"/>
      <c r="GG758" s="5"/>
      <c r="GH758" s="5"/>
      <c r="GI758" s="5"/>
      <c r="GJ758" s="5"/>
      <c r="GK758" s="5"/>
      <c r="GL758" s="5"/>
      <c r="GM758" s="5"/>
      <c r="GN758" s="5"/>
      <c r="GO758" s="5"/>
      <c r="GP758" s="5"/>
      <c r="GQ758" s="5"/>
      <c r="GR758" s="5"/>
      <c r="GS758" s="5"/>
      <c r="GT758" s="5"/>
      <c r="GU758" s="5"/>
      <c r="GV758" s="5"/>
      <c r="GW758" s="5"/>
      <c r="GX758" s="5"/>
      <c r="GY758" s="5"/>
      <c r="GZ758" s="5"/>
      <c r="HA758" s="5"/>
      <c r="HB758" s="5"/>
      <c r="HC758" s="5"/>
      <c r="HD758" s="5"/>
      <c r="HE758" s="5"/>
      <c r="HF758" s="5"/>
      <c r="HG758" s="5"/>
      <c r="HH758" s="5"/>
      <c r="HI758" s="5"/>
      <c r="HJ758" s="5"/>
      <c r="HK758" s="5"/>
      <c r="HL758" s="5"/>
      <c r="HM758" s="5"/>
      <c r="HN758" s="5"/>
      <c r="HO758" s="5"/>
      <c r="HP758" s="5"/>
      <c r="HQ758" s="5"/>
      <c r="HR758" s="5"/>
      <c r="HS758" s="5"/>
      <c r="HT758" s="5"/>
      <c r="HU758" s="5"/>
      <c r="HV758" s="5"/>
      <c r="HW758" s="5"/>
      <c r="HX758" s="5"/>
      <c r="HY758" s="5"/>
      <c r="HZ758" s="5"/>
      <c r="IA758" s="5"/>
      <c r="IB758" s="5"/>
      <c r="IC758" s="5"/>
      <c r="ID758" s="5"/>
      <c r="IE758" s="5"/>
      <c r="IF758" s="5"/>
      <c r="IG758" s="5"/>
      <c r="IH758" s="5"/>
      <c r="II758" s="5"/>
      <c r="IJ758" s="5"/>
      <c r="IK758" s="5"/>
      <c r="IL758" s="5"/>
      <c r="IM758" s="5"/>
      <c r="IN758" s="5"/>
      <c r="IO758" s="5"/>
      <c r="IP758" s="5"/>
      <c r="IQ758" s="5"/>
      <c r="IR758" s="5"/>
      <c r="IS758" s="5"/>
      <c r="IT758" s="5"/>
      <c r="IU758" s="5"/>
      <c r="IV758" s="5"/>
    </row>
    <row r="759" spans="1:256" s="210" customFormat="1">
      <c r="A759" s="122"/>
      <c r="B759" s="116"/>
      <c r="C759" s="117"/>
      <c r="D759" s="118"/>
      <c r="E759" s="119"/>
      <c r="F759" s="120"/>
      <c r="G759" s="121"/>
      <c r="H759" s="6"/>
      <c r="I759" s="40"/>
      <c r="J759" s="41"/>
      <c r="K759" s="42"/>
      <c r="L759" s="38"/>
      <c r="N759" s="39"/>
      <c r="O759" s="39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  <c r="DT759" s="5"/>
      <c r="DU759" s="5"/>
      <c r="DV759" s="5"/>
      <c r="DW759" s="5"/>
      <c r="DX759" s="5"/>
      <c r="DY759" s="5"/>
      <c r="DZ759" s="5"/>
      <c r="EA759" s="5"/>
      <c r="EB759" s="5"/>
      <c r="EC759" s="5"/>
      <c r="ED759" s="5"/>
      <c r="EE759" s="5"/>
      <c r="EF759" s="5"/>
      <c r="EG759" s="5"/>
      <c r="EH759" s="5"/>
      <c r="EI759" s="5"/>
      <c r="EJ759" s="5"/>
      <c r="EK759" s="5"/>
      <c r="EL759" s="5"/>
      <c r="EM759" s="5"/>
      <c r="EN759" s="5"/>
      <c r="EO759" s="5"/>
      <c r="EP759" s="5"/>
      <c r="EQ759" s="5"/>
      <c r="ER759" s="5"/>
      <c r="ES759" s="5"/>
      <c r="ET759" s="5"/>
      <c r="EU759" s="5"/>
      <c r="EV759" s="5"/>
      <c r="EW759" s="5"/>
      <c r="EX759" s="5"/>
      <c r="EY759" s="5"/>
      <c r="EZ759" s="5"/>
      <c r="FA759" s="5"/>
      <c r="FB759" s="5"/>
      <c r="FC759" s="5"/>
      <c r="FD759" s="5"/>
      <c r="FE759" s="5"/>
      <c r="FF759" s="5"/>
      <c r="FG759" s="5"/>
      <c r="FH759" s="5"/>
      <c r="FI759" s="5"/>
      <c r="FJ759" s="5"/>
      <c r="FK759" s="5"/>
      <c r="FL759" s="5"/>
      <c r="FM759" s="5"/>
      <c r="FN759" s="5"/>
      <c r="FO759" s="5"/>
      <c r="FP759" s="5"/>
      <c r="FQ759" s="5"/>
      <c r="FR759" s="5"/>
      <c r="FS759" s="5"/>
      <c r="FT759" s="5"/>
      <c r="FU759" s="5"/>
      <c r="FV759" s="5"/>
      <c r="FW759" s="5"/>
      <c r="FX759" s="5"/>
      <c r="FY759" s="5"/>
      <c r="FZ759" s="5"/>
      <c r="GA759" s="5"/>
      <c r="GB759" s="5"/>
      <c r="GC759" s="5"/>
      <c r="GD759" s="5"/>
      <c r="GE759" s="5"/>
      <c r="GF759" s="5"/>
      <c r="GG759" s="5"/>
      <c r="GH759" s="5"/>
      <c r="GI759" s="5"/>
      <c r="GJ759" s="5"/>
      <c r="GK759" s="5"/>
      <c r="GL759" s="5"/>
      <c r="GM759" s="5"/>
      <c r="GN759" s="5"/>
      <c r="GO759" s="5"/>
      <c r="GP759" s="5"/>
      <c r="GQ759" s="5"/>
      <c r="GR759" s="5"/>
      <c r="GS759" s="5"/>
      <c r="GT759" s="5"/>
      <c r="GU759" s="5"/>
      <c r="GV759" s="5"/>
      <c r="GW759" s="5"/>
      <c r="GX759" s="5"/>
      <c r="GY759" s="5"/>
      <c r="GZ759" s="5"/>
      <c r="HA759" s="5"/>
      <c r="HB759" s="5"/>
      <c r="HC759" s="5"/>
      <c r="HD759" s="5"/>
      <c r="HE759" s="5"/>
      <c r="HF759" s="5"/>
      <c r="HG759" s="5"/>
      <c r="HH759" s="5"/>
      <c r="HI759" s="5"/>
      <c r="HJ759" s="5"/>
      <c r="HK759" s="5"/>
      <c r="HL759" s="5"/>
      <c r="HM759" s="5"/>
      <c r="HN759" s="5"/>
      <c r="HO759" s="5"/>
      <c r="HP759" s="5"/>
      <c r="HQ759" s="5"/>
      <c r="HR759" s="5"/>
      <c r="HS759" s="5"/>
      <c r="HT759" s="5"/>
      <c r="HU759" s="5"/>
      <c r="HV759" s="5"/>
      <c r="HW759" s="5"/>
      <c r="HX759" s="5"/>
      <c r="HY759" s="5"/>
      <c r="HZ759" s="5"/>
      <c r="IA759" s="5"/>
      <c r="IB759" s="5"/>
      <c r="IC759" s="5"/>
      <c r="ID759" s="5"/>
      <c r="IE759" s="5"/>
      <c r="IF759" s="5"/>
      <c r="IG759" s="5"/>
      <c r="IH759" s="5"/>
      <c r="II759" s="5"/>
      <c r="IJ759" s="5"/>
      <c r="IK759" s="5"/>
      <c r="IL759" s="5"/>
      <c r="IM759" s="5"/>
      <c r="IN759" s="5"/>
      <c r="IO759" s="5"/>
      <c r="IP759" s="5"/>
      <c r="IQ759" s="5"/>
      <c r="IR759" s="5"/>
      <c r="IS759" s="5"/>
      <c r="IT759" s="5"/>
      <c r="IU759" s="5"/>
      <c r="IV759" s="5"/>
    </row>
    <row r="761" spans="1:256" s="210" customFormat="1">
      <c r="A761" s="122"/>
      <c r="B761" s="116"/>
      <c r="C761" s="117"/>
      <c r="D761" s="118"/>
      <c r="E761" s="119"/>
      <c r="F761" s="120"/>
      <c r="G761" s="121"/>
      <c r="H761" s="6"/>
      <c r="I761" s="40"/>
      <c r="J761" s="41"/>
      <c r="K761" s="42"/>
      <c r="L761" s="38"/>
      <c r="N761" s="39"/>
      <c r="O761" s="39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  <c r="DT761" s="5"/>
      <c r="DU761" s="5"/>
      <c r="DV761" s="5"/>
      <c r="DW761" s="5"/>
      <c r="DX761" s="5"/>
      <c r="DY761" s="5"/>
      <c r="DZ761" s="5"/>
      <c r="EA761" s="5"/>
      <c r="EB761" s="5"/>
      <c r="EC761" s="5"/>
      <c r="ED761" s="5"/>
      <c r="EE761" s="5"/>
      <c r="EF761" s="5"/>
      <c r="EG761" s="5"/>
      <c r="EH761" s="5"/>
      <c r="EI761" s="5"/>
      <c r="EJ761" s="5"/>
      <c r="EK761" s="5"/>
      <c r="EL761" s="5"/>
      <c r="EM761" s="5"/>
      <c r="EN761" s="5"/>
      <c r="EO761" s="5"/>
      <c r="EP761" s="5"/>
      <c r="EQ761" s="5"/>
      <c r="ER761" s="5"/>
      <c r="ES761" s="5"/>
      <c r="ET761" s="5"/>
      <c r="EU761" s="5"/>
      <c r="EV761" s="5"/>
      <c r="EW761" s="5"/>
      <c r="EX761" s="5"/>
      <c r="EY761" s="5"/>
      <c r="EZ761" s="5"/>
      <c r="FA761" s="5"/>
      <c r="FB761" s="5"/>
      <c r="FC761" s="5"/>
      <c r="FD761" s="5"/>
      <c r="FE761" s="5"/>
      <c r="FF761" s="5"/>
      <c r="FG761" s="5"/>
      <c r="FH761" s="5"/>
      <c r="FI761" s="5"/>
      <c r="FJ761" s="5"/>
      <c r="FK761" s="5"/>
      <c r="FL761" s="5"/>
      <c r="FM761" s="5"/>
      <c r="FN761" s="5"/>
      <c r="FO761" s="5"/>
      <c r="FP761" s="5"/>
      <c r="FQ761" s="5"/>
      <c r="FR761" s="5"/>
      <c r="FS761" s="5"/>
      <c r="FT761" s="5"/>
      <c r="FU761" s="5"/>
      <c r="FV761" s="5"/>
      <c r="FW761" s="5"/>
      <c r="FX761" s="5"/>
      <c r="FY761" s="5"/>
      <c r="FZ761" s="5"/>
      <c r="GA761" s="5"/>
      <c r="GB761" s="5"/>
      <c r="GC761" s="5"/>
      <c r="GD761" s="5"/>
      <c r="GE761" s="5"/>
      <c r="GF761" s="5"/>
      <c r="GG761" s="5"/>
      <c r="GH761" s="5"/>
      <c r="GI761" s="5"/>
      <c r="GJ761" s="5"/>
      <c r="GK761" s="5"/>
      <c r="GL761" s="5"/>
      <c r="GM761" s="5"/>
      <c r="GN761" s="5"/>
      <c r="GO761" s="5"/>
      <c r="GP761" s="5"/>
      <c r="GQ761" s="5"/>
      <c r="GR761" s="5"/>
      <c r="GS761" s="5"/>
      <c r="GT761" s="5"/>
      <c r="GU761" s="5"/>
      <c r="GV761" s="5"/>
      <c r="GW761" s="5"/>
      <c r="GX761" s="5"/>
      <c r="GY761" s="5"/>
      <c r="GZ761" s="5"/>
      <c r="HA761" s="5"/>
      <c r="HB761" s="5"/>
      <c r="HC761" s="5"/>
      <c r="HD761" s="5"/>
      <c r="HE761" s="5"/>
      <c r="HF761" s="5"/>
      <c r="HG761" s="5"/>
      <c r="HH761" s="5"/>
      <c r="HI761" s="5"/>
      <c r="HJ761" s="5"/>
      <c r="HK761" s="5"/>
      <c r="HL761" s="5"/>
      <c r="HM761" s="5"/>
      <c r="HN761" s="5"/>
      <c r="HO761" s="5"/>
      <c r="HP761" s="5"/>
      <c r="HQ761" s="5"/>
      <c r="HR761" s="5"/>
      <c r="HS761" s="5"/>
      <c r="HT761" s="5"/>
      <c r="HU761" s="5"/>
      <c r="HV761" s="5"/>
      <c r="HW761" s="5"/>
      <c r="HX761" s="5"/>
      <c r="HY761" s="5"/>
      <c r="HZ761" s="5"/>
      <c r="IA761" s="5"/>
      <c r="IB761" s="5"/>
      <c r="IC761" s="5"/>
      <c r="ID761" s="5"/>
      <c r="IE761" s="5"/>
      <c r="IF761" s="5"/>
      <c r="IG761" s="5"/>
      <c r="IH761" s="5"/>
      <c r="II761" s="5"/>
      <c r="IJ761" s="5"/>
      <c r="IK761" s="5"/>
      <c r="IL761" s="5"/>
      <c r="IM761" s="5"/>
      <c r="IN761" s="5"/>
      <c r="IO761" s="5"/>
      <c r="IP761" s="5"/>
      <c r="IQ761" s="5"/>
      <c r="IR761" s="5"/>
      <c r="IS761" s="5"/>
      <c r="IT761" s="5"/>
      <c r="IU761" s="5"/>
      <c r="IV761" s="5"/>
    </row>
    <row r="763" spans="1:256" s="210" customFormat="1">
      <c r="A763" s="122"/>
      <c r="B763" s="116"/>
      <c r="C763" s="117"/>
      <c r="D763" s="118"/>
      <c r="E763" s="119"/>
      <c r="F763" s="120"/>
      <c r="G763" s="121"/>
      <c r="H763" s="6"/>
      <c r="I763" s="40"/>
      <c r="J763" s="41"/>
      <c r="K763" s="42"/>
      <c r="L763" s="38"/>
      <c r="N763" s="39"/>
      <c r="O763" s="39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  <c r="DT763" s="5"/>
      <c r="DU763" s="5"/>
      <c r="DV763" s="5"/>
      <c r="DW763" s="5"/>
      <c r="DX763" s="5"/>
      <c r="DY763" s="5"/>
      <c r="DZ763" s="5"/>
      <c r="EA763" s="5"/>
      <c r="EB763" s="5"/>
      <c r="EC763" s="5"/>
      <c r="ED763" s="5"/>
      <c r="EE763" s="5"/>
      <c r="EF763" s="5"/>
      <c r="EG763" s="5"/>
      <c r="EH763" s="5"/>
      <c r="EI763" s="5"/>
      <c r="EJ763" s="5"/>
      <c r="EK763" s="5"/>
      <c r="EL763" s="5"/>
      <c r="EM763" s="5"/>
      <c r="EN763" s="5"/>
      <c r="EO763" s="5"/>
      <c r="EP763" s="5"/>
      <c r="EQ763" s="5"/>
      <c r="ER763" s="5"/>
      <c r="ES763" s="5"/>
      <c r="ET763" s="5"/>
      <c r="EU763" s="5"/>
      <c r="EV763" s="5"/>
      <c r="EW763" s="5"/>
      <c r="EX763" s="5"/>
      <c r="EY763" s="5"/>
      <c r="EZ763" s="5"/>
      <c r="FA763" s="5"/>
      <c r="FB763" s="5"/>
      <c r="FC763" s="5"/>
      <c r="FD763" s="5"/>
      <c r="FE763" s="5"/>
      <c r="FF763" s="5"/>
      <c r="FG763" s="5"/>
      <c r="FH763" s="5"/>
      <c r="FI763" s="5"/>
      <c r="FJ763" s="5"/>
      <c r="FK763" s="5"/>
      <c r="FL763" s="5"/>
      <c r="FM763" s="5"/>
      <c r="FN763" s="5"/>
      <c r="FO763" s="5"/>
      <c r="FP763" s="5"/>
      <c r="FQ763" s="5"/>
      <c r="FR763" s="5"/>
      <c r="FS763" s="5"/>
      <c r="FT763" s="5"/>
      <c r="FU763" s="5"/>
      <c r="FV763" s="5"/>
      <c r="FW763" s="5"/>
      <c r="FX763" s="5"/>
      <c r="FY763" s="5"/>
      <c r="FZ763" s="5"/>
      <c r="GA763" s="5"/>
      <c r="GB763" s="5"/>
      <c r="GC763" s="5"/>
      <c r="GD763" s="5"/>
      <c r="GE763" s="5"/>
      <c r="GF763" s="5"/>
      <c r="GG763" s="5"/>
      <c r="GH763" s="5"/>
      <c r="GI763" s="5"/>
      <c r="GJ763" s="5"/>
      <c r="GK763" s="5"/>
      <c r="GL763" s="5"/>
      <c r="GM763" s="5"/>
      <c r="GN763" s="5"/>
      <c r="GO763" s="5"/>
      <c r="GP763" s="5"/>
      <c r="GQ763" s="5"/>
      <c r="GR763" s="5"/>
      <c r="GS763" s="5"/>
      <c r="GT763" s="5"/>
      <c r="GU763" s="5"/>
      <c r="GV763" s="5"/>
      <c r="GW763" s="5"/>
      <c r="GX763" s="5"/>
      <c r="GY763" s="5"/>
      <c r="GZ763" s="5"/>
      <c r="HA763" s="5"/>
      <c r="HB763" s="5"/>
      <c r="HC763" s="5"/>
      <c r="HD763" s="5"/>
      <c r="HE763" s="5"/>
      <c r="HF763" s="5"/>
      <c r="HG763" s="5"/>
      <c r="HH763" s="5"/>
      <c r="HI763" s="5"/>
      <c r="HJ763" s="5"/>
      <c r="HK763" s="5"/>
      <c r="HL763" s="5"/>
      <c r="HM763" s="5"/>
      <c r="HN763" s="5"/>
      <c r="HO763" s="5"/>
      <c r="HP763" s="5"/>
      <c r="HQ763" s="5"/>
      <c r="HR763" s="5"/>
      <c r="HS763" s="5"/>
      <c r="HT763" s="5"/>
      <c r="HU763" s="5"/>
      <c r="HV763" s="5"/>
      <c r="HW763" s="5"/>
      <c r="HX763" s="5"/>
      <c r="HY763" s="5"/>
      <c r="HZ763" s="5"/>
      <c r="IA763" s="5"/>
      <c r="IB763" s="5"/>
      <c r="IC763" s="5"/>
      <c r="ID763" s="5"/>
      <c r="IE763" s="5"/>
      <c r="IF763" s="5"/>
      <c r="IG763" s="5"/>
      <c r="IH763" s="5"/>
      <c r="II763" s="5"/>
      <c r="IJ763" s="5"/>
      <c r="IK763" s="5"/>
      <c r="IL763" s="5"/>
      <c r="IM763" s="5"/>
      <c r="IN763" s="5"/>
      <c r="IO763" s="5"/>
      <c r="IP763" s="5"/>
      <c r="IQ763" s="5"/>
      <c r="IR763" s="5"/>
      <c r="IS763" s="5"/>
      <c r="IT763" s="5"/>
      <c r="IU763" s="5"/>
      <c r="IV763" s="5"/>
    </row>
    <row r="765" spans="1:256" s="210" customFormat="1">
      <c r="A765" s="122"/>
      <c r="B765" s="116"/>
      <c r="C765" s="117"/>
      <c r="D765" s="118"/>
      <c r="E765" s="119"/>
      <c r="F765" s="120"/>
      <c r="G765" s="121"/>
      <c r="H765" s="6"/>
      <c r="I765" s="40"/>
      <c r="J765" s="41"/>
      <c r="K765" s="42"/>
      <c r="L765" s="38"/>
      <c r="N765" s="39"/>
      <c r="O765" s="39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  <c r="DT765" s="5"/>
      <c r="DU765" s="5"/>
      <c r="DV765" s="5"/>
      <c r="DW765" s="5"/>
      <c r="DX765" s="5"/>
      <c r="DY765" s="5"/>
      <c r="DZ765" s="5"/>
      <c r="EA765" s="5"/>
      <c r="EB765" s="5"/>
      <c r="EC765" s="5"/>
      <c r="ED765" s="5"/>
      <c r="EE765" s="5"/>
      <c r="EF765" s="5"/>
      <c r="EG765" s="5"/>
      <c r="EH765" s="5"/>
      <c r="EI765" s="5"/>
      <c r="EJ765" s="5"/>
      <c r="EK765" s="5"/>
      <c r="EL765" s="5"/>
      <c r="EM765" s="5"/>
      <c r="EN765" s="5"/>
      <c r="EO765" s="5"/>
      <c r="EP765" s="5"/>
      <c r="EQ765" s="5"/>
      <c r="ER765" s="5"/>
      <c r="ES765" s="5"/>
      <c r="ET765" s="5"/>
      <c r="EU765" s="5"/>
      <c r="EV765" s="5"/>
      <c r="EW765" s="5"/>
      <c r="EX765" s="5"/>
      <c r="EY765" s="5"/>
      <c r="EZ765" s="5"/>
      <c r="FA765" s="5"/>
      <c r="FB765" s="5"/>
      <c r="FC765" s="5"/>
      <c r="FD765" s="5"/>
      <c r="FE765" s="5"/>
      <c r="FF765" s="5"/>
      <c r="FG765" s="5"/>
      <c r="FH765" s="5"/>
      <c r="FI765" s="5"/>
      <c r="FJ765" s="5"/>
      <c r="FK765" s="5"/>
      <c r="FL765" s="5"/>
      <c r="FM765" s="5"/>
      <c r="FN765" s="5"/>
      <c r="FO765" s="5"/>
      <c r="FP765" s="5"/>
      <c r="FQ765" s="5"/>
      <c r="FR765" s="5"/>
      <c r="FS765" s="5"/>
      <c r="FT765" s="5"/>
      <c r="FU765" s="5"/>
      <c r="FV765" s="5"/>
      <c r="FW765" s="5"/>
      <c r="FX765" s="5"/>
      <c r="FY765" s="5"/>
      <c r="FZ765" s="5"/>
      <c r="GA765" s="5"/>
      <c r="GB765" s="5"/>
      <c r="GC765" s="5"/>
      <c r="GD765" s="5"/>
      <c r="GE765" s="5"/>
      <c r="GF765" s="5"/>
      <c r="GG765" s="5"/>
      <c r="GH765" s="5"/>
      <c r="GI765" s="5"/>
      <c r="GJ765" s="5"/>
      <c r="GK765" s="5"/>
      <c r="GL765" s="5"/>
      <c r="GM765" s="5"/>
      <c r="GN765" s="5"/>
      <c r="GO765" s="5"/>
      <c r="GP765" s="5"/>
      <c r="GQ765" s="5"/>
      <c r="GR765" s="5"/>
      <c r="GS765" s="5"/>
      <c r="GT765" s="5"/>
      <c r="GU765" s="5"/>
      <c r="GV765" s="5"/>
      <c r="GW765" s="5"/>
      <c r="GX765" s="5"/>
      <c r="GY765" s="5"/>
      <c r="GZ765" s="5"/>
      <c r="HA765" s="5"/>
      <c r="HB765" s="5"/>
      <c r="HC765" s="5"/>
      <c r="HD765" s="5"/>
      <c r="HE765" s="5"/>
      <c r="HF765" s="5"/>
      <c r="HG765" s="5"/>
      <c r="HH765" s="5"/>
      <c r="HI765" s="5"/>
      <c r="HJ765" s="5"/>
      <c r="HK765" s="5"/>
      <c r="HL765" s="5"/>
      <c r="HM765" s="5"/>
      <c r="HN765" s="5"/>
      <c r="HO765" s="5"/>
      <c r="HP765" s="5"/>
      <c r="HQ765" s="5"/>
      <c r="HR765" s="5"/>
      <c r="HS765" s="5"/>
      <c r="HT765" s="5"/>
      <c r="HU765" s="5"/>
      <c r="HV765" s="5"/>
      <c r="HW765" s="5"/>
      <c r="HX765" s="5"/>
      <c r="HY765" s="5"/>
      <c r="HZ765" s="5"/>
      <c r="IA765" s="5"/>
      <c r="IB765" s="5"/>
      <c r="IC765" s="5"/>
      <c r="ID765" s="5"/>
      <c r="IE765" s="5"/>
      <c r="IF765" s="5"/>
      <c r="IG765" s="5"/>
      <c r="IH765" s="5"/>
      <c r="II765" s="5"/>
      <c r="IJ765" s="5"/>
      <c r="IK765" s="5"/>
      <c r="IL765" s="5"/>
      <c r="IM765" s="5"/>
      <c r="IN765" s="5"/>
      <c r="IO765" s="5"/>
      <c r="IP765" s="5"/>
      <c r="IQ765" s="5"/>
      <c r="IR765" s="5"/>
      <c r="IS765" s="5"/>
      <c r="IT765" s="5"/>
      <c r="IU765" s="5"/>
      <c r="IV765" s="5"/>
    </row>
    <row r="767" spans="1:256" s="210" customFormat="1">
      <c r="A767" s="122"/>
      <c r="B767" s="116"/>
      <c r="C767" s="117"/>
      <c r="D767" s="118"/>
      <c r="E767" s="119"/>
      <c r="F767" s="120"/>
      <c r="G767" s="121"/>
      <c r="H767" s="6"/>
      <c r="I767" s="40"/>
      <c r="J767" s="41"/>
      <c r="K767" s="42"/>
      <c r="L767" s="38"/>
      <c r="N767" s="39"/>
      <c r="O767" s="39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  <c r="DT767" s="5"/>
      <c r="DU767" s="5"/>
      <c r="DV767" s="5"/>
      <c r="DW767" s="5"/>
      <c r="DX767" s="5"/>
      <c r="DY767" s="5"/>
      <c r="DZ767" s="5"/>
      <c r="EA767" s="5"/>
      <c r="EB767" s="5"/>
      <c r="EC767" s="5"/>
      <c r="ED767" s="5"/>
      <c r="EE767" s="5"/>
      <c r="EF767" s="5"/>
      <c r="EG767" s="5"/>
      <c r="EH767" s="5"/>
      <c r="EI767" s="5"/>
      <c r="EJ767" s="5"/>
      <c r="EK767" s="5"/>
      <c r="EL767" s="5"/>
      <c r="EM767" s="5"/>
      <c r="EN767" s="5"/>
      <c r="EO767" s="5"/>
      <c r="EP767" s="5"/>
      <c r="EQ767" s="5"/>
      <c r="ER767" s="5"/>
      <c r="ES767" s="5"/>
      <c r="ET767" s="5"/>
      <c r="EU767" s="5"/>
      <c r="EV767" s="5"/>
      <c r="EW767" s="5"/>
      <c r="EX767" s="5"/>
      <c r="EY767" s="5"/>
      <c r="EZ767" s="5"/>
      <c r="FA767" s="5"/>
      <c r="FB767" s="5"/>
      <c r="FC767" s="5"/>
      <c r="FD767" s="5"/>
      <c r="FE767" s="5"/>
      <c r="FF767" s="5"/>
      <c r="FG767" s="5"/>
      <c r="FH767" s="5"/>
      <c r="FI767" s="5"/>
      <c r="FJ767" s="5"/>
      <c r="FK767" s="5"/>
      <c r="FL767" s="5"/>
      <c r="FM767" s="5"/>
      <c r="FN767" s="5"/>
      <c r="FO767" s="5"/>
      <c r="FP767" s="5"/>
      <c r="FQ767" s="5"/>
      <c r="FR767" s="5"/>
      <c r="FS767" s="5"/>
      <c r="FT767" s="5"/>
      <c r="FU767" s="5"/>
      <c r="FV767" s="5"/>
      <c r="FW767" s="5"/>
      <c r="FX767" s="5"/>
      <c r="FY767" s="5"/>
      <c r="FZ767" s="5"/>
      <c r="GA767" s="5"/>
      <c r="GB767" s="5"/>
      <c r="GC767" s="5"/>
      <c r="GD767" s="5"/>
      <c r="GE767" s="5"/>
      <c r="GF767" s="5"/>
      <c r="GG767" s="5"/>
      <c r="GH767" s="5"/>
      <c r="GI767" s="5"/>
      <c r="GJ767" s="5"/>
      <c r="GK767" s="5"/>
      <c r="GL767" s="5"/>
      <c r="GM767" s="5"/>
      <c r="GN767" s="5"/>
      <c r="GO767" s="5"/>
      <c r="GP767" s="5"/>
      <c r="GQ767" s="5"/>
      <c r="GR767" s="5"/>
      <c r="GS767" s="5"/>
      <c r="GT767" s="5"/>
      <c r="GU767" s="5"/>
      <c r="GV767" s="5"/>
      <c r="GW767" s="5"/>
      <c r="GX767" s="5"/>
      <c r="GY767" s="5"/>
      <c r="GZ767" s="5"/>
      <c r="HA767" s="5"/>
      <c r="HB767" s="5"/>
      <c r="HC767" s="5"/>
      <c r="HD767" s="5"/>
      <c r="HE767" s="5"/>
      <c r="HF767" s="5"/>
      <c r="HG767" s="5"/>
      <c r="HH767" s="5"/>
      <c r="HI767" s="5"/>
      <c r="HJ767" s="5"/>
      <c r="HK767" s="5"/>
      <c r="HL767" s="5"/>
      <c r="HM767" s="5"/>
      <c r="HN767" s="5"/>
      <c r="HO767" s="5"/>
      <c r="HP767" s="5"/>
      <c r="HQ767" s="5"/>
      <c r="HR767" s="5"/>
      <c r="HS767" s="5"/>
      <c r="HT767" s="5"/>
      <c r="HU767" s="5"/>
      <c r="HV767" s="5"/>
      <c r="HW767" s="5"/>
      <c r="HX767" s="5"/>
      <c r="HY767" s="5"/>
      <c r="HZ767" s="5"/>
      <c r="IA767" s="5"/>
      <c r="IB767" s="5"/>
      <c r="IC767" s="5"/>
      <c r="ID767" s="5"/>
      <c r="IE767" s="5"/>
      <c r="IF767" s="5"/>
      <c r="IG767" s="5"/>
      <c r="IH767" s="5"/>
      <c r="II767" s="5"/>
      <c r="IJ767" s="5"/>
      <c r="IK767" s="5"/>
      <c r="IL767" s="5"/>
      <c r="IM767" s="5"/>
      <c r="IN767" s="5"/>
      <c r="IO767" s="5"/>
      <c r="IP767" s="5"/>
      <c r="IQ767" s="5"/>
      <c r="IR767" s="5"/>
      <c r="IS767" s="5"/>
      <c r="IT767" s="5"/>
      <c r="IU767" s="5"/>
      <c r="IV767" s="5"/>
    </row>
    <row r="768" spans="1:256" s="210" customFormat="1">
      <c r="A768" s="122"/>
      <c r="B768" s="116"/>
      <c r="C768" s="117"/>
      <c r="D768" s="118"/>
      <c r="E768" s="119"/>
      <c r="F768" s="120"/>
      <c r="G768" s="121"/>
      <c r="H768" s="6"/>
      <c r="I768" s="40"/>
      <c r="J768" s="41"/>
      <c r="K768" s="42"/>
      <c r="L768" s="38"/>
      <c r="N768" s="39"/>
      <c r="O768" s="39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  <c r="DT768" s="5"/>
      <c r="DU768" s="5"/>
      <c r="DV768" s="5"/>
      <c r="DW768" s="5"/>
      <c r="DX768" s="5"/>
      <c r="DY768" s="5"/>
      <c r="DZ768" s="5"/>
      <c r="EA768" s="5"/>
      <c r="EB768" s="5"/>
      <c r="EC768" s="5"/>
      <c r="ED768" s="5"/>
      <c r="EE768" s="5"/>
      <c r="EF768" s="5"/>
      <c r="EG768" s="5"/>
      <c r="EH768" s="5"/>
      <c r="EI768" s="5"/>
      <c r="EJ768" s="5"/>
      <c r="EK768" s="5"/>
      <c r="EL768" s="5"/>
      <c r="EM768" s="5"/>
      <c r="EN768" s="5"/>
      <c r="EO768" s="5"/>
      <c r="EP768" s="5"/>
      <c r="EQ768" s="5"/>
      <c r="ER768" s="5"/>
      <c r="ES768" s="5"/>
      <c r="ET768" s="5"/>
      <c r="EU768" s="5"/>
      <c r="EV768" s="5"/>
      <c r="EW768" s="5"/>
      <c r="EX768" s="5"/>
      <c r="EY768" s="5"/>
      <c r="EZ768" s="5"/>
      <c r="FA768" s="5"/>
      <c r="FB768" s="5"/>
      <c r="FC768" s="5"/>
      <c r="FD768" s="5"/>
      <c r="FE768" s="5"/>
      <c r="FF768" s="5"/>
      <c r="FG768" s="5"/>
      <c r="FH768" s="5"/>
      <c r="FI768" s="5"/>
      <c r="FJ768" s="5"/>
      <c r="FK768" s="5"/>
      <c r="FL768" s="5"/>
      <c r="FM768" s="5"/>
      <c r="FN768" s="5"/>
      <c r="FO768" s="5"/>
      <c r="FP768" s="5"/>
      <c r="FQ768" s="5"/>
      <c r="FR768" s="5"/>
      <c r="FS768" s="5"/>
      <c r="FT768" s="5"/>
      <c r="FU768" s="5"/>
      <c r="FV768" s="5"/>
      <c r="FW768" s="5"/>
      <c r="FX768" s="5"/>
      <c r="FY768" s="5"/>
      <c r="FZ768" s="5"/>
      <c r="GA768" s="5"/>
      <c r="GB768" s="5"/>
      <c r="GC768" s="5"/>
      <c r="GD768" s="5"/>
      <c r="GE768" s="5"/>
      <c r="GF768" s="5"/>
      <c r="GG768" s="5"/>
      <c r="GH768" s="5"/>
      <c r="GI768" s="5"/>
      <c r="GJ768" s="5"/>
      <c r="GK768" s="5"/>
      <c r="GL768" s="5"/>
      <c r="GM768" s="5"/>
      <c r="GN768" s="5"/>
      <c r="GO768" s="5"/>
      <c r="GP768" s="5"/>
      <c r="GQ768" s="5"/>
      <c r="GR768" s="5"/>
      <c r="GS768" s="5"/>
      <c r="GT768" s="5"/>
      <c r="GU768" s="5"/>
      <c r="GV768" s="5"/>
      <c r="GW768" s="5"/>
      <c r="GX768" s="5"/>
      <c r="GY768" s="5"/>
      <c r="GZ768" s="5"/>
      <c r="HA768" s="5"/>
      <c r="HB768" s="5"/>
      <c r="HC768" s="5"/>
      <c r="HD768" s="5"/>
      <c r="HE768" s="5"/>
      <c r="HF768" s="5"/>
      <c r="HG768" s="5"/>
      <c r="HH768" s="5"/>
      <c r="HI768" s="5"/>
      <c r="HJ768" s="5"/>
      <c r="HK768" s="5"/>
      <c r="HL768" s="5"/>
      <c r="HM768" s="5"/>
      <c r="HN768" s="5"/>
      <c r="HO768" s="5"/>
      <c r="HP768" s="5"/>
      <c r="HQ768" s="5"/>
      <c r="HR768" s="5"/>
      <c r="HS768" s="5"/>
      <c r="HT768" s="5"/>
      <c r="HU768" s="5"/>
      <c r="HV768" s="5"/>
      <c r="HW768" s="5"/>
      <c r="HX768" s="5"/>
      <c r="HY768" s="5"/>
      <c r="HZ768" s="5"/>
      <c r="IA768" s="5"/>
      <c r="IB768" s="5"/>
      <c r="IC768" s="5"/>
      <c r="ID768" s="5"/>
      <c r="IE768" s="5"/>
      <c r="IF768" s="5"/>
      <c r="IG768" s="5"/>
      <c r="IH768" s="5"/>
      <c r="II768" s="5"/>
      <c r="IJ768" s="5"/>
      <c r="IK768" s="5"/>
      <c r="IL768" s="5"/>
      <c r="IM768" s="5"/>
      <c r="IN768" s="5"/>
      <c r="IO768" s="5"/>
      <c r="IP768" s="5"/>
      <c r="IQ768" s="5"/>
      <c r="IR768" s="5"/>
      <c r="IS768" s="5"/>
      <c r="IT768" s="5"/>
      <c r="IU768" s="5"/>
      <c r="IV768" s="5"/>
    </row>
    <row r="769" spans="1:256" s="210" customFormat="1">
      <c r="A769" s="122"/>
      <c r="B769" s="116"/>
      <c r="C769" s="117"/>
      <c r="D769" s="118"/>
      <c r="E769" s="119"/>
      <c r="F769" s="120"/>
      <c r="G769" s="121"/>
      <c r="H769" s="6"/>
      <c r="I769" s="40"/>
      <c r="J769" s="41"/>
      <c r="K769" s="42"/>
      <c r="L769" s="38"/>
      <c r="N769" s="39"/>
      <c r="O769" s="39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  <c r="DT769" s="5"/>
      <c r="DU769" s="5"/>
      <c r="DV769" s="5"/>
      <c r="DW769" s="5"/>
      <c r="DX769" s="5"/>
      <c r="DY769" s="5"/>
      <c r="DZ769" s="5"/>
      <c r="EA769" s="5"/>
      <c r="EB769" s="5"/>
      <c r="EC769" s="5"/>
      <c r="ED769" s="5"/>
      <c r="EE769" s="5"/>
      <c r="EF769" s="5"/>
      <c r="EG769" s="5"/>
      <c r="EH769" s="5"/>
      <c r="EI769" s="5"/>
      <c r="EJ769" s="5"/>
      <c r="EK769" s="5"/>
      <c r="EL769" s="5"/>
      <c r="EM769" s="5"/>
      <c r="EN769" s="5"/>
      <c r="EO769" s="5"/>
      <c r="EP769" s="5"/>
      <c r="EQ769" s="5"/>
      <c r="ER769" s="5"/>
      <c r="ES769" s="5"/>
      <c r="ET769" s="5"/>
      <c r="EU769" s="5"/>
      <c r="EV769" s="5"/>
      <c r="EW769" s="5"/>
      <c r="EX769" s="5"/>
      <c r="EY769" s="5"/>
      <c r="EZ769" s="5"/>
      <c r="FA769" s="5"/>
      <c r="FB769" s="5"/>
      <c r="FC769" s="5"/>
      <c r="FD769" s="5"/>
      <c r="FE769" s="5"/>
      <c r="FF769" s="5"/>
      <c r="FG769" s="5"/>
      <c r="FH769" s="5"/>
      <c r="FI769" s="5"/>
      <c r="FJ769" s="5"/>
      <c r="FK769" s="5"/>
      <c r="FL769" s="5"/>
      <c r="FM769" s="5"/>
      <c r="FN769" s="5"/>
      <c r="FO769" s="5"/>
      <c r="FP769" s="5"/>
      <c r="FQ769" s="5"/>
      <c r="FR769" s="5"/>
      <c r="FS769" s="5"/>
      <c r="FT769" s="5"/>
      <c r="FU769" s="5"/>
      <c r="FV769" s="5"/>
      <c r="FW769" s="5"/>
      <c r="FX769" s="5"/>
      <c r="FY769" s="5"/>
      <c r="FZ769" s="5"/>
      <c r="GA769" s="5"/>
      <c r="GB769" s="5"/>
      <c r="GC769" s="5"/>
      <c r="GD769" s="5"/>
      <c r="GE769" s="5"/>
      <c r="GF769" s="5"/>
      <c r="GG769" s="5"/>
      <c r="GH769" s="5"/>
      <c r="GI769" s="5"/>
      <c r="GJ769" s="5"/>
      <c r="GK769" s="5"/>
      <c r="GL769" s="5"/>
      <c r="GM769" s="5"/>
      <c r="GN769" s="5"/>
      <c r="GO769" s="5"/>
      <c r="GP769" s="5"/>
      <c r="GQ769" s="5"/>
      <c r="GR769" s="5"/>
      <c r="GS769" s="5"/>
      <c r="GT769" s="5"/>
      <c r="GU769" s="5"/>
      <c r="GV769" s="5"/>
      <c r="GW769" s="5"/>
      <c r="GX769" s="5"/>
      <c r="GY769" s="5"/>
      <c r="GZ769" s="5"/>
      <c r="HA769" s="5"/>
      <c r="HB769" s="5"/>
      <c r="HC769" s="5"/>
      <c r="HD769" s="5"/>
      <c r="HE769" s="5"/>
      <c r="HF769" s="5"/>
      <c r="HG769" s="5"/>
      <c r="HH769" s="5"/>
      <c r="HI769" s="5"/>
      <c r="HJ769" s="5"/>
      <c r="HK769" s="5"/>
      <c r="HL769" s="5"/>
      <c r="HM769" s="5"/>
      <c r="HN769" s="5"/>
      <c r="HO769" s="5"/>
      <c r="HP769" s="5"/>
      <c r="HQ769" s="5"/>
      <c r="HR769" s="5"/>
      <c r="HS769" s="5"/>
      <c r="HT769" s="5"/>
      <c r="HU769" s="5"/>
      <c r="HV769" s="5"/>
      <c r="HW769" s="5"/>
      <c r="HX769" s="5"/>
      <c r="HY769" s="5"/>
      <c r="HZ769" s="5"/>
      <c r="IA769" s="5"/>
      <c r="IB769" s="5"/>
      <c r="IC769" s="5"/>
      <c r="ID769" s="5"/>
      <c r="IE769" s="5"/>
      <c r="IF769" s="5"/>
      <c r="IG769" s="5"/>
      <c r="IH769" s="5"/>
      <c r="II769" s="5"/>
      <c r="IJ769" s="5"/>
      <c r="IK769" s="5"/>
      <c r="IL769" s="5"/>
      <c r="IM769" s="5"/>
      <c r="IN769" s="5"/>
      <c r="IO769" s="5"/>
      <c r="IP769" s="5"/>
      <c r="IQ769" s="5"/>
      <c r="IR769" s="5"/>
      <c r="IS769" s="5"/>
      <c r="IT769" s="5"/>
      <c r="IU769" s="5"/>
      <c r="IV769" s="5"/>
    </row>
    <row r="770" spans="1:256" s="210" customFormat="1">
      <c r="A770" s="122"/>
      <c r="B770" s="116"/>
      <c r="C770" s="117"/>
      <c r="D770" s="118"/>
      <c r="E770" s="119"/>
      <c r="F770" s="120"/>
      <c r="G770" s="121"/>
      <c r="H770" s="6"/>
      <c r="I770" s="40"/>
      <c r="J770" s="41"/>
      <c r="K770" s="42"/>
      <c r="L770" s="38"/>
      <c r="N770" s="39"/>
      <c r="O770" s="39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5"/>
      <c r="DW770" s="5"/>
      <c r="DX770" s="5"/>
      <c r="DY770" s="5"/>
      <c r="DZ770" s="5"/>
      <c r="EA770" s="5"/>
      <c r="EB770" s="5"/>
      <c r="EC770" s="5"/>
      <c r="ED770" s="5"/>
      <c r="EE770" s="5"/>
      <c r="EF770" s="5"/>
      <c r="EG770" s="5"/>
      <c r="EH770" s="5"/>
      <c r="EI770" s="5"/>
      <c r="EJ770" s="5"/>
      <c r="EK770" s="5"/>
      <c r="EL770" s="5"/>
      <c r="EM770" s="5"/>
      <c r="EN770" s="5"/>
      <c r="EO770" s="5"/>
      <c r="EP770" s="5"/>
      <c r="EQ770" s="5"/>
      <c r="ER770" s="5"/>
      <c r="ES770" s="5"/>
      <c r="ET770" s="5"/>
      <c r="EU770" s="5"/>
      <c r="EV770" s="5"/>
      <c r="EW770" s="5"/>
      <c r="EX770" s="5"/>
      <c r="EY770" s="5"/>
      <c r="EZ770" s="5"/>
      <c r="FA770" s="5"/>
      <c r="FB770" s="5"/>
      <c r="FC770" s="5"/>
      <c r="FD770" s="5"/>
      <c r="FE770" s="5"/>
      <c r="FF770" s="5"/>
      <c r="FG770" s="5"/>
      <c r="FH770" s="5"/>
      <c r="FI770" s="5"/>
      <c r="FJ770" s="5"/>
      <c r="FK770" s="5"/>
      <c r="FL770" s="5"/>
      <c r="FM770" s="5"/>
      <c r="FN770" s="5"/>
      <c r="FO770" s="5"/>
      <c r="FP770" s="5"/>
      <c r="FQ770" s="5"/>
      <c r="FR770" s="5"/>
      <c r="FS770" s="5"/>
      <c r="FT770" s="5"/>
      <c r="FU770" s="5"/>
      <c r="FV770" s="5"/>
      <c r="FW770" s="5"/>
      <c r="FX770" s="5"/>
      <c r="FY770" s="5"/>
      <c r="FZ770" s="5"/>
      <c r="GA770" s="5"/>
      <c r="GB770" s="5"/>
      <c r="GC770" s="5"/>
      <c r="GD770" s="5"/>
      <c r="GE770" s="5"/>
      <c r="GF770" s="5"/>
      <c r="GG770" s="5"/>
      <c r="GH770" s="5"/>
      <c r="GI770" s="5"/>
      <c r="GJ770" s="5"/>
      <c r="GK770" s="5"/>
      <c r="GL770" s="5"/>
      <c r="GM770" s="5"/>
      <c r="GN770" s="5"/>
      <c r="GO770" s="5"/>
      <c r="GP770" s="5"/>
      <c r="GQ770" s="5"/>
      <c r="GR770" s="5"/>
      <c r="GS770" s="5"/>
      <c r="GT770" s="5"/>
      <c r="GU770" s="5"/>
      <c r="GV770" s="5"/>
      <c r="GW770" s="5"/>
      <c r="GX770" s="5"/>
      <c r="GY770" s="5"/>
      <c r="GZ770" s="5"/>
      <c r="HA770" s="5"/>
      <c r="HB770" s="5"/>
      <c r="HC770" s="5"/>
      <c r="HD770" s="5"/>
      <c r="HE770" s="5"/>
      <c r="HF770" s="5"/>
      <c r="HG770" s="5"/>
      <c r="HH770" s="5"/>
      <c r="HI770" s="5"/>
      <c r="HJ770" s="5"/>
      <c r="HK770" s="5"/>
      <c r="HL770" s="5"/>
      <c r="HM770" s="5"/>
      <c r="HN770" s="5"/>
      <c r="HO770" s="5"/>
      <c r="HP770" s="5"/>
      <c r="HQ770" s="5"/>
      <c r="HR770" s="5"/>
      <c r="HS770" s="5"/>
      <c r="HT770" s="5"/>
      <c r="HU770" s="5"/>
      <c r="HV770" s="5"/>
      <c r="HW770" s="5"/>
      <c r="HX770" s="5"/>
      <c r="HY770" s="5"/>
      <c r="HZ770" s="5"/>
      <c r="IA770" s="5"/>
      <c r="IB770" s="5"/>
      <c r="IC770" s="5"/>
      <c r="ID770" s="5"/>
      <c r="IE770" s="5"/>
      <c r="IF770" s="5"/>
      <c r="IG770" s="5"/>
      <c r="IH770" s="5"/>
      <c r="II770" s="5"/>
      <c r="IJ770" s="5"/>
      <c r="IK770" s="5"/>
      <c r="IL770" s="5"/>
      <c r="IM770" s="5"/>
      <c r="IN770" s="5"/>
      <c r="IO770" s="5"/>
      <c r="IP770" s="5"/>
      <c r="IQ770" s="5"/>
      <c r="IR770" s="5"/>
      <c r="IS770" s="5"/>
      <c r="IT770" s="5"/>
      <c r="IU770" s="5"/>
      <c r="IV770" s="5"/>
    </row>
    <row r="771" spans="1:256" s="210" customFormat="1">
      <c r="A771" s="122"/>
      <c r="B771" s="116"/>
      <c r="C771" s="117"/>
      <c r="D771" s="118"/>
      <c r="E771" s="119"/>
      <c r="F771" s="120"/>
      <c r="G771" s="121"/>
      <c r="H771" s="6"/>
      <c r="I771" s="40"/>
      <c r="J771" s="41"/>
      <c r="K771" s="42"/>
      <c r="L771" s="38"/>
      <c r="N771" s="39"/>
      <c r="O771" s="39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  <c r="DT771" s="5"/>
      <c r="DU771" s="5"/>
      <c r="DV771" s="5"/>
      <c r="DW771" s="5"/>
      <c r="DX771" s="5"/>
      <c r="DY771" s="5"/>
      <c r="DZ771" s="5"/>
      <c r="EA771" s="5"/>
      <c r="EB771" s="5"/>
      <c r="EC771" s="5"/>
      <c r="ED771" s="5"/>
      <c r="EE771" s="5"/>
      <c r="EF771" s="5"/>
      <c r="EG771" s="5"/>
      <c r="EH771" s="5"/>
      <c r="EI771" s="5"/>
      <c r="EJ771" s="5"/>
      <c r="EK771" s="5"/>
      <c r="EL771" s="5"/>
      <c r="EM771" s="5"/>
      <c r="EN771" s="5"/>
      <c r="EO771" s="5"/>
      <c r="EP771" s="5"/>
      <c r="EQ771" s="5"/>
      <c r="ER771" s="5"/>
      <c r="ES771" s="5"/>
      <c r="ET771" s="5"/>
      <c r="EU771" s="5"/>
      <c r="EV771" s="5"/>
      <c r="EW771" s="5"/>
      <c r="EX771" s="5"/>
      <c r="EY771" s="5"/>
      <c r="EZ771" s="5"/>
      <c r="FA771" s="5"/>
      <c r="FB771" s="5"/>
      <c r="FC771" s="5"/>
      <c r="FD771" s="5"/>
      <c r="FE771" s="5"/>
      <c r="FF771" s="5"/>
      <c r="FG771" s="5"/>
      <c r="FH771" s="5"/>
      <c r="FI771" s="5"/>
      <c r="FJ771" s="5"/>
      <c r="FK771" s="5"/>
      <c r="FL771" s="5"/>
      <c r="FM771" s="5"/>
      <c r="FN771" s="5"/>
      <c r="FO771" s="5"/>
      <c r="FP771" s="5"/>
      <c r="FQ771" s="5"/>
      <c r="FR771" s="5"/>
      <c r="FS771" s="5"/>
      <c r="FT771" s="5"/>
      <c r="FU771" s="5"/>
      <c r="FV771" s="5"/>
      <c r="FW771" s="5"/>
      <c r="FX771" s="5"/>
      <c r="FY771" s="5"/>
      <c r="FZ771" s="5"/>
      <c r="GA771" s="5"/>
      <c r="GB771" s="5"/>
      <c r="GC771" s="5"/>
      <c r="GD771" s="5"/>
      <c r="GE771" s="5"/>
      <c r="GF771" s="5"/>
      <c r="GG771" s="5"/>
      <c r="GH771" s="5"/>
      <c r="GI771" s="5"/>
      <c r="GJ771" s="5"/>
      <c r="GK771" s="5"/>
      <c r="GL771" s="5"/>
      <c r="GM771" s="5"/>
      <c r="GN771" s="5"/>
      <c r="GO771" s="5"/>
      <c r="GP771" s="5"/>
      <c r="GQ771" s="5"/>
      <c r="GR771" s="5"/>
      <c r="GS771" s="5"/>
      <c r="GT771" s="5"/>
      <c r="GU771" s="5"/>
      <c r="GV771" s="5"/>
      <c r="GW771" s="5"/>
      <c r="GX771" s="5"/>
      <c r="GY771" s="5"/>
      <c r="GZ771" s="5"/>
      <c r="HA771" s="5"/>
      <c r="HB771" s="5"/>
      <c r="HC771" s="5"/>
      <c r="HD771" s="5"/>
      <c r="HE771" s="5"/>
      <c r="HF771" s="5"/>
      <c r="HG771" s="5"/>
      <c r="HH771" s="5"/>
      <c r="HI771" s="5"/>
      <c r="HJ771" s="5"/>
      <c r="HK771" s="5"/>
      <c r="HL771" s="5"/>
      <c r="HM771" s="5"/>
      <c r="HN771" s="5"/>
      <c r="HO771" s="5"/>
      <c r="HP771" s="5"/>
      <c r="HQ771" s="5"/>
      <c r="HR771" s="5"/>
      <c r="HS771" s="5"/>
      <c r="HT771" s="5"/>
      <c r="HU771" s="5"/>
      <c r="HV771" s="5"/>
      <c r="HW771" s="5"/>
      <c r="HX771" s="5"/>
      <c r="HY771" s="5"/>
      <c r="HZ771" s="5"/>
      <c r="IA771" s="5"/>
      <c r="IB771" s="5"/>
      <c r="IC771" s="5"/>
      <c r="ID771" s="5"/>
      <c r="IE771" s="5"/>
      <c r="IF771" s="5"/>
      <c r="IG771" s="5"/>
      <c r="IH771" s="5"/>
      <c r="II771" s="5"/>
      <c r="IJ771" s="5"/>
      <c r="IK771" s="5"/>
      <c r="IL771" s="5"/>
      <c r="IM771" s="5"/>
      <c r="IN771" s="5"/>
      <c r="IO771" s="5"/>
      <c r="IP771" s="5"/>
      <c r="IQ771" s="5"/>
      <c r="IR771" s="5"/>
      <c r="IS771" s="5"/>
      <c r="IT771" s="5"/>
      <c r="IU771" s="5"/>
      <c r="IV771" s="5"/>
    </row>
    <row r="773" spans="1:256" s="210" customFormat="1">
      <c r="A773" s="122"/>
      <c r="B773" s="116"/>
      <c r="C773" s="117"/>
      <c r="D773" s="118"/>
      <c r="E773" s="119"/>
      <c r="F773" s="120"/>
      <c r="G773" s="121"/>
      <c r="H773" s="6"/>
      <c r="I773" s="40"/>
      <c r="J773" s="41"/>
      <c r="K773" s="42"/>
      <c r="L773" s="38"/>
      <c r="N773" s="39"/>
      <c r="O773" s="39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  <c r="DT773" s="5"/>
      <c r="DU773" s="5"/>
      <c r="DV773" s="5"/>
      <c r="DW773" s="5"/>
      <c r="DX773" s="5"/>
      <c r="DY773" s="5"/>
      <c r="DZ773" s="5"/>
      <c r="EA773" s="5"/>
      <c r="EB773" s="5"/>
      <c r="EC773" s="5"/>
      <c r="ED773" s="5"/>
      <c r="EE773" s="5"/>
      <c r="EF773" s="5"/>
      <c r="EG773" s="5"/>
      <c r="EH773" s="5"/>
      <c r="EI773" s="5"/>
      <c r="EJ773" s="5"/>
      <c r="EK773" s="5"/>
      <c r="EL773" s="5"/>
      <c r="EM773" s="5"/>
      <c r="EN773" s="5"/>
      <c r="EO773" s="5"/>
      <c r="EP773" s="5"/>
      <c r="EQ773" s="5"/>
      <c r="ER773" s="5"/>
      <c r="ES773" s="5"/>
      <c r="ET773" s="5"/>
      <c r="EU773" s="5"/>
      <c r="EV773" s="5"/>
      <c r="EW773" s="5"/>
      <c r="EX773" s="5"/>
      <c r="EY773" s="5"/>
      <c r="EZ773" s="5"/>
      <c r="FA773" s="5"/>
      <c r="FB773" s="5"/>
      <c r="FC773" s="5"/>
      <c r="FD773" s="5"/>
      <c r="FE773" s="5"/>
      <c r="FF773" s="5"/>
      <c r="FG773" s="5"/>
      <c r="FH773" s="5"/>
      <c r="FI773" s="5"/>
      <c r="FJ773" s="5"/>
      <c r="FK773" s="5"/>
      <c r="FL773" s="5"/>
      <c r="FM773" s="5"/>
      <c r="FN773" s="5"/>
      <c r="FO773" s="5"/>
      <c r="FP773" s="5"/>
      <c r="FQ773" s="5"/>
      <c r="FR773" s="5"/>
      <c r="FS773" s="5"/>
      <c r="FT773" s="5"/>
      <c r="FU773" s="5"/>
      <c r="FV773" s="5"/>
      <c r="FW773" s="5"/>
      <c r="FX773" s="5"/>
      <c r="FY773" s="5"/>
      <c r="FZ773" s="5"/>
      <c r="GA773" s="5"/>
      <c r="GB773" s="5"/>
      <c r="GC773" s="5"/>
      <c r="GD773" s="5"/>
      <c r="GE773" s="5"/>
      <c r="GF773" s="5"/>
      <c r="GG773" s="5"/>
      <c r="GH773" s="5"/>
      <c r="GI773" s="5"/>
      <c r="GJ773" s="5"/>
      <c r="GK773" s="5"/>
      <c r="GL773" s="5"/>
      <c r="GM773" s="5"/>
      <c r="GN773" s="5"/>
      <c r="GO773" s="5"/>
      <c r="GP773" s="5"/>
      <c r="GQ773" s="5"/>
      <c r="GR773" s="5"/>
      <c r="GS773" s="5"/>
      <c r="GT773" s="5"/>
      <c r="GU773" s="5"/>
      <c r="GV773" s="5"/>
      <c r="GW773" s="5"/>
      <c r="GX773" s="5"/>
      <c r="GY773" s="5"/>
      <c r="GZ773" s="5"/>
      <c r="HA773" s="5"/>
      <c r="HB773" s="5"/>
      <c r="HC773" s="5"/>
      <c r="HD773" s="5"/>
      <c r="HE773" s="5"/>
      <c r="HF773" s="5"/>
      <c r="HG773" s="5"/>
      <c r="HH773" s="5"/>
      <c r="HI773" s="5"/>
      <c r="HJ773" s="5"/>
      <c r="HK773" s="5"/>
      <c r="HL773" s="5"/>
      <c r="HM773" s="5"/>
      <c r="HN773" s="5"/>
      <c r="HO773" s="5"/>
      <c r="HP773" s="5"/>
      <c r="HQ773" s="5"/>
      <c r="HR773" s="5"/>
      <c r="HS773" s="5"/>
      <c r="HT773" s="5"/>
      <c r="HU773" s="5"/>
      <c r="HV773" s="5"/>
      <c r="HW773" s="5"/>
      <c r="HX773" s="5"/>
      <c r="HY773" s="5"/>
      <c r="HZ773" s="5"/>
      <c r="IA773" s="5"/>
      <c r="IB773" s="5"/>
      <c r="IC773" s="5"/>
      <c r="ID773" s="5"/>
      <c r="IE773" s="5"/>
      <c r="IF773" s="5"/>
      <c r="IG773" s="5"/>
      <c r="IH773" s="5"/>
      <c r="II773" s="5"/>
      <c r="IJ773" s="5"/>
      <c r="IK773" s="5"/>
      <c r="IL773" s="5"/>
      <c r="IM773" s="5"/>
      <c r="IN773" s="5"/>
      <c r="IO773" s="5"/>
      <c r="IP773" s="5"/>
      <c r="IQ773" s="5"/>
      <c r="IR773" s="5"/>
      <c r="IS773" s="5"/>
      <c r="IT773" s="5"/>
      <c r="IU773" s="5"/>
      <c r="IV773" s="5"/>
    </row>
    <row r="774" spans="1:256" s="210" customFormat="1">
      <c r="A774" s="122"/>
      <c r="B774" s="116"/>
      <c r="C774" s="117"/>
      <c r="D774" s="118"/>
      <c r="E774" s="119"/>
      <c r="F774" s="120"/>
      <c r="G774" s="121"/>
      <c r="H774" s="6"/>
      <c r="I774" s="40"/>
      <c r="J774" s="41"/>
      <c r="K774" s="42"/>
      <c r="L774" s="38"/>
      <c r="N774" s="39"/>
      <c r="O774" s="39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5"/>
      <c r="DW774" s="5"/>
      <c r="DX774" s="5"/>
      <c r="DY774" s="5"/>
      <c r="DZ774" s="5"/>
      <c r="EA774" s="5"/>
      <c r="EB774" s="5"/>
      <c r="EC774" s="5"/>
      <c r="ED774" s="5"/>
      <c r="EE774" s="5"/>
      <c r="EF774" s="5"/>
      <c r="EG774" s="5"/>
      <c r="EH774" s="5"/>
      <c r="EI774" s="5"/>
      <c r="EJ774" s="5"/>
      <c r="EK774" s="5"/>
      <c r="EL774" s="5"/>
      <c r="EM774" s="5"/>
      <c r="EN774" s="5"/>
      <c r="EO774" s="5"/>
      <c r="EP774" s="5"/>
      <c r="EQ774" s="5"/>
      <c r="ER774" s="5"/>
      <c r="ES774" s="5"/>
      <c r="ET774" s="5"/>
      <c r="EU774" s="5"/>
      <c r="EV774" s="5"/>
      <c r="EW774" s="5"/>
      <c r="EX774" s="5"/>
      <c r="EY774" s="5"/>
      <c r="EZ774" s="5"/>
      <c r="FA774" s="5"/>
      <c r="FB774" s="5"/>
      <c r="FC774" s="5"/>
      <c r="FD774" s="5"/>
      <c r="FE774" s="5"/>
      <c r="FF774" s="5"/>
      <c r="FG774" s="5"/>
      <c r="FH774" s="5"/>
      <c r="FI774" s="5"/>
      <c r="FJ774" s="5"/>
      <c r="FK774" s="5"/>
      <c r="FL774" s="5"/>
      <c r="FM774" s="5"/>
      <c r="FN774" s="5"/>
      <c r="FO774" s="5"/>
      <c r="FP774" s="5"/>
      <c r="FQ774" s="5"/>
      <c r="FR774" s="5"/>
      <c r="FS774" s="5"/>
      <c r="FT774" s="5"/>
      <c r="FU774" s="5"/>
      <c r="FV774" s="5"/>
      <c r="FW774" s="5"/>
      <c r="FX774" s="5"/>
      <c r="FY774" s="5"/>
      <c r="FZ774" s="5"/>
      <c r="GA774" s="5"/>
      <c r="GB774" s="5"/>
      <c r="GC774" s="5"/>
      <c r="GD774" s="5"/>
      <c r="GE774" s="5"/>
      <c r="GF774" s="5"/>
      <c r="GG774" s="5"/>
      <c r="GH774" s="5"/>
      <c r="GI774" s="5"/>
      <c r="GJ774" s="5"/>
      <c r="GK774" s="5"/>
      <c r="GL774" s="5"/>
      <c r="GM774" s="5"/>
      <c r="GN774" s="5"/>
      <c r="GO774" s="5"/>
      <c r="GP774" s="5"/>
      <c r="GQ774" s="5"/>
      <c r="GR774" s="5"/>
      <c r="GS774" s="5"/>
      <c r="GT774" s="5"/>
      <c r="GU774" s="5"/>
      <c r="GV774" s="5"/>
      <c r="GW774" s="5"/>
      <c r="GX774" s="5"/>
      <c r="GY774" s="5"/>
      <c r="GZ774" s="5"/>
      <c r="HA774" s="5"/>
      <c r="HB774" s="5"/>
      <c r="HC774" s="5"/>
      <c r="HD774" s="5"/>
      <c r="HE774" s="5"/>
      <c r="HF774" s="5"/>
      <c r="HG774" s="5"/>
      <c r="HH774" s="5"/>
      <c r="HI774" s="5"/>
      <c r="HJ774" s="5"/>
      <c r="HK774" s="5"/>
      <c r="HL774" s="5"/>
      <c r="HM774" s="5"/>
      <c r="HN774" s="5"/>
      <c r="HO774" s="5"/>
      <c r="HP774" s="5"/>
      <c r="HQ774" s="5"/>
      <c r="HR774" s="5"/>
      <c r="HS774" s="5"/>
      <c r="HT774" s="5"/>
      <c r="HU774" s="5"/>
      <c r="HV774" s="5"/>
      <c r="HW774" s="5"/>
      <c r="HX774" s="5"/>
      <c r="HY774" s="5"/>
      <c r="HZ774" s="5"/>
      <c r="IA774" s="5"/>
      <c r="IB774" s="5"/>
      <c r="IC774" s="5"/>
      <c r="ID774" s="5"/>
      <c r="IE774" s="5"/>
      <c r="IF774" s="5"/>
      <c r="IG774" s="5"/>
      <c r="IH774" s="5"/>
      <c r="II774" s="5"/>
      <c r="IJ774" s="5"/>
      <c r="IK774" s="5"/>
      <c r="IL774" s="5"/>
      <c r="IM774" s="5"/>
      <c r="IN774" s="5"/>
      <c r="IO774" s="5"/>
      <c r="IP774" s="5"/>
      <c r="IQ774" s="5"/>
      <c r="IR774" s="5"/>
      <c r="IS774" s="5"/>
      <c r="IT774" s="5"/>
      <c r="IU774" s="5"/>
      <c r="IV774" s="5"/>
    </row>
    <row r="775" spans="1:256" s="210" customFormat="1">
      <c r="A775" s="122"/>
      <c r="B775" s="116"/>
      <c r="C775" s="117"/>
      <c r="D775" s="118"/>
      <c r="E775" s="119"/>
      <c r="F775" s="120"/>
      <c r="G775" s="121"/>
      <c r="H775" s="6"/>
      <c r="I775" s="40"/>
      <c r="J775" s="41"/>
      <c r="K775" s="42"/>
      <c r="L775" s="38"/>
      <c r="N775" s="39"/>
      <c r="O775" s="39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  <c r="DT775" s="5"/>
      <c r="DU775" s="5"/>
      <c r="DV775" s="5"/>
      <c r="DW775" s="5"/>
      <c r="DX775" s="5"/>
      <c r="DY775" s="5"/>
      <c r="DZ775" s="5"/>
      <c r="EA775" s="5"/>
      <c r="EB775" s="5"/>
      <c r="EC775" s="5"/>
      <c r="ED775" s="5"/>
      <c r="EE775" s="5"/>
      <c r="EF775" s="5"/>
      <c r="EG775" s="5"/>
      <c r="EH775" s="5"/>
      <c r="EI775" s="5"/>
      <c r="EJ775" s="5"/>
      <c r="EK775" s="5"/>
      <c r="EL775" s="5"/>
      <c r="EM775" s="5"/>
      <c r="EN775" s="5"/>
      <c r="EO775" s="5"/>
      <c r="EP775" s="5"/>
      <c r="EQ775" s="5"/>
      <c r="ER775" s="5"/>
      <c r="ES775" s="5"/>
      <c r="ET775" s="5"/>
      <c r="EU775" s="5"/>
      <c r="EV775" s="5"/>
      <c r="EW775" s="5"/>
      <c r="EX775" s="5"/>
      <c r="EY775" s="5"/>
      <c r="EZ775" s="5"/>
      <c r="FA775" s="5"/>
      <c r="FB775" s="5"/>
      <c r="FC775" s="5"/>
      <c r="FD775" s="5"/>
      <c r="FE775" s="5"/>
      <c r="FF775" s="5"/>
      <c r="FG775" s="5"/>
      <c r="FH775" s="5"/>
      <c r="FI775" s="5"/>
      <c r="FJ775" s="5"/>
      <c r="FK775" s="5"/>
      <c r="FL775" s="5"/>
      <c r="FM775" s="5"/>
      <c r="FN775" s="5"/>
      <c r="FO775" s="5"/>
      <c r="FP775" s="5"/>
      <c r="FQ775" s="5"/>
      <c r="FR775" s="5"/>
      <c r="FS775" s="5"/>
      <c r="FT775" s="5"/>
      <c r="FU775" s="5"/>
      <c r="FV775" s="5"/>
      <c r="FW775" s="5"/>
      <c r="FX775" s="5"/>
      <c r="FY775" s="5"/>
      <c r="FZ775" s="5"/>
      <c r="GA775" s="5"/>
      <c r="GB775" s="5"/>
      <c r="GC775" s="5"/>
      <c r="GD775" s="5"/>
      <c r="GE775" s="5"/>
      <c r="GF775" s="5"/>
      <c r="GG775" s="5"/>
      <c r="GH775" s="5"/>
      <c r="GI775" s="5"/>
      <c r="GJ775" s="5"/>
      <c r="GK775" s="5"/>
      <c r="GL775" s="5"/>
      <c r="GM775" s="5"/>
      <c r="GN775" s="5"/>
      <c r="GO775" s="5"/>
      <c r="GP775" s="5"/>
      <c r="GQ775" s="5"/>
      <c r="GR775" s="5"/>
      <c r="GS775" s="5"/>
      <c r="GT775" s="5"/>
      <c r="GU775" s="5"/>
      <c r="GV775" s="5"/>
      <c r="GW775" s="5"/>
      <c r="GX775" s="5"/>
      <c r="GY775" s="5"/>
      <c r="GZ775" s="5"/>
      <c r="HA775" s="5"/>
      <c r="HB775" s="5"/>
      <c r="HC775" s="5"/>
      <c r="HD775" s="5"/>
      <c r="HE775" s="5"/>
      <c r="HF775" s="5"/>
      <c r="HG775" s="5"/>
      <c r="HH775" s="5"/>
      <c r="HI775" s="5"/>
      <c r="HJ775" s="5"/>
      <c r="HK775" s="5"/>
      <c r="HL775" s="5"/>
      <c r="HM775" s="5"/>
      <c r="HN775" s="5"/>
      <c r="HO775" s="5"/>
      <c r="HP775" s="5"/>
      <c r="HQ775" s="5"/>
      <c r="HR775" s="5"/>
      <c r="HS775" s="5"/>
      <c r="HT775" s="5"/>
      <c r="HU775" s="5"/>
      <c r="HV775" s="5"/>
      <c r="HW775" s="5"/>
      <c r="HX775" s="5"/>
      <c r="HY775" s="5"/>
      <c r="HZ775" s="5"/>
      <c r="IA775" s="5"/>
      <c r="IB775" s="5"/>
      <c r="IC775" s="5"/>
      <c r="ID775" s="5"/>
      <c r="IE775" s="5"/>
      <c r="IF775" s="5"/>
      <c r="IG775" s="5"/>
      <c r="IH775" s="5"/>
      <c r="II775" s="5"/>
      <c r="IJ775" s="5"/>
      <c r="IK775" s="5"/>
      <c r="IL775" s="5"/>
      <c r="IM775" s="5"/>
      <c r="IN775" s="5"/>
      <c r="IO775" s="5"/>
      <c r="IP775" s="5"/>
      <c r="IQ775" s="5"/>
      <c r="IR775" s="5"/>
      <c r="IS775" s="5"/>
      <c r="IT775" s="5"/>
      <c r="IU775" s="5"/>
      <c r="IV775" s="5"/>
    </row>
    <row r="777" spans="1:256" s="210" customFormat="1">
      <c r="A777" s="122"/>
      <c r="B777" s="116"/>
      <c r="C777" s="117"/>
      <c r="D777" s="118"/>
      <c r="E777" s="119"/>
      <c r="F777" s="120"/>
      <c r="G777" s="121"/>
      <c r="H777" s="6"/>
      <c r="I777" s="40"/>
      <c r="J777" s="41"/>
      <c r="K777" s="42"/>
      <c r="L777" s="38"/>
      <c r="N777" s="39"/>
      <c r="O777" s="39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  <c r="DT777" s="5"/>
      <c r="DU777" s="5"/>
      <c r="DV777" s="5"/>
      <c r="DW777" s="5"/>
      <c r="DX777" s="5"/>
      <c r="DY777" s="5"/>
      <c r="DZ777" s="5"/>
      <c r="EA777" s="5"/>
      <c r="EB777" s="5"/>
      <c r="EC777" s="5"/>
      <c r="ED777" s="5"/>
      <c r="EE777" s="5"/>
      <c r="EF777" s="5"/>
      <c r="EG777" s="5"/>
      <c r="EH777" s="5"/>
      <c r="EI777" s="5"/>
      <c r="EJ777" s="5"/>
      <c r="EK777" s="5"/>
      <c r="EL777" s="5"/>
      <c r="EM777" s="5"/>
      <c r="EN777" s="5"/>
      <c r="EO777" s="5"/>
      <c r="EP777" s="5"/>
      <c r="EQ777" s="5"/>
      <c r="ER777" s="5"/>
      <c r="ES777" s="5"/>
      <c r="ET777" s="5"/>
      <c r="EU777" s="5"/>
      <c r="EV777" s="5"/>
      <c r="EW777" s="5"/>
      <c r="EX777" s="5"/>
      <c r="EY777" s="5"/>
      <c r="EZ777" s="5"/>
      <c r="FA777" s="5"/>
      <c r="FB777" s="5"/>
      <c r="FC777" s="5"/>
      <c r="FD777" s="5"/>
      <c r="FE777" s="5"/>
      <c r="FF777" s="5"/>
      <c r="FG777" s="5"/>
      <c r="FH777" s="5"/>
      <c r="FI777" s="5"/>
      <c r="FJ777" s="5"/>
      <c r="FK777" s="5"/>
      <c r="FL777" s="5"/>
      <c r="FM777" s="5"/>
      <c r="FN777" s="5"/>
      <c r="FO777" s="5"/>
      <c r="FP777" s="5"/>
      <c r="FQ777" s="5"/>
      <c r="FR777" s="5"/>
      <c r="FS777" s="5"/>
      <c r="FT777" s="5"/>
      <c r="FU777" s="5"/>
      <c r="FV777" s="5"/>
      <c r="FW777" s="5"/>
      <c r="FX777" s="5"/>
      <c r="FY777" s="5"/>
      <c r="FZ777" s="5"/>
      <c r="GA777" s="5"/>
      <c r="GB777" s="5"/>
      <c r="GC777" s="5"/>
      <c r="GD777" s="5"/>
      <c r="GE777" s="5"/>
      <c r="GF777" s="5"/>
      <c r="GG777" s="5"/>
      <c r="GH777" s="5"/>
      <c r="GI777" s="5"/>
      <c r="GJ777" s="5"/>
      <c r="GK777" s="5"/>
      <c r="GL777" s="5"/>
      <c r="GM777" s="5"/>
      <c r="GN777" s="5"/>
      <c r="GO777" s="5"/>
      <c r="GP777" s="5"/>
      <c r="GQ777" s="5"/>
      <c r="GR777" s="5"/>
      <c r="GS777" s="5"/>
      <c r="GT777" s="5"/>
      <c r="GU777" s="5"/>
      <c r="GV777" s="5"/>
      <c r="GW777" s="5"/>
      <c r="GX777" s="5"/>
      <c r="GY777" s="5"/>
      <c r="GZ777" s="5"/>
      <c r="HA777" s="5"/>
      <c r="HB777" s="5"/>
      <c r="HC777" s="5"/>
      <c r="HD777" s="5"/>
      <c r="HE777" s="5"/>
      <c r="HF777" s="5"/>
      <c r="HG777" s="5"/>
      <c r="HH777" s="5"/>
      <c r="HI777" s="5"/>
      <c r="HJ777" s="5"/>
      <c r="HK777" s="5"/>
      <c r="HL777" s="5"/>
      <c r="HM777" s="5"/>
      <c r="HN777" s="5"/>
      <c r="HO777" s="5"/>
      <c r="HP777" s="5"/>
      <c r="HQ777" s="5"/>
      <c r="HR777" s="5"/>
      <c r="HS777" s="5"/>
      <c r="HT777" s="5"/>
      <c r="HU777" s="5"/>
      <c r="HV777" s="5"/>
      <c r="HW777" s="5"/>
      <c r="HX777" s="5"/>
      <c r="HY777" s="5"/>
      <c r="HZ777" s="5"/>
      <c r="IA777" s="5"/>
      <c r="IB777" s="5"/>
      <c r="IC777" s="5"/>
      <c r="ID777" s="5"/>
      <c r="IE777" s="5"/>
      <c r="IF777" s="5"/>
      <c r="IG777" s="5"/>
      <c r="IH777" s="5"/>
      <c r="II777" s="5"/>
      <c r="IJ777" s="5"/>
      <c r="IK777" s="5"/>
      <c r="IL777" s="5"/>
      <c r="IM777" s="5"/>
      <c r="IN777" s="5"/>
      <c r="IO777" s="5"/>
      <c r="IP777" s="5"/>
      <c r="IQ777" s="5"/>
      <c r="IR777" s="5"/>
      <c r="IS777" s="5"/>
      <c r="IT777" s="5"/>
      <c r="IU777" s="5"/>
      <c r="IV777" s="5"/>
    </row>
    <row r="778" spans="1:256" s="210" customFormat="1">
      <c r="A778" s="122"/>
      <c r="B778" s="116"/>
      <c r="C778" s="117"/>
      <c r="D778" s="118"/>
      <c r="E778" s="119"/>
      <c r="F778" s="120"/>
      <c r="G778" s="121"/>
      <c r="H778" s="6"/>
      <c r="I778" s="40"/>
      <c r="J778" s="41"/>
      <c r="K778" s="42"/>
      <c r="L778" s="38"/>
      <c r="N778" s="39"/>
      <c r="O778" s="39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5"/>
      <c r="DW778" s="5"/>
      <c r="DX778" s="5"/>
      <c r="DY778" s="5"/>
      <c r="DZ778" s="5"/>
      <c r="EA778" s="5"/>
      <c r="EB778" s="5"/>
      <c r="EC778" s="5"/>
      <c r="ED778" s="5"/>
      <c r="EE778" s="5"/>
      <c r="EF778" s="5"/>
      <c r="EG778" s="5"/>
      <c r="EH778" s="5"/>
      <c r="EI778" s="5"/>
      <c r="EJ778" s="5"/>
      <c r="EK778" s="5"/>
      <c r="EL778" s="5"/>
      <c r="EM778" s="5"/>
      <c r="EN778" s="5"/>
      <c r="EO778" s="5"/>
      <c r="EP778" s="5"/>
      <c r="EQ778" s="5"/>
      <c r="ER778" s="5"/>
      <c r="ES778" s="5"/>
      <c r="ET778" s="5"/>
      <c r="EU778" s="5"/>
      <c r="EV778" s="5"/>
      <c r="EW778" s="5"/>
      <c r="EX778" s="5"/>
      <c r="EY778" s="5"/>
      <c r="EZ778" s="5"/>
      <c r="FA778" s="5"/>
      <c r="FB778" s="5"/>
      <c r="FC778" s="5"/>
      <c r="FD778" s="5"/>
      <c r="FE778" s="5"/>
      <c r="FF778" s="5"/>
      <c r="FG778" s="5"/>
      <c r="FH778" s="5"/>
      <c r="FI778" s="5"/>
      <c r="FJ778" s="5"/>
      <c r="FK778" s="5"/>
      <c r="FL778" s="5"/>
      <c r="FM778" s="5"/>
      <c r="FN778" s="5"/>
      <c r="FO778" s="5"/>
      <c r="FP778" s="5"/>
      <c r="FQ778" s="5"/>
      <c r="FR778" s="5"/>
      <c r="FS778" s="5"/>
      <c r="FT778" s="5"/>
      <c r="FU778" s="5"/>
      <c r="FV778" s="5"/>
      <c r="FW778" s="5"/>
      <c r="FX778" s="5"/>
      <c r="FY778" s="5"/>
      <c r="FZ778" s="5"/>
      <c r="GA778" s="5"/>
      <c r="GB778" s="5"/>
      <c r="GC778" s="5"/>
      <c r="GD778" s="5"/>
      <c r="GE778" s="5"/>
      <c r="GF778" s="5"/>
      <c r="GG778" s="5"/>
      <c r="GH778" s="5"/>
      <c r="GI778" s="5"/>
      <c r="GJ778" s="5"/>
      <c r="GK778" s="5"/>
      <c r="GL778" s="5"/>
      <c r="GM778" s="5"/>
      <c r="GN778" s="5"/>
      <c r="GO778" s="5"/>
      <c r="GP778" s="5"/>
      <c r="GQ778" s="5"/>
      <c r="GR778" s="5"/>
      <c r="GS778" s="5"/>
      <c r="GT778" s="5"/>
      <c r="GU778" s="5"/>
      <c r="GV778" s="5"/>
      <c r="GW778" s="5"/>
      <c r="GX778" s="5"/>
      <c r="GY778" s="5"/>
      <c r="GZ778" s="5"/>
      <c r="HA778" s="5"/>
      <c r="HB778" s="5"/>
      <c r="HC778" s="5"/>
      <c r="HD778" s="5"/>
      <c r="HE778" s="5"/>
      <c r="HF778" s="5"/>
      <c r="HG778" s="5"/>
      <c r="HH778" s="5"/>
      <c r="HI778" s="5"/>
      <c r="HJ778" s="5"/>
      <c r="HK778" s="5"/>
      <c r="HL778" s="5"/>
      <c r="HM778" s="5"/>
      <c r="HN778" s="5"/>
      <c r="HO778" s="5"/>
      <c r="HP778" s="5"/>
      <c r="HQ778" s="5"/>
      <c r="HR778" s="5"/>
      <c r="HS778" s="5"/>
      <c r="HT778" s="5"/>
      <c r="HU778" s="5"/>
      <c r="HV778" s="5"/>
      <c r="HW778" s="5"/>
      <c r="HX778" s="5"/>
      <c r="HY778" s="5"/>
      <c r="HZ778" s="5"/>
      <c r="IA778" s="5"/>
      <c r="IB778" s="5"/>
      <c r="IC778" s="5"/>
      <c r="ID778" s="5"/>
      <c r="IE778" s="5"/>
      <c r="IF778" s="5"/>
      <c r="IG778" s="5"/>
      <c r="IH778" s="5"/>
      <c r="II778" s="5"/>
      <c r="IJ778" s="5"/>
      <c r="IK778" s="5"/>
      <c r="IL778" s="5"/>
      <c r="IM778" s="5"/>
      <c r="IN778" s="5"/>
      <c r="IO778" s="5"/>
      <c r="IP778" s="5"/>
      <c r="IQ778" s="5"/>
      <c r="IR778" s="5"/>
      <c r="IS778" s="5"/>
      <c r="IT778" s="5"/>
      <c r="IU778" s="5"/>
      <c r="IV778" s="5"/>
    </row>
    <row r="779" spans="1:256" s="210" customFormat="1">
      <c r="A779" s="122"/>
      <c r="B779" s="116"/>
      <c r="C779" s="117"/>
      <c r="D779" s="118"/>
      <c r="E779" s="119"/>
      <c r="F779" s="120"/>
      <c r="G779" s="121"/>
      <c r="H779" s="6"/>
      <c r="I779" s="40"/>
      <c r="J779" s="41"/>
      <c r="K779" s="42"/>
      <c r="L779" s="38"/>
      <c r="N779" s="39"/>
      <c r="O779" s="39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  <c r="DT779" s="5"/>
      <c r="DU779" s="5"/>
      <c r="DV779" s="5"/>
      <c r="DW779" s="5"/>
      <c r="DX779" s="5"/>
      <c r="DY779" s="5"/>
      <c r="DZ779" s="5"/>
      <c r="EA779" s="5"/>
      <c r="EB779" s="5"/>
      <c r="EC779" s="5"/>
      <c r="ED779" s="5"/>
      <c r="EE779" s="5"/>
      <c r="EF779" s="5"/>
      <c r="EG779" s="5"/>
      <c r="EH779" s="5"/>
      <c r="EI779" s="5"/>
      <c r="EJ779" s="5"/>
      <c r="EK779" s="5"/>
      <c r="EL779" s="5"/>
      <c r="EM779" s="5"/>
      <c r="EN779" s="5"/>
      <c r="EO779" s="5"/>
      <c r="EP779" s="5"/>
      <c r="EQ779" s="5"/>
      <c r="ER779" s="5"/>
      <c r="ES779" s="5"/>
      <c r="ET779" s="5"/>
      <c r="EU779" s="5"/>
      <c r="EV779" s="5"/>
      <c r="EW779" s="5"/>
      <c r="EX779" s="5"/>
      <c r="EY779" s="5"/>
      <c r="EZ779" s="5"/>
      <c r="FA779" s="5"/>
      <c r="FB779" s="5"/>
      <c r="FC779" s="5"/>
      <c r="FD779" s="5"/>
      <c r="FE779" s="5"/>
      <c r="FF779" s="5"/>
      <c r="FG779" s="5"/>
      <c r="FH779" s="5"/>
      <c r="FI779" s="5"/>
      <c r="FJ779" s="5"/>
      <c r="FK779" s="5"/>
      <c r="FL779" s="5"/>
      <c r="FM779" s="5"/>
      <c r="FN779" s="5"/>
      <c r="FO779" s="5"/>
      <c r="FP779" s="5"/>
      <c r="FQ779" s="5"/>
      <c r="FR779" s="5"/>
      <c r="FS779" s="5"/>
      <c r="FT779" s="5"/>
      <c r="FU779" s="5"/>
      <c r="FV779" s="5"/>
      <c r="FW779" s="5"/>
      <c r="FX779" s="5"/>
      <c r="FY779" s="5"/>
      <c r="FZ779" s="5"/>
      <c r="GA779" s="5"/>
      <c r="GB779" s="5"/>
      <c r="GC779" s="5"/>
      <c r="GD779" s="5"/>
      <c r="GE779" s="5"/>
      <c r="GF779" s="5"/>
      <c r="GG779" s="5"/>
      <c r="GH779" s="5"/>
      <c r="GI779" s="5"/>
      <c r="GJ779" s="5"/>
      <c r="GK779" s="5"/>
      <c r="GL779" s="5"/>
      <c r="GM779" s="5"/>
      <c r="GN779" s="5"/>
      <c r="GO779" s="5"/>
      <c r="GP779" s="5"/>
      <c r="GQ779" s="5"/>
      <c r="GR779" s="5"/>
      <c r="GS779" s="5"/>
      <c r="GT779" s="5"/>
      <c r="GU779" s="5"/>
      <c r="GV779" s="5"/>
      <c r="GW779" s="5"/>
      <c r="GX779" s="5"/>
      <c r="GY779" s="5"/>
      <c r="GZ779" s="5"/>
      <c r="HA779" s="5"/>
      <c r="HB779" s="5"/>
      <c r="HC779" s="5"/>
      <c r="HD779" s="5"/>
      <c r="HE779" s="5"/>
      <c r="HF779" s="5"/>
      <c r="HG779" s="5"/>
      <c r="HH779" s="5"/>
      <c r="HI779" s="5"/>
      <c r="HJ779" s="5"/>
      <c r="HK779" s="5"/>
      <c r="HL779" s="5"/>
      <c r="HM779" s="5"/>
      <c r="HN779" s="5"/>
      <c r="HO779" s="5"/>
      <c r="HP779" s="5"/>
      <c r="HQ779" s="5"/>
      <c r="HR779" s="5"/>
      <c r="HS779" s="5"/>
      <c r="HT779" s="5"/>
      <c r="HU779" s="5"/>
      <c r="HV779" s="5"/>
      <c r="HW779" s="5"/>
      <c r="HX779" s="5"/>
      <c r="HY779" s="5"/>
      <c r="HZ779" s="5"/>
      <c r="IA779" s="5"/>
      <c r="IB779" s="5"/>
      <c r="IC779" s="5"/>
      <c r="ID779" s="5"/>
      <c r="IE779" s="5"/>
      <c r="IF779" s="5"/>
      <c r="IG779" s="5"/>
      <c r="IH779" s="5"/>
      <c r="II779" s="5"/>
      <c r="IJ779" s="5"/>
      <c r="IK779" s="5"/>
      <c r="IL779" s="5"/>
      <c r="IM779" s="5"/>
      <c r="IN779" s="5"/>
      <c r="IO779" s="5"/>
      <c r="IP779" s="5"/>
      <c r="IQ779" s="5"/>
      <c r="IR779" s="5"/>
      <c r="IS779" s="5"/>
      <c r="IT779" s="5"/>
      <c r="IU779" s="5"/>
      <c r="IV779" s="5"/>
    </row>
    <row r="781" spans="1:256" s="210" customFormat="1">
      <c r="A781" s="122"/>
      <c r="B781" s="116"/>
      <c r="C781" s="117"/>
      <c r="D781" s="118"/>
      <c r="E781" s="119"/>
      <c r="F781" s="120"/>
      <c r="G781" s="121"/>
      <c r="H781" s="6"/>
      <c r="I781" s="40"/>
      <c r="J781" s="41"/>
      <c r="K781" s="42"/>
      <c r="L781" s="38"/>
      <c r="N781" s="39"/>
      <c r="O781" s="39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  <c r="DT781" s="5"/>
      <c r="DU781" s="5"/>
      <c r="DV781" s="5"/>
      <c r="DW781" s="5"/>
      <c r="DX781" s="5"/>
      <c r="DY781" s="5"/>
      <c r="DZ781" s="5"/>
      <c r="EA781" s="5"/>
      <c r="EB781" s="5"/>
      <c r="EC781" s="5"/>
      <c r="ED781" s="5"/>
      <c r="EE781" s="5"/>
      <c r="EF781" s="5"/>
      <c r="EG781" s="5"/>
      <c r="EH781" s="5"/>
      <c r="EI781" s="5"/>
      <c r="EJ781" s="5"/>
      <c r="EK781" s="5"/>
      <c r="EL781" s="5"/>
      <c r="EM781" s="5"/>
      <c r="EN781" s="5"/>
      <c r="EO781" s="5"/>
      <c r="EP781" s="5"/>
      <c r="EQ781" s="5"/>
      <c r="ER781" s="5"/>
      <c r="ES781" s="5"/>
      <c r="ET781" s="5"/>
      <c r="EU781" s="5"/>
      <c r="EV781" s="5"/>
      <c r="EW781" s="5"/>
      <c r="EX781" s="5"/>
      <c r="EY781" s="5"/>
      <c r="EZ781" s="5"/>
      <c r="FA781" s="5"/>
      <c r="FB781" s="5"/>
      <c r="FC781" s="5"/>
      <c r="FD781" s="5"/>
      <c r="FE781" s="5"/>
      <c r="FF781" s="5"/>
      <c r="FG781" s="5"/>
      <c r="FH781" s="5"/>
      <c r="FI781" s="5"/>
      <c r="FJ781" s="5"/>
      <c r="FK781" s="5"/>
      <c r="FL781" s="5"/>
      <c r="FM781" s="5"/>
      <c r="FN781" s="5"/>
      <c r="FO781" s="5"/>
      <c r="FP781" s="5"/>
      <c r="FQ781" s="5"/>
      <c r="FR781" s="5"/>
      <c r="FS781" s="5"/>
      <c r="FT781" s="5"/>
      <c r="FU781" s="5"/>
      <c r="FV781" s="5"/>
      <c r="FW781" s="5"/>
      <c r="FX781" s="5"/>
      <c r="FY781" s="5"/>
      <c r="FZ781" s="5"/>
      <c r="GA781" s="5"/>
      <c r="GB781" s="5"/>
      <c r="GC781" s="5"/>
      <c r="GD781" s="5"/>
      <c r="GE781" s="5"/>
      <c r="GF781" s="5"/>
      <c r="GG781" s="5"/>
      <c r="GH781" s="5"/>
      <c r="GI781" s="5"/>
      <c r="GJ781" s="5"/>
      <c r="GK781" s="5"/>
      <c r="GL781" s="5"/>
      <c r="GM781" s="5"/>
      <c r="GN781" s="5"/>
      <c r="GO781" s="5"/>
      <c r="GP781" s="5"/>
      <c r="GQ781" s="5"/>
      <c r="GR781" s="5"/>
      <c r="GS781" s="5"/>
      <c r="GT781" s="5"/>
      <c r="GU781" s="5"/>
      <c r="GV781" s="5"/>
      <c r="GW781" s="5"/>
      <c r="GX781" s="5"/>
      <c r="GY781" s="5"/>
      <c r="GZ781" s="5"/>
      <c r="HA781" s="5"/>
      <c r="HB781" s="5"/>
      <c r="HC781" s="5"/>
      <c r="HD781" s="5"/>
      <c r="HE781" s="5"/>
      <c r="HF781" s="5"/>
      <c r="HG781" s="5"/>
      <c r="HH781" s="5"/>
      <c r="HI781" s="5"/>
      <c r="HJ781" s="5"/>
      <c r="HK781" s="5"/>
      <c r="HL781" s="5"/>
      <c r="HM781" s="5"/>
      <c r="HN781" s="5"/>
      <c r="HO781" s="5"/>
      <c r="HP781" s="5"/>
      <c r="HQ781" s="5"/>
      <c r="HR781" s="5"/>
      <c r="HS781" s="5"/>
      <c r="HT781" s="5"/>
      <c r="HU781" s="5"/>
      <c r="HV781" s="5"/>
      <c r="HW781" s="5"/>
      <c r="HX781" s="5"/>
      <c r="HY781" s="5"/>
      <c r="HZ781" s="5"/>
      <c r="IA781" s="5"/>
      <c r="IB781" s="5"/>
      <c r="IC781" s="5"/>
      <c r="ID781" s="5"/>
      <c r="IE781" s="5"/>
      <c r="IF781" s="5"/>
      <c r="IG781" s="5"/>
      <c r="IH781" s="5"/>
      <c r="II781" s="5"/>
      <c r="IJ781" s="5"/>
      <c r="IK781" s="5"/>
      <c r="IL781" s="5"/>
      <c r="IM781" s="5"/>
      <c r="IN781" s="5"/>
      <c r="IO781" s="5"/>
      <c r="IP781" s="5"/>
      <c r="IQ781" s="5"/>
      <c r="IR781" s="5"/>
      <c r="IS781" s="5"/>
      <c r="IT781" s="5"/>
      <c r="IU781" s="5"/>
      <c r="IV781" s="5"/>
    </row>
    <row r="783" spans="1:256" s="210" customFormat="1">
      <c r="A783" s="122"/>
      <c r="B783" s="116"/>
      <c r="C783" s="117"/>
      <c r="D783" s="118"/>
      <c r="E783" s="119"/>
      <c r="F783" s="120"/>
      <c r="G783" s="121"/>
      <c r="H783" s="6"/>
      <c r="I783" s="40"/>
      <c r="J783" s="41"/>
      <c r="K783" s="42"/>
      <c r="L783" s="38"/>
      <c r="N783" s="39"/>
      <c r="O783" s="39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  <c r="DT783" s="5"/>
      <c r="DU783" s="5"/>
      <c r="DV783" s="5"/>
      <c r="DW783" s="5"/>
      <c r="DX783" s="5"/>
      <c r="DY783" s="5"/>
      <c r="DZ783" s="5"/>
      <c r="EA783" s="5"/>
      <c r="EB783" s="5"/>
      <c r="EC783" s="5"/>
      <c r="ED783" s="5"/>
      <c r="EE783" s="5"/>
      <c r="EF783" s="5"/>
      <c r="EG783" s="5"/>
      <c r="EH783" s="5"/>
      <c r="EI783" s="5"/>
      <c r="EJ783" s="5"/>
      <c r="EK783" s="5"/>
      <c r="EL783" s="5"/>
      <c r="EM783" s="5"/>
      <c r="EN783" s="5"/>
      <c r="EO783" s="5"/>
      <c r="EP783" s="5"/>
      <c r="EQ783" s="5"/>
      <c r="ER783" s="5"/>
      <c r="ES783" s="5"/>
      <c r="ET783" s="5"/>
      <c r="EU783" s="5"/>
      <c r="EV783" s="5"/>
      <c r="EW783" s="5"/>
      <c r="EX783" s="5"/>
      <c r="EY783" s="5"/>
      <c r="EZ783" s="5"/>
      <c r="FA783" s="5"/>
      <c r="FB783" s="5"/>
      <c r="FC783" s="5"/>
      <c r="FD783" s="5"/>
      <c r="FE783" s="5"/>
      <c r="FF783" s="5"/>
      <c r="FG783" s="5"/>
      <c r="FH783" s="5"/>
      <c r="FI783" s="5"/>
      <c r="FJ783" s="5"/>
      <c r="FK783" s="5"/>
      <c r="FL783" s="5"/>
      <c r="FM783" s="5"/>
      <c r="FN783" s="5"/>
      <c r="FO783" s="5"/>
      <c r="FP783" s="5"/>
      <c r="FQ783" s="5"/>
      <c r="FR783" s="5"/>
      <c r="FS783" s="5"/>
      <c r="FT783" s="5"/>
      <c r="FU783" s="5"/>
      <c r="FV783" s="5"/>
      <c r="FW783" s="5"/>
      <c r="FX783" s="5"/>
      <c r="FY783" s="5"/>
      <c r="FZ783" s="5"/>
      <c r="GA783" s="5"/>
      <c r="GB783" s="5"/>
      <c r="GC783" s="5"/>
      <c r="GD783" s="5"/>
      <c r="GE783" s="5"/>
      <c r="GF783" s="5"/>
      <c r="GG783" s="5"/>
      <c r="GH783" s="5"/>
      <c r="GI783" s="5"/>
      <c r="GJ783" s="5"/>
      <c r="GK783" s="5"/>
      <c r="GL783" s="5"/>
      <c r="GM783" s="5"/>
      <c r="GN783" s="5"/>
      <c r="GO783" s="5"/>
      <c r="GP783" s="5"/>
      <c r="GQ783" s="5"/>
      <c r="GR783" s="5"/>
      <c r="GS783" s="5"/>
      <c r="GT783" s="5"/>
      <c r="GU783" s="5"/>
      <c r="GV783" s="5"/>
      <c r="GW783" s="5"/>
      <c r="GX783" s="5"/>
      <c r="GY783" s="5"/>
      <c r="GZ783" s="5"/>
      <c r="HA783" s="5"/>
      <c r="HB783" s="5"/>
      <c r="HC783" s="5"/>
      <c r="HD783" s="5"/>
      <c r="HE783" s="5"/>
      <c r="HF783" s="5"/>
      <c r="HG783" s="5"/>
      <c r="HH783" s="5"/>
      <c r="HI783" s="5"/>
      <c r="HJ783" s="5"/>
      <c r="HK783" s="5"/>
      <c r="HL783" s="5"/>
      <c r="HM783" s="5"/>
      <c r="HN783" s="5"/>
      <c r="HO783" s="5"/>
      <c r="HP783" s="5"/>
      <c r="HQ783" s="5"/>
      <c r="HR783" s="5"/>
      <c r="HS783" s="5"/>
      <c r="HT783" s="5"/>
      <c r="HU783" s="5"/>
      <c r="HV783" s="5"/>
      <c r="HW783" s="5"/>
      <c r="HX783" s="5"/>
      <c r="HY783" s="5"/>
      <c r="HZ783" s="5"/>
      <c r="IA783" s="5"/>
      <c r="IB783" s="5"/>
      <c r="IC783" s="5"/>
      <c r="ID783" s="5"/>
      <c r="IE783" s="5"/>
      <c r="IF783" s="5"/>
      <c r="IG783" s="5"/>
      <c r="IH783" s="5"/>
      <c r="II783" s="5"/>
      <c r="IJ783" s="5"/>
      <c r="IK783" s="5"/>
      <c r="IL783" s="5"/>
      <c r="IM783" s="5"/>
      <c r="IN783" s="5"/>
      <c r="IO783" s="5"/>
      <c r="IP783" s="5"/>
      <c r="IQ783" s="5"/>
      <c r="IR783" s="5"/>
      <c r="IS783" s="5"/>
      <c r="IT783" s="5"/>
      <c r="IU783" s="5"/>
      <c r="IV783" s="5"/>
    </row>
    <row r="785" spans="1:256" s="210" customFormat="1">
      <c r="A785" s="122"/>
      <c r="B785" s="116"/>
      <c r="C785" s="117"/>
      <c r="D785" s="118"/>
      <c r="E785" s="119"/>
      <c r="F785" s="120"/>
      <c r="G785" s="121"/>
      <c r="H785" s="6"/>
      <c r="I785" s="40"/>
      <c r="J785" s="41"/>
      <c r="K785" s="42"/>
      <c r="L785" s="38"/>
      <c r="N785" s="39"/>
      <c r="O785" s="39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  <c r="DT785" s="5"/>
      <c r="DU785" s="5"/>
      <c r="DV785" s="5"/>
      <c r="DW785" s="5"/>
      <c r="DX785" s="5"/>
      <c r="DY785" s="5"/>
      <c r="DZ785" s="5"/>
      <c r="EA785" s="5"/>
      <c r="EB785" s="5"/>
      <c r="EC785" s="5"/>
      <c r="ED785" s="5"/>
      <c r="EE785" s="5"/>
      <c r="EF785" s="5"/>
      <c r="EG785" s="5"/>
      <c r="EH785" s="5"/>
      <c r="EI785" s="5"/>
      <c r="EJ785" s="5"/>
      <c r="EK785" s="5"/>
      <c r="EL785" s="5"/>
      <c r="EM785" s="5"/>
      <c r="EN785" s="5"/>
      <c r="EO785" s="5"/>
      <c r="EP785" s="5"/>
      <c r="EQ785" s="5"/>
      <c r="ER785" s="5"/>
      <c r="ES785" s="5"/>
      <c r="ET785" s="5"/>
      <c r="EU785" s="5"/>
      <c r="EV785" s="5"/>
      <c r="EW785" s="5"/>
      <c r="EX785" s="5"/>
      <c r="EY785" s="5"/>
      <c r="EZ785" s="5"/>
      <c r="FA785" s="5"/>
      <c r="FB785" s="5"/>
      <c r="FC785" s="5"/>
      <c r="FD785" s="5"/>
      <c r="FE785" s="5"/>
      <c r="FF785" s="5"/>
      <c r="FG785" s="5"/>
      <c r="FH785" s="5"/>
      <c r="FI785" s="5"/>
      <c r="FJ785" s="5"/>
      <c r="FK785" s="5"/>
      <c r="FL785" s="5"/>
      <c r="FM785" s="5"/>
      <c r="FN785" s="5"/>
      <c r="FO785" s="5"/>
      <c r="FP785" s="5"/>
      <c r="FQ785" s="5"/>
      <c r="FR785" s="5"/>
      <c r="FS785" s="5"/>
      <c r="FT785" s="5"/>
      <c r="FU785" s="5"/>
      <c r="FV785" s="5"/>
      <c r="FW785" s="5"/>
      <c r="FX785" s="5"/>
      <c r="FY785" s="5"/>
      <c r="FZ785" s="5"/>
      <c r="GA785" s="5"/>
      <c r="GB785" s="5"/>
      <c r="GC785" s="5"/>
      <c r="GD785" s="5"/>
      <c r="GE785" s="5"/>
      <c r="GF785" s="5"/>
      <c r="GG785" s="5"/>
      <c r="GH785" s="5"/>
      <c r="GI785" s="5"/>
      <c r="GJ785" s="5"/>
      <c r="GK785" s="5"/>
      <c r="GL785" s="5"/>
      <c r="GM785" s="5"/>
      <c r="GN785" s="5"/>
      <c r="GO785" s="5"/>
      <c r="GP785" s="5"/>
      <c r="GQ785" s="5"/>
      <c r="GR785" s="5"/>
      <c r="GS785" s="5"/>
      <c r="GT785" s="5"/>
      <c r="GU785" s="5"/>
      <c r="GV785" s="5"/>
      <c r="GW785" s="5"/>
      <c r="GX785" s="5"/>
      <c r="GY785" s="5"/>
      <c r="GZ785" s="5"/>
      <c r="HA785" s="5"/>
      <c r="HB785" s="5"/>
      <c r="HC785" s="5"/>
      <c r="HD785" s="5"/>
      <c r="HE785" s="5"/>
      <c r="HF785" s="5"/>
      <c r="HG785" s="5"/>
      <c r="HH785" s="5"/>
      <c r="HI785" s="5"/>
      <c r="HJ785" s="5"/>
      <c r="HK785" s="5"/>
      <c r="HL785" s="5"/>
      <c r="HM785" s="5"/>
      <c r="HN785" s="5"/>
      <c r="HO785" s="5"/>
      <c r="HP785" s="5"/>
      <c r="HQ785" s="5"/>
      <c r="HR785" s="5"/>
      <c r="HS785" s="5"/>
      <c r="HT785" s="5"/>
      <c r="HU785" s="5"/>
      <c r="HV785" s="5"/>
      <c r="HW785" s="5"/>
      <c r="HX785" s="5"/>
      <c r="HY785" s="5"/>
      <c r="HZ785" s="5"/>
      <c r="IA785" s="5"/>
      <c r="IB785" s="5"/>
      <c r="IC785" s="5"/>
      <c r="ID785" s="5"/>
      <c r="IE785" s="5"/>
      <c r="IF785" s="5"/>
      <c r="IG785" s="5"/>
      <c r="IH785" s="5"/>
      <c r="II785" s="5"/>
      <c r="IJ785" s="5"/>
      <c r="IK785" s="5"/>
      <c r="IL785" s="5"/>
      <c r="IM785" s="5"/>
      <c r="IN785" s="5"/>
      <c r="IO785" s="5"/>
      <c r="IP785" s="5"/>
      <c r="IQ785" s="5"/>
      <c r="IR785" s="5"/>
      <c r="IS785" s="5"/>
      <c r="IT785" s="5"/>
      <c r="IU785" s="5"/>
      <c r="IV785" s="5"/>
    </row>
    <row r="787" spans="1:256" s="210" customFormat="1">
      <c r="A787" s="122"/>
      <c r="B787" s="116"/>
      <c r="C787" s="117"/>
      <c r="D787" s="118"/>
      <c r="E787" s="119"/>
      <c r="F787" s="120"/>
      <c r="G787" s="121"/>
      <c r="H787" s="6"/>
      <c r="I787" s="40"/>
      <c r="J787" s="41"/>
      <c r="K787" s="42"/>
      <c r="L787" s="38"/>
      <c r="N787" s="39"/>
      <c r="O787" s="39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  <c r="DT787" s="5"/>
      <c r="DU787" s="5"/>
      <c r="DV787" s="5"/>
      <c r="DW787" s="5"/>
      <c r="DX787" s="5"/>
      <c r="DY787" s="5"/>
      <c r="DZ787" s="5"/>
      <c r="EA787" s="5"/>
      <c r="EB787" s="5"/>
      <c r="EC787" s="5"/>
      <c r="ED787" s="5"/>
      <c r="EE787" s="5"/>
      <c r="EF787" s="5"/>
      <c r="EG787" s="5"/>
      <c r="EH787" s="5"/>
      <c r="EI787" s="5"/>
      <c r="EJ787" s="5"/>
      <c r="EK787" s="5"/>
      <c r="EL787" s="5"/>
      <c r="EM787" s="5"/>
      <c r="EN787" s="5"/>
      <c r="EO787" s="5"/>
      <c r="EP787" s="5"/>
      <c r="EQ787" s="5"/>
      <c r="ER787" s="5"/>
      <c r="ES787" s="5"/>
      <c r="ET787" s="5"/>
      <c r="EU787" s="5"/>
      <c r="EV787" s="5"/>
      <c r="EW787" s="5"/>
      <c r="EX787" s="5"/>
      <c r="EY787" s="5"/>
      <c r="EZ787" s="5"/>
      <c r="FA787" s="5"/>
      <c r="FB787" s="5"/>
      <c r="FC787" s="5"/>
      <c r="FD787" s="5"/>
      <c r="FE787" s="5"/>
      <c r="FF787" s="5"/>
      <c r="FG787" s="5"/>
      <c r="FH787" s="5"/>
      <c r="FI787" s="5"/>
      <c r="FJ787" s="5"/>
      <c r="FK787" s="5"/>
      <c r="FL787" s="5"/>
      <c r="FM787" s="5"/>
      <c r="FN787" s="5"/>
      <c r="FO787" s="5"/>
      <c r="FP787" s="5"/>
      <c r="FQ787" s="5"/>
      <c r="FR787" s="5"/>
      <c r="FS787" s="5"/>
      <c r="FT787" s="5"/>
      <c r="FU787" s="5"/>
      <c r="FV787" s="5"/>
      <c r="FW787" s="5"/>
      <c r="FX787" s="5"/>
      <c r="FY787" s="5"/>
      <c r="FZ787" s="5"/>
      <c r="GA787" s="5"/>
      <c r="GB787" s="5"/>
      <c r="GC787" s="5"/>
      <c r="GD787" s="5"/>
      <c r="GE787" s="5"/>
      <c r="GF787" s="5"/>
      <c r="GG787" s="5"/>
      <c r="GH787" s="5"/>
      <c r="GI787" s="5"/>
      <c r="GJ787" s="5"/>
      <c r="GK787" s="5"/>
      <c r="GL787" s="5"/>
      <c r="GM787" s="5"/>
      <c r="GN787" s="5"/>
      <c r="GO787" s="5"/>
      <c r="GP787" s="5"/>
      <c r="GQ787" s="5"/>
      <c r="GR787" s="5"/>
      <c r="GS787" s="5"/>
      <c r="GT787" s="5"/>
      <c r="GU787" s="5"/>
      <c r="GV787" s="5"/>
      <c r="GW787" s="5"/>
      <c r="GX787" s="5"/>
      <c r="GY787" s="5"/>
      <c r="GZ787" s="5"/>
      <c r="HA787" s="5"/>
      <c r="HB787" s="5"/>
      <c r="HC787" s="5"/>
      <c r="HD787" s="5"/>
      <c r="HE787" s="5"/>
      <c r="HF787" s="5"/>
      <c r="HG787" s="5"/>
      <c r="HH787" s="5"/>
      <c r="HI787" s="5"/>
      <c r="HJ787" s="5"/>
      <c r="HK787" s="5"/>
      <c r="HL787" s="5"/>
      <c r="HM787" s="5"/>
      <c r="HN787" s="5"/>
      <c r="HO787" s="5"/>
      <c r="HP787" s="5"/>
      <c r="HQ787" s="5"/>
      <c r="HR787" s="5"/>
      <c r="HS787" s="5"/>
      <c r="HT787" s="5"/>
      <c r="HU787" s="5"/>
      <c r="HV787" s="5"/>
      <c r="HW787" s="5"/>
      <c r="HX787" s="5"/>
      <c r="HY787" s="5"/>
      <c r="HZ787" s="5"/>
      <c r="IA787" s="5"/>
      <c r="IB787" s="5"/>
      <c r="IC787" s="5"/>
      <c r="ID787" s="5"/>
      <c r="IE787" s="5"/>
      <c r="IF787" s="5"/>
      <c r="IG787" s="5"/>
      <c r="IH787" s="5"/>
      <c r="II787" s="5"/>
      <c r="IJ787" s="5"/>
      <c r="IK787" s="5"/>
      <c r="IL787" s="5"/>
      <c r="IM787" s="5"/>
      <c r="IN787" s="5"/>
      <c r="IO787" s="5"/>
      <c r="IP787" s="5"/>
      <c r="IQ787" s="5"/>
      <c r="IR787" s="5"/>
      <c r="IS787" s="5"/>
      <c r="IT787" s="5"/>
      <c r="IU787" s="5"/>
      <c r="IV787" s="5"/>
    </row>
    <row r="789" spans="1:256" s="210" customFormat="1">
      <c r="A789" s="122"/>
      <c r="B789" s="116"/>
      <c r="C789" s="117"/>
      <c r="D789" s="118"/>
      <c r="E789" s="119"/>
      <c r="F789" s="120"/>
      <c r="G789" s="121"/>
      <c r="H789" s="6"/>
      <c r="I789" s="40"/>
      <c r="J789" s="41"/>
      <c r="K789" s="42"/>
      <c r="L789" s="38"/>
      <c r="N789" s="39"/>
      <c r="O789" s="39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  <c r="DT789" s="5"/>
      <c r="DU789" s="5"/>
      <c r="DV789" s="5"/>
      <c r="DW789" s="5"/>
      <c r="DX789" s="5"/>
      <c r="DY789" s="5"/>
      <c r="DZ789" s="5"/>
      <c r="EA789" s="5"/>
      <c r="EB789" s="5"/>
      <c r="EC789" s="5"/>
      <c r="ED789" s="5"/>
      <c r="EE789" s="5"/>
      <c r="EF789" s="5"/>
      <c r="EG789" s="5"/>
      <c r="EH789" s="5"/>
      <c r="EI789" s="5"/>
      <c r="EJ789" s="5"/>
      <c r="EK789" s="5"/>
      <c r="EL789" s="5"/>
      <c r="EM789" s="5"/>
      <c r="EN789" s="5"/>
      <c r="EO789" s="5"/>
      <c r="EP789" s="5"/>
      <c r="EQ789" s="5"/>
      <c r="ER789" s="5"/>
      <c r="ES789" s="5"/>
      <c r="ET789" s="5"/>
      <c r="EU789" s="5"/>
      <c r="EV789" s="5"/>
      <c r="EW789" s="5"/>
      <c r="EX789" s="5"/>
      <c r="EY789" s="5"/>
      <c r="EZ789" s="5"/>
      <c r="FA789" s="5"/>
      <c r="FB789" s="5"/>
      <c r="FC789" s="5"/>
      <c r="FD789" s="5"/>
      <c r="FE789" s="5"/>
      <c r="FF789" s="5"/>
      <c r="FG789" s="5"/>
      <c r="FH789" s="5"/>
      <c r="FI789" s="5"/>
      <c r="FJ789" s="5"/>
      <c r="FK789" s="5"/>
      <c r="FL789" s="5"/>
      <c r="FM789" s="5"/>
      <c r="FN789" s="5"/>
      <c r="FO789" s="5"/>
      <c r="FP789" s="5"/>
      <c r="FQ789" s="5"/>
      <c r="FR789" s="5"/>
      <c r="FS789" s="5"/>
      <c r="FT789" s="5"/>
      <c r="FU789" s="5"/>
      <c r="FV789" s="5"/>
      <c r="FW789" s="5"/>
      <c r="FX789" s="5"/>
      <c r="FY789" s="5"/>
      <c r="FZ789" s="5"/>
      <c r="GA789" s="5"/>
      <c r="GB789" s="5"/>
      <c r="GC789" s="5"/>
      <c r="GD789" s="5"/>
      <c r="GE789" s="5"/>
      <c r="GF789" s="5"/>
      <c r="GG789" s="5"/>
      <c r="GH789" s="5"/>
      <c r="GI789" s="5"/>
      <c r="GJ789" s="5"/>
      <c r="GK789" s="5"/>
      <c r="GL789" s="5"/>
      <c r="GM789" s="5"/>
      <c r="GN789" s="5"/>
      <c r="GO789" s="5"/>
      <c r="GP789" s="5"/>
      <c r="GQ789" s="5"/>
      <c r="GR789" s="5"/>
      <c r="GS789" s="5"/>
      <c r="GT789" s="5"/>
      <c r="GU789" s="5"/>
      <c r="GV789" s="5"/>
      <c r="GW789" s="5"/>
      <c r="GX789" s="5"/>
      <c r="GY789" s="5"/>
      <c r="GZ789" s="5"/>
      <c r="HA789" s="5"/>
      <c r="HB789" s="5"/>
      <c r="HC789" s="5"/>
      <c r="HD789" s="5"/>
      <c r="HE789" s="5"/>
      <c r="HF789" s="5"/>
      <c r="HG789" s="5"/>
      <c r="HH789" s="5"/>
      <c r="HI789" s="5"/>
      <c r="HJ789" s="5"/>
      <c r="HK789" s="5"/>
      <c r="HL789" s="5"/>
      <c r="HM789" s="5"/>
      <c r="HN789" s="5"/>
      <c r="HO789" s="5"/>
      <c r="HP789" s="5"/>
      <c r="HQ789" s="5"/>
      <c r="HR789" s="5"/>
      <c r="HS789" s="5"/>
      <c r="HT789" s="5"/>
      <c r="HU789" s="5"/>
      <c r="HV789" s="5"/>
      <c r="HW789" s="5"/>
      <c r="HX789" s="5"/>
      <c r="HY789" s="5"/>
      <c r="HZ789" s="5"/>
      <c r="IA789" s="5"/>
      <c r="IB789" s="5"/>
      <c r="IC789" s="5"/>
      <c r="ID789" s="5"/>
      <c r="IE789" s="5"/>
      <c r="IF789" s="5"/>
      <c r="IG789" s="5"/>
      <c r="IH789" s="5"/>
      <c r="II789" s="5"/>
      <c r="IJ789" s="5"/>
      <c r="IK789" s="5"/>
      <c r="IL789" s="5"/>
      <c r="IM789" s="5"/>
      <c r="IN789" s="5"/>
      <c r="IO789" s="5"/>
      <c r="IP789" s="5"/>
      <c r="IQ789" s="5"/>
      <c r="IR789" s="5"/>
      <c r="IS789" s="5"/>
      <c r="IT789" s="5"/>
      <c r="IU789" s="5"/>
      <c r="IV789" s="5"/>
    </row>
    <row r="791" spans="1:256" s="210" customFormat="1">
      <c r="A791" s="122"/>
      <c r="B791" s="116"/>
      <c r="C791" s="117"/>
      <c r="D791" s="118"/>
      <c r="E791" s="119"/>
      <c r="F791" s="120"/>
      <c r="G791" s="121"/>
      <c r="H791" s="6"/>
      <c r="I791" s="40"/>
      <c r="J791" s="41"/>
      <c r="K791" s="42"/>
      <c r="L791" s="38"/>
      <c r="N791" s="39"/>
      <c r="O791" s="39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  <c r="DT791" s="5"/>
      <c r="DU791" s="5"/>
      <c r="DV791" s="5"/>
      <c r="DW791" s="5"/>
      <c r="DX791" s="5"/>
      <c r="DY791" s="5"/>
      <c r="DZ791" s="5"/>
      <c r="EA791" s="5"/>
      <c r="EB791" s="5"/>
      <c r="EC791" s="5"/>
      <c r="ED791" s="5"/>
      <c r="EE791" s="5"/>
      <c r="EF791" s="5"/>
      <c r="EG791" s="5"/>
      <c r="EH791" s="5"/>
      <c r="EI791" s="5"/>
      <c r="EJ791" s="5"/>
      <c r="EK791" s="5"/>
      <c r="EL791" s="5"/>
      <c r="EM791" s="5"/>
      <c r="EN791" s="5"/>
      <c r="EO791" s="5"/>
      <c r="EP791" s="5"/>
      <c r="EQ791" s="5"/>
      <c r="ER791" s="5"/>
      <c r="ES791" s="5"/>
      <c r="ET791" s="5"/>
      <c r="EU791" s="5"/>
      <c r="EV791" s="5"/>
      <c r="EW791" s="5"/>
      <c r="EX791" s="5"/>
      <c r="EY791" s="5"/>
      <c r="EZ791" s="5"/>
      <c r="FA791" s="5"/>
      <c r="FB791" s="5"/>
      <c r="FC791" s="5"/>
      <c r="FD791" s="5"/>
      <c r="FE791" s="5"/>
      <c r="FF791" s="5"/>
      <c r="FG791" s="5"/>
      <c r="FH791" s="5"/>
      <c r="FI791" s="5"/>
      <c r="FJ791" s="5"/>
      <c r="FK791" s="5"/>
      <c r="FL791" s="5"/>
      <c r="FM791" s="5"/>
      <c r="FN791" s="5"/>
      <c r="FO791" s="5"/>
      <c r="FP791" s="5"/>
      <c r="FQ791" s="5"/>
      <c r="FR791" s="5"/>
      <c r="FS791" s="5"/>
      <c r="FT791" s="5"/>
      <c r="FU791" s="5"/>
      <c r="FV791" s="5"/>
      <c r="FW791" s="5"/>
      <c r="FX791" s="5"/>
      <c r="FY791" s="5"/>
      <c r="FZ791" s="5"/>
      <c r="GA791" s="5"/>
      <c r="GB791" s="5"/>
      <c r="GC791" s="5"/>
      <c r="GD791" s="5"/>
      <c r="GE791" s="5"/>
      <c r="GF791" s="5"/>
      <c r="GG791" s="5"/>
      <c r="GH791" s="5"/>
      <c r="GI791" s="5"/>
      <c r="GJ791" s="5"/>
      <c r="GK791" s="5"/>
      <c r="GL791" s="5"/>
      <c r="GM791" s="5"/>
      <c r="GN791" s="5"/>
      <c r="GO791" s="5"/>
      <c r="GP791" s="5"/>
      <c r="GQ791" s="5"/>
      <c r="GR791" s="5"/>
      <c r="GS791" s="5"/>
      <c r="GT791" s="5"/>
      <c r="GU791" s="5"/>
      <c r="GV791" s="5"/>
      <c r="GW791" s="5"/>
      <c r="GX791" s="5"/>
      <c r="GY791" s="5"/>
      <c r="GZ791" s="5"/>
      <c r="HA791" s="5"/>
      <c r="HB791" s="5"/>
      <c r="HC791" s="5"/>
      <c r="HD791" s="5"/>
      <c r="HE791" s="5"/>
      <c r="HF791" s="5"/>
      <c r="HG791" s="5"/>
      <c r="HH791" s="5"/>
      <c r="HI791" s="5"/>
      <c r="HJ791" s="5"/>
      <c r="HK791" s="5"/>
      <c r="HL791" s="5"/>
      <c r="HM791" s="5"/>
      <c r="HN791" s="5"/>
      <c r="HO791" s="5"/>
      <c r="HP791" s="5"/>
      <c r="HQ791" s="5"/>
      <c r="HR791" s="5"/>
      <c r="HS791" s="5"/>
      <c r="HT791" s="5"/>
      <c r="HU791" s="5"/>
      <c r="HV791" s="5"/>
      <c r="HW791" s="5"/>
      <c r="HX791" s="5"/>
      <c r="HY791" s="5"/>
      <c r="HZ791" s="5"/>
      <c r="IA791" s="5"/>
      <c r="IB791" s="5"/>
      <c r="IC791" s="5"/>
      <c r="ID791" s="5"/>
      <c r="IE791" s="5"/>
      <c r="IF791" s="5"/>
      <c r="IG791" s="5"/>
      <c r="IH791" s="5"/>
      <c r="II791" s="5"/>
      <c r="IJ791" s="5"/>
      <c r="IK791" s="5"/>
      <c r="IL791" s="5"/>
      <c r="IM791" s="5"/>
      <c r="IN791" s="5"/>
      <c r="IO791" s="5"/>
      <c r="IP791" s="5"/>
      <c r="IQ791" s="5"/>
      <c r="IR791" s="5"/>
      <c r="IS791" s="5"/>
      <c r="IT791" s="5"/>
      <c r="IU791" s="5"/>
      <c r="IV791" s="5"/>
    </row>
    <row r="793" spans="1:256" s="210" customFormat="1">
      <c r="A793" s="122"/>
      <c r="B793" s="116"/>
      <c r="C793" s="117"/>
      <c r="D793" s="118"/>
      <c r="E793" s="119"/>
      <c r="F793" s="120"/>
      <c r="G793" s="121"/>
      <c r="H793" s="6"/>
      <c r="I793" s="40"/>
      <c r="J793" s="41"/>
      <c r="K793" s="42"/>
      <c r="L793" s="38"/>
      <c r="N793" s="39"/>
      <c r="O793" s="39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  <c r="DT793" s="5"/>
      <c r="DU793" s="5"/>
      <c r="DV793" s="5"/>
      <c r="DW793" s="5"/>
      <c r="DX793" s="5"/>
      <c r="DY793" s="5"/>
      <c r="DZ793" s="5"/>
      <c r="EA793" s="5"/>
      <c r="EB793" s="5"/>
      <c r="EC793" s="5"/>
      <c r="ED793" s="5"/>
      <c r="EE793" s="5"/>
      <c r="EF793" s="5"/>
      <c r="EG793" s="5"/>
      <c r="EH793" s="5"/>
      <c r="EI793" s="5"/>
      <c r="EJ793" s="5"/>
      <c r="EK793" s="5"/>
      <c r="EL793" s="5"/>
      <c r="EM793" s="5"/>
      <c r="EN793" s="5"/>
      <c r="EO793" s="5"/>
      <c r="EP793" s="5"/>
      <c r="EQ793" s="5"/>
      <c r="ER793" s="5"/>
      <c r="ES793" s="5"/>
      <c r="ET793" s="5"/>
      <c r="EU793" s="5"/>
      <c r="EV793" s="5"/>
      <c r="EW793" s="5"/>
      <c r="EX793" s="5"/>
      <c r="EY793" s="5"/>
      <c r="EZ793" s="5"/>
      <c r="FA793" s="5"/>
      <c r="FB793" s="5"/>
      <c r="FC793" s="5"/>
      <c r="FD793" s="5"/>
      <c r="FE793" s="5"/>
      <c r="FF793" s="5"/>
      <c r="FG793" s="5"/>
      <c r="FH793" s="5"/>
      <c r="FI793" s="5"/>
      <c r="FJ793" s="5"/>
      <c r="FK793" s="5"/>
      <c r="FL793" s="5"/>
      <c r="FM793" s="5"/>
      <c r="FN793" s="5"/>
      <c r="FO793" s="5"/>
      <c r="FP793" s="5"/>
      <c r="FQ793" s="5"/>
      <c r="FR793" s="5"/>
      <c r="FS793" s="5"/>
      <c r="FT793" s="5"/>
      <c r="FU793" s="5"/>
      <c r="FV793" s="5"/>
      <c r="FW793" s="5"/>
      <c r="FX793" s="5"/>
      <c r="FY793" s="5"/>
      <c r="FZ793" s="5"/>
      <c r="GA793" s="5"/>
      <c r="GB793" s="5"/>
      <c r="GC793" s="5"/>
      <c r="GD793" s="5"/>
      <c r="GE793" s="5"/>
      <c r="GF793" s="5"/>
      <c r="GG793" s="5"/>
      <c r="GH793" s="5"/>
      <c r="GI793" s="5"/>
      <c r="GJ793" s="5"/>
      <c r="GK793" s="5"/>
      <c r="GL793" s="5"/>
      <c r="GM793" s="5"/>
      <c r="GN793" s="5"/>
      <c r="GO793" s="5"/>
      <c r="GP793" s="5"/>
      <c r="GQ793" s="5"/>
      <c r="GR793" s="5"/>
      <c r="GS793" s="5"/>
      <c r="GT793" s="5"/>
      <c r="GU793" s="5"/>
      <c r="GV793" s="5"/>
      <c r="GW793" s="5"/>
      <c r="GX793" s="5"/>
      <c r="GY793" s="5"/>
      <c r="GZ793" s="5"/>
      <c r="HA793" s="5"/>
      <c r="HB793" s="5"/>
      <c r="HC793" s="5"/>
      <c r="HD793" s="5"/>
      <c r="HE793" s="5"/>
      <c r="HF793" s="5"/>
      <c r="HG793" s="5"/>
      <c r="HH793" s="5"/>
      <c r="HI793" s="5"/>
      <c r="HJ793" s="5"/>
      <c r="HK793" s="5"/>
      <c r="HL793" s="5"/>
      <c r="HM793" s="5"/>
      <c r="HN793" s="5"/>
      <c r="HO793" s="5"/>
      <c r="HP793" s="5"/>
      <c r="HQ793" s="5"/>
      <c r="HR793" s="5"/>
      <c r="HS793" s="5"/>
      <c r="HT793" s="5"/>
      <c r="HU793" s="5"/>
      <c r="HV793" s="5"/>
      <c r="HW793" s="5"/>
      <c r="HX793" s="5"/>
      <c r="HY793" s="5"/>
      <c r="HZ793" s="5"/>
      <c r="IA793" s="5"/>
      <c r="IB793" s="5"/>
      <c r="IC793" s="5"/>
      <c r="ID793" s="5"/>
      <c r="IE793" s="5"/>
      <c r="IF793" s="5"/>
      <c r="IG793" s="5"/>
      <c r="IH793" s="5"/>
      <c r="II793" s="5"/>
      <c r="IJ793" s="5"/>
      <c r="IK793" s="5"/>
      <c r="IL793" s="5"/>
      <c r="IM793" s="5"/>
      <c r="IN793" s="5"/>
      <c r="IO793" s="5"/>
      <c r="IP793" s="5"/>
      <c r="IQ793" s="5"/>
      <c r="IR793" s="5"/>
      <c r="IS793" s="5"/>
      <c r="IT793" s="5"/>
      <c r="IU793" s="5"/>
      <c r="IV793" s="5"/>
    </row>
    <row r="795" spans="1:256" s="210" customFormat="1">
      <c r="A795" s="122"/>
      <c r="B795" s="116"/>
      <c r="C795" s="117"/>
      <c r="D795" s="118"/>
      <c r="E795" s="119"/>
      <c r="F795" s="120"/>
      <c r="G795" s="121"/>
      <c r="H795" s="6"/>
      <c r="I795" s="40"/>
      <c r="J795" s="41"/>
      <c r="K795" s="42"/>
      <c r="L795" s="38"/>
      <c r="N795" s="39"/>
      <c r="O795" s="39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  <c r="DS795" s="5"/>
      <c r="DT795" s="5"/>
      <c r="DU795" s="5"/>
      <c r="DV795" s="5"/>
      <c r="DW795" s="5"/>
      <c r="DX795" s="5"/>
      <c r="DY795" s="5"/>
      <c r="DZ795" s="5"/>
      <c r="EA795" s="5"/>
      <c r="EB795" s="5"/>
      <c r="EC795" s="5"/>
      <c r="ED795" s="5"/>
      <c r="EE795" s="5"/>
      <c r="EF795" s="5"/>
      <c r="EG795" s="5"/>
      <c r="EH795" s="5"/>
      <c r="EI795" s="5"/>
      <c r="EJ795" s="5"/>
      <c r="EK795" s="5"/>
      <c r="EL795" s="5"/>
      <c r="EM795" s="5"/>
      <c r="EN795" s="5"/>
      <c r="EO795" s="5"/>
      <c r="EP795" s="5"/>
      <c r="EQ795" s="5"/>
      <c r="ER795" s="5"/>
      <c r="ES795" s="5"/>
      <c r="ET795" s="5"/>
      <c r="EU795" s="5"/>
      <c r="EV795" s="5"/>
      <c r="EW795" s="5"/>
      <c r="EX795" s="5"/>
      <c r="EY795" s="5"/>
      <c r="EZ795" s="5"/>
      <c r="FA795" s="5"/>
      <c r="FB795" s="5"/>
      <c r="FC795" s="5"/>
      <c r="FD795" s="5"/>
      <c r="FE795" s="5"/>
      <c r="FF795" s="5"/>
      <c r="FG795" s="5"/>
      <c r="FH795" s="5"/>
      <c r="FI795" s="5"/>
      <c r="FJ795" s="5"/>
      <c r="FK795" s="5"/>
      <c r="FL795" s="5"/>
      <c r="FM795" s="5"/>
      <c r="FN795" s="5"/>
      <c r="FO795" s="5"/>
      <c r="FP795" s="5"/>
      <c r="FQ795" s="5"/>
      <c r="FR795" s="5"/>
      <c r="FS795" s="5"/>
      <c r="FT795" s="5"/>
      <c r="FU795" s="5"/>
      <c r="FV795" s="5"/>
      <c r="FW795" s="5"/>
      <c r="FX795" s="5"/>
      <c r="FY795" s="5"/>
      <c r="FZ795" s="5"/>
      <c r="GA795" s="5"/>
      <c r="GB795" s="5"/>
      <c r="GC795" s="5"/>
      <c r="GD795" s="5"/>
      <c r="GE795" s="5"/>
      <c r="GF795" s="5"/>
      <c r="GG795" s="5"/>
      <c r="GH795" s="5"/>
      <c r="GI795" s="5"/>
      <c r="GJ795" s="5"/>
      <c r="GK795" s="5"/>
      <c r="GL795" s="5"/>
      <c r="GM795" s="5"/>
      <c r="GN795" s="5"/>
      <c r="GO795" s="5"/>
      <c r="GP795" s="5"/>
      <c r="GQ795" s="5"/>
      <c r="GR795" s="5"/>
      <c r="GS795" s="5"/>
      <c r="GT795" s="5"/>
      <c r="GU795" s="5"/>
      <c r="GV795" s="5"/>
      <c r="GW795" s="5"/>
      <c r="GX795" s="5"/>
      <c r="GY795" s="5"/>
      <c r="GZ795" s="5"/>
      <c r="HA795" s="5"/>
      <c r="HB795" s="5"/>
      <c r="HC795" s="5"/>
      <c r="HD795" s="5"/>
      <c r="HE795" s="5"/>
      <c r="HF795" s="5"/>
      <c r="HG795" s="5"/>
      <c r="HH795" s="5"/>
      <c r="HI795" s="5"/>
      <c r="HJ795" s="5"/>
      <c r="HK795" s="5"/>
      <c r="HL795" s="5"/>
      <c r="HM795" s="5"/>
      <c r="HN795" s="5"/>
      <c r="HO795" s="5"/>
      <c r="HP795" s="5"/>
      <c r="HQ795" s="5"/>
      <c r="HR795" s="5"/>
      <c r="HS795" s="5"/>
      <c r="HT795" s="5"/>
      <c r="HU795" s="5"/>
      <c r="HV795" s="5"/>
      <c r="HW795" s="5"/>
      <c r="HX795" s="5"/>
      <c r="HY795" s="5"/>
      <c r="HZ795" s="5"/>
      <c r="IA795" s="5"/>
      <c r="IB795" s="5"/>
      <c r="IC795" s="5"/>
      <c r="ID795" s="5"/>
      <c r="IE795" s="5"/>
      <c r="IF795" s="5"/>
      <c r="IG795" s="5"/>
      <c r="IH795" s="5"/>
      <c r="II795" s="5"/>
      <c r="IJ795" s="5"/>
      <c r="IK795" s="5"/>
      <c r="IL795" s="5"/>
      <c r="IM795" s="5"/>
      <c r="IN795" s="5"/>
      <c r="IO795" s="5"/>
      <c r="IP795" s="5"/>
      <c r="IQ795" s="5"/>
      <c r="IR795" s="5"/>
      <c r="IS795" s="5"/>
      <c r="IT795" s="5"/>
      <c r="IU795" s="5"/>
      <c r="IV795" s="5"/>
    </row>
    <row r="796" spans="1:256" s="210" customFormat="1">
      <c r="A796" s="122"/>
      <c r="B796" s="116"/>
      <c r="C796" s="117"/>
      <c r="D796" s="118"/>
      <c r="E796" s="119"/>
      <c r="F796" s="120"/>
      <c r="G796" s="121"/>
      <c r="H796" s="6"/>
      <c r="I796" s="40"/>
      <c r="J796" s="41"/>
      <c r="K796" s="42"/>
      <c r="L796" s="38"/>
      <c r="N796" s="39"/>
      <c r="O796" s="39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  <c r="DT796" s="5"/>
      <c r="DU796" s="5"/>
      <c r="DV796" s="5"/>
      <c r="DW796" s="5"/>
      <c r="DX796" s="5"/>
      <c r="DY796" s="5"/>
      <c r="DZ796" s="5"/>
      <c r="EA796" s="5"/>
      <c r="EB796" s="5"/>
      <c r="EC796" s="5"/>
      <c r="ED796" s="5"/>
      <c r="EE796" s="5"/>
      <c r="EF796" s="5"/>
      <c r="EG796" s="5"/>
      <c r="EH796" s="5"/>
      <c r="EI796" s="5"/>
      <c r="EJ796" s="5"/>
      <c r="EK796" s="5"/>
      <c r="EL796" s="5"/>
      <c r="EM796" s="5"/>
      <c r="EN796" s="5"/>
      <c r="EO796" s="5"/>
      <c r="EP796" s="5"/>
      <c r="EQ796" s="5"/>
      <c r="ER796" s="5"/>
      <c r="ES796" s="5"/>
      <c r="ET796" s="5"/>
      <c r="EU796" s="5"/>
      <c r="EV796" s="5"/>
      <c r="EW796" s="5"/>
      <c r="EX796" s="5"/>
      <c r="EY796" s="5"/>
      <c r="EZ796" s="5"/>
      <c r="FA796" s="5"/>
      <c r="FB796" s="5"/>
      <c r="FC796" s="5"/>
      <c r="FD796" s="5"/>
      <c r="FE796" s="5"/>
      <c r="FF796" s="5"/>
      <c r="FG796" s="5"/>
      <c r="FH796" s="5"/>
      <c r="FI796" s="5"/>
      <c r="FJ796" s="5"/>
      <c r="FK796" s="5"/>
      <c r="FL796" s="5"/>
      <c r="FM796" s="5"/>
      <c r="FN796" s="5"/>
      <c r="FO796" s="5"/>
      <c r="FP796" s="5"/>
      <c r="FQ796" s="5"/>
      <c r="FR796" s="5"/>
      <c r="FS796" s="5"/>
      <c r="FT796" s="5"/>
      <c r="FU796" s="5"/>
      <c r="FV796" s="5"/>
      <c r="FW796" s="5"/>
      <c r="FX796" s="5"/>
      <c r="FY796" s="5"/>
      <c r="FZ796" s="5"/>
      <c r="GA796" s="5"/>
      <c r="GB796" s="5"/>
      <c r="GC796" s="5"/>
      <c r="GD796" s="5"/>
      <c r="GE796" s="5"/>
      <c r="GF796" s="5"/>
      <c r="GG796" s="5"/>
      <c r="GH796" s="5"/>
      <c r="GI796" s="5"/>
      <c r="GJ796" s="5"/>
      <c r="GK796" s="5"/>
      <c r="GL796" s="5"/>
      <c r="GM796" s="5"/>
      <c r="GN796" s="5"/>
      <c r="GO796" s="5"/>
      <c r="GP796" s="5"/>
      <c r="GQ796" s="5"/>
      <c r="GR796" s="5"/>
      <c r="GS796" s="5"/>
      <c r="GT796" s="5"/>
      <c r="GU796" s="5"/>
      <c r="GV796" s="5"/>
      <c r="GW796" s="5"/>
      <c r="GX796" s="5"/>
      <c r="GY796" s="5"/>
      <c r="GZ796" s="5"/>
      <c r="HA796" s="5"/>
      <c r="HB796" s="5"/>
      <c r="HC796" s="5"/>
      <c r="HD796" s="5"/>
      <c r="HE796" s="5"/>
      <c r="HF796" s="5"/>
      <c r="HG796" s="5"/>
      <c r="HH796" s="5"/>
      <c r="HI796" s="5"/>
      <c r="HJ796" s="5"/>
      <c r="HK796" s="5"/>
      <c r="HL796" s="5"/>
      <c r="HM796" s="5"/>
      <c r="HN796" s="5"/>
      <c r="HO796" s="5"/>
      <c r="HP796" s="5"/>
      <c r="HQ796" s="5"/>
      <c r="HR796" s="5"/>
      <c r="HS796" s="5"/>
      <c r="HT796" s="5"/>
      <c r="HU796" s="5"/>
      <c r="HV796" s="5"/>
      <c r="HW796" s="5"/>
      <c r="HX796" s="5"/>
      <c r="HY796" s="5"/>
      <c r="HZ796" s="5"/>
      <c r="IA796" s="5"/>
      <c r="IB796" s="5"/>
      <c r="IC796" s="5"/>
      <c r="ID796" s="5"/>
      <c r="IE796" s="5"/>
      <c r="IF796" s="5"/>
      <c r="IG796" s="5"/>
      <c r="IH796" s="5"/>
      <c r="II796" s="5"/>
      <c r="IJ796" s="5"/>
      <c r="IK796" s="5"/>
      <c r="IL796" s="5"/>
      <c r="IM796" s="5"/>
      <c r="IN796" s="5"/>
      <c r="IO796" s="5"/>
      <c r="IP796" s="5"/>
      <c r="IQ796" s="5"/>
      <c r="IR796" s="5"/>
      <c r="IS796" s="5"/>
      <c r="IT796" s="5"/>
      <c r="IU796" s="5"/>
      <c r="IV796" s="5"/>
    </row>
    <row r="798" spans="1:256" s="210" customFormat="1">
      <c r="A798" s="122"/>
      <c r="B798" s="116"/>
      <c r="C798" s="117"/>
      <c r="D798" s="118"/>
      <c r="E798" s="119"/>
      <c r="F798" s="120"/>
      <c r="G798" s="121"/>
      <c r="H798" s="6"/>
      <c r="I798" s="40"/>
      <c r="J798" s="41"/>
      <c r="K798" s="42"/>
      <c r="L798" s="38"/>
      <c r="N798" s="39"/>
      <c r="O798" s="39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5"/>
      <c r="DW798" s="5"/>
      <c r="DX798" s="5"/>
      <c r="DY798" s="5"/>
      <c r="DZ798" s="5"/>
      <c r="EA798" s="5"/>
      <c r="EB798" s="5"/>
      <c r="EC798" s="5"/>
      <c r="ED798" s="5"/>
      <c r="EE798" s="5"/>
      <c r="EF798" s="5"/>
      <c r="EG798" s="5"/>
      <c r="EH798" s="5"/>
      <c r="EI798" s="5"/>
      <c r="EJ798" s="5"/>
      <c r="EK798" s="5"/>
      <c r="EL798" s="5"/>
      <c r="EM798" s="5"/>
      <c r="EN798" s="5"/>
      <c r="EO798" s="5"/>
      <c r="EP798" s="5"/>
      <c r="EQ798" s="5"/>
      <c r="ER798" s="5"/>
      <c r="ES798" s="5"/>
      <c r="ET798" s="5"/>
      <c r="EU798" s="5"/>
      <c r="EV798" s="5"/>
      <c r="EW798" s="5"/>
      <c r="EX798" s="5"/>
      <c r="EY798" s="5"/>
      <c r="EZ798" s="5"/>
      <c r="FA798" s="5"/>
      <c r="FB798" s="5"/>
      <c r="FC798" s="5"/>
      <c r="FD798" s="5"/>
      <c r="FE798" s="5"/>
      <c r="FF798" s="5"/>
      <c r="FG798" s="5"/>
      <c r="FH798" s="5"/>
      <c r="FI798" s="5"/>
      <c r="FJ798" s="5"/>
      <c r="FK798" s="5"/>
      <c r="FL798" s="5"/>
      <c r="FM798" s="5"/>
      <c r="FN798" s="5"/>
      <c r="FO798" s="5"/>
      <c r="FP798" s="5"/>
      <c r="FQ798" s="5"/>
      <c r="FR798" s="5"/>
      <c r="FS798" s="5"/>
      <c r="FT798" s="5"/>
      <c r="FU798" s="5"/>
      <c r="FV798" s="5"/>
      <c r="FW798" s="5"/>
      <c r="FX798" s="5"/>
      <c r="FY798" s="5"/>
      <c r="FZ798" s="5"/>
      <c r="GA798" s="5"/>
      <c r="GB798" s="5"/>
      <c r="GC798" s="5"/>
      <c r="GD798" s="5"/>
      <c r="GE798" s="5"/>
      <c r="GF798" s="5"/>
      <c r="GG798" s="5"/>
      <c r="GH798" s="5"/>
      <c r="GI798" s="5"/>
      <c r="GJ798" s="5"/>
      <c r="GK798" s="5"/>
      <c r="GL798" s="5"/>
      <c r="GM798" s="5"/>
      <c r="GN798" s="5"/>
      <c r="GO798" s="5"/>
      <c r="GP798" s="5"/>
      <c r="GQ798" s="5"/>
      <c r="GR798" s="5"/>
      <c r="GS798" s="5"/>
      <c r="GT798" s="5"/>
      <c r="GU798" s="5"/>
      <c r="GV798" s="5"/>
      <c r="GW798" s="5"/>
      <c r="GX798" s="5"/>
      <c r="GY798" s="5"/>
      <c r="GZ798" s="5"/>
      <c r="HA798" s="5"/>
      <c r="HB798" s="5"/>
      <c r="HC798" s="5"/>
      <c r="HD798" s="5"/>
      <c r="HE798" s="5"/>
      <c r="HF798" s="5"/>
      <c r="HG798" s="5"/>
      <c r="HH798" s="5"/>
      <c r="HI798" s="5"/>
      <c r="HJ798" s="5"/>
      <c r="HK798" s="5"/>
      <c r="HL798" s="5"/>
      <c r="HM798" s="5"/>
      <c r="HN798" s="5"/>
      <c r="HO798" s="5"/>
      <c r="HP798" s="5"/>
      <c r="HQ798" s="5"/>
      <c r="HR798" s="5"/>
      <c r="HS798" s="5"/>
      <c r="HT798" s="5"/>
      <c r="HU798" s="5"/>
      <c r="HV798" s="5"/>
      <c r="HW798" s="5"/>
      <c r="HX798" s="5"/>
      <c r="HY798" s="5"/>
      <c r="HZ798" s="5"/>
      <c r="IA798" s="5"/>
      <c r="IB798" s="5"/>
      <c r="IC798" s="5"/>
      <c r="ID798" s="5"/>
      <c r="IE798" s="5"/>
      <c r="IF798" s="5"/>
      <c r="IG798" s="5"/>
      <c r="IH798" s="5"/>
      <c r="II798" s="5"/>
      <c r="IJ798" s="5"/>
      <c r="IK798" s="5"/>
      <c r="IL798" s="5"/>
      <c r="IM798" s="5"/>
      <c r="IN798" s="5"/>
      <c r="IO798" s="5"/>
      <c r="IP798" s="5"/>
      <c r="IQ798" s="5"/>
      <c r="IR798" s="5"/>
      <c r="IS798" s="5"/>
      <c r="IT798" s="5"/>
      <c r="IU798" s="5"/>
      <c r="IV798" s="5"/>
    </row>
    <row r="799" spans="1:256" s="210" customFormat="1">
      <c r="A799" s="122"/>
      <c r="B799" s="116"/>
      <c r="C799" s="117"/>
      <c r="D799" s="118"/>
      <c r="E799" s="119"/>
      <c r="F799" s="120"/>
      <c r="G799" s="121"/>
      <c r="H799" s="6"/>
      <c r="I799" s="40"/>
      <c r="J799" s="41"/>
      <c r="K799" s="42"/>
      <c r="L799" s="38"/>
      <c r="N799" s="39"/>
      <c r="O799" s="39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  <c r="DS799" s="5"/>
      <c r="DT799" s="5"/>
      <c r="DU799" s="5"/>
      <c r="DV799" s="5"/>
      <c r="DW799" s="5"/>
      <c r="DX799" s="5"/>
      <c r="DY799" s="5"/>
      <c r="DZ799" s="5"/>
      <c r="EA799" s="5"/>
      <c r="EB799" s="5"/>
      <c r="EC799" s="5"/>
      <c r="ED799" s="5"/>
      <c r="EE799" s="5"/>
      <c r="EF799" s="5"/>
      <c r="EG799" s="5"/>
      <c r="EH799" s="5"/>
      <c r="EI799" s="5"/>
      <c r="EJ799" s="5"/>
      <c r="EK799" s="5"/>
      <c r="EL799" s="5"/>
      <c r="EM799" s="5"/>
      <c r="EN799" s="5"/>
      <c r="EO799" s="5"/>
      <c r="EP799" s="5"/>
      <c r="EQ799" s="5"/>
      <c r="ER799" s="5"/>
      <c r="ES799" s="5"/>
      <c r="ET799" s="5"/>
      <c r="EU799" s="5"/>
      <c r="EV799" s="5"/>
      <c r="EW799" s="5"/>
      <c r="EX799" s="5"/>
      <c r="EY799" s="5"/>
      <c r="EZ799" s="5"/>
      <c r="FA799" s="5"/>
      <c r="FB799" s="5"/>
      <c r="FC799" s="5"/>
      <c r="FD799" s="5"/>
      <c r="FE799" s="5"/>
      <c r="FF799" s="5"/>
      <c r="FG799" s="5"/>
      <c r="FH799" s="5"/>
      <c r="FI799" s="5"/>
      <c r="FJ799" s="5"/>
      <c r="FK799" s="5"/>
      <c r="FL799" s="5"/>
      <c r="FM799" s="5"/>
      <c r="FN799" s="5"/>
      <c r="FO799" s="5"/>
      <c r="FP799" s="5"/>
      <c r="FQ799" s="5"/>
      <c r="FR799" s="5"/>
      <c r="FS799" s="5"/>
      <c r="FT799" s="5"/>
      <c r="FU799" s="5"/>
      <c r="FV799" s="5"/>
      <c r="FW799" s="5"/>
      <c r="FX799" s="5"/>
      <c r="FY799" s="5"/>
      <c r="FZ799" s="5"/>
      <c r="GA799" s="5"/>
      <c r="GB799" s="5"/>
      <c r="GC799" s="5"/>
      <c r="GD799" s="5"/>
      <c r="GE799" s="5"/>
      <c r="GF799" s="5"/>
      <c r="GG799" s="5"/>
      <c r="GH799" s="5"/>
      <c r="GI799" s="5"/>
      <c r="GJ799" s="5"/>
      <c r="GK799" s="5"/>
      <c r="GL799" s="5"/>
      <c r="GM799" s="5"/>
      <c r="GN799" s="5"/>
      <c r="GO799" s="5"/>
      <c r="GP799" s="5"/>
      <c r="GQ799" s="5"/>
      <c r="GR799" s="5"/>
      <c r="GS799" s="5"/>
      <c r="GT799" s="5"/>
      <c r="GU799" s="5"/>
      <c r="GV799" s="5"/>
      <c r="GW799" s="5"/>
      <c r="GX799" s="5"/>
      <c r="GY799" s="5"/>
      <c r="GZ799" s="5"/>
      <c r="HA799" s="5"/>
      <c r="HB799" s="5"/>
      <c r="HC799" s="5"/>
      <c r="HD799" s="5"/>
      <c r="HE799" s="5"/>
      <c r="HF799" s="5"/>
      <c r="HG799" s="5"/>
      <c r="HH799" s="5"/>
      <c r="HI799" s="5"/>
      <c r="HJ799" s="5"/>
      <c r="HK799" s="5"/>
      <c r="HL799" s="5"/>
      <c r="HM799" s="5"/>
      <c r="HN799" s="5"/>
      <c r="HO799" s="5"/>
      <c r="HP799" s="5"/>
      <c r="HQ799" s="5"/>
      <c r="HR799" s="5"/>
      <c r="HS799" s="5"/>
      <c r="HT799" s="5"/>
      <c r="HU799" s="5"/>
      <c r="HV799" s="5"/>
      <c r="HW799" s="5"/>
      <c r="HX799" s="5"/>
      <c r="HY799" s="5"/>
      <c r="HZ799" s="5"/>
      <c r="IA799" s="5"/>
      <c r="IB799" s="5"/>
      <c r="IC799" s="5"/>
      <c r="ID799" s="5"/>
      <c r="IE799" s="5"/>
      <c r="IF799" s="5"/>
      <c r="IG799" s="5"/>
      <c r="IH799" s="5"/>
      <c r="II799" s="5"/>
      <c r="IJ799" s="5"/>
      <c r="IK799" s="5"/>
      <c r="IL799" s="5"/>
      <c r="IM799" s="5"/>
      <c r="IN799" s="5"/>
      <c r="IO799" s="5"/>
      <c r="IP799" s="5"/>
      <c r="IQ799" s="5"/>
      <c r="IR799" s="5"/>
      <c r="IS799" s="5"/>
      <c r="IT799" s="5"/>
      <c r="IU799" s="5"/>
      <c r="IV799" s="5"/>
    </row>
    <row r="800" spans="1:256" s="210" customFormat="1">
      <c r="A800" s="122"/>
      <c r="B800" s="116"/>
      <c r="C800" s="117"/>
      <c r="D800" s="118"/>
      <c r="E800" s="119"/>
      <c r="F800" s="120"/>
      <c r="G800" s="121"/>
      <c r="H800" s="6"/>
      <c r="I800" s="40"/>
      <c r="J800" s="41"/>
      <c r="K800" s="42"/>
      <c r="L800" s="38"/>
      <c r="N800" s="39"/>
      <c r="O800" s="39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  <c r="DT800" s="5"/>
      <c r="DU800" s="5"/>
      <c r="DV800" s="5"/>
      <c r="DW800" s="5"/>
      <c r="DX800" s="5"/>
      <c r="DY800" s="5"/>
      <c r="DZ800" s="5"/>
      <c r="EA800" s="5"/>
      <c r="EB800" s="5"/>
      <c r="EC800" s="5"/>
      <c r="ED800" s="5"/>
      <c r="EE800" s="5"/>
      <c r="EF800" s="5"/>
      <c r="EG800" s="5"/>
      <c r="EH800" s="5"/>
      <c r="EI800" s="5"/>
      <c r="EJ800" s="5"/>
      <c r="EK800" s="5"/>
      <c r="EL800" s="5"/>
      <c r="EM800" s="5"/>
      <c r="EN800" s="5"/>
      <c r="EO800" s="5"/>
      <c r="EP800" s="5"/>
      <c r="EQ800" s="5"/>
      <c r="ER800" s="5"/>
      <c r="ES800" s="5"/>
      <c r="ET800" s="5"/>
      <c r="EU800" s="5"/>
      <c r="EV800" s="5"/>
      <c r="EW800" s="5"/>
      <c r="EX800" s="5"/>
      <c r="EY800" s="5"/>
      <c r="EZ800" s="5"/>
      <c r="FA800" s="5"/>
      <c r="FB800" s="5"/>
      <c r="FC800" s="5"/>
      <c r="FD800" s="5"/>
      <c r="FE800" s="5"/>
      <c r="FF800" s="5"/>
      <c r="FG800" s="5"/>
      <c r="FH800" s="5"/>
      <c r="FI800" s="5"/>
      <c r="FJ800" s="5"/>
      <c r="FK800" s="5"/>
      <c r="FL800" s="5"/>
      <c r="FM800" s="5"/>
      <c r="FN800" s="5"/>
      <c r="FO800" s="5"/>
      <c r="FP800" s="5"/>
      <c r="FQ800" s="5"/>
      <c r="FR800" s="5"/>
      <c r="FS800" s="5"/>
      <c r="FT800" s="5"/>
      <c r="FU800" s="5"/>
      <c r="FV800" s="5"/>
      <c r="FW800" s="5"/>
      <c r="FX800" s="5"/>
      <c r="FY800" s="5"/>
      <c r="FZ800" s="5"/>
      <c r="GA800" s="5"/>
      <c r="GB800" s="5"/>
      <c r="GC800" s="5"/>
      <c r="GD800" s="5"/>
      <c r="GE800" s="5"/>
      <c r="GF800" s="5"/>
      <c r="GG800" s="5"/>
      <c r="GH800" s="5"/>
      <c r="GI800" s="5"/>
      <c r="GJ800" s="5"/>
      <c r="GK800" s="5"/>
      <c r="GL800" s="5"/>
      <c r="GM800" s="5"/>
      <c r="GN800" s="5"/>
      <c r="GO800" s="5"/>
      <c r="GP800" s="5"/>
      <c r="GQ800" s="5"/>
      <c r="GR800" s="5"/>
      <c r="GS800" s="5"/>
      <c r="GT800" s="5"/>
      <c r="GU800" s="5"/>
      <c r="GV800" s="5"/>
      <c r="GW800" s="5"/>
      <c r="GX800" s="5"/>
      <c r="GY800" s="5"/>
      <c r="GZ800" s="5"/>
      <c r="HA800" s="5"/>
      <c r="HB800" s="5"/>
      <c r="HC800" s="5"/>
      <c r="HD800" s="5"/>
      <c r="HE800" s="5"/>
      <c r="HF800" s="5"/>
      <c r="HG800" s="5"/>
      <c r="HH800" s="5"/>
      <c r="HI800" s="5"/>
      <c r="HJ800" s="5"/>
      <c r="HK800" s="5"/>
      <c r="HL800" s="5"/>
      <c r="HM800" s="5"/>
      <c r="HN800" s="5"/>
      <c r="HO800" s="5"/>
      <c r="HP800" s="5"/>
      <c r="HQ800" s="5"/>
      <c r="HR800" s="5"/>
      <c r="HS800" s="5"/>
      <c r="HT800" s="5"/>
      <c r="HU800" s="5"/>
      <c r="HV800" s="5"/>
      <c r="HW800" s="5"/>
      <c r="HX800" s="5"/>
      <c r="HY800" s="5"/>
      <c r="HZ800" s="5"/>
      <c r="IA800" s="5"/>
      <c r="IB800" s="5"/>
      <c r="IC800" s="5"/>
      <c r="ID800" s="5"/>
      <c r="IE800" s="5"/>
      <c r="IF800" s="5"/>
      <c r="IG800" s="5"/>
      <c r="IH800" s="5"/>
      <c r="II800" s="5"/>
      <c r="IJ800" s="5"/>
      <c r="IK800" s="5"/>
      <c r="IL800" s="5"/>
      <c r="IM800" s="5"/>
      <c r="IN800" s="5"/>
      <c r="IO800" s="5"/>
      <c r="IP800" s="5"/>
      <c r="IQ800" s="5"/>
      <c r="IR800" s="5"/>
      <c r="IS800" s="5"/>
      <c r="IT800" s="5"/>
      <c r="IU800" s="5"/>
      <c r="IV800" s="5"/>
    </row>
    <row r="802" spans="1:256" s="210" customFormat="1">
      <c r="A802" s="122"/>
      <c r="B802" s="116"/>
      <c r="C802" s="117"/>
      <c r="D802" s="118"/>
      <c r="E802" s="119"/>
      <c r="F802" s="120"/>
      <c r="G802" s="121"/>
      <c r="H802" s="6"/>
      <c r="I802" s="40"/>
      <c r="J802" s="41"/>
      <c r="K802" s="42"/>
      <c r="L802" s="38"/>
      <c r="N802" s="39"/>
      <c r="O802" s="39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5"/>
      <c r="DW802" s="5"/>
      <c r="DX802" s="5"/>
      <c r="DY802" s="5"/>
      <c r="DZ802" s="5"/>
      <c r="EA802" s="5"/>
      <c r="EB802" s="5"/>
      <c r="EC802" s="5"/>
      <c r="ED802" s="5"/>
      <c r="EE802" s="5"/>
      <c r="EF802" s="5"/>
      <c r="EG802" s="5"/>
      <c r="EH802" s="5"/>
      <c r="EI802" s="5"/>
      <c r="EJ802" s="5"/>
      <c r="EK802" s="5"/>
      <c r="EL802" s="5"/>
      <c r="EM802" s="5"/>
      <c r="EN802" s="5"/>
      <c r="EO802" s="5"/>
      <c r="EP802" s="5"/>
      <c r="EQ802" s="5"/>
      <c r="ER802" s="5"/>
      <c r="ES802" s="5"/>
      <c r="ET802" s="5"/>
      <c r="EU802" s="5"/>
      <c r="EV802" s="5"/>
      <c r="EW802" s="5"/>
      <c r="EX802" s="5"/>
      <c r="EY802" s="5"/>
      <c r="EZ802" s="5"/>
      <c r="FA802" s="5"/>
      <c r="FB802" s="5"/>
      <c r="FC802" s="5"/>
      <c r="FD802" s="5"/>
      <c r="FE802" s="5"/>
      <c r="FF802" s="5"/>
      <c r="FG802" s="5"/>
      <c r="FH802" s="5"/>
      <c r="FI802" s="5"/>
      <c r="FJ802" s="5"/>
      <c r="FK802" s="5"/>
      <c r="FL802" s="5"/>
      <c r="FM802" s="5"/>
      <c r="FN802" s="5"/>
      <c r="FO802" s="5"/>
      <c r="FP802" s="5"/>
      <c r="FQ802" s="5"/>
      <c r="FR802" s="5"/>
      <c r="FS802" s="5"/>
      <c r="FT802" s="5"/>
      <c r="FU802" s="5"/>
      <c r="FV802" s="5"/>
      <c r="FW802" s="5"/>
      <c r="FX802" s="5"/>
      <c r="FY802" s="5"/>
      <c r="FZ802" s="5"/>
      <c r="GA802" s="5"/>
      <c r="GB802" s="5"/>
      <c r="GC802" s="5"/>
      <c r="GD802" s="5"/>
      <c r="GE802" s="5"/>
      <c r="GF802" s="5"/>
      <c r="GG802" s="5"/>
      <c r="GH802" s="5"/>
      <c r="GI802" s="5"/>
      <c r="GJ802" s="5"/>
      <c r="GK802" s="5"/>
      <c r="GL802" s="5"/>
      <c r="GM802" s="5"/>
      <c r="GN802" s="5"/>
      <c r="GO802" s="5"/>
      <c r="GP802" s="5"/>
      <c r="GQ802" s="5"/>
      <c r="GR802" s="5"/>
      <c r="GS802" s="5"/>
      <c r="GT802" s="5"/>
      <c r="GU802" s="5"/>
      <c r="GV802" s="5"/>
      <c r="GW802" s="5"/>
      <c r="GX802" s="5"/>
      <c r="GY802" s="5"/>
      <c r="GZ802" s="5"/>
      <c r="HA802" s="5"/>
      <c r="HB802" s="5"/>
      <c r="HC802" s="5"/>
      <c r="HD802" s="5"/>
      <c r="HE802" s="5"/>
      <c r="HF802" s="5"/>
      <c r="HG802" s="5"/>
      <c r="HH802" s="5"/>
      <c r="HI802" s="5"/>
      <c r="HJ802" s="5"/>
      <c r="HK802" s="5"/>
      <c r="HL802" s="5"/>
      <c r="HM802" s="5"/>
      <c r="HN802" s="5"/>
      <c r="HO802" s="5"/>
      <c r="HP802" s="5"/>
      <c r="HQ802" s="5"/>
      <c r="HR802" s="5"/>
      <c r="HS802" s="5"/>
      <c r="HT802" s="5"/>
      <c r="HU802" s="5"/>
      <c r="HV802" s="5"/>
      <c r="HW802" s="5"/>
      <c r="HX802" s="5"/>
      <c r="HY802" s="5"/>
      <c r="HZ802" s="5"/>
      <c r="IA802" s="5"/>
      <c r="IB802" s="5"/>
      <c r="IC802" s="5"/>
      <c r="ID802" s="5"/>
      <c r="IE802" s="5"/>
      <c r="IF802" s="5"/>
      <c r="IG802" s="5"/>
      <c r="IH802" s="5"/>
      <c r="II802" s="5"/>
      <c r="IJ802" s="5"/>
      <c r="IK802" s="5"/>
      <c r="IL802" s="5"/>
      <c r="IM802" s="5"/>
      <c r="IN802" s="5"/>
      <c r="IO802" s="5"/>
      <c r="IP802" s="5"/>
      <c r="IQ802" s="5"/>
      <c r="IR802" s="5"/>
      <c r="IS802" s="5"/>
      <c r="IT802" s="5"/>
      <c r="IU802" s="5"/>
      <c r="IV802" s="5"/>
    </row>
    <row r="804" spans="1:256" s="210" customFormat="1">
      <c r="A804" s="122"/>
      <c r="B804" s="116"/>
      <c r="C804" s="117"/>
      <c r="D804" s="118"/>
      <c r="E804" s="119"/>
      <c r="F804" s="120"/>
      <c r="G804" s="121"/>
      <c r="H804" s="6"/>
      <c r="I804" s="40"/>
      <c r="J804" s="41"/>
      <c r="K804" s="42"/>
      <c r="L804" s="38"/>
      <c r="N804" s="39"/>
      <c r="O804" s="39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  <c r="DT804" s="5"/>
      <c r="DU804" s="5"/>
      <c r="DV804" s="5"/>
      <c r="DW804" s="5"/>
      <c r="DX804" s="5"/>
      <c r="DY804" s="5"/>
      <c r="DZ804" s="5"/>
      <c r="EA804" s="5"/>
      <c r="EB804" s="5"/>
      <c r="EC804" s="5"/>
      <c r="ED804" s="5"/>
      <c r="EE804" s="5"/>
      <c r="EF804" s="5"/>
      <c r="EG804" s="5"/>
      <c r="EH804" s="5"/>
      <c r="EI804" s="5"/>
      <c r="EJ804" s="5"/>
      <c r="EK804" s="5"/>
      <c r="EL804" s="5"/>
      <c r="EM804" s="5"/>
      <c r="EN804" s="5"/>
      <c r="EO804" s="5"/>
      <c r="EP804" s="5"/>
      <c r="EQ804" s="5"/>
      <c r="ER804" s="5"/>
      <c r="ES804" s="5"/>
      <c r="ET804" s="5"/>
      <c r="EU804" s="5"/>
      <c r="EV804" s="5"/>
      <c r="EW804" s="5"/>
      <c r="EX804" s="5"/>
      <c r="EY804" s="5"/>
      <c r="EZ804" s="5"/>
      <c r="FA804" s="5"/>
      <c r="FB804" s="5"/>
      <c r="FC804" s="5"/>
      <c r="FD804" s="5"/>
      <c r="FE804" s="5"/>
      <c r="FF804" s="5"/>
      <c r="FG804" s="5"/>
      <c r="FH804" s="5"/>
      <c r="FI804" s="5"/>
      <c r="FJ804" s="5"/>
      <c r="FK804" s="5"/>
      <c r="FL804" s="5"/>
      <c r="FM804" s="5"/>
      <c r="FN804" s="5"/>
      <c r="FO804" s="5"/>
      <c r="FP804" s="5"/>
      <c r="FQ804" s="5"/>
      <c r="FR804" s="5"/>
      <c r="FS804" s="5"/>
      <c r="FT804" s="5"/>
      <c r="FU804" s="5"/>
      <c r="FV804" s="5"/>
      <c r="FW804" s="5"/>
      <c r="FX804" s="5"/>
      <c r="FY804" s="5"/>
      <c r="FZ804" s="5"/>
      <c r="GA804" s="5"/>
      <c r="GB804" s="5"/>
      <c r="GC804" s="5"/>
      <c r="GD804" s="5"/>
      <c r="GE804" s="5"/>
      <c r="GF804" s="5"/>
      <c r="GG804" s="5"/>
      <c r="GH804" s="5"/>
      <c r="GI804" s="5"/>
      <c r="GJ804" s="5"/>
      <c r="GK804" s="5"/>
      <c r="GL804" s="5"/>
      <c r="GM804" s="5"/>
      <c r="GN804" s="5"/>
      <c r="GO804" s="5"/>
      <c r="GP804" s="5"/>
      <c r="GQ804" s="5"/>
      <c r="GR804" s="5"/>
      <c r="GS804" s="5"/>
      <c r="GT804" s="5"/>
      <c r="GU804" s="5"/>
      <c r="GV804" s="5"/>
      <c r="GW804" s="5"/>
      <c r="GX804" s="5"/>
      <c r="GY804" s="5"/>
      <c r="GZ804" s="5"/>
      <c r="HA804" s="5"/>
      <c r="HB804" s="5"/>
      <c r="HC804" s="5"/>
      <c r="HD804" s="5"/>
      <c r="HE804" s="5"/>
      <c r="HF804" s="5"/>
      <c r="HG804" s="5"/>
      <c r="HH804" s="5"/>
      <c r="HI804" s="5"/>
      <c r="HJ804" s="5"/>
      <c r="HK804" s="5"/>
      <c r="HL804" s="5"/>
      <c r="HM804" s="5"/>
      <c r="HN804" s="5"/>
      <c r="HO804" s="5"/>
      <c r="HP804" s="5"/>
      <c r="HQ804" s="5"/>
      <c r="HR804" s="5"/>
      <c r="HS804" s="5"/>
      <c r="HT804" s="5"/>
      <c r="HU804" s="5"/>
      <c r="HV804" s="5"/>
      <c r="HW804" s="5"/>
      <c r="HX804" s="5"/>
      <c r="HY804" s="5"/>
      <c r="HZ804" s="5"/>
      <c r="IA804" s="5"/>
      <c r="IB804" s="5"/>
      <c r="IC804" s="5"/>
      <c r="ID804" s="5"/>
      <c r="IE804" s="5"/>
      <c r="IF804" s="5"/>
      <c r="IG804" s="5"/>
      <c r="IH804" s="5"/>
      <c r="II804" s="5"/>
      <c r="IJ804" s="5"/>
      <c r="IK804" s="5"/>
      <c r="IL804" s="5"/>
      <c r="IM804" s="5"/>
      <c r="IN804" s="5"/>
      <c r="IO804" s="5"/>
      <c r="IP804" s="5"/>
      <c r="IQ804" s="5"/>
      <c r="IR804" s="5"/>
      <c r="IS804" s="5"/>
      <c r="IT804" s="5"/>
      <c r="IU804" s="5"/>
      <c r="IV804" s="5"/>
    </row>
    <row r="806" spans="1:256" s="210" customFormat="1">
      <c r="A806" s="122"/>
      <c r="B806" s="116"/>
      <c r="C806" s="117"/>
      <c r="D806" s="118"/>
      <c r="E806" s="119"/>
      <c r="F806" s="120"/>
      <c r="G806" s="121"/>
      <c r="H806" s="6"/>
      <c r="I806" s="40"/>
      <c r="J806" s="41"/>
      <c r="K806" s="42"/>
      <c r="L806" s="38"/>
      <c r="N806" s="39"/>
      <c r="O806" s="39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5"/>
      <c r="DW806" s="5"/>
      <c r="DX806" s="5"/>
      <c r="DY806" s="5"/>
      <c r="DZ806" s="5"/>
      <c r="EA806" s="5"/>
      <c r="EB806" s="5"/>
      <c r="EC806" s="5"/>
      <c r="ED806" s="5"/>
      <c r="EE806" s="5"/>
      <c r="EF806" s="5"/>
      <c r="EG806" s="5"/>
      <c r="EH806" s="5"/>
      <c r="EI806" s="5"/>
      <c r="EJ806" s="5"/>
      <c r="EK806" s="5"/>
      <c r="EL806" s="5"/>
      <c r="EM806" s="5"/>
      <c r="EN806" s="5"/>
      <c r="EO806" s="5"/>
      <c r="EP806" s="5"/>
      <c r="EQ806" s="5"/>
      <c r="ER806" s="5"/>
      <c r="ES806" s="5"/>
      <c r="ET806" s="5"/>
      <c r="EU806" s="5"/>
      <c r="EV806" s="5"/>
      <c r="EW806" s="5"/>
      <c r="EX806" s="5"/>
      <c r="EY806" s="5"/>
      <c r="EZ806" s="5"/>
      <c r="FA806" s="5"/>
      <c r="FB806" s="5"/>
      <c r="FC806" s="5"/>
      <c r="FD806" s="5"/>
      <c r="FE806" s="5"/>
      <c r="FF806" s="5"/>
      <c r="FG806" s="5"/>
      <c r="FH806" s="5"/>
      <c r="FI806" s="5"/>
      <c r="FJ806" s="5"/>
      <c r="FK806" s="5"/>
      <c r="FL806" s="5"/>
      <c r="FM806" s="5"/>
      <c r="FN806" s="5"/>
      <c r="FO806" s="5"/>
      <c r="FP806" s="5"/>
      <c r="FQ806" s="5"/>
      <c r="FR806" s="5"/>
      <c r="FS806" s="5"/>
      <c r="FT806" s="5"/>
      <c r="FU806" s="5"/>
      <c r="FV806" s="5"/>
      <c r="FW806" s="5"/>
      <c r="FX806" s="5"/>
      <c r="FY806" s="5"/>
      <c r="FZ806" s="5"/>
      <c r="GA806" s="5"/>
      <c r="GB806" s="5"/>
      <c r="GC806" s="5"/>
      <c r="GD806" s="5"/>
      <c r="GE806" s="5"/>
      <c r="GF806" s="5"/>
      <c r="GG806" s="5"/>
      <c r="GH806" s="5"/>
      <c r="GI806" s="5"/>
      <c r="GJ806" s="5"/>
      <c r="GK806" s="5"/>
      <c r="GL806" s="5"/>
      <c r="GM806" s="5"/>
      <c r="GN806" s="5"/>
      <c r="GO806" s="5"/>
      <c r="GP806" s="5"/>
      <c r="GQ806" s="5"/>
      <c r="GR806" s="5"/>
      <c r="GS806" s="5"/>
      <c r="GT806" s="5"/>
      <c r="GU806" s="5"/>
      <c r="GV806" s="5"/>
      <c r="GW806" s="5"/>
      <c r="GX806" s="5"/>
      <c r="GY806" s="5"/>
      <c r="GZ806" s="5"/>
      <c r="HA806" s="5"/>
      <c r="HB806" s="5"/>
      <c r="HC806" s="5"/>
      <c r="HD806" s="5"/>
      <c r="HE806" s="5"/>
      <c r="HF806" s="5"/>
      <c r="HG806" s="5"/>
      <c r="HH806" s="5"/>
      <c r="HI806" s="5"/>
      <c r="HJ806" s="5"/>
      <c r="HK806" s="5"/>
      <c r="HL806" s="5"/>
      <c r="HM806" s="5"/>
      <c r="HN806" s="5"/>
      <c r="HO806" s="5"/>
      <c r="HP806" s="5"/>
      <c r="HQ806" s="5"/>
      <c r="HR806" s="5"/>
      <c r="HS806" s="5"/>
      <c r="HT806" s="5"/>
      <c r="HU806" s="5"/>
      <c r="HV806" s="5"/>
      <c r="HW806" s="5"/>
      <c r="HX806" s="5"/>
      <c r="HY806" s="5"/>
      <c r="HZ806" s="5"/>
      <c r="IA806" s="5"/>
      <c r="IB806" s="5"/>
      <c r="IC806" s="5"/>
      <c r="ID806" s="5"/>
      <c r="IE806" s="5"/>
      <c r="IF806" s="5"/>
      <c r="IG806" s="5"/>
      <c r="IH806" s="5"/>
      <c r="II806" s="5"/>
      <c r="IJ806" s="5"/>
      <c r="IK806" s="5"/>
      <c r="IL806" s="5"/>
      <c r="IM806" s="5"/>
      <c r="IN806" s="5"/>
      <c r="IO806" s="5"/>
      <c r="IP806" s="5"/>
      <c r="IQ806" s="5"/>
      <c r="IR806" s="5"/>
      <c r="IS806" s="5"/>
      <c r="IT806" s="5"/>
      <c r="IU806" s="5"/>
      <c r="IV806" s="5"/>
    </row>
    <row r="808" spans="1:256" s="210" customFormat="1">
      <c r="A808" s="122"/>
      <c r="B808" s="116"/>
      <c r="C808" s="117"/>
      <c r="D808" s="118"/>
      <c r="E808" s="119"/>
      <c r="F808" s="120"/>
      <c r="G808" s="121"/>
      <c r="H808" s="6"/>
      <c r="I808" s="40"/>
      <c r="J808" s="41"/>
      <c r="K808" s="42"/>
      <c r="L808" s="38"/>
      <c r="N808" s="39"/>
      <c r="O808" s="39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  <c r="DS808" s="5"/>
      <c r="DT808" s="5"/>
      <c r="DU808" s="5"/>
      <c r="DV808" s="5"/>
      <c r="DW808" s="5"/>
      <c r="DX808" s="5"/>
      <c r="DY808" s="5"/>
      <c r="DZ808" s="5"/>
      <c r="EA808" s="5"/>
      <c r="EB808" s="5"/>
      <c r="EC808" s="5"/>
      <c r="ED808" s="5"/>
      <c r="EE808" s="5"/>
      <c r="EF808" s="5"/>
      <c r="EG808" s="5"/>
      <c r="EH808" s="5"/>
      <c r="EI808" s="5"/>
      <c r="EJ808" s="5"/>
      <c r="EK808" s="5"/>
      <c r="EL808" s="5"/>
      <c r="EM808" s="5"/>
      <c r="EN808" s="5"/>
      <c r="EO808" s="5"/>
      <c r="EP808" s="5"/>
      <c r="EQ808" s="5"/>
      <c r="ER808" s="5"/>
      <c r="ES808" s="5"/>
      <c r="ET808" s="5"/>
      <c r="EU808" s="5"/>
      <c r="EV808" s="5"/>
      <c r="EW808" s="5"/>
      <c r="EX808" s="5"/>
      <c r="EY808" s="5"/>
      <c r="EZ808" s="5"/>
      <c r="FA808" s="5"/>
      <c r="FB808" s="5"/>
      <c r="FC808" s="5"/>
      <c r="FD808" s="5"/>
      <c r="FE808" s="5"/>
      <c r="FF808" s="5"/>
      <c r="FG808" s="5"/>
      <c r="FH808" s="5"/>
      <c r="FI808" s="5"/>
      <c r="FJ808" s="5"/>
      <c r="FK808" s="5"/>
      <c r="FL808" s="5"/>
      <c r="FM808" s="5"/>
      <c r="FN808" s="5"/>
      <c r="FO808" s="5"/>
      <c r="FP808" s="5"/>
      <c r="FQ808" s="5"/>
      <c r="FR808" s="5"/>
      <c r="FS808" s="5"/>
      <c r="FT808" s="5"/>
      <c r="FU808" s="5"/>
      <c r="FV808" s="5"/>
      <c r="FW808" s="5"/>
      <c r="FX808" s="5"/>
      <c r="FY808" s="5"/>
      <c r="FZ808" s="5"/>
      <c r="GA808" s="5"/>
      <c r="GB808" s="5"/>
      <c r="GC808" s="5"/>
      <c r="GD808" s="5"/>
      <c r="GE808" s="5"/>
      <c r="GF808" s="5"/>
      <c r="GG808" s="5"/>
      <c r="GH808" s="5"/>
      <c r="GI808" s="5"/>
      <c r="GJ808" s="5"/>
      <c r="GK808" s="5"/>
      <c r="GL808" s="5"/>
      <c r="GM808" s="5"/>
      <c r="GN808" s="5"/>
      <c r="GO808" s="5"/>
      <c r="GP808" s="5"/>
      <c r="GQ808" s="5"/>
      <c r="GR808" s="5"/>
      <c r="GS808" s="5"/>
      <c r="GT808" s="5"/>
      <c r="GU808" s="5"/>
      <c r="GV808" s="5"/>
      <c r="GW808" s="5"/>
      <c r="GX808" s="5"/>
      <c r="GY808" s="5"/>
      <c r="GZ808" s="5"/>
      <c r="HA808" s="5"/>
      <c r="HB808" s="5"/>
      <c r="HC808" s="5"/>
      <c r="HD808" s="5"/>
      <c r="HE808" s="5"/>
      <c r="HF808" s="5"/>
      <c r="HG808" s="5"/>
      <c r="HH808" s="5"/>
      <c r="HI808" s="5"/>
      <c r="HJ808" s="5"/>
      <c r="HK808" s="5"/>
      <c r="HL808" s="5"/>
      <c r="HM808" s="5"/>
      <c r="HN808" s="5"/>
      <c r="HO808" s="5"/>
      <c r="HP808" s="5"/>
      <c r="HQ808" s="5"/>
      <c r="HR808" s="5"/>
      <c r="HS808" s="5"/>
      <c r="HT808" s="5"/>
      <c r="HU808" s="5"/>
      <c r="HV808" s="5"/>
      <c r="HW808" s="5"/>
      <c r="HX808" s="5"/>
      <c r="HY808" s="5"/>
      <c r="HZ808" s="5"/>
      <c r="IA808" s="5"/>
      <c r="IB808" s="5"/>
      <c r="IC808" s="5"/>
      <c r="ID808" s="5"/>
      <c r="IE808" s="5"/>
      <c r="IF808" s="5"/>
      <c r="IG808" s="5"/>
      <c r="IH808" s="5"/>
      <c r="II808" s="5"/>
      <c r="IJ808" s="5"/>
      <c r="IK808" s="5"/>
      <c r="IL808" s="5"/>
      <c r="IM808" s="5"/>
      <c r="IN808" s="5"/>
      <c r="IO808" s="5"/>
      <c r="IP808" s="5"/>
      <c r="IQ808" s="5"/>
      <c r="IR808" s="5"/>
      <c r="IS808" s="5"/>
      <c r="IT808" s="5"/>
      <c r="IU808" s="5"/>
      <c r="IV808" s="5"/>
    </row>
    <row r="809" spans="1:256" s="210" customFormat="1">
      <c r="A809" s="122"/>
      <c r="B809" s="116"/>
      <c r="C809" s="117"/>
      <c r="D809" s="118"/>
      <c r="E809" s="119"/>
      <c r="F809" s="120"/>
      <c r="G809" s="121"/>
      <c r="H809" s="6"/>
      <c r="I809" s="40"/>
      <c r="J809" s="41"/>
      <c r="K809" s="42"/>
      <c r="L809" s="38"/>
      <c r="N809" s="39"/>
      <c r="O809" s="39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  <c r="DT809" s="5"/>
      <c r="DU809" s="5"/>
      <c r="DV809" s="5"/>
      <c r="DW809" s="5"/>
      <c r="DX809" s="5"/>
      <c r="DY809" s="5"/>
      <c r="DZ809" s="5"/>
      <c r="EA809" s="5"/>
      <c r="EB809" s="5"/>
      <c r="EC809" s="5"/>
      <c r="ED809" s="5"/>
      <c r="EE809" s="5"/>
      <c r="EF809" s="5"/>
      <c r="EG809" s="5"/>
      <c r="EH809" s="5"/>
      <c r="EI809" s="5"/>
      <c r="EJ809" s="5"/>
      <c r="EK809" s="5"/>
      <c r="EL809" s="5"/>
      <c r="EM809" s="5"/>
      <c r="EN809" s="5"/>
      <c r="EO809" s="5"/>
      <c r="EP809" s="5"/>
      <c r="EQ809" s="5"/>
      <c r="ER809" s="5"/>
      <c r="ES809" s="5"/>
      <c r="ET809" s="5"/>
      <c r="EU809" s="5"/>
      <c r="EV809" s="5"/>
      <c r="EW809" s="5"/>
      <c r="EX809" s="5"/>
      <c r="EY809" s="5"/>
      <c r="EZ809" s="5"/>
      <c r="FA809" s="5"/>
      <c r="FB809" s="5"/>
      <c r="FC809" s="5"/>
      <c r="FD809" s="5"/>
      <c r="FE809" s="5"/>
      <c r="FF809" s="5"/>
      <c r="FG809" s="5"/>
      <c r="FH809" s="5"/>
      <c r="FI809" s="5"/>
      <c r="FJ809" s="5"/>
      <c r="FK809" s="5"/>
      <c r="FL809" s="5"/>
      <c r="FM809" s="5"/>
      <c r="FN809" s="5"/>
      <c r="FO809" s="5"/>
      <c r="FP809" s="5"/>
      <c r="FQ809" s="5"/>
      <c r="FR809" s="5"/>
      <c r="FS809" s="5"/>
      <c r="FT809" s="5"/>
      <c r="FU809" s="5"/>
      <c r="FV809" s="5"/>
      <c r="FW809" s="5"/>
      <c r="FX809" s="5"/>
      <c r="FY809" s="5"/>
      <c r="FZ809" s="5"/>
      <c r="GA809" s="5"/>
      <c r="GB809" s="5"/>
      <c r="GC809" s="5"/>
      <c r="GD809" s="5"/>
      <c r="GE809" s="5"/>
      <c r="GF809" s="5"/>
      <c r="GG809" s="5"/>
      <c r="GH809" s="5"/>
      <c r="GI809" s="5"/>
      <c r="GJ809" s="5"/>
      <c r="GK809" s="5"/>
      <c r="GL809" s="5"/>
      <c r="GM809" s="5"/>
      <c r="GN809" s="5"/>
      <c r="GO809" s="5"/>
      <c r="GP809" s="5"/>
      <c r="GQ809" s="5"/>
      <c r="GR809" s="5"/>
      <c r="GS809" s="5"/>
      <c r="GT809" s="5"/>
      <c r="GU809" s="5"/>
      <c r="GV809" s="5"/>
      <c r="GW809" s="5"/>
      <c r="GX809" s="5"/>
      <c r="GY809" s="5"/>
      <c r="GZ809" s="5"/>
      <c r="HA809" s="5"/>
      <c r="HB809" s="5"/>
      <c r="HC809" s="5"/>
      <c r="HD809" s="5"/>
      <c r="HE809" s="5"/>
      <c r="HF809" s="5"/>
      <c r="HG809" s="5"/>
      <c r="HH809" s="5"/>
      <c r="HI809" s="5"/>
      <c r="HJ809" s="5"/>
      <c r="HK809" s="5"/>
      <c r="HL809" s="5"/>
      <c r="HM809" s="5"/>
      <c r="HN809" s="5"/>
      <c r="HO809" s="5"/>
      <c r="HP809" s="5"/>
      <c r="HQ809" s="5"/>
      <c r="HR809" s="5"/>
      <c r="HS809" s="5"/>
      <c r="HT809" s="5"/>
      <c r="HU809" s="5"/>
      <c r="HV809" s="5"/>
      <c r="HW809" s="5"/>
      <c r="HX809" s="5"/>
      <c r="HY809" s="5"/>
      <c r="HZ809" s="5"/>
      <c r="IA809" s="5"/>
      <c r="IB809" s="5"/>
      <c r="IC809" s="5"/>
      <c r="ID809" s="5"/>
      <c r="IE809" s="5"/>
      <c r="IF809" s="5"/>
      <c r="IG809" s="5"/>
      <c r="IH809" s="5"/>
      <c r="II809" s="5"/>
      <c r="IJ809" s="5"/>
      <c r="IK809" s="5"/>
      <c r="IL809" s="5"/>
      <c r="IM809" s="5"/>
      <c r="IN809" s="5"/>
      <c r="IO809" s="5"/>
      <c r="IP809" s="5"/>
      <c r="IQ809" s="5"/>
      <c r="IR809" s="5"/>
      <c r="IS809" s="5"/>
      <c r="IT809" s="5"/>
      <c r="IU809" s="5"/>
      <c r="IV809" s="5"/>
    </row>
    <row r="810" spans="1:256" s="210" customFormat="1">
      <c r="A810" s="122"/>
      <c r="B810" s="116"/>
      <c r="C810" s="117"/>
      <c r="D810" s="118"/>
      <c r="E810" s="119"/>
      <c r="F810" s="120"/>
      <c r="G810" s="121"/>
      <c r="H810" s="6"/>
      <c r="I810" s="40"/>
      <c r="J810" s="41"/>
      <c r="K810" s="42"/>
      <c r="L810" s="38"/>
      <c r="N810" s="39"/>
      <c r="O810" s="39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5"/>
      <c r="DW810" s="5"/>
      <c r="DX810" s="5"/>
      <c r="DY810" s="5"/>
      <c r="DZ810" s="5"/>
      <c r="EA810" s="5"/>
      <c r="EB810" s="5"/>
      <c r="EC810" s="5"/>
      <c r="ED810" s="5"/>
      <c r="EE810" s="5"/>
      <c r="EF810" s="5"/>
      <c r="EG810" s="5"/>
      <c r="EH810" s="5"/>
      <c r="EI810" s="5"/>
      <c r="EJ810" s="5"/>
      <c r="EK810" s="5"/>
      <c r="EL810" s="5"/>
      <c r="EM810" s="5"/>
      <c r="EN810" s="5"/>
      <c r="EO810" s="5"/>
      <c r="EP810" s="5"/>
      <c r="EQ810" s="5"/>
      <c r="ER810" s="5"/>
      <c r="ES810" s="5"/>
      <c r="ET810" s="5"/>
      <c r="EU810" s="5"/>
      <c r="EV810" s="5"/>
      <c r="EW810" s="5"/>
      <c r="EX810" s="5"/>
      <c r="EY810" s="5"/>
      <c r="EZ810" s="5"/>
      <c r="FA810" s="5"/>
      <c r="FB810" s="5"/>
      <c r="FC810" s="5"/>
      <c r="FD810" s="5"/>
      <c r="FE810" s="5"/>
      <c r="FF810" s="5"/>
      <c r="FG810" s="5"/>
      <c r="FH810" s="5"/>
      <c r="FI810" s="5"/>
      <c r="FJ810" s="5"/>
      <c r="FK810" s="5"/>
      <c r="FL810" s="5"/>
      <c r="FM810" s="5"/>
      <c r="FN810" s="5"/>
      <c r="FO810" s="5"/>
      <c r="FP810" s="5"/>
      <c r="FQ810" s="5"/>
      <c r="FR810" s="5"/>
      <c r="FS810" s="5"/>
      <c r="FT810" s="5"/>
      <c r="FU810" s="5"/>
      <c r="FV810" s="5"/>
      <c r="FW810" s="5"/>
      <c r="FX810" s="5"/>
      <c r="FY810" s="5"/>
      <c r="FZ810" s="5"/>
      <c r="GA810" s="5"/>
      <c r="GB810" s="5"/>
      <c r="GC810" s="5"/>
      <c r="GD810" s="5"/>
      <c r="GE810" s="5"/>
      <c r="GF810" s="5"/>
      <c r="GG810" s="5"/>
      <c r="GH810" s="5"/>
      <c r="GI810" s="5"/>
      <c r="GJ810" s="5"/>
      <c r="GK810" s="5"/>
      <c r="GL810" s="5"/>
      <c r="GM810" s="5"/>
      <c r="GN810" s="5"/>
      <c r="GO810" s="5"/>
      <c r="GP810" s="5"/>
      <c r="GQ810" s="5"/>
      <c r="GR810" s="5"/>
      <c r="GS810" s="5"/>
      <c r="GT810" s="5"/>
      <c r="GU810" s="5"/>
      <c r="GV810" s="5"/>
      <c r="GW810" s="5"/>
      <c r="GX810" s="5"/>
      <c r="GY810" s="5"/>
      <c r="GZ810" s="5"/>
      <c r="HA810" s="5"/>
      <c r="HB810" s="5"/>
      <c r="HC810" s="5"/>
      <c r="HD810" s="5"/>
      <c r="HE810" s="5"/>
      <c r="HF810" s="5"/>
      <c r="HG810" s="5"/>
      <c r="HH810" s="5"/>
      <c r="HI810" s="5"/>
      <c r="HJ810" s="5"/>
      <c r="HK810" s="5"/>
      <c r="HL810" s="5"/>
      <c r="HM810" s="5"/>
      <c r="HN810" s="5"/>
      <c r="HO810" s="5"/>
      <c r="HP810" s="5"/>
      <c r="HQ810" s="5"/>
      <c r="HR810" s="5"/>
      <c r="HS810" s="5"/>
      <c r="HT810" s="5"/>
      <c r="HU810" s="5"/>
      <c r="HV810" s="5"/>
      <c r="HW810" s="5"/>
      <c r="HX810" s="5"/>
      <c r="HY810" s="5"/>
      <c r="HZ810" s="5"/>
      <c r="IA810" s="5"/>
      <c r="IB810" s="5"/>
      <c r="IC810" s="5"/>
      <c r="ID810" s="5"/>
      <c r="IE810" s="5"/>
      <c r="IF810" s="5"/>
      <c r="IG810" s="5"/>
      <c r="IH810" s="5"/>
      <c r="II810" s="5"/>
      <c r="IJ810" s="5"/>
      <c r="IK810" s="5"/>
      <c r="IL810" s="5"/>
      <c r="IM810" s="5"/>
      <c r="IN810" s="5"/>
      <c r="IO810" s="5"/>
      <c r="IP810" s="5"/>
      <c r="IQ810" s="5"/>
      <c r="IR810" s="5"/>
      <c r="IS810" s="5"/>
      <c r="IT810" s="5"/>
      <c r="IU810" s="5"/>
      <c r="IV810" s="5"/>
    </row>
    <row r="811" spans="1:256" s="210" customFormat="1">
      <c r="A811" s="122"/>
      <c r="B811" s="116"/>
      <c r="C811" s="117"/>
      <c r="D811" s="118"/>
      <c r="E811" s="119"/>
      <c r="F811" s="120"/>
      <c r="G811" s="121"/>
      <c r="H811" s="6"/>
      <c r="I811" s="40"/>
      <c r="J811" s="41"/>
      <c r="K811" s="42"/>
      <c r="L811" s="38"/>
      <c r="N811" s="39"/>
      <c r="O811" s="39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  <c r="DT811" s="5"/>
      <c r="DU811" s="5"/>
      <c r="DV811" s="5"/>
      <c r="DW811" s="5"/>
      <c r="DX811" s="5"/>
      <c r="DY811" s="5"/>
      <c r="DZ811" s="5"/>
      <c r="EA811" s="5"/>
      <c r="EB811" s="5"/>
      <c r="EC811" s="5"/>
      <c r="ED811" s="5"/>
      <c r="EE811" s="5"/>
      <c r="EF811" s="5"/>
      <c r="EG811" s="5"/>
      <c r="EH811" s="5"/>
      <c r="EI811" s="5"/>
      <c r="EJ811" s="5"/>
      <c r="EK811" s="5"/>
      <c r="EL811" s="5"/>
      <c r="EM811" s="5"/>
      <c r="EN811" s="5"/>
      <c r="EO811" s="5"/>
      <c r="EP811" s="5"/>
      <c r="EQ811" s="5"/>
      <c r="ER811" s="5"/>
      <c r="ES811" s="5"/>
      <c r="ET811" s="5"/>
      <c r="EU811" s="5"/>
      <c r="EV811" s="5"/>
      <c r="EW811" s="5"/>
      <c r="EX811" s="5"/>
      <c r="EY811" s="5"/>
      <c r="EZ811" s="5"/>
      <c r="FA811" s="5"/>
      <c r="FB811" s="5"/>
      <c r="FC811" s="5"/>
      <c r="FD811" s="5"/>
      <c r="FE811" s="5"/>
      <c r="FF811" s="5"/>
      <c r="FG811" s="5"/>
      <c r="FH811" s="5"/>
      <c r="FI811" s="5"/>
      <c r="FJ811" s="5"/>
      <c r="FK811" s="5"/>
      <c r="FL811" s="5"/>
      <c r="FM811" s="5"/>
      <c r="FN811" s="5"/>
      <c r="FO811" s="5"/>
      <c r="FP811" s="5"/>
      <c r="FQ811" s="5"/>
      <c r="FR811" s="5"/>
      <c r="FS811" s="5"/>
      <c r="FT811" s="5"/>
      <c r="FU811" s="5"/>
      <c r="FV811" s="5"/>
      <c r="FW811" s="5"/>
      <c r="FX811" s="5"/>
      <c r="FY811" s="5"/>
      <c r="FZ811" s="5"/>
      <c r="GA811" s="5"/>
      <c r="GB811" s="5"/>
      <c r="GC811" s="5"/>
      <c r="GD811" s="5"/>
      <c r="GE811" s="5"/>
      <c r="GF811" s="5"/>
      <c r="GG811" s="5"/>
      <c r="GH811" s="5"/>
      <c r="GI811" s="5"/>
      <c r="GJ811" s="5"/>
      <c r="GK811" s="5"/>
      <c r="GL811" s="5"/>
      <c r="GM811" s="5"/>
      <c r="GN811" s="5"/>
      <c r="GO811" s="5"/>
      <c r="GP811" s="5"/>
      <c r="GQ811" s="5"/>
      <c r="GR811" s="5"/>
      <c r="GS811" s="5"/>
      <c r="GT811" s="5"/>
      <c r="GU811" s="5"/>
      <c r="GV811" s="5"/>
      <c r="GW811" s="5"/>
      <c r="GX811" s="5"/>
      <c r="GY811" s="5"/>
      <c r="GZ811" s="5"/>
      <c r="HA811" s="5"/>
      <c r="HB811" s="5"/>
      <c r="HC811" s="5"/>
      <c r="HD811" s="5"/>
      <c r="HE811" s="5"/>
      <c r="HF811" s="5"/>
      <c r="HG811" s="5"/>
      <c r="HH811" s="5"/>
      <c r="HI811" s="5"/>
      <c r="HJ811" s="5"/>
      <c r="HK811" s="5"/>
      <c r="HL811" s="5"/>
      <c r="HM811" s="5"/>
      <c r="HN811" s="5"/>
      <c r="HO811" s="5"/>
      <c r="HP811" s="5"/>
      <c r="HQ811" s="5"/>
      <c r="HR811" s="5"/>
      <c r="HS811" s="5"/>
      <c r="HT811" s="5"/>
      <c r="HU811" s="5"/>
      <c r="HV811" s="5"/>
      <c r="HW811" s="5"/>
      <c r="HX811" s="5"/>
      <c r="HY811" s="5"/>
      <c r="HZ811" s="5"/>
      <c r="IA811" s="5"/>
      <c r="IB811" s="5"/>
      <c r="IC811" s="5"/>
      <c r="ID811" s="5"/>
      <c r="IE811" s="5"/>
      <c r="IF811" s="5"/>
      <c r="IG811" s="5"/>
      <c r="IH811" s="5"/>
      <c r="II811" s="5"/>
      <c r="IJ811" s="5"/>
      <c r="IK811" s="5"/>
      <c r="IL811" s="5"/>
      <c r="IM811" s="5"/>
      <c r="IN811" s="5"/>
      <c r="IO811" s="5"/>
      <c r="IP811" s="5"/>
      <c r="IQ811" s="5"/>
      <c r="IR811" s="5"/>
      <c r="IS811" s="5"/>
      <c r="IT811" s="5"/>
      <c r="IU811" s="5"/>
      <c r="IV811" s="5"/>
    </row>
    <row r="812" spans="1:256" s="210" customFormat="1">
      <c r="A812" s="122"/>
      <c r="B812" s="116"/>
      <c r="C812" s="117"/>
      <c r="D812" s="118"/>
      <c r="E812" s="119"/>
      <c r="F812" s="120"/>
      <c r="G812" s="121"/>
      <c r="H812" s="6"/>
      <c r="I812" s="40"/>
      <c r="J812" s="41"/>
      <c r="K812" s="42"/>
      <c r="L812" s="38"/>
      <c r="N812" s="39"/>
      <c r="O812" s="39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  <c r="DT812" s="5"/>
      <c r="DU812" s="5"/>
      <c r="DV812" s="5"/>
      <c r="DW812" s="5"/>
      <c r="DX812" s="5"/>
      <c r="DY812" s="5"/>
      <c r="DZ812" s="5"/>
      <c r="EA812" s="5"/>
      <c r="EB812" s="5"/>
      <c r="EC812" s="5"/>
      <c r="ED812" s="5"/>
      <c r="EE812" s="5"/>
      <c r="EF812" s="5"/>
      <c r="EG812" s="5"/>
      <c r="EH812" s="5"/>
      <c r="EI812" s="5"/>
      <c r="EJ812" s="5"/>
      <c r="EK812" s="5"/>
      <c r="EL812" s="5"/>
      <c r="EM812" s="5"/>
      <c r="EN812" s="5"/>
      <c r="EO812" s="5"/>
      <c r="EP812" s="5"/>
      <c r="EQ812" s="5"/>
      <c r="ER812" s="5"/>
      <c r="ES812" s="5"/>
      <c r="ET812" s="5"/>
      <c r="EU812" s="5"/>
      <c r="EV812" s="5"/>
      <c r="EW812" s="5"/>
      <c r="EX812" s="5"/>
      <c r="EY812" s="5"/>
      <c r="EZ812" s="5"/>
      <c r="FA812" s="5"/>
      <c r="FB812" s="5"/>
      <c r="FC812" s="5"/>
      <c r="FD812" s="5"/>
      <c r="FE812" s="5"/>
      <c r="FF812" s="5"/>
      <c r="FG812" s="5"/>
      <c r="FH812" s="5"/>
      <c r="FI812" s="5"/>
      <c r="FJ812" s="5"/>
      <c r="FK812" s="5"/>
      <c r="FL812" s="5"/>
      <c r="FM812" s="5"/>
      <c r="FN812" s="5"/>
      <c r="FO812" s="5"/>
      <c r="FP812" s="5"/>
      <c r="FQ812" s="5"/>
      <c r="FR812" s="5"/>
      <c r="FS812" s="5"/>
      <c r="FT812" s="5"/>
      <c r="FU812" s="5"/>
      <c r="FV812" s="5"/>
      <c r="FW812" s="5"/>
      <c r="FX812" s="5"/>
      <c r="FY812" s="5"/>
      <c r="FZ812" s="5"/>
      <c r="GA812" s="5"/>
      <c r="GB812" s="5"/>
      <c r="GC812" s="5"/>
      <c r="GD812" s="5"/>
      <c r="GE812" s="5"/>
      <c r="GF812" s="5"/>
      <c r="GG812" s="5"/>
      <c r="GH812" s="5"/>
      <c r="GI812" s="5"/>
      <c r="GJ812" s="5"/>
      <c r="GK812" s="5"/>
      <c r="GL812" s="5"/>
      <c r="GM812" s="5"/>
      <c r="GN812" s="5"/>
      <c r="GO812" s="5"/>
      <c r="GP812" s="5"/>
      <c r="GQ812" s="5"/>
      <c r="GR812" s="5"/>
      <c r="GS812" s="5"/>
      <c r="GT812" s="5"/>
      <c r="GU812" s="5"/>
      <c r="GV812" s="5"/>
      <c r="GW812" s="5"/>
      <c r="GX812" s="5"/>
      <c r="GY812" s="5"/>
      <c r="GZ812" s="5"/>
      <c r="HA812" s="5"/>
      <c r="HB812" s="5"/>
      <c r="HC812" s="5"/>
      <c r="HD812" s="5"/>
      <c r="HE812" s="5"/>
      <c r="HF812" s="5"/>
      <c r="HG812" s="5"/>
      <c r="HH812" s="5"/>
      <c r="HI812" s="5"/>
      <c r="HJ812" s="5"/>
      <c r="HK812" s="5"/>
      <c r="HL812" s="5"/>
      <c r="HM812" s="5"/>
      <c r="HN812" s="5"/>
      <c r="HO812" s="5"/>
      <c r="HP812" s="5"/>
      <c r="HQ812" s="5"/>
      <c r="HR812" s="5"/>
      <c r="HS812" s="5"/>
      <c r="HT812" s="5"/>
      <c r="HU812" s="5"/>
      <c r="HV812" s="5"/>
      <c r="HW812" s="5"/>
      <c r="HX812" s="5"/>
      <c r="HY812" s="5"/>
      <c r="HZ812" s="5"/>
      <c r="IA812" s="5"/>
      <c r="IB812" s="5"/>
      <c r="IC812" s="5"/>
      <c r="ID812" s="5"/>
      <c r="IE812" s="5"/>
      <c r="IF812" s="5"/>
      <c r="IG812" s="5"/>
      <c r="IH812" s="5"/>
      <c r="II812" s="5"/>
      <c r="IJ812" s="5"/>
      <c r="IK812" s="5"/>
      <c r="IL812" s="5"/>
      <c r="IM812" s="5"/>
      <c r="IN812" s="5"/>
      <c r="IO812" s="5"/>
      <c r="IP812" s="5"/>
      <c r="IQ812" s="5"/>
      <c r="IR812" s="5"/>
      <c r="IS812" s="5"/>
      <c r="IT812" s="5"/>
      <c r="IU812" s="5"/>
      <c r="IV812" s="5"/>
    </row>
    <row r="813" spans="1:256" s="210" customFormat="1">
      <c r="A813" s="122"/>
      <c r="B813" s="116"/>
      <c r="C813" s="117"/>
      <c r="D813" s="118"/>
      <c r="E813" s="119"/>
      <c r="F813" s="120"/>
      <c r="G813" s="121"/>
      <c r="H813" s="6"/>
      <c r="I813" s="40"/>
      <c r="J813" s="41"/>
      <c r="K813" s="42"/>
      <c r="L813" s="38"/>
      <c r="N813" s="39"/>
      <c r="O813" s="39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  <c r="DS813" s="5"/>
      <c r="DT813" s="5"/>
      <c r="DU813" s="5"/>
      <c r="DV813" s="5"/>
      <c r="DW813" s="5"/>
      <c r="DX813" s="5"/>
      <c r="DY813" s="5"/>
      <c r="DZ813" s="5"/>
      <c r="EA813" s="5"/>
      <c r="EB813" s="5"/>
      <c r="EC813" s="5"/>
      <c r="ED813" s="5"/>
      <c r="EE813" s="5"/>
      <c r="EF813" s="5"/>
      <c r="EG813" s="5"/>
      <c r="EH813" s="5"/>
      <c r="EI813" s="5"/>
      <c r="EJ813" s="5"/>
      <c r="EK813" s="5"/>
      <c r="EL813" s="5"/>
      <c r="EM813" s="5"/>
      <c r="EN813" s="5"/>
      <c r="EO813" s="5"/>
      <c r="EP813" s="5"/>
      <c r="EQ813" s="5"/>
      <c r="ER813" s="5"/>
      <c r="ES813" s="5"/>
      <c r="ET813" s="5"/>
      <c r="EU813" s="5"/>
      <c r="EV813" s="5"/>
      <c r="EW813" s="5"/>
      <c r="EX813" s="5"/>
      <c r="EY813" s="5"/>
      <c r="EZ813" s="5"/>
      <c r="FA813" s="5"/>
      <c r="FB813" s="5"/>
      <c r="FC813" s="5"/>
      <c r="FD813" s="5"/>
      <c r="FE813" s="5"/>
      <c r="FF813" s="5"/>
      <c r="FG813" s="5"/>
      <c r="FH813" s="5"/>
      <c r="FI813" s="5"/>
      <c r="FJ813" s="5"/>
      <c r="FK813" s="5"/>
      <c r="FL813" s="5"/>
      <c r="FM813" s="5"/>
      <c r="FN813" s="5"/>
      <c r="FO813" s="5"/>
      <c r="FP813" s="5"/>
      <c r="FQ813" s="5"/>
      <c r="FR813" s="5"/>
      <c r="FS813" s="5"/>
      <c r="FT813" s="5"/>
      <c r="FU813" s="5"/>
      <c r="FV813" s="5"/>
      <c r="FW813" s="5"/>
      <c r="FX813" s="5"/>
      <c r="FY813" s="5"/>
      <c r="FZ813" s="5"/>
      <c r="GA813" s="5"/>
      <c r="GB813" s="5"/>
      <c r="GC813" s="5"/>
      <c r="GD813" s="5"/>
      <c r="GE813" s="5"/>
      <c r="GF813" s="5"/>
      <c r="GG813" s="5"/>
      <c r="GH813" s="5"/>
      <c r="GI813" s="5"/>
      <c r="GJ813" s="5"/>
      <c r="GK813" s="5"/>
      <c r="GL813" s="5"/>
      <c r="GM813" s="5"/>
      <c r="GN813" s="5"/>
      <c r="GO813" s="5"/>
      <c r="GP813" s="5"/>
      <c r="GQ813" s="5"/>
      <c r="GR813" s="5"/>
      <c r="GS813" s="5"/>
      <c r="GT813" s="5"/>
      <c r="GU813" s="5"/>
      <c r="GV813" s="5"/>
      <c r="GW813" s="5"/>
      <c r="GX813" s="5"/>
      <c r="GY813" s="5"/>
      <c r="GZ813" s="5"/>
      <c r="HA813" s="5"/>
      <c r="HB813" s="5"/>
      <c r="HC813" s="5"/>
      <c r="HD813" s="5"/>
      <c r="HE813" s="5"/>
      <c r="HF813" s="5"/>
      <c r="HG813" s="5"/>
      <c r="HH813" s="5"/>
      <c r="HI813" s="5"/>
      <c r="HJ813" s="5"/>
      <c r="HK813" s="5"/>
      <c r="HL813" s="5"/>
      <c r="HM813" s="5"/>
      <c r="HN813" s="5"/>
      <c r="HO813" s="5"/>
      <c r="HP813" s="5"/>
      <c r="HQ813" s="5"/>
      <c r="HR813" s="5"/>
      <c r="HS813" s="5"/>
      <c r="HT813" s="5"/>
      <c r="HU813" s="5"/>
      <c r="HV813" s="5"/>
      <c r="HW813" s="5"/>
      <c r="HX813" s="5"/>
      <c r="HY813" s="5"/>
      <c r="HZ813" s="5"/>
      <c r="IA813" s="5"/>
      <c r="IB813" s="5"/>
      <c r="IC813" s="5"/>
      <c r="ID813" s="5"/>
      <c r="IE813" s="5"/>
      <c r="IF813" s="5"/>
      <c r="IG813" s="5"/>
      <c r="IH813" s="5"/>
      <c r="II813" s="5"/>
      <c r="IJ813" s="5"/>
      <c r="IK813" s="5"/>
      <c r="IL813" s="5"/>
      <c r="IM813" s="5"/>
      <c r="IN813" s="5"/>
      <c r="IO813" s="5"/>
      <c r="IP813" s="5"/>
      <c r="IQ813" s="5"/>
      <c r="IR813" s="5"/>
      <c r="IS813" s="5"/>
      <c r="IT813" s="5"/>
      <c r="IU813" s="5"/>
      <c r="IV813" s="5"/>
    </row>
    <row r="814" spans="1:256" s="210" customFormat="1">
      <c r="A814" s="122"/>
      <c r="B814" s="116"/>
      <c r="C814" s="117"/>
      <c r="D814" s="118"/>
      <c r="E814" s="119"/>
      <c r="F814" s="120"/>
      <c r="G814" s="121"/>
      <c r="H814" s="6"/>
      <c r="I814" s="40"/>
      <c r="J814" s="41"/>
      <c r="K814" s="42"/>
      <c r="L814" s="38"/>
      <c r="N814" s="39"/>
      <c r="O814" s="39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5"/>
      <c r="DW814" s="5"/>
      <c r="DX814" s="5"/>
      <c r="DY814" s="5"/>
      <c r="DZ814" s="5"/>
      <c r="EA814" s="5"/>
      <c r="EB814" s="5"/>
      <c r="EC814" s="5"/>
      <c r="ED814" s="5"/>
      <c r="EE814" s="5"/>
      <c r="EF814" s="5"/>
      <c r="EG814" s="5"/>
      <c r="EH814" s="5"/>
      <c r="EI814" s="5"/>
      <c r="EJ814" s="5"/>
      <c r="EK814" s="5"/>
      <c r="EL814" s="5"/>
      <c r="EM814" s="5"/>
      <c r="EN814" s="5"/>
      <c r="EO814" s="5"/>
      <c r="EP814" s="5"/>
      <c r="EQ814" s="5"/>
      <c r="ER814" s="5"/>
      <c r="ES814" s="5"/>
      <c r="ET814" s="5"/>
      <c r="EU814" s="5"/>
      <c r="EV814" s="5"/>
      <c r="EW814" s="5"/>
      <c r="EX814" s="5"/>
      <c r="EY814" s="5"/>
      <c r="EZ814" s="5"/>
      <c r="FA814" s="5"/>
      <c r="FB814" s="5"/>
      <c r="FC814" s="5"/>
      <c r="FD814" s="5"/>
      <c r="FE814" s="5"/>
      <c r="FF814" s="5"/>
      <c r="FG814" s="5"/>
      <c r="FH814" s="5"/>
      <c r="FI814" s="5"/>
      <c r="FJ814" s="5"/>
      <c r="FK814" s="5"/>
      <c r="FL814" s="5"/>
      <c r="FM814" s="5"/>
      <c r="FN814" s="5"/>
      <c r="FO814" s="5"/>
      <c r="FP814" s="5"/>
      <c r="FQ814" s="5"/>
      <c r="FR814" s="5"/>
      <c r="FS814" s="5"/>
      <c r="FT814" s="5"/>
      <c r="FU814" s="5"/>
      <c r="FV814" s="5"/>
      <c r="FW814" s="5"/>
      <c r="FX814" s="5"/>
      <c r="FY814" s="5"/>
      <c r="FZ814" s="5"/>
      <c r="GA814" s="5"/>
      <c r="GB814" s="5"/>
      <c r="GC814" s="5"/>
      <c r="GD814" s="5"/>
      <c r="GE814" s="5"/>
      <c r="GF814" s="5"/>
      <c r="GG814" s="5"/>
      <c r="GH814" s="5"/>
      <c r="GI814" s="5"/>
      <c r="GJ814" s="5"/>
      <c r="GK814" s="5"/>
      <c r="GL814" s="5"/>
      <c r="GM814" s="5"/>
      <c r="GN814" s="5"/>
      <c r="GO814" s="5"/>
      <c r="GP814" s="5"/>
      <c r="GQ814" s="5"/>
      <c r="GR814" s="5"/>
      <c r="GS814" s="5"/>
      <c r="GT814" s="5"/>
      <c r="GU814" s="5"/>
      <c r="GV814" s="5"/>
      <c r="GW814" s="5"/>
      <c r="GX814" s="5"/>
      <c r="GY814" s="5"/>
      <c r="GZ814" s="5"/>
      <c r="HA814" s="5"/>
      <c r="HB814" s="5"/>
      <c r="HC814" s="5"/>
      <c r="HD814" s="5"/>
      <c r="HE814" s="5"/>
      <c r="HF814" s="5"/>
      <c r="HG814" s="5"/>
      <c r="HH814" s="5"/>
      <c r="HI814" s="5"/>
      <c r="HJ814" s="5"/>
      <c r="HK814" s="5"/>
      <c r="HL814" s="5"/>
      <c r="HM814" s="5"/>
      <c r="HN814" s="5"/>
      <c r="HO814" s="5"/>
      <c r="HP814" s="5"/>
      <c r="HQ814" s="5"/>
      <c r="HR814" s="5"/>
      <c r="HS814" s="5"/>
      <c r="HT814" s="5"/>
      <c r="HU814" s="5"/>
      <c r="HV814" s="5"/>
      <c r="HW814" s="5"/>
      <c r="HX814" s="5"/>
      <c r="HY814" s="5"/>
      <c r="HZ814" s="5"/>
      <c r="IA814" s="5"/>
      <c r="IB814" s="5"/>
      <c r="IC814" s="5"/>
      <c r="ID814" s="5"/>
      <c r="IE814" s="5"/>
      <c r="IF814" s="5"/>
      <c r="IG814" s="5"/>
      <c r="IH814" s="5"/>
      <c r="II814" s="5"/>
      <c r="IJ814" s="5"/>
      <c r="IK814" s="5"/>
      <c r="IL814" s="5"/>
      <c r="IM814" s="5"/>
      <c r="IN814" s="5"/>
      <c r="IO814" s="5"/>
      <c r="IP814" s="5"/>
      <c r="IQ814" s="5"/>
      <c r="IR814" s="5"/>
      <c r="IS814" s="5"/>
      <c r="IT814" s="5"/>
      <c r="IU814" s="5"/>
      <c r="IV814" s="5"/>
    </row>
    <row r="816" spans="1:256" s="210" customFormat="1">
      <c r="A816" s="122"/>
      <c r="B816" s="116"/>
      <c r="C816" s="117"/>
      <c r="D816" s="118"/>
      <c r="E816" s="119"/>
      <c r="F816" s="120"/>
      <c r="G816" s="121"/>
      <c r="H816" s="6"/>
      <c r="I816" s="40"/>
      <c r="J816" s="41"/>
      <c r="K816" s="42"/>
      <c r="L816" s="38"/>
      <c r="N816" s="39"/>
      <c r="O816" s="39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  <c r="DT816" s="5"/>
      <c r="DU816" s="5"/>
      <c r="DV816" s="5"/>
      <c r="DW816" s="5"/>
      <c r="DX816" s="5"/>
      <c r="DY816" s="5"/>
      <c r="DZ816" s="5"/>
      <c r="EA816" s="5"/>
      <c r="EB816" s="5"/>
      <c r="EC816" s="5"/>
      <c r="ED816" s="5"/>
      <c r="EE816" s="5"/>
      <c r="EF816" s="5"/>
      <c r="EG816" s="5"/>
      <c r="EH816" s="5"/>
      <c r="EI816" s="5"/>
      <c r="EJ816" s="5"/>
      <c r="EK816" s="5"/>
      <c r="EL816" s="5"/>
      <c r="EM816" s="5"/>
      <c r="EN816" s="5"/>
      <c r="EO816" s="5"/>
      <c r="EP816" s="5"/>
      <c r="EQ816" s="5"/>
      <c r="ER816" s="5"/>
      <c r="ES816" s="5"/>
      <c r="ET816" s="5"/>
      <c r="EU816" s="5"/>
      <c r="EV816" s="5"/>
      <c r="EW816" s="5"/>
      <c r="EX816" s="5"/>
      <c r="EY816" s="5"/>
      <c r="EZ816" s="5"/>
      <c r="FA816" s="5"/>
      <c r="FB816" s="5"/>
      <c r="FC816" s="5"/>
      <c r="FD816" s="5"/>
      <c r="FE816" s="5"/>
      <c r="FF816" s="5"/>
      <c r="FG816" s="5"/>
      <c r="FH816" s="5"/>
      <c r="FI816" s="5"/>
      <c r="FJ816" s="5"/>
      <c r="FK816" s="5"/>
      <c r="FL816" s="5"/>
      <c r="FM816" s="5"/>
      <c r="FN816" s="5"/>
      <c r="FO816" s="5"/>
      <c r="FP816" s="5"/>
      <c r="FQ816" s="5"/>
      <c r="FR816" s="5"/>
      <c r="FS816" s="5"/>
      <c r="FT816" s="5"/>
      <c r="FU816" s="5"/>
      <c r="FV816" s="5"/>
      <c r="FW816" s="5"/>
      <c r="FX816" s="5"/>
      <c r="FY816" s="5"/>
      <c r="FZ816" s="5"/>
      <c r="GA816" s="5"/>
      <c r="GB816" s="5"/>
      <c r="GC816" s="5"/>
      <c r="GD816" s="5"/>
      <c r="GE816" s="5"/>
      <c r="GF816" s="5"/>
      <c r="GG816" s="5"/>
      <c r="GH816" s="5"/>
      <c r="GI816" s="5"/>
      <c r="GJ816" s="5"/>
      <c r="GK816" s="5"/>
      <c r="GL816" s="5"/>
      <c r="GM816" s="5"/>
      <c r="GN816" s="5"/>
      <c r="GO816" s="5"/>
      <c r="GP816" s="5"/>
      <c r="GQ816" s="5"/>
      <c r="GR816" s="5"/>
      <c r="GS816" s="5"/>
      <c r="GT816" s="5"/>
      <c r="GU816" s="5"/>
      <c r="GV816" s="5"/>
      <c r="GW816" s="5"/>
      <c r="GX816" s="5"/>
      <c r="GY816" s="5"/>
      <c r="GZ816" s="5"/>
      <c r="HA816" s="5"/>
      <c r="HB816" s="5"/>
      <c r="HC816" s="5"/>
      <c r="HD816" s="5"/>
      <c r="HE816" s="5"/>
      <c r="HF816" s="5"/>
      <c r="HG816" s="5"/>
      <c r="HH816" s="5"/>
      <c r="HI816" s="5"/>
      <c r="HJ816" s="5"/>
      <c r="HK816" s="5"/>
      <c r="HL816" s="5"/>
      <c r="HM816" s="5"/>
      <c r="HN816" s="5"/>
      <c r="HO816" s="5"/>
      <c r="HP816" s="5"/>
      <c r="HQ816" s="5"/>
      <c r="HR816" s="5"/>
      <c r="HS816" s="5"/>
      <c r="HT816" s="5"/>
      <c r="HU816" s="5"/>
      <c r="HV816" s="5"/>
      <c r="HW816" s="5"/>
      <c r="HX816" s="5"/>
      <c r="HY816" s="5"/>
      <c r="HZ816" s="5"/>
      <c r="IA816" s="5"/>
      <c r="IB816" s="5"/>
      <c r="IC816" s="5"/>
      <c r="ID816" s="5"/>
      <c r="IE816" s="5"/>
      <c r="IF816" s="5"/>
      <c r="IG816" s="5"/>
      <c r="IH816" s="5"/>
      <c r="II816" s="5"/>
      <c r="IJ816" s="5"/>
      <c r="IK816" s="5"/>
      <c r="IL816" s="5"/>
      <c r="IM816" s="5"/>
      <c r="IN816" s="5"/>
      <c r="IO816" s="5"/>
      <c r="IP816" s="5"/>
      <c r="IQ816" s="5"/>
      <c r="IR816" s="5"/>
      <c r="IS816" s="5"/>
      <c r="IT816" s="5"/>
      <c r="IU816" s="5"/>
      <c r="IV816" s="5"/>
    </row>
    <row r="818" spans="1:256" s="210" customFormat="1">
      <c r="A818" s="122"/>
      <c r="B818" s="116"/>
      <c r="C818" s="117"/>
      <c r="D818" s="118"/>
      <c r="E818" s="119"/>
      <c r="F818" s="120"/>
      <c r="G818" s="121"/>
      <c r="H818" s="6"/>
      <c r="I818" s="40"/>
      <c r="J818" s="41"/>
      <c r="K818" s="42"/>
      <c r="L818" s="38"/>
      <c r="N818" s="39"/>
      <c r="O818" s="39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5"/>
      <c r="DW818" s="5"/>
      <c r="DX818" s="5"/>
      <c r="DY818" s="5"/>
      <c r="DZ818" s="5"/>
      <c r="EA818" s="5"/>
      <c r="EB818" s="5"/>
      <c r="EC818" s="5"/>
      <c r="ED818" s="5"/>
      <c r="EE818" s="5"/>
      <c r="EF818" s="5"/>
      <c r="EG818" s="5"/>
      <c r="EH818" s="5"/>
      <c r="EI818" s="5"/>
      <c r="EJ818" s="5"/>
      <c r="EK818" s="5"/>
      <c r="EL818" s="5"/>
      <c r="EM818" s="5"/>
      <c r="EN818" s="5"/>
      <c r="EO818" s="5"/>
      <c r="EP818" s="5"/>
      <c r="EQ818" s="5"/>
      <c r="ER818" s="5"/>
      <c r="ES818" s="5"/>
      <c r="ET818" s="5"/>
      <c r="EU818" s="5"/>
      <c r="EV818" s="5"/>
      <c r="EW818" s="5"/>
      <c r="EX818" s="5"/>
      <c r="EY818" s="5"/>
      <c r="EZ818" s="5"/>
      <c r="FA818" s="5"/>
      <c r="FB818" s="5"/>
      <c r="FC818" s="5"/>
      <c r="FD818" s="5"/>
      <c r="FE818" s="5"/>
      <c r="FF818" s="5"/>
      <c r="FG818" s="5"/>
      <c r="FH818" s="5"/>
      <c r="FI818" s="5"/>
      <c r="FJ818" s="5"/>
      <c r="FK818" s="5"/>
      <c r="FL818" s="5"/>
      <c r="FM818" s="5"/>
      <c r="FN818" s="5"/>
      <c r="FO818" s="5"/>
      <c r="FP818" s="5"/>
      <c r="FQ818" s="5"/>
      <c r="FR818" s="5"/>
      <c r="FS818" s="5"/>
      <c r="FT818" s="5"/>
      <c r="FU818" s="5"/>
      <c r="FV818" s="5"/>
      <c r="FW818" s="5"/>
      <c r="FX818" s="5"/>
      <c r="FY818" s="5"/>
      <c r="FZ818" s="5"/>
      <c r="GA818" s="5"/>
      <c r="GB818" s="5"/>
      <c r="GC818" s="5"/>
      <c r="GD818" s="5"/>
      <c r="GE818" s="5"/>
      <c r="GF818" s="5"/>
      <c r="GG818" s="5"/>
      <c r="GH818" s="5"/>
      <c r="GI818" s="5"/>
      <c r="GJ818" s="5"/>
      <c r="GK818" s="5"/>
      <c r="GL818" s="5"/>
      <c r="GM818" s="5"/>
      <c r="GN818" s="5"/>
      <c r="GO818" s="5"/>
      <c r="GP818" s="5"/>
      <c r="GQ818" s="5"/>
      <c r="GR818" s="5"/>
      <c r="GS818" s="5"/>
      <c r="GT818" s="5"/>
      <c r="GU818" s="5"/>
      <c r="GV818" s="5"/>
      <c r="GW818" s="5"/>
      <c r="GX818" s="5"/>
      <c r="GY818" s="5"/>
      <c r="GZ818" s="5"/>
      <c r="HA818" s="5"/>
      <c r="HB818" s="5"/>
      <c r="HC818" s="5"/>
      <c r="HD818" s="5"/>
      <c r="HE818" s="5"/>
      <c r="HF818" s="5"/>
      <c r="HG818" s="5"/>
      <c r="HH818" s="5"/>
      <c r="HI818" s="5"/>
      <c r="HJ818" s="5"/>
      <c r="HK818" s="5"/>
      <c r="HL818" s="5"/>
      <c r="HM818" s="5"/>
      <c r="HN818" s="5"/>
      <c r="HO818" s="5"/>
      <c r="HP818" s="5"/>
      <c r="HQ818" s="5"/>
      <c r="HR818" s="5"/>
      <c r="HS818" s="5"/>
      <c r="HT818" s="5"/>
      <c r="HU818" s="5"/>
      <c r="HV818" s="5"/>
      <c r="HW818" s="5"/>
      <c r="HX818" s="5"/>
      <c r="HY818" s="5"/>
      <c r="HZ818" s="5"/>
      <c r="IA818" s="5"/>
      <c r="IB818" s="5"/>
      <c r="IC818" s="5"/>
      <c r="ID818" s="5"/>
      <c r="IE818" s="5"/>
      <c r="IF818" s="5"/>
      <c r="IG818" s="5"/>
      <c r="IH818" s="5"/>
      <c r="II818" s="5"/>
      <c r="IJ818" s="5"/>
      <c r="IK818" s="5"/>
      <c r="IL818" s="5"/>
      <c r="IM818" s="5"/>
      <c r="IN818" s="5"/>
      <c r="IO818" s="5"/>
      <c r="IP818" s="5"/>
      <c r="IQ818" s="5"/>
      <c r="IR818" s="5"/>
      <c r="IS818" s="5"/>
      <c r="IT818" s="5"/>
      <c r="IU818" s="5"/>
      <c r="IV818" s="5"/>
    </row>
    <row r="820" spans="1:256" s="210" customFormat="1">
      <c r="A820" s="122"/>
      <c r="B820" s="116"/>
      <c r="C820" s="117"/>
      <c r="D820" s="118"/>
      <c r="E820" s="119"/>
      <c r="F820" s="120"/>
      <c r="G820" s="121"/>
      <c r="H820" s="6"/>
      <c r="I820" s="40"/>
      <c r="J820" s="41"/>
      <c r="K820" s="42"/>
      <c r="L820" s="38"/>
      <c r="N820" s="39"/>
      <c r="O820" s="39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  <c r="DT820" s="5"/>
      <c r="DU820" s="5"/>
      <c r="DV820" s="5"/>
      <c r="DW820" s="5"/>
      <c r="DX820" s="5"/>
      <c r="DY820" s="5"/>
      <c r="DZ820" s="5"/>
      <c r="EA820" s="5"/>
      <c r="EB820" s="5"/>
      <c r="EC820" s="5"/>
      <c r="ED820" s="5"/>
      <c r="EE820" s="5"/>
      <c r="EF820" s="5"/>
      <c r="EG820" s="5"/>
      <c r="EH820" s="5"/>
      <c r="EI820" s="5"/>
      <c r="EJ820" s="5"/>
      <c r="EK820" s="5"/>
      <c r="EL820" s="5"/>
      <c r="EM820" s="5"/>
      <c r="EN820" s="5"/>
      <c r="EO820" s="5"/>
      <c r="EP820" s="5"/>
      <c r="EQ820" s="5"/>
      <c r="ER820" s="5"/>
      <c r="ES820" s="5"/>
      <c r="ET820" s="5"/>
      <c r="EU820" s="5"/>
      <c r="EV820" s="5"/>
      <c r="EW820" s="5"/>
      <c r="EX820" s="5"/>
      <c r="EY820" s="5"/>
      <c r="EZ820" s="5"/>
      <c r="FA820" s="5"/>
      <c r="FB820" s="5"/>
      <c r="FC820" s="5"/>
      <c r="FD820" s="5"/>
      <c r="FE820" s="5"/>
      <c r="FF820" s="5"/>
      <c r="FG820" s="5"/>
      <c r="FH820" s="5"/>
      <c r="FI820" s="5"/>
      <c r="FJ820" s="5"/>
      <c r="FK820" s="5"/>
      <c r="FL820" s="5"/>
      <c r="FM820" s="5"/>
      <c r="FN820" s="5"/>
      <c r="FO820" s="5"/>
      <c r="FP820" s="5"/>
      <c r="FQ820" s="5"/>
      <c r="FR820" s="5"/>
      <c r="FS820" s="5"/>
      <c r="FT820" s="5"/>
      <c r="FU820" s="5"/>
      <c r="FV820" s="5"/>
      <c r="FW820" s="5"/>
      <c r="FX820" s="5"/>
      <c r="FY820" s="5"/>
      <c r="FZ820" s="5"/>
      <c r="GA820" s="5"/>
      <c r="GB820" s="5"/>
      <c r="GC820" s="5"/>
      <c r="GD820" s="5"/>
      <c r="GE820" s="5"/>
      <c r="GF820" s="5"/>
      <c r="GG820" s="5"/>
      <c r="GH820" s="5"/>
      <c r="GI820" s="5"/>
      <c r="GJ820" s="5"/>
      <c r="GK820" s="5"/>
      <c r="GL820" s="5"/>
      <c r="GM820" s="5"/>
      <c r="GN820" s="5"/>
      <c r="GO820" s="5"/>
      <c r="GP820" s="5"/>
      <c r="GQ820" s="5"/>
      <c r="GR820" s="5"/>
      <c r="GS820" s="5"/>
      <c r="GT820" s="5"/>
      <c r="GU820" s="5"/>
      <c r="GV820" s="5"/>
      <c r="GW820" s="5"/>
      <c r="GX820" s="5"/>
      <c r="GY820" s="5"/>
      <c r="GZ820" s="5"/>
      <c r="HA820" s="5"/>
      <c r="HB820" s="5"/>
      <c r="HC820" s="5"/>
      <c r="HD820" s="5"/>
      <c r="HE820" s="5"/>
      <c r="HF820" s="5"/>
      <c r="HG820" s="5"/>
      <c r="HH820" s="5"/>
      <c r="HI820" s="5"/>
      <c r="HJ820" s="5"/>
      <c r="HK820" s="5"/>
      <c r="HL820" s="5"/>
      <c r="HM820" s="5"/>
      <c r="HN820" s="5"/>
      <c r="HO820" s="5"/>
      <c r="HP820" s="5"/>
      <c r="HQ820" s="5"/>
      <c r="HR820" s="5"/>
      <c r="HS820" s="5"/>
      <c r="HT820" s="5"/>
      <c r="HU820" s="5"/>
      <c r="HV820" s="5"/>
      <c r="HW820" s="5"/>
      <c r="HX820" s="5"/>
      <c r="HY820" s="5"/>
      <c r="HZ820" s="5"/>
      <c r="IA820" s="5"/>
      <c r="IB820" s="5"/>
      <c r="IC820" s="5"/>
      <c r="ID820" s="5"/>
      <c r="IE820" s="5"/>
      <c r="IF820" s="5"/>
      <c r="IG820" s="5"/>
      <c r="IH820" s="5"/>
      <c r="II820" s="5"/>
      <c r="IJ820" s="5"/>
      <c r="IK820" s="5"/>
      <c r="IL820" s="5"/>
      <c r="IM820" s="5"/>
      <c r="IN820" s="5"/>
      <c r="IO820" s="5"/>
      <c r="IP820" s="5"/>
      <c r="IQ820" s="5"/>
      <c r="IR820" s="5"/>
      <c r="IS820" s="5"/>
      <c r="IT820" s="5"/>
      <c r="IU820" s="5"/>
      <c r="IV820" s="5"/>
    </row>
    <row r="822" spans="1:256" s="210" customFormat="1">
      <c r="A822" s="122"/>
      <c r="B822" s="116"/>
      <c r="C822" s="117"/>
      <c r="D822" s="118"/>
      <c r="E822" s="119"/>
      <c r="F822" s="120"/>
      <c r="G822" s="121"/>
      <c r="H822" s="6"/>
      <c r="I822" s="40"/>
      <c r="J822" s="41"/>
      <c r="K822" s="42"/>
      <c r="L822" s="38"/>
      <c r="N822" s="39"/>
      <c r="O822" s="39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5"/>
      <c r="DW822" s="5"/>
      <c r="DX822" s="5"/>
      <c r="DY822" s="5"/>
      <c r="DZ822" s="5"/>
      <c r="EA822" s="5"/>
      <c r="EB822" s="5"/>
      <c r="EC822" s="5"/>
      <c r="ED822" s="5"/>
      <c r="EE822" s="5"/>
      <c r="EF822" s="5"/>
      <c r="EG822" s="5"/>
      <c r="EH822" s="5"/>
      <c r="EI822" s="5"/>
      <c r="EJ822" s="5"/>
      <c r="EK822" s="5"/>
      <c r="EL822" s="5"/>
      <c r="EM822" s="5"/>
      <c r="EN822" s="5"/>
      <c r="EO822" s="5"/>
      <c r="EP822" s="5"/>
      <c r="EQ822" s="5"/>
      <c r="ER822" s="5"/>
      <c r="ES822" s="5"/>
      <c r="ET822" s="5"/>
      <c r="EU822" s="5"/>
      <c r="EV822" s="5"/>
      <c r="EW822" s="5"/>
      <c r="EX822" s="5"/>
      <c r="EY822" s="5"/>
      <c r="EZ822" s="5"/>
      <c r="FA822" s="5"/>
      <c r="FB822" s="5"/>
      <c r="FC822" s="5"/>
      <c r="FD822" s="5"/>
      <c r="FE822" s="5"/>
      <c r="FF822" s="5"/>
      <c r="FG822" s="5"/>
      <c r="FH822" s="5"/>
      <c r="FI822" s="5"/>
      <c r="FJ822" s="5"/>
      <c r="FK822" s="5"/>
      <c r="FL822" s="5"/>
      <c r="FM822" s="5"/>
      <c r="FN822" s="5"/>
      <c r="FO822" s="5"/>
      <c r="FP822" s="5"/>
      <c r="FQ822" s="5"/>
      <c r="FR822" s="5"/>
      <c r="FS822" s="5"/>
      <c r="FT822" s="5"/>
      <c r="FU822" s="5"/>
      <c r="FV822" s="5"/>
      <c r="FW822" s="5"/>
      <c r="FX822" s="5"/>
      <c r="FY822" s="5"/>
      <c r="FZ822" s="5"/>
      <c r="GA822" s="5"/>
      <c r="GB822" s="5"/>
      <c r="GC822" s="5"/>
      <c r="GD822" s="5"/>
      <c r="GE822" s="5"/>
      <c r="GF822" s="5"/>
      <c r="GG822" s="5"/>
      <c r="GH822" s="5"/>
      <c r="GI822" s="5"/>
      <c r="GJ822" s="5"/>
      <c r="GK822" s="5"/>
      <c r="GL822" s="5"/>
      <c r="GM822" s="5"/>
      <c r="GN822" s="5"/>
      <c r="GO822" s="5"/>
      <c r="GP822" s="5"/>
      <c r="GQ822" s="5"/>
      <c r="GR822" s="5"/>
      <c r="GS822" s="5"/>
      <c r="GT822" s="5"/>
      <c r="GU822" s="5"/>
      <c r="GV822" s="5"/>
      <c r="GW822" s="5"/>
      <c r="GX822" s="5"/>
      <c r="GY822" s="5"/>
      <c r="GZ822" s="5"/>
      <c r="HA822" s="5"/>
      <c r="HB822" s="5"/>
      <c r="HC822" s="5"/>
      <c r="HD822" s="5"/>
      <c r="HE822" s="5"/>
      <c r="HF822" s="5"/>
      <c r="HG822" s="5"/>
      <c r="HH822" s="5"/>
      <c r="HI822" s="5"/>
      <c r="HJ822" s="5"/>
      <c r="HK822" s="5"/>
      <c r="HL822" s="5"/>
      <c r="HM822" s="5"/>
      <c r="HN822" s="5"/>
      <c r="HO822" s="5"/>
      <c r="HP822" s="5"/>
      <c r="HQ822" s="5"/>
      <c r="HR822" s="5"/>
      <c r="HS822" s="5"/>
      <c r="HT822" s="5"/>
      <c r="HU822" s="5"/>
      <c r="HV822" s="5"/>
      <c r="HW822" s="5"/>
      <c r="HX822" s="5"/>
      <c r="HY822" s="5"/>
      <c r="HZ822" s="5"/>
      <c r="IA822" s="5"/>
      <c r="IB822" s="5"/>
      <c r="IC822" s="5"/>
      <c r="ID822" s="5"/>
      <c r="IE822" s="5"/>
      <c r="IF822" s="5"/>
      <c r="IG822" s="5"/>
      <c r="IH822" s="5"/>
      <c r="II822" s="5"/>
      <c r="IJ822" s="5"/>
      <c r="IK822" s="5"/>
      <c r="IL822" s="5"/>
      <c r="IM822" s="5"/>
      <c r="IN822" s="5"/>
      <c r="IO822" s="5"/>
      <c r="IP822" s="5"/>
      <c r="IQ822" s="5"/>
      <c r="IR822" s="5"/>
      <c r="IS822" s="5"/>
      <c r="IT822" s="5"/>
      <c r="IU822" s="5"/>
      <c r="IV822" s="5"/>
    </row>
    <row r="823" spans="1:256" s="210" customFormat="1">
      <c r="A823" s="122"/>
      <c r="B823" s="116"/>
      <c r="C823" s="117"/>
      <c r="D823" s="118"/>
      <c r="E823" s="119"/>
      <c r="F823" s="120"/>
      <c r="G823" s="121"/>
      <c r="H823" s="6"/>
      <c r="I823" s="40"/>
      <c r="J823" s="41"/>
      <c r="K823" s="42"/>
      <c r="L823" s="38"/>
      <c r="N823" s="39"/>
      <c r="O823" s="39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  <c r="DS823" s="5"/>
      <c r="DT823" s="5"/>
      <c r="DU823" s="5"/>
      <c r="DV823" s="5"/>
      <c r="DW823" s="5"/>
      <c r="DX823" s="5"/>
      <c r="DY823" s="5"/>
      <c r="DZ823" s="5"/>
      <c r="EA823" s="5"/>
      <c r="EB823" s="5"/>
      <c r="EC823" s="5"/>
      <c r="ED823" s="5"/>
      <c r="EE823" s="5"/>
      <c r="EF823" s="5"/>
      <c r="EG823" s="5"/>
      <c r="EH823" s="5"/>
      <c r="EI823" s="5"/>
      <c r="EJ823" s="5"/>
      <c r="EK823" s="5"/>
      <c r="EL823" s="5"/>
      <c r="EM823" s="5"/>
      <c r="EN823" s="5"/>
      <c r="EO823" s="5"/>
      <c r="EP823" s="5"/>
      <c r="EQ823" s="5"/>
      <c r="ER823" s="5"/>
      <c r="ES823" s="5"/>
      <c r="ET823" s="5"/>
      <c r="EU823" s="5"/>
      <c r="EV823" s="5"/>
      <c r="EW823" s="5"/>
      <c r="EX823" s="5"/>
      <c r="EY823" s="5"/>
      <c r="EZ823" s="5"/>
      <c r="FA823" s="5"/>
      <c r="FB823" s="5"/>
      <c r="FC823" s="5"/>
      <c r="FD823" s="5"/>
      <c r="FE823" s="5"/>
      <c r="FF823" s="5"/>
      <c r="FG823" s="5"/>
      <c r="FH823" s="5"/>
      <c r="FI823" s="5"/>
      <c r="FJ823" s="5"/>
      <c r="FK823" s="5"/>
      <c r="FL823" s="5"/>
      <c r="FM823" s="5"/>
      <c r="FN823" s="5"/>
      <c r="FO823" s="5"/>
      <c r="FP823" s="5"/>
      <c r="FQ823" s="5"/>
      <c r="FR823" s="5"/>
      <c r="FS823" s="5"/>
      <c r="FT823" s="5"/>
      <c r="FU823" s="5"/>
      <c r="FV823" s="5"/>
      <c r="FW823" s="5"/>
      <c r="FX823" s="5"/>
      <c r="FY823" s="5"/>
      <c r="FZ823" s="5"/>
      <c r="GA823" s="5"/>
      <c r="GB823" s="5"/>
      <c r="GC823" s="5"/>
      <c r="GD823" s="5"/>
      <c r="GE823" s="5"/>
      <c r="GF823" s="5"/>
      <c r="GG823" s="5"/>
      <c r="GH823" s="5"/>
      <c r="GI823" s="5"/>
      <c r="GJ823" s="5"/>
      <c r="GK823" s="5"/>
      <c r="GL823" s="5"/>
      <c r="GM823" s="5"/>
      <c r="GN823" s="5"/>
      <c r="GO823" s="5"/>
      <c r="GP823" s="5"/>
      <c r="GQ823" s="5"/>
      <c r="GR823" s="5"/>
      <c r="GS823" s="5"/>
      <c r="GT823" s="5"/>
      <c r="GU823" s="5"/>
      <c r="GV823" s="5"/>
      <c r="GW823" s="5"/>
      <c r="GX823" s="5"/>
      <c r="GY823" s="5"/>
      <c r="GZ823" s="5"/>
      <c r="HA823" s="5"/>
      <c r="HB823" s="5"/>
      <c r="HC823" s="5"/>
      <c r="HD823" s="5"/>
      <c r="HE823" s="5"/>
      <c r="HF823" s="5"/>
      <c r="HG823" s="5"/>
      <c r="HH823" s="5"/>
      <c r="HI823" s="5"/>
      <c r="HJ823" s="5"/>
      <c r="HK823" s="5"/>
      <c r="HL823" s="5"/>
      <c r="HM823" s="5"/>
      <c r="HN823" s="5"/>
      <c r="HO823" s="5"/>
      <c r="HP823" s="5"/>
      <c r="HQ823" s="5"/>
      <c r="HR823" s="5"/>
      <c r="HS823" s="5"/>
      <c r="HT823" s="5"/>
      <c r="HU823" s="5"/>
      <c r="HV823" s="5"/>
      <c r="HW823" s="5"/>
      <c r="HX823" s="5"/>
      <c r="HY823" s="5"/>
      <c r="HZ823" s="5"/>
      <c r="IA823" s="5"/>
      <c r="IB823" s="5"/>
      <c r="IC823" s="5"/>
      <c r="ID823" s="5"/>
      <c r="IE823" s="5"/>
      <c r="IF823" s="5"/>
      <c r="IG823" s="5"/>
      <c r="IH823" s="5"/>
      <c r="II823" s="5"/>
      <c r="IJ823" s="5"/>
      <c r="IK823" s="5"/>
      <c r="IL823" s="5"/>
      <c r="IM823" s="5"/>
      <c r="IN823" s="5"/>
      <c r="IO823" s="5"/>
      <c r="IP823" s="5"/>
      <c r="IQ823" s="5"/>
      <c r="IR823" s="5"/>
      <c r="IS823" s="5"/>
      <c r="IT823" s="5"/>
      <c r="IU823" s="5"/>
      <c r="IV823" s="5"/>
    </row>
    <row r="825" spans="1:256" s="210" customFormat="1">
      <c r="A825" s="122"/>
      <c r="B825" s="116"/>
      <c r="C825" s="117"/>
      <c r="D825" s="118"/>
      <c r="E825" s="119"/>
      <c r="F825" s="120"/>
      <c r="G825" s="121"/>
      <c r="H825" s="6"/>
      <c r="I825" s="40"/>
      <c r="J825" s="41"/>
      <c r="K825" s="42"/>
      <c r="L825" s="38"/>
      <c r="N825" s="39"/>
      <c r="O825" s="39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  <c r="DT825" s="5"/>
      <c r="DU825" s="5"/>
      <c r="DV825" s="5"/>
      <c r="DW825" s="5"/>
      <c r="DX825" s="5"/>
      <c r="DY825" s="5"/>
      <c r="DZ825" s="5"/>
      <c r="EA825" s="5"/>
      <c r="EB825" s="5"/>
      <c r="EC825" s="5"/>
      <c r="ED825" s="5"/>
      <c r="EE825" s="5"/>
      <c r="EF825" s="5"/>
      <c r="EG825" s="5"/>
      <c r="EH825" s="5"/>
      <c r="EI825" s="5"/>
      <c r="EJ825" s="5"/>
      <c r="EK825" s="5"/>
      <c r="EL825" s="5"/>
      <c r="EM825" s="5"/>
      <c r="EN825" s="5"/>
      <c r="EO825" s="5"/>
      <c r="EP825" s="5"/>
      <c r="EQ825" s="5"/>
      <c r="ER825" s="5"/>
      <c r="ES825" s="5"/>
      <c r="ET825" s="5"/>
      <c r="EU825" s="5"/>
      <c r="EV825" s="5"/>
      <c r="EW825" s="5"/>
      <c r="EX825" s="5"/>
      <c r="EY825" s="5"/>
      <c r="EZ825" s="5"/>
      <c r="FA825" s="5"/>
      <c r="FB825" s="5"/>
      <c r="FC825" s="5"/>
      <c r="FD825" s="5"/>
      <c r="FE825" s="5"/>
      <c r="FF825" s="5"/>
      <c r="FG825" s="5"/>
      <c r="FH825" s="5"/>
      <c r="FI825" s="5"/>
      <c r="FJ825" s="5"/>
      <c r="FK825" s="5"/>
      <c r="FL825" s="5"/>
      <c r="FM825" s="5"/>
      <c r="FN825" s="5"/>
      <c r="FO825" s="5"/>
      <c r="FP825" s="5"/>
      <c r="FQ825" s="5"/>
      <c r="FR825" s="5"/>
      <c r="FS825" s="5"/>
      <c r="FT825" s="5"/>
      <c r="FU825" s="5"/>
      <c r="FV825" s="5"/>
      <c r="FW825" s="5"/>
      <c r="FX825" s="5"/>
      <c r="FY825" s="5"/>
      <c r="FZ825" s="5"/>
      <c r="GA825" s="5"/>
      <c r="GB825" s="5"/>
      <c r="GC825" s="5"/>
      <c r="GD825" s="5"/>
      <c r="GE825" s="5"/>
      <c r="GF825" s="5"/>
      <c r="GG825" s="5"/>
      <c r="GH825" s="5"/>
      <c r="GI825" s="5"/>
      <c r="GJ825" s="5"/>
      <c r="GK825" s="5"/>
      <c r="GL825" s="5"/>
      <c r="GM825" s="5"/>
      <c r="GN825" s="5"/>
      <c r="GO825" s="5"/>
      <c r="GP825" s="5"/>
      <c r="GQ825" s="5"/>
      <c r="GR825" s="5"/>
      <c r="GS825" s="5"/>
      <c r="GT825" s="5"/>
      <c r="GU825" s="5"/>
      <c r="GV825" s="5"/>
      <c r="GW825" s="5"/>
      <c r="GX825" s="5"/>
      <c r="GY825" s="5"/>
      <c r="GZ825" s="5"/>
      <c r="HA825" s="5"/>
      <c r="HB825" s="5"/>
      <c r="HC825" s="5"/>
      <c r="HD825" s="5"/>
      <c r="HE825" s="5"/>
      <c r="HF825" s="5"/>
      <c r="HG825" s="5"/>
      <c r="HH825" s="5"/>
      <c r="HI825" s="5"/>
      <c r="HJ825" s="5"/>
      <c r="HK825" s="5"/>
      <c r="HL825" s="5"/>
      <c r="HM825" s="5"/>
      <c r="HN825" s="5"/>
      <c r="HO825" s="5"/>
      <c r="HP825" s="5"/>
      <c r="HQ825" s="5"/>
      <c r="HR825" s="5"/>
      <c r="HS825" s="5"/>
      <c r="HT825" s="5"/>
      <c r="HU825" s="5"/>
      <c r="HV825" s="5"/>
      <c r="HW825" s="5"/>
      <c r="HX825" s="5"/>
      <c r="HY825" s="5"/>
      <c r="HZ825" s="5"/>
      <c r="IA825" s="5"/>
      <c r="IB825" s="5"/>
      <c r="IC825" s="5"/>
      <c r="ID825" s="5"/>
      <c r="IE825" s="5"/>
      <c r="IF825" s="5"/>
      <c r="IG825" s="5"/>
      <c r="IH825" s="5"/>
      <c r="II825" s="5"/>
      <c r="IJ825" s="5"/>
      <c r="IK825" s="5"/>
      <c r="IL825" s="5"/>
      <c r="IM825" s="5"/>
      <c r="IN825" s="5"/>
      <c r="IO825" s="5"/>
      <c r="IP825" s="5"/>
      <c r="IQ825" s="5"/>
      <c r="IR825" s="5"/>
      <c r="IS825" s="5"/>
      <c r="IT825" s="5"/>
      <c r="IU825" s="5"/>
      <c r="IV825" s="5"/>
    </row>
    <row r="827" spans="1:256" s="210" customFormat="1">
      <c r="A827" s="122"/>
      <c r="B827" s="116"/>
      <c r="C827" s="117"/>
      <c r="D827" s="118"/>
      <c r="E827" s="119"/>
      <c r="F827" s="120"/>
      <c r="G827" s="121"/>
      <c r="H827" s="6"/>
      <c r="I827" s="40"/>
      <c r="J827" s="41"/>
      <c r="K827" s="42"/>
      <c r="L827" s="38"/>
      <c r="N827" s="39"/>
      <c r="O827" s="39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  <c r="DS827" s="5"/>
      <c r="DT827" s="5"/>
      <c r="DU827" s="5"/>
      <c r="DV827" s="5"/>
      <c r="DW827" s="5"/>
      <c r="DX827" s="5"/>
      <c r="DY827" s="5"/>
      <c r="DZ827" s="5"/>
      <c r="EA827" s="5"/>
      <c r="EB827" s="5"/>
      <c r="EC827" s="5"/>
      <c r="ED827" s="5"/>
      <c r="EE827" s="5"/>
      <c r="EF827" s="5"/>
      <c r="EG827" s="5"/>
      <c r="EH827" s="5"/>
      <c r="EI827" s="5"/>
      <c r="EJ827" s="5"/>
      <c r="EK827" s="5"/>
      <c r="EL827" s="5"/>
      <c r="EM827" s="5"/>
      <c r="EN827" s="5"/>
      <c r="EO827" s="5"/>
      <c r="EP827" s="5"/>
      <c r="EQ827" s="5"/>
      <c r="ER827" s="5"/>
      <c r="ES827" s="5"/>
      <c r="ET827" s="5"/>
      <c r="EU827" s="5"/>
      <c r="EV827" s="5"/>
      <c r="EW827" s="5"/>
      <c r="EX827" s="5"/>
      <c r="EY827" s="5"/>
      <c r="EZ827" s="5"/>
      <c r="FA827" s="5"/>
      <c r="FB827" s="5"/>
      <c r="FC827" s="5"/>
      <c r="FD827" s="5"/>
      <c r="FE827" s="5"/>
      <c r="FF827" s="5"/>
      <c r="FG827" s="5"/>
      <c r="FH827" s="5"/>
      <c r="FI827" s="5"/>
      <c r="FJ827" s="5"/>
      <c r="FK827" s="5"/>
      <c r="FL827" s="5"/>
      <c r="FM827" s="5"/>
      <c r="FN827" s="5"/>
      <c r="FO827" s="5"/>
      <c r="FP827" s="5"/>
      <c r="FQ827" s="5"/>
      <c r="FR827" s="5"/>
      <c r="FS827" s="5"/>
      <c r="FT827" s="5"/>
      <c r="FU827" s="5"/>
      <c r="FV827" s="5"/>
      <c r="FW827" s="5"/>
      <c r="FX827" s="5"/>
      <c r="FY827" s="5"/>
      <c r="FZ827" s="5"/>
      <c r="GA827" s="5"/>
      <c r="GB827" s="5"/>
      <c r="GC827" s="5"/>
      <c r="GD827" s="5"/>
      <c r="GE827" s="5"/>
      <c r="GF827" s="5"/>
      <c r="GG827" s="5"/>
      <c r="GH827" s="5"/>
      <c r="GI827" s="5"/>
      <c r="GJ827" s="5"/>
      <c r="GK827" s="5"/>
      <c r="GL827" s="5"/>
      <c r="GM827" s="5"/>
      <c r="GN827" s="5"/>
      <c r="GO827" s="5"/>
      <c r="GP827" s="5"/>
      <c r="GQ827" s="5"/>
      <c r="GR827" s="5"/>
      <c r="GS827" s="5"/>
      <c r="GT827" s="5"/>
      <c r="GU827" s="5"/>
      <c r="GV827" s="5"/>
      <c r="GW827" s="5"/>
      <c r="GX827" s="5"/>
      <c r="GY827" s="5"/>
      <c r="GZ827" s="5"/>
      <c r="HA827" s="5"/>
      <c r="HB827" s="5"/>
      <c r="HC827" s="5"/>
      <c r="HD827" s="5"/>
      <c r="HE827" s="5"/>
      <c r="HF827" s="5"/>
      <c r="HG827" s="5"/>
      <c r="HH827" s="5"/>
      <c r="HI827" s="5"/>
      <c r="HJ827" s="5"/>
      <c r="HK827" s="5"/>
      <c r="HL827" s="5"/>
      <c r="HM827" s="5"/>
      <c r="HN827" s="5"/>
      <c r="HO827" s="5"/>
      <c r="HP827" s="5"/>
      <c r="HQ827" s="5"/>
      <c r="HR827" s="5"/>
      <c r="HS827" s="5"/>
      <c r="HT827" s="5"/>
      <c r="HU827" s="5"/>
      <c r="HV827" s="5"/>
      <c r="HW827" s="5"/>
      <c r="HX827" s="5"/>
      <c r="HY827" s="5"/>
      <c r="HZ827" s="5"/>
      <c r="IA827" s="5"/>
      <c r="IB827" s="5"/>
      <c r="IC827" s="5"/>
      <c r="ID827" s="5"/>
      <c r="IE827" s="5"/>
      <c r="IF827" s="5"/>
      <c r="IG827" s="5"/>
      <c r="IH827" s="5"/>
      <c r="II827" s="5"/>
      <c r="IJ827" s="5"/>
      <c r="IK827" s="5"/>
      <c r="IL827" s="5"/>
      <c r="IM827" s="5"/>
      <c r="IN827" s="5"/>
      <c r="IO827" s="5"/>
      <c r="IP827" s="5"/>
      <c r="IQ827" s="5"/>
      <c r="IR827" s="5"/>
      <c r="IS827" s="5"/>
      <c r="IT827" s="5"/>
      <c r="IU827" s="5"/>
      <c r="IV827" s="5"/>
    </row>
    <row r="829" spans="1:256" s="210" customFormat="1">
      <c r="A829" s="122"/>
      <c r="B829" s="116"/>
      <c r="C829" s="117"/>
      <c r="D829" s="118"/>
      <c r="E829" s="119"/>
      <c r="F829" s="120"/>
      <c r="G829" s="121"/>
      <c r="H829" s="6"/>
      <c r="I829" s="40"/>
      <c r="J829" s="41"/>
      <c r="K829" s="42"/>
      <c r="L829" s="38"/>
      <c r="N829" s="39"/>
      <c r="O829" s="39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  <c r="DS829" s="5"/>
      <c r="DT829" s="5"/>
      <c r="DU829" s="5"/>
      <c r="DV829" s="5"/>
      <c r="DW829" s="5"/>
      <c r="DX829" s="5"/>
      <c r="DY829" s="5"/>
      <c r="DZ829" s="5"/>
      <c r="EA829" s="5"/>
      <c r="EB829" s="5"/>
      <c r="EC829" s="5"/>
      <c r="ED829" s="5"/>
      <c r="EE829" s="5"/>
      <c r="EF829" s="5"/>
      <c r="EG829" s="5"/>
      <c r="EH829" s="5"/>
      <c r="EI829" s="5"/>
      <c r="EJ829" s="5"/>
      <c r="EK829" s="5"/>
      <c r="EL829" s="5"/>
      <c r="EM829" s="5"/>
      <c r="EN829" s="5"/>
      <c r="EO829" s="5"/>
      <c r="EP829" s="5"/>
      <c r="EQ829" s="5"/>
      <c r="ER829" s="5"/>
      <c r="ES829" s="5"/>
      <c r="ET829" s="5"/>
      <c r="EU829" s="5"/>
      <c r="EV829" s="5"/>
      <c r="EW829" s="5"/>
      <c r="EX829" s="5"/>
      <c r="EY829" s="5"/>
      <c r="EZ829" s="5"/>
      <c r="FA829" s="5"/>
      <c r="FB829" s="5"/>
      <c r="FC829" s="5"/>
      <c r="FD829" s="5"/>
      <c r="FE829" s="5"/>
      <c r="FF829" s="5"/>
      <c r="FG829" s="5"/>
      <c r="FH829" s="5"/>
      <c r="FI829" s="5"/>
      <c r="FJ829" s="5"/>
      <c r="FK829" s="5"/>
      <c r="FL829" s="5"/>
      <c r="FM829" s="5"/>
      <c r="FN829" s="5"/>
      <c r="FO829" s="5"/>
      <c r="FP829" s="5"/>
      <c r="FQ829" s="5"/>
      <c r="FR829" s="5"/>
      <c r="FS829" s="5"/>
      <c r="FT829" s="5"/>
      <c r="FU829" s="5"/>
      <c r="FV829" s="5"/>
      <c r="FW829" s="5"/>
      <c r="FX829" s="5"/>
      <c r="FY829" s="5"/>
      <c r="FZ829" s="5"/>
      <c r="GA829" s="5"/>
      <c r="GB829" s="5"/>
      <c r="GC829" s="5"/>
      <c r="GD829" s="5"/>
      <c r="GE829" s="5"/>
      <c r="GF829" s="5"/>
      <c r="GG829" s="5"/>
      <c r="GH829" s="5"/>
      <c r="GI829" s="5"/>
      <c r="GJ829" s="5"/>
      <c r="GK829" s="5"/>
      <c r="GL829" s="5"/>
      <c r="GM829" s="5"/>
      <c r="GN829" s="5"/>
      <c r="GO829" s="5"/>
      <c r="GP829" s="5"/>
      <c r="GQ829" s="5"/>
      <c r="GR829" s="5"/>
      <c r="GS829" s="5"/>
      <c r="GT829" s="5"/>
      <c r="GU829" s="5"/>
      <c r="GV829" s="5"/>
      <c r="GW829" s="5"/>
      <c r="GX829" s="5"/>
      <c r="GY829" s="5"/>
      <c r="GZ829" s="5"/>
      <c r="HA829" s="5"/>
      <c r="HB829" s="5"/>
      <c r="HC829" s="5"/>
      <c r="HD829" s="5"/>
      <c r="HE829" s="5"/>
      <c r="HF829" s="5"/>
      <c r="HG829" s="5"/>
      <c r="HH829" s="5"/>
      <c r="HI829" s="5"/>
      <c r="HJ829" s="5"/>
      <c r="HK829" s="5"/>
      <c r="HL829" s="5"/>
      <c r="HM829" s="5"/>
      <c r="HN829" s="5"/>
      <c r="HO829" s="5"/>
      <c r="HP829" s="5"/>
      <c r="HQ829" s="5"/>
      <c r="HR829" s="5"/>
      <c r="HS829" s="5"/>
      <c r="HT829" s="5"/>
      <c r="HU829" s="5"/>
      <c r="HV829" s="5"/>
      <c r="HW829" s="5"/>
      <c r="HX829" s="5"/>
      <c r="HY829" s="5"/>
      <c r="HZ829" s="5"/>
      <c r="IA829" s="5"/>
      <c r="IB829" s="5"/>
      <c r="IC829" s="5"/>
      <c r="ID829" s="5"/>
      <c r="IE829" s="5"/>
      <c r="IF829" s="5"/>
      <c r="IG829" s="5"/>
      <c r="IH829" s="5"/>
      <c r="II829" s="5"/>
      <c r="IJ829" s="5"/>
      <c r="IK829" s="5"/>
      <c r="IL829" s="5"/>
      <c r="IM829" s="5"/>
      <c r="IN829" s="5"/>
      <c r="IO829" s="5"/>
      <c r="IP829" s="5"/>
      <c r="IQ829" s="5"/>
      <c r="IR829" s="5"/>
      <c r="IS829" s="5"/>
      <c r="IT829" s="5"/>
      <c r="IU829" s="5"/>
      <c r="IV829" s="5"/>
    </row>
    <row r="831" spans="1:256" s="210" customFormat="1">
      <c r="A831" s="122"/>
      <c r="B831" s="116"/>
      <c r="C831" s="117"/>
      <c r="D831" s="118"/>
      <c r="E831" s="119"/>
      <c r="F831" s="120"/>
      <c r="G831" s="121"/>
      <c r="H831" s="6"/>
      <c r="I831" s="40"/>
      <c r="J831" s="41"/>
      <c r="K831" s="42"/>
      <c r="L831" s="38"/>
      <c r="N831" s="39"/>
      <c r="O831" s="39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  <c r="FZ831" s="5"/>
      <c r="GA831" s="5"/>
      <c r="GB831" s="5"/>
      <c r="GC831" s="5"/>
      <c r="GD831" s="5"/>
      <c r="GE831" s="5"/>
      <c r="GF831" s="5"/>
      <c r="GG831" s="5"/>
      <c r="GH831" s="5"/>
      <c r="GI831" s="5"/>
      <c r="GJ831" s="5"/>
      <c r="GK831" s="5"/>
      <c r="GL831" s="5"/>
      <c r="GM831" s="5"/>
      <c r="GN831" s="5"/>
      <c r="GO831" s="5"/>
      <c r="GP831" s="5"/>
      <c r="GQ831" s="5"/>
      <c r="GR831" s="5"/>
      <c r="GS831" s="5"/>
      <c r="GT831" s="5"/>
      <c r="GU831" s="5"/>
      <c r="GV831" s="5"/>
      <c r="GW831" s="5"/>
      <c r="GX831" s="5"/>
      <c r="GY831" s="5"/>
      <c r="GZ831" s="5"/>
      <c r="HA831" s="5"/>
      <c r="HB831" s="5"/>
      <c r="HC831" s="5"/>
      <c r="HD831" s="5"/>
      <c r="HE831" s="5"/>
      <c r="HF831" s="5"/>
      <c r="HG831" s="5"/>
      <c r="HH831" s="5"/>
      <c r="HI831" s="5"/>
      <c r="HJ831" s="5"/>
      <c r="HK831" s="5"/>
      <c r="HL831" s="5"/>
      <c r="HM831" s="5"/>
      <c r="HN831" s="5"/>
      <c r="HO831" s="5"/>
      <c r="HP831" s="5"/>
      <c r="HQ831" s="5"/>
      <c r="HR831" s="5"/>
      <c r="HS831" s="5"/>
      <c r="HT831" s="5"/>
      <c r="HU831" s="5"/>
      <c r="HV831" s="5"/>
      <c r="HW831" s="5"/>
      <c r="HX831" s="5"/>
      <c r="HY831" s="5"/>
      <c r="HZ831" s="5"/>
      <c r="IA831" s="5"/>
      <c r="IB831" s="5"/>
      <c r="IC831" s="5"/>
      <c r="ID831" s="5"/>
      <c r="IE831" s="5"/>
      <c r="IF831" s="5"/>
      <c r="IG831" s="5"/>
      <c r="IH831" s="5"/>
      <c r="II831" s="5"/>
      <c r="IJ831" s="5"/>
      <c r="IK831" s="5"/>
      <c r="IL831" s="5"/>
      <c r="IM831" s="5"/>
      <c r="IN831" s="5"/>
      <c r="IO831" s="5"/>
      <c r="IP831" s="5"/>
      <c r="IQ831" s="5"/>
      <c r="IR831" s="5"/>
      <c r="IS831" s="5"/>
      <c r="IT831" s="5"/>
      <c r="IU831" s="5"/>
      <c r="IV831" s="5"/>
    </row>
    <row r="833" spans="1:256" s="210" customFormat="1">
      <c r="A833" s="122"/>
      <c r="B833" s="116"/>
      <c r="C833" s="117"/>
      <c r="D833" s="118"/>
      <c r="E833" s="119"/>
      <c r="F833" s="120"/>
      <c r="G833" s="121"/>
      <c r="H833" s="6"/>
      <c r="I833" s="40"/>
      <c r="J833" s="41"/>
      <c r="K833" s="42"/>
      <c r="L833" s="38"/>
      <c r="N833" s="39"/>
      <c r="O833" s="39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  <c r="HJ833" s="5"/>
      <c r="HK833" s="5"/>
      <c r="HL833" s="5"/>
      <c r="HM833" s="5"/>
      <c r="HN833" s="5"/>
      <c r="HO833" s="5"/>
      <c r="HP833" s="5"/>
      <c r="HQ833" s="5"/>
      <c r="HR833" s="5"/>
      <c r="HS833" s="5"/>
      <c r="HT833" s="5"/>
      <c r="HU833" s="5"/>
      <c r="HV833" s="5"/>
      <c r="HW833" s="5"/>
      <c r="HX833" s="5"/>
      <c r="HY833" s="5"/>
      <c r="HZ833" s="5"/>
      <c r="IA833" s="5"/>
      <c r="IB833" s="5"/>
      <c r="IC833" s="5"/>
      <c r="ID833" s="5"/>
      <c r="IE833" s="5"/>
      <c r="IF833" s="5"/>
      <c r="IG833" s="5"/>
      <c r="IH833" s="5"/>
      <c r="II833" s="5"/>
      <c r="IJ833" s="5"/>
      <c r="IK833" s="5"/>
      <c r="IL833" s="5"/>
      <c r="IM833" s="5"/>
      <c r="IN833" s="5"/>
      <c r="IO833" s="5"/>
      <c r="IP833" s="5"/>
      <c r="IQ833" s="5"/>
      <c r="IR833" s="5"/>
      <c r="IS833" s="5"/>
      <c r="IT833" s="5"/>
      <c r="IU833" s="5"/>
      <c r="IV833" s="5"/>
    </row>
    <row r="835" spans="1:256" s="210" customFormat="1">
      <c r="A835" s="122"/>
      <c r="B835" s="116"/>
      <c r="C835" s="117"/>
      <c r="D835" s="118"/>
      <c r="E835" s="119"/>
      <c r="F835" s="120"/>
      <c r="G835" s="121"/>
      <c r="H835" s="6"/>
      <c r="I835" s="40"/>
      <c r="J835" s="41"/>
      <c r="K835" s="42"/>
      <c r="L835" s="38"/>
      <c r="N835" s="39"/>
      <c r="O835" s="39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  <c r="DT835" s="5"/>
      <c r="DU835" s="5"/>
      <c r="DV835" s="5"/>
      <c r="DW835" s="5"/>
      <c r="DX835" s="5"/>
      <c r="DY835" s="5"/>
      <c r="DZ835" s="5"/>
      <c r="EA835" s="5"/>
      <c r="EB835" s="5"/>
      <c r="EC835" s="5"/>
      <c r="ED835" s="5"/>
      <c r="EE835" s="5"/>
      <c r="EF835" s="5"/>
      <c r="EG835" s="5"/>
      <c r="EH835" s="5"/>
      <c r="EI835" s="5"/>
      <c r="EJ835" s="5"/>
      <c r="EK835" s="5"/>
      <c r="EL835" s="5"/>
      <c r="EM835" s="5"/>
      <c r="EN835" s="5"/>
      <c r="EO835" s="5"/>
      <c r="EP835" s="5"/>
      <c r="EQ835" s="5"/>
      <c r="ER835" s="5"/>
      <c r="ES835" s="5"/>
      <c r="ET835" s="5"/>
      <c r="EU835" s="5"/>
      <c r="EV835" s="5"/>
      <c r="EW835" s="5"/>
      <c r="EX835" s="5"/>
      <c r="EY835" s="5"/>
      <c r="EZ835" s="5"/>
      <c r="FA835" s="5"/>
      <c r="FB835" s="5"/>
      <c r="FC835" s="5"/>
      <c r="FD835" s="5"/>
      <c r="FE835" s="5"/>
      <c r="FF835" s="5"/>
      <c r="FG835" s="5"/>
      <c r="FH835" s="5"/>
      <c r="FI835" s="5"/>
      <c r="FJ835" s="5"/>
      <c r="FK835" s="5"/>
      <c r="FL835" s="5"/>
      <c r="FM835" s="5"/>
      <c r="FN835" s="5"/>
      <c r="FO835" s="5"/>
      <c r="FP835" s="5"/>
      <c r="FQ835" s="5"/>
      <c r="FR835" s="5"/>
      <c r="FS835" s="5"/>
      <c r="FT835" s="5"/>
      <c r="FU835" s="5"/>
      <c r="FV835" s="5"/>
      <c r="FW835" s="5"/>
      <c r="FX835" s="5"/>
      <c r="FY835" s="5"/>
      <c r="FZ835" s="5"/>
      <c r="GA835" s="5"/>
      <c r="GB835" s="5"/>
      <c r="GC835" s="5"/>
      <c r="GD835" s="5"/>
      <c r="GE835" s="5"/>
      <c r="GF835" s="5"/>
      <c r="GG835" s="5"/>
      <c r="GH835" s="5"/>
      <c r="GI835" s="5"/>
      <c r="GJ835" s="5"/>
      <c r="GK835" s="5"/>
      <c r="GL835" s="5"/>
      <c r="GM835" s="5"/>
      <c r="GN835" s="5"/>
      <c r="GO835" s="5"/>
      <c r="GP835" s="5"/>
      <c r="GQ835" s="5"/>
      <c r="GR835" s="5"/>
      <c r="GS835" s="5"/>
      <c r="GT835" s="5"/>
      <c r="GU835" s="5"/>
      <c r="GV835" s="5"/>
      <c r="GW835" s="5"/>
      <c r="GX835" s="5"/>
      <c r="GY835" s="5"/>
      <c r="GZ835" s="5"/>
      <c r="HA835" s="5"/>
      <c r="HB835" s="5"/>
      <c r="HC835" s="5"/>
      <c r="HD835" s="5"/>
      <c r="HE835" s="5"/>
      <c r="HF835" s="5"/>
      <c r="HG835" s="5"/>
      <c r="HH835" s="5"/>
      <c r="HI835" s="5"/>
      <c r="HJ835" s="5"/>
      <c r="HK835" s="5"/>
      <c r="HL835" s="5"/>
      <c r="HM835" s="5"/>
      <c r="HN835" s="5"/>
      <c r="HO835" s="5"/>
      <c r="HP835" s="5"/>
      <c r="HQ835" s="5"/>
      <c r="HR835" s="5"/>
      <c r="HS835" s="5"/>
      <c r="HT835" s="5"/>
      <c r="HU835" s="5"/>
      <c r="HV835" s="5"/>
      <c r="HW835" s="5"/>
      <c r="HX835" s="5"/>
      <c r="HY835" s="5"/>
      <c r="HZ835" s="5"/>
      <c r="IA835" s="5"/>
      <c r="IB835" s="5"/>
      <c r="IC835" s="5"/>
      <c r="ID835" s="5"/>
      <c r="IE835" s="5"/>
      <c r="IF835" s="5"/>
      <c r="IG835" s="5"/>
      <c r="IH835" s="5"/>
      <c r="II835" s="5"/>
      <c r="IJ835" s="5"/>
      <c r="IK835" s="5"/>
      <c r="IL835" s="5"/>
      <c r="IM835" s="5"/>
      <c r="IN835" s="5"/>
      <c r="IO835" s="5"/>
      <c r="IP835" s="5"/>
      <c r="IQ835" s="5"/>
      <c r="IR835" s="5"/>
      <c r="IS835" s="5"/>
      <c r="IT835" s="5"/>
      <c r="IU835" s="5"/>
      <c r="IV835" s="5"/>
    </row>
    <row r="837" spans="1:256" s="210" customFormat="1">
      <c r="A837" s="122"/>
      <c r="B837" s="116"/>
      <c r="C837" s="117"/>
      <c r="D837" s="118"/>
      <c r="E837" s="119"/>
      <c r="F837" s="120"/>
      <c r="G837" s="121"/>
      <c r="H837" s="6"/>
      <c r="I837" s="40"/>
      <c r="J837" s="41"/>
      <c r="K837" s="42"/>
      <c r="L837" s="38"/>
      <c r="N837" s="39"/>
      <c r="O837" s="39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  <c r="DS837" s="5"/>
      <c r="DT837" s="5"/>
      <c r="DU837" s="5"/>
      <c r="DV837" s="5"/>
      <c r="DW837" s="5"/>
      <c r="DX837" s="5"/>
      <c r="DY837" s="5"/>
      <c r="DZ837" s="5"/>
      <c r="EA837" s="5"/>
      <c r="EB837" s="5"/>
      <c r="EC837" s="5"/>
      <c r="ED837" s="5"/>
      <c r="EE837" s="5"/>
      <c r="EF837" s="5"/>
      <c r="EG837" s="5"/>
      <c r="EH837" s="5"/>
      <c r="EI837" s="5"/>
      <c r="EJ837" s="5"/>
      <c r="EK837" s="5"/>
      <c r="EL837" s="5"/>
      <c r="EM837" s="5"/>
      <c r="EN837" s="5"/>
      <c r="EO837" s="5"/>
      <c r="EP837" s="5"/>
      <c r="EQ837" s="5"/>
      <c r="ER837" s="5"/>
      <c r="ES837" s="5"/>
      <c r="ET837" s="5"/>
      <c r="EU837" s="5"/>
      <c r="EV837" s="5"/>
      <c r="EW837" s="5"/>
      <c r="EX837" s="5"/>
      <c r="EY837" s="5"/>
      <c r="EZ837" s="5"/>
      <c r="FA837" s="5"/>
      <c r="FB837" s="5"/>
      <c r="FC837" s="5"/>
      <c r="FD837" s="5"/>
      <c r="FE837" s="5"/>
      <c r="FF837" s="5"/>
      <c r="FG837" s="5"/>
      <c r="FH837" s="5"/>
      <c r="FI837" s="5"/>
      <c r="FJ837" s="5"/>
      <c r="FK837" s="5"/>
      <c r="FL837" s="5"/>
      <c r="FM837" s="5"/>
      <c r="FN837" s="5"/>
      <c r="FO837" s="5"/>
      <c r="FP837" s="5"/>
      <c r="FQ837" s="5"/>
      <c r="FR837" s="5"/>
      <c r="FS837" s="5"/>
      <c r="FT837" s="5"/>
      <c r="FU837" s="5"/>
      <c r="FV837" s="5"/>
      <c r="FW837" s="5"/>
      <c r="FX837" s="5"/>
      <c r="FY837" s="5"/>
      <c r="FZ837" s="5"/>
      <c r="GA837" s="5"/>
      <c r="GB837" s="5"/>
      <c r="GC837" s="5"/>
      <c r="GD837" s="5"/>
      <c r="GE837" s="5"/>
      <c r="GF837" s="5"/>
      <c r="GG837" s="5"/>
      <c r="GH837" s="5"/>
      <c r="GI837" s="5"/>
      <c r="GJ837" s="5"/>
      <c r="GK837" s="5"/>
      <c r="GL837" s="5"/>
      <c r="GM837" s="5"/>
      <c r="GN837" s="5"/>
      <c r="GO837" s="5"/>
      <c r="GP837" s="5"/>
      <c r="GQ837" s="5"/>
      <c r="GR837" s="5"/>
      <c r="GS837" s="5"/>
      <c r="GT837" s="5"/>
      <c r="GU837" s="5"/>
      <c r="GV837" s="5"/>
      <c r="GW837" s="5"/>
      <c r="GX837" s="5"/>
      <c r="GY837" s="5"/>
      <c r="GZ837" s="5"/>
      <c r="HA837" s="5"/>
      <c r="HB837" s="5"/>
      <c r="HC837" s="5"/>
      <c r="HD837" s="5"/>
      <c r="HE837" s="5"/>
      <c r="HF837" s="5"/>
      <c r="HG837" s="5"/>
      <c r="HH837" s="5"/>
      <c r="HI837" s="5"/>
      <c r="HJ837" s="5"/>
      <c r="HK837" s="5"/>
      <c r="HL837" s="5"/>
      <c r="HM837" s="5"/>
      <c r="HN837" s="5"/>
      <c r="HO837" s="5"/>
      <c r="HP837" s="5"/>
      <c r="HQ837" s="5"/>
      <c r="HR837" s="5"/>
      <c r="HS837" s="5"/>
      <c r="HT837" s="5"/>
      <c r="HU837" s="5"/>
      <c r="HV837" s="5"/>
      <c r="HW837" s="5"/>
      <c r="HX837" s="5"/>
      <c r="HY837" s="5"/>
      <c r="HZ837" s="5"/>
      <c r="IA837" s="5"/>
      <c r="IB837" s="5"/>
      <c r="IC837" s="5"/>
      <c r="ID837" s="5"/>
      <c r="IE837" s="5"/>
      <c r="IF837" s="5"/>
      <c r="IG837" s="5"/>
      <c r="IH837" s="5"/>
      <c r="II837" s="5"/>
      <c r="IJ837" s="5"/>
      <c r="IK837" s="5"/>
      <c r="IL837" s="5"/>
      <c r="IM837" s="5"/>
      <c r="IN837" s="5"/>
      <c r="IO837" s="5"/>
      <c r="IP837" s="5"/>
      <c r="IQ837" s="5"/>
      <c r="IR837" s="5"/>
      <c r="IS837" s="5"/>
      <c r="IT837" s="5"/>
      <c r="IU837" s="5"/>
      <c r="IV837" s="5"/>
    </row>
    <row r="838" spans="1:256" s="210" customFormat="1">
      <c r="A838" s="122"/>
      <c r="B838" s="116"/>
      <c r="C838" s="117"/>
      <c r="D838" s="118"/>
      <c r="E838" s="119"/>
      <c r="F838" s="120"/>
      <c r="G838" s="121"/>
      <c r="H838" s="6"/>
      <c r="I838" s="40"/>
      <c r="J838" s="41"/>
      <c r="K838" s="42"/>
      <c r="L838" s="38"/>
      <c r="N838" s="39"/>
      <c r="O838" s="39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5"/>
      <c r="DW838" s="5"/>
      <c r="DX838" s="5"/>
      <c r="DY838" s="5"/>
      <c r="DZ838" s="5"/>
      <c r="EA838" s="5"/>
      <c r="EB838" s="5"/>
      <c r="EC838" s="5"/>
      <c r="ED838" s="5"/>
      <c r="EE838" s="5"/>
      <c r="EF838" s="5"/>
      <c r="EG838" s="5"/>
      <c r="EH838" s="5"/>
      <c r="EI838" s="5"/>
      <c r="EJ838" s="5"/>
      <c r="EK838" s="5"/>
      <c r="EL838" s="5"/>
      <c r="EM838" s="5"/>
      <c r="EN838" s="5"/>
      <c r="EO838" s="5"/>
      <c r="EP838" s="5"/>
      <c r="EQ838" s="5"/>
      <c r="ER838" s="5"/>
      <c r="ES838" s="5"/>
      <c r="ET838" s="5"/>
      <c r="EU838" s="5"/>
      <c r="EV838" s="5"/>
      <c r="EW838" s="5"/>
      <c r="EX838" s="5"/>
      <c r="EY838" s="5"/>
      <c r="EZ838" s="5"/>
      <c r="FA838" s="5"/>
      <c r="FB838" s="5"/>
      <c r="FC838" s="5"/>
      <c r="FD838" s="5"/>
      <c r="FE838" s="5"/>
      <c r="FF838" s="5"/>
      <c r="FG838" s="5"/>
      <c r="FH838" s="5"/>
      <c r="FI838" s="5"/>
      <c r="FJ838" s="5"/>
      <c r="FK838" s="5"/>
      <c r="FL838" s="5"/>
      <c r="FM838" s="5"/>
      <c r="FN838" s="5"/>
      <c r="FO838" s="5"/>
      <c r="FP838" s="5"/>
      <c r="FQ838" s="5"/>
      <c r="FR838" s="5"/>
      <c r="FS838" s="5"/>
      <c r="FT838" s="5"/>
      <c r="FU838" s="5"/>
      <c r="FV838" s="5"/>
      <c r="FW838" s="5"/>
      <c r="FX838" s="5"/>
      <c r="FY838" s="5"/>
      <c r="FZ838" s="5"/>
      <c r="GA838" s="5"/>
      <c r="GB838" s="5"/>
      <c r="GC838" s="5"/>
      <c r="GD838" s="5"/>
      <c r="GE838" s="5"/>
      <c r="GF838" s="5"/>
      <c r="GG838" s="5"/>
      <c r="GH838" s="5"/>
      <c r="GI838" s="5"/>
      <c r="GJ838" s="5"/>
      <c r="GK838" s="5"/>
      <c r="GL838" s="5"/>
      <c r="GM838" s="5"/>
      <c r="GN838" s="5"/>
      <c r="GO838" s="5"/>
      <c r="GP838" s="5"/>
      <c r="GQ838" s="5"/>
      <c r="GR838" s="5"/>
      <c r="GS838" s="5"/>
      <c r="GT838" s="5"/>
      <c r="GU838" s="5"/>
      <c r="GV838" s="5"/>
      <c r="GW838" s="5"/>
      <c r="GX838" s="5"/>
      <c r="GY838" s="5"/>
      <c r="GZ838" s="5"/>
      <c r="HA838" s="5"/>
      <c r="HB838" s="5"/>
      <c r="HC838" s="5"/>
      <c r="HD838" s="5"/>
      <c r="HE838" s="5"/>
      <c r="HF838" s="5"/>
      <c r="HG838" s="5"/>
      <c r="HH838" s="5"/>
      <c r="HI838" s="5"/>
      <c r="HJ838" s="5"/>
      <c r="HK838" s="5"/>
      <c r="HL838" s="5"/>
      <c r="HM838" s="5"/>
      <c r="HN838" s="5"/>
      <c r="HO838" s="5"/>
      <c r="HP838" s="5"/>
      <c r="HQ838" s="5"/>
      <c r="HR838" s="5"/>
      <c r="HS838" s="5"/>
      <c r="HT838" s="5"/>
      <c r="HU838" s="5"/>
      <c r="HV838" s="5"/>
      <c r="HW838" s="5"/>
      <c r="HX838" s="5"/>
      <c r="HY838" s="5"/>
      <c r="HZ838" s="5"/>
      <c r="IA838" s="5"/>
      <c r="IB838" s="5"/>
      <c r="IC838" s="5"/>
      <c r="ID838" s="5"/>
      <c r="IE838" s="5"/>
      <c r="IF838" s="5"/>
      <c r="IG838" s="5"/>
      <c r="IH838" s="5"/>
      <c r="II838" s="5"/>
      <c r="IJ838" s="5"/>
      <c r="IK838" s="5"/>
      <c r="IL838" s="5"/>
      <c r="IM838" s="5"/>
      <c r="IN838" s="5"/>
      <c r="IO838" s="5"/>
      <c r="IP838" s="5"/>
      <c r="IQ838" s="5"/>
      <c r="IR838" s="5"/>
      <c r="IS838" s="5"/>
      <c r="IT838" s="5"/>
      <c r="IU838" s="5"/>
      <c r="IV838" s="5"/>
    </row>
    <row r="840" spans="1:256" s="210" customFormat="1">
      <c r="A840" s="122"/>
      <c r="B840" s="116"/>
      <c r="C840" s="117"/>
      <c r="D840" s="118"/>
      <c r="E840" s="119"/>
      <c r="F840" s="120"/>
      <c r="G840" s="121"/>
      <c r="H840" s="6"/>
      <c r="I840" s="40"/>
      <c r="J840" s="41"/>
      <c r="K840" s="42"/>
      <c r="L840" s="38"/>
      <c r="N840" s="39"/>
      <c r="O840" s="39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  <c r="DT840" s="5"/>
      <c r="DU840" s="5"/>
      <c r="DV840" s="5"/>
      <c r="DW840" s="5"/>
      <c r="DX840" s="5"/>
      <c r="DY840" s="5"/>
      <c r="DZ840" s="5"/>
      <c r="EA840" s="5"/>
      <c r="EB840" s="5"/>
      <c r="EC840" s="5"/>
      <c r="ED840" s="5"/>
      <c r="EE840" s="5"/>
      <c r="EF840" s="5"/>
      <c r="EG840" s="5"/>
      <c r="EH840" s="5"/>
      <c r="EI840" s="5"/>
      <c r="EJ840" s="5"/>
      <c r="EK840" s="5"/>
      <c r="EL840" s="5"/>
      <c r="EM840" s="5"/>
      <c r="EN840" s="5"/>
      <c r="EO840" s="5"/>
      <c r="EP840" s="5"/>
      <c r="EQ840" s="5"/>
      <c r="ER840" s="5"/>
      <c r="ES840" s="5"/>
      <c r="ET840" s="5"/>
      <c r="EU840" s="5"/>
      <c r="EV840" s="5"/>
      <c r="EW840" s="5"/>
      <c r="EX840" s="5"/>
      <c r="EY840" s="5"/>
      <c r="EZ840" s="5"/>
      <c r="FA840" s="5"/>
      <c r="FB840" s="5"/>
      <c r="FC840" s="5"/>
      <c r="FD840" s="5"/>
      <c r="FE840" s="5"/>
      <c r="FF840" s="5"/>
      <c r="FG840" s="5"/>
      <c r="FH840" s="5"/>
      <c r="FI840" s="5"/>
      <c r="FJ840" s="5"/>
      <c r="FK840" s="5"/>
      <c r="FL840" s="5"/>
      <c r="FM840" s="5"/>
      <c r="FN840" s="5"/>
      <c r="FO840" s="5"/>
      <c r="FP840" s="5"/>
      <c r="FQ840" s="5"/>
      <c r="FR840" s="5"/>
      <c r="FS840" s="5"/>
      <c r="FT840" s="5"/>
      <c r="FU840" s="5"/>
      <c r="FV840" s="5"/>
      <c r="FW840" s="5"/>
      <c r="FX840" s="5"/>
      <c r="FY840" s="5"/>
      <c r="FZ840" s="5"/>
      <c r="GA840" s="5"/>
      <c r="GB840" s="5"/>
      <c r="GC840" s="5"/>
      <c r="GD840" s="5"/>
      <c r="GE840" s="5"/>
      <c r="GF840" s="5"/>
      <c r="GG840" s="5"/>
      <c r="GH840" s="5"/>
      <c r="GI840" s="5"/>
      <c r="GJ840" s="5"/>
      <c r="GK840" s="5"/>
      <c r="GL840" s="5"/>
      <c r="GM840" s="5"/>
      <c r="GN840" s="5"/>
      <c r="GO840" s="5"/>
      <c r="GP840" s="5"/>
      <c r="GQ840" s="5"/>
      <c r="GR840" s="5"/>
      <c r="GS840" s="5"/>
      <c r="GT840" s="5"/>
      <c r="GU840" s="5"/>
      <c r="GV840" s="5"/>
      <c r="GW840" s="5"/>
      <c r="GX840" s="5"/>
      <c r="GY840" s="5"/>
      <c r="GZ840" s="5"/>
      <c r="HA840" s="5"/>
      <c r="HB840" s="5"/>
      <c r="HC840" s="5"/>
      <c r="HD840" s="5"/>
      <c r="HE840" s="5"/>
      <c r="HF840" s="5"/>
      <c r="HG840" s="5"/>
      <c r="HH840" s="5"/>
      <c r="HI840" s="5"/>
      <c r="HJ840" s="5"/>
      <c r="HK840" s="5"/>
      <c r="HL840" s="5"/>
      <c r="HM840" s="5"/>
      <c r="HN840" s="5"/>
      <c r="HO840" s="5"/>
      <c r="HP840" s="5"/>
      <c r="HQ840" s="5"/>
      <c r="HR840" s="5"/>
      <c r="HS840" s="5"/>
      <c r="HT840" s="5"/>
      <c r="HU840" s="5"/>
      <c r="HV840" s="5"/>
      <c r="HW840" s="5"/>
      <c r="HX840" s="5"/>
      <c r="HY840" s="5"/>
      <c r="HZ840" s="5"/>
      <c r="IA840" s="5"/>
      <c r="IB840" s="5"/>
      <c r="IC840" s="5"/>
      <c r="ID840" s="5"/>
      <c r="IE840" s="5"/>
      <c r="IF840" s="5"/>
      <c r="IG840" s="5"/>
      <c r="IH840" s="5"/>
      <c r="II840" s="5"/>
      <c r="IJ840" s="5"/>
      <c r="IK840" s="5"/>
      <c r="IL840" s="5"/>
      <c r="IM840" s="5"/>
      <c r="IN840" s="5"/>
      <c r="IO840" s="5"/>
      <c r="IP840" s="5"/>
      <c r="IQ840" s="5"/>
      <c r="IR840" s="5"/>
      <c r="IS840" s="5"/>
      <c r="IT840" s="5"/>
      <c r="IU840" s="5"/>
      <c r="IV840" s="5"/>
    </row>
    <row r="842" spans="1:256" s="210" customFormat="1">
      <c r="A842" s="122"/>
      <c r="B842" s="116"/>
      <c r="C842" s="117"/>
      <c r="D842" s="118"/>
      <c r="E842" s="119"/>
      <c r="F842" s="120"/>
      <c r="G842" s="121"/>
      <c r="H842" s="6"/>
      <c r="I842" s="40"/>
      <c r="J842" s="41"/>
      <c r="K842" s="42"/>
      <c r="L842" s="38"/>
      <c r="N842" s="39"/>
      <c r="O842" s="39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5"/>
      <c r="DW842" s="5"/>
      <c r="DX842" s="5"/>
      <c r="DY842" s="5"/>
      <c r="DZ842" s="5"/>
      <c r="EA842" s="5"/>
      <c r="EB842" s="5"/>
      <c r="EC842" s="5"/>
      <c r="ED842" s="5"/>
      <c r="EE842" s="5"/>
      <c r="EF842" s="5"/>
      <c r="EG842" s="5"/>
      <c r="EH842" s="5"/>
      <c r="EI842" s="5"/>
      <c r="EJ842" s="5"/>
      <c r="EK842" s="5"/>
      <c r="EL842" s="5"/>
      <c r="EM842" s="5"/>
      <c r="EN842" s="5"/>
      <c r="EO842" s="5"/>
      <c r="EP842" s="5"/>
      <c r="EQ842" s="5"/>
      <c r="ER842" s="5"/>
      <c r="ES842" s="5"/>
      <c r="ET842" s="5"/>
      <c r="EU842" s="5"/>
      <c r="EV842" s="5"/>
      <c r="EW842" s="5"/>
      <c r="EX842" s="5"/>
      <c r="EY842" s="5"/>
      <c r="EZ842" s="5"/>
      <c r="FA842" s="5"/>
      <c r="FB842" s="5"/>
      <c r="FC842" s="5"/>
      <c r="FD842" s="5"/>
      <c r="FE842" s="5"/>
      <c r="FF842" s="5"/>
      <c r="FG842" s="5"/>
      <c r="FH842" s="5"/>
      <c r="FI842" s="5"/>
      <c r="FJ842" s="5"/>
      <c r="FK842" s="5"/>
      <c r="FL842" s="5"/>
      <c r="FM842" s="5"/>
      <c r="FN842" s="5"/>
      <c r="FO842" s="5"/>
      <c r="FP842" s="5"/>
      <c r="FQ842" s="5"/>
      <c r="FR842" s="5"/>
      <c r="FS842" s="5"/>
      <c r="FT842" s="5"/>
      <c r="FU842" s="5"/>
      <c r="FV842" s="5"/>
      <c r="FW842" s="5"/>
      <c r="FX842" s="5"/>
      <c r="FY842" s="5"/>
      <c r="FZ842" s="5"/>
      <c r="GA842" s="5"/>
      <c r="GB842" s="5"/>
      <c r="GC842" s="5"/>
      <c r="GD842" s="5"/>
      <c r="GE842" s="5"/>
      <c r="GF842" s="5"/>
      <c r="GG842" s="5"/>
      <c r="GH842" s="5"/>
      <c r="GI842" s="5"/>
      <c r="GJ842" s="5"/>
      <c r="GK842" s="5"/>
      <c r="GL842" s="5"/>
      <c r="GM842" s="5"/>
      <c r="GN842" s="5"/>
      <c r="GO842" s="5"/>
      <c r="GP842" s="5"/>
      <c r="GQ842" s="5"/>
      <c r="GR842" s="5"/>
      <c r="GS842" s="5"/>
      <c r="GT842" s="5"/>
      <c r="GU842" s="5"/>
      <c r="GV842" s="5"/>
      <c r="GW842" s="5"/>
      <c r="GX842" s="5"/>
      <c r="GY842" s="5"/>
      <c r="GZ842" s="5"/>
      <c r="HA842" s="5"/>
      <c r="HB842" s="5"/>
      <c r="HC842" s="5"/>
      <c r="HD842" s="5"/>
      <c r="HE842" s="5"/>
      <c r="HF842" s="5"/>
      <c r="HG842" s="5"/>
      <c r="HH842" s="5"/>
      <c r="HI842" s="5"/>
      <c r="HJ842" s="5"/>
      <c r="HK842" s="5"/>
      <c r="HL842" s="5"/>
      <c r="HM842" s="5"/>
      <c r="HN842" s="5"/>
      <c r="HO842" s="5"/>
      <c r="HP842" s="5"/>
      <c r="HQ842" s="5"/>
      <c r="HR842" s="5"/>
      <c r="HS842" s="5"/>
      <c r="HT842" s="5"/>
      <c r="HU842" s="5"/>
      <c r="HV842" s="5"/>
      <c r="HW842" s="5"/>
      <c r="HX842" s="5"/>
      <c r="HY842" s="5"/>
      <c r="HZ842" s="5"/>
      <c r="IA842" s="5"/>
      <c r="IB842" s="5"/>
      <c r="IC842" s="5"/>
      <c r="ID842" s="5"/>
      <c r="IE842" s="5"/>
      <c r="IF842" s="5"/>
      <c r="IG842" s="5"/>
      <c r="IH842" s="5"/>
      <c r="II842" s="5"/>
      <c r="IJ842" s="5"/>
      <c r="IK842" s="5"/>
      <c r="IL842" s="5"/>
      <c r="IM842" s="5"/>
      <c r="IN842" s="5"/>
      <c r="IO842" s="5"/>
      <c r="IP842" s="5"/>
      <c r="IQ842" s="5"/>
      <c r="IR842" s="5"/>
      <c r="IS842" s="5"/>
      <c r="IT842" s="5"/>
      <c r="IU842" s="5"/>
      <c r="IV842" s="5"/>
    </row>
    <row r="843" spans="1:256" s="210" customFormat="1">
      <c r="A843" s="122"/>
      <c r="B843" s="116"/>
      <c r="C843" s="117"/>
      <c r="D843" s="118"/>
      <c r="E843" s="119"/>
      <c r="F843" s="120"/>
      <c r="G843" s="121"/>
      <c r="H843" s="6"/>
      <c r="I843" s="40"/>
      <c r="J843" s="41"/>
      <c r="K843" s="42"/>
      <c r="L843" s="38"/>
      <c r="N843" s="39"/>
      <c r="O843" s="39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  <c r="DT843" s="5"/>
      <c r="DU843" s="5"/>
      <c r="DV843" s="5"/>
      <c r="DW843" s="5"/>
      <c r="DX843" s="5"/>
      <c r="DY843" s="5"/>
      <c r="DZ843" s="5"/>
      <c r="EA843" s="5"/>
      <c r="EB843" s="5"/>
      <c r="EC843" s="5"/>
      <c r="ED843" s="5"/>
      <c r="EE843" s="5"/>
      <c r="EF843" s="5"/>
      <c r="EG843" s="5"/>
      <c r="EH843" s="5"/>
      <c r="EI843" s="5"/>
      <c r="EJ843" s="5"/>
      <c r="EK843" s="5"/>
      <c r="EL843" s="5"/>
      <c r="EM843" s="5"/>
      <c r="EN843" s="5"/>
      <c r="EO843" s="5"/>
      <c r="EP843" s="5"/>
      <c r="EQ843" s="5"/>
      <c r="ER843" s="5"/>
      <c r="ES843" s="5"/>
      <c r="ET843" s="5"/>
      <c r="EU843" s="5"/>
      <c r="EV843" s="5"/>
      <c r="EW843" s="5"/>
      <c r="EX843" s="5"/>
      <c r="EY843" s="5"/>
      <c r="EZ843" s="5"/>
      <c r="FA843" s="5"/>
      <c r="FB843" s="5"/>
      <c r="FC843" s="5"/>
      <c r="FD843" s="5"/>
      <c r="FE843" s="5"/>
      <c r="FF843" s="5"/>
      <c r="FG843" s="5"/>
      <c r="FH843" s="5"/>
      <c r="FI843" s="5"/>
      <c r="FJ843" s="5"/>
      <c r="FK843" s="5"/>
      <c r="FL843" s="5"/>
      <c r="FM843" s="5"/>
      <c r="FN843" s="5"/>
      <c r="FO843" s="5"/>
      <c r="FP843" s="5"/>
      <c r="FQ843" s="5"/>
      <c r="FR843" s="5"/>
      <c r="FS843" s="5"/>
      <c r="FT843" s="5"/>
      <c r="FU843" s="5"/>
      <c r="FV843" s="5"/>
      <c r="FW843" s="5"/>
      <c r="FX843" s="5"/>
      <c r="FY843" s="5"/>
      <c r="FZ843" s="5"/>
      <c r="GA843" s="5"/>
      <c r="GB843" s="5"/>
      <c r="GC843" s="5"/>
      <c r="GD843" s="5"/>
      <c r="GE843" s="5"/>
      <c r="GF843" s="5"/>
      <c r="GG843" s="5"/>
      <c r="GH843" s="5"/>
      <c r="GI843" s="5"/>
      <c r="GJ843" s="5"/>
      <c r="GK843" s="5"/>
      <c r="GL843" s="5"/>
      <c r="GM843" s="5"/>
      <c r="GN843" s="5"/>
      <c r="GO843" s="5"/>
      <c r="GP843" s="5"/>
      <c r="GQ843" s="5"/>
      <c r="GR843" s="5"/>
      <c r="GS843" s="5"/>
      <c r="GT843" s="5"/>
      <c r="GU843" s="5"/>
      <c r="GV843" s="5"/>
      <c r="GW843" s="5"/>
      <c r="GX843" s="5"/>
      <c r="GY843" s="5"/>
      <c r="GZ843" s="5"/>
      <c r="HA843" s="5"/>
      <c r="HB843" s="5"/>
      <c r="HC843" s="5"/>
      <c r="HD843" s="5"/>
      <c r="HE843" s="5"/>
      <c r="HF843" s="5"/>
      <c r="HG843" s="5"/>
      <c r="HH843" s="5"/>
      <c r="HI843" s="5"/>
      <c r="HJ843" s="5"/>
      <c r="HK843" s="5"/>
      <c r="HL843" s="5"/>
      <c r="HM843" s="5"/>
      <c r="HN843" s="5"/>
      <c r="HO843" s="5"/>
      <c r="HP843" s="5"/>
      <c r="HQ843" s="5"/>
      <c r="HR843" s="5"/>
      <c r="HS843" s="5"/>
      <c r="HT843" s="5"/>
      <c r="HU843" s="5"/>
      <c r="HV843" s="5"/>
      <c r="HW843" s="5"/>
      <c r="HX843" s="5"/>
      <c r="HY843" s="5"/>
      <c r="HZ843" s="5"/>
      <c r="IA843" s="5"/>
      <c r="IB843" s="5"/>
      <c r="IC843" s="5"/>
      <c r="ID843" s="5"/>
      <c r="IE843" s="5"/>
      <c r="IF843" s="5"/>
      <c r="IG843" s="5"/>
      <c r="IH843" s="5"/>
      <c r="II843" s="5"/>
      <c r="IJ843" s="5"/>
      <c r="IK843" s="5"/>
      <c r="IL843" s="5"/>
      <c r="IM843" s="5"/>
      <c r="IN843" s="5"/>
      <c r="IO843" s="5"/>
      <c r="IP843" s="5"/>
      <c r="IQ843" s="5"/>
      <c r="IR843" s="5"/>
      <c r="IS843" s="5"/>
      <c r="IT843" s="5"/>
      <c r="IU843" s="5"/>
      <c r="IV843" s="5"/>
    </row>
    <row r="845" spans="1:256" s="210" customFormat="1">
      <c r="A845" s="122"/>
      <c r="B845" s="116"/>
      <c r="C845" s="117"/>
      <c r="D845" s="118"/>
      <c r="E845" s="119"/>
      <c r="F845" s="120"/>
      <c r="G845" s="121"/>
      <c r="H845" s="6"/>
      <c r="I845" s="40"/>
      <c r="J845" s="41"/>
      <c r="K845" s="42"/>
      <c r="L845" s="38"/>
      <c r="N845" s="39"/>
      <c r="O845" s="39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  <c r="DT845" s="5"/>
      <c r="DU845" s="5"/>
      <c r="DV845" s="5"/>
      <c r="DW845" s="5"/>
      <c r="DX845" s="5"/>
      <c r="DY845" s="5"/>
      <c r="DZ845" s="5"/>
      <c r="EA845" s="5"/>
      <c r="EB845" s="5"/>
      <c r="EC845" s="5"/>
      <c r="ED845" s="5"/>
      <c r="EE845" s="5"/>
      <c r="EF845" s="5"/>
      <c r="EG845" s="5"/>
      <c r="EH845" s="5"/>
      <c r="EI845" s="5"/>
      <c r="EJ845" s="5"/>
      <c r="EK845" s="5"/>
      <c r="EL845" s="5"/>
      <c r="EM845" s="5"/>
      <c r="EN845" s="5"/>
      <c r="EO845" s="5"/>
      <c r="EP845" s="5"/>
      <c r="EQ845" s="5"/>
      <c r="ER845" s="5"/>
      <c r="ES845" s="5"/>
      <c r="ET845" s="5"/>
      <c r="EU845" s="5"/>
      <c r="EV845" s="5"/>
      <c r="EW845" s="5"/>
      <c r="EX845" s="5"/>
      <c r="EY845" s="5"/>
      <c r="EZ845" s="5"/>
      <c r="FA845" s="5"/>
      <c r="FB845" s="5"/>
      <c r="FC845" s="5"/>
      <c r="FD845" s="5"/>
      <c r="FE845" s="5"/>
      <c r="FF845" s="5"/>
      <c r="FG845" s="5"/>
      <c r="FH845" s="5"/>
      <c r="FI845" s="5"/>
      <c r="FJ845" s="5"/>
      <c r="FK845" s="5"/>
      <c r="FL845" s="5"/>
      <c r="FM845" s="5"/>
      <c r="FN845" s="5"/>
      <c r="FO845" s="5"/>
      <c r="FP845" s="5"/>
      <c r="FQ845" s="5"/>
      <c r="FR845" s="5"/>
      <c r="FS845" s="5"/>
      <c r="FT845" s="5"/>
      <c r="FU845" s="5"/>
      <c r="FV845" s="5"/>
      <c r="FW845" s="5"/>
      <c r="FX845" s="5"/>
      <c r="FY845" s="5"/>
      <c r="FZ845" s="5"/>
      <c r="GA845" s="5"/>
      <c r="GB845" s="5"/>
      <c r="GC845" s="5"/>
      <c r="GD845" s="5"/>
      <c r="GE845" s="5"/>
      <c r="GF845" s="5"/>
      <c r="GG845" s="5"/>
      <c r="GH845" s="5"/>
      <c r="GI845" s="5"/>
      <c r="GJ845" s="5"/>
      <c r="GK845" s="5"/>
      <c r="GL845" s="5"/>
      <c r="GM845" s="5"/>
      <c r="GN845" s="5"/>
      <c r="GO845" s="5"/>
      <c r="GP845" s="5"/>
      <c r="GQ845" s="5"/>
      <c r="GR845" s="5"/>
      <c r="GS845" s="5"/>
      <c r="GT845" s="5"/>
      <c r="GU845" s="5"/>
      <c r="GV845" s="5"/>
      <c r="GW845" s="5"/>
      <c r="GX845" s="5"/>
      <c r="GY845" s="5"/>
      <c r="GZ845" s="5"/>
      <c r="HA845" s="5"/>
      <c r="HB845" s="5"/>
      <c r="HC845" s="5"/>
      <c r="HD845" s="5"/>
      <c r="HE845" s="5"/>
      <c r="HF845" s="5"/>
      <c r="HG845" s="5"/>
      <c r="HH845" s="5"/>
      <c r="HI845" s="5"/>
      <c r="HJ845" s="5"/>
      <c r="HK845" s="5"/>
      <c r="HL845" s="5"/>
      <c r="HM845" s="5"/>
      <c r="HN845" s="5"/>
      <c r="HO845" s="5"/>
      <c r="HP845" s="5"/>
      <c r="HQ845" s="5"/>
      <c r="HR845" s="5"/>
      <c r="HS845" s="5"/>
      <c r="HT845" s="5"/>
      <c r="HU845" s="5"/>
      <c r="HV845" s="5"/>
      <c r="HW845" s="5"/>
      <c r="HX845" s="5"/>
      <c r="HY845" s="5"/>
      <c r="HZ845" s="5"/>
      <c r="IA845" s="5"/>
      <c r="IB845" s="5"/>
      <c r="IC845" s="5"/>
      <c r="ID845" s="5"/>
      <c r="IE845" s="5"/>
      <c r="IF845" s="5"/>
      <c r="IG845" s="5"/>
      <c r="IH845" s="5"/>
      <c r="II845" s="5"/>
      <c r="IJ845" s="5"/>
      <c r="IK845" s="5"/>
      <c r="IL845" s="5"/>
      <c r="IM845" s="5"/>
      <c r="IN845" s="5"/>
      <c r="IO845" s="5"/>
      <c r="IP845" s="5"/>
      <c r="IQ845" s="5"/>
      <c r="IR845" s="5"/>
      <c r="IS845" s="5"/>
      <c r="IT845" s="5"/>
      <c r="IU845" s="5"/>
      <c r="IV845" s="5"/>
    </row>
    <row r="846" spans="1:256" s="210" customFormat="1">
      <c r="A846" s="122"/>
      <c r="B846" s="116"/>
      <c r="C846" s="117"/>
      <c r="D846" s="118"/>
      <c r="E846" s="119"/>
      <c r="F846" s="120"/>
      <c r="G846" s="121"/>
      <c r="H846" s="6"/>
      <c r="I846" s="40"/>
      <c r="J846" s="41"/>
      <c r="K846" s="42"/>
      <c r="L846" s="38"/>
      <c r="N846" s="39"/>
      <c r="O846" s="39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5"/>
      <c r="DW846" s="5"/>
      <c r="DX846" s="5"/>
      <c r="DY846" s="5"/>
      <c r="DZ846" s="5"/>
      <c r="EA846" s="5"/>
      <c r="EB846" s="5"/>
      <c r="EC846" s="5"/>
      <c r="ED846" s="5"/>
      <c r="EE846" s="5"/>
      <c r="EF846" s="5"/>
      <c r="EG846" s="5"/>
      <c r="EH846" s="5"/>
      <c r="EI846" s="5"/>
      <c r="EJ846" s="5"/>
      <c r="EK846" s="5"/>
      <c r="EL846" s="5"/>
      <c r="EM846" s="5"/>
      <c r="EN846" s="5"/>
      <c r="EO846" s="5"/>
      <c r="EP846" s="5"/>
      <c r="EQ846" s="5"/>
      <c r="ER846" s="5"/>
      <c r="ES846" s="5"/>
      <c r="ET846" s="5"/>
      <c r="EU846" s="5"/>
      <c r="EV846" s="5"/>
      <c r="EW846" s="5"/>
      <c r="EX846" s="5"/>
      <c r="EY846" s="5"/>
      <c r="EZ846" s="5"/>
      <c r="FA846" s="5"/>
      <c r="FB846" s="5"/>
      <c r="FC846" s="5"/>
      <c r="FD846" s="5"/>
      <c r="FE846" s="5"/>
      <c r="FF846" s="5"/>
      <c r="FG846" s="5"/>
      <c r="FH846" s="5"/>
      <c r="FI846" s="5"/>
      <c r="FJ846" s="5"/>
      <c r="FK846" s="5"/>
      <c r="FL846" s="5"/>
      <c r="FM846" s="5"/>
      <c r="FN846" s="5"/>
      <c r="FO846" s="5"/>
      <c r="FP846" s="5"/>
      <c r="FQ846" s="5"/>
      <c r="FR846" s="5"/>
      <c r="FS846" s="5"/>
      <c r="FT846" s="5"/>
      <c r="FU846" s="5"/>
      <c r="FV846" s="5"/>
      <c r="FW846" s="5"/>
      <c r="FX846" s="5"/>
      <c r="FY846" s="5"/>
      <c r="FZ846" s="5"/>
      <c r="GA846" s="5"/>
      <c r="GB846" s="5"/>
      <c r="GC846" s="5"/>
      <c r="GD846" s="5"/>
      <c r="GE846" s="5"/>
      <c r="GF846" s="5"/>
      <c r="GG846" s="5"/>
      <c r="GH846" s="5"/>
      <c r="GI846" s="5"/>
      <c r="GJ846" s="5"/>
      <c r="GK846" s="5"/>
      <c r="GL846" s="5"/>
      <c r="GM846" s="5"/>
      <c r="GN846" s="5"/>
      <c r="GO846" s="5"/>
      <c r="GP846" s="5"/>
      <c r="GQ846" s="5"/>
      <c r="GR846" s="5"/>
      <c r="GS846" s="5"/>
      <c r="GT846" s="5"/>
      <c r="GU846" s="5"/>
      <c r="GV846" s="5"/>
      <c r="GW846" s="5"/>
      <c r="GX846" s="5"/>
      <c r="GY846" s="5"/>
      <c r="GZ846" s="5"/>
      <c r="HA846" s="5"/>
      <c r="HB846" s="5"/>
      <c r="HC846" s="5"/>
      <c r="HD846" s="5"/>
      <c r="HE846" s="5"/>
      <c r="HF846" s="5"/>
      <c r="HG846" s="5"/>
      <c r="HH846" s="5"/>
      <c r="HI846" s="5"/>
      <c r="HJ846" s="5"/>
      <c r="HK846" s="5"/>
      <c r="HL846" s="5"/>
      <c r="HM846" s="5"/>
      <c r="HN846" s="5"/>
      <c r="HO846" s="5"/>
      <c r="HP846" s="5"/>
      <c r="HQ846" s="5"/>
      <c r="HR846" s="5"/>
      <c r="HS846" s="5"/>
      <c r="HT846" s="5"/>
      <c r="HU846" s="5"/>
      <c r="HV846" s="5"/>
      <c r="HW846" s="5"/>
      <c r="HX846" s="5"/>
      <c r="HY846" s="5"/>
      <c r="HZ846" s="5"/>
      <c r="IA846" s="5"/>
      <c r="IB846" s="5"/>
      <c r="IC846" s="5"/>
      <c r="ID846" s="5"/>
      <c r="IE846" s="5"/>
      <c r="IF846" s="5"/>
      <c r="IG846" s="5"/>
      <c r="IH846" s="5"/>
      <c r="II846" s="5"/>
      <c r="IJ846" s="5"/>
      <c r="IK846" s="5"/>
      <c r="IL846" s="5"/>
      <c r="IM846" s="5"/>
      <c r="IN846" s="5"/>
      <c r="IO846" s="5"/>
      <c r="IP846" s="5"/>
      <c r="IQ846" s="5"/>
      <c r="IR846" s="5"/>
      <c r="IS846" s="5"/>
      <c r="IT846" s="5"/>
      <c r="IU846" s="5"/>
      <c r="IV846" s="5"/>
    </row>
    <row r="847" spans="1:256" s="210" customFormat="1">
      <c r="A847" s="122"/>
      <c r="B847" s="116"/>
      <c r="C847" s="117"/>
      <c r="D847" s="118"/>
      <c r="E847" s="119"/>
      <c r="F847" s="120"/>
      <c r="G847" s="121"/>
      <c r="H847" s="6"/>
      <c r="I847" s="40"/>
      <c r="J847" s="41"/>
      <c r="K847" s="42"/>
      <c r="L847" s="38"/>
      <c r="N847" s="39"/>
      <c r="O847" s="39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  <c r="DV847" s="5"/>
      <c r="DW847" s="5"/>
      <c r="DX847" s="5"/>
      <c r="DY847" s="5"/>
      <c r="DZ847" s="5"/>
      <c r="EA847" s="5"/>
      <c r="EB847" s="5"/>
      <c r="EC847" s="5"/>
      <c r="ED847" s="5"/>
      <c r="EE847" s="5"/>
      <c r="EF847" s="5"/>
      <c r="EG847" s="5"/>
      <c r="EH847" s="5"/>
      <c r="EI847" s="5"/>
      <c r="EJ847" s="5"/>
      <c r="EK847" s="5"/>
      <c r="EL847" s="5"/>
      <c r="EM847" s="5"/>
      <c r="EN847" s="5"/>
      <c r="EO847" s="5"/>
      <c r="EP847" s="5"/>
      <c r="EQ847" s="5"/>
      <c r="ER847" s="5"/>
      <c r="ES847" s="5"/>
      <c r="ET847" s="5"/>
      <c r="EU847" s="5"/>
      <c r="EV847" s="5"/>
      <c r="EW847" s="5"/>
      <c r="EX847" s="5"/>
      <c r="EY847" s="5"/>
      <c r="EZ847" s="5"/>
      <c r="FA847" s="5"/>
      <c r="FB847" s="5"/>
      <c r="FC847" s="5"/>
      <c r="FD847" s="5"/>
      <c r="FE847" s="5"/>
      <c r="FF847" s="5"/>
      <c r="FG847" s="5"/>
      <c r="FH847" s="5"/>
      <c r="FI847" s="5"/>
      <c r="FJ847" s="5"/>
      <c r="FK847" s="5"/>
      <c r="FL847" s="5"/>
      <c r="FM847" s="5"/>
      <c r="FN847" s="5"/>
      <c r="FO847" s="5"/>
      <c r="FP847" s="5"/>
      <c r="FQ847" s="5"/>
      <c r="FR847" s="5"/>
      <c r="FS847" s="5"/>
      <c r="FT847" s="5"/>
      <c r="FU847" s="5"/>
      <c r="FV847" s="5"/>
      <c r="FW847" s="5"/>
      <c r="FX847" s="5"/>
      <c r="FY847" s="5"/>
      <c r="FZ847" s="5"/>
      <c r="GA847" s="5"/>
      <c r="GB847" s="5"/>
      <c r="GC847" s="5"/>
      <c r="GD847" s="5"/>
      <c r="GE847" s="5"/>
      <c r="GF847" s="5"/>
      <c r="GG847" s="5"/>
      <c r="GH847" s="5"/>
      <c r="GI847" s="5"/>
      <c r="GJ847" s="5"/>
      <c r="GK847" s="5"/>
      <c r="GL847" s="5"/>
      <c r="GM847" s="5"/>
      <c r="GN847" s="5"/>
      <c r="GO847" s="5"/>
      <c r="GP847" s="5"/>
      <c r="GQ847" s="5"/>
      <c r="GR847" s="5"/>
      <c r="GS847" s="5"/>
      <c r="GT847" s="5"/>
      <c r="GU847" s="5"/>
      <c r="GV847" s="5"/>
      <c r="GW847" s="5"/>
      <c r="GX847" s="5"/>
      <c r="GY847" s="5"/>
      <c r="GZ847" s="5"/>
      <c r="HA847" s="5"/>
      <c r="HB847" s="5"/>
      <c r="HC847" s="5"/>
      <c r="HD847" s="5"/>
      <c r="HE847" s="5"/>
      <c r="HF847" s="5"/>
      <c r="HG847" s="5"/>
      <c r="HH847" s="5"/>
      <c r="HI847" s="5"/>
      <c r="HJ847" s="5"/>
      <c r="HK847" s="5"/>
      <c r="HL847" s="5"/>
      <c r="HM847" s="5"/>
      <c r="HN847" s="5"/>
      <c r="HO847" s="5"/>
      <c r="HP847" s="5"/>
      <c r="HQ847" s="5"/>
      <c r="HR847" s="5"/>
      <c r="HS847" s="5"/>
      <c r="HT847" s="5"/>
      <c r="HU847" s="5"/>
      <c r="HV847" s="5"/>
      <c r="HW847" s="5"/>
      <c r="HX847" s="5"/>
      <c r="HY847" s="5"/>
      <c r="HZ847" s="5"/>
      <c r="IA847" s="5"/>
      <c r="IB847" s="5"/>
      <c r="IC847" s="5"/>
      <c r="ID847" s="5"/>
      <c r="IE847" s="5"/>
      <c r="IF847" s="5"/>
      <c r="IG847" s="5"/>
      <c r="IH847" s="5"/>
      <c r="II847" s="5"/>
      <c r="IJ847" s="5"/>
      <c r="IK847" s="5"/>
      <c r="IL847" s="5"/>
      <c r="IM847" s="5"/>
      <c r="IN847" s="5"/>
      <c r="IO847" s="5"/>
      <c r="IP847" s="5"/>
      <c r="IQ847" s="5"/>
      <c r="IR847" s="5"/>
      <c r="IS847" s="5"/>
      <c r="IT847" s="5"/>
      <c r="IU847" s="5"/>
      <c r="IV847" s="5"/>
    </row>
    <row r="848" spans="1:256" s="210" customFormat="1">
      <c r="A848" s="122"/>
      <c r="B848" s="116"/>
      <c r="C848" s="117"/>
      <c r="D848" s="118"/>
      <c r="E848" s="119"/>
      <c r="F848" s="120"/>
      <c r="G848" s="121"/>
      <c r="H848" s="6"/>
      <c r="I848" s="40"/>
      <c r="J848" s="41"/>
      <c r="K848" s="42"/>
      <c r="L848" s="38"/>
      <c r="N848" s="39"/>
      <c r="O848" s="39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  <c r="DT848" s="5"/>
      <c r="DU848" s="5"/>
      <c r="DV848" s="5"/>
      <c r="DW848" s="5"/>
      <c r="DX848" s="5"/>
      <c r="DY848" s="5"/>
      <c r="DZ848" s="5"/>
      <c r="EA848" s="5"/>
      <c r="EB848" s="5"/>
      <c r="EC848" s="5"/>
      <c r="ED848" s="5"/>
      <c r="EE848" s="5"/>
      <c r="EF848" s="5"/>
      <c r="EG848" s="5"/>
      <c r="EH848" s="5"/>
      <c r="EI848" s="5"/>
      <c r="EJ848" s="5"/>
      <c r="EK848" s="5"/>
      <c r="EL848" s="5"/>
      <c r="EM848" s="5"/>
      <c r="EN848" s="5"/>
      <c r="EO848" s="5"/>
      <c r="EP848" s="5"/>
      <c r="EQ848" s="5"/>
      <c r="ER848" s="5"/>
      <c r="ES848" s="5"/>
      <c r="ET848" s="5"/>
      <c r="EU848" s="5"/>
      <c r="EV848" s="5"/>
      <c r="EW848" s="5"/>
      <c r="EX848" s="5"/>
      <c r="EY848" s="5"/>
      <c r="EZ848" s="5"/>
      <c r="FA848" s="5"/>
      <c r="FB848" s="5"/>
      <c r="FC848" s="5"/>
      <c r="FD848" s="5"/>
      <c r="FE848" s="5"/>
      <c r="FF848" s="5"/>
      <c r="FG848" s="5"/>
      <c r="FH848" s="5"/>
      <c r="FI848" s="5"/>
      <c r="FJ848" s="5"/>
      <c r="FK848" s="5"/>
      <c r="FL848" s="5"/>
      <c r="FM848" s="5"/>
      <c r="FN848" s="5"/>
      <c r="FO848" s="5"/>
      <c r="FP848" s="5"/>
      <c r="FQ848" s="5"/>
      <c r="FR848" s="5"/>
      <c r="FS848" s="5"/>
      <c r="FT848" s="5"/>
      <c r="FU848" s="5"/>
      <c r="FV848" s="5"/>
      <c r="FW848" s="5"/>
      <c r="FX848" s="5"/>
      <c r="FY848" s="5"/>
      <c r="FZ848" s="5"/>
      <c r="GA848" s="5"/>
      <c r="GB848" s="5"/>
      <c r="GC848" s="5"/>
      <c r="GD848" s="5"/>
      <c r="GE848" s="5"/>
      <c r="GF848" s="5"/>
      <c r="GG848" s="5"/>
      <c r="GH848" s="5"/>
      <c r="GI848" s="5"/>
      <c r="GJ848" s="5"/>
      <c r="GK848" s="5"/>
      <c r="GL848" s="5"/>
      <c r="GM848" s="5"/>
      <c r="GN848" s="5"/>
      <c r="GO848" s="5"/>
      <c r="GP848" s="5"/>
      <c r="GQ848" s="5"/>
      <c r="GR848" s="5"/>
      <c r="GS848" s="5"/>
      <c r="GT848" s="5"/>
      <c r="GU848" s="5"/>
      <c r="GV848" s="5"/>
      <c r="GW848" s="5"/>
      <c r="GX848" s="5"/>
      <c r="GY848" s="5"/>
      <c r="GZ848" s="5"/>
      <c r="HA848" s="5"/>
      <c r="HB848" s="5"/>
      <c r="HC848" s="5"/>
      <c r="HD848" s="5"/>
      <c r="HE848" s="5"/>
      <c r="HF848" s="5"/>
      <c r="HG848" s="5"/>
      <c r="HH848" s="5"/>
      <c r="HI848" s="5"/>
      <c r="HJ848" s="5"/>
      <c r="HK848" s="5"/>
      <c r="HL848" s="5"/>
      <c r="HM848" s="5"/>
      <c r="HN848" s="5"/>
      <c r="HO848" s="5"/>
      <c r="HP848" s="5"/>
      <c r="HQ848" s="5"/>
      <c r="HR848" s="5"/>
      <c r="HS848" s="5"/>
      <c r="HT848" s="5"/>
      <c r="HU848" s="5"/>
      <c r="HV848" s="5"/>
      <c r="HW848" s="5"/>
      <c r="HX848" s="5"/>
      <c r="HY848" s="5"/>
      <c r="HZ848" s="5"/>
      <c r="IA848" s="5"/>
      <c r="IB848" s="5"/>
      <c r="IC848" s="5"/>
      <c r="ID848" s="5"/>
      <c r="IE848" s="5"/>
      <c r="IF848" s="5"/>
      <c r="IG848" s="5"/>
      <c r="IH848" s="5"/>
      <c r="II848" s="5"/>
      <c r="IJ848" s="5"/>
      <c r="IK848" s="5"/>
      <c r="IL848" s="5"/>
      <c r="IM848" s="5"/>
      <c r="IN848" s="5"/>
      <c r="IO848" s="5"/>
      <c r="IP848" s="5"/>
      <c r="IQ848" s="5"/>
      <c r="IR848" s="5"/>
      <c r="IS848" s="5"/>
      <c r="IT848" s="5"/>
      <c r="IU848" s="5"/>
      <c r="IV848" s="5"/>
    </row>
    <row r="849" spans="1:256" s="210" customFormat="1">
      <c r="A849" s="122"/>
      <c r="B849" s="116"/>
      <c r="C849" s="117"/>
      <c r="D849" s="118"/>
      <c r="E849" s="119"/>
      <c r="F849" s="120"/>
      <c r="G849" s="121"/>
      <c r="H849" s="6"/>
      <c r="I849" s="40"/>
      <c r="J849" s="41"/>
      <c r="K849" s="42"/>
      <c r="L849" s="38"/>
      <c r="N849" s="39"/>
      <c r="O849" s="39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  <c r="DT849" s="5"/>
      <c r="DU849" s="5"/>
      <c r="DV849" s="5"/>
      <c r="DW849" s="5"/>
      <c r="DX849" s="5"/>
      <c r="DY849" s="5"/>
      <c r="DZ849" s="5"/>
      <c r="EA849" s="5"/>
      <c r="EB849" s="5"/>
      <c r="EC849" s="5"/>
      <c r="ED849" s="5"/>
      <c r="EE849" s="5"/>
      <c r="EF849" s="5"/>
      <c r="EG849" s="5"/>
      <c r="EH849" s="5"/>
      <c r="EI849" s="5"/>
      <c r="EJ849" s="5"/>
      <c r="EK849" s="5"/>
      <c r="EL849" s="5"/>
      <c r="EM849" s="5"/>
      <c r="EN849" s="5"/>
      <c r="EO849" s="5"/>
      <c r="EP849" s="5"/>
      <c r="EQ849" s="5"/>
      <c r="ER849" s="5"/>
      <c r="ES849" s="5"/>
      <c r="ET849" s="5"/>
      <c r="EU849" s="5"/>
      <c r="EV849" s="5"/>
      <c r="EW849" s="5"/>
      <c r="EX849" s="5"/>
      <c r="EY849" s="5"/>
      <c r="EZ849" s="5"/>
      <c r="FA849" s="5"/>
      <c r="FB849" s="5"/>
      <c r="FC849" s="5"/>
      <c r="FD849" s="5"/>
      <c r="FE849" s="5"/>
      <c r="FF849" s="5"/>
      <c r="FG849" s="5"/>
      <c r="FH849" s="5"/>
      <c r="FI849" s="5"/>
      <c r="FJ849" s="5"/>
      <c r="FK849" s="5"/>
      <c r="FL849" s="5"/>
      <c r="FM849" s="5"/>
      <c r="FN849" s="5"/>
      <c r="FO849" s="5"/>
      <c r="FP849" s="5"/>
      <c r="FQ849" s="5"/>
      <c r="FR849" s="5"/>
      <c r="FS849" s="5"/>
      <c r="FT849" s="5"/>
      <c r="FU849" s="5"/>
      <c r="FV849" s="5"/>
      <c r="FW849" s="5"/>
      <c r="FX849" s="5"/>
      <c r="FY849" s="5"/>
      <c r="FZ849" s="5"/>
      <c r="GA849" s="5"/>
      <c r="GB849" s="5"/>
      <c r="GC849" s="5"/>
      <c r="GD849" s="5"/>
      <c r="GE849" s="5"/>
      <c r="GF849" s="5"/>
      <c r="GG849" s="5"/>
      <c r="GH849" s="5"/>
      <c r="GI849" s="5"/>
      <c r="GJ849" s="5"/>
      <c r="GK849" s="5"/>
      <c r="GL849" s="5"/>
      <c r="GM849" s="5"/>
      <c r="GN849" s="5"/>
      <c r="GO849" s="5"/>
      <c r="GP849" s="5"/>
      <c r="GQ849" s="5"/>
      <c r="GR849" s="5"/>
      <c r="GS849" s="5"/>
      <c r="GT849" s="5"/>
      <c r="GU849" s="5"/>
      <c r="GV849" s="5"/>
      <c r="GW849" s="5"/>
      <c r="GX849" s="5"/>
      <c r="GY849" s="5"/>
      <c r="GZ849" s="5"/>
      <c r="HA849" s="5"/>
      <c r="HB849" s="5"/>
      <c r="HC849" s="5"/>
      <c r="HD849" s="5"/>
      <c r="HE849" s="5"/>
      <c r="HF849" s="5"/>
      <c r="HG849" s="5"/>
      <c r="HH849" s="5"/>
      <c r="HI849" s="5"/>
      <c r="HJ849" s="5"/>
      <c r="HK849" s="5"/>
      <c r="HL849" s="5"/>
      <c r="HM849" s="5"/>
      <c r="HN849" s="5"/>
      <c r="HO849" s="5"/>
      <c r="HP849" s="5"/>
      <c r="HQ849" s="5"/>
      <c r="HR849" s="5"/>
      <c r="HS849" s="5"/>
      <c r="HT849" s="5"/>
      <c r="HU849" s="5"/>
      <c r="HV849" s="5"/>
      <c r="HW849" s="5"/>
      <c r="HX849" s="5"/>
      <c r="HY849" s="5"/>
      <c r="HZ849" s="5"/>
      <c r="IA849" s="5"/>
      <c r="IB849" s="5"/>
      <c r="IC849" s="5"/>
      <c r="ID849" s="5"/>
      <c r="IE849" s="5"/>
      <c r="IF849" s="5"/>
      <c r="IG849" s="5"/>
      <c r="IH849" s="5"/>
      <c r="II849" s="5"/>
      <c r="IJ849" s="5"/>
      <c r="IK849" s="5"/>
      <c r="IL849" s="5"/>
      <c r="IM849" s="5"/>
      <c r="IN849" s="5"/>
      <c r="IO849" s="5"/>
      <c r="IP849" s="5"/>
      <c r="IQ849" s="5"/>
      <c r="IR849" s="5"/>
      <c r="IS849" s="5"/>
      <c r="IT849" s="5"/>
      <c r="IU849" s="5"/>
      <c r="IV849" s="5"/>
    </row>
    <row r="851" spans="1:256" s="210" customFormat="1">
      <c r="A851" s="122"/>
      <c r="B851" s="116"/>
      <c r="C851" s="117"/>
      <c r="D851" s="118"/>
      <c r="E851" s="119"/>
      <c r="F851" s="120"/>
      <c r="G851" s="121"/>
      <c r="H851" s="6"/>
      <c r="I851" s="40"/>
      <c r="J851" s="41"/>
      <c r="K851" s="42"/>
      <c r="L851" s="38"/>
      <c r="N851" s="39"/>
      <c r="O851" s="39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  <c r="DV851" s="5"/>
      <c r="DW851" s="5"/>
      <c r="DX851" s="5"/>
      <c r="DY851" s="5"/>
      <c r="DZ851" s="5"/>
      <c r="EA851" s="5"/>
      <c r="EB851" s="5"/>
      <c r="EC851" s="5"/>
      <c r="ED851" s="5"/>
      <c r="EE851" s="5"/>
      <c r="EF851" s="5"/>
      <c r="EG851" s="5"/>
      <c r="EH851" s="5"/>
      <c r="EI851" s="5"/>
      <c r="EJ851" s="5"/>
      <c r="EK851" s="5"/>
      <c r="EL851" s="5"/>
      <c r="EM851" s="5"/>
      <c r="EN851" s="5"/>
      <c r="EO851" s="5"/>
      <c r="EP851" s="5"/>
      <c r="EQ851" s="5"/>
      <c r="ER851" s="5"/>
      <c r="ES851" s="5"/>
      <c r="ET851" s="5"/>
      <c r="EU851" s="5"/>
      <c r="EV851" s="5"/>
      <c r="EW851" s="5"/>
      <c r="EX851" s="5"/>
      <c r="EY851" s="5"/>
      <c r="EZ851" s="5"/>
      <c r="FA851" s="5"/>
      <c r="FB851" s="5"/>
      <c r="FC851" s="5"/>
      <c r="FD851" s="5"/>
      <c r="FE851" s="5"/>
      <c r="FF851" s="5"/>
      <c r="FG851" s="5"/>
      <c r="FH851" s="5"/>
      <c r="FI851" s="5"/>
      <c r="FJ851" s="5"/>
      <c r="FK851" s="5"/>
      <c r="FL851" s="5"/>
      <c r="FM851" s="5"/>
      <c r="FN851" s="5"/>
      <c r="FO851" s="5"/>
      <c r="FP851" s="5"/>
      <c r="FQ851" s="5"/>
      <c r="FR851" s="5"/>
      <c r="FS851" s="5"/>
      <c r="FT851" s="5"/>
      <c r="FU851" s="5"/>
      <c r="FV851" s="5"/>
      <c r="FW851" s="5"/>
      <c r="FX851" s="5"/>
      <c r="FY851" s="5"/>
      <c r="FZ851" s="5"/>
      <c r="GA851" s="5"/>
      <c r="GB851" s="5"/>
      <c r="GC851" s="5"/>
      <c r="GD851" s="5"/>
      <c r="GE851" s="5"/>
      <c r="GF851" s="5"/>
      <c r="GG851" s="5"/>
      <c r="GH851" s="5"/>
      <c r="GI851" s="5"/>
      <c r="GJ851" s="5"/>
      <c r="GK851" s="5"/>
      <c r="GL851" s="5"/>
      <c r="GM851" s="5"/>
      <c r="GN851" s="5"/>
      <c r="GO851" s="5"/>
      <c r="GP851" s="5"/>
      <c r="GQ851" s="5"/>
      <c r="GR851" s="5"/>
      <c r="GS851" s="5"/>
      <c r="GT851" s="5"/>
      <c r="GU851" s="5"/>
      <c r="GV851" s="5"/>
      <c r="GW851" s="5"/>
      <c r="GX851" s="5"/>
      <c r="GY851" s="5"/>
      <c r="GZ851" s="5"/>
      <c r="HA851" s="5"/>
      <c r="HB851" s="5"/>
      <c r="HC851" s="5"/>
      <c r="HD851" s="5"/>
      <c r="HE851" s="5"/>
      <c r="HF851" s="5"/>
      <c r="HG851" s="5"/>
      <c r="HH851" s="5"/>
      <c r="HI851" s="5"/>
      <c r="HJ851" s="5"/>
      <c r="HK851" s="5"/>
      <c r="HL851" s="5"/>
      <c r="HM851" s="5"/>
      <c r="HN851" s="5"/>
      <c r="HO851" s="5"/>
      <c r="HP851" s="5"/>
      <c r="HQ851" s="5"/>
      <c r="HR851" s="5"/>
      <c r="HS851" s="5"/>
      <c r="HT851" s="5"/>
      <c r="HU851" s="5"/>
      <c r="HV851" s="5"/>
      <c r="HW851" s="5"/>
      <c r="HX851" s="5"/>
      <c r="HY851" s="5"/>
      <c r="HZ851" s="5"/>
      <c r="IA851" s="5"/>
      <c r="IB851" s="5"/>
      <c r="IC851" s="5"/>
      <c r="ID851" s="5"/>
      <c r="IE851" s="5"/>
      <c r="IF851" s="5"/>
      <c r="IG851" s="5"/>
      <c r="IH851" s="5"/>
      <c r="II851" s="5"/>
      <c r="IJ851" s="5"/>
      <c r="IK851" s="5"/>
      <c r="IL851" s="5"/>
      <c r="IM851" s="5"/>
      <c r="IN851" s="5"/>
      <c r="IO851" s="5"/>
      <c r="IP851" s="5"/>
      <c r="IQ851" s="5"/>
      <c r="IR851" s="5"/>
      <c r="IS851" s="5"/>
      <c r="IT851" s="5"/>
      <c r="IU851" s="5"/>
      <c r="IV851" s="5"/>
    </row>
    <row r="853" spans="1:256" s="210" customFormat="1">
      <c r="A853" s="122"/>
      <c r="B853" s="116"/>
      <c r="C853" s="117"/>
      <c r="D853" s="118"/>
      <c r="E853" s="119"/>
      <c r="F853" s="120"/>
      <c r="G853" s="121"/>
      <c r="H853" s="6"/>
      <c r="I853" s="40"/>
      <c r="J853" s="41"/>
      <c r="K853" s="42"/>
      <c r="L853" s="38"/>
      <c r="N853" s="39"/>
      <c r="O853" s="39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  <c r="DV853" s="5"/>
      <c r="DW853" s="5"/>
      <c r="DX853" s="5"/>
      <c r="DY853" s="5"/>
      <c r="DZ853" s="5"/>
      <c r="EA853" s="5"/>
      <c r="EB853" s="5"/>
      <c r="EC853" s="5"/>
      <c r="ED853" s="5"/>
      <c r="EE853" s="5"/>
      <c r="EF853" s="5"/>
      <c r="EG853" s="5"/>
      <c r="EH853" s="5"/>
      <c r="EI853" s="5"/>
      <c r="EJ853" s="5"/>
      <c r="EK853" s="5"/>
      <c r="EL853" s="5"/>
      <c r="EM853" s="5"/>
      <c r="EN853" s="5"/>
      <c r="EO853" s="5"/>
      <c r="EP853" s="5"/>
      <c r="EQ853" s="5"/>
      <c r="ER853" s="5"/>
      <c r="ES853" s="5"/>
      <c r="ET853" s="5"/>
      <c r="EU853" s="5"/>
      <c r="EV853" s="5"/>
      <c r="EW853" s="5"/>
      <c r="EX853" s="5"/>
      <c r="EY853" s="5"/>
      <c r="EZ853" s="5"/>
      <c r="FA853" s="5"/>
      <c r="FB853" s="5"/>
      <c r="FC853" s="5"/>
      <c r="FD853" s="5"/>
      <c r="FE853" s="5"/>
      <c r="FF853" s="5"/>
      <c r="FG853" s="5"/>
      <c r="FH853" s="5"/>
      <c r="FI853" s="5"/>
      <c r="FJ853" s="5"/>
      <c r="FK853" s="5"/>
      <c r="FL853" s="5"/>
      <c r="FM853" s="5"/>
      <c r="FN853" s="5"/>
      <c r="FO853" s="5"/>
      <c r="FP853" s="5"/>
      <c r="FQ853" s="5"/>
      <c r="FR853" s="5"/>
      <c r="FS853" s="5"/>
      <c r="FT853" s="5"/>
      <c r="FU853" s="5"/>
      <c r="FV853" s="5"/>
      <c r="FW853" s="5"/>
      <c r="FX853" s="5"/>
      <c r="FY853" s="5"/>
      <c r="FZ853" s="5"/>
      <c r="GA853" s="5"/>
      <c r="GB853" s="5"/>
      <c r="GC853" s="5"/>
      <c r="GD853" s="5"/>
      <c r="GE853" s="5"/>
      <c r="GF853" s="5"/>
      <c r="GG853" s="5"/>
      <c r="GH853" s="5"/>
      <c r="GI853" s="5"/>
      <c r="GJ853" s="5"/>
      <c r="GK853" s="5"/>
      <c r="GL853" s="5"/>
      <c r="GM853" s="5"/>
      <c r="GN853" s="5"/>
      <c r="GO853" s="5"/>
      <c r="GP853" s="5"/>
      <c r="GQ853" s="5"/>
      <c r="GR853" s="5"/>
      <c r="GS853" s="5"/>
      <c r="GT853" s="5"/>
      <c r="GU853" s="5"/>
      <c r="GV853" s="5"/>
      <c r="GW853" s="5"/>
      <c r="GX853" s="5"/>
      <c r="GY853" s="5"/>
      <c r="GZ853" s="5"/>
      <c r="HA853" s="5"/>
      <c r="HB853" s="5"/>
      <c r="HC853" s="5"/>
      <c r="HD853" s="5"/>
      <c r="HE853" s="5"/>
      <c r="HF853" s="5"/>
      <c r="HG853" s="5"/>
      <c r="HH853" s="5"/>
      <c r="HI853" s="5"/>
      <c r="HJ853" s="5"/>
      <c r="HK853" s="5"/>
      <c r="HL853" s="5"/>
      <c r="HM853" s="5"/>
      <c r="HN853" s="5"/>
      <c r="HO853" s="5"/>
      <c r="HP853" s="5"/>
      <c r="HQ853" s="5"/>
      <c r="HR853" s="5"/>
      <c r="HS853" s="5"/>
      <c r="HT853" s="5"/>
      <c r="HU853" s="5"/>
      <c r="HV853" s="5"/>
      <c r="HW853" s="5"/>
      <c r="HX853" s="5"/>
      <c r="HY853" s="5"/>
      <c r="HZ853" s="5"/>
      <c r="IA853" s="5"/>
      <c r="IB853" s="5"/>
      <c r="IC853" s="5"/>
      <c r="ID853" s="5"/>
      <c r="IE853" s="5"/>
      <c r="IF853" s="5"/>
      <c r="IG853" s="5"/>
      <c r="IH853" s="5"/>
      <c r="II853" s="5"/>
      <c r="IJ853" s="5"/>
      <c r="IK853" s="5"/>
      <c r="IL853" s="5"/>
      <c r="IM853" s="5"/>
      <c r="IN853" s="5"/>
      <c r="IO853" s="5"/>
      <c r="IP853" s="5"/>
      <c r="IQ853" s="5"/>
      <c r="IR853" s="5"/>
      <c r="IS853" s="5"/>
      <c r="IT853" s="5"/>
      <c r="IU853" s="5"/>
      <c r="IV853" s="5"/>
    </row>
    <row r="855" spans="1:256" s="210" customFormat="1">
      <c r="A855" s="122"/>
      <c r="B855" s="116"/>
      <c r="C855" s="117"/>
      <c r="D855" s="118"/>
      <c r="E855" s="119"/>
      <c r="F855" s="120"/>
      <c r="G855" s="121"/>
      <c r="H855" s="6"/>
      <c r="I855" s="40"/>
      <c r="J855" s="41"/>
      <c r="K855" s="42"/>
      <c r="L855" s="38"/>
      <c r="N855" s="39"/>
      <c r="O855" s="39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  <c r="DS855" s="5"/>
      <c r="DT855" s="5"/>
      <c r="DU855" s="5"/>
      <c r="DV855" s="5"/>
      <c r="DW855" s="5"/>
      <c r="DX855" s="5"/>
      <c r="DY855" s="5"/>
      <c r="DZ855" s="5"/>
      <c r="EA855" s="5"/>
      <c r="EB855" s="5"/>
      <c r="EC855" s="5"/>
      <c r="ED855" s="5"/>
      <c r="EE855" s="5"/>
      <c r="EF855" s="5"/>
      <c r="EG855" s="5"/>
      <c r="EH855" s="5"/>
      <c r="EI855" s="5"/>
      <c r="EJ855" s="5"/>
      <c r="EK855" s="5"/>
      <c r="EL855" s="5"/>
      <c r="EM855" s="5"/>
      <c r="EN855" s="5"/>
      <c r="EO855" s="5"/>
      <c r="EP855" s="5"/>
      <c r="EQ855" s="5"/>
      <c r="ER855" s="5"/>
      <c r="ES855" s="5"/>
      <c r="ET855" s="5"/>
      <c r="EU855" s="5"/>
      <c r="EV855" s="5"/>
      <c r="EW855" s="5"/>
      <c r="EX855" s="5"/>
      <c r="EY855" s="5"/>
      <c r="EZ855" s="5"/>
      <c r="FA855" s="5"/>
      <c r="FB855" s="5"/>
      <c r="FC855" s="5"/>
      <c r="FD855" s="5"/>
      <c r="FE855" s="5"/>
      <c r="FF855" s="5"/>
      <c r="FG855" s="5"/>
      <c r="FH855" s="5"/>
      <c r="FI855" s="5"/>
      <c r="FJ855" s="5"/>
      <c r="FK855" s="5"/>
      <c r="FL855" s="5"/>
      <c r="FM855" s="5"/>
      <c r="FN855" s="5"/>
      <c r="FO855" s="5"/>
      <c r="FP855" s="5"/>
      <c r="FQ855" s="5"/>
      <c r="FR855" s="5"/>
      <c r="FS855" s="5"/>
      <c r="FT855" s="5"/>
      <c r="FU855" s="5"/>
      <c r="FV855" s="5"/>
      <c r="FW855" s="5"/>
      <c r="FX855" s="5"/>
      <c r="FY855" s="5"/>
      <c r="FZ855" s="5"/>
      <c r="GA855" s="5"/>
      <c r="GB855" s="5"/>
      <c r="GC855" s="5"/>
      <c r="GD855" s="5"/>
      <c r="GE855" s="5"/>
      <c r="GF855" s="5"/>
      <c r="GG855" s="5"/>
      <c r="GH855" s="5"/>
      <c r="GI855" s="5"/>
      <c r="GJ855" s="5"/>
      <c r="GK855" s="5"/>
      <c r="GL855" s="5"/>
      <c r="GM855" s="5"/>
      <c r="GN855" s="5"/>
      <c r="GO855" s="5"/>
      <c r="GP855" s="5"/>
      <c r="GQ855" s="5"/>
      <c r="GR855" s="5"/>
      <c r="GS855" s="5"/>
      <c r="GT855" s="5"/>
      <c r="GU855" s="5"/>
      <c r="GV855" s="5"/>
      <c r="GW855" s="5"/>
      <c r="GX855" s="5"/>
      <c r="GY855" s="5"/>
      <c r="GZ855" s="5"/>
      <c r="HA855" s="5"/>
      <c r="HB855" s="5"/>
      <c r="HC855" s="5"/>
      <c r="HD855" s="5"/>
      <c r="HE855" s="5"/>
      <c r="HF855" s="5"/>
      <c r="HG855" s="5"/>
      <c r="HH855" s="5"/>
      <c r="HI855" s="5"/>
      <c r="HJ855" s="5"/>
      <c r="HK855" s="5"/>
      <c r="HL855" s="5"/>
      <c r="HM855" s="5"/>
      <c r="HN855" s="5"/>
      <c r="HO855" s="5"/>
      <c r="HP855" s="5"/>
      <c r="HQ855" s="5"/>
      <c r="HR855" s="5"/>
      <c r="HS855" s="5"/>
      <c r="HT855" s="5"/>
      <c r="HU855" s="5"/>
      <c r="HV855" s="5"/>
      <c r="HW855" s="5"/>
      <c r="HX855" s="5"/>
      <c r="HY855" s="5"/>
      <c r="HZ855" s="5"/>
      <c r="IA855" s="5"/>
      <c r="IB855" s="5"/>
      <c r="IC855" s="5"/>
      <c r="ID855" s="5"/>
      <c r="IE855" s="5"/>
      <c r="IF855" s="5"/>
      <c r="IG855" s="5"/>
      <c r="IH855" s="5"/>
      <c r="II855" s="5"/>
      <c r="IJ855" s="5"/>
      <c r="IK855" s="5"/>
      <c r="IL855" s="5"/>
      <c r="IM855" s="5"/>
      <c r="IN855" s="5"/>
      <c r="IO855" s="5"/>
      <c r="IP855" s="5"/>
      <c r="IQ855" s="5"/>
      <c r="IR855" s="5"/>
      <c r="IS855" s="5"/>
      <c r="IT855" s="5"/>
      <c r="IU855" s="5"/>
      <c r="IV855" s="5"/>
    </row>
    <row r="857" spans="1:256" s="210" customFormat="1">
      <c r="A857" s="122"/>
      <c r="B857" s="116"/>
      <c r="C857" s="117"/>
      <c r="D857" s="118"/>
      <c r="E857" s="119"/>
      <c r="F857" s="120"/>
      <c r="G857" s="121"/>
      <c r="H857" s="6"/>
      <c r="I857" s="40"/>
      <c r="J857" s="41"/>
      <c r="K857" s="42"/>
      <c r="L857" s="38"/>
      <c r="N857" s="39"/>
      <c r="O857" s="39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  <c r="DT857" s="5"/>
      <c r="DU857" s="5"/>
      <c r="DV857" s="5"/>
      <c r="DW857" s="5"/>
      <c r="DX857" s="5"/>
      <c r="DY857" s="5"/>
      <c r="DZ857" s="5"/>
      <c r="EA857" s="5"/>
      <c r="EB857" s="5"/>
      <c r="EC857" s="5"/>
      <c r="ED857" s="5"/>
      <c r="EE857" s="5"/>
      <c r="EF857" s="5"/>
      <c r="EG857" s="5"/>
      <c r="EH857" s="5"/>
      <c r="EI857" s="5"/>
      <c r="EJ857" s="5"/>
      <c r="EK857" s="5"/>
      <c r="EL857" s="5"/>
      <c r="EM857" s="5"/>
      <c r="EN857" s="5"/>
      <c r="EO857" s="5"/>
      <c r="EP857" s="5"/>
      <c r="EQ857" s="5"/>
      <c r="ER857" s="5"/>
      <c r="ES857" s="5"/>
      <c r="ET857" s="5"/>
      <c r="EU857" s="5"/>
      <c r="EV857" s="5"/>
      <c r="EW857" s="5"/>
      <c r="EX857" s="5"/>
      <c r="EY857" s="5"/>
      <c r="EZ857" s="5"/>
      <c r="FA857" s="5"/>
      <c r="FB857" s="5"/>
      <c r="FC857" s="5"/>
      <c r="FD857" s="5"/>
      <c r="FE857" s="5"/>
      <c r="FF857" s="5"/>
      <c r="FG857" s="5"/>
      <c r="FH857" s="5"/>
      <c r="FI857" s="5"/>
      <c r="FJ857" s="5"/>
      <c r="FK857" s="5"/>
      <c r="FL857" s="5"/>
      <c r="FM857" s="5"/>
      <c r="FN857" s="5"/>
      <c r="FO857" s="5"/>
      <c r="FP857" s="5"/>
      <c r="FQ857" s="5"/>
      <c r="FR857" s="5"/>
      <c r="FS857" s="5"/>
      <c r="FT857" s="5"/>
      <c r="FU857" s="5"/>
      <c r="FV857" s="5"/>
      <c r="FW857" s="5"/>
      <c r="FX857" s="5"/>
      <c r="FY857" s="5"/>
      <c r="FZ857" s="5"/>
      <c r="GA857" s="5"/>
      <c r="GB857" s="5"/>
      <c r="GC857" s="5"/>
      <c r="GD857" s="5"/>
      <c r="GE857" s="5"/>
      <c r="GF857" s="5"/>
      <c r="GG857" s="5"/>
      <c r="GH857" s="5"/>
      <c r="GI857" s="5"/>
      <c r="GJ857" s="5"/>
      <c r="GK857" s="5"/>
      <c r="GL857" s="5"/>
      <c r="GM857" s="5"/>
      <c r="GN857" s="5"/>
      <c r="GO857" s="5"/>
      <c r="GP857" s="5"/>
      <c r="GQ857" s="5"/>
      <c r="GR857" s="5"/>
      <c r="GS857" s="5"/>
      <c r="GT857" s="5"/>
      <c r="GU857" s="5"/>
      <c r="GV857" s="5"/>
      <c r="GW857" s="5"/>
      <c r="GX857" s="5"/>
      <c r="GY857" s="5"/>
      <c r="GZ857" s="5"/>
      <c r="HA857" s="5"/>
      <c r="HB857" s="5"/>
      <c r="HC857" s="5"/>
      <c r="HD857" s="5"/>
      <c r="HE857" s="5"/>
      <c r="HF857" s="5"/>
      <c r="HG857" s="5"/>
      <c r="HH857" s="5"/>
      <c r="HI857" s="5"/>
      <c r="HJ857" s="5"/>
      <c r="HK857" s="5"/>
      <c r="HL857" s="5"/>
      <c r="HM857" s="5"/>
      <c r="HN857" s="5"/>
      <c r="HO857" s="5"/>
      <c r="HP857" s="5"/>
      <c r="HQ857" s="5"/>
      <c r="HR857" s="5"/>
      <c r="HS857" s="5"/>
      <c r="HT857" s="5"/>
      <c r="HU857" s="5"/>
      <c r="HV857" s="5"/>
      <c r="HW857" s="5"/>
      <c r="HX857" s="5"/>
      <c r="HY857" s="5"/>
      <c r="HZ857" s="5"/>
      <c r="IA857" s="5"/>
      <c r="IB857" s="5"/>
      <c r="IC857" s="5"/>
      <c r="ID857" s="5"/>
      <c r="IE857" s="5"/>
      <c r="IF857" s="5"/>
      <c r="IG857" s="5"/>
      <c r="IH857" s="5"/>
      <c r="II857" s="5"/>
      <c r="IJ857" s="5"/>
      <c r="IK857" s="5"/>
      <c r="IL857" s="5"/>
      <c r="IM857" s="5"/>
      <c r="IN857" s="5"/>
      <c r="IO857" s="5"/>
      <c r="IP857" s="5"/>
      <c r="IQ857" s="5"/>
      <c r="IR857" s="5"/>
      <c r="IS857" s="5"/>
      <c r="IT857" s="5"/>
      <c r="IU857" s="5"/>
      <c r="IV857" s="5"/>
    </row>
    <row r="859" spans="1:256" s="210" customFormat="1">
      <c r="A859" s="122"/>
      <c r="B859" s="116"/>
      <c r="C859" s="117"/>
      <c r="D859" s="118"/>
      <c r="E859" s="119"/>
      <c r="F859" s="120"/>
      <c r="G859" s="121"/>
      <c r="H859" s="6"/>
      <c r="I859" s="40"/>
      <c r="J859" s="41"/>
      <c r="K859" s="42"/>
      <c r="L859" s="38"/>
      <c r="N859" s="39"/>
      <c r="O859" s="39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  <c r="DT859" s="5"/>
      <c r="DU859" s="5"/>
      <c r="DV859" s="5"/>
      <c r="DW859" s="5"/>
      <c r="DX859" s="5"/>
      <c r="DY859" s="5"/>
      <c r="DZ859" s="5"/>
      <c r="EA859" s="5"/>
      <c r="EB859" s="5"/>
      <c r="EC859" s="5"/>
      <c r="ED859" s="5"/>
      <c r="EE859" s="5"/>
      <c r="EF859" s="5"/>
      <c r="EG859" s="5"/>
      <c r="EH859" s="5"/>
      <c r="EI859" s="5"/>
      <c r="EJ859" s="5"/>
      <c r="EK859" s="5"/>
      <c r="EL859" s="5"/>
      <c r="EM859" s="5"/>
      <c r="EN859" s="5"/>
      <c r="EO859" s="5"/>
      <c r="EP859" s="5"/>
      <c r="EQ859" s="5"/>
      <c r="ER859" s="5"/>
      <c r="ES859" s="5"/>
      <c r="ET859" s="5"/>
      <c r="EU859" s="5"/>
      <c r="EV859" s="5"/>
      <c r="EW859" s="5"/>
      <c r="EX859" s="5"/>
      <c r="EY859" s="5"/>
      <c r="EZ859" s="5"/>
      <c r="FA859" s="5"/>
      <c r="FB859" s="5"/>
      <c r="FC859" s="5"/>
      <c r="FD859" s="5"/>
      <c r="FE859" s="5"/>
      <c r="FF859" s="5"/>
      <c r="FG859" s="5"/>
      <c r="FH859" s="5"/>
      <c r="FI859" s="5"/>
      <c r="FJ859" s="5"/>
      <c r="FK859" s="5"/>
      <c r="FL859" s="5"/>
      <c r="FM859" s="5"/>
      <c r="FN859" s="5"/>
      <c r="FO859" s="5"/>
      <c r="FP859" s="5"/>
      <c r="FQ859" s="5"/>
      <c r="FR859" s="5"/>
      <c r="FS859" s="5"/>
      <c r="FT859" s="5"/>
      <c r="FU859" s="5"/>
      <c r="FV859" s="5"/>
      <c r="FW859" s="5"/>
      <c r="FX859" s="5"/>
      <c r="FY859" s="5"/>
      <c r="FZ859" s="5"/>
      <c r="GA859" s="5"/>
      <c r="GB859" s="5"/>
      <c r="GC859" s="5"/>
      <c r="GD859" s="5"/>
      <c r="GE859" s="5"/>
      <c r="GF859" s="5"/>
      <c r="GG859" s="5"/>
      <c r="GH859" s="5"/>
      <c r="GI859" s="5"/>
      <c r="GJ859" s="5"/>
      <c r="GK859" s="5"/>
      <c r="GL859" s="5"/>
      <c r="GM859" s="5"/>
      <c r="GN859" s="5"/>
      <c r="GO859" s="5"/>
      <c r="GP859" s="5"/>
      <c r="GQ859" s="5"/>
      <c r="GR859" s="5"/>
      <c r="GS859" s="5"/>
      <c r="GT859" s="5"/>
      <c r="GU859" s="5"/>
      <c r="GV859" s="5"/>
      <c r="GW859" s="5"/>
      <c r="GX859" s="5"/>
      <c r="GY859" s="5"/>
      <c r="GZ859" s="5"/>
      <c r="HA859" s="5"/>
      <c r="HB859" s="5"/>
      <c r="HC859" s="5"/>
      <c r="HD859" s="5"/>
      <c r="HE859" s="5"/>
      <c r="HF859" s="5"/>
      <c r="HG859" s="5"/>
      <c r="HH859" s="5"/>
      <c r="HI859" s="5"/>
      <c r="HJ859" s="5"/>
      <c r="HK859" s="5"/>
      <c r="HL859" s="5"/>
      <c r="HM859" s="5"/>
      <c r="HN859" s="5"/>
      <c r="HO859" s="5"/>
      <c r="HP859" s="5"/>
      <c r="HQ859" s="5"/>
      <c r="HR859" s="5"/>
      <c r="HS859" s="5"/>
      <c r="HT859" s="5"/>
      <c r="HU859" s="5"/>
      <c r="HV859" s="5"/>
      <c r="HW859" s="5"/>
      <c r="HX859" s="5"/>
      <c r="HY859" s="5"/>
      <c r="HZ859" s="5"/>
      <c r="IA859" s="5"/>
      <c r="IB859" s="5"/>
      <c r="IC859" s="5"/>
      <c r="ID859" s="5"/>
      <c r="IE859" s="5"/>
      <c r="IF859" s="5"/>
      <c r="IG859" s="5"/>
      <c r="IH859" s="5"/>
      <c r="II859" s="5"/>
      <c r="IJ859" s="5"/>
      <c r="IK859" s="5"/>
      <c r="IL859" s="5"/>
      <c r="IM859" s="5"/>
      <c r="IN859" s="5"/>
      <c r="IO859" s="5"/>
      <c r="IP859" s="5"/>
      <c r="IQ859" s="5"/>
      <c r="IR859" s="5"/>
      <c r="IS859" s="5"/>
      <c r="IT859" s="5"/>
      <c r="IU859" s="5"/>
      <c r="IV859" s="5"/>
    </row>
    <row r="861" spans="1:256" s="210" customFormat="1">
      <c r="A861" s="122"/>
      <c r="B861" s="116"/>
      <c r="C861" s="117"/>
      <c r="D861" s="118"/>
      <c r="E861" s="119"/>
      <c r="F861" s="120"/>
      <c r="G861" s="121"/>
      <c r="H861" s="6"/>
      <c r="I861" s="40"/>
      <c r="J861" s="41"/>
      <c r="K861" s="42"/>
      <c r="L861" s="38"/>
      <c r="N861" s="39"/>
      <c r="O861" s="39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  <c r="DS861" s="5"/>
      <c r="DT861" s="5"/>
      <c r="DU861" s="5"/>
      <c r="DV861" s="5"/>
      <c r="DW861" s="5"/>
      <c r="DX861" s="5"/>
      <c r="DY861" s="5"/>
      <c r="DZ861" s="5"/>
      <c r="EA861" s="5"/>
      <c r="EB861" s="5"/>
      <c r="EC861" s="5"/>
      <c r="ED861" s="5"/>
      <c r="EE861" s="5"/>
      <c r="EF861" s="5"/>
      <c r="EG861" s="5"/>
      <c r="EH861" s="5"/>
      <c r="EI861" s="5"/>
      <c r="EJ861" s="5"/>
      <c r="EK861" s="5"/>
      <c r="EL861" s="5"/>
      <c r="EM861" s="5"/>
      <c r="EN861" s="5"/>
      <c r="EO861" s="5"/>
      <c r="EP861" s="5"/>
      <c r="EQ861" s="5"/>
      <c r="ER861" s="5"/>
      <c r="ES861" s="5"/>
      <c r="ET861" s="5"/>
      <c r="EU861" s="5"/>
      <c r="EV861" s="5"/>
      <c r="EW861" s="5"/>
      <c r="EX861" s="5"/>
      <c r="EY861" s="5"/>
      <c r="EZ861" s="5"/>
      <c r="FA861" s="5"/>
      <c r="FB861" s="5"/>
      <c r="FC861" s="5"/>
      <c r="FD861" s="5"/>
      <c r="FE861" s="5"/>
      <c r="FF861" s="5"/>
      <c r="FG861" s="5"/>
      <c r="FH861" s="5"/>
      <c r="FI861" s="5"/>
      <c r="FJ861" s="5"/>
      <c r="FK861" s="5"/>
      <c r="FL861" s="5"/>
      <c r="FM861" s="5"/>
      <c r="FN861" s="5"/>
      <c r="FO861" s="5"/>
      <c r="FP861" s="5"/>
      <c r="FQ861" s="5"/>
      <c r="FR861" s="5"/>
      <c r="FS861" s="5"/>
      <c r="FT861" s="5"/>
      <c r="FU861" s="5"/>
      <c r="FV861" s="5"/>
      <c r="FW861" s="5"/>
      <c r="FX861" s="5"/>
      <c r="FY861" s="5"/>
      <c r="FZ861" s="5"/>
      <c r="GA861" s="5"/>
      <c r="GB861" s="5"/>
      <c r="GC861" s="5"/>
      <c r="GD861" s="5"/>
      <c r="GE861" s="5"/>
      <c r="GF861" s="5"/>
      <c r="GG861" s="5"/>
      <c r="GH861" s="5"/>
      <c r="GI861" s="5"/>
      <c r="GJ861" s="5"/>
      <c r="GK861" s="5"/>
      <c r="GL861" s="5"/>
      <c r="GM861" s="5"/>
      <c r="GN861" s="5"/>
      <c r="GO861" s="5"/>
      <c r="GP861" s="5"/>
      <c r="GQ861" s="5"/>
      <c r="GR861" s="5"/>
      <c r="GS861" s="5"/>
      <c r="GT861" s="5"/>
      <c r="GU861" s="5"/>
      <c r="GV861" s="5"/>
      <c r="GW861" s="5"/>
      <c r="GX861" s="5"/>
      <c r="GY861" s="5"/>
      <c r="GZ861" s="5"/>
      <c r="HA861" s="5"/>
      <c r="HB861" s="5"/>
      <c r="HC861" s="5"/>
      <c r="HD861" s="5"/>
      <c r="HE861" s="5"/>
      <c r="HF861" s="5"/>
      <c r="HG861" s="5"/>
      <c r="HH861" s="5"/>
      <c r="HI861" s="5"/>
      <c r="HJ861" s="5"/>
      <c r="HK861" s="5"/>
      <c r="HL861" s="5"/>
      <c r="HM861" s="5"/>
      <c r="HN861" s="5"/>
      <c r="HO861" s="5"/>
      <c r="HP861" s="5"/>
      <c r="HQ861" s="5"/>
      <c r="HR861" s="5"/>
      <c r="HS861" s="5"/>
      <c r="HT861" s="5"/>
      <c r="HU861" s="5"/>
      <c r="HV861" s="5"/>
      <c r="HW861" s="5"/>
      <c r="HX861" s="5"/>
      <c r="HY861" s="5"/>
      <c r="HZ861" s="5"/>
      <c r="IA861" s="5"/>
      <c r="IB861" s="5"/>
      <c r="IC861" s="5"/>
      <c r="ID861" s="5"/>
      <c r="IE861" s="5"/>
      <c r="IF861" s="5"/>
      <c r="IG861" s="5"/>
      <c r="IH861" s="5"/>
      <c r="II861" s="5"/>
      <c r="IJ861" s="5"/>
      <c r="IK861" s="5"/>
      <c r="IL861" s="5"/>
      <c r="IM861" s="5"/>
      <c r="IN861" s="5"/>
      <c r="IO861" s="5"/>
      <c r="IP861" s="5"/>
      <c r="IQ861" s="5"/>
      <c r="IR861" s="5"/>
      <c r="IS861" s="5"/>
      <c r="IT861" s="5"/>
      <c r="IU861" s="5"/>
      <c r="IV861" s="5"/>
    </row>
    <row r="862" spans="1:256" s="210" customFormat="1">
      <c r="A862" s="122"/>
      <c r="B862" s="116"/>
      <c r="C862" s="117"/>
      <c r="D862" s="118"/>
      <c r="E862" s="119"/>
      <c r="F862" s="120"/>
      <c r="G862" s="121"/>
      <c r="H862" s="6"/>
      <c r="I862" s="40"/>
      <c r="J862" s="41"/>
      <c r="K862" s="42"/>
      <c r="L862" s="38"/>
      <c r="N862" s="39"/>
      <c r="O862" s="39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5"/>
      <c r="DW862" s="5"/>
      <c r="DX862" s="5"/>
      <c r="DY862" s="5"/>
      <c r="DZ862" s="5"/>
      <c r="EA862" s="5"/>
      <c r="EB862" s="5"/>
      <c r="EC862" s="5"/>
      <c r="ED862" s="5"/>
      <c r="EE862" s="5"/>
      <c r="EF862" s="5"/>
      <c r="EG862" s="5"/>
      <c r="EH862" s="5"/>
      <c r="EI862" s="5"/>
      <c r="EJ862" s="5"/>
      <c r="EK862" s="5"/>
      <c r="EL862" s="5"/>
      <c r="EM862" s="5"/>
      <c r="EN862" s="5"/>
      <c r="EO862" s="5"/>
      <c r="EP862" s="5"/>
      <c r="EQ862" s="5"/>
      <c r="ER862" s="5"/>
      <c r="ES862" s="5"/>
      <c r="ET862" s="5"/>
      <c r="EU862" s="5"/>
      <c r="EV862" s="5"/>
      <c r="EW862" s="5"/>
      <c r="EX862" s="5"/>
      <c r="EY862" s="5"/>
      <c r="EZ862" s="5"/>
      <c r="FA862" s="5"/>
      <c r="FB862" s="5"/>
      <c r="FC862" s="5"/>
      <c r="FD862" s="5"/>
      <c r="FE862" s="5"/>
      <c r="FF862" s="5"/>
      <c r="FG862" s="5"/>
      <c r="FH862" s="5"/>
      <c r="FI862" s="5"/>
      <c r="FJ862" s="5"/>
      <c r="FK862" s="5"/>
      <c r="FL862" s="5"/>
      <c r="FM862" s="5"/>
      <c r="FN862" s="5"/>
      <c r="FO862" s="5"/>
      <c r="FP862" s="5"/>
      <c r="FQ862" s="5"/>
      <c r="FR862" s="5"/>
      <c r="FS862" s="5"/>
      <c r="FT862" s="5"/>
      <c r="FU862" s="5"/>
      <c r="FV862" s="5"/>
      <c r="FW862" s="5"/>
      <c r="FX862" s="5"/>
      <c r="FY862" s="5"/>
      <c r="FZ862" s="5"/>
      <c r="GA862" s="5"/>
      <c r="GB862" s="5"/>
      <c r="GC862" s="5"/>
      <c r="GD862" s="5"/>
      <c r="GE862" s="5"/>
      <c r="GF862" s="5"/>
      <c r="GG862" s="5"/>
      <c r="GH862" s="5"/>
      <c r="GI862" s="5"/>
      <c r="GJ862" s="5"/>
      <c r="GK862" s="5"/>
      <c r="GL862" s="5"/>
      <c r="GM862" s="5"/>
      <c r="GN862" s="5"/>
      <c r="GO862" s="5"/>
      <c r="GP862" s="5"/>
      <c r="GQ862" s="5"/>
      <c r="GR862" s="5"/>
      <c r="GS862" s="5"/>
      <c r="GT862" s="5"/>
      <c r="GU862" s="5"/>
      <c r="GV862" s="5"/>
      <c r="GW862" s="5"/>
      <c r="GX862" s="5"/>
      <c r="GY862" s="5"/>
      <c r="GZ862" s="5"/>
      <c r="HA862" s="5"/>
      <c r="HB862" s="5"/>
      <c r="HC862" s="5"/>
      <c r="HD862" s="5"/>
      <c r="HE862" s="5"/>
      <c r="HF862" s="5"/>
      <c r="HG862" s="5"/>
      <c r="HH862" s="5"/>
      <c r="HI862" s="5"/>
      <c r="HJ862" s="5"/>
      <c r="HK862" s="5"/>
      <c r="HL862" s="5"/>
      <c r="HM862" s="5"/>
      <c r="HN862" s="5"/>
      <c r="HO862" s="5"/>
      <c r="HP862" s="5"/>
      <c r="HQ862" s="5"/>
      <c r="HR862" s="5"/>
      <c r="HS862" s="5"/>
      <c r="HT862" s="5"/>
      <c r="HU862" s="5"/>
      <c r="HV862" s="5"/>
      <c r="HW862" s="5"/>
      <c r="HX862" s="5"/>
      <c r="HY862" s="5"/>
      <c r="HZ862" s="5"/>
      <c r="IA862" s="5"/>
      <c r="IB862" s="5"/>
      <c r="IC862" s="5"/>
      <c r="ID862" s="5"/>
      <c r="IE862" s="5"/>
      <c r="IF862" s="5"/>
      <c r="IG862" s="5"/>
      <c r="IH862" s="5"/>
      <c r="II862" s="5"/>
      <c r="IJ862" s="5"/>
      <c r="IK862" s="5"/>
      <c r="IL862" s="5"/>
      <c r="IM862" s="5"/>
      <c r="IN862" s="5"/>
      <c r="IO862" s="5"/>
      <c r="IP862" s="5"/>
      <c r="IQ862" s="5"/>
      <c r="IR862" s="5"/>
      <c r="IS862" s="5"/>
      <c r="IT862" s="5"/>
      <c r="IU862" s="5"/>
      <c r="IV862" s="5"/>
    </row>
    <row r="863" spans="1:256" s="210" customFormat="1">
      <c r="A863" s="122"/>
      <c r="B863" s="116"/>
      <c r="C863" s="117"/>
      <c r="D863" s="118"/>
      <c r="E863" s="119"/>
      <c r="F863" s="120"/>
      <c r="G863" s="121"/>
      <c r="H863" s="6"/>
      <c r="I863" s="40"/>
      <c r="J863" s="41"/>
      <c r="K863" s="42"/>
      <c r="L863" s="38"/>
      <c r="N863" s="39"/>
      <c r="O863" s="39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  <c r="DS863" s="5"/>
      <c r="DT863" s="5"/>
      <c r="DU863" s="5"/>
      <c r="DV863" s="5"/>
      <c r="DW863" s="5"/>
      <c r="DX863" s="5"/>
      <c r="DY863" s="5"/>
      <c r="DZ863" s="5"/>
      <c r="EA863" s="5"/>
      <c r="EB863" s="5"/>
      <c r="EC863" s="5"/>
      <c r="ED863" s="5"/>
      <c r="EE863" s="5"/>
      <c r="EF863" s="5"/>
      <c r="EG863" s="5"/>
      <c r="EH863" s="5"/>
      <c r="EI863" s="5"/>
      <c r="EJ863" s="5"/>
      <c r="EK863" s="5"/>
      <c r="EL863" s="5"/>
      <c r="EM863" s="5"/>
      <c r="EN863" s="5"/>
      <c r="EO863" s="5"/>
      <c r="EP863" s="5"/>
      <c r="EQ863" s="5"/>
      <c r="ER863" s="5"/>
      <c r="ES863" s="5"/>
      <c r="ET863" s="5"/>
      <c r="EU863" s="5"/>
      <c r="EV863" s="5"/>
      <c r="EW863" s="5"/>
      <c r="EX863" s="5"/>
      <c r="EY863" s="5"/>
      <c r="EZ863" s="5"/>
      <c r="FA863" s="5"/>
      <c r="FB863" s="5"/>
      <c r="FC863" s="5"/>
      <c r="FD863" s="5"/>
      <c r="FE863" s="5"/>
      <c r="FF863" s="5"/>
      <c r="FG863" s="5"/>
      <c r="FH863" s="5"/>
      <c r="FI863" s="5"/>
      <c r="FJ863" s="5"/>
      <c r="FK863" s="5"/>
      <c r="FL863" s="5"/>
      <c r="FM863" s="5"/>
      <c r="FN863" s="5"/>
      <c r="FO863" s="5"/>
      <c r="FP863" s="5"/>
      <c r="FQ863" s="5"/>
      <c r="FR863" s="5"/>
      <c r="FS863" s="5"/>
      <c r="FT863" s="5"/>
      <c r="FU863" s="5"/>
      <c r="FV863" s="5"/>
      <c r="FW863" s="5"/>
      <c r="FX863" s="5"/>
      <c r="FY863" s="5"/>
      <c r="FZ863" s="5"/>
      <c r="GA863" s="5"/>
      <c r="GB863" s="5"/>
      <c r="GC863" s="5"/>
      <c r="GD863" s="5"/>
      <c r="GE863" s="5"/>
      <c r="GF863" s="5"/>
      <c r="GG863" s="5"/>
      <c r="GH863" s="5"/>
      <c r="GI863" s="5"/>
      <c r="GJ863" s="5"/>
      <c r="GK863" s="5"/>
      <c r="GL863" s="5"/>
      <c r="GM863" s="5"/>
      <c r="GN863" s="5"/>
      <c r="GO863" s="5"/>
      <c r="GP863" s="5"/>
      <c r="GQ863" s="5"/>
      <c r="GR863" s="5"/>
      <c r="GS863" s="5"/>
      <c r="GT863" s="5"/>
      <c r="GU863" s="5"/>
      <c r="GV863" s="5"/>
      <c r="GW863" s="5"/>
      <c r="GX863" s="5"/>
      <c r="GY863" s="5"/>
      <c r="GZ863" s="5"/>
      <c r="HA863" s="5"/>
      <c r="HB863" s="5"/>
      <c r="HC863" s="5"/>
      <c r="HD863" s="5"/>
      <c r="HE863" s="5"/>
      <c r="HF863" s="5"/>
      <c r="HG863" s="5"/>
      <c r="HH863" s="5"/>
      <c r="HI863" s="5"/>
      <c r="HJ863" s="5"/>
      <c r="HK863" s="5"/>
      <c r="HL863" s="5"/>
      <c r="HM863" s="5"/>
      <c r="HN863" s="5"/>
      <c r="HO863" s="5"/>
      <c r="HP863" s="5"/>
      <c r="HQ863" s="5"/>
      <c r="HR863" s="5"/>
      <c r="HS863" s="5"/>
      <c r="HT863" s="5"/>
      <c r="HU863" s="5"/>
      <c r="HV863" s="5"/>
      <c r="HW863" s="5"/>
      <c r="HX863" s="5"/>
      <c r="HY863" s="5"/>
      <c r="HZ863" s="5"/>
      <c r="IA863" s="5"/>
      <c r="IB863" s="5"/>
      <c r="IC863" s="5"/>
      <c r="ID863" s="5"/>
      <c r="IE863" s="5"/>
      <c r="IF863" s="5"/>
      <c r="IG863" s="5"/>
      <c r="IH863" s="5"/>
      <c r="II863" s="5"/>
      <c r="IJ863" s="5"/>
      <c r="IK863" s="5"/>
      <c r="IL863" s="5"/>
      <c r="IM863" s="5"/>
      <c r="IN863" s="5"/>
      <c r="IO863" s="5"/>
      <c r="IP863" s="5"/>
      <c r="IQ863" s="5"/>
      <c r="IR863" s="5"/>
      <c r="IS863" s="5"/>
      <c r="IT863" s="5"/>
      <c r="IU863" s="5"/>
      <c r="IV863" s="5"/>
    </row>
    <row r="865" spans="1:256" s="210" customFormat="1">
      <c r="A865" s="122"/>
      <c r="B865" s="116"/>
      <c r="C865" s="117"/>
      <c r="D865" s="118"/>
      <c r="E865" s="119"/>
      <c r="F865" s="120"/>
      <c r="G865" s="121"/>
      <c r="H865" s="6"/>
      <c r="I865" s="40"/>
      <c r="J865" s="41"/>
      <c r="K865" s="42"/>
      <c r="L865" s="38"/>
      <c r="N865" s="39"/>
      <c r="O865" s="39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  <c r="DS865" s="5"/>
      <c r="DT865" s="5"/>
      <c r="DU865" s="5"/>
      <c r="DV865" s="5"/>
      <c r="DW865" s="5"/>
      <c r="DX865" s="5"/>
      <c r="DY865" s="5"/>
      <c r="DZ865" s="5"/>
      <c r="EA865" s="5"/>
      <c r="EB865" s="5"/>
      <c r="EC865" s="5"/>
      <c r="ED865" s="5"/>
      <c r="EE865" s="5"/>
      <c r="EF865" s="5"/>
      <c r="EG865" s="5"/>
      <c r="EH865" s="5"/>
      <c r="EI865" s="5"/>
      <c r="EJ865" s="5"/>
      <c r="EK865" s="5"/>
      <c r="EL865" s="5"/>
      <c r="EM865" s="5"/>
      <c r="EN865" s="5"/>
      <c r="EO865" s="5"/>
      <c r="EP865" s="5"/>
      <c r="EQ865" s="5"/>
      <c r="ER865" s="5"/>
      <c r="ES865" s="5"/>
      <c r="ET865" s="5"/>
      <c r="EU865" s="5"/>
      <c r="EV865" s="5"/>
      <c r="EW865" s="5"/>
      <c r="EX865" s="5"/>
      <c r="EY865" s="5"/>
      <c r="EZ865" s="5"/>
      <c r="FA865" s="5"/>
      <c r="FB865" s="5"/>
      <c r="FC865" s="5"/>
      <c r="FD865" s="5"/>
      <c r="FE865" s="5"/>
      <c r="FF865" s="5"/>
      <c r="FG865" s="5"/>
      <c r="FH865" s="5"/>
      <c r="FI865" s="5"/>
      <c r="FJ865" s="5"/>
      <c r="FK865" s="5"/>
      <c r="FL865" s="5"/>
      <c r="FM865" s="5"/>
      <c r="FN865" s="5"/>
      <c r="FO865" s="5"/>
      <c r="FP865" s="5"/>
      <c r="FQ865" s="5"/>
      <c r="FR865" s="5"/>
      <c r="FS865" s="5"/>
      <c r="FT865" s="5"/>
      <c r="FU865" s="5"/>
      <c r="FV865" s="5"/>
      <c r="FW865" s="5"/>
      <c r="FX865" s="5"/>
      <c r="FY865" s="5"/>
      <c r="FZ865" s="5"/>
      <c r="GA865" s="5"/>
      <c r="GB865" s="5"/>
      <c r="GC865" s="5"/>
      <c r="GD865" s="5"/>
      <c r="GE865" s="5"/>
      <c r="GF865" s="5"/>
      <c r="GG865" s="5"/>
      <c r="GH865" s="5"/>
      <c r="GI865" s="5"/>
      <c r="GJ865" s="5"/>
      <c r="GK865" s="5"/>
      <c r="GL865" s="5"/>
      <c r="GM865" s="5"/>
      <c r="GN865" s="5"/>
      <c r="GO865" s="5"/>
      <c r="GP865" s="5"/>
      <c r="GQ865" s="5"/>
      <c r="GR865" s="5"/>
      <c r="GS865" s="5"/>
      <c r="GT865" s="5"/>
      <c r="GU865" s="5"/>
      <c r="GV865" s="5"/>
      <c r="GW865" s="5"/>
      <c r="GX865" s="5"/>
      <c r="GY865" s="5"/>
      <c r="GZ865" s="5"/>
      <c r="HA865" s="5"/>
      <c r="HB865" s="5"/>
      <c r="HC865" s="5"/>
      <c r="HD865" s="5"/>
      <c r="HE865" s="5"/>
      <c r="HF865" s="5"/>
      <c r="HG865" s="5"/>
      <c r="HH865" s="5"/>
      <c r="HI865" s="5"/>
      <c r="HJ865" s="5"/>
      <c r="HK865" s="5"/>
      <c r="HL865" s="5"/>
      <c r="HM865" s="5"/>
      <c r="HN865" s="5"/>
      <c r="HO865" s="5"/>
      <c r="HP865" s="5"/>
      <c r="HQ865" s="5"/>
      <c r="HR865" s="5"/>
      <c r="HS865" s="5"/>
      <c r="HT865" s="5"/>
      <c r="HU865" s="5"/>
      <c r="HV865" s="5"/>
      <c r="HW865" s="5"/>
      <c r="HX865" s="5"/>
      <c r="HY865" s="5"/>
      <c r="HZ865" s="5"/>
      <c r="IA865" s="5"/>
      <c r="IB865" s="5"/>
      <c r="IC865" s="5"/>
      <c r="ID865" s="5"/>
      <c r="IE865" s="5"/>
      <c r="IF865" s="5"/>
      <c r="IG865" s="5"/>
      <c r="IH865" s="5"/>
      <c r="II865" s="5"/>
      <c r="IJ865" s="5"/>
      <c r="IK865" s="5"/>
      <c r="IL865" s="5"/>
      <c r="IM865" s="5"/>
      <c r="IN865" s="5"/>
      <c r="IO865" s="5"/>
      <c r="IP865" s="5"/>
      <c r="IQ865" s="5"/>
      <c r="IR865" s="5"/>
      <c r="IS865" s="5"/>
      <c r="IT865" s="5"/>
      <c r="IU865" s="5"/>
      <c r="IV865" s="5"/>
    </row>
    <row r="867" spans="1:256" s="210" customFormat="1">
      <c r="A867" s="122"/>
      <c r="B867" s="116"/>
      <c r="C867" s="117"/>
      <c r="D867" s="118"/>
      <c r="E867" s="119"/>
      <c r="F867" s="120"/>
      <c r="G867" s="121"/>
      <c r="H867" s="6"/>
      <c r="I867" s="40"/>
      <c r="J867" s="41"/>
      <c r="K867" s="42"/>
      <c r="L867" s="38"/>
      <c r="N867" s="39"/>
      <c r="O867" s="39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  <c r="DS867" s="5"/>
      <c r="DT867" s="5"/>
      <c r="DU867" s="5"/>
      <c r="DV867" s="5"/>
      <c r="DW867" s="5"/>
      <c r="DX867" s="5"/>
      <c r="DY867" s="5"/>
      <c r="DZ867" s="5"/>
      <c r="EA867" s="5"/>
      <c r="EB867" s="5"/>
      <c r="EC867" s="5"/>
      <c r="ED867" s="5"/>
      <c r="EE867" s="5"/>
      <c r="EF867" s="5"/>
      <c r="EG867" s="5"/>
      <c r="EH867" s="5"/>
      <c r="EI867" s="5"/>
      <c r="EJ867" s="5"/>
      <c r="EK867" s="5"/>
      <c r="EL867" s="5"/>
      <c r="EM867" s="5"/>
      <c r="EN867" s="5"/>
      <c r="EO867" s="5"/>
      <c r="EP867" s="5"/>
      <c r="EQ867" s="5"/>
      <c r="ER867" s="5"/>
      <c r="ES867" s="5"/>
      <c r="ET867" s="5"/>
      <c r="EU867" s="5"/>
      <c r="EV867" s="5"/>
      <c r="EW867" s="5"/>
      <c r="EX867" s="5"/>
      <c r="EY867" s="5"/>
      <c r="EZ867" s="5"/>
      <c r="FA867" s="5"/>
      <c r="FB867" s="5"/>
      <c r="FC867" s="5"/>
      <c r="FD867" s="5"/>
      <c r="FE867" s="5"/>
      <c r="FF867" s="5"/>
      <c r="FG867" s="5"/>
      <c r="FH867" s="5"/>
      <c r="FI867" s="5"/>
      <c r="FJ867" s="5"/>
      <c r="FK867" s="5"/>
      <c r="FL867" s="5"/>
      <c r="FM867" s="5"/>
      <c r="FN867" s="5"/>
      <c r="FO867" s="5"/>
      <c r="FP867" s="5"/>
      <c r="FQ867" s="5"/>
      <c r="FR867" s="5"/>
      <c r="FS867" s="5"/>
      <c r="FT867" s="5"/>
      <c r="FU867" s="5"/>
      <c r="FV867" s="5"/>
      <c r="FW867" s="5"/>
      <c r="FX867" s="5"/>
      <c r="FY867" s="5"/>
      <c r="FZ867" s="5"/>
      <c r="GA867" s="5"/>
      <c r="GB867" s="5"/>
      <c r="GC867" s="5"/>
      <c r="GD867" s="5"/>
      <c r="GE867" s="5"/>
      <c r="GF867" s="5"/>
      <c r="GG867" s="5"/>
      <c r="GH867" s="5"/>
      <c r="GI867" s="5"/>
      <c r="GJ867" s="5"/>
      <c r="GK867" s="5"/>
      <c r="GL867" s="5"/>
      <c r="GM867" s="5"/>
      <c r="GN867" s="5"/>
      <c r="GO867" s="5"/>
      <c r="GP867" s="5"/>
      <c r="GQ867" s="5"/>
      <c r="GR867" s="5"/>
      <c r="GS867" s="5"/>
      <c r="GT867" s="5"/>
      <c r="GU867" s="5"/>
      <c r="GV867" s="5"/>
      <c r="GW867" s="5"/>
      <c r="GX867" s="5"/>
      <c r="GY867" s="5"/>
      <c r="GZ867" s="5"/>
      <c r="HA867" s="5"/>
      <c r="HB867" s="5"/>
      <c r="HC867" s="5"/>
      <c r="HD867" s="5"/>
      <c r="HE867" s="5"/>
      <c r="HF867" s="5"/>
      <c r="HG867" s="5"/>
      <c r="HH867" s="5"/>
      <c r="HI867" s="5"/>
      <c r="HJ867" s="5"/>
      <c r="HK867" s="5"/>
      <c r="HL867" s="5"/>
      <c r="HM867" s="5"/>
      <c r="HN867" s="5"/>
      <c r="HO867" s="5"/>
      <c r="HP867" s="5"/>
      <c r="HQ867" s="5"/>
      <c r="HR867" s="5"/>
      <c r="HS867" s="5"/>
      <c r="HT867" s="5"/>
      <c r="HU867" s="5"/>
      <c r="HV867" s="5"/>
      <c r="HW867" s="5"/>
      <c r="HX867" s="5"/>
      <c r="HY867" s="5"/>
      <c r="HZ867" s="5"/>
      <c r="IA867" s="5"/>
      <c r="IB867" s="5"/>
      <c r="IC867" s="5"/>
      <c r="ID867" s="5"/>
      <c r="IE867" s="5"/>
      <c r="IF867" s="5"/>
      <c r="IG867" s="5"/>
      <c r="IH867" s="5"/>
      <c r="II867" s="5"/>
      <c r="IJ867" s="5"/>
      <c r="IK867" s="5"/>
      <c r="IL867" s="5"/>
      <c r="IM867" s="5"/>
      <c r="IN867" s="5"/>
      <c r="IO867" s="5"/>
      <c r="IP867" s="5"/>
      <c r="IQ867" s="5"/>
      <c r="IR867" s="5"/>
      <c r="IS867" s="5"/>
      <c r="IT867" s="5"/>
      <c r="IU867" s="5"/>
      <c r="IV867" s="5"/>
    </row>
    <row r="869" spans="1:256" s="210" customFormat="1">
      <c r="A869" s="122"/>
      <c r="B869" s="116"/>
      <c r="C869" s="117"/>
      <c r="D869" s="118"/>
      <c r="E869" s="119"/>
      <c r="F869" s="120"/>
      <c r="G869" s="121"/>
      <c r="H869" s="6"/>
      <c r="I869" s="40"/>
      <c r="J869" s="41"/>
      <c r="K869" s="42"/>
      <c r="L869" s="38"/>
      <c r="N869" s="39"/>
      <c r="O869" s="39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  <c r="DS869" s="5"/>
      <c r="DT869" s="5"/>
      <c r="DU869" s="5"/>
      <c r="DV869" s="5"/>
      <c r="DW869" s="5"/>
      <c r="DX869" s="5"/>
      <c r="DY869" s="5"/>
      <c r="DZ869" s="5"/>
      <c r="EA869" s="5"/>
      <c r="EB869" s="5"/>
      <c r="EC869" s="5"/>
      <c r="ED869" s="5"/>
      <c r="EE869" s="5"/>
      <c r="EF869" s="5"/>
      <c r="EG869" s="5"/>
      <c r="EH869" s="5"/>
      <c r="EI869" s="5"/>
      <c r="EJ869" s="5"/>
      <c r="EK869" s="5"/>
      <c r="EL869" s="5"/>
      <c r="EM869" s="5"/>
      <c r="EN869" s="5"/>
      <c r="EO869" s="5"/>
      <c r="EP869" s="5"/>
      <c r="EQ869" s="5"/>
      <c r="ER869" s="5"/>
      <c r="ES869" s="5"/>
      <c r="ET869" s="5"/>
      <c r="EU869" s="5"/>
      <c r="EV869" s="5"/>
      <c r="EW869" s="5"/>
      <c r="EX869" s="5"/>
      <c r="EY869" s="5"/>
      <c r="EZ869" s="5"/>
      <c r="FA869" s="5"/>
      <c r="FB869" s="5"/>
      <c r="FC869" s="5"/>
      <c r="FD869" s="5"/>
      <c r="FE869" s="5"/>
      <c r="FF869" s="5"/>
      <c r="FG869" s="5"/>
      <c r="FH869" s="5"/>
      <c r="FI869" s="5"/>
      <c r="FJ869" s="5"/>
      <c r="FK869" s="5"/>
      <c r="FL869" s="5"/>
      <c r="FM869" s="5"/>
      <c r="FN869" s="5"/>
      <c r="FO869" s="5"/>
      <c r="FP869" s="5"/>
      <c r="FQ869" s="5"/>
      <c r="FR869" s="5"/>
      <c r="FS869" s="5"/>
      <c r="FT869" s="5"/>
      <c r="FU869" s="5"/>
      <c r="FV869" s="5"/>
      <c r="FW869" s="5"/>
      <c r="FX869" s="5"/>
      <c r="FY869" s="5"/>
      <c r="FZ869" s="5"/>
      <c r="GA869" s="5"/>
      <c r="GB869" s="5"/>
      <c r="GC869" s="5"/>
      <c r="GD869" s="5"/>
      <c r="GE869" s="5"/>
      <c r="GF869" s="5"/>
      <c r="GG869" s="5"/>
      <c r="GH869" s="5"/>
      <c r="GI869" s="5"/>
      <c r="GJ869" s="5"/>
      <c r="GK869" s="5"/>
      <c r="GL869" s="5"/>
      <c r="GM869" s="5"/>
      <c r="GN869" s="5"/>
      <c r="GO869" s="5"/>
      <c r="GP869" s="5"/>
      <c r="GQ869" s="5"/>
      <c r="GR869" s="5"/>
      <c r="GS869" s="5"/>
      <c r="GT869" s="5"/>
      <c r="GU869" s="5"/>
      <c r="GV869" s="5"/>
      <c r="GW869" s="5"/>
      <c r="GX869" s="5"/>
      <c r="GY869" s="5"/>
      <c r="GZ869" s="5"/>
      <c r="HA869" s="5"/>
      <c r="HB869" s="5"/>
      <c r="HC869" s="5"/>
      <c r="HD869" s="5"/>
      <c r="HE869" s="5"/>
      <c r="HF869" s="5"/>
      <c r="HG869" s="5"/>
      <c r="HH869" s="5"/>
      <c r="HI869" s="5"/>
      <c r="HJ869" s="5"/>
      <c r="HK869" s="5"/>
      <c r="HL869" s="5"/>
      <c r="HM869" s="5"/>
      <c r="HN869" s="5"/>
      <c r="HO869" s="5"/>
      <c r="HP869" s="5"/>
      <c r="HQ869" s="5"/>
      <c r="HR869" s="5"/>
      <c r="HS869" s="5"/>
      <c r="HT869" s="5"/>
      <c r="HU869" s="5"/>
      <c r="HV869" s="5"/>
      <c r="HW869" s="5"/>
      <c r="HX869" s="5"/>
      <c r="HY869" s="5"/>
      <c r="HZ869" s="5"/>
      <c r="IA869" s="5"/>
      <c r="IB869" s="5"/>
      <c r="IC869" s="5"/>
      <c r="ID869" s="5"/>
      <c r="IE869" s="5"/>
      <c r="IF869" s="5"/>
      <c r="IG869" s="5"/>
      <c r="IH869" s="5"/>
      <c r="II869" s="5"/>
      <c r="IJ869" s="5"/>
      <c r="IK869" s="5"/>
      <c r="IL869" s="5"/>
      <c r="IM869" s="5"/>
      <c r="IN869" s="5"/>
      <c r="IO869" s="5"/>
      <c r="IP869" s="5"/>
      <c r="IQ869" s="5"/>
      <c r="IR869" s="5"/>
      <c r="IS869" s="5"/>
      <c r="IT869" s="5"/>
      <c r="IU869" s="5"/>
      <c r="IV869" s="5"/>
    </row>
    <row r="871" spans="1:256" s="210" customFormat="1">
      <c r="A871" s="122"/>
      <c r="B871" s="116"/>
      <c r="C871" s="117"/>
      <c r="D871" s="118"/>
      <c r="E871" s="119"/>
      <c r="F871" s="120"/>
      <c r="G871" s="121"/>
      <c r="H871" s="6"/>
      <c r="I871" s="40"/>
      <c r="J871" s="41"/>
      <c r="K871" s="42"/>
      <c r="L871" s="38"/>
      <c r="N871" s="39"/>
      <c r="O871" s="39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  <c r="DS871" s="5"/>
      <c r="DT871" s="5"/>
      <c r="DU871" s="5"/>
      <c r="DV871" s="5"/>
      <c r="DW871" s="5"/>
      <c r="DX871" s="5"/>
      <c r="DY871" s="5"/>
      <c r="DZ871" s="5"/>
      <c r="EA871" s="5"/>
      <c r="EB871" s="5"/>
      <c r="EC871" s="5"/>
      <c r="ED871" s="5"/>
      <c r="EE871" s="5"/>
      <c r="EF871" s="5"/>
      <c r="EG871" s="5"/>
      <c r="EH871" s="5"/>
      <c r="EI871" s="5"/>
      <c r="EJ871" s="5"/>
      <c r="EK871" s="5"/>
      <c r="EL871" s="5"/>
      <c r="EM871" s="5"/>
      <c r="EN871" s="5"/>
      <c r="EO871" s="5"/>
      <c r="EP871" s="5"/>
      <c r="EQ871" s="5"/>
      <c r="ER871" s="5"/>
      <c r="ES871" s="5"/>
      <c r="ET871" s="5"/>
      <c r="EU871" s="5"/>
      <c r="EV871" s="5"/>
      <c r="EW871" s="5"/>
      <c r="EX871" s="5"/>
      <c r="EY871" s="5"/>
      <c r="EZ871" s="5"/>
      <c r="FA871" s="5"/>
      <c r="FB871" s="5"/>
      <c r="FC871" s="5"/>
      <c r="FD871" s="5"/>
      <c r="FE871" s="5"/>
      <c r="FF871" s="5"/>
      <c r="FG871" s="5"/>
      <c r="FH871" s="5"/>
      <c r="FI871" s="5"/>
      <c r="FJ871" s="5"/>
      <c r="FK871" s="5"/>
      <c r="FL871" s="5"/>
      <c r="FM871" s="5"/>
      <c r="FN871" s="5"/>
      <c r="FO871" s="5"/>
      <c r="FP871" s="5"/>
      <c r="FQ871" s="5"/>
      <c r="FR871" s="5"/>
      <c r="FS871" s="5"/>
      <c r="FT871" s="5"/>
      <c r="FU871" s="5"/>
      <c r="FV871" s="5"/>
      <c r="FW871" s="5"/>
      <c r="FX871" s="5"/>
      <c r="FY871" s="5"/>
      <c r="FZ871" s="5"/>
      <c r="GA871" s="5"/>
      <c r="GB871" s="5"/>
      <c r="GC871" s="5"/>
      <c r="GD871" s="5"/>
      <c r="GE871" s="5"/>
      <c r="GF871" s="5"/>
      <c r="GG871" s="5"/>
      <c r="GH871" s="5"/>
      <c r="GI871" s="5"/>
      <c r="GJ871" s="5"/>
      <c r="GK871" s="5"/>
      <c r="GL871" s="5"/>
      <c r="GM871" s="5"/>
      <c r="GN871" s="5"/>
      <c r="GO871" s="5"/>
      <c r="GP871" s="5"/>
      <c r="GQ871" s="5"/>
      <c r="GR871" s="5"/>
      <c r="GS871" s="5"/>
      <c r="GT871" s="5"/>
      <c r="GU871" s="5"/>
      <c r="GV871" s="5"/>
      <c r="GW871" s="5"/>
      <c r="GX871" s="5"/>
      <c r="GY871" s="5"/>
      <c r="GZ871" s="5"/>
      <c r="HA871" s="5"/>
      <c r="HB871" s="5"/>
      <c r="HC871" s="5"/>
      <c r="HD871" s="5"/>
      <c r="HE871" s="5"/>
      <c r="HF871" s="5"/>
      <c r="HG871" s="5"/>
      <c r="HH871" s="5"/>
      <c r="HI871" s="5"/>
      <c r="HJ871" s="5"/>
      <c r="HK871" s="5"/>
      <c r="HL871" s="5"/>
      <c r="HM871" s="5"/>
      <c r="HN871" s="5"/>
      <c r="HO871" s="5"/>
      <c r="HP871" s="5"/>
      <c r="HQ871" s="5"/>
      <c r="HR871" s="5"/>
      <c r="HS871" s="5"/>
      <c r="HT871" s="5"/>
      <c r="HU871" s="5"/>
      <c r="HV871" s="5"/>
      <c r="HW871" s="5"/>
      <c r="HX871" s="5"/>
      <c r="HY871" s="5"/>
      <c r="HZ871" s="5"/>
      <c r="IA871" s="5"/>
      <c r="IB871" s="5"/>
      <c r="IC871" s="5"/>
      <c r="ID871" s="5"/>
      <c r="IE871" s="5"/>
      <c r="IF871" s="5"/>
      <c r="IG871" s="5"/>
      <c r="IH871" s="5"/>
      <c r="II871" s="5"/>
      <c r="IJ871" s="5"/>
      <c r="IK871" s="5"/>
      <c r="IL871" s="5"/>
      <c r="IM871" s="5"/>
      <c r="IN871" s="5"/>
      <c r="IO871" s="5"/>
      <c r="IP871" s="5"/>
      <c r="IQ871" s="5"/>
      <c r="IR871" s="5"/>
      <c r="IS871" s="5"/>
      <c r="IT871" s="5"/>
      <c r="IU871" s="5"/>
      <c r="IV871" s="5"/>
    </row>
    <row r="873" spans="1:256" s="210" customFormat="1">
      <c r="A873" s="122"/>
      <c r="B873" s="116"/>
      <c r="C873" s="117"/>
      <c r="D873" s="118"/>
      <c r="E873" s="119"/>
      <c r="F873" s="120"/>
      <c r="G873" s="121"/>
      <c r="H873" s="6"/>
      <c r="I873" s="40"/>
      <c r="J873" s="41"/>
      <c r="K873" s="42"/>
      <c r="L873" s="38"/>
      <c r="N873" s="39"/>
      <c r="O873" s="39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  <c r="DV873" s="5"/>
      <c r="DW873" s="5"/>
      <c r="DX873" s="5"/>
      <c r="DY873" s="5"/>
      <c r="DZ873" s="5"/>
      <c r="EA873" s="5"/>
      <c r="EB873" s="5"/>
      <c r="EC873" s="5"/>
      <c r="ED873" s="5"/>
      <c r="EE873" s="5"/>
      <c r="EF873" s="5"/>
      <c r="EG873" s="5"/>
      <c r="EH873" s="5"/>
      <c r="EI873" s="5"/>
      <c r="EJ873" s="5"/>
      <c r="EK873" s="5"/>
      <c r="EL873" s="5"/>
      <c r="EM873" s="5"/>
      <c r="EN873" s="5"/>
      <c r="EO873" s="5"/>
      <c r="EP873" s="5"/>
      <c r="EQ873" s="5"/>
      <c r="ER873" s="5"/>
      <c r="ES873" s="5"/>
      <c r="ET873" s="5"/>
      <c r="EU873" s="5"/>
      <c r="EV873" s="5"/>
      <c r="EW873" s="5"/>
      <c r="EX873" s="5"/>
      <c r="EY873" s="5"/>
      <c r="EZ873" s="5"/>
      <c r="FA873" s="5"/>
      <c r="FB873" s="5"/>
      <c r="FC873" s="5"/>
      <c r="FD873" s="5"/>
      <c r="FE873" s="5"/>
      <c r="FF873" s="5"/>
      <c r="FG873" s="5"/>
      <c r="FH873" s="5"/>
      <c r="FI873" s="5"/>
      <c r="FJ873" s="5"/>
      <c r="FK873" s="5"/>
      <c r="FL873" s="5"/>
      <c r="FM873" s="5"/>
      <c r="FN873" s="5"/>
      <c r="FO873" s="5"/>
      <c r="FP873" s="5"/>
      <c r="FQ873" s="5"/>
      <c r="FR873" s="5"/>
      <c r="FS873" s="5"/>
      <c r="FT873" s="5"/>
      <c r="FU873" s="5"/>
      <c r="FV873" s="5"/>
      <c r="FW873" s="5"/>
      <c r="FX873" s="5"/>
      <c r="FY873" s="5"/>
      <c r="FZ873" s="5"/>
      <c r="GA873" s="5"/>
      <c r="GB873" s="5"/>
      <c r="GC873" s="5"/>
      <c r="GD873" s="5"/>
      <c r="GE873" s="5"/>
      <c r="GF873" s="5"/>
      <c r="GG873" s="5"/>
      <c r="GH873" s="5"/>
      <c r="GI873" s="5"/>
      <c r="GJ873" s="5"/>
      <c r="GK873" s="5"/>
      <c r="GL873" s="5"/>
      <c r="GM873" s="5"/>
      <c r="GN873" s="5"/>
      <c r="GO873" s="5"/>
      <c r="GP873" s="5"/>
      <c r="GQ873" s="5"/>
      <c r="GR873" s="5"/>
      <c r="GS873" s="5"/>
      <c r="GT873" s="5"/>
      <c r="GU873" s="5"/>
      <c r="GV873" s="5"/>
      <c r="GW873" s="5"/>
      <c r="GX873" s="5"/>
      <c r="GY873" s="5"/>
      <c r="GZ873" s="5"/>
      <c r="HA873" s="5"/>
      <c r="HB873" s="5"/>
      <c r="HC873" s="5"/>
      <c r="HD873" s="5"/>
      <c r="HE873" s="5"/>
      <c r="HF873" s="5"/>
      <c r="HG873" s="5"/>
      <c r="HH873" s="5"/>
      <c r="HI873" s="5"/>
      <c r="HJ873" s="5"/>
      <c r="HK873" s="5"/>
      <c r="HL873" s="5"/>
      <c r="HM873" s="5"/>
      <c r="HN873" s="5"/>
      <c r="HO873" s="5"/>
      <c r="HP873" s="5"/>
      <c r="HQ873" s="5"/>
      <c r="HR873" s="5"/>
      <c r="HS873" s="5"/>
      <c r="HT873" s="5"/>
      <c r="HU873" s="5"/>
      <c r="HV873" s="5"/>
      <c r="HW873" s="5"/>
      <c r="HX873" s="5"/>
      <c r="HY873" s="5"/>
      <c r="HZ873" s="5"/>
      <c r="IA873" s="5"/>
      <c r="IB873" s="5"/>
      <c r="IC873" s="5"/>
      <c r="ID873" s="5"/>
      <c r="IE873" s="5"/>
      <c r="IF873" s="5"/>
      <c r="IG873" s="5"/>
      <c r="IH873" s="5"/>
      <c r="II873" s="5"/>
      <c r="IJ873" s="5"/>
      <c r="IK873" s="5"/>
      <c r="IL873" s="5"/>
      <c r="IM873" s="5"/>
      <c r="IN873" s="5"/>
      <c r="IO873" s="5"/>
      <c r="IP873" s="5"/>
      <c r="IQ873" s="5"/>
      <c r="IR873" s="5"/>
      <c r="IS873" s="5"/>
      <c r="IT873" s="5"/>
      <c r="IU873" s="5"/>
      <c r="IV873" s="5"/>
    </row>
    <row r="875" spans="1:256" s="210" customFormat="1">
      <c r="A875" s="122"/>
      <c r="B875" s="116"/>
      <c r="C875" s="117"/>
      <c r="D875" s="118"/>
      <c r="E875" s="119"/>
      <c r="F875" s="120"/>
      <c r="G875" s="121"/>
      <c r="H875" s="6"/>
      <c r="I875" s="40"/>
      <c r="J875" s="41"/>
      <c r="K875" s="42"/>
      <c r="L875" s="38"/>
      <c r="N875" s="39"/>
      <c r="O875" s="39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  <c r="DR875" s="5"/>
      <c r="DS875" s="5"/>
      <c r="DT875" s="5"/>
      <c r="DU875" s="5"/>
      <c r="DV875" s="5"/>
      <c r="DW875" s="5"/>
      <c r="DX875" s="5"/>
      <c r="DY875" s="5"/>
      <c r="DZ875" s="5"/>
      <c r="EA875" s="5"/>
      <c r="EB875" s="5"/>
      <c r="EC875" s="5"/>
      <c r="ED875" s="5"/>
      <c r="EE875" s="5"/>
      <c r="EF875" s="5"/>
      <c r="EG875" s="5"/>
      <c r="EH875" s="5"/>
      <c r="EI875" s="5"/>
      <c r="EJ875" s="5"/>
      <c r="EK875" s="5"/>
      <c r="EL875" s="5"/>
      <c r="EM875" s="5"/>
      <c r="EN875" s="5"/>
      <c r="EO875" s="5"/>
      <c r="EP875" s="5"/>
      <c r="EQ875" s="5"/>
      <c r="ER875" s="5"/>
      <c r="ES875" s="5"/>
      <c r="ET875" s="5"/>
      <c r="EU875" s="5"/>
      <c r="EV875" s="5"/>
      <c r="EW875" s="5"/>
      <c r="EX875" s="5"/>
      <c r="EY875" s="5"/>
      <c r="EZ875" s="5"/>
      <c r="FA875" s="5"/>
      <c r="FB875" s="5"/>
      <c r="FC875" s="5"/>
      <c r="FD875" s="5"/>
      <c r="FE875" s="5"/>
      <c r="FF875" s="5"/>
      <c r="FG875" s="5"/>
      <c r="FH875" s="5"/>
      <c r="FI875" s="5"/>
      <c r="FJ875" s="5"/>
      <c r="FK875" s="5"/>
      <c r="FL875" s="5"/>
      <c r="FM875" s="5"/>
      <c r="FN875" s="5"/>
      <c r="FO875" s="5"/>
      <c r="FP875" s="5"/>
      <c r="FQ875" s="5"/>
      <c r="FR875" s="5"/>
      <c r="FS875" s="5"/>
      <c r="FT875" s="5"/>
      <c r="FU875" s="5"/>
      <c r="FV875" s="5"/>
      <c r="FW875" s="5"/>
      <c r="FX875" s="5"/>
      <c r="FY875" s="5"/>
      <c r="FZ875" s="5"/>
      <c r="GA875" s="5"/>
      <c r="GB875" s="5"/>
      <c r="GC875" s="5"/>
      <c r="GD875" s="5"/>
      <c r="GE875" s="5"/>
      <c r="GF875" s="5"/>
      <c r="GG875" s="5"/>
      <c r="GH875" s="5"/>
      <c r="GI875" s="5"/>
      <c r="GJ875" s="5"/>
      <c r="GK875" s="5"/>
      <c r="GL875" s="5"/>
      <c r="GM875" s="5"/>
      <c r="GN875" s="5"/>
      <c r="GO875" s="5"/>
      <c r="GP875" s="5"/>
      <c r="GQ875" s="5"/>
      <c r="GR875" s="5"/>
      <c r="GS875" s="5"/>
      <c r="GT875" s="5"/>
      <c r="GU875" s="5"/>
      <c r="GV875" s="5"/>
      <c r="GW875" s="5"/>
      <c r="GX875" s="5"/>
      <c r="GY875" s="5"/>
      <c r="GZ875" s="5"/>
      <c r="HA875" s="5"/>
      <c r="HB875" s="5"/>
      <c r="HC875" s="5"/>
      <c r="HD875" s="5"/>
      <c r="HE875" s="5"/>
      <c r="HF875" s="5"/>
      <c r="HG875" s="5"/>
      <c r="HH875" s="5"/>
      <c r="HI875" s="5"/>
      <c r="HJ875" s="5"/>
      <c r="HK875" s="5"/>
      <c r="HL875" s="5"/>
      <c r="HM875" s="5"/>
      <c r="HN875" s="5"/>
      <c r="HO875" s="5"/>
      <c r="HP875" s="5"/>
      <c r="HQ875" s="5"/>
      <c r="HR875" s="5"/>
      <c r="HS875" s="5"/>
      <c r="HT875" s="5"/>
      <c r="HU875" s="5"/>
      <c r="HV875" s="5"/>
      <c r="HW875" s="5"/>
      <c r="HX875" s="5"/>
      <c r="HY875" s="5"/>
      <c r="HZ875" s="5"/>
      <c r="IA875" s="5"/>
      <c r="IB875" s="5"/>
      <c r="IC875" s="5"/>
      <c r="ID875" s="5"/>
      <c r="IE875" s="5"/>
      <c r="IF875" s="5"/>
      <c r="IG875" s="5"/>
      <c r="IH875" s="5"/>
      <c r="II875" s="5"/>
      <c r="IJ875" s="5"/>
      <c r="IK875" s="5"/>
      <c r="IL875" s="5"/>
      <c r="IM875" s="5"/>
      <c r="IN875" s="5"/>
      <c r="IO875" s="5"/>
      <c r="IP875" s="5"/>
      <c r="IQ875" s="5"/>
      <c r="IR875" s="5"/>
      <c r="IS875" s="5"/>
      <c r="IT875" s="5"/>
      <c r="IU875" s="5"/>
      <c r="IV875" s="5"/>
    </row>
    <row r="877" spans="1:256" s="210" customFormat="1">
      <c r="A877" s="122"/>
      <c r="B877" s="116"/>
      <c r="C877" s="117"/>
      <c r="D877" s="118"/>
      <c r="E877" s="119"/>
      <c r="F877" s="120"/>
      <c r="G877" s="121"/>
      <c r="H877" s="6"/>
      <c r="I877" s="40"/>
      <c r="J877" s="41"/>
      <c r="K877" s="42"/>
      <c r="L877" s="38"/>
      <c r="N877" s="39"/>
      <c r="O877" s="39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  <c r="DR877" s="5"/>
      <c r="DS877" s="5"/>
      <c r="DT877" s="5"/>
      <c r="DU877" s="5"/>
      <c r="DV877" s="5"/>
      <c r="DW877" s="5"/>
      <c r="DX877" s="5"/>
      <c r="DY877" s="5"/>
      <c r="DZ877" s="5"/>
      <c r="EA877" s="5"/>
      <c r="EB877" s="5"/>
      <c r="EC877" s="5"/>
      <c r="ED877" s="5"/>
      <c r="EE877" s="5"/>
      <c r="EF877" s="5"/>
      <c r="EG877" s="5"/>
      <c r="EH877" s="5"/>
      <c r="EI877" s="5"/>
      <c r="EJ877" s="5"/>
      <c r="EK877" s="5"/>
      <c r="EL877" s="5"/>
      <c r="EM877" s="5"/>
      <c r="EN877" s="5"/>
      <c r="EO877" s="5"/>
      <c r="EP877" s="5"/>
      <c r="EQ877" s="5"/>
      <c r="ER877" s="5"/>
      <c r="ES877" s="5"/>
      <c r="ET877" s="5"/>
      <c r="EU877" s="5"/>
      <c r="EV877" s="5"/>
      <c r="EW877" s="5"/>
      <c r="EX877" s="5"/>
      <c r="EY877" s="5"/>
      <c r="EZ877" s="5"/>
      <c r="FA877" s="5"/>
      <c r="FB877" s="5"/>
      <c r="FC877" s="5"/>
      <c r="FD877" s="5"/>
      <c r="FE877" s="5"/>
      <c r="FF877" s="5"/>
      <c r="FG877" s="5"/>
      <c r="FH877" s="5"/>
      <c r="FI877" s="5"/>
      <c r="FJ877" s="5"/>
      <c r="FK877" s="5"/>
      <c r="FL877" s="5"/>
      <c r="FM877" s="5"/>
      <c r="FN877" s="5"/>
      <c r="FO877" s="5"/>
      <c r="FP877" s="5"/>
      <c r="FQ877" s="5"/>
      <c r="FR877" s="5"/>
      <c r="FS877" s="5"/>
      <c r="FT877" s="5"/>
      <c r="FU877" s="5"/>
      <c r="FV877" s="5"/>
      <c r="FW877" s="5"/>
      <c r="FX877" s="5"/>
      <c r="FY877" s="5"/>
      <c r="FZ877" s="5"/>
      <c r="GA877" s="5"/>
      <c r="GB877" s="5"/>
      <c r="GC877" s="5"/>
      <c r="GD877" s="5"/>
      <c r="GE877" s="5"/>
      <c r="GF877" s="5"/>
      <c r="GG877" s="5"/>
      <c r="GH877" s="5"/>
      <c r="GI877" s="5"/>
      <c r="GJ877" s="5"/>
      <c r="GK877" s="5"/>
      <c r="GL877" s="5"/>
      <c r="GM877" s="5"/>
      <c r="GN877" s="5"/>
      <c r="GO877" s="5"/>
      <c r="GP877" s="5"/>
      <c r="GQ877" s="5"/>
      <c r="GR877" s="5"/>
      <c r="GS877" s="5"/>
      <c r="GT877" s="5"/>
      <c r="GU877" s="5"/>
      <c r="GV877" s="5"/>
      <c r="GW877" s="5"/>
      <c r="GX877" s="5"/>
      <c r="GY877" s="5"/>
      <c r="GZ877" s="5"/>
      <c r="HA877" s="5"/>
      <c r="HB877" s="5"/>
      <c r="HC877" s="5"/>
      <c r="HD877" s="5"/>
      <c r="HE877" s="5"/>
      <c r="HF877" s="5"/>
      <c r="HG877" s="5"/>
      <c r="HH877" s="5"/>
      <c r="HI877" s="5"/>
      <c r="HJ877" s="5"/>
      <c r="HK877" s="5"/>
      <c r="HL877" s="5"/>
      <c r="HM877" s="5"/>
      <c r="HN877" s="5"/>
      <c r="HO877" s="5"/>
      <c r="HP877" s="5"/>
      <c r="HQ877" s="5"/>
      <c r="HR877" s="5"/>
      <c r="HS877" s="5"/>
      <c r="HT877" s="5"/>
      <c r="HU877" s="5"/>
      <c r="HV877" s="5"/>
      <c r="HW877" s="5"/>
      <c r="HX877" s="5"/>
      <c r="HY877" s="5"/>
      <c r="HZ877" s="5"/>
      <c r="IA877" s="5"/>
      <c r="IB877" s="5"/>
      <c r="IC877" s="5"/>
      <c r="ID877" s="5"/>
      <c r="IE877" s="5"/>
      <c r="IF877" s="5"/>
      <c r="IG877" s="5"/>
      <c r="IH877" s="5"/>
      <c r="II877" s="5"/>
      <c r="IJ877" s="5"/>
      <c r="IK877" s="5"/>
      <c r="IL877" s="5"/>
      <c r="IM877" s="5"/>
      <c r="IN877" s="5"/>
      <c r="IO877" s="5"/>
      <c r="IP877" s="5"/>
      <c r="IQ877" s="5"/>
      <c r="IR877" s="5"/>
      <c r="IS877" s="5"/>
      <c r="IT877" s="5"/>
      <c r="IU877" s="5"/>
      <c r="IV877" s="5"/>
    </row>
    <row r="878" spans="1:256" s="210" customFormat="1">
      <c r="A878" s="122"/>
      <c r="B878" s="116"/>
      <c r="C878" s="117"/>
      <c r="D878" s="118"/>
      <c r="E878" s="119"/>
      <c r="F878" s="120"/>
      <c r="G878" s="121"/>
      <c r="H878" s="6"/>
      <c r="I878" s="40"/>
      <c r="J878" s="41"/>
      <c r="K878" s="42"/>
      <c r="L878" s="38"/>
      <c r="N878" s="39"/>
      <c r="O878" s="39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5"/>
      <c r="DW878" s="5"/>
      <c r="DX878" s="5"/>
      <c r="DY878" s="5"/>
      <c r="DZ878" s="5"/>
      <c r="EA878" s="5"/>
      <c r="EB878" s="5"/>
      <c r="EC878" s="5"/>
      <c r="ED878" s="5"/>
      <c r="EE878" s="5"/>
      <c r="EF878" s="5"/>
      <c r="EG878" s="5"/>
      <c r="EH878" s="5"/>
      <c r="EI878" s="5"/>
      <c r="EJ878" s="5"/>
      <c r="EK878" s="5"/>
      <c r="EL878" s="5"/>
      <c r="EM878" s="5"/>
      <c r="EN878" s="5"/>
      <c r="EO878" s="5"/>
      <c r="EP878" s="5"/>
      <c r="EQ878" s="5"/>
      <c r="ER878" s="5"/>
      <c r="ES878" s="5"/>
      <c r="ET878" s="5"/>
      <c r="EU878" s="5"/>
      <c r="EV878" s="5"/>
      <c r="EW878" s="5"/>
      <c r="EX878" s="5"/>
      <c r="EY878" s="5"/>
      <c r="EZ878" s="5"/>
      <c r="FA878" s="5"/>
      <c r="FB878" s="5"/>
      <c r="FC878" s="5"/>
      <c r="FD878" s="5"/>
      <c r="FE878" s="5"/>
      <c r="FF878" s="5"/>
      <c r="FG878" s="5"/>
      <c r="FH878" s="5"/>
      <c r="FI878" s="5"/>
      <c r="FJ878" s="5"/>
      <c r="FK878" s="5"/>
      <c r="FL878" s="5"/>
      <c r="FM878" s="5"/>
      <c r="FN878" s="5"/>
      <c r="FO878" s="5"/>
      <c r="FP878" s="5"/>
      <c r="FQ878" s="5"/>
      <c r="FR878" s="5"/>
      <c r="FS878" s="5"/>
      <c r="FT878" s="5"/>
      <c r="FU878" s="5"/>
      <c r="FV878" s="5"/>
      <c r="FW878" s="5"/>
      <c r="FX878" s="5"/>
      <c r="FY878" s="5"/>
      <c r="FZ878" s="5"/>
      <c r="GA878" s="5"/>
      <c r="GB878" s="5"/>
      <c r="GC878" s="5"/>
      <c r="GD878" s="5"/>
      <c r="GE878" s="5"/>
      <c r="GF878" s="5"/>
      <c r="GG878" s="5"/>
      <c r="GH878" s="5"/>
      <c r="GI878" s="5"/>
      <c r="GJ878" s="5"/>
      <c r="GK878" s="5"/>
      <c r="GL878" s="5"/>
      <c r="GM878" s="5"/>
      <c r="GN878" s="5"/>
      <c r="GO878" s="5"/>
      <c r="GP878" s="5"/>
      <c r="GQ878" s="5"/>
      <c r="GR878" s="5"/>
      <c r="GS878" s="5"/>
      <c r="GT878" s="5"/>
      <c r="GU878" s="5"/>
      <c r="GV878" s="5"/>
      <c r="GW878" s="5"/>
      <c r="GX878" s="5"/>
      <c r="GY878" s="5"/>
      <c r="GZ878" s="5"/>
      <c r="HA878" s="5"/>
      <c r="HB878" s="5"/>
      <c r="HC878" s="5"/>
      <c r="HD878" s="5"/>
      <c r="HE878" s="5"/>
      <c r="HF878" s="5"/>
      <c r="HG878" s="5"/>
      <c r="HH878" s="5"/>
      <c r="HI878" s="5"/>
      <c r="HJ878" s="5"/>
      <c r="HK878" s="5"/>
      <c r="HL878" s="5"/>
      <c r="HM878" s="5"/>
      <c r="HN878" s="5"/>
      <c r="HO878" s="5"/>
      <c r="HP878" s="5"/>
      <c r="HQ878" s="5"/>
      <c r="HR878" s="5"/>
      <c r="HS878" s="5"/>
      <c r="HT878" s="5"/>
      <c r="HU878" s="5"/>
      <c r="HV878" s="5"/>
      <c r="HW878" s="5"/>
      <c r="HX878" s="5"/>
      <c r="HY878" s="5"/>
      <c r="HZ878" s="5"/>
      <c r="IA878" s="5"/>
      <c r="IB878" s="5"/>
      <c r="IC878" s="5"/>
      <c r="ID878" s="5"/>
      <c r="IE878" s="5"/>
      <c r="IF878" s="5"/>
      <c r="IG878" s="5"/>
      <c r="IH878" s="5"/>
      <c r="II878" s="5"/>
      <c r="IJ878" s="5"/>
      <c r="IK878" s="5"/>
      <c r="IL878" s="5"/>
      <c r="IM878" s="5"/>
      <c r="IN878" s="5"/>
      <c r="IO878" s="5"/>
      <c r="IP878" s="5"/>
      <c r="IQ878" s="5"/>
      <c r="IR878" s="5"/>
      <c r="IS878" s="5"/>
      <c r="IT878" s="5"/>
      <c r="IU878" s="5"/>
      <c r="IV878" s="5"/>
    </row>
    <row r="880" spans="1:256" s="210" customFormat="1">
      <c r="A880" s="122"/>
      <c r="B880" s="116"/>
      <c r="C880" s="117"/>
      <c r="D880" s="118"/>
      <c r="E880" s="119"/>
      <c r="F880" s="120"/>
      <c r="G880" s="121"/>
      <c r="H880" s="6"/>
      <c r="I880" s="40"/>
      <c r="J880" s="41"/>
      <c r="K880" s="42"/>
      <c r="L880" s="38"/>
      <c r="N880" s="39"/>
      <c r="O880" s="39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  <c r="DT880" s="5"/>
      <c r="DU880" s="5"/>
      <c r="DV880" s="5"/>
      <c r="DW880" s="5"/>
      <c r="DX880" s="5"/>
      <c r="DY880" s="5"/>
      <c r="DZ880" s="5"/>
      <c r="EA880" s="5"/>
      <c r="EB880" s="5"/>
      <c r="EC880" s="5"/>
      <c r="ED880" s="5"/>
      <c r="EE880" s="5"/>
      <c r="EF880" s="5"/>
      <c r="EG880" s="5"/>
      <c r="EH880" s="5"/>
      <c r="EI880" s="5"/>
      <c r="EJ880" s="5"/>
      <c r="EK880" s="5"/>
      <c r="EL880" s="5"/>
      <c r="EM880" s="5"/>
      <c r="EN880" s="5"/>
      <c r="EO880" s="5"/>
      <c r="EP880" s="5"/>
      <c r="EQ880" s="5"/>
      <c r="ER880" s="5"/>
      <c r="ES880" s="5"/>
      <c r="ET880" s="5"/>
      <c r="EU880" s="5"/>
      <c r="EV880" s="5"/>
      <c r="EW880" s="5"/>
      <c r="EX880" s="5"/>
      <c r="EY880" s="5"/>
      <c r="EZ880" s="5"/>
      <c r="FA880" s="5"/>
      <c r="FB880" s="5"/>
      <c r="FC880" s="5"/>
      <c r="FD880" s="5"/>
      <c r="FE880" s="5"/>
      <c r="FF880" s="5"/>
      <c r="FG880" s="5"/>
      <c r="FH880" s="5"/>
      <c r="FI880" s="5"/>
      <c r="FJ880" s="5"/>
      <c r="FK880" s="5"/>
      <c r="FL880" s="5"/>
      <c r="FM880" s="5"/>
      <c r="FN880" s="5"/>
      <c r="FO880" s="5"/>
      <c r="FP880" s="5"/>
      <c r="FQ880" s="5"/>
      <c r="FR880" s="5"/>
      <c r="FS880" s="5"/>
      <c r="FT880" s="5"/>
      <c r="FU880" s="5"/>
      <c r="FV880" s="5"/>
      <c r="FW880" s="5"/>
      <c r="FX880" s="5"/>
      <c r="FY880" s="5"/>
      <c r="FZ880" s="5"/>
      <c r="GA880" s="5"/>
      <c r="GB880" s="5"/>
      <c r="GC880" s="5"/>
      <c r="GD880" s="5"/>
      <c r="GE880" s="5"/>
      <c r="GF880" s="5"/>
      <c r="GG880" s="5"/>
      <c r="GH880" s="5"/>
      <c r="GI880" s="5"/>
      <c r="GJ880" s="5"/>
      <c r="GK880" s="5"/>
      <c r="GL880" s="5"/>
      <c r="GM880" s="5"/>
      <c r="GN880" s="5"/>
      <c r="GO880" s="5"/>
      <c r="GP880" s="5"/>
      <c r="GQ880" s="5"/>
      <c r="GR880" s="5"/>
      <c r="GS880" s="5"/>
      <c r="GT880" s="5"/>
      <c r="GU880" s="5"/>
      <c r="GV880" s="5"/>
      <c r="GW880" s="5"/>
      <c r="GX880" s="5"/>
      <c r="GY880" s="5"/>
      <c r="GZ880" s="5"/>
      <c r="HA880" s="5"/>
      <c r="HB880" s="5"/>
      <c r="HC880" s="5"/>
      <c r="HD880" s="5"/>
      <c r="HE880" s="5"/>
      <c r="HF880" s="5"/>
      <c r="HG880" s="5"/>
      <c r="HH880" s="5"/>
      <c r="HI880" s="5"/>
      <c r="HJ880" s="5"/>
      <c r="HK880" s="5"/>
      <c r="HL880" s="5"/>
      <c r="HM880" s="5"/>
      <c r="HN880" s="5"/>
      <c r="HO880" s="5"/>
      <c r="HP880" s="5"/>
      <c r="HQ880" s="5"/>
      <c r="HR880" s="5"/>
      <c r="HS880" s="5"/>
      <c r="HT880" s="5"/>
      <c r="HU880" s="5"/>
      <c r="HV880" s="5"/>
      <c r="HW880" s="5"/>
      <c r="HX880" s="5"/>
      <c r="HY880" s="5"/>
      <c r="HZ880" s="5"/>
      <c r="IA880" s="5"/>
      <c r="IB880" s="5"/>
      <c r="IC880" s="5"/>
      <c r="ID880" s="5"/>
      <c r="IE880" s="5"/>
      <c r="IF880" s="5"/>
      <c r="IG880" s="5"/>
      <c r="IH880" s="5"/>
      <c r="II880" s="5"/>
      <c r="IJ880" s="5"/>
      <c r="IK880" s="5"/>
      <c r="IL880" s="5"/>
      <c r="IM880" s="5"/>
      <c r="IN880" s="5"/>
      <c r="IO880" s="5"/>
      <c r="IP880" s="5"/>
      <c r="IQ880" s="5"/>
      <c r="IR880" s="5"/>
      <c r="IS880" s="5"/>
      <c r="IT880" s="5"/>
      <c r="IU880" s="5"/>
      <c r="IV880" s="5"/>
    </row>
    <row r="882" spans="1:256" s="210" customFormat="1">
      <c r="A882" s="122"/>
      <c r="B882" s="116"/>
      <c r="C882" s="117"/>
      <c r="D882" s="118"/>
      <c r="E882" s="119"/>
      <c r="F882" s="120"/>
      <c r="G882" s="121"/>
      <c r="H882" s="6"/>
      <c r="I882" s="40"/>
      <c r="J882" s="41"/>
      <c r="K882" s="42"/>
      <c r="L882" s="38"/>
      <c r="N882" s="39"/>
      <c r="O882" s="39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5"/>
      <c r="DW882" s="5"/>
      <c r="DX882" s="5"/>
      <c r="DY882" s="5"/>
      <c r="DZ882" s="5"/>
      <c r="EA882" s="5"/>
      <c r="EB882" s="5"/>
      <c r="EC882" s="5"/>
      <c r="ED882" s="5"/>
      <c r="EE882" s="5"/>
      <c r="EF882" s="5"/>
      <c r="EG882" s="5"/>
      <c r="EH882" s="5"/>
      <c r="EI882" s="5"/>
      <c r="EJ882" s="5"/>
      <c r="EK882" s="5"/>
      <c r="EL882" s="5"/>
      <c r="EM882" s="5"/>
      <c r="EN882" s="5"/>
      <c r="EO882" s="5"/>
      <c r="EP882" s="5"/>
      <c r="EQ882" s="5"/>
      <c r="ER882" s="5"/>
      <c r="ES882" s="5"/>
      <c r="ET882" s="5"/>
      <c r="EU882" s="5"/>
      <c r="EV882" s="5"/>
      <c r="EW882" s="5"/>
      <c r="EX882" s="5"/>
      <c r="EY882" s="5"/>
      <c r="EZ882" s="5"/>
      <c r="FA882" s="5"/>
      <c r="FB882" s="5"/>
      <c r="FC882" s="5"/>
      <c r="FD882" s="5"/>
      <c r="FE882" s="5"/>
      <c r="FF882" s="5"/>
      <c r="FG882" s="5"/>
      <c r="FH882" s="5"/>
      <c r="FI882" s="5"/>
      <c r="FJ882" s="5"/>
      <c r="FK882" s="5"/>
      <c r="FL882" s="5"/>
      <c r="FM882" s="5"/>
      <c r="FN882" s="5"/>
      <c r="FO882" s="5"/>
      <c r="FP882" s="5"/>
      <c r="FQ882" s="5"/>
      <c r="FR882" s="5"/>
      <c r="FS882" s="5"/>
      <c r="FT882" s="5"/>
      <c r="FU882" s="5"/>
      <c r="FV882" s="5"/>
      <c r="FW882" s="5"/>
      <c r="FX882" s="5"/>
      <c r="FY882" s="5"/>
      <c r="FZ882" s="5"/>
      <c r="GA882" s="5"/>
      <c r="GB882" s="5"/>
      <c r="GC882" s="5"/>
      <c r="GD882" s="5"/>
      <c r="GE882" s="5"/>
      <c r="GF882" s="5"/>
      <c r="GG882" s="5"/>
      <c r="GH882" s="5"/>
      <c r="GI882" s="5"/>
      <c r="GJ882" s="5"/>
      <c r="GK882" s="5"/>
      <c r="GL882" s="5"/>
      <c r="GM882" s="5"/>
      <c r="GN882" s="5"/>
      <c r="GO882" s="5"/>
      <c r="GP882" s="5"/>
      <c r="GQ882" s="5"/>
      <c r="GR882" s="5"/>
      <c r="GS882" s="5"/>
      <c r="GT882" s="5"/>
      <c r="GU882" s="5"/>
      <c r="GV882" s="5"/>
      <c r="GW882" s="5"/>
      <c r="GX882" s="5"/>
      <c r="GY882" s="5"/>
      <c r="GZ882" s="5"/>
      <c r="HA882" s="5"/>
      <c r="HB882" s="5"/>
      <c r="HC882" s="5"/>
      <c r="HD882" s="5"/>
      <c r="HE882" s="5"/>
      <c r="HF882" s="5"/>
      <c r="HG882" s="5"/>
      <c r="HH882" s="5"/>
      <c r="HI882" s="5"/>
      <c r="HJ882" s="5"/>
      <c r="HK882" s="5"/>
      <c r="HL882" s="5"/>
      <c r="HM882" s="5"/>
      <c r="HN882" s="5"/>
      <c r="HO882" s="5"/>
      <c r="HP882" s="5"/>
      <c r="HQ882" s="5"/>
      <c r="HR882" s="5"/>
      <c r="HS882" s="5"/>
      <c r="HT882" s="5"/>
      <c r="HU882" s="5"/>
      <c r="HV882" s="5"/>
      <c r="HW882" s="5"/>
      <c r="HX882" s="5"/>
      <c r="HY882" s="5"/>
      <c r="HZ882" s="5"/>
      <c r="IA882" s="5"/>
      <c r="IB882" s="5"/>
      <c r="IC882" s="5"/>
      <c r="ID882" s="5"/>
      <c r="IE882" s="5"/>
      <c r="IF882" s="5"/>
      <c r="IG882" s="5"/>
      <c r="IH882" s="5"/>
      <c r="II882" s="5"/>
      <c r="IJ882" s="5"/>
      <c r="IK882" s="5"/>
      <c r="IL882" s="5"/>
      <c r="IM882" s="5"/>
      <c r="IN882" s="5"/>
      <c r="IO882" s="5"/>
      <c r="IP882" s="5"/>
      <c r="IQ882" s="5"/>
      <c r="IR882" s="5"/>
      <c r="IS882" s="5"/>
      <c r="IT882" s="5"/>
      <c r="IU882" s="5"/>
      <c r="IV882" s="5"/>
    </row>
    <row r="884" spans="1:256" s="210" customFormat="1">
      <c r="A884" s="122"/>
      <c r="B884" s="116"/>
      <c r="C884" s="117"/>
      <c r="D884" s="118"/>
      <c r="E884" s="119"/>
      <c r="F884" s="120"/>
      <c r="G884" s="121"/>
      <c r="H884" s="6"/>
      <c r="I884" s="40"/>
      <c r="J884" s="41"/>
      <c r="K884" s="42"/>
      <c r="L884" s="38"/>
      <c r="N884" s="39"/>
      <c r="O884" s="39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  <c r="DS884" s="5"/>
      <c r="DT884" s="5"/>
      <c r="DU884" s="5"/>
      <c r="DV884" s="5"/>
      <c r="DW884" s="5"/>
      <c r="DX884" s="5"/>
      <c r="DY884" s="5"/>
      <c r="DZ884" s="5"/>
      <c r="EA884" s="5"/>
      <c r="EB884" s="5"/>
      <c r="EC884" s="5"/>
      <c r="ED884" s="5"/>
      <c r="EE884" s="5"/>
      <c r="EF884" s="5"/>
      <c r="EG884" s="5"/>
      <c r="EH884" s="5"/>
      <c r="EI884" s="5"/>
      <c r="EJ884" s="5"/>
      <c r="EK884" s="5"/>
      <c r="EL884" s="5"/>
      <c r="EM884" s="5"/>
      <c r="EN884" s="5"/>
      <c r="EO884" s="5"/>
      <c r="EP884" s="5"/>
      <c r="EQ884" s="5"/>
      <c r="ER884" s="5"/>
      <c r="ES884" s="5"/>
      <c r="ET884" s="5"/>
      <c r="EU884" s="5"/>
      <c r="EV884" s="5"/>
      <c r="EW884" s="5"/>
      <c r="EX884" s="5"/>
      <c r="EY884" s="5"/>
      <c r="EZ884" s="5"/>
      <c r="FA884" s="5"/>
      <c r="FB884" s="5"/>
      <c r="FC884" s="5"/>
      <c r="FD884" s="5"/>
      <c r="FE884" s="5"/>
      <c r="FF884" s="5"/>
      <c r="FG884" s="5"/>
      <c r="FH884" s="5"/>
      <c r="FI884" s="5"/>
      <c r="FJ884" s="5"/>
      <c r="FK884" s="5"/>
      <c r="FL884" s="5"/>
      <c r="FM884" s="5"/>
      <c r="FN884" s="5"/>
      <c r="FO884" s="5"/>
      <c r="FP884" s="5"/>
      <c r="FQ884" s="5"/>
      <c r="FR884" s="5"/>
      <c r="FS884" s="5"/>
      <c r="FT884" s="5"/>
      <c r="FU884" s="5"/>
      <c r="FV884" s="5"/>
      <c r="FW884" s="5"/>
      <c r="FX884" s="5"/>
      <c r="FY884" s="5"/>
      <c r="FZ884" s="5"/>
      <c r="GA884" s="5"/>
      <c r="GB884" s="5"/>
      <c r="GC884" s="5"/>
      <c r="GD884" s="5"/>
      <c r="GE884" s="5"/>
      <c r="GF884" s="5"/>
      <c r="GG884" s="5"/>
      <c r="GH884" s="5"/>
      <c r="GI884" s="5"/>
      <c r="GJ884" s="5"/>
      <c r="GK884" s="5"/>
      <c r="GL884" s="5"/>
      <c r="GM884" s="5"/>
      <c r="GN884" s="5"/>
      <c r="GO884" s="5"/>
      <c r="GP884" s="5"/>
      <c r="GQ884" s="5"/>
      <c r="GR884" s="5"/>
      <c r="GS884" s="5"/>
      <c r="GT884" s="5"/>
      <c r="GU884" s="5"/>
      <c r="GV884" s="5"/>
      <c r="GW884" s="5"/>
      <c r="GX884" s="5"/>
      <c r="GY884" s="5"/>
      <c r="GZ884" s="5"/>
      <c r="HA884" s="5"/>
      <c r="HB884" s="5"/>
      <c r="HC884" s="5"/>
      <c r="HD884" s="5"/>
      <c r="HE884" s="5"/>
      <c r="HF884" s="5"/>
      <c r="HG884" s="5"/>
      <c r="HH884" s="5"/>
      <c r="HI884" s="5"/>
      <c r="HJ884" s="5"/>
      <c r="HK884" s="5"/>
      <c r="HL884" s="5"/>
      <c r="HM884" s="5"/>
      <c r="HN884" s="5"/>
      <c r="HO884" s="5"/>
      <c r="HP884" s="5"/>
      <c r="HQ884" s="5"/>
      <c r="HR884" s="5"/>
      <c r="HS884" s="5"/>
      <c r="HT884" s="5"/>
      <c r="HU884" s="5"/>
      <c r="HV884" s="5"/>
      <c r="HW884" s="5"/>
      <c r="HX884" s="5"/>
      <c r="HY884" s="5"/>
      <c r="HZ884" s="5"/>
      <c r="IA884" s="5"/>
      <c r="IB884" s="5"/>
      <c r="IC884" s="5"/>
      <c r="ID884" s="5"/>
      <c r="IE884" s="5"/>
      <c r="IF884" s="5"/>
      <c r="IG884" s="5"/>
      <c r="IH884" s="5"/>
      <c r="II884" s="5"/>
      <c r="IJ884" s="5"/>
      <c r="IK884" s="5"/>
      <c r="IL884" s="5"/>
      <c r="IM884" s="5"/>
      <c r="IN884" s="5"/>
      <c r="IO884" s="5"/>
      <c r="IP884" s="5"/>
      <c r="IQ884" s="5"/>
      <c r="IR884" s="5"/>
      <c r="IS884" s="5"/>
      <c r="IT884" s="5"/>
      <c r="IU884" s="5"/>
      <c r="IV884" s="5"/>
    </row>
    <row r="886" spans="1:256" s="210" customFormat="1">
      <c r="A886" s="122"/>
      <c r="B886" s="116"/>
      <c r="C886" s="117"/>
      <c r="D886" s="118"/>
      <c r="E886" s="119"/>
      <c r="F886" s="120"/>
      <c r="G886" s="121"/>
      <c r="H886" s="6"/>
      <c r="I886" s="40"/>
      <c r="J886" s="41"/>
      <c r="K886" s="42"/>
      <c r="L886" s="38"/>
      <c r="N886" s="39"/>
      <c r="O886" s="39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5"/>
      <c r="DW886" s="5"/>
      <c r="DX886" s="5"/>
      <c r="DY886" s="5"/>
      <c r="DZ886" s="5"/>
      <c r="EA886" s="5"/>
      <c r="EB886" s="5"/>
      <c r="EC886" s="5"/>
      <c r="ED886" s="5"/>
      <c r="EE886" s="5"/>
      <c r="EF886" s="5"/>
      <c r="EG886" s="5"/>
      <c r="EH886" s="5"/>
      <c r="EI886" s="5"/>
      <c r="EJ886" s="5"/>
      <c r="EK886" s="5"/>
      <c r="EL886" s="5"/>
      <c r="EM886" s="5"/>
      <c r="EN886" s="5"/>
      <c r="EO886" s="5"/>
      <c r="EP886" s="5"/>
      <c r="EQ886" s="5"/>
      <c r="ER886" s="5"/>
      <c r="ES886" s="5"/>
      <c r="ET886" s="5"/>
      <c r="EU886" s="5"/>
      <c r="EV886" s="5"/>
      <c r="EW886" s="5"/>
      <c r="EX886" s="5"/>
      <c r="EY886" s="5"/>
      <c r="EZ886" s="5"/>
      <c r="FA886" s="5"/>
      <c r="FB886" s="5"/>
      <c r="FC886" s="5"/>
      <c r="FD886" s="5"/>
      <c r="FE886" s="5"/>
      <c r="FF886" s="5"/>
      <c r="FG886" s="5"/>
      <c r="FH886" s="5"/>
      <c r="FI886" s="5"/>
      <c r="FJ886" s="5"/>
      <c r="FK886" s="5"/>
      <c r="FL886" s="5"/>
      <c r="FM886" s="5"/>
      <c r="FN886" s="5"/>
      <c r="FO886" s="5"/>
      <c r="FP886" s="5"/>
      <c r="FQ886" s="5"/>
      <c r="FR886" s="5"/>
      <c r="FS886" s="5"/>
      <c r="FT886" s="5"/>
      <c r="FU886" s="5"/>
      <c r="FV886" s="5"/>
      <c r="FW886" s="5"/>
      <c r="FX886" s="5"/>
      <c r="FY886" s="5"/>
      <c r="FZ886" s="5"/>
      <c r="GA886" s="5"/>
      <c r="GB886" s="5"/>
      <c r="GC886" s="5"/>
      <c r="GD886" s="5"/>
      <c r="GE886" s="5"/>
      <c r="GF886" s="5"/>
      <c r="GG886" s="5"/>
      <c r="GH886" s="5"/>
      <c r="GI886" s="5"/>
      <c r="GJ886" s="5"/>
      <c r="GK886" s="5"/>
      <c r="GL886" s="5"/>
      <c r="GM886" s="5"/>
      <c r="GN886" s="5"/>
      <c r="GO886" s="5"/>
      <c r="GP886" s="5"/>
      <c r="GQ886" s="5"/>
      <c r="GR886" s="5"/>
      <c r="GS886" s="5"/>
      <c r="GT886" s="5"/>
      <c r="GU886" s="5"/>
      <c r="GV886" s="5"/>
      <c r="GW886" s="5"/>
      <c r="GX886" s="5"/>
      <c r="GY886" s="5"/>
      <c r="GZ886" s="5"/>
      <c r="HA886" s="5"/>
      <c r="HB886" s="5"/>
      <c r="HC886" s="5"/>
      <c r="HD886" s="5"/>
      <c r="HE886" s="5"/>
      <c r="HF886" s="5"/>
      <c r="HG886" s="5"/>
      <c r="HH886" s="5"/>
      <c r="HI886" s="5"/>
      <c r="HJ886" s="5"/>
      <c r="HK886" s="5"/>
      <c r="HL886" s="5"/>
      <c r="HM886" s="5"/>
      <c r="HN886" s="5"/>
      <c r="HO886" s="5"/>
      <c r="HP886" s="5"/>
      <c r="HQ886" s="5"/>
      <c r="HR886" s="5"/>
      <c r="HS886" s="5"/>
      <c r="HT886" s="5"/>
      <c r="HU886" s="5"/>
      <c r="HV886" s="5"/>
      <c r="HW886" s="5"/>
      <c r="HX886" s="5"/>
      <c r="HY886" s="5"/>
      <c r="HZ886" s="5"/>
      <c r="IA886" s="5"/>
      <c r="IB886" s="5"/>
      <c r="IC886" s="5"/>
      <c r="ID886" s="5"/>
      <c r="IE886" s="5"/>
      <c r="IF886" s="5"/>
      <c r="IG886" s="5"/>
      <c r="IH886" s="5"/>
      <c r="II886" s="5"/>
      <c r="IJ886" s="5"/>
      <c r="IK886" s="5"/>
      <c r="IL886" s="5"/>
      <c r="IM886" s="5"/>
      <c r="IN886" s="5"/>
      <c r="IO886" s="5"/>
      <c r="IP886" s="5"/>
      <c r="IQ886" s="5"/>
      <c r="IR886" s="5"/>
      <c r="IS886" s="5"/>
      <c r="IT886" s="5"/>
      <c r="IU886" s="5"/>
      <c r="IV886" s="5"/>
    </row>
    <row r="888" spans="1:256" s="210" customFormat="1">
      <c r="A888" s="122"/>
      <c r="B888" s="116"/>
      <c r="C888" s="117"/>
      <c r="D888" s="118"/>
      <c r="E888" s="119"/>
      <c r="F888" s="120"/>
      <c r="G888" s="121"/>
      <c r="H888" s="6"/>
      <c r="I888" s="40"/>
      <c r="J888" s="41"/>
      <c r="K888" s="42"/>
      <c r="L888" s="38"/>
      <c r="N888" s="39"/>
      <c r="O888" s="39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  <c r="DT888" s="5"/>
      <c r="DU888" s="5"/>
      <c r="DV888" s="5"/>
      <c r="DW888" s="5"/>
      <c r="DX888" s="5"/>
      <c r="DY888" s="5"/>
      <c r="DZ888" s="5"/>
      <c r="EA888" s="5"/>
      <c r="EB888" s="5"/>
      <c r="EC888" s="5"/>
      <c r="ED888" s="5"/>
      <c r="EE888" s="5"/>
      <c r="EF888" s="5"/>
      <c r="EG888" s="5"/>
      <c r="EH888" s="5"/>
      <c r="EI888" s="5"/>
      <c r="EJ888" s="5"/>
      <c r="EK888" s="5"/>
      <c r="EL888" s="5"/>
      <c r="EM888" s="5"/>
      <c r="EN888" s="5"/>
      <c r="EO888" s="5"/>
      <c r="EP888" s="5"/>
      <c r="EQ888" s="5"/>
      <c r="ER888" s="5"/>
      <c r="ES888" s="5"/>
      <c r="ET888" s="5"/>
      <c r="EU888" s="5"/>
      <c r="EV888" s="5"/>
      <c r="EW888" s="5"/>
      <c r="EX888" s="5"/>
      <c r="EY888" s="5"/>
      <c r="EZ888" s="5"/>
      <c r="FA888" s="5"/>
      <c r="FB888" s="5"/>
      <c r="FC888" s="5"/>
      <c r="FD888" s="5"/>
      <c r="FE888" s="5"/>
      <c r="FF888" s="5"/>
      <c r="FG888" s="5"/>
      <c r="FH888" s="5"/>
      <c r="FI888" s="5"/>
      <c r="FJ888" s="5"/>
      <c r="FK888" s="5"/>
      <c r="FL888" s="5"/>
      <c r="FM888" s="5"/>
      <c r="FN888" s="5"/>
      <c r="FO888" s="5"/>
      <c r="FP888" s="5"/>
      <c r="FQ888" s="5"/>
      <c r="FR888" s="5"/>
      <c r="FS888" s="5"/>
      <c r="FT888" s="5"/>
      <c r="FU888" s="5"/>
      <c r="FV888" s="5"/>
      <c r="FW888" s="5"/>
      <c r="FX888" s="5"/>
      <c r="FY888" s="5"/>
      <c r="FZ888" s="5"/>
      <c r="GA888" s="5"/>
      <c r="GB888" s="5"/>
      <c r="GC888" s="5"/>
      <c r="GD888" s="5"/>
      <c r="GE888" s="5"/>
      <c r="GF888" s="5"/>
      <c r="GG888" s="5"/>
      <c r="GH888" s="5"/>
      <c r="GI888" s="5"/>
      <c r="GJ888" s="5"/>
      <c r="GK888" s="5"/>
      <c r="GL888" s="5"/>
      <c r="GM888" s="5"/>
      <c r="GN888" s="5"/>
      <c r="GO888" s="5"/>
      <c r="GP888" s="5"/>
      <c r="GQ888" s="5"/>
      <c r="GR888" s="5"/>
      <c r="GS888" s="5"/>
      <c r="GT888" s="5"/>
      <c r="GU888" s="5"/>
      <c r="GV888" s="5"/>
      <c r="GW888" s="5"/>
      <c r="GX888" s="5"/>
      <c r="GY888" s="5"/>
      <c r="GZ888" s="5"/>
      <c r="HA888" s="5"/>
      <c r="HB888" s="5"/>
      <c r="HC888" s="5"/>
      <c r="HD888" s="5"/>
      <c r="HE888" s="5"/>
      <c r="HF888" s="5"/>
      <c r="HG888" s="5"/>
      <c r="HH888" s="5"/>
      <c r="HI888" s="5"/>
      <c r="HJ888" s="5"/>
      <c r="HK888" s="5"/>
      <c r="HL888" s="5"/>
      <c r="HM888" s="5"/>
      <c r="HN888" s="5"/>
      <c r="HO888" s="5"/>
      <c r="HP888" s="5"/>
      <c r="HQ888" s="5"/>
      <c r="HR888" s="5"/>
      <c r="HS888" s="5"/>
      <c r="HT888" s="5"/>
      <c r="HU888" s="5"/>
      <c r="HV888" s="5"/>
      <c r="HW888" s="5"/>
      <c r="HX888" s="5"/>
      <c r="HY888" s="5"/>
      <c r="HZ888" s="5"/>
      <c r="IA888" s="5"/>
      <c r="IB888" s="5"/>
      <c r="IC888" s="5"/>
      <c r="ID888" s="5"/>
      <c r="IE888" s="5"/>
      <c r="IF888" s="5"/>
      <c r="IG888" s="5"/>
      <c r="IH888" s="5"/>
      <c r="II888" s="5"/>
      <c r="IJ888" s="5"/>
      <c r="IK888" s="5"/>
      <c r="IL888" s="5"/>
      <c r="IM888" s="5"/>
      <c r="IN888" s="5"/>
      <c r="IO888" s="5"/>
      <c r="IP888" s="5"/>
      <c r="IQ888" s="5"/>
      <c r="IR888" s="5"/>
      <c r="IS888" s="5"/>
      <c r="IT888" s="5"/>
      <c r="IU888" s="5"/>
      <c r="IV888" s="5"/>
    </row>
    <row r="890" spans="1:256" s="210" customFormat="1">
      <c r="A890" s="122"/>
      <c r="B890" s="116"/>
      <c r="C890" s="117"/>
      <c r="D890" s="118"/>
      <c r="E890" s="119"/>
      <c r="F890" s="120"/>
      <c r="G890" s="121"/>
      <c r="H890" s="6"/>
      <c r="I890" s="40"/>
      <c r="J890" s="41"/>
      <c r="K890" s="42"/>
      <c r="L890" s="38"/>
      <c r="N890" s="39"/>
      <c r="O890" s="39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5"/>
      <c r="DW890" s="5"/>
      <c r="DX890" s="5"/>
      <c r="DY890" s="5"/>
      <c r="DZ890" s="5"/>
      <c r="EA890" s="5"/>
      <c r="EB890" s="5"/>
      <c r="EC890" s="5"/>
      <c r="ED890" s="5"/>
      <c r="EE890" s="5"/>
      <c r="EF890" s="5"/>
      <c r="EG890" s="5"/>
      <c r="EH890" s="5"/>
      <c r="EI890" s="5"/>
      <c r="EJ890" s="5"/>
      <c r="EK890" s="5"/>
      <c r="EL890" s="5"/>
      <c r="EM890" s="5"/>
      <c r="EN890" s="5"/>
      <c r="EO890" s="5"/>
      <c r="EP890" s="5"/>
      <c r="EQ890" s="5"/>
      <c r="ER890" s="5"/>
      <c r="ES890" s="5"/>
      <c r="ET890" s="5"/>
      <c r="EU890" s="5"/>
      <c r="EV890" s="5"/>
      <c r="EW890" s="5"/>
      <c r="EX890" s="5"/>
      <c r="EY890" s="5"/>
      <c r="EZ890" s="5"/>
      <c r="FA890" s="5"/>
      <c r="FB890" s="5"/>
      <c r="FC890" s="5"/>
      <c r="FD890" s="5"/>
      <c r="FE890" s="5"/>
      <c r="FF890" s="5"/>
      <c r="FG890" s="5"/>
      <c r="FH890" s="5"/>
      <c r="FI890" s="5"/>
      <c r="FJ890" s="5"/>
      <c r="FK890" s="5"/>
      <c r="FL890" s="5"/>
      <c r="FM890" s="5"/>
      <c r="FN890" s="5"/>
      <c r="FO890" s="5"/>
      <c r="FP890" s="5"/>
      <c r="FQ890" s="5"/>
      <c r="FR890" s="5"/>
      <c r="FS890" s="5"/>
      <c r="FT890" s="5"/>
      <c r="FU890" s="5"/>
      <c r="FV890" s="5"/>
      <c r="FW890" s="5"/>
      <c r="FX890" s="5"/>
      <c r="FY890" s="5"/>
      <c r="FZ890" s="5"/>
      <c r="GA890" s="5"/>
      <c r="GB890" s="5"/>
      <c r="GC890" s="5"/>
      <c r="GD890" s="5"/>
      <c r="GE890" s="5"/>
      <c r="GF890" s="5"/>
      <c r="GG890" s="5"/>
      <c r="GH890" s="5"/>
      <c r="GI890" s="5"/>
      <c r="GJ890" s="5"/>
      <c r="GK890" s="5"/>
      <c r="GL890" s="5"/>
      <c r="GM890" s="5"/>
      <c r="GN890" s="5"/>
      <c r="GO890" s="5"/>
      <c r="GP890" s="5"/>
      <c r="GQ890" s="5"/>
      <c r="GR890" s="5"/>
      <c r="GS890" s="5"/>
      <c r="GT890" s="5"/>
      <c r="GU890" s="5"/>
      <c r="GV890" s="5"/>
      <c r="GW890" s="5"/>
      <c r="GX890" s="5"/>
      <c r="GY890" s="5"/>
      <c r="GZ890" s="5"/>
      <c r="HA890" s="5"/>
      <c r="HB890" s="5"/>
      <c r="HC890" s="5"/>
      <c r="HD890" s="5"/>
      <c r="HE890" s="5"/>
      <c r="HF890" s="5"/>
      <c r="HG890" s="5"/>
      <c r="HH890" s="5"/>
      <c r="HI890" s="5"/>
      <c r="HJ890" s="5"/>
      <c r="HK890" s="5"/>
      <c r="HL890" s="5"/>
      <c r="HM890" s="5"/>
      <c r="HN890" s="5"/>
      <c r="HO890" s="5"/>
      <c r="HP890" s="5"/>
      <c r="HQ890" s="5"/>
      <c r="HR890" s="5"/>
      <c r="HS890" s="5"/>
      <c r="HT890" s="5"/>
      <c r="HU890" s="5"/>
      <c r="HV890" s="5"/>
      <c r="HW890" s="5"/>
      <c r="HX890" s="5"/>
      <c r="HY890" s="5"/>
      <c r="HZ890" s="5"/>
      <c r="IA890" s="5"/>
      <c r="IB890" s="5"/>
      <c r="IC890" s="5"/>
      <c r="ID890" s="5"/>
      <c r="IE890" s="5"/>
      <c r="IF890" s="5"/>
      <c r="IG890" s="5"/>
      <c r="IH890" s="5"/>
      <c r="II890" s="5"/>
      <c r="IJ890" s="5"/>
      <c r="IK890" s="5"/>
      <c r="IL890" s="5"/>
      <c r="IM890" s="5"/>
      <c r="IN890" s="5"/>
      <c r="IO890" s="5"/>
      <c r="IP890" s="5"/>
      <c r="IQ890" s="5"/>
      <c r="IR890" s="5"/>
      <c r="IS890" s="5"/>
      <c r="IT890" s="5"/>
      <c r="IU890" s="5"/>
      <c r="IV890" s="5"/>
    </row>
    <row r="891" spans="1:256" s="210" customFormat="1">
      <c r="A891" s="122"/>
      <c r="B891" s="116"/>
      <c r="C891" s="117"/>
      <c r="D891" s="118"/>
      <c r="E891" s="119"/>
      <c r="F891" s="120"/>
      <c r="G891" s="121"/>
      <c r="H891" s="6"/>
      <c r="I891" s="40"/>
      <c r="J891" s="41"/>
      <c r="K891" s="42"/>
      <c r="L891" s="38"/>
      <c r="N891" s="39"/>
      <c r="O891" s="39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  <c r="DP891" s="5"/>
      <c r="DQ891" s="5"/>
      <c r="DR891" s="5"/>
      <c r="DS891" s="5"/>
      <c r="DT891" s="5"/>
      <c r="DU891" s="5"/>
      <c r="DV891" s="5"/>
      <c r="DW891" s="5"/>
      <c r="DX891" s="5"/>
      <c r="DY891" s="5"/>
      <c r="DZ891" s="5"/>
      <c r="EA891" s="5"/>
      <c r="EB891" s="5"/>
      <c r="EC891" s="5"/>
      <c r="ED891" s="5"/>
      <c r="EE891" s="5"/>
      <c r="EF891" s="5"/>
      <c r="EG891" s="5"/>
      <c r="EH891" s="5"/>
      <c r="EI891" s="5"/>
      <c r="EJ891" s="5"/>
      <c r="EK891" s="5"/>
      <c r="EL891" s="5"/>
      <c r="EM891" s="5"/>
      <c r="EN891" s="5"/>
      <c r="EO891" s="5"/>
      <c r="EP891" s="5"/>
      <c r="EQ891" s="5"/>
      <c r="ER891" s="5"/>
      <c r="ES891" s="5"/>
      <c r="ET891" s="5"/>
      <c r="EU891" s="5"/>
      <c r="EV891" s="5"/>
      <c r="EW891" s="5"/>
      <c r="EX891" s="5"/>
      <c r="EY891" s="5"/>
      <c r="EZ891" s="5"/>
      <c r="FA891" s="5"/>
      <c r="FB891" s="5"/>
      <c r="FC891" s="5"/>
      <c r="FD891" s="5"/>
      <c r="FE891" s="5"/>
      <c r="FF891" s="5"/>
      <c r="FG891" s="5"/>
      <c r="FH891" s="5"/>
      <c r="FI891" s="5"/>
      <c r="FJ891" s="5"/>
      <c r="FK891" s="5"/>
      <c r="FL891" s="5"/>
      <c r="FM891" s="5"/>
      <c r="FN891" s="5"/>
      <c r="FO891" s="5"/>
      <c r="FP891" s="5"/>
      <c r="FQ891" s="5"/>
      <c r="FR891" s="5"/>
      <c r="FS891" s="5"/>
      <c r="FT891" s="5"/>
      <c r="FU891" s="5"/>
      <c r="FV891" s="5"/>
      <c r="FW891" s="5"/>
      <c r="FX891" s="5"/>
      <c r="FY891" s="5"/>
      <c r="FZ891" s="5"/>
      <c r="GA891" s="5"/>
      <c r="GB891" s="5"/>
      <c r="GC891" s="5"/>
      <c r="GD891" s="5"/>
      <c r="GE891" s="5"/>
      <c r="GF891" s="5"/>
      <c r="GG891" s="5"/>
      <c r="GH891" s="5"/>
      <c r="GI891" s="5"/>
      <c r="GJ891" s="5"/>
      <c r="GK891" s="5"/>
      <c r="GL891" s="5"/>
      <c r="GM891" s="5"/>
      <c r="GN891" s="5"/>
      <c r="GO891" s="5"/>
      <c r="GP891" s="5"/>
      <c r="GQ891" s="5"/>
      <c r="GR891" s="5"/>
      <c r="GS891" s="5"/>
      <c r="GT891" s="5"/>
      <c r="GU891" s="5"/>
      <c r="GV891" s="5"/>
      <c r="GW891" s="5"/>
      <c r="GX891" s="5"/>
      <c r="GY891" s="5"/>
      <c r="GZ891" s="5"/>
      <c r="HA891" s="5"/>
      <c r="HB891" s="5"/>
      <c r="HC891" s="5"/>
      <c r="HD891" s="5"/>
      <c r="HE891" s="5"/>
      <c r="HF891" s="5"/>
      <c r="HG891" s="5"/>
      <c r="HH891" s="5"/>
      <c r="HI891" s="5"/>
      <c r="HJ891" s="5"/>
      <c r="HK891" s="5"/>
      <c r="HL891" s="5"/>
      <c r="HM891" s="5"/>
      <c r="HN891" s="5"/>
      <c r="HO891" s="5"/>
      <c r="HP891" s="5"/>
      <c r="HQ891" s="5"/>
      <c r="HR891" s="5"/>
      <c r="HS891" s="5"/>
      <c r="HT891" s="5"/>
      <c r="HU891" s="5"/>
      <c r="HV891" s="5"/>
      <c r="HW891" s="5"/>
      <c r="HX891" s="5"/>
      <c r="HY891" s="5"/>
      <c r="HZ891" s="5"/>
      <c r="IA891" s="5"/>
      <c r="IB891" s="5"/>
      <c r="IC891" s="5"/>
      <c r="ID891" s="5"/>
      <c r="IE891" s="5"/>
      <c r="IF891" s="5"/>
      <c r="IG891" s="5"/>
      <c r="IH891" s="5"/>
      <c r="II891" s="5"/>
      <c r="IJ891" s="5"/>
      <c r="IK891" s="5"/>
      <c r="IL891" s="5"/>
      <c r="IM891" s="5"/>
      <c r="IN891" s="5"/>
      <c r="IO891" s="5"/>
      <c r="IP891" s="5"/>
      <c r="IQ891" s="5"/>
      <c r="IR891" s="5"/>
      <c r="IS891" s="5"/>
      <c r="IT891" s="5"/>
      <c r="IU891" s="5"/>
      <c r="IV891" s="5"/>
    </row>
    <row r="893" spans="1:256" s="210" customFormat="1">
      <c r="A893" s="122"/>
      <c r="B893" s="116"/>
      <c r="C893" s="117"/>
      <c r="D893" s="118"/>
      <c r="E893" s="119"/>
      <c r="F893" s="120"/>
      <c r="G893" s="121"/>
      <c r="H893" s="6"/>
      <c r="I893" s="40"/>
      <c r="J893" s="41"/>
      <c r="K893" s="42"/>
      <c r="L893" s="38"/>
      <c r="N893" s="39"/>
      <c r="O893" s="39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  <c r="DP893" s="5"/>
      <c r="DQ893" s="5"/>
      <c r="DR893" s="5"/>
      <c r="DS893" s="5"/>
      <c r="DT893" s="5"/>
      <c r="DU893" s="5"/>
      <c r="DV893" s="5"/>
      <c r="DW893" s="5"/>
      <c r="DX893" s="5"/>
      <c r="DY893" s="5"/>
      <c r="DZ893" s="5"/>
      <c r="EA893" s="5"/>
      <c r="EB893" s="5"/>
      <c r="EC893" s="5"/>
      <c r="ED893" s="5"/>
      <c r="EE893" s="5"/>
      <c r="EF893" s="5"/>
      <c r="EG893" s="5"/>
      <c r="EH893" s="5"/>
      <c r="EI893" s="5"/>
      <c r="EJ893" s="5"/>
      <c r="EK893" s="5"/>
      <c r="EL893" s="5"/>
      <c r="EM893" s="5"/>
      <c r="EN893" s="5"/>
      <c r="EO893" s="5"/>
      <c r="EP893" s="5"/>
      <c r="EQ893" s="5"/>
      <c r="ER893" s="5"/>
      <c r="ES893" s="5"/>
      <c r="ET893" s="5"/>
      <c r="EU893" s="5"/>
      <c r="EV893" s="5"/>
      <c r="EW893" s="5"/>
      <c r="EX893" s="5"/>
      <c r="EY893" s="5"/>
      <c r="EZ893" s="5"/>
      <c r="FA893" s="5"/>
      <c r="FB893" s="5"/>
      <c r="FC893" s="5"/>
      <c r="FD893" s="5"/>
      <c r="FE893" s="5"/>
      <c r="FF893" s="5"/>
      <c r="FG893" s="5"/>
      <c r="FH893" s="5"/>
      <c r="FI893" s="5"/>
      <c r="FJ893" s="5"/>
      <c r="FK893" s="5"/>
      <c r="FL893" s="5"/>
      <c r="FM893" s="5"/>
      <c r="FN893" s="5"/>
      <c r="FO893" s="5"/>
      <c r="FP893" s="5"/>
      <c r="FQ893" s="5"/>
      <c r="FR893" s="5"/>
      <c r="FS893" s="5"/>
      <c r="FT893" s="5"/>
      <c r="FU893" s="5"/>
      <c r="FV893" s="5"/>
      <c r="FW893" s="5"/>
      <c r="FX893" s="5"/>
      <c r="FY893" s="5"/>
      <c r="FZ893" s="5"/>
      <c r="GA893" s="5"/>
      <c r="GB893" s="5"/>
      <c r="GC893" s="5"/>
      <c r="GD893" s="5"/>
      <c r="GE893" s="5"/>
      <c r="GF893" s="5"/>
      <c r="GG893" s="5"/>
      <c r="GH893" s="5"/>
      <c r="GI893" s="5"/>
      <c r="GJ893" s="5"/>
      <c r="GK893" s="5"/>
      <c r="GL893" s="5"/>
      <c r="GM893" s="5"/>
      <c r="GN893" s="5"/>
      <c r="GO893" s="5"/>
      <c r="GP893" s="5"/>
      <c r="GQ893" s="5"/>
      <c r="GR893" s="5"/>
      <c r="GS893" s="5"/>
      <c r="GT893" s="5"/>
      <c r="GU893" s="5"/>
      <c r="GV893" s="5"/>
      <c r="GW893" s="5"/>
      <c r="GX893" s="5"/>
      <c r="GY893" s="5"/>
      <c r="GZ893" s="5"/>
      <c r="HA893" s="5"/>
      <c r="HB893" s="5"/>
      <c r="HC893" s="5"/>
      <c r="HD893" s="5"/>
      <c r="HE893" s="5"/>
      <c r="HF893" s="5"/>
      <c r="HG893" s="5"/>
      <c r="HH893" s="5"/>
      <c r="HI893" s="5"/>
      <c r="HJ893" s="5"/>
      <c r="HK893" s="5"/>
      <c r="HL893" s="5"/>
      <c r="HM893" s="5"/>
      <c r="HN893" s="5"/>
      <c r="HO893" s="5"/>
      <c r="HP893" s="5"/>
      <c r="HQ893" s="5"/>
      <c r="HR893" s="5"/>
      <c r="HS893" s="5"/>
      <c r="HT893" s="5"/>
      <c r="HU893" s="5"/>
      <c r="HV893" s="5"/>
      <c r="HW893" s="5"/>
      <c r="HX893" s="5"/>
      <c r="HY893" s="5"/>
      <c r="HZ893" s="5"/>
      <c r="IA893" s="5"/>
      <c r="IB893" s="5"/>
      <c r="IC893" s="5"/>
      <c r="ID893" s="5"/>
      <c r="IE893" s="5"/>
      <c r="IF893" s="5"/>
      <c r="IG893" s="5"/>
      <c r="IH893" s="5"/>
      <c r="II893" s="5"/>
      <c r="IJ893" s="5"/>
      <c r="IK893" s="5"/>
      <c r="IL893" s="5"/>
      <c r="IM893" s="5"/>
      <c r="IN893" s="5"/>
      <c r="IO893" s="5"/>
      <c r="IP893" s="5"/>
      <c r="IQ893" s="5"/>
      <c r="IR893" s="5"/>
      <c r="IS893" s="5"/>
      <c r="IT893" s="5"/>
      <c r="IU893" s="5"/>
      <c r="IV893" s="5"/>
    </row>
    <row r="895" spans="1:256" s="210" customFormat="1">
      <c r="A895" s="122"/>
      <c r="B895" s="116"/>
      <c r="C895" s="117"/>
      <c r="D895" s="118"/>
      <c r="E895" s="119"/>
      <c r="F895" s="120"/>
      <c r="G895" s="121"/>
      <c r="H895" s="6"/>
      <c r="I895" s="40"/>
      <c r="J895" s="41"/>
      <c r="K895" s="42"/>
      <c r="L895" s="38"/>
      <c r="N895" s="39"/>
      <c r="O895" s="39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  <c r="DV895" s="5"/>
      <c r="DW895" s="5"/>
      <c r="DX895" s="5"/>
      <c r="DY895" s="5"/>
      <c r="DZ895" s="5"/>
      <c r="EA895" s="5"/>
      <c r="EB895" s="5"/>
      <c r="EC895" s="5"/>
      <c r="ED895" s="5"/>
      <c r="EE895" s="5"/>
      <c r="EF895" s="5"/>
      <c r="EG895" s="5"/>
      <c r="EH895" s="5"/>
      <c r="EI895" s="5"/>
      <c r="EJ895" s="5"/>
      <c r="EK895" s="5"/>
      <c r="EL895" s="5"/>
      <c r="EM895" s="5"/>
      <c r="EN895" s="5"/>
      <c r="EO895" s="5"/>
      <c r="EP895" s="5"/>
      <c r="EQ895" s="5"/>
      <c r="ER895" s="5"/>
      <c r="ES895" s="5"/>
      <c r="ET895" s="5"/>
      <c r="EU895" s="5"/>
      <c r="EV895" s="5"/>
      <c r="EW895" s="5"/>
      <c r="EX895" s="5"/>
      <c r="EY895" s="5"/>
      <c r="EZ895" s="5"/>
      <c r="FA895" s="5"/>
      <c r="FB895" s="5"/>
      <c r="FC895" s="5"/>
      <c r="FD895" s="5"/>
      <c r="FE895" s="5"/>
      <c r="FF895" s="5"/>
      <c r="FG895" s="5"/>
      <c r="FH895" s="5"/>
      <c r="FI895" s="5"/>
      <c r="FJ895" s="5"/>
      <c r="FK895" s="5"/>
      <c r="FL895" s="5"/>
      <c r="FM895" s="5"/>
      <c r="FN895" s="5"/>
      <c r="FO895" s="5"/>
      <c r="FP895" s="5"/>
      <c r="FQ895" s="5"/>
      <c r="FR895" s="5"/>
      <c r="FS895" s="5"/>
      <c r="FT895" s="5"/>
      <c r="FU895" s="5"/>
      <c r="FV895" s="5"/>
      <c r="FW895" s="5"/>
      <c r="FX895" s="5"/>
      <c r="FY895" s="5"/>
      <c r="FZ895" s="5"/>
      <c r="GA895" s="5"/>
      <c r="GB895" s="5"/>
      <c r="GC895" s="5"/>
      <c r="GD895" s="5"/>
      <c r="GE895" s="5"/>
      <c r="GF895" s="5"/>
      <c r="GG895" s="5"/>
      <c r="GH895" s="5"/>
      <c r="GI895" s="5"/>
      <c r="GJ895" s="5"/>
      <c r="GK895" s="5"/>
      <c r="GL895" s="5"/>
      <c r="GM895" s="5"/>
      <c r="GN895" s="5"/>
      <c r="GO895" s="5"/>
      <c r="GP895" s="5"/>
      <c r="GQ895" s="5"/>
      <c r="GR895" s="5"/>
      <c r="GS895" s="5"/>
      <c r="GT895" s="5"/>
      <c r="GU895" s="5"/>
      <c r="GV895" s="5"/>
      <c r="GW895" s="5"/>
      <c r="GX895" s="5"/>
      <c r="GY895" s="5"/>
      <c r="GZ895" s="5"/>
      <c r="HA895" s="5"/>
      <c r="HB895" s="5"/>
      <c r="HC895" s="5"/>
      <c r="HD895" s="5"/>
      <c r="HE895" s="5"/>
      <c r="HF895" s="5"/>
      <c r="HG895" s="5"/>
      <c r="HH895" s="5"/>
      <c r="HI895" s="5"/>
      <c r="HJ895" s="5"/>
      <c r="HK895" s="5"/>
      <c r="HL895" s="5"/>
      <c r="HM895" s="5"/>
      <c r="HN895" s="5"/>
      <c r="HO895" s="5"/>
      <c r="HP895" s="5"/>
      <c r="HQ895" s="5"/>
      <c r="HR895" s="5"/>
      <c r="HS895" s="5"/>
      <c r="HT895" s="5"/>
      <c r="HU895" s="5"/>
      <c r="HV895" s="5"/>
      <c r="HW895" s="5"/>
      <c r="HX895" s="5"/>
      <c r="HY895" s="5"/>
      <c r="HZ895" s="5"/>
      <c r="IA895" s="5"/>
      <c r="IB895" s="5"/>
      <c r="IC895" s="5"/>
      <c r="ID895" s="5"/>
      <c r="IE895" s="5"/>
      <c r="IF895" s="5"/>
      <c r="IG895" s="5"/>
      <c r="IH895" s="5"/>
      <c r="II895" s="5"/>
      <c r="IJ895" s="5"/>
      <c r="IK895" s="5"/>
      <c r="IL895" s="5"/>
      <c r="IM895" s="5"/>
      <c r="IN895" s="5"/>
      <c r="IO895" s="5"/>
      <c r="IP895" s="5"/>
      <c r="IQ895" s="5"/>
      <c r="IR895" s="5"/>
      <c r="IS895" s="5"/>
      <c r="IT895" s="5"/>
      <c r="IU895" s="5"/>
      <c r="IV895" s="5"/>
    </row>
    <row r="897" spans="1:256" s="210" customFormat="1">
      <c r="A897" s="122"/>
      <c r="B897" s="116"/>
      <c r="C897" s="117"/>
      <c r="D897" s="118"/>
      <c r="E897" s="119"/>
      <c r="F897" s="120"/>
      <c r="G897" s="121"/>
      <c r="H897" s="6"/>
      <c r="I897" s="40"/>
      <c r="J897" s="41"/>
      <c r="K897" s="42"/>
      <c r="L897" s="38"/>
      <c r="N897" s="39"/>
      <c r="O897" s="39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  <c r="DP897" s="5"/>
      <c r="DQ897" s="5"/>
      <c r="DR897" s="5"/>
      <c r="DS897" s="5"/>
      <c r="DT897" s="5"/>
      <c r="DU897" s="5"/>
      <c r="DV897" s="5"/>
      <c r="DW897" s="5"/>
      <c r="DX897" s="5"/>
      <c r="DY897" s="5"/>
      <c r="DZ897" s="5"/>
      <c r="EA897" s="5"/>
      <c r="EB897" s="5"/>
      <c r="EC897" s="5"/>
      <c r="ED897" s="5"/>
      <c r="EE897" s="5"/>
      <c r="EF897" s="5"/>
      <c r="EG897" s="5"/>
      <c r="EH897" s="5"/>
      <c r="EI897" s="5"/>
      <c r="EJ897" s="5"/>
      <c r="EK897" s="5"/>
      <c r="EL897" s="5"/>
      <c r="EM897" s="5"/>
      <c r="EN897" s="5"/>
      <c r="EO897" s="5"/>
      <c r="EP897" s="5"/>
      <c r="EQ897" s="5"/>
      <c r="ER897" s="5"/>
      <c r="ES897" s="5"/>
      <c r="ET897" s="5"/>
      <c r="EU897" s="5"/>
      <c r="EV897" s="5"/>
      <c r="EW897" s="5"/>
      <c r="EX897" s="5"/>
      <c r="EY897" s="5"/>
      <c r="EZ897" s="5"/>
      <c r="FA897" s="5"/>
      <c r="FB897" s="5"/>
      <c r="FC897" s="5"/>
      <c r="FD897" s="5"/>
      <c r="FE897" s="5"/>
      <c r="FF897" s="5"/>
      <c r="FG897" s="5"/>
      <c r="FH897" s="5"/>
      <c r="FI897" s="5"/>
      <c r="FJ897" s="5"/>
      <c r="FK897" s="5"/>
      <c r="FL897" s="5"/>
      <c r="FM897" s="5"/>
      <c r="FN897" s="5"/>
      <c r="FO897" s="5"/>
      <c r="FP897" s="5"/>
      <c r="FQ897" s="5"/>
      <c r="FR897" s="5"/>
      <c r="FS897" s="5"/>
      <c r="FT897" s="5"/>
      <c r="FU897" s="5"/>
      <c r="FV897" s="5"/>
      <c r="FW897" s="5"/>
      <c r="FX897" s="5"/>
      <c r="FY897" s="5"/>
      <c r="FZ897" s="5"/>
      <c r="GA897" s="5"/>
      <c r="GB897" s="5"/>
      <c r="GC897" s="5"/>
      <c r="GD897" s="5"/>
      <c r="GE897" s="5"/>
      <c r="GF897" s="5"/>
      <c r="GG897" s="5"/>
      <c r="GH897" s="5"/>
      <c r="GI897" s="5"/>
      <c r="GJ897" s="5"/>
      <c r="GK897" s="5"/>
      <c r="GL897" s="5"/>
      <c r="GM897" s="5"/>
      <c r="GN897" s="5"/>
      <c r="GO897" s="5"/>
      <c r="GP897" s="5"/>
      <c r="GQ897" s="5"/>
      <c r="GR897" s="5"/>
      <c r="GS897" s="5"/>
      <c r="GT897" s="5"/>
      <c r="GU897" s="5"/>
      <c r="GV897" s="5"/>
      <c r="GW897" s="5"/>
      <c r="GX897" s="5"/>
      <c r="GY897" s="5"/>
      <c r="GZ897" s="5"/>
      <c r="HA897" s="5"/>
      <c r="HB897" s="5"/>
      <c r="HC897" s="5"/>
      <c r="HD897" s="5"/>
      <c r="HE897" s="5"/>
      <c r="HF897" s="5"/>
      <c r="HG897" s="5"/>
      <c r="HH897" s="5"/>
      <c r="HI897" s="5"/>
      <c r="HJ897" s="5"/>
      <c r="HK897" s="5"/>
      <c r="HL897" s="5"/>
      <c r="HM897" s="5"/>
      <c r="HN897" s="5"/>
      <c r="HO897" s="5"/>
      <c r="HP897" s="5"/>
      <c r="HQ897" s="5"/>
      <c r="HR897" s="5"/>
      <c r="HS897" s="5"/>
      <c r="HT897" s="5"/>
      <c r="HU897" s="5"/>
      <c r="HV897" s="5"/>
      <c r="HW897" s="5"/>
      <c r="HX897" s="5"/>
      <c r="HY897" s="5"/>
      <c r="HZ897" s="5"/>
      <c r="IA897" s="5"/>
      <c r="IB897" s="5"/>
      <c r="IC897" s="5"/>
      <c r="ID897" s="5"/>
      <c r="IE897" s="5"/>
      <c r="IF897" s="5"/>
      <c r="IG897" s="5"/>
      <c r="IH897" s="5"/>
      <c r="II897" s="5"/>
      <c r="IJ897" s="5"/>
      <c r="IK897" s="5"/>
      <c r="IL897" s="5"/>
      <c r="IM897" s="5"/>
      <c r="IN897" s="5"/>
      <c r="IO897" s="5"/>
      <c r="IP897" s="5"/>
      <c r="IQ897" s="5"/>
      <c r="IR897" s="5"/>
      <c r="IS897" s="5"/>
      <c r="IT897" s="5"/>
      <c r="IU897" s="5"/>
      <c r="IV897" s="5"/>
    </row>
    <row r="899" spans="1:256" s="210" customFormat="1">
      <c r="A899" s="122"/>
      <c r="B899" s="116"/>
      <c r="C899" s="117"/>
      <c r="D899" s="118"/>
      <c r="E899" s="119"/>
      <c r="F899" s="120"/>
      <c r="G899" s="121"/>
      <c r="H899" s="6"/>
      <c r="I899" s="40"/>
      <c r="J899" s="41"/>
      <c r="K899" s="42"/>
      <c r="L899" s="38"/>
      <c r="N899" s="39"/>
      <c r="O899" s="39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  <c r="DP899" s="5"/>
      <c r="DQ899" s="5"/>
      <c r="DR899" s="5"/>
      <c r="DS899" s="5"/>
      <c r="DT899" s="5"/>
      <c r="DU899" s="5"/>
      <c r="DV899" s="5"/>
      <c r="DW899" s="5"/>
      <c r="DX899" s="5"/>
      <c r="DY899" s="5"/>
      <c r="DZ899" s="5"/>
      <c r="EA899" s="5"/>
      <c r="EB899" s="5"/>
      <c r="EC899" s="5"/>
      <c r="ED899" s="5"/>
      <c r="EE899" s="5"/>
      <c r="EF899" s="5"/>
      <c r="EG899" s="5"/>
      <c r="EH899" s="5"/>
      <c r="EI899" s="5"/>
      <c r="EJ899" s="5"/>
      <c r="EK899" s="5"/>
      <c r="EL899" s="5"/>
      <c r="EM899" s="5"/>
      <c r="EN899" s="5"/>
      <c r="EO899" s="5"/>
      <c r="EP899" s="5"/>
      <c r="EQ899" s="5"/>
      <c r="ER899" s="5"/>
      <c r="ES899" s="5"/>
      <c r="ET899" s="5"/>
      <c r="EU899" s="5"/>
      <c r="EV899" s="5"/>
      <c r="EW899" s="5"/>
      <c r="EX899" s="5"/>
      <c r="EY899" s="5"/>
      <c r="EZ899" s="5"/>
      <c r="FA899" s="5"/>
      <c r="FB899" s="5"/>
      <c r="FC899" s="5"/>
      <c r="FD899" s="5"/>
      <c r="FE899" s="5"/>
      <c r="FF899" s="5"/>
      <c r="FG899" s="5"/>
      <c r="FH899" s="5"/>
      <c r="FI899" s="5"/>
      <c r="FJ899" s="5"/>
      <c r="FK899" s="5"/>
      <c r="FL899" s="5"/>
      <c r="FM899" s="5"/>
      <c r="FN899" s="5"/>
      <c r="FO899" s="5"/>
      <c r="FP899" s="5"/>
      <c r="FQ899" s="5"/>
      <c r="FR899" s="5"/>
      <c r="FS899" s="5"/>
      <c r="FT899" s="5"/>
      <c r="FU899" s="5"/>
      <c r="FV899" s="5"/>
      <c r="FW899" s="5"/>
      <c r="FX899" s="5"/>
      <c r="FY899" s="5"/>
      <c r="FZ899" s="5"/>
      <c r="GA899" s="5"/>
      <c r="GB899" s="5"/>
      <c r="GC899" s="5"/>
      <c r="GD899" s="5"/>
      <c r="GE899" s="5"/>
      <c r="GF899" s="5"/>
      <c r="GG899" s="5"/>
      <c r="GH899" s="5"/>
      <c r="GI899" s="5"/>
      <c r="GJ899" s="5"/>
      <c r="GK899" s="5"/>
      <c r="GL899" s="5"/>
      <c r="GM899" s="5"/>
      <c r="GN899" s="5"/>
      <c r="GO899" s="5"/>
      <c r="GP899" s="5"/>
      <c r="GQ899" s="5"/>
      <c r="GR899" s="5"/>
      <c r="GS899" s="5"/>
      <c r="GT899" s="5"/>
      <c r="GU899" s="5"/>
      <c r="GV899" s="5"/>
      <c r="GW899" s="5"/>
      <c r="GX899" s="5"/>
      <c r="GY899" s="5"/>
      <c r="GZ899" s="5"/>
      <c r="HA899" s="5"/>
      <c r="HB899" s="5"/>
      <c r="HC899" s="5"/>
      <c r="HD899" s="5"/>
      <c r="HE899" s="5"/>
      <c r="HF899" s="5"/>
      <c r="HG899" s="5"/>
      <c r="HH899" s="5"/>
      <c r="HI899" s="5"/>
      <c r="HJ899" s="5"/>
      <c r="HK899" s="5"/>
      <c r="HL899" s="5"/>
      <c r="HM899" s="5"/>
      <c r="HN899" s="5"/>
      <c r="HO899" s="5"/>
      <c r="HP899" s="5"/>
      <c r="HQ899" s="5"/>
      <c r="HR899" s="5"/>
      <c r="HS899" s="5"/>
      <c r="HT899" s="5"/>
      <c r="HU899" s="5"/>
      <c r="HV899" s="5"/>
      <c r="HW899" s="5"/>
      <c r="HX899" s="5"/>
      <c r="HY899" s="5"/>
      <c r="HZ899" s="5"/>
      <c r="IA899" s="5"/>
      <c r="IB899" s="5"/>
      <c r="IC899" s="5"/>
      <c r="ID899" s="5"/>
      <c r="IE899" s="5"/>
      <c r="IF899" s="5"/>
      <c r="IG899" s="5"/>
      <c r="IH899" s="5"/>
      <c r="II899" s="5"/>
      <c r="IJ899" s="5"/>
      <c r="IK899" s="5"/>
      <c r="IL899" s="5"/>
      <c r="IM899" s="5"/>
      <c r="IN899" s="5"/>
      <c r="IO899" s="5"/>
      <c r="IP899" s="5"/>
      <c r="IQ899" s="5"/>
      <c r="IR899" s="5"/>
      <c r="IS899" s="5"/>
      <c r="IT899" s="5"/>
      <c r="IU899" s="5"/>
      <c r="IV899" s="5"/>
    </row>
    <row r="901" spans="1:256" s="210" customFormat="1">
      <c r="A901" s="122"/>
      <c r="B901" s="116"/>
      <c r="C901" s="117"/>
      <c r="D901" s="118"/>
      <c r="E901" s="119"/>
      <c r="F901" s="120"/>
      <c r="G901" s="121"/>
      <c r="H901" s="6"/>
      <c r="I901" s="40"/>
      <c r="J901" s="41"/>
      <c r="K901" s="42"/>
      <c r="L901" s="38"/>
      <c r="N901" s="39"/>
      <c r="O901" s="39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M901" s="5"/>
      <c r="DN901" s="5"/>
      <c r="DO901" s="5"/>
      <c r="DP901" s="5"/>
      <c r="DQ901" s="5"/>
      <c r="DR901" s="5"/>
      <c r="DS901" s="5"/>
      <c r="DT901" s="5"/>
      <c r="DU901" s="5"/>
      <c r="DV901" s="5"/>
      <c r="DW901" s="5"/>
      <c r="DX901" s="5"/>
      <c r="DY901" s="5"/>
      <c r="DZ901" s="5"/>
      <c r="EA901" s="5"/>
      <c r="EB901" s="5"/>
      <c r="EC901" s="5"/>
      <c r="ED901" s="5"/>
      <c r="EE901" s="5"/>
      <c r="EF901" s="5"/>
      <c r="EG901" s="5"/>
      <c r="EH901" s="5"/>
      <c r="EI901" s="5"/>
      <c r="EJ901" s="5"/>
      <c r="EK901" s="5"/>
      <c r="EL901" s="5"/>
      <c r="EM901" s="5"/>
      <c r="EN901" s="5"/>
      <c r="EO901" s="5"/>
      <c r="EP901" s="5"/>
      <c r="EQ901" s="5"/>
      <c r="ER901" s="5"/>
      <c r="ES901" s="5"/>
      <c r="ET901" s="5"/>
      <c r="EU901" s="5"/>
      <c r="EV901" s="5"/>
      <c r="EW901" s="5"/>
      <c r="EX901" s="5"/>
      <c r="EY901" s="5"/>
      <c r="EZ901" s="5"/>
      <c r="FA901" s="5"/>
      <c r="FB901" s="5"/>
      <c r="FC901" s="5"/>
      <c r="FD901" s="5"/>
      <c r="FE901" s="5"/>
      <c r="FF901" s="5"/>
      <c r="FG901" s="5"/>
      <c r="FH901" s="5"/>
      <c r="FI901" s="5"/>
      <c r="FJ901" s="5"/>
      <c r="FK901" s="5"/>
      <c r="FL901" s="5"/>
      <c r="FM901" s="5"/>
      <c r="FN901" s="5"/>
      <c r="FO901" s="5"/>
      <c r="FP901" s="5"/>
      <c r="FQ901" s="5"/>
      <c r="FR901" s="5"/>
      <c r="FS901" s="5"/>
      <c r="FT901" s="5"/>
      <c r="FU901" s="5"/>
      <c r="FV901" s="5"/>
      <c r="FW901" s="5"/>
      <c r="FX901" s="5"/>
      <c r="FY901" s="5"/>
      <c r="FZ901" s="5"/>
      <c r="GA901" s="5"/>
      <c r="GB901" s="5"/>
      <c r="GC901" s="5"/>
      <c r="GD901" s="5"/>
      <c r="GE901" s="5"/>
      <c r="GF901" s="5"/>
      <c r="GG901" s="5"/>
      <c r="GH901" s="5"/>
      <c r="GI901" s="5"/>
      <c r="GJ901" s="5"/>
      <c r="GK901" s="5"/>
      <c r="GL901" s="5"/>
      <c r="GM901" s="5"/>
      <c r="GN901" s="5"/>
      <c r="GO901" s="5"/>
      <c r="GP901" s="5"/>
      <c r="GQ901" s="5"/>
      <c r="GR901" s="5"/>
      <c r="GS901" s="5"/>
      <c r="GT901" s="5"/>
      <c r="GU901" s="5"/>
      <c r="GV901" s="5"/>
      <c r="GW901" s="5"/>
      <c r="GX901" s="5"/>
      <c r="GY901" s="5"/>
      <c r="GZ901" s="5"/>
      <c r="HA901" s="5"/>
      <c r="HB901" s="5"/>
      <c r="HC901" s="5"/>
      <c r="HD901" s="5"/>
      <c r="HE901" s="5"/>
      <c r="HF901" s="5"/>
      <c r="HG901" s="5"/>
      <c r="HH901" s="5"/>
      <c r="HI901" s="5"/>
      <c r="HJ901" s="5"/>
      <c r="HK901" s="5"/>
      <c r="HL901" s="5"/>
      <c r="HM901" s="5"/>
      <c r="HN901" s="5"/>
      <c r="HO901" s="5"/>
      <c r="HP901" s="5"/>
      <c r="HQ901" s="5"/>
      <c r="HR901" s="5"/>
      <c r="HS901" s="5"/>
      <c r="HT901" s="5"/>
      <c r="HU901" s="5"/>
      <c r="HV901" s="5"/>
      <c r="HW901" s="5"/>
      <c r="HX901" s="5"/>
      <c r="HY901" s="5"/>
      <c r="HZ901" s="5"/>
      <c r="IA901" s="5"/>
      <c r="IB901" s="5"/>
      <c r="IC901" s="5"/>
      <c r="ID901" s="5"/>
      <c r="IE901" s="5"/>
      <c r="IF901" s="5"/>
      <c r="IG901" s="5"/>
      <c r="IH901" s="5"/>
      <c r="II901" s="5"/>
      <c r="IJ901" s="5"/>
      <c r="IK901" s="5"/>
      <c r="IL901" s="5"/>
      <c r="IM901" s="5"/>
      <c r="IN901" s="5"/>
      <c r="IO901" s="5"/>
      <c r="IP901" s="5"/>
      <c r="IQ901" s="5"/>
      <c r="IR901" s="5"/>
      <c r="IS901" s="5"/>
      <c r="IT901" s="5"/>
      <c r="IU901" s="5"/>
      <c r="IV901" s="5"/>
    </row>
    <row r="903" spans="1:256" s="210" customFormat="1">
      <c r="A903" s="122"/>
      <c r="B903" s="116"/>
      <c r="C903" s="117"/>
      <c r="D903" s="118"/>
      <c r="E903" s="119"/>
      <c r="F903" s="120"/>
      <c r="G903" s="121"/>
      <c r="H903" s="6"/>
      <c r="I903" s="40"/>
      <c r="J903" s="41"/>
      <c r="K903" s="42"/>
      <c r="L903" s="38"/>
      <c r="N903" s="39"/>
      <c r="O903" s="39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  <c r="DV903" s="5"/>
      <c r="DW903" s="5"/>
      <c r="DX903" s="5"/>
      <c r="DY903" s="5"/>
      <c r="DZ903" s="5"/>
      <c r="EA903" s="5"/>
      <c r="EB903" s="5"/>
      <c r="EC903" s="5"/>
      <c r="ED903" s="5"/>
      <c r="EE903" s="5"/>
      <c r="EF903" s="5"/>
      <c r="EG903" s="5"/>
      <c r="EH903" s="5"/>
      <c r="EI903" s="5"/>
      <c r="EJ903" s="5"/>
      <c r="EK903" s="5"/>
      <c r="EL903" s="5"/>
      <c r="EM903" s="5"/>
      <c r="EN903" s="5"/>
      <c r="EO903" s="5"/>
      <c r="EP903" s="5"/>
      <c r="EQ903" s="5"/>
      <c r="ER903" s="5"/>
      <c r="ES903" s="5"/>
      <c r="ET903" s="5"/>
      <c r="EU903" s="5"/>
      <c r="EV903" s="5"/>
      <c r="EW903" s="5"/>
      <c r="EX903" s="5"/>
      <c r="EY903" s="5"/>
      <c r="EZ903" s="5"/>
      <c r="FA903" s="5"/>
      <c r="FB903" s="5"/>
      <c r="FC903" s="5"/>
      <c r="FD903" s="5"/>
      <c r="FE903" s="5"/>
      <c r="FF903" s="5"/>
      <c r="FG903" s="5"/>
      <c r="FH903" s="5"/>
      <c r="FI903" s="5"/>
      <c r="FJ903" s="5"/>
      <c r="FK903" s="5"/>
      <c r="FL903" s="5"/>
      <c r="FM903" s="5"/>
      <c r="FN903" s="5"/>
      <c r="FO903" s="5"/>
      <c r="FP903" s="5"/>
      <c r="FQ903" s="5"/>
      <c r="FR903" s="5"/>
      <c r="FS903" s="5"/>
      <c r="FT903" s="5"/>
      <c r="FU903" s="5"/>
      <c r="FV903" s="5"/>
      <c r="FW903" s="5"/>
      <c r="FX903" s="5"/>
      <c r="FY903" s="5"/>
      <c r="FZ903" s="5"/>
      <c r="GA903" s="5"/>
      <c r="GB903" s="5"/>
      <c r="GC903" s="5"/>
      <c r="GD903" s="5"/>
      <c r="GE903" s="5"/>
      <c r="GF903" s="5"/>
      <c r="GG903" s="5"/>
      <c r="GH903" s="5"/>
      <c r="GI903" s="5"/>
      <c r="GJ903" s="5"/>
      <c r="GK903" s="5"/>
      <c r="GL903" s="5"/>
      <c r="GM903" s="5"/>
      <c r="GN903" s="5"/>
      <c r="GO903" s="5"/>
      <c r="GP903" s="5"/>
      <c r="GQ903" s="5"/>
      <c r="GR903" s="5"/>
      <c r="GS903" s="5"/>
      <c r="GT903" s="5"/>
      <c r="GU903" s="5"/>
      <c r="GV903" s="5"/>
      <c r="GW903" s="5"/>
      <c r="GX903" s="5"/>
      <c r="GY903" s="5"/>
      <c r="GZ903" s="5"/>
      <c r="HA903" s="5"/>
      <c r="HB903" s="5"/>
      <c r="HC903" s="5"/>
      <c r="HD903" s="5"/>
      <c r="HE903" s="5"/>
      <c r="HF903" s="5"/>
      <c r="HG903" s="5"/>
      <c r="HH903" s="5"/>
      <c r="HI903" s="5"/>
      <c r="HJ903" s="5"/>
      <c r="HK903" s="5"/>
      <c r="HL903" s="5"/>
      <c r="HM903" s="5"/>
      <c r="HN903" s="5"/>
      <c r="HO903" s="5"/>
      <c r="HP903" s="5"/>
      <c r="HQ903" s="5"/>
      <c r="HR903" s="5"/>
      <c r="HS903" s="5"/>
      <c r="HT903" s="5"/>
      <c r="HU903" s="5"/>
      <c r="HV903" s="5"/>
      <c r="HW903" s="5"/>
      <c r="HX903" s="5"/>
      <c r="HY903" s="5"/>
      <c r="HZ903" s="5"/>
      <c r="IA903" s="5"/>
      <c r="IB903" s="5"/>
      <c r="IC903" s="5"/>
      <c r="ID903" s="5"/>
      <c r="IE903" s="5"/>
      <c r="IF903" s="5"/>
      <c r="IG903" s="5"/>
      <c r="IH903" s="5"/>
      <c r="II903" s="5"/>
      <c r="IJ903" s="5"/>
      <c r="IK903" s="5"/>
      <c r="IL903" s="5"/>
      <c r="IM903" s="5"/>
      <c r="IN903" s="5"/>
      <c r="IO903" s="5"/>
      <c r="IP903" s="5"/>
      <c r="IQ903" s="5"/>
      <c r="IR903" s="5"/>
      <c r="IS903" s="5"/>
      <c r="IT903" s="5"/>
      <c r="IU903" s="5"/>
      <c r="IV903" s="5"/>
    </row>
    <row r="905" spans="1:256" s="210" customFormat="1">
      <c r="A905" s="122"/>
      <c r="B905" s="116"/>
      <c r="C905" s="117"/>
      <c r="D905" s="118"/>
      <c r="E905" s="119"/>
      <c r="F905" s="120"/>
      <c r="G905" s="121"/>
      <c r="H905" s="6"/>
      <c r="I905" s="40"/>
      <c r="J905" s="41"/>
      <c r="K905" s="42"/>
      <c r="L905" s="38"/>
      <c r="N905" s="39"/>
      <c r="O905" s="39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  <c r="DP905" s="5"/>
      <c r="DQ905" s="5"/>
      <c r="DR905" s="5"/>
      <c r="DS905" s="5"/>
      <c r="DT905" s="5"/>
      <c r="DU905" s="5"/>
      <c r="DV905" s="5"/>
      <c r="DW905" s="5"/>
      <c r="DX905" s="5"/>
      <c r="DY905" s="5"/>
      <c r="DZ905" s="5"/>
      <c r="EA905" s="5"/>
      <c r="EB905" s="5"/>
      <c r="EC905" s="5"/>
      <c r="ED905" s="5"/>
      <c r="EE905" s="5"/>
      <c r="EF905" s="5"/>
      <c r="EG905" s="5"/>
      <c r="EH905" s="5"/>
      <c r="EI905" s="5"/>
      <c r="EJ905" s="5"/>
      <c r="EK905" s="5"/>
      <c r="EL905" s="5"/>
      <c r="EM905" s="5"/>
      <c r="EN905" s="5"/>
      <c r="EO905" s="5"/>
      <c r="EP905" s="5"/>
      <c r="EQ905" s="5"/>
      <c r="ER905" s="5"/>
      <c r="ES905" s="5"/>
      <c r="ET905" s="5"/>
      <c r="EU905" s="5"/>
      <c r="EV905" s="5"/>
      <c r="EW905" s="5"/>
      <c r="EX905" s="5"/>
      <c r="EY905" s="5"/>
      <c r="EZ905" s="5"/>
      <c r="FA905" s="5"/>
      <c r="FB905" s="5"/>
      <c r="FC905" s="5"/>
      <c r="FD905" s="5"/>
      <c r="FE905" s="5"/>
      <c r="FF905" s="5"/>
      <c r="FG905" s="5"/>
      <c r="FH905" s="5"/>
      <c r="FI905" s="5"/>
      <c r="FJ905" s="5"/>
      <c r="FK905" s="5"/>
      <c r="FL905" s="5"/>
      <c r="FM905" s="5"/>
      <c r="FN905" s="5"/>
      <c r="FO905" s="5"/>
      <c r="FP905" s="5"/>
      <c r="FQ905" s="5"/>
      <c r="FR905" s="5"/>
      <c r="FS905" s="5"/>
      <c r="FT905" s="5"/>
      <c r="FU905" s="5"/>
      <c r="FV905" s="5"/>
      <c r="FW905" s="5"/>
      <c r="FX905" s="5"/>
      <c r="FY905" s="5"/>
      <c r="FZ905" s="5"/>
      <c r="GA905" s="5"/>
      <c r="GB905" s="5"/>
      <c r="GC905" s="5"/>
      <c r="GD905" s="5"/>
      <c r="GE905" s="5"/>
      <c r="GF905" s="5"/>
      <c r="GG905" s="5"/>
      <c r="GH905" s="5"/>
      <c r="GI905" s="5"/>
      <c r="GJ905" s="5"/>
      <c r="GK905" s="5"/>
      <c r="GL905" s="5"/>
      <c r="GM905" s="5"/>
      <c r="GN905" s="5"/>
      <c r="GO905" s="5"/>
      <c r="GP905" s="5"/>
      <c r="GQ905" s="5"/>
      <c r="GR905" s="5"/>
      <c r="GS905" s="5"/>
      <c r="GT905" s="5"/>
      <c r="GU905" s="5"/>
      <c r="GV905" s="5"/>
      <c r="GW905" s="5"/>
      <c r="GX905" s="5"/>
      <c r="GY905" s="5"/>
      <c r="GZ905" s="5"/>
      <c r="HA905" s="5"/>
      <c r="HB905" s="5"/>
      <c r="HC905" s="5"/>
      <c r="HD905" s="5"/>
      <c r="HE905" s="5"/>
      <c r="HF905" s="5"/>
      <c r="HG905" s="5"/>
      <c r="HH905" s="5"/>
      <c r="HI905" s="5"/>
      <c r="HJ905" s="5"/>
      <c r="HK905" s="5"/>
      <c r="HL905" s="5"/>
      <c r="HM905" s="5"/>
      <c r="HN905" s="5"/>
      <c r="HO905" s="5"/>
      <c r="HP905" s="5"/>
      <c r="HQ905" s="5"/>
      <c r="HR905" s="5"/>
      <c r="HS905" s="5"/>
      <c r="HT905" s="5"/>
      <c r="HU905" s="5"/>
      <c r="HV905" s="5"/>
      <c r="HW905" s="5"/>
      <c r="HX905" s="5"/>
      <c r="HY905" s="5"/>
      <c r="HZ905" s="5"/>
      <c r="IA905" s="5"/>
      <c r="IB905" s="5"/>
      <c r="IC905" s="5"/>
      <c r="ID905" s="5"/>
      <c r="IE905" s="5"/>
      <c r="IF905" s="5"/>
      <c r="IG905" s="5"/>
      <c r="IH905" s="5"/>
      <c r="II905" s="5"/>
      <c r="IJ905" s="5"/>
      <c r="IK905" s="5"/>
      <c r="IL905" s="5"/>
      <c r="IM905" s="5"/>
      <c r="IN905" s="5"/>
      <c r="IO905" s="5"/>
      <c r="IP905" s="5"/>
      <c r="IQ905" s="5"/>
      <c r="IR905" s="5"/>
      <c r="IS905" s="5"/>
      <c r="IT905" s="5"/>
      <c r="IU905" s="5"/>
      <c r="IV905" s="5"/>
    </row>
    <row r="907" spans="1:256" s="210" customFormat="1">
      <c r="A907" s="122"/>
      <c r="B907" s="116"/>
      <c r="C907" s="117"/>
      <c r="D907" s="118"/>
      <c r="E907" s="119"/>
      <c r="F907" s="120"/>
      <c r="G907" s="121"/>
      <c r="H907" s="6"/>
      <c r="I907" s="40"/>
      <c r="J907" s="41"/>
      <c r="K907" s="42"/>
      <c r="L907" s="38"/>
      <c r="N907" s="39"/>
      <c r="O907" s="39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  <c r="CQ907" s="5"/>
      <c r="CR907" s="5"/>
      <c r="CS907" s="5"/>
      <c r="CT907" s="5"/>
      <c r="CU907" s="5"/>
      <c r="CV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  <c r="DM907" s="5"/>
      <c r="DN907" s="5"/>
      <c r="DO907" s="5"/>
      <c r="DP907" s="5"/>
      <c r="DQ907" s="5"/>
      <c r="DR907" s="5"/>
      <c r="DS907" s="5"/>
      <c r="DT907" s="5"/>
      <c r="DU907" s="5"/>
      <c r="DV907" s="5"/>
      <c r="DW907" s="5"/>
      <c r="DX907" s="5"/>
      <c r="DY907" s="5"/>
      <c r="DZ907" s="5"/>
      <c r="EA907" s="5"/>
      <c r="EB907" s="5"/>
      <c r="EC907" s="5"/>
      <c r="ED907" s="5"/>
      <c r="EE907" s="5"/>
      <c r="EF907" s="5"/>
      <c r="EG907" s="5"/>
      <c r="EH907" s="5"/>
      <c r="EI907" s="5"/>
      <c r="EJ907" s="5"/>
      <c r="EK907" s="5"/>
      <c r="EL907" s="5"/>
      <c r="EM907" s="5"/>
      <c r="EN907" s="5"/>
      <c r="EO907" s="5"/>
      <c r="EP907" s="5"/>
      <c r="EQ907" s="5"/>
      <c r="ER907" s="5"/>
      <c r="ES907" s="5"/>
      <c r="ET907" s="5"/>
      <c r="EU907" s="5"/>
      <c r="EV907" s="5"/>
      <c r="EW907" s="5"/>
      <c r="EX907" s="5"/>
      <c r="EY907" s="5"/>
      <c r="EZ907" s="5"/>
      <c r="FA907" s="5"/>
      <c r="FB907" s="5"/>
      <c r="FC907" s="5"/>
      <c r="FD907" s="5"/>
      <c r="FE907" s="5"/>
      <c r="FF907" s="5"/>
      <c r="FG907" s="5"/>
      <c r="FH907" s="5"/>
      <c r="FI907" s="5"/>
      <c r="FJ907" s="5"/>
      <c r="FK907" s="5"/>
      <c r="FL907" s="5"/>
      <c r="FM907" s="5"/>
      <c r="FN907" s="5"/>
      <c r="FO907" s="5"/>
      <c r="FP907" s="5"/>
      <c r="FQ907" s="5"/>
      <c r="FR907" s="5"/>
      <c r="FS907" s="5"/>
      <c r="FT907" s="5"/>
      <c r="FU907" s="5"/>
      <c r="FV907" s="5"/>
      <c r="FW907" s="5"/>
      <c r="FX907" s="5"/>
      <c r="FY907" s="5"/>
      <c r="FZ907" s="5"/>
      <c r="GA907" s="5"/>
      <c r="GB907" s="5"/>
      <c r="GC907" s="5"/>
      <c r="GD907" s="5"/>
      <c r="GE907" s="5"/>
      <c r="GF907" s="5"/>
      <c r="GG907" s="5"/>
      <c r="GH907" s="5"/>
      <c r="GI907" s="5"/>
      <c r="GJ907" s="5"/>
      <c r="GK907" s="5"/>
      <c r="GL907" s="5"/>
      <c r="GM907" s="5"/>
      <c r="GN907" s="5"/>
      <c r="GO907" s="5"/>
      <c r="GP907" s="5"/>
      <c r="GQ907" s="5"/>
      <c r="GR907" s="5"/>
      <c r="GS907" s="5"/>
      <c r="GT907" s="5"/>
      <c r="GU907" s="5"/>
      <c r="GV907" s="5"/>
      <c r="GW907" s="5"/>
      <c r="GX907" s="5"/>
      <c r="GY907" s="5"/>
      <c r="GZ907" s="5"/>
      <c r="HA907" s="5"/>
      <c r="HB907" s="5"/>
      <c r="HC907" s="5"/>
      <c r="HD907" s="5"/>
      <c r="HE907" s="5"/>
      <c r="HF907" s="5"/>
      <c r="HG907" s="5"/>
      <c r="HH907" s="5"/>
      <c r="HI907" s="5"/>
      <c r="HJ907" s="5"/>
      <c r="HK907" s="5"/>
      <c r="HL907" s="5"/>
      <c r="HM907" s="5"/>
      <c r="HN907" s="5"/>
      <c r="HO907" s="5"/>
      <c r="HP907" s="5"/>
      <c r="HQ907" s="5"/>
      <c r="HR907" s="5"/>
      <c r="HS907" s="5"/>
      <c r="HT907" s="5"/>
      <c r="HU907" s="5"/>
      <c r="HV907" s="5"/>
      <c r="HW907" s="5"/>
      <c r="HX907" s="5"/>
      <c r="HY907" s="5"/>
      <c r="HZ907" s="5"/>
      <c r="IA907" s="5"/>
      <c r="IB907" s="5"/>
      <c r="IC907" s="5"/>
      <c r="ID907" s="5"/>
      <c r="IE907" s="5"/>
      <c r="IF907" s="5"/>
      <c r="IG907" s="5"/>
      <c r="IH907" s="5"/>
      <c r="II907" s="5"/>
      <c r="IJ907" s="5"/>
      <c r="IK907" s="5"/>
      <c r="IL907" s="5"/>
      <c r="IM907" s="5"/>
      <c r="IN907" s="5"/>
      <c r="IO907" s="5"/>
      <c r="IP907" s="5"/>
      <c r="IQ907" s="5"/>
      <c r="IR907" s="5"/>
      <c r="IS907" s="5"/>
      <c r="IT907" s="5"/>
      <c r="IU907" s="5"/>
      <c r="IV907" s="5"/>
    </row>
    <row r="909" spans="1:256" s="210" customFormat="1">
      <c r="A909" s="122"/>
      <c r="B909" s="116"/>
      <c r="C909" s="117"/>
      <c r="D909" s="118"/>
      <c r="E909" s="119"/>
      <c r="F909" s="120"/>
      <c r="G909" s="121"/>
      <c r="H909" s="6"/>
      <c r="I909" s="40"/>
      <c r="J909" s="41"/>
      <c r="K909" s="42"/>
      <c r="L909" s="38"/>
      <c r="N909" s="39"/>
      <c r="O909" s="39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/>
      <c r="CP909" s="5"/>
      <c r="CQ909" s="5"/>
      <c r="CR909" s="5"/>
      <c r="CS909" s="5"/>
      <c r="CT909" s="5"/>
      <c r="CU909" s="5"/>
      <c r="CV909" s="5"/>
      <c r="CW909" s="5"/>
      <c r="CX909" s="5"/>
      <c r="CY909" s="5"/>
      <c r="CZ909" s="5"/>
      <c r="DA909" s="5"/>
      <c r="DB909" s="5"/>
      <c r="DC909" s="5"/>
      <c r="DD909" s="5"/>
      <c r="DE909" s="5"/>
      <c r="DF909" s="5"/>
      <c r="DG909" s="5"/>
      <c r="DH909" s="5"/>
      <c r="DI909" s="5"/>
      <c r="DJ909" s="5"/>
      <c r="DK909" s="5"/>
      <c r="DL909" s="5"/>
      <c r="DM909" s="5"/>
      <c r="DN909" s="5"/>
      <c r="DO909" s="5"/>
      <c r="DP909" s="5"/>
      <c r="DQ909" s="5"/>
      <c r="DR909" s="5"/>
      <c r="DS909" s="5"/>
      <c r="DT909" s="5"/>
      <c r="DU909" s="5"/>
      <c r="DV909" s="5"/>
      <c r="DW909" s="5"/>
      <c r="DX909" s="5"/>
      <c r="DY909" s="5"/>
      <c r="DZ909" s="5"/>
      <c r="EA909" s="5"/>
      <c r="EB909" s="5"/>
      <c r="EC909" s="5"/>
      <c r="ED909" s="5"/>
      <c r="EE909" s="5"/>
      <c r="EF909" s="5"/>
      <c r="EG909" s="5"/>
      <c r="EH909" s="5"/>
      <c r="EI909" s="5"/>
      <c r="EJ909" s="5"/>
      <c r="EK909" s="5"/>
      <c r="EL909" s="5"/>
      <c r="EM909" s="5"/>
      <c r="EN909" s="5"/>
      <c r="EO909" s="5"/>
      <c r="EP909" s="5"/>
      <c r="EQ909" s="5"/>
      <c r="ER909" s="5"/>
      <c r="ES909" s="5"/>
      <c r="ET909" s="5"/>
      <c r="EU909" s="5"/>
      <c r="EV909" s="5"/>
      <c r="EW909" s="5"/>
      <c r="EX909" s="5"/>
      <c r="EY909" s="5"/>
      <c r="EZ909" s="5"/>
      <c r="FA909" s="5"/>
      <c r="FB909" s="5"/>
      <c r="FC909" s="5"/>
      <c r="FD909" s="5"/>
      <c r="FE909" s="5"/>
      <c r="FF909" s="5"/>
      <c r="FG909" s="5"/>
      <c r="FH909" s="5"/>
      <c r="FI909" s="5"/>
      <c r="FJ909" s="5"/>
      <c r="FK909" s="5"/>
      <c r="FL909" s="5"/>
      <c r="FM909" s="5"/>
      <c r="FN909" s="5"/>
      <c r="FO909" s="5"/>
      <c r="FP909" s="5"/>
      <c r="FQ909" s="5"/>
      <c r="FR909" s="5"/>
      <c r="FS909" s="5"/>
      <c r="FT909" s="5"/>
      <c r="FU909" s="5"/>
      <c r="FV909" s="5"/>
      <c r="FW909" s="5"/>
      <c r="FX909" s="5"/>
      <c r="FY909" s="5"/>
      <c r="FZ909" s="5"/>
      <c r="GA909" s="5"/>
      <c r="GB909" s="5"/>
      <c r="GC909" s="5"/>
      <c r="GD909" s="5"/>
      <c r="GE909" s="5"/>
      <c r="GF909" s="5"/>
      <c r="GG909" s="5"/>
      <c r="GH909" s="5"/>
      <c r="GI909" s="5"/>
      <c r="GJ909" s="5"/>
      <c r="GK909" s="5"/>
      <c r="GL909" s="5"/>
      <c r="GM909" s="5"/>
      <c r="GN909" s="5"/>
      <c r="GO909" s="5"/>
      <c r="GP909" s="5"/>
      <c r="GQ909" s="5"/>
      <c r="GR909" s="5"/>
      <c r="GS909" s="5"/>
      <c r="GT909" s="5"/>
      <c r="GU909" s="5"/>
      <c r="GV909" s="5"/>
      <c r="GW909" s="5"/>
      <c r="GX909" s="5"/>
      <c r="GY909" s="5"/>
      <c r="GZ909" s="5"/>
      <c r="HA909" s="5"/>
      <c r="HB909" s="5"/>
      <c r="HC909" s="5"/>
      <c r="HD909" s="5"/>
      <c r="HE909" s="5"/>
      <c r="HF909" s="5"/>
      <c r="HG909" s="5"/>
      <c r="HH909" s="5"/>
      <c r="HI909" s="5"/>
      <c r="HJ909" s="5"/>
      <c r="HK909" s="5"/>
      <c r="HL909" s="5"/>
      <c r="HM909" s="5"/>
      <c r="HN909" s="5"/>
      <c r="HO909" s="5"/>
      <c r="HP909" s="5"/>
      <c r="HQ909" s="5"/>
      <c r="HR909" s="5"/>
      <c r="HS909" s="5"/>
      <c r="HT909" s="5"/>
      <c r="HU909" s="5"/>
      <c r="HV909" s="5"/>
      <c r="HW909" s="5"/>
      <c r="HX909" s="5"/>
      <c r="HY909" s="5"/>
      <c r="HZ909" s="5"/>
      <c r="IA909" s="5"/>
      <c r="IB909" s="5"/>
      <c r="IC909" s="5"/>
      <c r="ID909" s="5"/>
      <c r="IE909" s="5"/>
      <c r="IF909" s="5"/>
      <c r="IG909" s="5"/>
      <c r="IH909" s="5"/>
      <c r="II909" s="5"/>
      <c r="IJ909" s="5"/>
      <c r="IK909" s="5"/>
      <c r="IL909" s="5"/>
      <c r="IM909" s="5"/>
      <c r="IN909" s="5"/>
      <c r="IO909" s="5"/>
      <c r="IP909" s="5"/>
      <c r="IQ909" s="5"/>
      <c r="IR909" s="5"/>
      <c r="IS909" s="5"/>
      <c r="IT909" s="5"/>
      <c r="IU909" s="5"/>
      <c r="IV909" s="5"/>
    </row>
    <row r="911" spans="1:256" s="210" customFormat="1">
      <c r="A911" s="122"/>
      <c r="B911" s="116"/>
      <c r="C911" s="117"/>
      <c r="D911" s="118"/>
      <c r="E911" s="119"/>
      <c r="F911" s="120"/>
      <c r="G911" s="121"/>
      <c r="H911" s="6"/>
      <c r="I911" s="40"/>
      <c r="J911" s="41"/>
      <c r="K911" s="42"/>
      <c r="L911" s="38"/>
      <c r="N911" s="39"/>
      <c r="O911" s="39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  <c r="CQ911" s="5"/>
      <c r="CR911" s="5"/>
      <c r="CS911" s="5"/>
      <c r="CT911" s="5"/>
      <c r="CU911" s="5"/>
      <c r="CV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5"/>
      <c r="DM911" s="5"/>
      <c r="DN911" s="5"/>
      <c r="DO911" s="5"/>
      <c r="DP911" s="5"/>
      <c r="DQ911" s="5"/>
      <c r="DR911" s="5"/>
      <c r="DS911" s="5"/>
      <c r="DT911" s="5"/>
      <c r="DU911" s="5"/>
      <c r="DV911" s="5"/>
      <c r="DW911" s="5"/>
      <c r="DX911" s="5"/>
      <c r="DY911" s="5"/>
      <c r="DZ911" s="5"/>
      <c r="EA911" s="5"/>
      <c r="EB911" s="5"/>
      <c r="EC911" s="5"/>
      <c r="ED911" s="5"/>
      <c r="EE911" s="5"/>
      <c r="EF911" s="5"/>
      <c r="EG911" s="5"/>
      <c r="EH911" s="5"/>
      <c r="EI911" s="5"/>
      <c r="EJ911" s="5"/>
      <c r="EK911" s="5"/>
      <c r="EL911" s="5"/>
      <c r="EM911" s="5"/>
      <c r="EN911" s="5"/>
      <c r="EO911" s="5"/>
      <c r="EP911" s="5"/>
      <c r="EQ911" s="5"/>
      <c r="ER911" s="5"/>
      <c r="ES911" s="5"/>
      <c r="ET911" s="5"/>
      <c r="EU911" s="5"/>
      <c r="EV911" s="5"/>
      <c r="EW911" s="5"/>
      <c r="EX911" s="5"/>
      <c r="EY911" s="5"/>
      <c r="EZ911" s="5"/>
      <c r="FA911" s="5"/>
      <c r="FB911" s="5"/>
      <c r="FC911" s="5"/>
      <c r="FD911" s="5"/>
      <c r="FE911" s="5"/>
      <c r="FF911" s="5"/>
      <c r="FG911" s="5"/>
      <c r="FH911" s="5"/>
      <c r="FI911" s="5"/>
      <c r="FJ911" s="5"/>
      <c r="FK911" s="5"/>
      <c r="FL911" s="5"/>
      <c r="FM911" s="5"/>
      <c r="FN911" s="5"/>
      <c r="FO911" s="5"/>
      <c r="FP911" s="5"/>
      <c r="FQ911" s="5"/>
      <c r="FR911" s="5"/>
      <c r="FS911" s="5"/>
      <c r="FT911" s="5"/>
      <c r="FU911" s="5"/>
      <c r="FV911" s="5"/>
      <c r="FW911" s="5"/>
      <c r="FX911" s="5"/>
      <c r="FY911" s="5"/>
      <c r="FZ911" s="5"/>
      <c r="GA911" s="5"/>
      <c r="GB911" s="5"/>
      <c r="GC911" s="5"/>
      <c r="GD911" s="5"/>
      <c r="GE911" s="5"/>
      <c r="GF911" s="5"/>
      <c r="GG911" s="5"/>
      <c r="GH911" s="5"/>
      <c r="GI911" s="5"/>
      <c r="GJ911" s="5"/>
      <c r="GK911" s="5"/>
      <c r="GL911" s="5"/>
      <c r="GM911" s="5"/>
      <c r="GN911" s="5"/>
      <c r="GO911" s="5"/>
      <c r="GP911" s="5"/>
      <c r="GQ911" s="5"/>
      <c r="GR911" s="5"/>
      <c r="GS911" s="5"/>
      <c r="GT911" s="5"/>
      <c r="GU911" s="5"/>
      <c r="GV911" s="5"/>
      <c r="GW911" s="5"/>
      <c r="GX911" s="5"/>
      <c r="GY911" s="5"/>
      <c r="GZ911" s="5"/>
      <c r="HA911" s="5"/>
      <c r="HB911" s="5"/>
      <c r="HC911" s="5"/>
      <c r="HD911" s="5"/>
      <c r="HE911" s="5"/>
      <c r="HF911" s="5"/>
      <c r="HG911" s="5"/>
      <c r="HH911" s="5"/>
      <c r="HI911" s="5"/>
      <c r="HJ911" s="5"/>
      <c r="HK911" s="5"/>
      <c r="HL911" s="5"/>
      <c r="HM911" s="5"/>
      <c r="HN911" s="5"/>
      <c r="HO911" s="5"/>
      <c r="HP911" s="5"/>
      <c r="HQ911" s="5"/>
      <c r="HR911" s="5"/>
      <c r="HS911" s="5"/>
      <c r="HT911" s="5"/>
      <c r="HU911" s="5"/>
      <c r="HV911" s="5"/>
      <c r="HW911" s="5"/>
      <c r="HX911" s="5"/>
      <c r="HY911" s="5"/>
      <c r="HZ911" s="5"/>
      <c r="IA911" s="5"/>
      <c r="IB911" s="5"/>
      <c r="IC911" s="5"/>
      <c r="ID911" s="5"/>
      <c r="IE911" s="5"/>
      <c r="IF911" s="5"/>
      <c r="IG911" s="5"/>
      <c r="IH911" s="5"/>
      <c r="II911" s="5"/>
      <c r="IJ911" s="5"/>
      <c r="IK911" s="5"/>
      <c r="IL911" s="5"/>
      <c r="IM911" s="5"/>
      <c r="IN911" s="5"/>
      <c r="IO911" s="5"/>
      <c r="IP911" s="5"/>
      <c r="IQ911" s="5"/>
      <c r="IR911" s="5"/>
      <c r="IS911" s="5"/>
      <c r="IT911" s="5"/>
      <c r="IU911" s="5"/>
      <c r="IV911" s="5"/>
    </row>
    <row r="913" spans="1:256" s="210" customFormat="1">
      <c r="A913" s="122"/>
      <c r="B913" s="116"/>
      <c r="C913" s="117"/>
      <c r="D913" s="118"/>
      <c r="E913" s="119"/>
      <c r="F913" s="120"/>
      <c r="G913" s="121"/>
      <c r="H913" s="6"/>
      <c r="I913" s="40"/>
      <c r="J913" s="41"/>
      <c r="K913" s="42"/>
      <c r="L913" s="38"/>
      <c r="N913" s="39"/>
      <c r="O913" s="39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/>
      <c r="CP913" s="5"/>
      <c r="CQ913" s="5"/>
      <c r="CR913" s="5"/>
      <c r="CS913" s="5"/>
      <c r="CT913" s="5"/>
      <c r="CU913" s="5"/>
      <c r="CV913" s="5"/>
      <c r="CW913" s="5"/>
      <c r="CX913" s="5"/>
      <c r="CY913" s="5"/>
      <c r="CZ913" s="5"/>
      <c r="DA913" s="5"/>
      <c r="DB913" s="5"/>
      <c r="DC913" s="5"/>
      <c r="DD913" s="5"/>
      <c r="DE913" s="5"/>
      <c r="DF913" s="5"/>
      <c r="DG913" s="5"/>
      <c r="DH913" s="5"/>
      <c r="DI913" s="5"/>
      <c r="DJ913" s="5"/>
      <c r="DK913" s="5"/>
      <c r="DL913" s="5"/>
      <c r="DM913" s="5"/>
      <c r="DN913" s="5"/>
      <c r="DO913" s="5"/>
      <c r="DP913" s="5"/>
      <c r="DQ913" s="5"/>
      <c r="DR913" s="5"/>
      <c r="DS913" s="5"/>
      <c r="DT913" s="5"/>
      <c r="DU913" s="5"/>
      <c r="DV913" s="5"/>
      <c r="DW913" s="5"/>
      <c r="DX913" s="5"/>
      <c r="DY913" s="5"/>
      <c r="DZ913" s="5"/>
      <c r="EA913" s="5"/>
      <c r="EB913" s="5"/>
      <c r="EC913" s="5"/>
      <c r="ED913" s="5"/>
      <c r="EE913" s="5"/>
      <c r="EF913" s="5"/>
      <c r="EG913" s="5"/>
      <c r="EH913" s="5"/>
      <c r="EI913" s="5"/>
      <c r="EJ913" s="5"/>
      <c r="EK913" s="5"/>
      <c r="EL913" s="5"/>
      <c r="EM913" s="5"/>
      <c r="EN913" s="5"/>
      <c r="EO913" s="5"/>
      <c r="EP913" s="5"/>
      <c r="EQ913" s="5"/>
      <c r="ER913" s="5"/>
      <c r="ES913" s="5"/>
      <c r="ET913" s="5"/>
      <c r="EU913" s="5"/>
      <c r="EV913" s="5"/>
      <c r="EW913" s="5"/>
      <c r="EX913" s="5"/>
      <c r="EY913" s="5"/>
      <c r="EZ913" s="5"/>
      <c r="FA913" s="5"/>
      <c r="FB913" s="5"/>
      <c r="FC913" s="5"/>
      <c r="FD913" s="5"/>
      <c r="FE913" s="5"/>
      <c r="FF913" s="5"/>
      <c r="FG913" s="5"/>
      <c r="FH913" s="5"/>
      <c r="FI913" s="5"/>
      <c r="FJ913" s="5"/>
      <c r="FK913" s="5"/>
      <c r="FL913" s="5"/>
      <c r="FM913" s="5"/>
      <c r="FN913" s="5"/>
      <c r="FO913" s="5"/>
      <c r="FP913" s="5"/>
      <c r="FQ913" s="5"/>
      <c r="FR913" s="5"/>
      <c r="FS913" s="5"/>
      <c r="FT913" s="5"/>
      <c r="FU913" s="5"/>
      <c r="FV913" s="5"/>
      <c r="FW913" s="5"/>
      <c r="FX913" s="5"/>
      <c r="FY913" s="5"/>
      <c r="FZ913" s="5"/>
      <c r="GA913" s="5"/>
      <c r="GB913" s="5"/>
      <c r="GC913" s="5"/>
      <c r="GD913" s="5"/>
      <c r="GE913" s="5"/>
      <c r="GF913" s="5"/>
      <c r="GG913" s="5"/>
      <c r="GH913" s="5"/>
      <c r="GI913" s="5"/>
      <c r="GJ913" s="5"/>
      <c r="GK913" s="5"/>
      <c r="GL913" s="5"/>
      <c r="GM913" s="5"/>
      <c r="GN913" s="5"/>
      <c r="GO913" s="5"/>
      <c r="GP913" s="5"/>
      <c r="GQ913" s="5"/>
      <c r="GR913" s="5"/>
      <c r="GS913" s="5"/>
      <c r="GT913" s="5"/>
      <c r="GU913" s="5"/>
      <c r="GV913" s="5"/>
      <c r="GW913" s="5"/>
      <c r="GX913" s="5"/>
      <c r="GY913" s="5"/>
      <c r="GZ913" s="5"/>
      <c r="HA913" s="5"/>
      <c r="HB913" s="5"/>
      <c r="HC913" s="5"/>
      <c r="HD913" s="5"/>
      <c r="HE913" s="5"/>
      <c r="HF913" s="5"/>
      <c r="HG913" s="5"/>
      <c r="HH913" s="5"/>
      <c r="HI913" s="5"/>
      <c r="HJ913" s="5"/>
      <c r="HK913" s="5"/>
      <c r="HL913" s="5"/>
      <c r="HM913" s="5"/>
      <c r="HN913" s="5"/>
      <c r="HO913" s="5"/>
      <c r="HP913" s="5"/>
      <c r="HQ913" s="5"/>
      <c r="HR913" s="5"/>
      <c r="HS913" s="5"/>
      <c r="HT913" s="5"/>
      <c r="HU913" s="5"/>
      <c r="HV913" s="5"/>
      <c r="HW913" s="5"/>
      <c r="HX913" s="5"/>
      <c r="HY913" s="5"/>
      <c r="HZ913" s="5"/>
      <c r="IA913" s="5"/>
      <c r="IB913" s="5"/>
      <c r="IC913" s="5"/>
      <c r="ID913" s="5"/>
      <c r="IE913" s="5"/>
      <c r="IF913" s="5"/>
      <c r="IG913" s="5"/>
      <c r="IH913" s="5"/>
      <c r="II913" s="5"/>
      <c r="IJ913" s="5"/>
      <c r="IK913" s="5"/>
      <c r="IL913" s="5"/>
      <c r="IM913" s="5"/>
      <c r="IN913" s="5"/>
      <c r="IO913" s="5"/>
      <c r="IP913" s="5"/>
      <c r="IQ913" s="5"/>
      <c r="IR913" s="5"/>
      <c r="IS913" s="5"/>
      <c r="IT913" s="5"/>
      <c r="IU913" s="5"/>
      <c r="IV913" s="5"/>
    </row>
    <row r="915" spans="1:256" s="210" customFormat="1">
      <c r="A915" s="122"/>
      <c r="B915" s="116"/>
      <c r="C915" s="117"/>
      <c r="D915" s="118"/>
      <c r="E915" s="119"/>
      <c r="F915" s="120"/>
      <c r="G915" s="121"/>
      <c r="H915" s="6"/>
      <c r="I915" s="40"/>
      <c r="J915" s="41"/>
      <c r="K915" s="42"/>
      <c r="L915" s="38"/>
      <c r="N915" s="39"/>
      <c r="O915" s="39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  <c r="CQ915" s="5"/>
      <c r="CR915" s="5"/>
      <c r="CS915" s="5"/>
      <c r="CT915" s="5"/>
      <c r="CU915" s="5"/>
      <c r="CV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  <c r="DM915" s="5"/>
      <c r="DN915" s="5"/>
      <c r="DO915" s="5"/>
      <c r="DP915" s="5"/>
      <c r="DQ915" s="5"/>
      <c r="DR915" s="5"/>
      <c r="DS915" s="5"/>
      <c r="DT915" s="5"/>
      <c r="DU915" s="5"/>
      <c r="DV915" s="5"/>
      <c r="DW915" s="5"/>
      <c r="DX915" s="5"/>
      <c r="DY915" s="5"/>
      <c r="DZ915" s="5"/>
      <c r="EA915" s="5"/>
      <c r="EB915" s="5"/>
      <c r="EC915" s="5"/>
      <c r="ED915" s="5"/>
      <c r="EE915" s="5"/>
      <c r="EF915" s="5"/>
      <c r="EG915" s="5"/>
      <c r="EH915" s="5"/>
      <c r="EI915" s="5"/>
      <c r="EJ915" s="5"/>
      <c r="EK915" s="5"/>
      <c r="EL915" s="5"/>
      <c r="EM915" s="5"/>
      <c r="EN915" s="5"/>
      <c r="EO915" s="5"/>
      <c r="EP915" s="5"/>
      <c r="EQ915" s="5"/>
      <c r="ER915" s="5"/>
      <c r="ES915" s="5"/>
      <c r="ET915" s="5"/>
      <c r="EU915" s="5"/>
      <c r="EV915" s="5"/>
      <c r="EW915" s="5"/>
      <c r="EX915" s="5"/>
      <c r="EY915" s="5"/>
      <c r="EZ915" s="5"/>
      <c r="FA915" s="5"/>
      <c r="FB915" s="5"/>
      <c r="FC915" s="5"/>
      <c r="FD915" s="5"/>
      <c r="FE915" s="5"/>
      <c r="FF915" s="5"/>
      <c r="FG915" s="5"/>
      <c r="FH915" s="5"/>
      <c r="FI915" s="5"/>
      <c r="FJ915" s="5"/>
      <c r="FK915" s="5"/>
      <c r="FL915" s="5"/>
      <c r="FM915" s="5"/>
      <c r="FN915" s="5"/>
      <c r="FO915" s="5"/>
      <c r="FP915" s="5"/>
      <c r="FQ915" s="5"/>
      <c r="FR915" s="5"/>
      <c r="FS915" s="5"/>
      <c r="FT915" s="5"/>
      <c r="FU915" s="5"/>
      <c r="FV915" s="5"/>
      <c r="FW915" s="5"/>
      <c r="FX915" s="5"/>
      <c r="FY915" s="5"/>
      <c r="FZ915" s="5"/>
      <c r="GA915" s="5"/>
      <c r="GB915" s="5"/>
      <c r="GC915" s="5"/>
      <c r="GD915" s="5"/>
      <c r="GE915" s="5"/>
      <c r="GF915" s="5"/>
      <c r="GG915" s="5"/>
      <c r="GH915" s="5"/>
      <c r="GI915" s="5"/>
      <c r="GJ915" s="5"/>
      <c r="GK915" s="5"/>
      <c r="GL915" s="5"/>
      <c r="GM915" s="5"/>
      <c r="GN915" s="5"/>
      <c r="GO915" s="5"/>
      <c r="GP915" s="5"/>
      <c r="GQ915" s="5"/>
      <c r="GR915" s="5"/>
      <c r="GS915" s="5"/>
      <c r="GT915" s="5"/>
      <c r="GU915" s="5"/>
      <c r="GV915" s="5"/>
      <c r="GW915" s="5"/>
      <c r="GX915" s="5"/>
      <c r="GY915" s="5"/>
      <c r="GZ915" s="5"/>
      <c r="HA915" s="5"/>
      <c r="HB915" s="5"/>
      <c r="HC915" s="5"/>
      <c r="HD915" s="5"/>
      <c r="HE915" s="5"/>
      <c r="HF915" s="5"/>
      <c r="HG915" s="5"/>
      <c r="HH915" s="5"/>
      <c r="HI915" s="5"/>
      <c r="HJ915" s="5"/>
      <c r="HK915" s="5"/>
      <c r="HL915" s="5"/>
      <c r="HM915" s="5"/>
      <c r="HN915" s="5"/>
      <c r="HO915" s="5"/>
      <c r="HP915" s="5"/>
      <c r="HQ915" s="5"/>
      <c r="HR915" s="5"/>
      <c r="HS915" s="5"/>
      <c r="HT915" s="5"/>
      <c r="HU915" s="5"/>
      <c r="HV915" s="5"/>
      <c r="HW915" s="5"/>
      <c r="HX915" s="5"/>
      <c r="HY915" s="5"/>
      <c r="HZ915" s="5"/>
      <c r="IA915" s="5"/>
      <c r="IB915" s="5"/>
      <c r="IC915" s="5"/>
      <c r="ID915" s="5"/>
      <c r="IE915" s="5"/>
      <c r="IF915" s="5"/>
      <c r="IG915" s="5"/>
      <c r="IH915" s="5"/>
      <c r="II915" s="5"/>
      <c r="IJ915" s="5"/>
      <c r="IK915" s="5"/>
      <c r="IL915" s="5"/>
      <c r="IM915" s="5"/>
      <c r="IN915" s="5"/>
      <c r="IO915" s="5"/>
      <c r="IP915" s="5"/>
      <c r="IQ915" s="5"/>
      <c r="IR915" s="5"/>
      <c r="IS915" s="5"/>
      <c r="IT915" s="5"/>
      <c r="IU915" s="5"/>
      <c r="IV915" s="5"/>
    </row>
    <row r="917" spans="1:256" s="210" customFormat="1">
      <c r="A917" s="122"/>
      <c r="B917" s="116"/>
      <c r="C917" s="117"/>
      <c r="D917" s="118"/>
      <c r="E917" s="119"/>
      <c r="F917" s="120"/>
      <c r="G917" s="121"/>
      <c r="H917" s="6"/>
      <c r="I917" s="40"/>
      <c r="J917" s="41"/>
      <c r="K917" s="42"/>
      <c r="L917" s="38"/>
      <c r="N917" s="39"/>
      <c r="O917" s="39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M917" s="5"/>
      <c r="DN917" s="5"/>
      <c r="DO917" s="5"/>
      <c r="DP917" s="5"/>
      <c r="DQ917" s="5"/>
      <c r="DR917" s="5"/>
      <c r="DS917" s="5"/>
      <c r="DT917" s="5"/>
      <c r="DU917" s="5"/>
      <c r="DV917" s="5"/>
      <c r="DW917" s="5"/>
      <c r="DX917" s="5"/>
      <c r="DY917" s="5"/>
      <c r="DZ917" s="5"/>
      <c r="EA917" s="5"/>
      <c r="EB917" s="5"/>
      <c r="EC917" s="5"/>
      <c r="ED917" s="5"/>
      <c r="EE917" s="5"/>
      <c r="EF917" s="5"/>
      <c r="EG917" s="5"/>
      <c r="EH917" s="5"/>
      <c r="EI917" s="5"/>
      <c r="EJ917" s="5"/>
      <c r="EK917" s="5"/>
      <c r="EL917" s="5"/>
      <c r="EM917" s="5"/>
      <c r="EN917" s="5"/>
      <c r="EO917" s="5"/>
      <c r="EP917" s="5"/>
      <c r="EQ917" s="5"/>
      <c r="ER917" s="5"/>
      <c r="ES917" s="5"/>
      <c r="ET917" s="5"/>
      <c r="EU917" s="5"/>
      <c r="EV917" s="5"/>
      <c r="EW917" s="5"/>
      <c r="EX917" s="5"/>
      <c r="EY917" s="5"/>
      <c r="EZ917" s="5"/>
      <c r="FA917" s="5"/>
      <c r="FB917" s="5"/>
      <c r="FC917" s="5"/>
      <c r="FD917" s="5"/>
      <c r="FE917" s="5"/>
      <c r="FF917" s="5"/>
      <c r="FG917" s="5"/>
      <c r="FH917" s="5"/>
      <c r="FI917" s="5"/>
      <c r="FJ917" s="5"/>
      <c r="FK917" s="5"/>
      <c r="FL917" s="5"/>
      <c r="FM917" s="5"/>
      <c r="FN917" s="5"/>
      <c r="FO917" s="5"/>
      <c r="FP917" s="5"/>
      <c r="FQ917" s="5"/>
      <c r="FR917" s="5"/>
      <c r="FS917" s="5"/>
      <c r="FT917" s="5"/>
      <c r="FU917" s="5"/>
      <c r="FV917" s="5"/>
      <c r="FW917" s="5"/>
      <c r="FX917" s="5"/>
      <c r="FY917" s="5"/>
      <c r="FZ917" s="5"/>
      <c r="GA917" s="5"/>
      <c r="GB917" s="5"/>
      <c r="GC917" s="5"/>
      <c r="GD917" s="5"/>
      <c r="GE917" s="5"/>
      <c r="GF917" s="5"/>
      <c r="GG917" s="5"/>
      <c r="GH917" s="5"/>
      <c r="GI917" s="5"/>
      <c r="GJ917" s="5"/>
      <c r="GK917" s="5"/>
      <c r="GL917" s="5"/>
      <c r="GM917" s="5"/>
      <c r="GN917" s="5"/>
      <c r="GO917" s="5"/>
      <c r="GP917" s="5"/>
      <c r="GQ917" s="5"/>
      <c r="GR917" s="5"/>
      <c r="GS917" s="5"/>
      <c r="GT917" s="5"/>
      <c r="GU917" s="5"/>
      <c r="GV917" s="5"/>
      <c r="GW917" s="5"/>
      <c r="GX917" s="5"/>
      <c r="GY917" s="5"/>
      <c r="GZ917" s="5"/>
      <c r="HA917" s="5"/>
      <c r="HB917" s="5"/>
      <c r="HC917" s="5"/>
      <c r="HD917" s="5"/>
      <c r="HE917" s="5"/>
      <c r="HF917" s="5"/>
      <c r="HG917" s="5"/>
      <c r="HH917" s="5"/>
      <c r="HI917" s="5"/>
      <c r="HJ917" s="5"/>
      <c r="HK917" s="5"/>
      <c r="HL917" s="5"/>
      <c r="HM917" s="5"/>
      <c r="HN917" s="5"/>
      <c r="HO917" s="5"/>
      <c r="HP917" s="5"/>
      <c r="HQ917" s="5"/>
      <c r="HR917" s="5"/>
      <c r="HS917" s="5"/>
      <c r="HT917" s="5"/>
      <c r="HU917" s="5"/>
      <c r="HV917" s="5"/>
      <c r="HW917" s="5"/>
      <c r="HX917" s="5"/>
      <c r="HY917" s="5"/>
      <c r="HZ917" s="5"/>
      <c r="IA917" s="5"/>
      <c r="IB917" s="5"/>
      <c r="IC917" s="5"/>
      <c r="ID917" s="5"/>
      <c r="IE917" s="5"/>
      <c r="IF917" s="5"/>
      <c r="IG917" s="5"/>
      <c r="IH917" s="5"/>
      <c r="II917" s="5"/>
      <c r="IJ917" s="5"/>
      <c r="IK917" s="5"/>
      <c r="IL917" s="5"/>
      <c r="IM917" s="5"/>
      <c r="IN917" s="5"/>
      <c r="IO917" s="5"/>
      <c r="IP917" s="5"/>
      <c r="IQ917" s="5"/>
      <c r="IR917" s="5"/>
      <c r="IS917" s="5"/>
      <c r="IT917" s="5"/>
      <c r="IU917" s="5"/>
      <c r="IV917" s="5"/>
    </row>
    <row r="919" spans="1:256" s="210" customFormat="1">
      <c r="A919" s="122"/>
      <c r="B919" s="116"/>
      <c r="C919" s="117"/>
      <c r="D919" s="118"/>
      <c r="E919" s="119"/>
      <c r="F919" s="120"/>
      <c r="G919" s="121"/>
      <c r="H919" s="6"/>
      <c r="I919" s="40"/>
      <c r="J919" s="41"/>
      <c r="K919" s="42"/>
      <c r="L919" s="38"/>
      <c r="N919" s="39"/>
      <c r="O919" s="39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M919" s="5"/>
      <c r="DN919" s="5"/>
      <c r="DO919" s="5"/>
      <c r="DP919" s="5"/>
      <c r="DQ919" s="5"/>
      <c r="DR919" s="5"/>
      <c r="DS919" s="5"/>
      <c r="DT919" s="5"/>
      <c r="DU919" s="5"/>
      <c r="DV919" s="5"/>
      <c r="DW919" s="5"/>
      <c r="DX919" s="5"/>
      <c r="DY919" s="5"/>
      <c r="DZ919" s="5"/>
      <c r="EA919" s="5"/>
      <c r="EB919" s="5"/>
      <c r="EC919" s="5"/>
      <c r="ED919" s="5"/>
      <c r="EE919" s="5"/>
      <c r="EF919" s="5"/>
      <c r="EG919" s="5"/>
      <c r="EH919" s="5"/>
      <c r="EI919" s="5"/>
      <c r="EJ919" s="5"/>
      <c r="EK919" s="5"/>
      <c r="EL919" s="5"/>
      <c r="EM919" s="5"/>
      <c r="EN919" s="5"/>
      <c r="EO919" s="5"/>
      <c r="EP919" s="5"/>
      <c r="EQ919" s="5"/>
      <c r="ER919" s="5"/>
      <c r="ES919" s="5"/>
      <c r="ET919" s="5"/>
      <c r="EU919" s="5"/>
      <c r="EV919" s="5"/>
      <c r="EW919" s="5"/>
      <c r="EX919" s="5"/>
      <c r="EY919" s="5"/>
      <c r="EZ919" s="5"/>
      <c r="FA919" s="5"/>
      <c r="FB919" s="5"/>
      <c r="FC919" s="5"/>
      <c r="FD919" s="5"/>
      <c r="FE919" s="5"/>
      <c r="FF919" s="5"/>
      <c r="FG919" s="5"/>
      <c r="FH919" s="5"/>
      <c r="FI919" s="5"/>
      <c r="FJ919" s="5"/>
      <c r="FK919" s="5"/>
      <c r="FL919" s="5"/>
      <c r="FM919" s="5"/>
      <c r="FN919" s="5"/>
      <c r="FO919" s="5"/>
      <c r="FP919" s="5"/>
      <c r="FQ919" s="5"/>
      <c r="FR919" s="5"/>
      <c r="FS919" s="5"/>
      <c r="FT919" s="5"/>
      <c r="FU919" s="5"/>
      <c r="FV919" s="5"/>
      <c r="FW919" s="5"/>
      <c r="FX919" s="5"/>
      <c r="FY919" s="5"/>
      <c r="FZ919" s="5"/>
      <c r="GA919" s="5"/>
      <c r="GB919" s="5"/>
      <c r="GC919" s="5"/>
      <c r="GD919" s="5"/>
      <c r="GE919" s="5"/>
      <c r="GF919" s="5"/>
      <c r="GG919" s="5"/>
      <c r="GH919" s="5"/>
      <c r="GI919" s="5"/>
      <c r="GJ919" s="5"/>
      <c r="GK919" s="5"/>
      <c r="GL919" s="5"/>
      <c r="GM919" s="5"/>
      <c r="GN919" s="5"/>
      <c r="GO919" s="5"/>
      <c r="GP919" s="5"/>
      <c r="GQ919" s="5"/>
      <c r="GR919" s="5"/>
      <c r="GS919" s="5"/>
      <c r="GT919" s="5"/>
      <c r="GU919" s="5"/>
      <c r="GV919" s="5"/>
      <c r="GW919" s="5"/>
      <c r="GX919" s="5"/>
      <c r="GY919" s="5"/>
      <c r="GZ919" s="5"/>
      <c r="HA919" s="5"/>
      <c r="HB919" s="5"/>
      <c r="HC919" s="5"/>
      <c r="HD919" s="5"/>
      <c r="HE919" s="5"/>
      <c r="HF919" s="5"/>
      <c r="HG919" s="5"/>
      <c r="HH919" s="5"/>
      <c r="HI919" s="5"/>
      <c r="HJ919" s="5"/>
      <c r="HK919" s="5"/>
      <c r="HL919" s="5"/>
      <c r="HM919" s="5"/>
      <c r="HN919" s="5"/>
      <c r="HO919" s="5"/>
      <c r="HP919" s="5"/>
      <c r="HQ919" s="5"/>
      <c r="HR919" s="5"/>
      <c r="HS919" s="5"/>
      <c r="HT919" s="5"/>
      <c r="HU919" s="5"/>
      <c r="HV919" s="5"/>
      <c r="HW919" s="5"/>
      <c r="HX919" s="5"/>
      <c r="HY919" s="5"/>
      <c r="HZ919" s="5"/>
      <c r="IA919" s="5"/>
      <c r="IB919" s="5"/>
      <c r="IC919" s="5"/>
      <c r="ID919" s="5"/>
      <c r="IE919" s="5"/>
      <c r="IF919" s="5"/>
      <c r="IG919" s="5"/>
      <c r="IH919" s="5"/>
      <c r="II919" s="5"/>
      <c r="IJ919" s="5"/>
      <c r="IK919" s="5"/>
      <c r="IL919" s="5"/>
      <c r="IM919" s="5"/>
      <c r="IN919" s="5"/>
      <c r="IO919" s="5"/>
      <c r="IP919" s="5"/>
      <c r="IQ919" s="5"/>
      <c r="IR919" s="5"/>
      <c r="IS919" s="5"/>
      <c r="IT919" s="5"/>
      <c r="IU919" s="5"/>
      <c r="IV919" s="5"/>
    </row>
    <row r="921" spans="1:256" s="210" customFormat="1">
      <c r="A921" s="122"/>
      <c r="B921" s="116"/>
      <c r="C921" s="117"/>
      <c r="D921" s="118"/>
      <c r="E921" s="119"/>
      <c r="F921" s="120"/>
      <c r="G921" s="121"/>
      <c r="H921" s="6"/>
      <c r="I921" s="40"/>
      <c r="J921" s="41"/>
      <c r="K921" s="42"/>
      <c r="L921" s="38"/>
      <c r="N921" s="39"/>
      <c r="O921" s="39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M921" s="5"/>
      <c r="DN921" s="5"/>
      <c r="DO921" s="5"/>
      <c r="DP921" s="5"/>
      <c r="DQ921" s="5"/>
      <c r="DR921" s="5"/>
      <c r="DS921" s="5"/>
      <c r="DT921" s="5"/>
      <c r="DU921" s="5"/>
      <c r="DV921" s="5"/>
      <c r="DW921" s="5"/>
      <c r="DX921" s="5"/>
      <c r="DY921" s="5"/>
      <c r="DZ921" s="5"/>
      <c r="EA921" s="5"/>
      <c r="EB921" s="5"/>
      <c r="EC921" s="5"/>
      <c r="ED921" s="5"/>
      <c r="EE921" s="5"/>
      <c r="EF921" s="5"/>
      <c r="EG921" s="5"/>
      <c r="EH921" s="5"/>
      <c r="EI921" s="5"/>
      <c r="EJ921" s="5"/>
      <c r="EK921" s="5"/>
      <c r="EL921" s="5"/>
      <c r="EM921" s="5"/>
      <c r="EN921" s="5"/>
      <c r="EO921" s="5"/>
      <c r="EP921" s="5"/>
      <c r="EQ921" s="5"/>
      <c r="ER921" s="5"/>
      <c r="ES921" s="5"/>
      <c r="ET921" s="5"/>
      <c r="EU921" s="5"/>
      <c r="EV921" s="5"/>
      <c r="EW921" s="5"/>
      <c r="EX921" s="5"/>
      <c r="EY921" s="5"/>
      <c r="EZ921" s="5"/>
      <c r="FA921" s="5"/>
      <c r="FB921" s="5"/>
      <c r="FC921" s="5"/>
      <c r="FD921" s="5"/>
      <c r="FE921" s="5"/>
      <c r="FF921" s="5"/>
      <c r="FG921" s="5"/>
      <c r="FH921" s="5"/>
      <c r="FI921" s="5"/>
      <c r="FJ921" s="5"/>
      <c r="FK921" s="5"/>
      <c r="FL921" s="5"/>
      <c r="FM921" s="5"/>
      <c r="FN921" s="5"/>
      <c r="FO921" s="5"/>
      <c r="FP921" s="5"/>
      <c r="FQ921" s="5"/>
      <c r="FR921" s="5"/>
      <c r="FS921" s="5"/>
      <c r="FT921" s="5"/>
      <c r="FU921" s="5"/>
      <c r="FV921" s="5"/>
      <c r="FW921" s="5"/>
      <c r="FX921" s="5"/>
      <c r="FY921" s="5"/>
      <c r="FZ921" s="5"/>
      <c r="GA921" s="5"/>
      <c r="GB921" s="5"/>
      <c r="GC921" s="5"/>
      <c r="GD921" s="5"/>
      <c r="GE921" s="5"/>
      <c r="GF921" s="5"/>
      <c r="GG921" s="5"/>
      <c r="GH921" s="5"/>
      <c r="GI921" s="5"/>
      <c r="GJ921" s="5"/>
      <c r="GK921" s="5"/>
      <c r="GL921" s="5"/>
      <c r="GM921" s="5"/>
      <c r="GN921" s="5"/>
      <c r="GO921" s="5"/>
      <c r="GP921" s="5"/>
      <c r="GQ921" s="5"/>
      <c r="GR921" s="5"/>
      <c r="GS921" s="5"/>
      <c r="GT921" s="5"/>
      <c r="GU921" s="5"/>
      <c r="GV921" s="5"/>
      <c r="GW921" s="5"/>
      <c r="GX921" s="5"/>
      <c r="GY921" s="5"/>
      <c r="GZ921" s="5"/>
      <c r="HA921" s="5"/>
      <c r="HB921" s="5"/>
      <c r="HC921" s="5"/>
      <c r="HD921" s="5"/>
      <c r="HE921" s="5"/>
      <c r="HF921" s="5"/>
      <c r="HG921" s="5"/>
      <c r="HH921" s="5"/>
      <c r="HI921" s="5"/>
      <c r="HJ921" s="5"/>
      <c r="HK921" s="5"/>
      <c r="HL921" s="5"/>
      <c r="HM921" s="5"/>
      <c r="HN921" s="5"/>
      <c r="HO921" s="5"/>
      <c r="HP921" s="5"/>
      <c r="HQ921" s="5"/>
      <c r="HR921" s="5"/>
      <c r="HS921" s="5"/>
      <c r="HT921" s="5"/>
      <c r="HU921" s="5"/>
      <c r="HV921" s="5"/>
      <c r="HW921" s="5"/>
      <c r="HX921" s="5"/>
      <c r="HY921" s="5"/>
      <c r="HZ921" s="5"/>
      <c r="IA921" s="5"/>
      <c r="IB921" s="5"/>
      <c r="IC921" s="5"/>
      <c r="ID921" s="5"/>
      <c r="IE921" s="5"/>
      <c r="IF921" s="5"/>
      <c r="IG921" s="5"/>
      <c r="IH921" s="5"/>
      <c r="II921" s="5"/>
      <c r="IJ921" s="5"/>
      <c r="IK921" s="5"/>
      <c r="IL921" s="5"/>
      <c r="IM921" s="5"/>
      <c r="IN921" s="5"/>
      <c r="IO921" s="5"/>
      <c r="IP921" s="5"/>
      <c r="IQ921" s="5"/>
      <c r="IR921" s="5"/>
      <c r="IS921" s="5"/>
      <c r="IT921" s="5"/>
      <c r="IU921" s="5"/>
      <c r="IV921" s="5"/>
    </row>
    <row r="923" spans="1:256" s="210" customFormat="1">
      <c r="A923" s="122"/>
      <c r="B923" s="116"/>
      <c r="C923" s="117"/>
      <c r="D923" s="118"/>
      <c r="E923" s="119"/>
      <c r="F923" s="120"/>
      <c r="G923" s="121"/>
      <c r="H923" s="6"/>
      <c r="I923" s="40"/>
      <c r="J923" s="41"/>
      <c r="K923" s="42"/>
      <c r="L923" s="38"/>
      <c r="N923" s="39"/>
      <c r="O923" s="39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  <c r="CQ923" s="5"/>
      <c r="CR923" s="5"/>
      <c r="CS923" s="5"/>
      <c r="CT923" s="5"/>
      <c r="CU923" s="5"/>
      <c r="CV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  <c r="DM923" s="5"/>
      <c r="DN923" s="5"/>
      <c r="DO923" s="5"/>
      <c r="DP923" s="5"/>
      <c r="DQ923" s="5"/>
      <c r="DR923" s="5"/>
      <c r="DS923" s="5"/>
      <c r="DT923" s="5"/>
      <c r="DU923" s="5"/>
      <c r="DV923" s="5"/>
      <c r="DW923" s="5"/>
      <c r="DX923" s="5"/>
      <c r="DY923" s="5"/>
      <c r="DZ923" s="5"/>
      <c r="EA923" s="5"/>
      <c r="EB923" s="5"/>
      <c r="EC923" s="5"/>
      <c r="ED923" s="5"/>
      <c r="EE923" s="5"/>
      <c r="EF923" s="5"/>
      <c r="EG923" s="5"/>
      <c r="EH923" s="5"/>
      <c r="EI923" s="5"/>
      <c r="EJ923" s="5"/>
      <c r="EK923" s="5"/>
      <c r="EL923" s="5"/>
      <c r="EM923" s="5"/>
      <c r="EN923" s="5"/>
      <c r="EO923" s="5"/>
      <c r="EP923" s="5"/>
      <c r="EQ923" s="5"/>
      <c r="ER923" s="5"/>
      <c r="ES923" s="5"/>
      <c r="ET923" s="5"/>
      <c r="EU923" s="5"/>
      <c r="EV923" s="5"/>
      <c r="EW923" s="5"/>
      <c r="EX923" s="5"/>
      <c r="EY923" s="5"/>
      <c r="EZ923" s="5"/>
      <c r="FA923" s="5"/>
      <c r="FB923" s="5"/>
      <c r="FC923" s="5"/>
      <c r="FD923" s="5"/>
      <c r="FE923" s="5"/>
      <c r="FF923" s="5"/>
      <c r="FG923" s="5"/>
      <c r="FH923" s="5"/>
      <c r="FI923" s="5"/>
      <c r="FJ923" s="5"/>
      <c r="FK923" s="5"/>
      <c r="FL923" s="5"/>
      <c r="FM923" s="5"/>
      <c r="FN923" s="5"/>
      <c r="FO923" s="5"/>
      <c r="FP923" s="5"/>
      <c r="FQ923" s="5"/>
      <c r="FR923" s="5"/>
      <c r="FS923" s="5"/>
      <c r="FT923" s="5"/>
      <c r="FU923" s="5"/>
      <c r="FV923" s="5"/>
      <c r="FW923" s="5"/>
      <c r="FX923" s="5"/>
      <c r="FY923" s="5"/>
      <c r="FZ923" s="5"/>
      <c r="GA923" s="5"/>
      <c r="GB923" s="5"/>
      <c r="GC923" s="5"/>
      <c r="GD923" s="5"/>
      <c r="GE923" s="5"/>
      <c r="GF923" s="5"/>
      <c r="GG923" s="5"/>
      <c r="GH923" s="5"/>
      <c r="GI923" s="5"/>
      <c r="GJ923" s="5"/>
      <c r="GK923" s="5"/>
      <c r="GL923" s="5"/>
      <c r="GM923" s="5"/>
      <c r="GN923" s="5"/>
      <c r="GO923" s="5"/>
      <c r="GP923" s="5"/>
      <c r="GQ923" s="5"/>
      <c r="GR923" s="5"/>
      <c r="GS923" s="5"/>
      <c r="GT923" s="5"/>
      <c r="GU923" s="5"/>
      <c r="GV923" s="5"/>
      <c r="GW923" s="5"/>
      <c r="GX923" s="5"/>
      <c r="GY923" s="5"/>
      <c r="GZ923" s="5"/>
      <c r="HA923" s="5"/>
      <c r="HB923" s="5"/>
      <c r="HC923" s="5"/>
      <c r="HD923" s="5"/>
      <c r="HE923" s="5"/>
      <c r="HF923" s="5"/>
      <c r="HG923" s="5"/>
      <c r="HH923" s="5"/>
      <c r="HI923" s="5"/>
      <c r="HJ923" s="5"/>
      <c r="HK923" s="5"/>
      <c r="HL923" s="5"/>
      <c r="HM923" s="5"/>
      <c r="HN923" s="5"/>
      <c r="HO923" s="5"/>
      <c r="HP923" s="5"/>
      <c r="HQ923" s="5"/>
      <c r="HR923" s="5"/>
      <c r="HS923" s="5"/>
      <c r="HT923" s="5"/>
      <c r="HU923" s="5"/>
      <c r="HV923" s="5"/>
      <c r="HW923" s="5"/>
      <c r="HX923" s="5"/>
      <c r="HY923" s="5"/>
      <c r="HZ923" s="5"/>
      <c r="IA923" s="5"/>
      <c r="IB923" s="5"/>
      <c r="IC923" s="5"/>
      <c r="ID923" s="5"/>
      <c r="IE923" s="5"/>
      <c r="IF923" s="5"/>
      <c r="IG923" s="5"/>
      <c r="IH923" s="5"/>
      <c r="II923" s="5"/>
      <c r="IJ923" s="5"/>
      <c r="IK923" s="5"/>
      <c r="IL923" s="5"/>
      <c r="IM923" s="5"/>
      <c r="IN923" s="5"/>
      <c r="IO923" s="5"/>
      <c r="IP923" s="5"/>
      <c r="IQ923" s="5"/>
      <c r="IR923" s="5"/>
      <c r="IS923" s="5"/>
      <c r="IT923" s="5"/>
      <c r="IU923" s="5"/>
      <c r="IV923" s="5"/>
    </row>
    <row r="925" spans="1:256" s="210" customFormat="1">
      <c r="A925" s="122"/>
      <c r="B925" s="116"/>
      <c r="C925" s="117"/>
      <c r="D925" s="118"/>
      <c r="E925" s="119"/>
      <c r="F925" s="120"/>
      <c r="G925" s="121"/>
      <c r="H925" s="6"/>
      <c r="I925" s="40"/>
      <c r="J925" s="41"/>
      <c r="K925" s="42"/>
      <c r="L925" s="38"/>
      <c r="N925" s="39"/>
      <c r="O925" s="39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  <c r="CQ925" s="5"/>
      <c r="CR925" s="5"/>
      <c r="CS925" s="5"/>
      <c r="CT925" s="5"/>
      <c r="CU925" s="5"/>
      <c r="CV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  <c r="DM925" s="5"/>
      <c r="DN925" s="5"/>
      <c r="DO925" s="5"/>
      <c r="DP925" s="5"/>
      <c r="DQ925" s="5"/>
      <c r="DR925" s="5"/>
      <c r="DS925" s="5"/>
      <c r="DT925" s="5"/>
      <c r="DU925" s="5"/>
      <c r="DV925" s="5"/>
      <c r="DW925" s="5"/>
      <c r="DX925" s="5"/>
      <c r="DY925" s="5"/>
      <c r="DZ925" s="5"/>
      <c r="EA925" s="5"/>
      <c r="EB925" s="5"/>
      <c r="EC925" s="5"/>
      <c r="ED925" s="5"/>
      <c r="EE925" s="5"/>
      <c r="EF925" s="5"/>
      <c r="EG925" s="5"/>
      <c r="EH925" s="5"/>
      <c r="EI925" s="5"/>
      <c r="EJ925" s="5"/>
      <c r="EK925" s="5"/>
      <c r="EL925" s="5"/>
      <c r="EM925" s="5"/>
      <c r="EN925" s="5"/>
      <c r="EO925" s="5"/>
      <c r="EP925" s="5"/>
      <c r="EQ925" s="5"/>
      <c r="ER925" s="5"/>
      <c r="ES925" s="5"/>
      <c r="ET925" s="5"/>
      <c r="EU925" s="5"/>
      <c r="EV925" s="5"/>
      <c r="EW925" s="5"/>
      <c r="EX925" s="5"/>
      <c r="EY925" s="5"/>
      <c r="EZ925" s="5"/>
      <c r="FA925" s="5"/>
      <c r="FB925" s="5"/>
      <c r="FC925" s="5"/>
      <c r="FD925" s="5"/>
      <c r="FE925" s="5"/>
      <c r="FF925" s="5"/>
      <c r="FG925" s="5"/>
      <c r="FH925" s="5"/>
      <c r="FI925" s="5"/>
      <c r="FJ925" s="5"/>
      <c r="FK925" s="5"/>
      <c r="FL925" s="5"/>
      <c r="FM925" s="5"/>
      <c r="FN925" s="5"/>
      <c r="FO925" s="5"/>
      <c r="FP925" s="5"/>
      <c r="FQ925" s="5"/>
      <c r="FR925" s="5"/>
      <c r="FS925" s="5"/>
      <c r="FT925" s="5"/>
      <c r="FU925" s="5"/>
      <c r="FV925" s="5"/>
      <c r="FW925" s="5"/>
      <c r="FX925" s="5"/>
      <c r="FY925" s="5"/>
      <c r="FZ925" s="5"/>
      <c r="GA925" s="5"/>
      <c r="GB925" s="5"/>
      <c r="GC925" s="5"/>
      <c r="GD925" s="5"/>
      <c r="GE925" s="5"/>
      <c r="GF925" s="5"/>
      <c r="GG925" s="5"/>
      <c r="GH925" s="5"/>
      <c r="GI925" s="5"/>
      <c r="GJ925" s="5"/>
      <c r="GK925" s="5"/>
      <c r="GL925" s="5"/>
      <c r="GM925" s="5"/>
      <c r="GN925" s="5"/>
      <c r="GO925" s="5"/>
      <c r="GP925" s="5"/>
      <c r="GQ925" s="5"/>
      <c r="GR925" s="5"/>
      <c r="GS925" s="5"/>
      <c r="GT925" s="5"/>
      <c r="GU925" s="5"/>
      <c r="GV925" s="5"/>
      <c r="GW925" s="5"/>
      <c r="GX925" s="5"/>
      <c r="GY925" s="5"/>
      <c r="GZ925" s="5"/>
      <c r="HA925" s="5"/>
      <c r="HB925" s="5"/>
      <c r="HC925" s="5"/>
      <c r="HD925" s="5"/>
      <c r="HE925" s="5"/>
      <c r="HF925" s="5"/>
      <c r="HG925" s="5"/>
      <c r="HH925" s="5"/>
      <c r="HI925" s="5"/>
      <c r="HJ925" s="5"/>
      <c r="HK925" s="5"/>
      <c r="HL925" s="5"/>
      <c r="HM925" s="5"/>
      <c r="HN925" s="5"/>
      <c r="HO925" s="5"/>
      <c r="HP925" s="5"/>
      <c r="HQ925" s="5"/>
      <c r="HR925" s="5"/>
      <c r="HS925" s="5"/>
      <c r="HT925" s="5"/>
      <c r="HU925" s="5"/>
      <c r="HV925" s="5"/>
      <c r="HW925" s="5"/>
      <c r="HX925" s="5"/>
      <c r="HY925" s="5"/>
      <c r="HZ925" s="5"/>
      <c r="IA925" s="5"/>
      <c r="IB925" s="5"/>
      <c r="IC925" s="5"/>
      <c r="ID925" s="5"/>
      <c r="IE925" s="5"/>
      <c r="IF925" s="5"/>
      <c r="IG925" s="5"/>
      <c r="IH925" s="5"/>
      <c r="II925" s="5"/>
      <c r="IJ925" s="5"/>
      <c r="IK925" s="5"/>
      <c r="IL925" s="5"/>
      <c r="IM925" s="5"/>
      <c r="IN925" s="5"/>
      <c r="IO925" s="5"/>
      <c r="IP925" s="5"/>
      <c r="IQ925" s="5"/>
      <c r="IR925" s="5"/>
      <c r="IS925" s="5"/>
      <c r="IT925" s="5"/>
      <c r="IU925" s="5"/>
      <c r="IV925" s="5"/>
    </row>
    <row r="926" spans="1:256" s="210" customFormat="1">
      <c r="A926" s="122"/>
      <c r="B926" s="116"/>
      <c r="C926" s="117"/>
      <c r="D926" s="118"/>
      <c r="E926" s="119"/>
      <c r="F926" s="120"/>
      <c r="G926" s="121"/>
      <c r="H926" s="6"/>
      <c r="I926" s="40"/>
      <c r="J926" s="41"/>
      <c r="K926" s="42"/>
      <c r="L926" s="38"/>
      <c r="N926" s="39"/>
      <c r="O926" s="39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5"/>
      <c r="DW926" s="5"/>
      <c r="DX926" s="5"/>
      <c r="DY926" s="5"/>
      <c r="DZ926" s="5"/>
      <c r="EA926" s="5"/>
      <c r="EB926" s="5"/>
      <c r="EC926" s="5"/>
      <c r="ED926" s="5"/>
      <c r="EE926" s="5"/>
      <c r="EF926" s="5"/>
      <c r="EG926" s="5"/>
      <c r="EH926" s="5"/>
      <c r="EI926" s="5"/>
      <c r="EJ926" s="5"/>
      <c r="EK926" s="5"/>
      <c r="EL926" s="5"/>
      <c r="EM926" s="5"/>
      <c r="EN926" s="5"/>
      <c r="EO926" s="5"/>
      <c r="EP926" s="5"/>
      <c r="EQ926" s="5"/>
      <c r="ER926" s="5"/>
      <c r="ES926" s="5"/>
      <c r="ET926" s="5"/>
      <c r="EU926" s="5"/>
      <c r="EV926" s="5"/>
      <c r="EW926" s="5"/>
      <c r="EX926" s="5"/>
      <c r="EY926" s="5"/>
      <c r="EZ926" s="5"/>
      <c r="FA926" s="5"/>
      <c r="FB926" s="5"/>
      <c r="FC926" s="5"/>
      <c r="FD926" s="5"/>
      <c r="FE926" s="5"/>
      <c r="FF926" s="5"/>
      <c r="FG926" s="5"/>
      <c r="FH926" s="5"/>
      <c r="FI926" s="5"/>
      <c r="FJ926" s="5"/>
      <c r="FK926" s="5"/>
      <c r="FL926" s="5"/>
      <c r="FM926" s="5"/>
      <c r="FN926" s="5"/>
      <c r="FO926" s="5"/>
      <c r="FP926" s="5"/>
      <c r="FQ926" s="5"/>
      <c r="FR926" s="5"/>
      <c r="FS926" s="5"/>
      <c r="FT926" s="5"/>
      <c r="FU926" s="5"/>
      <c r="FV926" s="5"/>
      <c r="FW926" s="5"/>
      <c r="FX926" s="5"/>
      <c r="FY926" s="5"/>
      <c r="FZ926" s="5"/>
      <c r="GA926" s="5"/>
      <c r="GB926" s="5"/>
      <c r="GC926" s="5"/>
      <c r="GD926" s="5"/>
      <c r="GE926" s="5"/>
      <c r="GF926" s="5"/>
      <c r="GG926" s="5"/>
      <c r="GH926" s="5"/>
      <c r="GI926" s="5"/>
      <c r="GJ926" s="5"/>
      <c r="GK926" s="5"/>
      <c r="GL926" s="5"/>
      <c r="GM926" s="5"/>
      <c r="GN926" s="5"/>
      <c r="GO926" s="5"/>
      <c r="GP926" s="5"/>
      <c r="GQ926" s="5"/>
      <c r="GR926" s="5"/>
      <c r="GS926" s="5"/>
      <c r="GT926" s="5"/>
      <c r="GU926" s="5"/>
      <c r="GV926" s="5"/>
      <c r="GW926" s="5"/>
      <c r="GX926" s="5"/>
      <c r="GY926" s="5"/>
      <c r="GZ926" s="5"/>
      <c r="HA926" s="5"/>
      <c r="HB926" s="5"/>
      <c r="HC926" s="5"/>
      <c r="HD926" s="5"/>
      <c r="HE926" s="5"/>
      <c r="HF926" s="5"/>
      <c r="HG926" s="5"/>
      <c r="HH926" s="5"/>
      <c r="HI926" s="5"/>
      <c r="HJ926" s="5"/>
      <c r="HK926" s="5"/>
      <c r="HL926" s="5"/>
      <c r="HM926" s="5"/>
      <c r="HN926" s="5"/>
      <c r="HO926" s="5"/>
      <c r="HP926" s="5"/>
      <c r="HQ926" s="5"/>
      <c r="HR926" s="5"/>
      <c r="HS926" s="5"/>
      <c r="HT926" s="5"/>
      <c r="HU926" s="5"/>
      <c r="HV926" s="5"/>
      <c r="HW926" s="5"/>
      <c r="HX926" s="5"/>
      <c r="HY926" s="5"/>
      <c r="HZ926" s="5"/>
      <c r="IA926" s="5"/>
      <c r="IB926" s="5"/>
      <c r="IC926" s="5"/>
      <c r="ID926" s="5"/>
      <c r="IE926" s="5"/>
      <c r="IF926" s="5"/>
      <c r="IG926" s="5"/>
      <c r="IH926" s="5"/>
      <c r="II926" s="5"/>
      <c r="IJ926" s="5"/>
      <c r="IK926" s="5"/>
      <c r="IL926" s="5"/>
      <c r="IM926" s="5"/>
      <c r="IN926" s="5"/>
      <c r="IO926" s="5"/>
      <c r="IP926" s="5"/>
      <c r="IQ926" s="5"/>
      <c r="IR926" s="5"/>
      <c r="IS926" s="5"/>
      <c r="IT926" s="5"/>
      <c r="IU926" s="5"/>
      <c r="IV926" s="5"/>
    </row>
    <row r="927" spans="1:256" s="210" customFormat="1">
      <c r="A927" s="122"/>
      <c r="B927" s="116"/>
      <c r="C927" s="117"/>
      <c r="D927" s="118"/>
      <c r="E927" s="119"/>
      <c r="F927" s="120"/>
      <c r="G927" s="121"/>
      <c r="H927" s="6"/>
      <c r="I927" s="40"/>
      <c r="J927" s="41"/>
      <c r="K927" s="42"/>
      <c r="L927" s="38"/>
      <c r="N927" s="39"/>
      <c r="O927" s="39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  <c r="CQ927" s="5"/>
      <c r="CR927" s="5"/>
      <c r="CS927" s="5"/>
      <c r="CT927" s="5"/>
      <c r="CU927" s="5"/>
      <c r="CV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  <c r="DP927" s="5"/>
      <c r="DQ927" s="5"/>
      <c r="DR927" s="5"/>
      <c r="DS927" s="5"/>
      <c r="DT927" s="5"/>
      <c r="DU927" s="5"/>
      <c r="DV927" s="5"/>
      <c r="DW927" s="5"/>
      <c r="DX927" s="5"/>
      <c r="DY927" s="5"/>
      <c r="DZ927" s="5"/>
      <c r="EA927" s="5"/>
      <c r="EB927" s="5"/>
      <c r="EC927" s="5"/>
      <c r="ED927" s="5"/>
      <c r="EE927" s="5"/>
      <c r="EF927" s="5"/>
      <c r="EG927" s="5"/>
      <c r="EH927" s="5"/>
      <c r="EI927" s="5"/>
      <c r="EJ927" s="5"/>
      <c r="EK927" s="5"/>
      <c r="EL927" s="5"/>
      <c r="EM927" s="5"/>
      <c r="EN927" s="5"/>
      <c r="EO927" s="5"/>
      <c r="EP927" s="5"/>
      <c r="EQ927" s="5"/>
      <c r="ER927" s="5"/>
      <c r="ES927" s="5"/>
      <c r="ET927" s="5"/>
      <c r="EU927" s="5"/>
      <c r="EV927" s="5"/>
      <c r="EW927" s="5"/>
      <c r="EX927" s="5"/>
      <c r="EY927" s="5"/>
      <c r="EZ927" s="5"/>
      <c r="FA927" s="5"/>
      <c r="FB927" s="5"/>
      <c r="FC927" s="5"/>
      <c r="FD927" s="5"/>
      <c r="FE927" s="5"/>
      <c r="FF927" s="5"/>
      <c r="FG927" s="5"/>
      <c r="FH927" s="5"/>
      <c r="FI927" s="5"/>
      <c r="FJ927" s="5"/>
      <c r="FK927" s="5"/>
      <c r="FL927" s="5"/>
      <c r="FM927" s="5"/>
      <c r="FN927" s="5"/>
      <c r="FO927" s="5"/>
      <c r="FP927" s="5"/>
      <c r="FQ927" s="5"/>
      <c r="FR927" s="5"/>
      <c r="FS927" s="5"/>
      <c r="FT927" s="5"/>
      <c r="FU927" s="5"/>
      <c r="FV927" s="5"/>
      <c r="FW927" s="5"/>
      <c r="FX927" s="5"/>
      <c r="FY927" s="5"/>
      <c r="FZ927" s="5"/>
      <c r="GA927" s="5"/>
      <c r="GB927" s="5"/>
      <c r="GC927" s="5"/>
      <c r="GD927" s="5"/>
      <c r="GE927" s="5"/>
      <c r="GF927" s="5"/>
      <c r="GG927" s="5"/>
      <c r="GH927" s="5"/>
      <c r="GI927" s="5"/>
      <c r="GJ927" s="5"/>
      <c r="GK927" s="5"/>
      <c r="GL927" s="5"/>
      <c r="GM927" s="5"/>
      <c r="GN927" s="5"/>
      <c r="GO927" s="5"/>
      <c r="GP927" s="5"/>
      <c r="GQ927" s="5"/>
      <c r="GR927" s="5"/>
      <c r="GS927" s="5"/>
      <c r="GT927" s="5"/>
      <c r="GU927" s="5"/>
      <c r="GV927" s="5"/>
      <c r="GW927" s="5"/>
      <c r="GX927" s="5"/>
      <c r="GY927" s="5"/>
      <c r="GZ927" s="5"/>
      <c r="HA927" s="5"/>
      <c r="HB927" s="5"/>
      <c r="HC927" s="5"/>
      <c r="HD927" s="5"/>
      <c r="HE927" s="5"/>
      <c r="HF927" s="5"/>
      <c r="HG927" s="5"/>
      <c r="HH927" s="5"/>
      <c r="HI927" s="5"/>
      <c r="HJ927" s="5"/>
      <c r="HK927" s="5"/>
      <c r="HL927" s="5"/>
      <c r="HM927" s="5"/>
      <c r="HN927" s="5"/>
      <c r="HO927" s="5"/>
      <c r="HP927" s="5"/>
      <c r="HQ927" s="5"/>
      <c r="HR927" s="5"/>
      <c r="HS927" s="5"/>
      <c r="HT927" s="5"/>
      <c r="HU927" s="5"/>
      <c r="HV927" s="5"/>
      <c r="HW927" s="5"/>
      <c r="HX927" s="5"/>
      <c r="HY927" s="5"/>
      <c r="HZ927" s="5"/>
      <c r="IA927" s="5"/>
      <c r="IB927" s="5"/>
      <c r="IC927" s="5"/>
      <c r="ID927" s="5"/>
      <c r="IE927" s="5"/>
      <c r="IF927" s="5"/>
      <c r="IG927" s="5"/>
      <c r="IH927" s="5"/>
      <c r="II927" s="5"/>
      <c r="IJ927" s="5"/>
      <c r="IK927" s="5"/>
      <c r="IL927" s="5"/>
      <c r="IM927" s="5"/>
      <c r="IN927" s="5"/>
      <c r="IO927" s="5"/>
      <c r="IP927" s="5"/>
      <c r="IQ927" s="5"/>
      <c r="IR927" s="5"/>
      <c r="IS927" s="5"/>
      <c r="IT927" s="5"/>
      <c r="IU927" s="5"/>
      <c r="IV927" s="5"/>
    </row>
    <row r="929" spans="1:256" s="210" customFormat="1">
      <c r="A929" s="122"/>
      <c r="B929" s="116"/>
      <c r="C929" s="117"/>
      <c r="D929" s="118"/>
      <c r="E929" s="119"/>
      <c r="F929" s="120"/>
      <c r="G929" s="121"/>
      <c r="H929" s="6"/>
      <c r="I929" s="40"/>
      <c r="J929" s="41"/>
      <c r="K929" s="42"/>
      <c r="L929" s="38"/>
      <c r="N929" s="39"/>
      <c r="O929" s="39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  <c r="CQ929" s="5"/>
      <c r="CR929" s="5"/>
      <c r="CS929" s="5"/>
      <c r="CT929" s="5"/>
      <c r="CU929" s="5"/>
      <c r="CV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  <c r="DP929" s="5"/>
      <c r="DQ929" s="5"/>
      <c r="DR929" s="5"/>
      <c r="DS929" s="5"/>
      <c r="DT929" s="5"/>
      <c r="DU929" s="5"/>
      <c r="DV929" s="5"/>
      <c r="DW929" s="5"/>
      <c r="DX929" s="5"/>
      <c r="DY929" s="5"/>
      <c r="DZ929" s="5"/>
      <c r="EA929" s="5"/>
      <c r="EB929" s="5"/>
      <c r="EC929" s="5"/>
      <c r="ED929" s="5"/>
      <c r="EE929" s="5"/>
      <c r="EF929" s="5"/>
      <c r="EG929" s="5"/>
      <c r="EH929" s="5"/>
      <c r="EI929" s="5"/>
      <c r="EJ929" s="5"/>
      <c r="EK929" s="5"/>
      <c r="EL929" s="5"/>
      <c r="EM929" s="5"/>
      <c r="EN929" s="5"/>
      <c r="EO929" s="5"/>
      <c r="EP929" s="5"/>
      <c r="EQ929" s="5"/>
      <c r="ER929" s="5"/>
      <c r="ES929" s="5"/>
      <c r="ET929" s="5"/>
      <c r="EU929" s="5"/>
      <c r="EV929" s="5"/>
      <c r="EW929" s="5"/>
      <c r="EX929" s="5"/>
      <c r="EY929" s="5"/>
      <c r="EZ929" s="5"/>
      <c r="FA929" s="5"/>
      <c r="FB929" s="5"/>
      <c r="FC929" s="5"/>
      <c r="FD929" s="5"/>
      <c r="FE929" s="5"/>
      <c r="FF929" s="5"/>
      <c r="FG929" s="5"/>
      <c r="FH929" s="5"/>
      <c r="FI929" s="5"/>
      <c r="FJ929" s="5"/>
      <c r="FK929" s="5"/>
      <c r="FL929" s="5"/>
      <c r="FM929" s="5"/>
      <c r="FN929" s="5"/>
      <c r="FO929" s="5"/>
      <c r="FP929" s="5"/>
      <c r="FQ929" s="5"/>
      <c r="FR929" s="5"/>
      <c r="FS929" s="5"/>
      <c r="FT929" s="5"/>
      <c r="FU929" s="5"/>
      <c r="FV929" s="5"/>
      <c r="FW929" s="5"/>
      <c r="FX929" s="5"/>
      <c r="FY929" s="5"/>
      <c r="FZ929" s="5"/>
      <c r="GA929" s="5"/>
      <c r="GB929" s="5"/>
      <c r="GC929" s="5"/>
      <c r="GD929" s="5"/>
      <c r="GE929" s="5"/>
      <c r="GF929" s="5"/>
      <c r="GG929" s="5"/>
      <c r="GH929" s="5"/>
      <c r="GI929" s="5"/>
      <c r="GJ929" s="5"/>
      <c r="GK929" s="5"/>
      <c r="GL929" s="5"/>
      <c r="GM929" s="5"/>
      <c r="GN929" s="5"/>
      <c r="GO929" s="5"/>
      <c r="GP929" s="5"/>
      <c r="GQ929" s="5"/>
      <c r="GR929" s="5"/>
      <c r="GS929" s="5"/>
      <c r="GT929" s="5"/>
      <c r="GU929" s="5"/>
      <c r="GV929" s="5"/>
      <c r="GW929" s="5"/>
      <c r="GX929" s="5"/>
      <c r="GY929" s="5"/>
      <c r="GZ929" s="5"/>
      <c r="HA929" s="5"/>
      <c r="HB929" s="5"/>
      <c r="HC929" s="5"/>
      <c r="HD929" s="5"/>
      <c r="HE929" s="5"/>
      <c r="HF929" s="5"/>
      <c r="HG929" s="5"/>
      <c r="HH929" s="5"/>
      <c r="HI929" s="5"/>
      <c r="HJ929" s="5"/>
      <c r="HK929" s="5"/>
      <c r="HL929" s="5"/>
      <c r="HM929" s="5"/>
      <c r="HN929" s="5"/>
      <c r="HO929" s="5"/>
      <c r="HP929" s="5"/>
      <c r="HQ929" s="5"/>
      <c r="HR929" s="5"/>
      <c r="HS929" s="5"/>
      <c r="HT929" s="5"/>
      <c r="HU929" s="5"/>
      <c r="HV929" s="5"/>
      <c r="HW929" s="5"/>
      <c r="HX929" s="5"/>
      <c r="HY929" s="5"/>
      <c r="HZ929" s="5"/>
      <c r="IA929" s="5"/>
      <c r="IB929" s="5"/>
      <c r="IC929" s="5"/>
      <c r="ID929" s="5"/>
      <c r="IE929" s="5"/>
      <c r="IF929" s="5"/>
      <c r="IG929" s="5"/>
      <c r="IH929" s="5"/>
      <c r="II929" s="5"/>
      <c r="IJ929" s="5"/>
      <c r="IK929" s="5"/>
      <c r="IL929" s="5"/>
      <c r="IM929" s="5"/>
      <c r="IN929" s="5"/>
      <c r="IO929" s="5"/>
      <c r="IP929" s="5"/>
      <c r="IQ929" s="5"/>
      <c r="IR929" s="5"/>
      <c r="IS929" s="5"/>
      <c r="IT929" s="5"/>
      <c r="IU929" s="5"/>
      <c r="IV929" s="5"/>
    </row>
    <row r="931" spans="1:256" s="210" customFormat="1">
      <c r="A931" s="122"/>
      <c r="B931" s="116"/>
      <c r="C931" s="117"/>
      <c r="D931" s="118"/>
      <c r="E931" s="119"/>
      <c r="F931" s="120"/>
      <c r="G931" s="121"/>
      <c r="H931" s="6"/>
      <c r="I931" s="40"/>
      <c r="J931" s="41"/>
      <c r="K931" s="42"/>
      <c r="L931" s="38"/>
      <c r="N931" s="39"/>
      <c r="O931" s="39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  <c r="CQ931" s="5"/>
      <c r="CR931" s="5"/>
      <c r="CS931" s="5"/>
      <c r="CT931" s="5"/>
      <c r="CU931" s="5"/>
      <c r="CV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  <c r="DM931" s="5"/>
      <c r="DN931" s="5"/>
      <c r="DO931" s="5"/>
      <c r="DP931" s="5"/>
      <c r="DQ931" s="5"/>
      <c r="DR931" s="5"/>
      <c r="DS931" s="5"/>
      <c r="DT931" s="5"/>
      <c r="DU931" s="5"/>
      <c r="DV931" s="5"/>
      <c r="DW931" s="5"/>
      <c r="DX931" s="5"/>
      <c r="DY931" s="5"/>
      <c r="DZ931" s="5"/>
      <c r="EA931" s="5"/>
      <c r="EB931" s="5"/>
      <c r="EC931" s="5"/>
      <c r="ED931" s="5"/>
      <c r="EE931" s="5"/>
      <c r="EF931" s="5"/>
      <c r="EG931" s="5"/>
      <c r="EH931" s="5"/>
      <c r="EI931" s="5"/>
      <c r="EJ931" s="5"/>
      <c r="EK931" s="5"/>
      <c r="EL931" s="5"/>
      <c r="EM931" s="5"/>
      <c r="EN931" s="5"/>
      <c r="EO931" s="5"/>
      <c r="EP931" s="5"/>
      <c r="EQ931" s="5"/>
      <c r="ER931" s="5"/>
      <c r="ES931" s="5"/>
      <c r="ET931" s="5"/>
      <c r="EU931" s="5"/>
      <c r="EV931" s="5"/>
      <c r="EW931" s="5"/>
      <c r="EX931" s="5"/>
      <c r="EY931" s="5"/>
      <c r="EZ931" s="5"/>
      <c r="FA931" s="5"/>
      <c r="FB931" s="5"/>
      <c r="FC931" s="5"/>
      <c r="FD931" s="5"/>
      <c r="FE931" s="5"/>
      <c r="FF931" s="5"/>
      <c r="FG931" s="5"/>
      <c r="FH931" s="5"/>
      <c r="FI931" s="5"/>
      <c r="FJ931" s="5"/>
      <c r="FK931" s="5"/>
      <c r="FL931" s="5"/>
      <c r="FM931" s="5"/>
      <c r="FN931" s="5"/>
      <c r="FO931" s="5"/>
      <c r="FP931" s="5"/>
      <c r="FQ931" s="5"/>
      <c r="FR931" s="5"/>
      <c r="FS931" s="5"/>
      <c r="FT931" s="5"/>
      <c r="FU931" s="5"/>
      <c r="FV931" s="5"/>
      <c r="FW931" s="5"/>
      <c r="FX931" s="5"/>
      <c r="FY931" s="5"/>
      <c r="FZ931" s="5"/>
      <c r="GA931" s="5"/>
      <c r="GB931" s="5"/>
      <c r="GC931" s="5"/>
      <c r="GD931" s="5"/>
      <c r="GE931" s="5"/>
      <c r="GF931" s="5"/>
      <c r="GG931" s="5"/>
      <c r="GH931" s="5"/>
      <c r="GI931" s="5"/>
      <c r="GJ931" s="5"/>
      <c r="GK931" s="5"/>
      <c r="GL931" s="5"/>
      <c r="GM931" s="5"/>
      <c r="GN931" s="5"/>
      <c r="GO931" s="5"/>
      <c r="GP931" s="5"/>
      <c r="GQ931" s="5"/>
      <c r="GR931" s="5"/>
      <c r="GS931" s="5"/>
      <c r="GT931" s="5"/>
      <c r="GU931" s="5"/>
      <c r="GV931" s="5"/>
      <c r="GW931" s="5"/>
      <c r="GX931" s="5"/>
      <c r="GY931" s="5"/>
      <c r="GZ931" s="5"/>
      <c r="HA931" s="5"/>
      <c r="HB931" s="5"/>
      <c r="HC931" s="5"/>
      <c r="HD931" s="5"/>
      <c r="HE931" s="5"/>
      <c r="HF931" s="5"/>
      <c r="HG931" s="5"/>
      <c r="HH931" s="5"/>
      <c r="HI931" s="5"/>
      <c r="HJ931" s="5"/>
      <c r="HK931" s="5"/>
      <c r="HL931" s="5"/>
      <c r="HM931" s="5"/>
      <c r="HN931" s="5"/>
      <c r="HO931" s="5"/>
      <c r="HP931" s="5"/>
      <c r="HQ931" s="5"/>
      <c r="HR931" s="5"/>
      <c r="HS931" s="5"/>
      <c r="HT931" s="5"/>
      <c r="HU931" s="5"/>
      <c r="HV931" s="5"/>
      <c r="HW931" s="5"/>
      <c r="HX931" s="5"/>
      <c r="HY931" s="5"/>
      <c r="HZ931" s="5"/>
      <c r="IA931" s="5"/>
      <c r="IB931" s="5"/>
      <c r="IC931" s="5"/>
      <c r="ID931" s="5"/>
      <c r="IE931" s="5"/>
      <c r="IF931" s="5"/>
      <c r="IG931" s="5"/>
      <c r="IH931" s="5"/>
      <c r="II931" s="5"/>
      <c r="IJ931" s="5"/>
      <c r="IK931" s="5"/>
      <c r="IL931" s="5"/>
      <c r="IM931" s="5"/>
      <c r="IN931" s="5"/>
      <c r="IO931" s="5"/>
      <c r="IP931" s="5"/>
      <c r="IQ931" s="5"/>
      <c r="IR931" s="5"/>
      <c r="IS931" s="5"/>
      <c r="IT931" s="5"/>
      <c r="IU931" s="5"/>
      <c r="IV931" s="5"/>
    </row>
    <row r="933" spans="1:256" s="210" customFormat="1">
      <c r="A933" s="122"/>
      <c r="B933" s="116"/>
      <c r="C933" s="117"/>
      <c r="D933" s="118"/>
      <c r="E933" s="119"/>
      <c r="F933" s="120"/>
      <c r="G933" s="121"/>
      <c r="H933" s="6"/>
      <c r="I933" s="40"/>
      <c r="J933" s="41"/>
      <c r="K933" s="42"/>
      <c r="L933" s="38"/>
      <c r="N933" s="39"/>
      <c r="O933" s="39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  <c r="CQ933" s="5"/>
      <c r="CR933" s="5"/>
      <c r="CS933" s="5"/>
      <c r="CT933" s="5"/>
      <c r="CU933" s="5"/>
      <c r="CV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  <c r="DM933" s="5"/>
      <c r="DN933" s="5"/>
      <c r="DO933" s="5"/>
      <c r="DP933" s="5"/>
      <c r="DQ933" s="5"/>
      <c r="DR933" s="5"/>
      <c r="DS933" s="5"/>
      <c r="DT933" s="5"/>
      <c r="DU933" s="5"/>
      <c r="DV933" s="5"/>
      <c r="DW933" s="5"/>
      <c r="DX933" s="5"/>
      <c r="DY933" s="5"/>
      <c r="DZ933" s="5"/>
      <c r="EA933" s="5"/>
      <c r="EB933" s="5"/>
      <c r="EC933" s="5"/>
      <c r="ED933" s="5"/>
      <c r="EE933" s="5"/>
      <c r="EF933" s="5"/>
      <c r="EG933" s="5"/>
      <c r="EH933" s="5"/>
      <c r="EI933" s="5"/>
      <c r="EJ933" s="5"/>
      <c r="EK933" s="5"/>
      <c r="EL933" s="5"/>
      <c r="EM933" s="5"/>
      <c r="EN933" s="5"/>
      <c r="EO933" s="5"/>
      <c r="EP933" s="5"/>
      <c r="EQ933" s="5"/>
      <c r="ER933" s="5"/>
      <c r="ES933" s="5"/>
      <c r="ET933" s="5"/>
      <c r="EU933" s="5"/>
      <c r="EV933" s="5"/>
      <c r="EW933" s="5"/>
      <c r="EX933" s="5"/>
      <c r="EY933" s="5"/>
      <c r="EZ933" s="5"/>
      <c r="FA933" s="5"/>
      <c r="FB933" s="5"/>
      <c r="FC933" s="5"/>
      <c r="FD933" s="5"/>
      <c r="FE933" s="5"/>
      <c r="FF933" s="5"/>
      <c r="FG933" s="5"/>
      <c r="FH933" s="5"/>
      <c r="FI933" s="5"/>
      <c r="FJ933" s="5"/>
      <c r="FK933" s="5"/>
      <c r="FL933" s="5"/>
      <c r="FM933" s="5"/>
      <c r="FN933" s="5"/>
      <c r="FO933" s="5"/>
      <c r="FP933" s="5"/>
      <c r="FQ933" s="5"/>
      <c r="FR933" s="5"/>
      <c r="FS933" s="5"/>
      <c r="FT933" s="5"/>
      <c r="FU933" s="5"/>
      <c r="FV933" s="5"/>
      <c r="FW933" s="5"/>
      <c r="FX933" s="5"/>
      <c r="FY933" s="5"/>
      <c r="FZ933" s="5"/>
      <c r="GA933" s="5"/>
      <c r="GB933" s="5"/>
      <c r="GC933" s="5"/>
      <c r="GD933" s="5"/>
      <c r="GE933" s="5"/>
      <c r="GF933" s="5"/>
      <c r="GG933" s="5"/>
      <c r="GH933" s="5"/>
      <c r="GI933" s="5"/>
      <c r="GJ933" s="5"/>
      <c r="GK933" s="5"/>
      <c r="GL933" s="5"/>
      <c r="GM933" s="5"/>
      <c r="GN933" s="5"/>
      <c r="GO933" s="5"/>
      <c r="GP933" s="5"/>
      <c r="GQ933" s="5"/>
      <c r="GR933" s="5"/>
      <c r="GS933" s="5"/>
      <c r="GT933" s="5"/>
      <c r="GU933" s="5"/>
      <c r="GV933" s="5"/>
      <c r="GW933" s="5"/>
      <c r="GX933" s="5"/>
      <c r="GY933" s="5"/>
      <c r="GZ933" s="5"/>
      <c r="HA933" s="5"/>
      <c r="HB933" s="5"/>
      <c r="HC933" s="5"/>
      <c r="HD933" s="5"/>
      <c r="HE933" s="5"/>
      <c r="HF933" s="5"/>
      <c r="HG933" s="5"/>
      <c r="HH933" s="5"/>
      <c r="HI933" s="5"/>
      <c r="HJ933" s="5"/>
      <c r="HK933" s="5"/>
      <c r="HL933" s="5"/>
      <c r="HM933" s="5"/>
      <c r="HN933" s="5"/>
      <c r="HO933" s="5"/>
      <c r="HP933" s="5"/>
      <c r="HQ933" s="5"/>
      <c r="HR933" s="5"/>
      <c r="HS933" s="5"/>
      <c r="HT933" s="5"/>
      <c r="HU933" s="5"/>
      <c r="HV933" s="5"/>
      <c r="HW933" s="5"/>
      <c r="HX933" s="5"/>
      <c r="HY933" s="5"/>
      <c r="HZ933" s="5"/>
      <c r="IA933" s="5"/>
      <c r="IB933" s="5"/>
      <c r="IC933" s="5"/>
      <c r="ID933" s="5"/>
      <c r="IE933" s="5"/>
      <c r="IF933" s="5"/>
      <c r="IG933" s="5"/>
      <c r="IH933" s="5"/>
      <c r="II933" s="5"/>
      <c r="IJ933" s="5"/>
      <c r="IK933" s="5"/>
      <c r="IL933" s="5"/>
      <c r="IM933" s="5"/>
      <c r="IN933" s="5"/>
      <c r="IO933" s="5"/>
      <c r="IP933" s="5"/>
      <c r="IQ933" s="5"/>
      <c r="IR933" s="5"/>
      <c r="IS933" s="5"/>
      <c r="IT933" s="5"/>
      <c r="IU933" s="5"/>
      <c r="IV933" s="5"/>
    </row>
    <row r="935" spans="1:256" s="210" customFormat="1">
      <c r="A935" s="122"/>
      <c r="B935" s="116"/>
      <c r="C935" s="117"/>
      <c r="D935" s="118"/>
      <c r="E935" s="119"/>
      <c r="F935" s="120"/>
      <c r="G935" s="121"/>
      <c r="H935" s="6"/>
      <c r="I935" s="40"/>
      <c r="J935" s="41"/>
      <c r="K935" s="42"/>
      <c r="L935" s="38"/>
      <c r="N935" s="39"/>
      <c r="O935" s="39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  <c r="CQ935" s="5"/>
      <c r="CR935" s="5"/>
      <c r="CS935" s="5"/>
      <c r="CT935" s="5"/>
      <c r="CU935" s="5"/>
      <c r="CV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  <c r="DM935" s="5"/>
      <c r="DN935" s="5"/>
      <c r="DO935" s="5"/>
      <c r="DP935" s="5"/>
      <c r="DQ935" s="5"/>
      <c r="DR935" s="5"/>
      <c r="DS935" s="5"/>
      <c r="DT935" s="5"/>
      <c r="DU935" s="5"/>
      <c r="DV935" s="5"/>
      <c r="DW935" s="5"/>
      <c r="DX935" s="5"/>
      <c r="DY935" s="5"/>
      <c r="DZ935" s="5"/>
      <c r="EA935" s="5"/>
      <c r="EB935" s="5"/>
      <c r="EC935" s="5"/>
      <c r="ED935" s="5"/>
      <c r="EE935" s="5"/>
      <c r="EF935" s="5"/>
      <c r="EG935" s="5"/>
      <c r="EH935" s="5"/>
      <c r="EI935" s="5"/>
      <c r="EJ935" s="5"/>
      <c r="EK935" s="5"/>
      <c r="EL935" s="5"/>
      <c r="EM935" s="5"/>
      <c r="EN935" s="5"/>
      <c r="EO935" s="5"/>
      <c r="EP935" s="5"/>
      <c r="EQ935" s="5"/>
      <c r="ER935" s="5"/>
      <c r="ES935" s="5"/>
      <c r="ET935" s="5"/>
      <c r="EU935" s="5"/>
      <c r="EV935" s="5"/>
      <c r="EW935" s="5"/>
      <c r="EX935" s="5"/>
      <c r="EY935" s="5"/>
      <c r="EZ935" s="5"/>
      <c r="FA935" s="5"/>
      <c r="FB935" s="5"/>
      <c r="FC935" s="5"/>
      <c r="FD935" s="5"/>
      <c r="FE935" s="5"/>
      <c r="FF935" s="5"/>
      <c r="FG935" s="5"/>
      <c r="FH935" s="5"/>
      <c r="FI935" s="5"/>
      <c r="FJ935" s="5"/>
      <c r="FK935" s="5"/>
      <c r="FL935" s="5"/>
      <c r="FM935" s="5"/>
      <c r="FN935" s="5"/>
      <c r="FO935" s="5"/>
      <c r="FP935" s="5"/>
      <c r="FQ935" s="5"/>
      <c r="FR935" s="5"/>
      <c r="FS935" s="5"/>
      <c r="FT935" s="5"/>
      <c r="FU935" s="5"/>
      <c r="FV935" s="5"/>
      <c r="FW935" s="5"/>
      <c r="FX935" s="5"/>
      <c r="FY935" s="5"/>
      <c r="FZ935" s="5"/>
      <c r="GA935" s="5"/>
      <c r="GB935" s="5"/>
      <c r="GC935" s="5"/>
      <c r="GD935" s="5"/>
      <c r="GE935" s="5"/>
      <c r="GF935" s="5"/>
      <c r="GG935" s="5"/>
      <c r="GH935" s="5"/>
      <c r="GI935" s="5"/>
      <c r="GJ935" s="5"/>
      <c r="GK935" s="5"/>
      <c r="GL935" s="5"/>
      <c r="GM935" s="5"/>
      <c r="GN935" s="5"/>
      <c r="GO935" s="5"/>
      <c r="GP935" s="5"/>
      <c r="GQ935" s="5"/>
      <c r="GR935" s="5"/>
      <c r="GS935" s="5"/>
      <c r="GT935" s="5"/>
      <c r="GU935" s="5"/>
      <c r="GV935" s="5"/>
      <c r="GW935" s="5"/>
      <c r="GX935" s="5"/>
      <c r="GY935" s="5"/>
      <c r="GZ935" s="5"/>
      <c r="HA935" s="5"/>
      <c r="HB935" s="5"/>
      <c r="HC935" s="5"/>
      <c r="HD935" s="5"/>
      <c r="HE935" s="5"/>
      <c r="HF935" s="5"/>
      <c r="HG935" s="5"/>
      <c r="HH935" s="5"/>
      <c r="HI935" s="5"/>
      <c r="HJ935" s="5"/>
      <c r="HK935" s="5"/>
      <c r="HL935" s="5"/>
      <c r="HM935" s="5"/>
      <c r="HN935" s="5"/>
      <c r="HO935" s="5"/>
      <c r="HP935" s="5"/>
      <c r="HQ935" s="5"/>
      <c r="HR935" s="5"/>
      <c r="HS935" s="5"/>
      <c r="HT935" s="5"/>
      <c r="HU935" s="5"/>
      <c r="HV935" s="5"/>
      <c r="HW935" s="5"/>
      <c r="HX935" s="5"/>
      <c r="HY935" s="5"/>
      <c r="HZ935" s="5"/>
      <c r="IA935" s="5"/>
      <c r="IB935" s="5"/>
      <c r="IC935" s="5"/>
      <c r="ID935" s="5"/>
      <c r="IE935" s="5"/>
      <c r="IF935" s="5"/>
      <c r="IG935" s="5"/>
      <c r="IH935" s="5"/>
      <c r="II935" s="5"/>
      <c r="IJ935" s="5"/>
      <c r="IK935" s="5"/>
      <c r="IL935" s="5"/>
      <c r="IM935" s="5"/>
      <c r="IN935" s="5"/>
      <c r="IO935" s="5"/>
      <c r="IP935" s="5"/>
      <c r="IQ935" s="5"/>
      <c r="IR935" s="5"/>
      <c r="IS935" s="5"/>
      <c r="IT935" s="5"/>
      <c r="IU935" s="5"/>
      <c r="IV935" s="5"/>
    </row>
    <row r="936" spans="1:256" s="210" customFormat="1">
      <c r="A936" s="122"/>
      <c r="B936" s="116"/>
      <c r="C936" s="117"/>
      <c r="D936" s="118"/>
      <c r="E936" s="119"/>
      <c r="F936" s="120"/>
      <c r="G936" s="121"/>
      <c r="H936" s="6"/>
      <c r="I936" s="40"/>
      <c r="J936" s="41"/>
      <c r="K936" s="42"/>
      <c r="L936" s="38"/>
      <c r="N936" s="39"/>
      <c r="O936" s="39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/>
      <c r="CP936" s="5"/>
      <c r="CQ936" s="5"/>
      <c r="CR936" s="5"/>
      <c r="CS936" s="5"/>
      <c r="CT936" s="5"/>
      <c r="CU936" s="5"/>
      <c r="CV936" s="5"/>
      <c r="CW936" s="5"/>
      <c r="CX936" s="5"/>
      <c r="CY936" s="5"/>
      <c r="CZ936" s="5"/>
      <c r="DA936" s="5"/>
      <c r="DB936" s="5"/>
      <c r="DC936" s="5"/>
      <c r="DD936" s="5"/>
      <c r="DE936" s="5"/>
      <c r="DF936" s="5"/>
      <c r="DG936" s="5"/>
      <c r="DH936" s="5"/>
      <c r="DI936" s="5"/>
      <c r="DJ936" s="5"/>
      <c r="DK936" s="5"/>
      <c r="DL936" s="5"/>
      <c r="DM936" s="5"/>
      <c r="DN936" s="5"/>
      <c r="DO936" s="5"/>
      <c r="DP936" s="5"/>
      <c r="DQ936" s="5"/>
      <c r="DR936" s="5"/>
      <c r="DS936" s="5"/>
      <c r="DT936" s="5"/>
      <c r="DU936" s="5"/>
      <c r="DV936" s="5"/>
      <c r="DW936" s="5"/>
      <c r="DX936" s="5"/>
      <c r="DY936" s="5"/>
      <c r="DZ936" s="5"/>
      <c r="EA936" s="5"/>
      <c r="EB936" s="5"/>
      <c r="EC936" s="5"/>
      <c r="ED936" s="5"/>
      <c r="EE936" s="5"/>
      <c r="EF936" s="5"/>
      <c r="EG936" s="5"/>
      <c r="EH936" s="5"/>
      <c r="EI936" s="5"/>
      <c r="EJ936" s="5"/>
      <c r="EK936" s="5"/>
      <c r="EL936" s="5"/>
      <c r="EM936" s="5"/>
      <c r="EN936" s="5"/>
      <c r="EO936" s="5"/>
      <c r="EP936" s="5"/>
      <c r="EQ936" s="5"/>
      <c r="ER936" s="5"/>
      <c r="ES936" s="5"/>
      <c r="ET936" s="5"/>
      <c r="EU936" s="5"/>
      <c r="EV936" s="5"/>
      <c r="EW936" s="5"/>
      <c r="EX936" s="5"/>
      <c r="EY936" s="5"/>
      <c r="EZ936" s="5"/>
      <c r="FA936" s="5"/>
      <c r="FB936" s="5"/>
      <c r="FC936" s="5"/>
      <c r="FD936" s="5"/>
      <c r="FE936" s="5"/>
      <c r="FF936" s="5"/>
      <c r="FG936" s="5"/>
      <c r="FH936" s="5"/>
      <c r="FI936" s="5"/>
      <c r="FJ936" s="5"/>
      <c r="FK936" s="5"/>
      <c r="FL936" s="5"/>
      <c r="FM936" s="5"/>
      <c r="FN936" s="5"/>
      <c r="FO936" s="5"/>
      <c r="FP936" s="5"/>
      <c r="FQ936" s="5"/>
      <c r="FR936" s="5"/>
      <c r="FS936" s="5"/>
      <c r="FT936" s="5"/>
      <c r="FU936" s="5"/>
      <c r="FV936" s="5"/>
      <c r="FW936" s="5"/>
      <c r="FX936" s="5"/>
      <c r="FY936" s="5"/>
      <c r="FZ936" s="5"/>
      <c r="GA936" s="5"/>
      <c r="GB936" s="5"/>
      <c r="GC936" s="5"/>
      <c r="GD936" s="5"/>
      <c r="GE936" s="5"/>
      <c r="GF936" s="5"/>
      <c r="GG936" s="5"/>
      <c r="GH936" s="5"/>
      <c r="GI936" s="5"/>
      <c r="GJ936" s="5"/>
      <c r="GK936" s="5"/>
      <c r="GL936" s="5"/>
      <c r="GM936" s="5"/>
      <c r="GN936" s="5"/>
      <c r="GO936" s="5"/>
      <c r="GP936" s="5"/>
      <c r="GQ936" s="5"/>
      <c r="GR936" s="5"/>
      <c r="GS936" s="5"/>
      <c r="GT936" s="5"/>
      <c r="GU936" s="5"/>
      <c r="GV936" s="5"/>
      <c r="GW936" s="5"/>
      <c r="GX936" s="5"/>
      <c r="GY936" s="5"/>
      <c r="GZ936" s="5"/>
      <c r="HA936" s="5"/>
      <c r="HB936" s="5"/>
      <c r="HC936" s="5"/>
      <c r="HD936" s="5"/>
      <c r="HE936" s="5"/>
      <c r="HF936" s="5"/>
      <c r="HG936" s="5"/>
      <c r="HH936" s="5"/>
      <c r="HI936" s="5"/>
      <c r="HJ936" s="5"/>
      <c r="HK936" s="5"/>
      <c r="HL936" s="5"/>
      <c r="HM936" s="5"/>
      <c r="HN936" s="5"/>
      <c r="HO936" s="5"/>
      <c r="HP936" s="5"/>
      <c r="HQ936" s="5"/>
      <c r="HR936" s="5"/>
      <c r="HS936" s="5"/>
      <c r="HT936" s="5"/>
      <c r="HU936" s="5"/>
      <c r="HV936" s="5"/>
      <c r="HW936" s="5"/>
      <c r="HX936" s="5"/>
      <c r="HY936" s="5"/>
      <c r="HZ936" s="5"/>
      <c r="IA936" s="5"/>
      <c r="IB936" s="5"/>
      <c r="IC936" s="5"/>
      <c r="ID936" s="5"/>
      <c r="IE936" s="5"/>
      <c r="IF936" s="5"/>
      <c r="IG936" s="5"/>
      <c r="IH936" s="5"/>
      <c r="II936" s="5"/>
      <c r="IJ936" s="5"/>
      <c r="IK936" s="5"/>
      <c r="IL936" s="5"/>
      <c r="IM936" s="5"/>
      <c r="IN936" s="5"/>
      <c r="IO936" s="5"/>
      <c r="IP936" s="5"/>
      <c r="IQ936" s="5"/>
      <c r="IR936" s="5"/>
      <c r="IS936" s="5"/>
      <c r="IT936" s="5"/>
      <c r="IU936" s="5"/>
      <c r="IV936" s="5"/>
    </row>
    <row r="937" spans="1:256" s="210" customFormat="1">
      <c r="A937" s="122"/>
      <c r="B937" s="116"/>
      <c r="C937" s="117"/>
      <c r="D937" s="118"/>
      <c r="E937" s="119"/>
      <c r="F937" s="120"/>
      <c r="G937" s="121"/>
      <c r="H937" s="6"/>
      <c r="I937" s="40"/>
      <c r="J937" s="41"/>
      <c r="K937" s="42"/>
      <c r="L937" s="38"/>
      <c r="N937" s="39"/>
      <c r="O937" s="39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  <c r="DM937" s="5"/>
      <c r="DN937" s="5"/>
      <c r="DO937" s="5"/>
      <c r="DP937" s="5"/>
      <c r="DQ937" s="5"/>
      <c r="DR937" s="5"/>
      <c r="DS937" s="5"/>
      <c r="DT937" s="5"/>
      <c r="DU937" s="5"/>
      <c r="DV937" s="5"/>
      <c r="DW937" s="5"/>
      <c r="DX937" s="5"/>
      <c r="DY937" s="5"/>
      <c r="DZ937" s="5"/>
      <c r="EA937" s="5"/>
      <c r="EB937" s="5"/>
      <c r="EC937" s="5"/>
      <c r="ED937" s="5"/>
      <c r="EE937" s="5"/>
      <c r="EF937" s="5"/>
      <c r="EG937" s="5"/>
      <c r="EH937" s="5"/>
      <c r="EI937" s="5"/>
      <c r="EJ937" s="5"/>
      <c r="EK937" s="5"/>
      <c r="EL937" s="5"/>
      <c r="EM937" s="5"/>
      <c r="EN937" s="5"/>
      <c r="EO937" s="5"/>
      <c r="EP937" s="5"/>
      <c r="EQ937" s="5"/>
      <c r="ER937" s="5"/>
      <c r="ES937" s="5"/>
      <c r="ET937" s="5"/>
      <c r="EU937" s="5"/>
      <c r="EV937" s="5"/>
      <c r="EW937" s="5"/>
      <c r="EX937" s="5"/>
      <c r="EY937" s="5"/>
      <c r="EZ937" s="5"/>
      <c r="FA937" s="5"/>
      <c r="FB937" s="5"/>
      <c r="FC937" s="5"/>
      <c r="FD937" s="5"/>
      <c r="FE937" s="5"/>
      <c r="FF937" s="5"/>
      <c r="FG937" s="5"/>
      <c r="FH937" s="5"/>
      <c r="FI937" s="5"/>
      <c r="FJ937" s="5"/>
      <c r="FK937" s="5"/>
      <c r="FL937" s="5"/>
      <c r="FM937" s="5"/>
      <c r="FN937" s="5"/>
      <c r="FO937" s="5"/>
      <c r="FP937" s="5"/>
      <c r="FQ937" s="5"/>
      <c r="FR937" s="5"/>
      <c r="FS937" s="5"/>
      <c r="FT937" s="5"/>
      <c r="FU937" s="5"/>
      <c r="FV937" s="5"/>
      <c r="FW937" s="5"/>
      <c r="FX937" s="5"/>
      <c r="FY937" s="5"/>
      <c r="FZ937" s="5"/>
      <c r="GA937" s="5"/>
      <c r="GB937" s="5"/>
      <c r="GC937" s="5"/>
      <c r="GD937" s="5"/>
      <c r="GE937" s="5"/>
      <c r="GF937" s="5"/>
      <c r="GG937" s="5"/>
      <c r="GH937" s="5"/>
      <c r="GI937" s="5"/>
      <c r="GJ937" s="5"/>
      <c r="GK937" s="5"/>
      <c r="GL937" s="5"/>
      <c r="GM937" s="5"/>
      <c r="GN937" s="5"/>
      <c r="GO937" s="5"/>
      <c r="GP937" s="5"/>
      <c r="GQ937" s="5"/>
      <c r="GR937" s="5"/>
      <c r="GS937" s="5"/>
      <c r="GT937" s="5"/>
      <c r="GU937" s="5"/>
      <c r="GV937" s="5"/>
      <c r="GW937" s="5"/>
      <c r="GX937" s="5"/>
      <c r="GY937" s="5"/>
      <c r="GZ937" s="5"/>
      <c r="HA937" s="5"/>
      <c r="HB937" s="5"/>
      <c r="HC937" s="5"/>
      <c r="HD937" s="5"/>
      <c r="HE937" s="5"/>
      <c r="HF937" s="5"/>
      <c r="HG937" s="5"/>
      <c r="HH937" s="5"/>
      <c r="HI937" s="5"/>
      <c r="HJ937" s="5"/>
      <c r="HK937" s="5"/>
      <c r="HL937" s="5"/>
      <c r="HM937" s="5"/>
      <c r="HN937" s="5"/>
      <c r="HO937" s="5"/>
      <c r="HP937" s="5"/>
      <c r="HQ937" s="5"/>
      <c r="HR937" s="5"/>
      <c r="HS937" s="5"/>
      <c r="HT937" s="5"/>
      <c r="HU937" s="5"/>
      <c r="HV937" s="5"/>
      <c r="HW937" s="5"/>
      <c r="HX937" s="5"/>
      <c r="HY937" s="5"/>
      <c r="HZ937" s="5"/>
      <c r="IA937" s="5"/>
      <c r="IB937" s="5"/>
      <c r="IC937" s="5"/>
      <c r="ID937" s="5"/>
      <c r="IE937" s="5"/>
      <c r="IF937" s="5"/>
      <c r="IG937" s="5"/>
      <c r="IH937" s="5"/>
      <c r="II937" s="5"/>
      <c r="IJ937" s="5"/>
      <c r="IK937" s="5"/>
      <c r="IL937" s="5"/>
      <c r="IM937" s="5"/>
      <c r="IN937" s="5"/>
      <c r="IO937" s="5"/>
      <c r="IP937" s="5"/>
      <c r="IQ937" s="5"/>
      <c r="IR937" s="5"/>
      <c r="IS937" s="5"/>
      <c r="IT937" s="5"/>
      <c r="IU937" s="5"/>
      <c r="IV937" s="5"/>
    </row>
    <row r="939" spans="1:256" s="210" customFormat="1">
      <c r="A939" s="122"/>
      <c r="B939" s="116"/>
      <c r="C939" s="117"/>
      <c r="D939" s="118"/>
      <c r="E939" s="119"/>
      <c r="F939" s="120"/>
      <c r="G939" s="121"/>
      <c r="H939" s="6"/>
      <c r="I939" s="40"/>
      <c r="J939" s="41"/>
      <c r="K939" s="42"/>
      <c r="L939" s="38"/>
      <c r="N939" s="39"/>
      <c r="O939" s="39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/>
      <c r="CP939" s="5"/>
      <c r="CQ939" s="5"/>
      <c r="CR939" s="5"/>
      <c r="CS939" s="5"/>
      <c r="CT939" s="5"/>
      <c r="CU939" s="5"/>
      <c r="CV939" s="5"/>
      <c r="CW939" s="5"/>
      <c r="CX939" s="5"/>
      <c r="CY939" s="5"/>
      <c r="CZ939" s="5"/>
      <c r="DA939" s="5"/>
      <c r="DB939" s="5"/>
      <c r="DC939" s="5"/>
      <c r="DD939" s="5"/>
      <c r="DE939" s="5"/>
      <c r="DF939" s="5"/>
      <c r="DG939" s="5"/>
      <c r="DH939" s="5"/>
      <c r="DI939" s="5"/>
      <c r="DJ939" s="5"/>
      <c r="DK939" s="5"/>
      <c r="DL939" s="5"/>
      <c r="DM939" s="5"/>
      <c r="DN939" s="5"/>
      <c r="DO939" s="5"/>
      <c r="DP939" s="5"/>
      <c r="DQ939" s="5"/>
      <c r="DR939" s="5"/>
      <c r="DS939" s="5"/>
      <c r="DT939" s="5"/>
      <c r="DU939" s="5"/>
      <c r="DV939" s="5"/>
      <c r="DW939" s="5"/>
      <c r="DX939" s="5"/>
      <c r="DY939" s="5"/>
      <c r="DZ939" s="5"/>
      <c r="EA939" s="5"/>
      <c r="EB939" s="5"/>
      <c r="EC939" s="5"/>
      <c r="ED939" s="5"/>
      <c r="EE939" s="5"/>
      <c r="EF939" s="5"/>
      <c r="EG939" s="5"/>
      <c r="EH939" s="5"/>
      <c r="EI939" s="5"/>
      <c r="EJ939" s="5"/>
      <c r="EK939" s="5"/>
      <c r="EL939" s="5"/>
      <c r="EM939" s="5"/>
      <c r="EN939" s="5"/>
      <c r="EO939" s="5"/>
      <c r="EP939" s="5"/>
      <c r="EQ939" s="5"/>
      <c r="ER939" s="5"/>
      <c r="ES939" s="5"/>
      <c r="ET939" s="5"/>
      <c r="EU939" s="5"/>
      <c r="EV939" s="5"/>
      <c r="EW939" s="5"/>
      <c r="EX939" s="5"/>
      <c r="EY939" s="5"/>
      <c r="EZ939" s="5"/>
      <c r="FA939" s="5"/>
      <c r="FB939" s="5"/>
      <c r="FC939" s="5"/>
      <c r="FD939" s="5"/>
      <c r="FE939" s="5"/>
      <c r="FF939" s="5"/>
      <c r="FG939" s="5"/>
      <c r="FH939" s="5"/>
      <c r="FI939" s="5"/>
      <c r="FJ939" s="5"/>
      <c r="FK939" s="5"/>
      <c r="FL939" s="5"/>
      <c r="FM939" s="5"/>
      <c r="FN939" s="5"/>
      <c r="FO939" s="5"/>
      <c r="FP939" s="5"/>
      <c r="FQ939" s="5"/>
      <c r="FR939" s="5"/>
      <c r="FS939" s="5"/>
      <c r="FT939" s="5"/>
      <c r="FU939" s="5"/>
      <c r="FV939" s="5"/>
      <c r="FW939" s="5"/>
      <c r="FX939" s="5"/>
      <c r="FY939" s="5"/>
      <c r="FZ939" s="5"/>
      <c r="GA939" s="5"/>
      <c r="GB939" s="5"/>
      <c r="GC939" s="5"/>
      <c r="GD939" s="5"/>
      <c r="GE939" s="5"/>
      <c r="GF939" s="5"/>
      <c r="GG939" s="5"/>
      <c r="GH939" s="5"/>
      <c r="GI939" s="5"/>
      <c r="GJ939" s="5"/>
      <c r="GK939" s="5"/>
      <c r="GL939" s="5"/>
      <c r="GM939" s="5"/>
      <c r="GN939" s="5"/>
      <c r="GO939" s="5"/>
      <c r="GP939" s="5"/>
      <c r="GQ939" s="5"/>
      <c r="GR939" s="5"/>
      <c r="GS939" s="5"/>
      <c r="GT939" s="5"/>
      <c r="GU939" s="5"/>
      <c r="GV939" s="5"/>
      <c r="GW939" s="5"/>
      <c r="GX939" s="5"/>
      <c r="GY939" s="5"/>
      <c r="GZ939" s="5"/>
      <c r="HA939" s="5"/>
      <c r="HB939" s="5"/>
      <c r="HC939" s="5"/>
      <c r="HD939" s="5"/>
      <c r="HE939" s="5"/>
      <c r="HF939" s="5"/>
      <c r="HG939" s="5"/>
      <c r="HH939" s="5"/>
      <c r="HI939" s="5"/>
      <c r="HJ939" s="5"/>
      <c r="HK939" s="5"/>
      <c r="HL939" s="5"/>
      <c r="HM939" s="5"/>
      <c r="HN939" s="5"/>
      <c r="HO939" s="5"/>
      <c r="HP939" s="5"/>
      <c r="HQ939" s="5"/>
      <c r="HR939" s="5"/>
      <c r="HS939" s="5"/>
      <c r="HT939" s="5"/>
      <c r="HU939" s="5"/>
      <c r="HV939" s="5"/>
      <c r="HW939" s="5"/>
      <c r="HX939" s="5"/>
      <c r="HY939" s="5"/>
      <c r="HZ939" s="5"/>
      <c r="IA939" s="5"/>
      <c r="IB939" s="5"/>
      <c r="IC939" s="5"/>
      <c r="ID939" s="5"/>
      <c r="IE939" s="5"/>
      <c r="IF939" s="5"/>
      <c r="IG939" s="5"/>
      <c r="IH939" s="5"/>
      <c r="II939" s="5"/>
      <c r="IJ939" s="5"/>
      <c r="IK939" s="5"/>
      <c r="IL939" s="5"/>
      <c r="IM939" s="5"/>
      <c r="IN939" s="5"/>
      <c r="IO939" s="5"/>
      <c r="IP939" s="5"/>
      <c r="IQ939" s="5"/>
      <c r="IR939" s="5"/>
      <c r="IS939" s="5"/>
      <c r="IT939" s="5"/>
      <c r="IU939" s="5"/>
      <c r="IV939" s="5"/>
    </row>
    <row r="941" spans="1:256" s="210" customFormat="1">
      <c r="A941" s="122"/>
      <c r="B941" s="116"/>
      <c r="C941" s="117"/>
      <c r="D941" s="118"/>
      <c r="E941" s="119"/>
      <c r="F941" s="120"/>
      <c r="G941" s="121"/>
      <c r="H941" s="6"/>
      <c r="I941" s="40"/>
      <c r="J941" s="41"/>
      <c r="K941" s="42"/>
      <c r="L941" s="38"/>
      <c r="N941" s="39"/>
      <c r="O941" s="39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/>
      <c r="CP941" s="5"/>
      <c r="CQ941" s="5"/>
      <c r="CR941" s="5"/>
      <c r="CS941" s="5"/>
      <c r="CT941" s="5"/>
      <c r="CU941" s="5"/>
      <c r="CV941" s="5"/>
      <c r="CW941" s="5"/>
      <c r="CX941" s="5"/>
      <c r="CY941" s="5"/>
      <c r="CZ941" s="5"/>
      <c r="DA941" s="5"/>
      <c r="DB941" s="5"/>
      <c r="DC941" s="5"/>
      <c r="DD941" s="5"/>
      <c r="DE941" s="5"/>
      <c r="DF941" s="5"/>
      <c r="DG941" s="5"/>
      <c r="DH941" s="5"/>
      <c r="DI941" s="5"/>
      <c r="DJ941" s="5"/>
      <c r="DK941" s="5"/>
      <c r="DL941" s="5"/>
      <c r="DM941" s="5"/>
      <c r="DN941" s="5"/>
      <c r="DO941" s="5"/>
      <c r="DP941" s="5"/>
      <c r="DQ941" s="5"/>
      <c r="DR941" s="5"/>
      <c r="DS941" s="5"/>
      <c r="DT941" s="5"/>
      <c r="DU941" s="5"/>
      <c r="DV941" s="5"/>
      <c r="DW941" s="5"/>
      <c r="DX941" s="5"/>
      <c r="DY941" s="5"/>
      <c r="DZ941" s="5"/>
      <c r="EA941" s="5"/>
      <c r="EB941" s="5"/>
      <c r="EC941" s="5"/>
      <c r="ED941" s="5"/>
      <c r="EE941" s="5"/>
      <c r="EF941" s="5"/>
      <c r="EG941" s="5"/>
      <c r="EH941" s="5"/>
      <c r="EI941" s="5"/>
      <c r="EJ941" s="5"/>
      <c r="EK941" s="5"/>
      <c r="EL941" s="5"/>
      <c r="EM941" s="5"/>
      <c r="EN941" s="5"/>
      <c r="EO941" s="5"/>
      <c r="EP941" s="5"/>
      <c r="EQ941" s="5"/>
      <c r="ER941" s="5"/>
      <c r="ES941" s="5"/>
      <c r="ET941" s="5"/>
      <c r="EU941" s="5"/>
      <c r="EV941" s="5"/>
      <c r="EW941" s="5"/>
      <c r="EX941" s="5"/>
      <c r="EY941" s="5"/>
      <c r="EZ941" s="5"/>
      <c r="FA941" s="5"/>
      <c r="FB941" s="5"/>
      <c r="FC941" s="5"/>
      <c r="FD941" s="5"/>
      <c r="FE941" s="5"/>
      <c r="FF941" s="5"/>
      <c r="FG941" s="5"/>
      <c r="FH941" s="5"/>
      <c r="FI941" s="5"/>
      <c r="FJ941" s="5"/>
      <c r="FK941" s="5"/>
      <c r="FL941" s="5"/>
      <c r="FM941" s="5"/>
      <c r="FN941" s="5"/>
      <c r="FO941" s="5"/>
      <c r="FP941" s="5"/>
      <c r="FQ941" s="5"/>
      <c r="FR941" s="5"/>
      <c r="FS941" s="5"/>
      <c r="FT941" s="5"/>
      <c r="FU941" s="5"/>
      <c r="FV941" s="5"/>
      <c r="FW941" s="5"/>
      <c r="FX941" s="5"/>
      <c r="FY941" s="5"/>
      <c r="FZ941" s="5"/>
      <c r="GA941" s="5"/>
      <c r="GB941" s="5"/>
      <c r="GC941" s="5"/>
      <c r="GD941" s="5"/>
      <c r="GE941" s="5"/>
      <c r="GF941" s="5"/>
      <c r="GG941" s="5"/>
      <c r="GH941" s="5"/>
      <c r="GI941" s="5"/>
      <c r="GJ941" s="5"/>
      <c r="GK941" s="5"/>
      <c r="GL941" s="5"/>
      <c r="GM941" s="5"/>
      <c r="GN941" s="5"/>
      <c r="GO941" s="5"/>
      <c r="GP941" s="5"/>
      <c r="GQ941" s="5"/>
      <c r="GR941" s="5"/>
      <c r="GS941" s="5"/>
      <c r="GT941" s="5"/>
      <c r="GU941" s="5"/>
      <c r="GV941" s="5"/>
      <c r="GW941" s="5"/>
      <c r="GX941" s="5"/>
      <c r="GY941" s="5"/>
      <c r="GZ941" s="5"/>
      <c r="HA941" s="5"/>
      <c r="HB941" s="5"/>
      <c r="HC941" s="5"/>
      <c r="HD941" s="5"/>
      <c r="HE941" s="5"/>
      <c r="HF941" s="5"/>
      <c r="HG941" s="5"/>
      <c r="HH941" s="5"/>
      <c r="HI941" s="5"/>
      <c r="HJ941" s="5"/>
      <c r="HK941" s="5"/>
      <c r="HL941" s="5"/>
      <c r="HM941" s="5"/>
      <c r="HN941" s="5"/>
      <c r="HO941" s="5"/>
      <c r="HP941" s="5"/>
      <c r="HQ941" s="5"/>
      <c r="HR941" s="5"/>
      <c r="HS941" s="5"/>
      <c r="HT941" s="5"/>
      <c r="HU941" s="5"/>
      <c r="HV941" s="5"/>
      <c r="HW941" s="5"/>
      <c r="HX941" s="5"/>
      <c r="HY941" s="5"/>
      <c r="HZ941" s="5"/>
      <c r="IA941" s="5"/>
      <c r="IB941" s="5"/>
      <c r="IC941" s="5"/>
      <c r="ID941" s="5"/>
      <c r="IE941" s="5"/>
      <c r="IF941" s="5"/>
      <c r="IG941" s="5"/>
      <c r="IH941" s="5"/>
      <c r="II941" s="5"/>
      <c r="IJ941" s="5"/>
      <c r="IK941" s="5"/>
      <c r="IL941" s="5"/>
      <c r="IM941" s="5"/>
      <c r="IN941" s="5"/>
      <c r="IO941" s="5"/>
      <c r="IP941" s="5"/>
      <c r="IQ941" s="5"/>
      <c r="IR941" s="5"/>
      <c r="IS941" s="5"/>
      <c r="IT941" s="5"/>
      <c r="IU941" s="5"/>
      <c r="IV941" s="5"/>
    </row>
    <row r="943" spans="1:256" s="210" customFormat="1">
      <c r="A943" s="122"/>
      <c r="B943" s="116"/>
      <c r="C943" s="117"/>
      <c r="D943" s="118"/>
      <c r="E943" s="119"/>
      <c r="F943" s="120"/>
      <c r="G943" s="121"/>
      <c r="H943" s="6"/>
      <c r="I943" s="40"/>
      <c r="J943" s="41"/>
      <c r="K943" s="42"/>
      <c r="L943" s="38"/>
      <c r="N943" s="39"/>
      <c r="O943" s="39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/>
      <c r="CP943" s="5"/>
      <c r="CQ943" s="5"/>
      <c r="CR943" s="5"/>
      <c r="CS943" s="5"/>
      <c r="CT943" s="5"/>
      <c r="CU943" s="5"/>
      <c r="CV943" s="5"/>
      <c r="CW943" s="5"/>
      <c r="CX943" s="5"/>
      <c r="CY943" s="5"/>
      <c r="CZ943" s="5"/>
      <c r="DA943" s="5"/>
      <c r="DB943" s="5"/>
      <c r="DC943" s="5"/>
      <c r="DD943" s="5"/>
      <c r="DE943" s="5"/>
      <c r="DF943" s="5"/>
      <c r="DG943" s="5"/>
      <c r="DH943" s="5"/>
      <c r="DI943" s="5"/>
      <c r="DJ943" s="5"/>
      <c r="DK943" s="5"/>
      <c r="DL943" s="5"/>
      <c r="DM943" s="5"/>
      <c r="DN943" s="5"/>
      <c r="DO943" s="5"/>
      <c r="DP943" s="5"/>
      <c r="DQ943" s="5"/>
      <c r="DR943" s="5"/>
      <c r="DS943" s="5"/>
      <c r="DT943" s="5"/>
      <c r="DU943" s="5"/>
      <c r="DV943" s="5"/>
      <c r="DW943" s="5"/>
      <c r="DX943" s="5"/>
      <c r="DY943" s="5"/>
      <c r="DZ943" s="5"/>
      <c r="EA943" s="5"/>
      <c r="EB943" s="5"/>
      <c r="EC943" s="5"/>
      <c r="ED943" s="5"/>
      <c r="EE943" s="5"/>
      <c r="EF943" s="5"/>
      <c r="EG943" s="5"/>
      <c r="EH943" s="5"/>
      <c r="EI943" s="5"/>
      <c r="EJ943" s="5"/>
      <c r="EK943" s="5"/>
      <c r="EL943" s="5"/>
      <c r="EM943" s="5"/>
      <c r="EN943" s="5"/>
      <c r="EO943" s="5"/>
      <c r="EP943" s="5"/>
      <c r="EQ943" s="5"/>
      <c r="ER943" s="5"/>
      <c r="ES943" s="5"/>
      <c r="ET943" s="5"/>
      <c r="EU943" s="5"/>
      <c r="EV943" s="5"/>
      <c r="EW943" s="5"/>
      <c r="EX943" s="5"/>
      <c r="EY943" s="5"/>
      <c r="EZ943" s="5"/>
      <c r="FA943" s="5"/>
      <c r="FB943" s="5"/>
      <c r="FC943" s="5"/>
      <c r="FD943" s="5"/>
      <c r="FE943" s="5"/>
      <c r="FF943" s="5"/>
      <c r="FG943" s="5"/>
      <c r="FH943" s="5"/>
      <c r="FI943" s="5"/>
      <c r="FJ943" s="5"/>
      <c r="FK943" s="5"/>
      <c r="FL943" s="5"/>
      <c r="FM943" s="5"/>
      <c r="FN943" s="5"/>
      <c r="FO943" s="5"/>
      <c r="FP943" s="5"/>
      <c r="FQ943" s="5"/>
      <c r="FR943" s="5"/>
      <c r="FS943" s="5"/>
      <c r="FT943" s="5"/>
      <c r="FU943" s="5"/>
      <c r="FV943" s="5"/>
      <c r="FW943" s="5"/>
      <c r="FX943" s="5"/>
      <c r="FY943" s="5"/>
      <c r="FZ943" s="5"/>
      <c r="GA943" s="5"/>
      <c r="GB943" s="5"/>
      <c r="GC943" s="5"/>
      <c r="GD943" s="5"/>
      <c r="GE943" s="5"/>
      <c r="GF943" s="5"/>
      <c r="GG943" s="5"/>
      <c r="GH943" s="5"/>
      <c r="GI943" s="5"/>
      <c r="GJ943" s="5"/>
      <c r="GK943" s="5"/>
      <c r="GL943" s="5"/>
      <c r="GM943" s="5"/>
      <c r="GN943" s="5"/>
      <c r="GO943" s="5"/>
      <c r="GP943" s="5"/>
      <c r="GQ943" s="5"/>
      <c r="GR943" s="5"/>
      <c r="GS943" s="5"/>
      <c r="GT943" s="5"/>
      <c r="GU943" s="5"/>
      <c r="GV943" s="5"/>
      <c r="GW943" s="5"/>
      <c r="GX943" s="5"/>
      <c r="GY943" s="5"/>
      <c r="GZ943" s="5"/>
      <c r="HA943" s="5"/>
      <c r="HB943" s="5"/>
      <c r="HC943" s="5"/>
      <c r="HD943" s="5"/>
      <c r="HE943" s="5"/>
      <c r="HF943" s="5"/>
      <c r="HG943" s="5"/>
      <c r="HH943" s="5"/>
      <c r="HI943" s="5"/>
      <c r="HJ943" s="5"/>
      <c r="HK943" s="5"/>
      <c r="HL943" s="5"/>
      <c r="HM943" s="5"/>
      <c r="HN943" s="5"/>
      <c r="HO943" s="5"/>
      <c r="HP943" s="5"/>
      <c r="HQ943" s="5"/>
      <c r="HR943" s="5"/>
      <c r="HS943" s="5"/>
      <c r="HT943" s="5"/>
      <c r="HU943" s="5"/>
      <c r="HV943" s="5"/>
      <c r="HW943" s="5"/>
      <c r="HX943" s="5"/>
      <c r="HY943" s="5"/>
      <c r="HZ943" s="5"/>
      <c r="IA943" s="5"/>
      <c r="IB943" s="5"/>
      <c r="IC943" s="5"/>
      <c r="ID943" s="5"/>
      <c r="IE943" s="5"/>
      <c r="IF943" s="5"/>
      <c r="IG943" s="5"/>
      <c r="IH943" s="5"/>
      <c r="II943" s="5"/>
      <c r="IJ943" s="5"/>
      <c r="IK943" s="5"/>
      <c r="IL943" s="5"/>
      <c r="IM943" s="5"/>
      <c r="IN943" s="5"/>
      <c r="IO943" s="5"/>
      <c r="IP943" s="5"/>
      <c r="IQ943" s="5"/>
      <c r="IR943" s="5"/>
      <c r="IS943" s="5"/>
      <c r="IT943" s="5"/>
      <c r="IU943" s="5"/>
      <c r="IV943" s="5"/>
    </row>
    <row r="945" spans="1:256" s="210" customFormat="1">
      <c r="A945" s="122"/>
      <c r="B945" s="116"/>
      <c r="C945" s="117"/>
      <c r="D945" s="118"/>
      <c r="E945" s="119"/>
      <c r="F945" s="120"/>
      <c r="G945" s="121"/>
      <c r="H945" s="6"/>
      <c r="I945" s="40"/>
      <c r="J945" s="41"/>
      <c r="K945" s="42"/>
      <c r="L945" s="38"/>
      <c r="N945" s="39"/>
      <c r="O945" s="39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/>
      <c r="CP945" s="5"/>
      <c r="CQ945" s="5"/>
      <c r="CR945" s="5"/>
      <c r="CS945" s="5"/>
      <c r="CT945" s="5"/>
      <c r="CU945" s="5"/>
      <c r="CV945" s="5"/>
      <c r="CW945" s="5"/>
      <c r="CX945" s="5"/>
      <c r="CY945" s="5"/>
      <c r="CZ945" s="5"/>
      <c r="DA945" s="5"/>
      <c r="DB945" s="5"/>
      <c r="DC945" s="5"/>
      <c r="DD945" s="5"/>
      <c r="DE945" s="5"/>
      <c r="DF945" s="5"/>
      <c r="DG945" s="5"/>
      <c r="DH945" s="5"/>
      <c r="DI945" s="5"/>
      <c r="DJ945" s="5"/>
      <c r="DK945" s="5"/>
      <c r="DL945" s="5"/>
      <c r="DM945" s="5"/>
      <c r="DN945" s="5"/>
      <c r="DO945" s="5"/>
      <c r="DP945" s="5"/>
      <c r="DQ945" s="5"/>
      <c r="DR945" s="5"/>
      <c r="DS945" s="5"/>
      <c r="DT945" s="5"/>
      <c r="DU945" s="5"/>
      <c r="DV945" s="5"/>
      <c r="DW945" s="5"/>
      <c r="DX945" s="5"/>
      <c r="DY945" s="5"/>
      <c r="DZ945" s="5"/>
      <c r="EA945" s="5"/>
      <c r="EB945" s="5"/>
      <c r="EC945" s="5"/>
      <c r="ED945" s="5"/>
      <c r="EE945" s="5"/>
      <c r="EF945" s="5"/>
      <c r="EG945" s="5"/>
      <c r="EH945" s="5"/>
      <c r="EI945" s="5"/>
      <c r="EJ945" s="5"/>
      <c r="EK945" s="5"/>
      <c r="EL945" s="5"/>
      <c r="EM945" s="5"/>
      <c r="EN945" s="5"/>
      <c r="EO945" s="5"/>
      <c r="EP945" s="5"/>
      <c r="EQ945" s="5"/>
      <c r="ER945" s="5"/>
      <c r="ES945" s="5"/>
      <c r="ET945" s="5"/>
      <c r="EU945" s="5"/>
      <c r="EV945" s="5"/>
      <c r="EW945" s="5"/>
      <c r="EX945" s="5"/>
      <c r="EY945" s="5"/>
      <c r="EZ945" s="5"/>
      <c r="FA945" s="5"/>
      <c r="FB945" s="5"/>
      <c r="FC945" s="5"/>
      <c r="FD945" s="5"/>
      <c r="FE945" s="5"/>
      <c r="FF945" s="5"/>
      <c r="FG945" s="5"/>
      <c r="FH945" s="5"/>
      <c r="FI945" s="5"/>
      <c r="FJ945" s="5"/>
      <c r="FK945" s="5"/>
      <c r="FL945" s="5"/>
      <c r="FM945" s="5"/>
      <c r="FN945" s="5"/>
      <c r="FO945" s="5"/>
      <c r="FP945" s="5"/>
      <c r="FQ945" s="5"/>
      <c r="FR945" s="5"/>
      <c r="FS945" s="5"/>
      <c r="FT945" s="5"/>
      <c r="FU945" s="5"/>
      <c r="FV945" s="5"/>
      <c r="FW945" s="5"/>
      <c r="FX945" s="5"/>
      <c r="FY945" s="5"/>
      <c r="FZ945" s="5"/>
      <c r="GA945" s="5"/>
      <c r="GB945" s="5"/>
      <c r="GC945" s="5"/>
      <c r="GD945" s="5"/>
      <c r="GE945" s="5"/>
      <c r="GF945" s="5"/>
      <c r="GG945" s="5"/>
      <c r="GH945" s="5"/>
      <c r="GI945" s="5"/>
      <c r="GJ945" s="5"/>
      <c r="GK945" s="5"/>
      <c r="GL945" s="5"/>
      <c r="GM945" s="5"/>
      <c r="GN945" s="5"/>
      <c r="GO945" s="5"/>
      <c r="GP945" s="5"/>
      <c r="GQ945" s="5"/>
      <c r="GR945" s="5"/>
      <c r="GS945" s="5"/>
      <c r="GT945" s="5"/>
      <c r="GU945" s="5"/>
      <c r="GV945" s="5"/>
      <c r="GW945" s="5"/>
      <c r="GX945" s="5"/>
      <c r="GY945" s="5"/>
      <c r="GZ945" s="5"/>
      <c r="HA945" s="5"/>
      <c r="HB945" s="5"/>
      <c r="HC945" s="5"/>
      <c r="HD945" s="5"/>
      <c r="HE945" s="5"/>
      <c r="HF945" s="5"/>
      <c r="HG945" s="5"/>
      <c r="HH945" s="5"/>
      <c r="HI945" s="5"/>
      <c r="HJ945" s="5"/>
      <c r="HK945" s="5"/>
      <c r="HL945" s="5"/>
      <c r="HM945" s="5"/>
      <c r="HN945" s="5"/>
      <c r="HO945" s="5"/>
      <c r="HP945" s="5"/>
      <c r="HQ945" s="5"/>
      <c r="HR945" s="5"/>
      <c r="HS945" s="5"/>
      <c r="HT945" s="5"/>
      <c r="HU945" s="5"/>
      <c r="HV945" s="5"/>
      <c r="HW945" s="5"/>
      <c r="HX945" s="5"/>
      <c r="HY945" s="5"/>
      <c r="HZ945" s="5"/>
      <c r="IA945" s="5"/>
      <c r="IB945" s="5"/>
      <c r="IC945" s="5"/>
      <c r="ID945" s="5"/>
      <c r="IE945" s="5"/>
      <c r="IF945" s="5"/>
      <c r="IG945" s="5"/>
      <c r="IH945" s="5"/>
      <c r="II945" s="5"/>
      <c r="IJ945" s="5"/>
      <c r="IK945" s="5"/>
      <c r="IL945" s="5"/>
      <c r="IM945" s="5"/>
      <c r="IN945" s="5"/>
      <c r="IO945" s="5"/>
      <c r="IP945" s="5"/>
      <c r="IQ945" s="5"/>
      <c r="IR945" s="5"/>
      <c r="IS945" s="5"/>
      <c r="IT945" s="5"/>
      <c r="IU945" s="5"/>
      <c r="IV945" s="5"/>
    </row>
    <row r="946" spans="1:256" s="210" customFormat="1">
      <c r="A946" s="122"/>
      <c r="B946" s="116"/>
      <c r="C946" s="117"/>
      <c r="D946" s="118"/>
      <c r="E946" s="119"/>
      <c r="F946" s="120"/>
      <c r="G946" s="121"/>
      <c r="H946" s="6"/>
      <c r="I946" s="40"/>
      <c r="J946" s="41"/>
      <c r="K946" s="42"/>
      <c r="L946" s="38"/>
      <c r="N946" s="39"/>
      <c r="O946" s="39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5"/>
      <c r="DW946" s="5"/>
      <c r="DX946" s="5"/>
      <c r="DY946" s="5"/>
      <c r="DZ946" s="5"/>
      <c r="EA946" s="5"/>
      <c r="EB946" s="5"/>
      <c r="EC946" s="5"/>
      <c r="ED946" s="5"/>
      <c r="EE946" s="5"/>
      <c r="EF946" s="5"/>
      <c r="EG946" s="5"/>
      <c r="EH946" s="5"/>
      <c r="EI946" s="5"/>
      <c r="EJ946" s="5"/>
      <c r="EK946" s="5"/>
      <c r="EL946" s="5"/>
      <c r="EM946" s="5"/>
      <c r="EN946" s="5"/>
      <c r="EO946" s="5"/>
      <c r="EP946" s="5"/>
      <c r="EQ946" s="5"/>
      <c r="ER946" s="5"/>
      <c r="ES946" s="5"/>
      <c r="ET946" s="5"/>
      <c r="EU946" s="5"/>
      <c r="EV946" s="5"/>
      <c r="EW946" s="5"/>
      <c r="EX946" s="5"/>
      <c r="EY946" s="5"/>
      <c r="EZ946" s="5"/>
      <c r="FA946" s="5"/>
      <c r="FB946" s="5"/>
      <c r="FC946" s="5"/>
      <c r="FD946" s="5"/>
      <c r="FE946" s="5"/>
      <c r="FF946" s="5"/>
      <c r="FG946" s="5"/>
      <c r="FH946" s="5"/>
      <c r="FI946" s="5"/>
      <c r="FJ946" s="5"/>
      <c r="FK946" s="5"/>
      <c r="FL946" s="5"/>
      <c r="FM946" s="5"/>
      <c r="FN946" s="5"/>
      <c r="FO946" s="5"/>
      <c r="FP946" s="5"/>
      <c r="FQ946" s="5"/>
      <c r="FR946" s="5"/>
      <c r="FS946" s="5"/>
      <c r="FT946" s="5"/>
      <c r="FU946" s="5"/>
      <c r="FV946" s="5"/>
      <c r="FW946" s="5"/>
      <c r="FX946" s="5"/>
      <c r="FY946" s="5"/>
      <c r="FZ946" s="5"/>
      <c r="GA946" s="5"/>
      <c r="GB946" s="5"/>
      <c r="GC946" s="5"/>
      <c r="GD946" s="5"/>
      <c r="GE946" s="5"/>
      <c r="GF946" s="5"/>
      <c r="GG946" s="5"/>
      <c r="GH946" s="5"/>
      <c r="GI946" s="5"/>
      <c r="GJ946" s="5"/>
      <c r="GK946" s="5"/>
      <c r="GL946" s="5"/>
      <c r="GM946" s="5"/>
      <c r="GN946" s="5"/>
      <c r="GO946" s="5"/>
      <c r="GP946" s="5"/>
      <c r="GQ946" s="5"/>
      <c r="GR946" s="5"/>
      <c r="GS946" s="5"/>
      <c r="GT946" s="5"/>
      <c r="GU946" s="5"/>
      <c r="GV946" s="5"/>
      <c r="GW946" s="5"/>
      <c r="GX946" s="5"/>
      <c r="GY946" s="5"/>
      <c r="GZ946" s="5"/>
      <c r="HA946" s="5"/>
      <c r="HB946" s="5"/>
      <c r="HC946" s="5"/>
      <c r="HD946" s="5"/>
      <c r="HE946" s="5"/>
      <c r="HF946" s="5"/>
      <c r="HG946" s="5"/>
      <c r="HH946" s="5"/>
      <c r="HI946" s="5"/>
      <c r="HJ946" s="5"/>
      <c r="HK946" s="5"/>
      <c r="HL946" s="5"/>
      <c r="HM946" s="5"/>
      <c r="HN946" s="5"/>
      <c r="HO946" s="5"/>
      <c r="HP946" s="5"/>
      <c r="HQ946" s="5"/>
      <c r="HR946" s="5"/>
      <c r="HS946" s="5"/>
      <c r="HT946" s="5"/>
      <c r="HU946" s="5"/>
      <c r="HV946" s="5"/>
      <c r="HW946" s="5"/>
      <c r="HX946" s="5"/>
      <c r="HY946" s="5"/>
      <c r="HZ946" s="5"/>
      <c r="IA946" s="5"/>
      <c r="IB946" s="5"/>
      <c r="IC946" s="5"/>
      <c r="ID946" s="5"/>
      <c r="IE946" s="5"/>
      <c r="IF946" s="5"/>
      <c r="IG946" s="5"/>
      <c r="IH946" s="5"/>
      <c r="II946" s="5"/>
      <c r="IJ946" s="5"/>
      <c r="IK946" s="5"/>
      <c r="IL946" s="5"/>
      <c r="IM946" s="5"/>
      <c r="IN946" s="5"/>
      <c r="IO946" s="5"/>
      <c r="IP946" s="5"/>
      <c r="IQ946" s="5"/>
      <c r="IR946" s="5"/>
      <c r="IS946" s="5"/>
      <c r="IT946" s="5"/>
      <c r="IU946" s="5"/>
      <c r="IV946" s="5"/>
    </row>
    <row r="947" spans="1:256" s="210" customFormat="1">
      <c r="A947" s="122"/>
      <c r="B947" s="116"/>
      <c r="C947" s="117"/>
      <c r="D947" s="118"/>
      <c r="E947" s="119"/>
      <c r="F947" s="120"/>
      <c r="G947" s="121"/>
      <c r="H947" s="6"/>
      <c r="I947" s="40"/>
      <c r="J947" s="41"/>
      <c r="K947" s="42"/>
      <c r="L947" s="38"/>
      <c r="N947" s="39"/>
      <c r="O947" s="39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/>
      <c r="CP947" s="5"/>
      <c r="CQ947" s="5"/>
      <c r="CR947" s="5"/>
      <c r="CS947" s="5"/>
      <c r="CT947" s="5"/>
      <c r="CU947" s="5"/>
      <c r="CV947" s="5"/>
      <c r="CW947" s="5"/>
      <c r="CX947" s="5"/>
      <c r="CY947" s="5"/>
      <c r="CZ947" s="5"/>
      <c r="DA947" s="5"/>
      <c r="DB947" s="5"/>
      <c r="DC947" s="5"/>
      <c r="DD947" s="5"/>
      <c r="DE947" s="5"/>
      <c r="DF947" s="5"/>
      <c r="DG947" s="5"/>
      <c r="DH947" s="5"/>
      <c r="DI947" s="5"/>
      <c r="DJ947" s="5"/>
      <c r="DK947" s="5"/>
      <c r="DL947" s="5"/>
      <c r="DM947" s="5"/>
      <c r="DN947" s="5"/>
      <c r="DO947" s="5"/>
      <c r="DP947" s="5"/>
      <c r="DQ947" s="5"/>
      <c r="DR947" s="5"/>
      <c r="DS947" s="5"/>
      <c r="DT947" s="5"/>
      <c r="DU947" s="5"/>
      <c r="DV947" s="5"/>
      <c r="DW947" s="5"/>
      <c r="DX947" s="5"/>
      <c r="DY947" s="5"/>
      <c r="DZ947" s="5"/>
      <c r="EA947" s="5"/>
      <c r="EB947" s="5"/>
      <c r="EC947" s="5"/>
      <c r="ED947" s="5"/>
      <c r="EE947" s="5"/>
      <c r="EF947" s="5"/>
      <c r="EG947" s="5"/>
      <c r="EH947" s="5"/>
      <c r="EI947" s="5"/>
      <c r="EJ947" s="5"/>
      <c r="EK947" s="5"/>
      <c r="EL947" s="5"/>
      <c r="EM947" s="5"/>
      <c r="EN947" s="5"/>
      <c r="EO947" s="5"/>
      <c r="EP947" s="5"/>
      <c r="EQ947" s="5"/>
      <c r="ER947" s="5"/>
      <c r="ES947" s="5"/>
      <c r="ET947" s="5"/>
      <c r="EU947" s="5"/>
      <c r="EV947" s="5"/>
      <c r="EW947" s="5"/>
      <c r="EX947" s="5"/>
      <c r="EY947" s="5"/>
      <c r="EZ947" s="5"/>
      <c r="FA947" s="5"/>
      <c r="FB947" s="5"/>
      <c r="FC947" s="5"/>
      <c r="FD947" s="5"/>
      <c r="FE947" s="5"/>
      <c r="FF947" s="5"/>
      <c r="FG947" s="5"/>
      <c r="FH947" s="5"/>
      <c r="FI947" s="5"/>
      <c r="FJ947" s="5"/>
      <c r="FK947" s="5"/>
      <c r="FL947" s="5"/>
      <c r="FM947" s="5"/>
      <c r="FN947" s="5"/>
      <c r="FO947" s="5"/>
      <c r="FP947" s="5"/>
      <c r="FQ947" s="5"/>
      <c r="FR947" s="5"/>
      <c r="FS947" s="5"/>
      <c r="FT947" s="5"/>
      <c r="FU947" s="5"/>
      <c r="FV947" s="5"/>
      <c r="FW947" s="5"/>
      <c r="FX947" s="5"/>
      <c r="FY947" s="5"/>
      <c r="FZ947" s="5"/>
      <c r="GA947" s="5"/>
      <c r="GB947" s="5"/>
      <c r="GC947" s="5"/>
      <c r="GD947" s="5"/>
      <c r="GE947" s="5"/>
      <c r="GF947" s="5"/>
      <c r="GG947" s="5"/>
      <c r="GH947" s="5"/>
      <c r="GI947" s="5"/>
      <c r="GJ947" s="5"/>
      <c r="GK947" s="5"/>
      <c r="GL947" s="5"/>
      <c r="GM947" s="5"/>
      <c r="GN947" s="5"/>
      <c r="GO947" s="5"/>
      <c r="GP947" s="5"/>
      <c r="GQ947" s="5"/>
      <c r="GR947" s="5"/>
      <c r="GS947" s="5"/>
      <c r="GT947" s="5"/>
      <c r="GU947" s="5"/>
      <c r="GV947" s="5"/>
      <c r="GW947" s="5"/>
      <c r="GX947" s="5"/>
      <c r="GY947" s="5"/>
      <c r="GZ947" s="5"/>
      <c r="HA947" s="5"/>
      <c r="HB947" s="5"/>
      <c r="HC947" s="5"/>
      <c r="HD947" s="5"/>
      <c r="HE947" s="5"/>
      <c r="HF947" s="5"/>
      <c r="HG947" s="5"/>
      <c r="HH947" s="5"/>
      <c r="HI947" s="5"/>
      <c r="HJ947" s="5"/>
      <c r="HK947" s="5"/>
      <c r="HL947" s="5"/>
      <c r="HM947" s="5"/>
      <c r="HN947" s="5"/>
      <c r="HO947" s="5"/>
      <c r="HP947" s="5"/>
      <c r="HQ947" s="5"/>
      <c r="HR947" s="5"/>
      <c r="HS947" s="5"/>
      <c r="HT947" s="5"/>
      <c r="HU947" s="5"/>
      <c r="HV947" s="5"/>
      <c r="HW947" s="5"/>
      <c r="HX947" s="5"/>
      <c r="HY947" s="5"/>
      <c r="HZ947" s="5"/>
      <c r="IA947" s="5"/>
      <c r="IB947" s="5"/>
      <c r="IC947" s="5"/>
      <c r="ID947" s="5"/>
      <c r="IE947" s="5"/>
      <c r="IF947" s="5"/>
      <c r="IG947" s="5"/>
      <c r="IH947" s="5"/>
      <c r="II947" s="5"/>
      <c r="IJ947" s="5"/>
      <c r="IK947" s="5"/>
      <c r="IL947" s="5"/>
      <c r="IM947" s="5"/>
      <c r="IN947" s="5"/>
      <c r="IO947" s="5"/>
      <c r="IP947" s="5"/>
      <c r="IQ947" s="5"/>
      <c r="IR947" s="5"/>
      <c r="IS947" s="5"/>
      <c r="IT947" s="5"/>
      <c r="IU947" s="5"/>
      <c r="IV947" s="5"/>
    </row>
    <row r="948" spans="1:256" s="210" customFormat="1">
      <c r="A948" s="122"/>
      <c r="B948" s="116"/>
      <c r="C948" s="117"/>
      <c r="D948" s="118"/>
      <c r="E948" s="119"/>
      <c r="F948" s="120"/>
      <c r="G948" s="121"/>
      <c r="H948" s="6"/>
      <c r="I948" s="40"/>
      <c r="J948" s="41"/>
      <c r="K948" s="42"/>
      <c r="L948" s="38"/>
      <c r="N948" s="39"/>
      <c r="O948" s="39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/>
      <c r="CP948" s="5"/>
      <c r="CQ948" s="5"/>
      <c r="CR948" s="5"/>
      <c r="CS948" s="5"/>
      <c r="CT948" s="5"/>
      <c r="CU948" s="5"/>
      <c r="CV948" s="5"/>
      <c r="CW948" s="5"/>
      <c r="CX948" s="5"/>
      <c r="CY948" s="5"/>
      <c r="CZ948" s="5"/>
      <c r="DA948" s="5"/>
      <c r="DB948" s="5"/>
      <c r="DC948" s="5"/>
      <c r="DD948" s="5"/>
      <c r="DE948" s="5"/>
      <c r="DF948" s="5"/>
      <c r="DG948" s="5"/>
      <c r="DH948" s="5"/>
      <c r="DI948" s="5"/>
      <c r="DJ948" s="5"/>
      <c r="DK948" s="5"/>
      <c r="DL948" s="5"/>
      <c r="DM948" s="5"/>
      <c r="DN948" s="5"/>
      <c r="DO948" s="5"/>
      <c r="DP948" s="5"/>
      <c r="DQ948" s="5"/>
      <c r="DR948" s="5"/>
      <c r="DS948" s="5"/>
      <c r="DT948" s="5"/>
      <c r="DU948" s="5"/>
      <c r="DV948" s="5"/>
      <c r="DW948" s="5"/>
      <c r="DX948" s="5"/>
      <c r="DY948" s="5"/>
      <c r="DZ948" s="5"/>
      <c r="EA948" s="5"/>
      <c r="EB948" s="5"/>
      <c r="EC948" s="5"/>
      <c r="ED948" s="5"/>
      <c r="EE948" s="5"/>
      <c r="EF948" s="5"/>
      <c r="EG948" s="5"/>
      <c r="EH948" s="5"/>
      <c r="EI948" s="5"/>
      <c r="EJ948" s="5"/>
      <c r="EK948" s="5"/>
      <c r="EL948" s="5"/>
      <c r="EM948" s="5"/>
      <c r="EN948" s="5"/>
      <c r="EO948" s="5"/>
      <c r="EP948" s="5"/>
      <c r="EQ948" s="5"/>
      <c r="ER948" s="5"/>
      <c r="ES948" s="5"/>
      <c r="ET948" s="5"/>
      <c r="EU948" s="5"/>
      <c r="EV948" s="5"/>
      <c r="EW948" s="5"/>
      <c r="EX948" s="5"/>
      <c r="EY948" s="5"/>
      <c r="EZ948" s="5"/>
      <c r="FA948" s="5"/>
      <c r="FB948" s="5"/>
      <c r="FC948" s="5"/>
      <c r="FD948" s="5"/>
      <c r="FE948" s="5"/>
      <c r="FF948" s="5"/>
      <c r="FG948" s="5"/>
      <c r="FH948" s="5"/>
      <c r="FI948" s="5"/>
      <c r="FJ948" s="5"/>
      <c r="FK948" s="5"/>
      <c r="FL948" s="5"/>
      <c r="FM948" s="5"/>
      <c r="FN948" s="5"/>
      <c r="FO948" s="5"/>
      <c r="FP948" s="5"/>
      <c r="FQ948" s="5"/>
      <c r="FR948" s="5"/>
      <c r="FS948" s="5"/>
      <c r="FT948" s="5"/>
      <c r="FU948" s="5"/>
      <c r="FV948" s="5"/>
      <c r="FW948" s="5"/>
      <c r="FX948" s="5"/>
      <c r="FY948" s="5"/>
      <c r="FZ948" s="5"/>
      <c r="GA948" s="5"/>
      <c r="GB948" s="5"/>
      <c r="GC948" s="5"/>
      <c r="GD948" s="5"/>
      <c r="GE948" s="5"/>
      <c r="GF948" s="5"/>
      <c r="GG948" s="5"/>
      <c r="GH948" s="5"/>
      <c r="GI948" s="5"/>
      <c r="GJ948" s="5"/>
      <c r="GK948" s="5"/>
      <c r="GL948" s="5"/>
      <c r="GM948" s="5"/>
      <c r="GN948" s="5"/>
      <c r="GO948" s="5"/>
      <c r="GP948" s="5"/>
      <c r="GQ948" s="5"/>
      <c r="GR948" s="5"/>
      <c r="GS948" s="5"/>
      <c r="GT948" s="5"/>
      <c r="GU948" s="5"/>
      <c r="GV948" s="5"/>
      <c r="GW948" s="5"/>
      <c r="GX948" s="5"/>
      <c r="GY948" s="5"/>
      <c r="GZ948" s="5"/>
      <c r="HA948" s="5"/>
      <c r="HB948" s="5"/>
      <c r="HC948" s="5"/>
      <c r="HD948" s="5"/>
      <c r="HE948" s="5"/>
      <c r="HF948" s="5"/>
      <c r="HG948" s="5"/>
      <c r="HH948" s="5"/>
      <c r="HI948" s="5"/>
      <c r="HJ948" s="5"/>
      <c r="HK948" s="5"/>
      <c r="HL948" s="5"/>
      <c r="HM948" s="5"/>
      <c r="HN948" s="5"/>
      <c r="HO948" s="5"/>
      <c r="HP948" s="5"/>
      <c r="HQ948" s="5"/>
      <c r="HR948" s="5"/>
      <c r="HS948" s="5"/>
      <c r="HT948" s="5"/>
      <c r="HU948" s="5"/>
      <c r="HV948" s="5"/>
      <c r="HW948" s="5"/>
      <c r="HX948" s="5"/>
      <c r="HY948" s="5"/>
      <c r="HZ948" s="5"/>
      <c r="IA948" s="5"/>
      <c r="IB948" s="5"/>
      <c r="IC948" s="5"/>
      <c r="ID948" s="5"/>
      <c r="IE948" s="5"/>
      <c r="IF948" s="5"/>
      <c r="IG948" s="5"/>
      <c r="IH948" s="5"/>
      <c r="II948" s="5"/>
      <c r="IJ948" s="5"/>
      <c r="IK948" s="5"/>
      <c r="IL948" s="5"/>
      <c r="IM948" s="5"/>
      <c r="IN948" s="5"/>
      <c r="IO948" s="5"/>
      <c r="IP948" s="5"/>
      <c r="IQ948" s="5"/>
      <c r="IR948" s="5"/>
      <c r="IS948" s="5"/>
      <c r="IT948" s="5"/>
      <c r="IU948" s="5"/>
      <c r="IV948" s="5"/>
    </row>
    <row r="949" spans="1:256" s="210" customFormat="1">
      <c r="A949" s="122"/>
      <c r="B949" s="116"/>
      <c r="C949" s="117"/>
      <c r="D949" s="118"/>
      <c r="E949" s="119"/>
      <c r="F949" s="120"/>
      <c r="G949" s="121"/>
      <c r="H949" s="6"/>
      <c r="I949" s="40"/>
      <c r="J949" s="41"/>
      <c r="K949" s="42"/>
      <c r="L949" s="38"/>
      <c r="N949" s="39"/>
      <c r="O949" s="39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/>
      <c r="CP949" s="5"/>
      <c r="CQ949" s="5"/>
      <c r="CR949" s="5"/>
      <c r="CS949" s="5"/>
      <c r="CT949" s="5"/>
      <c r="CU949" s="5"/>
      <c r="CV949" s="5"/>
      <c r="CW949" s="5"/>
      <c r="CX949" s="5"/>
      <c r="CY949" s="5"/>
      <c r="CZ949" s="5"/>
      <c r="DA949" s="5"/>
      <c r="DB949" s="5"/>
      <c r="DC949" s="5"/>
      <c r="DD949" s="5"/>
      <c r="DE949" s="5"/>
      <c r="DF949" s="5"/>
      <c r="DG949" s="5"/>
      <c r="DH949" s="5"/>
      <c r="DI949" s="5"/>
      <c r="DJ949" s="5"/>
      <c r="DK949" s="5"/>
      <c r="DL949" s="5"/>
      <c r="DM949" s="5"/>
      <c r="DN949" s="5"/>
      <c r="DO949" s="5"/>
      <c r="DP949" s="5"/>
      <c r="DQ949" s="5"/>
      <c r="DR949" s="5"/>
      <c r="DS949" s="5"/>
      <c r="DT949" s="5"/>
      <c r="DU949" s="5"/>
      <c r="DV949" s="5"/>
      <c r="DW949" s="5"/>
      <c r="DX949" s="5"/>
      <c r="DY949" s="5"/>
      <c r="DZ949" s="5"/>
      <c r="EA949" s="5"/>
      <c r="EB949" s="5"/>
      <c r="EC949" s="5"/>
      <c r="ED949" s="5"/>
      <c r="EE949" s="5"/>
      <c r="EF949" s="5"/>
      <c r="EG949" s="5"/>
      <c r="EH949" s="5"/>
      <c r="EI949" s="5"/>
      <c r="EJ949" s="5"/>
      <c r="EK949" s="5"/>
      <c r="EL949" s="5"/>
      <c r="EM949" s="5"/>
      <c r="EN949" s="5"/>
      <c r="EO949" s="5"/>
      <c r="EP949" s="5"/>
      <c r="EQ949" s="5"/>
      <c r="ER949" s="5"/>
      <c r="ES949" s="5"/>
      <c r="ET949" s="5"/>
      <c r="EU949" s="5"/>
      <c r="EV949" s="5"/>
      <c r="EW949" s="5"/>
      <c r="EX949" s="5"/>
      <c r="EY949" s="5"/>
      <c r="EZ949" s="5"/>
      <c r="FA949" s="5"/>
      <c r="FB949" s="5"/>
      <c r="FC949" s="5"/>
      <c r="FD949" s="5"/>
      <c r="FE949" s="5"/>
      <c r="FF949" s="5"/>
      <c r="FG949" s="5"/>
      <c r="FH949" s="5"/>
      <c r="FI949" s="5"/>
      <c r="FJ949" s="5"/>
      <c r="FK949" s="5"/>
      <c r="FL949" s="5"/>
      <c r="FM949" s="5"/>
      <c r="FN949" s="5"/>
      <c r="FO949" s="5"/>
      <c r="FP949" s="5"/>
      <c r="FQ949" s="5"/>
      <c r="FR949" s="5"/>
      <c r="FS949" s="5"/>
      <c r="FT949" s="5"/>
      <c r="FU949" s="5"/>
      <c r="FV949" s="5"/>
      <c r="FW949" s="5"/>
      <c r="FX949" s="5"/>
      <c r="FY949" s="5"/>
      <c r="FZ949" s="5"/>
      <c r="GA949" s="5"/>
      <c r="GB949" s="5"/>
      <c r="GC949" s="5"/>
      <c r="GD949" s="5"/>
      <c r="GE949" s="5"/>
      <c r="GF949" s="5"/>
      <c r="GG949" s="5"/>
      <c r="GH949" s="5"/>
      <c r="GI949" s="5"/>
      <c r="GJ949" s="5"/>
      <c r="GK949" s="5"/>
      <c r="GL949" s="5"/>
      <c r="GM949" s="5"/>
      <c r="GN949" s="5"/>
      <c r="GO949" s="5"/>
      <c r="GP949" s="5"/>
      <c r="GQ949" s="5"/>
      <c r="GR949" s="5"/>
      <c r="GS949" s="5"/>
      <c r="GT949" s="5"/>
      <c r="GU949" s="5"/>
      <c r="GV949" s="5"/>
      <c r="GW949" s="5"/>
      <c r="GX949" s="5"/>
      <c r="GY949" s="5"/>
      <c r="GZ949" s="5"/>
      <c r="HA949" s="5"/>
      <c r="HB949" s="5"/>
      <c r="HC949" s="5"/>
      <c r="HD949" s="5"/>
      <c r="HE949" s="5"/>
      <c r="HF949" s="5"/>
      <c r="HG949" s="5"/>
      <c r="HH949" s="5"/>
      <c r="HI949" s="5"/>
      <c r="HJ949" s="5"/>
      <c r="HK949" s="5"/>
      <c r="HL949" s="5"/>
      <c r="HM949" s="5"/>
      <c r="HN949" s="5"/>
      <c r="HO949" s="5"/>
      <c r="HP949" s="5"/>
      <c r="HQ949" s="5"/>
      <c r="HR949" s="5"/>
      <c r="HS949" s="5"/>
      <c r="HT949" s="5"/>
      <c r="HU949" s="5"/>
      <c r="HV949" s="5"/>
      <c r="HW949" s="5"/>
      <c r="HX949" s="5"/>
      <c r="HY949" s="5"/>
      <c r="HZ949" s="5"/>
      <c r="IA949" s="5"/>
      <c r="IB949" s="5"/>
      <c r="IC949" s="5"/>
      <c r="ID949" s="5"/>
      <c r="IE949" s="5"/>
      <c r="IF949" s="5"/>
      <c r="IG949" s="5"/>
      <c r="IH949" s="5"/>
      <c r="II949" s="5"/>
      <c r="IJ949" s="5"/>
      <c r="IK949" s="5"/>
      <c r="IL949" s="5"/>
      <c r="IM949" s="5"/>
      <c r="IN949" s="5"/>
      <c r="IO949" s="5"/>
      <c r="IP949" s="5"/>
      <c r="IQ949" s="5"/>
      <c r="IR949" s="5"/>
      <c r="IS949" s="5"/>
      <c r="IT949" s="5"/>
      <c r="IU949" s="5"/>
      <c r="IV949" s="5"/>
    </row>
    <row r="950" spans="1:256" s="210" customFormat="1">
      <c r="A950" s="122"/>
      <c r="B950" s="116"/>
      <c r="C950" s="117"/>
      <c r="D950" s="118"/>
      <c r="E950" s="119"/>
      <c r="F950" s="120"/>
      <c r="G950" s="121"/>
      <c r="H950" s="6"/>
      <c r="I950" s="40"/>
      <c r="J950" s="41"/>
      <c r="K950" s="42"/>
      <c r="L950" s="38"/>
      <c r="N950" s="39"/>
      <c r="O950" s="39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5"/>
      <c r="DW950" s="5"/>
      <c r="DX950" s="5"/>
      <c r="DY950" s="5"/>
      <c r="DZ950" s="5"/>
      <c r="EA950" s="5"/>
      <c r="EB950" s="5"/>
      <c r="EC950" s="5"/>
      <c r="ED950" s="5"/>
      <c r="EE950" s="5"/>
      <c r="EF950" s="5"/>
      <c r="EG950" s="5"/>
      <c r="EH950" s="5"/>
      <c r="EI950" s="5"/>
      <c r="EJ950" s="5"/>
      <c r="EK950" s="5"/>
      <c r="EL950" s="5"/>
      <c r="EM950" s="5"/>
      <c r="EN950" s="5"/>
      <c r="EO950" s="5"/>
      <c r="EP950" s="5"/>
      <c r="EQ950" s="5"/>
      <c r="ER950" s="5"/>
      <c r="ES950" s="5"/>
      <c r="ET950" s="5"/>
      <c r="EU950" s="5"/>
      <c r="EV950" s="5"/>
      <c r="EW950" s="5"/>
      <c r="EX950" s="5"/>
      <c r="EY950" s="5"/>
      <c r="EZ950" s="5"/>
      <c r="FA950" s="5"/>
      <c r="FB950" s="5"/>
      <c r="FC950" s="5"/>
      <c r="FD950" s="5"/>
      <c r="FE950" s="5"/>
      <c r="FF950" s="5"/>
      <c r="FG950" s="5"/>
      <c r="FH950" s="5"/>
      <c r="FI950" s="5"/>
      <c r="FJ950" s="5"/>
      <c r="FK950" s="5"/>
      <c r="FL950" s="5"/>
      <c r="FM950" s="5"/>
      <c r="FN950" s="5"/>
      <c r="FO950" s="5"/>
      <c r="FP950" s="5"/>
      <c r="FQ950" s="5"/>
      <c r="FR950" s="5"/>
      <c r="FS950" s="5"/>
      <c r="FT950" s="5"/>
      <c r="FU950" s="5"/>
      <c r="FV950" s="5"/>
      <c r="FW950" s="5"/>
      <c r="FX950" s="5"/>
      <c r="FY950" s="5"/>
      <c r="FZ950" s="5"/>
      <c r="GA950" s="5"/>
      <c r="GB950" s="5"/>
      <c r="GC950" s="5"/>
      <c r="GD950" s="5"/>
      <c r="GE950" s="5"/>
      <c r="GF950" s="5"/>
      <c r="GG950" s="5"/>
      <c r="GH950" s="5"/>
      <c r="GI950" s="5"/>
      <c r="GJ950" s="5"/>
      <c r="GK950" s="5"/>
      <c r="GL950" s="5"/>
      <c r="GM950" s="5"/>
      <c r="GN950" s="5"/>
      <c r="GO950" s="5"/>
      <c r="GP950" s="5"/>
      <c r="GQ950" s="5"/>
      <c r="GR950" s="5"/>
      <c r="GS950" s="5"/>
      <c r="GT950" s="5"/>
      <c r="GU950" s="5"/>
      <c r="GV950" s="5"/>
      <c r="GW950" s="5"/>
      <c r="GX950" s="5"/>
      <c r="GY950" s="5"/>
      <c r="GZ950" s="5"/>
      <c r="HA950" s="5"/>
      <c r="HB950" s="5"/>
      <c r="HC950" s="5"/>
      <c r="HD950" s="5"/>
      <c r="HE950" s="5"/>
      <c r="HF950" s="5"/>
      <c r="HG950" s="5"/>
      <c r="HH950" s="5"/>
      <c r="HI950" s="5"/>
      <c r="HJ950" s="5"/>
      <c r="HK950" s="5"/>
      <c r="HL950" s="5"/>
      <c r="HM950" s="5"/>
      <c r="HN950" s="5"/>
      <c r="HO950" s="5"/>
      <c r="HP950" s="5"/>
      <c r="HQ950" s="5"/>
      <c r="HR950" s="5"/>
      <c r="HS950" s="5"/>
      <c r="HT950" s="5"/>
      <c r="HU950" s="5"/>
      <c r="HV950" s="5"/>
      <c r="HW950" s="5"/>
      <c r="HX950" s="5"/>
      <c r="HY950" s="5"/>
      <c r="HZ950" s="5"/>
      <c r="IA950" s="5"/>
      <c r="IB950" s="5"/>
      <c r="IC950" s="5"/>
      <c r="ID950" s="5"/>
      <c r="IE950" s="5"/>
      <c r="IF950" s="5"/>
      <c r="IG950" s="5"/>
      <c r="IH950" s="5"/>
      <c r="II950" s="5"/>
      <c r="IJ950" s="5"/>
      <c r="IK950" s="5"/>
      <c r="IL950" s="5"/>
      <c r="IM950" s="5"/>
      <c r="IN950" s="5"/>
      <c r="IO950" s="5"/>
      <c r="IP950" s="5"/>
      <c r="IQ950" s="5"/>
      <c r="IR950" s="5"/>
      <c r="IS950" s="5"/>
      <c r="IT950" s="5"/>
      <c r="IU950" s="5"/>
      <c r="IV950" s="5"/>
    </row>
    <row r="951" spans="1:256" s="210" customFormat="1">
      <c r="A951" s="122"/>
      <c r="B951" s="116"/>
      <c r="C951" s="117"/>
      <c r="D951" s="118"/>
      <c r="E951" s="119"/>
      <c r="F951" s="120"/>
      <c r="G951" s="121"/>
      <c r="H951" s="6"/>
      <c r="I951" s="40"/>
      <c r="J951" s="41"/>
      <c r="K951" s="42"/>
      <c r="L951" s="38"/>
      <c r="N951" s="39"/>
      <c r="O951" s="39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/>
      <c r="CP951" s="5"/>
      <c r="CQ951" s="5"/>
      <c r="CR951" s="5"/>
      <c r="CS951" s="5"/>
      <c r="CT951" s="5"/>
      <c r="CU951" s="5"/>
      <c r="CV951" s="5"/>
      <c r="CW951" s="5"/>
      <c r="CX951" s="5"/>
      <c r="CY951" s="5"/>
      <c r="CZ951" s="5"/>
      <c r="DA951" s="5"/>
      <c r="DB951" s="5"/>
      <c r="DC951" s="5"/>
      <c r="DD951" s="5"/>
      <c r="DE951" s="5"/>
      <c r="DF951" s="5"/>
      <c r="DG951" s="5"/>
      <c r="DH951" s="5"/>
      <c r="DI951" s="5"/>
      <c r="DJ951" s="5"/>
      <c r="DK951" s="5"/>
      <c r="DL951" s="5"/>
      <c r="DM951" s="5"/>
      <c r="DN951" s="5"/>
      <c r="DO951" s="5"/>
      <c r="DP951" s="5"/>
      <c r="DQ951" s="5"/>
      <c r="DR951" s="5"/>
      <c r="DS951" s="5"/>
      <c r="DT951" s="5"/>
      <c r="DU951" s="5"/>
      <c r="DV951" s="5"/>
      <c r="DW951" s="5"/>
      <c r="DX951" s="5"/>
      <c r="DY951" s="5"/>
      <c r="DZ951" s="5"/>
      <c r="EA951" s="5"/>
      <c r="EB951" s="5"/>
      <c r="EC951" s="5"/>
      <c r="ED951" s="5"/>
      <c r="EE951" s="5"/>
      <c r="EF951" s="5"/>
      <c r="EG951" s="5"/>
      <c r="EH951" s="5"/>
      <c r="EI951" s="5"/>
      <c r="EJ951" s="5"/>
      <c r="EK951" s="5"/>
      <c r="EL951" s="5"/>
      <c r="EM951" s="5"/>
      <c r="EN951" s="5"/>
      <c r="EO951" s="5"/>
      <c r="EP951" s="5"/>
      <c r="EQ951" s="5"/>
      <c r="ER951" s="5"/>
      <c r="ES951" s="5"/>
      <c r="ET951" s="5"/>
      <c r="EU951" s="5"/>
      <c r="EV951" s="5"/>
      <c r="EW951" s="5"/>
      <c r="EX951" s="5"/>
      <c r="EY951" s="5"/>
      <c r="EZ951" s="5"/>
      <c r="FA951" s="5"/>
      <c r="FB951" s="5"/>
      <c r="FC951" s="5"/>
      <c r="FD951" s="5"/>
      <c r="FE951" s="5"/>
      <c r="FF951" s="5"/>
      <c r="FG951" s="5"/>
      <c r="FH951" s="5"/>
      <c r="FI951" s="5"/>
      <c r="FJ951" s="5"/>
      <c r="FK951" s="5"/>
      <c r="FL951" s="5"/>
      <c r="FM951" s="5"/>
      <c r="FN951" s="5"/>
      <c r="FO951" s="5"/>
      <c r="FP951" s="5"/>
      <c r="FQ951" s="5"/>
      <c r="FR951" s="5"/>
      <c r="FS951" s="5"/>
      <c r="FT951" s="5"/>
      <c r="FU951" s="5"/>
      <c r="FV951" s="5"/>
      <c r="FW951" s="5"/>
      <c r="FX951" s="5"/>
      <c r="FY951" s="5"/>
      <c r="FZ951" s="5"/>
      <c r="GA951" s="5"/>
      <c r="GB951" s="5"/>
      <c r="GC951" s="5"/>
      <c r="GD951" s="5"/>
      <c r="GE951" s="5"/>
      <c r="GF951" s="5"/>
      <c r="GG951" s="5"/>
      <c r="GH951" s="5"/>
      <c r="GI951" s="5"/>
      <c r="GJ951" s="5"/>
      <c r="GK951" s="5"/>
      <c r="GL951" s="5"/>
      <c r="GM951" s="5"/>
      <c r="GN951" s="5"/>
      <c r="GO951" s="5"/>
      <c r="GP951" s="5"/>
      <c r="GQ951" s="5"/>
      <c r="GR951" s="5"/>
      <c r="GS951" s="5"/>
      <c r="GT951" s="5"/>
      <c r="GU951" s="5"/>
      <c r="GV951" s="5"/>
      <c r="GW951" s="5"/>
      <c r="GX951" s="5"/>
      <c r="GY951" s="5"/>
      <c r="GZ951" s="5"/>
      <c r="HA951" s="5"/>
      <c r="HB951" s="5"/>
      <c r="HC951" s="5"/>
      <c r="HD951" s="5"/>
      <c r="HE951" s="5"/>
      <c r="HF951" s="5"/>
      <c r="HG951" s="5"/>
      <c r="HH951" s="5"/>
      <c r="HI951" s="5"/>
      <c r="HJ951" s="5"/>
      <c r="HK951" s="5"/>
      <c r="HL951" s="5"/>
      <c r="HM951" s="5"/>
      <c r="HN951" s="5"/>
      <c r="HO951" s="5"/>
      <c r="HP951" s="5"/>
      <c r="HQ951" s="5"/>
      <c r="HR951" s="5"/>
      <c r="HS951" s="5"/>
      <c r="HT951" s="5"/>
      <c r="HU951" s="5"/>
      <c r="HV951" s="5"/>
      <c r="HW951" s="5"/>
      <c r="HX951" s="5"/>
      <c r="HY951" s="5"/>
      <c r="HZ951" s="5"/>
      <c r="IA951" s="5"/>
      <c r="IB951" s="5"/>
      <c r="IC951" s="5"/>
      <c r="ID951" s="5"/>
      <c r="IE951" s="5"/>
      <c r="IF951" s="5"/>
      <c r="IG951" s="5"/>
      <c r="IH951" s="5"/>
      <c r="II951" s="5"/>
      <c r="IJ951" s="5"/>
      <c r="IK951" s="5"/>
      <c r="IL951" s="5"/>
      <c r="IM951" s="5"/>
      <c r="IN951" s="5"/>
      <c r="IO951" s="5"/>
      <c r="IP951" s="5"/>
      <c r="IQ951" s="5"/>
      <c r="IR951" s="5"/>
      <c r="IS951" s="5"/>
      <c r="IT951" s="5"/>
      <c r="IU951" s="5"/>
      <c r="IV951" s="5"/>
    </row>
    <row r="952" spans="1:256" s="210" customFormat="1">
      <c r="A952" s="122"/>
      <c r="B952" s="116"/>
      <c r="C952" s="117"/>
      <c r="D952" s="118"/>
      <c r="E952" s="119"/>
      <c r="F952" s="120"/>
      <c r="G952" s="121"/>
      <c r="H952" s="6"/>
      <c r="I952" s="40"/>
      <c r="J952" s="41"/>
      <c r="K952" s="42"/>
      <c r="L952" s="38"/>
      <c r="N952" s="39"/>
      <c r="O952" s="39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/>
      <c r="CP952" s="5"/>
      <c r="CQ952" s="5"/>
      <c r="CR952" s="5"/>
      <c r="CS952" s="5"/>
      <c r="CT952" s="5"/>
      <c r="CU952" s="5"/>
      <c r="CV952" s="5"/>
      <c r="CW952" s="5"/>
      <c r="CX952" s="5"/>
      <c r="CY952" s="5"/>
      <c r="CZ952" s="5"/>
      <c r="DA952" s="5"/>
      <c r="DB952" s="5"/>
      <c r="DC952" s="5"/>
      <c r="DD952" s="5"/>
      <c r="DE952" s="5"/>
      <c r="DF952" s="5"/>
      <c r="DG952" s="5"/>
      <c r="DH952" s="5"/>
      <c r="DI952" s="5"/>
      <c r="DJ952" s="5"/>
      <c r="DK952" s="5"/>
      <c r="DL952" s="5"/>
      <c r="DM952" s="5"/>
      <c r="DN952" s="5"/>
      <c r="DO952" s="5"/>
      <c r="DP952" s="5"/>
      <c r="DQ952" s="5"/>
      <c r="DR952" s="5"/>
      <c r="DS952" s="5"/>
      <c r="DT952" s="5"/>
      <c r="DU952" s="5"/>
      <c r="DV952" s="5"/>
      <c r="DW952" s="5"/>
      <c r="DX952" s="5"/>
      <c r="DY952" s="5"/>
      <c r="DZ952" s="5"/>
      <c r="EA952" s="5"/>
      <c r="EB952" s="5"/>
      <c r="EC952" s="5"/>
      <c r="ED952" s="5"/>
      <c r="EE952" s="5"/>
      <c r="EF952" s="5"/>
      <c r="EG952" s="5"/>
      <c r="EH952" s="5"/>
      <c r="EI952" s="5"/>
      <c r="EJ952" s="5"/>
      <c r="EK952" s="5"/>
      <c r="EL952" s="5"/>
      <c r="EM952" s="5"/>
      <c r="EN952" s="5"/>
      <c r="EO952" s="5"/>
      <c r="EP952" s="5"/>
      <c r="EQ952" s="5"/>
      <c r="ER952" s="5"/>
      <c r="ES952" s="5"/>
      <c r="ET952" s="5"/>
      <c r="EU952" s="5"/>
      <c r="EV952" s="5"/>
      <c r="EW952" s="5"/>
      <c r="EX952" s="5"/>
      <c r="EY952" s="5"/>
      <c r="EZ952" s="5"/>
      <c r="FA952" s="5"/>
      <c r="FB952" s="5"/>
      <c r="FC952" s="5"/>
      <c r="FD952" s="5"/>
      <c r="FE952" s="5"/>
      <c r="FF952" s="5"/>
      <c r="FG952" s="5"/>
      <c r="FH952" s="5"/>
      <c r="FI952" s="5"/>
      <c r="FJ952" s="5"/>
      <c r="FK952" s="5"/>
      <c r="FL952" s="5"/>
      <c r="FM952" s="5"/>
      <c r="FN952" s="5"/>
      <c r="FO952" s="5"/>
      <c r="FP952" s="5"/>
      <c r="FQ952" s="5"/>
      <c r="FR952" s="5"/>
      <c r="FS952" s="5"/>
      <c r="FT952" s="5"/>
      <c r="FU952" s="5"/>
      <c r="FV952" s="5"/>
      <c r="FW952" s="5"/>
      <c r="FX952" s="5"/>
      <c r="FY952" s="5"/>
      <c r="FZ952" s="5"/>
      <c r="GA952" s="5"/>
      <c r="GB952" s="5"/>
      <c r="GC952" s="5"/>
      <c r="GD952" s="5"/>
      <c r="GE952" s="5"/>
      <c r="GF952" s="5"/>
      <c r="GG952" s="5"/>
      <c r="GH952" s="5"/>
      <c r="GI952" s="5"/>
      <c r="GJ952" s="5"/>
      <c r="GK952" s="5"/>
      <c r="GL952" s="5"/>
      <c r="GM952" s="5"/>
      <c r="GN952" s="5"/>
      <c r="GO952" s="5"/>
      <c r="GP952" s="5"/>
      <c r="GQ952" s="5"/>
      <c r="GR952" s="5"/>
      <c r="GS952" s="5"/>
      <c r="GT952" s="5"/>
      <c r="GU952" s="5"/>
      <c r="GV952" s="5"/>
      <c r="GW952" s="5"/>
      <c r="GX952" s="5"/>
      <c r="GY952" s="5"/>
      <c r="GZ952" s="5"/>
      <c r="HA952" s="5"/>
      <c r="HB952" s="5"/>
      <c r="HC952" s="5"/>
      <c r="HD952" s="5"/>
      <c r="HE952" s="5"/>
      <c r="HF952" s="5"/>
      <c r="HG952" s="5"/>
      <c r="HH952" s="5"/>
      <c r="HI952" s="5"/>
      <c r="HJ952" s="5"/>
      <c r="HK952" s="5"/>
      <c r="HL952" s="5"/>
      <c r="HM952" s="5"/>
      <c r="HN952" s="5"/>
      <c r="HO952" s="5"/>
      <c r="HP952" s="5"/>
      <c r="HQ952" s="5"/>
      <c r="HR952" s="5"/>
      <c r="HS952" s="5"/>
      <c r="HT952" s="5"/>
      <c r="HU952" s="5"/>
      <c r="HV952" s="5"/>
      <c r="HW952" s="5"/>
      <c r="HX952" s="5"/>
      <c r="HY952" s="5"/>
      <c r="HZ952" s="5"/>
      <c r="IA952" s="5"/>
      <c r="IB952" s="5"/>
      <c r="IC952" s="5"/>
      <c r="ID952" s="5"/>
      <c r="IE952" s="5"/>
      <c r="IF952" s="5"/>
      <c r="IG952" s="5"/>
      <c r="IH952" s="5"/>
      <c r="II952" s="5"/>
      <c r="IJ952" s="5"/>
      <c r="IK952" s="5"/>
      <c r="IL952" s="5"/>
      <c r="IM952" s="5"/>
      <c r="IN952" s="5"/>
      <c r="IO952" s="5"/>
      <c r="IP952" s="5"/>
      <c r="IQ952" s="5"/>
      <c r="IR952" s="5"/>
      <c r="IS952" s="5"/>
      <c r="IT952" s="5"/>
      <c r="IU952" s="5"/>
      <c r="IV952" s="5"/>
    </row>
    <row r="953" spans="1:256" s="210" customFormat="1">
      <c r="A953" s="122"/>
      <c r="B953" s="116"/>
      <c r="C953" s="117"/>
      <c r="D953" s="118"/>
      <c r="E953" s="119"/>
      <c r="F953" s="120"/>
      <c r="G953" s="121"/>
      <c r="H953" s="6"/>
      <c r="I953" s="40"/>
      <c r="J953" s="41"/>
      <c r="K953" s="42"/>
      <c r="L953" s="38"/>
      <c r="N953" s="39"/>
      <c r="O953" s="39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/>
      <c r="CP953" s="5"/>
      <c r="CQ953" s="5"/>
      <c r="CR953" s="5"/>
      <c r="CS953" s="5"/>
      <c r="CT953" s="5"/>
      <c r="CU953" s="5"/>
      <c r="CV953" s="5"/>
      <c r="CW953" s="5"/>
      <c r="CX953" s="5"/>
      <c r="CY953" s="5"/>
      <c r="CZ953" s="5"/>
      <c r="DA953" s="5"/>
      <c r="DB953" s="5"/>
      <c r="DC953" s="5"/>
      <c r="DD953" s="5"/>
      <c r="DE953" s="5"/>
      <c r="DF953" s="5"/>
      <c r="DG953" s="5"/>
      <c r="DH953" s="5"/>
      <c r="DI953" s="5"/>
      <c r="DJ953" s="5"/>
      <c r="DK953" s="5"/>
      <c r="DL953" s="5"/>
      <c r="DM953" s="5"/>
      <c r="DN953" s="5"/>
      <c r="DO953" s="5"/>
      <c r="DP953" s="5"/>
      <c r="DQ953" s="5"/>
      <c r="DR953" s="5"/>
      <c r="DS953" s="5"/>
      <c r="DT953" s="5"/>
      <c r="DU953" s="5"/>
      <c r="DV953" s="5"/>
      <c r="DW953" s="5"/>
      <c r="DX953" s="5"/>
      <c r="DY953" s="5"/>
      <c r="DZ953" s="5"/>
      <c r="EA953" s="5"/>
      <c r="EB953" s="5"/>
      <c r="EC953" s="5"/>
      <c r="ED953" s="5"/>
      <c r="EE953" s="5"/>
      <c r="EF953" s="5"/>
      <c r="EG953" s="5"/>
      <c r="EH953" s="5"/>
      <c r="EI953" s="5"/>
      <c r="EJ953" s="5"/>
      <c r="EK953" s="5"/>
      <c r="EL953" s="5"/>
      <c r="EM953" s="5"/>
      <c r="EN953" s="5"/>
      <c r="EO953" s="5"/>
      <c r="EP953" s="5"/>
      <c r="EQ953" s="5"/>
      <c r="ER953" s="5"/>
      <c r="ES953" s="5"/>
      <c r="ET953" s="5"/>
      <c r="EU953" s="5"/>
      <c r="EV953" s="5"/>
      <c r="EW953" s="5"/>
      <c r="EX953" s="5"/>
      <c r="EY953" s="5"/>
      <c r="EZ953" s="5"/>
      <c r="FA953" s="5"/>
      <c r="FB953" s="5"/>
      <c r="FC953" s="5"/>
      <c r="FD953" s="5"/>
      <c r="FE953" s="5"/>
      <c r="FF953" s="5"/>
      <c r="FG953" s="5"/>
      <c r="FH953" s="5"/>
      <c r="FI953" s="5"/>
      <c r="FJ953" s="5"/>
      <c r="FK953" s="5"/>
      <c r="FL953" s="5"/>
      <c r="FM953" s="5"/>
      <c r="FN953" s="5"/>
      <c r="FO953" s="5"/>
      <c r="FP953" s="5"/>
      <c r="FQ953" s="5"/>
      <c r="FR953" s="5"/>
      <c r="FS953" s="5"/>
      <c r="FT953" s="5"/>
      <c r="FU953" s="5"/>
      <c r="FV953" s="5"/>
      <c r="FW953" s="5"/>
      <c r="FX953" s="5"/>
      <c r="FY953" s="5"/>
      <c r="FZ953" s="5"/>
      <c r="GA953" s="5"/>
      <c r="GB953" s="5"/>
      <c r="GC953" s="5"/>
      <c r="GD953" s="5"/>
      <c r="GE953" s="5"/>
      <c r="GF953" s="5"/>
      <c r="GG953" s="5"/>
      <c r="GH953" s="5"/>
      <c r="GI953" s="5"/>
      <c r="GJ953" s="5"/>
      <c r="GK953" s="5"/>
      <c r="GL953" s="5"/>
      <c r="GM953" s="5"/>
      <c r="GN953" s="5"/>
      <c r="GO953" s="5"/>
      <c r="GP953" s="5"/>
      <c r="GQ953" s="5"/>
      <c r="GR953" s="5"/>
      <c r="GS953" s="5"/>
      <c r="GT953" s="5"/>
      <c r="GU953" s="5"/>
      <c r="GV953" s="5"/>
      <c r="GW953" s="5"/>
      <c r="GX953" s="5"/>
      <c r="GY953" s="5"/>
      <c r="GZ953" s="5"/>
      <c r="HA953" s="5"/>
      <c r="HB953" s="5"/>
      <c r="HC953" s="5"/>
      <c r="HD953" s="5"/>
      <c r="HE953" s="5"/>
      <c r="HF953" s="5"/>
      <c r="HG953" s="5"/>
      <c r="HH953" s="5"/>
      <c r="HI953" s="5"/>
      <c r="HJ953" s="5"/>
      <c r="HK953" s="5"/>
      <c r="HL953" s="5"/>
      <c r="HM953" s="5"/>
      <c r="HN953" s="5"/>
      <c r="HO953" s="5"/>
      <c r="HP953" s="5"/>
      <c r="HQ953" s="5"/>
      <c r="HR953" s="5"/>
      <c r="HS953" s="5"/>
      <c r="HT953" s="5"/>
      <c r="HU953" s="5"/>
      <c r="HV953" s="5"/>
      <c r="HW953" s="5"/>
      <c r="HX953" s="5"/>
      <c r="HY953" s="5"/>
      <c r="HZ953" s="5"/>
      <c r="IA953" s="5"/>
      <c r="IB953" s="5"/>
      <c r="IC953" s="5"/>
      <c r="ID953" s="5"/>
      <c r="IE953" s="5"/>
      <c r="IF953" s="5"/>
      <c r="IG953" s="5"/>
      <c r="IH953" s="5"/>
      <c r="II953" s="5"/>
      <c r="IJ953" s="5"/>
      <c r="IK953" s="5"/>
      <c r="IL953" s="5"/>
      <c r="IM953" s="5"/>
      <c r="IN953" s="5"/>
      <c r="IO953" s="5"/>
      <c r="IP953" s="5"/>
      <c r="IQ953" s="5"/>
      <c r="IR953" s="5"/>
      <c r="IS953" s="5"/>
      <c r="IT953" s="5"/>
      <c r="IU953" s="5"/>
      <c r="IV953" s="5"/>
    </row>
    <row r="954" spans="1:256" s="210" customFormat="1">
      <c r="A954" s="122"/>
      <c r="B954" s="116"/>
      <c r="C954" s="117"/>
      <c r="D954" s="118"/>
      <c r="E954" s="119"/>
      <c r="F954" s="120"/>
      <c r="G954" s="121"/>
      <c r="H954" s="6"/>
      <c r="I954" s="40"/>
      <c r="J954" s="41"/>
      <c r="K954" s="42"/>
      <c r="L954" s="38"/>
      <c r="N954" s="39"/>
      <c r="O954" s="39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5"/>
      <c r="DW954" s="5"/>
      <c r="DX954" s="5"/>
      <c r="DY954" s="5"/>
      <c r="DZ954" s="5"/>
      <c r="EA954" s="5"/>
      <c r="EB954" s="5"/>
      <c r="EC954" s="5"/>
      <c r="ED954" s="5"/>
      <c r="EE954" s="5"/>
      <c r="EF954" s="5"/>
      <c r="EG954" s="5"/>
      <c r="EH954" s="5"/>
      <c r="EI954" s="5"/>
      <c r="EJ954" s="5"/>
      <c r="EK954" s="5"/>
      <c r="EL954" s="5"/>
      <c r="EM954" s="5"/>
      <c r="EN954" s="5"/>
      <c r="EO954" s="5"/>
      <c r="EP954" s="5"/>
      <c r="EQ954" s="5"/>
      <c r="ER954" s="5"/>
      <c r="ES954" s="5"/>
      <c r="ET954" s="5"/>
      <c r="EU954" s="5"/>
      <c r="EV954" s="5"/>
      <c r="EW954" s="5"/>
      <c r="EX954" s="5"/>
      <c r="EY954" s="5"/>
      <c r="EZ954" s="5"/>
      <c r="FA954" s="5"/>
      <c r="FB954" s="5"/>
      <c r="FC954" s="5"/>
      <c r="FD954" s="5"/>
      <c r="FE954" s="5"/>
      <c r="FF954" s="5"/>
      <c r="FG954" s="5"/>
      <c r="FH954" s="5"/>
      <c r="FI954" s="5"/>
      <c r="FJ954" s="5"/>
      <c r="FK954" s="5"/>
      <c r="FL954" s="5"/>
      <c r="FM954" s="5"/>
      <c r="FN954" s="5"/>
      <c r="FO954" s="5"/>
      <c r="FP954" s="5"/>
      <c r="FQ954" s="5"/>
      <c r="FR954" s="5"/>
      <c r="FS954" s="5"/>
      <c r="FT954" s="5"/>
      <c r="FU954" s="5"/>
      <c r="FV954" s="5"/>
      <c r="FW954" s="5"/>
      <c r="FX954" s="5"/>
      <c r="FY954" s="5"/>
      <c r="FZ954" s="5"/>
      <c r="GA954" s="5"/>
      <c r="GB954" s="5"/>
      <c r="GC954" s="5"/>
      <c r="GD954" s="5"/>
      <c r="GE954" s="5"/>
      <c r="GF954" s="5"/>
      <c r="GG954" s="5"/>
      <c r="GH954" s="5"/>
      <c r="GI954" s="5"/>
      <c r="GJ954" s="5"/>
      <c r="GK954" s="5"/>
      <c r="GL954" s="5"/>
      <c r="GM954" s="5"/>
      <c r="GN954" s="5"/>
      <c r="GO954" s="5"/>
      <c r="GP954" s="5"/>
      <c r="GQ954" s="5"/>
      <c r="GR954" s="5"/>
      <c r="GS954" s="5"/>
      <c r="GT954" s="5"/>
      <c r="GU954" s="5"/>
      <c r="GV954" s="5"/>
      <c r="GW954" s="5"/>
      <c r="GX954" s="5"/>
      <c r="GY954" s="5"/>
      <c r="GZ954" s="5"/>
      <c r="HA954" s="5"/>
      <c r="HB954" s="5"/>
      <c r="HC954" s="5"/>
      <c r="HD954" s="5"/>
      <c r="HE954" s="5"/>
      <c r="HF954" s="5"/>
      <c r="HG954" s="5"/>
      <c r="HH954" s="5"/>
      <c r="HI954" s="5"/>
      <c r="HJ954" s="5"/>
      <c r="HK954" s="5"/>
      <c r="HL954" s="5"/>
      <c r="HM954" s="5"/>
      <c r="HN954" s="5"/>
      <c r="HO954" s="5"/>
      <c r="HP954" s="5"/>
      <c r="HQ954" s="5"/>
      <c r="HR954" s="5"/>
      <c r="HS954" s="5"/>
      <c r="HT954" s="5"/>
      <c r="HU954" s="5"/>
      <c r="HV954" s="5"/>
      <c r="HW954" s="5"/>
      <c r="HX954" s="5"/>
      <c r="HY954" s="5"/>
      <c r="HZ954" s="5"/>
      <c r="IA954" s="5"/>
      <c r="IB954" s="5"/>
      <c r="IC954" s="5"/>
      <c r="ID954" s="5"/>
      <c r="IE954" s="5"/>
      <c r="IF954" s="5"/>
      <c r="IG954" s="5"/>
      <c r="IH954" s="5"/>
      <c r="II954" s="5"/>
      <c r="IJ954" s="5"/>
      <c r="IK954" s="5"/>
      <c r="IL954" s="5"/>
      <c r="IM954" s="5"/>
      <c r="IN954" s="5"/>
      <c r="IO954" s="5"/>
      <c r="IP954" s="5"/>
      <c r="IQ954" s="5"/>
      <c r="IR954" s="5"/>
      <c r="IS954" s="5"/>
      <c r="IT954" s="5"/>
      <c r="IU954" s="5"/>
      <c r="IV954" s="5"/>
    </row>
    <row r="956" spans="1:256" s="210" customFormat="1">
      <c r="A956" s="122"/>
      <c r="B956" s="116"/>
      <c r="C956" s="117"/>
      <c r="D956" s="118"/>
      <c r="E956" s="119"/>
      <c r="F956" s="120"/>
      <c r="G956" s="121"/>
      <c r="H956" s="6"/>
      <c r="I956" s="40"/>
      <c r="J956" s="41"/>
      <c r="K956" s="42"/>
      <c r="L956" s="38"/>
      <c r="N956" s="39"/>
      <c r="O956" s="39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/>
      <c r="CP956" s="5"/>
      <c r="CQ956" s="5"/>
      <c r="CR956" s="5"/>
      <c r="CS956" s="5"/>
      <c r="CT956" s="5"/>
      <c r="CU956" s="5"/>
      <c r="CV956" s="5"/>
      <c r="CW956" s="5"/>
      <c r="CX956" s="5"/>
      <c r="CY956" s="5"/>
      <c r="CZ956" s="5"/>
      <c r="DA956" s="5"/>
      <c r="DB956" s="5"/>
      <c r="DC956" s="5"/>
      <c r="DD956" s="5"/>
      <c r="DE956" s="5"/>
      <c r="DF956" s="5"/>
      <c r="DG956" s="5"/>
      <c r="DH956" s="5"/>
      <c r="DI956" s="5"/>
      <c r="DJ956" s="5"/>
      <c r="DK956" s="5"/>
      <c r="DL956" s="5"/>
      <c r="DM956" s="5"/>
      <c r="DN956" s="5"/>
      <c r="DO956" s="5"/>
      <c r="DP956" s="5"/>
      <c r="DQ956" s="5"/>
      <c r="DR956" s="5"/>
      <c r="DS956" s="5"/>
      <c r="DT956" s="5"/>
      <c r="DU956" s="5"/>
      <c r="DV956" s="5"/>
      <c r="DW956" s="5"/>
      <c r="DX956" s="5"/>
      <c r="DY956" s="5"/>
      <c r="DZ956" s="5"/>
      <c r="EA956" s="5"/>
      <c r="EB956" s="5"/>
      <c r="EC956" s="5"/>
      <c r="ED956" s="5"/>
      <c r="EE956" s="5"/>
      <c r="EF956" s="5"/>
      <c r="EG956" s="5"/>
      <c r="EH956" s="5"/>
      <c r="EI956" s="5"/>
      <c r="EJ956" s="5"/>
      <c r="EK956" s="5"/>
      <c r="EL956" s="5"/>
      <c r="EM956" s="5"/>
      <c r="EN956" s="5"/>
      <c r="EO956" s="5"/>
      <c r="EP956" s="5"/>
      <c r="EQ956" s="5"/>
      <c r="ER956" s="5"/>
      <c r="ES956" s="5"/>
      <c r="ET956" s="5"/>
      <c r="EU956" s="5"/>
      <c r="EV956" s="5"/>
      <c r="EW956" s="5"/>
      <c r="EX956" s="5"/>
      <c r="EY956" s="5"/>
      <c r="EZ956" s="5"/>
      <c r="FA956" s="5"/>
      <c r="FB956" s="5"/>
      <c r="FC956" s="5"/>
      <c r="FD956" s="5"/>
      <c r="FE956" s="5"/>
      <c r="FF956" s="5"/>
      <c r="FG956" s="5"/>
      <c r="FH956" s="5"/>
      <c r="FI956" s="5"/>
      <c r="FJ956" s="5"/>
      <c r="FK956" s="5"/>
      <c r="FL956" s="5"/>
      <c r="FM956" s="5"/>
      <c r="FN956" s="5"/>
      <c r="FO956" s="5"/>
      <c r="FP956" s="5"/>
      <c r="FQ956" s="5"/>
      <c r="FR956" s="5"/>
      <c r="FS956" s="5"/>
      <c r="FT956" s="5"/>
      <c r="FU956" s="5"/>
      <c r="FV956" s="5"/>
      <c r="FW956" s="5"/>
      <c r="FX956" s="5"/>
      <c r="FY956" s="5"/>
      <c r="FZ956" s="5"/>
      <c r="GA956" s="5"/>
      <c r="GB956" s="5"/>
      <c r="GC956" s="5"/>
      <c r="GD956" s="5"/>
      <c r="GE956" s="5"/>
      <c r="GF956" s="5"/>
      <c r="GG956" s="5"/>
      <c r="GH956" s="5"/>
      <c r="GI956" s="5"/>
      <c r="GJ956" s="5"/>
      <c r="GK956" s="5"/>
      <c r="GL956" s="5"/>
      <c r="GM956" s="5"/>
      <c r="GN956" s="5"/>
      <c r="GO956" s="5"/>
      <c r="GP956" s="5"/>
      <c r="GQ956" s="5"/>
      <c r="GR956" s="5"/>
      <c r="GS956" s="5"/>
      <c r="GT956" s="5"/>
      <c r="GU956" s="5"/>
      <c r="GV956" s="5"/>
      <c r="GW956" s="5"/>
      <c r="GX956" s="5"/>
      <c r="GY956" s="5"/>
      <c r="GZ956" s="5"/>
      <c r="HA956" s="5"/>
      <c r="HB956" s="5"/>
      <c r="HC956" s="5"/>
      <c r="HD956" s="5"/>
      <c r="HE956" s="5"/>
      <c r="HF956" s="5"/>
      <c r="HG956" s="5"/>
      <c r="HH956" s="5"/>
      <c r="HI956" s="5"/>
      <c r="HJ956" s="5"/>
      <c r="HK956" s="5"/>
      <c r="HL956" s="5"/>
      <c r="HM956" s="5"/>
      <c r="HN956" s="5"/>
      <c r="HO956" s="5"/>
      <c r="HP956" s="5"/>
      <c r="HQ956" s="5"/>
      <c r="HR956" s="5"/>
      <c r="HS956" s="5"/>
      <c r="HT956" s="5"/>
      <c r="HU956" s="5"/>
      <c r="HV956" s="5"/>
      <c r="HW956" s="5"/>
      <c r="HX956" s="5"/>
      <c r="HY956" s="5"/>
      <c r="HZ956" s="5"/>
      <c r="IA956" s="5"/>
      <c r="IB956" s="5"/>
      <c r="IC956" s="5"/>
      <c r="ID956" s="5"/>
      <c r="IE956" s="5"/>
      <c r="IF956" s="5"/>
      <c r="IG956" s="5"/>
      <c r="IH956" s="5"/>
      <c r="II956" s="5"/>
      <c r="IJ956" s="5"/>
      <c r="IK956" s="5"/>
      <c r="IL956" s="5"/>
      <c r="IM956" s="5"/>
      <c r="IN956" s="5"/>
      <c r="IO956" s="5"/>
      <c r="IP956" s="5"/>
      <c r="IQ956" s="5"/>
      <c r="IR956" s="5"/>
      <c r="IS956" s="5"/>
      <c r="IT956" s="5"/>
      <c r="IU956" s="5"/>
      <c r="IV956" s="5"/>
    </row>
    <row r="957" spans="1:256" s="210" customFormat="1">
      <c r="A957" s="122"/>
      <c r="B957" s="116"/>
      <c r="C957" s="117"/>
      <c r="D957" s="118"/>
      <c r="E957" s="119"/>
      <c r="F957" s="120"/>
      <c r="G957" s="121"/>
      <c r="H957" s="6"/>
      <c r="I957" s="40"/>
      <c r="J957" s="41"/>
      <c r="K957" s="42"/>
      <c r="L957" s="38"/>
      <c r="N957" s="39"/>
      <c r="O957" s="39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  <c r="CH957" s="5"/>
      <c r="CI957" s="5"/>
      <c r="CJ957" s="5"/>
      <c r="CK957" s="5"/>
      <c r="CL957" s="5"/>
      <c r="CM957" s="5"/>
      <c r="CN957" s="5"/>
      <c r="CO957" s="5"/>
      <c r="CP957" s="5"/>
      <c r="CQ957" s="5"/>
      <c r="CR957" s="5"/>
      <c r="CS957" s="5"/>
      <c r="CT957" s="5"/>
      <c r="CU957" s="5"/>
      <c r="CV957" s="5"/>
      <c r="CW957" s="5"/>
      <c r="CX957" s="5"/>
      <c r="CY957" s="5"/>
      <c r="CZ957" s="5"/>
      <c r="DA957" s="5"/>
      <c r="DB957" s="5"/>
      <c r="DC957" s="5"/>
      <c r="DD957" s="5"/>
      <c r="DE957" s="5"/>
      <c r="DF957" s="5"/>
      <c r="DG957" s="5"/>
      <c r="DH957" s="5"/>
      <c r="DI957" s="5"/>
      <c r="DJ957" s="5"/>
      <c r="DK957" s="5"/>
      <c r="DL957" s="5"/>
      <c r="DM957" s="5"/>
      <c r="DN957" s="5"/>
      <c r="DO957" s="5"/>
      <c r="DP957" s="5"/>
      <c r="DQ957" s="5"/>
      <c r="DR957" s="5"/>
      <c r="DS957" s="5"/>
      <c r="DT957" s="5"/>
      <c r="DU957" s="5"/>
      <c r="DV957" s="5"/>
      <c r="DW957" s="5"/>
      <c r="DX957" s="5"/>
      <c r="DY957" s="5"/>
      <c r="DZ957" s="5"/>
      <c r="EA957" s="5"/>
      <c r="EB957" s="5"/>
      <c r="EC957" s="5"/>
      <c r="ED957" s="5"/>
      <c r="EE957" s="5"/>
      <c r="EF957" s="5"/>
      <c r="EG957" s="5"/>
      <c r="EH957" s="5"/>
      <c r="EI957" s="5"/>
      <c r="EJ957" s="5"/>
      <c r="EK957" s="5"/>
      <c r="EL957" s="5"/>
      <c r="EM957" s="5"/>
      <c r="EN957" s="5"/>
      <c r="EO957" s="5"/>
      <c r="EP957" s="5"/>
      <c r="EQ957" s="5"/>
      <c r="ER957" s="5"/>
      <c r="ES957" s="5"/>
      <c r="ET957" s="5"/>
      <c r="EU957" s="5"/>
      <c r="EV957" s="5"/>
      <c r="EW957" s="5"/>
      <c r="EX957" s="5"/>
      <c r="EY957" s="5"/>
      <c r="EZ957" s="5"/>
      <c r="FA957" s="5"/>
      <c r="FB957" s="5"/>
      <c r="FC957" s="5"/>
      <c r="FD957" s="5"/>
      <c r="FE957" s="5"/>
      <c r="FF957" s="5"/>
      <c r="FG957" s="5"/>
      <c r="FH957" s="5"/>
      <c r="FI957" s="5"/>
      <c r="FJ957" s="5"/>
      <c r="FK957" s="5"/>
      <c r="FL957" s="5"/>
      <c r="FM957" s="5"/>
      <c r="FN957" s="5"/>
      <c r="FO957" s="5"/>
      <c r="FP957" s="5"/>
      <c r="FQ957" s="5"/>
      <c r="FR957" s="5"/>
      <c r="FS957" s="5"/>
      <c r="FT957" s="5"/>
      <c r="FU957" s="5"/>
      <c r="FV957" s="5"/>
      <c r="FW957" s="5"/>
      <c r="FX957" s="5"/>
      <c r="FY957" s="5"/>
      <c r="FZ957" s="5"/>
      <c r="GA957" s="5"/>
      <c r="GB957" s="5"/>
      <c r="GC957" s="5"/>
      <c r="GD957" s="5"/>
      <c r="GE957" s="5"/>
      <c r="GF957" s="5"/>
      <c r="GG957" s="5"/>
      <c r="GH957" s="5"/>
      <c r="GI957" s="5"/>
      <c r="GJ957" s="5"/>
      <c r="GK957" s="5"/>
      <c r="GL957" s="5"/>
      <c r="GM957" s="5"/>
      <c r="GN957" s="5"/>
      <c r="GO957" s="5"/>
      <c r="GP957" s="5"/>
      <c r="GQ957" s="5"/>
      <c r="GR957" s="5"/>
      <c r="GS957" s="5"/>
      <c r="GT957" s="5"/>
      <c r="GU957" s="5"/>
      <c r="GV957" s="5"/>
      <c r="GW957" s="5"/>
      <c r="GX957" s="5"/>
      <c r="GY957" s="5"/>
      <c r="GZ957" s="5"/>
      <c r="HA957" s="5"/>
      <c r="HB957" s="5"/>
      <c r="HC957" s="5"/>
      <c r="HD957" s="5"/>
      <c r="HE957" s="5"/>
      <c r="HF957" s="5"/>
      <c r="HG957" s="5"/>
      <c r="HH957" s="5"/>
      <c r="HI957" s="5"/>
      <c r="HJ957" s="5"/>
      <c r="HK957" s="5"/>
      <c r="HL957" s="5"/>
      <c r="HM957" s="5"/>
      <c r="HN957" s="5"/>
      <c r="HO957" s="5"/>
      <c r="HP957" s="5"/>
      <c r="HQ957" s="5"/>
      <c r="HR957" s="5"/>
      <c r="HS957" s="5"/>
      <c r="HT957" s="5"/>
      <c r="HU957" s="5"/>
      <c r="HV957" s="5"/>
      <c r="HW957" s="5"/>
      <c r="HX957" s="5"/>
      <c r="HY957" s="5"/>
      <c r="HZ957" s="5"/>
      <c r="IA957" s="5"/>
      <c r="IB957" s="5"/>
      <c r="IC957" s="5"/>
      <c r="ID957" s="5"/>
      <c r="IE957" s="5"/>
      <c r="IF957" s="5"/>
      <c r="IG957" s="5"/>
      <c r="IH957" s="5"/>
      <c r="II957" s="5"/>
      <c r="IJ957" s="5"/>
      <c r="IK957" s="5"/>
      <c r="IL957" s="5"/>
      <c r="IM957" s="5"/>
      <c r="IN957" s="5"/>
      <c r="IO957" s="5"/>
      <c r="IP957" s="5"/>
      <c r="IQ957" s="5"/>
      <c r="IR957" s="5"/>
      <c r="IS957" s="5"/>
      <c r="IT957" s="5"/>
      <c r="IU957" s="5"/>
      <c r="IV957" s="5"/>
    </row>
    <row r="958" spans="1:256" s="210" customFormat="1">
      <c r="A958" s="122"/>
      <c r="B958" s="116"/>
      <c r="C958" s="117"/>
      <c r="D958" s="118"/>
      <c r="E958" s="119"/>
      <c r="F958" s="120"/>
      <c r="G958" s="121"/>
      <c r="H958" s="6"/>
      <c r="I958" s="40"/>
      <c r="J958" s="41"/>
      <c r="K958" s="42"/>
      <c r="L958" s="38"/>
      <c r="N958" s="39"/>
      <c r="O958" s="39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5"/>
      <c r="DW958" s="5"/>
      <c r="DX958" s="5"/>
      <c r="DY958" s="5"/>
      <c r="DZ958" s="5"/>
      <c r="EA958" s="5"/>
      <c r="EB958" s="5"/>
      <c r="EC958" s="5"/>
      <c r="ED958" s="5"/>
      <c r="EE958" s="5"/>
      <c r="EF958" s="5"/>
      <c r="EG958" s="5"/>
      <c r="EH958" s="5"/>
      <c r="EI958" s="5"/>
      <c r="EJ958" s="5"/>
      <c r="EK958" s="5"/>
      <c r="EL958" s="5"/>
      <c r="EM958" s="5"/>
      <c r="EN958" s="5"/>
      <c r="EO958" s="5"/>
      <c r="EP958" s="5"/>
      <c r="EQ958" s="5"/>
      <c r="ER958" s="5"/>
      <c r="ES958" s="5"/>
      <c r="ET958" s="5"/>
      <c r="EU958" s="5"/>
      <c r="EV958" s="5"/>
      <c r="EW958" s="5"/>
      <c r="EX958" s="5"/>
      <c r="EY958" s="5"/>
      <c r="EZ958" s="5"/>
      <c r="FA958" s="5"/>
      <c r="FB958" s="5"/>
      <c r="FC958" s="5"/>
      <c r="FD958" s="5"/>
      <c r="FE958" s="5"/>
      <c r="FF958" s="5"/>
      <c r="FG958" s="5"/>
      <c r="FH958" s="5"/>
      <c r="FI958" s="5"/>
      <c r="FJ958" s="5"/>
      <c r="FK958" s="5"/>
      <c r="FL958" s="5"/>
      <c r="FM958" s="5"/>
      <c r="FN958" s="5"/>
      <c r="FO958" s="5"/>
      <c r="FP958" s="5"/>
      <c r="FQ958" s="5"/>
      <c r="FR958" s="5"/>
      <c r="FS958" s="5"/>
      <c r="FT958" s="5"/>
      <c r="FU958" s="5"/>
      <c r="FV958" s="5"/>
      <c r="FW958" s="5"/>
      <c r="FX958" s="5"/>
      <c r="FY958" s="5"/>
      <c r="FZ958" s="5"/>
      <c r="GA958" s="5"/>
      <c r="GB958" s="5"/>
      <c r="GC958" s="5"/>
      <c r="GD958" s="5"/>
      <c r="GE958" s="5"/>
      <c r="GF958" s="5"/>
      <c r="GG958" s="5"/>
      <c r="GH958" s="5"/>
      <c r="GI958" s="5"/>
      <c r="GJ958" s="5"/>
      <c r="GK958" s="5"/>
      <c r="GL958" s="5"/>
      <c r="GM958" s="5"/>
      <c r="GN958" s="5"/>
      <c r="GO958" s="5"/>
      <c r="GP958" s="5"/>
      <c r="GQ958" s="5"/>
      <c r="GR958" s="5"/>
      <c r="GS958" s="5"/>
      <c r="GT958" s="5"/>
      <c r="GU958" s="5"/>
      <c r="GV958" s="5"/>
      <c r="GW958" s="5"/>
      <c r="GX958" s="5"/>
      <c r="GY958" s="5"/>
      <c r="GZ958" s="5"/>
      <c r="HA958" s="5"/>
      <c r="HB958" s="5"/>
      <c r="HC958" s="5"/>
      <c r="HD958" s="5"/>
      <c r="HE958" s="5"/>
      <c r="HF958" s="5"/>
      <c r="HG958" s="5"/>
      <c r="HH958" s="5"/>
      <c r="HI958" s="5"/>
      <c r="HJ958" s="5"/>
      <c r="HK958" s="5"/>
      <c r="HL958" s="5"/>
      <c r="HM958" s="5"/>
      <c r="HN958" s="5"/>
      <c r="HO958" s="5"/>
      <c r="HP958" s="5"/>
      <c r="HQ958" s="5"/>
      <c r="HR958" s="5"/>
      <c r="HS958" s="5"/>
      <c r="HT958" s="5"/>
      <c r="HU958" s="5"/>
      <c r="HV958" s="5"/>
      <c r="HW958" s="5"/>
      <c r="HX958" s="5"/>
      <c r="HY958" s="5"/>
      <c r="HZ958" s="5"/>
      <c r="IA958" s="5"/>
      <c r="IB958" s="5"/>
      <c r="IC958" s="5"/>
      <c r="ID958" s="5"/>
      <c r="IE958" s="5"/>
      <c r="IF958" s="5"/>
      <c r="IG958" s="5"/>
      <c r="IH958" s="5"/>
      <c r="II958" s="5"/>
      <c r="IJ958" s="5"/>
      <c r="IK958" s="5"/>
      <c r="IL958" s="5"/>
      <c r="IM958" s="5"/>
      <c r="IN958" s="5"/>
      <c r="IO958" s="5"/>
      <c r="IP958" s="5"/>
      <c r="IQ958" s="5"/>
      <c r="IR958" s="5"/>
      <c r="IS958" s="5"/>
      <c r="IT958" s="5"/>
      <c r="IU958" s="5"/>
      <c r="IV958" s="5"/>
    </row>
    <row r="959" spans="1:256" s="210" customFormat="1">
      <c r="A959" s="122"/>
      <c r="B959" s="116"/>
      <c r="C959" s="117"/>
      <c r="D959" s="118"/>
      <c r="E959" s="119"/>
      <c r="F959" s="120"/>
      <c r="G959" s="121"/>
      <c r="H959" s="6"/>
      <c r="I959" s="40"/>
      <c r="J959" s="41"/>
      <c r="K959" s="42"/>
      <c r="L959" s="38"/>
      <c r="N959" s="39"/>
      <c r="O959" s="39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  <c r="CH959" s="5"/>
      <c r="CI959" s="5"/>
      <c r="CJ959" s="5"/>
      <c r="CK959" s="5"/>
      <c r="CL959" s="5"/>
      <c r="CM959" s="5"/>
      <c r="CN959" s="5"/>
      <c r="CO959" s="5"/>
      <c r="CP959" s="5"/>
      <c r="CQ959" s="5"/>
      <c r="CR959" s="5"/>
      <c r="CS959" s="5"/>
      <c r="CT959" s="5"/>
      <c r="CU959" s="5"/>
      <c r="CV959" s="5"/>
      <c r="CW959" s="5"/>
      <c r="CX959" s="5"/>
      <c r="CY959" s="5"/>
      <c r="CZ959" s="5"/>
      <c r="DA959" s="5"/>
      <c r="DB959" s="5"/>
      <c r="DC959" s="5"/>
      <c r="DD959" s="5"/>
      <c r="DE959" s="5"/>
      <c r="DF959" s="5"/>
      <c r="DG959" s="5"/>
      <c r="DH959" s="5"/>
      <c r="DI959" s="5"/>
      <c r="DJ959" s="5"/>
      <c r="DK959" s="5"/>
      <c r="DL959" s="5"/>
      <c r="DM959" s="5"/>
      <c r="DN959" s="5"/>
      <c r="DO959" s="5"/>
      <c r="DP959" s="5"/>
      <c r="DQ959" s="5"/>
      <c r="DR959" s="5"/>
      <c r="DS959" s="5"/>
      <c r="DT959" s="5"/>
      <c r="DU959" s="5"/>
      <c r="DV959" s="5"/>
      <c r="DW959" s="5"/>
      <c r="DX959" s="5"/>
      <c r="DY959" s="5"/>
      <c r="DZ959" s="5"/>
      <c r="EA959" s="5"/>
      <c r="EB959" s="5"/>
      <c r="EC959" s="5"/>
      <c r="ED959" s="5"/>
      <c r="EE959" s="5"/>
      <c r="EF959" s="5"/>
      <c r="EG959" s="5"/>
      <c r="EH959" s="5"/>
      <c r="EI959" s="5"/>
      <c r="EJ959" s="5"/>
      <c r="EK959" s="5"/>
      <c r="EL959" s="5"/>
      <c r="EM959" s="5"/>
      <c r="EN959" s="5"/>
      <c r="EO959" s="5"/>
      <c r="EP959" s="5"/>
      <c r="EQ959" s="5"/>
      <c r="ER959" s="5"/>
      <c r="ES959" s="5"/>
      <c r="ET959" s="5"/>
      <c r="EU959" s="5"/>
      <c r="EV959" s="5"/>
      <c r="EW959" s="5"/>
      <c r="EX959" s="5"/>
      <c r="EY959" s="5"/>
      <c r="EZ959" s="5"/>
      <c r="FA959" s="5"/>
      <c r="FB959" s="5"/>
      <c r="FC959" s="5"/>
      <c r="FD959" s="5"/>
      <c r="FE959" s="5"/>
      <c r="FF959" s="5"/>
      <c r="FG959" s="5"/>
      <c r="FH959" s="5"/>
      <c r="FI959" s="5"/>
      <c r="FJ959" s="5"/>
      <c r="FK959" s="5"/>
      <c r="FL959" s="5"/>
      <c r="FM959" s="5"/>
      <c r="FN959" s="5"/>
      <c r="FO959" s="5"/>
      <c r="FP959" s="5"/>
      <c r="FQ959" s="5"/>
      <c r="FR959" s="5"/>
      <c r="FS959" s="5"/>
      <c r="FT959" s="5"/>
      <c r="FU959" s="5"/>
      <c r="FV959" s="5"/>
      <c r="FW959" s="5"/>
      <c r="FX959" s="5"/>
      <c r="FY959" s="5"/>
      <c r="FZ959" s="5"/>
      <c r="GA959" s="5"/>
      <c r="GB959" s="5"/>
      <c r="GC959" s="5"/>
      <c r="GD959" s="5"/>
      <c r="GE959" s="5"/>
      <c r="GF959" s="5"/>
      <c r="GG959" s="5"/>
      <c r="GH959" s="5"/>
      <c r="GI959" s="5"/>
      <c r="GJ959" s="5"/>
      <c r="GK959" s="5"/>
      <c r="GL959" s="5"/>
      <c r="GM959" s="5"/>
      <c r="GN959" s="5"/>
      <c r="GO959" s="5"/>
      <c r="GP959" s="5"/>
      <c r="GQ959" s="5"/>
      <c r="GR959" s="5"/>
      <c r="GS959" s="5"/>
      <c r="GT959" s="5"/>
      <c r="GU959" s="5"/>
      <c r="GV959" s="5"/>
      <c r="GW959" s="5"/>
      <c r="GX959" s="5"/>
      <c r="GY959" s="5"/>
      <c r="GZ959" s="5"/>
      <c r="HA959" s="5"/>
      <c r="HB959" s="5"/>
      <c r="HC959" s="5"/>
      <c r="HD959" s="5"/>
      <c r="HE959" s="5"/>
      <c r="HF959" s="5"/>
      <c r="HG959" s="5"/>
      <c r="HH959" s="5"/>
      <c r="HI959" s="5"/>
      <c r="HJ959" s="5"/>
      <c r="HK959" s="5"/>
      <c r="HL959" s="5"/>
      <c r="HM959" s="5"/>
      <c r="HN959" s="5"/>
      <c r="HO959" s="5"/>
      <c r="HP959" s="5"/>
      <c r="HQ959" s="5"/>
      <c r="HR959" s="5"/>
      <c r="HS959" s="5"/>
      <c r="HT959" s="5"/>
      <c r="HU959" s="5"/>
      <c r="HV959" s="5"/>
      <c r="HW959" s="5"/>
      <c r="HX959" s="5"/>
      <c r="HY959" s="5"/>
      <c r="HZ959" s="5"/>
      <c r="IA959" s="5"/>
      <c r="IB959" s="5"/>
      <c r="IC959" s="5"/>
      <c r="ID959" s="5"/>
      <c r="IE959" s="5"/>
      <c r="IF959" s="5"/>
      <c r="IG959" s="5"/>
      <c r="IH959" s="5"/>
      <c r="II959" s="5"/>
      <c r="IJ959" s="5"/>
      <c r="IK959" s="5"/>
      <c r="IL959" s="5"/>
      <c r="IM959" s="5"/>
      <c r="IN959" s="5"/>
      <c r="IO959" s="5"/>
      <c r="IP959" s="5"/>
      <c r="IQ959" s="5"/>
      <c r="IR959" s="5"/>
      <c r="IS959" s="5"/>
      <c r="IT959" s="5"/>
      <c r="IU959" s="5"/>
      <c r="IV959" s="5"/>
    </row>
    <row r="960" spans="1:256" s="210" customFormat="1">
      <c r="A960" s="122"/>
      <c r="B960" s="116"/>
      <c r="C960" s="117"/>
      <c r="D960" s="118"/>
      <c r="E960" s="119"/>
      <c r="F960" s="120"/>
      <c r="G960" s="121"/>
      <c r="H960" s="6"/>
      <c r="I960" s="40"/>
      <c r="J960" s="41"/>
      <c r="K960" s="42"/>
      <c r="L960" s="38"/>
      <c r="N960" s="39"/>
      <c r="O960" s="39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/>
      <c r="CP960" s="5"/>
      <c r="CQ960" s="5"/>
      <c r="CR960" s="5"/>
      <c r="CS960" s="5"/>
      <c r="CT960" s="5"/>
      <c r="CU960" s="5"/>
      <c r="CV960" s="5"/>
      <c r="CW960" s="5"/>
      <c r="CX960" s="5"/>
      <c r="CY960" s="5"/>
      <c r="CZ960" s="5"/>
      <c r="DA960" s="5"/>
      <c r="DB960" s="5"/>
      <c r="DC960" s="5"/>
      <c r="DD960" s="5"/>
      <c r="DE960" s="5"/>
      <c r="DF960" s="5"/>
      <c r="DG960" s="5"/>
      <c r="DH960" s="5"/>
      <c r="DI960" s="5"/>
      <c r="DJ960" s="5"/>
      <c r="DK960" s="5"/>
      <c r="DL960" s="5"/>
      <c r="DM960" s="5"/>
      <c r="DN960" s="5"/>
      <c r="DO960" s="5"/>
      <c r="DP960" s="5"/>
      <c r="DQ960" s="5"/>
      <c r="DR960" s="5"/>
      <c r="DS960" s="5"/>
      <c r="DT960" s="5"/>
      <c r="DU960" s="5"/>
      <c r="DV960" s="5"/>
      <c r="DW960" s="5"/>
      <c r="DX960" s="5"/>
      <c r="DY960" s="5"/>
      <c r="DZ960" s="5"/>
      <c r="EA960" s="5"/>
      <c r="EB960" s="5"/>
      <c r="EC960" s="5"/>
      <c r="ED960" s="5"/>
      <c r="EE960" s="5"/>
      <c r="EF960" s="5"/>
      <c r="EG960" s="5"/>
      <c r="EH960" s="5"/>
      <c r="EI960" s="5"/>
      <c r="EJ960" s="5"/>
      <c r="EK960" s="5"/>
      <c r="EL960" s="5"/>
      <c r="EM960" s="5"/>
      <c r="EN960" s="5"/>
      <c r="EO960" s="5"/>
      <c r="EP960" s="5"/>
      <c r="EQ960" s="5"/>
      <c r="ER960" s="5"/>
      <c r="ES960" s="5"/>
      <c r="ET960" s="5"/>
      <c r="EU960" s="5"/>
      <c r="EV960" s="5"/>
      <c r="EW960" s="5"/>
      <c r="EX960" s="5"/>
      <c r="EY960" s="5"/>
      <c r="EZ960" s="5"/>
      <c r="FA960" s="5"/>
      <c r="FB960" s="5"/>
      <c r="FC960" s="5"/>
      <c r="FD960" s="5"/>
      <c r="FE960" s="5"/>
      <c r="FF960" s="5"/>
      <c r="FG960" s="5"/>
      <c r="FH960" s="5"/>
      <c r="FI960" s="5"/>
      <c r="FJ960" s="5"/>
      <c r="FK960" s="5"/>
      <c r="FL960" s="5"/>
      <c r="FM960" s="5"/>
      <c r="FN960" s="5"/>
      <c r="FO960" s="5"/>
      <c r="FP960" s="5"/>
      <c r="FQ960" s="5"/>
      <c r="FR960" s="5"/>
      <c r="FS960" s="5"/>
      <c r="FT960" s="5"/>
      <c r="FU960" s="5"/>
      <c r="FV960" s="5"/>
      <c r="FW960" s="5"/>
      <c r="FX960" s="5"/>
      <c r="FY960" s="5"/>
      <c r="FZ960" s="5"/>
      <c r="GA960" s="5"/>
      <c r="GB960" s="5"/>
      <c r="GC960" s="5"/>
      <c r="GD960" s="5"/>
      <c r="GE960" s="5"/>
      <c r="GF960" s="5"/>
      <c r="GG960" s="5"/>
      <c r="GH960" s="5"/>
      <c r="GI960" s="5"/>
      <c r="GJ960" s="5"/>
      <c r="GK960" s="5"/>
      <c r="GL960" s="5"/>
      <c r="GM960" s="5"/>
      <c r="GN960" s="5"/>
      <c r="GO960" s="5"/>
      <c r="GP960" s="5"/>
      <c r="GQ960" s="5"/>
      <c r="GR960" s="5"/>
      <c r="GS960" s="5"/>
      <c r="GT960" s="5"/>
      <c r="GU960" s="5"/>
      <c r="GV960" s="5"/>
      <c r="GW960" s="5"/>
      <c r="GX960" s="5"/>
      <c r="GY960" s="5"/>
      <c r="GZ960" s="5"/>
      <c r="HA960" s="5"/>
      <c r="HB960" s="5"/>
      <c r="HC960" s="5"/>
      <c r="HD960" s="5"/>
      <c r="HE960" s="5"/>
      <c r="HF960" s="5"/>
      <c r="HG960" s="5"/>
      <c r="HH960" s="5"/>
      <c r="HI960" s="5"/>
      <c r="HJ960" s="5"/>
      <c r="HK960" s="5"/>
      <c r="HL960" s="5"/>
      <c r="HM960" s="5"/>
      <c r="HN960" s="5"/>
      <c r="HO960" s="5"/>
      <c r="HP960" s="5"/>
      <c r="HQ960" s="5"/>
      <c r="HR960" s="5"/>
      <c r="HS960" s="5"/>
      <c r="HT960" s="5"/>
      <c r="HU960" s="5"/>
      <c r="HV960" s="5"/>
      <c r="HW960" s="5"/>
      <c r="HX960" s="5"/>
      <c r="HY960" s="5"/>
      <c r="HZ960" s="5"/>
      <c r="IA960" s="5"/>
      <c r="IB960" s="5"/>
      <c r="IC960" s="5"/>
      <c r="ID960" s="5"/>
      <c r="IE960" s="5"/>
      <c r="IF960" s="5"/>
      <c r="IG960" s="5"/>
      <c r="IH960" s="5"/>
      <c r="II960" s="5"/>
      <c r="IJ960" s="5"/>
      <c r="IK960" s="5"/>
      <c r="IL960" s="5"/>
      <c r="IM960" s="5"/>
      <c r="IN960" s="5"/>
      <c r="IO960" s="5"/>
      <c r="IP960" s="5"/>
      <c r="IQ960" s="5"/>
      <c r="IR960" s="5"/>
      <c r="IS960" s="5"/>
      <c r="IT960" s="5"/>
      <c r="IU960" s="5"/>
      <c r="IV960" s="5"/>
    </row>
    <row r="961" spans="1:256" s="210" customFormat="1">
      <c r="A961" s="122"/>
      <c r="B961" s="116"/>
      <c r="C961" s="117"/>
      <c r="D961" s="118"/>
      <c r="E961" s="119"/>
      <c r="F961" s="120"/>
      <c r="G961" s="121"/>
      <c r="H961" s="6"/>
      <c r="I961" s="40"/>
      <c r="J961" s="41"/>
      <c r="K961" s="42"/>
      <c r="L961" s="38"/>
      <c r="N961" s="39"/>
      <c r="O961" s="39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  <c r="CH961" s="5"/>
      <c r="CI961" s="5"/>
      <c r="CJ961" s="5"/>
      <c r="CK961" s="5"/>
      <c r="CL961" s="5"/>
      <c r="CM961" s="5"/>
      <c r="CN961" s="5"/>
      <c r="CO961" s="5"/>
      <c r="CP961" s="5"/>
      <c r="CQ961" s="5"/>
      <c r="CR961" s="5"/>
      <c r="CS961" s="5"/>
      <c r="CT961" s="5"/>
      <c r="CU961" s="5"/>
      <c r="CV961" s="5"/>
      <c r="CW961" s="5"/>
      <c r="CX961" s="5"/>
      <c r="CY961" s="5"/>
      <c r="CZ961" s="5"/>
      <c r="DA961" s="5"/>
      <c r="DB961" s="5"/>
      <c r="DC961" s="5"/>
      <c r="DD961" s="5"/>
      <c r="DE961" s="5"/>
      <c r="DF961" s="5"/>
      <c r="DG961" s="5"/>
      <c r="DH961" s="5"/>
      <c r="DI961" s="5"/>
      <c r="DJ961" s="5"/>
      <c r="DK961" s="5"/>
      <c r="DL961" s="5"/>
      <c r="DM961" s="5"/>
      <c r="DN961" s="5"/>
      <c r="DO961" s="5"/>
      <c r="DP961" s="5"/>
      <c r="DQ961" s="5"/>
      <c r="DR961" s="5"/>
      <c r="DS961" s="5"/>
      <c r="DT961" s="5"/>
      <c r="DU961" s="5"/>
      <c r="DV961" s="5"/>
      <c r="DW961" s="5"/>
      <c r="DX961" s="5"/>
      <c r="DY961" s="5"/>
      <c r="DZ961" s="5"/>
      <c r="EA961" s="5"/>
      <c r="EB961" s="5"/>
      <c r="EC961" s="5"/>
      <c r="ED961" s="5"/>
      <c r="EE961" s="5"/>
      <c r="EF961" s="5"/>
      <c r="EG961" s="5"/>
      <c r="EH961" s="5"/>
      <c r="EI961" s="5"/>
      <c r="EJ961" s="5"/>
      <c r="EK961" s="5"/>
      <c r="EL961" s="5"/>
      <c r="EM961" s="5"/>
      <c r="EN961" s="5"/>
      <c r="EO961" s="5"/>
      <c r="EP961" s="5"/>
      <c r="EQ961" s="5"/>
      <c r="ER961" s="5"/>
      <c r="ES961" s="5"/>
      <c r="ET961" s="5"/>
      <c r="EU961" s="5"/>
      <c r="EV961" s="5"/>
      <c r="EW961" s="5"/>
      <c r="EX961" s="5"/>
      <c r="EY961" s="5"/>
      <c r="EZ961" s="5"/>
      <c r="FA961" s="5"/>
      <c r="FB961" s="5"/>
      <c r="FC961" s="5"/>
      <c r="FD961" s="5"/>
      <c r="FE961" s="5"/>
      <c r="FF961" s="5"/>
      <c r="FG961" s="5"/>
      <c r="FH961" s="5"/>
      <c r="FI961" s="5"/>
      <c r="FJ961" s="5"/>
      <c r="FK961" s="5"/>
      <c r="FL961" s="5"/>
      <c r="FM961" s="5"/>
      <c r="FN961" s="5"/>
      <c r="FO961" s="5"/>
      <c r="FP961" s="5"/>
      <c r="FQ961" s="5"/>
      <c r="FR961" s="5"/>
      <c r="FS961" s="5"/>
      <c r="FT961" s="5"/>
      <c r="FU961" s="5"/>
      <c r="FV961" s="5"/>
      <c r="FW961" s="5"/>
      <c r="FX961" s="5"/>
      <c r="FY961" s="5"/>
      <c r="FZ961" s="5"/>
      <c r="GA961" s="5"/>
      <c r="GB961" s="5"/>
      <c r="GC961" s="5"/>
      <c r="GD961" s="5"/>
      <c r="GE961" s="5"/>
      <c r="GF961" s="5"/>
      <c r="GG961" s="5"/>
      <c r="GH961" s="5"/>
      <c r="GI961" s="5"/>
      <c r="GJ961" s="5"/>
      <c r="GK961" s="5"/>
      <c r="GL961" s="5"/>
      <c r="GM961" s="5"/>
      <c r="GN961" s="5"/>
      <c r="GO961" s="5"/>
      <c r="GP961" s="5"/>
      <c r="GQ961" s="5"/>
      <c r="GR961" s="5"/>
      <c r="GS961" s="5"/>
      <c r="GT961" s="5"/>
      <c r="GU961" s="5"/>
      <c r="GV961" s="5"/>
      <c r="GW961" s="5"/>
      <c r="GX961" s="5"/>
      <c r="GY961" s="5"/>
      <c r="GZ961" s="5"/>
      <c r="HA961" s="5"/>
      <c r="HB961" s="5"/>
      <c r="HC961" s="5"/>
      <c r="HD961" s="5"/>
      <c r="HE961" s="5"/>
      <c r="HF961" s="5"/>
      <c r="HG961" s="5"/>
      <c r="HH961" s="5"/>
      <c r="HI961" s="5"/>
      <c r="HJ961" s="5"/>
      <c r="HK961" s="5"/>
      <c r="HL961" s="5"/>
      <c r="HM961" s="5"/>
      <c r="HN961" s="5"/>
      <c r="HO961" s="5"/>
      <c r="HP961" s="5"/>
      <c r="HQ961" s="5"/>
      <c r="HR961" s="5"/>
      <c r="HS961" s="5"/>
      <c r="HT961" s="5"/>
      <c r="HU961" s="5"/>
      <c r="HV961" s="5"/>
      <c r="HW961" s="5"/>
      <c r="HX961" s="5"/>
      <c r="HY961" s="5"/>
      <c r="HZ961" s="5"/>
      <c r="IA961" s="5"/>
      <c r="IB961" s="5"/>
      <c r="IC961" s="5"/>
      <c r="ID961" s="5"/>
      <c r="IE961" s="5"/>
      <c r="IF961" s="5"/>
      <c r="IG961" s="5"/>
      <c r="IH961" s="5"/>
      <c r="II961" s="5"/>
      <c r="IJ961" s="5"/>
      <c r="IK961" s="5"/>
      <c r="IL961" s="5"/>
      <c r="IM961" s="5"/>
      <c r="IN961" s="5"/>
      <c r="IO961" s="5"/>
      <c r="IP961" s="5"/>
      <c r="IQ961" s="5"/>
      <c r="IR961" s="5"/>
      <c r="IS961" s="5"/>
      <c r="IT961" s="5"/>
      <c r="IU961" s="5"/>
      <c r="IV961" s="5"/>
    </row>
    <row r="962" spans="1:256" s="210" customFormat="1">
      <c r="A962" s="122"/>
      <c r="B962" s="116"/>
      <c r="C962" s="117"/>
      <c r="D962" s="118"/>
      <c r="E962" s="119"/>
      <c r="F962" s="120"/>
      <c r="G962" s="121"/>
      <c r="H962" s="6"/>
      <c r="I962" s="40"/>
      <c r="J962" s="41"/>
      <c r="K962" s="42"/>
      <c r="L962" s="38"/>
      <c r="N962" s="39"/>
      <c r="O962" s="39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5"/>
      <c r="DW962" s="5"/>
      <c r="DX962" s="5"/>
      <c r="DY962" s="5"/>
      <c r="DZ962" s="5"/>
      <c r="EA962" s="5"/>
      <c r="EB962" s="5"/>
      <c r="EC962" s="5"/>
      <c r="ED962" s="5"/>
      <c r="EE962" s="5"/>
      <c r="EF962" s="5"/>
      <c r="EG962" s="5"/>
      <c r="EH962" s="5"/>
      <c r="EI962" s="5"/>
      <c r="EJ962" s="5"/>
      <c r="EK962" s="5"/>
      <c r="EL962" s="5"/>
      <c r="EM962" s="5"/>
      <c r="EN962" s="5"/>
      <c r="EO962" s="5"/>
      <c r="EP962" s="5"/>
      <c r="EQ962" s="5"/>
      <c r="ER962" s="5"/>
      <c r="ES962" s="5"/>
      <c r="ET962" s="5"/>
      <c r="EU962" s="5"/>
      <c r="EV962" s="5"/>
      <c r="EW962" s="5"/>
      <c r="EX962" s="5"/>
      <c r="EY962" s="5"/>
      <c r="EZ962" s="5"/>
      <c r="FA962" s="5"/>
      <c r="FB962" s="5"/>
      <c r="FC962" s="5"/>
      <c r="FD962" s="5"/>
      <c r="FE962" s="5"/>
      <c r="FF962" s="5"/>
      <c r="FG962" s="5"/>
      <c r="FH962" s="5"/>
      <c r="FI962" s="5"/>
      <c r="FJ962" s="5"/>
      <c r="FK962" s="5"/>
      <c r="FL962" s="5"/>
      <c r="FM962" s="5"/>
      <c r="FN962" s="5"/>
      <c r="FO962" s="5"/>
      <c r="FP962" s="5"/>
      <c r="FQ962" s="5"/>
      <c r="FR962" s="5"/>
      <c r="FS962" s="5"/>
      <c r="FT962" s="5"/>
      <c r="FU962" s="5"/>
      <c r="FV962" s="5"/>
      <c r="FW962" s="5"/>
      <c r="FX962" s="5"/>
      <c r="FY962" s="5"/>
      <c r="FZ962" s="5"/>
      <c r="GA962" s="5"/>
      <c r="GB962" s="5"/>
      <c r="GC962" s="5"/>
      <c r="GD962" s="5"/>
      <c r="GE962" s="5"/>
      <c r="GF962" s="5"/>
      <c r="GG962" s="5"/>
      <c r="GH962" s="5"/>
      <c r="GI962" s="5"/>
      <c r="GJ962" s="5"/>
      <c r="GK962" s="5"/>
      <c r="GL962" s="5"/>
      <c r="GM962" s="5"/>
      <c r="GN962" s="5"/>
      <c r="GO962" s="5"/>
      <c r="GP962" s="5"/>
      <c r="GQ962" s="5"/>
      <c r="GR962" s="5"/>
      <c r="GS962" s="5"/>
      <c r="GT962" s="5"/>
      <c r="GU962" s="5"/>
      <c r="GV962" s="5"/>
      <c r="GW962" s="5"/>
      <c r="GX962" s="5"/>
      <c r="GY962" s="5"/>
      <c r="GZ962" s="5"/>
      <c r="HA962" s="5"/>
      <c r="HB962" s="5"/>
      <c r="HC962" s="5"/>
      <c r="HD962" s="5"/>
      <c r="HE962" s="5"/>
      <c r="HF962" s="5"/>
      <c r="HG962" s="5"/>
      <c r="HH962" s="5"/>
      <c r="HI962" s="5"/>
      <c r="HJ962" s="5"/>
      <c r="HK962" s="5"/>
      <c r="HL962" s="5"/>
      <c r="HM962" s="5"/>
      <c r="HN962" s="5"/>
      <c r="HO962" s="5"/>
      <c r="HP962" s="5"/>
      <c r="HQ962" s="5"/>
      <c r="HR962" s="5"/>
      <c r="HS962" s="5"/>
      <c r="HT962" s="5"/>
      <c r="HU962" s="5"/>
      <c r="HV962" s="5"/>
      <c r="HW962" s="5"/>
      <c r="HX962" s="5"/>
      <c r="HY962" s="5"/>
      <c r="HZ962" s="5"/>
      <c r="IA962" s="5"/>
      <c r="IB962" s="5"/>
      <c r="IC962" s="5"/>
      <c r="ID962" s="5"/>
      <c r="IE962" s="5"/>
      <c r="IF962" s="5"/>
      <c r="IG962" s="5"/>
      <c r="IH962" s="5"/>
      <c r="II962" s="5"/>
      <c r="IJ962" s="5"/>
      <c r="IK962" s="5"/>
      <c r="IL962" s="5"/>
      <c r="IM962" s="5"/>
      <c r="IN962" s="5"/>
      <c r="IO962" s="5"/>
      <c r="IP962" s="5"/>
      <c r="IQ962" s="5"/>
      <c r="IR962" s="5"/>
      <c r="IS962" s="5"/>
      <c r="IT962" s="5"/>
      <c r="IU962" s="5"/>
      <c r="IV962" s="5"/>
    </row>
    <row r="964" spans="1:256" s="210" customFormat="1">
      <c r="A964" s="122"/>
      <c r="B964" s="116"/>
      <c r="C964" s="117"/>
      <c r="D964" s="118"/>
      <c r="E964" s="119"/>
      <c r="F964" s="120"/>
      <c r="G964" s="121"/>
      <c r="H964" s="6"/>
      <c r="I964" s="40"/>
      <c r="J964" s="41"/>
      <c r="K964" s="42"/>
      <c r="L964" s="38"/>
      <c r="N964" s="39"/>
      <c r="O964" s="39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/>
      <c r="CP964" s="5"/>
      <c r="CQ964" s="5"/>
      <c r="CR964" s="5"/>
      <c r="CS964" s="5"/>
      <c r="CT964" s="5"/>
      <c r="CU964" s="5"/>
      <c r="CV964" s="5"/>
      <c r="CW964" s="5"/>
      <c r="CX964" s="5"/>
      <c r="CY964" s="5"/>
      <c r="CZ964" s="5"/>
      <c r="DA964" s="5"/>
      <c r="DB964" s="5"/>
      <c r="DC964" s="5"/>
      <c r="DD964" s="5"/>
      <c r="DE964" s="5"/>
      <c r="DF964" s="5"/>
      <c r="DG964" s="5"/>
      <c r="DH964" s="5"/>
      <c r="DI964" s="5"/>
      <c r="DJ964" s="5"/>
      <c r="DK964" s="5"/>
      <c r="DL964" s="5"/>
      <c r="DM964" s="5"/>
      <c r="DN964" s="5"/>
      <c r="DO964" s="5"/>
      <c r="DP964" s="5"/>
      <c r="DQ964" s="5"/>
      <c r="DR964" s="5"/>
      <c r="DS964" s="5"/>
      <c r="DT964" s="5"/>
      <c r="DU964" s="5"/>
      <c r="DV964" s="5"/>
      <c r="DW964" s="5"/>
      <c r="DX964" s="5"/>
      <c r="DY964" s="5"/>
      <c r="DZ964" s="5"/>
      <c r="EA964" s="5"/>
      <c r="EB964" s="5"/>
      <c r="EC964" s="5"/>
      <c r="ED964" s="5"/>
      <c r="EE964" s="5"/>
      <c r="EF964" s="5"/>
      <c r="EG964" s="5"/>
      <c r="EH964" s="5"/>
      <c r="EI964" s="5"/>
      <c r="EJ964" s="5"/>
      <c r="EK964" s="5"/>
      <c r="EL964" s="5"/>
      <c r="EM964" s="5"/>
      <c r="EN964" s="5"/>
      <c r="EO964" s="5"/>
      <c r="EP964" s="5"/>
      <c r="EQ964" s="5"/>
      <c r="ER964" s="5"/>
      <c r="ES964" s="5"/>
      <c r="ET964" s="5"/>
      <c r="EU964" s="5"/>
      <c r="EV964" s="5"/>
      <c r="EW964" s="5"/>
      <c r="EX964" s="5"/>
      <c r="EY964" s="5"/>
      <c r="EZ964" s="5"/>
      <c r="FA964" s="5"/>
      <c r="FB964" s="5"/>
      <c r="FC964" s="5"/>
      <c r="FD964" s="5"/>
      <c r="FE964" s="5"/>
      <c r="FF964" s="5"/>
      <c r="FG964" s="5"/>
      <c r="FH964" s="5"/>
      <c r="FI964" s="5"/>
      <c r="FJ964" s="5"/>
      <c r="FK964" s="5"/>
      <c r="FL964" s="5"/>
      <c r="FM964" s="5"/>
      <c r="FN964" s="5"/>
      <c r="FO964" s="5"/>
      <c r="FP964" s="5"/>
      <c r="FQ964" s="5"/>
      <c r="FR964" s="5"/>
      <c r="FS964" s="5"/>
      <c r="FT964" s="5"/>
      <c r="FU964" s="5"/>
      <c r="FV964" s="5"/>
      <c r="FW964" s="5"/>
      <c r="FX964" s="5"/>
      <c r="FY964" s="5"/>
      <c r="FZ964" s="5"/>
      <c r="GA964" s="5"/>
      <c r="GB964" s="5"/>
      <c r="GC964" s="5"/>
      <c r="GD964" s="5"/>
      <c r="GE964" s="5"/>
      <c r="GF964" s="5"/>
      <c r="GG964" s="5"/>
      <c r="GH964" s="5"/>
      <c r="GI964" s="5"/>
      <c r="GJ964" s="5"/>
      <c r="GK964" s="5"/>
      <c r="GL964" s="5"/>
      <c r="GM964" s="5"/>
      <c r="GN964" s="5"/>
      <c r="GO964" s="5"/>
      <c r="GP964" s="5"/>
      <c r="GQ964" s="5"/>
      <c r="GR964" s="5"/>
      <c r="GS964" s="5"/>
      <c r="GT964" s="5"/>
      <c r="GU964" s="5"/>
      <c r="GV964" s="5"/>
      <c r="GW964" s="5"/>
      <c r="GX964" s="5"/>
      <c r="GY964" s="5"/>
      <c r="GZ964" s="5"/>
      <c r="HA964" s="5"/>
      <c r="HB964" s="5"/>
      <c r="HC964" s="5"/>
      <c r="HD964" s="5"/>
      <c r="HE964" s="5"/>
      <c r="HF964" s="5"/>
      <c r="HG964" s="5"/>
      <c r="HH964" s="5"/>
      <c r="HI964" s="5"/>
      <c r="HJ964" s="5"/>
      <c r="HK964" s="5"/>
      <c r="HL964" s="5"/>
      <c r="HM964" s="5"/>
      <c r="HN964" s="5"/>
      <c r="HO964" s="5"/>
      <c r="HP964" s="5"/>
      <c r="HQ964" s="5"/>
      <c r="HR964" s="5"/>
      <c r="HS964" s="5"/>
      <c r="HT964" s="5"/>
      <c r="HU964" s="5"/>
      <c r="HV964" s="5"/>
      <c r="HW964" s="5"/>
      <c r="HX964" s="5"/>
      <c r="HY964" s="5"/>
      <c r="HZ964" s="5"/>
      <c r="IA964" s="5"/>
      <c r="IB964" s="5"/>
      <c r="IC964" s="5"/>
      <c r="ID964" s="5"/>
      <c r="IE964" s="5"/>
      <c r="IF964" s="5"/>
      <c r="IG964" s="5"/>
      <c r="IH964" s="5"/>
      <c r="II964" s="5"/>
      <c r="IJ964" s="5"/>
      <c r="IK964" s="5"/>
      <c r="IL964" s="5"/>
      <c r="IM964" s="5"/>
      <c r="IN964" s="5"/>
      <c r="IO964" s="5"/>
      <c r="IP964" s="5"/>
      <c r="IQ964" s="5"/>
      <c r="IR964" s="5"/>
      <c r="IS964" s="5"/>
      <c r="IT964" s="5"/>
      <c r="IU964" s="5"/>
      <c r="IV964" s="5"/>
    </row>
    <row r="966" spans="1:256" s="210" customFormat="1">
      <c r="A966" s="122"/>
      <c r="B966" s="116"/>
      <c r="C966" s="117"/>
      <c r="D966" s="118"/>
      <c r="E966" s="119"/>
      <c r="F966" s="120"/>
      <c r="G966" s="121"/>
      <c r="H966" s="6"/>
      <c r="I966" s="40"/>
      <c r="J966" s="41"/>
      <c r="K966" s="42"/>
      <c r="L966" s="38"/>
      <c r="N966" s="39"/>
      <c r="O966" s="39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5"/>
      <c r="DW966" s="5"/>
      <c r="DX966" s="5"/>
      <c r="DY966" s="5"/>
      <c r="DZ966" s="5"/>
      <c r="EA966" s="5"/>
      <c r="EB966" s="5"/>
      <c r="EC966" s="5"/>
      <c r="ED966" s="5"/>
      <c r="EE966" s="5"/>
      <c r="EF966" s="5"/>
      <c r="EG966" s="5"/>
      <c r="EH966" s="5"/>
      <c r="EI966" s="5"/>
      <c r="EJ966" s="5"/>
      <c r="EK966" s="5"/>
      <c r="EL966" s="5"/>
      <c r="EM966" s="5"/>
      <c r="EN966" s="5"/>
      <c r="EO966" s="5"/>
      <c r="EP966" s="5"/>
      <c r="EQ966" s="5"/>
      <c r="ER966" s="5"/>
      <c r="ES966" s="5"/>
      <c r="ET966" s="5"/>
      <c r="EU966" s="5"/>
      <c r="EV966" s="5"/>
      <c r="EW966" s="5"/>
      <c r="EX966" s="5"/>
      <c r="EY966" s="5"/>
      <c r="EZ966" s="5"/>
      <c r="FA966" s="5"/>
      <c r="FB966" s="5"/>
      <c r="FC966" s="5"/>
      <c r="FD966" s="5"/>
      <c r="FE966" s="5"/>
      <c r="FF966" s="5"/>
      <c r="FG966" s="5"/>
      <c r="FH966" s="5"/>
      <c r="FI966" s="5"/>
      <c r="FJ966" s="5"/>
      <c r="FK966" s="5"/>
      <c r="FL966" s="5"/>
      <c r="FM966" s="5"/>
      <c r="FN966" s="5"/>
      <c r="FO966" s="5"/>
      <c r="FP966" s="5"/>
      <c r="FQ966" s="5"/>
      <c r="FR966" s="5"/>
      <c r="FS966" s="5"/>
      <c r="FT966" s="5"/>
      <c r="FU966" s="5"/>
      <c r="FV966" s="5"/>
      <c r="FW966" s="5"/>
      <c r="FX966" s="5"/>
      <c r="FY966" s="5"/>
      <c r="FZ966" s="5"/>
      <c r="GA966" s="5"/>
      <c r="GB966" s="5"/>
      <c r="GC966" s="5"/>
      <c r="GD966" s="5"/>
      <c r="GE966" s="5"/>
      <c r="GF966" s="5"/>
      <c r="GG966" s="5"/>
      <c r="GH966" s="5"/>
      <c r="GI966" s="5"/>
      <c r="GJ966" s="5"/>
      <c r="GK966" s="5"/>
      <c r="GL966" s="5"/>
      <c r="GM966" s="5"/>
      <c r="GN966" s="5"/>
      <c r="GO966" s="5"/>
      <c r="GP966" s="5"/>
      <c r="GQ966" s="5"/>
      <c r="GR966" s="5"/>
      <c r="GS966" s="5"/>
      <c r="GT966" s="5"/>
      <c r="GU966" s="5"/>
      <c r="GV966" s="5"/>
      <c r="GW966" s="5"/>
      <c r="GX966" s="5"/>
      <c r="GY966" s="5"/>
      <c r="GZ966" s="5"/>
      <c r="HA966" s="5"/>
      <c r="HB966" s="5"/>
      <c r="HC966" s="5"/>
      <c r="HD966" s="5"/>
      <c r="HE966" s="5"/>
      <c r="HF966" s="5"/>
      <c r="HG966" s="5"/>
      <c r="HH966" s="5"/>
      <c r="HI966" s="5"/>
      <c r="HJ966" s="5"/>
      <c r="HK966" s="5"/>
      <c r="HL966" s="5"/>
      <c r="HM966" s="5"/>
      <c r="HN966" s="5"/>
      <c r="HO966" s="5"/>
      <c r="HP966" s="5"/>
      <c r="HQ966" s="5"/>
      <c r="HR966" s="5"/>
      <c r="HS966" s="5"/>
      <c r="HT966" s="5"/>
      <c r="HU966" s="5"/>
      <c r="HV966" s="5"/>
      <c r="HW966" s="5"/>
      <c r="HX966" s="5"/>
      <c r="HY966" s="5"/>
      <c r="HZ966" s="5"/>
      <c r="IA966" s="5"/>
      <c r="IB966" s="5"/>
      <c r="IC966" s="5"/>
      <c r="ID966" s="5"/>
      <c r="IE966" s="5"/>
      <c r="IF966" s="5"/>
      <c r="IG966" s="5"/>
      <c r="IH966" s="5"/>
      <c r="II966" s="5"/>
      <c r="IJ966" s="5"/>
      <c r="IK966" s="5"/>
      <c r="IL966" s="5"/>
      <c r="IM966" s="5"/>
      <c r="IN966" s="5"/>
      <c r="IO966" s="5"/>
      <c r="IP966" s="5"/>
      <c r="IQ966" s="5"/>
      <c r="IR966" s="5"/>
      <c r="IS966" s="5"/>
      <c r="IT966" s="5"/>
      <c r="IU966" s="5"/>
      <c r="IV966" s="5"/>
    </row>
    <row r="968" spans="1:256" s="210" customFormat="1">
      <c r="A968" s="122"/>
      <c r="B968" s="116"/>
      <c r="C968" s="117"/>
      <c r="D968" s="118"/>
      <c r="E968" s="119"/>
      <c r="F968" s="120"/>
      <c r="G968" s="121"/>
      <c r="H968" s="6"/>
      <c r="I968" s="40"/>
      <c r="J968" s="41"/>
      <c r="K968" s="42"/>
      <c r="L968" s="38"/>
      <c r="N968" s="39"/>
      <c r="O968" s="39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  <c r="CH968" s="5"/>
      <c r="CI968" s="5"/>
      <c r="CJ968" s="5"/>
      <c r="CK968" s="5"/>
      <c r="CL968" s="5"/>
      <c r="CM968" s="5"/>
      <c r="CN968" s="5"/>
      <c r="CO968" s="5"/>
      <c r="CP968" s="5"/>
      <c r="CQ968" s="5"/>
      <c r="CR968" s="5"/>
      <c r="CS968" s="5"/>
      <c r="CT968" s="5"/>
      <c r="CU968" s="5"/>
      <c r="CV968" s="5"/>
      <c r="CW968" s="5"/>
      <c r="CX968" s="5"/>
      <c r="CY968" s="5"/>
      <c r="CZ968" s="5"/>
      <c r="DA968" s="5"/>
      <c r="DB968" s="5"/>
      <c r="DC968" s="5"/>
      <c r="DD968" s="5"/>
      <c r="DE968" s="5"/>
      <c r="DF968" s="5"/>
      <c r="DG968" s="5"/>
      <c r="DH968" s="5"/>
      <c r="DI968" s="5"/>
      <c r="DJ968" s="5"/>
      <c r="DK968" s="5"/>
      <c r="DL968" s="5"/>
      <c r="DM968" s="5"/>
      <c r="DN968" s="5"/>
      <c r="DO968" s="5"/>
      <c r="DP968" s="5"/>
      <c r="DQ968" s="5"/>
      <c r="DR968" s="5"/>
      <c r="DS968" s="5"/>
      <c r="DT968" s="5"/>
      <c r="DU968" s="5"/>
      <c r="DV968" s="5"/>
      <c r="DW968" s="5"/>
      <c r="DX968" s="5"/>
      <c r="DY968" s="5"/>
      <c r="DZ968" s="5"/>
      <c r="EA968" s="5"/>
      <c r="EB968" s="5"/>
      <c r="EC968" s="5"/>
      <c r="ED968" s="5"/>
      <c r="EE968" s="5"/>
      <c r="EF968" s="5"/>
      <c r="EG968" s="5"/>
      <c r="EH968" s="5"/>
      <c r="EI968" s="5"/>
      <c r="EJ968" s="5"/>
      <c r="EK968" s="5"/>
      <c r="EL968" s="5"/>
      <c r="EM968" s="5"/>
      <c r="EN968" s="5"/>
      <c r="EO968" s="5"/>
      <c r="EP968" s="5"/>
      <c r="EQ968" s="5"/>
      <c r="ER968" s="5"/>
      <c r="ES968" s="5"/>
      <c r="ET968" s="5"/>
      <c r="EU968" s="5"/>
      <c r="EV968" s="5"/>
      <c r="EW968" s="5"/>
      <c r="EX968" s="5"/>
      <c r="EY968" s="5"/>
      <c r="EZ968" s="5"/>
      <c r="FA968" s="5"/>
      <c r="FB968" s="5"/>
      <c r="FC968" s="5"/>
      <c r="FD968" s="5"/>
      <c r="FE968" s="5"/>
      <c r="FF968" s="5"/>
      <c r="FG968" s="5"/>
      <c r="FH968" s="5"/>
      <c r="FI968" s="5"/>
      <c r="FJ968" s="5"/>
      <c r="FK968" s="5"/>
      <c r="FL968" s="5"/>
      <c r="FM968" s="5"/>
      <c r="FN968" s="5"/>
      <c r="FO968" s="5"/>
      <c r="FP968" s="5"/>
      <c r="FQ968" s="5"/>
      <c r="FR968" s="5"/>
      <c r="FS968" s="5"/>
      <c r="FT968" s="5"/>
      <c r="FU968" s="5"/>
      <c r="FV968" s="5"/>
      <c r="FW968" s="5"/>
      <c r="FX968" s="5"/>
      <c r="FY968" s="5"/>
      <c r="FZ968" s="5"/>
      <c r="GA968" s="5"/>
      <c r="GB968" s="5"/>
      <c r="GC968" s="5"/>
      <c r="GD968" s="5"/>
      <c r="GE968" s="5"/>
      <c r="GF968" s="5"/>
      <c r="GG968" s="5"/>
      <c r="GH968" s="5"/>
      <c r="GI968" s="5"/>
      <c r="GJ968" s="5"/>
      <c r="GK968" s="5"/>
      <c r="GL968" s="5"/>
      <c r="GM968" s="5"/>
      <c r="GN968" s="5"/>
      <c r="GO968" s="5"/>
      <c r="GP968" s="5"/>
      <c r="GQ968" s="5"/>
      <c r="GR968" s="5"/>
      <c r="GS968" s="5"/>
      <c r="GT968" s="5"/>
      <c r="GU968" s="5"/>
      <c r="GV968" s="5"/>
      <c r="GW968" s="5"/>
      <c r="GX968" s="5"/>
      <c r="GY968" s="5"/>
      <c r="GZ968" s="5"/>
      <c r="HA968" s="5"/>
      <c r="HB968" s="5"/>
      <c r="HC968" s="5"/>
      <c r="HD968" s="5"/>
      <c r="HE968" s="5"/>
      <c r="HF968" s="5"/>
      <c r="HG968" s="5"/>
      <c r="HH968" s="5"/>
      <c r="HI968" s="5"/>
      <c r="HJ968" s="5"/>
      <c r="HK968" s="5"/>
      <c r="HL968" s="5"/>
      <c r="HM968" s="5"/>
      <c r="HN968" s="5"/>
      <c r="HO968" s="5"/>
      <c r="HP968" s="5"/>
      <c r="HQ968" s="5"/>
      <c r="HR968" s="5"/>
      <c r="HS968" s="5"/>
      <c r="HT968" s="5"/>
      <c r="HU968" s="5"/>
      <c r="HV968" s="5"/>
      <c r="HW968" s="5"/>
      <c r="HX968" s="5"/>
      <c r="HY968" s="5"/>
      <c r="HZ968" s="5"/>
      <c r="IA968" s="5"/>
      <c r="IB968" s="5"/>
      <c r="IC968" s="5"/>
      <c r="ID968" s="5"/>
      <c r="IE968" s="5"/>
      <c r="IF968" s="5"/>
      <c r="IG968" s="5"/>
      <c r="IH968" s="5"/>
      <c r="II968" s="5"/>
      <c r="IJ968" s="5"/>
      <c r="IK968" s="5"/>
      <c r="IL968" s="5"/>
      <c r="IM968" s="5"/>
      <c r="IN968" s="5"/>
      <c r="IO968" s="5"/>
      <c r="IP968" s="5"/>
      <c r="IQ968" s="5"/>
      <c r="IR968" s="5"/>
      <c r="IS968" s="5"/>
      <c r="IT968" s="5"/>
      <c r="IU968" s="5"/>
      <c r="IV968" s="5"/>
    </row>
    <row r="970" spans="1:256" s="210" customFormat="1">
      <c r="A970" s="122"/>
      <c r="B970" s="116"/>
      <c r="C970" s="117"/>
      <c r="D970" s="118"/>
      <c r="E970" s="119"/>
      <c r="F970" s="120"/>
      <c r="G970" s="121"/>
      <c r="H970" s="6"/>
      <c r="I970" s="40"/>
      <c r="J970" s="41"/>
      <c r="K970" s="42"/>
      <c r="L970" s="38"/>
      <c r="N970" s="39"/>
      <c r="O970" s="39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5"/>
      <c r="DW970" s="5"/>
      <c r="DX970" s="5"/>
      <c r="DY970" s="5"/>
      <c r="DZ970" s="5"/>
      <c r="EA970" s="5"/>
      <c r="EB970" s="5"/>
      <c r="EC970" s="5"/>
      <c r="ED970" s="5"/>
      <c r="EE970" s="5"/>
      <c r="EF970" s="5"/>
      <c r="EG970" s="5"/>
      <c r="EH970" s="5"/>
      <c r="EI970" s="5"/>
      <c r="EJ970" s="5"/>
      <c r="EK970" s="5"/>
      <c r="EL970" s="5"/>
      <c r="EM970" s="5"/>
      <c r="EN970" s="5"/>
      <c r="EO970" s="5"/>
      <c r="EP970" s="5"/>
      <c r="EQ970" s="5"/>
      <c r="ER970" s="5"/>
      <c r="ES970" s="5"/>
      <c r="ET970" s="5"/>
      <c r="EU970" s="5"/>
      <c r="EV970" s="5"/>
      <c r="EW970" s="5"/>
      <c r="EX970" s="5"/>
      <c r="EY970" s="5"/>
      <c r="EZ970" s="5"/>
      <c r="FA970" s="5"/>
      <c r="FB970" s="5"/>
      <c r="FC970" s="5"/>
      <c r="FD970" s="5"/>
      <c r="FE970" s="5"/>
      <c r="FF970" s="5"/>
      <c r="FG970" s="5"/>
      <c r="FH970" s="5"/>
      <c r="FI970" s="5"/>
      <c r="FJ970" s="5"/>
      <c r="FK970" s="5"/>
      <c r="FL970" s="5"/>
      <c r="FM970" s="5"/>
      <c r="FN970" s="5"/>
      <c r="FO970" s="5"/>
      <c r="FP970" s="5"/>
      <c r="FQ970" s="5"/>
      <c r="FR970" s="5"/>
      <c r="FS970" s="5"/>
      <c r="FT970" s="5"/>
      <c r="FU970" s="5"/>
      <c r="FV970" s="5"/>
      <c r="FW970" s="5"/>
      <c r="FX970" s="5"/>
      <c r="FY970" s="5"/>
      <c r="FZ970" s="5"/>
      <c r="GA970" s="5"/>
      <c r="GB970" s="5"/>
      <c r="GC970" s="5"/>
      <c r="GD970" s="5"/>
      <c r="GE970" s="5"/>
      <c r="GF970" s="5"/>
      <c r="GG970" s="5"/>
      <c r="GH970" s="5"/>
      <c r="GI970" s="5"/>
      <c r="GJ970" s="5"/>
      <c r="GK970" s="5"/>
      <c r="GL970" s="5"/>
      <c r="GM970" s="5"/>
      <c r="GN970" s="5"/>
      <c r="GO970" s="5"/>
      <c r="GP970" s="5"/>
      <c r="GQ970" s="5"/>
      <c r="GR970" s="5"/>
      <c r="GS970" s="5"/>
      <c r="GT970" s="5"/>
      <c r="GU970" s="5"/>
      <c r="GV970" s="5"/>
      <c r="GW970" s="5"/>
      <c r="GX970" s="5"/>
      <c r="GY970" s="5"/>
      <c r="GZ970" s="5"/>
      <c r="HA970" s="5"/>
      <c r="HB970" s="5"/>
      <c r="HC970" s="5"/>
      <c r="HD970" s="5"/>
      <c r="HE970" s="5"/>
      <c r="HF970" s="5"/>
      <c r="HG970" s="5"/>
      <c r="HH970" s="5"/>
      <c r="HI970" s="5"/>
      <c r="HJ970" s="5"/>
      <c r="HK970" s="5"/>
      <c r="HL970" s="5"/>
      <c r="HM970" s="5"/>
      <c r="HN970" s="5"/>
      <c r="HO970" s="5"/>
      <c r="HP970" s="5"/>
      <c r="HQ970" s="5"/>
      <c r="HR970" s="5"/>
      <c r="HS970" s="5"/>
      <c r="HT970" s="5"/>
      <c r="HU970" s="5"/>
      <c r="HV970" s="5"/>
      <c r="HW970" s="5"/>
      <c r="HX970" s="5"/>
      <c r="HY970" s="5"/>
      <c r="HZ970" s="5"/>
      <c r="IA970" s="5"/>
      <c r="IB970" s="5"/>
      <c r="IC970" s="5"/>
      <c r="ID970" s="5"/>
      <c r="IE970" s="5"/>
      <c r="IF970" s="5"/>
      <c r="IG970" s="5"/>
      <c r="IH970" s="5"/>
      <c r="II970" s="5"/>
      <c r="IJ970" s="5"/>
      <c r="IK970" s="5"/>
      <c r="IL970" s="5"/>
      <c r="IM970" s="5"/>
      <c r="IN970" s="5"/>
      <c r="IO970" s="5"/>
      <c r="IP970" s="5"/>
      <c r="IQ970" s="5"/>
      <c r="IR970" s="5"/>
      <c r="IS970" s="5"/>
      <c r="IT970" s="5"/>
      <c r="IU970" s="5"/>
      <c r="IV970" s="5"/>
    </row>
    <row r="971" spans="1:256" s="210" customFormat="1">
      <c r="A971" s="122"/>
      <c r="B971" s="116"/>
      <c r="C971" s="117"/>
      <c r="D971" s="118"/>
      <c r="E971" s="119"/>
      <c r="F971" s="120"/>
      <c r="G971" s="121"/>
      <c r="H971" s="6"/>
      <c r="I971" s="40"/>
      <c r="J971" s="41"/>
      <c r="K971" s="42"/>
      <c r="L971" s="38"/>
      <c r="N971" s="39"/>
      <c r="O971" s="39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/>
      <c r="CP971" s="5"/>
      <c r="CQ971" s="5"/>
      <c r="CR971" s="5"/>
      <c r="CS971" s="5"/>
      <c r="CT971" s="5"/>
      <c r="CU971" s="5"/>
      <c r="CV971" s="5"/>
      <c r="CW971" s="5"/>
      <c r="CX971" s="5"/>
      <c r="CY971" s="5"/>
      <c r="CZ971" s="5"/>
      <c r="DA971" s="5"/>
      <c r="DB971" s="5"/>
      <c r="DC971" s="5"/>
      <c r="DD971" s="5"/>
      <c r="DE971" s="5"/>
      <c r="DF971" s="5"/>
      <c r="DG971" s="5"/>
      <c r="DH971" s="5"/>
      <c r="DI971" s="5"/>
      <c r="DJ971" s="5"/>
      <c r="DK971" s="5"/>
      <c r="DL971" s="5"/>
      <c r="DM971" s="5"/>
      <c r="DN971" s="5"/>
      <c r="DO971" s="5"/>
      <c r="DP971" s="5"/>
      <c r="DQ971" s="5"/>
      <c r="DR971" s="5"/>
      <c r="DS971" s="5"/>
      <c r="DT971" s="5"/>
      <c r="DU971" s="5"/>
      <c r="DV971" s="5"/>
      <c r="DW971" s="5"/>
      <c r="DX971" s="5"/>
      <c r="DY971" s="5"/>
      <c r="DZ971" s="5"/>
      <c r="EA971" s="5"/>
      <c r="EB971" s="5"/>
      <c r="EC971" s="5"/>
      <c r="ED971" s="5"/>
      <c r="EE971" s="5"/>
      <c r="EF971" s="5"/>
      <c r="EG971" s="5"/>
      <c r="EH971" s="5"/>
      <c r="EI971" s="5"/>
      <c r="EJ971" s="5"/>
      <c r="EK971" s="5"/>
      <c r="EL971" s="5"/>
      <c r="EM971" s="5"/>
      <c r="EN971" s="5"/>
      <c r="EO971" s="5"/>
      <c r="EP971" s="5"/>
      <c r="EQ971" s="5"/>
      <c r="ER971" s="5"/>
      <c r="ES971" s="5"/>
      <c r="ET971" s="5"/>
      <c r="EU971" s="5"/>
      <c r="EV971" s="5"/>
      <c r="EW971" s="5"/>
      <c r="EX971" s="5"/>
      <c r="EY971" s="5"/>
      <c r="EZ971" s="5"/>
      <c r="FA971" s="5"/>
      <c r="FB971" s="5"/>
      <c r="FC971" s="5"/>
      <c r="FD971" s="5"/>
      <c r="FE971" s="5"/>
      <c r="FF971" s="5"/>
      <c r="FG971" s="5"/>
      <c r="FH971" s="5"/>
      <c r="FI971" s="5"/>
      <c r="FJ971" s="5"/>
      <c r="FK971" s="5"/>
      <c r="FL971" s="5"/>
      <c r="FM971" s="5"/>
      <c r="FN971" s="5"/>
      <c r="FO971" s="5"/>
      <c r="FP971" s="5"/>
      <c r="FQ971" s="5"/>
      <c r="FR971" s="5"/>
      <c r="FS971" s="5"/>
      <c r="FT971" s="5"/>
      <c r="FU971" s="5"/>
      <c r="FV971" s="5"/>
      <c r="FW971" s="5"/>
      <c r="FX971" s="5"/>
      <c r="FY971" s="5"/>
      <c r="FZ971" s="5"/>
      <c r="GA971" s="5"/>
      <c r="GB971" s="5"/>
      <c r="GC971" s="5"/>
      <c r="GD971" s="5"/>
      <c r="GE971" s="5"/>
      <c r="GF971" s="5"/>
      <c r="GG971" s="5"/>
      <c r="GH971" s="5"/>
      <c r="GI971" s="5"/>
      <c r="GJ971" s="5"/>
      <c r="GK971" s="5"/>
      <c r="GL971" s="5"/>
      <c r="GM971" s="5"/>
      <c r="GN971" s="5"/>
      <c r="GO971" s="5"/>
      <c r="GP971" s="5"/>
      <c r="GQ971" s="5"/>
      <c r="GR971" s="5"/>
      <c r="GS971" s="5"/>
      <c r="GT971" s="5"/>
      <c r="GU971" s="5"/>
      <c r="GV971" s="5"/>
      <c r="GW971" s="5"/>
      <c r="GX971" s="5"/>
      <c r="GY971" s="5"/>
      <c r="GZ971" s="5"/>
      <c r="HA971" s="5"/>
      <c r="HB971" s="5"/>
      <c r="HC971" s="5"/>
      <c r="HD971" s="5"/>
      <c r="HE971" s="5"/>
      <c r="HF971" s="5"/>
      <c r="HG971" s="5"/>
      <c r="HH971" s="5"/>
      <c r="HI971" s="5"/>
      <c r="HJ971" s="5"/>
      <c r="HK971" s="5"/>
      <c r="HL971" s="5"/>
      <c r="HM971" s="5"/>
      <c r="HN971" s="5"/>
      <c r="HO971" s="5"/>
      <c r="HP971" s="5"/>
      <c r="HQ971" s="5"/>
      <c r="HR971" s="5"/>
      <c r="HS971" s="5"/>
      <c r="HT971" s="5"/>
      <c r="HU971" s="5"/>
      <c r="HV971" s="5"/>
      <c r="HW971" s="5"/>
      <c r="HX971" s="5"/>
      <c r="HY971" s="5"/>
      <c r="HZ971" s="5"/>
      <c r="IA971" s="5"/>
      <c r="IB971" s="5"/>
      <c r="IC971" s="5"/>
      <c r="ID971" s="5"/>
      <c r="IE971" s="5"/>
      <c r="IF971" s="5"/>
      <c r="IG971" s="5"/>
      <c r="IH971" s="5"/>
      <c r="II971" s="5"/>
      <c r="IJ971" s="5"/>
      <c r="IK971" s="5"/>
      <c r="IL971" s="5"/>
      <c r="IM971" s="5"/>
      <c r="IN971" s="5"/>
      <c r="IO971" s="5"/>
      <c r="IP971" s="5"/>
      <c r="IQ971" s="5"/>
      <c r="IR971" s="5"/>
      <c r="IS971" s="5"/>
      <c r="IT971" s="5"/>
      <c r="IU971" s="5"/>
      <c r="IV971" s="5"/>
    </row>
    <row r="972" spans="1:256" s="210" customFormat="1">
      <c r="A972" s="122"/>
      <c r="B972" s="116"/>
      <c r="C972" s="117"/>
      <c r="D972" s="118"/>
      <c r="E972" s="119"/>
      <c r="F972" s="120"/>
      <c r="G972" s="121"/>
      <c r="H972" s="6"/>
      <c r="I972" s="40"/>
      <c r="J972" s="41"/>
      <c r="K972" s="42"/>
      <c r="L972" s="38"/>
      <c r="N972" s="39"/>
      <c r="O972" s="39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/>
      <c r="CP972" s="5"/>
      <c r="CQ972" s="5"/>
      <c r="CR972" s="5"/>
      <c r="CS972" s="5"/>
      <c r="CT972" s="5"/>
      <c r="CU972" s="5"/>
      <c r="CV972" s="5"/>
      <c r="CW972" s="5"/>
      <c r="CX972" s="5"/>
      <c r="CY972" s="5"/>
      <c r="CZ972" s="5"/>
      <c r="DA972" s="5"/>
      <c r="DB972" s="5"/>
      <c r="DC972" s="5"/>
      <c r="DD972" s="5"/>
      <c r="DE972" s="5"/>
      <c r="DF972" s="5"/>
      <c r="DG972" s="5"/>
      <c r="DH972" s="5"/>
      <c r="DI972" s="5"/>
      <c r="DJ972" s="5"/>
      <c r="DK972" s="5"/>
      <c r="DL972" s="5"/>
      <c r="DM972" s="5"/>
      <c r="DN972" s="5"/>
      <c r="DO972" s="5"/>
      <c r="DP972" s="5"/>
      <c r="DQ972" s="5"/>
      <c r="DR972" s="5"/>
      <c r="DS972" s="5"/>
      <c r="DT972" s="5"/>
      <c r="DU972" s="5"/>
      <c r="DV972" s="5"/>
      <c r="DW972" s="5"/>
      <c r="DX972" s="5"/>
      <c r="DY972" s="5"/>
      <c r="DZ972" s="5"/>
      <c r="EA972" s="5"/>
      <c r="EB972" s="5"/>
      <c r="EC972" s="5"/>
      <c r="ED972" s="5"/>
      <c r="EE972" s="5"/>
      <c r="EF972" s="5"/>
      <c r="EG972" s="5"/>
      <c r="EH972" s="5"/>
      <c r="EI972" s="5"/>
      <c r="EJ972" s="5"/>
      <c r="EK972" s="5"/>
      <c r="EL972" s="5"/>
      <c r="EM972" s="5"/>
      <c r="EN972" s="5"/>
      <c r="EO972" s="5"/>
      <c r="EP972" s="5"/>
      <c r="EQ972" s="5"/>
      <c r="ER972" s="5"/>
      <c r="ES972" s="5"/>
      <c r="ET972" s="5"/>
      <c r="EU972" s="5"/>
      <c r="EV972" s="5"/>
      <c r="EW972" s="5"/>
      <c r="EX972" s="5"/>
      <c r="EY972" s="5"/>
      <c r="EZ972" s="5"/>
      <c r="FA972" s="5"/>
      <c r="FB972" s="5"/>
      <c r="FC972" s="5"/>
      <c r="FD972" s="5"/>
      <c r="FE972" s="5"/>
      <c r="FF972" s="5"/>
      <c r="FG972" s="5"/>
      <c r="FH972" s="5"/>
      <c r="FI972" s="5"/>
      <c r="FJ972" s="5"/>
      <c r="FK972" s="5"/>
      <c r="FL972" s="5"/>
      <c r="FM972" s="5"/>
      <c r="FN972" s="5"/>
      <c r="FO972" s="5"/>
      <c r="FP972" s="5"/>
      <c r="FQ972" s="5"/>
      <c r="FR972" s="5"/>
      <c r="FS972" s="5"/>
      <c r="FT972" s="5"/>
      <c r="FU972" s="5"/>
      <c r="FV972" s="5"/>
      <c r="FW972" s="5"/>
      <c r="FX972" s="5"/>
      <c r="FY972" s="5"/>
      <c r="FZ972" s="5"/>
      <c r="GA972" s="5"/>
      <c r="GB972" s="5"/>
      <c r="GC972" s="5"/>
      <c r="GD972" s="5"/>
      <c r="GE972" s="5"/>
      <c r="GF972" s="5"/>
      <c r="GG972" s="5"/>
      <c r="GH972" s="5"/>
      <c r="GI972" s="5"/>
      <c r="GJ972" s="5"/>
      <c r="GK972" s="5"/>
      <c r="GL972" s="5"/>
      <c r="GM972" s="5"/>
      <c r="GN972" s="5"/>
      <c r="GO972" s="5"/>
      <c r="GP972" s="5"/>
      <c r="GQ972" s="5"/>
      <c r="GR972" s="5"/>
      <c r="GS972" s="5"/>
      <c r="GT972" s="5"/>
      <c r="GU972" s="5"/>
      <c r="GV972" s="5"/>
      <c r="GW972" s="5"/>
      <c r="GX972" s="5"/>
      <c r="GY972" s="5"/>
      <c r="GZ972" s="5"/>
      <c r="HA972" s="5"/>
      <c r="HB972" s="5"/>
      <c r="HC972" s="5"/>
      <c r="HD972" s="5"/>
      <c r="HE972" s="5"/>
      <c r="HF972" s="5"/>
      <c r="HG972" s="5"/>
      <c r="HH972" s="5"/>
      <c r="HI972" s="5"/>
      <c r="HJ972" s="5"/>
      <c r="HK972" s="5"/>
      <c r="HL972" s="5"/>
      <c r="HM972" s="5"/>
      <c r="HN972" s="5"/>
      <c r="HO972" s="5"/>
      <c r="HP972" s="5"/>
      <c r="HQ972" s="5"/>
      <c r="HR972" s="5"/>
      <c r="HS972" s="5"/>
      <c r="HT972" s="5"/>
      <c r="HU972" s="5"/>
      <c r="HV972" s="5"/>
      <c r="HW972" s="5"/>
      <c r="HX972" s="5"/>
      <c r="HY972" s="5"/>
      <c r="HZ972" s="5"/>
      <c r="IA972" s="5"/>
      <c r="IB972" s="5"/>
      <c r="IC972" s="5"/>
      <c r="ID972" s="5"/>
      <c r="IE972" s="5"/>
      <c r="IF972" s="5"/>
      <c r="IG972" s="5"/>
      <c r="IH972" s="5"/>
      <c r="II972" s="5"/>
      <c r="IJ972" s="5"/>
      <c r="IK972" s="5"/>
      <c r="IL972" s="5"/>
      <c r="IM972" s="5"/>
      <c r="IN972" s="5"/>
      <c r="IO972" s="5"/>
      <c r="IP972" s="5"/>
      <c r="IQ972" s="5"/>
      <c r="IR972" s="5"/>
      <c r="IS972" s="5"/>
      <c r="IT972" s="5"/>
      <c r="IU972" s="5"/>
      <c r="IV972" s="5"/>
    </row>
    <row r="973" spans="1:256" s="210" customFormat="1">
      <c r="A973" s="122"/>
      <c r="B973" s="116"/>
      <c r="C973" s="117"/>
      <c r="D973" s="118"/>
      <c r="E973" s="119"/>
      <c r="F973" s="120"/>
      <c r="G973" s="121"/>
      <c r="H973" s="6"/>
      <c r="I973" s="40"/>
      <c r="J973" s="41"/>
      <c r="K973" s="42"/>
      <c r="L973" s="38"/>
      <c r="N973" s="39"/>
      <c r="O973" s="39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/>
      <c r="CP973" s="5"/>
      <c r="CQ973" s="5"/>
      <c r="CR973" s="5"/>
      <c r="CS973" s="5"/>
      <c r="CT973" s="5"/>
      <c r="CU973" s="5"/>
      <c r="CV973" s="5"/>
      <c r="CW973" s="5"/>
      <c r="CX973" s="5"/>
      <c r="CY973" s="5"/>
      <c r="CZ973" s="5"/>
      <c r="DA973" s="5"/>
      <c r="DB973" s="5"/>
      <c r="DC973" s="5"/>
      <c r="DD973" s="5"/>
      <c r="DE973" s="5"/>
      <c r="DF973" s="5"/>
      <c r="DG973" s="5"/>
      <c r="DH973" s="5"/>
      <c r="DI973" s="5"/>
      <c r="DJ973" s="5"/>
      <c r="DK973" s="5"/>
      <c r="DL973" s="5"/>
      <c r="DM973" s="5"/>
      <c r="DN973" s="5"/>
      <c r="DO973" s="5"/>
      <c r="DP973" s="5"/>
      <c r="DQ973" s="5"/>
      <c r="DR973" s="5"/>
      <c r="DS973" s="5"/>
      <c r="DT973" s="5"/>
      <c r="DU973" s="5"/>
      <c r="DV973" s="5"/>
      <c r="DW973" s="5"/>
      <c r="DX973" s="5"/>
      <c r="DY973" s="5"/>
      <c r="DZ973" s="5"/>
      <c r="EA973" s="5"/>
      <c r="EB973" s="5"/>
      <c r="EC973" s="5"/>
      <c r="ED973" s="5"/>
      <c r="EE973" s="5"/>
      <c r="EF973" s="5"/>
      <c r="EG973" s="5"/>
      <c r="EH973" s="5"/>
      <c r="EI973" s="5"/>
      <c r="EJ973" s="5"/>
      <c r="EK973" s="5"/>
      <c r="EL973" s="5"/>
      <c r="EM973" s="5"/>
      <c r="EN973" s="5"/>
      <c r="EO973" s="5"/>
      <c r="EP973" s="5"/>
      <c r="EQ973" s="5"/>
      <c r="ER973" s="5"/>
      <c r="ES973" s="5"/>
      <c r="ET973" s="5"/>
      <c r="EU973" s="5"/>
      <c r="EV973" s="5"/>
      <c r="EW973" s="5"/>
      <c r="EX973" s="5"/>
      <c r="EY973" s="5"/>
      <c r="EZ973" s="5"/>
      <c r="FA973" s="5"/>
      <c r="FB973" s="5"/>
      <c r="FC973" s="5"/>
      <c r="FD973" s="5"/>
      <c r="FE973" s="5"/>
      <c r="FF973" s="5"/>
      <c r="FG973" s="5"/>
      <c r="FH973" s="5"/>
      <c r="FI973" s="5"/>
      <c r="FJ973" s="5"/>
      <c r="FK973" s="5"/>
      <c r="FL973" s="5"/>
      <c r="FM973" s="5"/>
      <c r="FN973" s="5"/>
      <c r="FO973" s="5"/>
      <c r="FP973" s="5"/>
      <c r="FQ973" s="5"/>
      <c r="FR973" s="5"/>
      <c r="FS973" s="5"/>
      <c r="FT973" s="5"/>
      <c r="FU973" s="5"/>
      <c r="FV973" s="5"/>
      <c r="FW973" s="5"/>
      <c r="FX973" s="5"/>
      <c r="FY973" s="5"/>
      <c r="FZ973" s="5"/>
      <c r="GA973" s="5"/>
      <c r="GB973" s="5"/>
      <c r="GC973" s="5"/>
      <c r="GD973" s="5"/>
      <c r="GE973" s="5"/>
      <c r="GF973" s="5"/>
      <c r="GG973" s="5"/>
      <c r="GH973" s="5"/>
      <c r="GI973" s="5"/>
      <c r="GJ973" s="5"/>
      <c r="GK973" s="5"/>
      <c r="GL973" s="5"/>
      <c r="GM973" s="5"/>
      <c r="GN973" s="5"/>
      <c r="GO973" s="5"/>
      <c r="GP973" s="5"/>
      <c r="GQ973" s="5"/>
      <c r="GR973" s="5"/>
      <c r="GS973" s="5"/>
      <c r="GT973" s="5"/>
      <c r="GU973" s="5"/>
      <c r="GV973" s="5"/>
      <c r="GW973" s="5"/>
      <c r="GX973" s="5"/>
      <c r="GY973" s="5"/>
      <c r="GZ973" s="5"/>
      <c r="HA973" s="5"/>
      <c r="HB973" s="5"/>
      <c r="HC973" s="5"/>
      <c r="HD973" s="5"/>
      <c r="HE973" s="5"/>
      <c r="HF973" s="5"/>
      <c r="HG973" s="5"/>
      <c r="HH973" s="5"/>
      <c r="HI973" s="5"/>
      <c r="HJ973" s="5"/>
      <c r="HK973" s="5"/>
      <c r="HL973" s="5"/>
      <c r="HM973" s="5"/>
      <c r="HN973" s="5"/>
      <c r="HO973" s="5"/>
      <c r="HP973" s="5"/>
      <c r="HQ973" s="5"/>
      <c r="HR973" s="5"/>
      <c r="HS973" s="5"/>
      <c r="HT973" s="5"/>
      <c r="HU973" s="5"/>
      <c r="HV973" s="5"/>
      <c r="HW973" s="5"/>
      <c r="HX973" s="5"/>
      <c r="HY973" s="5"/>
      <c r="HZ973" s="5"/>
      <c r="IA973" s="5"/>
      <c r="IB973" s="5"/>
      <c r="IC973" s="5"/>
      <c r="ID973" s="5"/>
      <c r="IE973" s="5"/>
      <c r="IF973" s="5"/>
      <c r="IG973" s="5"/>
      <c r="IH973" s="5"/>
      <c r="II973" s="5"/>
      <c r="IJ973" s="5"/>
      <c r="IK973" s="5"/>
      <c r="IL973" s="5"/>
      <c r="IM973" s="5"/>
      <c r="IN973" s="5"/>
      <c r="IO973" s="5"/>
      <c r="IP973" s="5"/>
      <c r="IQ973" s="5"/>
      <c r="IR973" s="5"/>
      <c r="IS973" s="5"/>
      <c r="IT973" s="5"/>
      <c r="IU973" s="5"/>
      <c r="IV973" s="5"/>
    </row>
    <row r="974" spans="1:256" s="210" customFormat="1">
      <c r="A974" s="122"/>
      <c r="B974" s="116"/>
      <c r="C974" s="117"/>
      <c r="D974" s="118"/>
      <c r="E974" s="119"/>
      <c r="F974" s="120"/>
      <c r="G974" s="121"/>
      <c r="H974" s="6"/>
      <c r="I974" s="40"/>
      <c r="J974" s="41"/>
      <c r="K974" s="42"/>
      <c r="L974" s="38"/>
      <c r="N974" s="39"/>
      <c r="O974" s="39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5"/>
      <c r="DW974" s="5"/>
      <c r="DX974" s="5"/>
      <c r="DY974" s="5"/>
      <c r="DZ974" s="5"/>
      <c r="EA974" s="5"/>
      <c r="EB974" s="5"/>
      <c r="EC974" s="5"/>
      <c r="ED974" s="5"/>
      <c r="EE974" s="5"/>
      <c r="EF974" s="5"/>
      <c r="EG974" s="5"/>
      <c r="EH974" s="5"/>
      <c r="EI974" s="5"/>
      <c r="EJ974" s="5"/>
      <c r="EK974" s="5"/>
      <c r="EL974" s="5"/>
      <c r="EM974" s="5"/>
      <c r="EN974" s="5"/>
      <c r="EO974" s="5"/>
      <c r="EP974" s="5"/>
      <c r="EQ974" s="5"/>
      <c r="ER974" s="5"/>
      <c r="ES974" s="5"/>
      <c r="ET974" s="5"/>
      <c r="EU974" s="5"/>
      <c r="EV974" s="5"/>
      <c r="EW974" s="5"/>
      <c r="EX974" s="5"/>
      <c r="EY974" s="5"/>
      <c r="EZ974" s="5"/>
      <c r="FA974" s="5"/>
      <c r="FB974" s="5"/>
      <c r="FC974" s="5"/>
      <c r="FD974" s="5"/>
      <c r="FE974" s="5"/>
      <c r="FF974" s="5"/>
      <c r="FG974" s="5"/>
      <c r="FH974" s="5"/>
      <c r="FI974" s="5"/>
      <c r="FJ974" s="5"/>
      <c r="FK974" s="5"/>
      <c r="FL974" s="5"/>
      <c r="FM974" s="5"/>
      <c r="FN974" s="5"/>
      <c r="FO974" s="5"/>
      <c r="FP974" s="5"/>
      <c r="FQ974" s="5"/>
      <c r="FR974" s="5"/>
      <c r="FS974" s="5"/>
      <c r="FT974" s="5"/>
      <c r="FU974" s="5"/>
      <c r="FV974" s="5"/>
      <c r="FW974" s="5"/>
      <c r="FX974" s="5"/>
      <c r="FY974" s="5"/>
      <c r="FZ974" s="5"/>
      <c r="GA974" s="5"/>
      <c r="GB974" s="5"/>
      <c r="GC974" s="5"/>
      <c r="GD974" s="5"/>
      <c r="GE974" s="5"/>
      <c r="GF974" s="5"/>
      <c r="GG974" s="5"/>
      <c r="GH974" s="5"/>
      <c r="GI974" s="5"/>
      <c r="GJ974" s="5"/>
      <c r="GK974" s="5"/>
      <c r="GL974" s="5"/>
      <c r="GM974" s="5"/>
      <c r="GN974" s="5"/>
      <c r="GO974" s="5"/>
      <c r="GP974" s="5"/>
      <c r="GQ974" s="5"/>
      <c r="GR974" s="5"/>
      <c r="GS974" s="5"/>
      <c r="GT974" s="5"/>
      <c r="GU974" s="5"/>
      <c r="GV974" s="5"/>
      <c r="GW974" s="5"/>
      <c r="GX974" s="5"/>
      <c r="GY974" s="5"/>
      <c r="GZ974" s="5"/>
      <c r="HA974" s="5"/>
      <c r="HB974" s="5"/>
      <c r="HC974" s="5"/>
      <c r="HD974" s="5"/>
      <c r="HE974" s="5"/>
      <c r="HF974" s="5"/>
      <c r="HG974" s="5"/>
      <c r="HH974" s="5"/>
      <c r="HI974" s="5"/>
      <c r="HJ974" s="5"/>
      <c r="HK974" s="5"/>
      <c r="HL974" s="5"/>
      <c r="HM974" s="5"/>
      <c r="HN974" s="5"/>
      <c r="HO974" s="5"/>
      <c r="HP974" s="5"/>
      <c r="HQ974" s="5"/>
      <c r="HR974" s="5"/>
      <c r="HS974" s="5"/>
      <c r="HT974" s="5"/>
      <c r="HU974" s="5"/>
      <c r="HV974" s="5"/>
      <c r="HW974" s="5"/>
      <c r="HX974" s="5"/>
      <c r="HY974" s="5"/>
      <c r="HZ974" s="5"/>
      <c r="IA974" s="5"/>
      <c r="IB974" s="5"/>
      <c r="IC974" s="5"/>
      <c r="ID974" s="5"/>
      <c r="IE974" s="5"/>
      <c r="IF974" s="5"/>
      <c r="IG974" s="5"/>
      <c r="IH974" s="5"/>
      <c r="II974" s="5"/>
      <c r="IJ974" s="5"/>
      <c r="IK974" s="5"/>
      <c r="IL974" s="5"/>
      <c r="IM974" s="5"/>
      <c r="IN974" s="5"/>
      <c r="IO974" s="5"/>
      <c r="IP974" s="5"/>
      <c r="IQ974" s="5"/>
      <c r="IR974" s="5"/>
      <c r="IS974" s="5"/>
      <c r="IT974" s="5"/>
      <c r="IU974" s="5"/>
      <c r="IV974" s="5"/>
    </row>
    <row r="975" spans="1:256" s="210" customFormat="1">
      <c r="A975" s="122"/>
      <c r="B975" s="116"/>
      <c r="C975" s="117"/>
      <c r="D975" s="118"/>
      <c r="E975" s="119"/>
      <c r="F975" s="120"/>
      <c r="G975" s="121"/>
      <c r="H975" s="6"/>
      <c r="I975" s="40"/>
      <c r="J975" s="41"/>
      <c r="K975" s="42"/>
      <c r="L975" s="38"/>
      <c r="N975" s="39"/>
      <c r="O975" s="39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5"/>
      <c r="CL975" s="5"/>
      <c r="CM975" s="5"/>
      <c r="CN975" s="5"/>
      <c r="CO975" s="5"/>
      <c r="CP975" s="5"/>
      <c r="CQ975" s="5"/>
      <c r="CR975" s="5"/>
      <c r="CS975" s="5"/>
      <c r="CT975" s="5"/>
      <c r="CU975" s="5"/>
      <c r="CV975" s="5"/>
      <c r="CW975" s="5"/>
      <c r="CX975" s="5"/>
      <c r="CY975" s="5"/>
      <c r="CZ975" s="5"/>
      <c r="DA975" s="5"/>
      <c r="DB975" s="5"/>
      <c r="DC975" s="5"/>
      <c r="DD975" s="5"/>
      <c r="DE975" s="5"/>
      <c r="DF975" s="5"/>
      <c r="DG975" s="5"/>
      <c r="DH975" s="5"/>
      <c r="DI975" s="5"/>
      <c r="DJ975" s="5"/>
      <c r="DK975" s="5"/>
      <c r="DL975" s="5"/>
      <c r="DM975" s="5"/>
      <c r="DN975" s="5"/>
      <c r="DO975" s="5"/>
      <c r="DP975" s="5"/>
      <c r="DQ975" s="5"/>
      <c r="DR975" s="5"/>
      <c r="DS975" s="5"/>
      <c r="DT975" s="5"/>
      <c r="DU975" s="5"/>
      <c r="DV975" s="5"/>
      <c r="DW975" s="5"/>
      <c r="DX975" s="5"/>
      <c r="DY975" s="5"/>
      <c r="DZ975" s="5"/>
      <c r="EA975" s="5"/>
      <c r="EB975" s="5"/>
      <c r="EC975" s="5"/>
      <c r="ED975" s="5"/>
      <c r="EE975" s="5"/>
      <c r="EF975" s="5"/>
      <c r="EG975" s="5"/>
      <c r="EH975" s="5"/>
      <c r="EI975" s="5"/>
      <c r="EJ975" s="5"/>
      <c r="EK975" s="5"/>
      <c r="EL975" s="5"/>
      <c r="EM975" s="5"/>
      <c r="EN975" s="5"/>
      <c r="EO975" s="5"/>
      <c r="EP975" s="5"/>
      <c r="EQ975" s="5"/>
      <c r="ER975" s="5"/>
      <c r="ES975" s="5"/>
      <c r="ET975" s="5"/>
      <c r="EU975" s="5"/>
      <c r="EV975" s="5"/>
      <c r="EW975" s="5"/>
      <c r="EX975" s="5"/>
      <c r="EY975" s="5"/>
      <c r="EZ975" s="5"/>
      <c r="FA975" s="5"/>
      <c r="FB975" s="5"/>
      <c r="FC975" s="5"/>
      <c r="FD975" s="5"/>
      <c r="FE975" s="5"/>
      <c r="FF975" s="5"/>
      <c r="FG975" s="5"/>
      <c r="FH975" s="5"/>
      <c r="FI975" s="5"/>
      <c r="FJ975" s="5"/>
      <c r="FK975" s="5"/>
      <c r="FL975" s="5"/>
      <c r="FM975" s="5"/>
      <c r="FN975" s="5"/>
      <c r="FO975" s="5"/>
      <c r="FP975" s="5"/>
      <c r="FQ975" s="5"/>
      <c r="FR975" s="5"/>
      <c r="FS975" s="5"/>
      <c r="FT975" s="5"/>
      <c r="FU975" s="5"/>
      <c r="FV975" s="5"/>
      <c r="FW975" s="5"/>
      <c r="FX975" s="5"/>
      <c r="FY975" s="5"/>
      <c r="FZ975" s="5"/>
      <c r="GA975" s="5"/>
      <c r="GB975" s="5"/>
      <c r="GC975" s="5"/>
      <c r="GD975" s="5"/>
      <c r="GE975" s="5"/>
      <c r="GF975" s="5"/>
      <c r="GG975" s="5"/>
      <c r="GH975" s="5"/>
      <c r="GI975" s="5"/>
      <c r="GJ975" s="5"/>
      <c r="GK975" s="5"/>
      <c r="GL975" s="5"/>
      <c r="GM975" s="5"/>
      <c r="GN975" s="5"/>
      <c r="GO975" s="5"/>
      <c r="GP975" s="5"/>
      <c r="GQ975" s="5"/>
      <c r="GR975" s="5"/>
      <c r="GS975" s="5"/>
      <c r="GT975" s="5"/>
      <c r="GU975" s="5"/>
      <c r="GV975" s="5"/>
      <c r="GW975" s="5"/>
      <c r="GX975" s="5"/>
      <c r="GY975" s="5"/>
      <c r="GZ975" s="5"/>
      <c r="HA975" s="5"/>
      <c r="HB975" s="5"/>
      <c r="HC975" s="5"/>
      <c r="HD975" s="5"/>
      <c r="HE975" s="5"/>
      <c r="HF975" s="5"/>
      <c r="HG975" s="5"/>
      <c r="HH975" s="5"/>
      <c r="HI975" s="5"/>
      <c r="HJ975" s="5"/>
      <c r="HK975" s="5"/>
      <c r="HL975" s="5"/>
      <c r="HM975" s="5"/>
      <c r="HN975" s="5"/>
      <c r="HO975" s="5"/>
      <c r="HP975" s="5"/>
      <c r="HQ975" s="5"/>
      <c r="HR975" s="5"/>
      <c r="HS975" s="5"/>
      <c r="HT975" s="5"/>
      <c r="HU975" s="5"/>
      <c r="HV975" s="5"/>
      <c r="HW975" s="5"/>
      <c r="HX975" s="5"/>
      <c r="HY975" s="5"/>
      <c r="HZ975" s="5"/>
      <c r="IA975" s="5"/>
      <c r="IB975" s="5"/>
      <c r="IC975" s="5"/>
      <c r="ID975" s="5"/>
      <c r="IE975" s="5"/>
      <c r="IF975" s="5"/>
      <c r="IG975" s="5"/>
      <c r="IH975" s="5"/>
      <c r="II975" s="5"/>
      <c r="IJ975" s="5"/>
      <c r="IK975" s="5"/>
      <c r="IL975" s="5"/>
      <c r="IM975" s="5"/>
      <c r="IN975" s="5"/>
      <c r="IO975" s="5"/>
      <c r="IP975" s="5"/>
      <c r="IQ975" s="5"/>
      <c r="IR975" s="5"/>
      <c r="IS975" s="5"/>
      <c r="IT975" s="5"/>
      <c r="IU975" s="5"/>
      <c r="IV975" s="5"/>
    </row>
    <row r="976" spans="1:256" s="210" customFormat="1">
      <c r="A976" s="122"/>
      <c r="B976" s="116"/>
      <c r="C976" s="117"/>
      <c r="D976" s="118"/>
      <c r="E976" s="119"/>
      <c r="F976" s="120"/>
      <c r="G976" s="121"/>
      <c r="H976" s="6"/>
      <c r="I976" s="40"/>
      <c r="J976" s="41"/>
      <c r="K976" s="42"/>
      <c r="L976" s="38"/>
      <c r="N976" s="39"/>
      <c r="O976" s="39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/>
      <c r="CP976" s="5"/>
      <c r="CQ976" s="5"/>
      <c r="CR976" s="5"/>
      <c r="CS976" s="5"/>
      <c r="CT976" s="5"/>
      <c r="CU976" s="5"/>
      <c r="CV976" s="5"/>
      <c r="CW976" s="5"/>
      <c r="CX976" s="5"/>
      <c r="CY976" s="5"/>
      <c r="CZ976" s="5"/>
      <c r="DA976" s="5"/>
      <c r="DB976" s="5"/>
      <c r="DC976" s="5"/>
      <c r="DD976" s="5"/>
      <c r="DE976" s="5"/>
      <c r="DF976" s="5"/>
      <c r="DG976" s="5"/>
      <c r="DH976" s="5"/>
      <c r="DI976" s="5"/>
      <c r="DJ976" s="5"/>
      <c r="DK976" s="5"/>
      <c r="DL976" s="5"/>
      <c r="DM976" s="5"/>
      <c r="DN976" s="5"/>
      <c r="DO976" s="5"/>
      <c r="DP976" s="5"/>
      <c r="DQ976" s="5"/>
      <c r="DR976" s="5"/>
      <c r="DS976" s="5"/>
      <c r="DT976" s="5"/>
      <c r="DU976" s="5"/>
      <c r="DV976" s="5"/>
      <c r="DW976" s="5"/>
      <c r="DX976" s="5"/>
      <c r="DY976" s="5"/>
      <c r="DZ976" s="5"/>
      <c r="EA976" s="5"/>
      <c r="EB976" s="5"/>
      <c r="EC976" s="5"/>
      <c r="ED976" s="5"/>
      <c r="EE976" s="5"/>
      <c r="EF976" s="5"/>
      <c r="EG976" s="5"/>
      <c r="EH976" s="5"/>
      <c r="EI976" s="5"/>
      <c r="EJ976" s="5"/>
      <c r="EK976" s="5"/>
      <c r="EL976" s="5"/>
      <c r="EM976" s="5"/>
      <c r="EN976" s="5"/>
      <c r="EO976" s="5"/>
      <c r="EP976" s="5"/>
      <c r="EQ976" s="5"/>
      <c r="ER976" s="5"/>
      <c r="ES976" s="5"/>
      <c r="ET976" s="5"/>
      <c r="EU976" s="5"/>
      <c r="EV976" s="5"/>
      <c r="EW976" s="5"/>
      <c r="EX976" s="5"/>
      <c r="EY976" s="5"/>
      <c r="EZ976" s="5"/>
      <c r="FA976" s="5"/>
      <c r="FB976" s="5"/>
      <c r="FC976" s="5"/>
      <c r="FD976" s="5"/>
      <c r="FE976" s="5"/>
      <c r="FF976" s="5"/>
      <c r="FG976" s="5"/>
      <c r="FH976" s="5"/>
      <c r="FI976" s="5"/>
      <c r="FJ976" s="5"/>
      <c r="FK976" s="5"/>
      <c r="FL976" s="5"/>
      <c r="FM976" s="5"/>
      <c r="FN976" s="5"/>
      <c r="FO976" s="5"/>
      <c r="FP976" s="5"/>
      <c r="FQ976" s="5"/>
      <c r="FR976" s="5"/>
      <c r="FS976" s="5"/>
      <c r="FT976" s="5"/>
      <c r="FU976" s="5"/>
      <c r="FV976" s="5"/>
      <c r="FW976" s="5"/>
      <c r="FX976" s="5"/>
      <c r="FY976" s="5"/>
      <c r="FZ976" s="5"/>
      <c r="GA976" s="5"/>
      <c r="GB976" s="5"/>
      <c r="GC976" s="5"/>
      <c r="GD976" s="5"/>
      <c r="GE976" s="5"/>
      <c r="GF976" s="5"/>
      <c r="GG976" s="5"/>
      <c r="GH976" s="5"/>
      <c r="GI976" s="5"/>
      <c r="GJ976" s="5"/>
      <c r="GK976" s="5"/>
      <c r="GL976" s="5"/>
      <c r="GM976" s="5"/>
      <c r="GN976" s="5"/>
      <c r="GO976" s="5"/>
      <c r="GP976" s="5"/>
      <c r="GQ976" s="5"/>
      <c r="GR976" s="5"/>
      <c r="GS976" s="5"/>
      <c r="GT976" s="5"/>
      <c r="GU976" s="5"/>
      <c r="GV976" s="5"/>
      <c r="GW976" s="5"/>
      <c r="GX976" s="5"/>
      <c r="GY976" s="5"/>
      <c r="GZ976" s="5"/>
      <c r="HA976" s="5"/>
      <c r="HB976" s="5"/>
      <c r="HC976" s="5"/>
      <c r="HD976" s="5"/>
      <c r="HE976" s="5"/>
      <c r="HF976" s="5"/>
      <c r="HG976" s="5"/>
      <c r="HH976" s="5"/>
      <c r="HI976" s="5"/>
      <c r="HJ976" s="5"/>
      <c r="HK976" s="5"/>
      <c r="HL976" s="5"/>
      <c r="HM976" s="5"/>
      <c r="HN976" s="5"/>
      <c r="HO976" s="5"/>
      <c r="HP976" s="5"/>
      <c r="HQ976" s="5"/>
      <c r="HR976" s="5"/>
      <c r="HS976" s="5"/>
      <c r="HT976" s="5"/>
      <c r="HU976" s="5"/>
      <c r="HV976" s="5"/>
      <c r="HW976" s="5"/>
      <c r="HX976" s="5"/>
      <c r="HY976" s="5"/>
      <c r="HZ976" s="5"/>
      <c r="IA976" s="5"/>
      <c r="IB976" s="5"/>
      <c r="IC976" s="5"/>
      <c r="ID976" s="5"/>
      <c r="IE976" s="5"/>
      <c r="IF976" s="5"/>
      <c r="IG976" s="5"/>
      <c r="IH976" s="5"/>
      <c r="II976" s="5"/>
      <c r="IJ976" s="5"/>
      <c r="IK976" s="5"/>
      <c r="IL976" s="5"/>
      <c r="IM976" s="5"/>
      <c r="IN976" s="5"/>
      <c r="IO976" s="5"/>
      <c r="IP976" s="5"/>
      <c r="IQ976" s="5"/>
      <c r="IR976" s="5"/>
      <c r="IS976" s="5"/>
      <c r="IT976" s="5"/>
      <c r="IU976" s="5"/>
      <c r="IV976" s="5"/>
    </row>
    <row r="977" spans="1:256" s="210" customFormat="1">
      <c r="A977" s="122"/>
      <c r="B977" s="116"/>
      <c r="C977" s="117"/>
      <c r="D977" s="118"/>
      <c r="E977" s="119"/>
      <c r="F977" s="120"/>
      <c r="G977" s="121"/>
      <c r="H977" s="6"/>
      <c r="I977" s="40"/>
      <c r="J977" s="41"/>
      <c r="K977" s="42"/>
      <c r="L977" s="38"/>
      <c r="N977" s="39"/>
      <c r="O977" s="39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  <c r="CH977" s="5"/>
      <c r="CI977" s="5"/>
      <c r="CJ977" s="5"/>
      <c r="CK977" s="5"/>
      <c r="CL977" s="5"/>
      <c r="CM977" s="5"/>
      <c r="CN977" s="5"/>
      <c r="CO977" s="5"/>
      <c r="CP977" s="5"/>
      <c r="CQ977" s="5"/>
      <c r="CR977" s="5"/>
      <c r="CS977" s="5"/>
      <c r="CT977" s="5"/>
      <c r="CU977" s="5"/>
      <c r="CV977" s="5"/>
      <c r="CW977" s="5"/>
      <c r="CX977" s="5"/>
      <c r="CY977" s="5"/>
      <c r="CZ977" s="5"/>
      <c r="DA977" s="5"/>
      <c r="DB977" s="5"/>
      <c r="DC977" s="5"/>
      <c r="DD977" s="5"/>
      <c r="DE977" s="5"/>
      <c r="DF977" s="5"/>
      <c r="DG977" s="5"/>
      <c r="DH977" s="5"/>
      <c r="DI977" s="5"/>
      <c r="DJ977" s="5"/>
      <c r="DK977" s="5"/>
      <c r="DL977" s="5"/>
      <c r="DM977" s="5"/>
      <c r="DN977" s="5"/>
      <c r="DO977" s="5"/>
      <c r="DP977" s="5"/>
      <c r="DQ977" s="5"/>
      <c r="DR977" s="5"/>
      <c r="DS977" s="5"/>
      <c r="DT977" s="5"/>
      <c r="DU977" s="5"/>
      <c r="DV977" s="5"/>
      <c r="DW977" s="5"/>
      <c r="DX977" s="5"/>
      <c r="DY977" s="5"/>
      <c r="DZ977" s="5"/>
      <c r="EA977" s="5"/>
      <c r="EB977" s="5"/>
      <c r="EC977" s="5"/>
      <c r="ED977" s="5"/>
      <c r="EE977" s="5"/>
      <c r="EF977" s="5"/>
      <c r="EG977" s="5"/>
      <c r="EH977" s="5"/>
      <c r="EI977" s="5"/>
      <c r="EJ977" s="5"/>
      <c r="EK977" s="5"/>
      <c r="EL977" s="5"/>
      <c r="EM977" s="5"/>
      <c r="EN977" s="5"/>
      <c r="EO977" s="5"/>
      <c r="EP977" s="5"/>
      <c r="EQ977" s="5"/>
      <c r="ER977" s="5"/>
      <c r="ES977" s="5"/>
      <c r="ET977" s="5"/>
      <c r="EU977" s="5"/>
      <c r="EV977" s="5"/>
      <c r="EW977" s="5"/>
      <c r="EX977" s="5"/>
      <c r="EY977" s="5"/>
      <c r="EZ977" s="5"/>
      <c r="FA977" s="5"/>
      <c r="FB977" s="5"/>
      <c r="FC977" s="5"/>
      <c r="FD977" s="5"/>
      <c r="FE977" s="5"/>
      <c r="FF977" s="5"/>
      <c r="FG977" s="5"/>
      <c r="FH977" s="5"/>
      <c r="FI977" s="5"/>
      <c r="FJ977" s="5"/>
      <c r="FK977" s="5"/>
      <c r="FL977" s="5"/>
      <c r="FM977" s="5"/>
      <c r="FN977" s="5"/>
      <c r="FO977" s="5"/>
      <c r="FP977" s="5"/>
      <c r="FQ977" s="5"/>
      <c r="FR977" s="5"/>
      <c r="FS977" s="5"/>
      <c r="FT977" s="5"/>
      <c r="FU977" s="5"/>
      <c r="FV977" s="5"/>
      <c r="FW977" s="5"/>
      <c r="FX977" s="5"/>
      <c r="FY977" s="5"/>
      <c r="FZ977" s="5"/>
      <c r="GA977" s="5"/>
      <c r="GB977" s="5"/>
      <c r="GC977" s="5"/>
      <c r="GD977" s="5"/>
      <c r="GE977" s="5"/>
      <c r="GF977" s="5"/>
      <c r="GG977" s="5"/>
      <c r="GH977" s="5"/>
      <c r="GI977" s="5"/>
      <c r="GJ977" s="5"/>
      <c r="GK977" s="5"/>
      <c r="GL977" s="5"/>
      <c r="GM977" s="5"/>
      <c r="GN977" s="5"/>
      <c r="GO977" s="5"/>
      <c r="GP977" s="5"/>
      <c r="GQ977" s="5"/>
      <c r="GR977" s="5"/>
      <c r="GS977" s="5"/>
      <c r="GT977" s="5"/>
      <c r="GU977" s="5"/>
      <c r="GV977" s="5"/>
      <c r="GW977" s="5"/>
      <c r="GX977" s="5"/>
      <c r="GY977" s="5"/>
      <c r="GZ977" s="5"/>
      <c r="HA977" s="5"/>
      <c r="HB977" s="5"/>
      <c r="HC977" s="5"/>
      <c r="HD977" s="5"/>
      <c r="HE977" s="5"/>
      <c r="HF977" s="5"/>
      <c r="HG977" s="5"/>
      <c r="HH977" s="5"/>
      <c r="HI977" s="5"/>
      <c r="HJ977" s="5"/>
      <c r="HK977" s="5"/>
      <c r="HL977" s="5"/>
      <c r="HM977" s="5"/>
      <c r="HN977" s="5"/>
      <c r="HO977" s="5"/>
      <c r="HP977" s="5"/>
      <c r="HQ977" s="5"/>
      <c r="HR977" s="5"/>
      <c r="HS977" s="5"/>
      <c r="HT977" s="5"/>
      <c r="HU977" s="5"/>
      <c r="HV977" s="5"/>
      <c r="HW977" s="5"/>
      <c r="HX977" s="5"/>
      <c r="HY977" s="5"/>
      <c r="HZ977" s="5"/>
      <c r="IA977" s="5"/>
      <c r="IB977" s="5"/>
      <c r="IC977" s="5"/>
      <c r="ID977" s="5"/>
      <c r="IE977" s="5"/>
      <c r="IF977" s="5"/>
      <c r="IG977" s="5"/>
      <c r="IH977" s="5"/>
      <c r="II977" s="5"/>
      <c r="IJ977" s="5"/>
      <c r="IK977" s="5"/>
      <c r="IL977" s="5"/>
      <c r="IM977" s="5"/>
      <c r="IN977" s="5"/>
      <c r="IO977" s="5"/>
      <c r="IP977" s="5"/>
      <c r="IQ977" s="5"/>
      <c r="IR977" s="5"/>
      <c r="IS977" s="5"/>
      <c r="IT977" s="5"/>
      <c r="IU977" s="5"/>
      <c r="IV977" s="5"/>
    </row>
    <row r="978" spans="1:256" s="210" customFormat="1">
      <c r="A978" s="122"/>
      <c r="B978" s="116"/>
      <c r="C978" s="117"/>
      <c r="D978" s="118"/>
      <c r="E978" s="119"/>
      <c r="F978" s="120"/>
      <c r="G978" s="121"/>
      <c r="H978" s="6"/>
      <c r="I978" s="40"/>
      <c r="J978" s="41"/>
      <c r="K978" s="42"/>
      <c r="L978" s="38"/>
      <c r="N978" s="39"/>
      <c r="O978" s="39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5"/>
      <c r="DW978" s="5"/>
      <c r="DX978" s="5"/>
      <c r="DY978" s="5"/>
      <c r="DZ978" s="5"/>
      <c r="EA978" s="5"/>
      <c r="EB978" s="5"/>
      <c r="EC978" s="5"/>
      <c r="ED978" s="5"/>
      <c r="EE978" s="5"/>
      <c r="EF978" s="5"/>
      <c r="EG978" s="5"/>
      <c r="EH978" s="5"/>
      <c r="EI978" s="5"/>
      <c r="EJ978" s="5"/>
      <c r="EK978" s="5"/>
      <c r="EL978" s="5"/>
      <c r="EM978" s="5"/>
      <c r="EN978" s="5"/>
      <c r="EO978" s="5"/>
      <c r="EP978" s="5"/>
      <c r="EQ978" s="5"/>
      <c r="ER978" s="5"/>
      <c r="ES978" s="5"/>
      <c r="ET978" s="5"/>
      <c r="EU978" s="5"/>
      <c r="EV978" s="5"/>
      <c r="EW978" s="5"/>
      <c r="EX978" s="5"/>
      <c r="EY978" s="5"/>
      <c r="EZ978" s="5"/>
      <c r="FA978" s="5"/>
      <c r="FB978" s="5"/>
      <c r="FC978" s="5"/>
      <c r="FD978" s="5"/>
      <c r="FE978" s="5"/>
      <c r="FF978" s="5"/>
      <c r="FG978" s="5"/>
      <c r="FH978" s="5"/>
      <c r="FI978" s="5"/>
      <c r="FJ978" s="5"/>
      <c r="FK978" s="5"/>
      <c r="FL978" s="5"/>
      <c r="FM978" s="5"/>
      <c r="FN978" s="5"/>
      <c r="FO978" s="5"/>
      <c r="FP978" s="5"/>
      <c r="FQ978" s="5"/>
      <c r="FR978" s="5"/>
      <c r="FS978" s="5"/>
      <c r="FT978" s="5"/>
      <c r="FU978" s="5"/>
      <c r="FV978" s="5"/>
      <c r="FW978" s="5"/>
      <c r="FX978" s="5"/>
      <c r="FY978" s="5"/>
      <c r="FZ978" s="5"/>
      <c r="GA978" s="5"/>
      <c r="GB978" s="5"/>
      <c r="GC978" s="5"/>
      <c r="GD978" s="5"/>
      <c r="GE978" s="5"/>
      <c r="GF978" s="5"/>
      <c r="GG978" s="5"/>
      <c r="GH978" s="5"/>
      <c r="GI978" s="5"/>
      <c r="GJ978" s="5"/>
      <c r="GK978" s="5"/>
      <c r="GL978" s="5"/>
      <c r="GM978" s="5"/>
      <c r="GN978" s="5"/>
      <c r="GO978" s="5"/>
      <c r="GP978" s="5"/>
      <c r="GQ978" s="5"/>
      <c r="GR978" s="5"/>
      <c r="GS978" s="5"/>
      <c r="GT978" s="5"/>
      <c r="GU978" s="5"/>
      <c r="GV978" s="5"/>
      <c r="GW978" s="5"/>
      <c r="GX978" s="5"/>
      <c r="GY978" s="5"/>
      <c r="GZ978" s="5"/>
      <c r="HA978" s="5"/>
      <c r="HB978" s="5"/>
      <c r="HC978" s="5"/>
      <c r="HD978" s="5"/>
      <c r="HE978" s="5"/>
      <c r="HF978" s="5"/>
      <c r="HG978" s="5"/>
      <c r="HH978" s="5"/>
      <c r="HI978" s="5"/>
      <c r="HJ978" s="5"/>
      <c r="HK978" s="5"/>
      <c r="HL978" s="5"/>
      <c r="HM978" s="5"/>
      <c r="HN978" s="5"/>
      <c r="HO978" s="5"/>
      <c r="HP978" s="5"/>
      <c r="HQ978" s="5"/>
      <c r="HR978" s="5"/>
      <c r="HS978" s="5"/>
      <c r="HT978" s="5"/>
      <c r="HU978" s="5"/>
      <c r="HV978" s="5"/>
      <c r="HW978" s="5"/>
      <c r="HX978" s="5"/>
      <c r="HY978" s="5"/>
      <c r="HZ978" s="5"/>
      <c r="IA978" s="5"/>
      <c r="IB978" s="5"/>
      <c r="IC978" s="5"/>
      <c r="ID978" s="5"/>
      <c r="IE978" s="5"/>
      <c r="IF978" s="5"/>
      <c r="IG978" s="5"/>
      <c r="IH978" s="5"/>
      <c r="II978" s="5"/>
      <c r="IJ978" s="5"/>
      <c r="IK978" s="5"/>
      <c r="IL978" s="5"/>
      <c r="IM978" s="5"/>
      <c r="IN978" s="5"/>
      <c r="IO978" s="5"/>
      <c r="IP978" s="5"/>
      <c r="IQ978" s="5"/>
      <c r="IR978" s="5"/>
      <c r="IS978" s="5"/>
      <c r="IT978" s="5"/>
      <c r="IU978" s="5"/>
      <c r="IV978" s="5"/>
    </row>
    <row r="979" spans="1:256" s="210" customFormat="1">
      <c r="A979" s="122"/>
      <c r="B979" s="116"/>
      <c r="C979" s="117"/>
      <c r="D979" s="118"/>
      <c r="E979" s="119"/>
      <c r="F979" s="120"/>
      <c r="G979" s="121"/>
      <c r="H979" s="6"/>
      <c r="I979" s="40"/>
      <c r="J979" s="41"/>
      <c r="K979" s="42"/>
      <c r="L979" s="38"/>
      <c r="N979" s="39"/>
      <c r="O979" s="39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  <c r="CH979" s="5"/>
      <c r="CI979" s="5"/>
      <c r="CJ979" s="5"/>
      <c r="CK979" s="5"/>
      <c r="CL979" s="5"/>
      <c r="CM979" s="5"/>
      <c r="CN979" s="5"/>
      <c r="CO979" s="5"/>
      <c r="CP979" s="5"/>
      <c r="CQ979" s="5"/>
      <c r="CR979" s="5"/>
      <c r="CS979" s="5"/>
      <c r="CT979" s="5"/>
      <c r="CU979" s="5"/>
      <c r="CV979" s="5"/>
      <c r="CW979" s="5"/>
      <c r="CX979" s="5"/>
      <c r="CY979" s="5"/>
      <c r="CZ979" s="5"/>
      <c r="DA979" s="5"/>
      <c r="DB979" s="5"/>
      <c r="DC979" s="5"/>
      <c r="DD979" s="5"/>
      <c r="DE979" s="5"/>
      <c r="DF979" s="5"/>
      <c r="DG979" s="5"/>
      <c r="DH979" s="5"/>
      <c r="DI979" s="5"/>
      <c r="DJ979" s="5"/>
      <c r="DK979" s="5"/>
      <c r="DL979" s="5"/>
      <c r="DM979" s="5"/>
      <c r="DN979" s="5"/>
      <c r="DO979" s="5"/>
      <c r="DP979" s="5"/>
      <c r="DQ979" s="5"/>
      <c r="DR979" s="5"/>
      <c r="DS979" s="5"/>
      <c r="DT979" s="5"/>
      <c r="DU979" s="5"/>
      <c r="DV979" s="5"/>
      <c r="DW979" s="5"/>
      <c r="DX979" s="5"/>
      <c r="DY979" s="5"/>
      <c r="DZ979" s="5"/>
      <c r="EA979" s="5"/>
      <c r="EB979" s="5"/>
      <c r="EC979" s="5"/>
      <c r="ED979" s="5"/>
      <c r="EE979" s="5"/>
      <c r="EF979" s="5"/>
      <c r="EG979" s="5"/>
      <c r="EH979" s="5"/>
      <c r="EI979" s="5"/>
      <c r="EJ979" s="5"/>
      <c r="EK979" s="5"/>
      <c r="EL979" s="5"/>
      <c r="EM979" s="5"/>
      <c r="EN979" s="5"/>
      <c r="EO979" s="5"/>
      <c r="EP979" s="5"/>
      <c r="EQ979" s="5"/>
      <c r="ER979" s="5"/>
      <c r="ES979" s="5"/>
      <c r="ET979" s="5"/>
      <c r="EU979" s="5"/>
      <c r="EV979" s="5"/>
      <c r="EW979" s="5"/>
      <c r="EX979" s="5"/>
      <c r="EY979" s="5"/>
      <c r="EZ979" s="5"/>
      <c r="FA979" s="5"/>
      <c r="FB979" s="5"/>
      <c r="FC979" s="5"/>
      <c r="FD979" s="5"/>
      <c r="FE979" s="5"/>
      <c r="FF979" s="5"/>
      <c r="FG979" s="5"/>
      <c r="FH979" s="5"/>
      <c r="FI979" s="5"/>
      <c r="FJ979" s="5"/>
      <c r="FK979" s="5"/>
      <c r="FL979" s="5"/>
      <c r="FM979" s="5"/>
      <c r="FN979" s="5"/>
      <c r="FO979" s="5"/>
      <c r="FP979" s="5"/>
      <c r="FQ979" s="5"/>
      <c r="FR979" s="5"/>
      <c r="FS979" s="5"/>
      <c r="FT979" s="5"/>
      <c r="FU979" s="5"/>
      <c r="FV979" s="5"/>
      <c r="FW979" s="5"/>
      <c r="FX979" s="5"/>
      <c r="FY979" s="5"/>
      <c r="FZ979" s="5"/>
      <c r="GA979" s="5"/>
      <c r="GB979" s="5"/>
      <c r="GC979" s="5"/>
      <c r="GD979" s="5"/>
      <c r="GE979" s="5"/>
      <c r="GF979" s="5"/>
      <c r="GG979" s="5"/>
      <c r="GH979" s="5"/>
      <c r="GI979" s="5"/>
      <c r="GJ979" s="5"/>
      <c r="GK979" s="5"/>
      <c r="GL979" s="5"/>
      <c r="GM979" s="5"/>
      <c r="GN979" s="5"/>
      <c r="GO979" s="5"/>
      <c r="GP979" s="5"/>
      <c r="GQ979" s="5"/>
      <c r="GR979" s="5"/>
      <c r="GS979" s="5"/>
      <c r="GT979" s="5"/>
      <c r="GU979" s="5"/>
      <c r="GV979" s="5"/>
      <c r="GW979" s="5"/>
      <c r="GX979" s="5"/>
      <c r="GY979" s="5"/>
      <c r="GZ979" s="5"/>
      <c r="HA979" s="5"/>
      <c r="HB979" s="5"/>
      <c r="HC979" s="5"/>
      <c r="HD979" s="5"/>
      <c r="HE979" s="5"/>
      <c r="HF979" s="5"/>
      <c r="HG979" s="5"/>
      <c r="HH979" s="5"/>
      <c r="HI979" s="5"/>
      <c r="HJ979" s="5"/>
      <c r="HK979" s="5"/>
      <c r="HL979" s="5"/>
      <c r="HM979" s="5"/>
      <c r="HN979" s="5"/>
      <c r="HO979" s="5"/>
      <c r="HP979" s="5"/>
      <c r="HQ979" s="5"/>
      <c r="HR979" s="5"/>
      <c r="HS979" s="5"/>
      <c r="HT979" s="5"/>
      <c r="HU979" s="5"/>
      <c r="HV979" s="5"/>
      <c r="HW979" s="5"/>
      <c r="HX979" s="5"/>
      <c r="HY979" s="5"/>
      <c r="HZ979" s="5"/>
      <c r="IA979" s="5"/>
      <c r="IB979" s="5"/>
      <c r="IC979" s="5"/>
      <c r="ID979" s="5"/>
      <c r="IE979" s="5"/>
      <c r="IF979" s="5"/>
      <c r="IG979" s="5"/>
      <c r="IH979" s="5"/>
      <c r="II979" s="5"/>
      <c r="IJ979" s="5"/>
      <c r="IK979" s="5"/>
      <c r="IL979" s="5"/>
      <c r="IM979" s="5"/>
      <c r="IN979" s="5"/>
      <c r="IO979" s="5"/>
      <c r="IP979" s="5"/>
      <c r="IQ979" s="5"/>
      <c r="IR979" s="5"/>
      <c r="IS979" s="5"/>
      <c r="IT979" s="5"/>
      <c r="IU979" s="5"/>
      <c r="IV979" s="5"/>
    </row>
    <row r="980" spans="1:256" s="210" customFormat="1">
      <c r="A980" s="122"/>
      <c r="B980" s="116"/>
      <c r="C980" s="117"/>
      <c r="D980" s="118"/>
      <c r="E980" s="119"/>
      <c r="F980" s="120"/>
      <c r="G980" s="121"/>
      <c r="H980" s="6"/>
      <c r="I980" s="40"/>
      <c r="J980" s="41"/>
      <c r="K980" s="42"/>
      <c r="L980" s="38"/>
      <c r="N980" s="39"/>
      <c r="O980" s="39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/>
      <c r="CP980" s="5"/>
      <c r="CQ980" s="5"/>
      <c r="CR980" s="5"/>
      <c r="CS980" s="5"/>
      <c r="CT980" s="5"/>
      <c r="CU980" s="5"/>
      <c r="CV980" s="5"/>
      <c r="CW980" s="5"/>
      <c r="CX980" s="5"/>
      <c r="CY980" s="5"/>
      <c r="CZ980" s="5"/>
      <c r="DA980" s="5"/>
      <c r="DB980" s="5"/>
      <c r="DC980" s="5"/>
      <c r="DD980" s="5"/>
      <c r="DE980" s="5"/>
      <c r="DF980" s="5"/>
      <c r="DG980" s="5"/>
      <c r="DH980" s="5"/>
      <c r="DI980" s="5"/>
      <c r="DJ980" s="5"/>
      <c r="DK980" s="5"/>
      <c r="DL980" s="5"/>
      <c r="DM980" s="5"/>
      <c r="DN980" s="5"/>
      <c r="DO980" s="5"/>
      <c r="DP980" s="5"/>
      <c r="DQ980" s="5"/>
      <c r="DR980" s="5"/>
      <c r="DS980" s="5"/>
      <c r="DT980" s="5"/>
      <c r="DU980" s="5"/>
      <c r="DV980" s="5"/>
      <c r="DW980" s="5"/>
      <c r="DX980" s="5"/>
      <c r="DY980" s="5"/>
      <c r="DZ980" s="5"/>
      <c r="EA980" s="5"/>
      <c r="EB980" s="5"/>
      <c r="EC980" s="5"/>
      <c r="ED980" s="5"/>
      <c r="EE980" s="5"/>
      <c r="EF980" s="5"/>
      <c r="EG980" s="5"/>
      <c r="EH980" s="5"/>
      <c r="EI980" s="5"/>
      <c r="EJ980" s="5"/>
      <c r="EK980" s="5"/>
      <c r="EL980" s="5"/>
      <c r="EM980" s="5"/>
      <c r="EN980" s="5"/>
      <c r="EO980" s="5"/>
      <c r="EP980" s="5"/>
      <c r="EQ980" s="5"/>
      <c r="ER980" s="5"/>
      <c r="ES980" s="5"/>
      <c r="ET980" s="5"/>
      <c r="EU980" s="5"/>
      <c r="EV980" s="5"/>
      <c r="EW980" s="5"/>
      <c r="EX980" s="5"/>
      <c r="EY980" s="5"/>
      <c r="EZ980" s="5"/>
      <c r="FA980" s="5"/>
      <c r="FB980" s="5"/>
      <c r="FC980" s="5"/>
      <c r="FD980" s="5"/>
      <c r="FE980" s="5"/>
      <c r="FF980" s="5"/>
      <c r="FG980" s="5"/>
      <c r="FH980" s="5"/>
      <c r="FI980" s="5"/>
      <c r="FJ980" s="5"/>
      <c r="FK980" s="5"/>
      <c r="FL980" s="5"/>
      <c r="FM980" s="5"/>
      <c r="FN980" s="5"/>
      <c r="FO980" s="5"/>
      <c r="FP980" s="5"/>
      <c r="FQ980" s="5"/>
      <c r="FR980" s="5"/>
      <c r="FS980" s="5"/>
      <c r="FT980" s="5"/>
      <c r="FU980" s="5"/>
      <c r="FV980" s="5"/>
      <c r="FW980" s="5"/>
      <c r="FX980" s="5"/>
      <c r="FY980" s="5"/>
      <c r="FZ980" s="5"/>
      <c r="GA980" s="5"/>
      <c r="GB980" s="5"/>
      <c r="GC980" s="5"/>
      <c r="GD980" s="5"/>
      <c r="GE980" s="5"/>
      <c r="GF980" s="5"/>
      <c r="GG980" s="5"/>
      <c r="GH980" s="5"/>
      <c r="GI980" s="5"/>
      <c r="GJ980" s="5"/>
      <c r="GK980" s="5"/>
      <c r="GL980" s="5"/>
      <c r="GM980" s="5"/>
      <c r="GN980" s="5"/>
      <c r="GO980" s="5"/>
      <c r="GP980" s="5"/>
      <c r="GQ980" s="5"/>
      <c r="GR980" s="5"/>
      <c r="GS980" s="5"/>
      <c r="GT980" s="5"/>
      <c r="GU980" s="5"/>
      <c r="GV980" s="5"/>
      <c r="GW980" s="5"/>
      <c r="GX980" s="5"/>
      <c r="GY980" s="5"/>
      <c r="GZ980" s="5"/>
      <c r="HA980" s="5"/>
      <c r="HB980" s="5"/>
      <c r="HC980" s="5"/>
      <c r="HD980" s="5"/>
      <c r="HE980" s="5"/>
      <c r="HF980" s="5"/>
      <c r="HG980" s="5"/>
      <c r="HH980" s="5"/>
      <c r="HI980" s="5"/>
      <c r="HJ980" s="5"/>
      <c r="HK980" s="5"/>
      <c r="HL980" s="5"/>
      <c r="HM980" s="5"/>
      <c r="HN980" s="5"/>
      <c r="HO980" s="5"/>
      <c r="HP980" s="5"/>
      <c r="HQ980" s="5"/>
      <c r="HR980" s="5"/>
      <c r="HS980" s="5"/>
      <c r="HT980" s="5"/>
      <c r="HU980" s="5"/>
      <c r="HV980" s="5"/>
      <c r="HW980" s="5"/>
      <c r="HX980" s="5"/>
      <c r="HY980" s="5"/>
      <c r="HZ980" s="5"/>
      <c r="IA980" s="5"/>
      <c r="IB980" s="5"/>
      <c r="IC980" s="5"/>
      <c r="ID980" s="5"/>
      <c r="IE980" s="5"/>
      <c r="IF980" s="5"/>
      <c r="IG980" s="5"/>
      <c r="IH980" s="5"/>
      <c r="II980" s="5"/>
      <c r="IJ980" s="5"/>
      <c r="IK980" s="5"/>
      <c r="IL980" s="5"/>
      <c r="IM980" s="5"/>
      <c r="IN980" s="5"/>
      <c r="IO980" s="5"/>
      <c r="IP980" s="5"/>
      <c r="IQ980" s="5"/>
      <c r="IR980" s="5"/>
      <c r="IS980" s="5"/>
      <c r="IT980" s="5"/>
      <c r="IU980" s="5"/>
      <c r="IV980" s="5"/>
    </row>
    <row r="981" spans="1:256" s="210" customFormat="1">
      <c r="A981" s="122"/>
      <c r="B981" s="116"/>
      <c r="C981" s="117"/>
      <c r="D981" s="118"/>
      <c r="E981" s="119"/>
      <c r="F981" s="120"/>
      <c r="G981" s="121"/>
      <c r="H981" s="6"/>
      <c r="I981" s="40"/>
      <c r="J981" s="41"/>
      <c r="K981" s="42"/>
      <c r="L981" s="38"/>
      <c r="N981" s="39"/>
      <c r="O981" s="39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/>
      <c r="CP981" s="5"/>
      <c r="CQ981" s="5"/>
      <c r="CR981" s="5"/>
      <c r="CS981" s="5"/>
      <c r="CT981" s="5"/>
      <c r="CU981" s="5"/>
      <c r="CV981" s="5"/>
      <c r="CW981" s="5"/>
      <c r="CX981" s="5"/>
      <c r="CY981" s="5"/>
      <c r="CZ981" s="5"/>
      <c r="DA981" s="5"/>
      <c r="DB981" s="5"/>
      <c r="DC981" s="5"/>
      <c r="DD981" s="5"/>
      <c r="DE981" s="5"/>
      <c r="DF981" s="5"/>
      <c r="DG981" s="5"/>
      <c r="DH981" s="5"/>
      <c r="DI981" s="5"/>
      <c r="DJ981" s="5"/>
      <c r="DK981" s="5"/>
      <c r="DL981" s="5"/>
      <c r="DM981" s="5"/>
      <c r="DN981" s="5"/>
      <c r="DO981" s="5"/>
      <c r="DP981" s="5"/>
      <c r="DQ981" s="5"/>
      <c r="DR981" s="5"/>
      <c r="DS981" s="5"/>
      <c r="DT981" s="5"/>
      <c r="DU981" s="5"/>
      <c r="DV981" s="5"/>
      <c r="DW981" s="5"/>
      <c r="DX981" s="5"/>
      <c r="DY981" s="5"/>
      <c r="DZ981" s="5"/>
      <c r="EA981" s="5"/>
      <c r="EB981" s="5"/>
      <c r="EC981" s="5"/>
      <c r="ED981" s="5"/>
      <c r="EE981" s="5"/>
      <c r="EF981" s="5"/>
      <c r="EG981" s="5"/>
      <c r="EH981" s="5"/>
      <c r="EI981" s="5"/>
      <c r="EJ981" s="5"/>
      <c r="EK981" s="5"/>
      <c r="EL981" s="5"/>
      <c r="EM981" s="5"/>
      <c r="EN981" s="5"/>
      <c r="EO981" s="5"/>
      <c r="EP981" s="5"/>
      <c r="EQ981" s="5"/>
      <c r="ER981" s="5"/>
      <c r="ES981" s="5"/>
      <c r="ET981" s="5"/>
      <c r="EU981" s="5"/>
      <c r="EV981" s="5"/>
      <c r="EW981" s="5"/>
      <c r="EX981" s="5"/>
      <c r="EY981" s="5"/>
      <c r="EZ981" s="5"/>
      <c r="FA981" s="5"/>
      <c r="FB981" s="5"/>
      <c r="FC981" s="5"/>
      <c r="FD981" s="5"/>
      <c r="FE981" s="5"/>
      <c r="FF981" s="5"/>
      <c r="FG981" s="5"/>
      <c r="FH981" s="5"/>
      <c r="FI981" s="5"/>
      <c r="FJ981" s="5"/>
      <c r="FK981" s="5"/>
      <c r="FL981" s="5"/>
      <c r="FM981" s="5"/>
      <c r="FN981" s="5"/>
      <c r="FO981" s="5"/>
      <c r="FP981" s="5"/>
      <c r="FQ981" s="5"/>
      <c r="FR981" s="5"/>
      <c r="FS981" s="5"/>
      <c r="FT981" s="5"/>
      <c r="FU981" s="5"/>
      <c r="FV981" s="5"/>
      <c r="FW981" s="5"/>
      <c r="FX981" s="5"/>
      <c r="FY981" s="5"/>
      <c r="FZ981" s="5"/>
      <c r="GA981" s="5"/>
      <c r="GB981" s="5"/>
      <c r="GC981" s="5"/>
      <c r="GD981" s="5"/>
      <c r="GE981" s="5"/>
      <c r="GF981" s="5"/>
      <c r="GG981" s="5"/>
      <c r="GH981" s="5"/>
      <c r="GI981" s="5"/>
      <c r="GJ981" s="5"/>
      <c r="GK981" s="5"/>
      <c r="GL981" s="5"/>
      <c r="GM981" s="5"/>
      <c r="GN981" s="5"/>
      <c r="GO981" s="5"/>
      <c r="GP981" s="5"/>
      <c r="GQ981" s="5"/>
      <c r="GR981" s="5"/>
      <c r="GS981" s="5"/>
      <c r="GT981" s="5"/>
      <c r="GU981" s="5"/>
      <c r="GV981" s="5"/>
      <c r="GW981" s="5"/>
      <c r="GX981" s="5"/>
      <c r="GY981" s="5"/>
      <c r="GZ981" s="5"/>
      <c r="HA981" s="5"/>
      <c r="HB981" s="5"/>
      <c r="HC981" s="5"/>
      <c r="HD981" s="5"/>
      <c r="HE981" s="5"/>
      <c r="HF981" s="5"/>
      <c r="HG981" s="5"/>
      <c r="HH981" s="5"/>
      <c r="HI981" s="5"/>
      <c r="HJ981" s="5"/>
      <c r="HK981" s="5"/>
      <c r="HL981" s="5"/>
      <c r="HM981" s="5"/>
      <c r="HN981" s="5"/>
      <c r="HO981" s="5"/>
      <c r="HP981" s="5"/>
      <c r="HQ981" s="5"/>
      <c r="HR981" s="5"/>
      <c r="HS981" s="5"/>
      <c r="HT981" s="5"/>
      <c r="HU981" s="5"/>
      <c r="HV981" s="5"/>
      <c r="HW981" s="5"/>
      <c r="HX981" s="5"/>
      <c r="HY981" s="5"/>
      <c r="HZ981" s="5"/>
      <c r="IA981" s="5"/>
      <c r="IB981" s="5"/>
      <c r="IC981" s="5"/>
      <c r="ID981" s="5"/>
      <c r="IE981" s="5"/>
      <c r="IF981" s="5"/>
      <c r="IG981" s="5"/>
      <c r="IH981" s="5"/>
      <c r="II981" s="5"/>
      <c r="IJ981" s="5"/>
      <c r="IK981" s="5"/>
      <c r="IL981" s="5"/>
      <c r="IM981" s="5"/>
      <c r="IN981" s="5"/>
      <c r="IO981" s="5"/>
      <c r="IP981" s="5"/>
      <c r="IQ981" s="5"/>
      <c r="IR981" s="5"/>
      <c r="IS981" s="5"/>
      <c r="IT981" s="5"/>
      <c r="IU981" s="5"/>
      <c r="IV981" s="5"/>
    </row>
    <row r="982" spans="1:256" s="210" customFormat="1">
      <c r="A982" s="122"/>
      <c r="B982" s="116"/>
      <c r="C982" s="117"/>
      <c r="D982" s="118"/>
      <c r="E982" s="119"/>
      <c r="F982" s="120"/>
      <c r="G982" s="121"/>
      <c r="H982" s="6"/>
      <c r="I982" s="40"/>
      <c r="J982" s="41"/>
      <c r="K982" s="42"/>
      <c r="L982" s="38"/>
      <c r="N982" s="39"/>
      <c r="O982" s="39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5"/>
      <c r="DW982" s="5"/>
      <c r="DX982" s="5"/>
      <c r="DY982" s="5"/>
      <c r="DZ982" s="5"/>
      <c r="EA982" s="5"/>
      <c r="EB982" s="5"/>
      <c r="EC982" s="5"/>
      <c r="ED982" s="5"/>
      <c r="EE982" s="5"/>
      <c r="EF982" s="5"/>
      <c r="EG982" s="5"/>
      <c r="EH982" s="5"/>
      <c r="EI982" s="5"/>
      <c r="EJ982" s="5"/>
      <c r="EK982" s="5"/>
      <c r="EL982" s="5"/>
      <c r="EM982" s="5"/>
      <c r="EN982" s="5"/>
      <c r="EO982" s="5"/>
      <c r="EP982" s="5"/>
      <c r="EQ982" s="5"/>
      <c r="ER982" s="5"/>
      <c r="ES982" s="5"/>
      <c r="ET982" s="5"/>
      <c r="EU982" s="5"/>
      <c r="EV982" s="5"/>
      <c r="EW982" s="5"/>
      <c r="EX982" s="5"/>
      <c r="EY982" s="5"/>
      <c r="EZ982" s="5"/>
      <c r="FA982" s="5"/>
      <c r="FB982" s="5"/>
      <c r="FC982" s="5"/>
      <c r="FD982" s="5"/>
      <c r="FE982" s="5"/>
      <c r="FF982" s="5"/>
      <c r="FG982" s="5"/>
      <c r="FH982" s="5"/>
      <c r="FI982" s="5"/>
      <c r="FJ982" s="5"/>
      <c r="FK982" s="5"/>
      <c r="FL982" s="5"/>
      <c r="FM982" s="5"/>
      <c r="FN982" s="5"/>
      <c r="FO982" s="5"/>
      <c r="FP982" s="5"/>
      <c r="FQ982" s="5"/>
      <c r="FR982" s="5"/>
      <c r="FS982" s="5"/>
      <c r="FT982" s="5"/>
      <c r="FU982" s="5"/>
      <c r="FV982" s="5"/>
      <c r="FW982" s="5"/>
      <c r="FX982" s="5"/>
      <c r="FY982" s="5"/>
      <c r="FZ982" s="5"/>
      <c r="GA982" s="5"/>
      <c r="GB982" s="5"/>
      <c r="GC982" s="5"/>
      <c r="GD982" s="5"/>
      <c r="GE982" s="5"/>
      <c r="GF982" s="5"/>
      <c r="GG982" s="5"/>
      <c r="GH982" s="5"/>
      <c r="GI982" s="5"/>
      <c r="GJ982" s="5"/>
      <c r="GK982" s="5"/>
      <c r="GL982" s="5"/>
      <c r="GM982" s="5"/>
      <c r="GN982" s="5"/>
      <c r="GO982" s="5"/>
      <c r="GP982" s="5"/>
      <c r="GQ982" s="5"/>
      <c r="GR982" s="5"/>
      <c r="GS982" s="5"/>
      <c r="GT982" s="5"/>
      <c r="GU982" s="5"/>
      <c r="GV982" s="5"/>
      <c r="GW982" s="5"/>
      <c r="GX982" s="5"/>
      <c r="GY982" s="5"/>
      <c r="GZ982" s="5"/>
      <c r="HA982" s="5"/>
      <c r="HB982" s="5"/>
      <c r="HC982" s="5"/>
      <c r="HD982" s="5"/>
      <c r="HE982" s="5"/>
      <c r="HF982" s="5"/>
      <c r="HG982" s="5"/>
      <c r="HH982" s="5"/>
      <c r="HI982" s="5"/>
      <c r="HJ982" s="5"/>
      <c r="HK982" s="5"/>
      <c r="HL982" s="5"/>
      <c r="HM982" s="5"/>
      <c r="HN982" s="5"/>
      <c r="HO982" s="5"/>
      <c r="HP982" s="5"/>
      <c r="HQ982" s="5"/>
      <c r="HR982" s="5"/>
      <c r="HS982" s="5"/>
      <c r="HT982" s="5"/>
      <c r="HU982" s="5"/>
      <c r="HV982" s="5"/>
      <c r="HW982" s="5"/>
      <c r="HX982" s="5"/>
      <c r="HY982" s="5"/>
      <c r="HZ982" s="5"/>
      <c r="IA982" s="5"/>
      <c r="IB982" s="5"/>
      <c r="IC982" s="5"/>
      <c r="ID982" s="5"/>
      <c r="IE982" s="5"/>
      <c r="IF982" s="5"/>
      <c r="IG982" s="5"/>
      <c r="IH982" s="5"/>
      <c r="II982" s="5"/>
      <c r="IJ982" s="5"/>
      <c r="IK982" s="5"/>
      <c r="IL982" s="5"/>
      <c r="IM982" s="5"/>
      <c r="IN982" s="5"/>
      <c r="IO982" s="5"/>
      <c r="IP982" s="5"/>
      <c r="IQ982" s="5"/>
      <c r="IR982" s="5"/>
      <c r="IS982" s="5"/>
      <c r="IT982" s="5"/>
      <c r="IU982" s="5"/>
      <c r="IV982" s="5"/>
    </row>
    <row r="983" spans="1:256" s="210" customFormat="1">
      <c r="A983" s="122"/>
      <c r="B983" s="116"/>
      <c r="C983" s="117"/>
      <c r="D983" s="118"/>
      <c r="E983" s="119"/>
      <c r="F983" s="120"/>
      <c r="G983" s="121"/>
      <c r="H983" s="6"/>
      <c r="I983" s="40"/>
      <c r="J983" s="41"/>
      <c r="K983" s="42"/>
      <c r="L983" s="38"/>
      <c r="N983" s="39"/>
      <c r="O983" s="39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/>
      <c r="CP983" s="5"/>
      <c r="CQ983" s="5"/>
      <c r="CR983" s="5"/>
      <c r="CS983" s="5"/>
      <c r="CT983" s="5"/>
      <c r="CU983" s="5"/>
      <c r="CV983" s="5"/>
      <c r="CW983" s="5"/>
      <c r="CX983" s="5"/>
      <c r="CY983" s="5"/>
      <c r="CZ983" s="5"/>
      <c r="DA983" s="5"/>
      <c r="DB983" s="5"/>
      <c r="DC983" s="5"/>
      <c r="DD983" s="5"/>
      <c r="DE983" s="5"/>
      <c r="DF983" s="5"/>
      <c r="DG983" s="5"/>
      <c r="DH983" s="5"/>
      <c r="DI983" s="5"/>
      <c r="DJ983" s="5"/>
      <c r="DK983" s="5"/>
      <c r="DL983" s="5"/>
      <c r="DM983" s="5"/>
      <c r="DN983" s="5"/>
      <c r="DO983" s="5"/>
      <c r="DP983" s="5"/>
      <c r="DQ983" s="5"/>
      <c r="DR983" s="5"/>
      <c r="DS983" s="5"/>
      <c r="DT983" s="5"/>
      <c r="DU983" s="5"/>
      <c r="DV983" s="5"/>
      <c r="DW983" s="5"/>
      <c r="DX983" s="5"/>
      <c r="DY983" s="5"/>
      <c r="DZ983" s="5"/>
      <c r="EA983" s="5"/>
      <c r="EB983" s="5"/>
      <c r="EC983" s="5"/>
      <c r="ED983" s="5"/>
      <c r="EE983" s="5"/>
      <c r="EF983" s="5"/>
      <c r="EG983" s="5"/>
      <c r="EH983" s="5"/>
      <c r="EI983" s="5"/>
      <c r="EJ983" s="5"/>
      <c r="EK983" s="5"/>
      <c r="EL983" s="5"/>
      <c r="EM983" s="5"/>
      <c r="EN983" s="5"/>
      <c r="EO983" s="5"/>
      <c r="EP983" s="5"/>
      <c r="EQ983" s="5"/>
      <c r="ER983" s="5"/>
      <c r="ES983" s="5"/>
      <c r="ET983" s="5"/>
      <c r="EU983" s="5"/>
      <c r="EV983" s="5"/>
      <c r="EW983" s="5"/>
      <c r="EX983" s="5"/>
      <c r="EY983" s="5"/>
      <c r="EZ983" s="5"/>
      <c r="FA983" s="5"/>
      <c r="FB983" s="5"/>
      <c r="FC983" s="5"/>
      <c r="FD983" s="5"/>
      <c r="FE983" s="5"/>
      <c r="FF983" s="5"/>
      <c r="FG983" s="5"/>
      <c r="FH983" s="5"/>
      <c r="FI983" s="5"/>
      <c r="FJ983" s="5"/>
      <c r="FK983" s="5"/>
      <c r="FL983" s="5"/>
      <c r="FM983" s="5"/>
      <c r="FN983" s="5"/>
      <c r="FO983" s="5"/>
      <c r="FP983" s="5"/>
      <c r="FQ983" s="5"/>
      <c r="FR983" s="5"/>
      <c r="FS983" s="5"/>
      <c r="FT983" s="5"/>
      <c r="FU983" s="5"/>
      <c r="FV983" s="5"/>
      <c r="FW983" s="5"/>
      <c r="FX983" s="5"/>
      <c r="FY983" s="5"/>
      <c r="FZ983" s="5"/>
      <c r="GA983" s="5"/>
      <c r="GB983" s="5"/>
      <c r="GC983" s="5"/>
      <c r="GD983" s="5"/>
      <c r="GE983" s="5"/>
      <c r="GF983" s="5"/>
      <c r="GG983" s="5"/>
      <c r="GH983" s="5"/>
      <c r="GI983" s="5"/>
      <c r="GJ983" s="5"/>
      <c r="GK983" s="5"/>
      <c r="GL983" s="5"/>
      <c r="GM983" s="5"/>
      <c r="GN983" s="5"/>
      <c r="GO983" s="5"/>
      <c r="GP983" s="5"/>
      <c r="GQ983" s="5"/>
      <c r="GR983" s="5"/>
      <c r="GS983" s="5"/>
      <c r="GT983" s="5"/>
      <c r="GU983" s="5"/>
      <c r="GV983" s="5"/>
      <c r="GW983" s="5"/>
      <c r="GX983" s="5"/>
      <c r="GY983" s="5"/>
      <c r="GZ983" s="5"/>
      <c r="HA983" s="5"/>
      <c r="HB983" s="5"/>
      <c r="HC983" s="5"/>
      <c r="HD983" s="5"/>
      <c r="HE983" s="5"/>
      <c r="HF983" s="5"/>
      <c r="HG983" s="5"/>
      <c r="HH983" s="5"/>
      <c r="HI983" s="5"/>
      <c r="HJ983" s="5"/>
      <c r="HK983" s="5"/>
      <c r="HL983" s="5"/>
      <c r="HM983" s="5"/>
      <c r="HN983" s="5"/>
      <c r="HO983" s="5"/>
      <c r="HP983" s="5"/>
      <c r="HQ983" s="5"/>
      <c r="HR983" s="5"/>
      <c r="HS983" s="5"/>
      <c r="HT983" s="5"/>
      <c r="HU983" s="5"/>
      <c r="HV983" s="5"/>
      <c r="HW983" s="5"/>
      <c r="HX983" s="5"/>
      <c r="HY983" s="5"/>
      <c r="HZ983" s="5"/>
      <c r="IA983" s="5"/>
      <c r="IB983" s="5"/>
      <c r="IC983" s="5"/>
      <c r="ID983" s="5"/>
      <c r="IE983" s="5"/>
      <c r="IF983" s="5"/>
      <c r="IG983" s="5"/>
      <c r="IH983" s="5"/>
      <c r="II983" s="5"/>
      <c r="IJ983" s="5"/>
      <c r="IK983" s="5"/>
      <c r="IL983" s="5"/>
      <c r="IM983" s="5"/>
      <c r="IN983" s="5"/>
      <c r="IO983" s="5"/>
      <c r="IP983" s="5"/>
      <c r="IQ983" s="5"/>
      <c r="IR983" s="5"/>
      <c r="IS983" s="5"/>
      <c r="IT983" s="5"/>
      <c r="IU983" s="5"/>
      <c r="IV983" s="5"/>
    </row>
    <row r="984" spans="1:256" s="210" customFormat="1">
      <c r="A984" s="122"/>
      <c r="B984" s="116"/>
      <c r="C984" s="117"/>
      <c r="D984" s="118"/>
      <c r="E984" s="119"/>
      <c r="F984" s="120"/>
      <c r="G984" s="121"/>
      <c r="H984" s="6"/>
      <c r="I984" s="40"/>
      <c r="J984" s="41"/>
      <c r="K984" s="42"/>
      <c r="L984" s="38"/>
      <c r="N984" s="39"/>
      <c r="O984" s="39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/>
      <c r="CP984" s="5"/>
      <c r="CQ984" s="5"/>
      <c r="CR984" s="5"/>
      <c r="CS984" s="5"/>
      <c r="CT984" s="5"/>
      <c r="CU984" s="5"/>
      <c r="CV984" s="5"/>
      <c r="CW984" s="5"/>
      <c r="CX984" s="5"/>
      <c r="CY984" s="5"/>
      <c r="CZ984" s="5"/>
      <c r="DA984" s="5"/>
      <c r="DB984" s="5"/>
      <c r="DC984" s="5"/>
      <c r="DD984" s="5"/>
      <c r="DE984" s="5"/>
      <c r="DF984" s="5"/>
      <c r="DG984" s="5"/>
      <c r="DH984" s="5"/>
      <c r="DI984" s="5"/>
      <c r="DJ984" s="5"/>
      <c r="DK984" s="5"/>
      <c r="DL984" s="5"/>
      <c r="DM984" s="5"/>
      <c r="DN984" s="5"/>
      <c r="DO984" s="5"/>
      <c r="DP984" s="5"/>
      <c r="DQ984" s="5"/>
      <c r="DR984" s="5"/>
      <c r="DS984" s="5"/>
      <c r="DT984" s="5"/>
      <c r="DU984" s="5"/>
      <c r="DV984" s="5"/>
      <c r="DW984" s="5"/>
      <c r="DX984" s="5"/>
      <c r="DY984" s="5"/>
      <c r="DZ984" s="5"/>
      <c r="EA984" s="5"/>
      <c r="EB984" s="5"/>
      <c r="EC984" s="5"/>
      <c r="ED984" s="5"/>
      <c r="EE984" s="5"/>
      <c r="EF984" s="5"/>
      <c r="EG984" s="5"/>
      <c r="EH984" s="5"/>
      <c r="EI984" s="5"/>
      <c r="EJ984" s="5"/>
      <c r="EK984" s="5"/>
      <c r="EL984" s="5"/>
      <c r="EM984" s="5"/>
      <c r="EN984" s="5"/>
      <c r="EO984" s="5"/>
      <c r="EP984" s="5"/>
      <c r="EQ984" s="5"/>
      <c r="ER984" s="5"/>
      <c r="ES984" s="5"/>
      <c r="ET984" s="5"/>
      <c r="EU984" s="5"/>
      <c r="EV984" s="5"/>
      <c r="EW984" s="5"/>
      <c r="EX984" s="5"/>
      <c r="EY984" s="5"/>
      <c r="EZ984" s="5"/>
      <c r="FA984" s="5"/>
      <c r="FB984" s="5"/>
      <c r="FC984" s="5"/>
      <c r="FD984" s="5"/>
      <c r="FE984" s="5"/>
      <c r="FF984" s="5"/>
      <c r="FG984" s="5"/>
      <c r="FH984" s="5"/>
      <c r="FI984" s="5"/>
      <c r="FJ984" s="5"/>
      <c r="FK984" s="5"/>
      <c r="FL984" s="5"/>
      <c r="FM984" s="5"/>
      <c r="FN984" s="5"/>
      <c r="FO984" s="5"/>
      <c r="FP984" s="5"/>
      <c r="FQ984" s="5"/>
      <c r="FR984" s="5"/>
      <c r="FS984" s="5"/>
      <c r="FT984" s="5"/>
      <c r="FU984" s="5"/>
      <c r="FV984" s="5"/>
      <c r="FW984" s="5"/>
      <c r="FX984" s="5"/>
      <c r="FY984" s="5"/>
      <c r="FZ984" s="5"/>
      <c r="GA984" s="5"/>
      <c r="GB984" s="5"/>
      <c r="GC984" s="5"/>
      <c r="GD984" s="5"/>
      <c r="GE984" s="5"/>
      <c r="GF984" s="5"/>
      <c r="GG984" s="5"/>
      <c r="GH984" s="5"/>
      <c r="GI984" s="5"/>
      <c r="GJ984" s="5"/>
      <c r="GK984" s="5"/>
      <c r="GL984" s="5"/>
      <c r="GM984" s="5"/>
      <c r="GN984" s="5"/>
      <c r="GO984" s="5"/>
      <c r="GP984" s="5"/>
      <c r="GQ984" s="5"/>
      <c r="GR984" s="5"/>
      <c r="GS984" s="5"/>
      <c r="GT984" s="5"/>
      <c r="GU984" s="5"/>
      <c r="GV984" s="5"/>
      <c r="GW984" s="5"/>
      <c r="GX984" s="5"/>
      <c r="GY984" s="5"/>
      <c r="GZ984" s="5"/>
      <c r="HA984" s="5"/>
      <c r="HB984" s="5"/>
      <c r="HC984" s="5"/>
      <c r="HD984" s="5"/>
      <c r="HE984" s="5"/>
      <c r="HF984" s="5"/>
      <c r="HG984" s="5"/>
      <c r="HH984" s="5"/>
      <c r="HI984" s="5"/>
      <c r="HJ984" s="5"/>
      <c r="HK984" s="5"/>
      <c r="HL984" s="5"/>
      <c r="HM984" s="5"/>
      <c r="HN984" s="5"/>
      <c r="HO984" s="5"/>
      <c r="HP984" s="5"/>
      <c r="HQ984" s="5"/>
      <c r="HR984" s="5"/>
      <c r="HS984" s="5"/>
      <c r="HT984" s="5"/>
      <c r="HU984" s="5"/>
      <c r="HV984" s="5"/>
      <c r="HW984" s="5"/>
      <c r="HX984" s="5"/>
      <c r="HY984" s="5"/>
      <c r="HZ984" s="5"/>
      <c r="IA984" s="5"/>
      <c r="IB984" s="5"/>
      <c r="IC984" s="5"/>
      <c r="ID984" s="5"/>
      <c r="IE984" s="5"/>
      <c r="IF984" s="5"/>
      <c r="IG984" s="5"/>
      <c r="IH984" s="5"/>
      <c r="II984" s="5"/>
      <c r="IJ984" s="5"/>
      <c r="IK984" s="5"/>
      <c r="IL984" s="5"/>
      <c r="IM984" s="5"/>
      <c r="IN984" s="5"/>
      <c r="IO984" s="5"/>
      <c r="IP984" s="5"/>
      <c r="IQ984" s="5"/>
      <c r="IR984" s="5"/>
      <c r="IS984" s="5"/>
      <c r="IT984" s="5"/>
      <c r="IU984" s="5"/>
      <c r="IV984" s="5"/>
    </row>
    <row r="985" spans="1:256" s="210" customFormat="1">
      <c r="A985" s="122"/>
      <c r="B985" s="116"/>
      <c r="C985" s="117"/>
      <c r="D985" s="118"/>
      <c r="E985" s="119"/>
      <c r="F985" s="120"/>
      <c r="G985" s="121"/>
      <c r="H985" s="6"/>
      <c r="I985" s="40"/>
      <c r="J985" s="41"/>
      <c r="K985" s="42"/>
      <c r="L985" s="38"/>
      <c r="N985" s="39"/>
      <c r="O985" s="39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  <c r="CF985" s="5"/>
      <c r="CG985" s="5"/>
      <c r="CH985" s="5"/>
      <c r="CI985" s="5"/>
      <c r="CJ985" s="5"/>
      <c r="CK985" s="5"/>
      <c r="CL985" s="5"/>
      <c r="CM985" s="5"/>
      <c r="CN985" s="5"/>
      <c r="CO985" s="5"/>
      <c r="CP985" s="5"/>
      <c r="CQ985" s="5"/>
      <c r="CR985" s="5"/>
      <c r="CS985" s="5"/>
      <c r="CT985" s="5"/>
      <c r="CU985" s="5"/>
      <c r="CV985" s="5"/>
      <c r="CW985" s="5"/>
      <c r="CX985" s="5"/>
      <c r="CY985" s="5"/>
      <c r="CZ985" s="5"/>
      <c r="DA985" s="5"/>
      <c r="DB985" s="5"/>
      <c r="DC985" s="5"/>
      <c r="DD985" s="5"/>
      <c r="DE985" s="5"/>
      <c r="DF985" s="5"/>
      <c r="DG985" s="5"/>
      <c r="DH985" s="5"/>
      <c r="DI985" s="5"/>
      <c r="DJ985" s="5"/>
      <c r="DK985" s="5"/>
      <c r="DL985" s="5"/>
      <c r="DM985" s="5"/>
      <c r="DN985" s="5"/>
      <c r="DO985" s="5"/>
      <c r="DP985" s="5"/>
      <c r="DQ985" s="5"/>
      <c r="DR985" s="5"/>
      <c r="DS985" s="5"/>
      <c r="DT985" s="5"/>
      <c r="DU985" s="5"/>
      <c r="DV985" s="5"/>
      <c r="DW985" s="5"/>
      <c r="DX985" s="5"/>
      <c r="DY985" s="5"/>
      <c r="DZ985" s="5"/>
      <c r="EA985" s="5"/>
      <c r="EB985" s="5"/>
      <c r="EC985" s="5"/>
      <c r="ED985" s="5"/>
      <c r="EE985" s="5"/>
      <c r="EF985" s="5"/>
      <c r="EG985" s="5"/>
      <c r="EH985" s="5"/>
      <c r="EI985" s="5"/>
      <c r="EJ985" s="5"/>
      <c r="EK985" s="5"/>
      <c r="EL985" s="5"/>
      <c r="EM985" s="5"/>
      <c r="EN985" s="5"/>
      <c r="EO985" s="5"/>
      <c r="EP985" s="5"/>
      <c r="EQ985" s="5"/>
      <c r="ER985" s="5"/>
      <c r="ES985" s="5"/>
      <c r="ET985" s="5"/>
      <c r="EU985" s="5"/>
      <c r="EV985" s="5"/>
      <c r="EW985" s="5"/>
      <c r="EX985" s="5"/>
      <c r="EY985" s="5"/>
      <c r="EZ985" s="5"/>
      <c r="FA985" s="5"/>
      <c r="FB985" s="5"/>
      <c r="FC985" s="5"/>
      <c r="FD985" s="5"/>
      <c r="FE985" s="5"/>
      <c r="FF985" s="5"/>
      <c r="FG985" s="5"/>
      <c r="FH985" s="5"/>
      <c r="FI985" s="5"/>
      <c r="FJ985" s="5"/>
      <c r="FK985" s="5"/>
      <c r="FL985" s="5"/>
      <c r="FM985" s="5"/>
      <c r="FN985" s="5"/>
      <c r="FO985" s="5"/>
      <c r="FP985" s="5"/>
      <c r="FQ985" s="5"/>
      <c r="FR985" s="5"/>
      <c r="FS985" s="5"/>
      <c r="FT985" s="5"/>
      <c r="FU985" s="5"/>
      <c r="FV985" s="5"/>
      <c r="FW985" s="5"/>
      <c r="FX985" s="5"/>
      <c r="FY985" s="5"/>
      <c r="FZ985" s="5"/>
      <c r="GA985" s="5"/>
      <c r="GB985" s="5"/>
      <c r="GC985" s="5"/>
      <c r="GD985" s="5"/>
      <c r="GE985" s="5"/>
      <c r="GF985" s="5"/>
      <c r="GG985" s="5"/>
      <c r="GH985" s="5"/>
      <c r="GI985" s="5"/>
      <c r="GJ985" s="5"/>
      <c r="GK985" s="5"/>
      <c r="GL985" s="5"/>
      <c r="GM985" s="5"/>
      <c r="GN985" s="5"/>
      <c r="GO985" s="5"/>
      <c r="GP985" s="5"/>
      <c r="GQ985" s="5"/>
      <c r="GR985" s="5"/>
      <c r="GS985" s="5"/>
      <c r="GT985" s="5"/>
      <c r="GU985" s="5"/>
      <c r="GV985" s="5"/>
      <c r="GW985" s="5"/>
      <c r="GX985" s="5"/>
      <c r="GY985" s="5"/>
      <c r="GZ985" s="5"/>
      <c r="HA985" s="5"/>
      <c r="HB985" s="5"/>
      <c r="HC985" s="5"/>
      <c r="HD985" s="5"/>
      <c r="HE985" s="5"/>
      <c r="HF985" s="5"/>
      <c r="HG985" s="5"/>
      <c r="HH985" s="5"/>
      <c r="HI985" s="5"/>
      <c r="HJ985" s="5"/>
      <c r="HK985" s="5"/>
      <c r="HL985" s="5"/>
      <c r="HM985" s="5"/>
      <c r="HN985" s="5"/>
      <c r="HO985" s="5"/>
      <c r="HP985" s="5"/>
      <c r="HQ985" s="5"/>
      <c r="HR985" s="5"/>
      <c r="HS985" s="5"/>
      <c r="HT985" s="5"/>
      <c r="HU985" s="5"/>
      <c r="HV985" s="5"/>
      <c r="HW985" s="5"/>
      <c r="HX985" s="5"/>
      <c r="HY985" s="5"/>
      <c r="HZ985" s="5"/>
      <c r="IA985" s="5"/>
      <c r="IB985" s="5"/>
      <c r="IC985" s="5"/>
      <c r="ID985" s="5"/>
      <c r="IE985" s="5"/>
      <c r="IF985" s="5"/>
      <c r="IG985" s="5"/>
      <c r="IH985" s="5"/>
      <c r="II985" s="5"/>
      <c r="IJ985" s="5"/>
      <c r="IK985" s="5"/>
      <c r="IL985" s="5"/>
      <c r="IM985" s="5"/>
      <c r="IN985" s="5"/>
      <c r="IO985" s="5"/>
      <c r="IP985" s="5"/>
      <c r="IQ985" s="5"/>
      <c r="IR985" s="5"/>
      <c r="IS985" s="5"/>
      <c r="IT985" s="5"/>
      <c r="IU985" s="5"/>
      <c r="IV985" s="5"/>
    </row>
    <row r="986" spans="1:256" s="210" customFormat="1">
      <c r="A986" s="122"/>
      <c r="B986" s="116"/>
      <c r="C986" s="117"/>
      <c r="D986" s="118"/>
      <c r="E986" s="119"/>
      <c r="F986" s="120"/>
      <c r="G986" s="121"/>
      <c r="H986" s="6"/>
      <c r="I986" s="40"/>
      <c r="J986" s="41"/>
      <c r="K986" s="42"/>
      <c r="L986" s="38"/>
      <c r="N986" s="39"/>
      <c r="O986" s="39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5"/>
      <c r="DW986" s="5"/>
      <c r="DX986" s="5"/>
      <c r="DY986" s="5"/>
      <c r="DZ986" s="5"/>
      <c r="EA986" s="5"/>
      <c r="EB986" s="5"/>
      <c r="EC986" s="5"/>
      <c r="ED986" s="5"/>
      <c r="EE986" s="5"/>
      <c r="EF986" s="5"/>
      <c r="EG986" s="5"/>
      <c r="EH986" s="5"/>
      <c r="EI986" s="5"/>
      <c r="EJ986" s="5"/>
      <c r="EK986" s="5"/>
      <c r="EL986" s="5"/>
      <c r="EM986" s="5"/>
      <c r="EN986" s="5"/>
      <c r="EO986" s="5"/>
      <c r="EP986" s="5"/>
      <c r="EQ986" s="5"/>
      <c r="ER986" s="5"/>
      <c r="ES986" s="5"/>
      <c r="ET986" s="5"/>
      <c r="EU986" s="5"/>
      <c r="EV986" s="5"/>
      <c r="EW986" s="5"/>
      <c r="EX986" s="5"/>
      <c r="EY986" s="5"/>
      <c r="EZ986" s="5"/>
      <c r="FA986" s="5"/>
      <c r="FB986" s="5"/>
      <c r="FC986" s="5"/>
      <c r="FD986" s="5"/>
      <c r="FE986" s="5"/>
      <c r="FF986" s="5"/>
      <c r="FG986" s="5"/>
      <c r="FH986" s="5"/>
      <c r="FI986" s="5"/>
      <c r="FJ986" s="5"/>
      <c r="FK986" s="5"/>
      <c r="FL986" s="5"/>
      <c r="FM986" s="5"/>
      <c r="FN986" s="5"/>
      <c r="FO986" s="5"/>
      <c r="FP986" s="5"/>
      <c r="FQ986" s="5"/>
      <c r="FR986" s="5"/>
      <c r="FS986" s="5"/>
      <c r="FT986" s="5"/>
      <c r="FU986" s="5"/>
      <c r="FV986" s="5"/>
      <c r="FW986" s="5"/>
      <c r="FX986" s="5"/>
      <c r="FY986" s="5"/>
      <c r="FZ986" s="5"/>
      <c r="GA986" s="5"/>
      <c r="GB986" s="5"/>
      <c r="GC986" s="5"/>
      <c r="GD986" s="5"/>
      <c r="GE986" s="5"/>
      <c r="GF986" s="5"/>
      <c r="GG986" s="5"/>
      <c r="GH986" s="5"/>
      <c r="GI986" s="5"/>
      <c r="GJ986" s="5"/>
      <c r="GK986" s="5"/>
      <c r="GL986" s="5"/>
      <c r="GM986" s="5"/>
      <c r="GN986" s="5"/>
      <c r="GO986" s="5"/>
      <c r="GP986" s="5"/>
      <c r="GQ986" s="5"/>
      <c r="GR986" s="5"/>
      <c r="GS986" s="5"/>
      <c r="GT986" s="5"/>
      <c r="GU986" s="5"/>
      <c r="GV986" s="5"/>
      <c r="GW986" s="5"/>
      <c r="GX986" s="5"/>
      <c r="GY986" s="5"/>
      <c r="GZ986" s="5"/>
      <c r="HA986" s="5"/>
      <c r="HB986" s="5"/>
      <c r="HC986" s="5"/>
      <c r="HD986" s="5"/>
      <c r="HE986" s="5"/>
      <c r="HF986" s="5"/>
      <c r="HG986" s="5"/>
      <c r="HH986" s="5"/>
      <c r="HI986" s="5"/>
      <c r="HJ986" s="5"/>
      <c r="HK986" s="5"/>
      <c r="HL986" s="5"/>
      <c r="HM986" s="5"/>
      <c r="HN986" s="5"/>
      <c r="HO986" s="5"/>
      <c r="HP986" s="5"/>
      <c r="HQ986" s="5"/>
      <c r="HR986" s="5"/>
      <c r="HS986" s="5"/>
      <c r="HT986" s="5"/>
      <c r="HU986" s="5"/>
      <c r="HV986" s="5"/>
      <c r="HW986" s="5"/>
      <c r="HX986" s="5"/>
      <c r="HY986" s="5"/>
      <c r="HZ986" s="5"/>
      <c r="IA986" s="5"/>
      <c r="IB986" s="5"/>
      <c r="IC986" s="5"/>
      <c r="ID986" s="5"/>
      <c r="IE986" s="5"/>
      <c r="IF986" s="5"/>
      <c r="IG986" s="5"/>
      <c r="IH986" s="5"/>
      <c r="II986" s="5"/>
      <c r="IJ986" s="5"/>
      <c r="IK986" s="5"/>
      <c r="IL986" s="5"/>
      <c r="IM986" s="5"/>
      <c r="IN986" s="5"/>
      <c r="IO986" s="5"/>
      <c r="IP986" s="5"/>
      <c r="IQ986" s="5"/>
      <c r="IR986" s="5"/>
      <c r="IS986" s="5"/>
      <c r="IT986" s="5"/>
      <c r="IU986" s="5"/>
      <c r="IV986" s="5"/>
    </row>
    <row r="987" spans="1:256" s="210" customFormat="1">
      <c r="A987" s="122"/>
      <c r="B987" s="116"/>
      <c r="C987" s="117"/>
      <c r="D987" s="118"/>
      <c r="E987" s="119"/>
      <c r="F987" s="120"/>
      <c r="G987" s="121"/>
      <c r="H987" s="6"/>
      <c r="I987" s="40"/>
      <c r="J987" s="41"/>
      <c r="K987" s="42"/>
      <c r="L987" s="38"/>
      <c r="N987" s="39"/>
      <c r="O987" s="39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  <c r="CF987" s="5"/>
      <c r="CG987" s="5"/>
      <c r="CH987" s="5"/>
      <c r="CI987" s="5"/>
      <c r="CJ987" s="5"/>
      <c r="CK987" s="5"/>
      <c r="CL987" s="5"/>
      <c r="CM987" s="5"/>
      <c r="CN987" s="5"/>
      <c r="CO987" s="5"/>
      <c r="CP987" s="5"/>
      <c r="CQ987" s="5"/>
      <c r="CR987" s="5"/>
      <c r="CS987" s="5"/>
      <c r="CT987" s="5"/>
      <c r="CU987" s="5"/>
      <c r="CV987" s="5"/>
      <c r="CW987" s="5"/>
      <c r="CX987" s="5"/>
      <c r="CY987" s="5"/>
      <c r="CZ987" s="5"/>
      <c r="DA987" s="5"/>
      <c r="DB987" s="5"/>
      <c r="DC987" s="5"/>
      <c r="DD987" s="5"/>
      <c r="DE987" s="5"/>
      <c r="DF987" s="5"/>
      <c r="DG987" s="5"/>
      <c r="DH987" s="5"/>
      <c r="DI987" s="5"/>
      <c r="DJ987" s="5"/>
      <c r="DK987" s="5"/>
      <c r="DL987" s="5"/>
      <c r="DM987" s="5"/>
      <c r="DN987" s="5"/>
      <c r="DO987" s="5"/>
      <c r="DP987" s="5"/>
      <c r="DQ987" s="5"/>
      <c r="DR987" s="5"/>
      <c r="DS987" s="5"/>
      <c r="DT987" s="5"/>
      <c r="DU987" s="5"/>
      <c r="DV987" s="5"/>
      <c r="DW987" s="5"/>
      <c r="DX987" s="5"/>
      <c r="DY987" s="5"/>
      <c r="DZ987" s="5"/>
      <c r="EA987" s="5"/>
      <c r="EB987" s="5"/>
      <c r="EC987" s="5"/>
      <c r="ED987" s="5"/>
      <c r="EE987" s="5"/>
      <c r="EF987" s="5"/>
      <c r="EG987" s="5"/>
      <c r="EH987" s="5"/>
      <c r="EI987" s="5"/>
      <c r="EJ987" s="5"/>
      <c r="EK987" s="5"/>
      <c r="EL987" s="5"/>
      <c r="EM987" s="5"/>
      <c r="EN987" s="5"/>
      <c r="EO987" s="5"/>
      <c r="EP987" s="5"/>
      <c r="EQ987" s="5"/>
      <c r="ER987" s="5"/>
      <c r="ES987" s="5"/>
      <c r="ET987" s="5"/>
      <c r="EU987" s="5"/>
      <c r="EV987" s="5"/>
      <c r="EW987" s="5"/>
      <c r="EX987" s="5"/>
      <c r="EY987" s="5"/>
      <c r="EZ987" s="5"/>
      <c r="FA987" s="5"/>
      <c r="FB987" s="5"/>
      <c r="FC987" s="5"/>
      <c r="FD987" s="5"/>
      <c r="FE987" s="5"/>
      <c r="FF987" s="5"/>
      <c r="FG987" s="5"/>
      <c r="FH987" s="5"/>
      <c r="FI987" s="5"/>
      <c r="FJ987" s="5"/>
      <c r="FK987" s="5"/>
      <c r="FL987" s="5"/>
      <c r="FM987" s="5"/>
      <c r="FN987" s="5"/>
      <c r="FO987" s="5"/>
      <c r="FP987" s="5"/>
      <c r="FQ987" s="5"/>
      <c r="FR987" s="5"/>
      <c r="FS987" s="5"/>
      <c r="FT987" s="5"/>
      <c r="FU987" s="5"/>
      <c r="FV987" s="5"/>
      <c r="FW987" s="5"/>
      <c r="FX987" s="5"/>
      <c r="FY987" s="5"/>
      <c r="FZ987" s="5"/>
      <c r="GA987" s="5"/>
      <c r="GB987" s="5"/>
      <c r="GC987" s="5"/>
      <c r="GD987" s="5"/>
      <c r="GE987" s="5"/>
      <c r="GF987" s="5"/>
      <c r="GG987" s="5"/>
      <c r="GH987" s="5"/>
      <c r="GI987" s="5"/>
      <c r="GJ987" s="5"/>
      <c r="GK987" s="5"/>
      <c r="GL987" s="5"/>
      <c r="GM987" s="5"/>
      <c r="GN987" s="5"/>
      <c r="GO987" s="5"/>
      <c r="GP987" s="5"/>
      <c r="GQ987" s="5"/>
      <c r="GR987" s="5"/>
      <c r="GS987" s="5"/>
      <c r="GT987" s="5"/>
      <c r="GU987" s="5"/>
      <c r="GV987" s="5"/>
      <c r="GW987" s="5"/>
      <c r="GX987" s="5"/>
      <c r="GY987" s="5"/>
      <c r="GZ987" s="5"/>
      <c r="HA987" s="5"/>
      <c r="HB987" s="5"/>
      <c r="HC987" s="5"/>
      <c r="HD987" s="5"/>
      <c r="HE987" s="5"/>
      <c r="HF987" s="5"/>
      <c r="HG987" s="5"/>
      <c r="HH987" s="5"/>
      <c r="HI987" s="5"/>
      <c r="HJ987" s="5"/>
      <c r="HK987" s="5"/>
      <c r="HL987" s="5"/>
      <c r="HM987" s="5"/>
      <c r="HN987" s="5"/>
      <c r="HO987" s="5"/>
      <c r="HP987" s="5"/>
      <c r="HQ987" s="5"/>
      <c r="HR987" s="5"/>
      <c r="HS987" s="5"/>
      <c r="HT987" s="5"/>
      <c r="HU987" s="5"/>
      <c r="HV987" s="5"/>
      <c r="HW987" s="5"/>
      <c r="HX987" s="5"/>
      <c r="HY987" s="5"/>
      <c r="HZ987" s="5"/>
      <c r="IA987" s="5"/>
      <c r="IB987" s="5"/>
      <c r="IC987" s="5"/>
      <c r="ID987" s="5"/>
      <c r="IE987" s="5"/>
      <c r="IF987" s="5"/>
      <c r="IG987" s="5"/>
      <c r="IH987" s="5"/>
      <c r="II987" s="5"/>
      <c r="IJ987" s="5"/>
      <c r="IK987" s="5"/>
      <c r="IL987" s="5"/>
      <c r="IM987" s="5"/>
      <c r="IN987" s="5"/>
      <c r="IO987" s="5"/>
      <c r="IP987" s="5"/>
      <c r="IQ987" s="5"/>
      <c r="IR987" s="5"/>
      <c r="IS987" s="5"/>
      <c r="IT987" s="5"/>
      <c r="IU987" s="5"/>
      <c r="IV987" s="5"/>
    </row>
    <row r="989" spans="1:256" s="210" customFormat="1">
      <c r="A989" s="122"/>
      <c r="B989" s="116"/>
      <c r="C989" s="117"/>
      <c r="D989" s="118"/>
      <c r="E989" s="119"/>
      <c r="F989" s="120"/>
      <c r="G989" s="121"/>
      <c r="H989" s="6"/>
      <c r="I989" s="40"/>
      <c r="J989" s="41"/>
      <c r="K989" s="42"/>
      <c r="L989" s="38"/>
      <c r="N989" s="39"/>
      <c r="O989" s="39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  <c r="CF989" s="5"/>
      <c r="CG989" s="5"/>
      <c r="CH989" s="5"/>
      <c r="CI989" s="5"/>
      <c r="CJ989" s="5"/>
      <c r="CK989" s="5"/>
      <c r="CL989" s="5"/>
      <c r="CM989" s="5"/>
      <c r="CN989" s="5"/>
      <c r="CO989" s="5"/>
      <c r="CP989" s="5"/>
      <c r="CQ989" s="5"/>
      <c r="CR989" s="5"/>
      <c r="CS989" s="5"/>
      <c r="CT989" s="5"/>
      <c r="CU989" s="5"/>
      <c r="CV989" s="5"/>
      <c r="CW989" s="5"/>
      <c r="CX989" s="5"/>
      <c r="CY989" s="5"/>
      <c r="CZ989" s="5"/>
      <c r="DA989" s="5"/>
      <c r="DB989" s="5"/>
      <c r="DC989" s="5"/>
      <c r="DD989" s="5"/>
      <c r="DE989" s="5"/>
      <c r="DF989" s="5"/>
      <c r="DG989" s="5"/>
      <c r="DH989" s="5"/>
      <c r="DI989" s="5"/>
      <c r="DJ989" s="5"/>
      <c r="DK989" s="5"/>
      <c r="DL989" s="5"/>
      <c r="DM989" s="5"/>
      <c r="DN989" s="5"/>
      <c r="DO989" s="5"/>
      <c r="DP989" s="5"/>
      <c r="DQ989" s="5"/>
      <c r="DR989" s="5"/>
      <c r="DS989" s="5"/>
      <c r="DT989" s="5"/>
      <c r="DU989" s="5"/>
      <c r="DV989" s="5"/>
      <c r="DW989" s="5"/>
      <c r="DX989" s="5"/>
      <c r="DY989" s="5"/>
      <c r="DZ989" s="5"/>
      <c r="EA989" s="5"/>
      <c r="EB989" s="5"/>
      <c r="EC989" s="5"/>
      <c r="ED989" s="5"/>
      <c r="EE989" s="5"/>
      <c r="EF989" s="5"/>
      <c r="EG989" s="5"/>
      <c r="EH989" s="5"/>
      <c r="EI989" s="5"/>
      <c r="EJ989" s="5"/>
      <c r="EK989" s="5"/>
      <c r="EL989" s="5"/>
      <c r="EM989" s="5"/>
      <c r="EN989" s="5"/>
      <c r="EO989" s="5"/>
      <c r="EP989" s="5"/>
      <c r="EQ989" s="5"/>
      <c r="ER989" s="5"/>
      <c r="ES989" s="5"/>
      <c r="ET989" s="5"/>
      <c r="EU989" s="5"/>
      <c r="EV989" s="5"/>
      <c r="EW989" s="5"/>
      <c r="EX989" s="5"/>
      <c r="EY989" s="5"/>
      <c r="EZ989" s="5"/>
      <c r="FA989" s="5"/>
      <c r="FB989" s="5"/>
      <c r="FC989" s="5"/>
      <c r="FD989" s="5"/>
      <c r="FE989" s="5"/>
      <c r="FF989" s="5"/>
      <c r="FG989" s="5"/>
      <c r="FH989" s="5"/>
      <c r="FI989" s="5"/>
      <c r="FJ989" s="5"/>
      <c r="FK989" s="5"/>
      <c r="FL989" s="5"/>
      <c r="FM989" s="5"/>
      <c r="FN989" s="5"/>
      <c r="FO989" s="5"/>
      <c r="FP989" s="5"/>
      <c r="FQ989" s="5"/>
      <c r="FR989" s="5"/>
      <c r="FS989" s="5"/>
      <c r="FT989" s="5"/>
      <c r="FU989" s="5"/>
      <c r="FV989" s="5"/>
      <c r="FW989" s="5"/>
      <c r="FX989" s="5"/>
      <c r="FY989" s="5"/>
      <c r="FZ989" s="5"/>
      <c r="GA989" s="5"/>
      <c r="GB989" s="5"/>
      <c r="GC989" s="5"/>
      <c r="GD989" s="5"/>
      <c r="GE989" s="5"/>
      <c r="GF989" s="5"/>
      <c r="GG989" s="5"/>
      <c r="GH989" s="5"/>
      <c r="GI989" s="5"/>
      <c r="GJ989" s="5"/>
      <c r="GK989" s="5"/>
      <c r="GL989" s="5"/>
      <c r="GM989" s="5"/>
      <c r="GN989" s="5"/>
      <c r="GO989" s="5"/>
      <c r="GP989" s="5"/>
      <c r="GQ989" s="5"/>
      <c r="GR989" s="5"/>
      <c r="GS989" s="5"/>
      <c r="GT989" s="5"/>
      <c r="GU989" s="5"/>
      <c r="GV989" s="5"/>
      <c r="GW989" s="5"/>
      <c r="GX989" s="5"/>
      <c r="GY989" s="5"/>
      <c r="GZ989" s="5"/>
      <c r="HA989" s="5"/>
      <c r="HB989" s="5"/>
      <c r="HC989" s="5"/>
      <c r="HD989" s="5"/>
      <c r="HE989" s="5"/>
      <c r="HF989" s="5"/>
      <c r="HG989" s="5"/>
      <c r="HH989" s="5"/>
      <c r="HI989" s="5"/>
      <c r="HJ989" s="5"/>
      <c r="HK989" s="5"/>
      <c r="HL989" s="5"/>
      <c r="HM989" s="5"/>
      <c r="HN989" s="5"/>
      <c r="HO989" s="5"/>
      <c r="HP989" s="5"/>
      <c r="HQ989" s="5"/>
      <c r="HR989" s="5"/>
      <c r="HS989" s="5"/>
      <c r="HT989" s="5"/>
      <c r="HU989" s="5"/>
      <c r="HV989" s="5"/>
      <c r="HW989" s="5"/>
      <c r="HX989" s="5"/>
      <c r="HY989" s="5"/>
      <c r="HZ989" s="5"/>
      <c r="IA989" s="5"/>
      <c r="IB989" s="5"/>
      <c r="IC989" s="5"/>
      <c r="ID989" s="5"/>
      <c r="IE989" s="5"/>
      <c r="IF989" s="5"/>
      <c r="IG989" s="5"/>
      <c r="IH989" s="5"/>
      <c r="II989" s="5"/>
      <c r="IJ989" s="5"/>
      <c r="IK989" s="5"/>
      <c r="IL989" s="5"/>
      <c r="IM989" s="5"/>
      <c r="IN989" s="5"/>
      <c r="IO989" s="5"/>
      <c r="IP989" s="5"/>
      <c r="IQ989" s="5"/>
      <c r="IR989" s="5"/>
      <c r="IS989" s="5"/>
      <c r="IT989" s="5"/>
      <c r="IU989" s="5"/>
      <c r="IV989" s="5"/>
    </row>
    <row r="991" spans="1:256" s="210" customFormat="1">
      <c r="A991" s="122"/>
      <c r="B991" s="116"/>
      <c r="C991" s="117"/>
      <c r="D991" s="118"/>
      <c r="E991" s="119"/>
      <c r="F991" s="120"/>
      <c r="G991" s="121"/>
      <c r="H991" s="6"/>
      <c r="I991" s="40"/>
      <c r="J991" s="41"/>
      <c r="K991" s="42"/>
      <c r="L991" s="38"/>
      <c r="N991" s="39"/>
      <c r="O991" s="39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/>
      <c r="CG991" s="5"/>
      <c r="CH991" s="5"/>
      <c r="CI991" s="5"/>
      <c r="CJ991" s="5"/>
      <c r="CK991" s="5"/>
      <c r="CL991" s="5"/>
      <c r="CM991" s="5"/>
      <c r="CN991" s="5"/>
      <c r="CO991" s="5"/>
      <c r="CP991" s="5"/>
      <c r="CQ991" s="5"/>
      <c r="CR991" s="5"/>
      <c r="CS991" s="5"/>
      <c r="CT991" s="5"/>
      <c r="CU991" s="5"/>
      <c r="CV991" s="5"/>
      <c r="CW991" s="5"/>
      <c r="CX991" s="5"/>
      <c r="CY991" s="5"/>
      <c r="CZ991" s="5"/>
      <c r="DA991" s="5"/>
      <c r="DB991" s="5"/>
      <c r="DC991" s="5"/>
      <c r="DD991" s="5"/>
      <c r="DE991" s="5"/>
      <c r="DF991" s="5"/>
      <c r="DG991" s="5"/>
      <c r="DH991" s="5"/>
      <c r="DI991" s="5"/>
      <c r="DJ991" s="5"/>
      <c r="DK991" s="5"/>
      <c r="DL991" s="5"/>
      <c r="DM991" s="5"/>
      <c r="DN991" s="5"/>
      <c r="DO991" s="5"/>
      <c r="DP991" s="5"/>
      <c r="DQ991" s="5"/>
      <c r="DR991" s="5"/>
      <c r="DS991" s="5"/>
      <c r="DT991" s="5"/>
      <c r="DU991" s="5"/>
      <c r="DV991" s="5"/>
      <c r="DW991" s="5"/>
      <c r="DX991" s="5"/>
      <c r="DY991" s="5"/>
      <c r="DZ991" s="5"/>
      <c r="EA991" s="5"/>
      <c r="EB991" s="5"/>
      <c r="EC991" s="5"/>
      <c r="ED991" s="5"/>
      <c r="EE991" s="5"/>
      <c r="EF991" s="5"/>
      <c r="EG991" s="5"/>
      <c r="EH991" s="5"/>
      <c r="EI991" s="5"/>
      <c r="EJ991" s="5"/>
      <c r="EK991" s="5"/>
      <c r="EL991" s="5"/>
      <c r="EM991" s="5"/>
      <c r="EN991" s="5"/>
      <c r="EO991" s="5"/>
      <c r="EP991" s="5"/>
      <c r="EQ991" s="5"/>
      <c r="ER991" s="5"/>
      <c r="ES991" s="5"/>
      <c r="ET991" s="5"/>
      <c r="EU991" s="5"/>
      <c r="EV991" s="5"/>
      <c r="EW991" s="5"/>
      <c r="EX991" s="5"/>
      <c r="EY991" s="5"/>
      <c r="EZ991" s="5"/>
      <c r="FA991" s="5"/>
      <c r="FB991" s="5"/>
      <c r="FC991" s="5"/>
      <c r="FD991" s="5"/>
      <c r="FE991" s="5"/>
      <c r="FF991" s="5"/>
      <c r="FG991" s="5"/>
      <c r="FH991" s="5"/>
      <c r="FI991" s="5"/>
      <c r="FJ991" s="5"/>
      <c r="FK991" s="5"/>
      <c r="FL991" s="5"/>
      <c r="FM991" s="5"/>
      <c r="FN991" s="5"/>
      <c r="FO991" s="5"/>
      <c r="FP991" s="5"/>
      <c r="FQ991" s="5"/>
      <c r="FR991" s="5"/>
      <c r="FS991" s="5"/>
      <c r="FT991" s="5"/>
      <c r="FU991" s="5"/>
      <c r="FV991" s="5"/>
      <c r="FW991" s="5"/>
      <c r="FX991" s="5"/>
      <c r="FY991" s="5"/>
      <c r="FZ991" s="5"/>
      <c r="GA991" s="5"/>
      <c r="GB991" s="5"/>
      <c r="GC991" s="5"/>
      <c r="GD991" s="5"/>
      <c r="GE991" s="5"/>
      <c r="GF991" s="5"/>
      <c r="GG991" s="5"/>
      <c r="GH991" s="5"/>
      <c r="GI991" s="5"/>
      <c r="GJ991" s="5"/>
      <c r="GK991" s="5"/>
      <c r="GL991" s="5"/>
      <c r="GM991" s="5"/>
      <c r="GN991" s="5"/>
      <c r="GO991" s="5"/>
      <c r="GP991" s="5"/>
      <c r="GQ991" s="5"/>
      <c r="GR991" s="5"/>
      <c r="GS991" s="5"/>
      <c r="GT991" s="5"/>
      <c r="GU991" s="5"/>
      <c r="GV991" s="5"/>
      <c r="GW991" s="5"/>
      <c r="GX991" s="5"/>
      <c r="GY991" s="5"/>
      <c r="GZ991" s="5"/>
      <c r="HA991" s="5"/>
      <c r="HB991" s="5"/>
      <c r="HC991" s="5"/>
      <c r="HD991" s="5"/>
      <c r="HE991" s="5"/>
      <c r="HF991" s="5"/>
      <c r="HG991" s="5"/>
      <c r="HH991" s="5"/>
      <c r="HI991" s="5"/>
      <c r="HJ991" s="5"/>
      <c r="HK991" s="5"/>
      <c r="HL991" s="5"/>
      <c r="HM991" s="5"/>
      <c r="HN991" s="5"/>
      <c r="HO991" s="5"/>
      <c r="HP991" s="5"/>
      <c r="HQ991" s="5"/>
      <c r="HR991" s="5"/>
      <c r="HS991" s="5"/>
      <c r="HT991" s="5"/>
      <c r="HU991" s="5"/>
      <c r="HV991" s="5"/>
      <c r="HW991" s="5"/>
      <c r="HX991" s="5"/>
      <c r="HY991" s="5"/>
      <c r="HZ991" s="5"/>
      <c r="IA991" s="5"/>
      <c r="IB991" s="5"/>
      <c r="IC991" s="5"/>
      <c r="ID991" s="5"/>
      <c r="IE991" s="5"/>
      <c r="IF991" s="5"/>
      <c r="IG991" s="5"/>
      <c r="IH991" s="5"/>
      <c r="II991" s="5"/>
      <c r="IJ991" s="5"/>
      <c r="IK991" s="5"/>
      <c r="IL991" s="5"/>
      <c r="IM991" s="5"/>
      <c r="IN991" s="5"/>
      <c r="IO991" s="5"/>
      <c r="IP991" s="5"/>
      <c r="IQ991" s="5"/>
      <c r="IR991" s="5"/>
      <c r="IS991" s="5"/>
      <c r="IT991" s="5"/>
      <c r="IU991" s="5"/>
      <c r="IV991" s="5"/>
    </row>
    <row r="993" spans="1:256" s="210" customFormat="1">
      <c r="A993" s="122"/>
      <c r="B993" s="116"/>
      <c r="C993" s="117"/>
      <c r="D993" s="118"/>
      <c r="E993" s="119"/>
      <c r="F993" s="120"/>
      <c r="G993" s="121"/>
      <c r="H993" s="6"/>
      <c r="I993" s="40"/>
      <c r="J993" s="41"/>
      <c r="K993" s="42"/>
      <c r="L993" s="38"/>
      <c r="N993" s="39"/>
      <c r="O993" s="39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  <c r="CF993" s="5"/>
      <c r="CG993" s="5"/>
      <c r="CH993" s="5"/>
      <c r="CI993" s="5"/>
      <c r="CJ993" s="5"/>
      <c r="CK993" s="5"/>
      <c r="CL993" s="5"/>
      <c r="CM993" s="5"/>
      <c r="CN993" s="5"/>
      <c r="CO993" s="5"/>
      <c r="CP993" s="5"/>
      <c r="CQ993" s="5"/>
      <c r="CR993" s="5"/>
      <c r="CS993" s="5"/>
      <c r="CT993" s="5"/>
      <c r="CU993" s="5"/>
      <c r="CV993" s="5"/>
      <c r="CW993" s="5"/>
      <c r="CX993" s="5"/>
      <c r="CY993" s="5"/>
      <c r="CZ993" s="5"/>
      <c r="DA993" s="5"/>
      <c r="DB993" s="5"/>
      <c r="DC993" s="5"/>
      <c r="DD993" s="5"/>
      <c r="DE993" s="5"/>
      <c r="DF993" s="5"/>
      <c r="DG993" s="5"/>
      <c r="DH993" s="5"/>
      <c r="DI993" s="5"/>
      <c r="DJ993" s="5"/>
      <c r="DK993" s="5"/>
      <c r="DL993" s="5"/>
      <c r="DM993" s="5"/>
      <c r="DN993" s="5"/>
      <c r="DO993" s="5"/>
      <c r="DP993" s="5"/>
      <c r="DQ993" s="5"/>
      <c r="DR993" s="5"/>
      <c r="DS993" s="5"/>
      <c r="DT993" s="5"/>
      <c r="DU993" s="5"/>
      <c r="DV993" s="5"/>
      <c r="DW993" s="5"/>
      <c r="DX993" s="5"/>
      <c r="DY993" s="5"/>
      <c r="DZ993" s="5"/>
      <c r="EA993" s="5"/>
      <c r="EB993" s="5"/>
      <c r="EC993" s="5"/>
      <c r="ED993" s="5"/>
      <c r="EE993" s="5"/>
      <c r="EF993" s="5"/>
      <c r="EG993" s="5"/>
      <c r="EH993" s="5"/>
      <c r="EI993" s="5"/>
      <c r="EJ993" s="5"/>
      <c r="EK993" s="5"/>
      <c r="EL993" s="5"/>
      <c r="EM993" s="5"/>
      <c r="EN993" s="5"/>
      <c r="EO993" s="5"/>
      <c r="EP993" s="5"/>
      <c r="EQ993" s="5"/>
      <c r="ER993" s="5"/>
      <c r="ES993" s="5"/>
      <c r="ET993" s="5"/>
      <c r="EU993" s="5"/>
      <c r="EV993" s="5"/>
      <c r="EW993" s="5"/>
      <c r="EX993" s="5"/>
      <c r="EY993" s="5"/>
      <c r="EZ993" s="5"/>
      <c r="FA993" s="5"/>
      <c r="FB993" s="5"/>
      <c r="FC993" s="5"/>
      <c r="FD993" s="5"/>
      <c r="FE993" s="5"/>
      <c r="FF993" s="5"/>
      <c r="FG993" s="5"/>
      <c r="FH993" s="5"/>
      <c r="FI993" s="5"/>
      <c r="FJ993" s="5"/>
      <c r="FK993" s="5"/>
      <c r="FL993" s="5"/>
      <c r="FM993" s="5"/>
      <c r="FN993" s="5"/>
      <c r="FO993" s="5"/>
      <c r="FP993" s="5"/>
      <c r="FQ993" s="5"/>
      <c r="FR993" s="5"/>
      <c r="FS993" s="5"/>
      <c r="FT993" s="5"/>
      <c r="FU993" s="5"/>
      <c r="FV993" s="5"/>
      <c r="FW993" s="5"/>
      <c r="FX993" s="5"/>
      <c r="FY993" s="5"/>
      <c r="FZ993" s="5"/>
      <c r="GA993" s="5"/>
      <c r="GB993" s="5"/>
      <c r="GC993" s="5"/>
      <c r="GD993" s="5"/>
      <c r="GE993" s="5"/>
      <c r="GF993" s="5"/>
      <c r="GG993" s="5"/>
      <c r="GH993" s="5"/>
      <c r="GI993" s="5"/>
      <c r="GJ993" s="5"/>
      <c r="GK993" s="5"/>
      <c r="GL993" s="5"/>
      <c r="GM993" s="5"/>
      <c r="GN993" s="5"/>
      <c r="GO993" s="5"/>
      <c r="GP993" s="5"/>
      <c r="GQ993" s="5"/>
      <c r="GR993" s="5"/>
      <c r="GS993" s="5"/>
      <c r="GT993" s="5"/>
      <c r="GU993" s="5"/>
      <c r="GV993" s="5"/>
      <c r="GW993" s="5"/>
      <c r="GX993" s="5"/>
      <c r="GY993" s="5"/>
      <c r="GZ993" s="5"/>
      <c r="HA993" s="5"/>
      <c r="HB993" s="5"/>
      <c r="HC993" s="5"/>
      <c r="HD993" s="5"/>
      <c r="HE993" s="5"/>
      <c r="HF993" s="5"/>
      <c r="HG993" s="5"/>
      <c r="HH993" s="5"/>
      <c r="HI993" s="5"/>
      <c r="HJ993" s="5"/>
      <c r="HK993" s="5"/>
      <c r="HL993" s="5"/>
      <c r="HM993" s="5"/>
      <c r="HN993" s="5"/>
      <c r="HO993" s="5"/>
      <c r="HP993" s="5"/>
      <c r="HQ993" s="5"/>
      <c r="HR993" s="5"/>
      <c r="HS993" s="5"/>
      <c r="HT993" s="5"/>
      <c r="HU993" s="5"/>
      <c r="HV993" s="5"/>
      <c r="HW993" s="5"/>
      <c r="HX993" s="5"/>
      <c r="HY993" s="5"/>
      <c r="HZ993" s="5"/>
      <c r="IA993" s="5"/>
      <c r="IB993" s="5"/>
      <c r="IC993" s="5"/>
      <c r="ID993" s="5"/>
      <c r="IE993" s="5"/>
      <c r="IF993" s="5"/>
      <c r="IG993" s="5"/>
      <c r="IH993" s="5"/>
      <c r="II993" s="5"/>
      <c r="IJ993" s="5"/>
      <c r="IK993" s="5"/>
      <c r="IL993" s="5"/>
      <c r="IM993" s="5"/>
      <c r="IN993" s="5"/>
      <c r="IO993" s="5"/>
      <c r="IP993" s="5"/>
      <c r="IQ993" s="5"/>
      <c r="IR993" s="5"/>
      <c r="IS993" s="5"/>
      <c r="IT993" s="5"/>
      <c r="IU993" s="5"/>
      <c r="IV993" s="5"/>
    </row>
    <row r="994" spans="1:256" s="210" customFormat="1">
      <c r="A994" s="122"/>
      <c r="B994" s="116"/>
      <c r="C994" s="117"/>
      <c r="D994" s="118"/>
      <c r="E994" s="119"/>
      <c r="F994" s="120"/>
      <c r="G994" s="121"/>
      <c r="H994" s="6"/>
      <c r="I994" s="40"/>
      <c r="J994" s="41"/>
      <c r="K994" s="42"/>
      <c r="L994" s="38"/>
      <c r="N994" s="39"/>
      <c r="O994" s="39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5"/>
      <c r="DW994" s="5"/>
      <c r="DX994" s="5"/>
      <c r="DY994" s="5"/>
      <c r="DZ994" s="5"/>
      <c r="EA994" s="5"/>
      <c r="EB994" s="5"/>
      <c r="EC994" s="5"/>
      <c r="ED994" s="5"/>
      <c r="EE994" s="5"/>
      <c r="EF994" s="5"/>
      <c r="EG994" s="5"/>
      <c r="EH994" s="5"/>
      <c r="EI994" s="5"/>
      <c r="EJ994" s="5"/>
      <c r="EK994" s="5"/>
      <c r="EL994" s="5"/>
      <c r="EM994" s="5"/>
      <c r="EN994" s="5"/>
      <c r="EO994" s="5"/>
      <c r="EP994" s="5"/>
      <c r="EQ994" s="5"/>
      <c r="ER994" s="5"/>
      <c r="ES994" s="5"/>
      <c r="ET994" s="5"/>
      <c r="EU994" s="5"/>
      <c r="EV994" s="5"/>
      <c r="EW994" s="5"/>
      <c r="EX994" s="5"/>
      <c r="EY994" s="5"/>
      <c r="EZ994" s="5"/>
      <c r="FA994" s="5"/>
      <c r="FB994" s="5"/>
      <c r="FC994" s="5"/>
      <c r="FD994" s="5"/>
      <c r="FE994" s="5"/>
      <c r="FF994" s="5"/>
      <c r="FG994" s="5"/>
      <c r="FH994" s="5"/>
      <c r="FI994" s="5"/>
      <c r="FJ994" s="5"/>
      <c r="FK994" s="5"/>
      <c r="FL994" s="5"/>
      <c r="FM994" s="5"/>
      <c r="FN994" s="5"/>
      <c r="FO994" s="5"/>
      <c r="FP994" s="5"/>
      <c r="FQ994" s="5"/>
      <c r="FR994" s="5"/>
      <c r="FS994" s="5"/>
      <c r="FT994" s="5"/>
      <c r="FU994" s="5"/>
      <c r="FV994" s="5"/>
      <c r="FW994" s="5"/>
      <c r="FX994" s="5"/>
      <c r="FY994" s="5"/>
      <c r="FZ994" s="5"/>
      <c r="GA994" s="5"/>
      <c r="GB994" s="5"/>
      <c r="GC994" s="5"/>
      <c r="GD994" s="5"/>
      <c r="GE994" s="5"/>
      <c r="GF994" s="5"/>
      <c r="GG994" s="5"/>
      <c r="GH994" s="5"/>
      <c r="GI994" s="5"/>
      <c r="GJ994" s="5"/>
      <c r="GK994" s="5"/>
      <c r="GL994" s="5"/>
      <c r="GM994" s="5"/>
      <c r="GN994" s="5"/>
      <c r="GO994" s="5"/>
      <c r="GP994" s="5"/>
      <c r="GQ994" s="5"/>
      <c r="GR994" s="5"/>
      <c r="GS994" s="5"/>
      <c r="GT994" s="5"/>
      <c r="GU994" s="5"/>
      <c r="GV994" s="5"/>
      <c r="GW994" s="5"/>
      <c r="GX994" s="5"/>
      <c r="GY994" s="5"/>
      <c r="GZ994" s="5"/>
      <c r="HA994" s="5"/>
      <c r="HB994" s="5"/>
      <c r="HC994" s="5"/>
      <c r="HD994" s="5"/>
      <c r="HE994" s="5"/>
      <c r="HF994" s="5"/>
      <c r="HG994" s="5"/>
      <c r="HH994" s="5"/>
      <c r="HI994" s="5"/>
      <c r="HJ994" s="5"/>
      <c r="HK994" s="5"/>
      <c r="HL994" s="5"/>
      <c r="HM994" s="5"/>
      <c r="HN994" s="5"/>
      <c r="HO994" s="5"/>
      <c r="HP994" s="5"/>
      <c r="HQ994" s="5"/>
      <c r="HR994" s="5"/>
      <c r="HS994" s="5"/>
      <c r="HT994" s="5"/>
      <c r="HU994" s="5"/>
      <c r="HV994" s="5"/>
      <c r="HW994" s="5"/>
      <c r="HX994" s="5"/>
      <c r="HY994" s="5"/>
      <c r="HZ994" s="5"/>
      <c r="IA994" s="5"/>
      <c r="IB994" s="5"/>
      <c r="IC994" s="5"/>
      <c r="ID994" s="5"/>
      <c r="IE994" s="5"/>
      <c r="IF994" s="5"/>
      <c r="IG994" s="5"/>
      <c r="IH994" s="5"/>
      <c r="II994" s="5"/>
      <c r="IJ994" s="5"/>
      <c r="IK994" s="5"/>
      <c r="IL994" s="5"/>
      <c r="IM994" s="5"/>
      <c r="IN994" s="5"/>
      <c r="IO994" s="5"/>
      <c r="IP994" s="5"/>
      <c r="IQ994" s="5"/>
      <c r="IR994" s="5"/>
      <c r="IS994" s="5"/>
      <c r="IT994" s="5"/>
      <c r="IU994" s="5"/>
      <c r="IV994" s="5"/>
    </row>
    <row r="996" spans="1:256" s="210" customFormat="1">
      <c r="A996" s="122"/>
      <c r="B996" s="116"/>
      <c r="C996" s="117"/>
      <c r="D996" s="118"/>
      <c r="E996" s="119"/>
      <c r="F996" s="120"/>
      <c r="G996" s="121"/>
      <c r="H996" s="6"/>
      <c r="I996" s="40"/>
      <c r="J996" s="41"/>
      <c r="K996" s="42"/>
      <c r="L996" s="38"/>
      <c r="N996" s="39"/>
      <c r="O996" s="39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  <c r="CF996" s="5"/>
      <c r="CG996" s="5"/>
      <c r="CH996" s="5"/>
      <c r="CI996" s="5"/>
      <c r="CJ996" s="5"/>
      <c r="CK996" s="5"/>
      <c r="CL996" s="5"/>
      <c r="CM996" s="5"/>
      <c r="CN996" s="5"/>
      <c r="CO996" s="5"/>
      <c r="CP996" s="5"/>
      <c r="CQ996" s="5"/>
      <c r="CR996" s="5"/>
      <c r="CS996" s="5"/>
      <c r="CT996" s="5"/>
      <c r="CU996" s="5"/>
      <c r="CV996" s="5"/>
      <c r="CW996" s="5"/>
      <c r="CX996" s="5"/>
      <c r="CY996" s="5"/>
      <c r="CZ996" s="5"/>
      <c r="DA996" s="5"/>
      <c r="DB996" s="5"/>
      <c r="DC996" s="5"/>
      <c r="DD996" s="5"/>
      <c r="DE996" s="5"/>
      <c r="DF996" s="5"/>
      <c r="DG996" s="5"/>
      <c r="DH996" s="5"/>
      <c r="DI996" s="5"/>
      <c r="DJ996" s="5"/>
      <c r="DK996" s="5"/>
      <c r="DL996" s="5"/>
      <c r="DM996" s="5"/>
      <c r="DN996" s="5"/>
      <c r="DO996" s="5"/>
      <c r="DP996" s="5"/>
      <c r="DQ996" s="5"/>
      <c r="DR996" s="5"/>
      <c r="DS996" s="5"/>
      <c r="DT996" s="5"/>
      <c r="DU996" s="5"/>
      <c r="DV996" s="5"/>
      <c r="DW996" s="5"/>
      <c r="DX996" s="5"/>
      <c r="DY996" s="5"/>
      <c r="DZ996" s="5"/>
      <c r="EA996" s="5"/>
      <c r="EB996" s="5"/>
      <c r="EC996" s="5"/>
      <c r="ED996" s="5"/>
      <c r="EE996" s="5"/>
      <c r="EF996" s="5"/>
      <c r="EG996" s="5"/>
      <c r="EH996" s="5"/>
      <c r="EI996" s="5"/>
      <c r="EJ996" s="5"/>
      <c r="EK996" s="5"/>
      <c r="EL996" s="5"/>
      <c r="EM996" s="5"/>
      <c r="EN996" s="5"/>
      <c r="EO996" s="5"/>
      <c r="EP996" s="5"/>
      <c r="EQ996" s="5"/>
      <c r="ER996" s="5"/>
      <c r="ES996" s="5"/>
      <c r="ET996" s="5"/>
      <c r="EU996" s="5"/>
      <c r="EV996" s="5"/>
      <c r="EW996" s="5"/>
      <c r="EX996" s="5"/>
      <c r="EY996" s="5"/>
      <c r="EZ996" s="5"/>
      <c r="FA996" s="5"/>
      <c r="FB996" s="5"/>
      <c r="FC996" s="5"/>
      <c r="FD996" s="5"/>
      <c r="FE996" s="5"/>
      <c r="FF996" s="5"/>
      <c r="FG996" s="5"/>
      <c r="FH996" s="5"/>
      <c r="FI996" s="5"/>
      <c r="FJ996" s="5"/>
      <c r="FK996" s="5"/>
      <c r="FL996" s="5"/>
      <c r="FM996" s="5"/>
      <c r="FN996" s="5"/>
      <c r="FO996" s="5"/>
      <c r="FP996" s="5"/>
      <c r="FQ996" s="5"/>
      <c r="FR996" s="5"/>
      <c r="FS996" s="5"/>
      <c r="FT996" s="5"/>
      <c r="FU996" s="5"/>
      <c r="FV996" s="5"/>
      <c r="FW996" s="5"/>
      <c r="FX996" s="5"/>
      <c r="FY996" s="5"/>
      <c r="FZ996" s="5"/>
      <c r="GA996" s="5"/>
      <c r="GB996" s="5"/>
      <c r="GC996" s="5"/>
      <c r="GD996" s="5"/>
      <c r="GE996" s="5"/>
      <c r="GF996" s="5"/>
      <c r="GG996" s="5"/>
      <c r="GH996" s="5"/>
      <c r="GI996" s="5"/>
      <c r="GJ996" s="5"/>
      <c r="GK996" s="5"/>
      <c r="GL996" s="5"/>
      <c r="GM996" s="5"/>
      <c r="GN996" s="5"/>
      <c r="GO996" s="5"/>
      <c r="GP996" s="5"/>
      <c r="GQ996" s="5"/>
      <c r="GR996" s="5"/>
      <c r="GS996" s="5"/>
      <c r="GT996" s="5"/>
      <c r="GU996" s="5"/>
      <c r="GV996" s="5"/>
      <c r="GW996" s="5"/>
      <c r="GX996" s="5"/>
      <c r="GY996" s="5"/>
      <c r="GZ996" s="5"/>
      <c r="HA996" s="5"/>
      <c r="HB996" s="5"/>
      <c r="HC996" s="5"/>
      <c r="HD996" s="5"/>
      <c r="HE996" s="5"/>
      <c r="HF996" s="5"/>
      <c r="HG996" s="5"/>
      <c r="HH996" s="5"/>
      <c r="HI996" s="5"/>
      <c r="HJ996" s="5"/>
      <c r="HK996" s="5"/>
      <c r="HL996" s="5"/>
      <c r="HM996" s="5"/>
      <c r="HN996" s="5"/>
      <c r="HO996" s="5"/>
      <c r="HP996" s="5"/>
      <c r="HQ996" s="5"/>
      <c r="HR996" s="5"/>
      <c r="HS996" s="5"/>
      <c r="HT996" s="5"/>
      <c r="HU996" s="5"/>
      <c r="HV996" s="5"/>
      <c r="HW996" s="5"/>
      <c r="HX996" s="5"/>
      <c r="HY996" s="5"/>
      <c r="HZ996" s="5"/>
      <c r="IA996" s="5"/>
      <c r="IB996" s="5"/>
      <c r="IC996" s="5"/>
      <c r="ID996" s="5"/>
      <c r="IE996" s="5"/>
      <c r="IF996" s="5"/>
      <c r="IG996" s="5"/>
      <c r="IH996" s="5"/>
      <c r="II996" s="5"/>
      <c r="IJ996" s="5"/>
      <c r="IK996" s="5"/>
      <c r="IL996" s="5"/>
      <c r="IM996" s="5"/>
      <c r="IN996" s="5"/>
      <c r="IO996" s="5"/>
      <c r="IP996" s="5"/>
      <c r="IQ996" s="5"/>
      <c r="IR996" s="5"/>
      <c r="IS996" s="5"/>
      <c r="IT996" s="5"/>
      <c r="IU996" s="5"/>
      <c r="IV996" s="5"/>
    </row>
    <row r="998" spans="1:256" s="210" customFormat="1">
      <c r="A998" s="122"/>
      <c r="B998" s="116"/>
      <c r="C998" s="117"/>
      <c r="D998" s="118"/>
      <c r="E998" s="119"/>
      <c r="F998" s="120"/>
      <c r="G998" s="121"/>
      <c r="H998" s="6"/>
      <c r="I998" s="40"/>
      <c r="J998" s="41"/>
      <c r="K998" s="42"/>
      <c r="L998" s="38"/>
      <c r="N998" s="39"/>
      <c r="O998" s="39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5"/>
      <c r="DW998" s="5"/>
      <c r="DX998" s="5"/>
      <c r="DY998" s="5"/>
      <c r="DZ998" s="5"/>
      <c r="EA998" s="5"/>
      <c r="EB998" s="5"/>
      <c r="EC998" s="5"/>
      <c r="ED998" s="5"/>
      <c r="EE998" s="5"/>
      <c r="EF998" s="5"/>
      <c r="EG998" s="5"/>
      <c r="EH998" s="5"/>
      <c r="EI998" s="5"/>
      <c r="EJ998" s="5"/>
      <c r="EK998" s="5"/>
      <c r="EL998" s="5"/>
      <c r="EM998" s="5"/>
      <c r="EN998" s="5"/>
      <c r="EO998" s="5"/>
      <c r="EP998" s="5"/>
      <c r="EQ998" s="5"/>
      <c r="ER998" s="5"/>
      <c r="ES998" s="5"/>
      <c r="ET998" s="5"/>
      <c r="EU998" s="5"/>
      <c r="EV998" s="5"/>
      <c r="EW998" s="5"/>
      <c r="EX998" s="5"/>
      <c r="EY998" s="5"/>
      <c r="EZ998" s="5"/>
      <c r="FA998" s="5"/>
      <c r="FB998" s="5"/>
      <c r="FC998" s="5"/>
      <c r="FD998" s="5"/>
      <c r="FE998" s="5"/>
      <c r="FF998" s="5"/>
      <c r="FG998" s="5"/>
      <c r="FH998" s="5"/>
      <c r="FI998" s="5"/>
      <c r="FJ998" s="5"/>
      <c r="FK998" s="5"/>
      <c r="FL998" s="5"/>
      <c r="FM998" s="5"/>
      <c r="FN998" s="5"/>
      <c r="FO998" s="5"/>
      <c r="FP998" s="5"/>
      <c r="FQ998" s="5"/>
      <c r="FR998" s="5"/>
      <c r="FS998" s="5"/>
      <c r="FT998" s="5"/>
      <c r="FU998" s="5"/>
      <c r="FV998" s="5"/>
      <c r="FW998" s="5"/>
      <c r="FX998" s="5"/>
      <c r="FY998" s="5"/>
      <c r="FZ998" s="5"/>
      <c r="GA998" s="5"/>
      <c r="GB998" s="5"/>
      <c r="GC998" s="5"/>
      <c r="GD998" s="5"/>
      <c r="GE998" s="5"/>
      <c r="GF998" s="5"/>
      <c r="GG998" s="5"/>
      <c r="GH998" s="5"/>
      <c r="GI998" s="5"/>
      <c r="GJ998" s="5"/>
      <c r="GK998" s="5"/>
      <c r="GL998" s="5"/>
      <c r="GM998" s="5"/>
      <c r="GN998" s="5"/>
      <c r="GO998" s="5"/>
      <c r="GP998" s="5"/>
      <c r="GQ998" s="5"/>
      <c r="GR998" s="5"/>
      <c r="GS998" s="5"/>
      <c r="GT998" s="5"/>
      <c r="GU998" s="5"/>
      <c r="GV998" s="5"/>
      <c r="GW998" s="5"/>
      <c r="GX998" s="5"/>
      <c r="GY998" s="5"/>
      <c r="GZ998" s="5"/>
      <c r="HA998" s="5"/>
      <c r="HB998" s="5"/>
      <c r="HC998" s="5"/>
      <c r="HD998" s="5"/>
      <c r="HE998" s="5"/>
      <c r="HF998" s="5"/>
      <c r="HG998" s="5"/>
      <c r="HH998" s="5"/>
      <c r="HI998" s="5"/>
      <c r="HJ998" s="5"/>
      <c r="HK998" s="5"/>
      <c r="HL998" s="5"/>
      <c r="HM998" s="5"/>
      <c r="HN998" s="5"/>
      <c r="HO998" s="5"/>
      <c r="HP998" s="5"/>
      <c r="HQ998" s="5"/>
      <c r="HR998" s="5"/>
      <c r="HS998" s="5"/>
      <c r="HT998" s="5"/>
      <c r="HU998" s="5"/>
      <c r="HV998" s="5"/>
      <c r="HW998" s="5"/>
      <c r="HX998" s="5"/>
      <c r="HY998" s="5"/>
      <c r="HZ998" s="5"/>
      <c r="IA998" s="5"/>
      <c r="IB998" s="5"/>
      <c r="IC998" s="5"/>
      <c r="ID998" s="5"/>
      <c r="IE998" s="5"/>
      <c r="IF998" s="5"/>
      <c r="IG998" s="5"/>
      <c r="IH998" s="5"/>
      <c r="II998" s="5"/>
      <c r="IJ998" s="5"/>
      <c r="IK998" s="5"/>
      <c r="IL998" s="5"/>
      <c r="IM998" s="5"/>
      <c r="IN998" s="5"/>
      <c r="IO998" s="5"/>
      <c r="IP998" s="5"/>
      <c r="IQ998" s="5"/>
      <c r="IR998" s="5"/>
      <c r="IS998" s="5"/>
      <c r="IT998" s="5"/>
      <c r="IU998" s="5"/>
      <c r="IV998" s="5"/>
    </row>
    <row r="1000" spans="1:256" s="210" customFormat="1">
      <c r="A1000" s="122"/>
      <c r="B1000" s="116"/>
      <c r="C1000" s="117"/>
      <c r="D1000" s="118"/>
      <c r="E1000" s="119"/>
      <c r="F1000" s="120"/>
      <c r="G1000" s="121"/>
      <c r="H1000" s="6"/>
      <c r="I1000" s="40"/>
      <c r="J1000" s="41"/>
      <c r="K1000" s="42"/>
      <c r="L1000" s="38"/>
      <c r="N1000" s="39"/>
      <c r="O1000" s="39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/>
      <c r="CG1000" s="5"/>
      <c r="CH1000" s="5"/>
      <c r="CI1000" s="5"/>
      <c r="CJ1000" s="5"/>
      <c r="CK1000" s="5"/>
      <c r="CL1000" s="5"/>
      <c r="CM1000" s="5"/>
      <c r="CN1000" s="5"/>
      <c r="CO1000" s="5"/>
      <c r="CP1000" s="5"/>
      <c r="CQ1000" s="5"/>
      <c r="CR1000" s="5"/>
      <c r="CS1000" s="5"/>
      <c r="CT1000" s="5"/>
      <c r="CU1000" s="5"/>
      <c r="CV1000" s="5"/>
      <c r="CW1000" s="5"/>
      <c r="CX1000" s="5"/>
      <c r="CY1000" s="5"/>
      <c r="CZ1000" s="5"/>
      <c r="DA1000" s="5"/>
      <c r="DB1000" s="5"/>
      <c r="DC1000" s="5"/>
      <c r="DD1000" s="5"/>
      <c r="DE1000" s="5"/>
      <c r="DF1000" s="5"/>
      <c r="DG1000" s="5"/>
      <c r="DH1000" s="5"/>
      <c r="DI1000" s="5"/>
      <c r="DJ1000" s="5"/>
      <c r="DK1000" s="5"/>
      <c r="DL1000" s="5"/>
      <c r="DM1000" s="5"/>
      <c r="DN1000" s="5"/>
      <c r="DO1000" s="5"/>
      <c r="DP1000" s="5"/>
      <c r="DQ1000" s="5"/>
      <c r="DR1000" s="5"/>
      <c r="DS1000" s="5"/>
      <c r="DT1000" s="5"/>
      <c r="DU1000" s="5"/>
      <c r="DV1000" s="5"/>
      <c r="DW1000" s="5"/>
      <c r="DX1000" s="5"/>
      <c r="DY1000" s="5"/>
      <c r="DZ1000" s="5"/>
      <c r="EA1000" s="5"/>
      <c r="EB1000" s="5"/>
      <c r="EC1000" s="5"/>
      <c r="ED1000" s="5"/>
      <c r="EE1000" s="5"/>
      <c r="EF1000" s="5"/>
      <c r="EG1000" s="5"/>
      <c r="EH1000" s="5"/>
      <c r="EI1000" s="5"/>
      <c r="EJ1000" s="5"/>
      <c r="EK1000" s="5"/>
      <c r="EL1000" s="5"/>
      <c r="EM1000" s="5"/>
      <c r="EN1000" s="5"/>
      <c r="EO1000" s="5"/>
      <c r="EP1000" s="5"/>
      <c r="EQ1000" s="5"/>
      <c r="ER1000" s="5"/>
      <c r="ES1000" s="5"/>
      <c r="ET1000" s="5"/>
      <c r="EU1000" s="5"/>
      <c r="EV1000" s="5"/>
      <c r="EW1000" s="5"/>
      <c r="EX1000" s="5"/>
      <c r="EY1000" s="5"/>
      <c r="EZ1000" s="5"/>
      <c r="FA1000" s="5"/>
      <c r="FB1000" s="5"/>
      <c r="FC1000" s="5"/>
      <c r="FD1000" s="5"/>
      <c r="FE1000" s="5"/>
      <c r="FF1000" s="5"/>
      <c r="FG1000" s="5"/>
      <c r="FH1000" s="5"/>
      <c r="FI1000" s="5"/>
      <c r="FJ1000" s="5"/>
      <c r="FK1000" s="5"/>
      <c r="FL1000" s="5"/>
      <c r="FM1000" s="5"/>
      <c r="FN1000" s="5"/>
      <c r="FO1000" s="5"/>
      <c r="FP1000" s="5"/>
      <c r="FQ1000" s="5"/>
      <c r="FR1000" s="5"/>
      <c r="FS1000" s="5"/>
      <c r="FT1000" s="5"/>
      <c r="FU1000" s="5"/>
      <c r="FV1000" s="5"/>
      <c r="FW1000" s="5"/>
      <c r="FX1000" s="5"/>
      <c r="FY1000" s="5"/>
      <c r="FZ1000" s="5"/>
      <c r="GA1000" s="5"/>
      <c r="GB1000" s="5"/>
      <c r="GC1000" s="5"/>
      <c r="GD1000" s="5"/>
      <c r="GE1000" s="5"/>
      <c r="GF1000" s="5"/>
      <c r="GG1000" s="5"/>
      <c r="GH1000" s="5"/>
      <c r="GI1000" s="5"/>
      <c r="GJ1000" s="5"/>
      <c r="GK1000" s="5"/>
      <c r="GL1000" s="5"/>
      <c r="GM1000" s="5"/>
      <c r="GN1000" s="5"/>
      <c r="GO1000" s="5"/>
      <c r="GP1000" s="5"/>
      <c r="GQ1000" s="5"/>
      <c r="GR1000" s="5"/>
      <c r="GS1000" s="5"/>
      <c r="GT1000" s="5"/>
      <c r="GU1000" s="5"/>
      <c r="GV1000" s="5"/>
      <c r="GW1000" s="5"/>
      <c r="GX1000" s="5"/>
      <c r="GY1000" s="5"/>
      <c r="GZ1000" s="5"/>
      <c r="HA1000" s="5"/>
      <c r="HB1000" s="5"/>
      <c r="HC1000" s="5"/>
      <c r="HD1000" s="5"/>
      <c r="HE1000" s="5"/>
      <c r="HF1000" s="5"/>
      <c r="HG1000" s="5"/>
      <c r="HH1000" s="5"/>
      <c r="HI1000" s="5"/>
      <c r="HJ1000" s="5"/>
      <c r="HK1000" s="5"/>
      <c r="HL1000" s="5"/>
      <c r="HM1000" s="5"/>
      <c r="HN1000" s="5"/>
      <c r="HO1000" s="5"/>
      <c r="HP1000" s="5"/>
      <c r="HQ1000" s="5"/>
      <c r="HR1000" s="5"/>
      <c r="HS1000" s="5"/>
      <c r="HT1000" s="5"/>
      <c r="HU1000" s="5"/>
      <c r="HV1000" s="5"/>
      <c r="HW1000" s="5"/>
      <c r="HX1000" s="5"/>
      <c r="HY1000" s="5"/>
      <c r="HZ1000" s="5"/>
      <c r="IA1000" s="5"/>
      <c r="IB1000" s="5"/>
      <c r="IC1000" s="5"/>
      <c r="ID1000" s="5"/>
      <c r="IE1000" s="5"/>
      <c r="IF1000" s="5"/>
      <c r="IG1000" s="5"/>
      <c r="IH1000" s="5"/>
      <c r="II1000" s="5"/>
      <c r="IJ1000" s="5"/>
      <c r="IK1000" s="5"/>
      <c r="IL1000" s="5"/>
      <c r="IM1000" s="5"/>
      <c r="IN1000" s="5"/>
      <c r="IO1000" s="5"/>
      <c r="IP1000" s="5"/>
      <c r="IQ1000" s="5"/>
      <c r="IR1000" s="5"/>
      <c r="IS1000" s="5"/>
      <c r="IT1000" s="5"/>
      <c r="IU1000" s="5"/>
      <c r="IV1000" s="5"/>
    </row>
    <row r="1001" spans="1:256" s="210" customFormat="1">
      <c r="A1001" s="122"/>
      <c r="B1001" s="116"/>
      <c r="C1001" s="117"/>
      <c r="D1001" s="118"/>
      <c r="E1001" s="119"/>
      <c r="F1001" s="120"/>
      <c r="G1001" s="121"/>
      <c r="H1001" s="6"/>
      <c r="I1001" s="40"/>
      <c r="J1001" s="41"/>
      <c r="K1001" s="42"/>
      <c r="L1001" s="38"/>
      <c r="N1001" s="39"/>
      <c r="O1001" s="39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  <c r="CC1001" s="5"/>
      <c r="CD1001" s="5"/>
      <c r="CE1001" s="5"/>
      <c r="CF1001" s="5"/>
      <c r="CG1001" s="5"/>
      <c r="CH1001" s="5"/>
      <c r="CI1001" s="5"/>
      <c r="CJ1001" s="5"/>
      <c r="CK1001" s="5"/>
      <c r="CL1001" s="5"/>
      <c r="CM1001" s="5"/>
      <c r="CN1001" s="5"/>
      <c r="CO1001" s="5"/>
      <c r="CP1001" s="5"/>
      <c r="CQ1001" s="5"/>
      <c r="CR1001" s="5"/>
      <c r="CS1001" s="5"/>
      <c r="CT1001" s="5"/>
      <c r="CU1001" s="5"/>
      <c r="CV1001" s="5"/>
      <c r="CW1001" s="5"/>
      <c r="CX1001" s="5"/>
      <c r="CY1001" s="5"/>
      <c r="CZ1001" s="5"/>
      <c r="DA1001" s="5"/>
      <c r="DB1001" s="5"/>
      <c r="DC1001" s="5"/>
      <c r="DD1001" s="5"/>
      <c r="DE1001" s="5"/>
      <c r="DF1001" s="5"/>
      <c r="DG1001" s="5"/>
      <c r="DH1001" s="5"/>
      <c r="DI1001" s="5"/>
      <c r="DJ1001" s="5"/>
      <c r="DK1001" s="5"/>
      <c r="DL1001" s="5"/>
      <c r="DM1001" s="5"/>
      <c r="DN1001" s="5"/>
      <c r="DO1001" s="5"/>
      <c r="DP1001" s="5"/>
      <c r="DQ1001" s="5"/>
      <c r="DR1001" s="5"/>
      <c r="DS1001" s="5"/>
      <c r="DT1001" s="5"/>
      <c r="DU1001" s="5"/>
      <c r="DV1001" s="5"/>
      <c r="DW1001" s="5"/>
      <c r="DX1001" s="5"/>
      <c r="DY1001" s="5"/>
      <c r="DZ1001" s="5"/>
      <c r="EA1001" s="5"/>
      <c r="EB1001" s="5"/>
      <c r="EC1001" s="5"/>
      <c r="ED1001" s="5"/>
      <c r="EE1001" s="5"/>
      <c r="EF1001" s="5"/>
      <c r="EG1001" s="5"/>
      <c r="EH1001" s="5"/>
      <c r="EI1001" s="5"/>
      <c r="EJ1001" s="5"/>
      <c r="EK1001" s="5"/>
      <c r="EL1001" s="5"/>
      <c r="EM1001" s="5"/>
      <c r="EN1001" s="5"/>
      <c r="EO1001" s="5"/>
      <c r="EP1001" s="5"/>
      <c r="EQ1001" s="5"/>
      <c r="ER1001" s="5"/>
      <c r="ES1001" s="5"/>
      <c r="ET1001" s="5"/>
      <c r="EU1001" s="5"/>
      <c r="EV1001" s="5"/>
      <c r="EW1001" s="5"/>
      <c r="EX1001" s="5"/>
      <c r="EY1001" s="5"/>
      <c r="EZ1001" s="5"/>
      <c r="FA1001" s="5"/>
      <c r="FB1001" s="5"/>
      <c r="FC1001" s="5"/>
      <c r="FD1001" s="5"/>
      <c r="FE1001" s="5"/>
      <c r="FF1001" s="5"/>
      <c r="FG1001" s="5"/>
      <c r="FH1001" s="5"/>
      <c r="FI1001" s="5"/>
      <c r="FJ1001" s="5"/>
      <c r="FK1001" s="5"/>
      <c r="FL1001" s="5"/>
      <c r="FM1001" s="5"/>
      <c r="FN1001" s="5"/>
      <c r="FO1001" s="5"/>
      <c r="FP1001" s="5"/>
      <c r="FQ1001" s="5"/>
      <c r="FR1001" s="5"/>
      <c r="FS1001" s="5"/>
      <c r="FT1001" s="5"/>
      <c r="FU1001" s="5"/>
      <c r="FV1001" s="5"/>
      <c r="FW1001" s="5"/>
      <c r="FX1001" s="5"/>
      <c r="FY1001" s="5"/>
      <c r="FZ1001" s="5"/>
      <c r="GA1001" s="5"/>
      <c r="GB1001" s="5"/>
      <c r="GC1001" s="5"/>
      <c r="GD1001" s="5"/>
      <c r="GE1001" s="5"/>
      <c r="GF1001" s="5"/>
      <c r="GG1001" s="5"/>
      <c r="GH1001" s="5"/>
      <c r="GI1001" s="5"/>
      <c r="GJ1001" s="5"/>
      <c r="GK1001" s="5"/>
      <c r="GL1001" s="5"/>
      <c r="GM1001" s="5"/>
      <c r="GN1001" s="5"/>
      <c r="GO1001" s="5"/>
      <c r="GP1001" s="5"/>
      <c r="GQ1001" s="5"/>
      <c r="GR1001" s="5"/>
      <c r="GS1001" s="5"/>
      <c r="GT1001" s="5"/>
      <c r="GU1001" s="5"/>
      <c r="GV1001" s="5"/>
      <c r="GW1001" s="5"/>
      <c r="GX1001" s="5"/>
      <c r="GY1001" s="5"/>
      <c r="GZ1001" s="5"/>
      <c r="HA1001" s="5"/>
      <c r="HB1001" s="5"/>
      <c r="HC1001" s="5"/>
      <c r="HD1001" s="5"/>
      <c r="HE1001" s="5"/>
      <c r="HF1001" s="5"/>
      <c r="HG1001" s="5"/>
      <c r="HH1001" s="5"/>
      <c r="HI1001" s="5"/>
      <c r="HJ1001" s="5"/>
      <c r="HK1001" s="5"/>
      <c r="HL1001" s="5"/>
      <c r="HM1001" s="5"/>
      <c r="HN1001" s="5"/>
      <c r="HO1001" s="5"/>
      <c r="HP1001" s="5"/>
      <c r="HQ1001" s="5"/>
      <c r="HR1001" s="5"/>
      <c r="HS1001" s="5"/>
      <c r="HT1001" s="5"/>
      <c r="HU1001" s="5"/>
      <c r="HV1001" s="5"/>
      <c r="HW1001" s="5"/>
      <c r="HX1001" s="5"/>
      <c r="HY1001" s="5"/>
      <c r="HZ1001" s="5"/>
      <c r="IA1001" s="5"/>
      <c r="IB1001" s="5"/>
      <c r="IC1001" s="5"/>
      <c r="ID1001" s="5"/>
      <c r="IE1001" s="5"/>
      <c r="IF1001" s="5"/>
      <c r="IG1001" s="5"/>
      <c r="IH1001" s="5"/>
      <c r="II1001" s="5"/>
      <c r="IJ1001" s="5"/>
      <c r="IK1001" s="5"/>
      <c r="IL1001" s="5"/>
      <c r="IM1001" s="5"/>
      <c r="IN1001" s="5"/>
      <c r="IO1001" s="5"/>
      <c r="IP1001" s="5"/>
      <c r="IQ1001" s="5"/>
      <c r="IR1001" s="5"/>
      <c r="IS1001" s="5"/>
      <c r="IT1001" s="5"/>
      <c r="IU1001" s="5"/>
      <c r="IV1001" s="5"/>
    </row>
    <row r="1002" spans="1:256" s="210" customFormat="1">
      <c r="A1002" s="122"/>
      <c r="B1002" s="116"/>
      <c r="C1002" s="117"/>
      <c r="D1002" s="118"/>
      <c r="E1002" s="119"/>
      <c r="F1002" s="120"/>
      <c r="G1002" s="121"/>
      <c r="H1002" s="6"/>
      <c r="I1002" s="40"/>
      <c r="J1002" s="41"/>
      <c r="K1002" s="42"/>
      <c r="L1002" s="38"/>
      <c r="N1002" s="39"/>
      <c r="O1002" s="39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5"/>
      <c r="DW1002" s="5"/>
      <c r="DX1002" s="5"/>
      <c r="DY1002" s="5"/>
      <c r="DZ1002" s="5"/>
      <c r="EA1002" s="5"/>
      <c r="EB1002" s="5"/>
      <c r="EC1002" s="5"/>
      <c r="ED1002" s="5"/>
      <c r="EE1002" s="5"/>
      <c r="EF1002" s="5"/>
      <c r="EG1002" s="5"/>
      <c r="EH1002" s="5"/>
      <c r="EI1002" s="5"/>
      <c r="EJ1002" s="5"/>
      <c r="EK1002" s="5"/>
      <c r="EL1002" s="5"/>
      <c r="EM1002" s="5"/>
      <c r="EN1002" s="5"/>
      <c r="EO1002" s="5"/>
      <c r="EP1002" s="5"/>
      <c r="EQ1002" s="5"/>
      <c r="ER1002" s="5"/>
      <c r="ES1002" s="5"/>
      <c r="ET1002" s="5"/>
      <c r="EU1002" s="5"/>
      <c r="EV1002" s="5"/>
      <c r="EW1002" s="5"/>
      <c r="EX1002" s="5"/>
      <c r="EY1002" s="5"/>
      <c r="EZ1002" s="5"/>
      <c r="FA1002" s="5"/>
      <c r="FB1002" s="5"/>
      <c r="FC1002" s="5"/>
      <c r="FD1002" s="5"/>
      <c r="FE1002" s="5"/>
      <c r="FF1002" s="5"/>
      <c r="FG1002" s="5"/>
      <c r="FH1002" s="5"/>
      <c r="FI1002" s="5"/>
      <c r="FJ1002" s="5"/>
      <c r="FK1002" s="5"/>
      <c r="FL1002" s="5"/>
      <c r="FM1002" s="5"/>
      <c r="FN1002" s="5"/>
      <c r="FO1002" s="5"/>
      <c r="FP1002" s="5"/>
      <c r="FQ1002" s="5"/>
      <c r="FR1002" s="5"/>
      <c r="FS1002" s="5"/>
      <c r="FT1002" s="5"/>
      <c r="FU1002" s="5"/>
      <c r="FV1002" s="5"/>
      <c r="FW1002" s="5"/>
      <c r="FX1002" s="5"/>
      <c r="FY1002" s="5"/>
      <c r="FZ1002" s="5"/>
      <c r="GA1002" s="5"/>
      <c r="GB1002" s="5"/>
      <c r="GC1002" s="5"/>
      <c r="GD1002" s="5"/>
      <c r="GE1002" s="5"/>
      <c r="GF1002" s="5"/>
      <c r="GG1002" s="5"/>
      <c r="GH1002" s="5"/>
      <c r="GI1002" s="5"/>
      <c r="GJ1002" s="5"/>
      <c r="GK1002" s="5"/>
      <c r="GL1002" s="5"/>
      <c r="GM1002" s="5"/>
      <c r="GN1002" s="5"/>
      <c r="GO1002" s="5"/>
      <c r="GP1002" s="5"/>
      <c r="GQ1002" s="5"/>
      <c r="GR1002" s="5"/>
      <c r="GS1002" s="5"/>
      <c r="GT1002" s="5"/>
      <c r="GU1002" s="5"/>
      <c r="GV1002" s="5"/>
      <c r="GW1002" s="5"/>
      <c r="GX1002" s="5"/>
      <c r="GY1002" s="5"/>
      <c r="GZ1002" s="5"/>
      <c r="HA1002" s="5"/>
      <c r="HB1002" s="5"/>
      <c r="HC1002" s="5"/>
      <c r="HD1002" s="5"/>
      <c r="HE1002" s="5"/>
      <c r="HF1002" s="5"/>
      <c r="HG1002" s="5"/>
      <c r="HH1002" s="5"/>
      <c r="HI1002" s="5"/>
      <c r="HJ1002" s="5"/>
      <c r="HK1002" s="5"/>
      <c r="HL1002" s="5"/>
      <c r="HM1002" s="5"/>
      <c r="HN1002" s="5"/>
      <c r="HO1002" s="5"/>
      <c r="HP1002" s="5"/>
      <c r="HQ1002" s="5"/>
      <c r="HR1002" s="5"/>
      <c r="HS1002" s="5"/>
      <c r="HT1002" s="5"/>
      <c r="HU1002" s="5"/>
      <c r="HV1002" s="5"/>
      <c r="HW1002" s="5"/>
      <c r="HX1002" s="5"/>
      <c r="HY1002" s="5"/>
      <c r="HZ1002" s="5"/>
      <c r="IA1002" s="5"/>
      <c r="IB1002" s="5"/>
      <c r="IC1002" s="5"/>
      <c r="ID1002" s="5"/>
      <c r="IE1002" s="5"/>
      <c r="IF1002" s="5"/>
      <c r="IG1002" s="5"/>
      <c r="IH1002" s="5"/>
      <c r="II1002" s="5"/>
      <c r="IJ1002" s="5"/>
      <c r="IK1002" s="5"/>
      <c r="IL1002" s="5"/>
      <c r="IM1002" s="5"/>
      <c r="IN1002" s="5"/>
      <c r="IO1002" s="5"/>
      <c r="IP1002" s="5"/>
      <c r="IQ1002" s="5"/>
      <c r="IR1002" s="5"/>
      <c r="IS1002" s="5"/>
      <c r="IT1002" s="5"/>
      <c r="IU1002" s="5"/>
      <c r="IV1002" s="5"/>
    </row>
    <row r="1003" spans="1:256" s="210" customFormat="1">
      <c r="A1003" s="122"/>
      <c r="B1003" s="116"/>
      <c r="C1003" s="117"/>
      <c r="D1003" s="118"/>
      <c r="E1003" s="119"/>
      <c r="F1003" s="120"/>
      <c r="G1003" s="121"/>
      <c r="H1003" s="6"/>
      <c r="I1003" s="40"/>
      <c r="J1003" s="41"/>
      <c r="K1003" s="42"/>
      <c r="L1003" s="38"/>
      <c r="N1003" s="39"/>
      <c r="O1003" s="39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  <c r="BZ1003" s="5"/>
      <c r="CA1003" s="5"/>
      <c r="CB1003" s="5"/>
      <c r="CC1003" s="5"/>
      <c r="CD1003" s="5"/>
      <c r="CE1003" s="5"/>
      <c r="CF1003" s="5"/>
      <c r="CG1003" s="5"/>
      <c r="CH1003" s="5"/>
      <c r="CI1003" s="5"/>
      <c r="CJ1003" s="5"/>
      <c r="CK1003" s="5"/>
      <c r="CL1003" s="5"/>
      <c r="CM1003" s="5"/>
      <c r="CN1003" s="5"/>
      <c r="CO1003" s="5"/>
      <c r="CP1003" s="5"/>
      <c r="CQ1003" s="5"/>
      <c r="CR1003" s="5"/>
      <c r="CS1003" s="5"/>
      <c r="CT1003" s="5"/>
      <c r="CU1003" s="5"/>
      <c r="CV1003" s="5"/>
      <c r="CW1003" s="5"/>
      <c r="CX1003" s="5"/>
      <c r="CY1003" s="5"/>
      <c r="CZ1003" s="5"/>
      <c r="DA1003" s="5"/>
      <c r="DB1003" s="5"/>
      <c r="DC1003" s="5"/>
      <c r="DD1003" s="5"/>
      <c r="DE1003" s="5"/>
      <c r="DF1003" s="5"/>
      <c r="DG1003" s="5"/>
      <c r="DH1003" s="5"/>
      <c r="DI1003" s="5"/>
      <c r="DJ1003" s="5"/>
      <c r="DK1003" s="5"/>
      <c r="DL1003" s="5"/>
      <c r="DM1003" s="5"/>
      <c r="DN1003" s="5"/>
      <c r="DO1003" s="5"/>
      <c r="DP1003" s="5"/>
      <c r="DQ1003" s="5"/>
      <c r="DR1003" s="5"/>
      <c r="DS1003" s="5"/>
      <c r="DT1003" s="5"/>
      <c r="DU1003" s="5"/>
      <c r="DV1003" s="5"/>
      <c r="DW1003" s="5"/>
      <c r="DX1003" s="5"/>
      <c r="DY1003" s="5"/>
      <c r="DZ1003" s="5"/>
      <c r="EA1003" s="5"/>
      <c r="EB1003" s="5"/>
      <c r="EC1003" s="5"/>
      <c r="ED1003" s="5"/>
      <c r="EE1003" s="5"/>
      <c r="EF1003" s="5"/>
      <c r="EG1003" s="5"/>
      <c r="EH1003" s="5"/>
      <c r="EI1003" s="5"/>
      <c r="EJ1003" s="5"/>
      <c r="EK1003" s="5"/>
      <c r="EL1003" s="5"/>
      <c r="EM1003" s="5"/>
      <c r="EN1003" s="5"/>
      <c r="EO1003" s="5"/>
      <c r="EP1003" s="5"/>
      <c r="EQ1003" s="5"/>
      <c r="ER1003" s="5"/>
      <c r="ES1003" s="5"/>
      <c r="ET1003" s="5"/>
      <c r="EU1003" s="5"/>
      <c r="EV1003" s="5"/>
      <c r="EW1003" s="5"/>
      <c r="EX1003" s="5"/>
      <c r="EY1003" s="5"/>
      <c r="EZ1003" s="5"/>
      <c r="FA1003" s="5"/>
      <c r="FB1003" s="5"/>
      <c r="FC1003" s="5"/>
      <c r="FD1003" s="5"/>
      <c r="FE1003" s="5"/>
      <c r="FF1003" s="5"/>
      <c r="FG1003" s="5"/>
      <c r="FH1003" s="5"/>
      <c r="FI1003" s="5"/>
      <c r="FJ1003" s="5"/>
      <c r="FK1003" s="5"/>
      <c r="FL1003" s="5"/>
      <c r="FM1003" s="5"/>
      <c r="FN1003" s="5"/>
      <c r="FO1003" s="5"/>
      <c r="FP1003" s="5"/>
      <c r="FQ1003" s="5"/>
      <c r="FR1003" s="5"/>
      <c r="FS1003" s="5"/>
      <c r="FT1003" s="5"/>
      <c r="FU1003" s="5"/>
      <c r="FV1003" s="5"/>
      <c r="FW1003" s="5"/>
      <c r="FX1003" s="5"/>
      <c r="FY1003" s="5"/>
      <c r="FZ1003" s="5"/>
      <c r="GA1003" s="5"/>
      <c r="GB1003" s="5"/>
      <c r="GC1003" s="5"/>
      <c r="GD1003" s="5"/>
      <c r="GE1003" s="5"/>
      <c r="GF1003" s="5"/>
      <c r="GG1003" s="5"/>
      <c r="GH1003" s="5"/>
      <c r="GI1003" s="5"/>
      <c r="GJ1003" s="5"/>
      <c r="GK1003" s="5"/>
      <c r="GL1003" s="5"/>
      <c r="GM1003" s="5"/>
      <c r="GN1003" s="5"/>
      <c r="GO1003" s="5"/>
      <c r="GP1003" s="5"/>
      <c r="GQ1003" s="5"/>
      <c r="GR1003" s="5"/>
      <c r="GS1003" s="5"/>
      <c r="GT1003" s="5"/>
      <c r="GU1003" s="5"/>
      <c r="GV1003" s="5"/>
      <c r="GW1003" s="5"/>
      <c r="GX1003" s="5"/>
      <c r="GY1003" s="5"/>
      <c r="GZ1003" s="5"/>
      <c r="HA1003" s="5"/>
      <c r="HB1003" s="5"/>
      <c r="HC1003" s="5"/>
      <c r="HD1003" s="5"/>
      <c r="HE1003" s="5"/>
      <c r="HF1003" s="5"/>
      <c r="HG1003" s="5"/>
      <c r="HH1003" s="5"/>
      <c r="HI1003" s="5"/>
      <c r="HJ1003" s="5"/>
      <c r="HK1003" s="5"/>
      <c r="HL1003" s="5"/>
      <c r="HM1003" s="5"/>
      <c r="HN1003" s="5"/>
      <c r="HO1003" s="5"/>
      <c r="HP1003" s="5"/>
      <c r="HQ1003" s="5"/>
      <c r="HR1003" s="5"/>
      <c r="HS1003" s="5"/>
      <c r="HT1003" s="5"/>
      <c r="HU1003" s="5"/>
      <c r="HV1003" s="5"/>
      <c r="HW1003" s="5"/>
      <c r="HX1003" s="5"/>
      <c r="HY1003" s="5"/>
      <c r="HZ1003" s="5"/>
      <c r="IA1003" s="5"/>
      <c r="IB1003" s="5"/>
      <c r="IC1003" s="5"/>
      <c r="ID1003" s="5"/>
      <c r="IE1003" s="5"/>
      <c r="IF1003" s="5"/>
      <c r="IG1003" s="5"/>
      <c r="IH1003" s="5"/>
      <c r="II1003" s="5"/>
      <c r="IJ1003" s="5"/>
      <c r="IK1003" s="5"/>
      <c r="IL1003" s="5"/>
      <c r="IM1003" s="5"/>
      <c r="IN1003" s="5"/>
      <c r="IO1003" s="5"/>
      <c r="IP1003" s="5"/>
      <c r="IQ1003" s="5"/>
      <c r="IR1003" s="5"/>
      <c r="IS1003" s="5"/>
      <c r="IT1003" s="5"/>
      <c r="IU1003" s="5"/>
      <c r="IV1003" s="5"/>
    </row>
    <row r="1004" spans="1:256" s="210" customFormat="1">
      <c r="A1004" s="122"/>
      <c r="B1004" s="116"/>
      <c r="C1004" s="117"/>
      <c r="D1004" s="118"/>
      <c r="E1004" s="119"/>
      <c r="F1004" s="120"/>
      <c r="G1004" s="121"/>
      <c r="H1004" s="6"/>
      <c r="I1004" s="40"/>
      <c r="J1004" s="41"/>
      <c r="K1004" s="42"/>
      <c r="L1004" s="38"/>
      <c r="N1004" s="39"/>
      <c r="O1004" s="39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  <c r="CC1004" s="5"/>
      <c r="CD1004" s="5"/>
      <c r="CE1004" s="5"/>
      <c r="CF1004" s="5"/>
      <c r="CG1004" s="5"/>
      <c r="CH1004" s="5"/>
      <c r="CI1004" s="5"/>
      <c r="CJ1004" s="5"/>
      <c r="CK1004" s="5"/>
      <c r="CL1004" s="5"/>
      <c r="CM1004" s="5"/>
      <c r="CN1004" s="5"/>
      <c r="CO1004" s="5"/>
      <c r="CP1004" s="5"/>
      <c r="CQ1004" s="5"/>
      <c r="CR1004" s="5"/>
      <c r="CS1004" s="5"/>
      <c r="CT1004" s="5"/>
      <c r="CU1004" s="5"/>
      <c r="CV1004" s="5"/>
      <c r="CW1004" s="5"/>
      <c r="CX1004" s="5"/>
      <c r="CY1004" s="5"/>
      <c r="CZ1004" s="5"/>
      <c r="DA1004" s="5"/>
      <c r="DB1004" s="5"/>
      <c r="DC1004" s="5"/>
      <c r="DD1004" s="5"/>
      <c r="DE1004" s="5"/>
      <c r="DF1004" s="5"/>
      <c r="DG1004" s="5"/>
      <c r="DH1004" s="5"/>
      <c r="DI1004" s="5"/>
      <c r="DJ1004" s="5"/>
      <c r="DK1004" s="5"/>
      <c r="DL1004" s="5"/>
      <c r="DM1004" s="5"/>
      <c r="DN1004" s="5"/>
      <c r="DO1004" s="5"/>
      <c r="DP1004" s="5"/>
      <c r="DQ1004" s="5"/>
      <c r="DR1004" s="5"/>
      <c r="DS1004" s="5"/>
      <c r="DT1004" s="5"/>
      <c r="DU1004" s="5"/>
      <c r="DV1004" s="5"/>
      <c r="DW1004" s="5"/>
      <c r="DX1004" s="5"/>
      <c r="DY1004" s="5"/>
      <c r="DZ1004" s="5"/>
      <c r="EA1004" s="5"/>
      <c r="EB1004" s="5"/>
      <c r="EC1004" s="5"/>
      <c r="ED1004" s="5"/>
      <c r="EE1004" s="5"/>
      <c r="EF1004" s="5"/>
      <c r="EG1004" s="5"/>
      <c r="EH1004" s="5"/>
      <c r="EI1004" s="5"/>
      <c r="EJ1004" s="5"/>
      <c r="EK1004" s="5"/>
      <c r="EL1004" s="5"/>
      <c r="EM1004" s="5"/>
      <c r="EN1004" s="5"/>
      <c r="EO1004" s="5"/>
      <c r="EP1004" s="5"/>
      <c r="EQ1004" s="5"/>
      <c r="ER1004" s="5"/>
      <c r="ES1004" s="5"/>
      <c r="ET1004" s="5"/>
      <c r="EU1004" s="5"/>
      <c r="EV1004" s="5"/>
      <c r="EW1004" s="5"/>
      <c r="EX1004" s="5"/>
      <c r="EY1004" s="5"/>
      <c r="EZ1004" s="5"/>
      <c r="FA1004" s="5"/>
      <c r="FB1004" s="5"/>
      <c r="FC1004" s="5"/>
      <c r="FD1004" s="5"/>
      <c r="FE1004" s="5"/>
      <c r="FF1004" s="5"/>
      <c r="FG1004" s="5"/>
      <c r="FH1004" s="5"/>
      <c r="FI1004" s="5"/>
      <c r="FJ1004" s="5"/>
      <c r="FK1004" s="5"/>
      <c r="FL1004" s="5"/>
      <c r="FM1004" s="5"/>
      <c r="FN1004" s="5"/>
      <c r="FO1004" s="5"/>
      <c r="FP1004" s="5"/>
      <c r="FQ1004" s="5"/>
      <c r="FR1004" s="5"/>
      <c r="FS1004" s="5"/>
      <c r="FT1004" s="5"/>
      <c r="FU1004" s="5"/>
      <c r="FV1004" s="5"/>
      <c r="FW1004" s="5"/>
      <c r="FX1004" s="5"/>
      <c r="FY1004" s="5"/>
      <c r="FZ1004" s="5"/>
      <c r="GA1004" s="5"/>
      <c r="GB1004" s="5"/>
      <c r="GC1004" s="5"/>
      <c r="GD1004" s="5"/>
      <c r="GE1004" s="5"/>
      <c r="GF1004" s="5"/>
      <c r="GG1004" s="5"/>
      <c r="GH1004" s="5"/>
      <c r="GI1004" s="5"/>
      <c r="GJ1004" s="5"/>
      <c r="GK1004" s="5"/>
      <c r="GL1004" s="5"/>
      <c r="GM1004" s="5"/>
      <c r="GN1004" s="5"/>
      <c r="GO1004" s="5"/>
      <c r="GP1004" s="5"/>
      <c r="GQ1004" s="5"/>
      <c r="GR1004" s="5"/>
      <c r="GS1004" s="5"/>
      <c r="GT1004" s="5"/>
      <c r="GU1004" s="5"/>
      <c r="GV1004" s="5"/>
      <c r="GW1004" s="5"/>
      <c r="GX1004" s="5"/>
      <c r="GY1004" s="5"/>
      <c r="GZ1004" s="5"/>
      <c r="HA1004" s="5"/>
      <c r="HB1004" s="5"/>
      <c r="HC1004" s="5"/>
      <c r="HD1004" s="5"/>
      <c r="HE1004" s="5"/>
      <c r="HF1004" s="5"/>
      <c r="HG1004" s="5"/>
      <c r="HH1004" s="5"/>
      <c r="HI1004" s="5"/>
      <c r="HJ1004" s="5"/>
      <c r="HK1004" s="5"/>
      <c r="HL1004" s="5"/>
      <c r="HM1004" s="5"/>
      <c r="HN1004" s="5"/>
      <c r="HO1004" s="5"/>
      <c r="HP1004" s="5"/>
      <c r="HQ1004" s="5"/>
      <c r="HR1004" s="5"/>
      <c r="HS1004" s="5"/>
      <c r="HT1004" s="5"/>
      <c r="HU1004" s="5"/>
      <c r="HV1004" s="5"/>
      <c r="HW1004" s="5"/>
      <c r="HX1004" s="5"/>
      <c r="HY1004" s="5"/>
      <c r="HZ1004" s="5"/>
      <c r="IA1004" s="5"/>
      <c r="IB1004" s="5"/>
      <c r="IC1004" s="5"/>
      <c r="ID1004" s="5"/>
      <c r="IE1004" s="5"/>
      <c r="IF1004" s="5"/>
      <c r="IG1004" s="5"/>
      <c r="IH1004" s="5"/>
      <c r="II1004" s="5"/>
      <c r="IJ1004" s="5"/>
      <c r="IK1004" s="5"/>
      <c r="IL1004" s="5"/>
      <c r="IM1004" s="5"/>
      <c r="IN1004" s="5"/>
      <c r="IO1004" s="5"/>
      <c r="IP1004" s="5"/>
      <c r="IQ1004" s="5"/>
      <c r="IR1004" s="5"/>
      <c r="IS1004" s="5"/>
      <c r="IT1004" s="5"/>
      <c r="IU1004" s="5"/>
      <c r="IV1004" s="5"/>
    </row>
    <row r="1005" spans="1:256" s="210" customFormat="1">
      <c r="A1005" s="122"/>
      <c r="B1005" s="116"/>
      <c r="C1005" s="117"/>
      <c r="D1005" s="118"/>
      <c r="E1005" s="119"/>
      <c r="F1005" s="120"/>
      <c r="G1005" s="121"/>
      <c r="H1005" s="6"/>
      <c r="I1005" s="40"/>
      <c r="J1005" s="41"/>
      <c r="K1005" s="42"/>
      <c r="L1005" s="38"/>
      <c r="N1005" s="39"/>
      <c r="O1005" s="39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/>
      <c r="CA1005" s="5"/>
      <c r="CB1005" s="5"/>
      <c r="CC1005" s="5"/>
      <c r="CD1005" s="5"/>
      <c r="CE1005" s="5"/>
      <c r="CF1005" s="5"/>
      <c r="CG1005" s="5"/>
      <c r="CH1005" s="5"/>
      <c r="CI1005" s="5"/>
      <c r="CJ1005" s="5"/>
      <c r="CK1005" s="5"/>
      <c r="CL1005" s="5"/>
      <c r="CM1005" s="5"/>
      <c r="CN1005" s="5"/>
      <c r="CO1005" s="5"/>
      <c r="CP1005" s="5"/>
      <c r="CQ1005" s="5"/>
      <c r="CR1005" s="5"/>
      <c r="CS1005" s="5"/>
      <c r="CT1005" s="5"/>
      <c r="CU1005" s="5"/>
      <c r="CV1005" s="5"/>
      <c r="CW1005" s="5"/>
      <c r="CX1005" s="5"/>
      <c r="CY1005" s="5"/>
      <c r="CZ1005" s="5"/>
      <c r="DA1005" s="5"/>
      <c r="DB1005" s="5"/>
      <c r="DC1005" s="5"/>
      <c r="DD1005" s="5"/>
      <c r="DE1005" s="5"/>
      <c r="DF1005" s="5"/>
      <c r="DG1005" s="5"/>
      <c r="DH1005" s="5"/>
      <c r="DI1005" s="5"/>
      <c r="DJ1005" s="5"/>
      <c r="DK1005" s="5"/>
      <c r="DL1005" s="5"/>
      <c r="DM1005" s="5"/>
      <c r="DN1005" s="5"/>
      <c r="DO1005" s="5"/>
      <c r="DP1005" s="5"/>
      <c r="DQ1005" s="5"/>
      <c r="DR1005" s="5"/>
      <c r="DS1005" s="5"/>
      <c r="DT1005" s="5"/>
      <c r="DU1005" s="5"/>
      <c r="DV1005" s="5"/>
      <c r="DW1005" s="5"/>
      <c r="DX1005" s="5"/>
      <c r="DY1005" s="5"/>
      <c r="DZ1005" s="5"/>
      <c r="EA1005" s="5"/>
      <c r="EB1005" s="5"/>
      <c r="EC1005" s="5"/>
      <c r="ED1005" s="5"/>
      <c r="EE1005" s="5"/>
      <c r="EF1005" s="5"/>
      <c r="EG1005" s="5"/>
      <c r="EH1005" s="5"/>
      <c r="EI1005" s="5"/>
      <c r="EJ1005" s="5"/>
      <c r="EK1005" s="5"/>
      <c r="EL1005" s="5"/>
      <c r="EM1005" s="5"/>
      <c r="EN1005" s="5"/>
      <c r="EO1005" s="5"/>
      <c r="EP1005" s="5"/>
      <c r="EQ1005" s="5"/>
      <c r="ER1005" s="5"/>
      <c r="ES1005" s="5"/>
      <c r="ET1005" s="5"/>
      <c r="EU1005" s="5"/>
      <c r="EV1005" s="5"/>
      <c r="EW1005" s="5"/>
      <c r="EX1005" s="5"/>
      <c r="EY1005" s="5"/>
      <c r="EZ1005" s="5"/>
      <c r="FA1005" s="5"/>
      <c r="FB1005" s="5"/>
      <c r="FC1005" s="5"/>
      <c r="FD1005" s="5"/>
      <c r="FE1005" s="5"/>
      <c r="FF1005" s="5"/>
      <c r="FG1005" s="5"/>
      <c r="FH1005" s="5"/>
      <c r="FI1005" s="5"/>
      <c r="FJ1005" s="5"/>
      <c r="FK1005" s="5"/>
      <c r="FL1005" s="5"/>
      <c r="FM1005" s="5"/>
      <c r="FN1005" s="5"/>
      <c r="FO1005" s="5"/>
      <c r="FP1005" s="5"/>
      <c r="FQ1005" s="5"/>
      <c r="FR1005" s="5"/>
      <c r="FS1005" s="5"/>
      <c r="FT1005" s="5"/>
      <c r="FU1005" s="5"/>
      <c r="FV1005" s="5"/>
      <c r="FW1005" s="5"/>
      <c r="FX1005" s="5"/>
      <c r="FY1005" s="5"/>
      <c r="FZ1005" s="5"/>
      <c r="GA1005" s="5"/>
      <c r="GB1005" s="5"/>
      <c r="GC1005" s="5"/>
      <c r="GD1005" s="5"/>
      <c r="GE1005" s="5"/>
      <c r="GF1005" s="5"/>
      <c r="GG1005" s="5"/>
      <c r="GH1005" s="5"/>
      <c r="GI1005" s="5"/>
      <c r="GJ1005" s="5"/>
      <c r="GK1005" s="5"/>
      <c r="GL1005" s="5"/>
      <c r="GM1005" s="5"/>
      <c r="GN1005" s="5"/>
      <c r="GO1005" s="5"/>
      <c r="GP1005" s="5"/>
      <c r="GQ1005" s="5"/>
      <c r="GR1005" s="5"/>
      <c r="GS1005" s="5"/>
      <c r="GT1005" s="5"/>
      <c r="GU1005" s="5"/>
      <c r="GV1005" s="5"/>
      <c r="GW1005" s="5"/>
      <c r="GX1005" s="5"/>
      <c r="GY1005" s="5"/>
      <c r="GZ1005" s="5"/>
      <c r="HA1005" s="5"/>
      <c r="HB1005" s="5"/>
      <c r="HC1005" s="5"/>
      <c r="HD1005" s="5"/>
      <c r="HE1005" s="5"/>
      <c r="HF1005" s="5"/>
      <c r="HG1005" s="5"/>
      <c r="HH1005" s="5"/>
      <c r="HI1005" s="5"/>
      <c r="HJ1005" s="5"/>
      <c r="HK1005" s="5"/>
      <c r="HL1005" s="5"/>
      <c r="HM1005" s="5"/>
      <c r="HN1005" s="5"/>
      <c r="HO1005" s="5"/>
      <c r="HP1005" s="5"/>
      <c r="HQ1005" s="5"/>
      <c r="HR1005" s="5"/>
      <c r="HS1005" s="5"/>
      <c r="HT1005" s="5"/>
      <c r="HU1005" s="5"/>
      <c r="HV1005" s="5"/>
      <c r="HW1005" s="5"/>
      <c r="HX1005" s="5"/>
      <c r="HY1005" s="5"/>
      <c r="HZ1005" s="5"/>
      <c r="IA1005" s="5"/>
      <c r="IB1005" s="5"/>
      <c r="IC1005" s="5"/>
      <c r="ID1005" s="5"/>
      <c r="IE1005" s="5"/>
      <c r="IF1005" s="5"/>
      <c r="IG1005" s="5"/>
      <c r="IH1005" s="5"/>
      <c r="II1005" s="5"/>
      <c r="IJ1005" s="5"/>
      <c r="IK1005" s="5"/>
      <c r="IL1005" s="5"/>
      <c r="IM1005" s="5"/>
      <c r="IN1005" s="5"/>
      <c r="IO1005" s="5"/>
      <c r="IP1005" s="5"/>
      <c r="IQ1005" s="5"/>
      <c r="IR1005" s="5"/>
      <c r="IS1005" s="5"/>
      <c r="IT1005" s="5"/>
      <c r="IU1005" s="5"/>
      <c r="IV1005" s="5"/>
    </row>
    <row r="1007" spans="1:256" s="210" customFormat="1">
      <c r="A1007" s="122"/>
      <c r="B1007" s="116"/>
      <c r="C1007" s="117"/>
      <c r="D1007" s="118"/>
      <c r="E1007" s="119"/>
      <c r="F1007" s="120"/>
      <c r="G1007" s="121"/>
      <c r="H1007" s="6"/>
      <c r="I1007" s="40"/>
      <c r="J1007" s="41"/>
      <c r="K1007" s="42"/>
      <c r="L1007" s="38"/>
      <c r="N1007" s="39"/>
      <c r="O1007" s="39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  <c r="BZ1007" s="5"/>
      <c r="CA1007" s="5"/>
      <c r="CB1007" s="5"/>
      <c r="CC1007" s="5"/>
      <c r="CD1007" s="5"/>
      <c r="CE1007" s="5"/>
      <c r="CF1007" s="5"/>
      <c r="CG1007" s="5"/>
      <c r="CH1007" s="5"/>
      <c r="CI1007" s="5"/>
      <c r="CJ1007" s="5"/>
      <c r="CK1007" s="5"/>
      <c r="CL1007" s="5"/>
      <c r="CM1007" s="5"/>
      <c r="CN1007" s="5"/>
      <c r="CO1007" s="5"/>
      <c r="CP1007" s="5"/>
      <c r="CQ1007" s="5"/>
      <c r="CR1007" s="5"/>
      <c r="CS1007" s="5"/>
      <c r="CT1007" s="5"/>
      <c r="CU1007" s="5"/>
      <c r="CV1007" s="5"/>
      <c r="CW1007" s="5"/>
      <c r="CX1007" s="5"/>
      <c r="CY1007" s="5"/>
      <c r="CZ1007" s="5"/>
      <c r="DA1007" s="5"/>
      <c r="DB1007" s="5"/>
      <c r="DC1007" s="5"/>
      <c r="DD1007" s="5"/>
      <c r="DE1007" s="5"/>
      <c r="DF1007" s="5"/>
      <c r="DG1007" s="5"/>
      <c r="DH1007" s="5"/>
      <c r="DI1007" s="5"/>
      <c r="DJ1007" s="5"/>
      <c r="DK1007" s="5"/>
      <c r="DL1007" s="5"/>
      <c r="DM1007" s="5"/>
      <c r="DN1007" s="5"/>
      <c r="DO1007" s="5"/>
      <c r="DP1007" s="5"/>
      <c r="DQ1007" s="5"/>
      <c r="DR1007" s="5"/>
      <c r="DS1007" s="5"/>
      <c r="DT1007" s="5"/>
      <c r="DU1007" s="5"/>
      <c r="DV1007" s="5"/>
      <c r="DW1007" s="5"/>
      <c r="DX1007" s="5"/>
      <c r="DY1007" s="5"/>
      <c r="DZ1007" s="5"/>
      <c r="EA1007" s="5"/>
      <c r="EB1007" s="5"/>
      <c r="EC1007" s="5"/>
      <c r="ED1007" s="5"/>
      <c r="EE1007" s="5"/>
      <c r="EF1007" s="5"/>
      <c r="EG1007" s="5"/>
      <c r="EH1007" s="5"/>
      <c r="EI1007" s="5"/>
      <c r="EJ1007" s="5"/>
      <c r="EK1007" s="5"/>
      <c r="EL1007" s="5"/>
      <c r="EM1007" s="5"/>
      <c r="EN1007" s="5"/>
      <c r="EO1007" s="5"/>
      <c r="EP1007" s="5"/>
      <c r="EQ1007" s="5"/>
      <c r="ER1007" s="5"/>
      <c r="ES1007" s="5"/>
      <c r="ET1007" s="5"/>
      <c r="EU1007" s="5"/>
      <c r="EV1007" s="5"/>
      <c r="EW1007" s="5"/>
      <c r="EX1007" s="5"/>
      <c r="EY1007" s="5"/>
      <c r="EZ1007" s="5"/>
      <c r="FA1007" s="5"/>
      <c r="FB1007" s="5"/>
      <c r="FC1007" s="5"/>
      <c r="FD1007" s="5"/>
      <c r="FE1007" s="5"/>
      <c r="FF1007" s="5"/>
      <c r="FG1007" s="5"/>
      <c r="FH1007" s="5"/>
      <c r="FI1007" s="5"/>
      <c r="FJ1007" s="5"/>
      <c r="FK1007" s="5"/>
      <c r="FL1007" s="5"/>
      <c r="FM1007" s="5"/>
      <c r="FN1007" s="5"/>
      <c r="FO1007" s="5"/>
      <c r="FP1007" s="5"/>
      <c r="FQ1007" s="5"/>
      <c r="FR1007" s="5"/>
      <c r="FS1007" s="5"/>
      <c r="FT1007" s="5"/>
      <c r="FU1007" s="5"/>
      <c r="FV1007" s="5"/>
      <c r="FW1007" s="5"/>
      <c r="FX1007" s="5"/>
      <c r="FY1007" s="5"/>
      <c r="FZ1007" s="5"/>
      <c r="GA1007" s="5"/>
      <c r="GB1007" s="5"/>
      <c r="GC1007" s="5"/>
      <c r="GD1007" s="5"/>
      <c r="GE1007" s="5"/>
      <c r="GF1007" s="5"/>
      <c r="GG1007" s="5"/>
      <c r="GH1007" s="5"/>
      <c r="GI1007" s="5"/>
      <c r="GJ1007" s="5"/>
      <c r="GK1007" s="5"/>
      <c r="GL1007" s="5"/>
      <c r="GM1007" s="5"/>
      <c r="GN1007" s="5"/>
      <c r="GO1007" s="5"/>
      <c r="GP1007" s="5"/>
      <c r="GQ1007" s="5"/>
      <c r="GR1007" s="5"/>
      <c r="GS1007" s="5"/>
      <c r="GT1007" s="5"/>
      <c r="GU1007" s="5"/>
      <c r="GV1007" s="5"/>
      <c r="GW1007" s="5"/>
      <c r="GX1007" s="5"/>
      <c r="GY1007" s="5"/>
      <c r="GZ1007" s="5"/>
      <c r="HA1007" s="5"/>
      <c r="HB1007" s="5"/>
      <c r="HC1007" s="5"/>
      <c r="HD1007" s="5"/>
      <c r="HE1007" s="5"/>
      <c r="HF1007" s="5"/>
      <c r="HG1007" s="5"/>
      <c r="HH1007" s="5"/>
      <c r="HI1007" s="5"/>
      <c r="HJ1007" s="5"/>
      <c r="HK1007" s="5"/>
      <c r="HL1007" s="5"/>
      <c r="HM1007" s="5"/>
      <c r="HN1007" s="5"/>
      <c r="HO1007" s="5"/>
      <c r="HP1007" s="5"/>
      <c r="HQ1007" s="5"/>
      <c r="HR1007" s="5"/>
      <c r="HS1007" s="5"/>
      <c r="HT1007" s="5"/>
      <c r="HU1007" s="5"/>
      <c r="HV1007" s="5"/>
      <c r="HW1007" s="5"/>
      <c r="HX1007" s="5"/>
      <c r="HY1007" s="5"/>
      <c r="HZ1007" s="5"/>
      <c r="IA1007" s="5"/>
      <c r="IB1007" s="5"/>
      <c r="IC1007" s="5"/>
      <c r="ID1007" s="5"/>
      <c r="IE1007" s="5"/>
      <c r="IF1007" s="5"/>
      <c r="IG1007" s="5"/>
      <c r="IH1007" s="5"/>
      <c r="II1007" s="5"/>
      <c r="IJ1007" s="5"/>
      <c r="IK1007" s="5"/>
      <c r="IL1007" s="5"/>
      <c r="IM1007" s="5"/>
      <c r="IN1007" s="5"/>
      <c r="IO1007" s="5"/>
      <c r="IP1007" s="5"/>
      <c r="IQ1007" s="5"/>
      <c r="IR1007" s="5"/>
      <c r="IS1007" s="5"/>
      <c r="IT1007" s="5"/>
      <c r="IU1007" s="5"/>
      <c r="IV1007" s="5"/>
    </row>
    <row r="1009" spans="1:256" s="210" customFormat="1">
      <c r="A1009" s="122"/>
      <c r="B1009" s="116"/>
      <c r="C1009" s="117"/>
      <c r="D1009" s="118"/>
      <c r="E1009" s="119"/>
      <c r="F1009" s="120"/>
      <c r="G1009" s="121"/>
      <c r="H1009" s="6"/>
      <c r="I1009" s="40"/>
      <c r="J1009" s="41"/>
      <c r="K1009" s="42"/>
      <c r="L1009" s="38"/>
      <c r="N1009" s="39"/>
      <c r="O1009" s="39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  <c r="BW1009" s="5"/>
      <c r="BX1009" s="5"/>
      <c r="BY1009" s="5"/>
      <c r="BZ1009" s="5"/>
      <c r="CA1009" s="5"/>
      <c r="CB1009" s="5"/>
      <c r="CC1009" s="5"/>
      <c r="CD1009" s="5"/>
      <c r="CE1009" s="5"/>
      <c r="CF1009" s="5"/>
      <c r="CG1009" s="5"/>
      <c r="CH1009" s="5"/>
      <c r="CI1009" s="5"/>
      <c r="CJ1009" s="5"/>
      <c r="CK1009" s="5"/>
      <c r="CL1009" s="5"/>
      <c r="CM1009" s="5"/>
      <c r="CN1009" s="5"/>
      <c r="CO1009" s="5"/>
      <c r="CP1009" s="5"/>
      <c r="CQ1009" s="5"/>
      <c r="CR1009" s="5"/>
      <c r="CS1009" s="5"/>
      <c r="CT1009" s="5"/>
      <c r="CU1009" s="5"/>
      <c r="CV1009" s="5"/>
      <c r="CW1009" s="5"/>
      <c r="CX1009" s="5"/>
      <c r="CY1009" s="5"/>
      <c r="CZ1009" s="5"/>
      <c r="DA1009" s="5"/>
      <c r="DB1009" s="5"/>
      <c r="DC1009" s="5"/>
      <c r="DD1009" s="5"/>
      <c r="DE1009" s="5"/>
      <c r="DF1009" s="5"/>
      <c r="DG1009" s="5"/>
      <c r="DH1009" s="5"/>
      <c r="DI1009" s="5"/>
      <c r="DJ1009" s="5"/>
      <c r="DK1009" s="5"/>
      <c r="DL1009" s="5"/>
      <c r="DM1009" s="5"/>
      <c r="DN1009" s="5"/>
      <c r="DO1009" s="5"/>
      <c r="DP1009" s="5"/>
      <c r="DQ1009" s="5"/>
      <c r="DR1009" s="5"/>
      <c r="DS1009" s="5"/>
      <c r="DT1009" s="5"/>
      <c r="DU1009" s="5"/>
      <c r="DV1009" s="5"/>
      <c r="DW1009" s="5"/>
      <c r="DX1009" s="5"/>
      <c r="DY1009" s="5"/>
      <c r="DZ1009" s="5"/>
      <c r="EA1009" s="5"/>
      <c r="EB1009" s="5"/>
      <c r="EC1009" s="5"/>
      <c r="ED1009" s="5"/>
      <c r="EE1009" s="5"/>
      <c r="EF1009" s="5"/>
      <c r="EG1009" s="5"/>
      <c r="EH1009" s="5"/>
      <c r="EI1009" s="5"/>
      <c r="EJ1009" s="5"/>
      <c r="EK1009" s="5"/>
      <c r="EL1009" s="5"/>
      <c r="EM1009" s="5"/>
      <c r="EN1009" s="5"/>
      <c r="EO1009" s="5"/>
      <c r="EP1009" s="5"/>
      <c r="EQ1009" s="5"/>
      <c r="ER1009" s="5"/>
      <c r="ES1009" s="5"/>
      <c r="ET1009" s="5"/>
      <c r="EU1009" s="5"/>
      <c r="EV1009" s="5"/>
      <c r="EW1009" s="5"/>
      <c r="EX1009" s="5"/>
      <c r="EY1009" s="5"/>
      <c r="EZ1009" s="5"/>
      <c r="FA1009" s="5"/>
      <c r="FB1009" s="5"/>
      <c r="FC1009" s="5"/>
      <c r="FD1009" s="5"/>
      <c r="FE1009" s="5"/>
      <c r="FF1009" s="5"/>
      <c r="FG1009" s="5"/>
      <c r="FH1009" s="5"/>
      <c r="FI1009" s="5"/>
      <c r="FJ1009" s="5"/>
      <c r="FK1009" s="5"/>
      <c r="FL1009" s="5"/>
      <c r="FM1009" s="5"/>
      <c r="FN1009" s="5"/>
      <c r="FO1009" s="5"/>
      <c r="FP1009" s="5"/>
      <c r="FQ1009" s="5"/>
      <c r="FR1009" s="5"/>
      <c r="FS1009" s="5"/>
      <c r="FT1009" s="5"/>
      <c r="FU1009" s="5"/>
      <c r="FV1009" s="5"/>
      <c r="FW1009" s="5"/>
      <c r="FX1009" s="5"/>
      <c r="FY1009" s="5"/>
      <c r="FZ1009" s="5"/>
      <c r="GA1009" s="5"/>
      <c r="GB1009" s="5"/>
      <c r="GC1009" s="5"/>
      <c r="GD1009" s="5"/>
      <c r="GE1009" s="5"/>
      <c r="GF1009" s="5"/>
      <c r="GG1009" s="5"/>
      <c r="GH1009" s="5"/>
      <c r="GI1009" s="5"/>
      <c r="GJ1009" s="5"/>
      <c r="GK1009" s="5"/>
      <c r="GL1009" s="5"/>
      <c r="GM1009" s="5"/>
      <c r="GN1009" s="5"/>
      <c r="GO1009" s="5"/>
      <c r="GP1009" s="5"/>
      <c r="GQ1009" s="5"/>
      <c r="GR1009" s="5"/>
      <c r="GS1009" s="5"/>
      <c r="GT1009" s="5"/>
      <c r="GU1009" s="5"/>
      <c r="GV1009" s="5"/>
      <c r="GW1009" s="5"/>
      <c r="GX1009" s="5"/>
      <c r="GY1009" s="5"/>
      <c r="GZ1009" s="5"/>
      <c r="HA1009" s="5"/>
      <c r="HB1009" s="5"/>
      <c r="HC1009" s="5"/>
      <c r="HD1009" s="5"/>
      <c r="HE1009" s="5"/>
      <c r="HF1009" s="5"/>
      <c r="HG1009" s="5"/>
      <c r="HH1009" s="5"/>
      <c r="HI1009" s="5"/>
      <c r="HJ1009" s="5"/>
      <c r="HK1009" s="5"/>
      <c r="HL1009" s="5"/>
      <c r="HM1009" s="5"/>
      <c r="HN1009" s="5"/>
      <c r="HO1009" s="5"/>
      <c r="HP1009" s="5"/>
      <c r="HQ1009" s="5"/>
      <c r="HR1009" s="5"/>
      <c r="HS1009" s="5"/>
      <c r="HT1009" s="5"/>
      <c r="HU1009" s="5"/>
      <c r="HV1009" s="5"/>
      <c r="HW1009" s="5"/>
      <c r="HX1009" s="5"/>
      <c r="HY1009" s="5"/>
      <c r="HZ1009" s="5"/>
      <c r="IA1009" s="5"/>
      <c r="IB1009" s="5"/>
      <c r="IC1009" s="5"/>
      <c r="ID1009" s="5"/>
      <c r="IE1009" s="5"/>
      <c r="IF1009" s="5"/>
      <c r="IG1009" s="5"/>
      <c r="IH1009" s="5"/>
      <c r="II1009" s="5"/>
      <c r="IJ1009" s="5"/>
      <c r="IK1009" s="5"/>
      <c r="IL1009" s="5"/>
      <c r="IM1009" s="5"/>
      <c r="IN1009" s="5"/>
      <c r="IO1009" s="5"/>
      <c r="IP1009" s="5"/>
      <c r="IQ1009" s="5"/>
      <c r="IR1009" s="5"/>
      <c r="IS1009" s="5"/>
      <c r="IT1009" s="5"/>
      <c r="IU1009" s="5"/>
      <c r="IV1009" s="5"/>
    </row>
    <row r="1011" spans="1:256" s="210" customFormat="1">
      <c r="A1011" s="122"/>
      <c r="B1011" s="116"/>
      <c r="C1011" s="117"/>
      <c r="D1011" s="118"/>
      <c r="E1011" s="119"/>
      <c r="F1011" s="120"/>
      <c r="G1011" s="121"/>
      <c r="H1011" s="6"/>
      <c r="I1011" s="40"/>
      <c r="J1011" s="41"/>
      <c r="K1011" s="42"/>
      <c r="L1011" s="38"/>
      <c r="N1011" s="39"/>
      <c r="O1011" s="39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  <c r="BW1011" s="5"/>
      <c r="BX1011" s="5"/>
      <c r="BY1011" s="5"/>
      <c r="BZ1011" s="5"/>
      <c r="CA1011" s="5"/>
      <c r="CB1011" s="5"/>
      <c r="CC1011" s="5"/>
      <c r="CD1011" s="5"/>
      <c r="CE1011" s="5"/>
      <c r="CF1011" s="5"/>
      <c r="CG1011" s="5"/>
      <c r="CH1011" s="5"/>
      <c r="CI1011" s="5"/>
      <c r="CJ1011" s="5"/>
      <c r="CK1011" s="5"/>
      <c r="CL1011" s="5"/>
      <c r="CM1011" s="5"/>
      <c r="CN1011" s="5"/>
      <c r="CO1011" s="5"/>
      <c r="CP1011" s="5"/>
      <c r="CQ1011" s="5"/>
      <c r="CR1011" s="5"/>
      <c r="CS1011" s="5"/>
      <c r="CT1011" s="5"/>
      <c r="CU1011" s="5"/>
      <c r="CV1011" s="5"/>
      <c r="CW1011" s="5"/>
      <c r="CX1011" s="5"/>
      <c r="CY1011" s="5"/>
      <c r="CZ1011" s="5"/>
      <c r="DA1011" s="5"/>
      <c r="DB1011" s="5"/>
      <c r="DC1011" s="5"/>
      <c r="DD1011" s="5"/>
      <c r="DE1011" s="5"/>
      <c r="DF1011" s="5"/>
      <c r="DG1011" s="5"/>
      <c r="DH1011" s="5"/>
      <c r="DI1011" s="5"/>
      <c r="DJ1011" s="5"/>
      <c r="DK1011" s="5"/>
      <c r="DL1011" s="5"/>
      <c r="DM1011" s="5"/>
      <c r="DN1011" s="5"/>
      <c r="DO1011" s="5"/>
      <c r="DP1011" s="5"/>
      <c r="DQ1011" s="5"/>
      <c r="DR1011" s="5"/>
      <c r="DS1011" s="5"/>
      <c r="DT1011" s="5"/>
      <c r="DU1011" s="5"/>
      <c r="DV1011" s="5"/>
      <c r="DW1011" s="5"/>
      <c r="DX1011" s="5"/>
      <c r="DY1011" s="5"/>
      <c r="DZ1011" s="5"/>
      <c r="EA1011" s="5"/>
      <c r="EB1011" s="5"/>
      <c r="EC1011" s="5"/>
      <c r="ED1011" s="5"/>
      <c r="EE1011" s="5"/>
      <c r="EF1011" s="5"/>
      <c r="EG1011" s="5"/>
      <c r="EH1011" s="5"/>
      <c r="EI1011" s="5"/>
      <c r="EJ1011" s="5"/>
      <c r="EK1011" s="5"/>
      <c r="EL1011" s="5"/>
      <c r="EM1011" s="5"/>
      <c r="EN1011" s="5"/>
      <c r="EO1011" s="5"/>
      <c r="EP1011" s="5"/>
      <c r="EQ1011" s="5"/>
      <c r="ER1011" s="5"/>
      <c r="ES1011" s="5"/>
      <c r="ET1011" s="5"/>
      <c r="EU1011" s="5"/>
      <c r="EV1011" s="5"/>
      <c r="EW1011" s="5"/>
      <c r="EX1011" s="5"/>
      <c r="EY1011" s="5"/>
      <c r="EZ1011" s="5"/>
      <c r="FA1011" s="5"/>
      <c r="FB1011" s="5"/>
      <c r="FC1011" s="5"/>
      <c r="FD1011" s="5"/>
      <c r="FE1011" s="5"/>
      <c r="FF1011" s="5"/>
      <c r="FG1011" s="5"/>
      <c r="FH1011" s="5"/>
      <c r="FI1011" s="5"/>
      <c r="FJ1011" s="5"/>
      <c r="FK1011" s="5"/>
      <c r="FL1011" s="5"/>
      <c r="FM1011" s="5"/>
      <c r="FN1011" s="5"/>
      <c r="FO1011" s="5"/>
      <c r="FP1011" s="5"/>
      <c r="FQ1011" s="5"/>
      <c r="FR1011" s="5"/>
      <c r="FS1011" s="5"/>
      <c r="FT1011" s="5"/>
      <c r="FU1011" s="5"/>
      <c r="FV1011" s="5"/>
      <c r="FW1011" s="5"/>
      <c r="FX1011" s="5"/>
      <c r="FY1011" s="5"/>
      <c r="FZ1011" s="5"/>
      <c r="GA1011" s="5"/>
      <c r="GB1011" s="5"/>
      <c r="GC1011" s="5"/>
      <c r="GD1011" s="5"/>
      <c r="GE1011" s="5"/>
      <c r="GF1011" s="5"/>
      <c r="GG1011" s="5"/>
      <c r="GH1011" s="5"/>
      <c r="GI1011" s="5"/>
      <c r="GJ1011" s="5"/>
      <c r="GK1011" s="5"/>
      <c r="GL1011" s="5"/>
      <c r="GM1011" s="5"/>
      <c r="GN1011" s="5"/>
      <c r="GO1011" s="5"/>
      <c r="GP1011" s="5"/>
      <c r="GQ1011" s="5"/>
      <c r="GR1011" s="5"/>
      <c r="GS1011" s="5"/>
      <c r="GT1011" s="5"/>
      <c r="GU1011" s="5"/>
      <c r="GV1011" s="5"/>
      <c r="GW1011" s="5"/>
      <c r="GX1011" s="5"/>
      <c r="GY1011" s="5"/>
      <c r="GZ1011" s="5"/>
      <c r="HA1011" s="5"/>
      <c r="HB1011" s="5"/>
      <c r="HC1011" s="5"/>
      <c r="HD1011" s="5"/>
      <c r="HE1011" s="5"/>
      <c r="HF1011" s="5"/>
      <c r="HG1011" s="5"/>
      <c r="HH1011" s="5"/>
      <c r="HI1011" s="5"/>
      <c r="HJ1011" s="5"/>
      <c r="HK1011" s="5"/>
      <c r="HL1011" s="5"/>
      <c r="HM1011" s="5"/>
      <c r="HN1011" s="5"/>
      <c r="HO1011" s="5"/>
      <c r="HP1011" s="5"/>
      <c r="HQ1011" s="5"/>
      <c r="HR1011" s="5"/>
      <c r="HS1011" s="5"/>
      <c r="HT1011" s="5"/>
      <c r="HU1011" s="5"/>
      <c r="HV1011" s="5"/>
      <c r="HW1011" s="5"/>
      <c r="HX1011" s="5"/>
      <c r="HY1011" s="5"/>
      <c r="HZ1011" s="5"/>
      <c r="IA1011" s="5"/>
      <c r="IB1011" s="5"/>
      <c r="IC1011" s="5"/>
      <c r="ID1011" s="5"/>
      <c r="IE1011" s="5"/>
      <c r="IF1011" s="5"/>
      <c r="IG1011" s="5"/>
      <c r="IH1011" s="5"/>
      <c r="II1011" s="5"/>
      <c r="IJ1011" s="5"/>
      <c r="IK1011" s="5"/>
      <c r="IL1011" s="5"/>
      <c r="IM1011" s="5"/>
      <c r="IN1011" s="5"/>
      <c r="IO1011" s="5"/>
      <c r="IP1011" s="5"/>
      <c r="IQ1011" s="5"/>
      <c r="IR1011" s="5"/>
      <c r="IS1011" s="5"/>
      <c r="IT1011" s="5"/>
      <c r="IU1011" s="5"/>
      <c r="IV1011" s="5"/>
    </row>
    <row r="1012" spans="1:256" s="210" customFormat="1">
      <c r="A1012" s="122"/>
      <c r="B1012" s="116"/>
      <c r="C1012" s="117"/>
      <c r="D1012" s="118"/>
      <c r="E1012" s="119"/>
      <c r="F1012" s="120"/>
      <c r="G1012" s="121"/>
      <c r="H1012" s="6"/>
      <c r="I1012" s="40"/>
      <c r="J1012" s="41"/>
      <c r="K1012" s="42"/>
      <c r="L1012" s="38"/>
      <c r="N1012" s="39"/>
      <c r="O1012" s="39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  <c r="BW1012" s="5"/>
      <c r="BX1012" s="5"/>
      <c r="BY1012" s="5"/>
      <c r="BZ1012" s="5"/>
      <c r="CA1012" s="5"/>
      <c r="CB1012" s="5"/>
      <c r="CC1012" s="5"/>
      <c r="CD1012" s="5"/>
      <c r="CE1012" s="5"/>
      <c r="CF1012" s="5"/>
      <c r="CG1012" s="5"/>
      <c r="CH1012" s="5"/>
      <c r="CI1012" s="5"/>
      <c r="CJ1012" s="5"/>
      <c r="CK1012" s="5"/>
      <c r="CL1012" s="5"/>
      <c r="CM1012" s="5"/>
      <c r="CN1012" s="5"/>
      <c r="CO1012" s="5"/>
      <c r="CP1012" s="5"/>
      <c r="CQ1012" s="5"/>
      <c r="CR1012" s="5"/>
      <c r="CS1012" s="5"/>
      <c r="CT1012" s="5"/>
      <c r="CU1012" s="5"/>
      <c r="CV1012" s="5"/>
      <c r="CW1012" s="5"/>
      <c r="CX1012" s="5"/>
      <c r="CY1012" s="5"/>
      <c r="CZ1012" s="5"/>
      <c r="DA1012" s="5"/>
      <c r="DB1012" s="5"/>
      <c r="DC1012" s="5"/>
      <c r="DD1012" s="5"/>
      <c r="DE1012" s="5"/>
      <c r="DF1012" s="5"/>
      <c r="DG1012" s="5"/>
      <c r="DH1012" s="5"/>
      <c r="DI1012" s="5"/>
      <c r="DJ1012" s="5"/>
      <c r="DK1012" s="5"/>
      <c r="DL1012" s="5"/>
      <c r="DM1012" s="5"/>
      <c r="DN1012" s="5"/>
      <c r="DO1012" s="5"/>
      <c r="DP1012" s="5"/>
      <c r="DQ1012" s="5"/>
      <c r="DR1012" s="5"/>
      <c r="DS1012" s="5"/>
      <c r="DT1012" s="5"/>
      <c r="DU1012" s="5"/>
      <c r="DV1012" s="5"/>
      <c r="DW1012" s="5"/>
      <c r="DX1012" s="5"/>
      <c r="DY1012" s="5"/>
      <c r="DZ1012" s="5"/>
      <c r="EA1012" s="5"/>
      <c r="EB1012" s="5"/>
      <c r="EC1012" s="5"/>
      <c r="ED1012" s="5"/>
      <c r="EE1012" s="5"/>
      <c r="EF1012" s="5"/>
      <c r="EG1012" s="5"/>
      <c r="EH1012" s="5"/>
      <c r="EI1012" s="5"/>
      <c r="EJ1012" s="5"/>
      <c r="EK1012" s="5"/>
      <c r="EL1012" s="5"/>
      <c r="EM1012" s="5"/>
      <c r="EN1012" s="5"/>
      <c r="EO1012" s="5"/>
      <c r="EP1012" s="5"/>
      <c r="EQ1012" s="5"/>
      <c r="ER1012" s="5"/>
      <c r="ES1012" s="5"/>
      <c r="ET1012" s="5"/>
      <c r="EU1012" s="5"/>
      <c r="EV1012" s="5"/>
      <c r="EW1012" s="5"/>
      <c r="EX1012" s="5"/>
      <c r="EY1012" s="5"/>
      <c r="EZ1012" s="5"/>
      <c r="FA1012" s="5"/>
      <c r="FB1012" s="5"/>
      <c r="FC1012" s="5"/>
      <c r="FD1012" s="5"/>
      <c r="FE1012" s="5"/>
      <c r="FF1012" s="5"/>
      <c r="FG1012" s="5"/>
      <c r="FH1012" s="5"/>
      <c r="FI1012" s="5"/>
      <c r="FJ1012" s="5"/>
      <c r="FK1012" s="5"/>
      <c r="FL1012" s="5"/>
      <c r="FM1012" s="5"/>
      <c r="FN1012" s="5"/>
      <c r="FO1012" s="5"/>
      <c r="FP1012" s="5"/>
      <c r="FQ1012" s="5"/>
      <c r="FR1012" s="5"/>
      <c r="FS1012" s="5"/>
      <c r="FT1012" s="5"/>
      <c r="FU1012" s="5"/>
      <c r="FV1012" s="5"/>
      <c r="FW1012" s="5"/>
      <c r="FX1012" s="5"/>
      <c r="FY1012" s="5"/>
      <c r="FZ1012" s="5"/>
      <c r="GA1012" s="5"/>
      <c r="GB1012" s="5"/>
      <c r="GC1012" s="5"/>
      <c r="GD1012" s="5"/>
      <c r="GE1012" s="5"/>
      <c r="GF1012" s="5"/>
      <c r="GG1012" s="5"/>
      <c r="GH1012" s="5"/>
      <c r="GI1012" s="5"/>
      <c r="GJ1012" s="5"/>
      <c r="GK1012" s="5"/>
      <c r="GL1012" s="5"/>
      <c r="GM1012" s="5"/>
      <c r="GN1012" s="5"/>
      <c r="GO1012" s="5"/>
      <c r="GP1012" s="5"/>
      <c r="GQ1012" s="5"/>
      <c r="GR1012" s="5"/>
      <c r="GS1012" s="5"/>
      <c r="GT1012" s="5"/>
      <c r="GU1012" s="5"/>
      <c r="GV1012" s="5"/>
      <c r="GW1012" s="5"/>
      <c r="GX1012" s="5"/>
      <c r="GY1012" s="5"/>
      <c r="GZ1012" s="5"/>
      <c r="HA1012" s="5"/>
      <c r="HB1012" s="5"/>
      <c r="HC1012" s="5"/>
      <c r="HD1012" s="5"/>
      <c r="HE1012" s="5"/>
      <c r="HF1012" s="5"/>
      <c r="HG1012" s="5"/>
      <c r="HH1012" s="5"/>
      <c r="HI1012" s="5"/>
      <c r="HJ1012" s="5"/>
      <c r="HK1012" s="5"/>
      <c r="HL1012" s="5"/>
      <c r="HM1012" s="5"/>
      <c r="HN1012" s="5"/>
      <c r="HO1012" s="5"/>
      <c r="HP1012" s="5"/>
      <c r="HQ1012" s="5"/>
      <c r="HR1012" s="5"/>
      <c r="HS1012" s="5"/>
      <c r="HT1012" s="5"/>
      <c r="HU1012" s="5"/>
      <c r="HV1012" s="5"/>
      <c r="HW1012" s="5"/>
      <c r="HX1012" s="5"/>
      <c r="HY1012" s="5"/>
      <c r="HZ1012" s="5"/>
      <c r="IA1012" s="5"/>
      <c r="IB1012" s="5"/>
      <c r="IC1012" s="5"/>
      <c r="ID1012" s="5"/>
      <c r="IE1012" s="5"/>
      <c r="IF1012" s="5"/>
      <c r="IG1012" s="5"/>
      <c r="IH1012" s="5"/>
      <c r="II1012" s="5"/>
      <c r="IJ1012" s="5"/>
      <c r="IK1012" s="5"/>
      <c r="IL1012" s="5"/>
      <c r="IM1012" s="5"/>
      <c r="IN1012" s="5"/>
      <c r="IO1012" s="5"/>
      <c r="IP1012" s="5"/>
      <c r="IQ1012" s="5"/>
      <c r="IR1012" s="5"/>
      <c r="IS1012" s="5"/>
      <c r="IT1012" s="5"/>
      <c r="IU1012" s="5"/>
      <c r="IV1012" s="5"/>
    </row>
    <row r="1014" spans="1:256" s="210" customFormat="1">
      <c r="A1014" s="122"/>
      <c r="B1014" s="116"/>
      <c r="C1014" s="117"/>
      <c r="D1014" s="118"/>
      <c r="E1014" s="119"/>
      <c r="F1014" s="120"/>
      <c r="G1014" s="121"/>
      <c r="H1014" s="6"/>
      <c r="I1014" s="40"/>
      <c r="J1014" s="41"/>
      <c r="K1014" s="42"/>
      <c r="L1014" s="38"/>
      <c r="N1014" s="39"/>
      <c r="O1014" s="39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5"/>
      <c r="DW1014" s="5"/>
      <c r="DX1014" s="5"/>
      <c r="DY1014" s="5"/>
      <c r="DZ1014" s="5"/>
      <c r="EA1014" s="5"/>
      <c r="EB1014" s="5"/>
      <c r="EC1014" s="5"/>
      <c r="ED1014" s="5"/>
      <c r="EE1014" s="5"/>
      <c r="EF1014" s="5"/>
      <c r="EG1014" s="5"/>
      <c r="EH1014" s="5"/>
      <c r="EI1014" s="5"/>
      <c r="EJ1014" s="5"/>
      <c r="EK1014" s="5"/>
      <c r="EL1014" s="5"/>
      <c r="EM1014" s="5"/>
      <c r="EN1014" s="5"/>
      <c r="EO1014" s="5"/>
      <c r="EP1014" s="5"/>
      <c r="EQ1014" s="5"/>
      <c r="ER1014" s="5"/>
      <c r="ES1014" s="5"/>
      <c r="ET1014" s="5"/>
      <c r="EU1014" s="5"/>
      <c r="EV1014" s="5"/>
      <c r="EW1014" s="5"/>
      <c r="EX1014" s="5"/>
      <c r="EY1014" s="5"/>
      <c r="EZ1014" s="5"/>
      <c r="FA1014" s="5"/>
      <c r="FB1014" s="5"/>
      <c r="FC1014" s="5"/>
      <c r="FD1014" s="5"/>
      <c r="FE1014" s="5"/>
      <c r="FF1014" s="5"/>
      <c r="FG1014" s="5"/>
      <c r="FH1014" s="5"/>
      <c r="FI1014" s="5"/>
      <c r="FJ1014" s="5"/>
      <c r="FK1014" s="5"/>
      <c r="FL1014" s="5"/>
      <c r="FM1014" s="5"/>
      <c r="FN1014" s="5"/>
      <c r="FO1014" s="5"/>
      <c r="FP1014" s="5"/>
      <c r="FQ1014" s="5"/>
      <c r="FR1014" s="5"/>
      <c r="FS1014" s="5"/>
      <c r="FT1014" s="5"/>
      <c r="FU1014" s="5"/>
      <c r="FV1014" s="5"/>
      <c r="FW1014" s="5"/>
      <c r="FX1014" s="5"/>
      <c r="FY1014" s="5"/>
      <c r="FZ1014" s="5"/>
      <c r="GA1014" s="5"/>
      <c r="GB1014" s="5"/>
      <c r="GC1014" s="5"/>
      <c r="GD1014" s="5"/>
      <c r="GE1014" s="5"/>
      <c r="GF1014" s="5"/>
      <c r="GG1014" s="5"/>
      <c r="GH1014" s="5"/>
      <c r="GI1014" s="5"/>
      <c r="GJ1014" s="5"/>
      <c r="GK1014" s="5"/>
      <c r="GL1014" s="5"/>
      <c r="GM1014" s="5"/>
      <c r="GN1014" s="5"/>
      <c r="GO1014" s="5"/>
      <c r="GP1014" s="5"/>
      <c r="GQ1014" s="5"/>
      <c r="GR1014" s="5"/>
      <c r="GS1014" s="5"/>
      <c r="GT1014" s="5"/>
      <c r="GU1014" s="5"/>
      <c r="GV1014" s="5"/>
      <c r="GW1014" s="5"/>
      <c r="GX1014" s="5"/>
      <c r="GY1014" s="5"/>
      <c r="GZ1014" s="5"/>
      <c r="HA1014" s="5"/>
      <c r="HB1014" s="5"/>
      <c r="HC1014" s="5"/>
      <c r="HD1014" s="5"/>
      <c r="HE1014" s="5"/>
      <c r="HF1014" s="5"/>
      <c r="HG1014" s="5"/>
      <c r="HH1014" s="5"/>
      <c r="HI1014" s="5"/>
      <c r="HJ1014" s="5"/>
      <c r="HK1014" s="5"/>
      <c r="HL1014" s="5"/>
      <c r="HM1014" s="5"/>
      <c r="HN1014" s="5"/>
      <c r="HO1014" s="5"/>
      <c r="HP1014" s="5"/>
      <c r="HQ1014" s="5"/>
      <c r="HR1014" s="5"/>
      <c r="HS1014" s="5"/>
      <c r="HT1014" s="5"/>
      <c r="HU1014" s="5"/>
      <c r="HV1014" s="5"/>
      <c r="HW1014" s="5"/>
      <c r="HX1014" s="5"/>
      <c r="HY1014" s="5"/>
      <c r="HZ1014" s="5"/>
      <c r="IA1014" s="5"/>
      <c r="IB1014" s="5"/>
      <c r="IC1014" s="5"/>
      <c r="ID1014" s="5"/>
      <c r="IE1014" s="5"/>
      <c r="IF1014" s="5"/>
      <c r="IG1014" s="5"/>
      <c r="IH1014" s="5"/>
      <c r="II1014" s="5"/>
      <c r="IJ1014" s="5"/>
      <c r="IK1014" s="5"/>
      <c r="IL1014" s="5"/>
      <c r="IM1014" s="5"/>
      <c r="IN1014" s="5"/>
      <c r="IO1014" s="5"/>
      <c r="IP1014" s="5"/>
      <c r="IQ1014" s="5"/>
      <c r="IR1014" s="5"/>
      <c r="IS1014" s="5"/>
      <c r="IT1014" s="5"/>
      <c r="IU1014" s="5"/>
      <c r="IV1014" s="5"/>
    </row>
    <row r="1015" spans="1:256" s="210" customFormat="1">
      <c r="A1015" s="122"/>
      <c r="B1015" s="116"/>
      <c r="C1015" s="117"/>
      <c r="D1015" s="118"/>
      <c r="E1015" s="119"/>
      <c r="F1015" s="120"/>
      <c r="G1015" s="121"/>
      <c r="H1015" s="6"/>
      <c r="I1015" s="40"/>
      <c r="J1015" s="41"/>
      <c r="K1015" s="42"/>
      <c r="L1015" s="38"/>
      <c r="N1015" s="39"/>
      <c r="O1015" s="39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  <c r="BP1015" s="5"/>
      <c r="BQ1015" s="5"/>
      <c r="BR1015" s="5"/>
      <c r="BS1015" s="5"/>
      <c r="BT1015" s="5"/>
      <c r="BU1015" s="5"/>
      <c r="BV1015" s="5"/>
      <c r="BW1015" s="5"/>
      <c r="BX1015" s="5"/>
      <c r="BY1015" s="5"/>
      <c r="BZ1015" s="5"/>
      <c r="CA1015" s="5"/>
      <c r="CB1015" s="5"/>
      <c r="CC1015" s="5"/>
      <c r="CD1015" s="5"/>
      <c r="CE1015" s="5"/>
      <c r="CF1015" s="5"/>
      <c r="CG1015" s="5"/>
      <c r="CH1015" s="5"/>
      <c r="CI1015" s="5"/>
      <c r="CJ1015" s="5"/>
      <c r="CK1015" s="5"/>
      <c r="CL1015" s="5"/>
      <c r="CM1015" s="5"/>
      <c r="CN1015" s="5"/>
      <c r="CO1015" s="5"/>
      <c r="CP1015" s="5"/>
      <c r="CQ1015" s="5"/>
      <c r="CR1015" s="5"/>
      <c r="CS1015" s="5"/>
      <c r="CT1015" s="5"/>
      <c r="CU1015" s="5"/>
      <c r="CV1015" s="5"/>
      <c r="CW1015" s="5"/>
      <c r="CX1015" s="5"/>
      <c r="CY1015" s="5"/>
      <c r="CZ1015" s="5"/>
      <c r="DA1015" s="5"/>
      <c r="DB1015" s="5"/>
      <c r="DC1015" s="5"/>
      <c r="DD1015" s="5"/>
      <c r="DE1015" s="5"/>
      <c r="DF1015" s="5"/>
      <c r="DG1015" s="5"/>
      <c r="DH1015" s="5"/>
      <c r="DI1015" s="5"/>
      <c r="DJ1015" s="5"/>
      <c r="DK1015" s="5"/>
      <c r="DL1015" s="5"/>
      <c r="DM1015" s="5"/>
      <c r="DN1015" s="5"/>
      <c r="DO1015" s="5"/>
      <c r="DP1015" s="5"/>
      <c r="DQ1015" s="5"/>
      <c r="DR1015" s="5"/>
      <c r="DS1015" s="5"/>
      <c r="DT1015" s="5"/>
      <c r="DU1015" s="5"/>
      <c r="DV1015" s="5"/>
      <c r="DW1015" s="5"/>
      <c r="DX1015" s="5"/>
      <c r="DY1015" s="5"/>
      <c r="DZ1015" s="5"/>
      <c r="EA1015" s="5"/>
      <c r="EB1015" s="5"/>
      <c r="EC1015" s="5"/>
      <c r="ED1015" s="5"/>
      <c r="EE1015" s="5"/>
      <c r="EF1015" s="5"/>
      <c r="EG1015" s="5"/>
      <c r="EH1015" s="5"/>
      <c r="EI1015" s="5"/>
      <c r="EJ1015" s="5"/>
      <c r="EK1015" s="5"/>
      <c r="EL1015" s="5"/>
      <c r="EM1015" s="5"/>
      <c r="EN1015" s="5"/>
      <c r="EO1015" s="5"/>
      <c r="EP1015" s="5"/>
      <c r="EQ1015" s="5"/>
      <c r="ER1015" s="5"/>
      <c r="ES1015" s="5"/>
      <c r="ET1015" s="5"/>
      <c r="EU1015" s="5"/>
      <c r="EV1015" s="5"/>
      <c r="EW1015" s="5"/>
      <c r="EX1015" s="5"/>
      <c r="EY1015" s="5"/>
      <c r="EZ1015" s="5"/>
      <c r="FA1015" s="5"/>
      <c r="FB1015" s="5"/>
      <c r="FC1015" s="5"/>
      <c r="FD1015" s="5"/>
      <c r="FE1015" s="5"/>
      <c r="FF1015" s="5"/>
      <c r="FG1015" s="5"/>
      <c r="FH1015" s="5"/>
      <c r="FI1015" s="5"/>
      <c r="FJ1015" s="5"/>
      <c r="FK1015" s="5"/>
      <c r="FL1015" s="5"/>
      <c r="FM1015" s="5"/>
      <c r="FN1015" s="5"/>
      <c r="FO1015" s="5"/>
      <c r="FP1015" s="5"/>
      <c r="FQ1015" s="5"/>
      <c r="FR1015" s="5"/>
      <c r="FS1015" s="5"/>
      <c r="FT1015" s="5"/>
      <c r="FU1015" s="5"/>
      <c r="FV1015" s="5"/>
      <c r="FW1015" s="5"/>
      <c r="FX1015" s="5"/>
      <c r="FY1015" s="5"/>
      <c r="FZ1015" s="5"/>
      <c r="GA1015" s="5"/>
      <c r="GB1015" s="5"/>
      <c r="GC1015" s="5"/>
      <c r="GD1015" s="5"/>
      <c r="GE1015" s="5"/>
      <c r="GF1015" s="5"/>
      <c r="GG1015" s="5"/>
      <c r="GH1015" s="5"/>
      <c r="GI1015" s="5"/>
      <c r="GJ1015" s="5"/>
      <c r="GK1015" s="5"/>
      <c r="GL1015" s="5"/>
      <c r="GM1015" s="5"/>
      <c r="GN1015" s="5"/>
      <c r="GO1015" s="5"/>
      <c r="GP1015" s="5"/>
      <c r="GQ1015" s="5"/>
      <c r="GR1015" s="5"/>
      <c r="GS1015" s="5"/>
      <c r="GT1015" s="5"/>
      <c r="GU1015" s="5"/>
      <c r="GV1015" s="5"/>
      <c r="GW1015" s="5"/>
      <c r="GX1015" s="5"/>
      <c r="GY1015" s="5"/>
      <c r="GZ1015" s="5"/>
      <c r="HA1015" s="5"/>
      <c r="HB1015" s="5"/>
      <c r="HC1015" s="5"/>
      <c r="HD1015" s="5"/>
      <c r="HE1015" s="5"/>
      <c r="HF1015" s="5"/>
      <c r="HG1015" s="5"/>
      <c r="HH1015" s="5"/>
      <c r="HI1015" s="5"/>
      <c r="HJ1015" s="5"/>
      <c r="HK1015" s="5"/>
      <c r="HL1015" s="5"/>
      <c r="HM1015" s="5"/>
      <c r="HN1015" s="5"/>
      <c r="HO1015" s="5"/>
      <c r="HP1015" s="5"/>
      <c r="HQ1015" s="5"/>
      <c r="HR1015" s="5"/>
      <c r="HS1015" s="5"/>
      <c r="HT1015" s="5"/>
      <c r="HU1015" s="5"/>
      <c r="HV1015" s="5"/>
      <c r="HW1015" s="5"/>
      <c r="HX1015" s="5"/>
      <c r="HY1015" s="5"/>
      <c r="HZ1015" s="5"/>
      <c r="IA1015" s="5"/>
      <c r="IB1015" s="5"/>
      <c r="IC1015" s="5"/>
      <c r="ID1015" s="5"/>
      <c r="IE1015" s="5"/>
      <c r="IF1015" s="5"/>
      <c r="IG1015" s="5"/>
      <c r="IH1015" s="5"/>
      <c r="II1015" s="5"/>
      <c r="IJ1015" s="5"/>
      <c r="IK1015" s="5"/>
      <c r="IL1015" s="5"/>
      <c r="IM1015" s="5"/>
      <c r="IN1015" s="5"/>
      <c r="IO1015" s="5"/>
      <c r="IP1015" s="5"/>
      <c r="IQ1015" s="5"/>
      <c r="IR1015" s="5"/>
      <c r="IS1015" s="5"/>
      <c r="IT1015" s="5"/>
      <c r="IU1015" s="5"/>
      <c r="IV1015" s="5"/>
    </row>
    <row r="1017" spans="1:256" s="210" customFormat="1">
      <c r="A1017" s="122"/>
      <c r="B1017" s="116"/>
      <c r="C1017" s="117"/>
      <c r="D1017" s="118"/>
      <c r="E1017" s="119"/>
      <c r="F1017" s="120"/>
      <c r="G1017" s="121"/>
      <c r="H1017" s="6"/>
      <c r="I1017" s="40"/>
      <c r="J1017" s="41"/>
      <c r="K1017" s="42"/>
      <c r="L1017" s="38"/>
      <c r="N1017" s="39"/>
      <c r="O1017" s="39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  <c r="BW1017" s="5"/>
      <c r="BX1017" s="5"/>
      <c r="BY1017" s="5"/>
      <c r="BZ1017" s="5"/>
      <c r="CA1017" s="5"/>
      <c r="CB1017" s="5"/>
      <c r="CC1017" s="5"/>
      <c r="CD1017" s="5"/>
      <c r="CE1017" s="5"/>
      <c r="CF1017" s="5"/>
      <c r="CG1017" s="5"/>
      <c r="CH1017" s="5"/>
      <c r="CI1017" s="5"/>
      <c r="CJ1017" s="5"/>
      <c r="CK1017" s="5"/>
      <c r="CL1017" s="5"/>
      <c r="CM1017" s="5"/>
      <c r="CN1017" s="5"/>
      <c r="CO1017" s="5"/>
      <c r="CP1017" s="5"/>
      <c r="CQ1017" s="5"/>
      <c r="CR1017" s="5"/>
      <c r="CS1017" s="5"/>
      <c r="CT1017" s="5"/>
      <c r="CU1017" s="5"/>
      <c r="CV1017" s="5"/>
      <c r="CW1017" s="5"/>
      <c r="CX1017" s="5"/>
      <c r="CY1017" s="5"/>
      <c r="CZ1017" s="5"/>
      <c r="DA1017" s="5"/>
      <c r="DB1017" s="5"/>
      <c r="DC1017" s="5"/>
      <c r="DD1017" s="5"/>
      <c r="DE1017" s="5"/>
      <c r="DF1017" s="5"/>
      <c r="DG1017" s="5"/>
      <c r="DH1017" s="5"/>
      <c r="DI1017" s="5"/>
      <c r="DJ1017" s="5"/>
      <c r="DK1017" s="5"/>
      <c r="DL1017" s="5"/>
      <c r="DM1017" s="5"/>
      <c r="DN1017" s="5"/>
      <c r="DO1017" s="5"/>
      <c r="DP1017" s="5"/>
      <c r="DQ1017" s="5"/>
      <c r="DR1017" s="5"/>
      <c r="DS1017" s="5"/>
      <c r="DT1017" s="5"/>
      <c r="DU1017" s="5"/>
      <c r="DV1017" s="5"/>
      <c r="DW1017" s="5"/>
      <c r="DX1017" s="5"/>
      <c r="DY1017" s="5"/>
      <c r="DZ1017" s="5"/>
      <c r="EA1017" s="5"/>
      <c r="EB1017" s="5"/>
      <c r="EC1017" s="5"/>
      <c r="ED1017" s="5"/>
      <c r="EE1017" s="5"/>
      <c r="EF1017" s="5"/>
      <c r="EG1017" s="5"/>
      <c r="EH1017" s="5"/>
      <c r="EI1017" s="5"/>
      <c r="EJ1017" s="5"/>
      <c r="EK1017" s="5"/>
      <c r="EL1017" s="5"/>
      <c r="EM1017" s="5"/>
      <c r="EN1017" s="5"/>
      <c r="EO1017" s="5"/>
      <c r="EP1017" s="5"/>
      <c r="EQ1017" s="5"/>
      <c r="ER1017" s="5"/>
      <c r="ES1017" s="5"/>
      <c r="ET1017" s="5"/>
      <c r="EU1017" s="5"/>
      <c r="EV1017" s="5"/>
      <c r="EW1017" s="5"/>
      <c r="EX1017" s="5"/>
      <c r="EY1017" s="5"/>
      <c r="EZ1017" s="5"/>
      <c r="FA1017" s="5"/>
      <c r="FB1017" s="5"/>
      <c r="FC1017" s="5"/>
      <c r="FD1017" s="5"/>
      <c r="FE1017" s="5"/>
      <c r="FF1017" s="5"/>
      <c r="FG1017" s="5"/>
      <c r="FH1017" s="5"/>
      <c r="FI1017" s="5"/>
      <c r="FJ1017" s="5"/>
      <c r="FK1017" s="5"/>
      <c r="FL1017" s="5"/>
      <c r="FM1017" s="5"/>
      <c r="FN1017" s="5"/>
      <c r="FO1017" s="5"/>
      <c r="FP1017" s="5"/>
      <c r="FQ1017" s="5"/>
      <c r="FR1017" s="5"/>
      <c r="FS1017" s="5"/>
      <c r="FT1017" s="5"/>
      <c r="FU1017" s="5"/>
      <c r="FV1017" s="5"/>
      <c r="FW1017" s="5"/>
      <c r="FX1017" s="5"/>
      <c r="FY1017" s="5"/>
      <c r="FZ1017" s="5"/>
      <c r="GA1017" s="5"/>
      <c r="GB1017" s="5"/>
      <c r="GC1017" s="5"/>
      <c r="GD1017" s="5"/>
      <c r="GE1017" s="5"/>
      <c r="GF1017" s="5"/>
      <c r="GG1017" s="5"/>
      <c r="GH1017" s="5"/>
      <c r="GI1017" s="5"/>
      <c r="GJ1017" s="5"/>
      <c r="GK1017" s="5"/>
      <c r="GL1017" s="5"/>
      <c r="GM1017" s="5"/>
      <c r="GN1017" s="5"/>
      <c r="GO1017" s="5"/>
      <c r="GP1017" s="5"/>
      <c r="GQ1017" s="5"/>
      <c r="GR1017" s="5"/>
      <c r="GS1017" s="5"/>
      <c r="GT1017" s="5"/>
      <c r="GU1017" s="5"/>
      <c r="GV1017" s="5"/>
      <c r="GW1017" s="5"/>
      <c r="GX1017" s="5"/>
      <c r="GY1017" s="5"/>
      <c r="GZ1017" s="5"/>
      <c r="HA1017" s="5"/>
      <c r="HB1017" s="5"/>
      <c r="HC1017" s="5"/>
      <c r="HD1017" s="5"/>
      <c r="HE1017" s="5"/>
      <c r="HF1017" s="5"/>
      <c r="HG1017" s="5"/>
      <c r="HH1017" s="5"/>
      <c r="HI1017" s="5"/>
      <c r="HJ1017" s="5"/>
      <c r="HK1017" s="5"/>
      <c r="HL1017" s="5"/>
      <c r="HM1017" s="5"/>
      <c r="HN1017" s="5"/>
      <c r="HO1017" s="5"/>
      <c r="HP1017" s="5"/>
      <c r="HQ1017" s="5"/>
      <c r="HR1017" s="5"/>
      <c r="HS1017" s="5"/>
      <c r="HT1017" s="5"/>
      <c r="HU1017" s="5"/>
      <c r="HV1017" s="5"/>
      <c r="HW1017" s="5"/>
      <c r="HX1017" s="5"/>
      <c r="HY1017" s="5"/>
      <c r="HZ1017" s="5"/>
      <c r="IA1017" s="5"/>
      <c r="IB1017" s="5"/>
      <c r="IC1017" s="5"/>
      <c r="ID1017" s="5"/>
      <c r="IE1017" s="5"/>
      <c r="IF1017" s="5"/>
      <c r="IG1017" s="5"/>
      <c r="IH1017" s="5"/>
      <c r="II1017" s="5"/>
      <c r="IJ1017" s="5"/>
      <c r="IK1017" s="5"/>
      <c r="IL1017" s="5"/>
      <c r="IM1017" s="5"/>
      <c r="IN1017" s="5"/>
      <c r="IO1017" s="5"/>
      <c r="IP1017" s="5"/>
      <c r="IQ1017" s="5"/>
      <c r="IR1017" s="5"/>
      <c r="IS1017" s="5"/>
      <c r="IT1017" s="5"/>
      <c r="IU1017" s="5"/>
      <c r="IV1017" s="5"/>
    </row>
    <row r="1018" spans="1:256" s="210" customFormat="1">
      <c r="A1018" s="122"/>
      <c r="B1018" s="116"/>
      <c r="C1018" s="117"/>
      <c r="D1018" s="118"/>
      <c r="E1018" s="119"/>
      <c r="F1018" s="120"/>
      <c r="G1018" s="121"/>
      <c r="H1018" s="6"/>
      <c r="I1018" s="40"/>
      <c r="J1018" s="41"/>
      <c r="K1018" s="42"/>
      <c r="L1018" s="38"/>
      <c r="N1018" s="39"/>
      <c r="O1018" s="39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5"/>
      <c r="DW1018" s="5"/>
      <c r="DX1018" s="5"/>
      <c r="DY1018" s="5"/>
      <c r="DZ1018" s="5"/>
      <c r="EA1018" s="5"/>
      <c r="EB1018" s="5"/>
      <c r="EC1018" s="5"/>
      <c r="ED1018" s="5"/>
      <c r="EE1018" s="5"/>
      <c r="EF1018" s="5"/>
      <c r="EG1018" s="5"/>
      <c r="EH1018" s="5"/>
      <c r="EI1018" s="5"/>
      <c r="EJ1018" s="5"/>
      <c r="EK1018" s="5"/>
      <c r="EL1018" s="5"/>
      <c r="EM1018" s="5"/>
      <c r="EN1018" s="5"/>
      <c r="EO1018" s="5"/>
      <c r="EP1018" s="5"/>
      <c r="EQ1018" s="5"/>
      <c r="ER1018" s="5"/>
      <c r="ES1018" s="5"/>
      <c r="ET1018" s="5"/>
      <c r="EU1018" s="5"/>
      <c r="EV1018" s="5"/>
      <c r="EW1018" s="5"/>
      <c r="EX1018" s="5"/>
      <c r="EY1018" s="5"/>
      <c r="EZ1018" s="5"/>
      <c r="FA1018" s="5"/>
      <c r="FB1018" s="5"/>
      <c r="FC1018" s="5"/>
      <c r="FD1018" s="5"/>
      <c r="FE1018" s="5"/>
      <c r="FF1018" s="5"/>
      <c r="FG1018" s="5"/>
      <c r="FH1018" s="5"/>
      <c r="FI1018" s="5"/>
      <c r="FJ1018" s="5"/>
      <c r="FK1018" s="5"/>
      <c r="FL1018" s="5"/>
      <c r="FM1018" s="5"/>
      <c r="FN1018" s="5"/>
      <c r="FO1018" s="5"/>
      <c r="FP1018" s="5"/>
      <c r="FQ1018" s="5"/>
      <c r="FR1018" s="5"/>
      <c r="FS1018" s="5"/>
      <c r="FT1018" s="5"/>
      <c r="FU1018" s="5"/>
      <c r="FV1018" s="5"/>
      <c r="FW1018" s="5"/>
      <c r="FX1018" s="5"/>
      <c r="FY1018" s="5"/>
      <c r="FZ1018" s="5"/>
      <c r="GA1018" s="5"/>
      <c r="GB1018" s="5"/>
      <c r="GC1018" s="5"/>
      <c r="GD1018" s="5"/>
      <c r="GE1018" s="5"/>
      <c r="GF1018" s="5"/>
      <c r="GG1018" s="5"/>
      <c r="GH1018" s="5"/>
      <c r="GI1018" s="5"/>
      <c r="GJ1018" s="5"/>
      <c r="GK1018" s="5"/>
      <c r="GL1018" s="5"/>
      <c r="GM1018" s="5"/>
      <c r="GN1018" s="5"/>
      <c r="GO1018" s="5"/>
      <c r="GP1018" s="5"/>
      <c r="GQ1018" s="5"/>
      <c r="GR1018" s="5"/>
      <c r="GS1018" s="5"/>
      <c r="GT1018" s="5"/>
      <c r="GU1018" s="5"/>
      <c r="GV1018" s="5"/>
      <c r="GW1018" s="5"/>
      <c r="GX1018" s="5"/>
      <c r="GY1018" s="5"/>
      <c r="GZ1018" s="5"/>
      <c r="HA1018" s="5"/>
      <c r="HB1018" s="5"/>
      <c r="HC1018" s="5"/>
      <c r="HD1018" s="5"/>
      <c r="HE1018" s="5"/>
      <c r="HF1018" s="5"/>
      <c r="HG1018" s="5"/>
      <c r="HH1018" s="5"/>
      <c r="HI1018" s="5"/>
      <c r="HJ1018" s="5"/>
      <c r="HK1018" s="5"/>
      <c r="HL1018" s="5"/>
      <c r="HM1018" s="5"/>
      <c r="HN1018" s="5"/>
      <c r="HO1018" s="5"/>
      <c r="HP1018" s="5"/>
      <c r="HQ1018" s="5"/>
      <c r="HR1018" s="5"/>
      <c r="HS1018" s="5"/>
      <c r="HT1018" s="5"/>
      <c r="HU1018" s="5"/>
      <c r="HV1018" s="5"/>
      <c r="HW1018" s="5"/>
      <c r="HX1018" s="5"/>
      <c r="HY1018" s="5"/>
      <c r="HZ1018" s="5"/>
      <c r="IA1018" s="5"/>
      <c r="IB1018" s="5"/>
      <c r="IC1018" s="5"/>
      <c r="ID1018" s="5"/>
      <c r="IE1018" s="5"/>
      <c r="IF1018" s="5"/>
      <c r="IG1018" s="5"/>
      <c r="IH1018" s="5"/>
      <c r="II1018" s="5"/>
      <c r="IJ1018" s="5"/>
      <c r="IK1018" s="5"/>
      <c r="IL1018" s="5"/>
      <c r="IM1018" s="5"/>
      <c r="IN1018" s="5"/>
      <c r="IO1018" s="5"/>
      <c r="IP1018" s="5"/>
      <c r="IQ1018" s="5"/>
      <c r="IR1018" s="5"/>
      <c r="IS1018" s="5"/>
      <c r="IT1018" s="5"/>
      <c r="IU1018" s="5"/>
      <c r="IV1018" s="5"/>
    </row>
    <row r="1019" spans="1:256" s="210" customFormat="1">
      <c r="A1019" s="122"/>
      <c r="B1019" s="116"/>
      <c r="C1019" s="117"/>
      <c r="D1019" s="118"/>
      <c r="E1019" s="119"/>
      <c r="F1019" s="120"/>
      <c r="G1019" s="121"/>
      <c r="H1019" s="6"/>
      <c r="I1019" s="40"/>
      <c r="J1019" s="41"/>
      <c r="K1019" s="42"/>
      <c r="L1019" s="38"/>
      <c r="N1019" s="39"/>
      <c r="O1019" s="39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  <c r="BN1019" s="5"/>
      <c r="BO1019" s="5"/>
      <c r="BP1019" s="5"/>
      <c r="BQ1019" s="5"/>
      <c r="BR1019" s="5"/>
      <c r="BS1019" s="5"/>
      <c r="BT1019" s="5"/>
      <c r="BU1019" s="5"/>
      <c r="BV1019" s="5"/>
      <c r="BW1019" s="5"/>
      <c r="BX1019" s="5"/>
      <c r="BY1019" s="5"/>
      <c r="BZ1019" s="5"/>
      <c r="CA1019" s="5"/>
      <c r="CB1019" s="5"/>
      <c r="CC1019" s="5"/>
      <c r="CD1019" s="5"/>
      <c r="CE1019" s="5"/>
      <c r="CF1019" s="5"/>
      <c r="CG1019" s="5"/>
      <c r="CH1019" s="5"/>
      <c r="CI1019" s="5"/>
      <c r="CJ1019" s="5"/>
      <c r="CK1019" s="5"/>
      <c r="CL1019" s="5"/>
      <c r="CM1019" s="5"/>
      <c r="CN1019" s="5"/>
      <c r="CO1019" s="5"/>
      <c r="CP1019" s="5"/>
      <c r="CQ1019" s="5"/>
      <c r="CR1019" s="5"/>
      <c r="CS1019" s="5"/>
      <c r="CT1019" s="5"/>
      <c r="CU1019" s="5"/>
      <c r="CV1019" s="5"/>
      <c r="CW1019" s="5"/>
      <c r="CX1019" s="5"/>
      <c r="CY1019" s="5"/>
      <c r="CZ1019" s="5"/>
      <c r="DA1019" s="5"/>
      <c r="DB1019" s="5"/>
      <c r="DC1019" s="5"/>
      <c r="DD1019" s="5"/>
      <c r="DE1019" s="5"/>
      <c r="DF1019" s="5"/>
      <c r="DG1019" s="5"/>
      <c r="DH1019" s="5"/>
      <c r="DI1019" s="5"/>
      <c r="DJ1019" s="5"/>
      <c r="DK1019" s="5"/>
      <c r="DL1019" s="5"/>
      <c r="DM1019" s="5"/>
      <c r="DN1019" s="5"/>
      <c r="DO1019" s="5"/>
      <c r="DP1019" s="5"/>
      <c r="DQ1019" s="5"/>
      <c r="DR1019" s="5"/>
      <c r="DS1019" s="5"/>
      <c r="DT1019" s="5"/>
      <c r="DU1019" s="5"/>
      <c r="DV1019" s="5"/>
      <c r="DW1019" s="5"/>
      <c r="DX1019" s="5"/>
      <c r="DY1019" s="5"/>
      <c r="DZ1019" s="5"/>
      <c r="EA1019" s="5"/>
      <c r="EB1019" s="5"/>
      <c r="EC1019" s="5"/>
      <c r="ED1019" s="5"/>
      <c r="EE1019" s="5"/>
      <c r="EF1019" s="5"/>
      <c r="EG1019" s="5"/>
      <c r="EH1019" s="5"/>
      <c r="EI1019" s="5"/>
      <c r="EJ1019" s="5"/>
      <c r="EK1019" s="5"/>
      <c r="EL1019" s="5"/>
      <c r="EM1019" s="5"/>
      <c r="EN1019" s="5"/>
      <c r="EO1019" s="5"/>
      <c r="EP1019" s="5"/>
      <c r="EQ1019" s="5"/>
      <c r="ER1019" s="5"/>
      <c r="ES1019" s="5"/>
      <c r="ET1019" s="5"/>
      <c r="EU1019" s="5"/>
      <c r="EV1019" s="5"/>
      <c r="EW1019" s="5"/>
      <c r="EX1019" s="5"/>
      <c r="EY1019" s="5"/>
      <c r="EZ1019" s="5"/>
      <c r="FA1019" s="5"/>
      <c r="FB1019" s="5"/>
      <c r="FC1019" s="5"/>
      <c r="FD1019" s="5"/>
      <c r="FE1019" s="5"/>
      <c r="FF1019" s="5"/>
      <c r="FG1019" s="5"/>
      <c r="FH1019" s="5"/>
      <c r="FI1019" s="5"/>
      <c r="FJ1019" s="5"/>
      <c r="FK1019" s="5"/>
      <c r="FL1019" s="5"/>
      <c r="FM1019" s="5"/>
      <c r="FN1019" s="5"/>
      <c r="FO1019" s="5"/>
      <c r="FP1019" s="5"/>
      <c r="FQ1019" s="5"/>
      <c r="FR1019" s="5"/>
      <c r="FS1019" s="5"/>
      <c r="FT1019" s="5"/>
      <c r="FU1019" s="5"/>
      <c r="FV1019" s="5"/>
      <c r="FW1019" s="5"/>
      <c r="FX1019" s="5"/>
      <c r="FY1019" s="5"/>
      <c r="FZ1019" s="5"/>
      <c r="GA1019" s="5"/>
      <c r="GB1019" s="5"/>
      <c r="GC1019" s="5"/>
      <c r="GD1019" s="5"/>
      <c r="GE1019" s="5"/>
      <c r="GF1019" s="5"/>
      <c r="GG1019" s="5"/>
      <c r="GH1019" s="5"/>
      <c r="GI1019" s="5"/>
      <c r="GJ1019" s="5"/>
      <c r="GK1019" s="5"/>
      <c r="GL1019" s="5"/>
      <c r="GM1019" s="5"/>
      <c r="GN1019" s="5"/>
      <c r="GO1019" s="5"/>
      <c r="GP1019" s="5"/>
      <c r="GQ1019" s="5"/>
      <c r="GR1019" s="5"/>
      <c r="GS1019" s="5"/>
      <c r="GT1019" s="5"/>
      <c r="GU1019" s="5"/>
      <c r="GV1019" s="5"/>
      <c r="GW1019" s="5"/>
      <c r="GX1019" s="5"/>
      <c r="GY1019" s="5"/>
      <c r="GZ1019" s="5"/>
      <c r="HA1019" s="5"/>
      <c r="HB1019" s="5"/>
      <c r="HC1019" s="5"/>
      <c r="HD1019" s="5"/>
      <c r="HE1019" s="5"/>
      <c r="HF1019" s="5"/>
      <c r="HG1019" s="5"/>
      <c r="HH1019" s="5"/>
      <c r="HI1019" s="5"/>
      <c r="HJ1019" s="5"/>
      <c r="HK1019" s="5"/>
      <c r="HL1019" s="5"/>
      <c r="HM1019" s="5"/>
      <c r="HN1019" s="5"/>
      <c r="HO1019" s="5"/>
      <c r="HP1019" s="5"/>
      <c r="HQ1019" s="5"/>
      <c r="HR1019" s="5"/>
      <c r="HS1019" s="5"/>
      <c r="HT1019" s="5"/>
      <c r="HU1019" s="5"/>
      <c r="HV1019" s="5"/>
      <c r="HW1019" s="5"/>
      <c r="HX1019" s="5"/>
      <c r="HY1019" s="5"/>
      <c r="HZ1019" s="5"/>
      <c r="IA1019" s="5"/>
      <c r="IB1019" s="5"/>
      <c r="IC1019" s="5"/>
      <c r="ID1019" s="5"/>
      <c r="IE1019" s="5"/>
      <c r="IF1019" s="5"/>
      <c r="IG1019" s="5"/>
      <c r="IH1019" s="5"/>
      <c r="II1019" s="5"/>
      <c r="IJ1019" s="5"/>
      <c r="IK1019" s="5"/>
      <c r="IL1019" s="5"/>
      <c r="IM1019" s="5"/>
      <c r="IN1019" s="5"/>
      <c r="IO1019" s="5"/>
      <c r="IP1019" s="5"/>
      <c r="IQ1019" s="5"/>
      <c r="IR1019" s="5"/>
      <c r="IS1019" s="5"/>
      <c r="IT1019" s="5"/>
      <c r="IU1019" s="5"/>
      <c r="IV1019" s="5"/>
    </row>
    <row r="1021" spans="1:256" s="210" customFormat="1">
      <c r="A1021" s="122"/>
      <c r="B1021" s="116"/>
      <c r="C1021" s="117"/>
      <c r="D1021" s="118"/>
      <c r="E1021" s="119"/>
      <c r="F1021" s="120"/>
      <c r="G1021" s="121"/>
      <c r="H1021" s="6"/>
      <c r="I1021" s="40"/>
      <c r="J1021" s="41"/>
      <c r="K1021" s="42"/>
      <c r="L1021" s="38"/>
      <c r="N1021" s="39"/>
      <c r="O1021" s="39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  <c r="BP1021" s="5"/>
      <c r="BQ1021" s="5"/>
      <c r="BR1021" s="5"/>
      <c r="BS1021" s="5"/>
      <c r="BT1021" s="5"/>
      <c r="BU1021" s="5"/>
      <c r="BV1021" s="5"/>
      <c r="BW1021" s="5"/>
      <c r="BX1021" s="5"/>
      <c r="BY1021" s="5"/>
      <c r="BZ1021" s="5"/>
      <c r="CA1021" s="5"/>
      <c r="CB1021" s="5"/>
      <c r="CC1021" s="5"/>
      <c r="CD1021" s="5"/>
      <c r="CE1021" s="5"/>
      <c r="CF1021" s="5"/>
      <c r="CG1021" s="5"/>
      <c r="CH1021" s="5"/>
      <c r="CI1021" s="5"/>
      <c r="CJ1021" s="5"/>
      <c r="CK1021" s="5"/>
      <c r="CL1021" s="5"/>
      <c r="CM1021" s="5"/>
      <c r="CN1021" s="5"/>
      <c r="CO1021" s="5"/>
      <c r="CP1021" s="5"/>
      <c r="CQ1021" s="5"/>
      <c r="CR1021" s="5"/>
      <c r="CS1021" s="5"/>
      <c r="CT1021" s="5"/>
      <c r="CU1021" s="5"/>
      <c r="CV1021" s="5"/>
      <c r="CW1021" s="5"/>
      <c r="CX1021" s="5"/>
      <c r="CY1021" s="5"/>
      <c r="CZ1021" s="5"/>
      <c r="DA1021" s="5"/>
      <c r="DB1021" s="5"/>
      <c r="DC1021" s="5"/>
      <c r="DD1021" s="5"/>
      <c r="DE1021" s="5"/>
      <c r="DF1021" s="5"/>
      <c r="DG1021" s="5"/>
      <c r="DH1021" s="5"/>
      <c r="DI1021" s="5"/>
      <c r="DJ1021" s="5"/>
      <c r="DK1021" s="5"/>
      <c r="DL1021" s="5"/>
      <c r="DM1021" s="5"/>
      <c r="DN1021" s="5"/>
      <c r="DO1021" s="5"/>
      <c r="DP1021" s="5"/>
      <c r="DQ1021" s="5"/>
      <c r="DR1021" s="5"/>
      <c r="DS1021" s="5"/>
      <c r="DT1021" s="5"/>
      <c r="DU1021" s="5"/>
      <c r="DV1021" s="5"/>
      <c r="DW1021" s="5"/>
      <c r="DX1021" s="5"/>
      <c r="DY1021" s="5"/>
      <c r="DZ1021" s="5"/>
      <c r="EA1021" s="5"/>
      <c r="EB1021" s="5"/>
      <c r="EC1021" s="5"/>
      <c r="ED1021" s="5"/>
      <c r="EE1021" s="5"/>
      <c r="EF1021" s="5"/>
      <c r="EG1021" s="5"/>
      <c r="EH1021" s="5"/>
      <c r="EI1021" s="5"/>
      <c r="EJ1021" s="5"/>
      <c r="EK1021" s="5"/>
      <c r="EL1021" s="5"/>
      <c r="EM1021" s="5"/>
      <c r="EN1021" s="5"/>
      <c r="EO1021" s="5"/>
      <c r="EP1021" s="5"/>
      <c r="EQ1021" s="5"/>
      <c r="ER1021" s="5"/>
      <c r="ES1021" s="5"/>
      <c r="ET1021" s="5"/>
      <c r="EU1021" s="5"/>
      <c r="EV1021" s="5"/>
      <c r="EW1021" s="5"/>
      <c r="EX1021" s="5"/>
      <c r="EY1021" s="5"/>
      <c r="EZ1021" s="5"/>
      <c r="FA1021" s="5"/>
      <c r="FB1021" s="5"/>
      <c r="FC1021" s="5"/>
      <c r="FD1021" s="5"/>
      <c r="FE1021" s="5"/>
      <c r="FF1021" s="5"/>
      <c r="FG1021" s="5"/>
      <c r="FH1021" s="5"/>
      <c r="FI1021" s="5"/>
      <c r="FJ1021" s="5"/>
      <c r="FK1021" s="5"/>
      <c r="FL1021" s="5"/>
      <c r="FM1021" s="5"/>
      <c r="FN1021" s="5"/>
      <c r="FO1021" s="5"/>
      <c r="FP1021" s="5"/>
      <c r="FQ1021" s="5"/>
      <c r="FR1021" s="5"/>
      <c r="FS1021" s="5"/>
      <c r="FT1021" s="5"/>
      <c r="FU1021" s="5"/>
      <c r="FV1021" s="5"/>
      <c r="FW1021" s="5"/>
      <c r="FX1021" s="5"/>
      <c r="FY1021" s="5"/>
      <c r="FZ1021" s="5"/>
      <c r="GA1021" s="5"/>
      <c r="GB1021" s="5"/>
      <c r="GC1021" s="5"/>
      <c r="GD1021" s="5"/>
      <c r="GE1021" s="5"/>
      <c r="GF1021" s="5"/>
      <c r="GG1021" s="5"/>
      <c r="GH1021" s="5"/>
      <c r="GI1021" s="5"/>
      <c r="GJ1021" s="5"/>
      <c r="GK1021" s="5"/>
      <c r="GL1021" s="5"/>
      <c r="GM1021" s="5"/>
      <c r="GN1021" s="5"/>
      <c r="GO1021" s="5"/>
      <c r="GP1021" s="5"/>
      <c r="GQ1021" s="5"/>
      <c r="GR1021" s="5"/>
      <c r="GS1021" s="5"/>
      <c r="GT1021" s="5"/>
      <c r="GU1021" s="5"/>
      <c r="GV1021" s="5"/>
      <c r="GW1021" s="5"/>
      <c r="GX1021" s="5"/>
      <c r="GY1021" s="5"/>
      <c r="GZ1021" s="5"/>
      <c r="HA1021" s="5"/>
      <c r="HB1021" s="5"/>
      <c r="HC1021" s="5"/>
      <c r="HD1021" s="5"/>
      <c r="HE1021" s="5"/>
      <c r="HF1021" s="5"/>
      <c r="HG1021" s="5"/>
      <c r="HH1021" s="5"/>
      <c r="HI1021" s="5"/>
      <c r="HJ1021" s="5"/>
      <c r="HK1021" s="5"/>
      <c r="HL1021" s="5"/>
      <c r="HM1021" s="5"/>
      <c r="HN1021" s="5"/>
      <c r="HO1021" s="5"/>
      <c r="HP1021" s="5"/>
      <c r="HQ1021" s="5"/>
      <c r="HR1021" s="5"/>
      <c r="HS1021" s="5"/>
      <c r="HT1021" s="5"/>
      <c r="HU1021" s="5"/>
      <c r="HV1021" s="5"/>
      <c r="HW1021" s="5"/>
      <c r="HX1021" s="5"/>
      <c r="HY1021" s="5"/>
      <c r="HZ1021" s="5"/>
      <c r="IA1021" s="5"/>
      <c r="IB1021" s="5"/>
      <c r="IC1021" s="5"/>
      <c r="ID1021" s="5"/>
      <c r="IE1021" s="5"/>
      <c r="IF1021" s="5"/>
      <c r="IG1021" s="5"/>
      <c r="IH1021" s="5"/>
      <c r="II1021" s="5"/>
      <c r="IJ1021" s="5"/>
      <c r="IK1021" s="5"/>
      <c r="IL1021" s="5"/>
      <c r="IM1021" s="5"/>
      <c r="IN1021" s="5"/>
      <c r="IO1021" s="5"/>
      <c r="IP1021" s="5"/>
      <c r="IQ1021" s="5"/>
      <c r="IR1021" s="5"/>
      <c r="IS1021" s="5"/>
      <c r="IT1021" s="5"/>
      <c r="IU1021" s="5"/>
      <c r="IV1021" s="5"/>
    </row>
    <row r="1022" spans="1:256" s="210" customFormat="1">
      <c r="A1022" s="122"/>
      <c r="B1022" s="116"/>
      <c r="C1022" s="117"/>
      <c r="D1022" s="118"/>
      <c r="E1022" s="119"/>
      <c r="F1022" s="120"/>
      <c r="G1022" s="121"/>
      <c r="H1022" s="6"/>
      <c r="I1022" s="40"/>
      <c r="J1022" s="41"/>
      <c r="K1022" s="42"/>
      <c r="L1022" s="38"/>
      <c r="N1022" s="39"/>
      <c r="O1022" s="39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5"/>
      <c r="DW1022" s="5"/>
      <c r="DX1022" s="5"/>
      <c r="DY1022" s="5"/>
      <c r="DZ1022" s="5"/>
      <c r="EA1022" s="5"/>
      <c r="EB1022" s="5"/>
      <c r="EC1022" s="5"/>
      <c r="ED1022" s="5"/>
      <c r="EE1022" s="5"/>
      <c r="EF1022" s="5"/>
      <c r="EG1022" s="5"/>
      <c r="EH1022" s="5"/>
      <c r="EI1022" s="5"/>
      <c r="EJ1022" s="5"/>
      <c r="EK1022" s="5"/>
      <c r="EL1022" s="5"/>
      <c r="EM1022" s="5"/>
      <c r="EN1022" s="5"/>
      <c r="EO1022" s="5"/>
      <c r="EP1022" s="5"/>
      <c r="EQ1022" s="5"/>
      <c r="ER1022" s="5"/>
      <c r="ES1022" s="5"/>
      <c r="ET1022" s="5"/>
      <c r="EU1022" s="5"/>
      <c r="EV1022" s="5"/>
      <c r="EW1022" s="5"/>
      <c r="EX1022" s="5"/>
      <c r="EY1022" s="5"/>
      <c r="EZ1022" s="5"/>
      <c r="FA1022" s="5"/>
      <c r="FB1022" s="5"/>
      <c r="FC1022" s="5"/>
      <c r="FD1022" s="5"/>
      <c r="FE1022" s="5"/>
      <c r="FF1022" s="5"/>
      <c r="FG1022" s="5"/>
      <c r="FH1022" s="5"/>
      <c r="FI1022" s="5"/>
      <c r="FJ1022" s="5"/>
      <c r="FK1022" s="5"/>
      <c r="FL1022" s="5"/>
      <c r="FM1022" s="5"/>
      <c r="FN1022" s="5"/>
      <c r="FO1022" s="5"/>
      <c r="FP1022" s="5"/>
      <c r="FQ1022" s="5"/>
      <c r="FR1022" s="5"/>
      <c r="FS1022" s="5"/>
      <c r="FT1022" s="5"/>
      <c r="FU1022" s="5"/>
      <c r="FV1022" s="5"/>
      <c r="FW1022" s="5"/>
      <c r="FX1022" s="5"/>
      <c r="FY1022" s="5"/>
      <c r="FZ1022" s="5"/>
      <c r="GA1022" s="5"/>
      <c r="GB1022" s="5"/>
      <c r="GC1022" s="5"/>
      <c r="GD1022" s="5"/>
      <c r="GE1022" s="5"/>
      <c r="GF1022" s="5"/>
      <c r="GG1022" s="5"/>
      <c r="GH1022" s="5"/>
      <c r="GI1022" s="5"/>
      <c r="GJ1022" s="5"/>
      <c r="GK1022" s="5"/>
      <c r="GL1022" s="5"/>
      <c r="GM1022" s="5"/>
      <c r="GN1022" s="5"/>
      <c r="GO1022" s="5"/>
      <c r="GP1022" s="5"/>
      <c r="GQ1022" s="5"/>
      <c r="GR1022" s="5"/>
      <c r="GS1022" s="5"/>
      <c r="GT1022" s="5"/>
      <c r="GU1022" s="5"/>
      <c r="GV1022" s="5"/>
      <c r="GW1022" s="5"/>
      <c r="GX1022" s="5"/>
      <c r="GY1022" s="5"/>
      <c r="GZ1022" s="5"/>
      <c r="HA1022" s="5"/>
      <c r="HB1022" s="5"/>
      <c r="HC1022" s="5"/>
      <c r="HD1022" s="5"/>
      <c r="HE1022" s="5"/>
      <c r="HF1022" s="5"/>
      <c r="HG1022" s="5"/>
      <c r="HH1022" s="5"/>
      <c r="HI1022" s="5"/>
      <c r="HJ1022" s="5"/>
      <c r="HK1022" s="5"/>
      <c r="HL1022" s="5"/>
      <c r="HM1022" s="5"/>
      <c r="HN1022" s="5"/>
      <c r="HO1022" s="5"/>
      <c r="HP1022" s="5"/>
      <c r="HQ1022" s="5"/>
      <c r="HR1022" s="5"/>
      <c r="HS1022" s="5"/>
      <c r="HT1022" s="5"/>
      <c r="HU1022" s="5"/>
      <c r="HV1022" s="5"/>
      <c r="HW1022" s="5"/>
      <c r="HX1022" s="5"/>
      <c r="HY1022" s="5"/>
      <c r="HZ1022" s="5"/>
      <c r="IA1022" s="5"/>
      <c r="IB1022" s="5"/>
      <c r="IC1022" s="5"/>
      <c r="ID1022" s="5"/>
      <c r="IE1022" s="5"/>
      <c r="IF1022" s="5"/>
      <c r="IG1022" s="5"/>
      <c r="IH1022" s="5"/>
      <c r="II1022" s="5"/>
      <c r="IJ1022" s="5"/>
      <c r="IK1022" s="5"/>
      <c r="IL1022" s="5"/>
      <c r="IM1022" s="5"/>
      <c r="IN1022" s="5"/>
      <c r="IO1022" s="5"/>
      <c r="IP1022" s="5"/>
      <c r="IQ1022" s="5"/>
      <c r="IR1022" s="5"/>
      <c r="IS1022" s="5"/>
      <c r="IT1022" s="5"/>
      <c r="IU1022" s="5"/>
      <c r="IV1022" s="5"/>
    </row>
    <row r="1023" spans="1:256" s="210" customFormat="1">
      <c r="A1023" s="122"/>
      <c r="B1023" s="116"/>
      <c r="C1023" s="117"/>
      <c r="D1023" s="118"/>
      <c r="E1023" s="119"/>
      <c r="F1023" s="120"/>
      <c r="G1023" s="121"/>
      <c r="H1023" s="6"/>
      <c r="I1023" s="40"/>
      <c r="J1023" s="41"/>
      <c r="K1023" s="42"/>
      <c r="L1023" s="38"/>
      <c r="N1023" s="39"/>
      <c r="O1023" s="39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  <c r="BN1023" s="5"/>
      <c r="BO1023" s="5"/>
      <c r="BP1023" s="5"/>
      <c r="BQ1023" s="5"/>
      <c r="BR1023" s="5"/>
      <c r="BS1023" s="5"/>
      <c r="BT1023" s="5"/>
      <c r="BU1023" s="5"/>
      <c r="BV1023" s="5"/>
      <c r="BW1023" s="5"/>
      <c r="BX1023" s="5"/>
      <c r="BY1023" s="5"/>
      <c r="BZ1023" s="5"/>
      <c r="CA1023" s="5"/>
      <c r="CB1023" s="5"/>
      <c r="CC1023" s="5"/>
      <c r="CD1023" s="5"/>
      <c r="CE1023" s="5"/>
      <c r="CF1023" s="5"/>
      <c r="CG1023" s="5"/>
      <c r="CH1023" s="5"/>
      <c r="CI1023" s="5"/>
      <c r="CJ1023" s="5"/>
      <c r="CK1023" s="5"/>
      <c r="CL1023" s="5"/>
      <c r="CM1023" s="5"/>
      <c r="CN1023" s="5"/>
      <c r="CO1023" s="5"/>
      <c r="CP1023" s="5"/>
      <c r="CQ1023" s="5"/>
      <c r="CR1023" s="5"/>
      <c r="CS1023" s="5"/>
      <c r="CT1023" s="5"/>
      <c r="CU1023" s="5"/>
      <c r="CV1023" s="5"/>
      <c r="CW1023" s="5"/>
      <c r="CX1023" s="5"/>
      <c r="CY1023" s="5"/>
      <c r="CZ1023" s="5"/>
      <c r="DA1023" s="5"/>
      <c r="DB1023" s="5"/>
      <c r="DC1023" s="5"/>
      <c r="DD1023" s="5"/>
      <c r="DE1023" s="5"/>
      <c r="DF1023" s="5"/>
      <c r="DG1023" s="5"/>
      <c r="DH1023" s="5"/>
      <c r="DI1023" s="5"/>
      <c r="DJ1023" s="5"/>
      <c r="DK1023" s="5"/>
      <c r="DL1023" s="5"/>
      <c r="DM1023" s="5"/>
      <c r="DN1023" s="5"/>
      <c r="DO1023" s="5"/>
      <c r="DP1023" s="5"/>
      <c r="DQ1023" s="5"/>
      <c r="DR1023" s="5"/>
      <c r="DS1023" s="5"/>
      <c r="DT1023" s="5"/>
      <c r="DU1023" s="5"/>
      <c r="DV1023" s="5"/>
      <c r="DW1023" s="5"/>
      <c r="DX1023" s="5"/>
      <c r="DY1023" s="5"/>
      <c r="DZ1023" s="5"/>
      <c r="EA1023" s="5"/>
      <c r="EB1023" s="5"/>
      <c r="EC1023" s="5"/>
      <c r="ED1023" s="5"/>
      <c r="EE1023" s="5"/>
      <c r="EF1023" s="5"/>
      <c r="EG1023" s="5"/>
      <c r="EH1023" s="5"/>
      <c r="EI1023" s="5"/>
      <c r="EJ1023" s="5"/>
      <c r="EK1023" s="5"/>
      <c r="EL1023" s="5"/>
      <c r="EM1023" s="5"/>
      <c r="EN1023" s="5"/>
      <c r="EO1023" s="5"/>
      <c r="EP1023" s="5"/>
      <c r="EQ1023" s="5"/>
      <c r="ER1023" s="5"/>
      <c r="ES1023" s="5"/>
      <c r="ET1023" s="5"/>
      <c r="EU1023" s="5"/>
      <c r="EV1023" s="5"/>
      <c r="EW1023" s="5"/>
      <c r="EX1023" s="5"/>
      <c r="EY1023" s="5"/>
      <c r="EZ1023" s="5"/>
      <c r="FA1023" s="5"/>
      <c r="FB1023" s="5"/>
      <c r="FC1023" s="5"/>
      <c r="FD1023" s="5"/>
      <c r="FE1023" s="5"/>
      <c r="FF1023" s="5"/>
      <c r="FG1023" s="5"/>
      <c r="FH1023" s="5"/>
      <c r="FI1023" s="5"/>
      <c r="FJ1023" s="5"/>
      <c r="FK1023" s="5"/>
      <c r="FL1023" s="5"/>
      <c r="FM1023" s="5"/>
      <c r="FN1023" s="5"/>
      <c r="FO1023" s="5"/>
      <c r="FP1023" s="5"/>
      <c r="FQ1023" s="5"/>
      <c r="FR1023" s="5"/>
      <c r="FS1023" s="5"/>
      <c r="FT1023" s="5"/>
      <c r="FU1023" s="5"/>
      <c r="FV1023" s="5"/>
      <c r="FW1023" s="5"/>
      <c r="FX1023" s="5"/>
      <c r="FY1023" s="5"/>
      <c r="FZ1023" s="5"/>
      <c r="GA1023" s="5"/>
      <c r="GB1023" s="5"/>
      <c r="GC1023" s="5"/>
      <c r="GD1023" s="5"/>
      <c r="GE1023" s="5"/>
      <c r="GF1023" s="5"/>
      <c r="GG1023" s="5"/>
      <c r="GH1023" s="5"/>
      <c r="GI1023" s="5"/>
      <c r="GJ1023" s="5"/>
      <c r="GK1023" s="5"/>
      <c r="GL1023" s="5"/>
      <c r="GM1023" s="5"/>
      <c r="GN1023" s="5"/>
      <c r="GO1023" s="5"/>
      <c r="GP1023" s="5"/>
      <c r="GQ1023" s="5"/>
      <c r="GR1023" s="5"/>
      <c r="GS1023" s="5"/>
      <c r="GT1023" s="5"/>
      <c r="GU1023" s="5"/>
      <c r="GV1023" s="5"/>
      <c r="GW1023" s="5"/>
      <c r="GX1023" s="5"/>
      <c r="GY1023" s="5"/>
      <c r="GZ1023" s="5"/>
      <c r="HA1023" s="5"/>
      <c r="HB1023" s="5"/>
      <c r="HC1023" s="5"/>
      <c r="HD1023" s="5"/>
      <c r="HE1023" s="5"/>
      <c r="HF1023" s="5"/>
      <c r="HG1023" s="5"/>
      <c r="HH1023" s="5"/>
      <c r="HI1023" s="5"/>
      <c r="HJ1023" s="5"/>
      <c r="HK1023" s="5"/>
      <c r="HL1023" s="5"/>
      <c r="HM1023" s="5"/>
      <c r="HN1023" s="5"/>
      <c r="HO1023" s="5"/>
      <c r="HP1023" s="5"/>
      <c r="HQ1023" s="5"/>
      <c r="HR1023" s="5"/>
      <c r="HS1023" s="5"/>
      <c r="HT1023" s="5"/>
      <c r="HU1023" s="5"/>
      <c r="HV1023" s="5"/>
      <c r="HW1023" s="5"/>
      <c r="HX1023" s="5"/>
      <c r="HY1023" s="5"/>
      <c r="HZ1023" s="5"/>
      <c r="IA1023" s="5"/>
      <c r="IB1023" s="5"/>
      <c r="IC1023" s="5"/>
      <c r="ID1023" s="5"/>
      <c r="IE1023" s="5"/>
      <c r="IF1023" s="5"/>
      <c r="IG1023" s="5"/>
      <c r="IH1023" s="5"/>
      <c r="II1023" s="5"/>
      <c r="IJ1023" s="5"/>
      <c r="IK1023" s="5"/>
      <c r="IL1023" s="5"/>
      <c r="IM1023" s="5"/>
      <c r="IN1023" s="5"/>
      <c r="IO1023" s="5"/>
      <c r="IP1023" s="5"/>
      <c r="IQ1023" s="5"/>
      <c r="IR1023" s="5"/>
      <c r="IS1023" s="5"/>
      <c r="IT1023" s="5"/>
      <c r="IU1023" s="5"/>
      <c r="IV1023" s="5"/>
    </row>
    <row r="1025" spans="1:256" s="210" customFormat="1">
      <c r="A1025" s="122"/>
      <c r="B1025" s="116"/>
      <c r="C1025" s="117"/>
      <c r="D1025" s="118"/>
      <c r="E1025" s="119"/>
      <c r="F1025" s="120"/>
      <c r="G1025" s="121"/>
      <c r="H1025" s="6"/>
      <c r="I1025" s="40"/>
      <c r="J1025" s="41"/>
      <c r="K1025" s="42"/>
      <c r="L1025" s="38"/>
      <c r="N1025" s="39"/>
      <c r="O1025" s="39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/>
      <c r="BW1025" s="5"/>
      <c r="BX1025" s="5"/>
      <c r="BY1025" s="5"/>
      <c r="BZ1025" s="5"/>
      <c r="CA1025" s="5"/>
      <c r="CB1025" s="5"/>
      <c r="CC1025" s="5"/>
      <c r="CD1025" s="5"/>
      <c r="CE1025" s="5"/>
      <c r="CF1025" s="5"/>
      <c r="CG1025" s="5"/>
      <c r="CH1025" s="5"/>
      <c r="CI1025" s="5"/>
      <c r="CJ1025" s="5"/>
      <c r="CK1025" s="5"/>
      <c r="CL1025" s="5"/>
      <c r="CM1025" s="5"/>
      <c r="CN1025" s="5"/>
      <c r="CO1025" s="5"/>
      <c r="CP1025" s="5"/>
      <c r="CQ1025" s="5"/>
      <c r="CR1025" s="5"/>
      <c r="CS1025" s="5"/>
      <c r="CT1025" s="5"/>
      <c r="CU1025" s="5"/>
      <c r="CV1025" s="5"/>
      <c r="CW1025" s="5"/>
      <c r="CX1025" s="5"/>
      <c r="CY1025" s="5"/>
      <c r="CZ1025" s="5"/>
      <c r="DA1025" s="5"/>
      <c r="DB1025" s="5"/>
      <c r="DC1025" s="5"/>
      <c r="DD1025" s="5"/>
      <c r="DE1025" s="5"/>
      <c r="DF1025" s="5"/>
      <c r="DG1025" s="5"/>
      <c r="DH1025" s="5"/>
      <c r="DI1025" s="5"/>
      <c r="DJ1025" s="5"/>
      <c r="DK1025" s="5"/>
      <c r="DL1025" s="5"/>
      <c r="DM1025" s="5"/>
      <c r="DN1025" s="5"/>
      <c r="DO1025" s="5"/>
      <c r="DP1025" s="5"/>
      <c r="DQ1025" s="5"/>
      <c r="DR1025" s="5"/>
      <c r="DS1025" s="5"/>
      <c r="DT1025" s="5"/>
      <c r="DU1025" s="5"/>
      <c r="DV1025" s="5"/>
      <c r="DW1025" s="5"/>
      <c r="DX1025" s="5"/>
      <c r="DY1025" s="5"/>
      <c r="DZ1025" s="5"/>
      <c r="EA1025" s="5"/>
      <c r="EB1025" s="5"/>
      <c r="EC1025" s="5"/>
      <c r="ED1025" s="5"/>
      <c r="EE1025" s="5"/>
      <c r="EF1025" s="5"/>
      <c r="EG1025" s="5"/>
      <c r="EH1025" s="5"/>
      <c r="EI1025" s="5"/>
      <c r="EJ1025" s="5"/>
      <c r="EK1025" s="5"/>
      <c r="EL1025" s="5"/>
      <c r="EM1025" s="5"/>
      <c r="EN1025" s="5"/>
      <c r="EO1025" s="5"/>
      <c r="EP1025" s="5"/>
      <c r="EQ1025" s="5"/>
      <c r="ER1025" s="5"/>
      <c r="ES1025" s="5"/>
      <c r="ET1025" s="5"/>
      <c r="EU1025" s="5"/>
      <c r="EV1025" s="5"/>
      <c r="EW1025" s="5"/>
      <c r="EX1025" s="5"/>
      <c r="EY1025" s="5"/>
      <c r="EZ1025" s="5"/>
      <c r="FA1025" s="5"/>
      <c r="FB1025" s="5"/>
      <c r="FC1025" s="5"/>
      <c r="FD1025" s="5"/>
      <c r="FE1025" s="5"/>
      <c r="FF1025" s="5"/>
      <c r="FG1025" s="5"/>
      <c r="FH1025" s="5"/>
      <c r="FI1025" s="5"/>
      <c r="FJ1025" s="5"/>
      <c r="FK1025" s="5"/>
      <c r="FL1025" s="5"/>
      <c r="FM1025" s="5"/>
      <c r="FN1025" s="5"/>
      <c r="FO1025" s="5"/>
      <c r="FP1025" s="5"/>
      <c r="FQ1025" s="5"/>
      <c r="FR1025" s="5"/>
      <c r="FS1025" s="5"/>
      <c r="FT1025" s="5"/>
      <c r="FU1025" s="5"/>
      <c r="FV1025" s="5"/>
      <c r="FW1025" s="5"/>
      <c r="FX1025" s="5"/>
      <c r="FY1025" s="5"/>
      <c r="FZ1025" s="5"/>
      <c r="GA1025" s="5"/>
      <c r="GB1025" s="5"/>
      <c r="GC1025" s="5"/>
      <c r="GD1025" s="5"/>
      <c r="GE1025" s="5"/>
      <c r="GF1025" s="5"/>
      <c r="GG1025" s="5"/>
      <c r="GH1025" s="5"/>
      <c r="GI1025" s="5"/>
      <c r="GJ1025" s="5"/>
      <c r="GK1025" s="5"/>
      <c r="GL1025" s="5"/>
      <c r="GM1025" s="5"/>
      <c r="GN1025" s="5"/>
      <c r="GO1025" s="5"/>
      <c r="GP1025" s="5"/>
      <c r="GQ1025" s="5"/>
      <c r="GR1025" s="5"/>
      <c r="GS1025" s="5"/>
      <c r="GT1025" s="5"/>
      <c r="GU1025" s="5"/>
      <c r="GV1025" s="5"/>
      <c r="GW1025" s="5"/>
      <c r="GX1025" s="5"/>
      <c r="GY1025" s="5"/>
      <c r="GZ1025" s="5"/>
      <c r="HA1025" s="5"/>
      <c r="HB1025" s="5"/>
      <c r="HC1025" s="5"/>
      <c r="HD1025" s="5"/>
      <c r="HE1025" s="5"/>
      <c r="HF1025" s="5"/>
      <c r="HG1025" s="5"/>
      <c r="HH1025" s="5"/>
      <c r="HI1025" s="5"/>
      <c r="HJ1025" s="5"/>
      <c r="HK1025" s="5"/>
      <c r="HL1025" s="5"/>
      <c r="HM1025" s="5"/>
      <c r="HN1025" s="5"/>
      <c r="HO1025" s="5"/>
      <c r="HP1025" s="5"/>
      <c r="HQ1025" s="5"/>
      <c r="HR1025" s="5"/>
      <c r="HS1025" s="5"/>
      <c r="HT1025" s="5"/>
      <c r="HU1025" s="5"/>
      <c r="HV1025" s="5"/>
      <c r="HW1025" s="5"/>
      <c r="HX1025" s="5"/>
      <c r="HY1025" s="5"/>
      <c r="HZ1025" s="5"/>
      <c r="IA1025" s="5"/>
      <c r="IB1025" s="5"/>
      <c r="IC1025" s="5"/>
      <c r="ID1025" s="5"/>
      <c r="IE1025" s="5"/>
      <c r="IF1025" s="5"/>
      <c r="IG1025" s="5"/>
      <c r="IH1025" s="5"/>
      <c r="II1025" s="5"/>
      <c r="IJ1025" s="5"/>
      <c r="IK1025" s="5"/>
      <c r="IL1025" s="5"/>
      <c r="IM1025" s="5"/>
      <c r="IN1025" s="5"/>
      <c r="IO1025" s="5"/>
      <c r="IP1025" s="5"/>
      <c r="IQ1025" s="5"/>
      <c r="IR1025" s="5"/>
      <c r="IS1025" s="5"/>
      <c r="IT1025" s="5"/>
      <c r="IU1025" s="5"/>
      <c r="IV1025" s="5"/>
    </row>
    <row r="1026" spans="1:256" s="210" customFormat="1">
      <c r="A1026" s="122"/>
      <c r="B1026" s="116"/>
      <c r="C1026" s="117"/>
      <c r="D1026" s="118"/>
      <c r="E1026" s="119"/>
      <c r="F1026" s="120"/>
      <c r="G1026" s="121"/>
      <c r="H1026" s="6"/>
      <c r="I1026" s="40"/>
      <c r="J1026" s="41"/>
      <c r="K1026" s="42"/>
      <c r="L1026" s="38"/>
      <c r="N1026" s="39"/>
      <c r="O1026" s="39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5"/>
      <c r="DW1026" s="5"/>
      <c r="DX1026" s="5"/>
      <c r="DY1026" s="5"/>
      <c r="DZ1026" s="5"/>
      <c r="EA1026" s="5"/>
      <c r="EB1026" s="5"/>
      <c r="EC1026" s="5"/>
      <c r="ED1026" s="5"/>
      <c r="EE1026" s="5"/>
      <c r="EF1026" s="5"/>
      <c r="EG1026" s="5"/>
      <c r="EH1026" s="5"/>
      <c r="EI1026" s="5"/>
      <c r="EJ1026" s="5"/>
      <c r="EK1026" s="5"/>
      <c r="EL1026" s="5"/>
      <c r="EM1026" s="5"/>
      <c r="EN1026" s="5"/>
      <c r="EO1026" s="5"/>
      <c r="EP1026" s="5"/>
      <c r="EQ1026" s="5"/>
      <c r="ER1026" s="5"/>
      <c r="ES1026" s="5"/>
      <c r="ET1026" s="5"/>
      <c r="EU1026" s="5"/>
      <c r="EV1026" s="5"/>
      <c r="EW1026" s="5"/>
      <c r="EX1026" s="5"/>
      <c r="EY1026" s="5"/>
      <c r="EZ1026" s="5"/>
      <c r="FA1026" s="5"/>
      <c r="FB1026" s="5"/>
      <c r="FC1026" s="5"/>
      <c r="FD1026" s="5"/>
      <c r="FE1026" s="5"/>
      <c r="FF1026" s="5"/>
      <c r="FG1026" s="5"/>
      <c r="FH1026" s="5"/>
      <c r="FI1026" s="5"/>
      <c r="FJ1026" s="5"/>
      <c r="FK1026" s="5"/>
      <c r="FL1026" s="5"/>
      <c r="FM1026" s="5"/>
      <c r="FN1026" s="5"/>
      <c r="FO1026" s="5"/>
      <c r="FP1026" s="5"/>
      <c r="FQ1026" s="5"/>
      <c r="FR1026" s="5"/>
      <c r="FS1026" s="5"/>
      <c r="FT1026" s="5"/>
      <c r="FU1026" s="5"/>
      <c r="FV1026" s="5"/>
      <c r="FW1026" s="5"/>
      <c r="FX1026" s="5"/>
      <c r="FY1026" s="5"/>
      <c r="FZ1026" s="5"/>
      <c r="GA1026" s="5"/>
      <c r="GB1026" s="5"/>
      <c r="GC1026" s="5"/>
      <c r="GD1026" s="5"/>
      <c r="GE1026" s="5"/>
      <c r="GF1026" s="5"/>
      <c r="GG1026" s="5"/>
      <c r="GH1026" s="5"/>
      <c r="GI1026" s="5"/>
      <c r="GJ1026" s="5"/>
      <c r="GK1026" s="5"/>
      <c r="GL1026" s="5"/>
      <c r="GM1026" s="5"/>
      <c r="GN1026" s="5"/>
      <c r="GO1026" s="5"/>
      <c r="GP1026" s="5"/>
      <c r="GQ1026" s="5"/>
      <c r="GR1026" s="5"/>
      <c r="GS1026" s="5"/>
      <c r="GT1026" s="5"/>
      <c r="GU1026" s="5"/>
      <c r="GV1026" s="5"/>
      <c r="GW1026" s="5"/>
      <c r="GX1026" s="5"/>
      <c r="GY1026" s="5"/>
      <c r="GZ1026" s="5"/>
      <c r="HA1026" s="5"/>
      <c r="HB1026" s="5"/>
      <c r="HC1026" s="5"/>
      <c r="HD1026" s="5"/>
      <c r="HE1026" s="5"/>
      <c r="HF1026" s="5"/>
      <c r="HG1026" s="5"/>
      <c r="HH1026" s="5"/>
      <c r="HI1026" s="5"/>
      <c r="HJ1026" s="5"/>
      <c r="HK1026" s="5"/>
      <c r="HL1026" s="5"/>
      <c r="HM1026" s="5"/>
      <c r="HN1026" s="5"/>
      <c r="HO1026" s="5"/>
      <c r="HP1026" s="5"/>
      <c r="HQ1026" s="5"/>
      <c r="HR1026" s="5"/>
      <c r="HS1026" s="5"/>
      <c r="HT1026" s="5"/>
      <c r="HU1026" s="5"/>
      <c r="HV1026" s="5"/>
      <c r="HW1026" s="5"/>
      <c r="HX1026" s="5"/>
      <c r="HY1026" s="5"/>
      <c r="HZ1026" s="5"/>
      <c r="IA1026" s="5"/>
      <c r="IB1026" s="5"/>
      <c r="IC1026" s="5"/>
      <c r="ID1026" s="5"/>
      <c r="IE1026" s="5"/>
      <c r="IF1026" s="5"/>
      <c r="IG1026" s="5"/>
      <c r="IH1026" s="5"/>
      <c r="II1026" s="5"/>
      <c r="IJ1026" s="5"/>
      <c r="IK1026" s="5"/>
      <c r="IL1026" s="5"/>
      <c r="IM1026" s="5"/>
      <c r="IN1026" s="5"/>
      <c r="IO1026" s="5"/>
      <c r="IP1026" s="5"/>
      <c r="IQ1026" s="5"/>
      <c r="IR1026" s="5"/>
      <c r="IS1026" s="5"/>
      <c r="IT1026" s="5"/>
      <c r="IU1026" s="5"/>
      <c r="IV1026" s="5"/>
    </row>
    <row r="1028" spans="1:256" s="210" customFormat="1">
      <c r="A1028" s="122"/>
      <c r="B1028" s="116"/>
      <c r="C1028" s="117"/>
      <c r="D1028" s="118"/>
      <c r="E1028" s="119"/>
      <c r="F1028" s="120"/>
      <c r="G1028" s="121"/>
      <c r="H1028" s="6"/>
      <c r="I1028" s="40"/>
      <c r="J1028" s="41"/>
      <c r="K1028" s="42"/>
      <c r="L1028" s="38"/>
      <c r="N1028" s="39"/>
      <c r="O1028" s="39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  <c r="BW1028" s="5"/>
      <c r="BX1028" s="5"/>
      <c r="BY1028" s="5"/>
      <c r="BZ1028" s="5"/>
      <c r="CA1028" s="5"/>
      <c r="CB1028" s="5"/>
      <c r="CC1028" s="5"/>
      <c r="CD1028" s="5"/>
      <c r="CE1028" s="5"/>
      <c r="CF1028" s="5"/>
      <c r="CG1028" s="5"/>
      <c r="CH1028" s="5"/>
      <c r="CI1028" s="5"/>
      <c r="CJ1028" s="5"/>
      <c r="CK1028" s="5"/>
      <c r="CL1028" s="5"/>
      <c r="CM1028" s="5"/>
      <c r="CN1028" s="5"/>
      <c r="CO1028" s="5"/>
      <c r="CP1028" s="5"/>
      <c r="CQ1028" s="5"/>
      <c r="CR1028" s="5"/>
      <c r="CS1028" s="5"/>
      <c r="CT1028" s="5"/>
      <c r="CU1028" s="5"/>
      <c r="CV1028" s="5"/>
      <c r="CW1028" s="5"/>
      <c r="CX1028" s="5"/>
      <c r="CY1028" s="5"/>
      <c r="CZ1028" s="5"/>
      <c r="DA1028" s="5"/>
      <c r="DB1028" s="5"/>
      <c r="DC1028" s="5"/>
      <c r="DD1028" s="5"/>
      <c r="DE1028" s="5"/>
      <c r="DF1028" s="5"/>
      <c r="DG1028" s="5"/>
      <c r="DH1028" s="5"/>
      <c r="DI1028" s="5"/>
      <c r="DJ1028" s="5"/>
      <c r="DK1028" s="5"/>
      <c r="DL1028" s="5"/>
      <c r="DM1028" s="5"/>
      <c r="DN1028" s="5"/>
      <c r="DO1028" s="5"/>
      <c r="DP1028" s="5"/>
      <c r="DQ1028" s="5"/>
      <c r="DR1028" s="5"/>
      <c r="DS1028" s="5"/>
      <c r="DT1028" s="5"/>
      <c r="DU1028" s="5"/>
      <c r="DV1028" s="5"/>
      <c r="DW1028" s="5"/>
      <c r="DX1028" s="5"/>
      <c r="DY1028" s="5"/>
      <c r="DZ1028" s="5"/>
      <c r="EA1028" s="5"/>
      <c r="EB1028" s="5"/>
      <c r="EC1028" s="5"/>
      <c r="ED1028" s="5"/>
      <c r="EE1028" s="5"/>
      <c r="EF1028" s="5"/>
      <c r="EG1028" s="5"/>
      <c r="EH1028" s="5"/>
      <c r="EI1028" s="5"/>
      <c r="EJ1028" s="5"/>
      <c r="EK1028" s="5"/>
      <c r="EL1028" s="5"/>
      <c r="EM1028" s="5"/>
      <c r="EN1028" s="5"/>
      <c r="EO1028" s="5"/>
      <c r="EP1028" s="5"/>
      <c r="EQ1028" s="5"/>
      <c r="ER1028" s="5"/>
      <c r="ES1028" s="5"/>
      <c r="ET1028" s="5"/>
      <c r="EU1028" s="5"/>
      <c r="EV1028" s="5"/>
      <c r="EW1028" s="5"/>
      <c r="EX1028" s="5"/>
      <c r="EY1028" s="5"/>
      <c r="EZ1028" s="5"/>
      <c r="FA1028" s="5"/>
      <c r="FB1028" s="5"/>
      <c r="FC1028" s="5"/>
      <c r="FD1028" s="5"/>
      <c r="FE1028" s="5"/>
      <c r="FF1028" s="5"/>
      <c r="FG1028" s="5"/>
      <c r="FH1028" s="5"/>
      <c r="FI1028" s="5"/>
      <c r="FJ1028" s="5"/>
      <c r="FK1028" s="5"/>
      <c r="FL1028" s="5"/>
      <c r="FM1028" s="5"/>
      <c r="FN1028" s="5"/>
      <c r="FO1028" s="5"/>
      <c r="FP1028" s="5"/>
      <c r="FQ1028" s="5"/>
      <c r="FR1028" s="5"/>
      <c r="FS1028" s="5"/>
      <c r="FT1028" s="5"/>
      <c r="FU1028" s="5"/>
      <c r="FV1028" s="5"/>
      <c r="FW1028" s="5"/>
      <c r="FX1028" s="5"/>
      <c r="FY1028" s="5"/>
      <c r="FZ1028" s="5"/>
      <c r="GA1028" s="5"/>
      <c r="GB1028" s="5"/>
      <c r="GC1028" s="5"/>
      <c r="GD1028" s="5"/>
      <c r="GE1028" s="5"/>
      <c r="GF1028" s="5"/>
      <c r="GG1028" s="5"/>
      <c r="GH1028" s="5"/>
      <c r="GI1028" s="5"/>
      <c r="GJ1028" s="5"/>
      <c r="GK1028" s="5"/>
      <c r="GL1028" s="5"/>
      <c r="GM1028" s="5"/>
      <c r="GN1028" s="5"/>
      <c r="GO1028" s="5"/>
      <c r="GP1028" s="5"/>
      <c r="GQ1028" s="5"/>
      <c r="GR1028" s="5"/>
      <c r="GS1028" s="5"/>
      <c r="GT1028" s="5"/>
      <c r="GU1028" s="5"/>
      <c r="GV1028" s="5"/>
      <c r="GW1028" s="5"/>
      <c r="GX1028" s="5"/>
      <c r="GY1028" s="5"/>
      <c r="GZ1028" s="5"/>
      <c r="HA1028" s="5"/>
      <c r="HB1028" s="5"/>
      <c r="HC1028" s="5"/>
      <c r="HD1028" s="5"/>
      <c r="HE1028" s="5"/>
      <c r="HF1028" s="5"/>
      <c r="HG1028" s="5"/>
      <c r="HH1028" s="5"/>
      <c r="HI1028" s="5"/>
      <c r="HJ1028" s="5"/>
      <c r="HK1028" s="5"/>
      <c r="HL1028" s="5"/>
      <c r="HM1028" s="5"/>
      <c r="HN1028" s="5"/>
      <c r="HO1028" s="5"/>
      <c r="HP1028" s="5"/>
      <c r="HQ1028" s="5"/>
      <c r="HR1028" s="5"/>
      <c r="HS1028" s="5"/>
      <c r="HT1028" s="5"/>
      <c r="HU1028" s="5"/>
      <c r="HV1028" s="5"/>
      <c r="HW1028" s="5"/>
      <c r="HX1028" s="5"/>
      <c r="HY1028" s="5"/>
      <c r="HZ1028" s="5"/>
      <c r="IA1028" s="5"/>
      <c r="IB1028" s="5"/>
      <c r="IC1028" s="5"/>
      <c r="ID1028" s="5"/>
      <c r="IE1028" s="5"/>
      <c r="IF1028" s="5"/>
      <c r="IG1028" s="5"/>
      <c r="IH1028" s="5"/>
      <c r="II1028" s="5"/>
      <c r="IJ1028" s="5"/>
      <c r="IK1028" s="5"/>
      <c r="IL1028" s="5"/>
      <c r="IM1028" s="5"/>
      <c r="IN1028" s="5"/>
      <c r="IO1028" s="5"/>
      <c r="IP1028" s="5"/>
      <c r="IQ1028" s="5"/>
      <c r="IR1028" s="5"/>
      <c r="IS1028" s="5"/>
      <c r="IT1028" s="5"/>
      <c r="IU1028" s="5"/>
      <c r="IV1028" s="5"/>
    </row>
    <row r="1030" spans="1:256" s="210" customFormat="1">
      <c r="A1030" s="122"/>
      <c r="B1030" s="116"/>
      <c r="C1030" s="117"/>
      <c r="D1030" s="118"/>
      <c r="E1030" s="119"/>
      <c r="F1030" s="120"/>
      <c r="G1030" s="121"/>
      <c r="H1030" s="6"/>
      <c r="I1030" s="40"/>
      <c r="J1030" s="41"/>
      <c r="K1030" s="42"/>
      <c r="L1030" s="38"/>
      <c r="N1030" s="39"/>
      <c r="O1030" s="39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5"/>
      <c r="DW1030" s="5"/>
      <c r="DX1030" s="5"/>
      <c r="DY1030" s="5"/>
      <c r="DZ1030" s="5"/>
      <c r="EA1030" s="5"/>
      <c r="EB1030" s="5"/>
      <c r="EC1030" s="5"/>
      <c r="ED1030" s="5"/>
      <c r="EE1030" s="5"/>
      <c r="EF1030" s="5"/>
      <c r="EG1030" s="5"/>
      <c r="EH1030" s="5"/>
      <c r="EI1030" s="5"/>
      <c r="EJ1030" s="5"/>
      <c r="EK1030" s="5"/>
      <c r="EL1030" s="5"/>
      <c r="EM1030" s="5"/>
      <c r="EN1030" s="5"/>
      <c r="EO1030" s="5"/>
      <c r="EP1030" s="5"/>
      <c r="EQ1030" s="5"/>
      <c r="ER1030" s="5"/>
      <c r="ES1030" s="5"/>
      <c r="ET1030" s="5"/>
      <c r="EU1030" s="5"/>
      <c r="EV1030" s="5"/>
      <c r="EW1030" s="5"/>
      <c r="EX1030" s="5"/>
      <c r="EY1030" s="5"/>
      <c r="EZ1030" s="5"/>
      <c r="FA1030" s="5"/>
      <c r="FB1030" s="5"/>
      <c r="FC1030" s="5"/>
      <c r="FD1030" s="5"/>
      <c r="FE1030" s="5"/>
      <c r="FF1030" s="5"/>
      <c r="FG1030" s="5"/>
      <c r="FH1030" s="5"/>
      <c r="FI1030" s="5"/>
      <c r="FJ1030" s="5"/>
      <c r="FK1030" s="5"/>
      <c r="FL1030" s="5"/>
      <c r="FM1030" s="5"/>
      <c r="FN1030" s="5"/>
      <c r="FO1030" s="5"/>
      <c r="FP1030" s="5"/>
      <c r="FQ1030" s="5"/>
      <c r="FR1030" s="5"/>
      <c r="FS1030" s="5"/>
      <c r="FT1030" s="5"/>
      <c r="FU1030" s="5"/>
      <c r="FV1030" s="5"/>
      <c r="FW1030" s="5"/>
      <c r="FX1030" s="5"/>
      <c r="FY1030" s="5"/>
      <c r="FZ1030" s="5"/>
      <c r="GA1030" s="5"/>
      <c r="GB1030" s="5"/>
      <c r="GC1030" s="5"/>
      <c r="GD1030" s="5"/>
      <c r="GE1030" s="5"/>
      <c r="GF1030" s="5"/>
      <c r="GG1030" s="5"/>
      <c r="GH1030" s="5"/>
      <c r="GI1030" s="5"/>
      <c r="GJ1030" s="5"/>
      <c r="GK1030" s="5"/>
      <c r="GL1030" s="5"/>
      <c r="GM1030" s="5"/>
      <c r="GN1030" s="5"/>
      <c r="GO1030" s="5"/>
      <c r="GP1030" s="5"/>
      <c r="GQ1030" s="5"/>
      <c r="GR1030" s="5"/>
      <c r="GS1030" s="5"/>
      <c r="GT1030" s="5"/>
      <c r="GU1030" s="5"/>
      <c r="GV1030" s="5"/>
      <c r="GW1030" s="5"/>
      <c r="GX1030" s="5"/>
      <c r="GY1030" s="5"/>
      <c r="GZ1030" s="5"/>
      <c r="HA1030" s="5"/>
      <c r="HB1030" s="5"/>
      <c r="HC1030" s="5"/>
      <c r="HD1030" s="5"/>
      <c r="HE1030" s="5"/>
      <c r="HF1030" s="5"/>
      <c r="HG1030" s="5"/>
      <c r="HH1030" s="5"/>
      <c r="HI1030" s="5"/>
      <c r="HJ1030" s="5"/>
      <c r="HK1030" s="5"/>
      <c r="HL1030" s="5"/>
      <c r="HM1030" s="5"/>
      <c r="HN1030" s="5"/>
      <c r="HO1030" s="5"/>
      <c r="HP1030" s="5"/>
      <c r="HQ1030" s="5"/>
      <c r="HR1030" s="5"/>
      <c r="HS1030" s="5"/>
      <c r="HT1030" s="5"/>
      <c r="HU1030" s="5"/>
      <c r="HV1030" s="5"/>
      <c r="HW1030" s="5"/>
      <c r="HX1030" s="5"/>
      <c r="HY1030" s="5"/>
      <c r="HZ1030" s="5"/>
      <c r="IA1030" s="5"/>
      <c r="IB1030" s="5"/>
      <c r="IC1030" s="5"/>
      <c r="ID1030" s="5"/>
      <c r="IE1030" s="5"/>
      <c r="IF1030" s="5"/>
      <c r="IG1030" s="5"/>
      <c r="IH1030" s="5"/>
      <c r="II1030" s="5"/>
      <c r="IJ1030" s="5"/>
      <c r="IK1030" s="5"/>
      <c r="IL1030" s="5"/>
      <c r="IM1030" s="5"/>
      <c r="IN1030" s="5"/>
      <c r="IO1030" s="5"/>
      <c r="IP1030" s="5"/>
      <c r="IQ1030" s="5"/>
      <c r="IR1030" s="5"/>
      <c r="IS1030" s="5"/>
      <c r="IT1030" s="5"/>
      <c r="IU1030" s="5"/>
      <c r="IV1030" s="5"/>
    </row>
    <row r="1032" spans="1:256" s="210" customFormat="1">
      <c r="A1032" s="122"/>
      <c r="B1032" s="116"/>
      <c r="C1032" s="117"/>
      <c r="D1032" s="118"/>
      <c r="E1032" s="119"/>
      <c r="F1032" s="120"/>
      <c r="G1032" s="121"/>
      <c r="H1032" s="6"/>
      <c r="I1032" s="40"/>
      <c r="J1032" s="41"/>
      <c r="K1032" s="42"/>
      <c r="L1032" s="38"/>
      <c r="N1032" s="39"/>
      <c r="O1032" s="39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/>
      <c r="BW1032" s="5"/>
      <c r="BX1032" s="5"/>
      <c r="BY1032" s="5"/>
      <c r="BZ1032" s="5"/>
      <c r="CA1032" s="5"/>
      <c r="CB1032" s="5"/>
      <c r="CC1032" s="5"/>
      <c r="CD1032" s="5"/>
      <c r="CE1032" s="5"/>
      <c r="CF1032" s="5"/>
      <c r="CG1032" s="5"/>
      <c r="CH1032" s="5"/>
      <c r="CI1032" s="5"/>
      <c r="CJ1032" s="5"/>
      <c r="CK1032" s="5"/>
      <c r="CL1032" s="5"/>
      <c r="CM1032" s="5"/>
      <c r="CN1032" s="5"/>
      <c r="CO1032" s="5"/>
      <c r="CP1032" s="5"/>
      <c r="CQ1032" s="5"/>
      <c r="CR1032" s="5"/>
      <c r="CS1032" s="5"/>
      <c r="CT1032" s="5"/>
      <c r="CU1032" s="5"/>
      <c r="CV1032" s="5"/>
      <c r="CW1032" s="5"/>
      <c r="CX1032" s="5"/>
      <c r="CY1032" s="5"/>
      <c r="CZ1032" s="5"/>
      <c r="DA1032" s="5"/>
      <c r="DB1032" s="5"/>
      <c r="DC1032" s="5"/>
      <c r="DD1032" s="5"/>
      <c r="DE1032" s="5"/>
      <c r="DF1032" s="5"/>
      <c r="DG1032" s="5"/>
      <c r="DH1032" s="5"/>
      <c r="DI1032" s="5"/>
      <c r="DJ1032" s="5"/>
      <c r="DK1032" s="5"/>
      <c r="DL1032" s="5"/>
      <c r="DM1032" s="5"/>
      <c r="DN1032" s="5"/>
      <c r="DO1032" s="5"/>
      <c r="DP1032" s="5"/>
      <c r="DQ1032" s="5"/>
      <c r="DR1032" s="5"/>
      <c r="DS1032" s="5"/>
      <c r="DT1032" s="5"/>
      <c r="DU1032" s="5"/>
      <c r="DV1032" s="5"/>
      <c r="DW1032" s="5"/>
      <c r="DX1032" s="5"/>
      <c r="DY1032" s="5"/>
      <c r="DZ1032" s="5"/>
      <c r="EA1032" s="5"/>
      <c r="EB1032" s="5"/>
      <c r="EC1032" s="5"/>
      <c r="ED1032" s="5"/>
      <c r="EE1032" s="5"/>
      <c r="EF1032" s="5"/>
      <c r="EG1032" s="5"/>
      <c r="EH1032" s="5"/>
      <c r="EI1032" s="5"/>
      <c r="EJ1032" s="5"/>
      <c r="EK1032" s="5"/>
      <c r="EL1032" s="5"/>
      <c r="EM1032" s="5"/>
      <c r="EN1032" s="5"/>
      <c r="EO1032" s="5"/>
      <c r="EP1032" s="5"/>
      <c r="EQ1032" s="5"/>
      <c r="ER1032" s="5"/>
      <c r="ES1032" s="5"/>
      <c r="ET1032" s="5"/>
      <c r="EU1032" s="5"/>
      <c r="EV1032" s="5"/>
      <c r="EW1032" s="5"/>
      <c r="EX1032" s="5"/>
      <c r="EY1032" s="5"/>
      <c r="EZ1032" s="5"/>
      <c r="FA1032" s="5"/>
      <c r="FB1032" s="5"/>
      <c r="FC1032" s="5"/>
      <c r="FD1032" s="5"/>
      <c r="FE1032" s="5"/>
      <c r="FF1032" s="5"/>
      <c r="FG1032" s="5"/>
      <c r="FH1032" s="5"/>
      <c r="FI1032" s="5"/>
      <c r="FJ1032" s="5"/>
      <c r="FK1032" s="5"/>
      <c r="FL1032" s="5"/>
      <c r="FM1032" s="5"/>
      <c r="FN1032" s="5"/>
      <c r="FO1032" s="5"/>
      <c r="FP1032" s="5"/>
      <c r="FQ1032" s="5"/>
      <c r="FR1032" s="5"/>
      <c r="FS1032" s="5"/>
      <c r="FT1032" s="5"/>
      <c r="FU1032" s="5"/>
      <c r="FV1032" s="5"/>
      <c r="FW1032" s="5"/>
      <c r="FX1032" s="5"/>
      <c r="FY1032" s="5"/>
      <c r="FZ1032" s="5"/>
      <c r="GA1032" s="5"/>
      <c r="GB1032" s="5"/>
      <c r="GC1032" s="5"/>
      <c r="GD1032" s="5"/>
      <c r="GE1032" s="5"/>
      <c r="GF1032" s="5"/>
      <c r="GG1032" s="5"/>
      <c r="GH1032" s="5"/>
      <c r="GI1032" s="5"/>
      <c r="GJ1032" s="5"/>
      <c r="GK1032" s="5"/>
      <c r="GL1032" s="5"/>
      <c r="GM1032" s="5"/>
      <c r="GN1032" s="5"/>
      <c r="GO1032" s="5"/>
      <c r="GP1032" s="5"/>
      <c r="GQ1032" s="5"/>
      <c r="GR1032" s="5"/>
      <c r="GS1032" s="5"/>
      <c r="GT1032" s="5"/>
      <c r="GU1032" s="5"/>
      <c r="GV1032" s="5"/>
      <c r="GW1032" s="5"/>
      <c r="GX1032" s="5"/>
      <c r="GY1032" s="5"/>
      <c r="GZ1032" s="5"/>
      <c r="HA1032" s="5"/>
      <c r="HB1032" s="5"/>
      <c r="HC1032" s="5"/>
      <c r="HD1032" s="5"/>
      <c r="HE1032" s="5"/>
      <c r="HF1032" s="5"/>
      <c r="HG1032" s="5"/>
      <c r="HH1032" s="5"/>
      <c r="HI1032" s="5"/>
      <c r="HJ1032" s="5"/>
      <c r="HK1032" s="5"/>
      <c r="HL1032" s="5"/>
      <c r="HM1032" s="5"/>
      <c r="HN1032" s="5"/>
      <c r="HO1032" s="5"/>
      <c r="HP1032" s="5"/>
      <c r="HQ1032" s="5"/>
      <c r="HR1032" s="5"/>
      <c r="HS1032" s="5"/>
      <c r="HT1032" s="5"/>
      <c r="HU1032" s="5"/>
      <c r="HV1032" s="5"/>
      <c r="HW1032" s="5"/>
      <c r="HX1032" s="5"/>
      <c r="HY1032" s="5"/>
      <c r="HZ1032" s="5"/>
      <c r="IA1032" s="5"/>
      <c r="IB1032" s="5"/>
      <c r="IC1032" s="5"/>
      <c r="ID1032" s="5"/>
      <c r="IE1032" s="5"/>
      <c r="IF1032" s="5"/>
      <c r="IG1032" s="5"/>
      <c r="IH1032" s="5"/>
      <c r="II1032" s="5"/>
      <c r="IJ1032" s="5"/>
      <c r="IK1032" s="5"/>
      <c r="IL1032" s="5"/>
      <c r="IM1032" s="5"/>
      <c r="IN1032" s="5"/>
      <c r="IO1032" s="5"/>
      <c r="IP1032" s="5"/>
      <c r="IQ1032" s="5"/>
      <c r="IR1032" s="5"/>
      <c r="IS1032" s="5"/>
      <c r="IT1032" s="5"/>
      <c r="IU1032" s="5"/>
      <c r="IV1032" s="5"/>
    </row>
    <row r="1033" spans="1:256" s="210" customFormat="1">
      <c r="A1033" s="122"/>
      <c r="B1033" s="116"/>
      <c r="C1033" s="117"/>
      <c r="D1033" s="118"/>
      <c r="E1033" s="119"/>
      <c r="F1033" s="120"/>
      <c r="G1033" s="121"/>
      <c r="H1033" s="6"/>
      <c r="I1033" s="40"/>
      <c r="J1033" s="41"/>
      <c r="K1033" s="42"/>
      <c r="L1033" s="38"/>
      <c r="N1033" s="39"/>
      <c r="O1033" s="39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  <c r="BP1033" s="5"/>
      <c r="BQ1033" s="5"/>
      <c r="BR1033" s="5"/>
      <c r="BS1033" s="5"/>
      <c r="BT1033" s="5"/>
      <c r="BU1033" s="5"/>
      <c r="BV1033" s="5"/>
      <c r="BW1033" s="5"/>
      <c r="BX1033" s="5"/>
      <c r="BY1033" s="5"/>
      <c r="BZ1033" s="5"/>
      <c r="CA1033" s="5"/>
      <c r="CB1033" s="5"/>
      <c r="CC1033" s="5"/>
      <c r="CD1033" s="5"/>
      <c r="CE1033" s="5"/>
      <c r="CF1033" s="5"/>
      <c r="CG1033" s="5"/>
      <c r="CH1033" s="5"/>
      <c r="CI1033" s="5"/>
      <c r="CJ1033" s="5"/>
      <c r="CK1033" s="5"/>
      <c r="CL1033" s="5"/>
      <c r="CM1033" s="5"/>
      <c r="CN1033" s="5"/>
      <c r="CO1033" s="5"/>
      <c r="CP1033" s="5"/>
      <c r="CQ1033" s="5"/>
      <c r="CR1033" s="5"/>
      <c r="CS1033" s="5"/>
      <c r="CT1033" s="5"/>
      <c r="CU1033" s="5"/>
      <c r="CV1033" s="5"/>
      <c r="CW1033" s="5"/>
      <c r="CX1033" s="5"/>
      <c r="CY1033" s="5"/>
      <c r="CZ1033" s="5"/>
      <c r="DA1033" s="5"/>
      <c r="DB1033" s="5"/>
      <c r="DC1033" s="5"/>
      <c r="DD1033" s="5"/>
      <c r="DE1033" s="5"/>
      <c r="DF1033" s="5"/>
      <c r="DG1033" s="5"/>
      <c r="DH1033" s="5"/>
      <c r="DI1033" s="5"/>
      <c r="DJ1033" s="5"/>
      <c r="DK1033" s="5"/>
      <c r="DL1033" s="5"/>
      <c r="DM1033" s="5"/>
      <c r="DN1033" s="5"/>
      <c r="DO1033" s="5"/>
      <c r="DP1033" s="5"/>
      <c r="DQ1033" s="5"/>
      <c r="DR1033" s="5"/>
      <c r="DS1033" s="5"/>
      <c r="DT1033" s="5"/>
      <c r="DU1033" s="5"/>
      <c r="DV1033" s="5"/>
      <c r="DW1033" s="5"/>
      <c r="DX1033" s="5"/>
      <c r="DY1033" s="5"/>
      <c r="DZ1033" s="5"/>
      <c r="EA1033" s="5"/>
      <c r="EB1033" s="5"/>
      <c r="EC1033" s="5"/>
      <c r="ED1033" s="5"/>
      <c r="EE1033" s="5"/>
      <c r="EF1033" s="5"/>
      <c r="EG1033" s="5"/>
      <c r="EH1033" s="5"/>
      <c r="EI1033" s="5"/>
      <c r="EJ1033" s="5"/>
      <c r="EK1033" s="5"/>
      <c r="EL1033" s="5"/>
      <c r="EM1033" s="5"/>
      <c r="EN1033" s="5"/>
      <c r="EO1033" s="5"/>
      <c r="EP1033" s="5"/>
      <c r="EQ1033" s="5"/>
      <c r="ER1033" s="5"/>
      <c r="ES1033" s="5"/>
      <c r="ET1033" s="5"/>
      <c r="EU1033" s="5"/>
      <c r="EV1033" s="5"/>
      <c r="EW1033" s="5"/>
      <c r="EX1033" s="5"/>
      <c r="EY1033" s="5"/>
      <c r="EZ1033" s="5"/>
      <c r="FA1033" s="5"/>
      <c r="FB1033" s="5"/>
      <c r="FC1033" s="5"/>
      <c r="FD1033" s="5"/>
      <c r="FE1033" s="5"/>
      <c r="FF1033" s="5"/>
      <c r="FG1033" s="5"/>
      <c r="FH1033" s="5"/>
      <c r="FI1033" s="5"/>
      <c r="FJ1033" s="5"/>
      <c r="FK1033" s="5"/>
      <c r="FL1033" s="5"/>
      <c r="FM1033" s="5"/>
      <c r="FN1033" s="5"/>
      <c r="FO1033" s="5"/>
      <c r="FP1033" s="5"/>
      <c r="FQ1033" s="5"/>
      <c r="FR1033" s="5"/>
      <c r="FS1033" s="5"/>
      <c r="FT1033" s="5"/>
      <c r="FU1033" s="5"/>
      <c r="FV1033" s="5"/>
      <c r="FW1033" s="5"/>
      <c r="FX1033" s="5"/>
      <c r="FY1033" s="5"/>
      <c r="FZ1033" s="5"/>
      <c r="GA1033" s="5"/>
      <c r="GB1033" s="5"/>
      <c r="GC1033" s="5"/>
      <c r="GD1033" s="5"/>
      <c r="GE1033" s="5"/>
      <c r="GF1033" s="5"/>
      <c r="GG1033" s="5"/>
      <c r="GH1033" s="5"/>
      <c r="GI1033" s="5"/>
      <c r="GJ1033" s="5"/>
      <c r="GK1033" s="5"/>
      <c r="GL1033" s="5"/>
      <c r="GM1033" s="5"/>
      <c r="GN1033" s="5"/>
      <c r="GO1033" s="5"/>
      <c r="GP1033" s="5"/>
      <c r="GQ1033" s="5"/>
      <c r="GR1033" s="5"/>
      <c r="GS1033" s="5"/>
      <c r="GT1033" s="5"/>
      <c r="GU1033" s="5"/>
      <c r="GV1033" s="5"/>
      <c r="GW1033" s="5"/>
      <c r="GX1033" s="5"/>
      <c r="GY1033" s="5"/>
      <c r="GZ1033" s="5"/>
      <c r="HA1033" s="5"/>
      <c r="HB1033" s="5"/>
      <c r="HC1033" s="5"/>
      <c r="HD1033" s="5"/>
      <c r="HE1033" s="5"/>
      <c r="HF1033" s="5"/>
      <c r="HG1033" s="5"/>
      <c r="HH1033" s="5"/>
      <c r="HI1033" s="5"/>
      <c r="HJ1033" s="5"/>
      <c r="HK1033" s="5"/>
      <c r="HL1033" s="5"/>
      <c r="HM1033" s="5"/>
      <c r="HN1033" s="5"/>
      <c r="HO1033" s="5"/>
      <c r="HP1033" s="5"/>
      <c r="HQ1033" s="5"/>
      <c r="HR1033" s="5"/>
      <c r="HS1033" s="5"/>
      <c r="HT1033" s="5"/>
      <c r="HU1033" s="5"/>
      <c r="HV1033" s="5"/>
      <c r="HW1033" s="5"/>
      <c r="HX1033" s="5"/>
      <c r="HY1033" s="5"/>
      <c r="HZ1033" s="5"/>
      <c r="IA1033" s="5"/>
      <c r="IB1033" s="5"/>
      <c r="IC1033" s="5"/>
      <c r="ID1033" s="5"/>
      <c r="IE1033" s="5"/>
      <c r="IF1033" s="5"/>
      <c r="IG1033" s="5"/>
      <c r="IH1033" s="5"/>
      <c r="II1033" s="5"/>
      <c r="IJ1033" s="5"/>
      <c r="IK1033" s="5"/>
      <c r="IL1033" s="5"/>
      <c r="IM1033" s="5"/>
      <c r="IN1033" s="5"/>
      <c r="IO1033" s="5"/>
      <c r="IP1033" s="5"/>
      <c r="IQ1033" s="5"/>
      <c r="IR1033" s="5"/>
      <c r="IS1033" s="5"/>
      <c r="IT1033" s="5"/>
      <c r="IU1033" s="5"/>
      <c r="IV1033" s="5"/>
    </row>
    <row r="1035" spans="1:256" s="210" customFormat="1">
      <c r="A1035" s="122"/>
      <c r="B1035" s="116"/>
      <c r="C1035" s="117"/>
      <c r="D1035" s="118"/>
      <c r="E1035" s="119"/>
      <c r="F1035" s="120"/>
      <c r="G1035" s="121"/>
      <c r="H1035" s="6"/>
      <c r="I1035" s="40"/>
      <c r="J1035" s="41"/>
      <c r="K1035" s="42"/>
      <c r="L1035" s="38"/>
      <c r="N1035" s="39"/>
      <c r="O1035" s="39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  <c r="BP1035" s="5"/>
      <c r="BQ1035" s="5"/>
      <c r="BR1035" s="5"/>
      <c r="BS1035" s="5"/>
      <c r="BT1035" s="5"/>
      <c r="BU1035" s="5"/>
      <c r="BV1035" s="5"/>
      <c r="BW1035" s="5"/>
      <c r="BX1035" s="5"/>
      <c r="BY1035" s="5"/>
      <c r="BZ1035" s="5"/>
      <c r="CA1035" s="5"/>
      <c r="CB1035" s="5"/>
      <c r="CC1035" s="5"/>
      <c r="CD1035" s="5"/>
      <c r="CE1035" s="5"/>
      <c r="CF1035" s="5"/>
      <c r="CG1035" s="5"/>
      <c r="CH1035" s="5"/>
      <c r="CI1035" s="5"/>
      <c r="CJ1035" s="5"/>
      <c r="CK1035" s="5"/>
      <c r="CL1035" s="5"/>
      <c r="CM1035" s="5"/>
      <c r="CN1035" s="5"/>
      <c r="CO1035" s="5"/>
      <c r="CP1035" s="5"/>
      <c r="CQ1035" s="5"/>
      <c r="CR1035" s="5"/>
      <c r="CS1035" s="5"/>
      <c r="CT1035" s="5"/>
      <c r="CU1035" s="5"/>
      <c r="CV1035" s="5"/>
      <c r="CW1035" s="5"/>
      <c r="CX1035" s="5"/>
      <c r="CY1035" s="5"/>
      <c r="CZ1035" s="5"/>
      <c r="DA1035" s="5"/>
      <c r="DB1035" s="5"/>
      <c r="DC1035" s="5"/>
      <c r="DD1035" s="5"/>
      <c r="DE1035" s="5"/>
      <c r="DF1035" s="5"/>
      <c r="DG1035" s="5"/>
      <c r="DH1035" s="5"/>
      <c r="DI1035" s="5"/>
      <c r="DJ1035" s="5"/>
      <c r="DK1035" s="5"/>
      <c r="DL1035" s="5"/>
      <c r="DM1035" s="5"/>
      <c r="DN1035" s="5"/>
      <c r="DO1035" s="5"/>
      <c r="DP1035" s="5"/>
      <c r="DQ1035" s="5"/>
      <c r="DR1035" s="5"/>
      <c r="DS1035" s="5"/>
      <c r="DT1035" s="5"/>
      <c r="DU1035" s="5"/>
      <c r="DV1035" s="5"/>
      <c r="DW1035" s="5"/>
      <c r="DX1035" s="5"/>
      <c r="DY1035" s="5"/>
      <c r="DZ1035" s="5"/>
      <c r="EA1035" s="5"/>
      <c r="EB1035" s="5"/>
      <c r="EC1035" s="5"/>
      <c r="ED1035" s="5"/>
      <c r="EE1035" s="5"/>
      <c r="EF1035" s="5"/>
      <c r="EG1035" s="5"/>
      <c r="EH1035" s="5"/>
      <c r="EI1035" s="5"/>
      <c r="EJ1035" s="5"/>
      <c r="EK1035" s="5"/>
      <c r="EL1035" s="5"/>
      <c r="EM1035" s="5"/>
      <c r="EN1035" s="5"/>
      <c r="EO1035" s="5"/>
      <c r="EP1035" s="5"/>
      <c r="EQ1035" s="5"/>
      <c r="ER1035" s="5"/>
      <c r="ES1035" s="5"/>
      <c r="ET1035" s="5"/>
      <c r="EU1035" s="5"/>
      <c r="EV1035" s="5"/>
      <c r="EW1035" s="5"/>
      <c r="EX1035" s="5"/>
      <c r="EY1035" s="5"/>
      <c r="EZ1035" s="5"/>
      <c r="FA1035" s="5"/>
      <c r="FB1035" s="5"/>
      <c r="FC1035" s="5"/>
      <c r="FD1035" s="5"/>
      <c r="FE1035" s="5"/>
      <c r="FF1035" s="5"/>
      <c r="FG1035" s="5"/>
      <c r="FH1035" s="5"/>
      <c r="FI1035" s="5"/>
      <c r="FJ1035" s="5"/>
      <c r="FK1035" s="5"/>
      <c r="FL1035" s="5"/>
      <c r="FM1035" s="5"/>
      <c r="FN1035" s="5"/>
      <c r="FO1035" s="5"/>
      <c r="FP1035" s="5"/>
      <c r="FQ1035" s="5"/>
      <c r="FR1035" s="5"/>
      <c r="FS1035" s="5"/>
      <c r="FT1035" s="5"/>
      <c r="FU1035" s="5"/>
      <c r="FV1035" s="5"/>
      <c r="FW1035" s="5"/>
      <c r="FX1035" s="5"/>
      <c r="FY1035" s="5"/>
      <c r="FZ1035" s="5"/>
      <c r="GA1035" s="5"/>
      <c r="GB1035" s="5"/>
      <c r="GC1035" s="5"/>
      <c r="GD1035" s="5"/>
      <c r="GE1035" s="5"/>
      <c r="GF1035" s="5"/>
      <c r="GG1035" s="5"/>
      <c r="GH1035" s="5"/>
      <c r="GI1035" s="5"/>
      <c r="GJ1035" s="5"/>
      <c r="GK1035" s="5"/>
      <c r="GL1035" s="5"/>
      <c r="GM1035" s="5"/>
      <c r="GN1035" s="5"/>
      <c r="GO1035" s="5"/>
      <c r="GP1035" s="5"/>
      <c r="GQ1035" s="5"/>
      <c r="GR1035" s="5"/>
      <c r="GS1035" s="5"/>
      <c r="GT1035" s="5"/>
      <c r="GU1035" s="5"/>
      <c r="GV1035" s="5"/>
      <c r="GW1035" s="5"/>
      <c r="GX1035" s="5"/>
      <c r="GY1035" s="5"/>
      <c r="GZ1035" s="5"/>
      <c r="HA1035" s="5"/>
      <c r="HB1035" s="5"/>
      <c r="HC1035" s="5"/>
      <c r="HD1035" s="5"/>
      <c r="HE1035" s="5"/>
      <c r="HF1035" s="5"/>
      <c r="HG1035" s="5"/>
      <c r="HH1035" s="5"/>
      <c r="HI1035" s="5"/>
      <c r="HJ1035" s="5"/>
      <c r="HK1035" s="5"/>
      <c r="HL1035" s="5"/>
      <c r="HM1035" s="5"/>
      <c r="HN1035" s="5"/>
      <c r="HO1035" s="5"/>
      <c r="HP1035" s="5"/>
      <c r="HQ1035" s="5"/>
      <c r="HR1035" s="5"/>
      <c r="HS1035" s="5"/>
      <c r="HT1035" s="5"/>
      <c r="HU1035" s="5"/>
      <c r="HV1035" s="5"/>
      <c r="HW1035" s="5"/>
      <c r="HX1035" s="5"/>
      <c r="HY1035" s="5"/>
      <c r="HZ1035" s="5"/>
      <c r="IA1035" s="5"/>
      <c r="IB1035" s="5"/>
      <c r="IC1035" s="5"/>
      <c r="ID1035" s="5"/>
      <c r="IE1035" s="5"/>
      <c r="IF1035" s="5"/>
      <c r="IG1035" s="5"/>
      <c r="IH1035" s="5"/>
      <c r="II1035" s="5"/>
      <c r="IJ1035" s="5"/>
      <c r="IK1035" s="5"/>
      <c r="IL1035" s="5"/>
      <c r="IM1035" s="5"/>
      <c r="IN1035" s="5"/>
      <c r="IO1035" s="5"/>
      <c r="IP1035" s="5"/>
      <c r="IQ1035" s="5"/>
      <c r="IR1035" s="5"/>
      <c r="IS1035" s="5"/>
      <c r="IT1035" s="5"/>
      <c r="IU1035" s="5"/>
      <c r="IV1035" s="5"/>
    </row>
    <row r="1037" spans="1:256" s="210" customFormat="1">
      <c r="A1037" s="122"/>
      <c r="B1037" s="116"/>
      <c r="C1037" s="117"/>
      <c r="D1037" s="118"/>
      <c r="E1037" s="119"/>
      <c r="F1037" s="120"/>
      <c r="G1037" s="121"/>
      <c r="H1037" s="6"/>
      <c r="I1037" s="40"/>
      <c r="J1037" s="41"/>
      <c r="K1037" s="42"/>
      <c r="L1037" s="38"/>
      <c r="N1037" s="39"/>
      <c r="O1037" s="39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/>
      <c r="BV1037" s="5"/>
      <c r="BW1037" s="5"/>
      <c r="BX1037" s="5"/>
      <c r="BY1037" s="5"/>
      <c r="BZ1037" s="5"/>
      <c r="CA1037" s="5"/>
      <c r="CB1037" s="5"/>
      <c r="CC1037" s="5"/>
      <c r="CD1037" s="5"/>
      <c r="CE1037" s="5"/>
      <c r="CF1037" s="5"/>
      <c r="CG1037" s="5"/>
      <c r="CH1037" s="5"/>
      <c r="CI1037" s="5"/>
      <c r="CJ1037" s="5"/>
      <c r="CK1037" s="5"/>
      <c r="CL1037" s="5"/>
      <c r="CM1037" s="5"/>
      <c r="CN1037" s="5"/>
      <c r="CO1037" s="5"/>
      <c r="CP1037" s="5"/>
      <c r="CQ1037" s="5"/>
      <c r="CR1037" s="5"/>
      <c r="CS1037" s="5"/>
      <c r="CT1037" s="5"/>
      <c r="CU1037" s="5"/>
      <c r="CV1037" s="5"/>
      <c r="CW1037" s="5"/>
      <c r="CX1037" s="5"/>
      <c r="CY1037" s="5"/>
      <c r="CZ1037" s="5"/>
      <c r="DA1037" s="5"/>
      <c r="DB1037" s="5"/>
      <c r="DC1037" s="5"/>
      <c r="DD1037" s="5"/>
      <c r="DE1037" s="5"/>
      <c r="DF1037" s="5"/>
      <c r="DG1037" s="5"/>
      <c r="DH1037" s="5"/>
      <c r="DI1037" s="5"/>
      <c r="DJ1037" s="5"/>
      <c r="DK1037" s="5"/>
      <c r="DL1037" s="5"/>
      <c r="DM1037" s="5"/>
      <c r="DN1037" s="5"/>
      <c r="DO1037" s="5"/>
      <c r="DP1037" s="5"/>
      <c r="DQ1037" s="5"/>
      <c r="DR1037" s="5"/>
      <c r="DS1037" s="5"/>
      <c r="DT1037" s="5"/>
      <c r="DU1037" s="5"/>
      <c r="DV1037" s="5"/>
      <c r="DW1037" s="5"/>
      <c r="DX1037" s="5"/>
      <c r="DY1037" s="5"/>
      <c r="DZ1037" s="5"/>
      <c r="EA1037" s="5"/>
      <c r="EB1037" s="5"/>
      <c r="EC1037" s="5"/>
      <c r="ED1037" s="5"/>
      <c r="EE1037" s="5"/>
      <c r="EF1037" s="5"/>
      <c r="EG1037" s="5"/>
      <c r="EH1037" s="5"/>
      <c r="EI1037" s="5"/>
      <c r="EJ1037" s="5"/>
      <c r="EK1037" s="5"/>
      <c r="EL1037" s="5"/>
      <c r="EM1037" s="5"/>
      <c r="EN1037" s="5"/>
      <c r="EO1037" s="5"/>
      <c r="EP1037" s="5"/>
      <c r="EQ1037" s="5"/>
      <c r="ER1037" s="5"/>
      <c r="ES1037" s="5"/>
      <c r="ET1037" s="5"/>
      <c r="EU1037" s="5"/>
      <c r="EV1037" s="5"/>
      <c r="EW1037" s="5"/>
      <c r="EX1037" s="5"/>
      <c r="EY1037" s="5"/>
      <c r="EZ1037" s="5"/>
      <c r="FA1037" s="5"/>
      <c r="FB1037" s="5"/>
      <c r="FC1037" s="5"/>
      <c r="FD1037" s="5"/>
      <c r="FE1037" s="5"/>
      <c r="FF1037" s="5"/>
      <c r="FG1037" s="5"/>
      <c r="FH1037" s="5"/>
      <c r="FI1037" s="5"/>
      <c r="FJ1037" s="5"/>
      <c r="FK1037" s="5"/>
      <c r="FL1037" s="5"/>
      <c r="FM1037" s="5"/>
      <c r="FN1037" s="5"/>
      <c r="FO1037" s="5"/>
      <c r="FP1037" s="5"/>
      <c r="FQ1037" s="5"/>
      <c r="FR1037" s="5"/>
      <c r="FS1037" s="5"/>
      <c r="FT1037" s="5"/>
      <c r="FU1037" s="5"/>
      <c r="FV1037" s="5"/>
      <c r="FW1037" s="5"/>
      <c r="FX1037" s="5"/>
      <c r="FY1037" s="5"/>
      <c r="FZ1037" s="5"/>
      <c r="GA1037" s="5"/>
      <c r="GB1037" s="5"/>
      <c r="GC1037" s="5"/>
      <c r="GD1037" s="5"/>
      <c r="GE1037" s="5"/>
      <c r="GF1037" s="5"/>
      <c r="GG1037" s="5"/>
      <c r="GH1037" s="5"/>
      <c r="GI1037" s="5"/>
      <c r="GJ1037" s="5"/>
      <c r="GK1037" s="5"/>
      <c r="GL1037" s="5"/>
      <c r="GM1037" s="5"/>
      <c r="GN1037" s="5"/>
      <c r="GO1037" s="5"/>
      <c r="GP1037" s="5"/>
      <c r="GQ1037" s="5"/>
      <c r="GR1037" s="5"/>
      <c r="GS1037" s="5"/>
      <c r="GT1037" s="5"/>
      <c r="GU1037" s="5"/>
      <c r="GV1037" s="5"/>
      <c r="GW1037" s="5"/>
      <c r="GX1037" s="5"/>
      <c r="GY1037" s="5"/>
      <c r="GZ1037" s="5"/>
      <c r="HA1037" s="5"/>
      <c r="HB1037" s="5"/>
      <c r="HC1037" s="5"/>
      <c r="HD1037" s="5"/>
      <c r="HE1037" s="5"/>
      <c r="HF1037" s="5"/>
      <c r="HG1037" s="5"/>
      <c r="HH1037" s="5"/>
      <c r="HI1037" s="5"/>
      <c r="HJ1037" s="5"/>
      <c r="HK1037" s="5"/>
      <c r="HL1037" s="5"/>
      <c r="HM1037" s="5"/>
      <c r="HN1037" s="5"/>
      <c r="HO1037" s="5"/>
      <c r="HP1037" s="5"/>
      <c r="HQ1037" s="5"/>
      <c r="HR1037" s="5"/>
      <c r="HS1037" s="5"/>
      <c r="HT1037" s="5"/>
      <c r="HU1037" s="5"/>
      <c r="HV1037" s="5"/>
      <c r="HW1037" s="5"/>
      <c r="HX1037" s="5"/>
      <c r="HY1037" s="5"/>
      <c r="HZ1037" s="5"/>
      <c r="IA1037" s="5"/>
      <c r="IB1037" s="5"/>
      <c r="IC1037" s="5"/>
      <c r="ID1037" s="5"/>
      <c r="IE1037" s="5"/>
      <c r="IF1037" s="5"/>
      <c r="IG1037" s="5"/>
      <c r="IH1037" s="5"/>
      <c r="II1037" s="5"/>
      <c r="IJ1037" s="5"/>
      <c r="IK1037" s="5"/>
      <c r="IL1037" s="5"/>
      <c r="IM1037" s="5"/>
      <c r="IN1037" s="5"/>
      <c r="IO1037" s="5"/>
      <c r="IP1037" s="5"/>
      <c r="IQ1037" s="5"/>
      <c r="IR1037" s="5"/>
      <c r="IS1037" s="5"/>
      <c r="IT1037" s="5"/>
      <c r="IU1037" s="5"/>
      <c r="IV1037" s="5"/>
    </row>
    <row r="1039" spans="1:256" s="210" customFormat="1">
      <c r="A1039" s="122"/>
      <c r="B1039" s="116"/>
      <c r="C1039" s="117"/>
      <c r="D1039" s="118"/>
      <c r="E1039" s="119"/>
      <c r="F1039" s="120"/>
      <c r="G1039" s="121"/>
      <c r="H1039" s="6"/>
      <c r="I1039" s="40"/>
      <c r="J1039" s="41"/>
      <c r="K1039" s="42"/>
      <c r="L1039" s="38"/>
      <c r="N1039" s="39"/>
      <c r="O1039" s="39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  <c r="BW1039" s="5"/>
      <c r="BX1039" s="5"/>
      <c r="BY1039" s="5"/>
      <c r="BZ1039" s="5"/>
      <c r="CA1039" s="5"/>
      <c r="CB1039" s="5"/>
      <c r="CC1039" s="5"/>
      <c r="CD1039" s="5"/>
      <c r="CE1039" s="5"/>
      <c r="CF1039" s="5"/>
      <c r="CG1039" s="5"/>
      <c r="CH1039" s="5"/>
      <c r="CI1039" s="5"/>
      <c r="CJ1039" s="5"/>
      <c r="CK1039" s="5"/>
      <c r="CL1039" s="5"/>
      <c r="CM1039" s="5"/>
      <c r="CN1039" s="5"/>
      <c r="CO1039" s="5"/>
      <c r="CP1039" s="5"/>
      <c r="CQ1039" s="5"/>
      <c r="CR1039" s="5"/>
      <c r="CS1039" s="5"/>
      <c r="CT1039" s="5"/>
      <c r="CU1039" s="5"/>
      <c r="CV1039" s="5"/>
      <c r="CW1039" s="5"/>
      <c r="CX1039" s="5"/>
      <c r="CY1039" s="5"/>
      <c r="CZ1039" s="5"/>
      <c r="DA1039" s="5"/>
      <c r="DB1039" s="5"/>
      <c r="DC1039" s="5"/>
      <c r="DD1039" s="5"/>
      <c r="DE1039" s="5"/>
      <c r="DF1039" s="5"/>
      <c r="DG1039" s="5"/>
      <c r="DH1039" s="5"/>
      <c r="DI1039" s="5"/>
      <c r="DJ1039" s="5"/>
      <c r="DK1039" s="5"/>
      <c r="DL1039" s="5"/>
      <c r="DM1039" s="5"/>
      <c r="DN1039" s="5"/>
      <c r="DO1039" s="5"/>
      <c r="DP1039" s="5"/>
      <c r="DQ1039" s="5"/>
      <c r="DR1039" s="5"/>
      <c r="DS1039" s="5"/>
      <c r="DT1039" s="5"/>
      <c r="DU1039" s="5"/>
      <c r="DV1039" s="5"/>
      <c r="DW1039" s="5"/>
      <c r="DX1039" s="5"/>
      <c r="DY1039" s="5"/>
      <c r="DZ1039" s="5"/>
      <c r="EA1039" s="5"/>
      <c r="EB1039" s="5"/>
      <c r="EC1039" s="5"/>
      <c r="ED1039" s="5"/>
      <c r="EE1039" s="5"/>
      <c r="EF1039" s="5"/>
      <c r="EG1039" s="5"/>
      <c r="EH1039" s="5"/>
      <c r="EI1039" s="5"/>
      <c r="EJ1039" s="5"/>
      <c r="EK1039" s="5"/>
      <c r="EL1039" s="5"/>
      <c r="EM1039" s="5"/>
      <c r="EN1039" s="5"/>
      <c r="EO1039" s="5"/>
      <c r="EP1039" s="5"/>
      <c r="EQ1039" s="5"/>
      <c r="ER1039" s="5"/>
      <c r="ES1039" s="5"/>
      <c r="ET1039" s="5"/>
      <c r="EU1039" s="5"/>
      <c r="EV1039" s="5"/>
      <c r="EW1039" s="5"/>
      <c r="EX1039" s="5"/>
      <c r="EY1039" s="5"/>
      <c r="EZ1039" s="5"/>
      <c r="FA1039" s="5"/>
      <c r="FB1039" s="5"/>
      <c r="FC1039" s="5"/>
      <c r="FD1039" s="5"/>
      <c r="FE1039" s="5"/>
      <c r="FF1039" s="5"/>
      <c r="FG1039" s="5"/>
      <c r="FH1039" s="5"/>
      <c r="FI1039" s="5"/>
      <c r="FJ1039" s="5"/>
      <c r="FK1039" s="5"/>
      <c r="FL1039" s="5"/>
      <c r="FM1039" s="5"/>
      <c r="FN1039" s="5"/>
      <c r="FO1039" s="5"/>
      <c r="FP1039" s="5"/>
      <c r="FQ1039" s="5"/>
      <c r="FR1039" s="5"/>
      <c r="FS1039" s="5"/>
      <c r="FT1039" s="5"/>
      <c r="FU1039" s="5"/>
      <c r="FV1039" s="5"/>
      <c r="FW1039" s="5"/>
      <c r="FX1039" s="5"/>
      <c r="FY1039" s="5"/>
      <c r="FZ1039" s="5"/>
      <c r="GA1039" s="5"/>
      <c r="GB1039" s="5"/>
      <c r="GC1039" s="5"/>
      <c r="GD1039" s="5"/>
      <c r="GE1039" s="5"/>
      <c r="GF1039" s="5"/>
      <c r="GG1039" s="5"/>
      <c r="GH1039" s="5"/>
      <c r="GI1039" s="5"/>
      <c r="GJ1039" s="5"/>
      <c r="GK1039" s="5"/>
      <c r="GL1039" s="5"/>
      <c r="GM1039" s="5"/>
      <c r="GN1039" s="5"/>
      <c r="GO1039" s="5"/>
      <c r="GP1039" s="5"/>
      <c r="GQ1039" s="5"/>
      <c r="GR1039" s="5"/>
      <c r="GS1039" s="5"/>
      <c r="GT1039" s="5"/>
      <c r="GU1039" s="5"/>
      <c r="GV1039" s="5"/>
      <c r="GW1039" s="5"/>
      <c r="GX1039" s="5"/>
      <c r="GY1039" s="5"/>
      <c r="GZ1039" s="5"/>
      <c r="HA1039" s="5"/>
      <c r="HB1039" s="5"/>
      <c r="HC1039" s="5"/>
      <c r="HD1039" s="5"/>
      <c r="HE1039" s="5"/>
      <c r="HF1039" s="5"/>
      <c r="HG1039" s="5"/>
      <c r="HH1039" s="5"/>
      <c r="HI1039" s="5"/>
      <c r="HJ1039" s="5"/>
      <c r="HK1039" s="5"/>
      <c r="HL1039" s="5"/>
      <c r="HM1039" s="5"/>
      <c r="HN1039" s="5"/>
      <c r="HO1039" s="5"/>
      <c r="HP1039" s="5"/>
      <c r="HQ1039" s="5"/>
      <c r="HR1039" s="5"/>
      <c r="HS1039" s="5"/>
      <c r="HT1039" s="5"/>
      <c r="HU1039" s="5"/>
      <c r="HV1039" s="5"/>
      <c r="HW1039" s="5"/>
      <c r="HX1039" s="5"/>
      <c r="HY1039" s="5"/>
      <c r="HZ1039" s="5"/>
      <c r="IA1039" s="5"/>
      <c r="IB1039" s="5"/>
      <c r="IC1039" s="5"/>
      <c r="ID1039" s="5"/>
      <c r="IE1039" s="5"/>
      <c r="IF1039" s="5"/>
      <c r="IG1039" s="5"/>
      <c r="IH1039" s="5"/>
      <c r="II1039" s="5"/>
      <c r="IJ1039" s="5"/>
      <c r="IK1039" s="5"/>
      <c r="IL1039" s="5"/>
      <c r="IM1039" s="5"/>
      <c r="IN1039" s="5"/>
      <c r="IO1039" s="5"/>
      <c r="IP1039" s="5"/>
      <c r="IQ1039" s="5"/>
      <c r="IR1039" s="5"/>
      <c r="IS1039" s="5"/>
      <c r="IT1039" s="5"/>
      <c r="IU1039" s="5"/>
      <c r="IV1039" s="5"/>
    </row>
    <row r="1041" spans="1:256" s="210" customFormat="1">
      <c r="A1041" s="122"/>
      <c r="B1041" s="116"/>
      <c r="C1041" s="117"/>
      <c r="D1041" s="118"/>
      <c r="E1041" s="119"/>
      <c r="F1041" s="120"/>
      <c r="G1041" s="121"/>
      <c r="H1041" s="6"/>
      <c r="I1041" s="40"/>
      <c r="J1041" s="41"/>
      <c r="K1041" s="42"/>
      <c r="L1041" s="38"/>
      <c r="N1041" s="39"/>
      <c r="O1041" s="39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/>
      <c r="BY1041" s="5"/>
      <c r="BZ1041" s="5"/>
      <c r="CA1041" s="5"/>
      <c r="CB1041" s="5"/>
      <c r="CC1041" s="5"/>
      <c r="CD1041" s="5"/>
      <c r="CE1041" s="5"/>
      <c r="CF1041" s="5"/>
      <c r="CG1041" s="5"/>
      <c r="CH1041" s="5"/>
      <c r="CI1041" s="5"/>
      <c r="CJ1041" s="5"/>
      <c r="CK1041" s="5"/>
      <c r="CL1041" s="5"/>
      <c r="CM1041" s="5"/>
      <c r="CN1041" s="5"/>
      <c r="CO1041" s="5"/>
      <c r="CP1041" s="5"/>
      <c r="CQ1041" s="5"/>
      <c r="CR1041" s="5"/>
      <c r="CS1041" s="5"/>
      <c r="CT1041" s="5"/>
      <c r="CU1041" s="5"/>
      <c r="CV1041" s="5"/>
      <c r="CW1041" s="5"/>
      <c r="CX1041" s="5"/>
      <c r="CY1041" s="5"/>
      <c r="CZ1041" s="5"/>
      <c r="DA1041" s="5"/>
      <c r="DB1041" s="5"/>
      <c r="DC1041" s="5"/>
      <c r="DD1041" s="5"/>
      <c r="DE1041" s="5"/>
      <c r="DF1041" s="5"/>
      <c r="DG1041" s="5"/>
      <c r="DH1041" s="5"/>
      <c r="DI1041" s="5"/>
      <c r="DJ1041" s="5"/>
      <c r="DK1041" s="5"/>
      <c r="DL1041" s="5"/>
      <c r="DM1041" s="5"/>
      <c r="DN1041" s="5"/>
      <c r="DO1041" s="5"/>
      <c r="DP1041" s="5"/>
      <c r="DQ1041" s="5"/>
      <c r="DR1041" s="5"/>
      <c r="DS1041" s="5"/>
      <c r="DT1041" s="5"/>
      <c r="DU1041" s="5"/>
      <c r="DV1041" s="5"/>
      <c r="DW1041" s="5"/>
      <c r="DX1041" s="5"/>
      <c r="DY1041" s="5"/>
      <c r="DZ1041" s="5"/>
      <c r="EA1041" s="5"/>
      <c r="EB1041" s="5"/>
      <c r="EC1041" s="5"/>
      <c r="ED1041" s="5"/>
      <c r="EE1041" s="5"/>
      <c r="EF1041" s="5"/>
      <c r="EG1041" s="5"/>
      <c r="EH1041" s="5"/>
      <c r="EI1041" s="5"/>
      <c r="EJ1041" s="5"/>
      <c r="EK1041" s="5"/>
      <c r="EL1041" s="5"/>
      <c r="EM1041" s="5"/>
      <c r="EN1041" s="5"/>
      <c r="EO1041" s="5"/>
      <c r="EP1041" s="5"/>
      <c r="EQ1041" s="5"/>
      <c r="ER1041" s="5"/>
      <c r="ES1041" s="5"/>
      <c r="ET1041" s="5"/>
      <c r="EU1041" s="5"/>
      <c r="EV1041" s="5"/>
      <c r="EW1041" s="5"/>
      <c r="EX1041" s="5"/>
      <c r="EY1041" s="5"/>
      <c r="EZ1041" s="5"/>
      <c r="FA1041" s="5"/>
      <c r="FB1041" s="5"/>
      <c r="FC1041" s="5"/>
      <c r="FD1041" s="5"/>
      <c r="FE1041" s="5"/>
      <c r="FF1041" s="5"/>
      <c r="FG1041" s="5"/>
      <c r="FH1041" s="5"/>
      <c r="FI1041" s="5"/>
      <c r="FJ1041" s="5"/>
      <c r="FK1041" s="5"/>
      <c r="FL1041" s="5"/>
      <c r="FM1041" s="5"/>
      <c r="FN1041" s="5"/>
      <c r="FO1041" s="5"/>
      <c r="FP1041" s="5"/>
      <c r="FQ1041" s="5"/>
      <c r="FR1041" s="5"/>
      <c r="FS1041" s="5"/>
      <c r="FT1041" s="5"/>
      <c r="FU1041" s="5"/>
      <c r="FV1041" s="5"/>
      <c r="FW1041" s="5"/>
      <c r="FX1041" s="5"/>
      <c r="FY1041" s="5"/>
      <c r="FZ1041" s="5"/>
      <c r="GA1041" s="5"/>
      <c r="GB1041" s="5"/>
      <c r="GC1041" s="5"/>
      <c r="GD1041" s="5"/>
      <c r="GE1041" s="5"/>
      <c r="GF1041" s="5"/>
      <c r="GG1041" s="5"/>
      <c r="GH1041" s="5"/>
      <c r="GI1041" s="5"/>
      <c r="GJ1041" s="5"/>
      <c r="GK1041" s="5"/>
      <c r="GL1041" s="5"/>
      <c r="GM1041" s="5"/>
      <c r="GN1041" s="5"/>
      <c r="GO1041" s="5"/>
      <c r="GP1041" s="5"/>
      <c r="GQ1041" s="5"/>
      <c r="GR1041" s="5"/>
      <c r="GS1041" s="5"/>
      <c r="GT1041" s="5"/>
      <c r="GU1041" s="5"/>
      <c r="GV1041" s="5"/>
      <c r="GW1041" s="5"/>
      <c r="GX1041" s="5"/>
      <c r="GY1041" s="5"/>
      <c r="GZ1041" s="5"/>
      <c r="HA1041" s="5"/>
      <c r="HB1041" s="5"/>
      <c r="HC1041" s="5"/>
      <c r="HD1041" s="5"/>
      <c r="HE1041" s="5"/>
      <c r="HF1041" s="5"/>
      <c r="HG1041" s="5"/>
      <c r="HH1041" s="5"/>
      <c r="HI1041" s="5"/>
      <c r="HJ1041" s="5"/>
      <c r="HK1041" s="5"/>
      <c r="HL1041" s="5"/>
      <c r="HM1041" s="5"/>
      <c r="HN1041" s="5"/>
      <c r="HO1041" s="5"/>
      <c r="HP1041" s="5"/>
      <c r="HQ1041" s="5"/>
      <c r="HR1041" s="5"/>
      <c r="HS1041" s="5"/>
      <c r="HT1041" s="5"/>
      <c r="HU1041" s="5"/>
      <c r="HV1041" s="5"/>
      <c r="HW1041" s="5"/>
      <c r="HX1041" s="5"/>
      <c r="HY1041" s="5"/>
      <c r="HZ1041" s="5"/>
      <c r="IA1041" s="5"/>
      <c r="IB1041" s="5"/>
      <c r="IC1041" s="5"/>
      <c r="ID1041" s="5"/>
      <c r="IE1041" s="5"/>
      <c r="IF1041" s="5"/>
      <c r="IG1041" s="5"/>
      <c r="IH1041" s="5"/>
      <c r="II1041" s="5"/>
      <c r="IJ1041" s="5"/>
      <c r="IK1041" s="5"/>
      <c r="IL1041" s="5"/>
      <c r="IM1041" s="5"/>
      <c r="IN1041" s="5"/>
      <c r="IO1041" s="5"/>
      <c r="IP1041" s="5"/>
      <c r="IQ1041" s="5"/>
      <c r="IR1041" s="5"/>
      <c r="IS1041" s="5"/>
      <c r="IT1041" s="5"/>
      <c r="IU1041" s="5"/>
      <c r="IV1041" s="5"/>
    </row>
    <row r="1042" spans="1:256" s="210" customFormat="1">
      <c r="A1042" s="122"/>
      <c r="B1042" s="116"/>
      <c r="C1042" s="117"/>
      <c r="D1042" s="118"/>
      <c r="E1042" s="119"/>
      <c r="F1042" s="120"/>
      <c r="G1042" s="121"/>
      <c r="H1042" s="6"/>
      <c r="I1042" s="40"/>
      <c r="J1042" s="41"/>
      <c r="K1042" s="42"/>
      <c r="L1042" s="38"/>
      <c r="N1042" s="39"/>
      <c r="O1042" s="39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5"/>
      <c r="DW1042" s="5"/>
      <c r="DX1042" s="5"/>
      <c r="DY1042" s="5"/>
      <c r="DZ1042" s="5"/>
      <c r="EA1042" s="5"/>
      <c r="EB1042" s="5"/>
      <c r="EC1042" s="5"/>
      <c r="ED1042" s="5"/>
      <c r="EE1042" s="5"/>
      <c r="EF1042" s="5"/>
      <c r="EG1042" s="5"/>
      <c r="EH1042" s="5"/>
      <c r="EI1042" s="5"/>
      <c r="EJ1042" s="5"/>
      <c r="EK1042" s="5"/>
      <c r="EL1042" s="5"/>
      <c r="EM1042" s="5"/>
      <c r="EN1042" s="5"/>
      <c r="EO1042" s="5"/>
      <c r="EP1042" s="5"/>
      <c r="EQ1042" s="5"/>
      <c r="ER1042" s="5"/>
      <c r="ES1042" s="5"/>
      <c r="ET1042" s="5"/>
      <c r="EU1042" s="5"/>
      <c r="EV1042" s="5"/>
      <c r="EW1042" s="5"/>
      <c r="EX1042" s="5"/>
      <c r="EY1042" s="5"/>
      <c r="EZ1042" s="5"/>
      <c r="FA1042" s="5"/>
      <c r="FB1042" s="5"/>
      <c r="FC1042" s="5"/>
      <c r="FD1042" s="5"/>
      <c r="FE1042" s="5"/>
      <c r="FF1042" s="5"/>
      <c r="FG1042" s="5"/>
      <c r="FH1042" s="5"/>
      <c r="FI1042" s="5"/>
      <c r="FJ1042" s="5"/>
      <c r="FK1042" s="5"/>
      <c r="FL1042" s="5"/>
      <c r="FM1042" s="5"/>
      <c r="FN1042" s="5"/>
      <c r="FO1042" s="5"/>
      <c r="FP1042" s="5"/>
      <c r="FQ1042" s="5"/>
      <c r="FR1042" s="5"/>
      <c r="FS1042" s="5"/>
      <c r="FT1042" s="5"/>
      <c r="FU1042" s="5"/>
      <c r="FV1042" s="5"/>
      <c r="FW1042" s="5"/>
      <c r="FX1042" s="5"/>
      <c r="FY1042" s="5"/>
      <c r="FZ1042" s="5"/>
      <c r="GA1042" s="5"/>
      <c r="GB1042" s="5"/>
      <c r="GC1042" s="5"/>
      <c r="GD1042" s="5"/>
      <c r="GE1042" s="5"/>
      <c r="GF1042" s="5"/>
      <c r="GG1042" s="5"/>
      <c r="GH1042" s="5"/>
      <c r="GI1042" s="5"/>
      <c r="GJ1042" s="5"/>
      <c r="GK1042" s="5"/>
      <c r="GL1042" s="5"/>
      <c r="GM1042" s="5"/>
      <c r="GN1042" s="5"/>
      <c r="GO1042" s="5"/>
      <c r="GP1042" s="5"/>
      <c r="GQ1042" s="5"/>
      <c r="GR1042" s="5"/>
      <c r="GS1042" s="5"/>
      <c r="GT1042" s="5"/>
      <c r="GU1042" s="5"/>
      <c r="GV1042" s="5"/>
      <c r="GW1042" s="5"/>
      <c r="GX1042" s="5"/>
      <c r="GY1042" s="5"/>
      <c r="GZ1042" s="5"/>
      <c r="HA1042" s="5"/>
      <c r="HB1042" s="5"/>
      <c r="HC1042" s="5"/>
      <c r="HD1042" s="5"/>
      <c r="HE1042" s="5"/>
      <c r="HF1042" s="5"/>
      <c r="HG1042" s="5"/>
      <c r="HH1042" s="5"/>
      <c r="HI1042" s="5"/>
      <c r="HJ1042" s="5"/>
      <c r="HK1042" s="5"/>
      <c r="HL1042" s="5"/>
      <c r="HM1042" s="5"/>
      <c r="HN1042" s="5"/>
      <c r="HO1042" s="5"/>
      <c r="HP1042" s="5"/>
      <c r="HQ1042" s="5"/>
      <c r="HR1042" s="5"/>
      <c r="HS1042" s="5"/>
      <c r="HT1042" s="5"/>
      <c r="HU1042" s="5"/>
      <c r="HV1042" s="5"/>
      <c r="HW1042" s="5"/>
      <c r="HX1042" s="5"/>
      <c r="HY1042" s="5"/>
      <c r="HZ1042" s="5"/>
      <c r="IA1042" s="5"/>
      <c r="IB1042" s="5"/>
      <c r="IC1042" s="5"/>
      <c r="ID1042" s="5"/>
      <c r="IE1042" s="5"/>
      <c r="IF1042" s="5"/>
      <c r="IG1042" s="5"/>
      <c r="IH1042" s="5"/>
      <c r="II1042" s="5"/>
      <c r="IJ1042" s="5"/>
      <c r="IK1042" s="5"/>
      <c r="IL1042" s="5"/>
      <c r="IM1042" s="5"/>
      <c r="IN1042" s="5"/>
      <c r="IO1042" s="5"/>
      <c r="IP1042" s="5"/>
      <c r="IQ1042" s="5"/>
      <c r="IR1042" s="5"/>
      <c r="IS1042" s="5"/>
      <c r="IT1042" s="5"/>
      <c r="IU1042" s="5"/>
      <c r="IV1042" s="5"/>
    </row>
    <row r="1043" spans="1:256" s="210" customFormat="1">
      <c r="A1043" s="122"/>
      <c r="B1043" s="116"/>
      <c r="C1043" s="117"/>
      <c r="D1043" s="118"/>
      <c r="E1043" s="119"/>
      <c r="F1043" s="120"/>
      <c r="G1043" s="121"/>
      <c r="H1043" s="6"/>
      <c r="I1043" s="40"/>
      <c r="J1043" s="41"/>
      <c r="K1043" s="42"/>
      <c r="L1043" s="38"/>
      <c r="N1043" s="39"/>
      <c r="O1043" s="39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  <c r="BN1043" s="5"/>
      <c r="BO1043" s="5"/>
      <c r="BP1043" s="5"/>
      <c r="BQ1043" s="5"/>
      <c r="BR1043" s="5"/>
      <c r="BS1043" s="5"/>
      <c r="BT1043" s="5"/>
      <c r="BU1043" s="5"/>
      <c r="BV1043" s="5"/>
      <c r="BW1043" s="5"/>
      <c r="BX1043" s="5"/>
      <c r="BY1043" s="5"/>
      <c r="BZ1043" s="5"/>
      <c r="CA1043" s="5"/>
      <c r="CB1043" s="5"/>
      <c r="CC1043" s="5"/>
      <c r="CD1043" s="5"/>
      <c r="CE1043" s="5"/>
      <c r="CF1043" s="5"/>
      <c r="CG1043" s="5"/>
      <c r="CH1043" s="5"/>
      <c r="CI1043" s="5"/>
      <c r="CJ1043" s="5"/>
      <c r="CK1043" s="5"/>
      <c r="CL1043" s="5"/>
      <c r="CM1043" s="5"/>
      <c r="CN1043" s="5"/>
      <c r="CO1043" s="5"/>
      <c r="CP1043" s="5"/>
      <c r="CQ1043" s="5"/>
      <c r="CR1043" s="5"/>
      <c r="CS1043" s="5"/>
      <c r="CT1043" s="5"/>
      <c r="CU1043" s="5"/>
      <c r="CV1043" s="5"/>
      <c r="CW1043" s="5"/>
      <c r="CX1043" s="5"/>
      <c r="CY1043" s="5"/>
      <c r="CZ1043" s="5"/>
      <c r="DA1043" s="5"/>
      <c r="DB1043" s="5"/>
      <c r="DC1043" s="5"/>
      <c r="DD1043" s="5"/>
      <c r="DE1043" s="5"/>
      <c r="DF1043" s="5"/>
      <c r="DG1043" s="5"/>
      <c r="DH1043" s="5"/>
      <c r="DI1043" s="5"/>
      <c r="DJ1043" s="5"/>
      <c r="DK1043" s="5"/>
      <c r="DL1043" s="5"/>
      <c r="DM1043" s="5"/>
      <c r="DN1043" s="5"/>
      <c r="DO1043" s="5"/>
      <c r="DP1043" s="5"/>
      <c r="DQ1043" s="5"/>
      <c r="DR1043" s="5"/>
      <c r="DS1043" s="5"/>
      <c r="DT1043" s="5"/>
      <c r="DU1043" s="5"/>
      <c r="DV1043" s="5"/>
      <c r="DW1043" s="5"/>
      <c r="DX1043" s="5"/>
      <c r="DY1043" s="5"/>
      <c r="DZ1043" s="5"/>
      <c r="EA1043" s="5"/>
      <c r="EB1043" s="5"/>
      <c r="EC1043" s="5"/>
      <c r="ED1043" s="5"/>
      <c r="EE1043" s="5"/>
      <c r="EF1043" s="5"/>
      <c r="EG1043" s="5"/>
      <c r="EH1043" s="5"/>
      <c r="EI1043" s="5"/>
      <c r="EJ1043" s="5"/>
      <c r="EK1043" s="5"/>
      <c r="EL1043" s="5"/>
      <c r="EM1043" s="5"/>
      <c r="EN1043" s="5"/>
      <c r="EO1043" s="5"/>
      <c r="EP1043" s="5"/>
      <c r="EQ1043" s="5"/>
      <c r="ER1043" s="5"/>
      <c r="ES1043" s="5"/>
      <c r="ET1043" s="5"/>
      <c r="EU1043" s="5"/>
      <c r="EV1043" s="5"/>
      <c r="EW1043" s="5"/>
      <c r="EX1043" s="5"/>
      <c r="EY1043" s="5"/>
      <c r="EZ1043" s="5"/>
      <c r="FA1043" s="5"/>
      <c r="FB1043" s="5"/>
      <c r="FC1043" s="5"/>
      <c r="FD1043" s="5"/>
      <c r="FE1043" s="5"/>
      <c r="FF1043" s="5"/>
      <c r="FG1043" s="5"/>
      <c r="FH1043" s="5"/>
      <c r="FI1043" s="5"/>
      <c r="FJ1043" s="5"/>
      <c r="FK1043" s="5"/>
      <c r="FL1043" s="5"/>
      <c r="FM1043" s="5"/>
      <c r="FN1043" s="5"/>
      <c r="FO1043" s="5"/>
      <c r="FP1043" s="5"/>
      <c r="FQ1043" s="5"/>
      <c r="FR1043" s="5"/>
      <c r="FS1043" s="5"/>
      <c r="FT1043" s="5"/>
      <c r="FU1043" s="5"/>
      <c r="FV1043" s="5"/>
      <c r="FW1043" s="5"/>
      <c r="FX1043" s="5"/>
      <c r="FY1043" s="5"/>
      <c r="FZ1043" s="5"/>
      <c r="GA1043" s="5"/>
      <c r="GB1043" s="5"/>
      <c r="GC1043" s="5"/>
      <c r="GD1043" s="5"/>
      <c r="GE1043" s="5"/>
      <c r="GF1043" s="5"/>
      <c r="GG1043" s="5"/>
      <c r="GH1043" s="5"/>
      <c r="GI1043" s="5"/>
      <c r="GJ1043" s="5"/>
      <c r="GK1043" s="5"/>
      <c r="GL1043" s="5"/>
      <c r="GM1043" s="5"/>
      <c r="GN1043" s="5"/>
      <c r="GO1043" s="5"/>
      <c r="GP1043" s="5"/>
      <c r="GQ1043" s="5"/>
      <c r="GR1043" s="5"/>
      <c r="GS1043" s="5"/>
      <c r="GT1043" s="5"/>
      <c r="GU1043" s="5"/>
      <c r="GV1043" s="5"/>
      <c r="GW1043" s="5"/>
      <c r="GX1043" s="5"/>
      <c r="GY1043" s="5"/>
      <c r="GZ1043" s="5"/>
      <c r="HA1043" s="5"/>
      <c r="HB1043" s="5"/>
      <c r="HC1043" s="5"/>
      <c r="HD1043" s="5"/>
      <c r="HE1043" s="5"/>
      <c r="HF1043" s="5"/>
      <c r="HG1043" s="5"/>
      <c r="HH1043" s="5"/>
      <c r="HI1043" s="5"/>
      <c r="HJ1043" s="5"/>
      <c r="HK1043" s="5"/>
      <c r="HL1043" s="5"/>
      <c r="HM1043" s="5"/>
      <c r="HN1043" s="5"/>
      <c r="HO1043" s="5"/>
      <c r="HP1043" s="5"/>
      <c r="HQ1043" s="5"/>
      <c r="HR1043" s="5"/>
      <c r="HS1043" s="5"/>
      <c r="HT1043" s="5"/>
      <c r="HU1043" s="5"/>
      <c r="HV1043" s="5"/>
      <c r="HW1043" s="5"/>
      <c r="HX1043" s="5"/>
      <c r="HY1043" s="5"/>
      <c r="HZ1043" s="5"/>
      <c r="IA1043" s="5"/>
      <c r="IB1043" s="5"/>
      <c r="IC1043" s="5"/>
      <c r="ID1043" s="5"/>
      <c r="IE1043" s="5"/>
      <c r="IF1043" s="5"/>
      <c r="IG1043" s="5"/>
      <c r="IH1043" s="5"/>
      <c r="II1043" s="5"/>
      <c r="IJ1043" s="5"/>
      <c r="IK1043" s="5"/>
      <c r="IL1043" s="5"/>
      <c r="IM1043" s="5"/>
      <c r="IN1043" s="5"/>
      <c r="IO1043" s="5"/>
      <c r="IP1043" s="5"/>
      <c r="IQ1043" s="5"/>
      <c r="IR1043" s="5"/>
      <c r="IS1043" s="5"/>
      <c r="IT1043" s="5"/>
      <c r="IU1043" s="5"/>
      <c r="IV1043" s="5"/>
    </row>
    <row r="1045" spans="1:256" s="210" customFormat="1">
      <c r="A1045" s="122"/>
      <c r="B1045" s="116"/>
      <c r="C1045" s="117"/>
      <c r="D1045" s="118"/>
      <c r="E1045" s="119"/>
      <c r="F1045" s="120"/>
      <c r="G1045" s="121"/>
      <c r="H1045" s="6"/>
      <c r="I1045" s="40"/>
      <c r="J1045" s="41"/>
      <c r="K1045" s="42"/>
      <c r="L1045" s="38"/>
      <c r="N1045" s="39"/>
      <c r="O1045" s="39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  <c r="BP1045" s="5"/>
      <c r="BQ1045" s="5"/>
      <c r="BR1045" s="5"/>
      <c r="BS1045" s="5"/>
      <c r="BT1045" s="5"/>
      <c r="BU1045" s="5"/>
      <c r="BV1045" s="5"/>
      <c r="BW1045" s="5"/>
      <c r="BX1045" s="5"/>
      <c r="BY1045" s="5"/>
      <c r="BZ1045" s="5"/>
      <c r="CA1045" s="5"/>
      <c r="CB1045" s="5"/>
      <c r="CC1045" s="5"/>
      <c r="CD1045" s="5"/>
      <c r="CE1045" s="5"/>
      <c r="CF1045" s="5"/>
      <c r="CG1045" s="5"/>
      <c r="CH1045" s="5"/>
      <c r="CI1045" s="5"/>
      <c r="CJ1045" s="5"/>
      <c r="CK1045" s="5"/>
      <c r="CL1045" s="5"/>
      <c r="CM1045" s="5"/>
      <c r="CN1045" s="5"/>
      <c r="CO1045" s="5"/>
      <c r="CP1045" s="5"/>
      <c r="CQ1045" s="5"/>
      <c r="CR1045" s="5"/>
      <c r="CS1045" s="5"/>
      <c r="CT1045" s="5"/>
      <c r="CU1045" s="5"/>
      <c r="CV1045" s="5"/>
      <c r="CW1045" s="5"/>
      <c r="CX1045" s="5"/>
      <c r="CY1045" s="5"/>
      <c r="CZ1045" s="5"/>
      <c r="DA1045" s="5"/>
      <c r="DB1045" s="5"/>
      <c r="DC1045" s="5"/>
      <c r="DD1045" s="5"/>
      <c r="DE1045" s="5"/>
      <c r="DF1045" s="5"/>
      <c r="DG1045" s="5"/>
      <c r="DH1045" s="5"/>
      <c r="DI1045" s="5"/>
      <c r="DJ1045" s="5"/>
      <c r="DK1045" s="5"/>
      <c r="DL1045" s="5"/>
      <c r="DM1045" s="5"/>
      <c r="DN1045" s="5"/>
      <c r="DO1045" s="5"/>
      <c r="DP1045" s="5"/>
      <c r="DQ1045" s="5"/>
      <c r="DR1045" s="5"/>
      <c r="DS1045" s="5"/>
      <c r="DT1045" s="5"/>
      <c r="DU1045" s="5"/>
      <c r="DV1045" s="5"/>
      <c r="DW1045" s="5"/>
      <c r="DX1045" s="5"/>
      <c r="DY1045" s="5"/>
      <c r="DZ1045" s="5"/>
      <c r="EA1045" s="5"/>
      <c r="EB1045" s="5"/>
      <c r="EC1045" s="5"/>
      <c r="ED1045" s="5"/>
      <c r="EE1045" s="5"/>
      <c r="EF1045" s="5"/>
      <c r="EG1045" s="5"/>
      <c r="EH1045" s="5"/>
      <c r="EI1045" s="5"/>
      <c r="EJ1045" s="5"/>
      <c r="EK1045" s="5"/>
      <c r="EL1045" s="5"/>
      <c r="EM1045" s="5"/>
      <c r="EN1045" s="5"/>
      <c r="EO1045" s="5"/>
      <c r="EP1045" s="5"/>
      <c r="EQ1045" s="5"/>
      <c r="ER1045" s="5"/>
      <c r="ES1045" s="5"/>
      <c r="ET1045" s="5"/>
      <c r="EU1045" s="5"/>
      <c r="EV1045" s="5"/>
      <c r="EW1045" s="5"/>
      <c r="EX1045" s="5"/>
      <c r="EY1045" s="5"/>
      <c r="EZ1045" s="5"/>
      <c r="FA1045" s="5"/>
      <c r="FB1045" s="5"/>
      <c r="FC1045" s="5"/>
      <c r="FD1045" s="5"/>
      <c r="FE1045" s="5"/>
      <c r="FF1045" s="5"/>
      <c r="FG1045" s="5"/>
      <c r="FH1045" s="5"/>
      <c r="FI1045" s="5"/>
      <c r="FJ1045" s="5"/>
      <c r="FK1045" s="5"/>
      <c r="FL1045" s="5"/>
      <c r="FM1045" s="5"/>
      <c r="FN1045" s="5"/>
      <c r="FO1045" s="5"/>
      <c r="FP1045" s="5"/>
      <c r="FQ1045" s="5"/>
      <c r="FR1045" s="5"/>
      <c r="FS1045" s="5"/>
      <c r="FT1045" s="5"/>
      <c r="FU1045" s="5"/>
      <c r="FV1045" s="5"/>
      <c r="FW1045" s="5"/>
      <c r="FX1045" s="5"/>
      <c r="FY1045" s="5"/>
      <c r="FZ1045" s="5"/>
      <c r="GA1045" s="5"/>
      <c r="GB1045" s="5"/>
      <c r="GC1045" s="5"/>
      <c r="GD1045" s="5"/>
      <c r="GE1045" s="5"/>
      <c r="GF1045" s="5"/>
      <c r="GG1045" s="5"/>
      <c r="GH1045" s="5"/>
      <c r="GI1045" s="5"/>
      <c r="GJ1045" s="5"/>
      <c r="GK1045" s="5"/>
      <c r="GL1045" s="5"/>
      <c r="GM1045" s="5"/>
      <c r="GN1045" s="5"/>
      <c r="GO1045" s="5"/>
      <c r="GP1045" s="5"/>
      <c r="GQ1045" s="5"/>
      <c r="GR1045" s="5"/>
      <c r="GS1045" s="5"/>
      <c r="GT1045" s="5"/>
      <c r="GU1045" s="5"/>
      <c r="GV1045" s="5"/>
      <c r="GW1045" s="5"/>
      <c r="GX1045" s="5"/>
      <c r="GY1045" s="5"/>
      <c r="GZ1045" s="5"/>
      <c r="HA1045" s="5"/>
      <c r="HB1045" s="5"/>
      <c r="HC1045" s="5"/>
      <c r="HD1045" s="5"/>
      <c r="HE1045" s="5"/>
      <c r="HF1045" s="5"/>
      <c r="HG1045" s="5"/>
      <c r="HH1045" s="5"/>
      <c r="HI1045" s="5"/>
      <c r="HJ1045" s="5"/>
      <c r="HK1045" s="5"/>
      <c r="HL1045" s="5"/>
      <c r="HM1045" s="5"/>
      <c r="HN1045" s="5"/>
      <c r="HO1045" s="5"/>
      <c r="HP1045" s="5"/>
      <c r="HQ1045" s="5"/>
      <c r="HR1045" s="5"/>
      <c r="HS1045" s="5"/>
      <c r="HT1045" s="5"/>
      <c r="HU1045" s="5"/>
      <c r="HV1045" s="5"/>
      <c r="HW1045" s="5"/>
      <c r="HX1045" s="5"/>
      <c r="HY1045" s="5"/>
      <c r="HZ1045" s="5"/>
      <c r="IA1045" s="5"/>
      <c r="IB1045" s="5"/>
      <c r="IC1045" s="5"/>
      <c r="ID1045" s="5"/>
      <c r="IE1045" s="5"/>
      <c r="IF1045" s="5"/>
      <c r="IG1045" s="5"/>
      <c r="IH1045" s="5"/>
      <c r="II1045" s="5"/>
      <c r="IJ1045" s="5"/>
      <c r="IK1045" s="5"/>
      <c r="IL1045" s="5"/>
      <c r="IM1045" s="5"/>
      <c r="IN1045" s="5"/>
      <c r="IO1045" s="5"/>
      <c r="IP1045" s="5"/>
      <c r="IQ1045" s="5"/>
      <c r="IR1045" s="5"/>
      <c r="IS1045" s="5"/>
      <c r="IT1045" s="5"/>
      <c r="IU1045" s="5"/>
      <c r="IV1045" s="5"/>
    </row>
    <row r="1047" spans="1:256" s="210" customFormat="1">
      <c r="A1047" s="122"/>
      <c r="B1047" s="116"/>
      <c r="C1047" s="117"/>
      <c r="D1047" s="118"/>
      <c r="E1047" s="119"/>
      <c r="F1047" s="120"/>
      <c r="G1047" s="121"/>
      <c r="H1047" s="6"/>
      <c r="I1047" s="40"/>
      <c r="J1047" s="41"/>
      <c r="K1047" s="42"/>
      <c r="L1047" s="38"/>
      <c r="N1047" s="39"/>
      <c r="O1047" s="39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  <c r="BW1047" s="5"/>
      <c r="BX1047" s="5"/>
      <c r="BY1047" s="5"/>
      <c r="BZ1047" s="5"/>
      <c r="CA1047" s="5"/>
      <c r="CB1047" s="5"/>
      <c r="CC1047" s="5"/>
      <c r="CD1047" s="5"/>
      <c r="CE1047" s="5"/>
      <c r="CF1047" s="5"/>
      <c r="CG1047" s="5"/>
      <c r="CH1047" s="5"/>
      <c r="CI1047" s="5"/>
      <c r="CJ1047" s="5"/>
      <c r="CK1047" s="5"/>
      <c r="CL1047" s="5"/>
      <c r="CM1047" s="5"/>
      <c r="CN1047" s="5"/>
      <c r="CO1047" s="5"/>
      <c r="CP1047" s="5"/>
      <c r="CQ1047" s="5"/>
      <c r="CR1047" s="5"/>
      <c r="CS1047" s="5"/>
      <c r="CT1047" s="5"/>
      <c r="CU1047" s="5"/>
      <c r="CV1047" s="5"/>
      <c r="CW1047" s="5"/>
      <c r="CX1047" s="5"/>
      <c r="CY1047" s="5"/>
      <c r="CZ1047" s="5"/>
      <c r="DA1047" s="5"/>
      <c r="DB1047" s="5"/>
      <c r="DC1047" s="5"/>
      <c r="DD1047" s="5"/>
      <c r="DE1047" s="5"/>
      <c r="DF1047" s="5"/>
      <c r="DG1047" s="5"/>
      <c r="DH1047" s="5"/>
      <c r="DI1047" s="5"/>
      <c r="DJ1047" s="5"/>
      <c r="DK1047" s="5"/>
      <c r="DL1047" s="5"/>
      <c r="DM1047" s="5"/>
      <c r="DN1047" s="5"/>
      <c r="DO1047" s="5"/>
      <c r="DP1047" s="5"/>
      <c r="DQ1047" s="5"/>
      <c r="DR1047" s="5"/>
      <c r="DS1047" s="5"/>
      <c r="DT1047" s="5"/>
      <c r="DU1047" s="5"/>
      <c r="DV1047" s="5"/>
      <c r="DW1047" s="5"/>
      <c r="DX1047" s="5"/>
      <c r="DY1047" s="5"/>
      <c r="DZ1047" s="5"/>
      <c r="EA1047" s="5"/>
      <c r="EB1047" s="5"/>
      <c r="EC1047" s="5"/>
      <c r="ED1047" s="5"/>
      <c r="EE1047" s="5"/>
      <c r="EF1047" s="5"/>
      <c r="EG1047" s="5"/>
      <c r="EH1047" s="5"/>
      <c r="EI1047" s="5"/>
      <c r="EJ1047" s="5"/>
      <c r="EK1047" s="5"/>
      <c r="EL1047" s="5"/>
      <c r="EM1047" s="5"/>
      <c r="EN1047" s="5"/>
      <c r="EO1047" s="5"/>
      <c r="EP1047" s="5"/>
      <c r="EQ1047" s="5"/>
      <c r="ER1047" s="5"/>
      <c r="ES1047" s="5"/>
      <c r="ET1047" s="5"/>
      <c r="EU1047" s="5"/>
      <c r="EV1047" s="5"/>
      <c r="EW1047" s="5"/>
      <c r="EX1047" s="5"/>
      <c r="EY1047" s="5"/>
      <c r="EZ1047" s="5"/>
      <c r="FA1047" s="5"/>
      <c r="FB1047" s="5"/>
      <c r="FC1047" s="5"/>
      <c r="FD1047" s="5"/>
      <c r="FE1047" s="5"/>
      <c r="FF1047" s="5"/>
      <c r="FG1047" s="5"/>
      <c r="FH1047" s="5"/>
      <c r="FI1047" s="5"/>
      <c r="FJ1047" s="5"/>
      <c r="FK1047" s="5"/>
      <c r="FL1047" s="5"/>
      <c r="FM1047" s="5"/>
      <c r="FN1047" s="5"/>
      <c r="FO1047" s="5"/>
      <c r="FP1047" s="5"/>
      <c r="FQ1047" s="5"/>
      <c r="FR1047" s="5"/>
      <c r="FS1047" s="5"/>
      <c r="FT1047" s="5"/>
      <c r="FU1047" s="5"/>
      <c r="FV1047" s="5"/>
      <c r="FW1047" s="5"/>
      <c r="FX1047" s="5"/>
      <c r="FY1047" s="5"/>
      <c r="FZ1047" s="5"/>
      <c r="GA1047" s="5"/>
      <c r="GB1047" s="5"/>
      <c r="GC1047" s="5"/>
      <c r="GD1047" s="5"/>
      <c r="GE1047" s="5"/>
      <c r="GF1047" s="5"/>
      <c r="GG1047" s="5"/>
      <c r="GH1047" s="5"/>
      <c r="GI1047" s="5"/>
      <c r="GJ1047" s="5"/>
      <c r="GK1047" s="5"/>
      <c r="GL1047" s="5"/>
      <c r="GM1047" s="5"/>
      <c r="GN1047" s="5"/>
      <c r="GO1047" s="5"/>
      <c r="GP1047" s="5"/>
      <c r="GQ1047" s="5"/>
      <c r="GR1047" s="5"/>
      <c r="GS1047" s="5"/>
      <c r="GT1047" s="5"/>
      <c r="GU1047" s="5"/>
      <c r="GV1047" s="5"/>
      <c r="GW1047" s="5"/>
      <c r="GX1047" s="5"/>
      <c r="GY1047" s="5"/>
      <c r="GZ1047" s="5"/>
      <c r="HA1047" s="5"/>
      <c r="HB1047" s="5"/>
      <c r="HC1047" s="5"/>
      <c r="HD1047" s="5"/>
      <c r="HE1047" s="5"/>
      <c r="HF1047" s="5"/>
      <c r="HG1047" s="5"/>
      <c r="HH1047" s="5"/>
      <c r="HI1047" s="5"/>
      <c r="HJ1047" s="5"/>
      <c r="HK1047" s="5"/>
      <c r="HL1047" s="5"/>
      <c r="HM1047" s="5"/>
      <c r="HN1047" s="5"/>
      <c r="HO1047" s="5"/>
      <c r="HP1047" s="5"/>
      <c r="HQ1047" s="5"/>
      <c r="HR1047" s="5"/>
      <c r="HS1047" s="5"/>
      <c r="HT1047" s="5"/>
      <c r="HU1047" s="5"/>
      <c r="HV1047" s="5"/>
      <c r="HW1047" s="5"/>
      <c r="HX1047" s="5"/>
      <c r="HY1047" s="5"/>
      <c r="HZ1047" s="5"/>
      <c r="IA1047" s="5"/>
      <c r="IB1047" s="5"/>
      <c r="IC1047" s="5"/>
      <c r="ID1047" s="5"/>
      <c r="IE1047" s="5"/>
      <c r="IF1047" s="5"/>
      <c r="IG1047" s="5"/>
      <c r="IH1047" s="5"/>
      <c r="II1047" s="5"/>
      <c r="IJ1047" s="5"/>
      <c r="IK1047" s="5"/>
      <c r="IL1047" s="5"/>
      <c r="IM1047" s="5"/>
      <c r="IN1047" s="5"/>
      <c r="IO1047" s="5"/>
      <c r="IP1047" s="5"/>
      <c r="IQ1047" s="5"/>
      <c r="IR1047" s="5"/>
      <c r="IS1047" s="5"/>
      <c r="IT1047" s="5"/>
      <c r="IU1047" s="5"/>
      <c r="IV1047" s="5"/>
    </row>
    <row r="1048" spans="1:256" s="210" customFormat="1">
      <c r="A1048" s="122"/>
      <c r="B1048" s="116"/>
      <c r="C1048" s="117"/>
      <c r="D1048" s="118"/>
      <c r="E1048" s="119"/>
      <c r="F1048" s="120"/>
      <c r="G1048" s="121"/>
      <c r="H1048" s="6"/>
      <c r="I1048" s="40"/>
      <c r="J1048" s="41"/>
      <c r="K1048" s="42"/>
      <c r="L1048" s="38"/>
      <c r="N1048" s="39"/>
      <c r="O1048" s="39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/>
      <c r="BW1048" s="5"/>
      <c r="BX1048" s="5"/>
      <c r="BY1048" s="5"/>
      <c r="BZ1048" s="5"/>
      <c r="CA1048" s="5"/>
      <c r="CB1048" s="5"/>
      <c r="CC1048" s="5"/>
      <c r="CD1048" s="5"/>
      <c r="CE1048" s="5"/>
      <c r="CF1048" s="5"/>
      <c r="CG1048" s="5"/>
      <c r="CH1048" s="5"/>
      <c r="CI1048" s="5"/>
      <c r="CJ1048" s="5"/>
      <c r="CK1048" s="5"/>
      <c r="CL1048" s="5"/>
      <c r="CM1048" s="5"/>
      <c r="CN1048" s="5"/>
      <c r="CO1048" s="5"/>
      <c r="CP1048" s="5"/>
      <c r="CQ1048" s="5"/>
      <c r="CR1048" s="5"/>
      <c r="CS1048" s="5"/>
      <c r="CT1048" s="5"/>
      <c r="CU1048" s="5"/>
      <c r="CV1048" s="5"/>
      <c r="CW1048" s="5"/>
      <c r="CX1048" s="5"/>
      <c r="CY1048" s="5"/>
      <c r="CZ1048" s="5"/>
      <c r="DA1048" s="5"/>
      <c r="DB1048" s="5"/>
      <c r="DC1048" s="5"/>
      <c r="DD1048" s="5"/>
      <c r="DE1048" s="5"/>
      <c r="DF1048" s="5"/>
      <c r="DG1048" s="5"/>
      <c r="DH1048" s="5"/>
      <c r="DI1048" s="5"/>
      <c r="DJ1048" s="5"/>
      <c r="DK1048" s="5"/>
      <c r="DL1048" s="5"/>
      <c r="DM1048" s="5"/>
      <c r="DN1048" s="5"/>
      <c r="DO1048" s="5"/>
      <c r="DP1048" s="5"/>
      <c r="DQ1048" s="5"/>
      <c r="DR1048" s="5"/>
      <c r="DS1048" s="5"/>
      <c r="DT1048" s="5"/>
      <c r="DU1048" s="5"/>
      <c r="DV1048" s="5"/>
      <c r="DW1048" s="5"/>
      <c r="DX1048" s="5"/>
      <c r="DY1048" s="5"/>
      <c r="DZ1048" s="5"/>
      <c r="EA1048" s="5"/>
      <c r="EB1048" s="5"/>
      <c r="EC1048" s="5"/>
      <c r="ED1048" s="5"/>
      <c r="EE1048" s="5"/>
      <c r="EF1048" s="5"/>
      <c r="EG1048" s="5"/>
      <c r="EH1048" s="5"/>
      <c r="EI1048" s="5"/>
      <c r="EJ1048" s="5"/>
      <c r="EK1048" s="5"/>
      <c r="EL1048" s="5"/>
      <c r="EM1048" s="5"/>
      <c r="EN1048" s="5"/>
      <c r="EO1048" s="5"/>
      <c r="EP1048" s="5"/>
      <c r="EQ1048" s="5"/>
      <c r="ER1048" s="5"/>
      <c r="ES1048" s="5"/>
      <c r="ET1048" s="5"/>
      <c r="EU1048" s="5"/>
      <c r="EV1048" s="5"/>
      <c r="EW1048" s="5"/>
      <c r="EX1048" s="5"/>
      <c r="EY1048" s="5"/>
      <c r="EZ1048" s="5"/>
      <c r="FA1048" s="5"/>
      <c r="FB1048" s="5"/>
      <c r="FC1048" s="5"/>
      <c r="FD1048" s="5"/>
      <c r="FE1048" s="5"/>
      <c r="FF1048" s="5"/>
      <c r="FG1048" s="5"/>
      <c r="FH1048" s="5"/>
      <c r="FI1048" s="5"/>
      <c r="FJ1048" s="5"/>
      <c r="FK1048" s="5"/>
      <c r="FL1048" s="5"/>
      <c r="FM1048" s="5"/>
      <c r="FN1048" s="5"/>
      <c r="FO1048" s="5"/>
      <c r="FP1048" s="5"/>
      <c r="FQ1048" s="5"/>
      <c r="FR1048" s="5"/>
      <c r="FS1048" s="5"/>
      <c r="FT1048" s="5"/>
      <c r="FU1048" s="5"/>
      <c r="FV1048" s="5"/>
      <c r="FW1048" s="5"/>
      <c r="FX1048" s="5"/>
      <c r="FY1048" s="5"/>
      <c r="FZ1048" s="5"/>
      <c r="GA1048" s="5"/>
      <c r="GB1048" s="5"/>
      <c r="GC1048" s="5"/>
      <c r="GD1048" s="5"/>
      <c r="GE1048" s="5"/>
      <c r="GF1048" s="5"/>
      <c r="GG1048" s="5"/>
      <c r="GH1048" s="5"/>
      <c r="GI1048" s="5"/>
      <c r="GJ1048" s="5"/>
      <c r="GK1048" s="5"/>
      <c r="GL1048" s="5"/>
      <c r="GM1048" s="5"/>
      <c r="GN1048" s="5"/>
      <c r="GO1048" s="5"/>
      <c r="GP1048" s="5"/>
      <c r="GQ1048" s="5"/>
      <c r="GR1048" s="5"/>
      <c r="GS1048" s="5"/>
      <c r="GT1048" s="5"/>
      <c r="GU1048" s="5"/>
      <c r="GV1048" s="5"/>
      <c r="GW1048" s="5"/>
      <c r="GX1048" s="5"/>
      <c r="GY1048" s="5"/>
      <c r="GZ1048" s="5"/>
      <c r="HA1048" s="5"/>
      <c r="HB1048" s="5"/>
      <c r="HC1048" s="5"/>
      <c r="HD1048" s="5"/>
      <c r="HE1048" s="5"/>
      <c r="HF1048" s="5"/>
      <c r="HG1048" s="5"/>
      <c r="HH1048" s="5"/>
      <c r="HI1048" s="5"/>
      <c r="HJ1048" s="5"/>
      <c r="HK1048" s="5"/>
      <c r="HL1048" s="5"/>
      <c r="HM1048" s="5"/>
      <c r="HN1048" s="5"/>
      <c r="HO1048" s="5"/>
      <c r="HP1048" s="5"/>
      <c r="HQ1048" s="5"/>
      <c r="HR1048" s="5"/>
      <c r="HS1048" s="5"/>
      <c r="HT1048" s="5"/>
      <c r="HU1048" s="5"/>
      <c r="HV1048" s="5"/>
      <c r="HW1048" s="5"/>
      <c r="HX1048" s="5"/>
      <c r="HY1048" s="5"/>
      <c r="HZ1048" s="5"/>
      <c r="IA1048" s="5"/>
      <c r="IB1048" s="5"/>
      <c r="IC1048" s="5"/>
      <c r="ID1048" s="5"/>
      <c r="IE1048" s="5"/>
      <c r="IF1048" s="5"/>
      <c r="IG1048" s="5"/>
      <c r="IH1048" s="5"/>
      <c r="II1048" s="5"/>
      <c r="IJ1048" s="5"/>
      <c r="IK1048" s="5"/>
      <c r="IL1048" s="5"/>
      <c r="IM1048" s="5"/>
      <c r="IN1048" s="5"/>
      <c r="IO1048" s="5"/>
      <c r="IP1048" s="5"/>
      <c r="IQ1048" s="5"/>
      <c r="IR1048" s="5"/>
      <c r="IS1048" s="5"/>
      <c r="IT1048" s="5"/>
      <c r="IU1048" s="5"/>
      <c r="IV1048" s="5"/>
    </row>
    <row r="1049" spans="1:256" s="210" customFormat="1">
      <c r="A1049" s="122"/>
      <c r="B1049" s="116"/>
      <c r="C1049" s="117"/>
      <c r="D1049" s="118"/>
      <c r="E1049" s="119"/>
      <c r="F1049" s="120"/>
      <c r="G1049" s="121"/>
      <c r="H1049" s="6"/>
      <c r="I1049" s="40"/>
      <c r="J1049" s="41"/>
      <c r="K1049" s="42"/>
      <c r="L1049" s="38"/>
      <c r="N1049" s="39"/>
      <c r="O1049" s="39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  <c r="BN1049" s="5"/>
      <c r="BO1049" s="5"/>
      <c r="BP1049" s="5"/>
      <c r="BQ1049" s="5"/>
      <c r="BR1049" s="5"/>
      <c r="BS1049" s="5"/>
      <c r="BT1049" s="5"/>
      <c r="BU1049" s="5"/>
      <c r="BV1049" s="5"/>
      <c r="BW1049" s="5"/>
      <c r="BX1049" s="5"/>
      <c r="BY1049" s="5"/>
      <c r="BZ1049" s="5"/>
      <c r="CA1049" s="5"/>
      <c r="CB1049" s="5"/>
      <c r="CC1049" s="5"/>
      <c r="CD1049" s="5"/>
      <c r="CE1049" s="5"/>
      <c r="CF1049" s="5"/>
      <c r="CG1049" s="5"/>
      <c r="CH1049" s="5"/>
      <c r="CI1049" s="5"/>
      <c r="CJ1049" s="5"/>
      <c r="CK1049" s="5"/>
      <c r="CL1049" s="5"/>
      <c r="CM1049" s="5"/>
      <c r="CN1049" s="5"/>
      <c r="CO1049" s="5"/>
      <c r="CP1049" s="5"/>
      <c r="CQ1049" s="5"/>
      <c r="CR1049" s="5"/>
      <c r="CS1049" s="5"/>
      <c r="CT1049" s="5"/>
      <c r="CU1049" s="5"/>
      <c r="CV1049" s="5"/>
      <c r="CW1049" s="5"/>
      <c r="CX1049" s="5"/>
      <c r="CY1049" s="5"/>
      <c r="CZ1049" s="5"/>
      <c r="DA1049" s="5"/>
      <c r="DB1049" s="5"/>
      <c r="DC1049" s="5"/>
      <c r="DD1049" s="5"/>
      <c r="DE1049" s="5"/>
      <c r="DF1049" s="5"/>
      <c r="DG1049" s="5"/>
      <c r="DH1049" s="5"/>
      <c r="DI1049" s="5"/>
      <c r="DJ1049" s="5"/>
      <c r="DK1049" s="5"/>
      <c r="DL1049" s="5"/>
      <c r="DM1049" s="5"/>
      <c r="DN1049" s="5"/>
      <c r="DO1049" s="5"/>
      <c r="DP1049" s="5"/>
      <c r="DQ1049" s="5"/>
      <c r="DR1049" s="5"/>
      <c r="DS1049" s="5"/>
      <c r="DT1049" s="5"/>
      <c r="DU1049" s="5"/>
      <c r="DV1049" s="5"/>
      <c r="DW1049" s="5"/>
      <c r="DX1049" s="5"/>
      <c r="DY1049" s="5"/>
      <c r="DZ1049" s="5"/>
      <c r="EA1049" s="5"/>
      <c r="EB1049" s="5"/>
      <c r="EC1049" s="5"/>
      <c r="ED1049" s="5"/>
      <c r="EE1049" s="5"/>
      <c r="EF1049" s="5"/>
      <c r="EG1049" s="5"/>
      <c r="EH1049" s="5"/>
      <c r="EI1049" s="5"/>
      <c r="EJ1049" s="5"/>
      <c r="EK1049" s="5"/>
      <c r="EL1049" s="5"/>
      <c r="EM1049" s="5"/>
      <c r="EN1049" s="5"/>
      <c r="EO1049" s="5"/>
      <c r="EP1049" s="5"/>
      <c r="EQ1049" s="5"/>
      <c r="ER1049" s="5"/>
      <c r="ES1049" s="5"/>
      <c r="ET1049" s="5"/>
      <c r="EU1049" s="5"/>
      <c r="EV1049" s="5"/>
      <c r="EW1049" s="5"/>
      <c r="EX1049" s="5"/>
      <c r="EY1049" s="5"/>
      <c r="EZ1049" s="5"/>
      <c r="FA1049" s="5"/>
      <c r="FB1049" s="5"/>
      <c r="FC1049" s="5"/>
      <c r="FD1049" s="5"/>
      <c r="FE1049" s="5"/>
      <c r="FF1049" s="5"/>
      <c r="FG1049" s="5"/>
      <c r="FH1049" s="5"/>
      <c r="FI1049" s="5"/>
      <c r="FJ1049" s="5"/>
      <c r="FK1049" s="5"/>
      <c r="FL1049" s="5"/>
      <c r="FM1049" s="5"/>
      <c r="FN1049" s="5"/>
      <c r="FO1049" s="5"/>
      <c r="FP1049" s="5"/>
      <c r="FQ1049" s="5"/>
      <c r="FR1049" s="5"/>
      <c r="FS1049" s="5"/>
      <c r="FT1049" s="5"/>
      <c r="FU1049" s="5"/>
      <c r="FV1049" s="5"/>
      <c r="FW1049" s="5"/>
      <c r="FX1049" s="5"/>
      <c r="FY1049" s="5"/>
      <c r="FZ1049" s="5"/>
      <c r="GA1049" s="5"/>
      <c r="GB1049" s="5"/>
      <c r="GC1049" s="5"/>
      <c r="GD1049" s="5"/>
      <c r="GE1049" s="5"/>
      <c r="GF1049" s="5"/>
      <c r="GG1049" s="5"/>
      <c r="GH1049" s="5"/>
      <c r="GI1049" s="5"/>
      <c r="GJ1049" s="5"/>
      <c r="GK1049" s="5"/>
      <c r="GL1049" s="5"/>
      <c r="GM1049" s="5"/>
      <c r="GN1049" s="5"/>
      <c r="GO1049" s="5"/>
      <c r="GP1049" s="5"/>
      <c r="GQ1049" s="5"/>
      <c r="GR1049" s="5"/>
      <c r="GS1049" s="5"/>
      <c r="GT1049" s="5"/>
      <c r="GU1049" s="5"/>
      <c r="GV1049" s="5"/>
      <c r="GW1049" s="5"/>
      <c r="GX1049" s="5"/>
      <c r="GY1049" s="5"/>
      <c r="GZ1049" s="5"/>
      <c r="HA1049" s="5"/>
      <c r="HB1049" s="5"/>
      <c r="HC1049" s="5"/>
      <c r="HD1049" s="5"/>
      <c r="HE1049" s="5"/>
      <c r="HF1049" s="5"/>
      <c r="HG1049" s="5"/>
      <c r="HH1049" s="5"/>
      <c r="HI1049" s="5"/>
      <c r="HJ1049" s="5"/>
      <c r="HK1049" s="5"/>
      <c r="HL1049" s="5"/>
      <c r="HM1049" s="5"/>
      <c r="HN1049" s="5"/>
      <c r="HO1049" s="5"/>
      <c r="HP1049" s="5"/>
      <c r="HQ1049" s="5"/>
      <c r="HR1049" s="5"/>
      <c r="HS1049" s="5"/>
      <c r="HT1049" s="5"/>
      <c r="HU1049" s="5"/>
      <c r="HV1049" s="5"/>
      <c r="HW1049" s="5"/>
      <c r="HX1049" s="5"/>
      <c r="HY1049" s="5"/>
      <c r="HZ1049" s="5"/>
      <c r="IA1049" s="5"/>
      <c r="IB1049" s="5"/>
      <c r="IC1049" s="5"/>
      <c r="ID1049" s="5"/>
      <c r="IE1049" s="5"/>
      <c r="IF1049" s="5"/>
      <c r="IG1049" s="5"/>
      <c r="IH1049" s="5"/>
      <c r="II1049" s="5"/>
      <c r="IJ1049" s="5"/>
      <c r="IK1049" s="5"/>
      <c r="IL1049" s="5"/>
      <c r="IM1049" s="5"/>
      <c r="IN1049" s="5"/>
      <c r="IO1049" s="5"/>
      <c r="IP1049" s="5"/>
      <c r="IQ1049" s="5"/>
      <c r="IR1049" s="5"/>
      <c r="IS1049" s="5"/>
      <c r="IT1049" s="5"/>
      <c r="IU1049" s="5"/>
      <c r="IV1049" s="5"/>
    </row>
    <row r="1051" spans="1:256" s="210" customFormat="1">
      <c r="A1051" s="122"/>
      <c r="B1051" s="116"/>
      <c r="C1051" s="117"/>
      <c r="D1051" s="118"/>
      <c r="E1051" s="119"/>
      <c r="F1051" s="120"/>
      <c r="G1051" s="121"/>
      <c r="H1051" s="6"/>
      <c r="I1051" s="40"/>
      <c r="J1051" s="41"/>
      <c r="K1051" s="42"/>
      <c r="L1051" s="38"/>
      <c r="N1051" s="39"/>
      <c r="O1051" s="39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  <c r="BZ1051" s="5"/>
      <c r="CA1051" s="5"/>
      <c r="CB1051" s="5"/>
      <c r="CC1051" s="5"/>
      <c r="CD1051" s="5"/>
      <c r="CE1051" s="5"/>
      <c r="CF1051" s="5"/>
      <c r="CG1051" s="5"/>
      <c r="CH1051" s="5"/>
      <c r="CI1051" s="5"/>
      <c r="CJ1051" s="5"/>
      <c r="CK1051" s="5"/>
      <c r="CL1051" s="5"/>
      <c r="CM1051" s="5"/>
      <c r="CN1051" s="5"/>
      <c r="CO1051" s="5"/>
      <c r="CP1051" s="5"/>
      <c r="CQ1051" s="5"/>
      <c r="CR1051" s="5"/>
      <c r="CS1051" s="5"/>
      <c r="CT1051" s="5"/>
      <c r="CU1051" s="5"/>
      <c r="CV1051" s="5"/>
      <c r="CW1051" s="5"/>
      <c r="CX1051" s="5"/>
      <c r="CY1051" s="5"/>
      <c r="CZ1051" s="5"/>
      <c r="DA1051" s="5"/>
      <c r="DB1051" s="5"/>
      <c r="DC1051" s="5"/>
      <c r="DD1051" s="5"/>
      <c r="DE1051" s="5"/>
      <c r="DF1051" s="5"/>
      <c r="DG1051" s="5"/>
      <c r="DH1051" s="5"/>
      <c r="DI1051" s="5"/>
      <c r="DJ1051" s="5"/>
      <c r="DK1051" s="5"/>
      <c r="DL1051" s="5"/>
      <c r="DM1051" s="5"/>
      <c r="DN1051" s="5"/>
      <c r="DO1051" s="5"/>
      <c r="DP1051" s="5"/>
      <c r="DQ1051" s="5"/>
      <c r="DR1051" s="5"/>
      <c r="DS1051" s="5"/>
      <c r="DT1051" s="5"/>
      <c r="DU1051" s="5"/>
      <c r="DV1051" s="5"/>
      <c r="DW1051" s="5"/>
      <c r="DX1051" s="5"/>
      <c r="DY1051" s="5"/>
      <c r="DZ1051" s="5"/>
      <c r="EA1051" s="5"/>
      <c r="EB1051" s="5"/>
      <c r="EC1051" s="5"/>
      <c r="ED1051" s="5"/>
      <c r="EE1051" s="5"/>
      <c r="EF1051" s="5"/>
      <c r="EG1051" s="5"/>
      <c r="EH1051" s="5"/>
      <c r="EI1051" s="5"/>
      <c r="EJ1051" s="5"/>
      <c r="EK1051" s="5"/>
      <c r="EL1051" s="5"/>
      <c r="EM1051" s="5"/>
      <c r="EN1051" s="5"/>
      <c r="EO1051" s="5"/>
      <c r="EP1051" s="5"/>
      <c r="EQ1051" s="5"/>
      <c r="ER1051" s="5"/>
      <c r="ES1051" s="5"/>
      <c r="ET1051" s="5"/>
      <c r="EU1051" s="5"/>
      <c r="EV1051" s="5"/>
      <c r="EW1051" s="5"/>
      <c r="EX1051" s="5"/>
      <c r="EY1051" s="5"/>
      <c r="EZ1051" s="5"/>
      <c r="FA1051" s="5"/>
      <c r="FB1051" s="5"/>
      <c r="FC1051" s="5"/>
      <c r="FD1051" s="5"/>
      <c r="FE1051" s="5"/>
      <c r="FF1051" s="5"/>
      <c r="FG1051" s="5"/>
      <c r="FH1051" s="5"/>
      <c r="FI1051" s="5"/>
      <c r="FJ1051" s="5"/>
      <c r="FK1051" s="5"/>
      <c r="FL1051" s="5"/>
      <c r="FM1051" s="5"/>
      <c r="FN1051" s="5"/>
      <c r="FO1051" s="5"/>
      <c r="FP1051" s="5"/>
      <c r="FQ1051" s="5"/>
      <c r="FR1051" s="5"/>
      <c r="FS1051" s="5"/>
      <c r="FT1051" s="5"/>
      <c r="FU1051" s="5"/>
      <c r="FV1051" s="5"/>
      <c r="FW1051" s="5"/>
      <c r="FX1051" s="5"/>
      <c r="FY1051" s="5"/>
      <c r="FZ1051" s="5"/>
      <c r="GA1051" s="5"/>
      <c r="GB1051" s="5"/>
      <c r="GC1051" s="5"/>
      <c r="GD1051" s="5"/>
      <c r="GE1051" s="5"/>
      <c r="GF1051" s="5"/>
      <c r="GG1051" s="5"/>
      <c r="GH1051" s="5"/>
      <c r="GI1051" s="5"/>
      <c r="GJ1051" s="5"/>
      <c r="GK1051" s="5"/>
      <c r="GL1051" s="5"/>
      <c r="GM1051" s="5"/>
      <c r="GN1051" s="5"/>
      <c r="GO1051" s="5"/>
      <c r="GP1051" s="5"/>
      <c r="GQ1051" s="5"/>
      <c r="GR1051" s="5"/>
      <c r="GS1051" s="5"/>
      <c r="GT1051" s="5"/>
      <c r="GU1051" s="5"/>
      <c r="GV1051" s="5"/>
      <c r="GW1051" s="5"/>
      <c r="GX1051" s="5"/>
      <c r="GY1051" s="5"/>
      <c r="GZ1051" s="5"/>
      <c r="HA1051" s="5"/>
      <c r="HB1051" s="5"/>
      <c r="HC1051" s="5"/>
      <c r="HD1051" s="5"/>
      <c r="HE1051" s="5"/>
      <c r="HF1051" s="5"/>
      <c r="HG1051" s="5"/>
      <c r="HH1051" s="5"/>
      <c r="HI1051" s="5"/>
      <c r="HJ1051" s="5"/>
      <c r="HK1051" s="5"/>
      <c r="HL1051" s="5"/>
      <c r="HM1051" s="5"/>
      <c r="HN1051" s="5"/>
      <c r="HO1051" s="5"/>
      <c r="HP1051" s="5"/>
      <c r="HQ1051" s="5"/>
      <c r="HR1051" s="5"/>
      <c r="HS1051" s="5"/>
      <c r="HT1051" s="5"/>
      <c r="HU1051" s="5"/>
      <c r="HV1051" s="5"/>
      <c r="HW1051" s="5"/>
      <c r="HX1051" s="5"/>
      <c r="HY1051" s="5"/>
      <c r="HZ1051" s="5"/>
      <c r="IA1051" s="5"/>
      <c r="IB1051" s="5"/>
      <c r="IC1051" s="5"/>
      <c r="ID1051" s="5"/>
      <c r="IE1051" s="5"/>
      <c r="IF1051" s="5"/>
      <c r="IG1051" s="5"/>
      <c r="IH1051" s="5"/>
      <c r="II1051" s="5"/>
      <c r="IJ1051" s="5"/>
      <c r="IK1051" s="5"/>
      <c r="IL1051" s="5"/>
      <c r="IM1051" s="5"/>
      <c r="IN1051" s="5"/>
      <c r="IO1051" s="5"/>
      <c r="IP1051" s="5"/>
      <c r="IQ1051" s="5"/>
      <c r="IR1051" s="5"/>
      <c r="IS1051" s="5"/>
      <c r="IT1051" s="5"/>
      <c r="IU1051" s="5"/>
      <c r="IV1051" s="5"/>
    </row>
    <row r="1053" spans="1:256" s="210" customFormat="1">
      <c r="A1053" s="122"/>
      <c r="B1053" s="116"/>
      <c r="C1053" s="117"/>
      <c r="D1053" s="118"/>
      <c r="E1053" s="119"/>
      <c r="F1053" s="120"/>
      <c r="G1053" s="121"/>
      <c r="H1053" s="6"/>
      <c r="I1053" s="40"/>
      <c r="J1053" s="41"/>
      <c r="K1053" s="42"/>
      <c r="L1053" s="38"/>
      <c r="N1053" s="39"/>
      <c r="O1053" s="39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  <c r="BW1053" s="5"/>
      <c r="BX1053" s="5"/>
      <c r="BY1053" s="5"/>
      <c r="BZ1053" s="5"/>
      <c r="CA1053" s="5"/>
      <c r="CB1053" s="5"/>
      <c r="CC1053" s="5"/>
      <c r="CD1053" s="5"/>
      <c r="CE1053" s="5"/>
      <c r="CF1053" s="5"/>
      <c r="CG1053" s="5"/>
      <c r="CH1053" s="5"/>
      <c r="CI1053" s="5"/>
      <c r="CJ1053" s="5"/>
      <c r="CK1053" s="5"/>
      <c r="CL1053" s="5"/>
      <c r="CM1053" s="5"/>
      <c r="CN1053" s="5"/>
      <c r="CO1053" s="5"/>
      <c r="CP1053" s="5"/>
      <c r="CQ1053" s="5"/>
      <c r="CR1053" s="5"/>
      <c r="CS1053" s="5"/>
      <c r="CT1053" s="5"/>
      <c r="CU1053" s="5"/>
      <c r="CV1053" s="5"/>
      <c r="CW1053" s="5"/>
      <c r="CX1053" s="5"/>
      <c r="CY1053" s="5"/>
      <c r="CZ1053" s="5"/>
      <c r="DA1053" s="5"/>
      <c r="DB1053" s="5"/>
      <c r="DC1053" s="5"/>
      <c r="DD1053" s="5"/>
      <c r="DE1053" s="5"/>
      <c r="DF1053" s="5"/>
      <c r="DG1053" s="5"/>
      <c r="DH1053" s="5"/>
      <c r="DI1053" s="5"/>
      <c r="DJ1053" s="5"/>
      <c r="DK1053" s="5"/>
      <c r="DL1053" s="5"/>
      <c r="DM1053" s="5"/>
      <c r="DN1053" s="5"/>
      <c r="DO1053" s="5"/>
      <c r="DP1053" s="5"/>
      <c r="DQ1053" s="5"/>
      <c r="DR1053" s="5"/>
      <c r="DS1053" s="5"/>
      <c r="DT1053" s="5"/>
      <c r="DU1053" s="5"/>
      <c r="DV1053" s="5"/>
      <c r="DW1053" s="5"/>
      <c r="DX1053" s="5"/>
      <c r="DY1053" s="5"/>
      <c r="DZ1053" s="5"/>
      <c r="EA1053" s="5"/>
      <c r="EB1053" s="5"/>
      <c r="EC1053" s="5"/>
      <c r="ED1053" s="5"/>
      <c r="EE1053" s="5"/>
      <c r="EF1053" s="5"/>
      <c r="EG1053" s="5"/>
      <c r="EH1053" s="5"/>
      <c r="EI1053" s="5"/>
      <c r="EJ1053" s="5"/>
      <c r="EK1053" s="5"/>
      <c r="EL1053" s="5"/>
      <c r="EM1053" s="5"/>
      <c r="EN1053" s="5"/>
      <c r="EO1053" s="5"/>
      <c r="EP1053" s="5"/>
      <c r="EQ1053" s="5"/>
      <c r="ER1053" s="5"/>
      <c r="ES1053" s="5"/>
      <c r="ET1053" s="5"/>
      <c r="EU1053" s="5"/>
      <c r="EV1053" s="5"/>
      <c r="EW1053" s="5"/>
      <c r="EX1053" s="5"/>
      <c r="EY1053" s="5"/>
      <c r="EZ1053" s="5"/>
      <c r="FA1053" s="5"/>
      <c r="FB1053" s="5"/>
      <c r="FC1053" s="5"/>
      <c r="FD1053" s="5"/>
      <c r="FE1053" s="5"/>
      <c r="FF1053" s="5"/>
      <c r="FG1053" s="5"/>
      <c r="FH1053" s="5"/>
      <c r="FI1053" s="5"/>
      <c r="FJ1053" s="5"/>
      <c r="FK1053" s="5"/>
      <c r="FL1053" s="5"/>
      <c r="FM1053" s="5"/>
      <c r="FN1053" s="5"/>
      <c r="FO1053" s="5"/>
      <c r="FP1053" s="5"/>
      <c r="FQ1053" s="5"/>
      <c r="FR1053" s="5"/>
      <c r="FS1053" s="5"/>
      <c r="FT1053" s="5"/>
      <c r="FU1053" s="5"/>
      <c r="FV1053" s="5"/>
      <c r="FW1053" s="5"/>
      <c r="FX1053" s="5"/>
      <c r="FY1053" s="5"/>
      <c r="FZ1053" s="5"/>
      <c r="GA1053" s="5"/>
      <c r="GB1053" s="5"/>
      <c r="GC1053" s="5"/>
      <c r="GD1053" s="5"/>
      <c r="GE1053" s="5"/>
      <c r="GF1053" s="5"/>
      <c r="GG1053" s="5"/>
      <c r="GH1053" s="5"/>
      <c r="GI1053" s="5"/>
      <c r="GJ1053" s="5"/>
      <c r="GK1053" s="5"/>
      <c r="GL1053" s="5"/>
      <c r="GM1053" s="5"/>
      <c r="GN1053" s="5"/>
      <c r="GO1053" s="5"/>
      <c r="GP1053" s="5"/>
      <c r="GQ1053" s="5"/>
      <c r="GR1053" s="5"/>
      <c r="GS1053" s="5"/>
      <c r="GT1053" s="5"/>
      <c r="GU1053" s="5"/>
      <c r="GV1053" s="5"/>
      <c r="GW1053" s="5"/>
      <c r="GX1053" s="5"/>
      <c r="GY1053" s="5"/>
      <c r="GZ1053" s="5"/>
      <c r="HA1053" s="5"/>
      <c r="HB1053" s="5"/>
      <c r="HC1053" s="5"/>
      <c r="HD1053" s="5"/>
      <c r="HE1053" s="5"/>
      <c r="HF1053" s="5"/>
      <c r="HG1053" s="5"/>
      <c r="HH1053" s="5"/>
      <c r="HI1053" s="5"/>
      <c r="HJ1053" s="5"/>
      <c r="HK1053" s="5"/>
      <c r="HL1053" s="5"/>
      <c r="HM1053" s="5"/>
      <c r="HN1053" s="5"/>
      <c r="HO1053" s="5"/>
      <c r="HP1053" s="5"/>
      <c r="HQ1053" s="5"/>
      <c r="HR1053" s="5"/>
      <c r="HS1053" s="5"/>
      <c r="HT1053" s="5"/>
      <c r="HU1053" s="5"/>
      <c r="HV1053" s="5"/>
      <c r="HW1053" s="5"/>
      <c r="HX1053" s="5"/>
      <c r="HY1053" s="5"/>
      <c r="HZ1053" s="5"/>
      <c r="IA1053" s="5"/>
      <c r="IB1053" s="5"/>
      <c r="IC1053" s="5"/>
      <c r="ID1053" s="5"/>
      <c r="IE1053" s="5"/>
      <c r="IF1053" s="5"/>
      <c r="IG1053" s="5"/>
      <c r="IH1053" s="5"/>
      <c r="II1053" s="5"/>
      <c r="IJ1053" s="5"/>
      <c r="IK1053" s="5"/>
      <c r="IL1053" s="5"/>
      <c r="IM1053" s="5"/>
      <c r="IN1053" s="5"/>
      <c r="IO1053" s="5"/>
      <c r="IP1053" s="5"/>
      <c r="IQ1053" s="5"/>
      <c r="IR1053" s="5"/>
      <c r="IS1053" s="5"/>
      <c r="IT1053" s="5"/>
      <c r="IU1053" s="5"/>
      <c r="IV1053" s="5"/>
    </row>
    <row r="1055" spans="1:256" s="210" customFormat="1">
      <c r="A1055" s="122"/>
      <c r="B1055" s="116"/>
      <c r="C1055" s="117"/>
      <c r="D1055" s="118"/>
      <c r="E1055" s="119"/>
      <c r="F1055" s="120"/>
      <c r="G1055" s="121"/>
      <c r="H1055" s="6"/>
      <c r="I1055" s="40"/>
      <c r="J1055" s="41"/>
      <c r="K1055" s="42"/>
      <c r="L1055" s="38"/>
      <c r="N1055" s="39"/>
      <c r="O1055" s="39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/>
      <c r="BZ1055" s="5"/>
      <c r="CA1055" s="5"/>
      <c r="CB1055" s="5"/>
      <c r="CC1055" s="5"/>
      <c r="CD1055" s="5"/>
      <c r="CE1055" s="5"/>
      <c r="CF1055" s="5"/>
      <c r="CG1055" s="5"/>
      <c r="CH1055" s="5"/>
      <c r="CI1055" s="5"/>
      <c r="CJ1055" s="5"/>
      <c r="CK1055" s="5"/>
      <c r="CL1055" s="5"/>
      <c r="CM1055" s="5"/>
      <c r="CN1055" s="5"/>
      <c r="CO1055" s="5"/>
      <c r="CP1055" s="5"/>
      <c r="CQ1055" s="5"/>
      <c r="CR1055" s="5"/>
      <c r="CS1055" s="5"/>
      <c r="CT1055" s="5"/>
      <c r="CU1055" s="5"/>
      <c r="CV1055" s="5"/>
      <c r="CW1055" s="5"/>
      <c r="CX1055" s="5"/>
      <c r="CY1055" s="5"/>
      <c r="CZ1055" s="5"/>
      <c r="DA1055" s="5"/>
      <c r="DB1055" s="5"/>
      <c r="DC1055" s="5"/>
      <c r="DD1055" s="5"/>
      <c r="DE1055" s="5"/>
      <c r="DF1055" s="5"/>
      <c r="DG1055" s="5"/>
      <c r="DH1055" s="5"/>
      <c r="DI1055" s="5"/>
      <c r="DJ1055" s="5"/>
      <c r="DK1055" s="5"/>
      <c r="DL1055" s="5"/>
      <c r="DM1055" s="5"/>
      <c r="DN1055" s="5"/>
      <c r="DO1055" s="5"/>
      <c r="DP1055" s="5"/>
      <c r="DQ1055" s="5"/>
      <c r="DR1055" s="5"/>
      <c r="DS1055" s="5"/>
      <c r="DT1055" s="5"/>
      <c r="DU1055" s="5"/>
      <c r="DV1055" s="5"/>
      <c r="DW1055" s="5"/>
      <c r="DX1055" s="5"/>
      <c r="DY1055" s="5"/>
      <c r="DZ1055" s="5"/>
      <c r="EA1055" s="5"/>
      <c r="EB1055" s="5"/>
      <c r="EC1055" s="5"/>
      <c r="ED1055" s="5"/>
      <c r="EE1055" s="5"/>
      <c r="EF1055" s="5"/>
      <c r="EG1055" s="5"/>
      <c r="EH1055" s="5"/>
      <c r="EI1055" s="5"/>
      <c r="EJ1055" s="5"/>
      <c r="EK1055" s="5"/>
      <c r="EL1055" s="5"/>
      <c r="EM1055" s="5"/>
      <c r="EN1055" s="5"/>
      <c r="EO1055" s="5"/>
      <c r="EP1055" s="5"/>
      <c r="EQ1055" s="5"/>
      <c r="ER1055" s="5"/>
      <c r="ES1055" s="5"/>
      <c r="ET1055" s="5"/>
      <c r="EU1055" s="5"/>
      <c r="EV1055" s="5"/>
      <c r="EW1055" s="5"/>
      <c r="EX1055" s="5"/>
      <c r="EY1055" s="5"/>
      <c r="EZ1055" s="5"/>
      <c r="FA1055" s="5"/>
      <c r="FB1055" s="5"/>
      <c r="FC1055" s="5"/>
      <c r="FD1055" s="5"/>
      <c r="FE1055" s="5"/>
      <c r="FF1055" s="5"/>
      <c r="FG1055" s="5"/>
      <c r="FH1055" s="5"/>
      <c r="FI1055" s="5"/>
      <c r="FJ1055" s="5"/>
      <c r="FK1055" s="5"/>
      <c r="FL1055" s="5"/>
      <c r="FM1055" s="5"/>
      <c r="FN1055" s="5"/>
      <c r="FO1055" s="5"/>
      <c r="FP1055" s="5"/>
      <c r="FQ1055" s="5"/>
      <c r="FR1055" s="5"/>
      <c r="FS1055" s="5"/>
      <c r="FT1055" s="5"/>
      <c r="FU1055" s="5"/>
      <c r="FV1055" s="5"/>
      <c r="FW1055" s="5"/>
      <c r="FX1055" s="5"/>
      <c r="FY1055" s="5"/>
      <c r="FZ1055" s="5"/>
      <c r="GA1055" s="5"/>
      <c r="GB1055" s="5"/>
      <c r="GC1055" s="5"/>
      <c r="GD1055" s="5"/>
      <c r="GE1055" s="5"/>
      <c r="GF1055" s="5"/>
      <c r="GG1055" s="5"/>
      <c r="GH1055" s="5"/>
      <c r="GI1055" s="5"/>
      <c r="GJ1055" s="5"/>
      <c r="GK1055" s="5"/>
      <c r="GL1055" s="5"/>
      <c r="GM1055" s="5"/>
      <c r="GN1055" s="5"/>
      <c r="GO1055" s="5"/>
      <c r="GP1055" s="5"/>
      <c r="GQ1055" s="5"/>
      <c r="GR1055" s="5"/>
      <c r="GS1055" s="5"/>
      <c r="GT1055" s="5"/>
      <c r="GU1055" s="5"/>
      <c r="GV1055" s="5"/>
      <c r="GW1055" s="5"/>
      <c r="GX1055" s="5"/>
      <c r="GY1055" s="5"/>
      <c r="GZ1055" s="5"/>
      <c r="HA1055" s="5"/>
      <c r="HB1055" s="5"/>
      <c r="HC1055" s="5"/>
      <c r="HD1055" s="5"/>
      <c r="HE1055" s="5"/>
      <c r="HF1055" s="5"/>
      <c r="HG1055" s="5"/>
      <c r="HH1055" s="5"/>
      <c r="HI1055" s="5"/>
      <c r="HJ1055" s="5"/>
      <c r="HK1055" s="5"/>
      <c r="HL1055" s="5"/>
      <c r="HM1055" s="5"/>
      <c r="HN1055" s="5"/>
      <c r="HO1055" s="5"/>
      <c r="HP1055" s="5"/>
      <c r="HQ1055" s="5"/>
      <c r="HR1055" s="5"/>
      <c r="HS1055" s="5"/>
      <c r="HT1055" s="5"/>
      <c r="HU1055" s="5"/>
      <c r="HV1055" s="5"/>
      <c r="HW1055" s="5"/>
      <c r="HX1055" s="5"/>
      <c r="HY1055" s="5"/>
      <c r="HZ1055" s="5"/>
      <c r="IA1055" s="5"/>
      <c r="IB1055" s="5"/>
      <c r="IC1055" s="5"/>
      <c r="ID1055" s="5"/>
      <c r="IE1055" s="5"/>
      <c r="IF1055" s="5"/>
      <c r="IG1055" s="5"/>
      <c r="IH1055" s="5"/>
      <c r="II1055" s="5"/>
      <c r="IJ1055" s="5"/>
      <c r="IK1055" s="5"/>
      <c r="IL1055" s="5"/>
      <c r="IM1055" s="5"/>
      <c r="IN1055" s="5"/>
      <c r="IO1055" s="5"/>
      <c r="IP1055" s="5"/>
      <c r="IQ1055" s="5"/>
      <c r="IR1055" s="5"/>
      <c r="IS1055" s="5"/>
      <c r="IT1055" s="5"/>
      <c r="IU1055" s="5"/>
      <c r="IV1055" s="5"/>
    </row>
    <row r="1057" spans="1:256" s="210" customFormat="1">
      <c r="A1057" s="122"/>
      <c r="B1057" s="116"/>
      <c r="C1057" s="117"/>
      <c r="D1057" s="118"/>
      <c r="E1057" s="119"/>
      <c r="F1057" s="120"/>
      <c r="G1057" s="121"/>
      <c r="H1057" s="6"/>
      <c r="I1057" s="40"/>
      <c r="J1057" s="41"/>
      <c r="K1057" s="42"/>
      <c r="L1057" s="38"/>
      <c r="N1057" s="39"/>
      <c r="O1057" s="39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/>
      <c r="BX1057" s="5"/>
      <c r="BY1057" s="5"/>
      <c r="BZ1057" s="5"/>
      <c r="CA1057" s="5"/>
      <c r="CB1057" s="5"/>
      <c r="CC1057" s="5"/>
      <c r="CD1057" s="5"/>
      <c r="CE1057" s="5"/>
      <c r="CF1057" s="5"/>
      <c r="CG1057" s="5"/>
      <c r="CH1057" s="5"/>
      <c r="CI1057" s="5"/>
      <c r="CJ1057" s="5"/>
      <c r="CK1057" s="5"/>
      <c r="CL1057" s="5"/>
      <c r="CM1057" s="5"/>
      <c r="CN1057" s="5"/>
      <c r="CO1057" s="5"/>
      <c r="CP1057" s="5"/>
      <c r="CQ1057" s="5"/>
      <c r="CR1057" s="5"/>
      <c r="CS1057" s="5"/>
      <c r="CT1057" s="5"/>
      <c r="CU1057" s="5"/>
      <c r="CV1057" s="5"/>
      <c r="CW1057" s="5"/>
      <c r="CX1057" s="5"/>
      <c r="CY1057" s="5"/>
      <c r="CZ1057" s="5"/>
      <c r="DA1057" s="5"/>
      <c r="DB1057" s="5"/>
      <c r="DC1057" s="5"/>
      <c r="DD1057" s="5"/>
      <c r="DE1057" s="5"/>
      <c r="DF1057" s="5"/>
      <c r="DG1057" s="5"/>
      <c r="DH1057" s="5"/>
      <c r="DI1057" s="5"/>
      <c r="DJ1057" s="5"/>
      <c r="DK1057" s="5"/>
      <c r="DL1057" s="5"/>
      <c r="DM1057" s="5"/>
      <c r="DN1057" s="5"/>
      <c r="DO1057" s="5"/>
      <c r="DP1057" s="5"/>
      <c r="DQ1057" s="5"/>
      <c r="DR1057" s="5"/>
      <c r="DS1057" s="5"/>
      <c r="DT1057" s="5"/>
      <c r="DU1057" s="5"/>
      <c r="DV1057" s="5"/>
      <c r="DW1057" s="5"/>
      <c r="DX1057" s="5"/>
      <c r="DY1057" s="5"/>
      <c r="DZ1057" s="5"/>
      <c r="EA1057" s="5"/>
      <c r="EB1057" s="5"/>
      <c r="EC1057" s="5"/>
      <c r="ED1057" s="5"/>
      <c r="EE1057" s="5"/>
      <c r="EF1057" s="5"/>
      <c r="EG1057" s="5"/>
      <c r="EH1057" s="5"/>
      <c r="EI1057" s="5"/>
      <c r="EJ1057" s="5"/>
      <c r="EK1057" s="5"/>
      <c r="EL1057" s="5"/>
      <c r="EM1057" s="5"/>
      <c r="EN1057" s="5"/>
      <c r="EO1057" s="5"/>
      <c r="EP1057" s="5"/>
      <c r="EQ1057" s="5"/>
      <c r="ER1057" s="5"/>
      <c r="ES1057" s="5"/>
      <c r="ET1057" s="5"/>
      <c r="EU1057" s="5"/>
      <c r="EV1057" s="5"/>
      <c r="EW1057" s="5"/>
      <c r="EX1057" s="5"/>
      <c r="EY1057" s="5"/>
      <c r="EZ1057" s="5"/>
      <c r="FA1057" s="5"/>
      <c r="FB1057" s="5"/>
      <c r="FC1057" s="5"/>
      <c r="FD1057" s="5"/>
      <c r="FE1057" s="5"/>
      <c r="FF1057" s="5"/>
      <c r="FG1057" s="5"/>
      <c r="FH1057" s="5"/>
      <c r="FI1057" s="5"/>
      <c r="FJ1057" s="5"/>
      <c r="FK1057" s="5"/>
      <c r="FL1057" s="5"/>
      <c r="FM1057" s="5"/>
      <c r="FN1057" s="5"/>
      <c r="FO1057" s="5"/>
      <c r="FP1057" s="5"/>
      <c r="FQ1057" s="5"/>
      <c r="FR1057" s="5"/>
      <c r="FS1057" s="5"/>
      <c r="FT1057" s="5"/>
      <c r="FU1057" s="5"/>
      <c r="FV1057" s="5"/>
      <c r="FW1057" s="5"/>
      <c r="FX1057" s="5"/>
      <c r="FY1057" s="5"/>
      <c r="FZ1057" s="5"/>
      <c r="GA1057" s="5"/>
      <c r="GB1057" s="5"/>
      <c r="GC1057" s="5"/>
      <c r="GD1057" s="5"/>
      <c r="GE1057" s="5"/>
      <c r="GF1057" s="5"/>
      <c r="GG1057" s="5"/>
      <c r="GH1057" s="5"/>
      <c r="GI1057" s="5"/>
      <c r="GJ1057" s="5"/>
      <c r="GK1057" s="5"/>
      <c r="GL1057" s="5"/>
      <c r="GM1057" s="5"/>
      <c r="GN1057" s="5"/>
      <c r="GO1057" s="5"/>
      <c r="GP1057" s="5"/>
      <c r="GQ1057" s="5"/>
      <c r="GR1057" s="5"/>
      <c r="GS1057" s="5"/>
      <c r="GT1057" s="5"/>
      <c r="GU1057" s="5"/>
      <c r="GV1057" s="5"/>
      <c r="GW1057" s="5"/>
      <c r="GX1057" s="5"/>
      <c r="GY1057" s="5"/>
      <c r="GZ1057" s="5"/>
      <c r="HA1057" s="5"/>
      <c r="HB1057" s="5"/>
      <c r="HC1057" s="5"/>
      <c r="HD1057" s="5"/>
      <c r="HE1057" s="5"/>
      <c r="HF1057" s="5"/>
      <c r="HG1057" s="5"/>
      <c r="HH1057" s="5"/>
      <c r="HI1057" s="5"/>
      <c r="HJ1057" s="5"/>
      <c r="HK1057" s="5"/>
      <c r="HL1057" s="5"/>
      <c r="HM1057" s="5"/>
      <c r="HN1057" s="5"/>
      <c r="HO1057" s="5"/>
      <c r="HP1057" s="5"/>
      <c r="HQ1057" s="5"/>
      <c r="HR1057" s="5"/>
      <c r="HS1057" s="5"/>
      <c r="HT1057" s="5"/>
      <c r="HU1057" s="5"/>
      <c r="HV1057" s="5"/>
      <c r="HW1057" s="5"/>
      <c r="HX1057" s="5"/>
      <c r="HY1057" s="5"/>
      <c r="HZ1057" s="5"/>
      <c r="IA1057" s="5"/>
      <c r="IB1057" s="5"/>
      <c r="IC1057" s="5"/>
      <c r="ID1057" s="5"/>
      <c r="IE1057" s="5"/>
      <c r="IF1057" s="5"/>
      <c r="IG1057" s="5"/>
      <c r="IH1057" s="5"/>
      <c r="II1057" s="5"/>
      <c r="IJ1057" s="5"/>
      <c r="IK1057" s="5"/>
      <c r="IL1057" s="5"/>
      <c r="IM1057" s="5"/>
      <c r="IN1057" s="5"/>
      <c r="IO1057" s="5"/>
      <c r="IP1057" s="5"/>
      <c r="IQ1057" s="5"/>
      <c r="IR1057" s="5"/>
      <c r="IS1057" s="5"/>
      <c r="IT1057" s="5"/>
      <c r="IU1057" s="5"/>
      <c r="IV1057" s="5"/>
    </row>
    <row r="1059" spans="1:256" s="210" customFormat="1">
      <c r="A1059" s="122"/>
      <c r="B1059" s="116"/>
      <c r="C1059" s="117"/>
      <c r="D1059" s="118"/>
      <c r="E1059" s="119"/>
      <c r="F1059" s="120"/>
      <c r="G1059" s="121"/>
      <c r="H1059" s="6"/>
      <c r="I1059" s="40"/>
      <c r="J1059" s="41"/>
      <c r="K1059" s="42"/>
      <c r="L1059" s="38"/>
      <c r="N1059" s="39"/>
      <c r="O1059" s="39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/>
      <c r="BZ1059" s="5"/>
      <c r="CA1059" s="5"/>
      <c r="CB1059" s="5"/>
      <c r="CC1059" s="5"/>
      <c r="CD1059" s="5"/>
      <c r="CE1059" s="5"/>
      <c r="CF1059" s="5"/>
      <c r="CG1059" s="5"/>
      <c r="CH1059" s="5"/>
      <c r="CI1059" s="5"/>
      <c r="CJ1059" s="5"/>
      <c r="CK1059" s="5"/>
      <c r="CL1059" s="5"/>
      <c r="CM1059" s="5"/>
      <c r="CN1059" s="5"/>
      <c r="CO1059" s="5"/>
      <c r="CP1059" s="5"/>
      <c r="CQ1059" s="5"/>
      <c r="CR1059" s="5"/>
      <c r="CS1059" s="5"/>
      <c r="CT1059" s="5"/>
      <c r="CU1059" s="5"/>
      <c r="CV1059" s="5"/>
      <c r="CW1059" s="5"/>
      <c r="CX1059" s="5"/>
      <c r="CY1059" s="5"/>
      <c r="CZ1059" s="5"/>
      <c r="DA1059" s="5"/>
      <c r="DB1059" s="5"/>
      <c r="DC1059" s="5"/>
      <c r="DD1059" s="5"/>
      <c r="DE1059" s="5"/>
      <c r="DF1059" s="5"/>
      <c r="DG1059" s="5"/>
      <c r="DH1059" s="5"/>
      <c r="DI1059" s="5"/>
      <c r="DJ1059" s="5"/>
      <c r="DK1059" s="5"/>
      <c r="DL1059" s="5"/>
      <c r="DM1059" s="5"/>
      <c r="DN1059" s="5"/>
      <c r="DO1059" s="5"/>
      <c r="DP1059" s="5"/>
      <c r="DQ1059" s="5"/>
      <c r="DR1059" s="5"/>
      <c r="DS1059" s="5"/>
      <c r="DT1059" s="5"/>
      <c r="DU1059" s="5"/>
      <c r="DV1059" s="5"/>
      <c r="DW1059" s="5"/>
      <c r="DX1059" s="5"/>
      <c r="DY1059" s="5"/>
      <c r="DZ1059" s="5"/>
      <c r="EA1059" s="5"/>
      <c r="EB1059" s="5"/>
      <c r="EC1059" s="5"/>
      <c r="ED1059" s="5"/>
      <c r="EE1059" s="5"/>
      <c r="EF1059" s="5"/>
      <c r="EG1059" s="5"/>
      <c r="EH1059" s="5"/>
      <c r="EI1059" s="5"/>
      <c r="EJ1059" s="5"/>
      <c r="EK1059" s="5"/>
      <c r="EL1059" s="5"/>
      <c r="EM1059" s="5"/>
      <c r="EN1059" s="5"/>
      <c r="EO1059" s="5"/>
      <c r="EP1059" s="5"/>
      <c r="EQ1059" s="5"/>
      <c r="ER1059" s="5"/>
      <c r="ES1059" s="5"/>
      <c r="ET1059" s="5"/>
      <c r="EU1059" s="5"/>
      <c r="EV1059" s="5"/>
      <c r="EW1059" s="5"/>
      <c r="EX1059" s="5"/>
      <c r="EY1059" s="5"/>
      <c r="EZ1059" s="5"/>
      <c r="FA1059" s="5"/>
      <c r="FB1059" s="5"/>
      <c r="FC1059" s="5"/>
      <c r="FD1059" s="5"/>
      <c r="FE1059" s="5"/>
      <c r="FF1059" s="5"/>
      <c r="FG1059" s="5"/>
      <c r="FH1059" s="5"/>
      <c r="FI1059" s="5"/>
      <c r="FJ1059" s="5"/>
      <c r="FK1059" s="5"/>
      <c r="FL1059" s="5"/>
      <c r="FM1059" s="5"/>
      <c r="FN1059" s="5"/>
      <c r="FO1059" s="5"/>
      <c r="FP1059" s="5"/>
      <c r="FQ1059" s="5"/>
      <c r="FR1059" s="5"/>
      <c r="FS1059" s="5"/>
      <c r="FT1059" s="5"/>
      <c r="FU1059" s="5"/>
      <c r="FV1059" s="5"/>
      <c r="FW1059" s="5"/>
      <c r="FX1059" s="5"/>
      <c r="FY1059" s="5"/>
      <c r="FZ1059" s="5"/>
      <c r="GA1059" s="5"/>
      <c r="GB1059" s="5"/>
      <c r="GC1059" s="5"/>
      <c r="GD1059" s="5"/>
      <c r="GE1059" s="5"/>
      <c r="GF1059" s="5"/>
      <c r="GG1059" s="5"/>
      <c r="GH1059" s="5"/>
      <c r="GI1059" s="5"/>
      <c r="GJ1059" s="5"/>
      <c r="GK1059" s="5"/>
      <c r="GL1059" s="5"/>
      <c r="GM1059" s="5"/>
      <c r="GN1059" s="5"/>
      <c r="GO1059" s="5"/>
      <c r="GP1059" s="5"/>
      <c r="GQ1059" s="5"/>
      <c r="GR1059" s="5"/>
      <c r="GS1059" s="5"/>
      <c r="GT1059" s="5"/>
      <c r="GU1059" s="5"/>
      <c r="GV1059" s="5"/>
      <c r="GW1059" s="5"/>
      <c r="GX1059" s="5"/>
      <c r="GY1059" s="5"/>
      <c r="GZ1059" s="5"/>
      <c r="HA1059" s="5"/>
      <c r="HB1059" s="5"/>
      <c r="HC1059" s="5"/>
      <c r="HD1059" s="5"/>
      <c r="HE1059" s="5"/>
      <c r="HF1059" s="5"/>
      <c r="HG1059" s="5"/>
      <c r="HH1059" s="5"/>
      <c r="HI1059" s="5"/>
      <c r="HJ1059" s="5"/>
      <c r="HK1059" s="5"/>
      <c r="HL1059" s="5"/>
      <c r="HM1059" s="5"/>
      <c r="HN1059" s="5"/>
      <c r="HO1059" s="5"/>
      <c r="HP1059" s="5"/>
      <c r="HQ1059" s="5"/>
      <c r="HR1059" s="5"/>
      <c r="HS1059" s="5"/>
      <c r="HT1059" s="5"/>
      <c r="HU1059" s="5"/>
      <c r="HV1059" s="5"/>
      <c r="HW1059" s="5"/>
      <c r="HX1059" s="5"/>
      <c r="HY1059" s="5"/>
      <c r="HZ1059" s="5"/>
      <c r="IA1059" s="5"/>
      <c r="IB1059" s="5"/>
      <c r="IC1059" s="5"/>
      <c r="ID1059" s="5"/>
      <c r="IE1059" s="5"/>
      <c r="IF1059" s="5"/>
      <c r="IG1059" s="5"/>
      <c r="IH1059" s="5"/>
      <c r="II1059" s="5"/>
      <c r="IJ1059" s="5"/>
      <c r="IK1059" s="5"/>
      <c r="IL1059" s="5"/>
      <c r="IM1059" s="5"/>
      <c r="IN1059" s="5"/>
      <c r="IO1059" s="5"/>
      <c r="IP1059" s="5"/>
      <c r="IQ1059" s="5"/>
      <c r="IR1059" s="5"/>
      <c r="IS1059" s="5"/>
      <c r="IT1059" s="5"/>
      <c r="IU1059" s="5"/>
      <c r="IV1059" s="5"/>
    </row>
    <row r="1061" spans="1:256" s="210" customFormat="1">
      <c r="A1061" s="122"/>
      <c r="B1061" s="116"/>
      <c r="C1061" s="117"/>
      <c r="D1061" s="118"/>
      <c r="E1061" s="119"/>
      <c r="F1061" s="120"/>
      <c r="G1061" s="121"/>
      <c r="H1061" s="6"/>
      <c r="I1061" s="40"/>
      <c r="J1061" s="41"/>
      <c r="K1061" s="42"/>
      <c r="L1061" s="38"/>
      <c r="N1061" s="39"/>
      <c r="O1061" s="39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  <c r="BN1061" s="5"/>
      <c r="BO1061" s="5"/>
      <c r="BP1061" s="5"/>
      <c r="BQ1061" s="5"/>
      <c r="BR1061" s="5"/>
      <c r="BS1061" s="5"/>
      <c r="BT1061" s="5"/>
      <c r="BU1061" s="5"/>
      <c r="BV1061" s="5"/>
      <c r="BW1061" s="5"/>
      <c r="BX1061" s="5"/>
      <c r="BY1061" s="5"/>
      <c r="BZ1061" s="5"/>
      <c r="CA1061" s="5"/>
      <c r="CB1061" s="5"/>
      <c r="CC1061" s="5"/>
      <c r="CD1061" s="5"/>
      <c r="CE1061" s="5"/>
      <c r="CF1061" s="5"/>
      <c r="CG1061" s="5"/>
      <c r="CH1061" s="5"/>
      <c r="CI1061" s="5"/>
      <c r="CJ1061" s="5"/>
      <c r="CK1061" s="5"/>
      <c r="CL1061" s="5"/>
      <c r="CM1061" s="5"/>
      <c r="CN1061" s="5"/>
      <c r="CO1061" s="5"/>
      <c r="CP1061" s="5"/>
      <c r="CQ1061" s="5"/>
      <c r="CR1061" s="5"/>
      <c r="CS1061" s="5"/>
      <c r="CT1061" s="5"/>
      <c r="CU1061" s="5"/>
      <c r="CV1061" s="5"/>
      <c r="CW1061" s="5"/>
      <c r="CX1061" s="5"/>
      <c r="CY1061" s="5"/>
      <c r="CZ1061" s="5"/>
      <c r="DA1061" s="5"/>
      <c r="DB1061" s="5"/>
      <c r="DC1061" s="5"/>
      <c r="DD1061" s="5"/>
      <c r="DE1061" s="5"/>
      <c r="DF1061" s="5"/>
      <c r="DG1061" s="5"/>
      <c r="DH1061" s="5"/>
      <c r="DI1061" s="5"/>
      <c r="DJ1061" s="5"/>
      <c r="DK1061" s="5"/>
      <c r="DL1061" s="5"/>
      <c r="DM1061" s="5"/>
      <c r="DN1061" s="5"/>
      <c r="DO1061" s="5"/>
      <c r="DP1061" s="5"/>
      <c r="DQ1061" s="5"/>
      <c r="DR1061" s="5"/>
      <c r="DS1061" s="5"/>
      <c r="DT1061" s="5"/>
      <c r="DU1061" s="5"/>
      <c r="DV1061" s="5"/>
      <c r="DW1061" s="5"/>
      <c r="DX1061" s="5"/>
      <c r="DY1061" s="5"/>
      <c r="DZ1061" s="5"/>
      <c r="EA1061" s="5"/>
      <c r="EB1061" s="5"/>
      <c r="EC1061" s="5"/>
      <c r="ED1061" s="5"/>
      <c r="EE1061" s="5"/>
      <c r="EF1061" s="5"/>
      <c r="EG1061" s="5"/>
      <c r="EH1061" s="5"/>
      <c r="EI1061" s="5"/>
      <c r="EJ1061" s="5"/>
      <c r="EK1061" s="5"/>
      <c r="EL1061" s="5"/>
      <c r="EM1061" s="5"/>
      <c r="EN1061" s="5"/>
      <c r="EO1061" s="5"/>
      <c r="EP1061" s="5"/>
      <c r="EQ1061" s="5"/>
      <c r="ER1061" s="5"/>
      <c r="ES1061" s="5"/>
      <c r="ET1061" s="5"/>
      <c r="EU1061" s="5"/>
      <c r="EV1061" s="5"/>
      <c r="EW1061" s="5"/>
      <c r="EX1061" s="5"/>
      <c r="EY1061" s="5"/>
      <c r="EZ1061" s="5"/>
      <c r="FA1061" s="5"/>
      <c r="FB1061" s="5"/>
      <c r="FC1061" s="5"/>
      <c r="FD1061" s="5"/>
      <c r="FE1061" s="5"/>
      <c r="FF1061" s="5"/>
      <c r="FG1061" s="5"/>
      <c r="FH1061" s="5"/>
      <c r="FI1061" s="5"/>
      <c r="FJ1061" s="5"/>
      <c r="FK1061" s="5"/>
      <c r="FL1061" s="5"/>
      <c r="FM1061" s="5"/>
      <c r="FN1061" s="5"/>
      <c r="FO1061" s="5"/>
      <c r="FP1061" s="5"/>
      <c r="FQ1061" s="5"/>
      <c r="FR1061" s="5"/>
      <c r="FS1061" s="5"/>
      <c r="FT1061" s="5"/>
      <c r="FU1061" s="5"/>
      <c r="FV1061" s="5"/>
      <c r="FW1061" s="5"/>
      <c r="FX1061" s="5"/>
      <c r="FY1061" s="5"/>
      <c r="FZ1061" s="5"/>
      <c r="GA1061" s="5"/>
      <c r="GB1061" s="5"/>
      <c r="GC1061" s="5"/>
      <c r="GD1061" s="5"/>
      <c r="GE1061" s="5"/>
      <c r="GF1061" s="5"/>
      <c r="GG1061" s="5"/>
      <c r="GH1061" s="5"/>
      <c r="GI1061" s="5"/>
      <c r="GJ1061" s="5"/>
      <c r="GK1061" s="5"/>
      <c r="GL1061" s="5"/>
      <c r="GM1061" s="5"/>
      <c r="GN1061" s="5"/>
      <c r="GO1061" s="5"/>
      <c r="GP1061" s="5"/>
      <c r="GQ1061" s="5"/>
      <c r="GR1061" s="5"/>
      <c r="GS1061" s="5"/>
      <c r="GT1061" s="5"/>
      <c r="GU1061" s="5"/>
      <c r="GV1061" s="5"/>
      <c r="GW1061" s="5"/>
      <c r="GX1061" s="5"/>
      <c r="GY1061" s="5"/>
      <c r="GZ1061" s="5"/>
      <c r="HA1061" s="5"/>
      <c r="HB1061" s="5"/>
      <c r="HC1061" s="5"/>
      <c r="HD1061" s="5"/>
      <c r="HE1061" s="5"/>
      <c r="HF1061" s="5"/>
      <c r="HG1061" s="5"/>
      <c r="HH1061" s="5"/>
      <c r="HI1061" s="5"/>
      <c r="HJ1061" s="5"/>
      <c r="HK1061" s="5"/>
      <c r="HL1061" s="5"/>
      <c r="HM1061" s="5"/>
      <c r="HN1061" s="5"/>
      <c r="HO1061" s="5"/>
      <c r="HP1061" s="5"/>
      <c r="HQ1061" s="5"/>
      <c r="HR1061" s="5"/>
      <c r="HS1061" s="5"/>
      <c r="HT1061" s="5"/>
      <c r="HU1061" s="5"/>
      <c r="HV1061" s="5"/>
      <c r="HW1061" s="5"/>
      <c r="HX1061" s="5"/>
      <c r="HY1061" s="5"/>
      <c r="HZ1061" s="5"/>
      <c r="IA1061" s="5"/>
      <c r="IB1061" s="5"/>
      <c r="IC1061" s="5"/>
      <c r="ID1061" s="5"/>
      <c r="IE1061" s="5"/>
      <c r="IF1061" s="5"/>
      <c r="IG1061" s="5"/>
      <c r="IH1061" s="5"/>
      <c r="II1061" s="5"/>
      <c r="IJ1061" s="5"/>
      <c r="IK1061" s="5"/>
      <c r="IL1061" s="5"/>
      <c r="IM1061" s="5"/>
      <c r="IN1061" s="5"/>
      <c r="IO1061" s="5"/>
      <c r="IP1061" s="5"/>
      <c r="IQ1061" s="5"/>
      <c r="IR1061" s="5"/>
      <c r="IS1061" s="5"/>
      <c r="IT1061" s="5"/>
      <c r="IU1061" s="5"/>
      <c r="IV1061" s="5"/>
    </row>
    <row r="1063" spans="1:256" s="210" customFormat="1">
      <c r="A1063" s="122"/>
      <c r="B1063" s="116"/>
      <c r="C1063" s="117"/>
      <c r="D1063" s="118"/>
      <c r="E1063" s="119"/>
      <c r="F1063" s="120"/>
      <c r="G1063" s="121"/>
      <c r="H1063" s="6"/>
      <c r="I1063" s="40"/>
      <c r="J1063" s="41"/>
      <c r="K1063" s="42"/>
      <c r="L1063" s="38"/>
      <c r="N1063" s="39"/>
      <c r="O1063" s="39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  <c r="BN1063" s="5"/>
      <c r="BO1063" s="5"/>
      <c r="BP1063" s="5"/>
      <c r="BQ1063" s="5"/>
      <c r="BR1063" s="5"/>
      <c r="BS1063" s="5"/>
      <c r="BT1063" s="5"/>
      <c r="BU1063" s="5"/>
      <c r="BV1063" s="5"/>
      <c r="BW1063" s="5"/>
      <c r="BX1063" s="5"/>
      <c r="BY1063" s="5"/>
      <c r="BZ1063" s="5"/>
      <c r="CA1063" s="5"/>
      <c r="CB1063" s="5"/>
      <c r="CC1063" s="5"/>
      <c r="CD1063" s="5"/>
      <c r="CE1063" s="5"/>
      <c r="CF1063" s="5"/>
      <c r="CG1063" s="5"/>
      <c r="CH1063" s="5"/>
      <c r="CI1063" s="5"/>
      <c r="CJ1063" s="5"/>
      <c r="CK1063" s="5"/>
      <c r="CL1063" s="5"/>
      <c r="CM1063" s="5"/>
      <c r="CN1063" s="5"/>
      <c r="CO1063" s="5"/>
      <c r="CP1063" s="5"/>
      <c r="CQ1063" s="5"/>
      <c r="CR1063" s="5"/>
      <c r="CS1063" s="5"/>
      <c r="CT1063" s="5"/>
      <c r="CU1063" s="5"/>
      <c r="CV1063" s="5"/>
      <c r="CW1063" s="5"/>
      <c r="CX1063" s="5"/>
      <c r="CY1063" s="5"/>
      <c r="CZ1063" s="5"/>
      <c r="DA1063" s="5"/>
      <c r="DB1063" s="5"/>
      <c r="DC1063" s="5"/>
      <c r="DD1063" s="5"/>
      <c r="DE1063" s="5"/>
      <c r="DF1063" s="5"/>
      <c r="DG1063" s="5"/>
      <c r="DH1063" s="5"/>
      <c r="DI1063" s="5"/>
      <c r="DJ1063" s="5"/>
      <c r="DK1063" s="5"/>
      <c r="DL1063" s="5"/>
      <c r="DM1063" s="5"/>
      <c r="DN1063" s="5"/>
      <c r="DO1063" s="5"/>
      <c r="DP1063" s="5"/>
      <c r="DQ1063" s="5"/>
      <c r="DR1063" s="5"/>
      <c r="DS1063" s="5"/>
      <c r="DT1063" s="5"/>
      <c r="DU1063" s="5"/>
      <c r="DV1063" s="5"/>
      <c r="DW1063" s="5"/>
      <c r="DX1063" s="5"/>
      <c r="DY1063" s="5"/>
      <c r="DZ1063" s="5"/>
      <c r="EA1063" s="5"/>
      <c r="EB1063" s="5"/>
      <c r="EC1063" s="5"/>
      <c r="ED1063" s="5"/>
      <c r="EE1063" s="5"/>
      <c r="EF1063" s="5"/>
      <c r="EG1063" s="5"/>
      <c r="EH1063" s="5"/>
      <c r="EI1063" s="5"/>
      <c r="EJ1063" s="5"/>
      <c r="EK1063" s="5"/>
      <c r="EL1063" s="5"/>
      <c r="EM1063" s="5"/>
      <c r="EN1063" s="5"/>
      <c r="EO1063" s="5"/>
      <c r="EP1063" s="5"/>
      <c r="EQ1063" s="5"/>
      <c r="ER1063" s="5"/>
      <c r="ES1063" s="5"/>
      <c r="ET1063" s="5"/>
      <c r="EU1063" s="5"/>
      <c r="EV1063" s="5"/>
      <c r="EW1063" s="5"/>
      <c r="EX1063" s="5"/>
      <c r="EY1063" s="5"/>
      <c r="EZ1063" s="5"/>
      <c r="FA1063" s="5"/>
      <c r="FB1063" s="5"/>
      <c r="FC1063" s="5"/>
      <c r="FD1063" s="5"/>
      <c r="FE1063" s="5"/>
      <c r="FF1063" s="5"/>
      <c r="FG1063" s="5"/>
      <c r="FH1063" s="5"/>
      <c r="FI1063" s="5"/>
      <c r="FJ1063" s="5"/>
      <c r="FK1063" s="5"/>
      <c r="FL1063" s="5"/>
      <c r="FM1063" s="5"/>
      <c r="FN1063" s="5"/>
      <c r="FO1063" s="5"/>
      <c r="FP1063" s="5"/>
      <c r="FQ1063" s="5"/>
      <c r="FR1063" s="5"/>
      <c r="FS1063" s="5"/>
      <c r="FT1063" s="5"/>
      <c r="FU1063" s="5"/>
      <c r="FV1063" s="5"/>
      <c r="FW1063" s="5"/>
      <c r="FX1063" s="5"/>
      <c r="FY1063" s="5"/>
      <c r="FZ1063" s="5"/>
      <c r="GA1063" s="5"/>
      <c r="GB1063" s="5"/>
      <c r="GC1063" s="5"/>
      <c r="GD1063" s="5"/>
      <c r="GE1063" s="5"/>
      <c r="GF1063" s="5"/>
      <c r="GG1063" s="5"/>
      <c r="GH1063" s="5"/>
      <c r="GI1063" s="5"/>
      <c r="GJ1063" s="5"/>
      <c r="GK1063" s="5"/>
      <c r="GL1063" s="5"/>
      <c r="GM1063" s="5"/>
      <c r="GN1063" s="5"/>
      <c r="GO1063" s="5"/>
      <c r="GP1063" s="5"/>
      <c r="GQ1063" s="5"/>
      <c r="GR1063" s="5"/>
      <c r="GS1063" s="5"/>
      <c r="GT1063" s="5"/>
      <c r="GU1063" s="5"/>
      <c r="GV1063" s="5"/>
      <c r="GW1063" s="5"/>
      <c r="GX1063" s="5"/>
      <c r="GY1063" s="5"/>
      <c r="GZ1063" s="5"/>
      <c r="HA1063" s="5"/>
      <c r="HB1063" s="5"/>
      <c r="HC1063" s="5"/>
      <c r="HD1063" s="5"/>
      <c r="HE1063" s="5"/>
      <c r="HF1063" s="5"/>
      <c r="HG1063" s="5"/>
      <c r="HH1063" s="5"/>
      <c r="HI1063" s="5"/>
      <c r="HJ1063" s="5"/>
      <c r="HK1063" s="5"/>
      <c r="HL1063" s="5"/>
      <c r="HM1063" s="5"/>
      <c r="HN1063" s="5"/>
      <c r="HO1063" s="5"/>
      <c r="HP1063" s="5"/>
      <c r="HQ1063" s="5"/>
      <c r="HR1063" s="5"/>
      <c r="HS1063" s="5"/>
      <c r="HT1063" s="5"/>
      <c r="HU1063" s="5"/>
      <c r="HV1063" s="5"/>
      <c r="HW1063" s="5"/>
      <c r="HX1063" s="5"/>
      <c r="HY1063" s="5"/>
      <c r="HZ1063" s="5"/>
      <c r="IA1063" s="5"/>
      <c r="IB1063" s="5"/>
      <c r="IC1063" s="5"/>
      <c r="ID1063" s="5"/>
      <c r="IE1063" s="5"/>
      <c r="IF1063" s="5"/>
      <c r="IG1063" s="5"/>
      <c r="IH1063" s="5"/>
      <c r="II1063" s="5"/>
      <c r="IJ1063" s="5"/>
      <c r="IK1063" s="5"/>
      <c r="IL1063" s="5"/>
      <c r="IM1063" s="5"/>
      <c r="IN1063" s="5"/>
      <c r="IO1063" s="5"/>
      <c r="IP1063" s="5"/>
      <c r="IQ1063" s="5"/>
      <c r="IR1063" s="5"/>
      <c r="IS1063" s="5"/>
      <c r="IT1063" s="5"/>
      <c r="IU1063" s="5"/>
      <c r="IV1063" s="5"/>
    </row>
    <row r="1065" spans="1:256" s="210" customFormat="1">
      <c r="A1065" s="122"/>
      <c r="B1065" s="116"/>
      <c r="C1065" s="117"/>
      <c r="D1065" s="118"/>
      <c r="E1065" s="119"/>
      <c r="F1065" s="120"/>
      <c r="G1065" s="121"/>
      <c r="H1065" s="6"/>
      <c r="I1065" s="40"/>
      <c r="J1065" s="41"/>
      <c r="K1065" s="42"/>
      <c r="L1065" s="38"/>
      <c r="N1065" s="39"/>
      <c r="O1065" s="39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5"/>
      <c r="BM1065" s="5"/>
      <c r="BN1065" s="5"/>
      <c r="BO1065" s="5"/>
      <c r="BP1065" s="5"/>
      <c r="BQ1065" s="5"/>
      <c r="BR1065" s="5"/>
      <c r="BS1065" s="5"/>
      <c r="BT1065" s="5"/>
      <c r="BU1065" s="5"/>
      <c r="BV1065" s="5"/>
      <c r="BW1065" s="5"/>
      <c r="BX1065" s="5"/>
      <c r="BY1065" s="5"/>
      <c r="BZ1065" s="5"/>
      <c r="CA1065" s="5"/>
      <c r="CB1065" s="5"/>
      <c r="CC1065" s="5"/>
      <c r="CD1065" s="5"/>
      <c r="CE1065" s="5"/>
      <c r="CF1065" s="5"/>
      <c r="CG1065" s="5"/>
      <c r="CH1065" s="5"/>
      <c r="CI1065" s="5"/>
      <c r="CJ1065" s="5"/>
      <c r="CK1065" s="5"/>
      <c r="CL1065" s="5"/>
      <c r="CM1065" s="5"/>
      <c r="CN1065" s="5"/>
      <c r="CO1065" s="5"/>
      <c r="CP1065" s="5"/>
      <c r="CQ1065" s="5"/>
      <c r="CR1065" s="5"/>
      <c r="CS1065" s="5"/>
      <c r="CT1065" s="5"/>
      <c r="CU1065" s="5"/>
      <c r="CV1065" s="5"/>
      <c r="CW1065" s="5"/>
      <c r="CX1065" s="5"/>
      <c r="CY1065" s="5"/>
      <c r="CZ1065" s="5"/>
      <c r="DA1065" s="5"/>
      <c r="DB1065" s="5"/>
      <c r="DC1065" s="5"/>
      <c r="DD1065" s="5"/>
      <c r="DE1065" s="5"/>
      <c r="DF1065" s="5"/>
      <c r="DG1065" s="5"/>
      <c r="DH1065" s="5"/>
      <c r="DI1065" s="5"/>
      <c r="DJ1065" s="5"/>
      <c r="DK1065" s="5"/>
      <c r="DL1065" s="5"/>
      <c r="DM1065" s="5"/>
      <c r="DN1065" s="5"/>
      <c r="DO1065" s="5"/>
      <c r="DP1065" s="5"/>
      <c r="DQ1065" s="5"/>
      <c r="DR1065" s="5"/>
      <c r="DS1065" s="5"/>
      <c r="DT1065" s="5"/>
      <c r="DU1065" s="5"/>
      <c r="DV1065" s="5"/>
      <c r="DW1065" s="5"/>
      <c r="DX1065" s="5"/>
      <c r="DY1065" s="5"/>
      <c r="DZ1065" s="5"/>
      <c r="EA1065" s="5"/>
      <c r="EB1065" s="5"/>
      <c r="EC1065" s="5"/>
      <c r="ED1065" s="5"/>
      <c r="EE1065" s="5"/>
      <c r="EF1065" s="5"/>
      <c r="EG1065" s="5"/>
      <c r="EH1065" s="5"/>
      <c r="EI1065" s="5"/>
      <c r="EJ1065" s="5"/>
      <c r="EK1065" s="5"/>
      <c r="EL1065" s="5"/>
      <c r="EM1065" s="5"/>
      <c r="EN1065" s="5"/>
      <c r="EO1065" s="5"/>
      <c r="EP1065" s="5"/>
      <c r="EQ1065" s="5"/>
      <c r="ER1065" s="5"/>
      <c r="ES1065" s="5"/>
      <c r="ET1065" s="5"/>
      <c r="EU1065" s="5"/>
      <c r="EV1065" s="5"/>
      <c r="EW1065" s="5"/>
      <c r="EX1065" s="5"/>
      <c r="EY1065" s="5"/>
      <c r="EZ1065" s="5"/>
      <c r="FA1065" s="5"/>
      <c r="FB1065" s="5"/>
      <c r="FC1065" s="5"/>
      <c r="FD1065" s="5"/>
      <c r="FE1065" s="5"/>
      <c r="FF1065" s="5"/>
      <c r="FG1065" s="5"/>
      <c r="FH1065" s="5"/>
      <c r="FI1065" s="5"/>
      <c r="FJ1065" s="5"/>
      <c r="FK1065" s="5"/>
      <c r="FL1065" s="5"/>
      <c r="FM1065" s="5"/>
      <c r="FN1065" s="5"/>
      <c r="FO1065" s="5"/>
      <c r="FP1065" s="5"/>
      <c r="FQ1065" s="5"/>
      <c r="FR1065" s="5"/>
      <c r="FS1065" s="5"/>
      <c r="FT1065" s="5"/>
      <c r="FU1065" s="5"/>
      <c r="FV1065" s="5"/>
      <c r="FW1065" s="5"/>
      <c r="FX1065" s="5"/>
      <c r="FY1065" s="5"/>
      <c r="FZ1065" s="5"/>
      <c r="GA1065" s="5"/>
      <c r="GB1065" s="5"/>
      <c r="GC1065" s="5"/>
      <c r="GD1065" s="5"/>
      <c r="GE1065" s="5"/>
      <c r="GF1065" s="5"/>
      <c r="GG1065" s="5"/>
      <c r="GH1065" s="5"/>
      <c r="GI1065" s="5"/>
      <c r="GJ1065" s="5"/>
      <c r="GK1065" s="5"/>
      <c r="GL1065" s="5"/>
      <c r="GM1065" s="5"/>
      <c r="GN1065" s="5"/>
      <c r="GO1065" s="5"/>
      <c r="GP1065" s="5"/>
      <c r="GQ1065" s="5"/>
      <c r="GR1065" s="5"/>
      <c r="GS1065" s="5"/>
      <c r="GT1065" s="5"/>
      <c r="GU1065" s="5"/>
      <c r="GV1065" s="5"/>
      <c r="GW1065" s="5"/>
      <c r="GX1065" s="5"/>
      <c r="GY1065" s="5"/>
      <c r="GZ1065" s="5"/>
      <c r="HA1065" s="5"/>
      <c r="HB1065" s="5"/>
      <c r="HC1065" s="5"/>
      <c r="HD1065" s="5"/>
      <c r="HE1065" s="5"/>
      <c r="HF1065" s="5"/>
      <c r="HG1065" s="5"/>
      <c r="HH1065" s="5"/>
      <c r="HI1065" s="5"/>
      <c r="HJ1065" s="5"/>
      <c r="HK1065" s="5"/>
      <c r="HL1065" s="5"/>
      <c r="HM1065" s="5"/>
      <c r="HN1065" s="5"/>
      <c r="HO1065" s="5"/>
      <c r="HP1065" s="5"/>
      <c r="HQ1065" s="5"/>
      <c r="HR1065" s="5"/>
      <c r="HS1065" s="5"/>
      <c r="HT1065" s="5"/>
      <c r="HU1065" s="5"/>
      <c r="HV1065" s="5"/>
      <c r="HW1065" s="5"/>
      <c r="HX1065" s="5"/>
      <c r="HY1065" s="5"/>
      <c r="HZ1065" s="5"/>
      <c r="IA1065" s="5"/>
      <c r="IB1065" s="5"/>
      <c r="IC1065" s="5"/>
      <c r="ID1065" s="5"/>
      <c r="IE1065" s="5"/>
      <c r="IF1065" s="5"/>
      <c r="IG1065" s="5"/>
      <c r="IH1065" s="5"/>
      <c r="II1065" s="5"/>
      <c r="IJ1065" s="5"/>
      <c r="IK1065" s="5"/>
      <c r="IL1065" s="5"/>
      <c r="IM1065" s="5"/>
      <c r="IN1065" s="5"/>
      <c r="IO1065" s="5"/>
      <c r="IP1065" s="5"/>
      <c r="IQ1065" s="5"/>
      <c r="IR1065" s="5"/>
      <c r="IS1065" s="5"/>
      <c r="IT1065" s="5"/>
      <c r="IU1065" s="5"/>
      <c r="IV1065" s="5"/>
    </row>
    <row r="1067" spans="1:256" s="210" customFormat="1">
      <c r="A1067" s="122"/>
      <c r="B1067" s="116"/>
      <c r="C1067" s="117"/>
      <c r="D1067" s="118"/>
      <c r="E1067" s="119"/>
      <c r="F1067" s="120"/>
      <c r="G1067" s="121"/>
      <c r="H1067" s="6"/>
      <c r="I1067" s="40"/>
      <c r="J1067" s="41"/>
      <c r="K1067" s="42"/>
      <c r="L1067" s="38"/>
      <c r="N1067" s="39"/>
      <c r="O1067" s="39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5"/>
      <c r="BN1067" s="5"/>
      <c r="BO1067" s="5"/>
      <c r="BP1067" s="5"/>
      <c r="BQ1067" s="5"/>
      <c r="BR1067" s="5"/>
      <c r="BS1067" s="5"/>
      <c r="BT1067" s="5"/>
      <c r="BU1067" s="5"/>
      <c r="BV1067" s="5"/>
      <c r="BW1067" s="5"/>
      <c r="BX1067" s="5"/>
      <c r="BY1067" s="5"/>
      <c r="BZ1067" s="5"/>
      <c r="CA1067" s="5"/>
      <c r="CB1067" s="5"/>
      <c r="CC1067" s="5"/>
      <c r="CD1067" s="5"/>
      <c r="CE1067" s="5"/>
      <c r="CF1067" s="5"/>
      <c r="CG1067" s="5"/>
      <c r="CH1067" s="5"/>
      <c r="CI1067" s="5"/>
      <c r="CJ1067" s="5"/>
      <c r="CK1067" s="5"/>
      <c r="CL1067" s="5"/>
      <c r="CM1067" s="5"/>
      <c r="CN1067" s="5"/>
      <c r="CO1067" s="5"/>
      <c r="CP1067" s="5"/>
      <c r="CQ1067" s="5"/>
      <c r="CR1067" s="5"/>
      <c r="CS1067" s="5"/>
      <c r="CT1067" s="5"/>
      <c r="CU1067" s="5"/>
      <c r="CV1067" s="5"/>
      <c r="CW1067" s="5"/>
      <c r="CX1067" s="5"/>
      <c r="CY1067" s="5"/>
      <c r="CZ1067" s="5"/>
      <c r="DA1067" s="5"/>
      <c r="DB1067" s="5"/>
      <c r="DC1067" s="5"/>
      <c r="DD1067" s="5"/>
      <c r="DE1067" s="5"/>
      <c r="DF1067" s="5"/>
      <c r="DG1067" s="5"/>
      <c r="DH1067" s="5"/>
      <c r="DI1067" s="5"/>
      <c r="DJ1067" s="5"/>
      <c r="DK1067" s="5"/>
      <c r="DL1067" s="5"/>
      <c r="DM1067" s="5"/>
      <c r="DN1067" s="5"/>
      <c r="DO1067" s="5"/>
      <c r="DP1067" s="5"/>
      <c r="DQ1067" s="5"/>
      <c r="DR1067" s="5"/>
      <c r="DS1067" s="5"/>
      <c r="DT1067" s="5"/>
      <c r="DU1067" s="5"/>
      <c r="DV1067" s="5"/>
      <c r="DW1067" s="5"/>
      <c r="DX1067" s="5"/>
      <c r="DY1067" s="5"/>
      <c r="DZ1067" s="5"/>
      <c r="EA1067" s="5"/>
      <c r="EB1067" s="5"/>
      <c r="EC1067" s="5"/>
      <c r="ED1067" s="5"/>
      <c r="EE1067" s="5"/>
      <c r="EF1067" s="5"/>
      <c r="EG1067" s="5"/>
      <c r="EH1067" s="5"/>
      <c r="EI1067" s="5"/>
      <c r="EJ1067" s="5"/>
      <c r="EK1067" s="5"/>
      <c r="EL1067" s="5"/>
      <c r="EM1067" s="5"/>
      <c r="EN1067" s="5"/>
      <c r="EO1067" s="5"/>
      <c r="EP1067" s="5"/>
      <c r="EQ1067" s="5"/>
      <c r="ER1067" s="5"/>
      <c r="ES1067" s="5"/>
      <c r="ET1067" s="5"/>
      <c r="EU1067" s="5"/>
      <c r="EV1067" s="5"/>
      <c r="EW1067" s="5"/>
      <c r="EX1067" s="5"/>
      <c r="EY1067" s="5"/>
      <c r="EZ1067" s="5"/>
      <c r="FA1067" s="5"/>
      <c r="FB1067" s="5"/>
      <c r="FC1067" s="5"/>
      <c r="FD1067" s="5"/>
      <c r="FE1067" s="5"/>
      <c r="FF1067" s="5"/>
      <c r="FG1067" s="5"/>
      <c r="FH1067" s="5"/>
      <c r="FI1067" s="5"/>
      <c r="FJ1067" s="5"/>
      <c r="FK1067" s="5"/>
      <c r="FL1067" s="5"/>
      <c r="FM1067" s="5"/>
      <c r="FN1067" s="5"/>
      <c r="FO1067" s="5"/>
      <c r="FP1067" s="5"/>
      <c r="FQ1067" s="5"/>
      <c r="FR1067" s="5"/>
      <c r="FS1067" s="5"/>
      <c r="FT1067" s="5"/>
      <c r="FU1067" s="5"/>
      <c r="FV1067" s="5"/>
      <c r="FW1067" s="5"/>
      <c r="FX1067" s="5"/>
      <c r="FY1067" s="5"/>
      <c r="FZ1067" s="5"/>
      <c r="GA1067" s="5"/>
      <c r="GB1067" s="5"/>
      <c r="GC1067" s="5"/>
      <c r="GD1067" s="5"/>
      <c r="GE1067" s="5"/>
      <c r="GF1067" s="5"/>
      <c r="GG1067" s="5"/>
      <c r="GH1067" s="5"/>
      <c r="GI1067" s="5"/>
      <c r="GJ1067" s="5"/>
      <c r="GK1067" s="5"/>
      <c r="GL1067" s="5"/>
      <c r="GM1067" s="5"/>
      <c r="GN1067" s="5"/>
      <c r="GO1067" s="5"/>
      <c r="GP1067" s="5"/>
      <c r="GQ1067" s="5"/>
      <c r="GR1067" s="5"/>
      <c r="GS1067" s="5"/>
      <c r="GT1067" s="5"/>
      <c r="GU1067" s="5"/>
      <c r="GV1067" s="5"/>
      <c r="GW1067" s="5"/>
      <c r="GX1067" s="5"/>
      <c r="GY1067" s="5"/>
      <c r="GZ1067" s="5"/>
      <c r="HA1067" s="5"/>
      <c r="HB1067" s="5"/>
      <c r="HC1067" s="5"/>
      <c r="HD1067" s="5"/>
      <c r="HE1067" s="5"/>
      <c r="HF1067" s="5"/>
      <c r="HG1067" s="5"/>
      <c r="HH1067" s="5"/>
      <c r="HI1067" s="5"/>
      <c r="HJ1067" s="5"/>
      <c r="HK1067" s="5"/>
      <c r="HL1067" s="5"/>
      <c r="HM1067" s="5"/>
      <c r="HN1067" s="5"/>
      <c r="HO1067" s="5"/>
      <c r="HP1067" s="5"/>
      <c r="HQ1067" s="5"/>
      <c r="HR1067" s="5"/>
      <c r="HS1067" s="5"/>
      <c r="HT1067" s="5"/>
      <c r="HU1067" s="5"/>
      <c r="HV1067" s="5"/>
      <c r="HW1067" s="5"/>
      <c r="HX1067" s="5"/>
      <c r="HY1067" s="5"/>
      <c r="HZ1067" s="5"/>
      <c r="IA1067" s="5"/>
      <c r="IB1067" s="5"/>
      <c r="IC1067" s="5"/>
      <c r="ID1067" s="5"/>
      <c r="IE1067" s="5"/>
      <c r="IF1067" s="5"/>
      <c r="IG1067" s="5"/>
      <c r="IH1067" s="5"/>
      <c r="II1067" s="5"/>
      <c r="IJ1067" s="5"/>
      <c r="IK1067" s="5"/>
      <c r="IL1067" s="5"/>
      <c r="IM1067" s="5"/>
      <c r="IN1067" s="5"/>
      <c r="IO1067" s="5"/>
      <c r="IP1067" s="5"/>
      <c r="IQ1067" s="5"/>
      <c r="IR1067" s="5"/>
      <c r="IS1067" s="5"/>
      <c r="IT1067" s="5"/>
      <c r="IU1067" s="5"/>
      <c r="IV1067" s="5"/>
    </row>
    <row r="1069" spans="1:256" s="210" customFormat="1">
      <c r="A1069" s="122"/>
      <c r="B1069" s="116"/>
      <c r="C1069" s="117"/>
      <c r="D1069" s="118"/>
      <c r="E1069" s="119"/>
      <c r="F1069" s="120"/>
      <c r="G1069" s="121"/>
      <c r="H1069" s="6"/>
      <c r="I1069" s="40"/>
      <c r="J1069" s="41"/>
      <c r="K1069" s="42"/>
      <c r="L1069" s="38"/>
      <c r="N1069" s="39"/>
      <c r="O1069" s="39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  <c r="BN1069" s="5"/>
      <c r="BO1069" s="5"/>
      <c r="BP1069" s="5"/>
      <c r="BQ1069" s="5"/>
      <c r="BR1069" s="5"/>
      <c r="BS1069" s="5"/>
      <c r="BT1069" s="5"/>
      <c r="BU1069" s="5"/>
      <c r="BV1069" s="5"/>
      <c r="BW1069" s="5"/>
      <c r="BX1069" s="5"/>
      <c r="BY1069" s="5"/>
      <c r="BZ1069" s="5"/>
      <c r="CA1069" s="5"/>
      <c r="CB1069" s="5"/>
      <c r="CC1069" s="5"/>
      <c r="CD1069" s="5"/>
      <c r="CE1069" s="5"/>
      <c r="CF1069" s="5"/>
      <c r="CG1069" s="5"/>
      <c r="CH1069" s="5"/>
      <c r="CI1069" s="5"/>
      <c r="CJ1069" s="5"/>
      <c r="CK1069" s="5"/>
      <c r="CL1069" s="5"/>
      <c r="CM1069" s="5"/>
      <c r="CN1069" s="5"/>
      <c r="CO1069" s="5"/>
      <c r="CP1069" s="5"/>
      <c r="CQ1069" s="5"/>
      <c r="CR1069" s="5"/>
      <c r="CS1069" s="5"/>
      <c r="CT1069" s="5"/>
      <c r="CU1069" s="5"/>
      <c r="CV1069" s="5"/>
      <c r="CW1069" s="5"/>
      <c r="CX1069" s="5"/>
      <c r="CY1069" s="5"/>
      <c r="CZ1069" s="5"/>
      <c r="DA1069" s="5"/>
      <c r="DB1069" s="5"/>
      <c r="DC1069" s="5"/>
      <c r="DD1069" s="5"/>
      <c r="DE1069" s="5"/>
      <c r="DF1069" s="5"/>
      <c r="DG1069" s="5"/>
      <c r="DH1069" s="5"/>
      <c r="DI1069" s="5"/>
      <c r="DJ1069" s="5"/>
      <c r="DK1069" s="5"/>
      <c r="DL1069" s="5"/>
      <c r="DM1069" s="5"/>
      <c r="DN1069" s="5"/>
      <c r="DO1069" s="5"/>
      <c r="DP1069" s="5"/>
      <c r="DQ1069" s="5"/>
      <c r="DR1069" s="5"/>
      <c r="DS1069" s="5"/>
      <c r="DT1069" s="5"/>
      <c r="DU1069" s="5"/>
      <c r="DV1069" s="5"/>
      <c r="DW1069" s="5"/>
      <c r="DX1069" s="5"/>
      <c r="DY1069" s="5"/>
      <c r="DZ1069" s="5"/>
      <c r="EA1069" s="5"/>
      <c r="EB1069" s="5"/>
      <c r="EC1069" s="5"/>
      <c r="ED1069" s="5"/>
      <c r="EE1069" s="5"/>
      <c r="EF1069" s="5"/>
      <c r="EG1069" s="5"/>
      <c r="EH1069" s="5"/>
      <c r="EI1069" s="5"/>
      <c r="EJ1069" s="5"/>
      <c r="EK1069" s="5"/>
      <c r="EL1069" s="5"/>
      <c r="EM1069" s="5"/>
      <c r="EN1069" s="5"/>
      <c r="EO1069" s="5"/>
      <c r="EP1069" s="5"/>
      <c r="EQ1069" s="5"/>
      <c r="ER1069" s="5"/>
      <c r="ES1069" s="5"/>
      <c r="ET1069" s="5"/>
      <c r="EU1069" s="5"/>
      <c r="EV1069" s="5"/>
      <c r="EW1069" s="5"/>
      <c r="EX1069" s="5"/>
      <c r="EY1069" s="5"/>
      <c r="EZ1069" s="5"/>
      <c r="FA1069" s="5"/>
      <c r="FB1069" s="5"/>
      <c r="FC1069" s="5"/>
      <c r="FD1069" s="5"/>
      <c r="FE1069" s="5"/>
      <c r="FF1069" s="5"/>
      <c r="FG1069" s="5"/>
      <c r="FH1069" s="5"/>
      <c r="FI1069" s="5"/>
      <c r="FJ1069" s="5"/>
      <c r="FK1069" s="5"/>
      <c r="FL1069" s="5"/>
      <c r="FM1069" s="5"/>
      <c r="FN1069" s="5"/>
      <c r="FO1069" s="5"/>
      <c r="FP1069" s="5"/>
      <c r="FQ1069" s="5"/>
      <c r="FR1069" s="5"/>
      <c r="FS1069" s="5"/>
      <c r="FT1069" s="5"/>
      <c r="FU1069" s="5"/>
      <c r="FV1069" s="5"/>
      <c r="FW1069" s="5"/>
      <c r="FX1069" s="5"/>
      <c r="FY1069" s="5"/>
      <c r="FZ1069" s="5"/>
      <c r="GA1069" s="5"/>
      <c r="GB1069" s="5"/>
      <c r="GC1069" s="5"/>
      <c r="GD1069" s="5"/>
      <c r="GE1069" s="5"/>
      <c r="GF1069" s="5"/>
      <c r="GG1069" s="5"/>
      <c r="GH1069" s="5"/>
      <c r="GI1069" s="5"/>
      <c r="GJ1069" s="5"/>
      <c r="GK1069" s="5"/>
      <c r="GL1069" s="5"/>
      <c r="GM1069" s="5"/>
      <c r="GN1069" s="5"/>
      <c r="GO1069" s="5"/>
      <c r="GP1069" s="5"/>
      <c r="GQ1069" s="5"/>
      <c r="GR1069" s="5"/>
      <c r="GS1069" s="5"/>
      <c r="GT1069" s="5"/>
      <c r="GU1069" s="5"/>
      <c r="GV1069" s="5"/>
      <c r="GW1069" s="5"/>
      <c r="GX1069" s="5"/>
      <c r="GY1069" s="5"/>
      <c r="GZ1069" s="5"/>
      <c r="HA1069" s="5"/>
      <c r="HB1069" s="5"/>
      <c r="HC1069" s="5"/>
      <c r="HD1069" s="5"/>
      <c r="HE1069" s="5"/>
      <c r="HF1069" s="5"/>
      <c r="HG1069" s="5"/>
      <c r="HH1069" s="5"/>
      <c r="HI1069" s="5"/>
      <c r="HJ1069" s="5"/>
      <c r="HK1069" s="5"/>
      <c r="HL1069" s="5"/>
      <c r="HM1069" s="5"/>
      <c r="HN1069" s="5"/>
      <c r="HO1069" s="5"/>
      <c r="HP1069" s="5"/>
      <c r="HQ1069" s="5"/>
      <c r="HR1069" s="5"/>
      <c r="HS1069" s="5"/>
      <c r="HT1069" s="5"/>
      <c r="HU1069" s="5"/>
      <c r="HV1069" s="5"/>
      <c r="HW1069" s="5"/>
      <c r="HX1069" s="5"/>
      <c r="HY1069" s="5"/>
      <c r="HZ1069" s="5"/>
      <c r="IA1069" s="5"/>
      <c r="IB1069" s="5"/>
      <c r="IC1069" s="5"/>
      <c r="ID1069" s="5"/>
      <c r="IE1069" s="5"/>
      <c r="IF1069" s="5"/>
      <c r="IG1069" s="5"/>
      <c r="IH1069" s="5"/>
      <c r="II1069" s="5"/>
      <c r="IJ1069" s="5"/>
      <c r="IK1069" s="5"/>
      <c r="IL1069" s="5"/>
      <c r="IM1069" s="5"/>
      <c r="IN1069" s="5"/>
      <c r="IO1069" s="5"/>
      <c r="IP1069" s="5"/>
      <c r="IQ1069" s="5"/>
      <c r="IR1069" s="5"/>
      <c r="IS1069" s="5"/>
      <c r="IT1069" s="5"/>
      <c r="IU1069" s="5"/>
      <c r="IV1069" s="5"/>
    </row>
    <row r="1070" spans="1:256" s="210" customFormat="1">
      <c r="A1070" s="122"/>
      <c r="B1070" s="116"/>
      <c r="C1070" s="117"/>
      <c r="D1070" s="118"/>
      <c r="E1070" s="119"/>
      <c r="F1070" s="120"/>
      <c r="G1070" s="121"/>
      <c r="H1070" s="6"/>
      <c r="I1070" s="40"/>
      <c r="J1070" s="41"/>
      <c r="K1070" s="42"/>
      <c r="L1070" s="38"/>
      <c r="N1070" s="39"/>
      <c r="O1070" s="39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5"/>
      <c r="DW1070" s="5"/>
      <c r="DX1070" s="5"/>
      <c r="DY1070" s="5"/>
      <c r="DZ1070" s="5"/>
      <c r="EA1070" s="5"/>
      <c r="EB1070" s="5"/>
      <c r="EC1070" s="5"/>
      <c r="ED1070" s="5"/>
      <c r="EE1070" s="5"/>
      <c r="EF1070" s="5"/>
      <c r="EG1070" s="5"/>
      <c r="EH1070" s="5"/>
      <c r="EI1070" s="5"/>
      <c r="EJ1070" s="5"/>
      <c r="EK1070" s="5"/>
      <c r="EL1070" s="5"/>
      <c r="EM1070" s="5"/>
      <c r="EN1070" s="5"/>
      <c r="EO1070" s="5"/>
      <c r="EP1070" s="5"/>
      <c r="EQ1070" s="5"/>
      <c r="ER1070" s="5"/>
      <c r="ES1070" s="5"/>
      <c r="ET1070" s="5"/>
      <c r="EU1070" s="5"/>
      <c r="EV1070" s="5"/>
      <c r="EW1070" s="5"/>
      <c r="EX1070" s="5"/>
      <c r="EY1070" s="5"/>
      <c r="EZ1070" s="5"/>
      <c r="FA1070" s="5"/>
      <c r="FB1070" s="5"/>
      <c r="FC1070" s="5"/>
      <c r="FD1070" s="5"/>
      <c r="FE1070" s="5"/>
      <c r="FF1070" s="5"/>
      <c r="FG1070" s="5"/>
      <c r="FH1070" s="5"/>
      <c r="FI1070" s="5"/>
      <c r="FJ1070" s="5"/>
      <c r="FK1070" s="5"/>
      <c r="FL1070" s="5"/>
      <c r="FM1070" s="5"/>
      <c r="FN1070" s="5"/>
      <c r="FO1070" s="5"/>
      <c r="FP1070" s="5"/>
      <c r="FQ1070" s="5"/>
      <c r="FR1070" s="5"/>
      <c r="FS1070" s="5"/>
      <c r="FT1070" s="5"/>
      <c r="FU1070" s="5"/>
      <c r="FV1070" s="5"/>
      <c r="FW1070" s="5"/>
      <c r="FX1070" s="5"/>
      <c r="FY1070" s="5"/>
      <c r="FZ1070" s="5"/>
      <c r="GA1070" s="5"/>
      <c r="GB1070" s="5"/>
      <c r="GC1070" s="5"/>
      <c r="GD1070" s="5"/>
      <c r="GE1070" s="5"/>
      <c r="GF1070" s="5"/>
      <c r="GG1070" s="5"/>
      <c r="GH1070" s="5"/>
      <c r="GI1070" s="5"/>
      <c r="GJ1070" s="5"/>
      <c r="GK1070" s="5"/>
      <c r="GL1070" s="5"/>
      <c r="GM1070" s="5"/>
      <c r="GN1070" s="5"/>
      <c r="GO1070" s="5"/>
      <c r="GP1070" s="5"/>
      <c r="GQ1070" s="5"/>
      <c r="GR1070" s="5"/>
      <c r="GS1070" s="5"/>
      <c r="GT1070" s="5"/>
      <c r="GU1070" s="5"/>
      <c r="GV1070" s="5"/>
      <c r="GW1070" s="5"/>
      <c r="GX1070" s="5"/>
      <c r="GY1070" s="5"/>
      <c r="GZ1070" s="5"/>
      <c r="HA1070" s="5"/>
      <c r="HB1070" s="5"/>
      <c r="HC1070" s="5"/>
      <c r="HD1070" s="5"/>
      <c r="HE1070" s="5"/>
      <c r="HF1070" s="5"/>
      <c r="HG1070" s="5"/>
      <c r="HH1070" s="5"/>
      <c r="HI1070" s="5"/>
      <c r="HJ1070" s="5"/>
      <c r="HK1070" s="5"/>
      <c r="HL1070" s="5"/>
      <c r="HM1070" s="5"/>
      <c r="HN1070" s="5"/>
      <c r="HO1070" s="5"/>
      <c r="HP1070" s="5"/>
      <c r="HQ1070" s="5"/>
      <c r="HR1070" s="5"/>
      <c r="HS1070" s="5"/>
      <c r="HT1070" s="5"/>
      <c r="HU1070" s="5"/>
      <c r="HV1070" s="5"/>
      <c r="HW1070" s="5"/>
      <c r="HX1070" s="5"/>
      <c r="HY1070" s="5"/>
      <c r="HZ1070" s="5"/>
      <c r="IA1070" s="5"/>
      <c r="IB1070" s="5"/>
      <c r="IC1070" s="5"/>
      <c r="ID1070" s="5"/>
      <c r="IE1070" s="5"/>
      <c r="IF1070" s="5"/>
      <c r="IG1070" s="5"/>
      <c r="IH1070" s="5"/>
      <c r="II1070" s="5"/>
      <c r="IJ1070" s="5"/>
      <c r="IK1070" s="5"/>
      <c r="IL1070" s="5"/>
      <c r="IM1070" s="5"/>
      <c r="IN1070" s="5"/>
      <c r="IO1070" s="5"/>
      <c r="IP1070" s="5"/>
      <c r="IQ1070" s="5"/>
      <c r="IR1070" s="5"/>
      <c r="IS1070" s="5"/>
      <c r="IT1070" s="5"/>
      <c r="IU1070" s="5"/>
      <c r="IV1070" s="5"/>
    </row>
    <row r="1072" spans="1:256" s="210" customFormat="1">
      <c r="A1072" s="122"/>
      <c r="B1072" s="116"/>
      <c r="C1072" s="117"/>
      <c r="D1072" s="118"/>
      <c r="E1072" s="119"/>
      <c r="F1072" s="120"/>
      <c r="G1072" s="121"/>
      <c r="H1072" s="6"/>
      <c r="I1072" s="40"/>
      <c r="J1072" s="41"/>
      <c r="K1072" s="42"/>
      <c r="L1072" s="38"/>
      <c r="N1072" s="39"/>
      <c r="O1072" s="39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  <c r="BN1072" s="5"/>
      <c r="BO1072" s="5"/>
      <c r="BP1072" s="5"/>
      <c r="BQ1072" s="5"/>
      <c r="BR1072" s="5"/>
      <c r="BS1072" s="5"/>
      <c r="BT1072" s="5"/>
      <c r="BU1072" s="5"/>
      <c r="BV1072" s="5"/>
      <c r="BW1072" s="5"/>
      <c r="BX1072" s="5"/>
      <c r="BY1072" s="5"/>
      <c r="BZ1072" s="5"/>
      <c r="CA1072" s="5"/>
      <c r="CB1072" s="5"/>
      <c r="CC1072" s="5"/>
      <c r="CD1072" s="5"/>
      <c r="CE1072" s="5"/>
      <c r="CF1072" s="5"/>
      <c r="CG1072" s="5"/>
      <c r="CH1072" s="5"/>
      <c r="CI1072" s="5"/>
      <c r="CJ1072" s="5"/>
      <c r="CK1072" s="5"/>
      <c r="CL1072" s="5"/>
      <c r="CM1072" s="5"/>
      <c r="CN1072" s="5"/>
      <c r="CO1072" s="5"/>
      <c r="CP1072" s="5"/>
      <c r="CQ1072" s="5"/>
      <c r="CR1072" s="5"/>
      <c r="CS1072" s="5"/>
      <c r="CT1072" s="5"/>
      <c r="CU1072" s="5"/>
      <c r="CV1072" s="5"/>
      <c r="CW1072" s="5"/>
      <c r="CX1072" s="5"/>
      <c r="CY1072" s="5"/>
      <c r="CZ1072" s="5"/>
      <c r="DA1072" s="5"/>
      <c r="DB1072" s="5"/>
      <c r="DC1072" s="5"/>
      <c r="DD1072" s="5"/>
      <c r="DE1072" s="5"/>
      <c r="DF1072" s="5"/>
      <c r="DG1072" s="5"/>
      <c r="DH1072" s="5"/>
      <c r="DI1072" s="5"/>
      <c r="DJ1072" s="5"/>
      <c r="DK1072" s="5"/>
      <c r="DL1072" s="5"/>
      <c r="DM1072" s="5"/>
      <c r="DN1072" s="5"/>
      <c r="DO1072" s="5"/>
      <c r="DP1072" s="5"/>
      <c r="DQ1072" s="5"/>
      <c r="DR1072" s="5"/>
      <c r="DS1072" s="5"/>
      <c r="DT1072" s="5"/>
      <c r="DU1072" s="5"/>
      <c r="DV1072" s="5"/>
      <c r="DW1072" s="5"/>
      <c r="DX1072" s="5"/>
      <c r="DY1072" s="5"/>
      <c r="DZ1072" s="5"/>
      <c r="EA1072" s="5"/>
      <c r="EB1072" s="5"/>
      <c r="EC1072" s="5"/>
      <c r="ED1072" s="5"/>
      <c r="EE1072" s="5"/>
      <c r="EF1072" s="5"/>
      <c r="EG1072" s="5"/>
      <c r="EH1072" s="5"/>
      <c r="EI1072" s="5"/>
      <c r="EJ1072" s="5"/>
      <c r="EK1072" s="5"/>
      <c r="EL1072" s="5"/>
      <c r="EM1072" s="5"/>
      <c r="EN1072" s="5"/>
      <c r="EO1072" s="5"/>
      <c r="EP1072" s="5"/>
      <c r="EQ1072" s="5"/>
      <c r="ER1072" s="5"/>
      <c r="ES1072" s="5"/>
      <c r="ET1072" s="5"/>
      <c r="EU1072" s="5"/>
      <c r="EV1072" s="5"/>
      <c r="EW1072" s="5"/>
      <c r="EX1072" s="5"/>
      <c r="EY1072" s="5"/>
      <c r="EZ1072" s="5"/>
      <c r="FA1072" s="5"/>
      <c r="FB1072" s="5"/>
      <c r="FC1072" s="5"/>
      <c r="FD1072" s="5"/>
      <c r="FE1072" s="5"/>
      <c r="FF1072" s="5"/>
      <c r="FG1072" s="5"/>
      <c r="FH1072" s="5"/>
      <c r="FI1072" s="5"/>
      <c r="FJ1072" s="5"/>
      <c r="FK1072" s="5"/>
      <c r="FL1072" s="5"/>
      <c r="FM1072" s="5"/>
      <c r="FN1072" s="5"/>
      <c r="FO1072" s="5"/>
      <c r="FP1072" s="5"/>
      <c r="FQ1072" s="5"/>
      <c r="FR1072" s="5"/>
      <c r="FS1072" s="5"/>
      <c r="FT1072" s="5"/>
      <c r="FU1072" s="5"/>
      <c r="FV1072" s="5"/>
      <c r="FW1072" s="5"/>
      <c r="FX1072" s="5"/>
      <c r="FY1072" s="5"/>
      <c r="FZ1072" s="5"/>
      <c r="GA1072" s="5"/>
      <c r="GB1072" s="5"/>
      <c r="GC1072" s="5"/>
      <c r="GD1072" s="5"/>
      <c r="GE1072" s="5"/>
      <c r="GF1072" s="5"/>
      <c r="GG1072" s="5"/>
      <c r="GH1072" s="5"/>
      <c r="GI1072" s="5"/>
      <c r="GJ1072" s="5"/>
      <c r="GK1072" s="5"/>
      <c r="GL1072" s="5"/>
      <c r="GM1072" s="5"/>
      <c r="GN1072" s="5"/>
      <c r="GO1072" s="5"/>
      <c r="GP1072" s="5"/>
      <c r="GQ1072" s="5"/>
      <c r="GR1072" s="5"/>
      <c r="GS1072" s="5"/>
      <c r="GT1072" s="5"/>
      <c r="GU1072" s="5"/>
      <c r="GV1072" s="5"/>
      <c r="GW1072" s="5"/>
      <c r="GX1072" s="5"/>
      <c r="GY1072" s="5"/>
      <c r="GZ1072" s="5"/>
      <c r="HA1072" s="5"/>
      <c r="HB1072" s="5"/>
      <c r="HC1072" s="5"/>
      <c r="HD1072" s="5"/>
      <c r="HE1072" s="5"/>
      <c r="HF1072" s="5"/>
      <c r="HG1072" s="5"/>
      <c r="HH1072" s="5"/>
      <c r="HI1072" s="5"/>
      <c r="HJ1072" s="5"/>
      <c r="HK1072" s="5"/>
      <c r="HL1072" s="5"/>
      <c r="HM1072" s="5"/>
      <c r="HN1072" s="5"/>
      <c r="HO1072" s="5"/>
      <c r="HP1072" s="5"/>
      <c r="HQ1072" s="5"/>
      <c r="HR1072" s="5"/>
      <c r="HS1072" s="5"/>
      <c r="HT1072" s="5"/>
      <c r="HU1072" s="5"/>
      <c r="HV1072" s="5"/>
      <c r="HW1072" s="5"/>
      <c r="HX1072" s="5"/>
      <c r="HY1072" s="5"/>
      <c r="HZ1072" s="5"/>
      <c r="IA1072" s="5"/>
      <c r="IB1072" s="5"/>
      <c r="IC1072" s="5"/>
      <c r="ID1072" s="5"/>
      <c r="IE1072" s="5"/>
      <c r="IF1072" s="5"/>
      <c r="IG1072" s="5"/>
      <c r="IH1072" s="5"/>
      <c r="II1072" s="5"/>
      <c r="IJ1072" s="5"/>
      <c r="IK1072" s="5"/>
      <c r="IL1072" s="5"/>
      <c r="IM1072" s="5"/>
      <c r="IN1072" s="5"/>
      <c r="IO1072" s="5"/>
      <c r="IP1072" s="5"/>
      <c r="IQ1072" s="5"/>
      <c r="IR1072" s="5"/>
      <c r="IS1072" s="5"/>
      <c r="IT1072" s="5"/>
      <c r="IU1072" s="5"/>
      <c r="IV1072" s="5"/>
    </row>
    <row r="1074" spans="1:256" s="210" customFormat="1">
      <c r="A1074" s="122"/>
      <c r="B1074" s="116"/>
      <c r="C1074" s="117"/>
      <c r="D1074" s="118"/>
      <c r="E1074" s="119"/>
      <c r="F1074" s="120"/>
      <c r="G1074" s="121"/>
      <c r="H1074" s="6"/>
      <c r="I1074" s="40"/>
      <c r="J1074" s="41"/>
      <c r="K1074" s="42"/>
      <c r="L1074" s="38"/>
      <c r="N1074" s="39"/>
      <c r="O1074" s="39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5"/>
      <c r="DW1074" s="5"/>
      <c r="DX1074" s="5"/>
      <c r="DY1074" s="5"/>
      <c r="DZ1074" s="5"/>
      <c r="EA1074" s="5"/>
      <c r="EB1074" s="5"/>
      <c r="EC1074" s="5"/>
      <c r="ED1074" s="5"/>
      <c r="EE1074" s="5"/>
      <c r="EF1074" s="5"/>
      <c r="EG1074" s="5"/>
      <c r="EH1074" s="5"/>
      <c r="EI1074" s="5"/>
      <c r="EJ1074" s="5"/>
      <c r="EK1074" s="5"/>
      <c r="EL1074" s="5"/>
      <c r="EM1074" s="5"/>
      <c r="EN1074" s="5"/>
      <c r="EO1074" s="5"/>
      <c r="EP1074" s="5"/>
      <c r="EQ1074" s="5"/>
      <c r="ER1074" s="5"/>
      <c r="ES1074" s="5"/>
      <c r="ET1074" s="5"/>
      <c r="EU1074" s="5"/>
      <c r="EV1074" s="5"/>
      <c r="EW1074" s="5"/>
      <c r="EX1074" s="5"/>
      <c r="EY1074" s="5"/>
      <c r="EZ1074" s="5"/>
      <c r="FA1074" s="5"/>
      <c r="FB1074" s="5"/>
      <c r="FC1074" s="5"/>
      <c r="FD1074" s="5"/>
      <c r="FE1074" s="5"/>
      <c r="FF1074" s="5"/>
      <c r="FG1074" s="5"/>
      <c r="FH1074" s="5"/>
      <c r="FI1074" s="5"/>
      <c r="FJ1074" s="5"/>
      <c r="FK1074" s="5"/>
      <c r="FL1074" s="5"/>
      <c r="FM1074" s="5"/>
      <c r="FN1074" s="5"/>
      <c r="FO1074" s="5"/>
      <c r="FP1074" s="5"/>
      <c r="FQ1074" s="5"/>
      <c r="FR1074" s="5"/>
      <c r="FS1074" s="5"/>
      <c r="FT1074" s="5"/>
      <c r="FU1074" s="5"/>
      <c r="FV1074" s="5"/>
      <c r="FW1074" s="5"/>
      <c r="FX1074" s="5"/>
      <c r="FY1074" s="5"/>
      <c r="FZ1074" s="5"/>
      <c r="GA1074" s="5"/>
      <c r="GB1074" s="5"/>
      <c r="GC1074" s="5"/>
      <c r="GD1074" s="5"/>
      <c r="GE1074" s="5"/>
      <c r="GF1074" s="5"/>
      <c r="GG1074" s="5"/>
      <c r="GH1074" s="5"/>
      <c r="GI1074" s="5"/>
      <c r="GJ1074" s="5"/>
      <c r="GK1074" s="5"/>
      <c r="GL1074" s="5"/>
      <c r="GM1074" s="5"/>
      <c r="GN1074" s="5"/>
      <c r="GO1074" s="5"/>
      <c r="GP1074" s="5"/>
      <c r="GQ1074" s="5"/>
      <c r="GR1074" s="5"/>
      <c r="GS1074" s="5"/>
      <c r="GT1074" s="5"/>
      <c r="GU1074" s="5"/>
      <c r="GV1074" s="5"/>
      <c r="GW1074" s="5"/>
      <c r="GX1074" s="5"/>
      <c r="GY1074" s="5"/>
      <c r="GZ1074" s="5"/>
      <c r="HA1074" s="5"/>
      <c r="HB1074" s="5"/>
      <c r="HC1074" s="5"/>
      <c r="HD1074" s="5"/>
      <c r="HE1074" s="5"/>
      <c r="HF1074" s="5"/>
      <c r="HG1074" s="5"/>
      <c r="HH1074" s="5"/>
      <c r="HI1074" s="5"/>
      <c r="HJ1074" s="5"/>
      <c r="HK1074" s="5"/>
      <c r="HL1074" s="5"/>
      <c r="HM1074" s="5"/>
      <c r="HN1074" s="5"/>
      <c r="HO1074" s="5"/>
      <c r="HP1074" s="5"/>
      <c r="HQ1074" s="5"/>
      <c r="HR1074" s="5"/>
      <c r="HS1074" s="5"/>
      <c r="HT1074" s="5"/>
      <c r="HU1074" s="5"/>
      <c r="HV1074" s="5"/>
      <c r="HW1074" s="5"/>
      <c r="HX1074" s="5"/>
      <c r="HY1074" s="5"/>
      <c r="HZ1074" s="5"/>
      <c r="IA1074" s="5"/>
      <c r="IB1074" s="5"/>
      <c r="IC1074" s="5"/>
      <c r="ID1074" s="5"/>
      <c r="IE1074" s="5"/>
      <c r="IF1074" s="5"/>
      <c r="IG1074" s="5"/>
      <c r="IH1074" s="5"/>
      <c r="II1074" s="5"/>
      <c r="IJ1074" s="5"/>
      <c r="IK1074" s="5"/>
      <c r="IL1074" s="5"/>
      <c r="IM1074" s="5"/>
      <c r="IN1074" s="5"/>
      <c r="IO1074" s="5"/>
      <c r="IP1074" s="5"/>
      <c r="IQ1074" s="5"/>
      <c r="IR1074" s="5"/>
      <c r="IS1074" s="5"/>
      <c r="IT1074" s="5"/>
      <c r="IU1074" s="5"/>
      <c r="IV1074" s="5"/>
    </row>
    <row r="1076" spans="1:256" s="210" customFormat="1">
      <c r="A1076" s="122"/>
      <c r="B1076" s="116"/>
      <c r="C1076" s="117"/>
      <c r="D1076" s="118"/>
      <c r="E1076" s="119"/>
      <c r="F1076" s="120"/>
      <c r="G1076" s="121"/>
      <c r="H1076" s="6"/>
      <c r="I1076" s="40"/>
      <c r="J1076" s="41"/>
      <c r="K1076" s="42"/>
      <c r="L1076" s="38"/>
      <c r="N1076" s="39"/>
      <c r="O1076" s="39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  <c r="BN1076" s="5"/>
      <c r="BO1076" s="5"/>
      <c r="BP1076" s="5"/>
      <c r="BQ1076" s="5"/>
      <c r="BR1076" s="5"/>
      <c r="BS1076" s="5"/>
      <c r="BT1076" s="5"/>
      <c r="BU1076" s="5"/>
      <c r="BV1076" s="5"/>
      <c r="BW1076" s="5"/>
      <c r="BX1076" s="5"/>
      <c r="BY1076" s="5"/>
      <c r="BZ1076" s="5"/>
      <c r="CA1076" s="5"/>
      <c r="CB1076" s="5"/>
      <c r="CC1076" s="5"/>
      <c r="CD1076" s="5"/>
      <c r="CE1076" s="5"/>
      <c r="CF1076" s="5"/>
      <c r="CG1076" s="5"/>
      <c r="CH1076" s="5"/>
      <c r="CI1076" s="5"/>
      <c r="CJ1076" s="5"/>
      <c r="CK1076" s="5"/>
      <c r="CL1076" s="5"/>
      <c r="CM1076" s="5"/>
      <c r="CN1076" s="5"/>
      <c r="CO1076" s="5"/>
      <c r="CP1076" s="5"/>
      <c r="CQ1076" s="5"/>
      <c r="CR1076" s="5"/>
      <c r="CS1076" s="5"/>
      <c r="CT1076" s="5"/>
      <c r="CU1076" s="5"/>
      <c r="CV1076" s="5"/>
      <c r="CW1076" s="5"/>
      <c r="CX1076" s="5"/>
      <c r="CY1076" s="5"/>
      <c r="CZ1076" s="5"/>
      <c r="DA1076" s="5"/>
      <c r="DB1076" s="5"/>
      <c r="DC1076" s="5"/>
      <c r="DD1076" s="5"/>
      <c r="DE1076" s="5"/>
      <c r="DF1076" s="5"/>
      <c r="DG1076" s="5"/>
      <c r="DH1076" s="5"/>
      <c r="DI1076" s="5"/>
      <c r="DJ1076" s="5"/>
      <c r="DK1076" s="5"/>
      <c r="DL1076" s="5"/>
      <c r="DM1076" s="5"/>
      <c r="DN1076" s="5"/>
      <c r="DO1076" s="5"/>
      <c r="DP1076" s="5"/>
      <c r="DQ1076" s="5"/>
      <c r="DR1076" s="5"/>
      <c r="DS1076" s="5"/>
      <c r="DT1076" s="5"/>
      <c r="DU1076" s="5"/>
      <c r="DV1076" s="5"/>
      <c r="DW1076" s="5"/>
      <c r="DX1076" s="5"/>
      <c r="DY1076" s="5"/>
      <c r="DZ1076" s="5"/>
      <c r="EA1076" s="5"/>
      <c r="EB1076" s="5"/>
      <c r="EC1076" s="5"/>
      <c r="ED1076" s="5"/>
      <c r="EE1076" s="5"/>
      <c r="EF1076" s="5"/>
      <c r="EG1076" s="5"/>
      <c r="EH1076" s="5"/>
      <c r="EI1076" s="5"/>
      <c r="EJ1076" s="5"/>
      <c r="EK1076" s="5"/>
      <c r="EL1076" s="5"/>
      <c r="EM1076" s="5"/>
      <c r="EN1076" s="5"/>
      <c r="EO1076" s="5"/>
      <c r="EP1076" s="5"/>
      <c r="EQ1076" s="5"/>
      <c r="ER1076" s="5"/>
      <c r="ES1076" s="5"/>
      <c r="ET1076" s="5"/>
      <c r="EU1076" s="5"/>
      <c r="EV1076" s="5"/>
      <c r="EW1076" s="5"/>
      <c r="EX1076" s="5"/>
      <c r="EY1076" s="5"/>
      <c r="EZ1076" s="5"/>
      <c r="FA1076" s="5"/>
      <c r="FB1076" s="5"/>
      <c r="FC1076" s="5"/>
      <c r="FD1076" s="5"/>
      <c r="FE1076" s="5"/>
      <c r="FF1076" s="5"/>
      <c r="FG1076" s="5"/>
      <c r="FH1076" s="5"/>
      <c r="FI1076" s="5"/>
      <c r="FJ1076" s="5"/>
      <c r="FK1076" s="5"/>
      <c r="FL1076" s="5"/>
      <c r="FM1076" s="5"/>
      <c r="FN1076" s="5"/>
      <c r="FO1076" s="5"/>
      <c r="FP1076" s="5"/>
      <c r="FQ1076" s="5"/>
      <c r="FR1076" s="5"/>
      <c r="FS1076" s="5"/>
      <c r="FT1076" s="5"/>
      <c r="FU1076" s="5"/>
      <c r="FV1076" s="5"/>
      <c r="FW1076" s="5"/>
      <c r="FX1076" s="5"/>
      <c r="FY1076" s="5"/>
      <c r="FZ1076" s="5"/>
      <c r="GA1076" s="5"/>
      <c r="GB1076" s="5"/>
      <c r="GC1076" s="5"/>
      <c r="GD1076" s="5"/>
      <c r="GE1076" s="5"/>
      <c r="GF1076" s="5"/>
      <c r="GG1076" s="5"/>
      <c r="GH1076" s="5"/>
      <c r="GI1076" s="5"/>
      <c r="GJ1076" s="5"/>
      <c r="GK1076" s="5"/>
      <c r="GL1076" s="5"/>
      <c r="GM1076" s="5"/>
      <c r="GN1076" s="5"/>
      <c r="GO1076" s="5"/>
      <c r="GP1076" s="5"/>
      <c r="GQ1076" s="5"/>
      <c r="GR1076" s="5"/>
      <c r="GS1076" s="5"/>
      <c r="GT1076" s="5"/>
      <c r="GU1076" s="5"/>
      <c r="GV1076" s="5"/>
      <c r="GW1076" s="5"/>
      <c r="GX1076" s="5"/>
      <c r="GY1076" s="5"/>
      <c r="GZ1076" s="5"/>
      <c r="HA1076" s="5"/>
      <c r="HB1076" s="5"/>
      <c r="HC1076" s="5"/>
      <c r="HD1076" s="5"/>
      <c r="HE1076" s="5"/>
      <c r="HF1076" s="5"/>
      <c r="HG1076" s="5"/>
      <c r="HH1076" s="5"/>
      <c r="HI1076" s="5"/>
      <c r="HJ1076" s="5"/>
      <c r="HK1076" s="5"/>
      <c r="HL1076" s="5"/>
      <c r="HM1076" s="5"/>
      <c r="HN1076" s="5"/>
      <c r="HO1076" s="5"/>
      <c r="HP1076" s="5"/>
      <c r="HQ1076" s="5"/>
      <c r="HR1076" s="5"/>
      <c r="HS1076" s="5"/>
      <c r="HT1076" s="5"/>
      <c r="HU1076" s="5"/>
      <c r="HV1076" s="5"/>
      <c r="HW1076" s="5"/>
      <c r="HX1076" s="5"/>
      <c r="HY1076" s="5"/>
      <c r="HZ1076" s="5"/>
      <c r="IA1076" s="5"/>
      <c r="IB1076" s="5"/>
      <c r="IC1076" s="5"/>
      <c r="ID1076" s="5"/>
      <c r="IE1076" s="5"/>
      <c r="IF1076" s="5"/>
      <c r="IG1076" s="5"/>
      <c r="IH1076" s="5"/>
      <c r="II1076" s="5"/>
      <c r="IJ1076" s="5"/>
      <c r="IK1076" s="5"/>
      <c r="IL1076" s="5"/>
      <c r="IM1076" s="5"/>
      <c r="IN1076" s="5"/>
      <c r="IO1076" s="5"/>
      <c r="IP1076" s="5"/>
      <c r="IQ1076" s="5"/>
      <c r="IR1076" s="5"/>
      <c r="IS1076" s="5"/>
      <c r="IT1076" s="5"/>
      <c r="IU1076" s="5"/>
      <c r="IV1076" s="5"/>
    </row>
    <row r="1077" spans="1:256" s="210" customFormat="1">
      <c r="A1077" s="122"/>
      <c r="B1077" s="116"/>
      <c r="C1077" s="117"/>
      <c r="D1077" s="118"/>
      <c r="E1077" s="119"/>
      <c r="F1077" s="120"/>
      <c r="G1077" s="121"/>
      <c r="H1077" s="6"/>
      <c r="I1077" s="40"/>
      <c r="J1077" s="41"/>
      <c r="K1077" s="42"/>
      <c r="L1077" s="38"/>
      <c r="N1077" s="39"/>
      <c r="O1077" s="39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  <c r="BN1077" s="5"/>
      <c r="BO1077" s="5"/>
      <c r="BP1077" s="5"/>
      <c r="BQ1077" s="5"/>
      <c r="BR1077" s="5"/>
      <c r="BS1077" s="5"/>
      <c r="BT1077" s="5"/>
      <c r="BU1077" s="5"/>
      <c r="BV1077" s="5"/>
      <c r="BW1077" s="5"/>
      <c r="BX1077" s="5"/>
      <c r="BY1077" s="5"/>
      <c r="BZ1077" s="5"/>
      <c r="CA1077" s="5"/>
      <c r="CB1077" s="5"/>
      <c r="CC1077" s="5"/>
      <c r="CD1077" s="5"/>
      <c r="CE1077" s="5"/>
      <c r="CF1077" s="5"/>
      <c r="CG1077" s="5"/>
      <c r="CH1077" s="5"/>
      <c r="CI1077" s="5"/>
      <c r="CJ1077" s="5"/>
      <c r="CK1077" s="5"/>
      <c r="CL1077" s="5"/>
      <c r="CM1077" s="5"/>
      <c r="CN1077" s="5"/>
      <c r="CO1077" s="5"/>
      <c r="CP1077" s="5"/>
      <c r="CQ1077" s="5"/>
      <c r="CR1077" s="5"/>
      <c r="CS1077" s="5"/>
      <c r="CT1077" s="5"/>
      <c r="CU1077" s="5"/>
      <c r="CV1077" s="5"/>
      <c r="CW1077" s="5"/>
      <c r="CX1077" s="5"/>
      <c r="CY1077" s="5"/>
      <c r="CZ1077" s="5"/>
      <c r="DA1077" s="5"/>
      <c r="DB1077" s="5"/>
      <c r="DC1077" s="5"/>
      <c r="DD1077" s="5"/>
      <c r="DE1077" s="5"/>
      <c r="DF1077" s="5"/>
      <c r="DG1077" s="5"/>
      <c r="DH1077" s="5"/>
      <c r="DI1077" s="5"/>
      <c r="DJ1077" s="5"/>
      <c r="DK1077" s="5"/>
      <c r="DL1077" s="5"/>
      <c r="DM1077" s="5"/>
      <c r="DN1077" s="5"/>
      <c r="DO1077" s="5"/>
      <c r="DP1077" s="5"/>
      <c r="DQ1077" s="5"/>
      <c r="DR1077" s="5"/>
      <c r="DS1077" s="5"/>
      <c r="DT1077" s="5"/>
      <c r="DU1077" s="5"/>
      <c r="DV1077" s="5"/>
      <c r="DW1077" s="5"/>
      <c r="DX1077" s="5"/>
      <c r="DY1077" s="5"/>
      <c r="DZ1077" s="5"/>
      <c r="EA1077" s="5"/>
      <c r="EB1077" s="5"/>
      <c r="EC1077" s="5"/>
      <c r="ED1077" s="5"/>
      <c r="EE1077" s="5"/>
      <c r="EF1077" s="5"/>
      <c r="EG1077" s="5"/>
      <c r="EH1077" s="5"/>
      <c r="EI1077" s="5"/>
      <c r="EJ1077" s="5"/>
      <c r="EK1077" s="5"/>
      <c r="EL1077" s="5"/>
      <c r="EM1077" s="5"/>
      <c r="EN1077" s="5"/>
      <c r="EO1077" s="5"/>
      <c r="EP1077" s="5"/>
      <c r="EQ1077" s="5"/>
      <c r="ER1077" s="5"/>
      <c r="ES1077" s="5"/>
      <c r="ET1077" s="5"/>
      <c r="EU1077" s="5"/>
      <c r="EV1077" s="5"/>
      <c r="EW1077" s="5"/>
      <c r="EX1077" s="5"/>
      <c r="EY1077" s="5"/>
      <c r="EZ1077" s="5"/>
      <c r="FA1077" s="5"/>
      <c r="FB1077" s="5"/>
      <c r="FC1077" s="5"/>
      <c r="FD1077" s="5"/>
      <c r="FE1077" s="5"/>
      <c r="FF1077" s="5"/>
      <c r="FG1077" s="5"/>
      <c r="FH1077" s="5"/>
      <c r="FI1077" s="5"/>
      <c r="FJ1077" s="5"/>
      <c r="FK1077" s="5"/>
      <c r="FL1077" s="5"/>
      <c r="FM1077" s="5"/>
      <c r="FN1077" s="5"/>
      <c r="FO1077" s="5"/>
      <c r="FP1077" s="5"/>
      <c r="FQ1077" s="5"/>
      <c r="FR1077" s="5"/>
      <c r="FS1077" s="5"/>
      <c r="FT1077" s="5"/>
      <c r="FU1077" s="5"/>
      <c r="FV1077" s="5"/>
      <c r="FW1077" s="5"/>
      <c r="FX1077" s="5"/>
      <c r="FY1077" s="5"/>
      <c r="FZ1077" s="5"/>
      <c r="GA1077" s="5"/>
      <c r="GB1077" s="5"/>
      <c r="GC1077" s="5"/>
      <c r="GD1077" s="5"/>
      <c r="GE1077" s="5"/>
      <c r="GF1077" s="5"/>
      <c r="GG1077" s="5"/>
      <c r="GH1077" s="5"/>
      <c r="GI1077" s="5"/>
      <c r="GJ1077" s="5"/>
      <c r="GK1077" s="5"/>
      <c r="GL1077" s="5"/>
      <c r="GM1077" s="5"/>
      <c r="GN1077" s="5"/>
      <c r="GO1077" s="5"/>
      <c r="GP1077" s="5"/>
      <c r="GQ1077" s="5"/>
      <c r="GR1077" s="5"/>
      <c r="GS1077" s="5"/>
      <c r="GT1077" s="5"/>
      <c r="GU1077" s="5"/>
      <c r="GV1077" s="5"/>
      <c r="GW1077" s="5"/>
      <c r="GX1077" s="5"/>
      <c r="GY1077" s="5"/>
      <c r="GZ1077" s="5"/>
      <c r="HA1077" s="5"/>
      <c r="HB1077" s="5"/>
      <c r="HC1077" s="5"/>
      <c r="HD1077" s="5"/>
      <c r="HE1077" s="5"/>
      <c r="HF1077" s="5"/>
      <c r="HG1077" s="5"/>
      <c r="HH1077" s="5"/>
      <c r="HI1077" s="5"/>
      <c r="HJ1077" s="5"/>
      <c r="HK1077" s="5"/>
      <c r="HL1077" s="5"/>
      <c r="HM1077" s="5"/>
      <c r="HN1077" s="5"/>
      <c r="HO1077" s="5"/>
      <c r="HP1077" s="5"/>
      <c r="HQ1077" s="5"/>
      <c r="HR1077" s="5"/>
      <c r="HS1077" s="5"/>
      <c r="HT1077" s="5"/>
      <c r="HU1077" s="5"/>
      <c r="HV1077" s="5"/>
      <c r="HW1077" s="5"/>
      <c r="HX1077" s="5"/>
      <c r="HY1077" s="5"/>
      <c r="HZ1077" s="5"/>
      <c r="IA1077" s="5"/>
      <c r="IB1077" s="5"/>
      <c r="IC1077" s="5"/>
      <c r="ID1077" s="5"/>
      <c r="IE1077" s="5"/>
      <c r="IF1077" s="5"/>
      <c r="IG1077" s="5"/>
      <c r="IH1077" s="5"/>
      <c r="II1077" s="5"/>
      <c r="IJ1077" s="5"/>
      <c r="IK1077" s="5"/>
      <c r="IL1077" s="5"/>
      <c r="IM1077" s="5"/>
      <c r="IN1077" s="5"/>
      <c r="IO1077" s="5"/>
      <c r="IP1077" s="5"/>
      <c r="IQ1077" s="5"/>
      <c r="IR1077" s="5"/>
      <c r="IS1077" s="5"/>
      <c r="IT1077" s="5"/>
      <c r="IU1077" s="5"/>
      <c r="IV1077" s="5"/>
    </row>
    <row r="1079" spans="1:256" s="210" customFormat="1">
      <c r="A1079" s="122"/>
      <c r="B1079" s="116"/>
      <c r="C1079" s="117"/>
      <c r="D1079" s="118"/>
      <c r="E1079" s="119"/>
      <c r="F1079" s="120"/>
      <c r="G1079" s="121"/>
      <c r="H1079" s="6"/>
      <c r="I1079" s="40"/>
      <c r="J1079" s="41"/>
      <c r="K1079" s="42"/>
      <c r="L1079" s="38"/>
      <c r="N1079" s="39"/>
      <c r="O1079" s="39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5"/>
      <c r="BP1079" s="5"/>
      <c r="BQ1079" s="5"/>
      <c r="BR1079" s="5"/>
      <c r="BS1079" s="5"/>
      <c r="BT1079" s="5"/>
      <c r="BU1079" s="5"/>
      <c r="BV1079" s="5"/>
      <c r="BW1079" s="5"/>
      <c r="BX1079" s="5"/>
      <c r="BY1079" s="5"/>
      <c r="BZ1079" s="5"/>
      <c r="CA1079" s="5"/>
      <c r="CB1079" s="5"/>
      <c r="CC1079" s="5"/>
      <c r="CD1079" s="5"/>
      <c r="CE1079" s="5"/>
      <c r="CF1079" s="5"/>
      <c r="CG1079" s="5"/>
      <c r="CH1079" s="5"/>
      <c r="CI1079" s="5"/>
      <c r="CJ1079" s="5"/>
      <c r="CK1079" s="5"/>
      <c r="CL1079" s="5"/>
      <c r="CM1079" s="5"/>
      <c r="CN1079" s="5"/>
      <c r="CO1079" s="5"/>
      <c r="CP1079" s="5"/>
      <c r="CQ1079" s="5"/>
      <c r="CR1079" s="5"/>
      <c r="CS1079" s="5"/>
      <c r="CT1079" s="5"/>
      <c r="CU1079" s="5"/>
      <c r="CV1079" s="5"/>
      <c r="CW1079" s="5"/>
      <c r="CX1079" s="5"/>
      <c r="CY1079" s="5"/>
      <c r="CZ1079" s="5"/>
      <c r="DA1079" s="5"/>
      <c r="DB1079" s="5"/>
      <c r="DC1079" s="5"/>
      <c r="DD1079" s="5"/>
      <c r="DE1079" s="5"/>
      <c r="DF1079" s="5"/>
      <c r="DG1079" s="5"/>
      <c r="DH1079" s="5"/>
      <c r="DI1079" s="5"/>
      <c r="DJ1079" s="5"/>
      <c r="DK1079" s="5"/>
      <c r="DL1079" s="5"/>
      <c r="DM1079" s="5"/>
      <c r="DN1079" s="5"/>
      <c r="DO1079" s="5"/>
      <c r="DP1079" s="5"/>
      <c r="DQ1079" s="5"/>
      <c r="DR1079" s="5"/>
      <c r="DS1079" s="5"/>
      <c r="DT1079" s="5"/>
      <c r="DU1079" s="5"/>
      <c r="DV1079" s="5"/>
      <c r="DW1079" s="5"/>
      <c r="DX1079" s="5"/>
      <c r="DY1079" s="5"/>
      <c r="DZ1079" s="5"/>
      <c r="EA1079" s="5"/>
      <c r="EB1079" s="5"/>
      <c r="EC1079" s="5"/>
      <c r="ED1079" s="5"/>
      <c r="EE1079" s="5"/>
      <c r="EF1079" s="5"/>
      <c r="EG1079" s="5"/>
      <c r="EH1079" s="5"/>
      <c r="EI1079" s="5"/>
      <c r="EJ1079" s="5"/>
      <c r="EK1079" s="5"/>
      <c r="EL1079" s="5"/>
      <c r="EM1079" s="5"/>
      <c r="EN1079" s="5"/>
      <c r="EO1079" s="5"/>
      <c r="EP1079" s="5"/>
      <c r="EQ1079" s="5"/>
      <c r="ER1079" s="5"/>
      <c r="ES1079" s="5"/>
      <c r="ET1079" s="5"/>
      <c r="EU1079" s="5"/>
      <c r="EV1079" s="5"/>
      <c r="EW1079" s="5"/>
      <c r="EX1079" s="5"/>
      <c r="EY1079" s="5"/>
      <c r="EZ1079" s="5"/>
      <c r="FA1079" s="5"/>
      <c r="FB1079" s="5"/>
      <c r="FC1079" s="5"/>
      <c r="FD1079" s="5"/>
      <c r="FE1079" s="5"/>
      <c r="FF1079" s="5"/>
      <c r="FG1079" s="5"/>
      <c r="FH1079" s="5"/>
      <c r="FI1079" s="5"/>
      <c r="FJ1079" s="5"/>
      <c r="FK1079" s="5"/>
      <c r="FL1079" s="5"/>
      <c r="FM1079" s="5"/>
      <c r="FN1079" s="5"/>
      <c r="FO1079" s="5"/>
      <c r="FP1079" s="5"/>
      <c r="FQ1079" s="5"/>
      <c r="FR1079" s="5"/>
      <c r="FS1079" s="5"/>
      <c r="FT1079" s="5"/>
      <c r="FU1079" s="5"/>
      <c r="FV1079" s="5"/>
      <c r="FW1079" s="5"/>
      <c r="FX1079" s="5"/>
      <c r="FY1079" s="5"/>
      <c r="FZ1079" s="5"/>
      <c r="GA1079" s="5"/>
      <c r="GB1079" s="5"/>
      <c r="GC1079" s="5"/>
      <c r="GD1079" s="5"/>
      <c r="GE1079" s="5"/>
      <c r="GF1079" s="5"/>
      <c r="GG1079" s="5"/>
      <c r="GH1079" s="5"/>
      <c r="GI1079" s="5"/>
      <c r="GJ1079" s="5"/>
      <c r="GK1079" s="5"/>
      <c r="GL1079" s="5"/>
      <c r="GM1079" s="5"/>
      <c r="GN1079" s="5"/>
      <c r="GO1079" s="5"/>
      <c r="GP1079" s="5"/>
      <c r="GQ1079" s="5"/>
      <c r="GR1079" s="5"/>
      <c r="GS1079" s="5"/>
      <c r="GT1079" s="5"/>
      <c r="GU1079" s="5"/>
      <c r="GV1079" s="5"/>
      <c r="GW1079" s="5"/>
      <c r="GX1079" s="5"/>
      <c r="GY1079" s="5"/>
      <c r="GZ1079" s="5"/>
      <c r="HA1079" s="5"/>
      <c r="HB1079" s="5"/>
      <c r="HC1079" s="5"/>
      <c r="HD1079" s="5"/>
      <c r="HE1079" s="5"/>
      <c r="HF1079" s="5"/>
      <c r="HG1079" s="5"/>
      <c r="HH1079" s="5"/>
      <c r="HI1079" s="5"/>
      <c r="HJ1079" s="5"/>
      <c r="HK1079" s="5"/>
      <c r="HL1079" s="5"/>
      <c r="HM1079" s="5"/>
      <c r="HN1079" s="5"/>
      <c r="HO1079" s="5"/>
      <c r="HP1079" s="5"/>
      <c r="HQ1079" s="5"/>
      <c r="HR1079" s="5"/>
      <c r="HS1079" s="5"/>
      <c r="HT1079" s="5"/>
      <c r="HU1079" s="5"/>
      <c r="HV1079" s="5"/>
      <c r="HW1079" s="5"/>
      <c r="HX1079" s="5"/>
      <c r="HY1079" s="5"/>
      <c r="HZ1079" s="5"/>
      <c r="IA1079" s="5"/>
      <c r="IB1079" s="5"/>
      <c r="IC1079" s="5"/>
      <c r="ID1079" s="5"/>
      <c r="IE1079" s="5"/>
      <c r="IF1079" s="5"/>
      <c r="IG1079" s="5"/>
      <c r="IH1079" s="5"/>
      <c r="II1079" s="5"/>
      <c r="IJ1079" s="5"/>
      <c r="IK1079" s="5"/>
      <c r="IL1079" s="5"/>
      <c r="IM1079" s="5"/>
      <c r="IN1079" s="5"/>
      <c r="IO1079" s="5"/>
      <c r="IP1079" s="5"/>
      <c r="IQ1079" s="5"/>
      <c r="IR1079" s="5"/>
      <c r="IS1079" s="5"/>
      <c r="IT1079" s="5"/>
      <c r="IU1079" s="5"/>
      <c r="IV1079" s="5"/>
    </row>
    <row r="1080" spans="1:256" s="210" customFormat="1">
      <c r="A1080" s="122"/>
      <c r="B1080" s="116"/>
      <c r="C1080" s="117"/>
      <c r="D1080" s="118"/>
      <c r="E1080" s="119"/>
      <c r="F1080" s="120"/>
      <c r="G1080" s="121"/>
      <c r="H1080" s="6"/>
      <c r="I1080" s="40"/>
      <c r="J1080" s="41"/>
      <c r="K1080" s="42"/>
      <c r="L1080" s="38"/>
      <c r="N1080" s="39"/>
      <c r="O1080" s="39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  <c r="BN1080" s="5"/>
      <c r="BO1080" s="5"/>
      <c r="BP1080" s="5"/>
      <c r="BQ1080" s="5"/>
      <c r="BR1080" s="5"/>
      <c r="BS1080" s="5"/>
      <c r="BT1080" s="5"/>
      <c r="BU1080" s="5"/>
      <c r="BV1080" s="5"/>
      <c r="BW1080" s="5"/>
      <c r="BX1080" s="5"/>
      <c r="BY1080" s="5"/>
      <c r="BZ1080" s="5"/>
      <c r="CA1080" s="5"/>
      <c r="CB1080" s="5"/>
      <c r="CC1080" s="5"/>
      <c r="CD1080" s="5"/>
      <c r="CE1080" s="5"/>
      <c r="CF1080" s="5"/>
      <c r="CG1080" s="5"/>
      <c r="CH1080" s="5"/>
      <c r="CI1080" s="5"/>
      <c r="CJ1080" s="5"/>
      <c r="CK1080" s="5"/>
      <c r="CL1080" s="5"/>
      <c r="CM1080" s="5"/>
      <c r="CN1080" s="5"/>
      <c r="CO1080" s="5"/>
      <c r="CP1080" s="5"/>
      <c r="CQ1080" s="5"/>
      <c r="CR1080" s="5"/>
      <c r="CS1080" s="5"/>
      <c r="CT1080" s="5"/>
      <c r="CU1080" s="5"/>
      <c r="CV1080" s="5"/>
      <c r="CW1080" s="5"/>
      <c r="CX1080" s="5"/>
      <c r="CY1080" s="5"/>
      <c r="CZ1080" s="5"/>
      <c r="DA1080" s="5"/>
      <c r="DB1080" s="5"/>
      <c r="DC1080" s="5"/>
      <c r="DD1080" s="5"/>
      <c r="DE1080" s="5"/>
      <c r="DF1080" s="5"/>
      <c r="DG1080" s="5"/>
      <c r="DH1080" s="5"/>
      <c r="DI1080" s="5"/>
      <c r="DJ1080" s="5"/>
      <c r="DK1080" s="5"/>
      <c r="DL1080" s="5"/>
      <c r="DM1080" s="5"/>
      <c r="DN1080" s="5"/>
      <c r="DO1080" s="5"/>
      <c r="DP1080" s="5"/>
      <c r="DQ1080" s="5"/>
      <c r="DR1080" s="5"/>
      <c r="DS1080" s="5"/>
      <c r="DT1080" s="5"/>
      <c r="DU1080" s="5"/>
      <c r="DV1080" s="5"/>
      <c r="DW1080" s="5"/>
      <c r="DX1080" s="5"/>
      <c r="DY1080" s="5"/>
      <c r="DZ1080" s="5"/>
      <c r="EA1080" s="5"/>
      <c r="EB1080" s="5"/>
      <c r="EC1080" s="5"/>
      <c r="ED1080" s="5"/>
      <c r="EE1080" s="5"/>
      <c r="EF1080" s="5"/>
      <c r="EG1080" s="5"/>
      <c r="EH1080" s="5"/>
      <c r="EI1080" s="5"/>
      <c r="EJ1080" s="5"/>
      <c r="EK1080" s="5"/>
      <c r="EL1080" s="5"/>
      <c r="EM1080" s="5"/>
      <c r="EN1080" s="5"/>
      <c r="EO1080" s="5"/>
      <c r="EP1080" s="5"/>
      <c r="EQ1080" s="5"/>
      <c r="ER1080" s="5"/>
      <c r="ES1080" s="5"/>
      <c r="ET1080" s="5"/>
      <c r="EU1080" s="5"/>
      <c r="EV1080" s="5"/>
      <c r="EW1080" s="5"/>
      <c r="EX1080" s="5"/>
      <c r="EY1080" s="5"/>
      <c r="EZ1080" s="5"/>
      <c r="FA1080" s="5"/>
      <c r="FB1080" s="5"/>
      <c r="FC1080" s="5"/>
      <c r="FD1080" s="5"/>
      <c r="FE1080" s="5"/>
      <c r="FF1080" s="5"/>
      <c r="FG1080" s="5"/>
      <c r="FH1080" s="5"/>
      <c r="FI1080" s="5"/>
      <c r="FJ1080" s="5"/>
      <c r="FK1080" s="5"/>
      <c r="FL1080" s="5"/>
      <c r="FM1080" s="5"/>
      <c r="FN1080" s="5"/>
      <c r="FO1080" s="5"/>
      <c r="FP1080" s="5"/>
      <c r="FQ1080" s="5"/>
      <c r="FR1080" s="5"/>
      <c r="FS1080" s="5"/>
      <c r="FT1080" s="5"/>
      <c r="FU1080" s="5"/>
      <c r="FV1080" s="5"/>
      <c r="FW1080" s="5"/>
      <c r="FX1080" s="5"/>
      <c r="FY1080" s="5"/>
      <c r="FZ1080" s="5"/>
      <c r="GA1080" s="5"/>
      <c r="GB1080" s="5"/>
      <c r="GC1080" s="5"/>
      <c r="GD1080" s="5"/>
      <c r="GE1080" s="5"/>
      <c r="GF1080" s="5"/>
      <c r="GG1080" s="5"/>
      <c r="GH1080" s="5"/>
      <c r="GI1080" s="5"/>
      <c r="GJ1080" s="5"/>
      <c r="GK1080" s="5"/>
      <c r="GL1080" s="5"/>
      <c r="GM1080" s="5"/>
      <c r="GN1080" s="5"/>
      <c r="GO1080" s="5"/>
      <c r="GP1080" s="5"/>
      <c r="GQ1080" s="5"/>
      <c r="GR1080" s="5"/>
      <c r="GS1080" s="5"/>
      <c r="GT1080" s="5"/>
      <c r="GU1080" s="5"/>
      <c r="GV1080" s="5"/>
      <c r="GW1080" s="5"/>
      <c r="GX1080" s="5"/>
      <c r="GY1080" s="5"/>
      <c r="GZ1080" s="5"/>
      <c r="HA1080" s="5"/>
      <c r="HB1080" s="5"/>
      <c r="HC1080" s="5"/>
      <c r="HD1080" s="5"/>
      <c r="HE1080" s="5"/>
      <c r="HF1080" s="5"/>
      <c r="HG1080" s="5"/>
      <c r="HH1080" s="5"/>
      <c r="HI1080" s="5"/>
      <c r="HJ1080" s="5"/>
      <c r="HK1080" s="5"/>
      <c r="HL1080" s="5"/>
      <c r="HM1080" s="5"/>
      <c r="HN1080" s="5"/>
      <c r="HO1080" s="5"/>
      <c r="HP1080" s="5"/>
      <c r="HQ1080" s="5"/>
      <c r="HR1080" s="5"/>
      <c r="HS1080" s="5"/>
      <c r="HT1080" s="5"/>
      <c r="HU1080" s="5"/>
      <c r="HV1080" s="5"/>
      <c r="HW1080" s="5"/>
      <c r="HX1080" s="5"/>
      <c r="HY1080" s="5"/>
      <c r="HZ1080" s="5"/>
      <c r="IA1080" s="5"/>
      <c r="IB1080" s="5"/>
      <c r="IC1080" s="5"/>
      <c r="ID1080" s="5"/>
      <c r="IE1080" s="5"/>
      <c r="IF1080" s="5"/>
      <c r="IG1080" s="5"/>
      <c r="IH1080" s="5"/>
      <c r="II1080" s="5"/>
      <c r="IJ1080" s="5"/>
      <c r="IK1080" s="5"/>
      <c r="IL1080" s="5"/>
      <c r="IM1080" s="5"/>
      <c r="IN1080" s="5"/>
      <c r="IO1080" s="5"/>
      <c r="IP1080" s="5"/>
      <c r="IQ1080" s="5"/>
      <c r="IR1080" s="5"/>
      <c r="IS1080" s="5"/>
      <c r="IT1080" s="5"/>
      <c r="IU1080" s="5"/>
      <c r="IV1080" s="5"/>
    </row>
    <row r="1082" spans="1:256" s="210" customFormat="1">
      <c r="A1082" s="122"/>
      <c r="B1082" s="116"/>
      <c r="C1082" s="117"/>
      <c r="D1082" s="118"/>
      <c r="E1082" s="119"/>
      <c r="F1082" s="120"/>
      <c r="G1082" s="121"/>
      <c r="H1082" s="6"/>
      <c r="I1082" s="40"/>
      <c r="J1082" s="41"/>
      <c r="K1082" s="42"/>
      <c r="L1082" s="38"/>
      <c r="N1082" s="39"/>
      <c r="O1082" s="39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5"/>
      <c r="DW1082" s="5"/>
      <c r="DX1082" s="5"/>
      <c r="DY1082" s="5"/>
      <c r="DZ1082" s="5"/>
      <c r="EA1082" s="5"/>
      <c r="EB1082" s="5"/>
      <c r="EC1082" s="5"/>
      <c r="ED1082" s="5"/>
      <c r="EE1082" s="5"/>
      <c r="EF1082" s="5"/>
      <c r="EG1082" s="5"/>
      <c r="EH1082" s="5"/>
      <c r="EI1082" s="5"/>
      <c r="EJ1082" s="5"/>
      <c r="EK1082" s="5"/>
      <c r="EL1082" s="5"/>
      <c r="EM1082" s="5"/>
      <c r="EN1082" s="5"/>
      <c r="EO1082" s="5"/>
      <c r="EP1082" s="5"/>
      <c r="EQ1082" s="5"/>
      <c r="ER1082" s="5"/>
      <c r="ES1082" s="5"/>
      <c r="ET1082" s="5"/>
      <c r="EU1082" s="5"/>
      <c r="EV1082" s="5"/>
      <c r="EW1082" s="5"/>
      <c r="EX1082" s="5"/>
      <c r="EY1082" s="5"/>
      <c r="EZ1082" s="5"/>
      <c r="FA1082" s="5"/>
      <c r="FB1082" s="5"/>
      <c r="FC1082" s="5"/>
      <c r="FD1082" s="5"/>
      <c r="FE1082" s="5"/>
      <c r="FF1082" s="5"/>
      <c r="FG1082" s="5"/>
      <c r="FH1082" s="5"/>
      <c r="FI1082" s="5"/>
      <c r="FJ1082" s="5"/>
      <c r="FK1082" s="5"/>
      <c r="FL1082" s="5"/>
      <c r="FM1082" s="5"/>
      <c r="FN1082" s="5"/>
      <c r="FO1082" s="5"/>
      <c r="FP1082" s="5"/>
      <c r="FQ1082" s="5"/>
      <c r="FR1082" s="5"/>
      <c r="FS1082" s="5"/>
      <c r="FT1082" s="5"/>
      <c r="FU1082" s="5"/>
      <c r="FV1082" s="5"/>
      <c r="FW1082" s="5"/>
      <c r="FX1082" s="5"/>
      <c r="FY1082" s="5"/>
      <c r="FZ1082" s="5"/>
      <c r="GA1082" s="5"/>
      <c r="GB1082" s="5"/>
      <c r="GC1082" s="5"/>
      <c r="GD1082" s="5"/>
      <c r="GE1082" s="5"/>
      <c r="GF1082" s="5"/>
      <c r="GG1082" s="5"/>
      <c r="GH1082" s="5"/>
      <c r="GI1082" s="5"/>
      <c r="GJ1082" s="5"/>
      <c r="GK1082" s="5"/>
      <c r="GL1082" s="5"/>
      <c r="GM1082" s="5"/>
      <c r="GN1082" s="5"/>
      <c r="GO1082" s="5"/>
      <c r="GP1082" s="5"/>
      <c r="GQ1082" s="5"/>
      <c r="GR1082" s="5"/>
      <c r="GS1082" s="5"/>
      <c r="GT1082" s="5"/>
      <c r="GU1082" s="5"/>
      <c r="GV1082" s="5"/>
      <c r="GW1082" s="5"/>
      <c r="GX1082" s="5"/>
      <c r="GY1082" s="5"/>
      <c r="GZ1082" s="5"/>
      <c r="HA1082" s="5"/>
      <c r="HB1082" s="5"/>
      <c r="HC1082" s="5"/>
      <c r="HD1082" s="5"/>
      <c r="HE1082" s="5"/>
      <c r="HF1082" s="5"/>
      <c r="HG1082" s="5"/>
      <c r="HH1082" s="5"/>
      <c r="HI1082" s="5"/>
      <c r="HJ1082" s="5"/>
      <c r="HK1082" s="5"/>
      <c r="HL1082" s="5"/>
      <c r="HM1082" s="5"/>
      <c r="HN1082" s="5"/>
      <c r="HO1082" s="5"/>
      <c r="HP1082" s="5"/>
      <c r="HQ1082" s="5"/>
      <c r="HR1082" s="5"/>
      <c r="HS1082" s="5"/>
      <c r="HT1082" s="5"/>
      <c r="HU1082" s="5"/>
      <c r="HV1082" s="5"/>
      <c r="HW1082" s="5"/>
      <c r="HX1082" s="5"/>
      <c r="HY1082" s="5"/>
      <c r="HZ1082" s="5"/>
      <c r="IA1082" s="5"/>
      <c r="IB1082" s="5"/>
      <c r="IC1082" s="5"/>
      <c r="ID1082" s="5"/>
      <c r="IE1082" s="5"/>
      <c r="IF1082" s="5"/>
      <c r="IG1082" s="5"/>
      <c r="IH1082" s="5"/>
      <c r="II1082" s="5"/>
      <c r="IJ1082" s="5"/>
      <c r="IK1082" s="5"/>
      <c r="IL1082" s="5"/>
      <c r="IM1082" s="5"/>
      <c r="IN1082" s="5"/>
      <c r="IO1082" s="5"/>
      <c r="IP1082" s="5"/>
      <c r="IQ1082" s="5"/>
      <c r="IR1082" s="5"/>
      <c r="IS1082" s="5"/>
      <c r="IT1082" s="5"/>
      <c r="IU1082" s="5"/>
      <c r="IV1082" s="5"/>
    </row>
    <row r="1084" spans="1:256" s="210" customFormat="1">
      <c r="A1084" s="122"/>
      <c r="B1084" s="116"/>
      <c r="C1084" s="117"/>
      <c r="D1084" s="118"/>
      <c r="E1084" s="119"/>
      <c r="F1084" s="120"/>
      <c r="G1084" s="121"/>
      <c r="H1084" s="6"/>
      <c r="I1084" s="40"/>
      <c r="J1084" s="41"/>
      <c r="K1084" s="42"/>
      <c r="L1084" s="38"/>
      <c r="N1084" s="39"/>
      <c r="O1084" s="39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  <c r="BN1084" s="5"/>
      <c r="BO1084" s="5"/>
      <c r="BP1084" s="5"/>
      <c r="BQ1084" s="5"/>
      <c r="BR1084" s="5"/>
      <c r="BS1084" s="5"/>
      <c r="BT1084" s="5"/>
      <c r="BU1084" s="5"/>
      <c r="BV1084" s="5"/>
      <c r="BW1084" s="5"/>
      <c r="BX1084" s="5"/>
      <c r="BY1084" s="5"/>
      <c r="BZ1084" s="5"/>
      <c r="CA1084" s="5"/>
      <c r="CB1084" s="5"/>
      <c r="CC1084" s="5"/>
      <c r="CD1084" s="5"/>
      <c r="CE1084" s="5"/>
      <c r="CF1084" s="5"/>
      <c r="CG1084" s="5"/>
      <c r="CH1084" s="5"/>
      <c r="CI1084" s="5"/>
      <c r="CJ1084" s="5"/>
      <c r="CK1084" s="5"/>
      <c r="CL1084" s="5"/>
      <c r="CM1084" s="5"/>
      <c r="CN1084" s="5"/>
      <c r="CO1084" s="5"/>
      <c r="CP1084" s="5"/>
      <c r="CQ1084" s="5"/>
      <c r="CR1084" s="5"/>
      <c r="CS1084" s="5"/>
      <c r="CT1084" s="5"/>
      <c r="CU1084" s="5"/>
      <c r="CV1084" s="5"/>
      <c r="CW1084" s="5"/>
      <c r="CX1084" s="5"/>
      <c r="CY1084" s="5"/>
      <c r="CZ1084" s="5"/>
      <c r="DA1084" s="5"/>
      <c r="DB1084" s="5"/>
      <c r="DC1084" s="5"/>
      <c r="DD1084" s="5"/>
      <c r="DE1084" s="5"/>
      <c r="DF1084" s="5"/>
      <c r="DG1084" s="5"/>
      <c r="DH1084" s="5"/>
      <c r="DI1084" s="5"/>
      <c r="DJ1084" s="5"/>
      <c r="DK1084" s="5"/>
      <c r="DL1084" s="5"/>
      <c r="DM1084" s="5"/>
      <c r="DN1084" s="5"/>
      <c r="DO1084" s="5"/>
      <c r="DP1084" s="5"/>
      <c r="DQ1084" s="5"/>
      <c r="DR1084" s="5"/>
      <c r="DS1084" s="5"/>
      <c r="DT1084" s="5"/>
      <c r="DU1084" s="5"/>
      <c r="DV1084" s="5"/>
      <c r="DW1084" s="5"/>
      <c r="DX1084" s="5"/>
      <c r="DY1084" s="5"/>
      <c r="DZ1084" s="5"/>
      <c r="EA1084" s="5"/>
      <c r="EB1084" s="5"/>
      <c r="EC1084" s="5"/>
      <c r="ED1084" s="5"/>
      <c r="EE1084" s="5"/>
      <c r="EF1084" s="5"/>
      <c r="EG1084" s="5"/>
      <c r="EH1084" s="5"/>
      <c r="EI1084" s="5"/>
      <c r="EJ1084" s="5"/>
      <c r="EK1084" s="5"/>
      <c r="EL1084" s="5"/>
      <c r="EM1084" s="5"/>
      <c r="EN1084" s="5"/>
      <c r="EO1084" s="5"/>
      <c r="EP1084" s="5"/>
      <c r="EQ1084" s="5"/>
      <c r="ER1084" s="5"/>
      <c r="ES1084" s="5"/>
      <c r="ET1084" s="5"/>
      <c r="EU1084" s="5"/>
      <c r="EV1084" s="5"/>
      <c r="EW1084" s="5"/>
      <c r="EX1084" s="5"/>
      <c r="EY1084" s="5"/>
      <c r="EZ1084" s="5"/>
      <c r="FA1084" s="5"/>
      <c r="FB1084" s="5"/>
      <c r="FC1084" s="5"/>
      <c r="FD1084" s="5"/>
      <c r="FE1084" s="5"/>
      <c r="FF1084" s="5"/>
      <c r="FG1084" s="5"/>
      <c r="FH1084" s="5"/>
      <c r="FI1084" s="5"/>
      <c r="FJ1084" s="5"/>
      <c r="FK1084" s="5"/>
      <c r="FL1084" s="5"/>
      <c r="FM1084" s="5"/>
      <c r="FN1084" s="5"/>
      <c r="FO1084" s="5"/>
      <c r="FP1084" s="5"/>
      <c r="FQ1084" s="5"/>
      <c r="FR1084" s="5"/>
      <c r="FS1084" s="5"/>
      <c r="FT1084" s="5"/>
      <c r="FU1084" s="5"/>
      <c r="FV1084" s="5"/>
      <c r="FW1084" s="5"/>
      <c r="FX1084" s="5"/>
      <c r="FY1084" s="5"/>
      <c r="FZ1084" s="5"/>
      <c r="GA1084" s="5"/>
      <c r="GB1084" s="5"/>
      <c r="GC1084" s="5"/>
      <c r="GD1084" s="5"/>
      <c r="GE1084" s="5"/>
      <c r="GF1084" s="5"/>
      <c r="GG1084" s="5"/>
      <c r="GH1084" s="5"/>
      <c r="GI1084" s="5"/>
      <c r="GJ1084" s="5"/>
      <c r="GK1084" s="5"/>
      <c r="GL1084" s="5"/>
      <c r="GM1084" s="5"/>
      <c r="GN1084" s="5"/>
      <c r="GO1084" s="5"/>
      <c r="GP1084" s="5"/>
      <c r="GQ1084" s="5"/>
      <c r="GR1084" s="5"/>
      <c r="GS1084" s="5"/>
      <c r="GT1084" s="5"/>
      <c r="GU1084" s="5"/>
      <c r="GV1084" s="5"/>
      <c r="GW1084" s="5"/>
      <c r="GX1084" s="5"/>
      <c r="GY1084" s="5"/>
      <c r="GZ1084" s="5"/>
      <c r="HA1084" s="5"/>
      <c r="HB1084" s="5"/>
      <c r="HC1084" s="5"/>
      <c r="HD1084" s="5"/>
      <c r="HE1084" s="5"/>
      <c r="HF1084" s="5"/>
      <c r="HG1084" s="5"/>
      <c r="HH1084" s="5"/>
      <c r="HI1084" s="5"/>
      <c r="HJ1084" s="5"/>
      <c r="HK1084" s="5"/>
      <c r="HL1084" s="5"/>
      <c r="HM1084" s="5"/>
      <c r="HN1084" s="5"/>
      <c r="HO1084" s="5"/>
      <c r="HP1084" s="5"/>
      <c r="HQ1084" s="5"/>
      <c r="HR1084" s="5"/>
      <c r="HS1084" s="5"/>
      <c r="HT1084" s="5"/>
      <c r="HU1084" s="5"/>
      <c r="HV1084" s="5"/>
      <c r="HW1084" s="5"/>
      <c r="HX1084" s="5"/>
      <c r="HY1084" s="5"/>
      <c r="HZ1084" s="5"/>
      <c r="IA1084" s="5"/>
      <c r="IB1084" s="5"/>
      <c r="IC1084" s="5"/>
      <c r="ID1084" s="5"/>
      <c r="IE1084" s="5"/>
      <c r="IF1084" s="5"/>
      <c r="IG1084" s="5"/>
      <c r="IH1084" s="5"/>
      <c r="II1084" s="5"/>
      <c r="IJ1084" s="5"/>
      <c r="IK1084" s="5"/>
      <c r="IL1084" s="5"/>
      <c r="IM1084" s="5"/>
      <c r="IN1084" s="5"/>
      <c r="IO1084" s="5"/>
      <c r="IP1084" s="5"/>
      <c r="IQ1084" s="5"/>
      <c r="IR1084" s="5"/>
      <c r="IS1084" s="5"/>
      <c r="IT1084" s="5"/>
      <c r="IU1084" s="5"/>
      <c r="IV1084" s="5"/>
    </row>
    <row r="1086" spans="1:256" s="210" customFormat="1">
      <c r="A1086" s="122"/>
      <c r="B1086" s="116"/>
      <c r="C1086" s="117"/>
      <c r="D1086" s="118"/>
      <c r="E1086" s="119"/>
      <c r="F1086" s="120"/>
      <c r="G1086" s="121"/>
      <c r="H1086" s="6"/>
      <c r="I1086" s="40"/>
      <c r="J1086" s="41"/>
      <c r="K1086" s="42"/>
      <c r="L1086" s="38"/>
      <c r="N1086" s="39"/>
      <c r="O1086" s="39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5"/>
      <c r="DW1086" s="5"/>
      <c r="DX1086" s="5"/>
      <c r="DY1086" s="5"/>
      <c r="DZ1086" s="5"/>
      <c r="EA1086" s="5"/>
      <c r="EB1086" s="5"/>
      <c r="EC1086" s="5"/>
      <c r="ED1086" s="5"/>
      <c r="EE1086" s="5"/>
      <c r="EF1086" s="5"/>
      <c r="EG1086" s="5"/>
      <c r="EH1086" s="5"/>
      <c r="EI1086" s="5"/>
      <c r="EJ1086" s="5"/>
      <c r="EK1086" s="5"/>
      <c r="EL1086" s="5"/>
      <c r="EM1086" s="5"/>
      <c r="EN1086" s="5"/>
      <c r="EO1086" s="5"/>
      <c r="EP1086" s="5"/>
      <c r="EQ1086" s="5"/>
      <c r="ER1086" s="5"/>
      <c r="ES1086" s="5"/>
      <c r="ET1086" s="5"/>
      <c r="EU1086" s="5"/>
      <c r="EV1086" s="5"/>
      <c r="EW1086" s="5"/>
      <c r="EX1086" s="5"/>
      <c r="EY1086" s="5"/>
      <c r="EZ1086" s="5"/>
      <c r="FA1086" s="5"/>
      <c r="FB1086" s="5"/>
      <c r="FC1086" s="5"/>
      <c r="FD1086" s="5"/>
      <c r="FE1086" s="5"/>
      <c r="FF1086" s="5"/>
      <c r="FG1086" s="5"/>
      <c r="FH1086" s="5"/>
      <c r="FI1086" s="5"/>
      <c r="FJ1086" s="5"/>
      <c r="FK1086" s="5"/>
      <c r="FL1086" s="5"/>
      <c r="FM1086" s="5"/>
      <c r="FN1086" s="5"/>
      <c r="FO1086" s="5"/>
      <c r="FP1086" s="5"/>
      <c r="FQ1086" s="5"/>
      <c r="FR1086" s="5"/>
      <c r="FS1086" s="5"/>
      <c r="FT1086" s="5"/>
      <c r="FU1086" s="5"/>
      <c r="FV1086" s="5"/>
      <c r="FW1086" s="5"/>
      <c r="FX1086" s="5"/>
      <c r="FY1086" s="5"/>
      <c r="FZ1086" s="5"/>
      <c r="GA1086" s="5"/>
      <c r="GB1086" s="5"/>
      <c r="GC1086" s="5"/>
      <c r="GD1086" s="5"/>
      <c r="GE1086" s="5"/>
      <c r="GF1086" s="5"/>
      <c r="GG1086" s="5"/>
      <c r="GH1086" s="5"/>
      <c r="GI1086" s="5"/>
      <c r="GJ1086" s="5"/>
      <c r="GK1086" s="5"/>
      <c r="GL1086" s="5"/>
      <c r="GM1086" s="5"/>
      <c r="GN1086" s="5"/>
      <c r="GO1086" s="5"/>
      <c r="GP1086" s="5"/>
      <c r="GQ1086" s="5"/>
      <c r="GR1086" s="5"/>
      <c r="GS1086" s="5"/>
      <c r="GT1086" s="5"/>
      <c r="GU1086" s="5"/>
      <c r="GV1086" s="5"/>
      <c r="GW1086" s="5"/>
      <c r="GX1086" s="5"/>
      <c r="GY1086" s="5"/>
      <c r="GZ1086" s="5"/>
      <c r="HA1086" s="5"/>
      <c r="HB1086" s="5"/>
      <c r="HC1086" s="5"/>
      <c r="HD1086" s="5"/>
      <c r="HE1086" s="5"/>
      <c r="HF1086" s="5"/>
      <c r="HG1086" s="5"/>
      <c r="HH1086" s="5"/>
      <c r="HI1086" s="5"/>
      <c r="HJ1086" s="5"/>
      <c r="HK1086" s="5"/>
      <c r="HL1086" s="5"/>
      <c r="HM1086" s="5"/>
      <c r="HN1086" s="5"/>
      <c r="HO1086" s="5"/>
      <c r="HP1086" s="5"/>
      <c r="HQ1086" s="5"/>
      <c r="HR1086" s="5"/>
      <c r="HS1086" s="5"/>
      <c r="HT1086" s="5"/>
      <c r="HU1086" s="5"/>
      <c r="HV1086" s="5"/>
      <c r="HW1086" s="5"/>
      <c r="HX1086" s="5"/>
      <c r="HY1086" s="5"/>
      <c r="HZ1086" s="5"/>
      <c r="IA1086" s="5"/>
      <c r="IB1086" s="5"/>
      <c r="IC1086" s="5"/>
      <c r="ID1086" s="5"/>
      <c r="IE1086" s="5"/>
      <c r="IF1086" s="5"/>
      <c r="IG1086" s="5"/>
      <c r="IH1086" s="5"/>
      <c r="II1086" s="5"/>
      <c r="IJ1086" s="5"/>
      <c r="IK1086" s="5"/>
      <c r="IL1086" s="5"/>
      <c r="IM1086" s="5"/>
      <c r="IN1086" s="5"/>
      <c r="IO1086" s="5"/>
      <c r="IP1086" s="5"/>
      <c r="IQ1086" s="5"/>
      <c r="IR1086" s="5"/>
      <c r="IS1086" s="5"/>
      <c r="IT1086" s="5"/>
      <c r="IU1086" s="5"/>
      <c r="IV1086" s="5"/>
    </row>
    <row r="1087" spans="1:256" s="210" customFormat="1">
      <c r="A1087" s="122"/>
      <c r="B1087" s="116"/>
      <c r="C1087" s="117"/>
      <c r="D1087" s="118"/>
      <c r="E1087" s="119"/>
      <c r="F1087" s="120"/>
      <c r="G1087" s="121"/>
      <c r="H1087" s="6"/>
      <c r="I1087" s="40"/>
      <c r="J1087" s="41"/>
      <c r="K1087" s="42"/>
      <c r="L1087" s="38"/>
      <c r="N1087" s="39"/>
      <c r="O1087" s="39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  <c r="BN1087" s="5"/>
      <c r="BO1087" s="5"/>
      <c r="BP1087" s="5"/>
      <c r="BQ1087" s="5"/>
      <c r="BR1087" s="5"/>
      <c r="BS1087" s="5"/>
      <c r="BT1087" s="5"/>
      <c r="BU1087" s="5"/>
      <c r="BV1087" s="5"/>
      <c r="BW1087" s="5"/>
      <c r="BX1087" s="5"/>
      <c r="BY1087" s="5"/>
      <c r="BZ1087" s="5"/>
      <c r="CA1087" s="5"/>
      <c r="CB1087" s="5"/>
      <c r="CC1087" s="5"/>
      <c r="CD1087" s="5"/>
      <c r="CE1087" s="5"/>
      <c r="CF1087" s="5"/>
      <c r="CG1087" s="5"/>
      <c r="CH1087" s="5"/>
      <c r="CI1087" s="5"/>
      <c r="CJ1087" s="5"/>
      <c r="CK1087" s="5"/>
      <c r="CL1087" s="5"/>
      <c r="CM1087" s="5"/>
      <c r="CN1087" s="5"/>
      <c r="CO1087" s="5"/>
      <c r="CP1087" s="5"/>
      <c r="CQ1087" s="5"/>
      <c r="CR1087" s="5"/>
      <c r="CS1087" s="5"/>
      <c r="CT1087" s="5"/>
      <c r="CU1087" s="5"/>
      <c r="CV1087" s="5"/>
      <c r="CW1087" s="5"/>
      <c r="CX1087" s="5"/>
      <c r="CY1087" s="5"/>
      <c r="CZ1087" s="5"/>
      <c r="DA1087" s="5"/>
      <c r="DB1087" s="5"/>
      <c r="DC1087" s="5"/>
      <c r="DD1087" s="5"/>
      <c r="DE1087" s="5"/>
      <c r="DF1087" s="5"/>
      <c r="DG1087" s="5"/>
      <c r="DH1087" s="5"/>
      <c r="DI1087" s="5"/>
      <c r="DJ1087" s="5"/>
      <c r="DK1087" s="5"/>
      <c r="DL1087" s="5"/>
      <c r="DM1087" s="5"/>
      <c r="DN1087" s="5"/>
      <c r="DO1087" s="5"/>
      <c r="DP1087" s="5"/>
      <c r="DQ1087" s="5"/>
      <c r="DR1087" s="5"/>
      <c r="DS1087" s="5"/>
      <c r="DT1087" s="5"/>
      <c r="DU1087" s="5"/>
      <c r="DV1087" s="5"/>
      <c r="DW1087" s="5"/>
      <c r="DX1087" s="5"/>
      <c r="DY1087" s="5"/>
      <c r="DZ1087" s="5"/>
      <c r="EA1087" s="5"/>
      <c r="EB1087" s="5"/>
      <c r="EC1087" s="5"/>
      <c r="ED1087" s="5"/>
      <c r="EE1087" s="5"/>
      <c r="EF1087" s="5"/>
      <c r="EG1087" s="5"/>
      <c r="EH1087" s="5"/>
      <c r="EI1087" s="5"/>
      <c r="EJ1087" s="5"/>
      <c r="EK1087" s="5"/>
      <c r="EL1087" s="5"/>
      <c r="EM1087" s="5"/>
      <c r="EN1087" s="5"/>
      <c r="EO1087" s="5"/>
      <c r="EP1087" s="5"/>
      <c r="EQ1087" s="5"/>
      <c r="ER1087" s="5"/>
      <c r="ES1087" s="5"/>
      <c r="ET1087" s="5"/>
      <c r="EU1087" s="5"/>
      <c r="EV1087" s="5"/>
      <c r="EW1087" s="5"/>
      <c r="EX1087" s="5"/>
      <c r="EY1087" s="5"/>
      <c r="EZ1087" s="5"/>
      <c r="FA1087" s="5"/>
      <c r="FB1087" s="5"/>
      <c r="FC1087" s="5"/>
      <c r="FD1087" s="5"/>
      <c r="FE1087" s="5"/>
      <c r="FF1087" s="5"/>
      <c r="FG1087" s="5"/>
      <c r="FH1087" s="5"/>
      <c r="FI1087" s="5"/>
      <c r="FJ1087" s="5"/>
      <c r="FK1087" s="5"/>
      <c r="FL1087" s="5"/>
      <c r="FM1087" s="5"/>
      <c r="FN1087" s="5"/>
      <c r="FO1087" s="5"/>
      <c r="FP1087" s="5"/>
      <c r="FQ1087" s="5"/>
      <c r="FR1087" s="5"/>
      <c r="FS1087" s="5"/>
      <c r="FT1087" s="5"/>
      <c r="FU1087" s="5"/>
      <c r="FV1087" s="5"/>
      <c r="FW1087" s="5"/>
      <c r="FX1087" s="5"/>
      <c r="FY1087" s="5"/>
      <c r="FZ1087" s="5"/>
      <c r="GA1087" s="5"/>
      <c r="GB1087" s="5"/>
      <c r="GC1087" s="5"/>
      <c r="GD1087" s="5"/>
      <c r="GE1087" s="5"/>
      <c r="GF1087" s="5"/>
      <c r="GG1087" s="5"/>
      <c r="GH1087" s="5"/>
      <c r="GI1087" s="5"/>
      <c r="GJ1087" s="5"/>
      <c r="GK1087" s="5"/>
      <c r="GL1087" s="5"/>
      <c r="GM1087" s="5"/>
      <c r="GN1087" s="5"/>
      <c r="GO1087" s="5"/>
      <c r="GP1087" s="5"/>
      <c r="GQ1087" s="5"/>
      <c r="GR1087" s="5"/>
      <c r="GS1087" s="5"/>
      <c r="GT1087" s="5"/>
      <c r="GU1087" s="5"/>
      <c r="GV1087" s="5"/>
      <c r="GW1087" s="5"/>
      <c r="GX1087" s="5"/>
      <c r="GY1087" s="5"/>
      <c r="GZ1087" s="5"/>
      <c r="HA1087" s="5"/>
      <c r="HB1087" s="5"/>
      <c r="HC1087" s="5"/>
      <c r="HD1087" s="5"/>
      <c r="HE1087" s="5"/>
      <c r="HF1087" s="5"/>
      <c r="HG1087" s="5"/>
      <c r="HH1087" s="5"/>
      <c r="HI1087" s="5"/>
      <c r="HJ1087" s="5"/>
      <c r="HK1087" s="5"/>
      <c r="HL1087" s="5"/>
      <c r="HM1087" s="5"/>
      <c r="HN1087" s="5"/>
      <c r="HO1087" s="5"/>
      <c r="HP1087" s="5"/>
      <c r="HQ1087" s="5"/>
      <c r="HR1087" s="5"/>
      <c r="HS1087" s="5"/>
      <c r="HT1087" s="5"/>
      <c r="HU1087" s="5"/>
      <c r="HV1087" s="5"/>
      <c r="HW1087" s="5"/>
      <c r="HX1087" s="5"/>
      <c r="HY1087" s="5"/>
      <c r="HZ1087" s="5"/>
      <c r="IA1087" s="5"/>
      <c r="IB1087" s="5"/>
      <c r="IC1087" s="5"/>
      <c r="ID1087" s="5"/>
      <c r="IE1087" s="5"/>
      <c r="IF1087" s="5"/>
      <c r="IG1087" s="5"/>
      <c r="IH1087" s="5"/>
      <c r="II1087" s="5"/>
      <c r="IJ1087" s="5"/>
      <c r="IK1087" s="5"/>
      <c r="IL1087" s="5"/>
      <c r="IM1087" s="5"/>
      <c r="IN1087" s="5"/>
      <c r="IO1087" s="5"/>
      <c r="IP1087" s="5"/>
      <c r="IQ1087" s="5"/>
      <c r="IR1087" s="5"/>
      <c r="IS1087" s="5"/>
      <c r="IT1087" s="5"/>
      <c r="IU1087" s="5"/>
      <c r="IV1087" s="5"/>
    </row>
    <row r="1088" spans="1:256" s="210" customFormat="1">
      <c r="A1088" s="122"/>
      <c r="B1088" s="116"/>
      <c r="C1088" s="117"/>
      <c r="D1088" s="118"/>
      <c r="E1088" s="119"/>
      <c r="F1088" s="120"/>
      <c r="G1088" s="121"/>
      <c r="H1088" s="6"/>
      <c r="I1088" s="40"/>
      <c r="J1088" s="41"/>
      <c r="K1088" s="42"/>
      <c r="L1088" s="38"/>
      <c r="N1088" s="39"/>
      <c r="O1088" s="39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  <c r="BN1088" s="5"/>
      <c r="BO1088" s="5"/>
      <c r="BP1088" s="5"/>
      <c r="BQ1088" s="5"/>
      <c r="BR1088" s="5"/>
      <c r="BS1088" s="5"/>
      <c r="BT1088" s="5"/>
      <c r="BU1088" s="5"/>
      <c r="BV1088" s="5"/>
      <c r="BW1088" s="5"/>
      <c r="BX1088" s="5"/>
      <c r="BY1088" s="5"/>
      <c r="BZ1088" s="5"/>
      <c r="CA1088" s="5"/>
      <c r="CB1088" s="5"/>
      <c r="CC1088" s="5"/>
      <c r="CD1088" s="5"/>
      <c r="CE1088" s="5"/>
      <c r="CF1088" s="5"/>
      <c r="CG1088" s="5"/>
      <c r="CH1088" s="5"/>
      <c r="CI1088" s="5"/>
      <c r="CJ1088" s="5"/>
      <c r="CK1088" s="5"/>
      <c r="CL1088" s="5"/>
      <c r="CM1088" s="5"/>
      <c r="CN1088" s="5"/>
      <c r="CO1088" s="5"/>
      <c r="CP1088" s="5"/>
      <c r="CQ1088" s="5"/>
      <c r="CR1088" s="5"/>
      <c r="CS1088" s="5"/>
      <c r="CT1088" s="5"/>
      <c r="CU1088" s="5"/>
      <c r="CV1088" s="5"/>
      <c r="CW1088" s="5"/>
      <c r="CX1088" s="5"/>
      <c r="CY1088" s="5"/>
      <c r="CZ1088" s="5"/>
      <c r="DA1088" s="5"/>
      <c r="DB1088" s="5"/>
      <c r="DC1088" s="5"/>
      <c r="DD1088" s="5"/>
      <c r="DE1088" s="5"/>
      <c r="DF1088" s="5"/>
      <c r="DG1088" s="5"/>
      <c r="DH1088" s="5"/>
      <c r="DI1088" s="5"/>
      <c r="DJ1088" s="5"/>
      <c r="DK1088" s="5"/>
      <c r="DL1088" s="5"/>
      <c r="DM1088" s="5"/>
      <c r="DN1088" s="5"/>
      <c r="DO1088" s="5"/>
      <c r="DP1088" s="5"/>
      <c r="DQ1088" s="5"/>
      <c r="DR1088" s="5"/>
      <c r="DS1088" s="5"/>
      <c r="DT1088" s="5"/>
      <c r="DU1088" s="5"/>
      <c r="DV1088" s="5"/>
      <c r="DW1088" s="5"/>
      <c r="DX1088" s="5"/>
      <c r="DY1088" s="5"/>
      <c r="DZ1088" s="5"/>
      <c r="EA1088" s="5"/>
      <c r="EB1088" s="5"/>
      <c r="EC1088" s="5"/>
      <c r="ED1088" s="5"/>
      <c r="EE1088" s="5"/>
      <c r="EF1088" s="5"/>
      <c r="EG1088" s="5"/>
      <c r="EH1088" s="5"/>
      <c r="EI1088" s="5"/>
      <c r="EJ1088" s="5"/>
      <c r="EK1088" s="5"/>
      <c r="EL1088" s="5"/>
      <c r="EM1088" s="5"/>
      <c r="EN1088" s="5"/>
      <c r="EO1088" s="5"/>
      <c r="EP1088" s="5"/>
      <c r="EQ1088" s="5"/>
      <c r="ER1088" s="5"/>
      <c r="ES1088" s="5"/>
      <c r="ET1088" s="5"/>
      <c r="EU1088" s="5"/>
      <c r="EV1088" s="5"/>
      <c r="EW1088" s="5"/>
      <c r="EX1088" s="5"/>
      <c r="EY1088" s="5"/>
      <c r="EZ1088" s="5"/>
      <c r="FA1088" s="5"/>
      <c r="FB1088" s="5"/>
      <c r="FC1088" s="5"/>
      <c r="FD1088" s="5"/>
      <c r="FE1088" s="5"/>
      <c r="FF1088" s="5"/>
      <c r="FG1088" s="5"/>
      <c r="FH1088" s="5"/>
      <c r="FI1088" s="5"/>
      <c r="FJ1088" s="5"/>
      <c r="FK1088" s="5"/>
      <c r="FL1088" s="5"/>
      <c r="FM1088" s="5"/>
      <c r="FN1088" s="5"/>
      <c r="FO1088" s="5"/>
      <c r="FP1088" s="5"/>
      <c r="FQ1088" s="5"/>
      <c r="FR1088" s="5"/>
      <c r="FS1088" s="5"/>
      <c r="FT1088" s="5"/>
      <c r="FU1088" s="5"/>
      <c r="FV1088" s="5"/>
      <c r="FW1088" s="5"/>
      <c r="FX1088" s="5"/>
      <c r="FY1088" s="5"/>
      <c r="FZ1088" s="5"/>
      <c r="GA1088" s="5"/>
      <c r="GB1088" s="5"/>
      <c r="GC1088" s="5"/>
      <c r="GD1088" s="5"/>
      <c r="GE1088" s="5"/>
      <c r="GF1088" s="5"/>
      <c r="GG1088" s="5"/>
      <c r="GH1088" s="5"/>
      <c r="GI1088" s="5"/>
      <c r="GJ1088" s="5"/>
      <c r="GK1088" s="5"/>
      <c r="GL1088" s="5"/>
      <c r="GM1088" s="5"/>
      <c r="GN1088" s="5"/>
      <c r="GO1088" s="5"/>
      <c r="GP1088" s="5"/>
      <c r="GQ1088" s="5"/>
      <c r="GR1088" s="5"/>
      <c r="GS1088" s="5"/>
      <c r="GT1088" s="5"/>
      <c r="GU1088" s="5"/>
      <c r="GV1088" s="5"/>
      <c r="GW1088" s="5"/>
      <c r="GX1088" s="5"/>
      <c r="GY1088" s="5"/>
      <c r="GZ1088" s="5"/>
      <c r="HA1088" s="5"/>
      <c r="HB1088" s="5"/>
      <c r="HC1088" s="5"/>
      <c r="HD1088" s="5"/>
      <c r="HE1088" s="5"/>
      <c r="HF1088" s="5"/>
      <c r="HG1088" s="5"/>
      <c r="HH1088" s="5"/>
      <c r="HI1088" s="5"/>
      <c r="HJ1088" s="5"/>
      <c r="HK1088" s="5"/>
      <c r="HL1088" s="5"/>
      <c r="HM1088" s="5"/>
      <c r="HN1088" s="5"/>
      <c r="HO1088" s="5"/>
      <c r="HP1088" s="5"/>
      <c r="HQ1088" s="5"/>
      <c r="HR1088" s="5"/>
      <c r="HS1088" s="5"/>
      <c r="HT1088" s="5"/>
      <c r="HU1088" s="5"/>
      <c r="HV1088" s="5"/>
      <c r="HW1088" s="5"/>
      <c r="HX1088" s="5"/>
      <c r="HY1088" s="5"/>
      <c r="HZ1088" s="5"/>
      <c r="IA1088" s="5"/>
      <c r="IB1088" s="5"/>
      <c r="IC1088" s="5"/>
      <c r="ID1088" s="5"/>
      <c r="IE1088" s="5"/>
      <c r="IF1088" s="5"/>
      <c r="IG1088" s="5"/>
      <c r="IH1088" s="5"/>
      <c r="II1088" s="5"/>
      <c r="IJ1088" s="5"/>
      <c r="IK1088" s="5"/>
      <c r="IL1088" s="5"/>
      <c r="IM1088" s="5"/>
      <c r="IN1088" s="5"/>
      <c r="IO1088" s="5"/>
      <c r="IP1088" s="5"/>
      <c r="IQ1088" s="5"/>
      <c r="IR1088" s="5"/>
      <c r="IS1088" s="5"/>
      <c r="IT1088" s="5"/>
      <c r="IU1088" s="5"/>
      <c r="IV1088" s="5"/>
    </row>
    <row r="1090" spans="1:256" s="210" customFormat="1">
      <c r="A1090" s="122"/>
      <c r="B1090" s="116"/>
      <c r="C1090" s="117"/>
      <c r="D1090" s="118"/>
      <c r="E1090" s="119"/>
      <c r="F1090" s="120"/>
      <c r="G1090" s="121"/>
      <c r="H1090" s="6"/>
      <c r="I1090" s="40"/>
      <c r="J1090" s="41"/>
      <c r="K1090" s="42"/>
      <c r="L1090" s="38"/>
      <c r="N1090" s="39"/>
      <c r="O1090" s="39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5"/>
      <c r="DW1090" s="5"/>
      <c r="DX1090" s="5"/>
      <c r="DY1090" s="5"/>
      <c r="DZ1090" s="5"/>
      <c r="EA1090" s="5"/>
      <c r="EB1090" s="5"/>
      <c r="EC1090" s="5"/>
      <c r="ED1090" s="5"/>
      <c r="EE1090" s="5"/>
      <c r="EF1090" s="5"/>
      <c r="EG1090" s="5"/>
      <c r="EH1090" s="5"/>
      <c r="EI1090" s="5"/>
      <c r="EJ1090" s="5"/>
      <c r="EK1090" s="5"/>
      <c r="EL1090" s="5"/>
      <c r="EM1090" s="5"/>
      <c r="EN1090" s="5"/>
      <c r="EO1090" s="5"/>
      <c r="EP1090" s="5"/>
      <c r="EQ1090" s="5"/>
      <c r="ER1090" s="5"/>
      <c r="ES1090" s="5"/>
      <c r="ET1090" s="5"/>
      <c r="EU1090" s="5"/>
      <c r="EV1090" s="5"/>
      <c r="EW1090" s="5"/>
      <c r="EX1090" s="5"/>
      <c r="EY1090" s="5"/>
      <c r="EZ1090" s="5"/>
      <c r="FA1090" s="5"/>
      <c r="FB1090" s="5"/>
      <c r="FC1090" s="5"/>
      <c r="FD1090" s="5"/>
      <c r="FE1090" s="5"/>
      <c r="FF1090" s="5"/>
      <c r="FG1090" s="5"/>
      <c r="FH1090" s="5"/>
      <c r="FI1090" s="5"/>
      <c r="FJ1090" s="5"/>
      <c r="FK1090" s="5"/>
      <c r="FL1090" s="5"/>
      <c r="FM1090" s="5"/>
      <c r="FN1090" s="5"/>
      <c r="FO1090" s="5"/>
      <c r="FP1090" s="5"/>
      <c r="FQ1090" s="5"/>
      <c r="FR1090" s="5"/>
      <c r="FS1090" s="5"/>
      <c r="FT1090" s="5"/>
      <c r="FU1090" s="5"/>
      <c r="FV1090" s="5"/>
      <c r="FW1090" s="5"/>
      <c r="FX1090" s="5"/>
      <c r="FY1090" s="5"/>
      <c r="FZ1090" s="5"/>
      <c r="GA1090" s="5"/>
      <c r="GB1090" s="5"/>
      <c r="GC1090" s="5"/>
      <c r="GD1090" s="5"/>
      <c r="GE1090" s="5"/>
      <c r="GF1090" s="5"/>
      <c r="GG1090" s="5"/>
      <c r="GH1090" s="5"/>
      <c r="GI1090" s="5"/>
      <c r="GJ1090" s="5"/>
      <c r="GK1090" s="5"/>
      <c r="GL1090" s="5"/>
      <c r="GM1090" s="5"/>
      <c r="GN1090" s="5"/>
      <c r="GO1090" s="5"/>
      <c r="GP1090" s="5"/>
      <c r="GQ1090" s="5"/>
      <c r="GR1090" s="5"/>
      <c r="GS1090" s="5"/>
      <c r="GT1090" s="5"/>
      <c r="GU1090" s="5"/>
      <c r="GV1090" s="5"/>
      <c r="GW1090" s="5"/>
      <c r="GX1090" s="5"/>
      <c r="GY1090" s="5"/>
      <c r="GZ1090" s="5"/>
      <c r="HA1090" s="5"/>
      <c r="HB1090" s="5"/>
      <c r="HC1090" s="5"/>
      <c r="HD1090" s="5"/>
      <c r="HE1090" s="5"/>
      <c r="HF1090" s="5"/>
      <c r="HG1090" s="5"/>
      <c r="HH1090" s="5"/>
      <c r="HI1090" s="5"/>
      <c r="HJ1090" s="5"/>
      <c r="HK1090" s="5"/>
      <c r="HL1090" s="5"/>
      <c r="HM1090" s="5"/>
      <c r="HN1090" s="5"/>
      <c r="HO1090" s="5"/>
      <c r="HP1090" s="5"/>
      <c r="HQ1090" s="5"/>
      <c r="HR1090" s="5"/>
      <c r="HS1090" s="5"/>
      <c r="HT1090" s="5"/>
      <c r="HU1090" s="5"/>
      <c r="HV1090" s="5"/>
      <c r="HW1090" s="5"/>
      <c r="HX1090" s="5"/>
      <c r="HY1090" s="5"/>
      <c r="HZ1090" s="5"/>
      <c r="IA1090" s="5"/>
      <c r="IB1090" s="5"/>
      <c r="IC1090" s="5"/>
      <c r="ID1090" s="5"/>
      <c r="IE1090" s="5"/>
      <c r="IF1090" s="5"/>
      <c r="IG1090" s="5"/>
      <c r="IH1090" s="5"/>
      <c r="II1090" s="5"/>
      <c r="IJ1090" s="5"/>
      <c r="IK1090" s="5"/>
      <c r="IL1090" s="5"/>
      <c r="IM1090" s="5"/>
      <c r="IN1090" s="5"/>
      <c r="IO1090" s="5"/>
      <c r="IP1090" s="5"/>
      <c r="IQ1090" s="5"/>
      <c r="IR1090" s="5"/>
      <c r="IS1090" s="5"/>
      <c r="IT1090" s="5"/>
      <c r="IU1090" s="5"/>
      <c r="IV1090" s="5"/>
    </row>
    <row r="1091" spans="1:256" s="210" customFormat="1">
      <c r="A1091" s="122"/>
      <c r="B1091" s="116"/>
      <c r="C1091" s="117"/>
      <c r="D1091" s="118"/>
      <c r="E1091" s="119"/>
      <c r="F1091" s="120"/>
      <c r="G1091" s="121"/>
      <c r="H1091" s="6"/>
      <c r="I1091" s="40"/>
      <c r="J1091" s="41"/>
      <c r="K1091" s="42"/>
      <c r="L1091" s="38"/>
      <c r="N1091" s="39"/>
      <c r="O1091" s="39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5"/>
      <c r="BK1091" s="5"/>
      <c r="BL1091" s="5"/>
      <c r="BM1091" s="5"/>
      <c r="BN1091" s="5"/>
      <c r="BO1091" s="5"/>
      <c r="BP1091" s="5"/>
      <c r="BQ1091" s="5"/>
      <c r="BR1091" s="5"/>
      <c r="BS1091" s="5"/>
      <c r="BT1091" s="5"/>
      <c r="BU1091" s="5"/>
      <c r="BV1091" s="5"/>
      <c r="BW1091" s="5"/>
      <c r="BX1091" s="5"/>
      <c r="BY1091" s="5"/>
      <c r="BZ1091" s="5"/>
      <c r="CA1091" s="5"/>
      <c r="CB1091" s="5"/>
      <c r="CC1091" s="5"/>
      <c r="CD1091" s="5"/>
      <c r="CE1091" s="5"/>
      <c r="CF1091" s="5"/>
      <c r="CG1091" s="5"/>
      <c r="CH1091" s="5"/>
      <c r="CI1091" s="5"/>
      <c r="CJ1091" s="5"/>
      <c r="CK1091" s="5"/>
      <c r="CL1091" s="5"/>
      <c r="CM1091" s="5"/>
      <c r="CN1091" s="5"/>
      <c r="CO1091" s="5"/>
      <c r="CP1091" s="5"/>
      <c r="CQ1091" s="5"/>
      <c r="CR1091" s="5"/>
      <c r="CS1091" s="5"/>
      <c r="CT1091" s="5"/>
      <c r="CU1091" s="5"/>
      <c r="CV1091" s="5"/>
      <c r="CW1091" s="5"/>
      <c r="CX1091" s="5"/>
      <c r="CY1091" s="5"/>
      <c r="CZ1091" s="5"/>
      <c r="DA1091" s="5"/>
      <c r="DB1091" s="5"/>
      <c r="DC1091" s="5"/>
      <c r="DD1091" s="5"/>
      <c r="DE1091" s="5"/>
      <c r="DF1091" s="5"/>
      <c r="DG1091" s="5"/>
      <c r="DH1091" s="5"/>
      <c r="DI1091" s="5"/>
      <c r="DJ1091" s="5"/>
      <c r="DK1091" s="5"/>
      <c r="DL1091" s="5"/>
      <c r="DM1091" s="5"/>
      <c r="DN1091" s="5"/>
      <c r="DO1091" s="5"/>
      <c r="DP1091" s="5"/>
      <c r="DQ1091" s="5"/>
      <c r="DR1091" s="5"/>
      <c r="DS1091" s="5"/>
      <c r="DT1091" s="5"/>
      <c r="DU1091" s="5"/>
      <c r="DV1091" s="5"/>
      <c r="DW1091" s="5"/>
      <c r="DX1091" s="5"/>
      <c r="DY1091" s="5"/>
      <c r="DZ1091" s="5"/>
      <c r="EA1091" s="5"/>
      <c r="EB1091" s="5"/>
      <c r="EC1091" s="5"/>
      <c r="ED1091" s="5"/>
      <c r="EE1091" s="5"/>
      <c r="EF1091" s="5"/>
      <c r="EG1091" s="5"/>
      <c r="EH1091" s="5"/>
      <c r="EI1091" s="5"/>
      <c r="EJ1091" s="5"/>
      <c r="EK1091" s="5"/>
      <c r="EL1091" s="5"/>
      <c r="EM1091" s="5"/>
      <c r="EN1091" s="5"/>
      <c r="EO1091" s="5"/>
      <c r="EP1091" s="5"/>
      <c r="EQ1091" s="5"/>
      <c r="ER1091" s="5"/>
      <c r="ES1091" s="5"/>
      <c r="ET1091" s="5"/>
      <c r="EU1091" s="5"/>
      <c r="EV1091" s="5"/>
      <c r="EW1091" s="5"/>
      <c r="EX1091" s="5"/>
      <c r="EY1091" s="5"/>
      <c r="EZ1091" s="5"/>
      <c r="FA1091" s="5"/>
      <c r="FB1091" s="5"/>
      <c r="FC1091" s="5"/>
      <c r="FD1091" s="5"/>
      <c r="FE1091" s="5"/>
      <c r="FF1091" s="5"/>
      <c r="FG1091" s="5"/>
      <c r="FH1091" s="5"/>
      <c r="FI1091" s="5"/>
      <c r="FJ1091" s="5"/>
      <c r="FK1091" s="5"/>
      <c r="FL1091" s="5"/>
      <c r="FM1091" s="5"/>
      <c r="FN1091" s="5"/>
      <c r="FO1091" s="5"/>
      <c r="FP1091" s="5"/>
      <c r="FQ1091" s="5"/>
      <c r="FR1091" s="5"/>
      <c r="FS1091" s="5"/>
      <c r="FT1091" s="5"/>
      <c r="FU1091" s="5"/>
      <c r="FV1091" s="5"/>
      <c r="FW1091" s="5"/>
      <c r="FX1091" s="5"/>
      <c r="FY1091" s="5"/>
      <c r="FZ1091" s="5"/>
      <c r="GA1091" s="5"/>
      <c r="GB1091" s="5"/>
      <c r="GC1091" s="5"/>
      <c r="GD1091" s="5"/>
      <c r="GE1091" s="5"/>
      <c r="GF1091" s="5"/>
      <c r="GG1091" s="5"/>
      <c r="GH1091" s="5"/>
      <c r="GI1091" s="5"/>
      <c r="GJ1091" s="5"/>
      <c r="GK1091" s="5"/>
      <c r="GL1091" s="5"/>
      <c r="GM1091" s="5"/>
      <c r="GN1091" s="5"/>
      <c r="GO1091" s="5"/>
      <c r="GP1091" s="5"/>
      <c r="GQ1091" s="5"/>
      <c r="GR1091" s="5"/>
      <c r="GS1091" s="5"/>
      <c r="GT1091" s="5"/>
      <c r="GU1091" s="5"/>
      <c r="GV1091" s="5"/>
      <c r="GW1091" s="5"/>
      <c r="GX1091" s="5"/>
      <c r="GY1091" s="5"/>
      <c r="GZ1091" s="5"/>
      <c r="HA1091" s="5"/>
      <c r="HB1091" s="5"/>
      <c r="HC1091" s="5"/>
      <c r="HD1091" s="5"/>
      <c r="HE1091" s="5"/>
      <c r="HF1091" s="5"/>
      <c r="HG1091" s="5"/>
      <c r="HH1091" s="5"/>
      <c r="HI1091" s="5"/>
      <c r="HJ1091" s="5"/>
      <c r="HK1091" s="5"/>
      <c r="HL1091" s="5"/>
      <c r="HM1091" s="5"/>
      <c r="HN1091" s="5"/>
      <c r="HO1091" s="5"/>
      <c r="HP1091" s="5"/>
      <c r="HQ1091" s="5"/>
      <c r="HR1091" s="5"/>
      <c r="HS1091" s="5"/>
      <c r="HT1091" s="5"/>
      <c r="HU1091" s="5"/>
      <c r="HV1091" s="5"/>
      <c r="HW1091" s="5"/>
      <c r="HX1091" s="5"/>
      <c r="HY1091" s="5"/>
      <c r="HZ1091" s="5"/>
      <c r="IA1091" s="5"/>
      <c r="IB1091" s="5"/>
      <c r="IC1091" s="5"/>
      <c r="ID1091" s="5"/>
      <c r="IE1091" s="5"/>
      <c r="IF1091" s="5"/>
      <c r="IG1091" s="5"/>
      <c r="IH1091" s="5"/>
      <c r="II1091" s="5"/>
      <c r="IJ1091" s="5"/>
      <c r="IK1091" s="5"/>
      <c r="IL1091" s="5"/>
      <c r="IM1091" s="5"/>
      <c r="IN1091" s="5"/>
      <c r="IO1091" s="5"/>
      <c r="IP1091" s="5"/>
      <c r="IQ1091" s="5"/>
      <c r="IR1091" s="5"/>
      <c r="IS1091" s="5"/>
      <c r="IT1091" s="5"/>
      <c r="IU1091" s="5"/>
      <c r="IV1091" s="5"/>
    </row>
    <row r="1093" spans="1:256" s="210" customFormat="1">
      <c r="A1093" s="122"/>
      <c r="B1093" s="116"/>
      <c r="C1093" s="117"/>
      <c r="D1093" s="118"/>
      <c r="E1093" s="119"/>
      <c r="F1093" s="120"/>
      <c r="G1093" s="121"/>
      <c r="H1093" s="6"/>
      <c r="I1093" s="40"/>
      <c r="J1093" s="41"/>
      <c r="K1093" s="42"/>
      <c r="L1093" s="38"/>
      <c r="N1093" s="39"/>
      <c r="O1093" s="39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/>
      <c r="BI1093" s="5"/>
      <c r="BJ1093" s="5"/>
      <c r="BK1093" s="5"/>
      <c r="BL1093" s="5"/>
      <c r="BM1093" s="5"/>
      <c r="BN1093" s="5"/>
      <c r="BO1093" s="5"/>
      <c r="BP1093" s="5"/>
      <c r="BQ1093" s="5"/>
      <c r="BR1093" s="5"/>
      <c r="BS1093" s="5"/>
      <c r="BT1093" s="5"/>
      <c r="BU1093" s="5"/>
      <c r="BV1093" s="5"/>
      <c r="BW1093" s="5"/>
      <c r="BX1093" s="5"/>
      <c r="BY1093" s="5"/>
      <c r="BZ1093" s="5"/>
      <c r="CA1093" s="5"/>
      <c r="CB1093" s="5"/>
      <c r="CC1093" s="5"/>
      <c r="CD1093" s="5"/>
      <c r="CE1093" s="5"/>
      <c r="CF1093" s="5"/>
      <c r="CG1093" s="5"/>
      <c r="CH1093" s="5"/>
      <c r="CI1093" s="5"/>
      <c r="CJ1093" s="5"/>
      <c r="CK1093" s="5"/>
      <c r="CL1093" s="5"/>
      <c r="CM1093" s="5"/>
      <c r="CN1093" s="5"/>
      <c r="CO1093" s="5"/>
      <c r="CP1093" s="5"/>
      <c r="CQ1093" s="5"/>
      <c r="CR1093" s="5"/>
      <c r="CS1093" s="5"/>
      <c r="CT1093" s="5"/>
      <c r="CU1093" s="5"/>
      <c r="CV1093" s="5"/>
      <c r="CW1093" s="5"/>
      <c r="CX1093" s="5"/>
      <c r="CY1093" s="5"/>
      <c r="CZ1093" s="5"/>
      <c r="DA1093" s="5"/>
      <c r="DB1093" s="5"/>
      <c r="DC1093" s="5"/>
      <c r="DD1093" s="5"/>
      <c r="DE1093" s="5"/>
      <c r="DF1093" s="5"/>
      <c r="DG1093" s="5"/>
      <c r="DH1093" s="5"/>
      <c r="DI1093" s="5"/>
      <c r="DJ1093" s="5"/>
      <c r="DK1093" s="5"/>
      <c r="DL1093" s="5"/>
      <c r="DM1093" s="5"/>
      <c r="DN1093" s="5"/>
      <c r="DO1093" s="5"/>
      <c r="DP1093" s="5"/>
      <c r="DQ1093" s="5"/>
      <c r="DR1093" s="5"/>
      <c r="DS1093" s="5"/>
      <c r="DT1093" s="5"/>
      <c r="DU1093" s="5"/>
      <c r="DV1093" s="5"/>
      <c r="DW1093" s="5"/>
      <c r="DX1093" s="5"/>
      <c r="DY1093" s="5"/>
      <c r="DZ1093" s="5"/>
      <c r="EA1093" s="5"/>
      <c r="EB1093" s="5"/>
      <c r="EC1093" s="5"/>
      <c r="ED1093" s="5"/>
      <c r="EE1093" s="5"/>
      <c r="EF1093" s="5"/>
      <c r="EG1093" s="5"/>
      <c r="EH1093" s="5"/>
      <c r="EI1093" s="5"/>
      <c r="EJ1093" s="5"/>
      <c r="EK1093" s="5"/>
      <c r="EL1093" s="5"/>
      <c r="EM1093" s="5"/>
      <c r="EN1093" s="5"/>
      <c r="EO1093" s="5"/>
      <c r="EP1093" s="5"/>
      <c r="EQ1093" s="5"/>
      <c r="ER1093" s="5"/>
      <c r="ES1093" s="5"/>
      <c r="ET1093" s="5"/>
      <c r="EU1093" s="5"/>
      <c r="EV1093" s="5"/>
      <c r="EW1093" s="5"/>
      <c r="EX1093" s="5"/>
      <c r="EY1093" s="5"/>
      <c r="EZ1093" s="5"/>
      <c r="FA1093" s="5"/>
      <c r="FB1093" s="5"/>
      <c r="FC1093" s="5"/>
      <c r="FD1093" s="5"/>
      <c r="FE1093" s="5"/>
      <c r="FF1093" s="5"/>
      <c r="FG1093" s="5"/>
      <c r="FH1093" s="5"/>
      <c r="FI1093" s="5"/>
      <c r="FJ1093" s="5"/>
      <c r="FK1093" s="5"/>
      <c r="FL1093" s="5"/>
      <c r="FM1093" s="5"/>
      <c r="FN1093" s="5"/>
      <c r="FO1093" s="5"/>
      <c r="FP1093" s="5"/>
      <c r="FQ1093" s="5"/>
      <c r="FR1093" s="5"/>
      <c r="FS1093" s="5"/>
      <c r="FT1093" s="5"/>
      <c r="FU1093" s="5"/>
      <c r="FV1093" s="5"/>
      <c r="FW1093" s="5"/>
      <c r="FX1093" s="5"/>
      <c r="FY1093" s="5"/>
      <c r="FZ1093" s="5"/>
      <c r="GA1093" s="5"/>
      <c r="GB1093" s="5"/>
      <c r="GC1093" s="5"/>
      <c r="GD1093" s="5"/>
      <c r="GE1093" s="5"/>
      <c r="GF1093" s="5"/>
      <c r="GG1093" s="5"/>
      <c r="GH1093" s="5"/>
      <c r="GI1093" s="5"/>
      <c r="GJ1093" s="5"/>
      <c r="GK1093" s="5"/>
      <c r="GL1093" s="5"/>
      <c r="GM1093" s="5"/>
      <c r="GN1093" s="5"/>
      <c r="GO1093" s="5"/>
      <c r="GP1093" s="5"/>
      <c r="GQ1093" s="5"/>
      <c r="GR1093" s="5"/>
      <c r="GS1093" s="5"/>
      <c r="GT1093" s="5"/>
      <c r="GU1093" s="5"/>
      <c r="GV1093" s="5"/>
      <c r="GW1093" s="5"/>
      <c r="GX1093" s="5"/>
      <c r="GY1093" s="5"/>
      <c r="GZ1093" s="5"/>
      <c r="HA1093" s="5"/>
      <c r="HB1093" s="5"/>
      <c r="HC1093" s="5"/>
      <c r="HD1093" s="5"/>
      <c r="HE1093" s="5"/>
      <c r="HF1093" s="5"/>
      <c r="HG1093" s="5"/>
      <c r="HH1093" s="5"/>
      <c r="HI1093" s="5"/>
      <c r="HJ1093" s="5"/>
      <c r="HK1093" s="5"/>
      <c r="HL1093" s="5"/>
      <c r="HM1093" s="5"/>
      <c r="HN1093" s="5"/>
      <c r="HO1093" s="5"/>
      <c r="HP1093" s="5"/>
      <c r="HQ1093" s="5"/>
      <c r="HR1093" s="5"/>
      <c r="HS1093" s="5"/>
      <c r="HT1093" s="5"/>
      <c r="HU1093" s="5"/>
      <c r="HV1093" s="5"/>
      <c r="HW1093" s="5"/>
      <c r="HX1093" s="5"/>
      <c r="HY1093" s="5"/>
      <c r="HZ1093" s="5"/>
      <c r="IA1093" s="5"/>
      <c r="IB1093" s="5"/>
      <c r="IC1093" s="5"/>
      <c r="ID1093" s="5"/>
      <c r="IE1093" s="5"/>
      <c r="IF1093" s="5"/>
      <c r="IG1093" s="5"/>
      <c r="IH1093" s="5"/>
      <c r="II1093" s="5"/>
      <c r="IJ1093" s="5"/>
      <c r="IK1093" s="5"/>
      <c r="IL1093" s="5"/>
      <c r="IM1093" s="5"/>
      <c r="IN1093" s="5"/>
      <c r="IO1093" s="5"/>
      <c r="IP1093" s="5"/>
      <c r="IQ1093" s="5"/>
      <c r="IR1093" s="5"/>
      <c r="IS1093" s="5"/>
      <c r="IT1093" s="5"/>
      <c r="IU1093" s="5"/>
      <c r="IV1093" s="5"/>
    </row>
    <row r="1094" spans="1:256" s="210" customFormat="1">
      <c r="A1094" s="122"/>
      <c r="B1094" s="116"/>
      <c r="C1094" s="117"/>
      <c r="D1094" s="118"/>
      <c r="E1094" s="119"/>
      <c r="F1094" s="120"/>
      <c r="G1094" s="121"/>
      <c r="H1094" s="6"/>
      <c r="I1094" s="40"/>
      <c r="J1094" s="41"/>
      <c r="K1094" s="42"/>
      <c r="L1094" s="38"/>
      <c r="N1094" s="39"/>
      <c r="O1094" s="39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5"/>
      <c r="DW1094" s="5"/>
      <c r="DX1094" s="5"/>
      <c r="DY1094" s="5"/>
      <c r="DZ1094" s="5"/>
      <c r="EA1094" s="5"/>
      <c r="EB1094" s="5"/>
      <c r="EC1094" s="5"/>
      <c r="ED1094" s="5"/>
      <c r="EE1094" s="5"/>
      <c r="EF1094" s="5"/>
      <c r="EG1094" s="5"/>
      <c r="EH1094" s="5"/>
      <c r="EI1094" s="5"/>
      <c r="EJ1094" s="5"/>
      <c r="EK1094" s="5"/>
      <c r="EL1094" s="5"/>
      <c r="EM1094" s="5"/>
      <c r="EN1094" s="5"/>
      <c r="EO1094" s="5"/>
      <c r="EP1094" s="5"/>
      <c r="EQ1094" s="5"/>
      <c r="ER1094" s="5"/>
      <c r="ES1094" s="5"/>
      <c r="ET1094" s="5"/>
      <c r="EU1094" s="5"/>
      <c r="EV1094" s="5"/>
      <c r="EW1094" s="5"/>
      <c r="EX1094" s="5"/>
      <c r="EY1094" s="5"/>
      <c r="EZ1094" s="5"/>
      <c r="FA1094" s="5"/>
      <c r="FB1094" s="5"/>
      <c r="FC1094" s="5"/>
      <c r="FD1094" s="5"/>
      <c r="FE1094" s="5"/>
      <c r="FF1094" s="5"/>
      <c r="FG1094" s="5"/>
      <c r="FH1094" s="5"/>
      <c r="FI1094" s="5"/>
      <c r="FJ1094" s="5"/>
      <c r="FK1094" s="5"/>
      <c r="FL1094" s="5"/>
      <c r="FM1094" s="5"/>
      <c r="FN1094" s="5"/>
      <c r="FO1094" s="5"/>
      <c r="FP1094" s="5"/>
      <c r="FQ1094" s="5"/>
      <c r="FR1094" s="5"/>
      <c r="FS1094" s="5"/>
      <c r="FT1094" s="5"/>
      <c r="FU1094" s="5"/>
      <c r="FV1094" s="5"/>
      <c r="FW1094" s="5"/>
      <c r="FX1094" s="5"/>
      <c r="FY1094" s="5"/>
      <c r="FZ1094" s="5"/>
      <c r="GA1094" s="5"/>
      <c r="GB1094" s="5"/>
      <c r="GC1094" s="5"/>
      <c r="GD1094" s="5"/>
      <c r="GE1094" s="5"/>
      <c r="GF1094" s="5"/>
      <c r="GG1094" s="5"/>
      <c r="GH1094" s="5"/>
      <c r="GI1094" s="5"/>
      <c r="GJ1094" s="5"/>
      <c r="GK1094" s="5"/>
      <c r="GL1094" s="5"/>
      <c r="GM1094" s="5"/>
      <c r="GN1094" s="5"/>
      <c r="GO1094" s="5"/>
      <c r="GP1094" s="5"/>
      <c r="GQ1094" s="5"/>
      <c r="GR1094" s="5"/>
      <c r="GS1094" s="5"/>
      <c r="GT1094" s="5"/>
      <c r="GU1094" s="5"/>
      <c r="GV1094" s="5"/>
      <c r="GW1094" s="5"/>
      <c r="GX1094" s="5"/>
      <c r="GY1094" s="5"/>
      <c r="GZ1094" s="5"/>
      <c r="HA1094" s="5"/>
      <c r="HB1094" s="5"/>
      <c r="HC1094" s="5"/>
      <c r="HD1094" s="5"/>
      <c r="HE1094" s="5"/>
      <c r="HF1094" s="5"/>
      <c r="HG1094" s="5"/>
      <c r="HH1094" s="5"/>
      <c r="HI1094" s="5"/>
      <c r="HJ1094" s="5"/>
      <c r="HK1094" s="5"/>
      <c r="HL1094" s="5"/>
      <c r="HM1094" s="5"/>
      <c r="HN1094" s="5"/>
      <c r="HO1094" s="5"/>
      <c r="HP1094" s="5"/>
      <c r="HQ1094" s="5"/>
      <c r="HR1094" s="5"/>
      <c r="HS1094" s="5"/>
      <c r="HT1094" s="5"/>
      <c r="HU1094" s="5"/>
      <c r="HV1094" s="5"/>
      <c r="HW1094" s="5"/>
      <c r="HX1094" s="5"/>
      <c r="HY1094" s="5"/>
      <c r="HZ1094" s="5"/>
      <c r="IA1094" s="5"/>
      <c r="IB1094" s="5"/>
      <c r="IC1094" s="5"/>
      <c r="ID1094" s="5"/>
      <c r="IE1094" s="5"/>
      <c r="IF1094" s="5"/>
      <c r="IG1094" s="5"/>
      <c r="IH1094" s="5"/>
      <c r="II1094" s="5"/>
      <c r="IJ1094" s="5"/>
      <c r="IK1094" s="5"/>
      <c r="IL1094" s="5"/>
      <c r="IM1094" s="5"/>
      <c r="IN1094" s="5"/>
      <c r="IO1094" s="5"/>
      <c r="IP1094" s="5"/>
      <c r="IQ1094" s="5"/>
      <c r="IR1094" s="5"/>
      <c r="IS1094" s="5"/>
      <c r="IT1094" s="5"/>
      <c r="IU1094" s="5"/>
      <c r="IV1094" s="5"/>
    </row>
    <row r="1095" spans="1:256" s="210" customFormat="1">
      <c r="A1095" s="122"/>
      <c r="B1095" s="116"/>
      <c r="C1095" s="117"/>
      <c r="D1095" s="118"/>
      <c r="E1095" s="119"/>
      <c r="F1095" s="120"/>
      <c r="G1095" s="121"/>
      <c r="H1095" s="6"/>
      <c r="I1095" s="40"/>
      <c r="J1095" s="41"/>
      <c r="K1095" s="42"/>
      <c r="L1095" s="38"/>
      <c r="N1095" s="39"/>
      <c r="O1095" s="39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5"/>
      <c r="BG1095" s="5"/>
      <c r="BH1095" s="5"/>
      <c r="BI1095" s="5"/>
      <c r="BJ1095" s="5"/>
      <c r="BK1095" s="5"/>
      <c r="BL1095" s="5"/>
      <c r="BM1095" s="5"/>
      <c r="BN1095" s="5"/>
      <c r="BO1095" s="5"/>
      <c r="BP1095" s="5"/>
      <c r="BQ1095" s="5"/>
      <c r="BR1095" s="5"/>
      <c r="BS1095" s="5"/>
      <c r="BT1095" s="5"/>
      <c r="BU1095" s="5"/>
      <c r="BV1095" s="5"/>
      <c r="BW1095" s="5"/>
      <c r="BX1095" s="5"/>
      <c r="BY1095" s="5"/>
      <c r="BZ1095" s="5"/>
      <c r="CA1095" s="5"/>
      <c r="CB1095" s="5"/>
      <c r="CC1095" s="5"/>
      <c r="CD1095" s="5"/>
      <c r="CE1095" s="5"/>
      <c r="CF1095" s="5"/>
      <c r="CG1095" s="5"/>
      <c r="CH1095" s="5"/>
      <c r="CI1095" s="5"/>
      <c r="CJ1095" s="5"/>
      <c r="CK1095" s="5"/>
      <c r="CL1095" s="5"/>
      <c r="CM1095" s="5"/>
      <c r="CN1095" s="5"/>
      <c r="CO1095" s="5"/>
      <c r="CP1095" s="5"/>
      <c r="CQ1095" s="5"/>
      <c r="CR1095" s="5"/>
      <c r="CS1095" s="5"/>
      <c r="CT1095" s="5"/>
      <c r="CU1095" s="5"/>
      <c r="CV1095" s="5"/>
      <c r="CW1095" s="5"/>
      <c r="CX1095" s="5"/>
      <c r="CY1095" s="5"/>
      <c r="CZ1095" s="5"/>
      <c r="DA1095" s="5"/>
      <c r="DB1095" s="5"/>
      <c r="DC1095" s="5"/>
      <c r="DD1095" s="5"/>
      <c r="DE1095" s="5"/>
      <c r="DF1095" s="5"/>
      <c r="DG1095" s="5"/>
      <c r="DH1095" s="5"/>
      <c r="DI1095" s="5"/>
      <c r="DJ1095" s="5"/>
      <c r="DK1095" s="5"/>
      <c r="DL1095" s="5"/>
      <c r="DM1095" s="5"/>
      <c r="DN1095" s="5"/>
      <c r="DO1095" s="5"/>
      <c r="DP1095" s="5"/>
      <c r="DQ1095" s="5"/>
      <c r="DR1095" s="5"/>
      <c r="DS1095" s="5"/>
      <c r="DT1095" s="5"/>
      <c r="DU1095" s="5"/>
      <c r="DV1095" s="5"/>
      <c r="DW1095" s="5"/>
      <c r="DX1095" s="5"/>
      <c r="DY1095" s="5"/>
      <c r="DZ1095" s="5"/>
      <c r="EA1095" s="5"/>
      <c r="EB1095" s="5"/>
      <c r="EC1095" s="5"/>
      <c r="ED1095" s="5"/>
      <c r="EE1095" s="5"/>
      <c r="EF1095" s="5"/>
      <c r="EG1095" s="5"/>
      <c r="EH1095" s="5"/>
      <c r="EI1095" s="5"/>
      <c r="EJ1095" s="5"/>
      <c r="EK1095" s="5"/>
      <c r="EL1095" s="5"/>
      <c r="EM1095" s="5"/>
      <c r="EN1095" s="5"/>
      <c r="EO1095" s="5"/>
      <c r="EP1095" s="5"/>
      <c r="EQ1095" s="5"/>
      <c r="ER1095" s="5"/>
      <c r="ES1095" s="5"/>
      <c r="ET1095" s="5"/>
      <c r="EU1095" s="5"/>
      <c r="EV1095" s="5"/>
      <c r="EW1095" s="5"/>
      <c r="EX1095" s="5"/>
      <c r="EY1095" s="5"/>
      <c r="EZ1095" s="5"/>
      <c r="FA1095" s="5"/>
      <c r="FB1095" s="5"/>
      <c r="FC1095" s="5"/>
      <c r="FD1095" s="5"/>
      <c r="FE1095" s="5"/>
      <c r="FF1095" s="5"/>
      <c r="FG1095" s="5"/>
      <c r="FH1095" s="5"/>
      <c r="FI1095" s="5"/>
      <c r="FJ1095" s="5"/>
      <c r="FK1095" s="5"/>
      <c r="FL1095" s="5"/>
      <c r="FM1095" s="5"/>
      <c r="FN1095" s="5"/>
      <c r="FO1095" s="5"/>
      <c r="FP1095" s="5"/>
      <c r="FQ1095" s="5"/>
      <c r="FR1095" s="5"/>
      <c r="FS1095" s="5"/>
      <c r="FT1095" s="5"/>
      <c r="FU1095" s="5"/>
      <c r="FV1095" s="5"/>
      <c r="FW1095" s="5"/>
      <c r="FX1095" s="5"/>
      <c r="FY1095" s="5"/>
      <c r="FZ1095" s="5"/>
      <c r="GA1095" s="5"/>
      <c r="GB1095" s="5"/>
      <c r="GC1095" s="5"/>
      <c r="GD1095" s="5"/>
      <c r="GE1095" s="5"/>
      <c r="GF1095" s="5"/>
      <c r="GG1095" s="5"/>
      <c r="GH1095" s="5"/>
      <c r="GI1095" s="5"/>
      <c r="GJ1095" s="5"/>
      <c r="GK1095" s="5"/>
      <c r="GL1095" s="5"/>
      <c r="GM1095" s="5"/>
      <c r="GN1095" s="5"/>
      <c r="GO1095" s="5"/>
      <c r="GP1095" s="5"/>
      <c r="GQ1095" s="5"/>
      <c r="GR1095" s="5"/>
      <c r="GS1095" s="5"/>
      <c r="GT1095" s="5"/>
      <c r="GU1095" s="5"/>
      <c r="GV1095" s="5"/>
      <c r="GW1095" s="5"/>
      <c r="GX1095" s="5"/>
      <c r="GY1095" s="5"/>
      <c r="GZ1095" s="5"/>
      <c r="HA1095" s="5"/>
      <c r="HB1095" s="5"/>
      <c r="HC1095" s="5"/>
      <c r="HD1095" s="5"/>
      <c r="HE1095" s="5"/>
      <c r="HF1095" s="5"/>
      <c r="HG1095" s="5"/>
      <c r="HH1095" s="5"/>
      <c r="HI1095" s="5"/>
      <c r="HJ1095" s="5"/>
      <c r="HK1095" s="5"/>
      <c r="HL1095" s="5"/>
      <c r="HM1095" s="5"/>
      <c r="HN1095" s="5"/>
      <c r="HO1095" s="5"/>
      <c r="HP1095" s="5"/>
      <c r="HQ1095" s="5"/>
      <c r="HR1095" s="5"/>
      <c r="HS1095" s="5"/>
      <c r="HT1095" s="5"/>
      <c r="HU1095" s="5"/>
      <c r="HV1095" s="5"/>
      <c r="HW1095" s="5"/>
      <c r="HX1095" s="5"/>
      <c r="HY1095" s="5"/>
      <c r="HZ1095" s="5"/>
      <c r="IA1095" s="5"/>
      <c r="IB1095" s="5"/>
      <c r="IC1095" s="5"/>
      <c r="ID1095" s="5"/>
      <c r="IE1095" s="5"/>
      <c r="IF1095" s="5"/>
      <c r="IG1095" s="5"/>
      <c r="IH1095" s="5"/>
      <c r="II1095" s="5"/>
      <c r="IJ1095" s="5"/>
      <c r="IK1095" s="5"/>
      <c r="IL1095" s="5"/>
      <c r="IM1095" s="5"/>
      <c r="IN1095" s="5"/>
      <c r="IO1095" s="5"/>
      <c r="IP1095" s="5"/>
      <c r="IQ1095" s="5"/>
      <c r="IR1095" s="5"/>
      <c r="IS1095" s="5"/>
      <c r="IT1095" s="5"/>
      <c r="IU1095" s="5"/>
      <c r="IV1095" s="5"/>
    </row>
    <row r="1097" spans="1:256" s="210" customFormat="1">
      <c r="A1097" s="122"/>
      <c r="B1097" s="116"/>
      <c r="C1097" s="117"/>
      <c r="D1097" s="118"/>
      <c r="E1097" s="119"/>
      <c r="F1097" s="120"/>
      <c r="G1097" s="121"/>
      <c r="H1097" s="6"/>
      <c r="I1097" s="40"/>
      <c r="J1097" s="41"/>
      <c r="K1097" s="42"/>
      <c r="L1097" s="38"/>
      <c r="N1097" s="39"/>
      <c r="O1097" s="39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5"/>
      <c r="BG1097" s="5"/>
      <c r="BH1097" s="5"/>
      <c r="BI1097" s="5"/>
      <c r="BJ1097" s="5"/>
      <c r="BK1097" s="5"/>
      <c r="BL1097" s="5"/>
      <c r="BM1097" s="5"/>
      <c r="BN1097" s="5"/>
      <c r="BO1097" s="5"/>
      <c r="BP1097" s="5"/>
      <c r="BQ1097" s="5"/>
      <c r="BR1097" s="5"/>
      <c r="BS1097" s="5"/>
      <c r="BT1097" s="5"/>
      <c r="BU1097" s="5"/>
      <c r="BV1097" s="5"/>
      <c r="BW1097" s="5"/>
      <c r="BX1097" s="5"/>
      <c r="BY1097" s="5"/>
      <c r="BZ1097" s="5"/>
      <c r="CA1097" s="5"/>
      <c r="CB1097" s="5"/>
      <c r="CC1097" s="5"/>
      <c r="CD1097" s="5"/>
      <c r="CE1097" s="5"/>
      <c r="CF1097" s="5"/>
      <c r="CG1097" s="5"/>
      <c r="CH1097" s="5"/>
      <c r="CI1097" s="5"/>
      <c r="CJ1097" s="5"/>
      <c r="CK1097" s="5"/>
      <c r="CL1097" s="5"/>
      <c r="CM1097" s="5"/>
      <c r="CN1097" s="5"/>
      <c r="CO1097" s="5"/>
      <c r="CP1097" s="5"/>
      <c r="CQ1097" s="5"/>
      <c r="CR1097" s="5"/>
      <c r="CS1097" s="5"/>
      <c r="CT1097" s="5"/>
      <c r="CU1097" s="5"/>
      <c r="CV1097" s="5"/>
      <c r="CW1097" s="5"/>
      <c r="CX1097" s="5"/>
      <c r="CY1097" s="5"/>
      <c r="CZ1097" s="5"/>
      <c r="DA1097" s="5"/>
      <c r="DB1097" s="5"/>
      <c r="DC1097" s="5"/>
      <c r="DD1097" s="5"/>
      <c r="DE1097" s="5"/>
      <c r="DF1097" s="5"/>
      <c r="DG1097" s="5"/>
      <c r="DH1097" s="5"/>
      <c r="DI1097" s="5"/>
      <c r="DJ1097" s="5"/>
      <c r="DK1097" s="5"/>
      <c r="DL1097" s="5"/>
      <c r="DM1097" s="5"/>
      <c r="DN1097" s="5"/>
      <c r="DO1097" s="5"/>
      <c r="DP1097" s="5"/>
      <c r="DQ1097" s="5"/>
      <c r="DR1097" s="5"/>
      <c r="DS1097" s="5"/>
      <c r="DT1097" s="5"/>
      <c r="DU1097" s="5"/>
      <c r="DV1097" s="5"/>
      <c r="DW1097" s="5"/>
      <c r="DX1097" s="5"/>
      <c r="DY1097" s="5"/>
      <c r="DZ1097" s="5"/>
      <c r="EA1097" s="5"/>
      <c r="EB1097" s="5"/>
      <c r="EC1097" s="5"/>
      <c r="ED1097" s="5"/>
      <c r="EE1097" s="5"/>
      <c r="EF1097" s="5"/>
      <c r="EG1097" s="5"/>
      <c r="EH1097" s="5"/>
      <c r="EI1097" s="5"/>
      <c r="EJ1097" s="5"/>
      <c r="EK1097" s="5"/>
      <c r="EL1097" s="5"/>
      <c r="EM1097" s="5"/>
      <c r="EN1097" s="5"/>
      <c r="EO1097" s="5"/>
      <c r="EP1097" s="5"/>
      <c r="EQ1097" s="5"/>
      <c r="ER1097" s="5"/>
      <c r="ES1097" s="5"/>
      <c r="ET1097" s="5"/>
      <c r="EU1097" s="5"/>
      <c r="EV1097" s="5"/>
      <c r="EW1097" s="5"/>
      <c r="EX1097" s="5"/>
      <c r="EY1097" s="5"/>
      <c r="EZ1097" s="5"/>
      <c r="FA1097" s="5"/>
      <c r="FB1097" s="5"/>
      <c r="FC1097" s="5"/>
      <c r="FD1097" s="5"/>
      <c r="FE1097" s="5"/>
      <c r="FF1097" s="5"/>
      <c r="FG1097" s="5"/>
      <c r="FH1097" s="5"/>
      <c r="FI1097" s="5"/>
      <c r="FJ1097" s="5"/>
      <c r="FK1097" s="5"/>
      <c r="FL1097" s="5"/>
      <c r="FM1097" s="5"/>
      <c r="FN1097" s="5"/>
      <c r="FO1097" s="5"/>
      <c r="FP1097" s="5"/>
      <c r="FQ1097" s="5"/>
      <c r="FR1097" s="5"/>
      <c r="FS1097" s="5"/>
      <c r="FT1097" s="5"/>
      <c r="FU1097" s="5"/>
      <c r="FV1097" s="5"/>
      <c r="FW1097" s="5"/>
      <c r="FX1097" s="5"/>
      <c r="FY1097" s="5"/>
      <c r="FZ1097" s="5"/>
      <c r="GA1097" s="5"/>
      <c r="GB1097" s="5"/>
      <c r="GC1097" s="5"/>
      <c r="GD1097" s="5"/>
      <c r="GE1097" s="5"/>
      <c r="GF1097" s="5"/>
      <c r="GG1097" s="5"/>
      <c r="GH1097" s="5"/>
      <c r="GI1097" s="5"/>
      <c r="GJ1097" s="5"/>
      <c r="GK1097" s="5"/>
      <c r="GL1097" s="5"/>
      <c r="GM1097" s="5"/>
      <c r="GN1097" s="5"/>
      <c r="GO1097" s="5"/>
      <c r="GP1097" s="5"/>
      <c r="GQ1097" s="5"/>
      <c r="GR1097" s="5"/>
      <c r="GS1097" s="5"/>
      <c r="GT1097" s="5"/>
      <c r="GU1097" s="5"/>
      <c r="GV1097" s="5"/>
      <c r="GW1097" s="5"/>
      <c r="GX1097" s="5"/>
      <c r="GY1097" s="5"/>
      <c r="GZ1097" s="5"/>
      <c r="HA1097" s="5"/>
      <c r="HB1097" s="5"/>
      <c r="HC1097" s="5"/>
      <c r="HD1097" s="5"/>
      <c r="HE1097" s="5"/>
      <c r="HF1097" s="5"/>
      <c r="HG1097" s="5"/>
      <c r="HH1097" s="5"/>
      <c r="HI1097" s="5"/>
      <c r="HJ1097" s="5"/>
      <c r="HK1097" s="5"/>
      <c r="HL1097" s="5"/>
      <c r="HM1097" s="5"/>
      <c r="HN1097" s="5"/>
      <c r="HO1097" s="5"/>
      <c r="HP1097" s="5"/>
      <c r="HQ1097" s="5"/>
      <c r="HR1097" s="5"/>
      <c r="HS1097" s="5"/>
      <c r="HT1097" s="5"/>
      <c r="HU1097" s="5"/>
      <c r="HV1097" s="5"/>
      <c r="HW1097" s="5"/>
      <c r="HX1097" s="5"/>
      <c r="HY1097" s="5"/>
      <c r="HZ1097" s="5"/>
      <c r="IA1097" s="5"/>
      <c r="IB1097" s="5"/>
      <c r="IC1097" s="5"/>
      <c r="ID1097" s="5"/>
      <c r="IE1097" s="5"/>
      <c r="IF1097" s="5"/>
      <c r="IG1097" s="5"/>
      <c r="IH1097" s="5"/>
      <c r="II1097" s="5"/>
      <c r="IJ1097" s="5"/>
      <c r="IK1097" s="5"/>
      <c r="IL1097" s="5"/>
      <c r="IM1097" s="5"/>
      <c r="IN1097" s="5"/>
      <c r="IO1097" s="5"/>
      <c r="IP1097" s="5"/>
      <c r="IQ1097" s="5"/>
      <c r="IR1097" s="5"/>
      <c r="IS1097" s="5"/>
      <c r="IT1097" s="5"/>
      <c r="IU1097" s="5"/>
      <c r="IV1097" s="5"/>
    </row>
    <row r="1099" spans="1:256" s="210" customFormat="1">
      <c r="A1099" s="122"/>
      <c r="B1099" s="116"/>
      <c r="C1099" s="117"/>
      <c r="D1099" s="118"/>
      <c r="E1099" s="119"/>
      <c r="F1099" s="120"/>
      <c r="G1099" s="121"/>
      <c r="H1099" s="6"/>
      <c r="I1099" s="40"/>
      <c r="J1099" s="41"/>
      <c r="K1099" s="42"/>
      <c r="L1099" s="38"/>
      <c r="N1099" s="39"/>
      <c r="O1099" s="39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5"/>
      <c r="BG1099" s="5"/>
      <c r="BH1099" s="5"/>
      <c r="BI1099" s="5"/>
      <c r="BJ1099" s="5"/>
      <c r="BK1099" s="5"/>
      <c r="BL1099" s="5"/>
      <c r="BM1099" s="5"/>
      <c r="BN1099" s="5"/>
      <c r="BO1099" s="5"/>
      <c r="BP1099" s="5"/>
      <c r="BQ1099" s="5"/>
      <c r="BR1099" s="5"/>
      <c r="BS1099" s="5"/>
      <c r="BT1099" s="5"/>
      <c r="BU1099" s="5"/>
      <c r="BV1099" s="5"/>
      <c r="BW1099" s="5"/>
      <c r="BX1099" s="5"/>
      <c r="BY1099" s="5"/>
      <c r="BZ1099" s="5"/>
      <c r="CA1099" s="5"/>
      <c r="CB1099" s="5"/>
      <c r="CC1099" s="5"/>
      <c r="CD1099" s="5"/>
      <c r="CE1099" s="5"/>
      <c r="CF1099" s="5"/>
      <c r="CG1099" s="5"/>
      <c r="CH1099" s="5"/>
      <c r="CI1099" s="5"/>
      <c r="CJ1099" s="5"/>
      <c r="CK1099" s="5"/>
      <c r="CL1099" s="5"/>
      <c r="CM1099" s="5"/>
      <c r="CN1099" s="5"/>
      <c r="CO1099" s="5"/>
      <c r="CP1099" s="5"/>
      <c r="CQ1099" s="5"/>
      <c r="CR1099" s="5"/>
      <c r="CS1099" s="5"/>
      <c r="CT1099" s="5"/>
      <c r="CU1099" s="5"/>
      <c r="CV1099" s="5"/>
      <c r="CW1099" s="5"/>
      <c r="CX1099" s="5"/>
      <c r="CY1099" s="5"/>
      <c r="CZ1099" s="5"/>
      <c r="DA1099" s="5"/>
      <c r="DB1099" s="5"/>
      <c r="DC1099" s="5"/>
      <c r="DD1099" s="5"/>
      <c r="DE1099" s="5"/>
      <c r="DF1099" s="5"/>
      <c r="DG1099" s="5"/>
      <c r="DH1099" s="5"/>
      <c r="DI1099" s="5"/>
      <c r="DJ1099" s="5"/>
      <c r="DK1099" s="5"/>
      <c r="DL1099" s="5"/>
      <c r="DM1099" s="5"/>
      <c r="DN1099" s="5"/>
      <c r="DO1099" s="5"/>
      <c r="DP1099" s="5"/>
      <c r="DQ1099" s="5"/>
      <c r="DR1099" s="5"/>
      <c r="DS1099" s="5"/>
      <c r="DT1099" s="5"/>
      <c r="DU1099" s="5"/>
      <c r="DV1099" s="5"/>
      <c r="DW1099" s="5"/>
      <c r="DX1099" s="5"/>
      <c r="DY1099" s="5"/>
      <c r="DZ1099" s="5"/>
      <c r="EA1099" s="5"/>
      <c r="EB1099" s="5"/>
      <c r="EC1099" s="5"/>
      <c r="ED1099" s="5"/>
      <c r="EE1099" s="5"/>
      <c r="EF1099" s="5"/>
      <c r="EG1099" s="5"/>
      <c r="EH1099" s="5"/>
      <c r="EI1099" s="5"/>
      <c r="EJ1099" s="5"/>
      <c r="EK1099" s="5"/>
      <c r="EL1099" s="5"/>
      <c r="EM1099" s="5"/>
      <c r="EN1099" s="5"/>
      <c r="EO1099" s="5"/>
      <c r="EP1099" s="5"/>
      <c r="EQ1099" s="5"/>
      <c r="ER1099" s="5"/>
      <c r="ES1099" s="5"/>
      <c r="ET1099" s="5"/>
      <c r="EU1099" s="5"/>
      <c r="EV1099" s="5"/>
      <c r="EW1099" s="5"/>
      <c r="EX1099" s="5"/>
      <c r="EY1099" s="5"/>
      <c r="EZ1099" s="5"/>
      <c r="FA1099" s="5"/>
      <c r="FB1099" s="5"/>
      <c r="FC1099" s="5"/>
      <c r="FD1099" s="5"/>
      <c r="FE1099" s="5"/>
      <c r="FF1099" s="5"/>
      <c r="FG1099" s="5"/>
      <c r="FH1099" s="5"/>
      <c r="FI1099" s="5"/>
      <c r="FJ1099" s="5"/>
      <c r="FK1099" s="5"/>
      <c r="FL1099" s="5"/>
      <c r="FM1099" s="5"/>
      <c r="FN1099" s="5"/>
      <c r="FO1099" s="5"/>
      <c r="FP1099" s="5"/>
      <c r="FQ1099" s="5"/>
      <c r="FR1099" s="5"/>
      <c r="FS1099" s="5"/>
      <c r="FT1099" s="5"/>
      <c r="FU1099" s="5"/>
      <c r="FV1099" s="5"/>
      <c r="FW1099" s="5"/>
      <c r="FX1099" s="5"/>
      <c r="FY1099" s="5"/>
      <c r="FZ1099" s="5"/>
      <c r="GA1099" s="5"/>
      <c r="GB1099" s="5"/>
      <c r="GC1099" s="5"/>
      <c r="GD1099" s="5"/>
      <c r="GE1099" s="5"/>
      <c r="GF1099" s="5"/>
      <c r="GG1099" s="5"/>
      <c r="GH1099" s="5"/>
      <c r="GI1099" s="5"/>
      <c r="GJ1099" s="5"/>
      <c r="GK1099" s="5"/>
      <c r="GL1099" s="5"/>
      <c r="GM1099" s="5"/>
      <c r="GN1099" s="5"/>
      <c r="GO1099" s="5"/>
      <c r="GP1099" s="5"/>
      <c r="GQ1099" s="5"/>
      <c r="GR1099" s="5"/>
      <c r="GS1099" s="5"/>
      <c r="GT1099" s="5"/>
      <c r="GU1099" s="5"/>
      <c r="GV1099" s="5"/>
      <c r="GW1099" s="5"/>
      <c r="GX1099" s="5"/>
      <c r="GY1099" s="5"/>
      <c r="GZ1099" s="5"/>
      <c r="HA1099" s="5"/>
      <c r="HB1099" s="5"/>
      <c r="HC1099" s="5"/>
      <c r="HD1099" s="5"/>
      <c r="HE1099" s="5"/>
      <c r="HF1099" s="5"/>
      <c r="HG1099" s="5"/>
      <c r="HH1099" s="5"/>
      <c r="HI1099" s="5"/>
      <c r="HJ1099" s="5"/>
      <c r="HK1099" s="5"/>
      <c r="HL1099" s="5"/>
      <c r="HM1099" s="5"/>
      <c r="HN1099" s="5"/>
      <c r="HO1099" s="5"/>
      <c r="HP1099" s="5"/>
      <c r="HQ1099" s="5"/>
      <c r="HR1099" s="5"/>
      <c r="HS1099" s="5"/>
      <c r="HT1099" s="5"/>
      <c r="HU1099" s="5"/>
      <c r="HV1099" s="5"/>
      <c r="HW1099" s="5"/>
      <c r="HX1099" s="5"/>
      <c r="HY1099" s="5"/>
      <c r="HZ1099" s="5"/>
      <c r="IA1099" s="5"/>
      <c r="IB1099" s="5"/>
      <c r="IC1099" s="5"/>
      <c r="ID1099" s="5"/>
      <c r="IE1099" s="5"/>
      <c r="IF1099" s="5"/>
      <c r="IG1099" s="5"/>
      <c r="IH1099" s="5"/>
      <c r="II1099" s="5"/>
      <c r="IJ1099" s="5"/>
      <c r="IK1099" s="5"/>
      <c r="IL1099" s="5"/>
      <c r="IM1099" s="5"/>
      <c r="IN1099" s="5"/>
      <c r="IO1099" s="5"/>
      <c r="IP1099" s="5"/>
      <c r="IQ1099" s="5"/>
      <c r="IR1099" s="5"/>
      <c r="IS1099" s="5"/>
      <c r="IT1099" s="5"/>
      <c r="IU1099" s="5"/>
      <c r="IV1099" s="5"/>
    </row>
    <row r="1101" spans="1:256" s="210" customFormat="1">
      <c r="A1101" s="122"/>
      <c r="B1101" s="116"/>
      <c r="C1101" s="117"/>
      <c r="D1101" s="118"/>
      <c r="E1101" s="119"/>
      <c r="F1101" s="120"/>
      <c r="G1101" s="121"/>
      <c r="H1101" s="6"/>
      <c r="I1101" s="40"/>
      <c r="J1101" s="41"/>
      <c r="K1101" s="42"/>
      <c r="L1101" s="38"/>
      <c r="N1101" s="39"/>
      <c r="O1101" s="39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/>
      <c r="BI1101" s="5"/>
      <c r="BJ1101" s="5"/>
      <c r="BK1101" s="5"/>
      <c r="BL1101" s="5"/>
      <c r="BM1101" s="5"/>
      <c r="BN1101" s="5"/>
      <c r="BO1101" s="5"/>
      <c r="BP1101" s="5"/>
      <c r="BQ1101" s="5"/>
      <c r="BR1101" s="5"/>
      <c r="BS1101" s="5"/>
      <c r="BT1101" s="5"/>
      <c r="BU1101" s="5"/>
      <c r="BV1101" s="5"/>
      <c r="BW1101" s="5"/>
      <c r="BX1101" s="5"/>
      <c r="BY1101" s="5"/>
      <c r="BZ1101" s="5"/>
      <c r="CA1101" s="5"/>
      <c r="CB1101" s="5"/>
      <c r="CC1101" s="5"/>
      <c r="CD1101" s="5"/>
      <c r="CE1101" s="5"/>
      <c r="CF1101" s="5"/>
      <c r="CG1101" s="5"/>
      <c r="CH1101" s="5"/>
      <c r="CI1101" s="5"/>
      <c r="CJ1101" s="5"/>
      <c r="CK1101" s="5"/>
      <c r="CL1101" s="5"/>
      <c r="CM1101" s="5"/>
      <c r="CN1101" s="5"/>
      <c r="CO1101" s="5"/>
      <c r="CP1101" s="5"/>
      <c r="CQ1101" s="5"/>
      <c r="CR1101" s="5"/>
      <c r="CS1101" s="5"/>
      <c r="CT1101" s="5"/>
      <c r="CU1101" s="5"/>
      <c r="CV1101" s="5"/>
      <c r="CW1101" s="5"/>
      <c r="CX1101" s="5"/>
      <c r="CY1101" s="5"/>
      <c r="CZ1101" s="5"/>
      <c r="DA1101" s="5"/>
      <c r="DB1101" s="5"/>
      <c r="DC1101" s="5"/>
      <c r="DD1101" s="5"/>
      <c r="DE1101" s="5"/>
      <c r="DF1101" s="5"/>
      <c r="DG1101" s="5"/>
      <c r="DH1101" s="5"/>
      <c r="DI1101" s="5"/>
      <c r="DJ1101" s="5"/>
      <c r="DK1101" s="5"/>
      <c r="DL1101" s="5"/>
      <c r="DM1101" s="5"/>
      <c r="DN1101" s="5"/>
      <c r="DO1101" s="5"/>
      <c r="DP1101" s="5"/>
      <c r="DQ1101" s="5"/>
      <c r="DR1101" s="5"/>
      <c r="DS1101" s="5"/>
      <c r="DT1101" s="5"/>
      <c r="DU1101" s="5"/>
      <c r="DV1101" s="5"/>
      <c r="DW1101" s="5"/>
      <c r="DX1101" s="5"/>
      <c r="DY1101" s="5"/>
      <c r="DZ1101" s="5"/>
      <c r="EA1101" s="5"/>
      <c r="EB1101" s="5"/>
      <c r="EC1101" s="5"/>
      <c r="ED1101" s="5"/>
      <c r="EE1101" s="5"/>
      <c r="EF1101" s="5"/>
      <c r="EG1101" s="5"/>
      <c r="EH1101" s="5"/>
      <c r="EI1101" s="5"/>
      <c r="EJ1101" s="5"/>
      <c r="EK1101" s="5"/>
      <c r="EL1101" s="5"/>
      <c r="EM1101" s="5"/>
      <c r="EN1101" s="5"/>
      <c r="EO1101" s="5"/>
      <c r="EP1101" s="5"/>
      <c r="EQ1101" s="5"/>
      <c r="ER1101" s="5"/>
      <c r="ES1101" s="5"/>
      <c r="ET1101" s="5"/>
      <c r="EU1101" s="5"/>
      <c r="EV1101" s="5"/>
      <c r="EW1101" s="5"/>
      <c r="EX1101" s="5"/>
      <c r="EY1101" s="5"/>
      <c r="EZ1101" s="5"/>
      <c r="FA1101" s="5"/>
      <c r="FB1101" s="5"/>
      <c r="FC1101" s="5"/>
      <c r="FD1101" s="5"/>
      <c r="FE1101" s="5"/>
      <c r="FF1101" s="5"/>
      <c r="FG1101" s="5"/>
      <c r="FH1101" s="5"/>
      <c r="FI1101" s="5"/>
      <c r="FJ1101" s="5"/>
      <c r="FK1101" s="5"/>
      <c r="FL1101" s="5"/>
      <c r="FM1101" s="5"/>
      <c r="FN1101" s="5"/>
      <c r="FO1101" s="5"/>
      <c r="FP1101" s="5"/>
      <c r="FQ1101" s="5"/>
      <c r="FR1101" s="5"/>
      <c r="FS1101" s="5"/>
      <c r="FT1101" s="5"/>
      <c r="FU1101" s="5"/>
      <c r="FV1101" s="5"/>
      <c r="FW1101" s="5"/>
      <c r="FX1101" s="5"/>
      <c r="FY1101" s="5"/>
      <c r="FZ1101" s="5"/>
      <c r="GA1101" s="5"/>
      <c r="GB1101" s="5"/>
      <c r="GC1101" s="5"/>
      <c r="GD1101" s="5"/>
      <c r="GE1101" s="5"/>
      <c r="GF1101" s="5"/>
      <c r="GG1101" s="5"/>
      <c r="GH1101" s="5"/>
      <c r="GI1101" s="5"/>
      <c r="GJ1101" s="5"/>
      <c r="GK1101" s="5"/>
      <c r="GL1101" s="5"/>
      <c r="GM1101" s="5"/>
      <c r="GN1101" s="5"/>
      <c r="GO1101" s="5"/>
      <c r="GP1101" s="5"/>
      <c r="GQ1101" s="5"/>
      <c r="GR1101" s="5"/>
      <c r="GS1101" s="5"/>
      <c r="GT1101" s="5"/>
      <c r="GU1101" s="5"/>
      <c r="GV1101" s="5"/>
      <c r="GW1101" s="5"/>
      <c r="GX1101" s="5"/>
      <c r="GY1101" s="5"/>
      <c r="GZ1101" s="5"/>
      <c r="HA1101" s="5"/>
      <c r="HB1101" s="5"/>
      <c r="HC1101" s="5"/>
      <c r="HD1101" s="5"/>
      <c r="HE1101" s="5"/>
      <c r="HF1101" s="5"/>
      <c r="HG1101" s="5"/>
      <c r="HH1101" s="5"/>
      <c r="HI1101" s="5"/>
      <c r="HJ1101" s="5"/>
      <c r="HK1101" s="5"/>
      <c r="HL1101" s="5"/>
      <c r="HM1101" s="5"/>
      <c r="HN1101" s="5"/>
      <c r="HO1101" s="5"/>
      <c r="HP1101" s="5"/>
      <c r="HQ1101" s="5"/>
      <c r="HR1101" s="5"/>
      <c r="HS1101" s="5"/>
      <c r="HT1101" s="5"/>
      <c r="HU1101" s="5"/>
      <c r="HV1101" s="5"/>
      <c r="HW1101" s="5"/>
      <c r="HX1101" s="5"/>
      <c r="HY1101" s="5"/>
      <c r="HZ1101" s="5"/>
      <c r="IA1101" s="5"/>
      <c r="IB1101" s="5"/>
      <c r="IC1101" s="5"/>
      <c r="ID1101" s="5"/>
      <c r="IE1101" s="5"/>
      <c r="IF1101" s="5"/>
      <c r="IG1101" s="5"/>
      <c r="IH1101" s="5"/>
      <c r="II1101" s="5"/>
      <c r="IJ1101" s="5"/>
      <c r="IK1101" s="5"/>
      <c r="IL1101" s="5"/>
      <c r="IM1101" s="5"/>
      <c r="IN1101" s="5"/>
      <c r="IO1101" s="5"/>
      <c r="IP1101" s="5"/>
      <c r="IQ1101" s="5"/>
      <c r="IR1101" s="5"/>
      <c r="IS1101" s="5"/>
      <c r="IT1101" s="5"/>
      <c r="IU1101" s="5"/>
      <c r="IV1101" s="5"/>
    </row>
    <row r="1103" spans="1:256" s="210" customFormat="1">
      <c r="A1103" s="122"/>
      <c r="B1103" s="116"/>
      <c r="C1103" s="117"/>
      <c r="D1103" s="118"/>
      <c r="E1103" s="119"/>
      <c r="F1103" s="120"/>
      <c r="G1103" s="121"/>
      <c r="H1103" s="6"/>
      <c r="I1103" s="40"/>
      <c r="J1103" s="41"/>
      <c r="K1103" s="42"/>
      <c r="L1103" s="38"/>
      <c r="N1103" s="39"/>
      <c r="O1103" s="39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5"/>
      <c r="BK1103" s="5"/>
      <c r="BL1103" s="5"/>
      <c r="BM1103" s="5"/>
      <c r="BN1103" s="5"/>
      <c r="BO1103" s="5"/>
      <c r="BP1103" s="5"/>
      <c r="BQ1103" s="5"/>
      <c r="BR1103" s="5"/>
      <c r="BS1103" s="5"/>
      <c r="BT1103" s="5"/>
      <c r="BU1103" s="5"/>
      <c r="BV1103" s="5"/>
      <c r="BW1103" s="5"/>
      <c r="BX1103" s="5"/>
      <c r="BY1103" s="5"/>
      <c r="BZ1103" s="5"/>
      <c r="CA1103" s="5"/>
      <c r="CB1103" s="5"/>
      <c r="CC1103" s="5"/>
      <c r="CD1103" s="5"/>
      <c r="CE1103" s="5"/>
      <c r="CF1103" s="5"/>
      <c r="CG1103" s="5"/>
      <c r="CH1103" s="5"/>
      <c r="CI1103" s="5"/>
      <c r="CJ1103" s="5"/>
      <c r="CK1103" s="5"/>
      <c r="CL1103" s="5"/>
      <c r="CM1103" s="5"/>
      <c r="CN1103" s="5"/>
      <c r="CO1103" s="5"/>
      <c r="CP1103" s="5"/>
      <c r="CQ1103" s="5"/>
      <c r="CR1103" s="5"/>
      <c r="CS1103" s="5"/>
      <c r="CT1103" s="5"/>
      <c r="CU1103" s="5"/>
      <c r="CV1103" s="5"/>
      <c r="CW1103" s="5"/>
      <c r="CX1103" s="5"/>
      <c r="CY1103" s="5"/>
      <c r="CZ1103" s="5"/>
      <c r="DA1103" s="5"/>
      <c r="DB1103" s="5"/>
      <c r="DC1103" s="5"/>
      <c r="DD1103" s="5"/>
      <c r="DE1103" s="5"/>
      <c r="DF1103" s="5"/>
      <c r="DG1103" s="5"/>
      <c r="DH1103" s="5"/>
      <c r="DI1103" s="5"/>
      <c r="DJ1103" s="5"/>
      <c r="DK1103" s="5"/>
      <c r="DL1103" s="5"/>
      <c r="DM1103" s="5"/>
      <c r="DN1103" s="5"/>
      <c r="DO1103" s="5"/>
      <c r="DP1103" s="5"/>
      <c r="DQ1103" s="5"/>
      <c r="DR1103" s="5"/>
      <c r="DS1103" s="5"/>
      <c r="DT1103" s="5"/>
      <c r="DU1103" s="5"/>
      <c r="DV1103" s="5"/>
      <c r="DW1103" s="5"/>
      <c r="DX1103" s="5"/>
      <c r="DY1103" s="5"/>
      <c r="DZ1103" s="5"/>
      <c r="EA1103" s="5"/>
      <c r="EB1103" s="5"/>
      <c r="EC1103" s="5"/>
      <c r="ED1103" s="5"/>
      <c r="EE1103" s="5"/>
      <c r="EF1103" s="5"/>
      <c r="EG1103" s="5"/>
      <c r="EH1103" s="5"/>
      <c r="EI1103" s="5"/>
      <c r="EJ1103" s="5"/>
      <c r="EK1103" s="5"/>
      <c r="EL1103" s="5"/>
      <c r="EM1103" s="5"/>
      <c r="EN1103" s="5"/>
      <c r="EO1103" s="5"/>
      <c r="EP1103" s="5"/>
      <c r="EQ1103" s="5"/>
      <c r="ER1103" s="5"/>
      <c r="ES1103" s="5"/>
      <c r="ET1103" s="5"/>
      <c r="EU1103" s="5"/>
      <c r="EV1103" s="5"/>
      <c r="EW1103" s="5"/>
      <c r="EX1103" s="5"/>
      <c r="EY1103" s="5"/>
      <c r="EZ1103" s="5"/>
      <c r="FA1103" s="5"/>
      <c r="FB1103" s="5"/>
      <c r="FC1103" s="5"/>
      <c r="FD1103" s="5"/>
      <c r="FE1103" s="5"/>
      <c r="FF1103" s="5"/>
      <c r="FG1103" s="5"/>
      <c r="FH1103" s="5"/>
      <c r="FI1103" s="5"/>
      <c r="FJ1103" s="5"/>
      <c r="FK1103" s="5"/>
      <c r="FL1103" s="5"/>
      <c r="FM1103" s="5"/>
      <c r="FN1103" s="5"/>
      <c r="FO1103" s="5"/>
      <c r="FP1103" s="5"/>
      <c r="FQ1103" s="5"/>
      <c r="FR1103" s="5"/>
      <c r="FS1103" s="5"/>
      <c r="FT1103" s="5"/>
      <c r="FU1103" s="5"/>
      <c r="FV1103" s="5"/>
      <c r="FW1103" s="5"/>
      <c r="FX1103" s="5"/>
      <c r="FY1103" s="5"/>
      <c r="FZ1103" s="5"/>
      <c r="GA1103" s="5"/>
      <c r="GB1103" s="5"/>
      <c r="GC1103" s="5"/>
      <c r="GD1103" s="5"/>
      <c r="GE1103" s="5"/>
      <c r="GF1103" s="5"/>
      <c r="GG1103" s="5"/>
      <c r="GH1103" s="5"/>
      <c r="GI1103" s="5"/>
      <c r="GJ1103" s="5"/>
      <c r="GK1103" s="5"/>
      <c r="GL1103" s="5"/>
      <c r="GM1103" s="5"/>
      <c r="GN1103" s="5"/>
      <c r="GO1103" s="5"/>
      <c r="GP1103" s="5"/>
      <c r="GQ1103" s="5"/>
      <c r="GR1103" s="5"/>
      <c r="GS1103" s="5"/>
      <c r="GT1103" s="5"/>
      <c r="GU1103" s="5"/>
      <c r="GV1103" s="5"/>
      <c r="GW1103" s="5"/>
      <c r="GX1103" s="5"/>
      <c r="GY1103" s="5"/>
      <c r="GZ1103" s="5"/>
      <c r="HA1103" s="5"/>
      <c r="HB1103" s="5"/>
      <c r="HC1103" s="5"/>
      <c r="HD1103" s="5"/>
      <c r="HE1103" s="5"/>
      <c r="HF1103" s="5"/>
      <c r="HG1103" s="5"/>
      <c r="HH1103" s="5"/>
      <c r="HI1103" s="5"/>
      <c r="HJ1103" s="5"/>
      <c r="HK1103" s="5"/>
      <c r="HL1103" s="5"/>
      <c r="HM1103" s="5"/>
      <c r="HN1103" s="5"/>
      <c r="HO1103" s="5"/>
      <c r="HP1103" s="5"/>
      <c r="HQ1103" s="5"/>
      <c r="HR1103" s="5"/>
      <c r="HS1103" s="5"/>
      <c r="HT1103" s="5"/>
      <c r="HU1103" s="5"/>
      <c r="HV1103" s="5"/>
      <c r="HW1103" s="5"/>
      <c r="HX1103" s="5"/>
      <c r="HY1103" s="5"/>
      <c r="HZ1103" s="5"/>
      <c r="IA1103" s="5"/>
      <c r="IB1103" s="5"/>
      <c r="IC1103" s="5"/>
      <c r="ID1103" s="5"/>
      <c r="IE1103" s="5"/>
      <c r="IF1103" s="5"/>
      <c r="IG1103" s="5"/>
      <c r="IH1103" s="5"/>
      <c r="II1103" s="5"/>
      <c r="IJ1103" s="5"/>
      <c r="IK1103" s="5"/>
      <c r="IL1103" s="5"/>
      <c r="IM1103" s="5"/>
      <c r="IN1103" s="5"/>
      <c r="IO1103" s="5"/>
      <c r="IP1103" s="5"/>
      <c r="IQ1103" s="5"/>
      <c r="IR1103" s="5"/>
      <c r="IS1103" s="5"/>
      <c r="IT1103" s="5"/>
      <c r="IU1103" s="5"/>
      <c r="IV1103" s="5"/>
    </row>
    <row r="1104" spans="1:256" s="210" customFormat="1">
      <c r="A1104" s="122"/>
      <c r="B1104" s="116"/>
      <c r="C1104" s="117"/>
      <c r="D1104" s="118"/>
      <c r="E1104" s="119"/>
      <c r="F1104" s="120"/>
      <c r="G1104" s="121"/>
      <c r="H1104" s="6"/>
      <c r="I1104" s="40"/>
      <c r="J1104" s="41"/>
      <c r="K1104" s="42"/>
      <c r="L1104" s="38"/>
      <c r="N1104" s="39"/>
      <c r="O1104" s="39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  <c r="BN1104" s="5"/>
      <c r="BO1104" s="5"/>
      <c r="BP1104" s="5"/>
      <c r="BQ1104" s="5"/>
      <c r="BR1104" s="5"/>
      <c r="BS1104" s="5"/>
      <c r="BT1104" s="5"/>
      <c r="BU1104" s="5"/>
      <c r="BV1104" s="5"/>
      <c r="BW1104" s="5"/>
      <c r="BX1104" s="5"/>
      <c r="BY1104" s="5"/>
      <c r="BZ1104" s="5"/>
      <c r="CA1104" s="5"/>
      <c r="CB1104" s="5"/>
      <c r="CC1104" s="5"/>
      <c r="CD1104" s="5"/>
      <c r="CE1104" s="5"/>
      <c r="CF1104" s="5"/>
      <c r="CG1104" s="5"/>
      <c r="CH1104" s="5"/>
      <c r="CI1104" s="5"/>
      <c r="CJ1104" s="5"/>
      <c r="CK1104" s="5"/>
      <c r="CL1104" s="5"/>
      <c r="CM1104" s="5"/>
      <c r="CN1104" s="5"/>
      <c r="CO1104" s="5"/>
      <c r="CP1104" s="5"/>
      <c r="CQ1104" s="5"/>
      <c r="CR1104" s="5"/>
      <c r="CS1104" s="5"/>
      <c r="CT1104" s="5"/>
      <c r="CU1104" s="5"/>
      <c r="CV1104" s="5"/>
      <c r="CW1104" s="5"/>
      <c r="CX1104" s="5"/>
      <c r="CY1104" s="5"/>
      <c r="CZ1104" s="5"/>
      <c r="DA1104" s="5"/>
      <c r="DB1104" s="5"/>
      <c r="DC1104" s="5"/>
      <c r="DD1104" s="5"/>
      <c r="DE1104" s="5"/>
      <c r="DF1104" s="5"/>
      <c r="DG1104" s="5"/>
      <c r="DH1104" s="5"/>
      <c r="DI1104" s="5"/>
      <c r="DJ1104" s="5"/>
      <c r="DK1104" s="5"/>
      <c r="DL1104" s="5"/>
      <c r="DM1104" s="5"/>
      <c r="DN1104" s="5"/>
      <c r="DO1104" s="5"/>
      <c r="DP1104" s="5"/>
      <c r="DQ1104" s="5"/>
      <c r="DR1104" s="5"/>
      <c r="DS1104" s="5"/>
      <c r="DT1104" s="5"/>
      <c r="DU1104" s="5"/>
      <c r="DV1104" s="5"/>
      <c r="DW1104" s="5"/>
      <c r="DX1104" s="5"/>
      <c r="DY1104" s="5"/>
      <c r="DZ1104" s="5"/>
      <c r="EA1104" s="5"/>
      <c r="EB1104" s="5"/>
      <c r="EC1104" s="5"/>
      <c r="ED1104" s="5"/>
      <c r="EE1104" s="5"/>
      <c r="EF1104" s="5"/>
      <c r="EG1104" s="5"/>
      <c r="EH1104" s="5"/>
      <c r="EI1104" s="5"/>
      <c r="EJ1104" s="5"/>
      <c r="EK1104" s="5"/>
      <c r="EL1104" s="5"/>
      <c r="EM1104" s="5"/>
      <c r="EN1104" s="5"/>
      <c r="EO1104" s="5"/>
      <c r="EP1104" s="5"/>
      <c r="EQ1104" s="5"/>
      <c r="ER1104" s="5"/>
      <c r="ES1104" s="5"/>
      <c r="ET1104" s="5"/>
      <c r="EU1104" s="5"/>
      <c r="EV1104" s="5"/>
      <c r="EW1104" s="5"/>
      <c r="EX1104" s="5"/>
      <c r="EY1104" s="5"/>
      <c r="EZ1104" s="5"/>
      <c r="FA1104" s="5"/>
      <c r="FB1104" s="5"/>
      <c r="FC1104" s="5"/>
      <c r="FD1104" s="5"/>
      <c r="FE1104" s="5"/>
      <c r="FF1104" s="5"/>
      <c r="FG1104" s="5"/>
      <c r="FH1104" s="5"/>
      <c r="FI1104" s="5"/>
      <c r="FJ1104" s="5"/>
      <c r="FK1104" s="5"/>
      <c r="FL1104" s="5"/>
      <c r="FM1104" s="5"/>
      <c r="FN1104" s="5"/>
      <c r="FO1104" s="5"/>
      <c r="FP1104" s="5"/>
      <c r="FQ1104" s="5"/>
      <c r="FR1104" s="5"/>
      <c r="FS1104" s="5"/>
      <c r="FT1104" s="5"/>
      <c r="FU1104" s="5"/>
      <c r="FV1104" s="5"/>
      <c r="FW1104" s="5"/>
      <c r="FX1104" s="5"/>
      <c r="FY1104" s="5"/>
      <c r="FZ1104" s="5"/>
      <c r="GA1104" s="5"/>
      <c r="GB1104" s="5"/>
      <c r="GC1104" s="5"/>
      <c r="GD1104" s="5"/>
      <c r="GE1104" s="5"/>
      <c r="GF1104" s="5"/>
      <c r="GG1104" s="5"/>
      <c r="GH1104" s="5"/>
      <c r="GI1104" s="5"/>
      <c r="GJ1104" s="5"/>
      <c r="GK1104" s="5"/>
      <c r="GL1104" s="5"/>
      <c r="GM1104" s="5"/>
      <c r="GN1104" s="5"/>
      <c r="GO1104" s="5"/>
      <c r="GP1104" s="5"/>
      <c r="GQ1104" s="5"/>
      <c r="GR1104" s="5"/>
      <c r="GS1104" s="5"/>
      <c r="GT1104" s="5"/>
      <c r="GU1104" s="5"/>
      <c r="GV1104" s="5"/>
      <c r="GW1104" s="5"/>
      <c r="GX1104" s="5"/>
      <c r="GY1104" s="5"/>
      <c r="GZ1104" s="5"/>
      <c r="HA1104" s="5"/>
      <c r="HB1104" s="5"/>
      <c r="HC1104" s="5"/>
      <c r="HD1104" s="5"/>
      <c r="HE1104" s="5"/>
      <c r="HF1104" s="5"/>
      <c r="HG1104" s="5"/>
      <c r="HH1104" s="5"/>
      <c r="HI1104" s="5"/>
      <c r="HJ1104" s="5"/>
      <c r="HK1104" s="5"/>
      <c r="HL1104" s="5"/>
      <c r="HM1104" s="5"/>
      <c r="HN1104" s="5"/>
      <c r="HO1104" s="5"/>
      <c r="HP1104" s="5"/>
      <c r="HQ1104" s="5"/>
      <c r="HR1104" s="5"/>
      <c r="HS1104" s="5"/>
      <c r="HT1104" s="5"/>
      <c r="HU1104" s="5"/>
      <c r="HV1104" s="5"/>
      <c r="HW1104" s="5"/>
      <c r="HX1104" s="5"/>
      <c r="HY1104" s="5"/>
      <c r="HZ1104" s="5"/>
      <c r="IA1104" s="5"/>
      <c r="IB1104" s="5"/>
      <c r="IC1104" s="5"/>
      <c r="ID1104" s="5"/>
      <c r="IE1104" s="5"/>
      <c r="IF1104" s="5"/>
      <c r="IG1104" s="5"/>
      <c r="IH1104" s="5"/>
      <c r="II1104" s="5"/>
      <c r="IJ1104" s="5"/>
      <c r="IK1104" s="5"/>
      <c r="IL1104" s="5"/>
      <c r="IM1104" s="5"/>
      <c r="IN1104" s="5"/>
      <c r="IO1104" s="5"/>
      <c r="IP1104" s="5"/>
      <c r="IQ1104" s="5"/>
      <c r="IR1104" s="5"/>
      <c r="IS1104" s="5"/>
      <c r="IT1104" s="5"/>
      <c r="IU1104" s="5"/>
      <c r="IV1104" s="5"/>
    </row>
    <row r="1105" spans="1:256" s="210" customFormat="1">
      <c r="A1105" s="122"/>
      <c r="B1105" s="116"/>
      <c r="C1105" s="117"/>
      <c r="D1105" s="118"/>
      <c r="E1105" s="119"/>
      <c r="F1105" s="120"/>
      <c r="G1105" s="121"/>
      <c r="H1105" s="6"/>
      <c r="I1105" s="40"/>
      <c r="J1105" s="41"/>
      <c r="K1105" s="42"/>
      <c r="L1105" s="38"/>
      <c r="N1105" s="39"/>
      <c r="O1105" s="39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  <c r="BG1105" s="5"/>
      <c r="BH1105" s="5"/>
      <c r="BI1105" s="5"/>
      <c r="BJ1105" s="5"/>
      <c r="BK1105" s="5"/>
      <c r="BL1105" s="5"/>
      <c r="BM1105" s="5"/>
      <c r="BN1105" s="5"/>
      <c r="BO1105" s="5"/>
      <c r="BP1105" s="5"/>
      <c r="BQ1105" s="5"/>
      <c r="BR1105" s="5"/>
      <c r="BS1105" s="5"/>
      <c r="BT1105" s="5"/>
      <c r="BU1105" s="5"/>
      <c r="BV1105" s="5"/>
      <c r="BW1105" s="5"/>
      <c r="BX1105" s="5"/>
      <c r="BY1105" s="5"/>
      <c r="BZ1105" s="5"/>
      <c r="CA1105" s="5"/>
      <c r="CB1105" s="5"/>
      <c r="CC1105" s="5"/>
      <c r="CD1105" s="5"/>
      <c r="CE1105" s="5"/>
      <c r="CF1105" s="5"/>
      <c r="CG1105" s="5"/>
      <c r="CH1105" s="5"/>
      <c r="CI1105" s="5"/>
      <c r="CJ1105" s="5"/>
      <c r="CK1105" s="5"/>
      <c r="CL1105" s="5"/>
      <c r="CM1105" s="5"/>
      <c r="CN1105" s="5"/>
      <c r="CO1105" s="5"/>
      <c r="CP1105" s="5"/>
      <c r="CQ1105" s="5"/>
      <c r="CR1105" s="5"/>
      <c r="CS1105" s="5"/>
      <c r="CT1105" s="5"/>
      <c r="CU1105" s="5"/>
      <c r="CV1105" s="5"/>
      <c r="CW1105" s="5"/>
      <c r="CX1105" s="5"/>
      <c r="CY1105" s="5"/>
      <c r="CZ1105" s="5"/>
      <c r="DA1105" s="5"/>
      <c r="DB1105" s="5"/>
      <c r="DC1105" s="5"/>
      <c r="DD1105" s="5"/>
      <c r="DE1105" s="5"/>
      <c r="DF1105" s="5"/>
      <c r="DG1105" s="5"/>
      <c r="DH1105" s="5"/>
      <c r="DI1105" s="5"/>
      <c r="DJ1105" s="5"/>
      <c r="DK1105" s="5"/>
      <c r="DL1105" s="5"/>
      <c r="DM1105" s="5"/>
      <c r="DN1105" s="5"/>
      <c r="DO1105" s="5"/>
      <c r="DP1105" s="5"/>
      <c r="DQ1105" s="5"/>
      <c r="DR1105" s="5"/>
      <c r="DS1105" s="5"/>
      <c r="DT1105" s="5"/>
      <c r="DU1105" s="5"/>
      <c r="DV1105" s="5"/>
      <c r="DW1105" s="5"/>
      <c r="DX1105" s="5"/>
      <c r="DY1105" s="5"/>
      <c r="DZ1105" s="5"/>
      <c r="EA1105" s="5"/>
      <c r="EB1105" s="5"/>
      <c r="EC1105" s="5"/>
      <c r="ED1105" s="5"/>
      <c r="EE1105" s="5"/>
      <c r="EF1105" s="5"/>
      <c r="EG1105" s="5"/>
      <c r="EH1105" s="5"/>
      <c r="EI1105" s="5"/>
      <c r="EJ1105" s="5"/>
      <c r="EK1105" s="5"/>
      <c r="EL1105" s="5"/>
      <c r="EM1105" s="5"/>
      <c r="EN1105" s="5"/>
      <c r="EO1105" s="5"/>
      <c r="EP1105" s="5"/>
      <c r="EQ1105" s="5"/>
      <c r="ER1105" s="5"/>
      <c r="ES1105" s="5"/>
      <c r="ET1105" s="5"/>
      <c r="EU1105" s="5"/>
      <c r="EV1105" s="5"/>
      <c r="EW1105" s="5"/>
      <c r="EX1105" s="5"/>
      <c r="EY1105" s="5"/>
      <c r="EZ1105" s="5"/>
      <c r="FA1105" s="5"/>
      <c r="FB1105" s="5"/>
      <c r="FC1105" s="5"/>
      <c r="FD1105" s="5"/>
      <c r="FE1105" s="5"/>
      <c r="FF1105" s="5"/>
      <c r="FG1105" s="5"/>
      <c r="FH1105" s="5"/>
      <c r="FI1105" s="5"/>
      <c r="FJ1105" s="5"/>
      <c r="FK1105" s="5"/>
      <c r="FL1105" s="5"/>
      <c r="FM1105" s="5"/>
      <c r="FN1105" s="5"/>
      <c r="FO1105" s="5"/>
      <c r="FP1105" s="5"/>
      <c r="FQ1105" s="5"/>
      <c r="FR1105" s="5"/>
      <c r="FS1105" s="5"/>
      <c r="FT1105" s="5"/>
      <c r="FU1105" s="5"/>
      <c r="FV1105" s="5"/>
      <c r="FW1105" s="5"/>
      <c r="FX1105" s="5"/>
      <c r="FY1105" s="5"/>
      <c r="FZ1105" s="5"/>
      <c r="GA1105" s="5"/>
      <c r="GB1105" s="5"/>
      <c r="GC1105" s="5"/>
      <c r="GD1105" s="5"/>
      <c r="GE1105" s="5"/>
      <c r="GF1105" s="5"/>
      <c r="GG1105" s="5"/>
      <c r="GH1105" s="5"/>
      <c r="GI1105" s="5"/>
      <c r="GJ1105" s="5"/>
      <c r="GK1105" s="5"/>
      <c r="GL1105" s="5"/>
      <c r="GM1105" s="5"/>
      <c r="GN1105" s="5"/>
      <c r="GO1105" s="5"/>
      <c r="GP1105" s="5"/>
      <c r="GQ1105" s="5"/>
      <c r="GR1105" s="5"/>
      <c r="GS1105" s="5"/>
      <c r="GT1105" s="5"/>
      <c r="GU1105" s="5"/>
      <c r="GV1105" s="5"/>
      <c r="GW1105" s="5"/>
      <c r="GX1105" s="5"/>
      <c r="GY1105" s="5"/>
      <c r="GZ1105" s="5"/>
      <c r="HA1105" s="5"/>
      <c r="HB1105" s="5"/>
      <c r="HC1105" s="5"/>
      <c r="HD1105" s="5"/>
      <c r="HE1105" s="5"/>
      <c r="HF1105" s="5"/>
      <c r="HG1105" s="5"/>
      <c r="HH1105" s="5"/>
      <c r="HI1105" s="5"/>
      <c r="HJ1105" s="5"/>
      <c r="HK1105" s="5"/>
      <c r="HL1105" s="5"/>
      <c r="HM1105" s="5"/>
      <c r="HN1105" s="5"/>
      <c r="HO1105" s="5"/>
      <c r="HP1105" s="5"/>
      <c r="HQ1105" s="5"/>
      <c r="HR1105" s="5"/>
      <c r="HS1105" s="5"/>
      <c r="HT1105" s="5"/>
      <c r="HU1105" s="5"/>
      <c r="HV1105" s="5"/>
      <c r="HW1105" s="5"/>
      <c r="HX1105" s="5"/>
      <c r="HY1105" s="5"/>
      <c r="HZ1105" s="5"/>
      <c r="IA1105" s="5"/>
      <c r="IB1105" s="5"/>
      <c r="IC1105" s="5"/>
      <c r="ID1105" s="5"/>
      <c r="IE1105" s="5"/>
      <c r="IF1105" s="5"/>
      <c r="IG1105" s="5"/>
      <c r="IH1105" s="5"/>
      <c r="II1105" s="5"/>
      <c r="IJ1105" s="5"/>
      <c r="IK1105" s="5"/>
      <c r="IL1105" s="5"/>
      <c r="IM1105" s="5"/>
      <c r="IN1105" s="5"/>
      <c r="IO1105" s="5"/>
      <c r="IP1105" s="5"/>
      <c r="IQ1105" s="5"/>
      <c r="IR1105" s="5"/>
      <c r="IS1105" s="5"/>
      <c r="IT1105" s="5"/>
      <c r="IU1105" s="5"/>
      <c r="IV1105" s="5"/>
    </row>
    <row r="1106" spans="1:256" s="210" customFormat="1">
      <c r="A1106" s="122"/>
      <c r="B1106" s="116"/>
      <c r="C1106" s="117"/>
      <c r="D1106" s="118"/>
      <c r="E1106" s="119"/>
      <c r="F1106" s="120"/>
      <c r="G1106" s="121"/>
      <c r="H1106" s="6"/>
      <c r="I1106" s="40"/>
      <c r="J1106" s="41"/>
      <c r="K1106" s="42"/>
      <c r="L1106" s="38"/>
      <c r="N1106" s="39"/>
      <c r="O1106" s="39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5"/>
      <c r="DW1106" s="5"/>
      <c r="DX1106" s="5"/>
      <c r="DY1106" s="5"/>
      <c r="DZ1106" s="5"/>
      <c r="EA1106" s="5"/>
      <c r="EB1106" s="5"/>
      <c r="EC1106" s="5"/>
      <c r="ED1106" s="5"/>
      <c r="EE1106" s="5"/>
      <c r="EF1106" s="5"/>
      <c r="EG1106" s="5"/>
      <c r="EH1106" s="5"/>
      <c r="EI1106" s="5"/>
      <c r="EJ1106" s="5"/>
      <c r="EK1106" s="5"/>
      <c r="EL1106" s="5"/>
      <c r="EM1106" s="5"/>
      <c r="EN1106" s="5"/>
      <c r="EO1106" s="5"/>
      <c r="EP1106" s="5"/>
      <c r="EQ1106" s="5"/>
      <c r="ER1106" s="5"/>
      <c r="ES1106" s="5"/>
      <c r="ET1106" s="5"/>
      <c r="EU1106" s="5"/>
      <c r="EV1106" s="5"/>
      <c r="EW1106" s="5"/>
      <c r="EX1106" s="5"/>
      <c r="EY1106" s="5"/>
      <c r="EZ1106" s="5"/>
      <c r="FA1106" s="5"/>
      <c r="FB1106" s="5"/>
      <c r="FC1106" s="5"/>
      <c r="FD1106" s="5"/>
      <c r="FE1106" s="5"/>
      <c r="FF1106" s="5"/>
      <c r="FG1106" s="5"/>
      <c r="FH1106" s="5"/>
      <c r="FI1106" s="5"/>
      <c r="FJ1106" s="5"/>
      <c r="FK1106" s="5"/>
      <c r="FL1106" s="5"/>
      <c r="FM1106" s="5"/>
      <c r="FN1106" s="5"/>
      <c r="FO1106" s="5"/>
      <c r="FP1106" s="5"/>
      <c r="FQ1106" s="5"/>
      <c r="FR1106" s="5"/>
      <c r="FS1106" s="5"/>
      <c r="FT1106" s="5"/>
      <c r="FU1106" s="5"/>
      <c r="FV1106" s="5"/>
      <c r="FW1106" s="5"/>
      <c r="FX1106" s="5"/>
      <c r="FY1106" s="5"/>
      <c r="FZ1106" s="5"/>
      <c r="GA1106" s="5"/>
      <c r="GB1106" s="5"/>
      <c r="GC1106" s="5"/>
      <c r="GD1106" s="5"/>
      <c r="GE1106" s="5"/>
      <c r="GF1106" s="5"/>
      <c r="GG1106" s="5"/>
      <c r="GH1106" s="5"/>
      <c r="GI1106" s="5"/>
      <c r="GJ1106" s="5"/>
      <c r="GK1106" s="5"/>
      <c r="GL1106" s="5"/>
      <c r="GM1106" s="5"/>
      <c r="GN1106" s="5"/>
      <c r="GO1106" s="5"/>
      <c r="GP1106" s="5"/>
      <c r="GQ1106" s="5"/>
      <c r="GR1106" s="5"/>
      <c r="GS1106" s="5"/>
      <c r="GT1106" s="5"/>
      <c r="GU1106" s="5"/>
      <c r="GV1106" s="5"/>
      <c r="GW1106" s="5"/>
      <c r="GX1106" s="5"/>
      <c r="GY1106" s="5"/>
      <c r="GZ1106" s="5"/>
      <c r="HA1106" s="5"/>
      <c r="HB1106" s="5"/>
      <c r="HC1106" s="5"/>
      <c r="HD1106" s="5"/>
      <c r="HE1106" s="5"/>
      <c r="HF1106" s="5"/>
      <c r="HG1106" s="5"/>
      <c r="HH1106" s="5"/>
      <c r="HI1106" s="5"/>
      <c r="HJ1106" s="5"/>
      <c r="HK1106" s="5"/>
      <c r="HL1106" s="5"/>
      <c r="HM1106" s="5"/>
      <c r="HN1106" s="5"/>
      <c r="HO1106" s="5"/>
      <c r="HP1106" s="5"/>
      <c r="HQ1106" s="5"/>
      <c r="HR1106" s="5"/>
      <c r="HS1106" s="5"/>
      <c r="HT1106" s="5"/>
      <c r="HU1106" s="5"/>
      <c r="HV1106" s="5"/>
      <c r="HW1106" s="5"/>
      <c r="HX1106" s="5"/>
      <c r="HY1106" s="5"/>
      <c r="HZ1106" s="5"/>
      <c r="IA1106" s="5"/>
      <c r="IB1106" s="5"/>
      <c r="IC1106" s="5"/>
      <c r="ID1106" s="5"/>
      <c r="IE1106" s="5"/>
      <c r="IF1106" s="5"/>
      <c r="IG1106" s="5"/>
      <c r="IH1106" s="5"/>
      <c r="II1106" s="5"/>
      <c r="IJ1106" s="5"/>
      <c r="IK1106" s="5"/>
      <c r="IL1106" s="5"/>
      <c r="IM1106" s="5"/>
      <c r="IN1106" s="5"/>
      <c r="IO1106" s="5"/>
      <c r="IP1106" s="5"/>
      <c r="IQ1106" s="5"/>
      <c r="IR1106" s="5"/>
      <c r="IS1106" s="5"/>
      <c r="IT1106" s="5"/>
      <c r="IU1106" s="5"/>
      <c r="IV1106" s="5"/>
    </row>
    <row r="1107" spans="1:256" s="210" customFormat="1">
      <c r="A1107" s="122"/>
      <c r="B1107" s="116"/>
      <c r="C1107" s="117"/>
      <c r="D1107" s="118"/>
      <c r="E1107" s="119"/>
      <c r="F1107" s="120"/>
      <c r="G1107" s="121"/>
      <c r="H1107" s="6"/>
      <c r="I1107" s="40"/>
      <c r="J1107" s="41"/>
      <c r="K1107" s="42"/>
      <c r="L1107" s="38"/>
      <c r="N1107" s="39"/>
      <c r="O1107" s="39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  <c r="BG1107" s="5"/>
      <c r="BH1107" s="5"/>
      <c r="BI1107" s="5"/>
      <c r="BJ1107" s="5"/>
      <c r="BK1107" s="5"/>
      <c r="BL1107" s="5"/>
      <c r="BM1107" s="5"/>
      <c r="BN1107" s="5"/>
      <c r="BO1107" s="5"/>
      <c r="BP1107" s="5"/>
      <c r="BQ1107" s="5"/>
      <c r="BR1107" s="5"/>
      <c r="BS1107" s="5"/>
      <c r="BT1107" s="5"/>
      <c r="BU1107" s="5"/>
      <c r="BV1107" s="5"/>
      <c r="BW1107" s="5"/>
      <c r="BX1107" s="5"/>
      <c r="BY1107" s="5"/>
      <c r="BZ1107" s="5"/>
      <c r="CA1107" s="5"/>
      <c r="CB1107" s="5"/>
      <c r="CC1107" s="5"/>
      <c r="CD1107" s="5"/>
      <c r="CE1107" s="5"/>
      <c r="CF1107" s="5"/>
      <c r="CG1107" s="5"/>
      <c r="CH1107" s="5"/>
      <c r="CI1107" s="5"/>
      <c r="CJ1107" s="5"/>
      <c r="CK1107" s="5"/>
      <c r="CL1107" s="5"/>
      <c r="CM1107" s="5"/>
      <c r="CN1107" s="5"/>
      <c r="CO1107" s="5"/>
      <c r="CP1107" s="5"/>
      <c r="CQ1107" s="5"/>
      <c r="CR1107" s="5"/>
      <c r="CS1107" s="5"/>
      <c r="CT1107" s="5"/>
      <c r="CU1107" s="5"/>
      <c r="CV1107" s="5"/>
      <c r="CW1107" s="5"/>
      <c r="CX1107" s="5"/>
      <c r="CY1107" s="5"/>
      <c r="CZ1107" s="5"/>
      <c r="DA1107" s="5"/>
      <c r="DB1107" s="5"/>
      <c r="DC1107" s="5"/>
      <c r="DD1107" s="5"/>
      <c r="DE1107" s="5"/>
      <c r="DF1107" s="5"/>
      <c r="DG1107" s="5"/>
      <c r="DH1107" s="5"/>
      <c r="DI1107" s="5"/>
      <c r="DJ1107" s="5"/>
      <c r="DK1107" s="5"/>
      <c r="DL1107" s="5"/>
      <c r="DM1107" s="5"/>
      <c r="DN1107" s="5"/>
      <c r="DO1107" s="5"/>
      <c r="DP1107" s="5"/>
      <c r="DQ1107" s="5"/>
      <c r="DR1107" s="5"/>
      <c r="DS1107" s="5"/>
      <c r="DT1107" s="5"/>
      <c r="DU1107" s="5"/>
      <c r="DV1107" s="5"/>
      <c r="DW1107" s="5"/>
      <c r="DX1107" s="5"/>
      <c r="DY1107" s="5"/>
      <c r="DZ1107" s="5"/>
      <c r="EA1107" s="5"/>
      <c r="EB1107" s="5"/>
      <c r="EC1107" s="5"/>
      <c r="ED1107" s="5"/>
      <c r="EE1107" s="5"/>
      <c r="EF1107" s="5"/>
      <c r="EG1107" s="5"/>
      <c r="EH1107" s="5"/>
      <c r="EI1107" s="5"/>
      <c r="EJ1107" s="5"/>
      <c r="EK1107" s="5"/>
      <c r="EL1107" s="5"/>
      <c r="EM1107" s="5"/>
      <c r="EN1107" s="5"/>
      <c r="EO1107" s="5"/>
      <c r="EP1107" s="5"/>
      <c r="EQ1107" s="5"/>
      <c r="ER1107" s="5"/>
      <c r="ES1107" s="5"/>
      <c r="ET1107" s="5"/>
      <c r="EU1107" s="5"/>
      <c r="EV1107" s="5"/>
      <c r="EW1107" s="5"/>
      <c r="EX1107" s="5"/>
      <c r="EY1107" s="5"/>
      <c r="EZ1107" s="5"/>
      <c r="FA1107" s="5"/>
      <c r="FB1107" s="5"/>
      <c r="FC1107" s="5"/>
      <c r="FD1107" s="5"/>
      <c r="FE1107" s="5"/>
      <c r="FF1107" s="5"/>
      <c r="FG1107" s="5"/>
      <c r="FH1107" s="5"/>
      <c r="FI1107" s="5"/>
      <c r="FJ1107" s="5"/>
      <c r="FK1107" s="5"/>
      <c r="FL1107" s="5"/>
      <c r="FM1107" s="5"/>
      <c r="FN1107" s="5"/>
      <c r="FO1107" s="5"/>
      <c r="FP1107" s="5"/>
      <c r="FQ1107" s="5"/>
      <c r="FR1107" s="5"/>
      <c r="FS1107" s="5"/>
      <c r="FT1107" s="5"/>
      <c r="FU1107" s="5"/>
      <c r="FV1107" s="5"/>
      <c r="FW1107" s="5"/>
      <c r="FX1107" s="5"/>
      <c r="FY1107" s="5"/>
      <c r="FZ1107" s="5"/>
      <c r="GA1107" s="5"/>
      <c r="GB1107" s="5"/>
      <c r="GC1107" s="5"/>
      <c r="GD1107" s="5"/>
      <c r="GE1107" s="5"/>
      <c r="GF1107" s="5"/>
      <c r="GG1107" s="5"/>
      <c r="GH1107" s="5"/>
      <c r="GI1107" s="5"/>
      <c r="GJ1107" s="5"/>
      <c r="GK1107" s="5"/>
      <c r="GL1107" s="5"/>
      <c r="GM1107" s="5"/>
      <c r="GN1107" s="5"/>
      <c r="GO1107" s="5"/>
      <c r="GP1107" s="5"/>
      <c r="GQ1107" s="5"/>
      <c r="GR1107" s="5"/>
      <c r="GS1107" s="5"/>
      <c r="GT1107" s="5"/>
      <c r="GU1107" s="5"/>
      <c r="GV1107" s="5"/>
      <c r="GW1107" s="5"/>
      <c r="GX1107" s="5"/>
      <c r="GY1107" s="5"/>
      <c r="GZ1107" s="5"/>
      <c r="HA1107" s="5"/>
      <c r="HB1107" s="5"/>
      <c r="HC1107" s="5"/>
      <c r="HD1107" s="5"/>
      <c r="HE1107" s="5"/>
      <c r="HF1107" s="5"/>
      <c r="HG1107" s="5"/>
      <c r="HH1107" s="5"/>
      <c r="HI1107" s="5"/>
      <c r="HJ1107" s="5"/>
      <c r="HK1107" s="5"/>
      <c r="HL1107" s="5"/>
      <c r="HM1107" s="5"/>
      <c r="HN1107" s="5"/>
      <c r="HO1107" s="5"/>
      <c r="HP1107" s="5"/>
      <c r="HQ1107" s="5"/>
      <c r="HR1107" s="5"/>
      <c r="HS1107" s="5"/>
      <c r="HT1107" s="5"/>
      <c r="HU1107" s="5"/>
      <c r="HV1107" s="5"/>
      <c r="HW1107" s="5"/>
      <c r="HX1107" s="5"/>
      <c r="HY1107" s="5"/>
      <c r="HZ1107" s="5"/>
      <c r="IA1107" s="5"/>
      <c r="IB1107" s="5"/>
      <c r="IC1107" s="5"/>
      <c r="ID1107" s="5"/>
      <c r="IE1107" s="5"/>
      <c r="IF1107" s="5"/>
      <c r="IG1107" s="5"/>
      <c r="IH1107" s="5"/>
      <c r="II1107" s="5"/>
      <c r="IJ1107" s="5"/>
      <c r="IK1107" s="5"/>
      <c r="IL1107" s="5"/>
      <c r="IM1107" s="5"/>
      <c r="IN1107" s="5"/>
      <c r="IO1107" s="5"/>
      <c r="IP1107" s="5"/>
      <c r="IQ1107" s="5"/>
      <c r="IR1107" s="5"/>
      <c r="IS1107" s="5"/>
      <c r="IT1107" s="5"/>
      <c r="IU1107" s="5"/>
      <c r="IV1107" s="5"/>
    </row>
    <row r="1109" spans="1:256" s="210" customFormat="1">
      <c r="A1109" s="122"/>
      <c r="B1109" s="116"/>
      <c r="C1109" s="117"/>
      <c r="D1109" s="118"/>
      <c r="E1109" s="119"/>
      <c r="F1109" s="120"/>
      <c r="G1109" s="121"/>
      <c r="H1109" s="6"/>
      <c r="I1109" s="40"/>
      <c r="J1109" s="41"/>
      <c r="K1109" s="42"/>
      <c r="L1109" s="38"/>
      <c r="N1109" s="39"/>
      <c r="O1109" s="39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5"/>
      <c r="BG1109" s="5"/>
      <c r="BH1109" s="5"/>
      <c r="BI1109" s="5"/>
      <c r="BJ1109" s="5"/>
      <c r="BK1109" s="5"/>
      <c r="BL1109" s="5"/>
      <c r="BM1109" s="5"/>
      <c r="BN1109" s="5"/>
      <c r="BO1109" s="5"/>
      <c r="BP1109" s="5"/>
      <c r="BQ1109" s="5"/>
      <c r="BR1109" s="5"/>
      <c r="BS1109" s="5"/>
      <c r="BT1109" s="5"/>
      <c r="BU1109" s="5"/>
      <c r="BV1109" s="5"/>
      <c r="BW1109" s="5"/>
      <c r="BX1109" s="5"/>
      <c r="BY1109" s="5"/>
      <c r="BZ1109" s="5"/>
      <c r="CA1109" s="5"/>
      <c r="CB1109" s="5"/>
      <c r="CC1109" s="5"/>
      <c r="CD1109" s="5"/>
      <c r="CE1109" s="5"/>
      <c r="CF1109" s="5"/>
      <c r="CG1109" s="5"/>
      <c r="CH1109" s="5"/>
      <c r="CI1109" s="5"/>
      <c r="CJ1109" s="5"/>
      <c r="CK1109" s="5"/>
      <c r="CL1109" s="5"/>
      <c r="CM1109" s="5"/>
      <c r="CN1109" s="5"/>
      <c r="CO1109" s="5"/>
      <c r="CP1109" s="5"/>
      <c r="CQ1109" s="5"/>
      <c r="CR1109" s="5"/>
      <c r="CS1109" s="5"/>
      <c r="CT1109" s="5"/>
      <c r="CU1109" s="5"/>
      <c r="CV1109" s="5"/>
      <c r="CW1109" s="5"/>
      <c r="CX1109" s="5"/>
      <c r="CY1109" s="5"/>
      <c r="CZ1109" s="5"/>
      <c r="DA1109" s="5"/>
      <c r="DB1109" s="5"/>
      <c r="DC1109" s="5"/>
      <c r="DD1109" s="5"/>
      <c r="DE1109" s="5"/>
      <c r="DF1109" s="5"/>
      <c r="DG1109" s="5"/>
      <c r="DH1109" s="5"/>
      <c r="DI1109" s="5"/>
      <c r="DJ1109" s="5"/>
      <c r="DK1109" s="5"/>
      <c r="DL1109" s="5"/>
      <c r="DM1109" s="5"/>
      <c r="DN1109" s="5"/>
      <c r="DO1109" s="5"/>
      <c r="DP1109" s="5"/>
      <c r="DQ1109" s="5"/>
      <c r="DR1109" s="5"/>
      <c r="DS1109" s="5"/>
      <c r="DT1109" s="5"/>
      <c r="DU1109" s="5"/>
      <c r="DV1109" s="5"/>
      <c r="DW1109" s="5"/>
      <c r="DX1109" s="5"/>
      <c r="DY1109" s="5"/>
      <c r="DZ1109" s="5"/>
      <c r="EA1109" s="5"/>
      <c r="EB1109" s="5"/>
      <c r="EC1109" s="5"/>
      <c r="ED1109" s="5"/>
      <c r="EE1109" s="5"/>
      <c r="EF1109" s="5"/>
      <c r="EG1109" s="5"/>
      <c r="EH1109" s="5"/>
      <c r="EI1109" s="5"/>
      <c r="EJ1109" s="5"/>
      <c r="EK1109" s="5"/>
      <c r="EL1109" s="5"/>
      <c r="EM1109" s="5"/>
      <c r="EN1109" s="5"/>
      <c r="EO1109" s="5"/>
      <c r="EP1109" s="5"/>
      <c r="EQ1109" s="5"/>
      <c r="ER1109" s="5"/>
      <c r="ES1109" s="5"/>
      <c r="ET1109" s="5"/>
      <c r="EU1109" s="5"/>
      <c r="EV1109" s="5"/>
      <c r="EW1109" s="5"/>
      <c r="EX1109" s="5"/>
      <c r="EY1109" s="5"/>
      <c r="EZ1109" s="5"/>
      <c r="FA1109" s="5"/>
      <c r="FB1109" s="5"/>
      <c r="FC1109" s="5"/>
      <c r="FD1109" s="5"/>
      <c r="FE1109" s="5"/>
      <c r="FF1109" s="5"/>
      <c r="FG1109" s="5"/>
      <c r="FH1109" s="5"/>
      <c r="FI1109" s="5"/>
      <c r="FJ1109" s="5"/>
      <c r="FK1109" s="5"/>
      <c r="FL1109" s="5"/>
      <c r="FM1109" s="5"/>
      <c r="FN1109" s="5"/>
      <c r="FO1109" s="5"/>
      <c r="FP1109" s="5"/>
      <c r="FQ1109" s="5"/>
      <c r="FR1109" s="5"/>
      <c r="FS1109" s="5"/>
      <c r="FT1109" s="5"/>
      <c r="FU1109" s="5"/>
      <c r="FV1109" s="5"/>
      <c r="FW1109" s="5"/>
      <c r="FX1109" s="5"/>
      <c r="FY1109" s="5"/>
      <c r="FZ1109" s="5"/>
      <c r="GA1109" s="5"/>
      <c r="GB1109" s="5"/>
      <c r="GC1109" s="5"/>
      <c r="GD1109" s="5"/>
      <c r="GE1109" s="5"/>
      <c r="GF1109" s="5"/>
      <c r="GG1109" s="5"/>
      <c r="GH1109" s="5"/>
      <c r="GI1109" s="5"/>
      <c r="GJ1109" s="5"/>
      <c r="GK1109" s="5"/>
      <c r="GL1109" s="5"/>
      <c r="GM1109" s="5"/>
      <c r="GN1109" s="5"/>
      <c r="GO1109" s="5"/>
      <c r="GP1109" s="5"/>
      <c r="GQ1109" s="5"/>
      <c r="GR1109" s="5"/>
      <c r="GS1109" s="5"/>
      <c r="GT1109" s="5"/>
      <c r="GU1109" s="5"/>
      <c r="GV1109" s="5"/>
      <c r="GW1109" s="5"/>
      <c r="GX1109" s="5"/>
      <c r="GY1109" s="5"/>
      <c r="GZ1109" s="5"/>
      <c r="HA1109" s="5"/>
      <c r="HB1109" s="5"/>
      <c r="HC1109" s="5"/>
      <c r="HD1109" s="5"/>
      <c r="HE1109" s="5"/>
      <c r="HF1109" s="5"/>
      <c r="HG1109" s="5"/>
      <c r="HH1109" s="5"/>
      <c r="HI1109" s="5"/>
      <c r="HJ1109" s="5"/>
      <c r="HK1109" s="5"/>
      <c r="HL1109" s="5"/>
      <c r="HM1109" s="5"/>
      <c r="HN1109" s="5"/>
      <c r="HO1109" s="5"/>
      <c r="HP1109" s="5"/>
      <c r="HQ1109" s="5"/>
      <c r="HR1109" s="5"/>
      <c r="HS1109" s="5"/>
      <c r="HT1109" s="5"/>
      <c r="HU1109" s="5"/>
      <c r="HV1109" s="5"/>
      <c r="HW1109" s="5"/>
      <c r="HX1109" s="5"/>
      <c r="HY1109" s="5"/>
      <c r="HZ1109" s="5"/>
      <c r="IA1109" s="5"/>
      <c r="IB1109" s="5"/>
      <c r="IC1109" s="5"/>
      <c r="ID1109" s="5"/>
      <c r="IE1109" s="5"/>
      <c r="IF1109" s="5"/>
      <c r="IG1109" s="5"/>
      <c r="IH1109" s="5"/>
      <c r="II1109" s="5"/>
      <c r="IJ1109" s="5"/>
      <c r="IK1109" s="5"/>
      <c r="IL1109" s="5"/>
      <c r="IM1109" s="5"/>
      <c r="IN1109" s="5"/>
      <c r="IO1109" s="5"/>
      <c r="IP1109" s="5"/>
      <c r="IQ1109" s="5"/>
      <c r="IR1109" s="5"/>
      <c r="IS1109" s="5"/>
      <c r="IT1109" s="5"/>
      <c r="IU1109" s="5"/>
      <c r="IV1109" s="5"/>
    </row>
    <row r="1110" spans="1:256" s="210" customFormat="1">
      <c r="A1110" s="122"/>
      <c r="B1110" s="116"/>
      <c r="C1110" s="117"/>
      <c r="D1110" s="118"/>
      <c r="E1110" s="119"/>
      <c r="F1110" s="120"/>
      <c r="G1110" s="121"/>
      <c r="H1110" s="6"/>
      <c r="I1110" s="40"/>
      <c r="J1110" s="41"/>
      <c r="K1110" s="42"/>
      <c r="L1110" s="38"/>
      <c r="N1110" s="39"/>
      <c r="O1110" s="39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5"/>
      <c r="DW1110" s="5"/>
      <c r="DX1110" s="5"/>
      <c r="DY1110" s="5"/>
      <c r="DZ1110" s="5"/>
      <c r="EA1110" s="5"/>
      <c r="EB1110" s="5"/>
      <c r="EC1110" s="5"/>
      <c r="ED1110" s="5"/>
      <c r="EE1110" s="5"/>
      <c r="EF1110" s="5"/>
      <c r="EG1110" s="5"/>
      <c r="EH1110" s="5"/>
      <c r="EI1110" s="5"/>
      <c r="EJ1110" s="5"/>
      <c r="EK1110" s="5"/>
      <c r="EL1110" s="5"/>
      <c r="EM1110" s="5"/>
      <c r="EN1110" s="5"/>
      <c r="EO1110" s="5"/>
      <c r="EP1110" s="5"/>
      <c r="EQ1110" s="5"/>
      <c r="ER1110" s="5"/>
      <c r="ES1110" s="5"/>
      <c r="ET1110" s="5"/>
      <c r="EU1110" s="5"/>
      <c r="EV1110" s="5"/>
      <c r="EW1110" s="5"/>
      <c r="EX1110" s="5"/>
      <c r="EY1110" s="5"/>
      <c r="EZ1110" s="5"/>
      <c r="FA1110" s="5"/>
      <c r="FB1110" s="5"/>
      <c r="FC1110" s="5"/>
      <c r="FD1110" s="5"/>
      <c r="FE1110" s="5"/>
      <c r="FF1110" s="5"/>
      <c r="FG1110" s="5"/>
      <c r="FH1110" s="5"/>
      <c r="FI1110" s="5"/>
      <c r="FJ1110" s="5"/>
      <c r="FK1110" s="5"/>
      <c r="FL1110" s="5"/>
      <c r="FM1110" s="5"/>
      <c r="FN1110" s="5"/>
      <c r="FO1110" s="5"/>
      <c r="FP1110" s="5"/>
      <c r="FQ1110" s="5"/>
      <c r="FR1110" s="5"/>
      <c r="FS1110" s="5"/>
      <c r="FT1110" s="5"/>
      <c r="FU1110" s="5"/>
      <c r="FV1110" s="5"/>
      <c r="FW1110" s="5"/>
      <c r="FX1110" s="5"/>
      <c r="FY1110" s="5"/>
      <c r="FZ1110" s="5"/>
      <c r="GA1110" s="5"/>
      <c r="GB1110" s="5"/>
      <c r="GC1110" s="5"/>
      <c r="GD1110" s="5"/>
      <c r="GE1110" s="5"/>
      <c r="GF1110" s="5"/>
      <c r="GG1110" s="5"/>
      <c r="GH1110" s="5"/>
      <c r="GI1110" s="5"/>
      <c r="GJ1110" s="5"/>
      <c r="GK1110" s="5"/>
      <c r="GL1110" s="5"/>
      <c r="GM1110" s="5"/>
      <c r="GN1110" s="5"/>
      <c r="GO1110" s="5"/>
      <c r="GP1110" s="5"/>
      <c r="GQ1110" s="5"/>
      <c r="GR1110" s="5"/>
      <c r="GS1110" s="5"/>
      <c r="GT1110" s="5"/>
      <c r="GU1110" s="5"/>
      <c r="GV1110" s="5"/>
      <c r="GW1110" s="5"/>
      <c r="GX1110" s="5"/>
      <c r="GY1110" s="5"/>
      <c r="GZ1110" s="5"/>
      <c r="HA1110" s="5"/>
      <c r="HB1110" s="5"/>
      <c r="HC1110" s="5"/>
      <c r="HD1110" s="5"/>
      <c r="HE1110" s="5"/>
      <c r="HF1110" s="5"/>
      <c r="HG1110" s="5"/>
      <c r="HH1110" s="5"/>
      <c r="HI1110" s="5"/>
      <c r="HJ1110" s="5"/>
      <c r="HK1110" s="5"/>
      <c r="HL1110" s="5"/>
      <c r="HM1110" s="5"/>
      <c r="HN1110" s="5"/>
      <c r="HO1110" s="5"/>
      <c r="HP1110" s="5"/>
      <c r="HQ1110" s="5"/>
      <c r="HR1110" s="5"/>
      <c r="HS1110" s="5"/>
      <c r="HT1110" s="5"/>
      <c r="HU1110" s="5"/>
      <c r="HV1110" s="5"/>
      <c r="HW1110" s="5"/>
      <c r="HX1110" s="5"/>
      <c r="HY1110" s="5"/>
      <c r="HZ1110" s="5"/>
      <c r="IA1110" s="5"/>
      <c r="IB1110" s="5"/>
      <c r="IC1110" s="5"/>
      <c r="ID1110" s="5"/>
      <c r="IE1110" s="5"/>
      <c r="IF1110" s="5"/>
      <c r="IG1110" s="5"/>
      <c r="IH1110" s="5"/>
      <c r="II1110" s="5"/>
      <c r="IJ1110" s="5"/>
      <c r="IK1110" s="5"/>
      <c r="IL1110" s="5"/>
      <c r="IM1110" s="5"/>
      <c r="IN1110" s="5"/>
      <c r="IO1110" s="5"/>
      <c r="IP1110" s="5"/>
      <c r="IQ1110" s="5"/>
      <c r="IR1110" s="5"/>
      <c r="IS1110" s="5"/>
      <c r="IT1110" s="5"/>
      <c r="IU1110" s="5"/>
      <c r="IV1110" s="5"/>
    </row>
    <row r="1111" spans="1:256" s="210" customFormat="1">
      <c r="A1111" s="122"/>
      <c r="B1111" s="116"/>
      <c r="C1111" s="117"/>
      <c r="D1111" s="118"/>
      <c r="E1111" s="119"/>
      <c r="F1111" s="120"/>
      <c r="G1111" s="121"/>
      <c r="H1111" s="6"/>
      <c r="I1111" s="40"/>
      <c r="J1111" s="41"/>
      <c r="K1111" s="42"/>
      <c r="L1111" s="38"/>
      <c r="N1111" s="39"/>
      <c r="O1111" s="39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  <c r="BG1111" s="5"/>
      <c r="BH1111" s="5"/>
      <c r="BI1111" s="5"/>
      <c r="BJ1111" s="5"/>
      <c r="BK1111" s="5"/>
      <c r="BL1111" s="5"/>
      <c r="BM1111" s="5"/>
      <c r="BN1111" s="5"/>
      <c r="BO1111" s="5"/>
      <c r="BP1111" s="5"/>
      <c r="BQ1111" s="5"/>
      <c r="BR1111" s="5"/>
      <c r="BS1111" s="5"/>
      <c r="BT1111" s="5"/>
      <c r="BU1111" s="5"/>
      <c r="BV1111" s="5"/>
      <c r="BW1111" s="5"/>
      <c r="BX1111" s="5"/>
      <c r="BY1111" s="5"/>
      <c r="BZ1111" s="5"/>
      <c r="CA1111" s="5"/>
      <c r="CB1111" s="5"/>
      <c r="CC1111" s="5"/>
      <c r="CD1111" s="5"/>
      <c r="CE1111" s="5"/>
      <c r="CF1111" s="5"/>
      <c r="CG1111" s="5"/>
      <c r="CH1111" s="5"/>
      <c r="CI1111" s="5"/>
      <c r="CJ1111" s="5"/>
      <c r="CK1111" s="5"/>
      <c r="CL1111" s="5"/>
      <c r="CM1111" s="5"/>
      <c r="CN1111" s="5"/>
      <c r="CO1111" s="5"/>
      <c r="CP1111" s="5"/>
      <c r="CQ1111" s="5"/>
      <c r="CR1111" s="5"/>
      <c r="CS1111" s="5"/>
      <c r="CT1111" s="5"/>
      <c r="CU1111" s="5"/>
      <c r="CV1111" s="5"/>
      <c r="CW1111" s="5"/>
      <c r="CX1111" s="5"/>
      <c r="CY1111" s="5"/>
      <c r="CZ1111" s="5"/>
      <c r="DA1111" s="5"/>
      <c r="DB1111" s="5"/>
      <c r="DC1111" s="5"/>
      <c r="DD1111" s="5"/>
      <c r="DE1111" s="5"/>
      <c r="DF1111" s="5"/>
      <c r="DG1111" s="5"/>
      <c r="DH1111" s="5"/>
      <c r="DI1111" s="5"/>
      <c r="DJ1111" s="5"/>
      <c r="DK1111" s="5"/>
      <c r="DL1111" s="5"/>
      <c r="DM1111" s="5"/>
      <c r="DN1111" s="5"/>
      <c r="DO1111" s="5"/>
      <c r="DP1111" s="5"/>
      <c r="DQ1111" s="5"/>
      <c r="DR1111" s="5"/>
      <c r="DS1111" s="5"/>
      <c r="DT1111" s="5"/>
      <c r="DU1111" s="5"/>
      <c r="DV1111" s="5"/>
      <c r="DW1111" s="5"/>
      <c r="DX1111" s="5"/>
      <c r="DY1111" s="5"/>
      <c r="DZ1111" s="5"/>
      <c r="EA1111" s="5"/>
      <c r="EB1111" s="5"/>
      <c r="EC1111" s="5"/>
      <c r="ED1111" s="5"/>
      <c r="EE1111" s="5"/>
      <c r="EF1111" s="5"/>
      <c r="EG1111" s="5"/>
      <c r="EH1111" s="5"/>
      <c r="EI1111" s="5"/>
      <c r="EJ1111" s="5"/>
      <c r="EK1111" s="5"/>
      <c r="EL1111" s="5"/>
      <c r="EM1111" s="5"/>
      <c r="EN1111" s="5"/>
      <c r="EO1111" s="5"/>
      <c r="EP1111" s="5"/>
      <c r="EQ1111" s="5"/>
      <c r="ER1111" s="5"/>
      <c r="ES1111" s="5"/>
      <c r="ET1111" s="5"/>
      <c r="EU1111" s="5"/>
      <c r="EV1111" s="5"/>
      <c r="EW1111" s="5"/>
      <c r="EX1111" s="5"/>
      <c r="EY1111" s="5"/>
      <c r="EZ1111" s="5"/>
      <c r="FA1111" s="5"/>
      <c r="FB1111" s="5"/>
      <c r="FC1111" s="5"/>
      <c r="FD1111" s="5"/>
      <c r="FE1111" s="5"/>
      <c r="FF1111" s="5"/>
      <c r="FG1111" s="5"/>
      <c r="FH1111" s="5"/>
      <c r="FI1111" s="5"/>
      <c r="FJ1111" s="5"/>
      <c r="FK1111" s="5"/>
      <c r="FL1111" s="5"/>
      <c r="FM1111" s="5"/>
      <c r="FN1111" s="5"/>
      <c r="FO1111" s="5"/>
      <c r="FP1111" s="5"/>
      <c r="FQ1111" s="5"/>
      <c r="FR1111" s="5"/>
      <c r="FS1111" s="5"/>
      <c r="FT1111" s="5"/>
      <c r="FU1111" s="5"/>
      <c r="FV1111" s="5"/>
      <c r="FW1111" s="5"/>
      <c r="FX1111" s="5"/>
      <c r="FY1111" s="5"/>
      <c r="FZ1111" s="5"/>
      <c r="GA1111" s="5"/>
      <c r="GB1111" s="5"/>
      <c r="GC1111" s="5"/>
      <c r="GD1111" s="5"/>
      <c r="GE1111" s="5"/>
      <c r="GF1111" s="5"/>
      <c r="GG1111" s="5"/>
      <c r="GH1111" s="5"/>
      <c r="GI1111" s="5"/>
      <c r="GJ1111" s="5"/>
      <c r="GK1111" s="5"/>
      <c r="GL1111" s="5"/>
      <c r="GM1111" s="5"/>
      <c r="GN1111" s="5"/>
      <c r="GO1111" s="5"/>
      <c r="GP1111" s="5"/>
      <c r="GQ1111" s="5"/>
      <c r="GR1111" s="5"/>
      <c r="GS1111" s="5"/>
      <c r="GT1111" s="5"/>
      <c r="GU1111" s="5"/>
      <c r="GV1111" s="5"/>
      <c r="GW1111" s="5"/>
      <c r="GX1111" s="5"/>
      <c r="GY1111" s="5"/>
      <c r="GZ1111" s="5"/>
      <c r="HA1111" s="5"/>
      <c r="HB1111" s="5"/>
      <c r="HC1111" s="5"/>
      <c r="HD1111" s="5"/>
      <c r="HE1111" s="5"/>
      <c r="HF1111" s="5"/>
      <c r="HG1111" s="5"/>
      <c r="HH1111" s="5"/>
      <c r="HI1111" s="5"/>
      <c r="HJ1111" s="5"/>
      <c r="HK1111" s="5"/>
      <c r="HL1111" s="5"/>
      <c r="HM1111" s="5"/>
      <c r="HN1111" s="5"/>
      <c r="HO1111" s="5"/>
      <c r="HP1111" s="5"/>
      <c r="HQ1111" s="5"/>
      <c r="HR1111" s="5"/>
      <c r="HS1111" s="5"/>
      <c r="HT1111" s="5"/>
      <c r="HU1111" s="5"/>
      <c r="HV1111" s="5"/>
      <c r="HW1111" s="5"/>
      <c r="HX1111" s="5"/>
      <c r="HY1111" s="5"/>
      <c r="HZ1111" s="5"/>
      <c r="IA1111" s="5"/>
      <c r="IB1111" s="5"/>
      <c r="IC1111" s="5"/>
      <c r="ID1111" s="5"/>
      <c r="IE1111" s="5"/>
      <c r="IF1111" s="5"/>
      <c r="IG1111" s="5"/>
      <c r="IH1111" s="5"/>
      <c r="II1111" s="5"/>
      <c r="IJ1111" s="5"/>
      <c r="IK1111" s="5"/>
      <c r="IL1111" s="5"/>
      <c r="IM1111" s="5"/>
      <c r="IN1111" s="5"/>
      <c r="IO1111" s="5"/>
      <c r="IP1111" s="5"/>
      <c r="IQ1111" s="5"/>
      <c r="IR1111" s="5"/>
      <c r="IS1111" s="5"/>
      <c r="IT1111" s="5"/>
      <c r="IU1111" s="5"/>
      <c r="IV1111" s="5"/>
    </row>
    <row r="1113" spans="1:256" s="210" customFormat="1">
      <c r="A1113" s="122"/>
      <c r="B1113" s="116"/>
      <c r="C1113" s="117"/>
      <c r="D1113" s="118"/>
      <c r="E1113" s="119"/>
      <c r="F1113" s="120"/>
      <c r="G1113" s="121"/>
      <c r="H1113" s="6"/>
      <c r="I1113" s="40"/>
      <c r="J1113" s="41"/>
      <c r="K1113" s="42"/>
      <c r="L1113" s="38"/>
      <c r="N1113" s="39"/>
      <c r="O1113" s="39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5"/>
      <c r="BK1113" s="5"/>
      <c r="BL1113" s="5"/>
      <c r="BM1113" s="5"/>
      <c r="BN1113" s="5"/>
      <c r="BO1113" s="5"/>
      <c r="BP1113" s="5"/>
      <c r="BQ1113" s="5"/>
      <c r="BR1113" s="5"/>
      <c r="BS1113" s="5"/>
      <c r="BT1113" s="5"/>
      <c r="BU1113" s="5"/>
      <c r="BV1113" s="5"/>
      <c r="BW1113" s="5"/>
      <c r="BX1113" s="5"/>
      <c r="BY1113" s="5"/>
      <c r="BZ1113" s="5"/>
      <c r="CA1113" s="5"/>
      <c r="CB1113" s="5"/>
      <c r="CC1113" s="5"/>
      <c r="CD1113" s="5"/>
      <c r="CE1113" s="5"/>
      <c r="CF1113" s="5"/>
      <c r="CG1113" s="5"/>
      <c r="CH1113" s="5"/>
      <c r="CI1113" s="5"/>
      <c r="CJ1113" s="5"/>
      <c r="CK1113" s="5"/>
      <c r="CL1113" s="5"/>
      <c r="CM1113" s="5"/>
      <c r="CN1113" s="5"/>
      <c r="CO1113" s="5"/>
      <c r="CP1113" s="5"/>
      <c r="CQ1113" s="5"/>
      <c r="CR1113" s="5"/>
      <c r="CS1113" s="5"/>
      <c r="CT1113" s="5"/>
      <c r="CU1113" s="5"/>
      <c r="CV1113" s="5"/>
      <c r="CW1113" s="5"/>
      <c r="CX1113" s="5"/>
      <c r="CY1113" s="5"/>
      <c r="CZ1113" s="5"/>
      <c r="DA1113" s="5"/>
      <c r="DB1113" s="5"/>
      <c r="DC1113" s="5"/>
      <c r="DD1113" s="5"/>
      <c r="DE1113" s="5"/>
      <c r="DF1113" s="5"/>
      <c r="DG1113" s="5"/>
      <c r="DH1113" s="5"/>
      <c r="DI1113" s="5"/>
      <c r="DJ1113" s="5"/>
      <c r="DK1113" s="5"/>
      <c r="DL1113" s="5"/>
      <c r="DM1113" s="5"/>
      <c r="DN1113" s="5"/>
      <c r="DO1113" s="5"/>
      <c r="DP1113" s="5"/>
      <c r="DQ1113" s="5"/>
      <c r="DR1113" s="5"/>
      <c r="DS1113" s="5"/>
      <c r="DT1113" s="5"/>
      <c r="DU1113" s="5"/>
      <c r="DV1113" s="5"/>
      <c r="DW1113" s="5"/>
      <c r="DX1113" s="5"/>
      <c r="DY1113" s="5"/>
      <c r="DZ1113" s="5"/>
      <c r="EA1113" s="5"/>
      <c r="EB1113" s="5"/>
      <c r="EC1113" s="5"/>
      <c r="ED1113" s="5"/>
      <c r="EE1113" s="5"/>
      <c r="EF1113" s="5"/>
      <c r="EG1113" s="5"/>
      <c r="EH1113" s="5"/>
      <c r="EI1113" s="5"/>
      <c r="EJ1113" s="5"/>
      <c r="EK1113" s="5"/>
      <c r="EL1113" s="5"/>
      <c r="EM1113" s="5"/>
      <c r="EN1113" s="5"/>
      <c r="EO1113" s="5"/>
      <c r="EP1113" s="5"/>
      <c r="EQ1113" s="5"/>
      <c r="ER1113" s="5"/>
      <c r="ES1113" s="5"/>
      <c r="ET1113" s="5"/>
      <c r="EU1113" s="5"/>
      <c r="EV1113" s="5"/>
      <c r="EW1113" s="5"/>
      <c r="EX1113" s="5"/>
      <c r="EY1113" s="5"/>
      <c r="EZ1113" s="5"/>
      <c r="FA1113" s="5"/>
      <c r="FB1113" s="5"/>
      <c r="FC1113" s="5"/>
      <c r="FD1113" s="5"/>
      <c r="FE1113" s="5"/>
      <c r="FF1113" s="5"/>
      <c r="FG1113" s="5"/>
      <c r="FH1113" s="5"/>
      <c r="FI1113" s="5"/>
      <c r="FJ1113" s="5"/>
      <c r="FK1113" s="5"/>
      <c r="FL1113" s="5"/>
      <c r="FM1113" s="5"/>
      <c r="FN1113" s="5"/>
      <c r="FO1113" s="5"/>
      <c r="FP1113" s="5"/>
      <c r="FQ1113" s="5"/>
      <c r="FR1113" s="5"/>
      <c r="FS1113" s="5"/>
      <c r="FT1113" s="5"/>
      <c r="FU1113" s="5"/>
      <c r="FV1113" s="5"/>
      <c r="FW1113" s="5"/>
      <c r="FX1113" s="5"/>
      <c r="FY1113" s="5"/>
      <c r="FZ1113" s="5"/>
      <c r="GA1113" s="5"/>
      <c r="GB1113" s="5"/>
      <c r="GC1113" s="5"/>
      <c r="GD1113" s="5"/>
      <c r="GE1113" s="5"/>
      <c r="GF1113" s="5"/>
      <c r="GG1113" s="5"/>
      <c r="GH1113" s="5"/>
      <c r="GI1113" s="5"/>
      <c r="GJ1113" s="5"/>
      <c r="GK1113" s="5"/>
      <c r="GL1113" s="5"/>
      <c r="GM1113" s="5"/>
      <c r="GN1113" s="5"/>
      <c r="GO1113" s="5"/>
      <c r="GP1113" s="5"/>
      <c r="GQ1113" s="5"/>
      <c r="GR1113" s="5"/>
      <c r="GS1113" s="5"/>
      <c r="GT1113" s="5"/>
      <c r="GU1113" s="5"/>
      <c r="GV1113" s="5"/>
      <c r="GW1113" s="5"/>
      <c r="GX1113" s="5"/>
      <c r="GY1113" s="5"/>
      <c r="GZ1113" s="5"/>
      <c r="HA1113" s="5"/>
      <c r="HB1113" s="5"/>
      <c r="HC1113" s="5"/>
      <c r="HD1113" s="5"/>
      <c r="HE1113" s="5"/>
      <c r="HF1113" s="5"/>
      <c r="HG1113" s="5"/>
      <c r="HH1113" s="5"/>
      <c r="HI1113" s="5"/>
      <c r="HJ1113" s="5"/>
      <c r="HK1113" s="5"/>
      <c r="HL1113" s="5"/>
      <c r="HM1113" s="5"/>
      <c r="HN1113" s="5"/>
      <c r="HO1113" s="5"/>
      <c r="HP1113" s="5"/>
      <c r="HQ1113" s="5"/>
      <c r="HR1113" s="5"/>
      <c r="HS1113" s="5"/>
      <c r="HT1113" s="5"/>
      <c r="HU1113" s="5"/>
      <c r="HV1113" s="5"/>
      <c r="HW1113" s="5"/>
      <c r="HX1113" s="5"/>
      <c r="HY1113" s="5"/>
      <c r="HZ1113" s="5"/>
      <c r="IA1113" s="5"/>
      <c r="IB1113" s="5"/>
      <c r="IC1113" s="5"/>
      <c r="ID1113" s="5"/>
      <c r="IE1113" s="5"/>
      <c r="IF1113" s="5"/>
      <c r="IG1113" s="5"/>
      <c r="IH1113" s="5"/>
      <c r="II1113" s="5"/>
      <c r="IJ1113" s="5"/>
      <c r="IK1113" s="5"/>
      <c r="IL1113" s="5"/>
      <c r="IM1113" s="5"/>
      <c r="IN1113" s="5"/>
      <c r="IO1113" s="5"/>
      <c r="IP1113" s="5"/>
      <c r="IQ1113" s="5"/>
      <c r="IR1113" s="5"/>
      <c r="IS1113" s="5"/>
      <c r="IT1113" s="5"/>
      <c r="IU1113" s="5"/>
      <c r="IV1113" s="5"/>
    </row>
    <row r="1114" spans="1:256" s="210" customFormat="1">
      <c r="A1114" s="122"/>
      <c r="B1114" s="116"/>
      <c r="C1114" s="117"/>
      <c r="D1114" s="118"/>
      <c r="E1114" s="119"/>
      <c r="F1114" s="120"/>
      <c r="G1114" s="121"/>
      <c r="H1114" s="6"/>
      <c r="I1114" s="40"/>
      <c r="J1114" s="41"/>
      <c r="K1114" s="42"/>
      <c r="L1114" s="38"/>
      <c r="N1114" s="39"/>
      <c r="O1114" s="39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5"/>
      <c r="DW1114" s="5"/>
      <c r="DX1114" s="5"/>
      <c r="DY1114" s="5"/>
      <c r="DZ1114" s="5"/>
      <c r="EA1114" s="5"/>
      <c r="EB1114" s="5"/>
      <c r="EC1114" s="5"/>
      <c r="ED1114" s="5"/>
      <c r="EE1114" s="5"/>
      <c r="EF1114" s="5"/>
      <c r="EG1114" s="5"/>
      <c r="EH1114" s="5"/>
      <c r="EI1114" s="5"/>
      <c r="EJ1114" s="5"/>
      <c r="EK1114" s="5"/>
      <c r="EL1114" s="5"/>
      <c r="EM1114" s="5"/>
      <c r="EN1114" s="5"/>
      <c r="EO1114" s="5"/>
      <c r="EP1114" s="5"/>
      <c r="EQ1114" s="5"/>
      <c r="ER1114" s="5"/>
      <c r="ES1114" s="5"/>
      <c r="ET1114" s="5"/>
      <c r="EU1114" s="5"/>
      <c r="EV1114" s="5"/>
      <c r="EW1114" s="5"/>
      <c r="EX1114" s="5"/>
      <c r="EY1114" s="5"/>
      <c r="EZ1114" s="5"/>
      <c r="FA1114" s="5"/>
      <c r="FB1114" s="5"/>
      <c r="FC1114" s="5"/>
      <c r="FD1114" s="5"/>
      <c r="FE1114" s="5"/>
      <c r="FF1114" s="5"/>
      <c r="FG1114" s="5"/>
      <c r="FH1114" s="5"/>
      <c r="FI1114" s="5"/>
      <c r="FJ1114" s="5"/>
      <c r="FK1114" s="5"/>
      <c r="FL1114" s="5"/>
      <c r="FM1114" s="5"/>
      <c r="FN1114" s="5"/>
      <c r="FO1114" s="5"/>
      <c r="FP1114" s="5"/>
      <c r="FQ1114" s="5"/>
      <c r="FR1114" s="5"/>
      <c r="FS1114" s="5"/>
      <c r="FT1114" s="5"/>
      <c r="FU1114" s="5"/>
      <c r="FV1114" s="5"/>
      <c r="FW1114" s="5"/>
      <c r="FX1114" s="5"/>
      <c r="FY1114" s="5"/>
      <c r="FZ1114" s="5"/>
      <c r="GA1114" s="5"/>
      <c r="GB1114" s="5"/>
      <c r="GC1114" s="5"/>
      <c r="GD1114" s="5"/>
      <c r="GE1114" s="5"/>
      <c r="GF1114" s="5"/>
      <c r="GG1114" s="5"/>
      <c r="GH1114" s="5"/>
      <c r="GI1114" s="5"/>
      <c r="GJ1114" s="5"/>
      <c r="GK1114" s="5"/>
      <c r="GL1114" s="5"/>
      <c r="GM1114" s="5"/>
      <c r="GN1114" s="5"/>
      <c r="GO1114" s="5"/>
      <c r="GP1114" s="5"/>
      <c r="GQ1114" s="5"/>
      <c r="GR1114" s="5"/>
      <c r="GS1114" s="5"/>
      <c r="GT1114" s="5"/>
      <c r="GU1114" s="5"/>
      <c r="GV1114" s="5"/>
      <c r="GW1114" s="5"/>
      <c r="GX1114" s="5"/>
      <c r="GY1114" s="5"/>
      <c r="GZ1114" s="5"/>
      <c r="HA1114" s="5"/>
      <c r="HB1114" s="5"/>
      <c r="HC1114" s="5"/>
      <c r="HD1114" s="5"/>
      <c r="HE1114" s="5"/>
      <c r="HF1114" s="5"/>
      <c r="HG1114" s="5"/>
      <c r="HH1114" s="5"/>
      <c r="HI1114" s="5"/>
      <c r="HJ1114" s="5"/>
      <c r="HK1114" s="5"/>
      <c r="HL1114" s="5"/>
      <c r="HM1114" s="5"/>
      <c r="HN1114" s="5"/>
      <c r="HO1114" s="5"/>
      <c r="HP1114" s="5"/>
      <c r="HQ1114" s="5"/>
      <c r="HR1114" s="5"/>
      <c r="HS1114" s="5"/>
      <c r="HT1114" s="5"/>
      <c r="HU1114" s="5"/>
      <c r="HV1114" s="5"/>
      <c r="HW1114" s="5"/>
      <c r="HX1114" s="5"/>
      <c r="HY1114" s="5"/>
      <c r="HZ1114" s="5"/>
      <c r="IA1114" s="5"/>
      <c r="IB1114" s="5"/>
      <c r="IC1114" s="5"/>
      <c r="ID1114" s="5"/>
      <c r="IE1114" s="5"/>
      <c r="IF1114" s="5"/>
      <c r="IG1114" s="5"/>
      <c r="IH1114" s="5"/>
      <c r="II1114" s="5"/>
      <c r="IJ1114" s="5"/>
      <c r="IK1114" s="5"/>
      <c r="IL1114" s="5"/>
      <c r="IM1114" s="5"/>
      <c r="IN1114" s="5"/>
      <c r="IO1114" s="5"/>
      <c r="IP1114" s="5"/>
      <c r="IQ1114" s="5"/>
      <c r="IR1114" s="5"/>
      <c r="IS1114" s="5"/>
      <c r="IT1114" s="5"/>
      <c r="IU1114" s="5"/>
      <c r="IV1114" s="5"/>
    </row>
    <row r="1115" spans="1:256" s="210" customFormat="1">
      <c r="A1115" s="122"/>
      <c r="B1115" s="116"/>
      <c r="C1115" s="117"/>
      <c r="D1115" s="118"/>
      <c r="E1115" s="119"/>
      <c r="F1115" s="120"/>
      <c r="G1115" s="121"/>
      <c r="H1115" s="6"/>
      <c r="I1115" s="40"/>
      <c r="J1115" s="41"/>
      <c r="K1115" s="42"/>
      <c r="L1115" s="38"/>
      <c r="N1115" s="39"/>
      <c r="O1115" s="39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5"/>
      <c r="BK1115" s="5"/>
      <c r="BL1115" s="5"/>
      <c r="BM1115" s="5"/>
      <c r="BN1115" s="5"/>
      <c r="BO1115" s="5"/>
      <c r="BP1115" s="5"/>
      <c r="BQ1115" s="5"/>
      <c r="BR1115" s="5"/>
      <c r="BS1115" s="5"/>
      <c r="BT1115" s="5"/>
      <c r="BU1115" s="5"/>
      <c r="BV1115" s="5"/>
      <c r="BW1115" s="5"/>
      <c r="BX1115" s="5"/>
      <c r="BY1115" s="5"/>
      <c r="BZ1115" s="5"/>
      <c r="CA1115" s="5"/>
      <c r="CB1115" s="5"/>
      <c r="CC1115" s="5"/>
      <c r="CD1115" s="5"/>
      <c r="CE1115" s="5"/>
      <c r="CF1115" s="5"/>
      <c r="CG1115" s="5"/>
      <c r="CH1115" s="5"/>
      <c r="CI1115" s="5"/>
      <c r="CJ1115" s="5"/>
      <c r="CK1115" s="5"/>
      <c r="CL1115" s="5"/>
      <c r="CM1115" s="5"/>
      <c r="CN1115" s="5"/>
      <c r="CO1115" s="5"/>
      <c r="CP1115" s="5"/>
      <c r="CQ1115" s="5"/>
      <c r="CR1115" s="5"/>
      <c r="CS1115" s="5"/>
      <c r="CT1115" s="5"/>
      <c r="CU1115" s="5"/>
      <c r="CV1115" s="5"/>
      <c r="CW1115" s="5"/>
      <c r="CX1115" s="5"/>
      <c r="CY1115" s="5"/>
      <c r="CZ1115" s="5"/>
      <c r="DA1115" s="5"/>
      <c r="DB1115" s="5"/>
      <c r="DC1115" s="5"/>
      <c r="DD1115" s="5"/>
      <c r="DE1115" s="5"/>
      <c r="DF1115" s="5"/>
      <c r="DG1115" s="5"/>
      <c r="DH1115" s="5"/>
      <c r="DI1115" s="5"/>
      <c r="DJ1115" s="5"/>
      <c r="DK1115" s="5"/>
      <c r="DL1115" s="5"/>
      <c r="DM1115" s="5"/>
      <c r="DN1115" s="5"/>
      <c r="DO1115" s="5"/>
      <c r="DP1115" s="5"/>
      <c r="DQ1115" s="5"/>
      <c r="DR1115" s="5"/>
      <c r="DS1115" s="5"/>
      <c r="DT1115" s="5"/>
      <c r="DU1115" s="5"/>
      <c r="DV1115" s="5"/>
      <c r="DW1115" s="5"/>
      <c r="DX1115" s="5"/>
      <c r="DY1115" s="5"/>
      <c r="DZ1115" s="5"/>
      <c r="EA1115" s="5"/>
      <c r="EB1115" s="5"/>
      <c r="EC1115" s="5"/>
      <c r="ED1115" s="5"/>
      <c r="EE1115" s="5"/>
      <c r="EF1115" s="5"/>
      <c r="EG1115" s="5"/>
      <c r="EH1115" s="5"/>
      <c r="EI1115" s="5"/>
      <c r="EJ1115" s="5"/>
      <c r="EK1115" s="5"/>
      <c r="EL1115" s="5"/>
      <c r="EM1115" s="5"/>
      <c r="EN1115" s="5"/>
      <c r="EO1115" s="5"/>
      <c r="EP1115" s="5"/>
      <c r="EQ1115" s="5"/>
      <c r="ER1115" s="5"/>
      <c r="ES1115" s="5"/>
      <c r="ET1115" s="5"/>
      <c r="EU1115" s="5"/>
      <c r="EV1115" s="5"/>
      <c r="EW1115" s="5"/>
      <c r="EX1115" s="5"/>
      <c r="EY1115" s="5"/>
      <c r="EZ1115" s="5"/>
      <c r="FA1115" s="5"/>
      <c r="FB1115" s="5"/>
      <c r="FC1115" s="5"/>
      <c r="FD1115" s="5"/>
      <c r="FE1115" s="5"/>
      <c r="FF1115" s="5"/>
      <c r="FG1115" s="5"/>
      <c r="FH1115" s="5"/>
      <c r="FI1115" s="5"/>
      <c r="FJ1115" s="5"/>
      <c r="FK1115" s="5"/>
      <c r="FL1115" s="5"/>
      <c r="FM1115" s="5"/>
      <c r="FN1115" s="5"/>
      <c r="FO1115" s="5"/>
      <c r="FP1115" s="5"/>
      <c r="FQ1115" s="5"/>
      <c r="FR1115" s="5"/>
      <c r="FS1115" s="5"/>
      <c r="FT1115" s="5"/>
      <c r="FU1115" s="5"/>
      <c r="FV1115" s="5"/>
      <c r="FW1115" s="5"/>
      <c r="FX1115" s="5"/>
      <c r="FY1115" s="5"/>
      <c r="FZ1115" s="5"/>
      <c r="GA1115" s="5"/>
      <c r="GB1115" s="5"/>
      <c r="GC1115" s="5"/>
      <c r="GD1115" s="5"/>
      <c r="GE1115" s="5"/>
      <c r="GF1115" s="5"/>
      <c r="GG1115" s="5"/>
      <c r="GH1115" s="5"/>
      <c r="GI1115" s="5"/>
      <c r="GJ1115" s="5"/>
      <c r="GK1115" s="5"/>
      <c r="GL1115" s="5"/>
      <c r="GM1115" s="5"/>
      <c r="GN1115" s="5"/>
      <c r="GO1115" s="5"/>
      <c r="GP1115" s="5"/>
      <c r="GQ1115" s="5"/>
      <c r="GR1115" s="5"/>
      <c r="GS1115" s="5"/>
      <c r="GT1115" s="5"/>
      <c r="GU1115" s="5"/>
      <c r="GV1115" s="5"/>
      <c r="GW1115" s="5"/>
      <c r="GX1115" s="5"/>
      <c r="GY1115" s="5"/>
      <c r="GZ1115" s="5"/>
      <c r="HA1115" s="5"/>
      <c r="HB1115" s="5"/>
      <c r="HC1115" s="5"/>
      <c r="HD1115" s="5"/>
      <c r="HE1115" s="5"/>
      <c r="HF1115" s="5"/>
      <c r="HG1115" s="5"/>
      <c r="HH1115" s="5"/>
      <c r="HI1115" s="5"/>
      <c r="HJ1115" s="5"/>
      <c r="HK1115" s="5"/>
      <c r="HL1115" s="5"/>
      <c r="HM1115" s="5"/>
      <c r="HN1115" s="5"/>
      <c r="HO1115" s="5"/>
      <c r="HP1115" s="5"/>
      <c r="HQ1115" s="5"/>
      <c r="HR1115" s="5"/>
      <c r="HS1115" s="5"/>
      <c r="HT1115" s="5"/>
      <c r="HU1115" s="5"/>
      <c r="HV1115" s="5"/>
      <c r="HW1115" s="5"/>
      <c r="HX1115" s="5"/>
      <c r="HY1115" s="5"/>
      <c r="HZ1115" s="5"/>
      <c r="IA1115" s="5"/>
      <c r="IB1115" s="5"/>
      <c r="IC1115" s="5"/>
      <c r="ID1115" s="5"/>
      <c r="IE1115" s="5"/>
      <c r="IF1115" s="5"/>
      <c r="IG1115" s="5"/>
      <c r="IH1115" s="5"/>
      <c r="II1115" s="5"/>
      <c r="IJ1115" s="5"/>
      <c r="IK1115" s="5"/>
      <c r="IL1115" s="5"/>
      <c r="IM1115" s="5"/>
      <c r="IN1115" s="5"/>
      <c r="IO1115" s="5"/>
      <c r="IP1115" s="5"/>
      <c r="IQ1115" s="5"/>
      <c r="IR1115" s="5"/>
      <c r="IS1115" s="5"/>
      <c r="IT1115" s="5"/>
      <c r="IU1115" s="5"/>
      <c r="IV1115" s="5"/>
    </row>
    <row r="1117" spans="1:256" s="210" customFormat="1">
      <c r="A1117" s="122"/>
      <c r="B1117" s="116"/>
      <c r="C1117" s="117"/>
      <c r="D1117" s="118"/>
      <c r="E1117" s="119"/>
      <c r="F1117" s="120"/>
      <c r="G1117" s="121"/>
      <c r="H1117" s="6"/>
      <c r="I1117" s="40"/>
      <c r="J1117" s="41"/>
      <c r="K1117" s="42"/>
      <c r="L1117" s="38"/>
      <c r="N1117" s="39"/>
      <c r="O1117" s="39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  <c r="BG1117" s="5"/>
      <c r="BH1117" s="5"/>
      <c r="BI1117" s="5"/>
      <c r="BJ1117" s="5"/>
      <c r="BK1117" s="5"/>
      <c r="BL1117" s="5"/>
      <c r="BM1117" s="5"/>
      <c r="BN1117" s="5"/>
      <c r="BO1117" s="5"/>
      <c r="BP1117" s="5"/>
      <c r="BQ1117" s="5"/>
      <c r="BR1117" s="5"/>
      <c r="BS1117" s="5"/>
      <c r="BT1117" s="5"/>
      <c r="BU1117" s="5"/>
      <c r="BV1117" s="5"/>
      <c r="BW1117" s="5"/>
      <c r="BX1117" s="5"/>
      <c r="BY1117" s="5"/>
      <c r="BZ1117" s="5"/>
      <c r="CA1117" s="5"/>
      <c r="CB1117" s="5"/>
      <c r="CC1117" s="5"/>
      <c r="CD1117" s="5"/>
      <c r="CE1117" s="5"/>
      <c r="CF1117" s="5"/>
      <c r="CG1117" s="5"/>
      <c r="CH1117" s="5"/>
      <c r="CI1117" s="5"/>
      <c r="CJ1117" s="5"/>
      <c r="CK1117" s="5"/>
      <c r="CL1117" s="5"/>
      <c r="CM1117" s="5"/>
      <c r="CN1117" s="5"/>
      <c r="CO1117" s="5"/>
      <c r="CP1117" s="5"/>
      <c r="CQ1117" s="5"/>
      <c r="CR1117" s="5"/>
      <c r="CS1117" s="5"/>
      <c r="CT1117" s="5"/>
      <c r="CU1117" s="5"/>
      <c r="CV1117" s="5"/>
      <c r="CW1117" s="5"/>
      <c r="CX1117" s="5"/>
      <c r="CY1117" s="5"/>
      <c r="CZ1117" s="5"/>
      <c r="DA1117" s="5"/>
      <c r="DB1117" s="5"/>
      <c r="DC1117" s="5"/>
      <c r="DD1117" s="5"/>
      <c r="DE1117" s="5"/>
      <c r="DF1117" s="5"/>
      <c r="DG1117" s="5"/>
      <c r="DH1117" s="5"/>
      <c r="DI1117" s="5"/>
      <c r="DJ1117" s="5"/>
      <c r="DK1117" s="5"/>
      <c r="DL1117" s="5"/>
      <c r="DM1117" s="5"/>
      <c r="DN1117" s="5"/>
      <c r="DO1117" s="5"/>
      <c r="DP1117" s="5"/>
      <c r="DQ1117" s="5"/>
      <c r="DR1117" s="5"/>
      <c r="DS1117" s="5"/>
      <c r="DT1117" s="5"/>
      <c r="DU1117" s="5"/>
      <c r="DV1117" s="5"/>
      <c r="DW1117" s="5"/>
      <c r="DX1117" s="5"/>
      <c r="DY1117" s="5"/>
      <c r="DZ1117" s="5"/>
      <c r="EA1117" s="5"/>
      <c r="EB1117" s="5"/>
      <c r="EC1117" s="5"/>
      <c r="ED1117" s="5"/>
      <c r="EE1117" s="5"/>
      <c r="EF1117" s="5"/>
      <c r="EG1117" s="5"/>
      <c r="EH1117" s="5"/>
      <c r="EI1117" s="5"/>
      <c r="EJ1117" s="5"/>
      <c r="EK1117" s="5"/>
      <c r="EL1117" s="5"/>
      <c r="EM1117" s="5"/>
      <c r="EN1117" s="5"/>
      <c r="EO1117" s="5"/>
      <c r="EP1117" s="5"/>
      <c r="EQ1117" s="5"/>
      <c r="ER1117" s="5"/>
      <c r="ES1117" s="5"/>
      <c r="ET1117" s="5"/>
      <c r="EU1117" s="5"/>
      <c r="EV1117" s="5"/>
      <c r="EW1117" s="5"/>
      <c r="EX1117" s="5"/>
      <c r="EY1117" s="5"/>
      <c r="EZ1117" s="5"/>
      <c r="FA1117" s="5"/>
      <c r="FB1117" s="5"/>
      <c r="FC1117" s="5"/>
      <c r="FD1117" s="5"/>
      <c r="FE1117" s="5"/>
      <c r="FF1117" s="5"/>
      <c r="FG1117" s="5"/>
      <c r="FH1117" s="5"/>
      <c r="FI1117" s="5"/>
      <c r="FJ1117" s="5"/>
      <c r="FK1117" s="5"/>
      <c r="FL1117" s="5"/>
      <c r="FM1117" s="5"/>
      <c r="FN1117" s="5"/>
      <c r="FO1117" s="5"/>
      <c r="FP1117" s="5"/>
      <c r="FQ1117" s="5"/>
      <c r="FR1117" s="5"/>
      <c r="FS1117" s="5"/>
      <c r="FT1117" s="5"/>
      <c r="FU1117" s="5"/>
      <c r="FV1117" s="5"/>
      <c r="FW1117" s="5"/>
      <c r="FX1117" s="5"/>
      <c r="FY1117" s="5"/>
      <c r="FZ1117" s="5"/>
      <c r="GA1117" s="5"/>
      <c r="GB1117" s="5"/>
      <c r="GC1117" s="5"/>
      <c r="GD1117" s="5"/>
      <c r="GE1117" s="5"/>
      <c r="GF1117" s="5"/>
      <c r="GG1117" s="5"/>
      <c r="GH1117" s="5"/>
      <c r="GI1117" s="5"/>
      <c r="GJ1117" s="5"/>
      <c r="GK1117" s="5"/>
      <c r="GL1117" s="5"/>
      <c r="GM1117" s="5"/>
      <c r="GN1117" s="5"/>
      <c r="GO1117" s="5"/>
      <c r="GP1117" s="5"/>
      <c r="GQ1117" s="5"/>
      <c r="GR1117" s="5"/>
      <c r="GS1117" s="5"/>
      <c r="GT1117" s="5"/>
      <c r="GU1117" s="5"/>
      <c r="GV1117" s="5"/>
      <c r="GW1117" s="5"/>
      <c r="GX1117" s="5"/>
      <c r="GY1117" s="5"/>
      <c r="GZ1117" s="5"/>
      <c r="HA1117" s="5"/>
      <c r="HB1117" s="5"/>
      <c r="HC1117" s="5"/>
      <c r="HD1117" s="5"/>
      <c r="HE1117" s="5"/>
      <c r="HF1117" s="5"/>
      <c r="HG1117" s="5"/>
      <c r="HH1117" s="5"/>
      <c r="HI1117" s="5"/>
      <c r="HJ1117" s="5"/>
      <c r="HK1117" s="5"/>
      <c r="HL1117" s="5"/>
      <c r="HM1117" s="5"/>
      <c r="HN1117" s="5"/>
      <c r="HO1117" s="5"/>
      <c r="HP1117" s="5"/>
      <c r="HQ1117" s="5"/>
      <c r="HR1117" s="5"/>
      <c r="HS1117" s="5"/>
      <c r="HT1117" s="5"/>
      <c r="HU1117" s="5"/>
      <c r="HV1117" s="5"/>
      <c r="HW1117" s="5"/>
      <c r="HX1117" s="5"/>
      <c r="HY1117" s="5"/>
      <c r="HZ1117" s="5"/>
      <c r="IA1117" s="5"/>
      <c r="IB1117" s="5"/>
      <c r="IC1117" s="5"/>
      <c r="ID1117" s="5"/>
      <c r="IE1117" s="5"/>
      <c r="IF1117" s="5"/>
      <c r="IG1117" s="5"/>
      <c r="IH1117" s="5"/>
      <c r="II1117" s="5"/>
      <c r="IJ1117" s="5"/>
      <c r="IK1117" s="5"/>
      <c r="IL1117" s="5"/>
      <c r="IM1117" s="5"/>
      <c r="IN1117" s="5"/>
      <c r="IO1117" s="5"/>
      <c r="IP1117" s="5"/>
      <c r="IQ1117" s="5"/>
      <c r="IR1117" s="5"/>
      <c r="IS1117" s="5"/>
      <c r="IT1117" s="5"/>
      <c r="IU1117" s="5"/>
      <c r="IV1117" s="5"/>
    </row>
    <row r="1119" spans="1:256" s="210" customFormat="1">
      <c r="A1119" s="122"/>
      <c r="B1119" s="116"/>
      <c r="C1119" s="117"/>
      <c r="D1119" s="118"/>
      <c r="E1119" s="119"/>
      <c r="F1119" s="120"/>
      <c r="G1119" s="121"/>
      <c r="H1119" s="6"/>
      <c r="I1119" s="40"/>
      <c r="J1119" s="41"/>
      <c r="K1119" s="42"/>
      <c r="L1119" s="38"/>
      <c r="N1119" s="39"/>
      <c r="O1119" s="39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  <c r="BG1119" s="5"/>
      <c r="BH1119" s="5"/>
      <c r="BI1119" s="5"/>
      <c r="BJ1119" s="5"/>
      <c r="BK1119" s="5"/>
      <c r="BL1119" s="5"/>
      <c r="BM1119" s="5"/>
      <c r="BN1119" s="5"/>
      <c r="BO1119" s="5"/>
      <c r="BP1119" s="5"/>
      <c r="BQ1119" s="5"/>
      <c r="BR1119" s="5"/>
      <c r="BS1119" s="5"/>
      <c r="BT1119" s="5"/>
      <c r="BU1119" s="5"/>
      <c r="BV1119" s="5"/>
      <c r="BW1119" s="5"/>
      <c r="BX1119" s="5"/>
      <c r="BY1119" s="5"/>
      <c r="BZ1119" s="5"/>
      <c r="CA1119" s="5"/>
      <c r="CB1119" s="5"/>
      <c r="CC1119" s="5"/>
      <c r="CD1119" s="5"/>
      <c r="CE1119" s="5"/>
      <c r="CF1119" s="5"/>
      <c r="CG1119" s="5"/>
      <c r="CH1119" s="5"/>
      <c r="CI1119" s="5"/>
      <c r="CJ1119" s="5"/>
      <c r="CK1119" s="5"/>
      <c r="CL1119" s="5"/>
      <c r="CM1119" s="5"/>
      <c r="CN1119" s="5"/>
      <c r="CO1119" s="5"/>
      <c r="CP1119" s="5"/>
      <c r="CQ1119" s="5"/>
      <c r="CR1119" s="5"/>
      <c r="CS1119" s="5"/>
      <c r="CT1119" s="5"/>
      <c r="CU1119" s="5"/>
      <c r="CV1119" s="5"/>
      <c r="CW1119" s="5"/>
      <c r="CX1119" s="5"/>
      <c r="CY1119" s="5"/>
      <c r="CZ1119" s="5"/>
      <c r="DA1119" s="5"/>
      <c r="DB1119" s="5"/>
      <c r="DC1119" s="5"/>
      <c r="DD1119" s="5"/>
      <c r="DE1119" s="5"/>
      <c r="DF1119" s="5"/>
      <c r="DG1119" s="5"/>
      <c r="DH1119" s="5"/>
      <c r="DI1119" s="5"/>
      <c r="DJ1119" s="5"/>
      <c r="DK1119" s="5"/>
      <c r="DL1119" s="5"/>
      <c r="DM1119" s="5"/>
      <c r="DN1119" s="5"/>
      <c r="DO1119" s="5"/>
      <c r="DP1119" s="5"/>
      <c r="DQ1119" s="5"/>
      <c r="DR1119" s="5"/>
      <c r="DS1119" s="5"/>
      <c r="DT1119" s="5"/>
      <c r="DU1119" s="5"/>
      <c r="DV1119" s="5"/>
      <c r="DW1119" s="5"/>
      <c r="DX1119" s="5"/>
      <c r="DY1119" s="5"/>
      <c r="DZ1119" s="5"/>
      <c r="EA1119" s="5"/>
      <c r="EB1119" s="5"/>
      <c r="EC1119" s="5"/>
      <c r="ED1119" s="5"/>
      <c r="EE1119" s="5"/>
      <c r="EF1119" s="5"/>
      <c r="EG1119" s="5"/>
      <c r="EH1119" s="5"/>
      <c r="EI1119" s="5"/>
      <c r="EJ1119" s="5"/>
      <c r="EK1119" s="5"/>
      <c r="EL1119" s="5"/>
      <c r="EM1119" s="5"/>
      <c r="EN1119" s="5"/>
      <c r="EO1119" s="5"/>
      <c r="EP1119" s="5"/>
      <c r="EQ1119" s="5"/>
      <c r="ER1119" s="5"/>
      <c r="ES1119" s="5"/>
      <c r="ET1119" s="5"/>
      <c r="EU1119" s="5"/>
      <c r="EV1119" s="5"/>
      <c r="EW1119" s="5"/>
      <c r="EX1119" s="5"/>
      <c r="EY1119" s="5"/>
      <c r="EZ1119" s="5"/>
      <c r="FA1119" s="5"/>
      <c r="FB1119" s="5"/>
      <c r="FC1119" s="5"/>
      <c r="FD1119" s="5"/>
      <c r="FE1119" s="5"/>
      <c r="FF1119" s="5"/>
      <c r="FG1119" s="5"/>
      <c r="FH1119" s="5"/>
      <c r="FI1119" s="5"/>
      <c r="FJ1119" s="5"/>
      <c r="FK1119" s="5"/>
      <c r="FL1119" s="5"/>
      <c r="FM1119" s="5"/>
      <c r="FN1119" s="5"/>
      <c r="FO1119" s="5"/>
      <c r="FP1119" s="5"/>
      <c r="FQ1119" s="5"/>
      <c r="FR1119" s="5"/>
      <c r="FS1119" s="5"/>
      <c r="FT1119" s="5"/>
      <c r="FU1119" s="5"/>
      <c r="FV1119" s="5"/>
      <c r="FW1119" s="5"/>
      <c r="FX1119" s="5"/>
      <c r="FY1119" s="5"/>
      <c r="FZ1119" s="5"/>
      <c r="GA1119" s="5"/>
      <c r="GB1119" s="5"/>
      <c r="GC1119" s="5"/>
      <c r="GD1119" s="5"/>
      <c r="GE1119" s="5"/>
      <c r="GF1119" s="5"/>
      <c r="GG1119" s="5"/>
      <c r="GH1119" s="5"/>
      <c r="GI1119" s="5"/>
      <c r="GJ1119" s="5"/>
      <c r="GK1119" s="5"/>
      <c r="GL1119" s="5"/>
      <c r="GM1119" s="5"/>
      <c r="GN1119" s="5"/>
      <c r="GO1119" s="5"/>
      <c r="GP1119" s="5"/>
      <c r="GQ1119" s="5"/>
      <c r="GR1119" s="5"/>
      <c r="GS1119" s="5"/>
      <c r="GT1119" s="5"/>
      <c r="GU1119" s="5"/>
      <c r="GV1119" s="5"/>
      <c r="GW1119" s="5"/>
      <c r="GX1119" s="5"/>
      <c r="GY1119" s="5"/>
      <c r="GZ1119" s="5"/>
      <c r="HA1119" s="5"/>
      <c r="HB1119" s="5"/>
      <c r="HC1119" s="5"/>
      <c r="HD1119" s="5"/>
      <c r="HE1119" s="5"/>
      <c r="HF1119" s="5"/>
      <c r="HG1119" s="5"/>
      <c r="HH1119" s="5"/>
      <c r="HI1119" s="5"/>
      <c r="HJ1119" s="5"/>
      <c r="HK1119" s="5"/>
      <c r="HL1119" s="5"/>
      <c r="HM1119" s="5"/>
      <c r="HN1119" s="5"/>
      <c r="HO1119" s="5"/>
      <c r="HP1119" s="5"/>
      <c r="HQ1119" s="5"/>
      <c r="HR1119" s="5"/>
      <c r="HS1119" s="5"/>
      <c r="HT1119" s="5"/>
      <c r="HU1119" s="5"/>
      <c r="HV1119" s="5"/>
      <c r="HW1119" s="5"/>
      <c r="HX1119" s="5"/>
      <c r="HY1119" s="5"/>
      <c r="HZ1119" s="5"/>
      <c r="IA1119" s="5"/>
      <c r="IB1119" s="5"/>
      <c r="IC1119" s="5"/>
      <c r="ID1119" s="5"/>
      <c r="IE1119" s="5"/>
      <c r="IF1119" s="5"/>
      <c r="IG1119" s="5"/>
      <c r="IH1119" s="5"/>
      <c r="II1119" s="5"/>
      <c r="IJ1119" s="5"/>
      <c r="IK1119" s="5"/>
      <c r="IL1119" s="5"/>
      <c r="IM1119" s="5"/>
      <c r="IN1119" s="5"/>
      <c r="IO1119" s="5"/>
      <c r="IP1119" s="5"/>
      <c r="IQ1119" s="5"/>
      <c r="IR1119" s="5"/>
      <c r="IS1119" s="5"/>
      <c r="IT1119" s="5"/>
      <c r="IU1119" s="5"/>
      <c r="IV1119" s="5"/>
    </row>
    <row r="1121" spans="1:256" s="210" customFormat="1">
      <c r="A1121" s="122"/>
      <c r="B1121" s="116"/>
      <c r="C1121" s="117"/>
      <c r="D1121" s="118"/>
      <c r="E1121" s="119"/>
      <c r="F1121" s="120"/>
      <c r="G1121" s="121"/>
      <c r="H1121" s="6"/>
      <c r="I1121" s="40"/>
      <c r="J1121" s="41"/>
      <c r="K1121" s="42"/>
      <c r="L1121" s="38"/>
      <c r="N1121" s="39"/>
      <c r="O1121" s="39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5"/>
      <c r="BG1121" s="5"/>
      <c r="BH1121" s="5"/>
      <c r="BI1121" s="5"/>
      <c r="BJ1121" s="5"/>
      <c r="BK1121" s="5"/>
      <c r="BL1121" s="5"/>
      <c r="BM1121" s="5"/>
      <c r="BN1121" s="5"/>
      <c r="BO1121" s="5"/>
      <c r="BP1121" s="5"/>
      <c r="BQ1121" s="5"/>
      <c r="BR1121" s="5"/>
      <c r="BS1121" s="5"/>
      <c r="BT1121" s="5"/>
      <c r="BU1121" s="5"/>
      <c r="BV1121" s="5"/>
      <c r="BW1121" s="5"/>
      <c r="BX1121" s="5"/>
      <c r="BY1121" s="5"/>
      <c r="BZ1121" s="5"/>
      <c r="CA1121" s="5"/>
      <c r="CB1121" s="5"/>
      <c r="CC1121" s="5"/>
      <c r="CD1121" s="5"/>
      <c r="CE1121" s="5"/>
      <c r="CF1121" s="5"/>
      <c r="CG1121" s="5"/>
      <c r="CH1121" s="5"/>
      <c r="CI1121" s="5"/>
      <c r="CJ1121" s="5"/>
      <c r="CK1121" s="5"/>
      <c r="CL1121" s="5"/>
      <c r="CM1121" s="5"/>
      <c r="CN1121" s="5"/>
      <c r="CO1121" s="5"/>
      <c r="CP1121" s="5"/>
      <c r="CQ1121" s="5"/>
      <c r="CR1121" s="5"/>
      <c r="CS1121" s="5"/>
      <c r="CT1121" s="5"/>
      <c r="CU1121" s="5"/>
      <c r="CV1121" s="5"/>
      <c r="CW1121" s="5"/>
      <c r="CX1121" s="5"/>
      <c r="CY1121" s="5"/>
      <c r="CZ1121" s="5"/>
      <c r="DA1121" s="5"/>
      <c r="DB1121" s="5"/>
      <c r="DC1121" s="5"/>
      <c r="DD1121" s="5"/>
      <c r="DE1121" s="5"/>
      <c r="DF1121" s="5"/>
      <c r="DG1121" s="5"/>
      <c r="DH1121" s="5"/>
      <c r="DI1121" s="5"/>
      <c r="DJ1121" s="5"/>
      <c r="DK1121" s="5"/>
      <c r="DL1121" s="5"/>
      <c r="DM1121" s="5"/>
      <c r="DN1121" s="5"/>
      <c r="DO1121" s="5"/>
      <c r="DP1121" s="5"/>
      <c r="DQ1121" s="5"/>
      <c r="DR1121" s="5"/>
      <c r="DS1121" s="5"/>
      <c r="DT1121" s="5"/>
      <c r="DU1121" s="5"/>
      <c r="DV1121" s="5"/>
      <c r="DW1121" s="5"/>
      <c r="DX1121" s="5"/>
      <c r="DY1121" s="5"/>
      <c r="DZ1121" s="5"/>
      <c r="EA1121" s="5"/>
      <c r="EB1121" s="5"/>
      <c r="EC1121" s="5"/>
      <c r="ED1121" s="5"/>
      <c r="EE1121" s="5"/>
      <c r="EF1121" s="5"/>
      <c r="EG1121" s="5"/>
      <c r="EH1121" s="5"/>
      <c r="EI1121" s="5"/>
      <c r="EJ1121" s="5"/>
      <c r="EK1121" s="5"/>
      <c r="EL1121" s="5"/>
      <c r="EM1121" s="5"/>
      <c r="EN1121" s="5"/>
      <c r="EO1121" s="5"/>
      <c r="EP1121" s="5"/>
      <c r="EQ1121" s="5"/>
      <c r="ER1121" s="5"/>
      <c r="ES1121" s="5"/>
      <c r="ET1121" s="5"/>
      <c r="EU1121" s="5"/>
      <c r="EV1121" s="5"/>
      <c r="EW1121" s="5"/>
      <c r="EX1121" s="5"/>
      <c r="EY1121" s="5"/>
      <c r="EZ1121" s="5"/>
      <c r="FA1121" s="5"/>
      <c r="FB1121" s="5"/>
      <c r="FC1121" s="5"/>
      <c r="FD1121" s="5"/>
      <c r="FE1121" s="5"/>
      <c r="FF1121" s="5"/>
      <c r="FG1121" s="5"/>
      <c r="FH1121" s="5"/>
      <c r="FI1121" s="5"/>
      <c r="FJ1121" s="5"/>
      <c r="FK1121" s="5"/>
      <c r="FL1121" s="5"/>
      <c r="FM1121" s="5"/>
      <c r="FN1121" s="5"/>
      <c r="FO1121" s="5"/>
      <c r="FP1121" s="5"/>
      <c r="FQ1121" s="5"/>
      <c r="FR1121" s="5"/>
      <c r="FS1121" s="5"/>
      <c r="FT1121" s="5"/>
      <c r="FU1121" s="5"/>
      <c r="FV1121" s="5"/>
      <c r="FW1121" s="5"/>
      <c r="FX1121" s="5"/>
      <c r="FY1121" s="5"/>
      <c r="FZ1121" s="5"/>
      <c r="GA1121" s="5"/>
      <c r="GB1121" s="5"/>
      <c r="GC1121" s="5"/>
      <c r="GD1121" s="5"/>
      <c r="GE1121" s="5"/>
      <c r="GF1121" s="5"/>
      <c r="GG1121" s="5"/>
      <c r="GH1121" s="5"/>
      <c r="GI1121" s="5"/>
      <c r="GJ1121" s="5"/>
      <c r="GK1121" s="5"/>
      <c r="GL1121" s="5"/>
      <c r="GM1121" s="5"/>
      <c r="GN1121" s="5"/>
      <c r="GO1121" s="5"/>
      <c r="GP1121" s="5"/>
      <c r="GQ1121" s="5"/>
      <c r="GR1121" s="5"/>
      <c r="GS1121" s="5"/>
      <c r="GT1121" s="5"/>
      <c r="GU1121" s="5"/>
      <c r="GV1121" s="5"/>
      <c r="GW1121" s="5"/>
      <c r="GX1121" s="5"/>
      <c r="GY1121" s="5"/>
      <c r="GZ1121" s="5"/>
      <c r="HA1121" s="5"/>
      <c r="HB1121" s="5"/>
      <c r="HC1121" s="5"/>
      <c r="HD1121" s="5"/>
      <c r="HE1121" s="5"/>
      <c r="HF1121" s="5"/>
      <c r="HG1121" s="5"/>
      <c r="HH1121" s="5"/>
      <c r="HI1121" s="5"/>
      <c r="HJ1121" s="5"/>
      <c r="HK1121" s="5"/>
      <c r="HL1121" s="5"/>
      <c r="HM1121" s="5"/>
      <c r="HN1121" s="5"/>
      <c r="HO1121" s="5"/>
      <c r="HP1121" s="5"/>
      <c r="HQ1121" s="5"/>
      <c r="HR1121" s="5"/>
      <c r="HS1121" s="5"/>
      <c r="HT1121" s="5"/>
      <c r="HU1121" s="5"/>
      <c r="HV1121" s="5"/>
      <c r="HW1121" s="5"/>
      <c r="HX1121" s="5"/>
      <c r="HY1121" s="5"/>
      <c r="HZ1121" s="5"/>
      <c r="IA1121" s="5"/>
      <c r="IB1121" s="5"/>
      <c r="IC1121" s="5"/>
      <c r="ID1121" s="5"/>
      <c r="IE1121" s="5"/>
      <c r="IF1121" s="5"/>
      <c r="IG1121" s="5"/>
      <c r="IH1121" s="5"/>
      <c r="II1121" s="5"/>
      <c r="IJ1121" s="5"/>
      <c r="IK1121" s="5"/>
      <c r="IL1121" s="5"/>
      <c r="IM1121" s="5"/>
      <c r="IN1121" s="5"/>
      <c r="IO1121" s="5"/>
      <c r="IP1121" s="5"/>
      <c r="IQ1121" s="5"/>
      <c r="IR1121" s="5"/>
      <c r="IS1121" s="5"/>
      <c r="IT1121" s="5"/>
      <c r="IU1121" s="5"/>
      <c r="IV1121" s="5"/>
    </row>
    <row r="1123" spans="1:256" s="210" customFormat="1">
      <c r="A1123" s="122"/>
      <c r="B1123" s="116"/>
      <c r="C1123" s="117"/>
      <c r="D1123" s="118"/>
      <c r="E1123" s="119"/>
      <c r="F1123" s="120"/>
      <c r="G1123" s="121"/>
      <c r="H1123" s="6"/>
      <c r="I1123" s="40"/>
      <c r="J1123" s="41"/>
      <c r="K1123" s="42"/>
      <c r="L1123" s="38"/>
      <c r="N1123" s="39"/>
      <c r="O1123" s="39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  <c r="BG1123" s="5"/>
      <c r="BH1123" s="5"/>
      <c r="BI1123" s="5"/>
      <c r="BJ1123" s="5"/>
      <c r="BK1123" s="5"/>
      <c r="BL1123" s="5"/>
      <c r="BM1123" s="5"/>
      <c r="BN1123" s="5"/>
      <c r="BO1123" s="5"/>
      <c r="BP1123" s="5"/>
      <c r="BQ1123" s="5"/>
      <c r="BR1123" s="5"/>
      <c r="BS1123" s="5"/>
      <c r="BT1123" s="5"/>
      <c r="BU1123" s="5"/>
      <c r="BV1123" s="5"/>
      <c r="BW1123" s="5"/>
      <c r="BX1123" s="5"/>
      <c r="BY1123" s="5"/>
      <c r="BZ1123" s="5"/>
      <c r="CA1123" s="5"/>
      <c r="CB1123" s="5"/>
      <c r="CC1123" s="5"/>
      <c r="CD1123" s="5"/>
      <c r="CE1123" s="5"/>
      <c r="CF1123" s="5"/>
      <c r="CG1123" s="5"/>
      <c r="CH1123" s="5"/>
      <c r="CI1123" s="5"/>
      <c r="CJ1123" s="5"/>
      <c r="CK1123" s="5"/>
      <c r="CL1123" s="5"/>
      <c r="CM1123" s="5"/>
      <c r="CN1123" s="5"/>
      <c r="CO1123" s="5"/>
      <c r="CP1123" s="5"/>
      <c r="CQ1123" s="5"/>
      <c r="CR1123" s="5"/>
      <c r="CS1123" s="5"/>
      <c r="CT1123" s="5"/>
      <c r="CU1123" s="5"/>
      <c r="CV1123" s="5"/>
      <c r="CW1123" s="5"/>
      <c r="CX1123" s="5"/>
      <c r="CY1123" s="5"/>
      <c r="CZ1123" s="5"/>
      <c r="DA1123" s="5"/>
      <c r="DB1123" s="5"/>
      <c r="DC1123" s="5"/>
      <c r="DD1123" s="5"/>
      <c r="DE1123" s="5"/>
      <c r="DF1123" s="5"/>
      <c r="DG1123" s="5"/>
      <c r="DH1123" s="5"/>
      <c r="DI1123" s="5"/>
      <c r="DJ1123" s="5"/>
      <c r="DK1123" s="5"/>
      <c r="DL1123" s="5"/>
      <c r="DM1123" s="5"/>
      <c r="DN1123" s="5"/>
      <c r="DO1123" s="5"/>
      <c r="DP1123" s="5"/>
      <c r="DQ1123" s="5"/>
      <c r="DR1123" s="5"/>
      <c r="DS1123" s="5"/>
      <c r="DT1123" s="5"/>
      <c r="DU1123" s="5"/>
      <c r="DV1123" s="5"/>
      <c r="DW1123" s="5"/>
      <c r="DX1123" s="5"/>
      <c r="DY1123" s="5"/>
      <c r="DZ1123" s="5"/>
      <c r="EA1123" s="5"/>
      <c r="EB1123" s="5"/>
      <c r="EC1123" s="5"/>
      <c r="ED1123" s="5"/>
      <c r="EE1123" s="5"/>
      <c r="EF1123" s="5"/>
      <c r="EG1123" s="5"/>
      <c r="EH1123" s="5"/>
      <c r="EI1123" s="5"/>
      <c r="EJ1123" s="5"/>
      <c r="EK1123" s="5"/>
      <c r="EL1123" s="5"/>
      <c r="EM1123" s="5"/>
      <c r="EN1123" s="5"/>
      <c r="EO1123" s="5"/>
      <c r="EP1123" s="5"/>
      <c r="EQ1123" s="5"/>
      <c r="ER1123" s="5"/>
      <c r="ES1123" s="5"/>
      <c r="ET1123" s="5"/>
      <c r="EU1123" s="5"/>
      <c r="EV1123" s="5"/>
      <c r="EW1123" s="5"/>
      <c r="EX1123" s="5"/>
      <c r="EY1123" s="5"/>
      <c r="EZ1123" s="5"/>
      <c r="FA1123" s="5"/>
      <c r="FB1123" s="5"/>
      <c r="FC1123" s="5"/>
      <c r="FD1123" s="5"/>
      <c r="FE1123" s="5"/>
      <c r="FF1123" s="5"/>
      <c r="FG1123" s="5"/>
      <c r="FH1123" s="5"/>
      <c r="FI1123" s="5"/>
      <c r="FJ1123" s="5"/>
      <c r="FK1123" s="5"/>
      <c r="FL1123" s="5"/>
      <c r="FM1123" s="5"/>
      <c r="FN1123" s="5"/>
      <c r="FO1123" s="5"/>
      <c r="FP1123" s="5"/>
      <c r="FQ1123" s="5"/>
      <c r="FR1123" s="5"/>
      <c r="FS1123" s="5"/>
      <c r="FT1123" s="5"/>
      <c r="FU1123" s="5"/>
      <c r="FV1123" s="5"/>
      <c r="FW1123" s="5"/>
      <c r="FX1123" s="5"/>
      <c r="FY1123" s="5"/>
      <c r="FZ1123" s="5"/>
      <c r="GA1123" s="5"/>
      <c r="GB1123" s="5"/>
      <c r="GC1123" s="5"/>
      <c r="GD1123" s="5"/>
      <c r="GE1123" s="5"/>
      <c r="GF1123" s="5"/>
      <c r="GG1123" s="5"/>
      <c r="GH1123" s="5"/>
      <c r="GI1123" s="5"/>
      <c r="GJ1123" s="5"/>
      <c r="GK1123" s="5"/>
      <c r="GL1123" s="5"/>
      <c r="GM1123" s="5"/>
      <c r="GN1123" s="5"/>
      <c r="GO1123" s="5"/>
      <c r="GP1123" s="5"/>
      <c r="GQ1123" s="5"/>
      <c r="GR1123" s="5"/>
      <c r="GS1123" s="5"/>
      <c r="GT1123" s="5"/>
      <c r="GU1123" s="5"/>
      <c r="GV1123" s="5"/>
      <c r="GW1123" s="5"/>
      <c r="GX1123" s="5"/>
      <c r="GY1123" s="5"/>
      <c r="GZ1123" s="5"/>
      <c r="HA1123" s="5"/>
      <c r="HB1123" s="5"/>
      <c r="HC1123" s="5"/>
      <c r="HD1123" s="5"/>
      <c r="HE1123" s="5"/>
      <c r="HF1123" s="5"/>
      <c r="HG1123" s="5"/>
      <c r="HH1123" s="5"/>
      <c r="HI1123" s="5"/>
      <c r="HJ1123" s="5"/>
      <c r="HK1123" s="5"/>
      <c r="HL1123" s="5"/>
      <c r="HM1123" s="5"/>
      <c r="HN1123" s="5"/>
      <c r="HO1123" s="5"/>
      <c r="HP1123" s="5"/>
      <c r="HQ1123" s="5"/>
      <c r="HR1123" s="5"/>
      <c r="HS1123" s="5"/>
      <c r="HT1123" s="5"/>
      <c r="HU1123" s="5"/>
      <c r="HV1123" s="5"/>
      <c r="HW1123" s="5"/>
      <c r="HX1123" s="5"/>
      <c r="HY1123" s="5"/>
      <c r="HZ1123" s="5"/>
      <c r="IA1123" s="5"/>
      <c r="IB1123" s="5"/>
      <c r="IC1123" s="5"/>
      <c r="ID1123" s="5"/>
      <c r="IE1123" s="5"/>
      <c r="IF1123" s="5"/>
      <c r="IG1123" s="5"/>
      <c r="IH1123" s="5"/>
      <c r="II1123" s="5"/>
      <c r="IJ1123" s="5"/>
      <c r="IK1123" s="5"/>
      <c r="IL1123" s="5"/>
      <c r="IM1123" s="5"/>
      <c r="IN1123" s="5"/>
      <c r="IO1123" s="5"/>
      <c r="IP1123" s="5"/>
      <c r="IQ1123" s="5"/>
      <c r="IR1123" s="5"/>
      <c r="IS1123" s="5"/>
      <c r="IT1123" s="5"/>
      <c r="IU1123" s="5"/>
      <c r="IV1123" s="5"/>
    </row>
    <row r="1125" spans="1:256" s="210" customFormat="1">
      <c r="A1125" s="122"/>
      <c r="B1125" s="116"/>
      <c r="C1125" s="117"/>
      <c r="D1125" s="118"/>
      <c r="E1125" s="119"/>
      <c r="F1125" s="120"/>
      <c r="G1125" s="121"/>
      <c r="H1125" s="6"/>
      <c r="I1125" s="40"/>
      <c r="J1125" s="41"/>
      <c r="K1125" s="42"/>
      <c r="L1125" s="38"/>
      <c r="N1125" s="39"/>
      <c r="O1125" s="39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5"/>
      <c r="BG1125" s="5"/>
      <c r="BH1125" s="5"/>
      <c r="BI1125" s="5"/>
      <c r="BJ1125" s="5"/>
      <c r="BK1125" s="5"/>
      <c r="BL1125" s="5"/>
      <c r="BM1125" s="5"/>
      <c r="BN1125" s="5"/>
      <c r="BO1125" s="5"/>
      <c r="BP1125" s="5"/>
      <c r="BQ1125" s="5"/>
      <c r="BR1125" s="5"/>
      <c r="BS1125" s="5"/>
      <c r="BT1125" s="5"/>
      <c r="BU1125" s="5"/>
      <c r="BV1125" s="5"/>
      <c r="BW1125" s="5"/>
      <c r="BX1125" s="5"/>
      <c r="BY1125" s="5"/>
      <c r="BZ1125" s="5"/>
      <c r="CA1125" s="5"/>
      <c r="CB1125" s="5"/>
      <c r="CC1125" s="5"/>
      <c r="CD1125" s="5"/>
      <c r="CE1125" s="5"/>
      <c r="CF1125" s="5"/>
      <c r="CG1125" s="5"/>
      <c r="CH1125" s="5"/>
      <c r="CI1125" s="5"/>
      <c r="CJ1125" s="5"/>
      <c r="CK1125" s="5"/>
      <c r="CL1125" s="5"/>
      <c r="CM1125" s="5"/>
      <c r="CN1125" s="5"/>
      <c r="CO1125" s="5"/>
      <c r="CP1125" s="5"/>
      <c r="CQ1125" s="5"/>
      <c r="CR1125" s="5"/>
      <c r="CS1125" s="5"/>
      <c r="CT1125" s="5"/>
      <c r="CU1125" s="5"/>
      <c r="CV1125" s="5"/>
      <c r="CW1125" s="5"/>
      <c r="CX1125" s="5"/>
      <c r="CY1125" s="5"/>
      <c r="CZ1125" s="5"/>
      <c r="DA1125" s="5"/>
      <c r="DB1125" s="5"/>
      <c r="DC1125" s="5"/>
      <c r="DD1125" s="5"/>
      <c r="DE1125" s="5"/>
      <c r="DF1125" s="5"/>
      <c r="DG1125" s="5"/>
      <c r="DH1125" s="5"/>
      <c r="DI1125" s="5"/>
      <c r="DJ1125" s="5"/>
      <c r="DK1125" s="5"/>
      <c r="DL1125" s="5"/>
      <c r="DM1125" s="5"/>
      <c r="DN1125" s="5"/>
      <c r="DO1125" s="5"/>
      <c r="DP1125" s="5"/>
      <c r="DQ1125" s="5"/>
      <c r="DR1125" s="5"/>
      <c r="DS1125" s="5"/>
      <c r="DT1125" s="5"/>
      <c r="DU1125" s="5"/>
      <c r="DV1125" s="5"/>
      <c r="DW1125" s="5"/>
      <c r="DX1125" s="5"/>
      <c r="DY1125" s="5"/>
      <c r="DZ1125" s="5"/>
      <c r="EA1125" s="5"/>
      <c r="EB1125" s="5"/>
      <c r="EC1125" s="5"/>
      <c r="ED1125" s="5"/>
      <c r="EE1125" s="5"/>
      <c r="EF1125" s="5"/>
      <c r="EG1125" s="5"/>
      <c r="EH1125" s="5"/>
      <c r="EI1125" s="5"/>
      <c r="EJ1125" s="5"/>
      <c r="EK1125" s="5"/>
      <c r="EL1125" s="5"/>
      <c r="EM1125" s="5"/>
      <c r="EN1125" s="5"/>
      <c r="EO1125" s="5"/>
      <c r="EP1125" s="5"/>
      <c r="EQ1125" s="5"/>
      <c r="ER1125" s="5"/>
      <c r="ES1125" s="5"/>
      <c r="ET1125" s="5"/>
      <c r="EU1125" s="5"/>
      <c r="EV1125" s="5"/>
      <c r="EW1125" s="5"/>
      <c r="EX1125" s="5"/>
      <c r="EY1125" s="5"/>
      <c r="EZ1125" s="5"/>
      <c r="FA1125" s="5"/>
      <c r="FB1125" s="5"/>
      <c r="FC1125" s="5"/>
      <c r="FD1125" s="5"/>
      <c r="FE1125" s="5"/>
      <c r="FF1125" s="5"/>
      <c r="FG1125" s="5"/>
      <c r="FH1125" s="5"/>
      <c r="FI1125" s="5"/>
      <c r="FJ1125" s="5"/>
      <c r="FK1125" s="5"/>
      <c r="FL1125" s="5"/>
      <c r="FM1125" s="5"/>
      <c r="FN1125" s="5"/>
      <c r="FO1125" s="5"/>
      <c r="FP1125" s="5"/>
      <c r="FQ1125" s="5"/>
      <c r="FR1125" s="5"/>
      <c r="FS1125" s="5"/>
      <c r="FT1125" s="5"/>
      <c r="FU1125" s="5"/>
      <c r="FV1125" s="5"/>
      <c r="FW1125" s="5"/>
      <c r="FX1125" s="5"/>
      <c r="FY1125" s="5"/>
      <c r="FZ1125" s="5"/>
      <c r="GA1125" s="5"/>
      <c r="GB1125" s="5"/>
      <c r="GC1125" s="5"/>
      <c r="GD1125" s="5"/>
      <c r="GE1125" s="5"/>
      <c r="GF1125" s="5"/>
      <c r="GG1125" s="5"/>
      <c r="GH1125" s="5"/>
      <c r="GI1125" s="5"/>
      <c r="GJ1125" s="5"/>
      <c r="GK1125" s="5"/>
      <c r="GL1125" s="5"/>
      <c r="GM1125" s="5"/>
      <c r="GN1125" s="5"/>
      <c r="GO1125" s="5"/>
      <c r="GP1125" s="5"/>
      <c r="GQ1125" s="5"/>
      <c r="GR1125" s="5"/>
      <c r="GS1125" s="5"/>
      <c r="GT1125" s="5"/>
      <c r="GU1125" s="5"/>
      <c r="GV1125" s="5"/>
      <c r="GW1125" s="5"/>
      <c r="GX1125" s="5"/>
      <c r="GY1125" s="5"/>
      <c r="GZ1125" s="5"/>
      <c r="HA1125" s="5"/>
      <c r="HB1125" s="5"/>
      <c r="HC1125" s="5"/>
      <c r="HD1125" s="5"/>
      <c r="HE1125" s="5"/>
      <c r="HF1125" s="5"/>
      <c r="HG1125" s="5"/>
      <c r="HH1125" s="5"/>
      <c r="HI1125" s="5"/>
      <c r="HJ1125" s="5"/>
      <c r="HK1125" s="5"/>
      <c r="HL1125" s="5"/>
      <c r="HM1125" s="5"/>
      <c r="HN1125" s="5"/>
      <c r="HO1125" s="5"/>
      <c r="HP1125" s="5"/>
      <c r="HQ1125" s="5"/>
      <c r="HR1125" s="5"/>
      <c r="HS1125" s="5"/>
      <c r="HT1125" s="5"/>
      <c r="HU1125" s="5"/>
      <c r="HV1125" s="5"/>
      <c r="HW1125" s="5"/>
      <c r="HX1125" s="5"/>
      <c r="HY1125" s="5"/>
      <c r="HZ1125" s="5"/>
      <c r="IA1125" s="5"/>
      <c r="IB1125" s="5"/>
      <c r="IC1125" s="5"/>
      <c r="ID1125" s="5"/>
      <c r="IE1125" s="5"/>
      <c r="IF1125" s="5"/>
      <c r="IG1125" s="5"/>
      <c r="IH1125" s="5"/>
      <c r="II1125" s="5"/>
      <c r="IJ1125" s="5"/>
      <c r="IK1125" s="5"/>
      <c r="IL1125" s="5"/>
      <c r="IM1125" s="5"/>
      <c r="IN1125" s="5"/>
      <c r="IO1125" s="5"/>
      <c r="IP1125" s="5"/>
      <c r="IQ1125" s="5"/>
      <c r="IR1125" s="5"/>
      <c r="IS1125" s="5"/>
      <c r="IT1125" s="5"/>
      <c r="IU1125" s="5"/>
      <c r="IV1125" s="5"/>
    </row>
    <row r="1127" spans="1:256" s="210" customFormat="1">
      <c r="A1127" s="122"/>
      <c r="B1127" s="116"/>
      <c r="C1127" s="117"/>
      <c r="D1127" s="118"/>
      <c r="E1127" s="119"/>
      <c r="F1127" s="120"/>
      <c r="G1127" s="121"/>
      <c r="H1127" s="6"/>
      <c r="I1127" s="40"/>
      <c r="J1127" s="41"/>
      <c r="K1127" s="42"/>
      <c r="L1127" s="38"/>
      <c r="N1127" s="39"/>
      <c r="O1127" s="39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5"/>
      <c r="BG1127" s="5"/>
      <c r="BH1127" s="5"/>
      <c r="BI1127" s="5"/>
      <c r="BJ1127" s="5"/>
      <c r="BK1127" s="5"/>
      <c r="BL1127" s="5"/>
      <c r="BM1127" s="5"/>
      <c r="BN1127" s="5"/>
      <c r="BO1127" s="5"/>
      <c r="BP1127" s="5"/>
      <c r="BQ1127" s="5"/>
      <c r="BR1127" s="5"/>
      <c r="BS1127" s="5"/>
      <c r="BT1127" s="5"/>
      <c r="BU1127" s="5"/>
      <c r="BV1127" s="5"/>
      <c r="BW1127" s="5"/>
      <c r="BX1127" s="5"/>
      <c r="BY1127" s="5"/>
      <c r="BZ1127" s="5"/>
      <c r="CA1127" s="5"/>
      <c r="CB1127" s="5"/>
      <c r="CC1127" s="5"/>
      <c r="CD1127" s="5"/>
      <c r="CE1127" s="5"/>
      <c r="CF1127" s="5"/>
      <c r="CG1127" s="5"/>
      <c r="CH1127" s="5"/>
      <c r="CI1127" s="5"/>
      <c r="CJ1127" s="5"/>
      <c r="CK1127" s="5"/>
      <c r="CL1127" s="5"/>
      <c r="CM1127" s="5"/>
      <c r="CN1127" s="5"/>
      <c r="CO1127" s="5"/>
      <c r="CP1127" s="5"/>
      <c r="CQ1127" s="5"/>
      <c r="CR1127" s="5"/>
      <c r="CS1127" s="5"/>
      <c r="CT1127" s="5"/>
      <c r="CU1127" s="5"/>
      <c r="CV1127" s="5"/>
      <c r="CW1127" s="5"/>
      <c r="CX1127" s="5"/>
      <c r="CY1127" s="5"/>
      <c r="CZ1127" s="5"/>
      <c r="DA1127" s="5"/>
      <c r="DB1127" s="5"/>
      <c r="DC1127" s="5"/>
      <c r="DD1127" s="5"/>
      <c r="DE1127" s="5"/>
      <c r="DF1127" s="5"/>
      <c r="DG1127" s="5"/>
      <c r="DH1127" s="5"/>
      <c r="DI1127" s="5"/>
      <c r="DJ1127" s="5"/>
      <c r="DK1127" s="5"/>
      <c r="DL1127" s="5"/>
      <c r="DM1127" s="5"/>
      <c r="DN1127" s="5"/>
      <c r="DO1127" s="5"/>
      <c r="DP1127" s="5"/>
      <c r="DQ1127" s="5"/>
      <c r="DR1127" s="5"/>
      <c r="DS1127" s="5"/>
      <c r="DT1127" s="5"/>
      <c r="DU1127" s="5"/>
      <c r="DV1127" s="5"/>
      <c r="DW1127" s="5"/>
      <c r="DX1127" s="5"/>
      <c r="DY1127" s="5"/>
      <c r="DZ1127" s="5"/>
      <c r="EA1127" s="5"/>
      <c r="EB1127" s="5"/>
      <c r="EC1127" s="5"/>
      <c r="ED1127" s="5"/>
      <c r="EE1127" s="5"/>
      <c r="EF1127" s="5"/>
      <c r="EG1127" s="5"/>
      <c r="EH1127" s="5"/>
      <c r="EI1127" s="5"/>
      <c r="EJ1127" s="5"/>
      <c r="EK1127" s="5"/>
      <c r="EL1127" s="5"/>
      <c r="EM1127" s="5"/>
      <c r="EN1127" s="5"/>
      <c r="EO1127" s="5"/>
      <c r="EP1127" s="5"/>
      <c r="EQ1127" s="5"/>
      <c r="ER1127" s="5"/>
      <c r="ES1127" s="5"/>
      <c r="ET1127" s="5"/>
      <c r="EU1127" s="5"/>
      <c r="EV1127" s="5"/>
      <c r="EW1127" s="5"/>
      <c r="EX1127" s="5"/>
      <c r="EY1127" s="5"/>
      <c r="EZ1127" s="5"/>
      <c r="FA1127" s="5"/>
      <c r="FB1127" s="5"/>
      <c r="FC1127" s="5"/>
      <c r="FD1127" s="5"/>
      <c r="FE1127" s="5"/>
      <c r="FF1127" s="5"/>
      <c r="FG1127" s="5"/>
      <c r="FH1127" s="5"/>
      <c r="FI1127" s="5"/>
      <c r="FJ1127" s="5"/>
      <c r="FK1127" s="5"/>
      <c r="FL1127" s="5"/>
      <c r="FM1127" s="5"/>
      <c r="FN1127" s="5"/>
      <c r="FO1127" s="5"/>
      <c r="FP1127" s="5"/>
      <c r="FQ1127" s="5"/>
      <c r="FR1127" s="5"/>
      <c r="FS1127" s="5"/>
      <c r="FT1127" s="5"/>
      <c r="FU1127" s="5"/>
      <c r="FV1127" s="5"/>
      <c r="FW1127" s="5"/>
      <c r="FX1127" s="5"/>
      <c r="FY1127" s="5"/>
      <c r="FZ1127" s="5"/>
      <c r="GA1127" s="5"/>
      <c r="GB1127" s="5"/>
      <c r="GC1127" s="5"/>
      <c r="GD1127" s="5"/>
      <c r="GE1127" s="5"/>
      <c r="GF1127" s="5"/>
      <c r="GG1127" s="5"/>
      <c r="GH1127" s="5"/>
      <c r="GI1127" s="5"/>
      <c r="GJ1127" s="5"/>
      <c r="GK1127" s="5"/>
      <c r="GL1127" s="5"/>
      <c r="GM1127" s="5"/>
      <c r="GN1127" s="5"/>
      <c r="GO1127" s="5"/>
      <c r="GP1127" s="5"/>
      <c r="GQ1127" s="5"/>
      <c r="GR1127" s="5"/>
      <c r="GS1127" s="5"/>
      <c r="GT1127" s="5"/>
      <c r="GU1127" s="5"/>
      <c r="GV1127" s="5"/>
      <c r="GW1127" s="5"/>
      <c r="GX1127" s="5"/>
      <c r="GY1127" s="5"/>
      <c r="GZ1127" s="5"/>
      <c r="HA1127" s="5"/>
      <c r="HB1127" s="5"/>
      <c r="HC1127" s="5"/>
      <c r="HD1127" s="5"/>
      <c r="HE1127" s="5"/>
      <c r="HF1127" s="5"/>
      <c r="HG1127" s="5"/>
      <c r="HH1127" s="5"/>
      <c r="HI1127" s="5"/>
      <c r="HJ1127" s="5"/>
      <c r="HK1127" s="5"/>
      <c r="HL1127" s="5"/>
      <c r="HM1127" s="5"/>
      <c r="HN1127" s="5"/>
      <c r="HO1127" s="5"/>
      <c r="HP1127" s="5"/>
      <c r="HQ1127" s="5"/>
      <c r="HR1127" s="5"/>
      <c r="HS1127" s="5"/>
      <c r="HT1127" s="5"/>
      <c r="HU1127" s="5"/>
      <c r="HV1127" s="5"/>
      <c r="HW1127" s="5"/>
      <c r="HX1127" s="5"/>
      <c r="HY1127" s="5"/>
      <c r="HZ1127" s="5"/>
      <c r="IA1127" s="5"/>
      <c r="IB1127" s="5"/>
      <c r="IC1127" s="5"/>
      <c r="ID1127" s="5"/>
      <c r="IE1127" s="5"/>
      <c r="IF1127" s="5"/>
      <c r="IG1127" s="5"/>
      <c r="IH1127" s="5"/>
      <c r="II1127" s="5"/>
      <c r="IJ1127" s="5"/>
      <c r="IK1127" s="5"/>
      <c r="IL1127" s="5"/>
      <c r="IM1127" s="5"/>
      <c r="IN1127" s="5"/>
      <c r="IO1127" s="5"/>
      <c r="IP1127" s="5"/>
      <c r="IQ1127" s="5"/>
      <c r="IR1127" s="5"/>
      <c r="IS1127" s="5"/>
      <c r="IT1127" s="5"/>
      <c r="IU1127" s="5"/>
      <c r="IV1127" s="5"/>
    </row>
    <row r="1129" spans="1:256" s="210" customFormat="1">
      <c r="A1129" s="122"/>
      <c r="B1129" s="116"/>
      <c r="C1129" s="117"/>
      <c r="D1129" s="118"/>
      <c r="E1129" s="119"/>
      <c r="F1129" s="120"/>
      <c r="G1129" s="121"/>
      <c r="H1129" s="6"/>
      <c r="I1129" s="40"/>
      <c r="J1129" s="41"/>
      <c r="K1129" s="42"/>
      <c r="L1129" s="38"/>
      <c r="N1129" s="39"/>
      <c r="O1129" s="39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  <c r="BG1129" s="5"/>
      <c r="BH1129" s="5"/>
      <c r="BI1129" s="5"/>
      <c r="BJ1129" s="5"/>
      <c r="BK1129" s="5"/>
      <c r="BL1129" s="5"/>
      <c r="BM1129" s="5"/>
      <c r="BN1129" s="5"/>
      <c r="BO1129" s="5"/>
      <c r="BP1129" s="5"/>
      <c r="BQ1129" s="5"/>
      <c r="BR1129" s="5"/>
      <c r="BS1129" s="5"/>
      <c r="BT1129" s="5"/>
      <c r="BU1129" s="5"/>
      <c r="BV1129" s="5"/>
      <c r="BW1129" s="5"/>
      <c r="BX1129" s="5"/>
      <c r="BY1129" s="5"/>
      <c r="BZ1129" s="5"/>
      <c r="CA1129" s="5"/>
      <c r="CB1129" s="5"/>
      <c r="CC1129" s="5"/>
      <c r="CD1129" s="5"/>
      <c r="CE1129" s="5"/>
      <c r="CF1129" s="5"/>
      <c r="CG1129" s="5"/>
      <c r="CH1129" s="5"/>
      <c r="CI1129" s="5"/>
      <c r="CJ1129" s="5"/>
      <c r="CK1129" s="5"/>
      <c r="CL1129" s="5"/>
      <c r="CM1129" s="5"/>
      <c r="CN1129" s="5"/>
      <c r="CO1129" s="5"/>
      <c r="CP1129" s="5"/>
      <c r="CQ1129" s="5"/>
      <c r="CR1129" s="5"/>
      <c r="CS1129" s="5"/>
      <c r="CT1129" s="5"/>
      <c r="CU1129" s="5"/>
      <c r="CV1129" s="5"/>
      <c r="CW1129" s="5"/>
      <c r="CX1129" s="5"/>
      <c r="CY1129" s="5"/>
      <c r="CZ1129" s="5"/>
      <c r="DA1129" s="5"/>
      <c r="DB1129" s="5"/>
      <c r="DC1129" s="5"/>
      <c r="DD1129" s="5"/>
      <c r="DE1129" s="5"/>
      <c r="DF1129" s="5"/>
      <c r="DG1129" s="5"/>
      <c r="DH1129" s="5"/>
      <c r="DI1129" s="5"/>
      <c r="DJ1129" s="5"/>
      <c r="DK1129" s="5"/>
      <c r="DL1129" s="5"/>
      <c r="DM1129" s="5"/>
      <c r="DN1129" s="5"/>
      <c r="DO1129" s="5"/>
      <c r="DP1129" s="5"/>
      <c r="DQ1129" s="5"/>
      <c r="DR1129" s="5"/>
      <c r="DS1129" s="5"/>
      <c r="DT1129" s="5"/>
      <c r="DU1129" s="5"/>
      <c r="DV1129" s="5"/>
      <c r="DW1129" s="5"/>
      <c r="DX1129" s="5"/>
      <c r="DY1129" s="5"/>
      <c r="DZ1129" s="5"/>
      <c r="EA1129" s="5"/>
      <c r="EB1129" s="5"/>
      <c r="EC1129" s="5"/>
      <c r="ED1129" s="5"/>
      <c r="EE1129" s="5"/>
      <c r="EF1129" s="5"/>
      <c r="EG1129" s="5"/>
      <c r="EH1129" s="5"/>
      <c r="EI1129" s="5"/>
      <c r="EJ1129" s="5"/>
      <c r="EK1129" s="5"/>
      <c r="EL1129" s="5"/>
      <c r="EM1129" s="5"/>
      <c r="EN1129" s="5"/>
      <c r="EO1129" s="5"/>
      <c r="EP1129" s="5"/>
      <c r="EQ1129" s="5"/>
      <c r="ER1129" s="5"/>
      <c r="ES1129" s="5"/>
      <c r="ET1129" s="5"/>
      <c r="EU1129" s="5"/>
      <c r="EV1129" s="5"/>
      <c r="EW1129" s="5"/>
      <c r="EX1129" s="5"/>
      <c r="EY1129" s="5"/>
      <c r="EZ1129" s="5"/>
      <c r="FA1129" s="5"/>
      <c r="FB1129" s="5"/>
      <c r="FC1129" s="5"/>
      <c r="FD1129" s="5"/>
      <c r="FE1129" s="5"/>
      <c r="FF1129" s="5"/>
      <c r="FG1129" s="5"/>
      <c r="FH1129" s="5"/>
      <c r="FI1129" s="5"/>
      <c r="FJ1129" s="5"/>
      <c r="FK1129" s="5"/>
      <c r="FL1129" s="5"/>
      <c r="FM1129" s="5"/>
      <c r="FN1129" s="5"/>
      <c r="FO1129" s="5"/>
      <c r="FP1129" s="5"/>
      <c r="FQ1129" s="5"/>
      <c r="FR1129" s="5"/>
      <c r="FS1129" s="5"/>
      <c r="FT1129" s="5"/>
      <c r="FU1129" s="5"/>
      <c r="FV1129" s="5"/>
      <c r="FW1129" s="5"/>
      <c r="FX1129" s="5"/>
      <c r="FY1129" s="5"/>
      <c r="FZ1129" s="5"/>
      <c r="GA1129" s="5"/>
      <c r="GB1129" s="5"/>
      <c r="GC1129" s="5"/>
      <c r="GD1129" s="5"/>
      <c r="GE1129" s="5"/>
      <c r="GF1129" s="5"/>
      <c r="GG1129" s="5"/>
      <c r="GH1129" s="5"/>
      <c r="GI1129" s="5"/>
      <c r="GJ1129" s="5"/>
      <c r="GK1129" s="5"/>
      <c r="GL1129" s="5"/>
      <c r="GM1129" s="5"/>
      <c r="GN1129" s="5"/>
      <c r="GO1129" s="5"/>
      <c r="GP1129" s="5"/>
      <c r="GQ1129" s="5"/>
      <c r="GR1129" s="5"/>
      <c r="GS1129" s="5"/>
      <c r="GT1129" s="5"/>
      <c r="GU1129" s="5"/>
      <c r="GV1129" s="5"/>
      <c r="GW1129" s="5"/>
      <c r="GX1129" s="5"/>
      <c r="GY1129" s="5"/>
      <c r="GZ1129" s="5"/>
      <c r="HA1129" s="5"/>
      <c r="HB1129" s="5"/>
      <c r="HC1129" s="5"/>
      <c r="HD1129" s="5"/>
      <c r="HE1129" s="5"/>
      <c r="HF1129" s="5"/>
      <c r="HG1129" s="5"/>
      <c r="HH1129" s="5"/>
      <c r="HI1129" s="5"/>
      <c r="HJ1129" s="5"/>
      <c r="HK1129" s="5"/>
      <c r="HL1129" s="5"/>
      <c r="HM1129" s="5"/>
      <c r="HN1129" s="5"/>
      <c r="HO1129" s="5"/>
      <c r="HP1129" s="5"/>
      <c r="HQ1129" s="5"/>
      <c r="HR1129" s="5"/>
      <c r="HS1129" s="5"/>
      <c r="HT1129" s="5"/>
      <c r="HU1129" s="5"/>
      <c r="HV1129" s="5"/>
      <c r="HW1129" s="5"/>
      <c r="HX1129" s="5"/>
      <c r="HY1129" s="5"/>
      <c r="HZ1129" s="5"/>
      <c r="IA1129" s="5"/>
      <c r="IB1129" s="5"/>
      <c r="IC1129" s="5"/>
      <c r="ID1129" s="5"/>
      <c r="IE1129" s="5"/>
      <c r="IF1129" s="5"/>
      <c r="IG1129" s="5"/>
      <c r="IH1129" s="5"/>
      <c r="II1129" s="5"/>
      <c r="IJ1129" s="5"/>
      <c r="IK1129" s="5"/>
      <c r="IL1129" s="5"/>
      <c r="IM1129" s="5"/>
      <c r="IN1129" s="5"/>
      <c r="IO1129" s="5"/>
      <c r="IP1129" s="5"/>
      <c r="IQ1129" s="5"/>
      <c r="IR1129" s="5"/>
      <c r="IS1129" s="5"/>
      <c r="IT1129" s="5"/>
      <c r="IU1129" s="5"/>
      <c r="IV1129" s="5"/>
    </row>
    <row r="1131" spans="1:256" s="210" customFormat="1">
      <c r="A1131" s="122"/>
      <c r="B1131" s="116"/>
      <c r="C1131" s="117"/>
      <c r="D1131" s="118"/>
      <c r="E1131" s="119"/>
      <c r="F1131" s="120"/>
      <c r="G1131" s="121"/>
      <c r="H1131" s="6"/>
      <c r="I1131" s="40"/>
      <c r="J1131" s="41"/>
      <c r="K1131" s="42"/>
      <c r="L1131" s="38"/>
      <c r="N1131" s="39"/>
      <c r="O1131" s="39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  <c r="BG1131" s="5"/>
      <c r="BH1131" s="5"/>
      <c r="BI1131" s="5"/>
      <c r="BJ1131" s="5"/>
      <c r="BK1131" s="5"/>
      <c r="BL1131" s="5"/>
      <c r="BM1131" s="5"/>
      <c r="BN1131" s="5"/>
      <c r="BO1131" s="5"/>
      <c r="BP1131" s="5"/>
      <c r="BQ1131" s="5"/>
      <c r="BR1131" s="5"/>
      <c r="BS1131" s="5"/>
      <c r="BT1131" s="5"/>
      <c r="BU1131" s="5"/>
      <c r="BV1131" s="5"/>
      <c r="BW1131" s="5"/>
      <c r="BX1131" s="5"/>
      <c r="BY1131" s="5"/>
      <c r="BZ1131" s="5"/>
      <c r="CA1131" s="5"/>
      <c r="CB1131" s="5"/>
      <c r="CC1131" s="5"/>
      <c r="CD1131" s="5"/>
      <c r="CE1131" s="5"/>
      <c r="CF1131" s="5"/>
      <c r="CG1131" s="5"/>
      <c r="CH1131" s="5"/>
      <c r="CI1131" s="5"/>
      <c r="CJ1131" s="5"/>
      <c r="CK1131" s="5"/>
      <c r="CL1131" s="5"/>
      <c r="CM1131" s="5"/>
      <c r="CN1131" s="5"/>
      <c r="CO1131" s="5"/>
      <c r="CP1131" s="5"/>
      <c r="CQ1131" s="5"/>
      <c r="CR1131" s="5"/>
      <c r="CS1131" s="5"/>
      <c r="CT1131" s="5"/>
      <c r="CU1131" s="5"/>
      <c r="CV1131" s="5"/>
      <c r="CW1131" s="5"/>
      <c r="CX1131" s="5"/>
      <c r="CY1131" s="5"/>
      <c r="CZ1131" s="5"/>
      <c r="DA1131" s="5"/>
      <c r="DB1131" s="5"/>
      <c r="DC1131" s="5"/>
      <c r="DD1131" s="5"/>
      <c r="DE1131" s="5"/>
      <c r="DF1131" s="5"/>
      <c r="DG1131" s="5"/>
      <c r="DH1131" s="5"/>
      <c r="DI1131" s="5"/>
      <c r="DJ1131" s="5"/>
      <c r="DK1131" s="5"/>
      <c r="DL1131" s="5"/>
      <c r="DM1131" s="5"/>
      <c r="DN1131" s="5"/>
      <c r="DO1131" s="5"/>
      <c r="DP1131" s="5"/>
      <c r="DQ1131" s="5"/>
      <c r="DR1131" s="5"/>
      <c r="DS1131" s="5"/>
      <c r="DT1131" s="5"/>
      <c r="DU1131" s="5"/>
      <c r="DV1131" s="5"/>
      <c r="DW1131" s="5"/>
      <c r="DX1131" s="5"/>
      <c r="DY1131" s="5"/>
      <c r="DZ1131" s="5"/>
      <c r="EA1131" s="5"/>
      <c r="EB1131" s="5"/>
      <c r="EC1131" s="5"/>
      <c r="ED1131" s="5"/>
      <c r="EE1131" s="5"/>
      <c r="EF1131" s="5"/>
      <c r="EG1131" s="5"/>
      <c r="EH1131" s="5"/>
      <c r="EI1131" s="5"/>
      <c r="EJ1131" s="5"/>
      <c r="EK1131" s="5"/>
      <c r="EL1131" s="5"/>
      <c r="EM1131" s="5"/>
      <c r="EN1131" s="5"/>
      <c r="EO1131" s="5"/>
      <c r="EP1131" s="5"/>
      <c r="EQ1131" s="5"/>
      <c r="ER1131" s="5"/>
      <c r="ES1131" s="5"/>
      <c r="ET1131" s="5"/>
      <c r="EU1131" s="5"/>
      <c r="EV1131" s="5"/>
      <c r="EW1131" s="5"/>
      <c r="EX1131" s="5"/>
      <c r="EY1131" s="5"/>
      <c r="EZ1131" s="5"/>
      <c r="FA1131" s="5"/>
      <c r="FB1131" s="5"/>
      <c r="FC1131" s="5"/>
      <c r="FD1131" s="5"/>
      <c r="FE1131" s="5"/>
      <c r="FF1131" s="5"/>
      <c r="FG1131" s="5"/>
      <c r="FH1131" s="5"/>
      <c r="FI1131" s="5"/>
      <c r="FJ1131" s="5"/>
      <c r="FK1131" s="5"/>
      <c r="FL1131" s="5"/>
      <c r="FM1131" s="5"/>
      <c r="FN1131" s="5"/>
      <c r="FO1131" s="5"/>
      <c r="FP1131" s="5"/>
      <c r="FQ1131" s="5"/>
      <c r="FR1131" s="5"/>
      <c r="FS1131" s="5"/>
      <c r="FT1131" s="5"/>
      <c r="FU1131" s="5"/>
      <c r="FV1131" s="5"/>
      <c r="FW1131" s="5"/>
      <c r="FX1131" s="5"/>
      <c r="FY1131" s="5"/>
      <c r="FZ1131" s="5"/>
      <c r="GA1131" s="5"/>
      <c r="GB1131" s="5"/>
      <c r="GC1131" s="5"/>
      <c r="GD1131" s="5"/>
      <c r="GE1131" s="5"/>
      <c r="GF1131" s="5"/>
      <c r="GG1131" s="5"/>
      <c r="GH1131" s="5"/>
      <c r="GI1131" s="5"/>
      <c r="GJ1131" s="5"/>
      <c r="GK1131" s="5"/>
      <c r="GL1131" s="5"/>
      <c r="GM1131" s="5"/>
      <c r="GN1131" s="5"/>
      <c r="GO1131" s="5"/>
      <c r="GP1131" s="5"/>
      <c r="GQ1131" s="5"/>
      <c r="GR1131" s="5"/>
      <c r="GS1131" s="5"/>
      <c r="GT1131" s="5"/>
      <c r="GU1131" s="5"/>
      <c r="GV1131" s="5"/>
      <c r="GW1131" s="5"/>
      <c r="GX1131" s="5"/>
      <c r="GY1131" s="5"/>
      <c r="GZ1131" s="5"/>
      <c r="HA1131" s="5"/>
      <c r="HB1131" s="5"/>
      <c r="HC1131" s="5"/>
      <c r="HD1131" s="5"/>
      <c r="HE1131" s="5"/>
      <c r="HF1131" s="5"/>
      <c r="HG1131" s="5"/>
      <c r="HH1131" s="5"/>
      <c r="HI1131" s="5"/>
      <c r="HJ1131" s="5"/>
      <c r="HK1131" s="5"/>
      <c r="HL1131" s="5"/>
      <c r="HM1131" s="5"/>
      <c r="HN1131" s="5"/>
      <c r="HO1131" s="5"/>
      <c r="HP1131" s="5"/>
      <c r="HQ1131" s="5"/>
      <c r="HR1131" s="5"/>
      <c r="HS1131" s="5"/>
      <c r="HT1131" s="5"/>
      <c r="HU1131" s="5"/>
      <c r="HV1131" s="5"/>
      <c r="HW1131" s="5"/>
      <c r="HX1131" s="5"/>
      <c r="HY1131" s="5"/>
      <c r="HZ1131" s="5"/>
      <c r="IA1131" s="5"/>
      <c r="IB1131" s="5"/>
      <c r="IC1131" s="5"/>
      <c r="ID1131" s="5"/>
      <c r="IE1131" s="5"/>
      <c r="IF1131" s="5"/>
      <c r="IG1131" s="5"/>
      <c r="IH1131" s="5"/>
      <c r="II1131" s="5"/>
      <c r="IJ1131" s="5"/>
      <c r="IK1131" s="5"/>
      <c r="IL1131" s="5"/>
      <c r="IM1131" s="5"/>
      <c r="IN1131" s="5"/>
      <c r="IO1131" s="5"/>
      <c r="IP1131" s="5"/>
      <c r="IQ1131" s="5"/>
      <c r="IR1131" s="5"/>
      <c r="IS1131" s="5"/>
      <c r="IT1131" s="5"/>
      <c r="IU1131" s="5"/>
      <c r="IV1131" s="5"/>
    </row>
    <row r="1132" spans="1:256" s="210" customFormat="1">
      <c r="A1132" s="122"/>
      <c r="B1132" s="116"/>
      <c r="C1132" s="117"/>
      <c r="D1132" s="118"/>
      <c r="E1132" s="119"/>
      <c r="F1132" s="120"/>
      <c r="G1132" s="121"/>
      <c r="H1132" s="6"/>
      <c r="I1132" s="40"/>
      <c r="J1132" s="41"/>
      <c r="K1132" s="42"/>
      <c r="L1132" s="38"/>
      <c r="N1132" s="39"/>
      <c r="O1132" s="39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5"/>
      <c r="BG1132" s="5"/>
      <c r="BH1132" s="5"/>
      <c r="BI1132" s="5"/>
      <c r="BJ1132" s="5"/>
      <c r="BK1132" s="5"/>
      <c r="BL1132" s="5"/>
      <c r="BM1132" s="5"/>
      <c r="BN1132" s="5"/>
      <c r="BO1132" s="5"/>
      <c r="BP1132" s="5"/>
      <c r="BQ1132" s="5"/>
      <c r="BR1132" s="5"/>
      <c r="BS1132" s="5"/>
      <c r="BT1132" s="5"/>
      <c r="BU1132" s="5"/>
      <c r="BV1132" s="5"/>
      <c r="BW1132" s="5"/>
      <c r="BX1132" s="5"/>
      <c r="BY1132" s="5"/>
      <c r="BZ1132" s="5"/>
      <c r="CA1132" s="5"/>
      <c r="CB1132" s="5"/>
      <c r="CC1132" s="5"/>
      <c r="CD1132" s="5"/>
      <c r="CE1132" s="5"/>
      <c r="CF1132" s="5"/>
      <c r="CG1132" s="5"/>
      <c r="CH1132" s="5"/>
      <c r="CI1132" s="5"/>
      <c r="CJ1132" s="5"/>
      <c r="CK1132" s="5"/>
      <c r="CL1132" s="5"/>
      <c r="CM1132" s="5"/>
      <c r="CN1132" s="5"/>
      <c r="CO1132" s="5"/>
      <c r="CP1132" s="5"/>
      <c r="CQ1132" s="5"/>
      <c r="CR1132" s="5"/>
      <c r="CS1132" s="5"/>
      <c r="CT1132" s="5"/>
      <c r="CU1132" s="5"/>
      <c r="CV1132" s="5"/>
      <c r="CW1132" s="5"/>
      <c r="CX1132" s="5"/>
      <c r="CY1132" s="5"/>
      <c r="CZ1132" s="5"/>
      <c r="DA1132" s="5"/>
      <c r="DB1132" s="5"/>
      <c r="DC1132" s="5"/>
      <c r="DD1132" s="5"/>
      <c r="DE1132" s="5"/>
      <c r="DF1132" s="5"/>
      <c r="DG1132" s="5"/>
      <c r="DH1132" s="5"/>
      <c r="DI1132" s="5"/>
      <c r="DJ1132" s="5"/>
      <c r="DK1132" s="5"/>
      <c r="DL1132" s="5"/>
      <c r="DM1132" s="5"/>
      <c r="DN1132" s="5"/>
      <c r="DO1132" s="5"/>
      <c r="DP1132" s="5"/>
      <c r="DQ1132" s="5"/>
      <c r="DR1132" s="5"/>
      <c r="DS1132" s="5"/>
      <c r="DT1132" s="5"/>
      <c r="DU1132" s="5"/>
      <c r="DV1132" s="5"/>
      <c r="DW1132" s="5"/>
      <c r="DX1132" s="5"/>
      <c r="DY1132" s="5"/>
      <c r="DZ1132" s="5"/>
      <c r="EA1132" s="5"/>
      <c r="EB1132" s="5"/>
      <c r="EC1132" s="5"/>
      <c r="ED1132" s="5"/>
      <c r="EE1132" s="5"/>
      <c r="EF1132" s="5"/>
      <c r="EG1132" s="5"/>
      <c r="EH1132" s="5"/>
      <c r="EI1132" s="5"/>
      <c r="EJ1132" s="5"/>
      <c r="EK1132" s="5"/>
      <c r="EL1132" s="5"/>
      <c r="EM1132" s="5"/>
      <c r="EN1132" s="5"/>
      <c r="EO1132" s="5"/>
      <c r="EP1132" s="5"/>
      <c r="EQ1132" s="5"/>
      <c r="ER1132" s="5"/>
      <c r="ES1132" s="5"/>
      <c r="ET1132" s="5"/>
      <c r="EU1132" s="5"/>
      <c r="EV1132" s="5"/>
      <c r="EW1132" s="5"/>
      <c r="EX1132" s="5"/>
      <c r="EY1132" s="5"/>
      <c r="EZ1132" s="5"/>
      <c r="FA1132" s="5"/>
      <c r="FB1132" s="5"/>
      <c r="FC1132" s="5"/>
      <c r="FD1132" s="5"/>
      <c r="FE1132" s="5"/>
      <c r="FF1132" s="5"/>
      <c r="FG1132" s="5"/>
      <c r="FH1132" s="5"/>
      <c r="FI1132" s="5"/>
      <c r="FJ1132" s="5"/>
      <c r="FK1132" s="5"/>
      <c r="FL1132" s="5"/>
      <c r="FM1132" s="5"/>
      <c r="FN1132" s="5"/>
      <c r="FO1132" s="5"/>
      <c r="FP1132" s="5"/>
      <c r="FQ1132" s="5"/>
      <c r="FR1132" s="5"/>
      <c r="FS1132" s="5"/>
      <c r="FT1132" s="5"/>
      <c r="FU1132" s="5"/>
      <c r="FV1132" s="5"/>
      <c r="FW1132" s="5"/>
      <c r="FX1132" s="5"/>
      <c r="FY1132" s="5"/>
      <c r="FZ1132" s="5"/>
      <c r="GA1132" s="5"/>
      <c r="GB1132" s="5"/>
      <c r="GC1132" s="5"/>
      <c r="GD1132" s="5"/>
      <c r="GE1132" s="5"/>
      <c r="GF1132" s="5"/>
      <c r="GG1132" s="5"/>
      <c r="GH1132" s="5"/>
      <c r="GI1132" s="5"/>
      <c r="GJ1132" s="5"/>
      <c r="GK1132" s="5"/>
      <c r="GL1132" s="5"/>
      <c r="GM1132" s="5"/>
      <c r="GN1132" s="5"/>
      <c r="GO1132" s="5"/>
      <c r="GP1132" s="5"/>
      <c r="GQ1132" s="5"/>
      <c r="GR1132" s="5"/>
      <c r="GS1132" s="5"/>
      <c r="GT1132" s="5"/>
      <c r="GU1132" s="5"/>
      <c r="GV1132" s="5"/>
      <c r="GW1132" s="5"/>
      <c r="GX1132" s="5"/>
      <c r="GY1132" s="5"/>
      <c r="GZ1132" s="5"/>
      <c r="HA1132" s="5"/>
      <c r="HB1132" s="5"/>
      <c r="HC1132" s="5"/>
      <c r="HD1132" s="5"/>
      <c r="HE1132" s="5"/>
      <c r="HF1132" s="5"/>
      <c r="HG1132" s="5"/>
      <c r="HH1132" s="5"/>
      <c r="HI1132" s="5"/>
      <c r="HJ1132" s="5"/>
      <c r="HK1132" s="5"/>
      <c r="HL1132" s="5"/>
      <c r="HM1132" s="5"/>
      <c r="HN1132" s="5"/>
      <c r="HO1132" s="5"/>
      <c r="HP1132" s="5"/>
      <c r="HQ1132" s="5"/>
      <c r="HR1132" s="5"/>
      <c r="HS1132" s="5"/>
      <c r="HT1132" s="5"/>
      <c r="HU1132" s="5"/>
      <c r="HV1132" s="5"/>
      <c r="HW1132" s="5"/>
      <c r="HX1132" s="5"/>
      <c r="HY1132" s="5"/>
      <c r="HZ1132" s="5"/>
      <c r="IA1132" s="5"/>
      <c r="IB1132" s="5"/>
      <c r="IC1132" s="5"/>
      <c r="ID1132" s="5"/>
      <c r="IE1132" s="5"/>
      <c r="IF1132" s="5"/>
      <c r="IG1132" s="5"/>
      <c r="IH1132" s="5"/>
      <c r="II1132" s="5"/>
      <c r="IJ1132" s="5"/>
      <c r="IK1132" s="5"/>
      <c r="IL1132" s="5"/>
      <c r="IM1132" s="5"/>
      <c r="IN1132" s="5"/>
      <c r="IO1132" s="5"/>
      <c r="IP1132" s="5"/>
      <c r="IQ1132" s="5"/>
      <c r="IR1132" s="5"/>
      <c r="IS1132" s="5"/>
      <c r="IT1132" s="5"/>
      <c r="IU1132" s="5"/>
      <c r="IV1132" s="5"/>
    </row>
    <row r="1134" spans="1:256" s="210" customFormat="1">
      <c r="A1134" s="122"/>
      <c r="B1134" s="116"/>
      <c r="C1134" s="117"/>
      <c r="D1134" s="118"/>
      <c r="E1134" s="119"/>
      <c r="F1134" s="120"/>
      <c r="G1134" s="121"/>
      <c r="H1134" s="6"/>
      <c r="I1134" s="40"/>
      <c r="J1134" s="41"/>
      <c r="K1134" s="42"/>
      <c r="L1134" s="38"/>
      <c r="N1134" s="39"/>
      <c r="O1134" s="39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5"/>
      <c r="DW1134" s="5"/>
      <c r="DX1134" s="5"/>
      <c r="DY1134" s="5"/>
      <c r="DZ1134" s="5"/>
      <c r="EA1134" s="5"/>
      <c r="EB1134" s="5"/>
      <c r="EC1134" s="5"/>
      <c r="ED1134" s="5"/>
      <c r="EE1134" s="5"/>
      <c r="EF1134" s="5"/>
      <c r="EG1134" s="5"/>
      <c r="EH1134" s="5"/>
      <c r="EI1134" s="5"/>
      <c r="EJ1134" s="5"/>
      <c r="EK1134" s="5"/>
      <c r="EL1134" s="5"/>
      <c r="EM1134" s="5"/>
      <c r="EN1134" s="5"/>
      <c r="EO1134" s="5"/>
      <c r="EP1134" s="5"/>
      <c r="EQ1134" s="5"/>
      <c r="ER1134" s="5"/>
      <c r="ES1134" s="5"/>
      <c r="ET1134" s="5"/>
      <c r="EU1134" s="5"/>
      <c r="EV1134" s="5"/>
      <c r="EW1134" s="5"/>
      <c r="EX1134" s="5"/>
      <c r="EY1134" s="5"/>
      <c r="EZ1134" s="5"/>
      <c r="FA1134" s="5"/>
      <c r="FB1134" s="5"/>
      <c r="FC1134" s="5"/>
      <c r="FD1134" s="5"/>
      <c r="FE1134" s="5"/>
      <c r="FF1134" s="5"/>
      <c r="FG1134" s="5"/>
      <c r="FH1134" s="5"/>
      <c r="FI1134" s="5"/>
      <c r="FJ1134" s="5"/>
      <c r="FK1134" s="5"/>
      <c r="FL1134" s="5"/>
      <c r="FM1134" s="5"/>
      <c r="FN1134" s="5"/>
      <c r="FO1134" s="5"/>
      <c r="FP1134" s="5"/>
      <c r="FQ1134" s="5"/>
      <c r="FR1134" s="5"/>
      <c r="FS1134" s="5"/>
      <c r="FT1134" s="5"/>
      <c r="FU1134" s="5"/>
      <c r="FV1134" s="5"/>
      <c r="FW1134" s="5"/>
      <c r="FX1134" s="5"/>
      <c r="FY1134" s="5"/>
      <c r="FZ1134" s="5"/>
      <c r="GA1134" s="5"/>
      <c r="GB1134" s="5"/>
      <c r="GC1134" s="5"/>
      <c r="GD1134" s="5"/>
      <c r="GE1134" s="5"/>
      <c r="GF1134" s="5"/>
      <c r="GG1134" s="5"/>
      <c r="GH1134" s="5"/>
      <c r="GI1134" s="5"/>
      <c r="GJ1134" s="5"/>
      <c r="GK1134" s="5"/>
      <c r="GL1134" s="5"/>
      <c r="GM1134" s="5"/>
      <c r="GN1134" s="5"/>
      <c r="GO1134" s="5"/>
      <c r="GP1134" s="5"/>
      <c r="GQ1134" s="5"/>
      <c r="GR1134" s="5"/>
      <c r="GS1134" s="5"/>
      <c r="GT1134" s="5"/>
      <c r="GU1134" s="5"/>
      <c r="GV1134" s="5"/>
      <c r="GW1134" s="5"/>
      <c r="GX1134" s="5"/>
      <c r="GY1134" s="5"/>
      <c r="GZ1134" s="5"/>
      <c r="HA1134" s="5"/>
      <c r="HB1134" s="5"/>
      <c r="HC1134" s="5"/>
      <c r="HD1134" s="5"/>
      <c r="HE1134" s="5"/>
      <c r="HF1134" s="5"/>
      <c r="HG1134" s="5"/>
      <c r="HH1134" s="5"/>
      <c r="HI1134" s="5"/>
      <c r="HJ1134" s="5"/>
      <c r="HK1134" s="5"/>
      <c r="HL1134" s="5"/>
      <c r="HM1134" s="5"/>
      <c r="HN1134" s="5"/>
      <c r="HO1134" s="5"/>
      <c r="HP1134" s="5"/>
      <c r="HQ1134" s="5"/>
      <c r="HR1134" s="5"/>
      <c r="HS1134" s="5"/>
      <c r="HT1134" s="5"/>
      <c r="HU1134" s="5"/>
      <c r="HV1134" s="5"/>
      <c r="HW1134" s="5"/>
      <c r="HX1134" s="5"/>
      <c r="HY1134" s="5"/>
      <c r="HZ1134" s="5"/>
      <c r="IA1134" s="5"/>
      <c r="IB1134" s="5"/>
      <c r="IC1134" s="5"/>
      <c r="ID1134" s="5"/>
      <c r="IE1134" s="5"/>
      <c r="IF1134" s="5"/>
      <c r="IG1134" s="5"/>
      <c r="IH1134" s="5"/>
      <c r="II1134" s="5"/>
      <c r="IJ1134" s="5"/>
      <c r="IK1134" s="5"/>
      <c r="IL1134" s="5"/>
      <c r="IM1134" s="5"/>
      <c r="IN1134" s="5"/>
      <c r="IO1134" s="5"/>
      <c r="IP1134" s="5"/>
      <c r="IQ1134" s="5"/>
      <c r="IR1134" s="5"/>
      <c r="IS1134" s="5"/>
      <c r="IT1134" s="5"/>
      <c r="IU1134" s="5"/>
      <c r="IV1134" s="5"/>
    </row>
    <row r="1135" spans="1:256" s="210" customFormat="1">
      <c r="A1135" s="122"/>
      <c r="B1135" s="116"/>
      <c r="C1135" s="117"/>
      <c r="D1135" s="118"/>
      <c r="E1135" s="119"/>
      <c r="F1135" s="120"/>
      <c r="G1135" s="121"/>
      <c r="H1135" s="6"/>
      <c r="I1135" s="40"/>
      <c r="J1135" s="41"/>
      <c r="K1135" s="42"/>
      <c r="L1135" s="38"/>
      <c r="N1135" s="39"/>
      <c r="O1135" s="39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  <c r="BN1135" s="5"/>
      <c r="BO1135" s="5"/>
      <c r="BP1135" s="5"/>
      <c r="BQ1135" s="5"/>
      <c r="BR1135" s="5"/>
      <c r="BS1135" s="5"/>
      <c r="BT1135" s="5"/>
      <c r="BU1135" s="5"/>
      <c r="BV1135" s="5"/>
      <c r="BW1135" s="5"/>
      <c r="BX1135" s="5"/>
      <c r="BY1135" s="5"/>
      <c r="BZ1135" s="5"/>
      <c r="CA1135" s="5"/>
      <c r="CB1135" s="5"/>
      <c r="CC1135" s="5"/>
      <c r="CD1135" s="5"/>
      <c r="CE1135" s="5"/>
      <c r="CF1135" s="5"/>
      <c r="CG1135" s="5"/>
      <c r="CH1135" s="5"/>
      <c r="CI1135" s="5"/>
      <c r="CJ1135" s="5"/>
      <c r="CK1135" s="5"/>
      <c r="CL1135" s="5"/>
      <c r="CM1135" s="5"/>
      <c r="CN1135" s="5"/>
      <c r="CO1135" s="5"/>
      <c r="CP1135" s="5"/>
      <c r="CQ1135" s="5"/>
      <c r="CR1135" s="5"/>
      <c r="CS1135" s="5"/>
      <c r="CT1135" s="5"/>
      <c r="CU1135" s="5"/>
      <c r="CV1135" s="5"/>
      <c r="CW1135" s="5"/>
      <c r="CX1135" s="5"/>
      <c r="CY1135" s="5"/>
      <c r="CZ1135" s="5"/>
      <c r="DA1135" s="5"/>
      <c r="DB1135" s="5"/>
      <c r="DC1135" s="5"/>
      <c r="DD1135" s="5"/>
      <c r="DE1135" s="5"/>
      <c r="DF1135" s="5"/>
      <c r="DG1135" s="5"/>
      <c r="DH1135" s="5"/>
      <c r="DI1135" s="5"/>
      <c r="DJ1135" s="5"/>
      <c r="DK1135" s="5"/>
      <c r="DL1135" s="5"/>
      <c r="DM1135" s="5"/>
      <c r="DN1135" s="5"/>
      <c r="DO1135" s="5"/>
      <c r="DP1135" s="5"/>
      <c r="DQ1135" s="5"/>
      <c r="DR1135" s="5"/>
      <c r="DS1135" s="5"/>
      <c r="DT1135" s="5"/>
      <c r="DU1135" s="5"/>
      <c r="DV1135" s="5"/>
      <c r="DW1135" s="5"/>
      <c r="DX1135" s="5"/>
      <c r="DY1135" s="5"/>
      <c r="DZ1135" s="5"/>
      <c r="EA1135" s="5"/>
      <c r="EB1135" s="5"/>
      <c r="EC1135" s="5"/>
      <c r="ED1135" s="5"/>
      <c r="EE1135" s="5"/>
      <c r="EF1135" s="5"/>
      <c r="EG1135" s="5"/>
      <c r="EH1135" s="5"/>
      <c r="EI1135" s="5"/>
      <c r="EJ1135" s="5"/>
      <c r="EK1135" s="5"/>
      <c r="EL1135" s="5"/>
      <c r="EM1135" s="5"/>
      <c r="EN1135" s="5"/>
      <c r="EO1135" s="5"/>
      <c r="EP1135" s="5"/>
      <c r="EQ1135" s="5"/>
      <c r="ER1135" s="5"/>
      <c r="ES1135" s="5"/>
      <c r="ET1135" s="5"/>
      <c r="EU1135" s="5"/>
      <c r="EV1135" s="5"/>
      <c r="EW1135" s="5"/>
      <c r="EX1135" s="5"/>
      <c r="EY1135" s="5"/>
      <c r="EZ1135" s="5"/>
      <c r="FA1135" s="5"/>
      <c r="FB1135" s="5"/>
      <c r="FC1135" s="5"/>
      <c r="FD1135" s="5"/>
      <c r="FE1135" s="5"/>
      <c r="FF1135" s="5"/>
      <c r="FG1135" s="5"/>
      <c r="FH1135" s="5"/>
      <c r="FI1135" s="5"/>
      <c r="FJ1135" s="5"/>
      <c r="FK1135" s="5"/>
      <c r="FL1135" s="5"/>
      <c r="FM1135" s="5"/>
      <c r="FN1135" s="5"/>
      <c r="FO1135" s="5"/>
      <c r="FP1135" s="5"/>
      <c r="FQ1135" s="5"/>
      <c r="FR1135" s="5"/>
      <c r="FS1135" s="5"/>
      <c r="FT1135" s="5"/>
      <c r="FU1135" s="5"/>
      <c r="FV1135" s="5"/>
      <c r="FW1135" s="5"/>
      <c r="FX1135" s="5"/>
      <c r="FY1135" s="5"/>
      <c r="FZ1135" s="5"/>
      <c r="GA1135" s="5"/>
      <c r="GB1135" s="5"/>
      <c r="GC1135" s="5"/>
      <c r="GD1135" s="5"/>
      <c r="GE1135" s="5"/>
      <c r="GF1135" s="5"/>
      <c r="GG1135" s="5"/>
      <c r="GH1135" s="5"/>
      <c r="GI1135" s="5"/>
      <c r="GJ1135" s="5"/>
      <c r="GK1135" s="5"/>
      <c r="GL1135" s="5"/>
      <c r="GM1135" s="5"/>
      <c r="GN1135" s="5"/>
      <c r="GO1135" s="5"/>
      <c r="GP1135" s="5"/>
      <c r="GQ1135" s="5"/>
      <c r="GR1135" s="5"/>
      <c r="GS1135" s="5"/>
      <c r="GT1135" s="5"/>
      <c r="GU1135" s="5"/>
      <c r="GV1135" s="5"/>
      <c r="GW1135" s="5"/>
      <c r="GX1135" s="5"/>
      <c r="GY1135" s="5"/>
      <c r="GZ1135" s="5"/>
      <c r="HA1135" s="5"/>
      <c r="HB1135" s="5"/>
      <c r="HC1135" s="5"/>
      <c r="HD1135" s="5"/>
      <c r="HE1135" s="5"/>
      <c r="HF1135" s="5"/>
      <c r="HG1135" s="5"/>
      <c r="HH1135" s="5"/>
      <c r="HI1135" s="5"/>
      <c r="HJ1135" s="5"/>
      <c r="HK1135" s="5"/>
      <c r="HL1135" s="5"/>
      <c r="HM1135" s="5"/>
      <c r="HN1135" s="5"/>
      <c r="HO1135" s="5"/>
      <c r="HP1135" s="5"/>
      <c r="HQ1135" s="5"/>
      <c r="HR1135" s="5"/>
      <c r="HS1135" s="5"/>
      <c r="HT1135" s="5"/>
      <c r="HU1135" s="5"/>
      <c r="HV1135" s="5"/>
      <c r="HW1135" s="5"/>
      <c r="HX1135" s="5"/>
      <c r="HY1135" s="5"/>
      <c r="HZ1135" s="5"/>
      <c r="IA1135" s="5"/>
      <c r="IB1135" s="5"/>
      <c r="IC1135" s="5"/>
      <c r="ID1135" s="5"/>
      <c r="IE1135" s="5"/>
      <c r="IF1135" s="5"/>
      <c r="IG1135" s="5"/>
      <c r="IH1135" s="5"/>
      <c r="II1135" s="5"/>
      <c r="IJ1135" s="5"/>
      <c r="IK1135" s="5"/>
      <c r="IL1135" s="5"/>
      <c r="IM1135" s="5"/>
      <c r="IN1135" s="5"/>
      <c r="IO1135" s="5"/>
      <c r="IP1135" s="5"/>
      <c r="IQ1135" s="5"/>
      <c r="IR1135" s="5"/>
      <c r="IS1135" s="5"/>
      <c r="IT1135" s="5"/>
      <c r="IU1135" s="5"/>
      <c r="IV1135" s="5"/>
    </row>
    <row r="1137" spans="1:256" s="210" customFormat="1">
      <c r="A1137" s="122"/>
      <c r="B1137" s="116"/>
      <c r="C1137" s="117"/>
      <c r="D1137" s="118"/>
      <c r="E1137" s="119"/>
      <c r="F1137" s="120"/>
      <c r="G1137" s="121"/>
      <c r="H1137" s="6"/>
      <c r="I1137" s="40"/>
      <c r="J1137" s="41"/>
      <c r="K1137" s="42"/>
      <c r="L1137" s="38"/>
      <c r="N1137" s="39"/>
      <c r="O1137" s="39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  <c r="BN1137" s="5"/>
      <c r="BO1137" s="5"/>
      <c r="BP1137" s="5"/>
      <c r="BQ1137" s="5"/>
      <c r="BR1137" s="5"/>
      <c r="BS1137" s="5"/>
      <c r="BT1137" s="5"/>
      <c r="BU1137" s="5"/>
      <c r="BV1137" s="5"/>
      <c r="BW1137" s="5"/>
      <c r="BX1137" s="5"/>
      <c r="BY1137" s="5"/>
      <c r="BZ1137" s="5"/>
      <c r="CA1137" s="5"/>
      <c r="CB1137" s="5"/>
      <c r="CC1137" s="5"/>
      <c r="CD1137" s="5"/>
      <c r="CE1137" s="5"/>
      <c r="CF1137" s="5"/>
      <c r="CG1137" s="5"/>
      <c r="CH1137" s="5"/>
      <c r="CI1137" s="5"/>
      <c r="CJ1137" s="5"/>
      <c r="CK1137" s="5"/>
      <c r="CL1137" s="5"/>
      <c r="CM1137" s="5"/>
      <c r="CN1137" s="5"/>
      <c r="CO1137" s="5"/>
      <c r="CP1137" s="5"/>
      <c r="CQ1137" s="5"/>
      <c r="CR1137" s="5"/>
      <c r="CS1137" s="5"/>
      <c r="CT1137" s="5"/>
      <c r="CU1137" s="5"/>
      <c r="CV1137" s="5"/>
      <c r="CW1137" s="5"/>
      <c r="CX1137" s="5"/>
      <c r="CY1137" s="5"/>
      <c r="CZ1137" s="5"/>
      <c r="DA1137" s="5"/>
      <c r="DB1137" s="5"/>
      <c r="DC1137" s="5"/>
      <c r="DD1137" s="5"/>
      <c r="DE1137" s="5"/>
      <c r="DF1137" s="5"/>
      <c r="DG1137" s="5"/>
      <c r="DH1137" s="5"/>
      <c r="DI1137" s="5"/>
      <c r="DJ1137" s="5"/>
      <c r="DK1137" s="5"/>
      <c r="DL1137" s="5"/>
      <c r="DM1137" s="5"/>
      <c r="DN1137" s="5"/>
      <c r="DO1137" s="5"/>
      <c r="DP1137" s="5"/>
      <c r="DQ1137" s="5"/>
      <c r="DR1137" s="5"/>
      <c r="DS1137" s="5"/>
      <c r="DT1137" s="5"/>
      <c r="DU1137" s="5"/>
      <c r="DV1137" s="5"/>
      <c r="DW1137" s="5"/>
      <c r="DX1137" s="5"/>
      <c r="DY1137" s="5"/>
      <c r="DZ1137" s="5"/>
      <c r="EA1137" s="5"/>
      <c r="EB1137" s="5"/>
      <c r="EC1137" s="5"/>
      <c r="ED1137" s="5"/>
      <c r="EE1137" s="5"/>
      <c r="EF1137" s="5"/>
      <c r="EG1137" s="5"/>
      <c r="EH1137" s="5"/>
      <c r="EI1137" s="5"/>
      <c r="EJ1137" s="5"/>
      <c r="EK1137" s="5"/>
      <c r="EL1137" s="5"/>
      <c r="EM1137" s="5"/>
      <c r="EN1137" s="5"/>
      <c r="EO1137" s="5"/>
      <c r="EP1137" s="5"/>
      <c r="EQ1137" s="5"/>
      <c r="ER1137" s="5"/>
      <c r="ES1137" s="5"/>
      <c r="ET1137" s="5"/>
      <c r="EU1137" s="5"/>
      <c r="EV1137" s="5"/>
      <c r="EW1137" s="5"/>
      <c r="EX1137" s="5"/>
      <c r="EY1137" s="5"/>
      <c r="EZ1137" s="5"/>
      <c r="FA1137" s="5"/>
      <c r="FB1137" s="5"/>
      <c r="FC1137" s="5"/>
      <c r="FD1137" s="5"/>
      <c r="FE1137" s="5"/>
      <c r="FF1137" s="5"/>
      <c r="FG1137" s="5"/>
      <c r="FH1137" s="5"/>
      <c r="FI1137" s="5"/>
      <c r="FJ1137" s="5"/>
      <c r="FK1137" s="5"/>
      <c r="FL1137" s="5"/>
      <c r="FM1137" s="5"/>
      <c r="FN1137" s="5"/>
      <c r="FO1137" s="5"/>
      <c r="FP1137" s="5"/>
      <c r="FQ1137" s="5"/>
      <c r="FR1137" s="5"/>
      <c r="FS1137" s="5"/>
      <c r="FT1137" s="5"/>
      <c r="FU1137" s="5"/>
      <c r="FV1137" s="5"/>
      <c r="FW1137" s="5"/>
      <c r="FX1137" s="5"/>
      <c r="FY1137" s="5"/>
      <c r="FZ1137" s="5"/>
      <c r="GA1137" s="5"/>
      <c r="GB1137" s="5"/>
      <c r="GC1137" s="5"/>
      <c r="GD1137" s="5"/>
      <c r="GE1137" s="5"/>
      <c r="GF1137" s="5"/>
      <c r="GG1137" s="5"/>
      <c r="GH1137" s="5"/>
      <c r="GI1137" s="5"/>
      <c r="GJ1137" s="5"/>
      <c r="GK1137" s="5"/>
      <c r="GL1137" s="5"/>
      <c r="GM1137" s="5"/>
      <c r="GN1137" s="5"/>
      <c r="GO1137" s="5"/>
      <c r="GP1137" s="5"/>
      <c r="GQ1137" s="5"/>
      <c r="GR1137" s="5"/>
      <c r="GS1137" s="5"/>
      <c r="GT1137" s="5"/>
      <c r="GU1137" s="5"/>
      <c r="GV1137" s="5"/>
      <c r="GW1137" s="5"/>
      <c r="GX1137" s="5"/>
      <c r="GY1137" s="5"/>
      <c r="GZ1137" s="5"/>
      <c r="HA1137" s="5"/>
      <c r="HB1137" s="5"/>
      <c r="HC1137" s="5"/>
      <c r="HD1137" s="5"/>
      <c r="HE1137" s="5"/>
      <c r="HF1137" s="5"/>
      <c r="HG1137" s="5"/>
      <c r="HH1137" s="5"/>
      <c r="HI1137" s="5"/>
      <c r="HJ1137" s="5"/>
      <c r="HK1137" s="5"/>
      <c r="HL1137" s="5"/>
      <c r="HM1137" s="5"/>
      <c r="HN1137" s="5"/>
      <c r="HO1137" s="5"/>
      <c r="HP1137" s="5"/>
      <c r="HQ1137" s="5"/>
      <c r="HR1137" s="5"/>
      <c r="HS1137" s="5"/>
      <c r="HT1137" s="5"/>
      <c r="HU1137" s="5"/>
      <c r="HV1137" s="5"/>
      <c r="HW1137" s="5"/>
      <c r="HX1137" s="5"/>
      <c r="HY1137" s="5"/>
      <c r="HZ1137" s="5"/>
      <c r="IA1137" s="5"/>
      <c r="IB1137" s="5"/>
      <c r="IC1137" s="5"/>
      <c r="ID1137" s="5"/>
      <c r="IE1137" s="5"/>
      <c r="IF1137" s="5"/>
      <c r="IG1137" s="5"/>
      <c r="IH1137" s="5"/>
      <c r="II1137" s="5"/>
      <c r="IJ1137" s="5"/>
      <c r="IK1137" s="5"/>
      <c r="IL1137" s="5"/>
      <c r="IM1137" s="5"/>
      <c r="IN1137" s="5"/>
      <c r="IO1137" s="5"/>
      <c r="IP1137" s="5"/>
      <c r="IQ1137" s="5"/>
      <c r="IR1137" s="5"/>
      <c r="IS1137" s="5"/>
      <c r="IT1137" s="5"/>
      <c r="IU1137" s="5"/>
      <c r="IV1137" s="5"/>
    </row>
    <row r="1139" spans="1:256" s="210" customFormat="1">
      <c r="A1139" s="122"/>
      <c r="B1139" s="116"/>
      <c r="C1139" s="117"/>
      <c r="D1139" s="118"/>
      <c r="E1139" s="119"/>
      <c r="F1139" s="120"/>
      <c r="G1139" s="121"/>
      <c r="H1139" s="6"/>
      <c r="I1139" s="40"/>
      <c r="J1139" s="41"/>
      <c r="K1139" s="42"/>
      <c r="L1139" s="38"/>
      <c r="N1139" s="39"/>
      <c r="O1139" s="39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/>
      <c r="BI1139" s="5"/>
      <c r="BJ1139" s="5"/>
      <c r="BK1139" s="5"/>
      <c r="BL1139" s="5"/>
      <c r="BM1139" s="5"/>
      <c r="BN1139" s="5"/>
      <c r="BO1139" s="5"/>
      <c r="BP1139" s="5"/>
      <c r="BQ1139" s="5"/>
      <c r="BR1139" s="5"/>
      <c r="BS1139" s="5"/>
      <c r="BT1139" s="5"/>
      <c r="BU1139" s="5"/>
      <c r="BV1139" s="5"/>
      <c r="BW1139" s="5"/>
      <c r="BX1139" s="5"/>
      <c r="BY1139" s="5"/>
      <c r="BZ1139" s="5"/>
      <c r="CA1139" s="5"/>
      <c r="CB1139" s="5"/>
      <c r="CC1139" s="5"/>
      <c r="CD1139" s="5"/>
      <c r="CE1139" s="5"/>
      <c r="CF1139" s="5"/>
      <c r="CG1139" s="5"/>
      <c r="CH1139" s="5"/>
      <c r="CI1139" s="5"/>
      <c r="CJ1139" s="5"/>
      <c r="CK1139" s="5"/>
      <c r="CL1139" s="5"/>
      <c r="CM1139" s="5"/>
      <c r="CN1139" s="5"/>
      <c r="CO1139" s="5"/>
      <c r="CP1139" s="5"/>
      <c r="CQ1139" s="5"/>
      <c r="CR1139" s="5"/>
      <c r="CS1139" s="5"/>
      <c r="CT1139" s="5"/>
      <c r="CU1139" s="5"/>
      <c r="CV1139" s="5"/>
      <c r="CW1139" s="5"/>
      <c r="CX1139" s="5"/>
      <c r="CY1139" s="5"/>
      <c r="CZ1139" s="5"/>
      <c r="DA1139" s="5"/>
      <c r="DB1139" s="5"/>
      <c r="DC1139" s="5"/>
      <c r="DD1139" s="5"/>
      <c r="DE1139" s="5"/>
      <c r="DF1139" s="5"/>
      <c r="DG1139" s="5"/>
      <c r="DH1139" s="5"/>
      <c r="DI1139" s="5"/>
      <c r="DJ1139" s="5"/>
      <c r="DK1139" s="5"/>
      <c r="DL1139" s="5"/>
      <c r="DM1139" s="5"/>
      <c r="DN1139" s="5"/>
      <c r="DO1139" s="5"/>
      <c r="DP1139" s="5"/>
      <c r="DQ1139" s="5"/>
      <c r="DR1139" s="5"/>
      <c r="DS1139" s="5"/>
      <c r="DT1139" s="5"/>
      <c r="DU1139" s="5"/>
      <c r="DV1139" s="5"/>
      <c r="DW1139" s="5"/>
      <c r="DX1139" s="5"/>
      <c r="DY1139" s="5"/>
      <c r="DZ1139" s="5"/>
      <c r="EA1139" s="5"/>
      <c r="EB1139" s="5"/>
      <c r="EC1139" s="5"/>
      <c r="ED1139" s="5"/>
      <c r="EE1139" s="5"/>
      <c r="EF1139" s="5"/>
      <c r="EG1139" s="5"/>
      <c r="EH1139" s="5"/>
      <c r="EI1139" s="5"/>
      <c r="EJ1139" s="5"/>
      <c r="EK1139" s="5"/>
      <c r="EL1139" s="5"/>
      <c r="EM1139" s="5"/>
      <c r="EN1139" s="5"/>
      <c r="EO1139" s="5"/>
      <c r="EP1139" s="5"/>
      <c r="EQ1139" s="5"/>
      <c r="ER1139" s="5"/>
      <c r="ES1139" s="5"/>
      <c r="ET1139" s="5"/>
      <c r="EU1139" s="5"/>
      <c r="EV1139" s="5"/>
      <c r="EW1139" s="5"/>
      <c r="EX1139" s="5"/>
      <c r="EY1139" s="5"/>
      <c r="EZ1139" s="5"/>
      <c r="FA1139" s="5"/>
      <c r="FB1139" s="5"/>
      <c r="FC1139" s="5"/>
      <c r="FD1139" s="5"/>
      <c r="FE1139" s="5"/>
      <c r="FF1139" s="5"/>
      <c r="FG1139" s="5"/>
      <c r="FH1139" s="5"/>
      <c r="FI1139" s="5"/>
      <c r="FJ1139" s="5"/>
      <c r="FK1139" s="5"/>
      <c r="FL1139" s="5"/>
      <c r="FM1139" s="5"/>
      <c r="FN1139" s="5"/>
      <c r="FO1139" s="5"/>
      <c r="FP1139" s="5"/>
      <c r="FQ1139" s="5"/>
      <c r="FR1139" s="5"/>
      <c r="FS1139" s="5"/>
      <c r="FT1139" s="5"/>
      <c r="FU1139" s="5"/>
      <c r="FV1139" s="5"/>
      <c r="FW1139" s="5"/>
      <c r="FX1139" s="5"/>
      <c r="FY1139" s="5"/>
      <c r="FZ1139" s="5"/>
      <c r="GA1139" s="5"/>
      <c r="GB1139" s="5"/>
      <c r="GC1139" s="5"/>
      <c r="GD1139" s="5"/>
      <c r="GE1139" s="5"/>
      <c r="GF1139" s="5"/>
      <c r="GG1139" s="5"/>
      <c r="GH1139" s="5"/>
      <c r="GI1139" s="5"/>
      <c r="GJ1139" s="5"/>
      <c r="GK1139" s="5"/>
      <c r="GL1139" s="5"/>
      <c r="GM1139" s="5"/>
      <c r="GN1139" s="5"/>
      <c r="GO1139" s="5"/>
      <c r="GP1139" s="5"/>
      <c r="GQ1139" s="5"/>
      <c r="GR1139" s="5"/>
      <c r="GS1139" s="5"/>
      <c r="GT1139" s="5"/>
      <c r="GU1139" s="5"/>
      <c r="GV1139" s="5"/>
      <c r="GW1139" s="5"/>
      <c r="GX1139" s="5"/>
      <c r="GY1139" s="5"/>
      <c r="GZ1139" s="5"/>
      <c r="HA1139" s="5"/>
      <c r="HB1139" s="5"/>
      <c r="HC1139" s="5"/>
      <c r="HD1139" s="5"/>
      <c r="HE1139" s="5"/>
      <c r="HF1139" s="5"/>
      <c r="HG1139" s="5"/>
      <c r="HH1139" s="5"/>
      <c r="HI1139" s="5"/>
      <c r="HJ1139" s="5"/>
      <c r="HK1139" s="5"/>
      <c r="HL1139" s="5"/>
      <c r="HM1139" s="5"/>
      <c r="HN1139" s="5"/>
      <c r="HO1139" s="5"/>
      <c r="HP1139" s="5"/>
      <c r="HQ1139" s="5"/>
      <c r="HR1139" s="5"/>
      <c r="HS1139" s="5"/>
      <c r="HT1139" s="5"/>
      <c r="HU1139" s="5"/>
      <c r="HV1139" s="5"/>
      <c r="HW1139" s="5"/>
      <c r="HX1139" s="5"/>
      <c r="HY1139" s="5"/>
      <c r="HZ1139" s="5"/>
      <c r="IA1139" s="5"/>
      <c r="IB1139" s="5"/>
      <c r="IC1139" s="5"/>
      <c r="ID1139" s="5"/>
      <c r="IE1139" s="5"/>
      <c r="IF1139" s="5"/>
      <c r="IG1139" s="5"/>
      <c r="IH1139" s="5"/>
      <c r="II1139" s="5"/>
      <c r="IJ1139" s="5"/>
      <c r="IK1139" s="5"/>
      <c r="IL1139" s="5"/>
      <c r="IM1139" s="5"/>
      <c r="IN1139" s="5"/>
      <c r="IO1139" s="5"/>
      <c r="IP1139" s="5"/>
      <c r="IQ1139" s="5"/>
      <c r="IR1139" s="5"/>
      <c r="IS1139" s="5"/>
      <c r="IT1139" s="5"/>
      <c r="IU1139" s="5"/>
      <c r="IV1139" s="5"/>
    </row>
    <row r="1141" spans="1:256" s="210" customFormat="1">
      <c r="A1141" s="122"/>
      <c r="B1141" s="116"/>
      <c r="C1141" s="117"/>
      <c r="D1141" s="118"/>
      <c r="E1141" s="119"/>
      <c r="F1141" s="120"/>
      <c r="G1141" s="121"/>
      <c r="H1141" s="6"/>
      <c r="I1141" s="40"/>
      <c r="J1141" s="41"/>
      <c r="K1141" s="42"/>
      <c r="L1141" s="38"/>
      <c r="N1141" s="39"/>
      <c r="O1141" s="39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5"/>
      <c r="BG1141" s="5"/>
      <c r="BH1141" s="5"/>
      <c r="BI1141" s="5"/>
      <c r="BJ1141" s="5"/>
      <c r="BK1141" s="5"/>
      <c r="BL1141" s="5"/>
      <c r="BM1141" s="5"/>
      <c r="BN1141" s="5"/>
      <c r="BO1141" s="5"/>
      <c r="BP1141" s="5"/>
      <c r="BQ1141" s="5"/>
      <c r="BR1141" s="5"/>
      <c r="BS1141" s="5"/>
      <c r="BT1141" s="5"/>
      <c r="BU1141" s="5"/>
      <c r="BV1141" s="5"/>
      <c r="BW1141" s="5"/>
      <c r="BX1141" s="5"/>
      <c r="BY1141" s="5"/>
      <c r="BZ1141" s="5"/>
      <c r="CA1141" s="5"/>
      <c r="CB1141" s="5"/>
      <c r="CC1141" s="5"/>
      <c r="CD1141" s="5"/>
      <c r="CE1141" s="5"/>
      <c r="CF1141" s="5"/>
      <c r="CG1141" s="5"/>
      <c r="CH1141" s="5"/>
      <c r="CI1141" s="5"/>
      <c r="CJ1141" s="5"/>
      <c r="CK1141" s="5"/>
      <c r="CL1141" s="5"/>
      <c r="CM1141" s="5"/>
      <c r="CN1141" s="5"/>
      <c r="CO1141" s="5"/>
      <c r="CP1141" s="5"/>
      <c r="CQ1141" s="5"/>
      <c r="CR1141" s="5"/>
      <c r="CS1141" s="5"/>
      <c r="CT1141" s="5"/>
      <c r="CU1141" s="5"/>
      <c r="CV1141" s="5"/>
      <c r="CW1141" s="5"/>
      <c r="CX1141" s="5"/>
      <c r="CY1141" s="5"/>
      <c r="CZ1141" s="5"/>
      <c r="DA1141" s="5"/>
      <c r="DB1141" s="5"/>
      <c r="DC1141" s="5"/>
      <c r="DD1141" s="5"/>
      <c r="DE1141" s="5"/>
      <c r="DF1141" s="5"/>
      <c r="DG1141" s="5"/>
      <c r="DH1141" s="5"/>
      <c r="DI1141" s="5"/>
      <c r="DJ1141" s="5"/>
      <c r="DK1141" s="5"/>
      <c r="DL1141" s="5"/>
      <c r="DM1141" s="5"/>
      <c r="DN1141" s="5"/>
      <c r="DO1141" s="5"/>
      <c r="DP1141" s="5"/>
      <c r="DQ1141" s="5"/>
      <c r="DR1141" s="5"/>
      <c r="DS1141" s="5"/>
      <c r="DT1141" s="5"/>
      <c r="DU1141" s="5"/>
      <c r="DV1141" s="5"/>
      <c r="DW1141" s="5"/>
      <c r="DX1141" s="5"/>
      <c r="DY1141" s="5"/>
      <c r="DZ1141" s="5"/>
      <c r="EA1141" s="5"/>
      <c r="EB1141" s="5"/>
      <c r="EC1141" s="5"/>
      <c r="ED1141" s="5"/>
      <c r="EE1141" s="5"/>
      <c r="EF1141" s="5"/>
      <c r="EG1141" s="5"/>
      <c r="EH1141" s="5"/>
      <c r="EI1141" s="5"/>
      <c r="EJ1141" s="5"/>
      <c r="EK1141" s="5"/>
      <c r="EL1141" s="5"/>
      <c r="EM1141" s="5"/>
      <c r="EN1141" s="5"/>
      <c r="EO1141" s="5"/>
      <c r="EP1141" s="5"/>
      <c r="EQ1141" s="5"/>
      <c r="ER1141" s="5"/>
      <c r="ES1141" s="5"/>
      <c r="ET1141" s="5"/>
      <c r="EU1141" s="5"/>
      <c r="EV1141" s="5"/>
      <c r="EW1141" s="5"/>
      <c r="EX1141" s="5"/>
      <c r="EY1141" s="5"/>
      <c r="EZ1141" s="5"/>
      <c r="FA1141" s="5"/>
      <c r="FB1141" s="5"/>
      <c r="FC1141" s="5"/>
      <c r="FD1141" s="5"/>
      <c r="FE1141" s="5"/>
      <c r="FF1141" s="5"/>
      <c r="FG1141" s="5"/>
      <c r="FH1141" s="5"/>
      <c r="FI1141" s="5"/>
      <c r="FJ1141" s="5"/>
      <c r="FK1141" s="5"/>
      <c r="FL1141" s="5"/>
      <c r="FM1141" s="5"/>
      <c r="FN1141" s="5"/>
      <c r="FO1141" s="5"/>
      <c r="FP1141" s="5"/>
      <c r="FQ1141" s="5"/>
      <c r="FR1141" s="5"/>
      <c r="FS1141" s="5"/>
      <c r="FT1141" s="5"/>
      <c r="FU1141" s="5"/>
      <c r="FV1141" s="5"/>
      <c r="FW1141" s="5"/>
      <c r="FX1141" s="5"/>
      <c r="FY1141" s="5"/>
      <c r="FZ1141" s="5"/>
      <c r="GA1141" s="5"/>
      <c r="GB1141" s="5"/>
      <c r="GC1141" s="5"/>
      <c r="GD1141" s="5"/>
      <c r="GE1141" s="5"/>
      <c r="GF1141" s="5"/>
      <c r="GG1141" s="5"/>
      <c r="GH1141" s="5"/>
      <c r="GI1141" s="5"/>
      <c r="GJ1141" s="5"/>
      <c r="GK1141" s="5"/>
      <c r="GL1141" s="5"/>
      <c r="GM1141" s="5"/>
      <c r="GN1141" s="5"/>
      <c r="GO1141" s="5"/>
      <c r="GP1141" s="5"/>
      <c r="GQ1141" s="5"/>
      <c r="GR1141" s="5"/>
      <c r="GS1141" s="5"/>
      <c r="GT1141" s="5"/>
      <c r="GU1141" s="5"/>
      <c r="GV1141" s="5"/>
      <c r="GW1141" s="5"/>
      <c r="GX1141" s="5"/>
      <c r="GY1141" s="5"/>
      <c r="GZ1141" s="5"/>
      <c r="HA1141" s="5"/>
      <c r="HB1141" s="5"/>
      <c r="HC1141" s="5"/>
      <c r="HD1141" s="5"/>
      <c r="HE1141" s="5"/>
      <c r="HF1141" s="5"/>
      <c r="HG1141" s="5"/>
      <c r="HH1141" s="5"/>
      <c r="HI1141" s="5"/>
      <c r="HJ1141" s="5"/>
      <c r="HK1141" s="5"/>
      <c r="HL1141" s="5"/>
      <c r="HM1141" s="5"/>
      <c r="HN1141" s="5"/>
      <c r="HO1141" s="5"/>
      <c r="HP1141" s="5"/>
      <c r="HQ1141" s="5"/>
      <c r="HR1141" s="5"/>
      <c r="HS1141" s="5"/>
      <c r="HT1141" s="5"/>
      <c r="HU1141" s="5"/>
      <c r="HV1141" s="5"/>
      <c r="HW1141" s="5"/>
      <c r="HX1141" s="5"/>
      <c r="HY1141" s="5"/>
      <c r="HZ1141" s="5"/>
      <c r="IA1141" s="5"/>
      <c r="IB1141" s="5"/>
      <c r="IC1141" s="5"/>
      <c r="ID1141" s="5"/>
      <c r="IE1141" s="5"/>
      <c r="IF1141" s="5"/>
      <c r="IG1141" s="5"/>
      <c r="IH1141" s="5"/>
      <c r="II1141" s="5"/>
      <c r="IJ1141" s="5"/>
      <c r="IK1141" s="5"/>
      <c r="IL1141" s="5"/>
      <c r="IM1141" s="5"/>
      <c r="IN1141" s="5"/>
      <c r="IO1141" s="5"/>
      <c r="IP1141" s="5"/>
      <c r="IQ1141" s="5"/>
      <c r="IR1141" s="5"/>
      <c r="IS1141" s="5"/>
      <c r="IT1141" s="5"/>
      <c r="IU1141" s="5"/>
      <c r="IV1141" s="5"/>
    </row>
    <row r="1143" spans="1:256" s="210" customFormat="1">
      <c r="A1143" s="122"/>
      <c r="B1143" s="116"/>
      <c r="C1143" s="117"/>
      <c r="D1143" s="118"/>
      <c r="E1143" s="119"/>
      <c r="F1143" s="120"/>
      <c r="G1143" s="121"/>
      <c r="H1143" s="6"/>
      <c r="I1143" s="40"/>
      <c r="J1143" s="41"/>
      <c r="K1143" s="42"/>
      <c r="L1143" s="38"/>
      <c r="N1143" s="39"/>
      <c r="O1143" s="39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5"/>
      <c r="BG1143" s="5"/>
      <c r="BH1143" s="5"/>
      <c r="BI1143" s="5"/>
      <c r="BJ1143" s="5"/>
      <c r="BK1143" s="5"/>
      <c r="BL1143" s="5"/>
      <c r="BM1143" s="5"/>
      <c r="BN1143" s="5"/>
      <c r="BO1143" s="5"/>
      <c r="BP1143" s="5"/>
      <c r="BQ1143" s="5"/>
      <c r="BR1143" s="5"/>
      <c r="BS1143" s="5"/>
      <c r="BT1143" s="5"/>
      <c r="BU1143" s="5"/>
      <c r="BV1143" s="5"/>
      <c r="BW1143" s="5"/>
      <c r="BX1143" s="5"/>
      <c r="BY1143" s="5"/>
      <c r="BZ1143" s="5"/>
      <c r="CA1143" s="5"/>
      <c r="CB1143" s="5"/>
      <c r="CC1143" s="5"/>
      <c r="CD1143" s="5"/>
      <c r="CE1143" s="5"/>
      <c r="CF1143" s="5"/>
      <c r="CG1143" s="5"/>
      <c r="CH1143" s="5"/>
      <c r="CI1143" s="5"/>
      <c r="CJ1143" s="5"/>
      <c r="CK1143" s="5"/>
      <c r="CL1143" s="5"/>
      <c r="CM1143" s="5"/>
      <c r="CN1143" s="5"/>
      <c r="CO1143" s="5"/>
      <c r="CP1143" s="5"/>
      <c r="CQ1143" s="5"/>
      <c r="CR1143" s="5"/>
      <c r="CS1143" s="5"/>
      <c r="CT1143" s="5"/>
      <c r="CU1143" s="5"/>
      <c r="CV1143" s="5"/>
      <c r="CW1143" s="5"/>
      <c r="CX1143" s="5"/>
      <c r="CY1143" s="5"/>
      <c r="CZ1143" s="5"/>
      <c r="DA1143" s="5"/>
      <c r="DB1143" s="5"/>
      <c r="DC1143" s="5"/>
      <c r="DD1143" s="5"/>
      <c r="DE1143" s="5"/>
      <c r="DF1143" s="5"/>
      <c r="DG1143" s="5"/>
      <c r="DH1143" s="5"/>
      <c r="DI1143" s="5"/>
      <c r="DJ1143" s="5"/>
      <c r="DK1143" s="5"/>
      <c r="DL1143" s="5"/>
      <c r="DM1143" s="5"/>
      <c r="DN1143" s="5"/>
      <c r="DO1143" s="5"/>
      <c r="DP1143" s="5"/>
      <c r="DQ1143" s="5"/>
      <c r="DR1143" s="5"/>
      <c r="DS1143" s="5"/>
      <c r="DT1143" s="5"/>
      <c r="DU1143" s="5"/>
      <c r="DV1143" s="5"/>
      <c r="DW1143" s="5"/>
      <c r="DX1143" s="5"/>
      <c r="DY1143" s="5"/>
      <c r="DZ1143" s="5"/>
      <c r="EA1143" s="5"/>
      <c r="EB1143" s="5"/>
      <c r="EC1143" s="5"/>
      <c r="ED1143" s="5"/>
      <c r="EE1143" s="5"/>
      <c r="EF1143" s="5"/>
      <c r="EG1143" s="5"/>
      <c r="EH1143" s="5"/>
      <c r="EI1143" s="5"/>
      <c r="EJ1143" s="5"/>
      <c r="EK1143" s="5"/>
      <c r="EL1143" s="5"/>
      <c r="EM1143" s="5"/>
      <c r="EN1143" s="5"/>
      <c r="EO1143" s="5"/>
      <c r="EP1143" s="5"/>
      <c r="EQ1143" s="5"/>
      <c r="ER1143" s="5"/>
      <c r="ES1143" s="5"/>
      <c r="ET1143" s="5"/>
      <c r="EU1143" s="5"/>
      <c r="EV1143" s="5"/>
      <c r="EW1143" s="5"/>
      <c r="EX1143" s="5"/>
      <c r="EY1143" s="5"/>
      <c r="EZ1143" s="5"/>
      <c r="FA1143" s="5"/>
      <c r="FB1143" s="5"/>
      <c r="FC1143" s="5"/>
      <c r="FD1143" s="5"/>
      <c r="FE1143" s="5"/>
      <c r="FF1143" s="5"/>
      <c r="FG1143" s="5"/>
      <c r="FH1143" s="5"/>
      <c r="FI1143" s="5"/>
      <c r="FJ1143" s="5"/>
      <c r="FK1143" s="5"/>
      <c r="FL1143" s="5"/>
      <c r="FM1143" s="5"/>
      <c r="FN1143" s="5"/>
      <c r="FO1143" s="5"/>
      <c r="FP1143" s="5"/>
      <c r="FQ1143" s="5"/>
      <c r="FR1143" s="5"/>
      <c r="FS1143" s="5"/>
      <c r="FT1143" s="5"/>
      <c r="FU1143" s="5"/>
      <c r="FV1143" s="5"/>
      <c r="FW1143" s="5"/>
      <c r="FX1143" s="5"/>
      <c r="FY1143" s="5"/>
      <c r="FZ1143" s="5"/>
      <c r="GA1143" s="5"/>
      <c r="GB1143" s="5"/>
      <c r="GC1143" s="5"/>
      <c r="GD1143" s="5"/>
      <c r="GE1143" s="5"/>
      <c r="GF1143" s="5"/>
      <c r="GG1143" s="5"/>
      <c r="GH1143" s="5"/>
      <c r="GI1143" s="5"/>
      <c r="GJ1143" s="5"/>
      <c r="GK1143" s="5"/>
      <c r="GL1143" s="5"/>
      <c r="GM1143" s="5"/>
      <c r="GN1143" s="5"/>
      <c r="GO1143" s="5"/>
      <c r="GP1143" s="5"/>
      <c r="GQ1143" s="5"/>
      <c r="GR1143" s="5"/>
      <c r="GS1143" s="5"/>
      <c r="GT1143" s="5"/>
      <c r="GU1143" s="5"/>
      <c r="GV1143" s="5"/>
      <c r="GW1143" s="5"/>
      <c r="GX1143" s="5"/>
      <c r="GY1143" s="5"/>
      <c r="GZ1143" s="5"/>
      <c r="HA1143" s="5"/>
      <c r="HB1143" s="5"/>
      <c r="HC1143" s="5"/>
      <c r="HD1143" s="5"/>
      <c r="HE1143" s="5"/>
      <c r="HF1143" s="5"/>
      <c r="HG1143" s="5"/>
      <c r="HH1143" s="5"/>
      <c r="HI1143" s="5"/>
      <c r="HJ1143" s="5"/>
      <c r="HK1143" s="5"/>
      <c r="HL1143" s="5"/>
      <c r="HM1143" s="5"/>
      <c r="HN1143" s="5"/>
      <c r="HO1143" s="5"/>
      <c r="HP1143" s="5"/>
      <c r="HQ1143" s="5"/>
      <c r="HR1143" s="5"/>
      <c r="HS1143" s="5"/>
      <c r="HT1143" s="5"/>
      <c r="HU1143" s="5"/>
      <c r="HV1143" s="5"/>
      <c r="HW1143" s="5"/>
      <c r="HX1143" s="5"/>
      <c r="HY1143" s="5"/>
      <c r="HZ1143" s="5"/>
      <c r="IA1143" s="5"/>
      <c r="IB1143" s="5"/>
      <c r="IC1143" s="5"/>
      <c r="ID1143" s="5"/>
      <c r="IE1143" s="5"/>
      <c r="IF1143" s="5"/>
      <c r="IG1143" s="5"/>
      <c r="IH1143" s="5"/>
      <c r="II1143" s="5"/>
      <c r="IJ1143" s="5"/>
      <c r="IK1143" s="5"/>
      <c r="IL1143" s="5"/>
      <c r="IM1143" s="5"/>
      <c r="IN1143" s="5"/>
      <c r="IO1143" s="5"/>
      <c r="IP1143" s="5"/>
      <c r="IQ1143" s="5"/>
      <c r="IR1143" s="5"/>
      <c r="IS1143" s="5"/>
      <c r="IT1143" s="5"/>
      <c r="IU1143" s="5"/>
      <c r="IV1143" s="5"/>
    </row>
    <row r="1144" spans="1:256" s="210" customFormat="1">
      <c r="A1144" s="122"/>
      <c r="B1144" s="116"/>
      <c r="C1144" s="117"/>
      <c r="D1144" s="118"/>
      <c r="E1144" s="119"/>
      <c r="F1144" s="120"/>
      <c r="G1144" s="121"/>
      <c r="H1144" s="6"/>
      <c r="I1144" s="40"/>
      <c r="J1144" s="41"/>
      <c r="K1144" s="42"/>
      <c r="L1144" s="38"/>
      <c r="N1144" s="39"/>
      <c r="O1144" s="39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5"/>
      <c r="BG1144" s="5"/>
      <c r="BH1144" s="5"/>
      <c r="BI1144" s="5"/>
      <c r="BJ1144" s="5"/>
      <c r="BK1144" s="5"/>
      <c r="BL1144" s="5"/>
      <c r="BM1144" s="5"/>
      <c r="BN1144" s="5"/>
      <c r="BO1144" s="5"/>
      <c r="BP1144" s="5"/>
      <c r="BQ1144" s="5"/>
      <c r="BR1144" s="5"/>
      <c r="BS1144" s="5"/>
      <c r="BT1144" s="5"/>
      <c r="BU1144" s="5"/>
      <c r="BV1144" s="5"/>
      <c r="BW1144" s="5"/>
      <c r="BX1144" s="5"/>
      <c r="BY1144" s="5"/>
      <c r="BZ1144" s="5"/>
      <c r="CA1144" s="5"/>
      <c r="CB1144" s="5"/>
      <c r="CC1144" s="5"/>
      <c r="CD1144" s="5"/>
      <c r="CE1144" s="5"/>
      <c r="CF1144" s="5"/>
      <c r="CG1144" s="5"/>
      <c r="CH1144" s="5"/>
      <c r="CI1144" s="5"/>
      <c r="CJ1144" s="5"/>
      <c r="CK1144" s="5"/>
      <c r="CL1144" s="5"/>
      <c r="CM1144" s="5"/>
      <c r="CN1144" s="5"/>
      <c r="CO1144" s="5"/>
      <c r="CP1144" s="5"/>
      <c r="CQ1144" s="5"/>
      <c r="CR1144" s="5"/>
      <c r="CS1144" s="5"/>
      <c r="CT1144" s="5"/>
      <c r="CU1144" s="5"/>
      <c r="CV1144" s="5"/>
      <c r="CW1144" s="5"/>
      <c r="CX1144" s="5"/>
      <c r="CY1144" s="5"/>
      <c r="CZ1144" s="5"/>
      <c r="DA1144" s="5"/>
      <c r="DB1144" s="5"/>
      <c r="DC1144" s="5"/>
      <c r="DD1144" s="5"/>
      <c r="DE1144" s="5"/>
      <c r="DF1144" s="5"/>
      <c r="DG1144" s="5"/>
      <c r="DH1144" s="5"/>
      <c r="DI1144" s="5"/>
      <c r="DJ1144" s="5"/>
      <c r="DK1144" s="5"/>
      <c r="DL1144" s="5"/>
      <c r="DM1144" s="5"/>
      <c r="DN1144" s="5"/>
      <c r="DO1144" s="5"/>
      <c r="DP1144" s="5"/>
      <c r="DQ1144" s="5"/>
      <c r="DR1144" s="5"/>
      <c r="DS1144" s="5"/>
      <c r="DT1144" s="5"/>
      <c r="DU1144" s="5"/>
      <c r="DV1144" s="5"/>
      <c r="DW1144" s="5"/>
      <c r="DX1144" s="5"/>
      <c r="DY1144" s="5"/>
      <c r="DZ1144" s="5"/>
      <c r="EA1144" s="5"/>
      <c r="EB1144" s="5"/>
      <c r="EC1144" s="5"/>
      <c r="ED1144" s="5"/>
      <c r="EE1144" s="5"/>
      <c r="EF1144" s="5"/>
      <c r="EG1144" s="5"/>
      <c r="EH1144" s="5"/>
      <c r="EI1144" s="5"/>
      <c r="EJ1144" s="5"/>
      <c r="EK1144" s="5"/>
      <c r="EL1144" s="5"/>
      <c r="EM1144" s="5"/>
      <c r="EN1144" s="5"/>
      <c r="EO1144" s="5"/>
      <c r="EP1144" s="5"/>
      <c r="EQ1144" s="5"/>
      <c r="ER1144" s="5"/>
      <c r="ES1144" s="5"/>
      <c r="ET1144" s="5"/>
      <c r="EU1144" s="5"/>
      <c r="EV1144" s="5"/>
      <c r="EW1144" s="5"/>
      <c r="EX1144" s="5"/>
      <c r="EY1144" s="5"/>
      <c r="EZ1144" s="5"/>
      <c r="FA1144" s="5"/>
      <c r="FB1144" s="5"/>
      <c r="FC1144" s="5"/>
      <c r="FD1144" s="5"/>
      <c r="FE1144" s="5"/>
      <c r="FF1144" s="5"/>
      <c r="FG1144" s="5"/>
      <c r="FH1144" s="5"/>
      <c r="FI1144" s="5"/>
      <c r="FJ1144" s="5"/>
      <c r="FK1144" s="5"/>
      <c r="FL1144" s="5"/>
      <c r="FM1144" s="5"/>
      <c r="FN1144" s="5"/>
      <c r="FO1144" s="5"/>
      <c r="FP1144" s="5"/>
      <c r="FQ1144" s="5"/>
      <c r="FR1144" s="5"/>
      <c r="FS1144" s="5"/>
      <c r="FT1144" s="5"/>
      <c r="FU1144" s="5"/>
      <c r="FV1144" s="5"/>
      <c r="FW1144" s="5"/>
      <c r="FX1144" s="5"/>
      <c r="FY1144" s="5"/>
      <c r="FZ1144" s="5"/>
      <c r="GA1144" s="5"/>
      <c r="GB1144" s="5"/>
      <c r="GC1144" s="5"/>
      <c r="GD1144" s="5"/>
      <c r="GE1144" s="5"/>
      <c r="GF1144" s="5"/>
      <c r="GG1144" s="5"/>
      <c r="GH1144" s="5"/>
      <c r="GI1144" s="5"/>
      <c r="GJ1144" s="5"/>
      <c r="GK1144" s="5"/>
      <c r="GL1144" s="5"/>
      <c r="GM1144" s="5"/>
      <c r="GN1144" s="5"/>
      <c r="GO1144" s="5"/>
      <c r="GP1144" s="5"/>
      <c r="GQ1144" s="5"/>
      <c r="GR1144" s="5"/>
      <c r="GS1144" s="5"/>
      <c r="GT1144" s="5"/>
      <c r="GU1144" s="5"/>
      <c r="GV1144" s="5"/>
      <c r="GW1144" s="5"/>
      <c r="GX1144" s="5"/>
      <c r="GY1144" s="5"/>
      <c r="GZ1144" s="5"/>
      <c r="HA1144" s="5"/>
      <c r="HB1144" s="5"/>
      <c r="HC1144" s="5"/>
      <c r="HD1144" s="5"/>
      <c r="HE1144" s="5"/>
      <c r="HF1144" s="5"/>
      <c r="HG1144" s="5"/>
      <c r="HH1144" s="5"/>
      <c r="HI1144" s="5"/>
      <c r="HJ1144" s="5"/>
      <c r="HK1144" s="5"/>
      <c r="HL1144" s="5"/>
      <c r="HM1144" s="5"/>
      <c r="HN1144" s="5"/>
      <c r="HO1144" s="5"/>
      <c r="HP1144" s="5"/>
      <c r="HQ1144" s="5"/>
      <c r="HR1144" s="5"/>
      <c r="HS1144" s="5"/>
      <c r="HT1144" s="5"/>
      <c r="HU1144" s="5"/>
      <c r="HV1144" s="5"/>
      <c r="HW1144" s="5"/>
      <c r="HX1144" s="5"/>
      <c r="HY1144" s="5"/>
      <c r="HZ1144" s="5"/>
      <c r="IA1144" s="5"/>
      <c r="IB1144" s="5"/>
      <c r="IC1144" s="5"/>
      <c r="ID1144" s="5"/>
      <c r="IE1144" s="5"/>
      <c r="IF1144" s="5"/>
      <c r="IG1144" s="5"/>
      <c r="IH1144" s="5"/>
      <c r="II1144" s="5"/>
      <c r="IJ1144" s="5"/>
      <c r="IK1144" s="5"/>
      <c r="IL1144" s="5"/>
      <c r="IM1144" s="5"/>
      <c r="IN1144" s="5"/>
      <c r="IO1144" s="5"/>
      <c r="IP1144" s="5"/>
      <c r="IQ1144" s="5"/>
      <c r="IR1144" s="5"/>
      <c r="IS1144" s="5"/>
      <c r="IT1144" s="5"/>
      <c r="IU1144" s="5"/>
      <c r="IV1144" s="5"/>
    </row>
    <row r="1145" spans="1:256" s="210" customFormat="1">
      <c r="A1145" s="122"/>
      <c r="B1145" s="116"/>
      <c r="C1145" s="117"/>
      <c r="D1145" s="118"/>
      <c r="E1145" s="119"/>
      <c r="F1145" s="120"/>
      <c r="G1145" s="121"/>
      <c r="H1145" s="6"/>
      <c r="I1145" s="40"/>
      <c r="J1145" s="41"/>
      <c r="K1145" s="42"/>
      <c r="L1145" s="38"/>
      <c r="N1145" s="39"/>
      <c r="O1145" s="39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5"/>
      <c r="BG1145" s="5"/>
      <c r="BH1145" s="5"/>
      <c r="BI1145" s="5"/>
      <c r="BJ1145" s="5"/>
      <c r="BK1145" s="5"/>
      <c r="BL1145" s="5"/>
      <c r="BM1145" s="5"/>
      <c r="BN1145" s="5"/>
      <c r="BO1145" s="5"/>
      <c r="BP1145" s="5"/>
      <c r="BQ1145" s="5"/>
      <c r="BR1145" s="5"/>
      <c r="BS1145" s="5"/>
      <c r="BT1145" s="5"/>
      <c r="BU1145" s="5"/>
      <c r="BV1145" s="5"/>
      <c r="BW1145" s="5"/>
      <c r="BX1145" s="5"/>
      <c r="BY1145" s="5"/>
      <c r="BZ1145" s="5"/>
      <c r="CA1145" s="5"/>
      <c r="CB1145" s="5"/>
      <c r="CC1145" s="5"/>
      <c r="CD1145" s="5"/>
      <c r="CE1145" s="5"/>
      <c r="CF1145" s="5"/>
      <c r="CG1145" s="5"/>
      <c r="CH1145" s="5"/>
      <c r="CI1145" s="5"/>
      <c r="CJ1145" s="5"/>
      <c r="CK1145" s="5"/>
      <c r="CL1145" s="5"/>
      <c r="CM1145" s="5"/>
      <c r="CN1145" s="5"/>
      <c r="CO1145" s="5"/>
      <c r="CP1145" s="5"/>
      <c r="CQ1145" s="5"/>
      <c r="CR1145" s="5"/>
      <c r="CS1145" s="5"/>
      <c r="CT1145" s="5"/>
      <c r="CU1145" s="5"/>
      <c r="CV1145" s="5"/>
      <c r="CW1145" s="5"/>
      <c r="CX1145" s="5"/>
      <c r="CY1145" s="5"/>
      <c r="CZ1145" s="5"/>
      <c r="DA1145" s="5"/>
      <c r="DB1145" s="5"/>
      <c r="DC1145" s="5"/>
      <c r="DD1145" s="5"/>
      <c r="DE1145" s="5"/>
      <c r="DF1145" s="5"/>
      <c r="DG1145" s="5"/>
      <c r="DH1145" s="5"/>
      <c r="DI1145" s="5"/>
      <c r="DJ1145" s="5"/>
      <c r="DK1145" s="5"/>
      <c r="DL1145" s="5"/>
      <c r="DM1145" s="5"/>
      <c r="DN1145" s="5"/>
      <c r="DO1145" s="5"/>
      <c r="DP1145" s="5"/>
      <c r="DQ1145" s="5"/>
      <c r="DR1145" s="5"/>
      <c r="DS1145" s="5"/>
      <c r="DT1145" s="5"/>
      <c r="DU1145" s="5"/>
      <c r="DV1145" s="5"/>
      <c r="DW1145" s="5"/>
      <c r="DX1145" s="5"/>
      <c r="DY1145" s="5"/>
      <c r="DZ1145" s="5"/>
      <c r="EA1145" s="5"/>
      <c r="EB1145" s="5"/>
      <c r="EC1145" s="5"/>
      <c r="ED1145" s="5"/>
      <c r="EE1145" s="5"/>
      <c r="EF1145" s="5"/>
      <c r="EG1145" s="5"/>
      <c r="EH1145" s="5"/>
      <c r="EI1145" s="5"/>
      <c r="EJ1145" s="5"/>
      <c r="EK1145" s="5"/>
      <c r="EL1145" s="5"/>
      <c r="EM1145" s="5"/>
      <c r="EN1145" s="5"/>
      <c r="EO1145" s="5"/>
      <c r="EP1145" s="5"/>
      <c r="EQ1145" s="5"/>
      <c r="ER1145" s="5"/>
      <c r="ES1145" s="5"/>
      <c r="ET1145" s="5"/>
      <c r="EU1145" s="5"/>
      <c r="EV1145" s="5"/>
      <c r="EW1145" s="5"/>
      <c r="EX1145" s="5"/>
      <c r="EY1145" s="5"/>
      <c r="EZ1145" s="5"/>
      <c r="FA1145" s="5"/>
      <c r="FB1145" s="5"/>
      <c r="FC1145" s="5"/>
      <c r="FD1145" s="5"/>
      <c r="FE1145" s="5"/>
      <c r="FF1145" s="5"/>
      <c r="FG1145" s="5"/>
      <c r="FH1145" s="5"/>
      <c r="FI1145" s="5"/>
      <c r="FJ1145" s="5"/>
      <c r="FK1145" s="5"/>
      <c r="FL1145" s="5"/>
      <c r="FM1145" s="5"/>
      <c r="FN1145" s="5"/>
      <c r="FO1145" s="5"/>
      <c r="FP1145" s="5"/>
      <c r="FQ1145" s="5"/>
      <c r="FR1145" s="5"/>
      <c r="FS1145" s="5"/>
      <c r="FT1145" s="5"/>
      <c r="FU1145" s="5"/>
      <c r="FV1145" s="5"/>
      <c r="FW1145" s="5"/>
      <c r="FX1145" s="5"/>
      <c r="FY1145" s="5"/>
      <c r="FZ1145" s="5"/>
      <c r="GA1145" s="5"/>
      <c r="GB1145" s="5"/>
      <c r="GC1145" s="5"/>
      <c r="GD1145" s="5"/>
      <c r="GE1145" s="5"/>
      <c r="GF1145" s="5"/>
      <c r="GG1145" s="5"/>
      <c r="GH1145" s="5"/>
      <c r="GI1145" s="5"/>
      <c r="GJ1145" s="5"/>
      <c r="GK1145" s="5"/>
      <c r="GL1145" s="5"/>
      <c r="GM1145" s="5"/>
      <c r="GN1145" s="5"/>
      <c r="GO1145" s="5"/>
      <c r="GP1145" s="5"/>
      <c r="GQ1145" s="5"/>
      <c r="GR1145" s="5"/>
      <c r="GS1145" s="5"/>
      <c r="GT1145" s="5"/>
      <c r="GU1145" s="5"/>
      <c r="GV1145" s="5"/>
      <c r="GW1145" s="5"/>
      <c r="GX1145" s="5"/>
      <c r="GY1145" s="5"/>
      <c r="GZ1145" s="5"/>
      <c r="HA1145" s="5"/>
      <c r="HB1145" s="5"/>
      <c r="HC1145" s="5"/>
      <c r="HD1145" s="5"/>
      <c r="HE1145" s="5"/>
      <c r="HF1145" s="5"/>
      <c r="HG1145" s="5"/>
      <c r="HH1145" s="5"/>
      <c r="HI1145" s="5"/>
      <c r="HJ1145" s="5"/>
      <c r="HK1145" s="5"/>
      <c r="HL1145" s="5"/>
      <c r="HM1145" s="5"/>
      <c r="HN1145" s="5"/>
      <c r="HO1145" s="5"/>
      <c r="HP1145" s="5"/>
      <c r="HQ1145" s="5"/>
      <c r="HR1145" s="5"/>
      <c r="HS1145" s="5"/>
      <c r="HT1145" s="5"/>
      <c r="HU1145" s="5"/>
      <c r="HV1145" s="5"/>
      <c r="HW1145" s="5"/>
      <c r="HX1145" s="5"/>
      <c r="HY1145" s="5"/>
      <c r="HZ1145" s="5"/>
      <c r="IA1145" s="5"/>
      <c r="IB1145" s="5"/>
      <c r="IC1145" s="5"/>
      <c r="ID1145" s="5"/>
      <c r="IE1145" s="5"/>
      <c r="IF1145" s="5"/>
      <c r="IG1145" s="5"/>
      <c r="IH1145" s="5"/>
      <c r="II1145" s="5"/>
      <c r="IJ1145" s="5"/>
      <c r="IK1145" s="5"/>
      <c r="IL1145" s="5"/>
      <c r="IM1145" s="5"/>
      <c r="IN1145" s="5"/>
      <c r="IO1145" s="5"/>
      <c r="IP1145" s="5"/>
      <c r="IQ1145" s="5"/>
      <c r="IR1145" s="5"/>
      <c r="IS1145" s="5"/>
      <c r="IT1145" s="5"/>
      <c r="IU1145" s="5"/>
      <c r="IV1145" s="5"/>
    </row>
    <row r="1146" spans="1:256" s="210" customFormat="1">
      <c r="A1146" s="122"/>
      <c r="B1146" s="116"/>
      <c r="C1146" s="117"/>
      <c r="D1146" s="118"/>
      <c r="E1146" s="119"/>
      <c r="F1146" s="120"/>
      <c r="G1146" s="121"/>
      <c r="H1146" s="6"/>
      <c r="I1146" s="40"/>
      <c r="J1146" s="41"/>
      <c r="K1146" s="42"/>
      <c r="L1146" s="38"/>
      <c r="N1146" s="39"/>
      <c r="O1146" s="39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5"/>
      <c r="DW1146" s="5"/>
      <c r="DX1146" s="5"/>
      <c r="DY1146" s="5"/>
      <c r="DZ1146" s="5"/>
      <c r="EA1146" s="5"/>
      <c r="EB1146" s="5"/>
      <c r="EC1146" s="5"/>
      <c r="ED1146" s="5"/>
      <c r="EE1146" s="5"/>
      <c r="EF1146" s="5"/>
      <c r="EG1146" s="5"/>
      <c r="EH1146" s="5"/>
      <c r="EI1146" s="5"/>
      <c r="EJ1146" s="5"/>
      <c r="EK1146" s="5"/>
      <c r="EL1146" s="5"/>
      <c r="EM1146" s="5"/>
      <c r="EN1146" s="5"/>
      <c r="EO1146" s="5"/>
      <c r="EP1146" s="5"/>
      <c r="EQ1146" s="5"/>
      <c r="ER1146" s="5"/>
      <c r="ES1146" s="5"/>
      <c r="ET1146" s="5"/>
      <c r="EU1146" s="5"/>
      <c r="EV1146" s="5"/>
      <c r="EW1146" s="5"/>
      <c r="EX1146" s="5"/>
      <c r="EY1146" s="5"/>
      <c r="EZ1146" s="5"/>
      <c r="FA1146" s="5"/>
      <c r="FB1146" s="5"/>
      <c r="FC1146" s="5"/>
      <c r="FD1146" s="5"/>
      <c r="FE1146" s="5"/>
      <c r="FF1146" s="5"/>
      <c r="FG1146" s="5"/>
      <c r="FH1146" s="5"/>
      <c r="FI1146" s="5"/>
      <c r="FJ1146" s="5"/>
      <c r="FK1146" s="5"/>
      <c r="FL1146" s="5"/>
      <c r="FM1146" s="5"/>
      <c r="FN1146" s="5"/>
      <c r="FO1146" s="5"/>
      <c r="FP1146" s="5"/>
      <c r="FQ1146" s="5"/>
      <c r="FR1146" s="5"/>
      <c r="FS1146" s="5"/>
      <c r="FT1146" s="5"/>
      <c r="FU1146" s="5"/>
      <c r="FV1146" s="5"/>
      <c r="FW1146" s="5"/>
      <c r="FX1146" s="5"/>
      <c r="FY1146" s="5"/>
      <c r="FZ1146" s="5"/>
      <c r="GA1146" s="5"/>
      <c r="GB1146" s="5"/>
      <c r="GC1146" s="5"/>
      <c r="GD1146" s="5"/>
      <c r="GE1146" s="5"/>
      <c r="GF1146" s="5"/>
      <c r="GG1146" s="5"/>
      <c r="GH1146" s="5"/>
      <c r="GI1146" s="5"/>
      <c r="GJ1146" s="5"/>
      <c r="GK1146" s="5"/>
      <c r="GL1146" s="5"/>
      <c r="GM1146" s="5"/>
      <c r="GN1146" s="5"/>
      <c r="GO1146" s="5"/>
      <c r="GP1146" s="5"/>
      <c r="GQ1146" s="5"/>
      <c r="GR1146" s="5"/>
      <c r="GS1146" s="5"/>
      <c r="GT1146" s="5"/>
      <c r="GU1146" s="5"/>
      <c r="GV1146" s="5"/>
      <c r="GW1146" s="5"/>
      <c r="GX1146" s="5"/>
      <c r="GY1146" s="5"/>
      <c r="GZ1146" s="5"/>
      <c r="HA1146" s="5"/>
      <c r="HB1146" s="5"/>
      <c r="HC1146" s="5"/>
      <c r="HD1146" s="5"/>
      <c r="HE1146" s="5"/>
      <c r="HF1146" s="5"/>
      <c r="HG1146" s="5"/>
      <c r="HH1146" s="5"/>
      <c r="HI1146" s="5"/>
      <c r="HJ1146" s="5"/>
      <c r="HK1146" s="5"/>
      <c r="HL1146" s="5"/>
      <c r="HM1146" s="5"/>
      <c r="HN1146" s="5"/>
      <c r="HO1146" s="5"/>
      <c r="HP1146" s="5"/>
      <c r="HQ1146" s="5"/>
      <c r="HR1146" s="5"/>
      <c r="HS1146" s="5"/>
      <c r="HT1146" s="5"/>
      <c r="HU1146" s="5"/>
      <c r="HV1146" s="5"/>
      <c r="HW1146" s="5"/>
      <c r="HX1146" s="5"/>
      <c r="HY1146" s="5"/>
      <c r="HZ1146" s="5"/>
      <c r="IA1146" s="5"/>
      <c r="IB1146" s="5"/>
      <c r="IC1146" s="5"/>
      <c r="ID1146" s="5"/>
      <c r="IE1146" s="5"/>
      <c r="IF1146" s="5"/>
      <c r="IG1146" s="5"/>
      <c r="IH1146" s="5"/>
      <c r="II1146" s="5"/>
      <c r="IJ1146" s="5"/>
      <c r="IK1146" s="5"/>
      <c r="IL1146" s="5"/>
      <c r="IM1146" s="5"/>
      <c r="IN1146" s="5"/>
      <c r="IO1146" s="5"/>
      <c r="IP1146" s="5"/>
      <c r="IQ1146" s="5"/>
      <c r="IR1146" s="5"/>
      <c r="IS1146" s="5"/>
      <c r="IT1146" s="5"/>
      <c r="IU1146" s="5"/>
      <c r="IV1146" s="5"/>
    </row>
    <row r="1147" spans="1:256" s="210" customFormat="1">
      <c r="A1147" s="122"/>
      <c r="B1147" s="116"/>
      <c r="C1147" s="117"/>
      <c r="D1147" s="118"/>
      <c r="E1147" s="119"/>
      <c r="F1147" s="120"/>
      <c r="G1147" s="121"/>
      <c r="H1147" s="6"/>
      <c r="I1147" s="40"/>
      <c r="J1147" s="41"/>
      <c r="K1147" s="42"/>
      <c r="L1147" s="38"/>
      <c r="N1147" s="39"/>
      <c r="O1147" s="39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5"/>
      <c r="BK1147" s="5"/>
      <c r="BL1147" s="5"/>
      <c r="BM1147" s="5"/>
      <c r="BN1147" s="5"/>
      <c r="BO1147" s="5"/>
      <c r="BP1147" s="5"/>
      <c r="BQ1147" s="5"/>
      <c r="BR1147" s="5"/>
      <c r="BS1147" s="5"/>
      <c r="BT1147" s="5"/>
      <c r="BU1147" s="5"/>
      <c r="BV1147" s="5"/>
      <c r="BW1147" s="5"/>
      <c r="BX1147" s="5"/>
      <c r="BY1147" s="5"/>
      <c r="BZ1147" s="5"/>
      <c r="CA1147" s="5"/>
      <c r="CB1147" s="5"/>
      <c r="CC1147" s="5"/>
      <c r="CD1147" s="5"/>
      <c r="CE1147" s="5"/>
      <c r="CF1147" s="5"/>
      <c r="CG1147" s="5"/>
      <c r="CH1147" s="5"/>
      <c r="CI1147" s="5"/>
      <c r="CJ1147" s="5"/>
      <c r="CK1147" s="5"/>
      <c r="CL1147" s="5"/>
      <c r="CM1147" s="5"/>
      <c r="CN1147" s="5"/>
      <c r="CO1147" s="5"/>
      <c r="CP1147" s="5"/>
      <c r="CQ1147" s="5"/>
      <c r="CR1147" s="5"/>
      <c r="CS1147" s="5"/>
      <c r="CT1147" s="5"/>
      <c r="CU1147" s="5"/>
      <c r="CV1147" s="5"/>
      <c r="CW1147" s="5"/>
      <c r="CX1147" s="5"/>
      <c r="CY1147" s="5"/>
      <c r="CZ1147" s="5"/>
      <c r="DA1147" s="5"/>
      <c r="DB1147" s="5"/>
      <c r="DC1147" s="5"/>
      <c r="DD1147" s="5"/>
      <c r="DE1147" s="5"/>
      <c r="DF1147" s="5"/>
      <c r="DG1147" s="5"/>
      <c r="DH1147" s="5"/>
      <c r="DI1147" s="5"/>
      <c r="DJ1147" s="5"/>
      <c r="DK1147" s="5"/>
      <c r="DL1147" s="5"/>
      <c r="DM1147" s="5"/>
      <c r="DN1147" s="5"/>
      <c r="DO1147" s="5"/>
      <c r="DP1147" s="5"/>
      <c r="DQ1147" s="5"/>
      <c r="DR1147" s="5"/>
      <c r="DS1147" s="5"/>
      <c r="DT1147" s="5"/>
      <c r="DU1147" s="5"/>
      <c r="DV1147" s="5"/>
      <c r="DW1147" s="5"/>
      <c r="DX1147" s="5"/>
      <c r="DY1147" s="5"/>
      <c r="DZ1147" s="5"/>
      <c r="EA1147" s="5"/>
      <c r="EB1147" s="5"/>
      <c r="EC1147" s="5"/>
      <c r="ED1147" s="5"/>
      <c r="EE1147" s="5"/>
      <c r="EF1147" s="5"/>
      <c r="EG1147" s="5"/>
      <c r="EH1147" s="5"/>
      <c r="EI1147" s="5"/>
      <c r="EJ1147" s="5"/>
      <c r="EK1147" s="5"/>
      <c r="EL1147" s="5"/>
      <c r="EM1147" s="5"/>
      <c r="EN1147" s="5"/>
      <c r="EO1147" s="5"/>
      <c r="EP1147" s="5"/>
      <c r="EQ1147" s="5"/>
      <c r="ER1147" s="5"/>
      <c r="ES1147" s="5"/>
      <c r="ET1147" s="5"/>
      <c r="EU1147" s="5"/>
      <c r="EV1147" s="5"/>
      <c r="EW1147" s="5"/>
      <c r="EX1147" s="5"/>
      <c r="EY1147" s="5"/>
      <c r="EZ1147" s="5"/>
      <c r="FA1147" s="5"/>
      <c r="FB1147" s="5"/>
      <c r="FC1147" s="5"/>
      <c r="FD1147" s="5"/>
      <c r="FE1147" s="5"/>
      <c r="FF1147" s="5"/>
      <c r="FG1147" s="5"/>
      <c r="FH1147" s="5"/>
      <c r="FI1147" s="5"/>
      <c r="FJ1147" s="5"/>
      <c r="FK1147" s="5"/>
      <c r="FL1147" s="5"/>
      <c r="FM1147" s="5"/>
      <c r="FN1147" s="5"/>
      <c r="FO1147" s="5"/>
      <c r="FP1147" s="5"/>
      <c r="FQ1147" s="5"/>
      <c r="FR1147" s="5"/>
      <c r="FS1147" s="5"/>
      <c r="FT1147" s="5"/>
      <c r="FU1147" s="5"/>
      <c r="FV1147" s="5"/>
      <c r="FW1147" s="5"/>
      <c r="FX1147" s="5"/>
      <c r="FY1147" s="5"/>
      <c r="FZ1147" s="5"/>
      <c r="GA1147" s="5"/>
      <c r="GB1147" s="5"/>
      <c r="GC1147" s="5"/>
      <c r="GD1147" s="5"/>
      <c r="GE1147" s="5"/>
      <c r="GF1147" s="5"/>
      <c r="GG1147" s="5"/>
      <c r="GH1147" s="5"/>
      <c r="GI1147" s="5"/>
      <c r="GJ1147" s="5"/>
      <c r="GK1147" s="5"/>
      <c r="GL1147" s="5"/>
      <c r="GM1147" s="5"/>
      <c r="GN1147" s="5"/>
      <c r="GO1147" s="5"/>
      <c r="GP1147" s="5"/>
      <c r="GQ1147" s="5"/>
      <c r="GR1147" s="5"/>
      <c r="GS1147" s="5"/>
      <c r="GT1147" s="5"/>
      <c r="GU1147" s="5"/>
      <c r="GV1147" s="5"/>
      <c r="GW1147" s="5"/>
      <c r="GX1147" s="5"/>
      <c r="GY1147" s="5"/>
      <c r="GZ1147" s="5"/>
      <c r="HA1147" s="5"/>
      <c r="HB1147" s="5"/>
      <c r="HC1147" s="5"/>
      <c r="HD1147" s="5"/>
      <c r="HE1147" s="5"/>
      <c r="HF1147" s="5"/>
      <c r="HG1147" s="5"/>
      <c r="HH1147" s="5"/>
      <c r="HI1147" s="5"/>
      <c r="HJ1147" s="5"/>
      <c r="HK1147" s="5"/>
      <c r="HL1147" s="5"/>
      <c r="HM1147" s="5"/>
      <c r="HN1147" s="5"/>
      <c r="HO1147" s="5"/>
      <c r="HP1147" s="5"/>
      <c r="HQ1147" s="5"/>
      <c r="HR1147" s="5"/>
      <c r="HS1147" s="5"/>
      <c r="HT1147" s="5"/>
      <c r="HU1147" s="5"/>
      <c r="HV1147" s="5"/>
      <c r="HW1147" s="5"/>
      <c r="HX1147" s="5"/>
      <c r="HY1147" s="5"/>
      <c r="HZ1147" s="5"/>
      <c r="IA1147" s="5"/>
      <c r="IB1147" s="5"/>
      <c r="IC1147" s="5"/>
      <c r="ID1147" s="5"/>
      <c r="IE1147" s="5"/>
      <c r="IF1147" s="5"/>
      <c r="IG1147" s="5"/>
      <c r="IH1147" s="5"/>
      <c r="II1147" s="5"/>
      <c r="IJ1147" s="5"/>
      <c r="IK1147" s="5"/>
      <c r="IL1147" s="5"/>
      <c r="IM1147" s="5"/>
      <c r="IN1147" s="5"/>
      <c r="IO1147" s="5"/>
      <c r="IP1147" s="5"/>
      <c r="IQ1147" s="5"/>
      <c r="IR1147" s="5"/>
      <c r="IS1147" s="5"/>
      <c r="IT1147" s="5"/>
      <c r="IU1147" s="5"/>
      <c r="IV1147" s="5"/>
    </row>
    <row r="1148" spans="1:256" s="210" customFormat="1">
      <c r="A1148" s="122"/>
      <c r="B1148" s="116"/>
      <c r="C1148" s="117"/>
      <c r="D1148" s="118"/>
      <c r="E1148" s="119"/>
      <c r="F1148" s="120"/>
      <c r="G1148" s="121"/>
      <c r="H1148" s="6"/>
      <c r="I1148" s="40"/>
      <c r="J1148" s="41"/>
      <c r="K1148" s="42"/>
      <c r="L1148" s="38"/>
      <c r="N1148" s="39"/>
      <c r="O1148" s="39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  <c r="BG1148" s="5"/>
      <c r="BH1148" s="5"/>
      <c r="BI1148" s="5"/>
      <c r="BJ1148" s="5"/>
      <c r="BK1148" s="5"/>
      <c r="BL1148" s="5"/>
      <c r="BM1148" s="5"/>
      <c r="BN1148" s="5"/>
      <c r="BO1148" s="5"/>
      <c r="BP1148" s="5"/>
      <c r="BQ1148" s="5"/>
      <c r="BR1148" s="5"/>
      <c r="BS1148" s="5"/>
      <c r="BT1148" s="5"/>
      <c r="BU1148" s="5"/>
      <c r="BV1148" s="5"/>
      <c r="BW1148" s="5"/>
      <c r="BX1148" s="5"/>
      <c r="BY1148" s="5"/>
      <c r="BZ1148" s="5"/>
      <c r="CA1148" s="5"/>
      <c r="CB1148" s="5"/>
      <c r="CC1148" s="5"/>
      <c r="CD1148" s="5"/>
      <c r="CE1148" s="5"/>
      <c r="CF1148" s="5"/>
      <c r="CG1148" s="5"/>
      <c r="CH1148" s="5"/>
      <c r="CI1148" s="5"/>
      <c r="CJ1148" s="5"/>
      <c r="CK1148" s="5"/>
      <c r="CL1148" s="5"/>
      <c r="CM1148" s="5"/>
      <c r="CN1148" s="5"/>
      <c r="CO1148" s="5"/>
      <c r="CP1148" s="5"/>
      <c r="CQ1148" s="5"/>
      <c r="CR1148" s="5"/>
      <c r="CS1148" s="5"/>
      <c r="CT1148" s="5"/>
      <c r="CU1148" s="5"/>
      <c r="CV1148" s="5"/>
      <c r="CW1148" s="5"/>
      <c r="CX1148" s="5"/>
      <c r="CY1148" s="5"/>
      <c r="CZ1148" s="5"/>
      <c r="DA1148" s="5"/>
      <c r="DB1148" s="5"/>
      <c r="DC1148" s="5"/>
      <c r="DD1148" s="5"/>
      <c r="DE1148" s="5"/>
      <c r="DF1148" s="5"/>
      <c r="DG1148" s="5"/>
      <c r="DH1148" s="5"/>
      <c r="DI1148" s="5"/>
      <c r="DJ1148" s="5"/>
      <c r="DK1148" s="5"/>
      <c r="DL1148" s="5"/>
      <c r="DM1148" s="5"/>
      <c r="DN1148" s="5"/>
      <c r="DO1148" s="5"/>
      <c r="DP1148" s="5"/>
      <c r="DQ1148" s="5"/>
      <c r="DR1148" s="5"/>
      <c r="DS1148" s="5"/>
      <c r="DT1148" s="5"/>
      <c r="DU1148" s="5"/>
      <c r="DV1148" s="5"/>
      <c r="DW1148" s="5"/>
      <c r="DX1148" s="5"/>
      <c r="DY1148" s="5"/>
      <c r="DZ1148" s="5"/>
      <c r="EA1148" s="5"/>
      <c r="EB1148" s="5"/>
      <c r="EC1148" s="5"/>
      <c r="ED1148" s="5"/>
      <c r="EE1148" s="5"/>
      <c r="EF1148" s="5"/>
      <c r="EG1148" s="5"/>
      <c r="EH1148" s="5"/>
      <c r="EI1148" s="5"/>
      <c r="EJ1148" s="5"/>
      <c r="EK1148" s="5"/>
      <c r="EL1148" s="5"/>
      <c r="EM1148" s="5"/>
      <c r="EN1148" s="5"/>
      <c r="EO1148" s="5"/>
      <c r="EP1148" s="5"/>
      <c r="EQ1148" s="5"/>
      <c r="ER1148" s="5"/>
      <c r="ES1148" s="5"/>
      <c r="ET1148" s="5"/>
      <c r="EU1148" s="5"/>
      <c r="EV1148" s="5"/>
      <c r="EW1148" s="5"/>
      <c r="EX1148" s="5"/>
      <c r="EY1148" s="5"/>
      <c r="EZ1148" s="5"/>
      <c r="FA1148" s="5"/>
      <c r="FB1148" s="5"/>
      <c r="FC1148" s="5"/>
      <c r="FD1148" s="5"/>
      <c r="FE1148" s="5"/>
      <c r="FF1148" s="5"/>
      <c r="FG1148" s="5"/>
      <c r="FH1148" s="5"/>
      <c r="FI1148" s="5"/>
      <c r="FJ1148" s="5"/>
      <c r="FK1148" s="5"/>
      <c r="FL1148" s="5"/>
      <c r="FM1148" s="5"/>
      <c r="FN1148" s="5"/>
      <c r="FO1148" s="5"/>
      <c r="FP1148" s="5"/>
      <c r="FQ1148" s="5"/>
      <c r="FR1148" s="5"/>
      <c r="FS1148" s="5"/>
      <c r="FT1148" s="5"/>
      <c r="FU1148" s="5"/>
      <c r="FV1148" s="5"/>
      <c r="FW1148" s="5"/>
      <c r="FX1148" s="5"/>
      <c r="FY1148" s="5"/>
      <c r="FZ1148" s="5"/>
      <c r="GA1148" s="5"/>
      <c r="GB1148" s="5"/>
      <c r="GC1148" s="5"/>
      <c r="GD1148" s="5"/>
      <c r="GE1148" s="5"/>
      <c r="GF1148" s="5"/>
      <c r="GG1148" s="5"/>
      <c r="GH1148" s="5"/>
      <c r="GI1148" s="5"/>
      <c r="GJ1148" s="5"/>
      <c r="GK1148" s="5"/>
      <c r="GL1148" s="5"/>
      <c r="GM1148" s="5"/>
      <c r="GN1148" s="5"/>
      <c r="GO1148" s="5"/>
      <c r="GP1148" s="5"/>
      <c r="GQ1148" s="5"/>
      <c r="GR1148" s="5"/>
      <c r="GS1148" s="5"/>
      <c r="GT1148" s="5"/>
      <c r="GU1148" s="5"/>
      <c r="GV1148" s="5"/>
      <c r="GW1148" s="5"/>
      <c r="GX1148" s="5"/>
      <c r="GY1148" s="5"/>
      <c r="GZ1148" s="5"/>
      <c r="HA1148" s="5"/>
      <c r="HB1148" s="5"/>
      <c r="HC1148" s="5"/>
      <c r="HD1148" s="5"/>
      <c r="HE1148" s="5"/>
      <c r="HF1148" s="5"/>
      <c r="HG1148" s="5"/>
      <c r="HH1148" s="5"/>
      <c r="HI1148" s="5"/>
      <c r="HJ1148" s="5"/>
      <c r="HK1148" s="5"/>
      <c r="HL1148" s="5"/>
      <c r="HM1148" s="5"/>
      <c r="HN1148" s="5"/>
      <c r="HO1148" s="5"/>
      <c r="HP1148" s="5"/>
      <c r="HQ1148" s="5"/>
      <c r="HR1148" s="5"/>
      <c r="HS1148" s="5"/>
      <c r="HT1148" s="5"/>
      <c r="HU1148" s="5"/>
      <c r="HV1148" s="5"/>
      <c r="HW1148" s="5"/>
      <c r="HX1148" s="5"/>
      <c r="HY1148" s="5"/>
      <c r="HZ1148" s="5"/>
      <c r="IA1148" s="5"/>
      <c r="IB1148" s="5"/>
      <c r="IC1148" s="5"/>
      <c r="ID1148" s="5"/>
      <c r="IE1148" s="5"/>
      <c r="IF1148" s="5"/>
      <c r="IG1148" s="5"/>
      <c r="IH1148" s="5"/>
      <c r="II1148" s="5"/>
      <c r="IJ1148" s="5"/>
      <c r="IK1148" s="5"/>
      <c r="IL1148" s="5"/>
      <c r="IM1148" s="5"/>
      <c r="IN1148" s="5"/>
      <c r="IO1148" s="5"/>
      <c r="IP1148" s="5"/>
      <c r="IQ1148" s="5"/>
      <c r="IR1148" s="5"/>
      <c r="IS1148" s="5"/>
      <c r="IT1148" s="5"/>
      <c r="IU1148" s="5"/>
      <c r="IV1148" s="5"/>
    </row>
    <row r="1149" spans="1:256" s="210" customFormat="1">
      <c r="A1149" s="122"/>
      <c r="B1149" s="116"/>
      <c r="C1149" s="117"/>
      <c r="D1149" s="118"/>
      <c r="E1149" s="119"/>
      <c r="F1149" s="120"/>
      <c r="G1149" s="121"/>
      <c r="H1149" s="6"/>
      <c r="I1149" s="40"/>
      <c r="J1149" s="41"/>
      <c r="K1149" s="42"/>
      <c r="L1149" s="38"/>
      <c r="N1149" s="39"/>
      <c r="O1149" s="39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  <c r="BN1149" s="5"/>
      <c r="BO1149" s="5"/>
      <c r="BP1149" s="5"/>
      <c r="BQ1149" s="5"/>
      <c r="BR1149" s="5"/>
      <c r="BS1149" s="5"/>
      <c r="BT1149" s="5"/>
      <c r="BU1149" s="5"/>
      <c r="BV1149" s="5"/>
      <c r="BW1149" s="5"/>
      <c r="BX1149" s="5"/>
      <c r="BY1149" s="5"/>
      <c r="BZ1149" s="5"/>
      <c r="CA1149" s="5"/>
      <c r="CB1149" s="5"/>
      <c r="CC1149" s="5"/>
      <c r="CD1149" s="5"/>
      <c r="CE1149" s="5"/>
      <c r="CF1149" s="5"/>
      <c r="CG1149" s="5"/>
      <c r="CH1149" s="5"/>
      <c r="CI1149" s="5"/>
      <c r="CJ1149" s="5"/>
      <c r="CK1149" s="5"/>
      <c r="CL1149" s="5"/>
      <c r="CM1149" s="5"/>
      <c r="CN1149" s="5"/>
      <c r="CO1149" s="5"/>
      <c r="CP1149" s="5"/>
      <c r="CQ1149" s="5"/>
      <c r="CR1149" s="5"/>
      <c r="CS1149" s="5"/>
      <c r="CT1149" s="5"/>
      <c r="CU1149" s="5"/>
      <c r="CV1149" s="5"/>
      <c r="CW1149" s="5"/>
      <c r="CX1149" s="5"/>
      <c r="CY1149" s="5"/>
      <c r="CZ1149" s="5"/>
      <c r="DA1149" s="5"/>
      <c r="DB1149" s="5"/>
      <c r="DC1149" s="5"/>
      <c r="DD1149" s="5"/>
      <c r="DE1149" s="5"/>
      <c r="DF1149" s="5"/>
      <c r="DG1149" s="5"/>
      <c r="DH1149" s="5"/>
      <c r="DI1149" s="5"/>
      <c r="DJ1149" s="5"/>
      <c r="DK1149" s="5"/>
      <c r="DL1149" s="5"/>
      <c r="DM1149" s="5"/>
      <c r="DN1149" s="5"/>
      <c r="DO1149" s="5"/>
      <c r="DP1149" s="5"/>
      <c r="DQ1149" s="5"/>
      <c r="DR1149" s="5"/>
      <c r="DS1149" s="5"/>
      <c r="DT1149" s="5"/>
      <c r="DU1149" s="5"/>
      <c r="DV1149" s="5"/>
      <c r="DW1149" s="5"/>
      <c r="DX1149" s="5"/>
      <c r="DY1149" s="5"/>
      <c r="DZ1149" s="5"/>
      <c r="EA1149" s="5"/>
      <c r="EB1149" s="5"/>
      <c r="EC1149" s="5"/>
      <c r="ED1149" s="5"/>
      <c r="EE1149" s="5"/>
      <c r="EF1149" s="5"/>
      <c r="EG1149" s="5"/>
      <c r="EH1149" s="5"/>
      <c r="EI1149" s="5"/>
      <c r="EJ1149" s="5"/>
      <c r="EK1149" s="5"/>
      <c r="EL1149" s="5"/>
      <c r="EM1149" s="5"/>
      <c r="EN1149" s="5"/>
      <c r="EO1149" s="5"/>
      <c r="EP1149" s="5"/>
      <c r="EQ1149" s="5"/>
      <c r="ER1149" s="5"/>
      <c r="ES1149" s="5"/>
      <c r="ET1149" s="5"/>
      <c r="EU1149" s="5"/>
      <c r="EV1149" s="5"/>
      <c r="EW1149" s="5"/>
      <c r="EX1149" s="5"/>
      <c r="EY1149" s="5"/>
      <c r="EZ1149" s="5"/>
      <c r="FA1149" s="5"/>
      <c r="FB1149" s="5"/>
      <c r="FC1149" s="5"/>
      <c r="FD1149" s="5"/>
      <c r="FE1149" s="5"/>
      <c r="FF1149" s="5"/>
      <c r="FG1149" s="5"/>
      <c r="FH1149" s="5"/>
      <c r="FI1149" s="5"/>
      <c r="FJ1149" s="5"/>
      <c r="FK1149" s="5"/>
      <c r="FL1149" s="5"/>
      <c r="FM1149" s="5"/>
      <c r="FN1149" s="5"/>
      <c r="FO1149" s="5"/>
      <c r="FP1149" s="5"/>
      <c r="FQ1149" s="5"/>
      <c r="FR1149" s="5"/>
      <c r="FS1149" s="5"/>
      <c r="FT1149" s="5"/>
      <c r="FU1149" s="5"/>
      <c r="FV1149" s="5"/>
      <c r="FW1149" s="5"/>
      <c r="FX1149" s="5"/>
      <c r="FY1149" s="5"/>
      <c r="FZ1149" s="5"/>
      <c r="GA1149" s="5"/>
      <c r="GB1149" s="5"/>
      <c r="GC1149" s="5"/>
      <c r="GD1149" s="5"/>
      <c r="GE1149" s="5"/>
      <c r="GF1149" s="5"/>
      <c r="GG1149" s="5"/>
      <c r="GH1149" s="5"/>
      <c r="GI1149" s="5"/>
      <c r="GJ1149" s="5"/>
      <c r="GK1149" s="5"/>
      <c r="GL1149" s="5"/>
      <c r="GM1149" s="5"/>
      <c r="GN1149" s="5"/>
      <c r="GO1149" s="5"/>
      <c r="GP1149" s="5"/>
      <c r="GQ1149" s="5"/>
      <c r="GR1149" s="5"/>
      <c r="GS1149" s="5"/>
      <c r="GT1149" s="5"/>
      <c r="GU1149" s="5"/>
      <c r="GV1149" s="5"/>
      <c r="GW1149" s="5"/>
      <c r="GX1149" s="5"/>
      <c r="GY1149" s="5"/>
      <c r="GZ1149" s="5"/>
      <c r="HA1149" s="5"/>
      <c r="HB1149" s="5"/>
      <c r="HC1149" s="5"/>
      <c r="HD1149" s="5"/>
      <c r="HE1149" s="5"/>
      <c r="HF1149" s="5"/>
      <c r="HG1149" s="5"/>
      <c r="HH1149" s="5"/>
      <c r="HI1149" s="5"/>
      <c r="HJ1149" s="5"/>
      <c r="HK1149" s="5"/>
      <c r="HL1149" s="5"/>
      <c r="HM1149" s="5"/>
      <c r="HN1149" s="5"/>
      <c r="HO1149" s="5"/>
      <c r="HP1149" s="5"/>
      <c r="HQ1149" s="5"/>
      <c r="HR1149" s="5"/>
      <c r="HS1149" s="5"/>
      <c r="HT1149" s="5"/>
      <c r="HU1149" s="5"/>
      <c r="HV1149" s="5"/>
      <c r="HW1149" s="5"/>
      <c r="HX1149" s="5"/>
      <c r="HY1149" s="5"/>
      <c r="HZ1149" s="5"/>
      <c r="IA1149" s="5"/>
      <c r="IB1149" s="5"/>
      <c r="IC1149" s="5"/>
      <c r="ID1149" s="5"/>
      <c r="IE1149" s="5"/>
      <c r="IF1149" s="5"/>
      <c r="IG1149" s="5"/>
      <c r="IH1149" s="5"/>
      <c r="II1149" s="5"/>
      <c r="IJ1149" s="5"/>
      <c r="IK1149" s="5"/>
      <c r="IL1149" s="5"/>
      <c r="IM1149" s="5"/>
      <c r="IN1149" s="5"/>
      <c r="IO1149" s="5"/>
      <c r="IP1149" s="5"/>
      <c r="IQ1149" s="5"/>
      <c r="IR1149" s="5"/>
      <c r="IS1149" s="5"/>
      <c r="IT1149" s="5"/>
      <c r="IU1149" s="5"/>
      <c r="IV1149" s="5"/>
    </row>
    <row r="1151" spans="1:256" s="210" customFormat="1">
      <c r="A1151" s="122"/>
      <c r="B1151" s="116"/>
      <c r="C1151" s="117"/>
      <c r="D1151" s="118"/>
      <c r="E1151" s="119"/>
      <c r="F1151" s="120"/>
      <c r="G1151" s="121"/>
      <c r="H1151" s="6"/>
      <c r="I1151" s="40"/>
      <c r="J1151" s="41"/>
      <c r="K1151" s="42"/>
      <c r="L1151" s="38"/>
      <c r="N1151" s="39"/>
      <c r="O1151" s="39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  <c r="BG1151" s="5"/>
      <c r="BH1151" s="5"/>
      <c r="BI1151" s="5"/>
      <c r="BJ1151" s="5"/>
      <c r="BK1151" s="5"/>
      <c r="BL1151" s="5"/>
      <c r="BM1151" s="5"/>
      <c r="BN1151" s="5"/>
      <c r="BO1151" s="5"/>
      <c r="BP1151" s="5"/>
      <c r="BQ1151" s="5"/>
      <c r="BR1151" s="5"/>
      <c r="BS1151" s="5"/>
      <c r="BT1151" s="5"/>
      <c r="BU1151" s="5"/>
      <c r="BV1151" s="5"/>
      <c r="BW1151" s="5"/>
      <c r="BX1151" s="5"/>
      <c r="BY1151" s="5"/>
      <c r="BZ1151" s="5"/>
      <c r="CA1151" s="5"/>
      <c r="CB1151" s="5"/>
      <c r="CC1151" s="5"/>
      <c r="CD1151" s="5"/>
      <c r="CE1151" s="5"/>
      <c r="CF1151" s="5"/>
      <c r="CG1151" s="5"/>
      <c r="CH1151" s="5"/>
      <c r="CI1151" s="5"/>
      <c r="CJ1151" s="5"/>
      <c r="CK1151" s="5"/>
      <c r="CL1151" s="5"/>
      <c r="CM1151" s="5"/>
      <c r="CN1151" s="5"/>
      <c r="CO1151" s="5"/>
      <c r="CP1151" s="5"/>
      <c r="CQ1151" s="5"/>
      <c r="CR1151" s="5"/>
      <c r="CS1151" s="5"/>
      <c r="CT1151" s="5"/>
      <c r="CU1151" s="5"/>
      <c r="CV1151" s="5"/>
      <c r="CW1151" s="5"/>
      <c r="CX1151" s="5"/>
      <c r="CY1151" s="5"/>
      <c r="CZ1151" s="5"/>
      <c r="DA1151" s="5"/>
      <c r="DB1151" s="5"/>
      <c r="DC1151" s="5"/>
      <c r="DD1151" s="5"/>
      <c r="DE1151" s="5"/>
      <c r="DF1151" s="5"/>
      <c r="DG1151" s="5"/>
      <c r="DH1151" s="5"/>
      <c r="DI1151" s="5"/>
      <c r="DJ1151" s="5"/>
      <c r="DK1151" s="5"/>
      <c r="DL1151" s="5"/>
      <c r="DM1151" s="5"/>
      <c r="DN1151" s="5"/>
      <c r="DO1151" s="5"/>
      <c r="DP1151" s="5"/>
      <c r="DQ1151" s="5"/>
      <c r="DR1151" s="5"/>
      <c r="DS1151" s="5"/>
      <c r="DT1151" s="5"/>
      <c r="DU1151" s="5"/>
      <c r="DV1151" s="5"/>
      <c r="DW1151" s="5"/>
      <c r="DX1151" s="5"/>
      <c r="DY1151" s="5"/>
      <c r="DZ1151" s="5"/>
      <c r="EA1151" s="5"/>
      <c r="EB1151" s="5"/>
      <c r="EC1151" s="5"/>
      <c r="ED1151" s="5"/>
      <c r="EE1151" s="5"/>
      <c r="EF1151" s="5"/>
      <c r="EG1151" s="5"/>
      <c r="EH1151" s="5"/>
      <c r="EI1151" s="5"/>
      <c r="EJ1151" s="5"/>
      <c r="EK1151" s="5"/>
      <c r="EL1151" s="5"/>
      <c r="EM1151" s="5"/>
      <c r="EN1151" s="5"/>
      <c r="EO1151" s="5"/>
      <c r="EP1151" s="5"/>
      <c r="EQ1151" s="5"/>
      <c r="ER1151" s="5"/>
      <c r="ES1151" s="5"/>
      <c r="ET1151" s="5"/>
      <c r="EU1151" s="5"/>
      <c r="EV1151" s="5"/>
      <c r="EW1151" s="5"/>
      <c r="EX1151" s="5"/>
      <c r="EY1151" s="5"/>
      <c r="EZ1151" s="5"/>
      <c r="FA1151" s="5"/>
      <c r="FB1151" s="5"/>
      <c r="FC1151" s="5"/>
      <c r="FD1151" s="5"/>
      <c r="FE1151" s="5"/>
      <c r="FF1151" s="5"/>
      <c r="FG1151" s="5"/>
      <c r="FH1151" s="5"/>
      <c r="FI1151" s="5"/>
      <c r="FJ1151" s="5"/>
      <c r="FK1151" s="5"/>
      <c r="FL1151" s="5"/>
      <c r="FM1151" s="5"/>
      <c r="FN1151" s="5"/>
      <c r="FO1151" s="5"/>
      <c r="FP1151" s="5"/>
      <c r="FQ1151" s="5"/>
      <c r="FR1151" s="5"/>
      <c r="FS1151" s="5"/>
      <c r="FT1151" s="5"/>
      <c r="FU1151" s="5"/>
      <c r="FV1151" s="5"/>
      <c r="FW1151" s="5"/>
      <c r="FX1151" s="5"/>
      <c r="FY1151" s="5"/>
      <c r="FZ1151" s="5"/>
      <c r="GA1151" s="5"/>
      <c r="GB1151" s="5"/>
      <c r="GC1151" s="5"/>
      <c r="GD1151" s="5"/>
      <c r="GE1151" s="5"/>
      <c r="GF1151" s="5"/>
      <c r="GG1151" s="5"/>
      <c r="GH1151" s="5"/>
      <c r="GI1151" s="5"/>
      <c r="GJ1151" s="5"/>
      <c r="GK1151" s="5"/>
      <c r="GL1151" s="5"/>
      <c r="GM1151" s="5"/>
      <c r="GN1151" s="5"/>
      <c r="GO1151" s="5"/>
      <c r="GP1151" s="5"/>
      <c r="GQ1151" s="5"/>
      <c r="GR1151" s="5"/>
      <c r="GS1151" s="5"/>
      <c r="GT1151" s="5"/>
      <c r="GU1151" s="5"/>
      <c r="GV1151" s="5"/>
      <c r="GW1151" s="5"/>
      <c r="GX1151" s="5"/>
      <c r="GY1151" s="5"/>
      <c r="GZ1151" s="5"/>
      <c r="HA1151" s="5"/>
      <c r="HB1151" s="5"/>
      <c r="HC1151" s="5"/>
      <c r="HD1151" s="5"/>
      <c r="HE1151" s="5"/>
      <c r="HF1151" s="5"/>
      <c r="HG1151" s="5"/>
      <c r="HH1151" s="5"/>
      <c r="HI1151" s="5"/>
      <c r="HJ1151" s="5"/>
      <c r="HK1151" s="5"/>
      <c r="HL1151" s="5"/>
      <c r="HM1151" s="5"/>
      <c r="HN1151" s="5"/>
      <c r="HO1151" s="5"/>
      <c r="HP1151" s="5"/>
      <c r="HQ1151" s="5"/>
      <c r="HR1151" s="5"/>
      <c r="HS1151" s="5"/>
      <c r="HT1151" s="5"/>
      <c r="HU1151" s="5"/>
      <c r="HV1151" s="5"/>
      <c r="HW1151" s="5"/>
      <c r="HX1151" s="5"/>
      <c r="HY1151" s="5"/>
      <c r="HZ1151" s="5"/>
      <c r="IA1151" s="5"/>
      <c r="IB1151" s="5"/>
      <c r="IC1151" s="5"/>
      <c r="ID1151" s="5"/>
      <c r="IE1151" s="5"/>
      <c r="IF1151" s="5"/>
      <c r="IG1151" s="5"/>
      <c r="IH1151" s="5"/>
      <c r="II1151" s="5"/>
      <c r="IJ1151" s="5"/>
      <c r="IK1151" s="5"/>
      <c r="IL1151" s="5"/>
      <c r="IM1151" s="5"/>
      <c r="IN1151" s="5"/>
      <c r="IO1151" s="5"/>
      <c r="IP1151" s="5"/>
      <c r="IQ1151" s="5"/>
      <c r="IR1151" s="5"/>
      <c r="IS1151" s="5"/>
      <c r="IT1151" s="5"/>
      <c r="IU1151" s="5"/>
      <c r="IV1151" s="5"/>
    </row>
    <row r="1153" spans="1:256" s="210" customFormat="1">
      <c r="A1153" s="122"/>
      <c r="B1153" s="116"/>
      <c r="C1153" s="117"/>
      <c r="D1153" s="118"/>
      <c r="E1153" s="119"/>
      <c r="F1153" s="120"/>
      <c r="G1153" s="121"/>
      <c r="H1153" s="6"/>
      <c r="I1153" s="40"/>
      <c r="J1153" s="41"/>
      <c r="K1153" s="42"/>
      <c r="L1153" s="38"/>
      <c r="N1153" s="39"/>
      <c r="O1153" s="39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/>
      <c r="BI1153" s="5"/>
      <c r="BJ1153" s="5"/>
      <c r="BK1153" s="5"/>
      <c r="BL1153" s="5"/>
      <c r="BM1153" s="5"/>
      <c r="BN1153" s="5"/>
      <c r="BO1153" s="5"/>
      <c r="BP1153" s="5"/>
      <c r="BQ1153" s="5"/>
      <c r="BR1153" s="5"/>
      <c r="BS1153" s="5"/>
      <c r="BT1153" s="5"/>
      <c r="BU1153" s="5"/>
      <c r="BV1153" s="5"/>
      <c r="BW1153" s="5"/>
      <c r="BX1153" s="5"/>
      <c r="BY1153" s="5"/>
      <c r="BZ1153" s="5"/>
      <c r="CA1153" s="5"/>
      <c r="CB1153" s="5"/>
      <c r="CC1153" s="5"/>
      <c r="CD1153" s="5"/>
      <c r="CE1153" s="5"/>
      <c r="CF1153" s="5"/>
      <c r="CG1153" s="5"/>
      <c r="CH1153" s="5"/>
      <c r="CI1153" s="5"/>
      <c r="CJ1153" s="5"/>
      <c r="CK1153" s="5"/>
      <c r="CL1153" s="5"/>
      <c r="CM1153" s="5"/>
      <c r="CN1153" s="5"/>
      <c r="CO1153" s="5"/>
      <c r="CP1153" s="5"/>
      <c r="CQ1153" s="5"/>
      <c r="CR1153" s="5"/>
      <c r="CS1153" s="5"/>
      <c r="CT1153" s="5"/>
      <c r="CU1153" s="5"/>
      <c r="CV1153" s="5"/>
      <c r="CW1153" s="5"/>
      <c r="CX1153" s="5"/>
      <c r="CY1153" s="5"/>
      <c r="CZ1153" s="5"/>
      <c r="DA1153" s="5"/>
      <c r="DB1153" s="5"/>
      <c r="DC1153" s="5"/>
      <c r="DD1153" s="5"/>
      <c r="DE1153" s="5"/>
      <c r="DF1153" s="5"/>
      <c r="DG1153" s="5"/>
      <c r="DH1153" s="5"/>
      <c r="DI1153" s="5"/>
      <c r="DJ1153" s="5"/>
      <c r="DK1153" s="5"/>
      <c r="DL1153" s="5"/>
      <c r="DM1153" s="5"/>
      <c r="DN1153" s="5"/>
      <c r="DO1153" s="5"/>
      <c r="DP1153" s="5"/>
      <c r="DQ1153" s="5"/>
      <c r="DR1153" s="5"/>
      <c r="DS1153" s="5"/>
      <c r="DT1153" s="5"/>
      <c r="DU1153" s="5"/>
      <c r="DV1153" s="5"/>
      <c r="DW1153" s="5"/>
      <c r="DX1153" s="5"/>
      <c r="DY1153" s="5"/>
      <c r="DZ1153" s="5"/>
      <c r="EA1153" s="5"/>
      <c r="EB1153" s="5"/>
      <c r="EC1153" s="5"/>
      <c r="ED1153" s="5"/>
      <c r="EE1153" s="5"/>
      <c r="EF1153" s="5"/>
      <c r="EG1153" s="5"/>
      <c r="EH1153" s="5"/>
      <c r="EI1153" s="5"/>
      <c r="EJ1153" s="5"/>
      <c r="EK1153" s="5"/>
      <c r="EL1153" s="5"/>
      <c r="EM1153" s="5"/>
      <c r="EN1153" s="5"/>
      <c r="EO1153" s="5"/>
      <c r="EP1153" s="5"/>
      <c r="EQ1153" s="5"/>
      <c r="ER1153" s="5"/>
      <c r="ES1153" s="5"/>
      <c r="ET1153" s="5"/>
      <c r="EU1153" s="5"/>
      <c r="EV1153" s="5"/>
      <c r="EW1153" s="5"/>
      <c r="EX1153" s="5"/>
      <c r="EY1153" s="5"/>
      <c r="EZ1153" s="5"/>
      <c r="FA1153" s="5"/>
      <c r="FB1153" s="5"/>
      <c r="FC1153" s="5"/>
      <c r="FD1153" s="5"/>
      <c r="FE1153" s="5"/>
      <c r="FF1153" s="5"/>
      <c r="FG1153" s="5"/>
      <c r="FH1153" s="5"/>
      <c r="FI1153" s="5"/>
      <c r="FJ1153" s="5"/>
      <c r="FK1153" s="5"/>
      <c r="FL1153" s="5"/>
      <c r="FM1153" s="5"/>
      <c r="FN1153" s="5"/>
      <c r="FO1153" s="5"/>
      <c r="FP1153" s="5"/>
      <c r="FQ1153" s="5"/>
      <c r="FR1153" s="5"/>
      <c r="FS1153" s="5"/>
      <c r="FT1153" s="5"/>
      <c r="FU1153" s="5"/>
      <c r="FV1153" s="5"/>
      <c r="FW1153" s="5"/>
      <c r="FX1153" s="5"/>
      <c r="FY1153" s="5"/>
      <c r="FZ1153" s="5"/>
      <c r="GA1153" s="5"/>
      <c r="GB1153" s="5"/>
      <c r="GC1153" s="5"/>
      <c r="GD1153" s="5"/>
      <c r="GE1153" s="5"/>
      <c r="GF1153" s="5"/>
      <c r="GG1153" s="5"/>
      <c r="GH1153" s="5"/>
      <c r="GI1153" s="5"/>
      <c r="GJ1153" s="5"/>
      <c r="GK1153" s="5"/>
      <c r="GL1153" s="5"/>
      <c r="GM1153" s="5"/>
      <c r="GN1153" s="5"/>
      <c r="GO1153" s="5"/>
      <c r="GP1153" s="5"/>
      <c r="GQ1153" s="5"/>
      <c r="GR1153" s="5"/>
      <c r="GS1153" s="5"/>
      <c r="GT1153" s="5"/>
      <c r="GU1153" s="5"/>
      <c r="GV1153" s="5"/>
      <c r="GW1153" s="5"/>
      <c r="GX1153" s="5"/>
      <c r="GY1153" s="5"/>
      <c r="GZ1153" s="5"/>
      <c r="HA1153" s="5"/>
      <c r="HB1153" s="5"/>
      <c r="HC1153" s="5"/>
      <c r="HD1153" s="5"/>
      <c r="HE1153" s="5"/>
      <c r="HF1153" s="5"/>
      <c r="HG1153" s="5"/>
      <c r="HH1153" s="5"/>
      <c r="HI1153" s="5"/>
      <c r="HJ1153" s="5"/>
      <c r="HK1153" s="5"/>
      <c r="HL1153" s="5"/>
      <c r="HM1153" s="5"/>
      <c r="HN1153" s="5"/>
      <c r="HO1153" s="5"/>
      <c r="HP1153" s="5"/>
      <c r="HQ1153" s="5"/>
      <c r="HR1153" s="5"/>
      <c r="HS1153" s="5"/>
      <c r="HT1153" s="5"/>
      <c r="HU1153" s="5"/>
      <c r="HV1153" s="5"/>
      <c r="HW1153" s="5"/>
      <c r="HX1153" s="5"/>
      <c r="HY1153" s="5"/>
      <c r="HZ1153" s="5"/>
      <c r="IA1153" s="5"/>
      <c r="IB1153" s="5"/>
      <c r="IC1153" s="5"/>
      <c r="ID1153" s="5"/>
      <c r="IE1153" s="5"/>
      <c r="IF1153" s="5"/>
      <c r="IG1153" s="5"/>
      <c r="IH1153" s="5"/>
      <c r="II1153" s="5"/>
      <c r="IJ1153" s="5"/>
      <c r="IK1153" s="5"/>
      <c r="IL1153" s="5"/>
      <c r="IM1153" s="5"/>
      <c r="IN1153" s="5"/>
      <c r="IO1153" s="5"/>
      <c r="IP1153" s="5"/>
      <c r="IQ1153" s="5"/>
      <c r="IR1153" s="5"/>
      <c r="IS1153" s="5"/>
      <c r="IT1153" s="5"/>
      <c r="IU1153" s="5"/>
      <c r="IV1153" s="5"/>
    </row>
    <row r="1155" spans="1:256" s="210" customFormat="1">
      <c r="A1155" s="122"/>
      <c r="B1155" s="116"/>
      <c r="C1155" s="117"/>
      <c r="D1155" s="118"/>
      <c r="E1155" s="119"/>
      <c r="F1155" s="120"/>
      <c r="G1155" s="121"/>
      <c r="H1155" s="6"/>
      <c r="I1155" s="40"/>
      <c r="J1155" s="41"/>
      <c r="K1155" s="42"/>
      <c r="L1155" s="38"/>
      <c r="N1155" s="39"/>
      <c r="O1155" s="39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  <c r="BG1155" s="5"/>
      <c r="BH1155" s="5"/>
      <c r="BI1155" s="5"/>
      <c r="BJ1155" s="5"/>
      <c r="BK1155" s="5"/>
      <c r="BL1155" s="5"/>
      <c r="BM1155" s="5"/>
      <c r="BN1155" s="5"/>
      <c r="BO1155" s="5"/>
      <c r="BP1155" s="5"/>
      <c r="BQ1155" s="5"/>
      <c r="BR1155" s="5"/>
      <c r="BS1155" s="5"/>
      <c r="BT1155" s="5"/>
      <c r="BU1155" s="5"/>
      <c r="BV1155" s="5"/>
      <c r="BW1155" s="5"/>
      <c r="BX1155" s="5"/>
      <c r="BY1155" s="5"/>
      <c r="BZ1155" s="5"/>
      <c r="CA1155" s="5"/>
      <c r="CB1155" s="5"/>
      <c r="CC1155" s="5"/>
      <c r="CD1155" s="5"/>
      <c r="CE1155" s="5"/>
      <c r="CF1155" s="5"/>
      <c r="CG1155" s="5"/>
      <c r="CH1155" s="5"/>
      <c r="CI1155" s="5"/>
      <c r="CJ1155" s="5"/>
      <c r="CK1155" s="5"/>
      <c r="CL1155" s="5"/>
      <c r="CM1155" s="5"/>
      <c r="CN1155" s="5"/>
      <c r="CO1155" s="5"/>
      <c r="CP1155" s="5"/>
      <c r="CQ1155" s="5"/>
      <c r="CR1155" s="5"/>
      <c r="CS1155" s="5"/>
      <c r="CT1155" s="5"/>
      <c r="CU1155" s="5"/>
      <c r="CV1155" s="5"/>
      <c r="CW1155" s="5"/>
      <c r="CX1155" s="5"/>
      <c r="CY1155" s="5"/>
      <c r="CZ1155" s="5"/>
      <c r="DA1155" s="5"/>
      <c r="DB1155" s="5"/>
      <c r="DC1155" s="5"/>
      <c r="DD1155" s="5"/>
      <c r="DE1155" s="5"/>
      <c r="DF1155" s="5"/>
      <c r="DG1155" s="5"/>
      <c r="DH1155" s="5"/>
      <c r="DI1155" s="5"/>
      <c r="DJ1155" s="5"/>
      <c r="DK1155" s="5"/>
      <c r="DL1155" s="5"/>
      <c r="DM1155" s="5"/>
      <c r="DN1155" s="5"/>
      <c r="DO1155" s="5"/>
      <c r="DP1155" s="5"/>
      <c r="DQ1155" s="5"/>
      <c r="DR1155" s="5"/>
      <c r="DS1155" s="5"/>
      <c r="DT1155" s="5"/>
      <c r="DU1155" s="5"/>
      <c r="DV1155" s="5"/>
      <c r="DW1155" s="5"/>
      <c r="DX1155" s="5"/>
      <c r="DY1155" s="5"/>
      <c r="DZ1155" s="5"/>
      <c r="EA1155" s="5"/>
      <c r="EB1155" s="5"/>
      <c r="EC1155" s="5"/>
      <c r="ED1155" s="5"/>
      <c r="EE1155" s="5"/>
      <c r="EF1155" s="5"/>
      <c r="EG1155" s="5"/>
      <c r="EH1155" s="5"/>
      <c r="EI1155" s="5"/>
      <c r="EJ1155" s="5"/>
      <c r="EK1155" s="5"/>
      <c r="EL1155" s="5"/>
      <c r="EM1155" s="5"/>
      <c r="EN1155" s="5"/>
      <c r="EO1155" s="5"/>
      <c r="EP1155" s="5"/>
      <c r="EQ1155" s="5"/>
      <c r="ER1155" s="5"/>
      <c r="ES1155" s="5"/>
      <c r="ET1155" s="5"/>
      <c r="EU1155" s="5"/>
      <c r="EV1155" s="5"/>
      <c r="EW1155" s="5"/>
      <c r="EX1155" s="5"/>
      <c r="EY1155" s="5"/>
      <c r="EZ1155" s="5"/>
      <c r="FA1155" s="5"/>
      <c r="FB1155" s="5"/>
      <c r="FC1155" s="5"/>
      <c r="FD1155" s="5"/>
      <c r="FE1155" s="5"/>
      <c r="FF1155" s="5"/>
      <c r="FG1155" s="5"/>
      <c r="FH1155" s="5"/>
      <c r="FI1155" s="5"/>
      <c r="FJ1155" s="5"/>
      <c r="FK1155" s="5"/>
      <c r="FL1155" s="5"/>
      <c r="FM1155" s="5"/>
      <c r="FN1155" s="5"/>
      <c r="FO1155" s="5"/>
      <c r="FP1155" s="5"/>
      <c r="FQ1155" s="5"/>
      <c r="FR1155" s="5"/>
      <c r="FS1155" s="5"/>
      <c r="FT1155" s="5"/>
      <c r="FU1155" s="5"/>
      <c r="FV1155" s="5"/>
      <c r="FW1155" s="5"/>
      <c r="FX1155" s="5"/>
      <c r="FY1155" s="5"/>
      <c r="FZ1155" s="5"/>
      <c r="GA1155" s="5"/>
      <c r="GB1155" s="5"/>
      <c r="GC1155" s="5"/>
      <c r="GD1155" s="5"/>
      <c r="GE1155" s="5"/>
      <c r="GF1155" s="5"/>
      <c r="GG1155" s="5"/>
      <c r="GH1155" s="5"/>
      <c r="GI1155" s="5"/>
      <c r="GJ1155" s="5"/>
      <c r="GK1155" s="5"/>
      <c r="GL1155" s="5"/>
      <c r="GM1155" s="5"/>
      <c r="GN1155" s="5"/>
      <c r="GO1155" s="5"/>
      <c r="GP1155" s="5"/>
      <c r="GQ1155" s="5"/>
      <c r="GR1155" s="5"/>
      <c r="GS1155" s="5"/>
      <c r="GT1155" s="5"/>
      <c r="GU1155" s="5"/>
      <c r="GV1155" s="5"/>
      <c r="GW1155" s="5"/>
      <c r="GX1155" s="5"/>
      <c r="GY1155" s="5"/>
      <c r="GZ1155" s="5"/>
      <c r="HA1155" s="5"/>
      <c r="HB1155" s="5"/>
      <c r="HC1155" s="5"/>
      <c r="HD1155" s="5"/>
      <c r="HE1155" s="5"/>
      <c r="HF1155" s="5"/>
      <c r="HG1155" s="5"/>
      <c r="HH1155" s="5"/>
      <c r="HI1155" s="5"/>
      <c r="HJ1155" s="5"/>
      <c r="HK1155" s="5"/>
      <c r="HL1155" s="5"/>
      <c r="HM1155" s="5"/>
      <c r="HN1155" s="5"/>
      <c r="HO1155" s="5"/>
      <c r="HP1155" s="5"/>
      <c r="HQ1155" s="5"/>
      <c r="HR1155" s="5"/>
      <c r="HS1155" s="5"/>
      <c r="HT1155" s="5"/>
      <c r="HU1155" s="5"/>
      <c r="HV1155" s="5"/>
      <c r="HW1155" s="5"/>
      <c r="HX1155" s="5"/>
      <c r="HY1155" s="5"/>
      <c r="HZ1155" s="5"/>
      <c r="IA1155" s="5"/>
      <c r="IB1155" s="5"/>
      <c r="IC1155" s="5"/>
      <c r="ID1155" s="5"/>
      <c r="IE1155" s="5"/>
      <c r="IF1155" s="5"/>
      <c r="IG1155" s="5"/>
      <c r="IH1155" s="5"/>
      <c r="II1155" s="5"/>
      <c r="IJ1155" s="5"/>
      <c r="IK1155" s="5"/>
      <c r="IL1155" s="5"/>
      <c r="IM1155" s="5"/>
      <c r="IN1155" s="5"/>
      <c r="IO1155" s="5"/>
      <c r="IP1155" s="5"/>
      <c r="IQ1155" s="5"/>
      <c r="IR1155" s="5"/>
      <c r="IS1155" s="5"/>
      <c r="IT1155" s="5"/>
      <c r="IU1155" s="5"/>
      <c r="IV1155" s="5"/>
    </row>
    <row r="1157" spans="1:256" s="210" customFormat="1">
      <c r="A1157" s="122"/>
      <c r="B1157" s="116"/>
      <c r="C1157" s="117"/>
      <c r="D1157" s="118"/>
      <c r="E1157" s="119"/>
      <c r="F1157" s="120"/>
      <c r="G1157" s="121"/>
      <c r="H1157" s="6"/>
      <c r="I1157" s="40"/>
      <c r="J1157" s="41"/>
      <c r="K1157" s="42"/>
      <c r="L1157" s="38"/>
      <c r="N1157" s="39"/>
      <c r="O1157" s="39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  <c r="BG1157" s="5"/>
      <c r="BH1157" s="5"/>
      <c r="BI1157" s="5"/>
      <c r="BJ1157" s="5"/>
      <c r="BK1157" s="5"/>
      <c r="BL1157" s="5"/>
      <c r="BM1157" s="5"/>
      <c r="BN1157" s="5"/>
      <c r="BO1157" s="5"/>
      <c r="BP1157" s="5"/>
      <c r="BQ1157" s="5"/>
      <c r="BR1157" s="5"/>
      <c r="BS1157" s="5"/>
      <c r="BT1157" s="5"/>
      <c r="BU1157" s="5"/>
      <c r="BV1157" s="5"/>
      <c r="BW1157" s="5"/>
      <c r="BX1157" s="5"/>
      <c r="BY1157" s="5"/>
      <c r="BZ1157" s="5"/>
      <c r="CA1157" s="5"/>
      <c r="CB1157" s="5"/>
      <c r="CC1157" s="5"/>
      <c r="CD1157" s="5"/>
      <c r="CE1157" s="5"/>
      <c r="CF1157" s="5"/>
      <c r="CG1157" s="5"/>
      <c r="CH1157" s="5"/>
      <c r="CI1157" s="5"/>
      <c r="CJ1157" s="5"/>
      <c r="CK1157" s="5"/>
      <c r="CL1157" s="5"/>
      <c r="CM1157" s="5"/>
      <c r="CN1157" s="5"/>
      <c r="CO1157" s="5"/>
      <c r="CP1157" s="5"/>
      <c r="CQ1157" s="5"/>
      <c r="CR1157" s="5"/>
      <c r="CS1157" s="5"/>
      <c r="CT1157" s="5"/>
      <c r="CU1157" s="5"/>
      <c r="CV1157" s="5"/>
      <c r="CW1157" s="5"/>
      <c r="CX1157" s="5"/>
      <c r="CY1157" s="5"/>
      <c r="CZ1157" s="5"/>
      <c r="DA1157" s="5"/>
      <c r="DB1157" s="5"/>
      <c r="DC1157" s="5"/>
      <c r="DD1157" s="5"/>
      <c r="DE1157" s="5"/>
      <c r="DF1157" s="5"/>
      <c r="DG1157" s="5"/>
      <c r="DH1157" s="5"/>
      <c r="DI1157" s="5"/>
      <c r="DJ1157" s="5"/>
      <c r="DK1157" s="5"/>
      <c r="DL1157" s="5"/>
      <c r="DM1157" s="5"/>
      <c r="DN1157" s="5"/>
      <c r="DO1157" s="5"/>
      <c r="DP1157" s="5"/>
      <c r="DQ1157" s="5"/>
      <c r="DR1157" s="5"/>
      <c r="DS1157" s="5"/>
      <c r="DT1157" s="5"/>
      <c r="DU1157" s="5"/>
      <c r="DV1157" s="5"/>
      <c r="DW1157" s="5"/>
      <c r="DX1157" s="5"/>
      <c r="DY1157" s="5"/>
      <c r="DZ1157" s="5"/>
      <c r="EA1157" s="5"/>
      <c r="EB1157" s="5"/>
      <c r="EC1157" s="5"/>
      <c r="ED1157" s="5"/>
      <c r="EE1157" s="5"/>
      <c r="EF1157" s="5"/>
      <c r="EG1157" s="5"/>
      <c r="EH1157" s="5"/>
      <c r="EI1157" s="5"/>
      <c r="EJ1157" s="5"/>
      <c r="EK1157" s="5"/>
      <c r="EL1157" s="5"/>
      <c r="EM1157" s="5"/>
      <c r="EN1157" s="5"/>
      <c r="EO1157" s="5"/>
      <c r="EP1157" s="5"/>
      <c r="EQ1157" s="5"/>
      <c r="ER1157" s="5"/>
      <c r="ES1157" s="5"/>
      <c r="ET1157" s="5"/>
      <c r="EU1157" s="5"/>
      <c r="EV1157" s="5"/>
      <c r="EW1157" s="5"/>
      <c r="EX1157" s="5"/>
      <c r="EY1157" s="5"/>
      <c r="EZ1157" s="5"/>
      <c r="FA1157" s="5"/>
      <c r="FB1157" s="5"/>
      <c r="FC1157" s="5"/>
      <c r="FD1157" s="5"/>
      <c r="FE1157" s="5"/>
      <c r="FF1157" s="5"/>
      <c r="FG1157" s="5"/>
      <c r="FH1157" s="5"/>
      <c r="FI1157" s="5"/>
      <c r="FJ1157" s="5"/>
      <c r="FK1157" s="5"/>
      <c r="FL1157" s="5"/>
      <c r="FM1157" s="5"/>
      <c r="FN1157" s="5"/>
      <c r="FO1157" s="5"/>
      <c r="FP1157" s="5"/>
      <c r="FQ1157" s="5"/>
      <c r="FR1157" s="5"/>
      <c r="FS1157" s="5"/>
      <c r="FT1157" s="5"/>
      <c r="FU1157" s="5"/>
      <c r="FV1157" s="5"/>
      <c r="FW1157" s="5"/>
      <c r="FX1157" s="5"/>
      <c r="FY1157" s="5"/>
      <c r="FZ1157" s="5"/>
      <c r="GA1157" s="5"/>
      <c r="GB1157" s="5"/>
      <c r="GC1157" s="5"/>
      <c r="GD1157" s="5"/>
      <c r="GE1157" s="5"/>
      <c r="GF1157" s="5"/>
      <c r="GG1157" s="5"/>
      <c r="GH1157" s="5"/>
      <c r="GI1157" s="5"/>
      <c r="GJ1157" s="5"/>
      <c r="GK1157" s="5"/>
      <c r="GL1157" s="5"/>
      <c r="GM1157" s="5"/>
      <c r="GN1157" s="5"/>
      <c r="GO1157" s="5"/>
      <c r="GP1157" s="5"/>
      <c r="GQ1157" s="5"/>
      <c r="GR1157" s="5"/>
      <c r="GS1157" s="5"/>
      <c r="GT1157" s="5"/>
      <c r="GU1157" s="5"/>
      <c r="GV1157" s="5"/>
      <c r="GW1157" s="5"/>
      <c r="GX1157" s="5"/>
      <c r="GY1157" s="5"/>
      <c r="GZ1157" s="5"/>
      <c r="HA1157" s="5"/>
      <c r="HB1157" s="5"/>
      <c r="HC1157" s="5"/>
      <c r="HD1157" s="5"/>
      <c r="HE1157" s="5"/>
      <c r="HF1157" s="5"/>
      <c r="HG1157" s="5"/>
      <c r="HH1157" s="5"/>
      <c r="HI1157" s="5"/>
      <c r="HJ1157" s="5"/>
      <c r="HK1157" s="5"/>
      <c r="HL1157" s="5"/>
      <c r="HM1157" s="5"/>
      <c r="HN1157" s="5"/>
      <c r="HO1157" s="5"/>
      <c r="HP1157" s="5"/>
      <c r="HQ1157" s="5"/>
      <c r="HR1157" s="5"/>
      <c r="HS1157" s="5"/>
      <c r="HT1157" s="5"/>
      <c r="HU1157" s="5"/>
      <c r="HV1157" s="5"/>
      <c r="HW1157" s="5"/>
      <c r="HX1157" s="5"/>
      <c r="HY1157" s="5"/>
      <c r="HZ1157" s="5"/>
      <c r="IA1157" s="5"/>
      <c r="IB1157" s="5"/>
      <c r="IC1157" s="5"/>
      <c r="ID1157" s="5"/>
      <c r="IE1157" s="5"/>
      <c r="IF1157" s="5"/>
      <c r="IG1157" s="5"/>
      <c r="IH1157" s="5"/>
      <c r="II1157" s="5"/>
      <c r="IJ1157" s="5"/>
      <c r="IK1157" s="5"/>
      <c r="IL1157" s="5"/>
      <c r="IM1157" s="5"/>
      <c r="IN1157" s="5"/>
      <c r="IO1157" s="5"/>
      <c r="IP1157" s="5"/>
      <c r="IQ1157" s="5"/>
      <c r="IR1157" s="5"/>
      <c r="IS1157" s="5"/>
      <c r="IT1157" s="5"/>
      <c r="IU1157" s="5"/>
      <c r="IV1157" s="5"/>
    </row>
    <row r="1158" spans="1:256" s="210" customFormat="1">
      <c r="A1158" s="122"/>
      <c r="B1158" s="116"/>
      <c r="C1158" s="117"/>
      <c r="D1158" s="118"/>
      <c r="E1158" s="119"/>
      <c r="F1158" s="120"/>
      <c r="G1158" s="121"/>
      <c r="H1158" s="6"/>
      <c r="I1158" s="40"/>
      <c r="J1158" s="41"/>
      <c r="K1158" s="42"/>
      <c r="L1158" s="38"/>
      <c r="N1158" s="39"/>
      <c r="O1158" s="39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5"/>
      <c r="DW1158" s="5"/>
      <c r="DX1158" s="5"/>
      <c r="DY1158" s="5"/>
      <c r="DZ1158" s="5"/>
      <c r="EA1158" s="5"/>
      <c r="EB1158" s="5"/>
      <c r="EC1158" s="5"/>
      <c r="ED1158" s="5"/>
      <c r="EE1158" s="5"/>
      <c r="EF1158" s="5"/>
      <c r="EG1158" s="5"/>
      <c r="EH1158" s="5"/>
      <c r="EI1158" s="5"/>
      <c r="EJ1158" s="5"/>
      <c r="EK1158" s="5"/>
      <c r="EL1158" s="5"/>
      <c r="EM1158" s="5"/>
      <c r="EN1158" s="5"/>
      <c r="EO1158" s="5"/>
      <c r="EP1158" s="5"/>
      <c r="EQ1158" s="5"/>
      <c r="ER1158" s="5"/>
      <c r="ES1158" s="5"/>
      <c r="ET1158" s="5"/>
      <c r="EU1158" s="5"/>
      <c r="EV1158" s="5"/>
      <c r="EW1158" s="5"/>
      <c r="EX1158" s="5"/>
      <c r="EY1158" s="5"/>
      <c r="EZ1158" s="5"/>
      <c r="FA1158" s="5"/>
      <c r="FB1158" s="5"/>
      <c r="FC1158" s="5"/>
      <c r="FD1158" s="5"/>
      <c r="FE1158" s="5"/>
      <c r="FF1158" s="5"/>
      <c r="FG1158" s="5"/>
      <c r="FH1158" s="5"/>
      <c r="FI1158" s="5"/>
      <c r="FJ1158" s="5"/>
      <c r="FK1158" s="5"/>
      <c r="FL1158" s="5"/>
      <c r="FM1158" s="5"/>
      <c r="FN1158" s="5"/>
      <c r="FO1158" s="5"/>
      <c r="FP1158" s="5"/>
      <c r="FQ1158" s="5"/>
      <c r="FR1158" s="5"/>
      <c r="FS1158" s="5"/>
      <c r="FT1158" s="5"/>
      <c r="FU1158" s="5"/>
      <c r="FV1158" s="5"/>
      <c r="FW1158" s="5"/>
      <c r="FX1158" s="5"/>
      <c r="FY1158" s="5"/>
      <c r="FZ1158" s="5"/>
      <c r="GA1158" s="5"/>
      <c r="GB1158" s="5"/>
      <c r="GC1158" s="5"/>
      <c r="GD1158" s="5"/>
      <c r="GE1158" s="5"/>
      <c r="GF1158" s="5"/>
      <c r="GG1158" s="5"/>
      <c r="GH1158" s="5"/>
      <c r="GI1158" s="5"/>
      <c r="GJ1158" s="5"/>
      <c r="GK1158" s="5"/>
      <c r="GL1158" s="5"/>
      <c r="GM1158" s="5"/>
      <c r="GN1158" s="5"/>
      <c r="GO1158" s="5"/>
      <c r="GP1158" s="5"/>
      <c r="GQ1158" s="5"/>
      <c r="GR1158" s="5"/>
      <c r="GS1158" s="5"/>
      <c r="GT1158" s="5"/>
      <c r="GU1158" s="5"/>
      <c r="GV1158" s="5"/>
      <c r="GW1158" s="5"/>
      <c r="GX1158" s="5"/>
      <c r="GY1158" s="5"/>
      <c r="GZ1158" s="5"/>
      <c r="HA1158" s="5"/>
      <c r="HB1158" s="5"/>
      <c r="HC1158" s="5"/>
      <c r="HD1158" s="5"/>
      <c r="HE1158" s="5"/>
      <c r="HF1158" s="5"/>
      <c r="HG1158" s="5"/>
      <c r="HH1158" s="5"/>
      <c r="HI1158" s="5"/>
      <c r="HJ1158" s="5"/>
      <c r="HK1158" s="5"/>
      <c r="HL1158" s="5"/>
      <c r="HM1158" s="5"/>
      <c r="HN1158" s="5"/>
      <c r="HO1158" s="5"/>
      <c r="HP1158" s="5"/>
      <c r="HQ1158" s="5"/>
      <c r="HR1158" s="5"/>
      <c r="HS1158" s="5"/>
      <c r="HT1158" s="5"/>
      <c r="HU1158" s="5"/>
      <c r="HV1158" s="5"/>
      <c r="HW1158" s="5"/>
      <c r="HX1158" s="5"/>
      <c r="HY1158" s="5"/>
      <c r="HZ1158" s="5"/>
      <c r="IA1158" s="5"/>
      <c r="IB1158" s="5"/>
      <c r="IC1158" s="5"/>
      <c r="ID1158" s="5"/>
      <c r="IE1158" s="5"/>
      <c r="IF1158" s="5"/>
      <c r="IG1158" s="5"/>
      <c r="IH1158" s="5"/>
      <c r="II1158" s="5"/>
      <c r="IJ1158" s="5"/>
      <c r="IK1158" s="5"/>
      <c r="IL1158" s="5"/>
      <c r="IM1158" s="5"/>
      <c r="IN1158" s="5"/>
      <c r="IO1158" s="5"/>
      <c r="IP1158" s="5"/>
      <c r="IQ1158" s="5"/>
      <c r="IR1158" s="5"/>
      <c r="IS1158" s="5"/>
      <c r="IT1158" s="5"/>
      <c r="IU1158" s="5"/>
      <c r="IV1158" s="5"/>
    </row>
    <row r="1160" spans="1:256" s="210" customFormat="1">
      <c r="A1160" s="122"/>
      <c r="B1160" s="116"/>
      <c r="C1160" s="117"/>
      <c r="D1160" s="118"/>
      <c r="E1160" s="119"/>
      <c r="F1160" s="120"/>
      <c r="G1160" s="121"/>
      <c r="H1160" s="6"/>
      <c r="I1160" s="40"/>
      <c r="J1160" s="41"/>
      <c r="K1160" s="42"/>
      <c r="L1160" s="38"/>
      <c r="N1160" s="39"/>
      <c r="O1160" s="39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5"/>
      <c r="BG1160" s="5"/>
      <c r="BH1160" s="5"/>
      <c r="BI1160" s="5"/>
      <c r="BJ1160" s="5"/>
      <c r="BK1160" s="5"/>
      <c r="BL1160" s="5"/>
      <c r="BM1160" s="5"/>
      <c r="BN1160" s="5"/>
      <c r="BO1160" s="5"/>
      <c r="BP1160" s="5"/>
      <c r="BQ1160" s="5"/>
      <c r="BR1160" s="5"/>
      <c r="BS1160" s="5"/>
      <c r="BT1160" s="5"/>
      <c r="BU1160" s="5"/>
      <c r="BV1160" s="5"/>
      <c r="BW1160" s="5"/>
      <c r="BX1160" s="5"/>
      <c r="BY1160" s="5"/>
      <c r="BZ1160" s="5"/>
      <c r="CA1160" s="5"/>
      <c r="CB1160" s="5"/>
      <c r="CC1160" s="5"/>
      <c r="CD1160" s="5"/>
      <c r="CE1160" s="5"/>
      <c r="CF1160" s="5"/>
      <c r="CG1160" s="5"/>
      <c r="CH1160" s="5"/>
      <c r="CI1160" s="5"/>
      <c r="CJ1160" s="5"/>
      <c r="CK1160" s="5"/>
      <c r="CL1160" s="5"/>
      <c r="CM1160" s="5"/>
      <c r="CN1160" s="5"/>
      <c r="CO1160" s="5"/>
      <c r="CP1160" s="5"/>
      <c r="CQ1160" s="5"/>
      <c r="CR1160" s="5"/>
      <c r="CS1160" s="5"/>
      <c r="CT1160" s="5"/>
      <c r="CU1160" s="5"/>
      <c r="CV1160" s="5"/>
      <c r="CW1160" s="5"/>
      <c r="CX1160" s="5"/>
      <c r="CY1160" s="5"/>
      <c r="CZ1160" s="5"/>
      <c r="DA1160" s="5"/>
      <c r="DB1160" s="5"/>
      <c r="DC1160" s="5"/>
      <c r="DD1160" s="5"/>
      <c r="DE1160" s="5"/>
      <c r="DF1160" s="5"/>
      <c r="DG1160" s="5"/>
      <c r="DH1160" s="5"/>
      <c r="DI1160" s="5"/>
      <c r="DJ1160" s="5"/>
      <c r="DK1160" s="5"/>
      <c r="DL1160" s="5"/>
      <c r="DM1160" s="5"/>
      <c r="DN1160" s="5"/>
      <c r="DO1160" s="5"/>
      <c r="DP1160" s="5"/>
      <c r="DQ1160" s="5"/>
      <c r="DR1160" s="5"/>
      <c r="DS1160" s="5"/>
      <c r="DT1160" s="5"/>
      <c r="DU1160" s="5"/>
      <c r="DV1160" s="5"/>
      <c r="DW1160" s="5"/>
      <c r="DX1160" s="5"/>
      <c r="DY1160" s="5"/>
      <c r="DZ1160" s="5"/>
      <c r="EA1160" s="5"/>
      <c r="EB1160" s="5"/>
      <c r="EC1160" s="5"/>
      <c r="ED1160" s="5"/>
      <c r="EE1160" s="5"/>
      <c r="EF1160" s="5"/>
      <c r="EG1160" s="5"/>
      <c r="EH1160" s="5"/>
      <c r="EI1160" s="5"/>
      <c r="EJ1160" s="5"/>
      <c r="EK1160" s="5"/>
      <c r="EL1160" s="5"/>
      <c r="EM1160" s="5"/>
      <c r="EN1160" s="5"/>
      <c r="EO1160" s="5"/>
      <c r="EP1160" s="5"/>
      <c r="EQ1160" s="5"/>
      <c r="ER1160" s="5"/>
      <c r="ES1160" s="5"/>
      <c r="ET1160" s="5"/>
      <c r="EU1160" s="5"/>
      <c r="EV1160" s="5"/>
      <c r="EW1160" s="5"/>
      <c r="EX1160" s="5"/>
      <c r="EY1160" s="5"/>
      <c r="EZ1160" s="5"/>
      <c r="FA1160" s="5"/>
      <c r="FB1160" s="5"/>
      <c r="FC1160" s="5"/>
      <c r="FD1160" s="5"/>
      <c r="FE1160" s="5"/>
      <c r="FF1160" s="5"/>
      <c r="FG1160" s="5"/>
      <c r="FH1160" s="5"/>
      <c r="FI1160" s="5"/>
      <c r="FJ1160" s="5"/>
      <c r="FK1160" s="5"/>
      <c r="FL1160" s="5"/>
      <c r="FM1160" s="5"/>
      <c r="FN1160" s="5"/>
      <c r="FO1160" s="5"/>
      <c r="FP1160" s="5"/>
      <c r="FQ1160" s="5"/>
      <c r="FR1160" s="5"/>
      <c r="FS1160" s="5"/>
      <c r="FT1160" s="5"/>
      <c r="FU1160" s="5"/>
      <c r="FV1160" s="5"/>
      <c r="FW1160" s="5"/>
      <c r="FX1160" s="5"/>
      <c r="FY1160" s="5"/>
      <c r="FZ1160" s="5"/>
      <c r="GA1160" s="5"/>
      <c r="GB1160" s="5"/>
      <c r="GC1160" s="5"/>
      <c r="GD1160" s="5"/>
      <c r="GE1160" s="5"/>
      <c r="GF1160" s="5"/>
      <c r="GG1160" s="5"/>
      <c r="GH1160" s="5"/>
      <c r="GI1160" s="5"/>
      <c r="GJ1160" s="5"/>
      <c r="GK1160" s="5"/>
      <c r="GL1160" s="5"/>
      <c r="GM1160" s="5"/>
      <c r="GN1160" s="5"/>
      <c r="GO1160" s="5"/>
      <c r="GP1160" s="5"/>
      <c r="GQ1160" s="5"/>
      <c r="GR1160" s="5"/>
      <c r="GS1160" s="5"/>
      <c r="GT1160" s="5"/>
      <c r="GU1160" s="5"/>
      <c r="GV1160" s="5"/>
      <c r="GW1160" s="5"/>
      <c r="GX1160" s="5"/>
      <c r="GY1160" s="5"/>
      <c r="GZ1160" s="5"/>
      <c r="HA1160" s="5"/>
      <c r="HB1160" s="5"/>
      <c r="HC1160" s="5"/>
      <c r="HD1160" s="5"/>
      <c r="HE1160" s="5"/>
      <c r="HF1160" s="5"/>
      <c r="HG1160" s="5"/>
      <c r="HH1160" s="5"/>
      <c r="HI1160" s="5"/>
      <c r="HJ1160" s="5"/>
      <c r="HK1160" s="5"/>
      <c r="HL1160" s="5"/>
      <c r="HM1160" s="5"/>
      <c r="HN1160" s="5"/>
      <c r="HO1160" s="5"/>
      <c r="HP1160" s="5"/>
      <c r="HQ1160" s="5"/>
      <c r="HR1160" s="5"/>
      <c r="HS1160" s="5"/>
      <c r="HT1160" s="5"/>
      <c r="HU1160" s="5"/>
      <c r="HV1160" s="5"/>
      <c r="HW1160" s="5"/>
      <c r="HX1160" s="5"/>
      <c r="HY1160" s="5"/>
      <c r="HZ1160" s="5"/>
      <c r="IA1160" s="5"/>
      <c r="IB1160" s="5"/>
      <c r="IC1160" s="5"/>
      <c r="ID1160" s="5"/>
      <c r="IE1160" s="5"/>
      <c r="IF1160" s="5"/>
      <c r="IG1160" s="5"/>
      <c r="IH1160" s="5"/>
      <c r="II1160" s="5"/>
      <c r="IJ1160" s="5"/>
      <c r="IK1160" s="5"/>
      <c r="IL1160" s="5"/>
      <c r="IM1160" s="5"/>
      <c r="IN1160" s="5"/>
      <c r="IO1160" s="5"/>
      <c r="IP1160" s="5"/>
      <c r="IQ1160" s="5"/>
      <c r="IR1160" s="5"/>
      <c r="IS1160" s="5"/>
      <c r="IT1160" s="5"/>
      <c r="IU1160" s="5"/>
      <c r="IV1160" s="5"/>
    </row>
    <row r="1162" spans="1:256" s="210" customFormat="1">
      <c r="A1162" s="122"/>
      <c r="B1162" s="116"/>
      <c r="C1162" s="117"/>
      <c r="D1162" s="118"/>
      <c r="E1162" s="119"/>
      <c r="F1162" s="120"/>
      <c r="G1162" s="121"/>
      <c r="H1162" s="6"/>
      <c r="I1162" s="40"/>
      <c r="J1162" s="41"/>
      <c r="K1162" s="42"/>
      <c r="L1162" s="38"/>
      <c r="N1162" s="39"/>
      <c r="O1162" s="39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5"/>
      <c r="DW1162" s="5"/>
      <c r="DX1162" s="5"/>
      <c r="DY1162" s="5"/>
      <c r="DZ1162" s="5"/>
      <c r="EA1162" s="5"/>
      <c r="EB1162" s="5"/>
      <c r="EC1162" s="5"/>
      <c r="ED1162" s="5"/>
      <c r="EE1162" s="5"/>
      <c r="EF1162" s="5"/>
      <c r="EG1162" s="5"/>
      <c r="EH1162" s="5"/>
      <c r="EI1162" s="5"/>
      <c r="EJ1162" s="5"/>
      <c r="EK1162" s="5"/>
      <c r="EL1162" s="5"/>
      <c r="EM1162" s="5"/>
      <c r="EN1162" s="5"/>
      <c r="EO1162" s="5"/>
      <c r="EP1162" s="5"/>
      <c r="EQ1162" s="5"/>
      <c r="ER1162" s="5"/>
      <c r="ES1162" s="5"/>
      <c r="ET1162" s="5"/>
      <c r="EU1162" s="5"/>
      <c r="EV1162" s="5"/>
      <c r="EW1162" s="5"/>
      <c r="EX1162" s="5"/>
      <c r="EY1162" s="5"/>
      <c r="EZ1162" s="5"/>
      <c r="FA1162" s="5"/>
      <c r="FB1162" s="5"/>
      <c r="FC1162" s="5"/>
      <c r="FD1162" s="5"/>
      <c r="FE1162" s="5"/>
      <c r="FF1162" s="5"/>
      <c r="FG1162" s="5"/>
      <c r="FH1162" s="5"/>
      <c r="FI1162" s="5"/>
      <c r="FJ1162" s="5"/>
      <c r="FK1162" s="5"/>
      <c r="FL1162" s="5"/>
      <c r="FM1162" s="5"/>
      <c r="FN1162" s="5"/>
      <c r="FO1162" s="5"/>
      <c r="FP1162" s="5"/>
      <c r="FQ1162" s="5"/>
      <c r="FR1162" s="5"/>
      <c r="FS1162" s="5"/>
      <c r="FT1162" s="5"/>
      <c r="FU1162" s="5"/>
      <c r="FV1162" s="5"/>
      <c r="FW1162" s="5"/>
      <c r="FX1162" s="5"/>
      <c r="FY1162" s="5"/>
      <c r="FZ1162" s="5"/>
      <c r="GA1162" s="5"/>
      <c r="GB1162" s="5"/>
      <c r="GC1162" s="5"/>
      <c r="GD1162" s="5"/>
      <c r="GE1162" s="5"/>
      <c r="GF1162" s="5"/>
      <c r="GG1162" s="5"/>
      <c r="GH1162" s="5"/>
      <c r="GI1162" s="5"/>
      <c r="GJ1162" s="5"/>
      <c r="GK1162" s="5"/>
      <c r="GL1162" s="5"/>
      <c r="GM1162" s="5"/>
      <c r="GN1162" s="5"/>
      <c r="GO1162" s="5"/>
      <c r="GP1162" s="5"/>
      <c r="GQ1162" s="5"/>
      <c r="GR1162" s="5"/>
      <c r="GS1162" s="5"/>
      <c r="GT1162" s="5"/>
      <c r="GU1162" s="5"/>
      <c r="GV1162" s="5"/>
      <c r="GW1162" s="5"/>
      <c r="GX1162" s="5"/>
      <c r="GY1162" s="5"/>
      <c r="GZ1162" s="5"/>
      <c r="HA1162" s="5"/>
      <c r="HB1162" s="5"/>
      <c r="HC1162" s="5"/>
      <c r="HD1162" s="5"/>
      <c r="HE1162" s="5"/>
      <c r="HF1162" s="5"/>
      <c r="HG1162" s="5"/>
      <c r="HH1162" s="5"/>
      <c r="HI1162" s="5"/>
      <c r="HJ1162" s="5"/>
      <c r="HK1162" s="5"/>
      <c r="HL1162" s="5"/>
      <c r="HM1162" s="5"/>
      <c r="HN1162" s="5"/>
      <c r="HO1162" s="5"/>
      <c r="HP1162" s="5"/>
      <c r="HQ1162" s="5"/>
      <c r="HR1162" s="5"/>
      <c r="HS1162" s="5"/>
      <c r="HT1162" s="5"/>
      <c r="HU1162" s="5"/>
      <c r="HV1162" s="5"/>
      <c r="HW1162" s="5"/>
      <c r="HX1162" s="5"/>
      <c r="HY1162" s="5"/>
      <c r="HZ1162" s="5"/>
      <c r="IA1162" s="5"/>
      <c r="IB1162" s="5"/>
      <c r="IC1162" s="5"/>
      <c r="ID1162" s="5"/>
      <c r="IE1162" s="5"/>
      <c r="IF1162" s="5"/>
      <c r="IG1162" s="5"/>
      <c r="IH1162" s="5"/>
      <c r="II1162" s="5"/>
      <c r="IJ1162" s="5"/>
      <c r="IK1162" s="5"/>
      <c r="IL1162" s="5"/>
      <c r="IM1162" s="5"/>
      <c r="IN1162" s="5"/>
      <c r="IO1162" s="5"/>
      <c r="IP1162" s="5"/>
      <c r="IQ1162" s="5"/>
      <c r="IR1162" s="5"/>
      <c r="IS1162" s="5"/>
      <c r="IT1162" s="5"/>
      <c r="IU1162" s="5"/>
      <c r="IV1162" s="5"/>
    </row>
    <row r="1164" spans="1:256" s="210" customFormat="1">
      <c r="A1164" s="122"/>
      <c r="B1164" s="116"/>
      <c r="C1164" s="117"/>
      <c r="D1164" s="118"/>
      <c r="E1164" s="119"/>
      <c r="F1164" s="120"/>
      <c r="G1164" s="121"/>
      <c r="H1164" s="6"/>
      <c r="I1164" s="40"/>
      <c r="J1164" s="41"/>
      <c r="K1164" s="42"/>
      <c r="L1164" s="38"/>
      <c r="N1164" s="39"/>
      <c r="O1164" s="39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  <c r="BG1164" s="5"/>
      <c r="BH1164" s="5"/>
      <c r="BI1164" s="5"/>
      <c r="BJ1164" s="5"/>
      <c r="BK1164" s="5"/>
      <c r="BL1164" s="5"/>
      <c r="BM1164" s="5"/>
      <c r="BN1164" s="5"/>
      <c r="BO1164" s="5"/>
      <c r="BP1164" s="5"/>
      <c r="BQ1164" s="5"/>
      <c r="BR1164" s="5"/>
      <c r="BS1164" s="5"/>
      <c r="BT1164" s="5"/>
      <c r="BU1164" s="5"/>
      <c r="BV1164" s="5"/>
      <c r="BW1164" s="5"/>
      <c r="BX1164" s="5"/>
      <c r="BY1164" s="5"/>
      <c r="BZ1164" s="5"/>
      <c r="CA1164" s="5"/>
      <c r="CB1164" s="5"/>
      <c r="CC1164" s="5"/>
      <c r="CD1164" s="5"/>
      <c r="CE1164" s="5"/>
      <c r="CF1164" s="5"/>
      <c r="CG1164" s="5"/>
      <c r="CH1164" s="5"/>
      <c r="CI1164" s="5"/>
      <c r="CJ1164" s="5"/>
      <c r="CK1164" s="5"/>
      <c r="CL1164" s="5"/>
      <c r="CM1164" s="5"/>
      <c r="CN1164" s="5"/>
      <c r="CO1164" s="5"/>
      <c r="CP1164" s="5"/>
      <c r="CQ1164" s="5"/>
      <c r="CR1164" s="5"/>
      <c r="CS1164" s="5"/>
      <c r="CT1164" s="5"/>
      <c r="CU1164" s="5"/>
      <c r="CV1164" s="5"/>
      <c r="CW1164" s="5"/>
      <c r="CX1164" s="5"/>
      <c r="CY1164" s="5"/>
      <c r="CZ1164" s="5"/>
      <c r="DA1164" s="5"/>
      <c r="DB1164" s="5"/>
      <c r="DC1164" s="5"/>
      <c r="DD1164" s="5"/>
      <c r="DE1164" s="5"/>
      <c r="DF1164" s="5"/>
      <c r="DG1164" s="5"/>
      <c r="DH1164" s="5"/>
      <c r="DI1164" s="5"/>
      <c r="DJ1164" s="5"/>
      <c r="DK1164" s="5"/>
      <c r="DL1164" s="5"/>
      <c r="DM1164" s="5"/>
      <c r="DN1164" s="5"/>
      <c r="DO1164" s="5"/>
      <c r="DP1164" s="5"/>
      <c r="DQ1164" s="5"/>
      <c r="DR1164" s="5"/>
      <c r="DS1164" s="5"/>
      <c r="DT1164" s="5"/>
      <c r="DU1164" s="5"/>
      <c r="DV1164" s="5"/>
      <c r="DW1164" s="5"/>
      <c r="DX1164" s="5"/>
      <c r="DY1164" s="5"/>
      <c r="DZ1164" s="5"/>
      <c r="EA1164" s="5"/>
      <c r="EB1164" s="5"/>
      <c r="EC1164" s="5"/>
      <c r="ED1164" s="5"/>
      <c r="EE1164" s="5"/>
      <c r="EF1164" s="5"/>
      <c r="EG1164" s="5"/>
      <c r="EH1164" s="5"/>
      <c r="EI1164" s="5"/>
      <c r="EJ1164" s="5"/>
      <c r="EK1164" s="5"/>
      <c r="EL1164" s="5"/>
      <c r="EM1164" s="5"/>
      <c r="EN1164" s="5"/>
      <c r="EO1164" s="5"/>
      <c r="EP1164" s="5"/>
      <c r="EQ1164" s="5"/>
      <c r="ER1164" s="5"/>
      <c r="ES1164" s="5"/>
      <c r="ET1164" s="5"/>
      <c r="EU1164" s="5"/>
      <c r="EV1164" s="5"/>
      <c r="EW1164" s="5"/>
      <c r="EX1164" s="5"/>
      <c r="EY1164" s="5"/>
      <c r="EZ1164" s="5"/>
      <c r="FA1164" s="5"/>
      <c r="FB1164" s="5"/>
      <c r="FC1164" s="5"/>
      <c r="FD1164" s="5"/>
      <c r="FE1164" s="5"/>
      <c r="FF1164" s="5"/>
      <c r="FG1164" s="5"/>
      <c r="FH1164" s="5"/>
      <c r="FI1164" s="5"/>
      <c r="FJ1164" s="5"/>
      <c r="FK1164" s="5"/>
      <c r="FL1164" s="5"/>
      <c r="FM1164" s="5"/>
      <c r="FN1164" s="5"/>
      <c r="FO1164" s="5"/>
      <c r="FP1164" s="5"/>
      <c r="FQ1164" s="5"/>
      <c r="FR1164" s="5"/>
      <c r="FS1164" s="5"/>
      <c r="FT1164" s="5"/>
      <c r="FU1164" s="5"/>
      <c r="FV1164" s="5"/>
      <c r="FW1164" s="5"/>
      <c r="FX1164" s="5"/>
      <c r="FY1164" s="5"/>
      <c r="FZ1164" s="5"/>
      <c r="GA1164" s="5"/>
      <c r="GB1164" s="5"/>
      <c r="GC1164" s="5"/>
      <c r="GD1164" s="5"/>
      <c r="GE1164" s="5"/>
      <c r="GF1164" s="5"/>
      <c r="GG1164" s="5"/>
      <c r="GH1164" s="5"/>
      <c r="GI1164" s="5"/>
      <c r="GJ1164" s="5"/>
      <c r="GK1164" s="5"/>
      <c r="GL1164" s="5"/>
      <c r="GM1164" s="5"/>
      <c r="GN1164" s="5"/>
      <c r="GO1164" s="5"/>
      <c r="GP1164" s="5"/>
      <c r="GQ1164" s="5"/>
      <c r="GR1164" s="5"/>
      <c r="GS1164" s="5"/>
      <c r="GT1164" s="5"/>
      <c r="GU1164" s="5"/>
      <c r="GV1164" s="5"/>
      <c r="GW1164" s="5"/>
      <c r="GX1164" s="5"/>
      <c r="GY1164" s="5"/>
      <c r="GZ1164" s="5"/>
      <c r="HA1164" s="5"/>
      <c r="HB1164" s="5"/>
      <c r="HC1164" s="5"/>
      <c r="HD1164" s="5"/>
      <c r="HE1164" s="5"/>
      <c r="HF1164" s="5"/>
      <c r="HG1164" s="5"/>
      <c r="HH1164" s="5"/>
      <c r="HI1164" s="5"/>
      <c r="HJ1164" s="5"/>
      <c r="HK1164" s="5"/>
      <c r="HL1164" s="5"/>
      <c r="HM1164" s="5"/>
      <c r="HN1164" s="5"/>
      <c r="HO1164" s="5"/>
      <c r="HP1164" s="5"/>
      <c r="HQ1164" s="5"/>
      <c r="HR1164" s="5"/>
      <c r="HS1164" s="5"/>
      <c r="HT1164" s="5"/>
      <c r="HU1164" s="5"/>
      <c r="HV1164" s="5"/>
      <c r="HW1164" s="5"/>
      <c r="HX1164" s="5"/>
      <c r="HY1164" s="5"/>
      <c r="HZ1164" s="5"/>
      <c r="IA1164" s="5"/>
      <c r="IB1164" s="5"/>
      <c r="IC1164" s="5"/>
      <c r="ID1164" s="5"/>
      <c r="IE1164" s="5"/>
      <c r="IF1164" s="5"/>
      <c r="IG1164" s="5"/>
      <c r="IH1164" s="5"/>
      <c r="II1164" s="5"/>
      <c r="IJ1164" s="5"/>
      <c r="IK1164" s="5"/>
      <c r="IL1164" s="5"/>
      <c r="IM1164" s="5"/>
      <c r="IN1164" s="5"/>
      <c r="IO1164" s="5"/>
      <c r="IP1164" s="5"/>
      <c r="IQ1164" s="5"/>
      <c r="IR1164" s="5"/>
      <c r="IS1164" s="5"/>
      <c r="IT1164" s="5"/>
      <c r="IU1164" s="5"/>
      <c r="IV1164" s="5"/>
    </row>
    <row r="1166" spans="1:256" s="210" customFormat="1">
      <c r="A1166" s="122"/>
      <c r="B1166" s="116"/>
      <c r="C1166" s="117"/>
      <c r="D1166" s="118"/>
      <c r="E1166" s="119"/>
      <c r="F1166" s="120"/>
      <c r="G1166" s="121"/>
      <c r="H1166" s="6"/>
      <c r="I1166" s="40"/>
      <c r="J1166" s="41"/>
      <c r="K1166" s="42"/>
      <c r="L1166" s="38"/>
      <c r="N1166" s="39"/>
      <c r="O1166" s="39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5"/>
      <c r="DW1166" s="5"/>
      <c r="DX1166" s="5"/>
      <c r="DY1166" s="5"/>
      <c r="DZ1166" s="5"/>
      <c r="EA1166" s="5"/>
      <c r="EB1166" s="5"/>
      <c r="EC1166" s="5"/>
      <c r="ED1166" s="5"/>
      <c r="EE1166" s="5"/>
      <c r="EF1166" s="5"/>
      <c r="EG1166" s="5"/>
      <c r="EH1166" s="5"/>
      <c r="EI1166" s="5"/>
      <c r="EJ1166" s="5"/>
      <c r="EK1166" s="5"/>
      <c r="EL1166" s="5"/>
      <c r="EM1166" s="5"/>
      <c r="EN1166" s="5"/>
      <c r="EO1166" s="5"/>
      <c r="EP1166" s="5"/>
      <c r="EQ1166" s="5"/>
      <c r="ER1166" s="5"/>
      <c r="ES1166" s="5"/>
      <c r="ET1166" s="5"/>
      <c r="EU1166" s="5"/>
      <c r="EV1166" s="5"/>
      <c r="EW1166" s="5"/>
      <c r="EX1166" s="5"/>
      <c r="EY1166" s="5"/>
      <c r="EZ1166" s="5"/>
      <c r="FA1166" s="5"/>
      <c r="FB1166" s="5"/>
      <c r="FC1166" s="5"/>
      <c r="FD1166" s="5"/>
      <c r="FE1166" s="5"/>
      <c r="FF1166" s="5"/>
      <c r="FG1166" s="5"/>
      <c r="FH1166" s="5"/>
      <c r="FI1166" s="5"/>
      <c r="FJ1166" s="5"/>
      <c r="FK1166" s="5"/>
      <c r="FL1166" s="5"/>
      <c r="FM1166" s="5"/>
      <c r="FN1166" s="5"/>
      <c r="FO1166" s="5"/>
      <c r="FP1166" s="5"/>
      <c r="FQ1166" s="5"/>
      <c r="FR1166" s="5"/>
      <c r="FS1166" s="5"/>
      <c r="FT1166" s="5"/>
      <c r="FU1166" s="5"/>
      <c r="FV1166" s="5"/>
      <c r="FW1166" s="5"/>
      <c r="FX1166" s="5"/>
      <c r="FY1166" s="5"/>
      <c r="FZ1166" s="5"/>
      <c r="GA1166" s="5"/>
      <c r="GB1166" s="5"/>
      <c r="GC1166" s="5"/>
      <c r="GD1166" s="5"/>
      <c r="GE1166" s="5"/>
      <c r="GF1166" s="5"/>
      <c r="GG1166" s="5"/>
      <c r="GH1166" s="5"/>
      <c r="GI1166" s="5"/>
      <c r="GJ1166" s="5"/>
      <c r="GK1166" s="5"/>
      <c r="GL1166" s="5"/>
      <c r="GM1166" s="5"/>
      <c r="GN1166" s="5"/>
      <c r="GO1166" s="5"/>
      <c r="GP1166" s="5"/>
      <c r="GQ1166" s="5"/>
      <c r="GR1166" s="5"/>
      <c r="GS1166" s="5"/>
      <c r="GT1166" s="5"/>
      <c r="GU1166" s="5"/>
      <c r="GV1166" s="5"/>
      <c r="GW1166" s="5"/>
      <c r="GX1166" s="5"/>
      <c r="GY1166" s="5"/>
      <c r="GZ1166" s="5"/>
      <c r="HA1166" s="5"/>
      <c r="HB1166" s="5"/>
      <c r="HC1166" s="5"/>
      <c r="HD1166" s="5"/>
      <c r="HE1166" s="5"/>
      <c r="HF1166" s="5"/>
      <c r="HG1166" s="5"/>
      <c r="HH1166" s="5"/>
      <c r="HI1166" s="5"/>
      <c r="HJ1166" s="5"/>
      <c r="HK1166" s="5"/>
      <c r="HL1166" s="5"/>
      <c r="HM1166" s="5"/>
      <c r="HN1166" s="5"/>
      <c r="HO1166" s="5"/>
      <c r="HP1166" s="5"/>
      <c r="HQ1166" s="5"/>
      <c r="HR1166" s="5"/>
      <c r="HS1166" s="5"/>
      <c r="HT1166" s="5"/>
      <c r="HU1166" s="5"/>
      <c r="HV1166" s="5"/>
      <c r="HW1166" s="5"/>
      <c r="HX1166" s="5"/>
      <c r="HY1166" s="5"/>
      <c r="HZ1166" s="5"/>
      <c r="IA1166" s="5"/>
      <c r="IB1166" s="5"/>
      <c r="IC1166" s="5"/>
      <c r="ID1166" s="5"/>
      <c r="IE1166" s="5"/>
      <c r="IF1166" s="5"/>
      <c r="IG1166" s="5"/>
      <c r="IH1166" s="5"/>
      <c r="II1166" s="5"/>
      <c r="IJ1166" s="5"/>
      <c r="IK1166" s="5"/>
      <c r="IL1166" s="5"/>
      <c r="IM1166" s="5"/>
      <c r="IN1166" s="5"/>
      <c r="IO1166" s="5"/>
      <c r="IP1166" s="5"/>
      <c r="IQ1166" s="5"/>
      <c r="IR1166" s="5"/>
      <c r="IS1166" s="5"/>
      <c r="IT1166" s="5"/>
      <c r="IU1166" s="5"/>
      <c r="IV1166" s="5"/>
    </row>
    <row r="1168" spans="1:256" s="210" customFormat="1">
      <c r="A1168" s="122"/>
      <c r="B1168" s="116"/>
      <c r="C1168" s="117"/>
      <c r="D1168" s="118"/>
      <c r="E1168" s="119"/>
      <c r="F1168" s="120"/>
      <c r="G1168" s="121"/>
      <c r="H1168" s="6"/>
      <c r="I1168" s="40"/>
      <c r="J1168" s="41"/>
      <c r="K1168" s="42"/>
      <c r="L1168" s="38"/>
      <c r="N1168" s="39"/>
      <c r="O1168" s="39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5"/>
      <c r="BG1168" s="5"/>
      <c r="BH1168" s="5"/>
      <c r="BI1168" s="5"/>
      <c r="BJ1168" s="5"/>
      <c r="BK1168" s="5"/>
      <c r="BL1168" s="5"/>
      <c r="BM1168" s="5"/>
      <c r="BN1168" s="5"/>
      <c r="BO1168" s="5"/>
      <c r="BP1168" s="5"/>
      <c r="BQ1168" s="5"/>
      <c r="BR1168" s="5"/>
      <c r="BS1168" s="5"/>
      <c r="BT1168" s="5"/>
      <c r="BU1168" s="5"/>
      <c r="BV1168" s="5"/>
      <c r="BW1168" s="5"/>
      <c r="BX1168" s="5"/>
      <c r="BY1168" s="5"/>
      <c r="BZ1168" s="5"/>
      <c r="CA1168" s="5"/>
      <c r="CB1168" s="5"/>
      <c r="CC1168" s="5"/>
      <c r="CD1168" s="5"/>
      <c r="CE1168" s="5"/>
      <c r="CF1168" s="5"/>
      <c r="CG1168" s="5"/>
      <c r="CH1168" s="5"/>
      <c r="CI1168" s="5"/>
      <c r="CJ1168" s="5"/>
      <c r="CK1168" s="5"/>
      <c r="CL1168" s="5"/>
      <c r="CM1168" s="5"/>
      <c r="CN1168" s="5"/>
      <c r="CO1168" s="5"/>
      <c r="CP1168" s="5"/>
      <c r="CQ1168" s="5"/>
      <c r="CR1168" s="5"/>
      <c r="CS1168" s="5"/>
      <c r="CT1168" s="5"/>
      <c r="CU1168" s="5"/>
      <c r="CV1168" s="5"/>
      <c r="CW1168" s="5"/>
      <c r="CX1168" s="5"/>
      <c r="CY1168" s="5"/>
      <c r="CZ1168" s="5"/>
      <c r="DA1168" s="5"/>
      <c r="DB1168" s="5"/>
      <c r="DC1168" s="5"/>
      <c r="DD1168" s="5"/>
      <c r="DE1168" s="5"/>
      <c r="DF1168" s="5"/>
      <c r="DG1168" s="5"/>
      <c r="DH1168" s="5"/>
      <c r="DI1168" s="5"/>
      <c r="DJ1168" s="5"/>
      <c r="DK1168" s="5"/>
      <c r="DL1168" s="5"/>
      <c r="DM1168" s="5"/>
      <c r="DN1168" s="5"/>
      <c r="DO1168" s="5"/>
      <c r="DP1168" s="5"/>
      <c r="DQ1168" s="5"/>
      <c r="DR1168" s="5"/>
      <c r="DS1168" s="5"/>
      <c r="DT1168" s="5"/>
      <c r="DU1168" s="5"/>
      <c r="DV1168" s="5"/>
      <c r="DW1168" s="5"/>
      <c r="DX1168" s="5"/>
      <c r="DY1168" s="5"/>
      <c r="DZ1168" s="5"/>
      <c r="EA1168" s="5"/>
      <c r="EB1168" s="5"/>
      <c r="EC1168" s="5"/>
      <c r="ED1168" s="5"/>
      <c r="EE1168" s="5"/>
      <c r="EF1168" s="5"/>
      <c r="EG1168" s="5"/>
      <c r="EH1168" s="5"/>
      <c r="EI1168" s="5"/>
      <c r="EJ1168" s="5"/>
      <c r="EK1168" s="5"/>
      <c r="EL1168" s="5"/>
      <c r="EM1168" s="5"/>
      <c r="EN1168" s="5"/>
      <c r="EO1168" s="5"/>
      <c r="EP1168" s="5"/>
      <c r="EQ1168" s="5"/>
      <c r="ER1168" s="5"/>
      <c r="ES1168" s="5"/>
      <c r="ET1168" s="5"/>
      <c r="EU1168" s="5"/>
      <c r="EV1168" s="5"/>
      <c r="EW1168" s="5"/>
      <c r="EX1168" s="5"/>
      <c r="EY1168" s="5"/>
      <c r="EZ1168" s="5"/>
      <c r="FA1168" s="5"/>
      <c r="FB1168" s="5"/>
      <c r="FC1168" s="5"/>
      <c r="FD1168" s="5"/>
      <c r="FE1168" s="5"/>
      <c r="FF1168" s="5"/>
      <c r="FG1168" s="5"/>
      <c r="FH1168" s="5"/>
      <c r="FI1168" s="5"/>
      <c r="FJ1168" s="5"/>
      <c r="FK1168" s="5"/>
      <c r="FL1168" s="5"/>
      <c r="FM1168" s="5"/>
      <c r="FN1168" s="5"/>
      <c r="FO1168" s="5"/>
      <c r="FP1168" s="5"/>
      <c r="FQ1168" s="5"/>
      <c r="FR1168" s="5"/>
      <c r="FS1168" s="5"/>
      <c r="FT1168" s="5"/>
      <c r="FU1168" s="5"/>
      <c r="FV1168" s="5"/>
      <c r="FW1168" s="5"/>
      <c r="FX1168" s="5"/>
      <c r="FY1168" s="5"/>
      <c r="FZ1168" s="5"/>
      <c r="GA1168" s="5"/>
      <c r="GB1168" s="5"/>
      <c r="GC1168" s="5"/>
      <c r="GD1168" s="5"/>
      <c r="GE1168" s="5"/>
      <c r="GF1168" s="5"/>
      <c r="GG1168" s="5"/>
      <c r="GH1168" s="5"/>
      <c r="GI1168" s="5"/>
      <c r="GJ1168" s="5"/>
      <c r="GK1168" s="5"/>
      <c r="GL1168" s="5"/>
      <c r="GM1168" s="5"/>
      <c r="GN1168" s="5"/>
      <c r="GO1168" s="5"/>
      <c r="GP1168" s="5"/>
      <c r="GQ1168" s="5"/>
      <c r="GR1168" s="5"/>
      <c r="GS1168" s="5"/>
      <c r="GT1168" s="5"/>
      <c r="GU1168" s="5"/>
      <c r="GV1168" s="5"/>
      <c r="GW1168" s="5"/>
      <c r="GX1168" s="5"/>
      <c r="GY1168" s="5"/>
      <c r="GZ1168" s="5"/>
      <c r="HA1168" s="5"/>
      <c r="HB1168" s="5"/>
      <c r="HC1168" s="5"/>
      <c r="HD1168" s="5"/>
      <c r="HE1168" s="5"/>
      <c r="HF1168" s="5"/>
      <c r="HG1168" s="5"/>
      <c r="HH1168" s="5"/>
      <c r="HI1168" s="5"/>
      <c r="HJ1168" s="5"/>
      <c r="HK1168" s="5"/>
      <c r="HL1168" s="5"/>
      <c r="HM1168" s="5"/>
      <c r="HN1168" s="5"/>
      <c r="HO1168" s="5"/>
      <c r="HP1168" s="5"/>
      <c r="HQ1168" s="5"/>
      <c r="HR1168" s="5"/>
      <c r="HS1168" s="5"/>
      <c r="HT1168" s="5"/>
      <c r="HU1168" s="5"/>
      <c r="HV1168" s="5"/>
      <c r="HW1168" s="5"/>
      <c r="HX1168" s="5"/>
      <c r="HY1168" s="5"/>
      <c r="HZ1168" s="5"/>
      <c r="IA1168" s="5"/>
      <c r="IB1168" s="5"/>
      <c r="IC1168" s="5"/>
      <c r="ID1168" s="5"/>
      <c r="IE1168" s="5"/>
      <c r="IF1168" s="5"/>
      <c r="IG1168" s="5"/>
      <c r="IH1168" s="5"/>
      <c r="II1168" s="5"/>
      <c r="IJ1168" s="5"/>
      <c r="IK1168" s="5"/>
      <c r="IL1168" s="5"/>
      <c r="IM1168" s="5"/>
      <c r="IN1168" s="5"/>
      <c r="IO1168" s="5"/>
      <c r="IP1168" s="5"/>
      <c r="IQ1168" s="5"/>
      <c r="IR1168" s="5"/>
      <c r="IS1168" s="5"/>
      <c r="IT1168" s="5"/>
      <c r="IU1168" s="5"/>
      <c r="IV1168" s="5"/>
    </row>
    <row r="1170" spans="1:256" s="210" customFormat="1">
      <c r="A1170" s="122"/>
      <c r="B1170" s="116"/>
      <c r="C1170" s="117"/>
      <c r="D1170" s="118"/>
      <c r="E1170" s="119"/>
      <c r="F1170" s="120"/>
      <c r="G1170" s="121"/>
      <c r="H1170" s="6"/>
      <c r="I1170" s="40"/>
      <c r="J1170" s="41"/>
      <c r="K1170" s="42"/>
      <c r="L1170" s="38"/>
      <c r="N1170" s="39"/>
      <c r="O1170" s="39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5"/>
      <c r="DW1170" s="5"/>
      <c r="DX1170" s="5"/>
      <c r="DY1170" s="5"/>
      <c r="DZ1170" s="5"/>
      <c r="EA1170" s="5"/>
      <c r="EB1170" s="5"/>
      <c r="EC1170" s="5"/>
      <c r="ED1170" s="5"/>
      <c r="EE1170" s="5"/>
      <c r="EF1170" s="5"/>
      <c r="EG1170" s="5"/>
      <c r="EH1170" s="5"/>
      <c r="EI1170" s="5"/>
      <c r="EJ1170" s="5"/>
      <c r="EK1170" s="5"/>
      <c r="EL1170" s="5"/>
      <c r="EM1170" s="5"/>
      <c r="EN1170" s="5"/>
      <c r="EO1170" s="5"/>
      <c r="EP1170" s="5"/>
      <c r="EQ1170" s="5"/>
      <c r="ER1170" s="5"/>
      <c r="ES1170" s="5"/>
      <c r="ET1170" s="5"/>
      <c r="EU1170" s="5"/>
      <c r="EV1170" s="5"/>
      <c r="EW1170" s="5"/>
      <c r="EX1170" s="5"/>
      <c r="EY1170" s="5"/>
      <c r="EZ1170" s="5"/>
      <c r="FA1170" s="5"/>
      <c r="FB1170" s="5"/>
      <c r="FC1170" s="5"/>
      <c r="FD1170" s="5"/>
      <c r="FE1170" s="5"/>
      <c r="FF1170" s="5"/>
      <c r="FG1170" s="5"/>
      <c r="FH1170" s="5"/>
      <c r="FI1170" s="5"/>
      <c r="FJ1170" s="5"/>
      <c r="FK1170" s="5"/>
      <c r="FL1170" s="5"/>
      <c r="FM1170" s="5"/>
      <c r="FN1170" s="5"/>
      <c r="FO1170" s="5"/>
      <c r="FP1170" s="5"/>
      <c r="FQ1170" s="5"/>
      <c r="FR1170" s="5"/>
      <c r="FS1170" s="5"/>
      <c r="FT1170" s="5"/>
      <c r="FU1170" s="5"/>
      <c r="FV1170" s="5"/>
      <c r="FW1170" s="5"/>
      <c r="FX1170" s="5"/>
      <c r="FY1170" s="5"/>
      <c r="FZ1170" s="5"/>
      <c r="GA1170" s="5"/>
      <c r="GB1170" s="5"/>
      <c r="GC1170" s="5"/>
      <c r="GD1170" s="5"/>
      <c r="GE1170" s="5"/>
      <c r="GF1170" s="5"/>
      <c r="GG1170" s="5"/>
      <c r="GH1170" s="5"/>
      <c r="GI1170" s="5"/>
      <c r="GJ1170" s="5"/>
      <c r="GK1170" s="5"/>
      <c r="GL1170" s="5"/>
      <c r="GM1170" s="5"/>
      <c r="GN1170" s="5"/>
      <c r="GO1170" s="5"/>
      <c r="GP1170" s="5"/>
      <c r="GQ1170" s="5"/>
      <c r="GR1170" s="5"/>
      <c r="GS1170" s="5"/>
      <c r="GT1170" s="5"/>
      <c r="GU1170" s="5"/>
      <c r="GV1170" s="5"/>
      <c r="GW1170" s="5"/>
      <c r="GX1170" s="5"/>
      <c r="GY1170" s="5"/>
      <c r="GZ1170" s="5"/>
      <c r="HA1170" s="5"/>
      <c r="HB1170" s="5"/>
      <c r="HC1170" s="5"/>
      <c r="HD1170" s="5"/>
      <c r="HE1170" s="5"/>
      <c r="HF1170" s="5"/>
      <c r="HG1170" s="5"/>
      <c r="HH1170" s="5"/>
      <c r="HI1170" s="5"/>
      <c r="HJ1170" s="5"/>
      <c r="HK1170" s="5"/>
      <c r="HL1170" s="5"/>
      <c r="HM1170" s="5"/>
      <c r="HN1170" s="5"/>
      <c r="HO1170" s="5"/>
      <c r="HP1170" s="5"/>
      <c r="HQ1170" s="5"/>
      <c r="HR1170" s="5"/>
      <c r="HS1170" s="5"/>
      <c r="HT1170" s="5"/>
      <c r="HU1170" s="5"/>
      <c r="HV1170" s="5"/>
      <c r="HW1170" s="5"/>
      <c r="HX1170" s="5"/>
      <c r="HY1170" s="5"/>
      <c r="HZ1170" s="5"/>
      <c r="IA1170" s="5"/>
      <c r="IB1170" s="5"/>
      <c r="IC1170" s="5"/>
      <c r="ID1170" s="5"/>
      <c r="IE1170" s="5"/>
      <c r="IF1170" s="5"/>
      <c r="IG1170" s="5"/>
      <c r="IH1170" s="5"/>
      <c r="II1170" s="5"/>
      <c r="IJ1170" s="5"/>
      <c r="IK1170" s="5"/>
      <c r="IL1170" s="5"/>
      <c r="IM1170" s="5"/>
      <c r="IN1170" s="5"/>
      <c r="IO1170" s="5"/>
      <c r="IP1170" s="5"/>
      <c r="IQ1170" s="5"/>
      <c r="IR1170" s="5"/>
      <c r="IS1170" s="5"/>
      <c r="IT1170" s="5"/>
      <c r="IU1170" s="5"/>
      <c r="IV1170" s="5"/>
    </row>
    <row r="1172" spans="1:256" s="210" customFormat="1">
      <c r="A1172" s="122"/>
      <c r="B1172" s="116"/>
      <c r="C1172" s="117"/>
      <c r="D1172" s="118"/>
      <c r="E1172" s="119"/>
      <c r="F1172" s="120"/>
      <c r="G1172" s="121"/>
      <c r="H1172" s="6"/>
      <c r="I1172" s="40"/>
      <c r="J1172" s="41"/>
      <c r="K1172" s="42"/>
      <c r="L1172" s="38"/>
      <c r="N1172" s="39"/>
      <c r="O1172" s="39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  <c r="BE1172" s="5"/>
      <c r="BF1172" s="5"/>
      <c r="BG1172" s="5"/>
      <c r="BH1172" s="5"/>
      <c r="BI1172" s="5"/>
      <c r="BJ1172" s="5"/>
      <c r="BK1172" s="5"/>
      <c r="BL1172" s="5"/>
      <c r="BM1172" s="5"/>
      <c r="BN1172" s="5"/>
      <c r="BO1172" s="5"/>
      <c r="BP1172" s="5"/>
      <c r="BQ1172" s="5"/>
      <c r="BR1172" s="5"/>
      <c r="BS1172" s="5"/>
      <c r="BT1172" s="5"/>
      <c r="BU1172" s="5"/>
      <c r="BV1172" s="5"/>
      <c r="BW1172" s="5"/>
      <c r="BX1172" s="5"/>
      <c r="BY1172" s="5"/>
      <c r="BZ1172" s="5"/>
      <c r="CA1172" s="5"/>
      <c r="CB1172" s="5"/>
      <c r="CC1172" s="5"/>
      <c r="CD1172" s="5"/>
      <c r="CE1172" s="5"/>
      <c r="CF1172" s="5"/>
      <c r="CG1172" s="5"/>
      <c r="CH1172" s="5"/>
      <c r="CI1172" s="5"/>
      <c r="CJ1172" s="5"/>
      <c r="CK1172" s="5"/>
      <c r="CL1172" s="5"/>
      <c r="CM1172" s="5"/>
      <c r="CN1172" s="5"/>
      <c r="CO1172" s="5"/>
      <c r="CP1172" s="5"/>
      <c r="CQ1172" s="5"/>
      <c r="CR1172" s="5"/>
      <c r="CS1172" s="5"/>
      <c r="CT1172" s="5"/>
      <c r="CU1172" s="5"/>
      <c r="CV1172" s="5"/>
      <c r="CW1172" s="5"/>
      <c r="CX1172" s="5"/>
      <c r="CY1172" s="5"/>
      <c r="CZ1172" s="5"/>
      <c r="DA1172" s="5"/>
      <c r="DB1172" s="5"/>
      <c r="DC1172" s="5"/>
      <c r="DD1172" s="5"/>
      <c r="DE1172" s="5"/>
      <c r="DF1172" s="5"/>
      <c r="DG1172" s="5"/>
      <c r="DH1172" s="5"/>
      <c r="DI1172" s="5"/>
      <c r="DJ1172" s="5"/>
      <c r="DK1172" s="5"/>
      <c r="DL1172" s="5"/>
      <c r="DM1172" s="5"/>
      <c r="DN1172" s="5"/>
      <c r="DO1172" s="5"/>
      <c r="DP1172" s="5"/>
      <c r="DQ1172" s="5"/>
      <c r="DR1172" s="5"/>
      <c r="DS1172" s="5"/>
      <c r="DT1172" s="5"/>
      <c r="DU1172" s="5"/>
      <c r="DV1172" s="5"/>
      <c r="DW1172" s="5"/>
      <c r="DX1172" s="5"/>
      <c r="DY1172" s="5"/>
      <c r="DZ1172" s="5"/>
      <c r="EA1172" s="5"/>
      <c r="EB1172" s="5"/>
      <c r="EC1172" s="5"/>
      <c r="ED1172" s="5"/>
      <c r="EE1172" s="5"/>
      <c r="EF1172" s="5"/>
      <c r="EG1172" s="5"/>
      <c r="EH1172" s="5"/>
      <c r="EI1172" s="5"/>
      <c r="EJ1172" s="5"/>
      <c r="EK1172" s="5"/>
      <c r="EL1172" s="5"/>
      <c r="EM1172" s="5"/>
      <c r="EN1172" s="5"/>
      <c r="EO1172" s="5"/>
      <c r="EP1172" s="5"/>
      <c r="EQ1172" s="5"/>
      <c r="ER1172" s="5"/>
      <c r="ES1172" s="5"/>
      <c r="ET1172" s="5"/>
      <c r="EU1172" s="5"/>
      <c r="EV1172" s="5"/>
      <c r="EW1172" s="5"/>
      <c r="EX1172" s="5"/>
      <c r="EY1172" s="5"/>
      <c r="EZ1172" s="5"/>
      <c r="FA1172" s="5"/>
      <c r="FB1172" s="5"/>
      <c r="FC1172" s="5"/>
      <c r="FD1172" s="5"/>
      <c r="FE1172" s="5"/>
      <c r="FF1172" s="5"/>
      <c r="FG1172" s="5"/>
      <c r="FH1172" s="5"/>
      <c r="FI1172" s="5"/>
      <c r="FJ1172" s="5"/>
      <c r="FK1172" s="5"/>
      <c r="FL1172" s="5"/>
      <c r="FM1172" s="5"/>
      <c r="FN1172" s="5"/>
      <c r="FO1172" s="5"/>
      <c r="FP1172" s="5"/>
      <c r="FQ1172" s="5"/>
      <c r="FR1172" s="5"/>
      <c r="FS1172" s="5"/>
      <c r="FT1172" s="5"/>
      <c r="FU1172" s="5"/>
      <c r="FV1172" s="5"/>
      <c r="FW1172" s="5"/>
      <c r="FX1172" s="5"/>
      <c r="FY1172" s="5"/>
      <c r="FZ1172" s="5"/>
      <c r="GA1172" s="5"/>
      <c r="GB1172" s="5"/>
      <c r="GC1172" s="5"/>
      <c r="GD1172" s="5"/>
      <c r="GE1172" s="5"/>
      <c r="GF1172" s="5"/>
      <c r="GG1172" s="5"/>
      <c r="GH1172" s="5"/>
      <c r="GI1172" s="5"/>
      <c r="GJ1172" s="5"/>
      <c r="GK1172" s="5"/>
      <c r="GL1172" s="5"/>
      <c r="GM1172" s="5"/>
      <c r="GN1172" s="5"/>
      <c r="GO1172" s="5"/>
      <c r="GP1172" s="5"/>
      <c r="GQ1172" s="5"/>
      <c r="GR1172" s="5"/>
      <c r="GS1172" s="5"/>
      <c r="GT1172" s="5"/>
      <c r="GU1172" s="5"/>
      <c r="GV1172" s="5"/>
      <c r="GW1172" s="5"/>
      <c r="GX1172" s="5"/>
      <c r="GY1172" s="5"/>
      <c r="GZ1172" s="5"/>
      <c r="HA1172" s="5"/>
      <c r="HB1172" s="5"/>
      <c r="HC1172" s="5"/>
      <c r="HD1172" s="5"/>
      <c r="HE1172" s="5"/>
      <c r="HF1172" s="5"/>
      <c r="HG1172" s="5"/>
      <c r="HH1172" s="5"/>
      <c r="HI1172" s="5"/>
      <c r="HJ1172" s="5"/>
      <c r="HK1172" s="5"/>
      <c r="HL1172" s="5"/>
      <c r="HM1172" s="5"/>
      <c r="HN1172" s="5"/>
      <c r="HO1172" s="5"/>
      <c r="HP1172" s="5"/>
      <c r="HQ1172" s="5"/>
      <c r="HR1172" s="5"/>
      <c r="HS1172" s="5"/>
      <c r="HT1172" s="5"/>
      <c r="HU1172" s="5"/>
      <c r="HV1172" s="5"/>
      <c r="HW1172" s="5"/>
      <c r="HX1172" s="5"/>
      <c r="HY1172" s="5"/>
      <c r="HZ1172" s="5"/>
      <c r="IA1172" s="5"/>
      <c r="IB1172" s="5"/>
      <c r="IC1172" s="5"/>
      <c r="ID1172" s="5"/>
      <c r="IE1172" s="5"/>
      <c r="IF1172" s="5"/>
      <c r="IG1172" s="5"/>
      <c r="IH1172" s="5"/>
      <c r="II1172" s="5"/>
      <c r="IJ1172" s="5"/>
      <c r="IK1172" s="5"/>
      <c r="IL1172" s="5"/>
      <c r="IM1172" s="5"/>
      <c r="IN1172" s="5"/>
      <c r="IO1172" s="5"/>
      <c r="IP1172" s="5"/>
      <c r="IQ1172" s="5"/>
      <c r="IR1172" s="5"/>
      <c r="IS1172" s="5"/>
      <c r="IT1172" s="5"/>
      <c r="IU1172" s="5"/>
      <c r="IV1172" s="5"/>
    </row>
    <row r="1173" spans="1:256" s="210" customFormat="1">
      <c r="A1173" s="122"/>
      <c r="B1173" s="116"/>
      <c r="C1173" s="117"/>
      <c r="D1173" s="118"/>
      <c r="E1173" s="119"/>
      <c r="F1173" s="120"/>
      <c r="G1173" s="121"/>
      <c r="H1173" s="6"/>
      <c r="I1173" s="40"/>
      <c r="J1173" s="41"/>
      <c r="K1173" s="42"/>
      <c r="L1173" s="38"/>
      <c r="N1173" s="39"/>
      <c r="O1173" s="39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5"/>
      <c r="BG1173" s="5"/>
      <c r="BH1173" s="5"/>
      <c r="BI1173" s="5"/>
      <c r="BJ1173" s="5"/>
      <c r="BK1173" s="5"/>
      <c r="BL1173" s="5"/>
      <c r="BM1173" s="5"/>
      <c r="BN1173" s="5"/>
      <c r="BO1173" s="5"/>
      <c r="BP1173" s="5"/>
      <c r="BQ1173" s="5"/>
      <c r="BR1173" s="5"/>
      <c r="BS1173" s="5"/>
      <c r="BT1173" s="5"/>
      <c r="BU1173" s="5"/>
      <c r="BV1173" s="5"/>
      <c r="BW1173" s="5"/>
      <c r="BX1173" s="5"/>
      <c r="BY1173" s="5"/>
      <c r="BZ1173" s="5"/>
      <c r="CA1173" s="5"/>
      <c r="CB1173" s="5"/>
      <c r="CC1173" s="5"/>
      <c r="CD1173" s="5"/>
      <c r="CE1173" s="5"/>
      <c r="CF1173" s="5"/>
      <c r="CG1173" s="5"/>
      <c r="CH1173" s="5"/>
      <c r="CI1173" s="5"/>
      <c r="CJ1173" s="5"/>
      <c r="CK1173" s="5"/>
      <c r="CL1173" s="5"/>
      <c r="CM1173" s="5"/>
      <c r="CN1173" s="5"/>
      <c r="CO1173" s="5"/>
      <c r="CP1173" s="5"/>
      <c r="CQ1173" s="5"/>
      <c r="CR1173" s="5"/>
      <c r="CS1173" s="5"/>
      <c r="CT1173" s="5"/>
      <c r="CU1173" s="5"/>
      <c r="CV1173" s="5"/>
      <c r="CW1173" s="5"/>
      <c r="CX1173" s="5"/>
      <c r="CY1173" s="5"/>
      <c r="CZ1173" s="5"/>
      <c r="DA1173" s="5"/>
      <c r="DB1173" s="5"/>
      <c r="DC1173" s="5"/>
      <c r="DD1173" s="5"/>
      <c r="DE1173" s="5"/>
      <c r="DF1173" s="5"/>
      <c r="DG1173" s="5"/>
      <c r="DH1173" s="5"/>
      <c r="DI1173" s="5"/>
      <c r="DJ1173" s="5"/>
      <c r="DK1173" s="5"/>
      <c r="DL1173" s="5"/>
      <c r="DM1173" s="5"/>
      <c r="DN1173" s="5"/>
      <c r="DO1173" s="5"/>
      <c r="DP1173" s="5"/>
      <c r="DQ1173" s="5"/>
      <c r="DR1173" s="5"/>
      <c r="DS1173" s="5"/>
      <c r="DT1173" s="5"/>
      <c r="DU1173" s="5"/>
      <c r="DV1173" s="5"/>
      <c r="DW1173" s="5"/>
      <c r="DX1173" s="5"/>
      <c r="DY1173" s="5"/>
      <c r="DZ1173" s="5"/>
      <c r="EA1173" s="5"/>
      <c r="EB1173" s="5"/>
      <c r="EC1173" s="5"/>
      <c r="ED1173" s="5"/>
      <c r="EE1173" s="5"/>
      <c r="EF1173" s="5"/>
      <c r="EG1173" s="5"/>
      <c r="EH1173" s="5"/>
      <c r="EI1173" s="5"/>
      <c r="EJ1173" s="5"/>
      <c r="EK1173" s="5"/>
      <c r="EL1173" s="5"/>
      <c r="EM1173" s="5"/>
      <c r="EN1173" s="5"/>
      <c r="EO1173" s="5"/>
      <c r="EP1173" s="5"/>
      <c r="EQ1173" s="5"/>
      <c r="ER1173" s="5"/>
      <c r="ES1173" s="5"/>
      <c r="ET1173" s="5"/>
      <c r="EU1173" s="5"/>
      <c r="EV1173" s="5"/>
      <c r="EW1173" s="5"/>
      <c r="EX1173" s="5"/>
      <c r="EY1173" s="5"/>
      <c r="EZ1173" s="5"/>
      <c r="FA1173" s="5"/>
      <c r="FB1173" s="5"/>
      <c r="FC1173" s="5"/>
      <c r="FD1173" s="5"/>
      <c r="FE1173" s="5"/>
      <c r="FF1173" s="5"/>
      <c r="FG1173" s="5"/>
      <c r="FH1173" s="5"/>
      <c r="FI1173" s="5"/>
      <c r="FJ1173" s="5"/>
      <c r="FK1173" s="5"/>
      <c r="FL1173" s="5"/>
      <c r="FM1173" s="5"/>
      <c r="FN1173" s="5"/>
      <c r="FO1173" s="5"/>
      <c r="FP1173" s="5"/>
      <c r="FQ1173" s="5"/>
      <c r="FR1173" s="5"/>
      <c r="FS1173" s="5"/>
      <c r="FT1173" s="5"/>
      <c r="FU1173" s="5"/>
      <c r="FV1173" s="5"/>
      <c r="FW1173" s="5"/>
      <c r="FX1173" s="5"/>
      <c r="FY1173" s="5"/>
      <c r="FZ1173" s="5"/>
      <c r="GA1173" s="5"/>
      <c r="GB1173" s="5"/>
      <c r="GC1173" s="5"/>
      <c r="GD1173" s="5"/>
      <c r="GE1173" s="5"/>
      <c r="GF1173" s="5"/>
      <c r="GG1173" s="5"/>
      <c r="GH1173" s="5"/>
      <c r="GI1173" s="5"/>
      <c r="GJ1173" s="5"/>
      <c r="GK1173" s="5"/>
      <c r="GL1173" s="5"/>
      <c r="GM1173" s="5"/>
      <c r="GN1173" s="5"/>
      <c r="GO1173" s="5"/>
      <c r="GP1173" s="5"/>
      <c r="GQ1173" s="5"/>
      <c r="GR1173" s="5"/>
      <c r="GS1173" s="5"/>
      <c r="GT1173" s="5"/>
      <c r="GU1173" s="5"/>
      <c r="GV1173" s="5"/>
      <c r="GW1173" s="5"/>
      <c r="GX1173" s="5"/>
      <c r="GY1173" s="5"/>
      <c r="GZ1173" s="5"/>
      <c r="HA1173" s="5"/>
      <c r="HB1173" s="5"/>
      <c r="HC1173" s="5"/>
      <c r="HD1173" s="5"/>
      <c r="HE1173" s="5"/>
      <c r="HF1173" s="5"/>
      <c r="HG1173" s="5"/>
      <c r="HH1173" s="5"/>
      <c r="HI1173" s="5"/>
      <c r="HJ1173" s="5"/>
      <c r="HK1173" s="5"/>
      <c r="HL1173" s="5"/>
      <c r="HM1173" s="5"/>
      <c r="HN1173" s="5"/>
      <c r="HO1173" s="5"/>
      <c r="HP1173" s="5"/>
      <c r="HQ1173" s="5"/>
      <c r="HR1173" s="5"/>
      <c r="HS1173" s="5"/>
      <c r="HT1173" s="5"/>
      <c r="HU1173" s="5"/>
      <c r="HV1173" s="5"/>
      <c r="HW1173" s="5"/>
      <c r="HX1173" s="5"/>
      <c r="HY1173" s="5"/>
      <c r="HZ1173" s="5"/>
      <c r="IA1173" s="5"/>
      <c r="IB1173" s="5"/>
      <c r="IC1173" s="5"/>
      <c r="ID1173" s="5"/>
      <c r="IE1173" s="5"/>
      <c r="IF1173" s="5"/>
      <c r="IG1173" s="5"/>
      <c r="IH1173" s="5"/>
      <c r="II1173" s="5"/>
      <c r="IJ1173" s="5"/>
      <c r="IK1173" s="5"/>
      <c r="IL1173" s="5"/>
      <c r="IM1173" s="5"/>
      <c r="IN1173" s="5"/>
      <c r="IO1173" s="5"/>
      <c r="IP1173" s="5"/>
      <c r="IQ1173" s="5"/>
      <c r="IR1173" s="5"/>
      <c r="IS1173" s="5"/>
      <c r="IT1173" s="5"/>
      <c r="IU1173" s="5"/>
      <c r="IV1173" s="5"/>
    </row>
    <row r="1175" spans="1:256" s="210" customFormat="1">
      <c r="A1175" s="122"/>
      <c r="B1175" s="116"/>
      <c r="C1175" s="117"/>
      <c r="D1175" s="118"/>
      <c r="E1175" s="119"/>
      <c r="F1175" s="120"/>
      <c r="G1175" s="121"/>
      <c r="H1175" s="6"/>
      <c r="I1175" s="40"/>
      <c r="J1175" s="41"/>
      <c r="K1175" s="42"/>
      <c r="L1175" s="38"/>
      <c r="N1175" s="39"/>
      <c r="O1175" s="39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  <c r="BN1175" s="5"/>
      <c r="BO1175" s="5"/>
      <c r="BP1175" s="5"/>
      <c r="BQ1175" s="5"/>
      <c r="BR1175" s="5"/>
      <c r="BS1175" s="5"/>
      <c r="BT1175" s="5"/>
      <c r="BU1175" s="5"/>
      <c r="BV1175" s="5"/>
      <c r="BW1175" s="5"/>
      <c r="BX1175" s="5"/>
      <c r="BY1175" s="5"/>
      <c r="BZ1175" s="5"/>
      <c r="CA1175" s="5"/>
      <c r="CB1175" s="5"/>
      <c r="CC1175" s="5"/>
      <c r="CD1175" s="5"/>
      <c r="CE1175" s="5"/>
      <c r="CF1175" s="5"/>
      <c r="CG1175" s="5"/>
      <c r="CH1175" s="5"/>
      <c r="CI1175" s="5"/>
      <c r="CJ1175" s="5"/>
      <c r="CK1175" s="5"/>
      <c r="CL1175" s="5"/>
      <c r="CM1175" s="5"/>
      <c r="CN1175" s="5"/>
      <c r="CO1175" s="5"/>
      <c r="CP1175" s="5"/>
      <c r="CQ1175" s="5"/>
      <c r="CR1175" s="5"/>
      <c r="CS1175" s="5"/>
      <c r="CT1175" s="5"/>
      <c r="CU1175" s="5"/>
      <c r="CV1175" s="5"/>
      <c r="CW1175" s="5"/>
      <c r="CX1175" s="5"/>
      <c r="CY1175" s="5"/>
      <c r="CZ1175" s="5"/>
      <c r="DA1175" s="5"/>
      <c r="DB1175" s="5"/>
      <c r="DC1175" s="5"/>
      <c r="DD1175" s="5"/>
      <c r="DE1175" s="5"/>
      <c r="DF1175" s="5"/>
      <c r="DG1175" s="5"/>
      <c r="DH1175" s="5"/>
      <c r="DI1175" s="5"/>
      <c r="DJ1175" s="5"/>
      <c r="DK1175" s="5"/>
      <c r="DL1175" s="5"/>
      <c r="DM1175" s="5"/>
      <c r="DN1175" s="5"/>
      <c r="DO1175" s="5"/>
      <c r="DP1175" s="5"/>
      <c r="DQ1175" s="5"/>
      <c r="DR1175" s="5"/>
      <c r="DS1175" s="5"/>
      <c r="DT1175" s="5"/>
      <c r="DU1175" s="5"/>
      <c r="DV1175" s="5"/>
      <c r="DW1175" s="5"/>
      <c r="DX1175" s="5"/>
      <c r="DY1175" s="5"/>
      <c r="DZ1175" s="5"/>
      <c r="EA1175" s="5"/>
      <c r="EB1175" s="5"/>
      <c r="EC1175" s="5"/>
      <c r="ED1175" s="5"/>
      <c r="EE1175" s="5"/>
      <c r="EF1175" s="5"/>
      <c r="EG1175" s="5"/>
      <c r="EH1175" s="5"/>
      <c r="EI1175" s="5"/>
      <c r="EJ1175" s="5"/>
      <c r="EK1175" s="5"/>
      <c r="EL1175" s="5"/>
      <c r="EM1175" s="5"/>
      <c r="EN1175" s="5"/>
      <c r="EO1175" s="5"/>
      <c r="EP1175" s="5"/>
      <c r="EQ1175" s="5"/>
      <c r="ER1175" s="5"/>
      <c r="ES1175" s="5"/>
      <c r="ET1175" s="5"/>
      <c r="EU1175" s="5"/>
      <c r="EV1175" s="5"/>
      <c r="EW1175" s="5"/>
      <c r="EX1175" s="5"/>
      <c r="EY1175" s="5"/>
      <c r="EZ1175" s="5"/>
      <c r="FA1175" s="5"/>
      <c r="FB1175" s="5"/>
      <c r="FC1175" s="5"/>
      <c r="FD1175" s="5"/>
      <c r="FE1175" s="5"/>
      <c r="FF1175" s="5"/>
      <c r="FG1175" s="5"/>
      <c r="FH1175" s="5"/>
      <c r="FI1175" s="5"/>
      <c r="FJ1175" s="5"/>
      <c r="FK1175" s="5"/>
      <c r="FL1175" s="5"/>
      <c r="FM1175" s="5"/>
      <c r="FN1175" s="5"/>
      <c r="FO1175" s="5"/>
      <c r="FP1175" s="5"/>
      <c r="FQ1175" s="5"/>
      <c r="FR1175" s="5"/>
      <c r="FS1175" s="5"/>
      <c r="FT1175" s="5"/>
      <c r="FU1175" s="5"/>
      <c r="FV1175" s="5"/>
      <c r="FW1175" s="5"/>
      <c r="FX1175" s="5"/>
      <c r="FY1175" s="5"/>
      <c r="FZ1175" s="5"/>
      <c r="GA1175" s="5"/>
      <c r="GB1175" s="5"/>
      <c r="GC1175" s="5"/>
      <c r="GD1175" s="5"/>
      <c r="GE1175" s="5"/>
      <c r="GF1175" s="5"/>
      <c r="GG1175" s="5"/>
      <c r="GH1175" s="5"/>
      <c r="GI1175" s="5"/>
      <c r="GJ1175" s="5"/>
      <c r="GK1175" s="5"/>
      <c r="GL1175" s="5"/>
      <c r="GM1175" s="5"/>
      <c r="GN1175" s="5"/>
      <c r="GO1175" s="5"/>
      <c r="GP1175" s="5"/>
      <c r="GQ1175" s="5"/>
      <c r="GR1175" s="5"/>
      <c r="GS1175" s="5"/>
      <c r="GT1175" s="5"/>
      <c r="GU1175" s="5"/>
      <c r="GV1175" s="5"/>
      <c r="GW1175" s="5"/>
      <c r="GX1175" s="5"/>
      <c r="GY1175" s="5"/>
      <c r="GZ1175" s="5"/>
      <c r="HA1175" s="5"/>
      <c r="HB1175" s="5"/>
      <c r="HC1175" s="5"/>
      <c r="HD1175" s="5"/>
      <c r="HE1175" s="5"/>
      <c r="HF1175" s="5"/>
      <c r="HG1175" s="5"/>
      <c r="HH1175" s="5"/>
      <c r="HI1175" s="5"/>
      <c r="HJ1175" s="5"/>
      <c r="HK1175" s="5"/>
      <c r="HL1175" s="5"/>
      <c r="HM1175" s="5"/>
      <c r="HN1175" s="5"/>
      <c r="HO1175" s="5"/>
      <c r="HP1175" s="5"/>
      <c r="HQ1175" s="5"/>
      <c r="HR1175" s="5"/>
      <c r="HS1175" s="5"/>
      <c r="HT1175" s="5"/>
      <c r="HU1175" s="5"/>
      <c r="HV1175" s="5"/>
      <c r="HW1175" s="5"/>
      <c r="HX1175" s="5"/>
      <c r="HY1175" s="5"/>
      <c r="HZ1175" s="5"/>
      <c r="IA1175" s="5"/>
      <c r="IB1175" s="5"/>
      <c r="IC1175" s="5"/>
      <c r="ID1175" s="5"/>
      <c r="IE1175" s="5"/>
      <c r="IF1175" s="5"/>
      <c r="IG1175" s="5"/>
      <c r="IH1175" s="5"/>
      <c r="II1175" s="5"/>
      <c r="IJ1175" s="5"/>
      <c r="IK1175" s="5"/>
      <c r="IL1175" s="5"/>
      <c r="IM1175" s="5"/>
      <c r="IN1175" s="5"/>
      <c r="IO1175" s="5"/>
      <c r="IP1175" s="5"/>
      <c r="IQ1175" s="5"/>
      <c r="IR1175" s="5"/>
      <c r="IS1175" s="5"/>
      <c r="IT1175" s="5"/>
      <c r="IU1175" s="5"/>
      <c r="IV1175" s="5"/>
    </row>
    <row r="1177" spans="1:256" s="210" customFormat="1">
      <c r="A1177" s="122"/>
      <c r="B1177" s="116"/>
      <c r="C1177" s="117"/>
      <c r="D1177" s="118"/>
      <c r="E1177" s="119"/>
      <c r="F1177" s="120"/>
      <c r="G1177" s="121"/>
      <c r="H1177" s="6"/>
      <c r="I1177" s="40"/>
      <c r="J1177" s="41"/>
      <c r="K1177" s="42"/>
      <c r="L1177" s="38"/>
      <c r="N1177" s="39"/>
      <c r="O1177" s="39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5"/>
      <c r="BG1177" s="5"/>
      <c r="BH1177" s="5"/>
      <c r="BI1177" s="5"/>
      <c r="BJ1177" s="5"/>
      <c r="BK1177" s="5"/>
      <c r="BL1177" s="5"/>
      <c r="BM1177" s="5"/>
      <c r="BN1177" s="5"/>
      <c r="BO1177" s="5"/>
      <c r="BP1177" s="5"/>
      <c r="BQ1177" s="5"/>
      <c r="BR1177" s="5"/>
      <c r="BS1177" s="5"/>
      <c r="BT1177" s="5"/>
      <c r="BU1177" s="5"/>
      <c r="BV1177" s="5"/>
      <c r="BW1177" s="5"/>
      <c r="BX1177" s="5"/>
      <c r="BY1177" s="5"/>
      <c r="BZ1177" s="5"/>
      <c r="CA1177" s="5"/>
      <c r="CB1177" s="5"/>
      <c r="CC1177" s="5"/>
      <c r="CD1177" s="5"/>
      <c r="CE1177" s="5"/>
      <c r="CF1177" s="5"/>
      <c r="CG1177" s="5"/>
      <c r="CH1177" s="5"/>
      <c r="CI1177" s="5"/>
      <c r="CJ1177" s="5"/>
      <c r="CK1177" s="5"/>
      <c r="CL1177" s="5"/>
      <c r="CM1177" s="5"/>
      <c r="CN1177" s="5"/>
      <c r="CO1177" s="5"/>
      <c r="CP1177" s="5"/>
      <c r="CQ1177" s="5"/>
      <c r="CR1177" s="5"/>
      <c r="CS1177" s="5"/>
      <c r="CT1177" s="5"/>
      <c r="CU1177" s="5"/>
      <c r="CV1177" s="5"/>
      <c r="CW1177" s="5"/>
      <c r="CX1177" s="5"/>
      <c r="CY1177" s="5"/>
      <c r="CZ1177" s="5"/>
      <c r="DA1177" s="5"/>
      <c r="DB1177" s="5"/>
      <c r="DC1177" s="5"/>
      <c r="DD1177" s="5"/>
      <c r="DE1177" s="5"/>
      <c r="DF1177" s="5"/>
      <c r="DG1177" s="5"/>
      <c r="DH1177" s="5"/>
      <c r="DI1177" s="5"/>
      <c r="DJ1177" s="5"/>
      <c r="DK1177" s="5"/>
      <c r="DL1177" s="5"/>
      <c r="DM1177" s="5"/>
      <c r="DN1177" s="5"/>
      <c r="DO1177" s="5"/>
      <c r="DP1177" s="5"/>
      <c r="DQ1177" s="5"/>
      <c r="DR1177" s="5"/>
      <c r="DS1177" s="5"/>
      <c r="DT1177" s="5"/>
      <c r="DU1177" s="5"/>
      <c r="DV1177" s="5"/>
      <c r="DW1177" s="5"/>
      <c r="DX1177" s="5"/>
      <c r="DY1177" s="5"/>
      <c r="DZ1177" s="5"/>
      <c r="EA1177" s="5"/>
      <c r="EB1177" s="5"/>
      <c r="EC1177" s="5"/>
      <c r="ED1177" s="5"/>
      <c r="EE1177" s="5"/>
      <c r="EF1177" s="5"/>
      <c r="EG1177" s="5"/>
      <c r="EH1177" s="5"/>
      <c r="EI1177" s="5"/>
      <c r="EJ1177" s="5"/>
      <c r="EK1177" s="5"/>
      <c r="EL1177" s="5"/>
      <c r="EM1177" s="5"/>
      <c r="EN1177" s="5"/>
      <c r="EO1177" s="5"/>
      <c r="EP1177" s="5"/>
      <c r="EQ1177" s="5"/>
      <c r="ER1177" s="5"/>
      <c r="ES1177" s="5"/>
      <c r="ET1177" s="5"/>
      <c r="EU1177" s="5"/>
      <c r="EV1177" s="5"/>
      <c r="EW1177" s="5"/>
      <c r="EX1177" s="5"/>
      <c r="EY1177" s="5"/>
      <c r="EZ1177" s="5"/>
      <c r="FA1177" s="5"/>
      <c r="FB1177" s="5"/>
      <c r="FC1177" s="5"/>
      <c r="FD1177" s="5"/>
      <c r="FE1177" s="5"/>
      <c r="FF1177" s="5"/>
      <c r="FG1177" s="5"/>
      <c r="FH1177" s="5"/>
      <c r="FI1177" s="5"/>
      <c r="FJ1177" s="5"/>
      <c r="FK1177" s="5"/>
      <c r="FL1177" s="5"/>
      <c r="FM1177" s="5"/>
      <c r="FN1177" s="5"/>
      <c r="FO1177" s="5"/>
      <c r="FP1177" s="5"/>
      <c r="FQ1177" s="5"/>
      <c r="FR1177" s="5"/>
      <c r="FS1177" s="5"/>
      <c r="FT1177" s="5"/>
      <c r="FU1177" s="5"/>
      <c r="FV1177" s="5"/>
      <c r="FW1177" s="5"/>
      <c r="FX1177" s="5"/>
      <c r="FY1177" s="5"/>
      <c r="FZ1177" s="5"/>
      <c r="GA1177" s="5"/>
      <c r="GB1177" s="5"/>
      <c r="GC1177" s="5"/>
      <c r="GD1177" s="5"/>
      <c r="GE1177" s="5"/>
      <c r="GF1177" s="5"/>
      <c r="GG1177" s="5"/>
      <c r="GH1177" s="5"/>
      <c r="GI1177" s="5"/>
      <c r="GJ1177" s="5"/>
      <c r="GK1177" s="5"/>
      <c r="GL1177" s="5"/>
      <c r="GM1177" s="5"/>
      <c r="GN1177" s="5"/>
      <c r="GO1177" s="5"/>
      <c r="GP1177" s="5"/>
      <c r="GQ1177" s="5"/>
      <c r="GR1177" s="5"/>
      <c r="GS1177" s="5"/>
      <c r="GT1177" s="5"/>
      <c r="GU1177" s="5"/>
      <c r="GV1177" s="5"/>
      <c r="GW1177" s="5"/>
      <c r="GX1177" s="5"/>
      <c r="GY1177" s="5"/>
      <c r="GZ1177" s="5"/>
      <c r="HA1177" s="5"/>
      <c r="HB1177" s="5"/>
      <c r="HC1177" s="5"/>
      <c r="HD1177" s="5"/>
      <c r="HE1177" s="5"/>
      <c r="HF1177" s="5"/>
      <c r="HG1177" s="5"/>
      <c r="HH1177" s="5"/>
      <c r="HI1177" s="5"/>
      <c r="HJ1177" s="5"/>
      <c r="HK1177" s="5"/>
      <c r="HL1177" s="5"/>
      <c r="HM1177" s="5"/>
      <c r="HN1177" s="5"/>
      <c r="HO1177" s="5"/>
      <c r="HP1177" s="5"/>
      <c r="HQ1177" s="5"/>
      <c r="HR1177" s="5"/>
      <c r="HS1177" s="5"/>
      <c r="HT1177" s="5"/>
      <c r="HU1177" s="5"/>
      <c r="HV1177" s="5"/>
      <c r="HW1177" s="5"/>
      <c r="HX1177" s="5"/>
      <c r="HY1177" s="5"/>
      <c r="HZ1177" s="5"/>
      <c r="IA1177" s="5"/>
      <c r="IB1177" s="5"/>
      <c r="IC1177" s="5"/>
      <c r="ID1177" s="5"/>
      <c r="IE1177" s="5"/>
      <c r="IF1177" s="5"/>
      <c r="IG1177" s="5"/>
      <c r="IH1177" s="5"/>
      <c r="II1177" s="5"/>
      <c r="IJ1177" s="5"/>
      <c r="IK1177" s="5"/>
      <c r="IL1177" s="5"/>
      <c r="IM1177" s="5"/>
      <c r="IN1177" s="5"/>
      <c r="IO1177" s="5"/>
      <c r="IP1177" s="5"/>
      <c r="IQ1177" s="5"/>
      <c r="IR1177" s="5"/>
      <c r="IS1177" s="5"/>
      <c r="IT1177" s="5"/>
      <c r="IU1177" s="5"/>
      <c r="IV1177" s="5"/>
    </row>
    <row r="1178" spans="1:256" s="210" customFormat="1">
      <c r="A1178" s="122"/>
      <c r="B1178" s="116"/>
      <c r="C1178" s="117"/>
      <c r="D1178" s="118"/>
      <c r="E1178" s="119"/>
      <c r="F1178" s="120"/>
      <c r="G1178" s="121"/>
      <c r="H1178" s="6"/>
      <c r="I1178" s="40"/>
      <c r="J1178" s="41"/>
      <c r="K1178" s="42"/>
      <c r="L1178" s="38"/>
      <c r="N1178" s="39"/>
      <c r="O1178" s="39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5"/>
      <c r="DW1178" s="5"/>
      <c r="DX1178" s="5"/>
      <c r="DY1178" s="5"/>
      <c r="DZ1178" s="5"/>
      <c r="EA1178" s="5"/>
      <c r="EB1178" s="5"/>
      <c r="EC1178" s="5"/>
      <c r="ED1178" s="5"/>
      <c r="EE1178" s="5"/>
      <c r="EF1178" s="5"/>
      <c r="EG1178" s="5"/>
      <c r="EH1178" s="5"/>
      <c r="EI1178" s="5"/>
      <c r="EJ1178" s="5"/>
      <c r="EK1178" s="5"/>
      <c r="EL1178" s="5"/>
      <c r="EM1178" s="5"/>
      <c r="EN1178" s="5"/>
      <c r="EO1178" s="5"/>
      <c r="EP1178" s="5"/>
      <c r="EQ1178" s="5"/>
      <c r="ER1178" s="5"/>
      <c r="ES1178" s="5"/>
      <c r="ET1178" s="5"/>
      <c r="EU1178" s="5"/>
      <c r="EV1178" s="5"/>
      <c r="EW1178" s="5"/>
      <c r="EX1178" s="5"/>
      <c r="EY1178" s="5"/>
      <c r="EZ1178" s="5"/>
      <c r="FA1178" s="5"/>
      <c r="FB1178" s="5"/>
      <c r="FC1178" s="5"/>
      <c r="FD1178" s="5"/>
      <c r="FE1178" s="5"/>
      <c r="FF1178" s="5"/>
      <c r="FG1178" s="5"/>
      <c r="FH1178" s="5"/>
      <c r="FI1178" s="5"/>
      <c r="FJ1178" s="5"/>
      <c r="FK1178" s="5"/>
      <c r="FL1178" s="5"/>
      <c r="FM1178" s="5"/>
      <c r="FN1178" s="5"/>
      <c r="FO1178" s="5"/>
      <c r="FP1178" s="5"/>
      <c r="FQ1178" s="5"/>
      <c r="FR1178" s="5"/>
      <c r="FS1178" s="5"/>
      <c r="FT1178" s="5"/>
      <c r="FU1178" s="5"/>
      <c r="FV1178" s="5"/>
      <c r="FW1178" s="5"/>
      <c r="FX1178" s="5"/>
      <c r="FY1178" s="5"/>
      <c r="FZ1178" s="5"/>
      <c r="GA1178" s="5"/>
      <c r="GB1178" s="5"/>
      <c r="GC1178" s="5"/>
      <c r="GD1178" s="5"/>
      <c r="GE1178" s="5"/>
      <c r="GF1178" s="5"/>
      <c r="GG1178" s="5"/>
      <c r="GH1178" s="5"/>
      <c r="GI1178" s="5"/>
      <c r="GJ1178" s="5"/>
      <c r="GK1178" s="5"/>
      <c r="GL1178" s="5"/>
      <c r="GM1178" s="5"/>
      <c r="GN1178" s="5"/>
      <c r="GO1178" s="5"/>
      <c r="GP1178" s="5"/>
      <c r="GQ1178" s="5"/>
      <c r="GR1178" s="5"/>
      <c r="GS1178" s="5"/>
      <c r="GT1178" s="5"/>
      <c r="GU1178" s="5"/>
      <c r="GV1178" s="5"/>
      <c r="GW1178" s="5"/>
      <c r="GX1178" s="5"/>
      <c r="GY1178" s="5"/>
      <c r="GZ1178" s="5"/>
      <c r="HA1178" s="5"/>
      <c r="HB1178" s="5"/>
      <c r="HC1178" s="5"/>
      <c r="HD1178" s="5"/>
      <c r="HE1178" s="5"/>
      <c r="HF1178" s="5"/>
      <c r="HG1178" s="5"/>
      <c r="HH1178" s="5"/>
      <c r="HI1178" s="5"/>
      <c r="HJ1178" s="5"/>
      <c r="HK1178" s="5"/>
      <c r="HL1178" s="5"/>
      <c r="HM1178" s="5"/>
      <c r="HN1178" s="5"/>
      <c r="HO1178" s="5"/>
      <c r="HP1178" s="5"/>
      <c r="HQ1178" s="5"/>
      <c r="HR1178" s="5"/>
      <c r="HS1178" s="5"/>
      <c r="HT1178" s="5"/>
      <c r="HU1178" s="5"/>
      <c r="HV1178" s="5"/>
      <c r="HW1178" s="5"/>
      <c r="HX1178" s="5"/>
      <c r="HY1178" s="5"/>
      <c r="HZ1178" s="5"/>
      <c r="IA1178" s="5"/>
      <c r="IB1178" s="5"/>
      <c r="IC1178" s="5"/>
      <c r="ID1178" s="5"/>
      <c r="IE1178" s="5"/>
      <c r="IF1178" s="5"/>
      <c r="IG1178" s="5"/>
      <c r="IH1178" s="5"/>
      <c r="II1178" s="5"/>
      <c r="IJ1178" s="5"/>
      <c r="IK1178" s="5"/>
      <c r="IL1178" s="5"/>
      <c r="IM1178" s="5"/>
      <c r="IN1178" s="5"/>
      <c r="IO1178" s="5"/>
      <c r="IP1178" s="5"/>
      <c r="IQ1178" s="5"/>
      <c r="IR1178" s="5"/>
      <c r="IS1178" s="5"/>
      <c r="IT1178" s="5"/>
      <c r="IU1178" s="5"/>
      <c r="IV1178" s="5"/>
    </row>
    <row r="1180" spans="1:256" s="210" customFormat="1">
      <c r="A1180" s="122"/>
      <c r="B1180" s="116"/>
      <c r="C1180" s="117"/>
      <c r="D1180" s="118"/>
      <c r="E1180" s="119"/>
      <c r="F1180" s="120"/>
      <c r="G1180" s="121"/>
      <c r="H1180" s="6"/>
      <c r="I1180" s="40"/>
      <c r="J1180" s="41"/>
      <c r="K1180" s="42"/>
      <c r="L1180" s="38"/>
      <c r="N1180" s="39"/>
      <c r="O1180" s="39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5"/>
      <c r="BG1180" s="5"/>
      <c r="BH1180" s="5"/>
      <c r="BI1180" s="5"/>
      <c r="BJ1180" s="5"/>
      <c r="BK1180" s="5"/>
      <c r="BL1180" s="5"/>
      <c r="BM1180" s="5"/>
      <c r="BN1180" s="5"/>
      <c r="BO1180" s="5"/>
      <c r="BP1180" s="5"/>
      <c r="BQ1180" s="5"/>
      <c r="BR1180" s="5"/>
      <c r="BS1180" s="5"/>
      <c r="BT1180" s="5"/>
      <c r="BU1180" s="5"/>
      <c r="BV1180" s="5"/>
      <c r="BW1180" s="5"/>
      <c r="BX1180" s="5"/>
      <c r="BY1180" s="5"/>
      <c r="BZ1180" s="5"/>
      <c r="CA1180" s="5"/>
      <c r="CB1180" s="5"/>
      <c r="CC1180" s="5"/>
      <c r="CD1180" s="5"/>
      <c r="CE1180" s="5"/>
      <c r="CF1180" s="5"/>
      <c r="CG1180" s="5"/>
      <c r="CH1180" s="5"/>
      <c r="CI1180" s="5"/>
      <c r="CJ1180" s="5"/>
      <c r="CK1180" s="5"/>
      <c r="CL1180" s="5"/>
      <c r="CM1180" s="5"/>
      <c r="CN1180" s="5"/>
      <c r="CO1180" s="5"/>
      <c r="CP1180" s="5"/>
      <c r="CQ1180" s="5"/>
      <c r="CR1180" s="5"/>
      <c r="CS1180" s="5"/>
      <c r="CT1180" s="5"/>
      <c r="CU1180" s="5"/>
      <c r="CV1180" s="5"/>
      <c r="CW1180" s="5"/>
      <c r="CX1180" s="5"/>
      <c r="CY1180" s="5"/>
      <c r="CZ1180" s="5"/>
      <c r="DA1180" s="5"/>
      <c r="DB1180" s="5"/>
      <c r="DC1180" s="5"/>
      <c r="DD1180" s="5"/>
      <c r="DE1180" s="5"/>
      <c r="DF1180" s="5"/>
      <c r="DG1180" s="5"/>
      <c r="DH1180" s="5"/>
      <c r="DI1180" s="5"/>
      <c r="DJ1180" s="5"/>
      <c r="DK1180" s="5"/>
      <c r="DL1180" s="5"/>
      <c r="DM1180" s="5"/>
      <c r="DN1180" s="5"/>
      <c r="DO1180" s="5"/>
      <c r="DP1180" s="5"/>
      <c r="DQ1180" s="5"/>
      <c r="DR1180" s="5"/>
      <c r="DS1180" s="5"/>
      <c r="DT1180" s="5"/>
      <c r="DU1180" s="5"/>
      <c r="DV1180" s="5"/>
      <c r="DW1180" s="5"/>
      <c r="DX1180" s="5"/>
      <c r="DY1180" s="5"/>
      <c r="DZ1180" s="5"/>
      <c r="EA1180" s="5"/>
      <c r="EB1180" s="5"/>
      <c r="EC1180" s="5"/>
      <c r="ED1180" s="5"/>
      <c r="EE1180" s="5"/>
      <c r="EF1180" s="5"/>
      <c r="EG1180" s="5"/>
      <c r="EH1180" s="5"/>
      <c r="EI1180" s="5"/>
      <c r="EJ1180" s="5"/>
      <c r="EK1180" s="5"/>
      <c r="EL1180" s="5"/>
      <c r="EM1180" s="5"/>
      <c r="EN1180" s="5"/>
      <c r="EO1180" s="5"/>
      <c r="EP1180" s="5"/>
      <c r="EQ1180" s="5"/>
      <c r="ER1180" s="5"/>
      <c r="ES1180" s="5"/>
      <c r="ET1180" s="5"/>
      <c r="EU1180" s="5"/>
      <c r="EV1180" s="5"/>
      <c r="EW1180" s="5"/>
      <c r="EX1180" s="5"/>
      <c r="EY1180" s="5"/>
      <c r="EZ1180" s="5"/>
      <c r="FA1180" s="5"/>
      <c r="FB1180" s="5"/>
      <c r="FC1180" s="5"/>
      <c r="FD1180" s="5"/>
      <c r="FE1180" s="5"/>
      <c r="FF1180" s="5"/>
      <c r="FG1180" s="5"/>
      <c r="FH1180" s="5"/>
      <c r="FI1180" s="5"/>
      <c r="FJ1180" s="5"/>
      <c r="FK1180" s="5"/>
      <c r="FL1180" s="5"/>
      <c r="FM1180" s="5"/>
      <c r="FN1180" s="5"/>
      <c r="FO1180" s="5"/>
      <c r="FP1180" s="5"/>
      <c r="FQ1180" s="5"/>
      <c r="FR1180" s="5"/>
      <c r="FS1180" s="5"/>
      <c r="FT1180" s="5"/>
      <c r="FU1180" s="5"/>
      <c r="FV1180" s="5"/>
      <c r="FW1180" s="5"/>
      <c r="FX1180" s="5"/>
      <c r="FY1180" s="5"/>
      <c r="FZ1180" s="5"/>
      <c r="GA1180" s="5"/>
      <c r="GB1180" s="5"/>
      <c r="GC1180" s="5"/>
      <c r="GD1180" s="5"/>
      <c r="GE1180" s="5"/>
      <c r="GF1180" s="5"/>
      <c r="GG1180" s="5"/>
      <c r="GH1180" s="5"/>
      <c r="GI1180" s="5"/>
      <c r="GJ1180" s="5"/>
      <c r="GK1180" s="5"/>
      <c r="GL1180" s="5"/>
      <c r="GM1180" s="5"/>
      <c r="GN1180" s="5"/>
      <c r="GO1180" s="5"/>
      <c r="GP1180" s="5"/>
      <c r="GQ1180" s="5"/>
      <c r="GR1180" s="5"/>
      <c r="GS1180" s="5"/>
      <c r="GT1180" s="5"/>
      <c r="GU1180" s="5"/>
      <c r="GV1180" s="5"/>
      <c r="GW1180" s="5"/>
      <c r="GX1180" s="5"/>
      <c r="GY1180" s="5"/>
      <c r="GZ1180" s="5"/>
      <c r="HA1180" s="5"/>
      <c r="HB1180" s="5"/>
      <c r="HC1180" s="5"/>
      <c r="HD1180" s="5"/>
      <c r="HE1180" s="5"/>
      <c r="HF1180" s="5"/>
      <c r="HG1180" s="5"/>
      <c r="HH1180" s="5"/>
      <c r="HI1180" s="5"/>
      <c r="HJ1180" s="5"/>
      <c r="HK1180" s="5"/>
      <c r="HL1180" s="5"/>
      <c r="HM1180" s="5"/>
      <c r="HN1180" s="5"/>
      <c r="HO1180" s="5"/>
      <c r="HP1180" s="5"/>
      <c r="HQ1180" s="5"/>
      <c r="HR1180" s="5"/>
      <c r="HS1180" s="5"/>
      <c r="HT1180" s="5"/>
      <c r="HU1180" s="5"/>
      <c r="HV1180" s="5"/>
      <c r="HW1180" s="5"/>
      <c r="HX1180" s="5"/>
      <c r="HY1180" s="5"/>
      <c r="HZ1180" s="5"/>
      <c r="IA1180" s="5"/>
      <c r="IB1180" s="5"/>
      <c r="IC1180" s="5"/>
      <c r="ID1180" s="5"/>
      <c r="IE1180" s="5"/>
      <c r="IF1180" s="5"/>
      <c r="IG1180" s="5"/>
      <c r="IH1180" s="5"/>
      <c r="II1180" s="5"/>
      <c r="IJ1180" s="5"/>
      <c r="IK1180" s="5"/>
      <c r="IL1180" s="5"/>
      <c r="IM1180" s="5"/>
      <c r="IN1180" s="5"/>
      <c r="IO1180" s="5"/>
      <c r="IP1180" s="5"/>
      <c r="IQ1180" s="5"/>
      <c r="IR1180" s="5"/>
      <c r="IS1180" s="5"/>
      <c r="IT1180" s="5"/>
      <c r="IU1180" s="5"/>
      <c r="IV1180" s="5"/>
    </row>
    <row r="1181" spans="1:256" s="210" customFormat="1">
      <c r="A1181" s="122"/>
      <c r="B1181" s="116"/>
      <c r="C1181" s="117"/>
      <c r="D1181" s="118"/>
      <c r="E1181" s="119"/>
      <c r="F1181" s="120"/>
      <c r="G1181" s="121"/>
      <c r="H1181" s="6"/>
      <c r="I1181" s="40"/>
      <c r="J1181" s="41"/>
      <c r="K1181" s="42"/>
      <c r="L1181" s="38"/>
      <c r="N1181" s="39"/>
      <c r="O1181" s="39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/>
      <c r="BL1181" s="5"/>
      <c r="BM1181" s="5"/>
      <c r="BN1181" s="5"/>
      <c r="BO1181" s="5"/>
      <c r="BP1181" s="5"/>
      <c r="BQ1181" s="5"/>
      <c r="BR1181" s="5"/>
      <c r="BS1181" s="5"/>
      <c r="BT1181" s="5"/>
      <c r="BU1181" s="5"/>
      <c r="BV1181" s="5"/>
      <c r="BW1181" s="5"/>
      <c r="BX1181" s="5"/>
      <c r="BY1181" s="5"/>
      <c r="BZ1181" s="5"/>
      <c r="CA1181" s="5"/>
      <c r="CB1181" s="5"/>
      <c r="CC1181" s="5"/>
      <c r="CD1181" s="5"/>
      <c r="CE1181" s="5"/>
      <c r="CF1181" s="5"/>
      <c r="CG1181" s="5"/>
      <c r="CH1181" s="5"/>
      <c r="CI1181" s="5"/>
      <c r="CJ1181" s="5"/>
      <c r="CK1181" s="5"/>
      <c r="CL1181" s="5"/>
      <c r="CM1181" s="5"/>
      <c r="CN1181" s="5"/>
      <c r="CO1181" s="5"/>
      <c r="CP1181" s="5"/>
      <c r="CQ1181" s="5"/>
      <c r="CR1181" s="5"/>
      <c r="CS1181" s="5"/>
      <c r="CT1181" s="5"/>
      <c r="CU1181" s="5"/>
      <c r="CV1181" s="5"/>
      <c r="CW1181" s="5"/>
      <c r="CX1181" s="5"/>
      <c r="CY1181" s="5"/>
      <c r="CZ1181" s="5"/>
      <c r="DA1181" s="5"/>
      <c r="DB1181" s="5"/>
      <c r="DC1181" s="5"/>
      <c r="DD1181" s="5"/>
      <c r="DE1181" s="5"/>
      <c r="DF1181" s="5"/>
      <c r="DG1181" s="5"/>
      <c r="DH1181" s="5"/>
      <c r="DI1181" s="5"/>
      <c r="DJ1181" s="5"/>
      <c r="DK1181" s="5"/>
      <c r="DL1181" s="5"/>
      <c r="DM1181" s="5"/>
      <c r="DN1181" s="5"/>
      <c r="DO1181" s="5"/>
      <c r="DP1181" s="5"/>
      <c r="DQ1181" s="5"/>
      <c r="DR1181" s="5"/>
      <c r="DS1181" s="5"/>
      <c r="DT1181" s="5"/>
      <c r="DU1181" s="5"/>
      <c r="DV1181" s="5"/>
      <c r="DW1181" s="5"/>
      <c r="DX1181" s="5"/>
      <c r="DY1181" s="5"/>
      <c r="DZ1181" s="5"/>
      <c r="EA1181" s="5"/>
      <c r="EB1181" s="5"/>
      <c r="EC1181" s="5"/>
      <c r="ED1181" s="5"/>
      <c r="EE1181" s="5"/>
      <c r="EF1181" s="5"/>
      <c r="EG1181" s="5"/>
      <c r="EH1181" s="5"/>
      <c r="EI1181" s="5"/>
      <c r="EJ1181" s="5"/>
      <c r="EK1181" s="5"/>
      <c r="EL1181" s="5"/>
      <c r="EM1181" s="5"/>
      <c r="EN1181" s="5"/>
      <c r="EO1181" s="5"/>
      <c r="EP1181" s="5"/>
      <c r="EQ1181" s="5"/>
      <c r="ER1181" s="5"/>
      <c r="ES1181" s="5"/>
      <c r="ET1181" s="5"/>
      <c r="EU1181" s="5"/>
      <c r="EV1181" s="5"/>
      <c r="EW1181" s="5"/>
      <c r="EX1181" s="5"/>
      <c r="EY1181" s="5"/>
      <c r="EZ1181" s="5"/>
      <c r="FA1181" s="5"/>
      <c r="FB1181" s="5"/>
      <c r="FC1181" s="5"/>
      <c r="FD1181" s="5"/>
      <c r="FE1181" s="5"/>
      <c r="FF1181" s="5"/>
      <c r="FG1181" s="5"/>
      <c r="FH1181" s="5"/>
      <c r="FI1181" s="5"/>
      <c r="FJ1181" s="5"/>
      <c r="FK1181" s="5"/>
      <c r="FL1181" s="5"/>
      <c r="FM1181" s="5"/>
      <c r="FN1181" s="5"/>
      <c r="FO1181" s="5"/>
      <c r="FP1181" s="5"/>
      <c r="FQ1181" s="5"/>
      <c r="FR1181" s="5"/>
      <c r="FS1181" s="5"/>
      <c r="FT1181" s="5"/>
      <c r="FU1181" s="5"/>
      <c r="FV1181" s="5"/>
      <c r="FW1181" s="5"/>
      <c r="FX1181" s="5"/>
      <c r="FY1181" s="5"/>
      <c r="FZ1181" s="5"/>
      <c r="GA1181" s="5"/>
      <c r="GB1181" s="5"/>
      <c r="GC1181" s="5"/>
      <c r="GD1181" s="5"/>
      <c r="GE1181" s="5"/>
      <c r="GF1181" s="5"/>
      <c r="GG1181" s="5"/>
      <c r="GH1181" s="5"/>
      <c r="GI1181" s="5"/>
      <c r="GJ1181" s="5"/>
      <c r="GK1181" s="5"/>
      <c r="GL1181" s="5"/>
      <c r="GM1181" s="5"/>
      <c r="GN1181" s="5"/>
      <c r="GO1181" s="5"/>
      <c r="GP1181" s="5"/>
      <c r="GQ1181" s="5"/>
      <c r="GR1181" s="5"/>
      <c r="GS1181" s="5"/>
      <c r="GT1181" s="5"/>
      <c r="GU1181" s="5"/>
      <c r="GV1181" s="5"/>
      <c r="GW1181" s="5"/>
      <c r="GX1181" s="5"/>
      <c r="GY1181" s="5"/>
      <c r="GZ1181" s="5"/>
      <c r="HA1181" s="5"/>
      <c r="HB1181" s="5"/>
      <c r="HC1181" s="5"/>
      <c r="HD1181" s="5"/>
      <c r="HE1181" s="5"/>
      <c r="HF1181" s="5"/>
      <c r="HG1181" s="5"/>
      <c r="HH1181" s="5"/>
      <c r="HI1181" s="5"/>
      <c r="HJ1181" s="5"/>
      <c r="HK1181" s="5"/>
      <c r="HL1181" s="5"/>
      <c r="HM1181" s="5"/>
      <c r="HN1181" s="5"/>
      <c r="HO1181" s="5"/>
      <c r="HP1181" s="5"/>
      <c r="HQ1181" s="5"/>
      <c r="HR1181" s="5"/>
      <c r="HS1181" s="5"/>
      <c r="HT1181" s="5"/>
      <c r="HU1181" s="5"/>
      <c r="HV1181" s="5"/>
      <c r="HW1181" s="5"/>
      <c r="HX1181" s="5"/>
      <c r="HY1181" s="5"/>
      <c r="HZ1181" s="5"/>
      <c r="IA1181" s="5"/>
      <c r="IB1181" s="5"/>
      <c r="IC1181" s="5"/>
      <c r="ID1181" s="5"/>
      <c r="IE1181" s="5"/>
      <c r="IF1181" s="5"/>
      <c r="IG1181" s="5"/>
      <c r="IH1181" s="5"/>
      <c r="II1181" s="5"/>
      <c r="IJ1181" s="5"/>
      <c r="IK1181" s="5"/>
      <c r="IL1181" s="5"/>
      <c r="IM1181" s="5"/>
      <c r="IN1181" s="5"/>
      <c r="IO1181" s="5"/>
      <c r="IP1181" s="5"/>
      <c r="IQ1181" s="5"/>
      <c r="IR1181" s="5"/>
      <c r="IS1181" s="5"/>
      <c r="IT1181" s="5"/>
      <c r="IU1181" s="5"/>
      <c r="IV1181" s="5"/>
    </row>
    <row r="1182" spans="1:256" s="210" customFormat="1">
      <c r="A1182" s="122"/>
      <c r="B1182" s="116"/>
      <c r="C1182" s="117"/>
      <c r="D1182" s="118"/>
      <c r="E1182" s="119"/>
      <c r="F1182" s="120"/>
      <c r="G1182" s="121"/>
      <c r="H1182" s="6"/>
      <c r="I1182" s="40"/>
      <c r="J1182" s="41"/>
      <c r="K1182" s="42"/>
      <c r="L1182" s="38"/>
      <c r="N1182" s="39"/>
      <c r="O1182" s="39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5"/>
      <c r="DW1182" s="5"/>
      <c r="DX1182" s="5"/>
      <c r="DY1182" s="5"/>
      <c r="DZ1182" s="5"/>
      <c r="EA1182" s="5"/>
      <c r="EB1182" s="5"/>
      <c r="EC1182" s="5"/>
      <c r="ED1182" s="5"/>
      <c r="EE1182" s="5"/>
      <c r="EF1182" s="5"/>
      <c r="EG1182" s="5"/>
      <c r="EH1182" s="5"/>
      <c r="EI1182" s="5"/>
      <c r="EJ1182" s="5"/>
      <c r="EK1182" s="5"/>
      <c r="EL1182" s="5"/>
      <c r="EM1182" s="5"/>
      <c r="EN1182" s="5"/>
      <c r="EO1182" s="5"/>
      <c r="EP1182" s="5"/>
      <c r="EQ1182" s="5"/>
      <c r="ER1182" s="5"/>
      <c r="ES1182" s="5"/>
      <c r="ET1182" s="5"/>
      <c r="EU1182" s="5"/>
      <c r="EV1182" s="5"/>
      <c r="EW1182" s="5"/>
      <c r="EX1182" s="5"/>
      <c r="EY1182" s="5"/>
      <c r="EZ1182" s="5"/>
      <c r="FA1182" s="5"/>
      <c r="FB1182" s="5"/>
      <c r="FC1182" s="5"/>
      <c r="FD1182" s="5"/>
      <c r="FE1182" s="5"/>
      <c r="FF1182" s="5"/>
      <c r="FG1182" s="5"/>
      <c r="FH1182" s="5"/>
      <c r="FI1182" s="5"/>
      <c r="FJ1182" s="5"/>
      <c r="FK1182" s="5"/>
      <c r="FL1182" s="5"/>
      <c r="FM1182" s="5"/>
      <c r="FN1182" s="5"/>
      <c r="FO1182" s="5"/>
      <c r="FP1182" s="5"/>
      <c r="FQ1182" s="5"/>
      <c r="FR1182" s="5"/>
      <c r="FS1182" s="5"/>
      <c r="FT1182" s="5"/>
      <c r="FU1182" s="5"/>
      <c r="FV1182" s="5"/>
      <c r="FW1182" s="5"/>
      <c r="FX1182" s="5"/>
      <c r="FY1182" s="5"/>
      <c r="FZ1182" s="5"/>
      <c r="GA1182" s="5"/>
      <c r="GB1182" s="5"/>
      <c r="GC1182" s="5"/>
      <c r="GD1182" s="5"/>
      <c r="GE1182" s="5"/>
      <c r="GF1182" s="5"/>
      <c r="GG1182" s="5"/>
      <c r="GH1182" s="5"/>
      <c r="GI1182" s="5"/>
      <c r="GJ1182" s="5"/>
      <c r="GK1182" s="5"/>
      <c r="GL1182" s="5"/>
      <c r="GM1182" s="5"/>
      <c r="GN1182" s="5"/>
      <c r="GO1182" s="5"/>
      <c r="GP1182" s="5"/>
      <c r="GQ1182" s="5"/>
      <c r="GR1182" s="5"/>
      <c r="GS1182" s="5"/>
      <c r="GT1182" s="5"/>
      <c r="GU1182" s="5"/>
      <c r="GV1182" s="5"/>
      <c r="GW1182" s="5"/>
      <c r="GX1182" s="5"/>
      <c r="GY1182" s="5"/>
      <c r="GZ1182" s="5"/>
      <c r="HA1182" s="5"/>
      <c r="HB1182" s="5"/>
      <c r="HC1182" s="5"/>
      <c r="HD1182" s="5"/>
      <c r="HE1182" s="5"/>
      <c r="HF1182" s="5"/>
      <c r="HG1182" s="5"/>
      <c r="HH1182" s="5"/>
      <c r="HI1182" s="5"/>
      <c r="HJ1182" s="5"/>
      <c r="HK1182" s="5"/>
      <c r="HL1182" s="5"/>
      <c r="HM1182" s="5"/>
      <c r="HN1182" s="5"/>
      <c r="HO1182" s="5"/>
      <c r="HP1182" s="5"/>
      <c r="HQ1182" s="5"/>
      <c r="HR1182" s="5"/>
      <c r="HS1182" s="5"/>
      <c r="HT1182" s="5"/>
      <c r="HU1182" s="5"/>
      <c r="HV1182" s="5"/>
      <c r="HW1182" s="5"/>
      <c r="HX1182" s="5"/>
      <c r="HY1182" s="5"/>
      <c r="HZ1182" s="5"/>
      <c r="IA1182" s="5"/>
      <c r="IB1182" s="5"/>
      <c r="IC1182" s="5"/>
      <c r="ID1182" s="5"/>
      <c r="IE1182" s="5"/>
      <c r="IF1182" s="5"/>
      <c r="IG1182" s="5"/>
      <c r="IH1182" s="5"/>
      <c r="II1182" s="5"/>
      <c r="IJ1182" s="5"/>
      <c r="IK1182" s="5"/>
      <c r="IL1182" s="5"/>
      <c r="IM1182" s="5"/>
      <c r="IN1182" s="5"/>
      <c r="IO1182" s="5"/>
      <c r="IP1182" s="5"/>
      <c r="IQ1182" s="5"/>
      <c r="IR1182" s="5"/>
      <c r="IS1182" s="5"/>
      <c r="IT1182" s="5"/>
      <c r="IU1182" s="5"/>
      <c r="IV1182" s="5"/>
    </row>
    <row r="1183" spans="1:256" s="210" customFormat="1">
      <c r="A1183" s="122"/>
      <c r="B1183" s="116"/>
      <c r="C1183" s="117"/>
      <c r="D1183" s="118"/>
      <c r="E1183" s="119"/>
      <c r="F1183" s="120"/>
      <c r="G1183" s="121"/>
      <c r="H1183" s="6"/>
      <c r="I1183" s="40"/>
      <c r="J1183" s="41"/>
      <c r="K1183" s="42"/>
      <c r="L1183" s="38"/>
      <c r="N1183" s="39"/>
      <c r="O1183" s="39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5"/>
      <c r="BG1183" s="5"/>
      <c r="BH1183" s="5"/>
      <c r="BI1183" s="5"/>
      <c r="BJ1183" s="5"/>
      <c r="BK1183" s="5"/>
      <c r="BL1183" s="5"/>
      <c r="BM1183" s="5"/>
      <c r="BN1183" s="5"/>
      <c r="BO1183" s="5"/>
      <c r="BP1183" s="5"/>
      <c r="BQ1183" s="5"/>
      <c r="BR1183" s="5"/>
      <c r="BS1183" s="5"/>
      <c r="BT1183" s="5"/>
      <c r="BU1183" s="5"/>
      <c r="BV1183" s="5"/>
      <c r="BW1183" s="5"/>
      <c r="BX1183" s="5"/>
      <c r="BY1183" s="5"/>
      <c r="BZ1183" s="5"/>
      <c r="CA1183" s="5"/>
      <c r="CB1183" s="5"/>
      <c r="CC1183" s="5"/>
      <c r="CD1183" s="5"/>
      <c r="CE1183" s="5"/>
      <c r="CF1183" s="5"/>
      <c r="CG1183" s="5"/>
      <c r="CH1183" s="5"/>
      <c r="CI1183" s="5"/>
      <c r="CJ1183" s="5"/>
      <c r="CK1183" s="5"/>
      <c r="CL1183" s="5"/>
      <c r="CM1183" s="5"/>
      <c r="CN1183" s="5"/>
      <c r="CO1183" s="5"/>
      <c r="CP1183" s="5"/>
      <c r="CQ1183" s="5"/>
      <c r="CR1183" s="5"/>
      <c r="CS1183" s="5"/>
      <c r="CT1183" s="5"/>
      <c r="CU1183" s="5"/>
      <c r="CV1183" s="5"/>
      <c r="CW1183" s="5"/>
      <c r="CX1183" s="5"/>
      <c r="CY1183" s="5"/>
      <c r="CZ1183" s="5"/>
      <c r="DA1183" s="5"/>
      <c r="DB1183" s="5"/>
      <c r="DC1183" s="5"/>
      <c r="DD1183" s="5"/>
      <c r="DE1183" s="5"/>
      <c r="DF1183" s="5"/>
      <c r="DG1183" s="5"/>
      <c r="DH1183" s="5"/>
      <c r="DI1183" s="5"/>
      <c r="DJ1183" s="5"/>
      <c r="DK1183" s="5"/>
      <c r="DL1183" s="5"/>
      <c r="DM1183" s="5"/>
      <c r="DN1183" s="5"/>
      <c r="DO1183" s="5"/>
      <c r="DP1183" s="5"/>
      <c r="DQ1183" s="5"/>
      <c r="DR1183" s="5"/>
      <c r="DS1183" s="5"/>
      <c r="DT1183" s="5"/>
      <c r="DU1183" s="5"/>
      <c r="DV1183" s="5"/>
      <c r="DW1183" s="5"/>
      <c r="DX1183" s="5"/>
      <c r="DY1183" s="5"/>
      <c r="DZ1183" s="5"/>
      <c r="EA1183" s="5"/>
      <c r="EB1183" s="5"/>
      <c r="EC1183" s="5"/>
      <c r="ED1183" s="5"/>
      <c r="EE1183" s="5"/>
      <c r="EF1183" s="5"/>
      <c r="EG1183" s="5"/>
      <c r="EH1183" s="5"/>
      <c r="EI1183" s="5"/>
      <c r="EJ1183" s="5"/>
      <c r="EK1183" s="5"/>
      <c r="EL1183" s="5"/>
      <c r="EM1183" s="5"/>
      <c r="EN1183" s="5"/>
      <c r="EO1183" s="5"/>
      <c r="EP1183" s="5"/>
      <c r="EQ1183" s="5"/>
      <c r="ER1183" s="5"/>
      <c r="ES1183" s="5"/>
      <c r="ET1183" s="5"/>
      <c r="EU1183" s="5"/>
      <c r="EV1183" s="5"/>
      <c r="EW1183" s="5"/>
      <c r="EX1183" s="5"/>
      <c r="EY1183" s="5"/>
      <c r="EZ1183" s="5"/>
      <c r="FA1183" s="5"/>
      <c r="FB1183" s="5"/>
      <c r="FC1183" s="5"/>
      <c r="FD1183" s="5"/>
      <c r="FE1183" s="5"/>
      <c r="FF1183" s="5"/>
      <c r="FG1183" s="5"/>
      <c r="FH1183" s="5"/>
      <c r="FI1183" s="5"/>
      <c r="FJ1183" s="5"/>
      <c r="FK1183" s="5"/>
      <c r="FL1183" s="5"/>
      <c r="FM1183" s="5"/>
      <c r="FN1183" s="5"/>
      <c r="FO1183" s="5"/>
      <c r="FP1183" s="5"/>
      <c r="FQ1183" s="5"/>
      <c r="FR1183" s="5"/>
      <c r="FS1183" s="5"/>
      <c r="FT1183" s="5"/>
      <c r="FU1183" s="5"/>
      <c r="FV1183" s="5"/>
      <c r="FW1183" s="5"/>
      <c r="FX1183" s="5"/>
      <c r="FY1183" s="5"/>
      <c r="FZ1183" s="5"/>
      <c r="GA1183" s="5"/>
      <c r="GB1183" s="5"/>
      <c r="GC1183" s="5"/>
      <c r="GD1183" s="5"/>
      <c r="GE1183" s="5"/>
      <c r="GF1183" s="5"/>
      <c r="GG1183" s="5"/>
      <c r="GH1183" s="5"/>
      <c r="GI1183" s="5"/>
      <c r="GJ1183" s="5"/>
      <c r="GK1183" s="5"/>
      <c r="GL1183" s="5"/>
      <c r="GM1183" s="5"/>
      <c r="GN1183" s="5"/>
      <c r="GO1183" s="5"/>
      <c r="GP1183" s="5"/>
      <c r="GQ1183" s="5"/>
      <c r="GR1183" s="5"/>
      <c r="GS1183" s="5"/>
      <c r="GT1183" s="5"/>
      <c r="GU1183" s="5"/>
      <c r="GV1183" s="5"/>
      <c r="GW1183" s="5"/>
      <c r="GX1183" s="5"/>
      <c r="GY1183" s="5"/>
      <c r="GZ1183" s="5"/>
      <c r="HA1183" s="5"/>
      <c r="HB1183" s="5"/>
      <c r="HC1183" s="5"/>
      <c r="HD1183" s="5"/>
      <c r="HE1183" s="5"/>
      <c r="HF1183" s="5"/>
      <c r="HG1183" s="5"/>
      <c r="HH1183" s="5"/>
      <c r="HI1183" s="5"/>
      <c r="HJ1183" s="5"/>
      <c r="HK1183" s="5"/>
      <c r="HL1183" s="5"/>
      <c r="HM1183" s="5"/>
      <c r="HN1183" s="5"/>
      <c r="HO1183" s="5"/>
      <c r="HP1183" s="5"/>
      <c r="HQ1183" s="5"/>
      <c r="HR1183" s="5"/>
      <c r="HS1183" s="5"/>
      <c r="HT1183" s="5"/>
      <c r="HU1183" s="5"/>
      <c r="HV1183" s="5"/>
      <c r="HW1183" s="5"/>
      <c r="HX1183" s="5"/>
      <c r="HY1183" s="5"/>
      <c r="HZ1183" s="5"/>
      <c r="IA1183" s="5"/>
      <c r="IB1183" s="5"/>
      <c r="IC1183" s="5"/>
      <c r="ID1183" s="5"/>
      <c r="IE1183" s="5"/>
      <c r="IF1183" s="5"/>
      <c r="IG1183" s="5"/>
      <c r="IH1183" s="5"/>
      <c r="II1183" s="5"/>
      <c r="IJ1183" s="5"/>
      <c r="IK1183" s="5"/>
      <c r="IL1183" s="5"/>
      <c r="IM1183" s="5"/>
      <c r="IN1183" s="5"/>
      <c r="IO1183" s="5"/>
      <c r="IP1183" s="5"/>
      <c r="IQ1183" s="5"/>
      <c r="IR1183" s="5"/>
      <c r="IS1183" s="5"/>
      <c r="IT1183" s="5"/>
      <c r="IU1183" s="5"/>
      <c r="IV1183" s="5"/>
    </row>
    <row r="1184" spans="1:256" s="210" customFormat="1">
      <c r="A1184" s="122"/>
      <c r="B1184" s="116"/>
      <c r="C1184" s="117"/>
      <c r="D1184" s="118"/>
      <c r="E1184" s="119"/>
      <c r="F1184" s="120"/>
      <c r="G1184" s="121"/>
      <c r="H1184" s="6"/>
      <c r="I1184" s="40"/>
      <c r="J1184" s="41"/>
      <c r="K1184" s="42"/>
      <c r="L1184" s="38"/>
      <c r="N1184" s="39"/>
      <c r="O1184" s="39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  <c r="BG1184" s="5"/>
      <c r="BH1184" s="5"/>
      <c r="BI1184" s="5"/>
      <c r="BJ1184" s="5"/>
      <c r="BK1184" s="5"/>
      <c r="BL1184" s="5"/>
      <c r="BM1184" s="5"/>
      <c r="BN1184" s="5"/>
      <c r="BO1184" s="5"/>
      <c r="BP1184" s="5"/>
      <c r="BQ1184" s="5"/>
      <c r="BR1184" s="5"/>
      <c r="BS1184" s="5"/>
      <c r="BT1184" s="5"/>
      <c r="BU1184" s="5"/>
      <c r="BV1184" s="5"/>
      <c r="BW1184" s="5"/>
      <c r="BX1184" s="5"/>
      <c r="BY1184" s="5"/>
      <c r="BZ1184" s="5"/>
      <c r="CA1184" s="5"/>
      <c r="CB1184" s="5"/>
      <c r="CC1184" s="5"/>
      <c r="CD1184" s="5"/>
      <c r="CE1184" s="5"/>
      <c r="CF1184" s="5"/>
      <c r="CG1184" s="5"/>
      <c r="CH1184" s="5"/>
      <c r="CI1184" s="5"/>
      <c r="CJ1184" s="5"/>
      <c r="CK1184" s="5"/>
      <c r="CL1184" s="5"/>
      <c r="CM1184" s="5"/>
      <c r="CN1184" s="5"/>
      <c r="CO1184" s="5"/>
      <c r="CP1184" s="5"/>
      <c r="CQ1184" s="5"/>
      <c r="CR1184" s="5"/>
      <c r="CS1184" s="5"/>
      <c r="CT1184" s="5"/>
      <c r="CU1184" s="5"/>
      <c r="CV1184" s="5"/>
      <c r="CW1184" s="5"/>
      <c r="CX1184" s="5"/>
      <c r="CY1184" s="5"/>
      <c r="CZ1184" s="5"/>
      <c r="DA1184" s="5"/>
      <c r="DB1184" s="5"/>
      <c r="DC1184" s="5"/>
      <c r="DD1184" s="5"/>
      <c r="DE1184" s="5"/>
      <c r="DF1184" s="5"/>
      <c r="DG1184" s="5"/>
      <c r="DH1184" s="5"/>
      <c r="DI1184" s="5"/>
      <c r="DJ1184" s="5"/>
      <c r="DK1184" s="5"/>
      <c r="DL1184" s="5"/>
      <c r="DM1184" s="5"/>
      <c r="DN1184" s="5"/>
      <c r="DO1184" s="5"/>
      <c r="DP1184" s="5"/>
      <c r="DQ1184" s="5"/>
      <c r="DR1184" s="5"/>
      <c r="DS1184" s="5"/>
      <c r="DT1184" s="5"/>
      <c r="DU1184" s="5"/>
      <c r="DV1184" s="5"/>
      <c r="DW1184" s="5"/>
      <c r="DX1184" s="5"/>
      <c r="DY1184" s="5"/>
      <c r="DZ1184" s="5"/>
      <c r="EA1184" s="5"/>
      <c r="EB1184" s="5"/>
      <c r="EC1184" s="5"/>
      <c r="ED1184" s="5"/>
      <c r="EE1184" s="5"/>
      <c r="EF1184" s="5"/>
      <c r="EG1184" s="5"/>
      <c r="EH1184" s="5"/>
      <c r="EI1184" s="5"/>
      <c r="EJ1184" s="5"/>
      <c r="EK1184" s="5"/>
      <c r="EL1184" s="5"/>
      <c r="EM1184" s="5"/>
      <c r="EN1184" s="5"/>
      <c r="EO1184" s="5"/>
      <c r="EP1184" s="5"/>
      <c r="EQ1184" s="5"/>
      <c r="ER1184" s="5"/>
      <c r="ES1184" s="5"/>
      <c r="ET1184" s="5"/>
      <c r="EU1184" s="5"/>
      <c r="EV1184" s="5"/>
      <c r="EW1184" s="5"/>
      <c r="EX1184" s="5"/>
      <c r="EY1184" s="5"/>
      <c r="EZ1184" s="5"/>
      <c r="FA1184" s="5"/>
      <c r="FB1184" s="5"/>
      <c r="FC1184" s="5"/>
      <c r="FD1184" s="5"/>
      <c r="FE1184" s="5"/>
      <c r="FF1184" s="5"/>
      <c r="FG1184" s="5"/>
      <c r="FH1184" s="5"/>
      <c r="FI1184" s="5"/>
      <c r="FJ1184" s="5"/>
      <c r="FK1184" s="5"/>
      <c r="FL1184" s="5"/>
      <c r="FM1184" s="5"/>
      <c r="FN1184" s="5"/>
      <c r="FO1184" s="5"/>
      <c r="FP1184" s="5"/>
      <c r="FQ1184" s="5"/>
      <c r="FR1184" s="5"/>
      <c r="FS1184" s="5"/>
      <c r="FT1184" s="5"/>
      <c r="FU1184" s="5"/>
      <c r="FV1184" s="5"/>
      <c r="FW1184" s="5"/>
      <c r="FX1184" s="5"/>
      <c r="FY1184" s="5"/>
      <c r="FZ1184" s="5"/>
      <c r="GA1184" s="5"/>
      <c r="GB1184" s="5"/>
      <c r="GC1184" s="5"/>
      <c r="GD1184" s="5"/>
      <c r="GE1184" s="5"/>
      <c r="GF1184" s="5"/>
      <c r="GG1184" s="5"/>
      <c r="GH1184" s="5"/>
      <c r="GI1184" s="5"/>
      <c r="GJ1184" s="5"/>
      <c r="GK1184" s="5"/>
      <c r="GL1184" s="5"/>
      <c r="GM1184" s="5"/>
      <c r="GN1184" s="5"/>
      <c r="GO1184" s="5"/>
      <c r="GP1184" s="5"/>
      <c r="GQ1184" s="5"/>
      <c r="GR1184" s="5"/>
      <c r="GS1184" s="5"/>
      <c r="GT1184" s="5"/>
      <c r="GU1184" s="5"/>
      <c r="GV1184" s="5"/>
      <c r="GW1184" s="5"/>
      <c r="GX1184" s="5"/>
      <c r="GY1184" s="5"/>
      <c r="GZ1184" s="5"/>
      <c r="HA1184" s="5"/>
      <c r="HB1184" s="5"/>
      <c r="HC1184" s="5"/>
      <c r="HD1184" s="5"/>
      <c r="HE1184" s="5"/>
      <c r="HF1184" s="5"/>
      <c r="HG1184" s="5"/>
      <c r="HH1184" s="5"/>
      <c r="HI1184" s="5"/>
      <c r="HJ1184" s="5"/>
      <c r="HK1184" s="5"/>
      <c r="HL1184" s="5"/>
      <c r="HM1184" s="5"/>
      <c r="HN1184" s="5"/>
      <c r="HO1184" s="5"/>
      <c r="HP1184" s="5"/>
      <c r="HQ1184" s="5"/>
      <c r="HR1184" s="5"/>
      <c r="HS1184" s="5"/>
      <c r="HT1184" s="5"/>
      <c r="HU1184" s="5"/>
      <c r="HV1184" s="5"/>
      <c r="HW1184" s="5"/>
      <c r="HX1184" s="5"/>
      <c r="HY1184" s="5"/>
      <c r="HZ1184" s="5"/>
      <c r="IA1184" s="5"/>
      <c r="IB1184" s="5"/>
      <c r="IC1184" s="5"/>
      <c r="ID1184" s="5"/>
      <c r="IE1184" s="5"/>
      <c r="IF1184" s="5"/>
      <c r="IG1184" s="5"/>
      <c r="IH1184" s="5"/>
      <c r="II1184" s="5"/>
      <c r="IJ1184" s="5"/>
      <c r="IK1184" s="5"/>
      <c r="IL1184" s="5"/>
      <c r="IM1184" s="5"/>
      <c r="IN1184" s="5"/>
      <c r="IO1184" s="5"/>
      <c r="IP1184" s="5"/>
      <c r="IQ1184" s="5"/>
      <c r="IR1184" s="5"/>
      <c r="IS1184" s="5"/>
      <c r="IT1184" s="5"/>
      <c r="IU1184" s="5"/>
      <c r="IV1184" s="5"/>
    </row>
    <row r="1186" spans="1:256" s="210" customFormat="1">
      <c r="A1186" s="122"/>
      <c r="B1186" s="116"/>
      <c r="C1186" s="117"/>
      <c r="D1186" s="118"/>
      <c r="E1186" s="119"/>
      <c r="F1186" s="120"/>
      <c r="G1186" s="121"/>
      <c r="H1186" s="6"/>
      <c r="I1186" s="40"/>
      <c r="J1186" s="41"/>
      <c r="K1186" s="42"/>
      <c r="L1186" s="38"/>
      <c r="N1186" s="39"/>
      <c r="O1186" s="39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5"/>
      <c r="DW1186" s="5"/>
      <c r="DX1186" s="5"/>
      <c r="DY1186" s="5"/>
      <c r="DZ1186" s="5"/>
      <c r="EA1186" s="5"/>
      <c r="EB1186" s="5"/>
      <c r="EC1186" s="5"/>
      <c r="ED1186" s="5"/>
      <c r="EE1186" s="5"/>
      <c r="EF1186" s="5"/>
      <c r="EG1186" s="5"/>
      <c r="EH1186" s="5"/>
      <c r="EI1186" s="5"/>
      <c r="EJ1186" s="5"/>
      <c r="EK1186" s="5"/>
      <c r="EL1186" s="5"/>
      <c r="EM1186" s="5"/>
      <c r="EN1186" s="5"/>
      <c r="EO1186" s="5"/>
      <c r="EP1186" s="5"/>
      <c r="EQ1186" s="5"/>
      <c r="ER1186" s="5"/>
      <c r="ES1186" s="5"/>
      <c r="ET1186" s="5"/>
      <c r="EU1186" s="5"/>
      <c r="EV1186" s="5"/>
      <c r="EW1186" s="5"/>
      <c r="EX1186" s="5"/>
      <c r="EY1186" s="5"/>
      <c r="EZ1186" s="5"/>
      <c r="FA1186" s="5"/>
      <c r="FB1186" s="5"/>
      <c r="FC1186" s="5"/>
      <c r="FD1186" s="5"/>
      <c r="FE1186" s="5"/>
      <c r="FF1186" s="5"/>
      <c r="FG1186" s="5"/>
      <c r="FH1186" s="5"/>
      <c r="FI1186" s="5"/>
      <c r="FJ1186" s="5"/>
      <c r="FK1186" s="5"/>
      <c r="FL1186" s="5"/>
      <c r="FM1186" s="5"/>
      <c r="FN1186" s="5"/>
      <c r="FO1186" s="5"/>
      <c r="FP1186" s="5"/>
      <c r="FQ1186" s="5"/>
      <c r="FR1186" s="5"/>
      <c r="FS1186" s="5"/>
      <c r="FT1186" s="5"/>
      <c r="FU1186" s="5"/>
      <c r="FV1186" s="5"/>
      <c r="FW1186" s="5"/>
      <c r="FX1186" s="5"/>
      <c r="FY1186" s="5"/>
      <c r="FZ1186" s="5"/>
      <c r="GA1186" s="5"/>
      <c r="GB1186" s="5"/>
      <c r="GC1186" s="5"/>
      <c r="GD1186" s="5"/>
      <c r="GE1186" s="5"/>
      <c r="GF1186" s="5"/>
      <c r="GG1186" s="5"/>
      <c r="GH1186" s="5"/>
      <c r="GI1186" s="5"/>
      <c r="GJ1186" s="5"/>
      <c r="GK1186" s="5"/>
      <c r="GL1186" s="5"/>
      <c r="GM1186" s="5"/>
      <c r="GN1186" s="5"/>
      <c r="GO1186" s="5"/>
      <c r="GP1186" s="5"/>
      <c r="GQ1186" s="5"/>
      <c r="GR1186" s="5"/>
      <c r="GS1186" s="5"/>
      <c r="GT1186" s="5"/>
      <c r="GU1186" s="5"/>
      <c r="GV1186" s="5"/>
      <c r="GW1186" s="5"/>
      <c r="GX1186" s="5"/>
      <c r="GY1186" s="5"/>
      <c r="GZ1186" s="5"/>
      <c r="HA1186" s="5"/>
      <c r="HB1186" s="5"/>
      <c r="HC1186" s="5"/>
      <c r="HD1186" s="5"/>
      <c r="HE1186" s="5"/>
      <c r="HF1186" s="5"/>
      <c r="HG1186" s="5"/>
      <c r="HH1186" s="5"/>
      <c r="HI1186" s="5"/>
      <c r="HJ1186" s="5"/>
      <c r="HK1186" s="5"/>
      <c r="HL1186" s="5"/>
      <c r="HM1186" s="5"/>
      <c r="HN1186" s="5"/>
      <c r="HO1186" s="5"/>
      <c r="HP1186" s="5"/>
      <c r="HQ1186" s="5"/>
      <c r="HR1186" s="5"/>
      <c r="HS1186" s="5"/>
      <c r="HT1186" s="5"/>
      <c r="HU1186" s="5"/>
      <c r="HV1186" s="5"/>
      <c r="HW1186" s="5"/>
      <c r="HX1186" s="5"/>
      <c r="HY1186" s="5"/>
      <c r="HZ1186" s="5"/>
      <c r="IA1186" s="5"/>
      <c r="IB1186" s="5"/>
      <c r="IC1186" s="5"/>
      <c r="ID1186" s="5"/>
      <c r="IE1186" s="5"/>
      <c r="IF1186" s="5"/>
      <c r="IG1186" s="5"/>
      <c r="IH1186" s="5"/>
      <c r="II1186" s="5"/>
      <c r="IJ1186" s="5"/>
      <c r="IK1186" s="5"/>
      <c r="IL1186" s="5"/>
      <c r="IM1186" s="5"/>
      <c r="IN1186" s="5"/>
      <c r="IO1186" s="5"/>
      <c r="IP1186" s="5"/>
      <c r="IQ1186" s="5"/>
      <c r="IR1186" s="5"/>
      <c r="IS1186" s="5"/>
      <c r="IT1186" s="5"/>
      <c r="IU1186" s="5"/>
      <c r="IV1186" s="5"/>
    </row>
    <row r="1188" spans="1:256" s="210" customFormat="1">
      <c r="A1188" s="122"/>
      <c r="B1188" s="116"/>
      <c r="C1188" s="117"/>
      <c r="D1188" s="118"/>
      <c r="E1188" s="119"/>
      <c r="F1188" s="120"/>
      <c r="G1188" s="121"/>
      <c r="H1188" s="6"/>
      <c r="I1188" s="40"/>
      <c r="J1188" s="41"/>
      <c r="K1188" s="42"/>
      <c r="L1188" s="38"/>
      <c r="N1188" s="39"/>
      <c r="O1188" s="39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5"/>
      <c r="BG1188" s="5"/>
      <c r="BH1188" s="5"/>
      <c r="BI1188" s="5"/>
      <c r="BJ1188" s="5"/>
      <c r="BK1188" s="5"/>
      <c r="BL1188" s="5"/>
      <c r="BM1188" s="5"/>
      <c r="BN1188" s="5"/>
      <c r="BO1188" s="5"/>
      <c r="BP1188" s="5"/>
      <c r="BQ1188" s="5"/>
      <c r="BR1188" s="5"/>
      <c r="BS1188" s="5"/>
      <c r="BT1188" s="5"/>
      <c r="BU1188" s="5"/>
      <c r="BV1188" s="5"/>
      <c r="BW1188" s="5"/>
      <c r="BX1188" s="5"/>
      <c r="BY1188" s="5"/>
      <c r="BZ1188" s="5"/>
      <c r="CA1188" s="5"/>
      <c r="CB1188" s="5"/>
      <c r="CC1188" s="5"/>
      <c r="CD1188" s="5"/>
      <c r="CE1188" s="5"/>
      <c r="CF1188" s="5"/>
      <c r="CG1188" s="5"/>
      <c r="CH1188" s="5"/>
      <c r="CI1188" s="5"/>
      <c r="CJ1188" s="5"/>
      <c r="CK1188" s="5"/>
      <c r="CL1188" s="5"/>
      <c r="CM1188" s="5"/>
      <c r="CN1188" s="5"/>
      <c r="CO1188" s="5"/>
      <c r="CP1188" s="5"/>
      <c r="CQ1188" s="5"/>
      <c r="CR1188" s="5"/>
      <c r="CS1188" s="5"/>
      <c r="CT1188" s="5"/>
      <c r="CU1188" s="5"/>
      <c r="CV1188" s="5"/>
      <c r="CW1188" s="5"/>
      <c r="CX1188" s="5"/>
      <c r="CY1188" s="5"/>
      <c r="CZ1188" s="5"/>
      <c r="DA1188" s="5"/>
      <c r="DB1188" s="5"/>
      <c r="DC1188" s="5"/>
      <c r="DD1188" s="5"/>
      <c r="DE1188" s="5"/>
      <c r="DF1188" s="5"/>
      <c r="DG1188" s="5"/>
      <c r="DH1188" s="5"/>
      <c r="DI1188" s="5"/>
      <c r="DJ1188" s="5"/>
      <c r="DK1188" s="5"/>
      <c r="DL1188" s="5"/>
      <c r="DM1188" s="5"/>
      <c r="DN1188" s="5"/>
      <c r="DO1188" s="5"/>
      <c r="DP1188" s="5"/>
      <c r="DQ1188" s="5"/>
      <c r="DR1188" s="5"/>
      <c r="DS1188" s="5"/>
      <c r="DT1188" s="5"/>
      <c r="DU1188" s="5"/>
      <c r="DV1188" s="5"/>
      <c r="DW1188" s="5"/>
      <c r="DX1188" s="5"/>
      <c r="DY1188" s="5"/>
      <c r="DZ1188" s="5"/>
      <c r="EA1188" s="5"/>
      <c r="EB1188" s="5"/>
      <c r="EC1188" s="5"/>
      <c r="ED1188" s="5"/>
      <c r="EE1188" s="5"/>
      <c r="EF1188" s="5"/>
      <c r="EG1188" s="5"/>
      <c r="EH1188" s="5"/>
      <c r="EI1188" s="5"/>
      <c r="EJ1188" s="5"/>
      <c r="EK1188" s="5"/>
      <c r="EL1188" s="5"/>
      <c r="EM1188" s="5"/>
      <c r="EN1188" s="5"/>
      <c r="EO1188" s="5"/>
      <c r="EP1188" s="5"/>
      <c r="EQ1188" s="5"/>
      <c r="ER1188" s="5"/>
      <c r="ES1188" s="5"/>
      <c r="ET1188" s="5"/>
      <c r="EU1188" s="5"/>
      <c r="EV1188" s="5"/>
      <c r="EW1188" s="5"/>
      <c r="EX1188" s="5"/>
      <c r="EY1188" s="5"/>
      <c r="EZ1188" s="5"/>
      <c r="FA1188" s="5"/>
      <c r="FB1188" s="5"/>
      <c r="FC1188" s="5"/>
      <c r="FD1188" s="5"/>
      <c r="FE1188" s="5"/>
      <c r="FF1188" s="5"/>
      <c r="FG1188" s="5"/>
      <c r="FH1188" s="5"/>
      <c r="FI1188" s="5"/>
      <c r="FJ1188" s="5"/>
      <c r="FK1188" s="5"/>
      <c r="FL1188" s="5"/>
      <c r="FM1188" s="5"/>
      <c r="FN1188" s="5"/>
      <c r="FO1188" s="5"/>
      <c r="FP1188" s="5"/>
      <c r="FQ1188" s="5"/>
      <c r="FR1188" s="5"/>
      <c r="FS1188" s="5"/>
      <c r="FT1188" s="5"/>
      <c r="FU1188" s="5"/>
      <c r="FV1188" s="5"/>
      <c r="FW1188" s="5"/>
      <c r="FX1188" s="5"/>
      <c r="FY1188" s="5"/>
      <c r="FZ1188" s="5"/>
      <c r="GA1188" s="5"/>
      <c r="GB1188" s="5"/>
      <c r="GC1188" s="5"/>
      <c r="GD1188" s="5"/>
      <c r="GE1188" s="5"/>
      <c r="GF1188" s="5"/>
      <c r="GG1188" s="5"/>
      <c r="GH1188" s="5"/>
      <c r="GI1188" s="5"/>
      <c r="GJ1188" s="5"/>
      <c r="GK1188" s="5"/>
      <c r="GL1188" s="5"/>
      <c r="GM1188" s="5"/>
      <c r="GN1188" s="5"/>
      <c r="GO1188" s="5"/>
      <c r="GP1188" s="5"/>
      <c r="GQ1188" s="5"/>
      <c r="GR1188" s="5"/>
      <c r="GS1188" s="5"/>
      <c r="GT1188" s="5"/>
      <c r="GU1188" s="5"/>
      <c r="GV1188" s="5"/>
      <c r="GW1188" s="5"/>
      <c r="GX1188" s="5"/>
      <c r="GY1188" s="5"/>
      <c r="GZ1188" s="5"/>
      <c r="HA1188" s="5"/>
      <c r="HB1188" s="5"/>
      <c r="HC1188" s="5"/>
      <c r="HD1188" s="5"/>
      <c r="HE1188" s="5"/>
      <c r="HF1188" s="5"/>
      <c r="HG1188" s="5"/>
      <c r="HH1188" s="5"/>
      <c r="HI1188" s="5"/>
      <c r="HJ1188" s="5"/>
      <c r="HK1188" s="5"/>
      <c r="HL1188" s="5"/>
      <c r="HM1188" s="5"/>
      <c r="HN1188" s="5"/>
      <c r="HO1188" s="5"/>
      <c r="HP1188" s="5"/>
      <c r="HQ1188" s="5"/>
      <c r="HR1188" s="5"/>
      <c r="HS1188" s="5"/>
      <c r="HT1188" s="5"/>
      <c r="HU1188" s="5"/>
      <c r="HV1188" s="5"/>
      <c r="HW1188" s="5"/>
      <c r="HX1188" s="5"/>
      <c r="HY1188" s="5"/>
      <c r="HZ1188" s="5"/>
      <c r="IA1188" s="5"/>
      <c r="IB1188" s="5"/>
      <c r="IC1188" s="5"/>
      <c r="ID1188" s="5"/>
      <c r="IE1188" s="5"/>
      <c r="IF1188" s="5"/>
      <c r="IG1188" s="5"/>
      <c r="IH1188" s="5"/>
      <c r="II1188" s="5"/>
      <c r="IJ1188" s="5"/>
      <c r="IK1188" s="5"/>
      <c r="IL1188" s="5"/>
      <c r="IM1188" s="5"/>
      <c r="IN1188" s="5"/>
      <c r="IO1188" s="5"/>
      <c r="IP1188" s="5"/>
      <c r="IQ1188" s="5"/>
      <c r="IR1188" s="5"/>
      <c r="IS1188" s="5"/>
      <c r="IT1188" s="5"/>
      <c r="IU1188" s="5"/>
      <c r="IV1188" s="5"/>
    </row>
    <row r="1190" spans="1:256" s="210" customFormat="1">
      <c r="A1190" s="122"/>
      <c r="B1190" s="116"/>
      <c r="C1190" s="117"/>
      <c r="D1190" s="118"/>
      <c r="E1190" s="119"/>
      <c r="F1190" s="120"/>
      <c r="G1190" s="121"/>
      <c r="H1190" s="6"/>
      <c r="I1190" s="40"/>
      <c r="J1190" s="41"/>
      <c r="K1190" s="42"/>
      <c r="L1190" s="38"/>
      <c r="N1190" s="39"/>
      <c r="O1190" s="39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5"/>
      <c r="DW1190" s="5"/>
      <c r="DX1190" s="5"/>
      <c r="DY1190" s="5"/>
      <c r="DZ1190" s="5"/>
      <c r="EA1190" s="5"/>
      <c r="EB1190" s="5"/>
      <c r="EC1190" s="5"/>
      <c r="ED1190" s="5"/>
      <c r="EE1190" s="5"/>
      <c r="EF1190" s="5"/>
      <c r="EG1190" s="5"/>
      <c r="EH1190" s="5"/>
      <c r="EI1190" s="5"/>
      <c r="EJ1190" s="5"/>
      <c r="EK1190" s="5"/>
      <c r="EL1190" s="5"/>
      <c r="EM1190" s="5"/>
      <c r="EN1190" s="5"/>
      <c r="EO1190" s="5"/>
      <c r="EP1190" s="5"/>
      <c r="EQ1190" s="5"/>
      <c r="ER1190" s="5"/>
      <c r="ES1190" s="5"/>
      <c r="ET1190" s="5"/>
      <c r="EU1190" s="5"/>
      <c r="EV1190" s="5"/>
      <c r="EW1190" s="5"/>
      <c r="EX1190" s="5"/>
      <c r="EY1190" s="5"/>
      <c r="EZ1190" s="5"/>
      <c r="FA1190" s="5"/>
      <c r="FB1190" s="5"/>
      <c r="FC1190" s="5"/>
      <c r="FD1190" s="5"/>
      <c r="FE1190" s="5"/>
      <c r="FF1190" s="5"/>
      <c r="FG1190" s="5"/>
      <c r="FH1190" s="5"/>
      <c r="FI1190" s="5"/>
      <c r="FJ1190" s="5"/>
      <c r="FK1190" s="5"/>
      <c r="FL1190" s="5"/>
      <c r="FM1190" s="5"/>
      <c r="FN1190" s="5"/>
      <c r="FO1190" s="5"/>
      <c r="FP1190" s="5"/>
      <c r="FQ1190" s="5"/>
      <c r="FR1190" s="5"/>
      <c r="FS1190" s="5"/>
      <c r="FT1190" s="5"/>
      <c r="FU1190" s="5"/>
      <c r="FV1190" s="5"/>
      <c r="FW1190" s="5"/>
      <c r="FX1190" s="5"/>
      <c r="FY1190" s="5"/>
      <c r="FZ1190" s="5"/>
      <c r="GA1190" s="5"/>
      <c r="GB1190" s="5"/>
      <c r="GC1190" s="5"/>
      <c r="GD1190" s="5"/>
      <c r="GE1190" s="5"/>
      <c r="GF1190" s="5"/>
      <c r="GG1190" s="5"/>
      <c r="GH1190" s="5"/>
      <c r="GI1190" s="5"/>
      <c r="GJ1190" s="5"/>
      <c r="GK1190" s="5"/>
      <c r="GL1190" s="5"/>
      <c r="GM1190" s="5"/>
      <c r="GN1190" s="5"/>
      <c r="GO1190" s="5"/>
      <c r="GP1190" s="5"/>
      <c r="GQ1190" s="5"/>
      <c r="GR1190" s="5"/>
      <c r="GS1190" s="5"/>
      <c r="GT1190" s="5"/>
      <c r="GU1190" s="5"/>
      <c r="GV1190" s="5"/>
      <c r="GW1190" s="5"/>
      <c r="GX1190" s="5"/>
      <c r="GY1190" s="5"/>
      <c r="GZ1190" s="5"/>
      <c r="HA1190" s="5"/>
      <c r="HB1190" s="5"/>
      <c r="HC1190" s="5"/>
      <c r="HD1190" s="5"/>
      <c r="HE1190" s="5"/>
      <c r="HF1190" s="5"/>
      <c r="HG1190" s="5"/>
      <c r="HH1190" s="5"/>
      <c r="HI1190" s="5"/>
      <c r="HJ1190" s="5"/>
      <c r="HK1190" s="5"/>
      <c r="HL1190" s="5"/>
      <c r="HM1190" s="5"/>
      <c r="HN1190" s="5"/>
      <c r="HO1190" s="5"/>
      <c r="HP1190" s="5"/>
      <c r="HQ1190" s="5"/>
      <c r="HR1190" s="5"/>
      <c r="HS1190" s="5"/>
      <c r="HT1190" s="5"/>
      <c r="HU1190" s="5"/>
      <c r="HV1190" s="5"/>
      <c r="HW1190" s="5"/>
      <c r="HX1190" s="5"/>
      <c r="HY1190" s="5"/>
      <c r="HZ1190" s="5"/>
      <c r="IA1190" s="5"/>
      <c r="IB1190" s="5"/>
      <c r="IC1190" s="5"/>
      <c r="ID1190" s="5"/>
      <c r="IE1190" s="5"/>
      <c r="IF1190" s="5"/>
      <c r="IG1190" s="5"/>
      <c r="IH1190" s="5"/>
      <c r="II1190" s="5"/>
      <c r="IJ1190" s="5"/>
      <c r="IK1190" s="5"/>
      <c r="IL1190" s="5"/>
      <c r="IM1190" s="5"/>
      <c r="IN1190" s="5"/>
      <c r="IO1190" s="5"/>
      <c r="IP1190" s="5"/>
      <c r="IQ1190" s="5"/>
      <c r="IR1190" s="5"/>
      <c r="IS1190" s="5"/>
      <c r="IT1190" s="5"/>
      <c r="IU1190" s="5"/>
      <c r="IV1190" s="5"/>
    </row>
    <row r="1192" spans="1:256" s="210" customFormat="1">
      <c r="A1192" s="122"/>
      <c r="B1192" s="116"/>
      <c r="C1192" s="117"/>
      <c r="D1192" s="118"/>
      <c r="E1192" s="119"/>
      <c r="F1192" s="120"/>
      <c r="G1192" s="121"/>
      <c r="H1192" s="6"/>
      <c r="I1192" s="40"/>
      <c r="J1192" s="41"/>
      <c r="K1192" s="42"/>
      <c r="L1192" s="38"/>
      <c r="N1192" s="39"/>
      <c r="O1192" s="39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5"/>
      <c r="BG1192" s="5"/>
      <c r="BH1192" s="5"/>
      <c r="BI1192" s="5"/>
      <c r="BJ1192" s="5"/>
      <c r="BK1192" s="5"/>
      <c r="BL1192" s="5"/>
      <c r="BM1192" s="5"/>
      <c r="BN1192" s="5"/>
      <c r="BO1192" s="5"/>
      <c r="BP1192" s="5"/>
      <c r="BQ1192" s="5"/>
      <c r="BR1192" s="5"/>
      <c r="BS1192" s="5"/>
      <c r="BT1192" s="5"/>
      <c r="BU1192" s="5"/>
      <c r="BV1192" s="5"/>
      <c r="BW1192" s="5"/>
      <c r="BX1192" s="5"/>
      <c r="BY1192" s="5"/>
      <c r="BZ1192" s="5"/>
      <c r="CA1192" s="5"/>
      <c r="CB1192" s="5"/>
      <c r="CC1192" s="5"/>
      <c r="CD1192" s="5"/>
      <c r="CE1192" s="5"/>
      <c r="CF1192" s="5"/>
      <c r="CG1192" s="5"/>
      <c r="CH1192" s="5"/>
      <c r="CI1192" s="5"/>
      <c r="CJ1192" s="5"/>
      <c r="CK1192" s="5"/>
      <c r="CL1192" s="5"/>
      <c r="CM1192" s="5"/>
      <c r="CN1192" s="5"/>
      <c r="CO1192" s="5"/>
      <c r="CP1192" s="5"/>
      <c r="CQ1192" s="5"/>
      <c r="CR1192" s="5"/>
      <c r="CS1192" s="5"/>
      <c r="CT1192" s="5"/>
      <c r="CU1192" s="5"/>
      <c r="CV1192" s="5"/>
      <c r="CW1192" s="5"/>
      <c r="CX1192" s="5"/>
      <c r="CY1192" s="5"/>
      <c r="CZ1192" s="5"/>
      <c r="DA1192" s="5"/>
      <c r="DB1192" s="5"/>
      <c r="DC1192" s="5"/>
      <c r="DD1192" s="5"/>
      <c r="DE1192" s="5"/>
      <c r="DF1192" s="5"/>
      <c r="DG1192" s="5"/>
      <c r="DH1192" s="5"/>
      <c r="DI1192" s="5"/>
      <c r="DJ1192" s="5"/>
      <c r="DK1192" s="5"/>
      <c r="DL1192" s="5"/>
      <c r="DM1192" s="5"/>
      <c r="DN1192" s="5"/>
      <c r="DO1192" s="5"/>
      <c r="DP1192" s="5"/>
      <c r="DQ1192" s="5"/>
      <c r="DR1192" s="5"/>
      <c r="DS1192" s="5"/>
      <c r="DT1192" s="5"/>
      <c r="DU1192" s="5"/>
      <c r="DV1192" s="5"/>
      <c r="DW1192" s="5"/>
      <c r="DX1192" s="5"/>
      <c r="DY1192" s="5"/>
      <c r="DZ1192" s="5"/>
      <c r="EA1192" s="5"/>
      <c r="EB1192" s="5"/>
      <c r="EC1192" s="5"/>
      <c r="ED1192" s="5"/>
      <c r="EE1192" s="5"/>
      <c r="EF1192" s="5"/>
      <c r="EG1192" s="5"/>
      <c r="EH1192" s="5"/>
      <c r="EI1192" s="5"/>
      <c r="EJ1192" s="5"/>
      <c r="EK1192" s="5"/>
      <c r="EL1192" s="5"/>
      <c r="EM1192" s="5"/>
      <c r="EN1192" s="5"/>
      <c r="EO1192" s="5"/>
      <c r="EP1192" s="5"/>
      <c r="EQ1192" s="5"/>
      <c r="ER1192" s="5"/>
      <c r="ES1192" s="5"/>
      <c r="ET1192" s="5"/>
      <c r="EU1192" s="5"/>
      <c r="EV1192" s="5"/>
      <c r="EW1192" s="5"/>
      <c r="EX1192" s="5"/>
      <c r="EY1192" s="5"/>
      <c r="EZ1192" s="5"/>
      <c r="FA1192" s="5"/>
      <c r="FB1192" s="5"/>
      <c r="FC1192" s="5"/>
      <c r="FD1192" s="5"/>
      <c r="FE1192" s="5"/>
      <c r="FF1192" s="5"/>
      <c r="FG1192" s="5"/>
      <c r="FH1192" s="5"/>
      <c r="FI1192" s="5"/>
      <c r="FJ1192" s="5"/>
      <c r="FK1192" s="5"/>
      <c r="FL1192" s="5"/>
      <c r="FM1192" s="5"/>
      <c r="FN1192" s="5"/>
      <c r="FO1192" s="5"/>
      <c r="FP1192" s="5"/>
      <c r="FQ1192" s="5"/>
      <c r="FR1192" s="5"/>
      <c r="FS1192" s="5"/>
      <c r="FT1192" s="5"/>
      <c r="FU1192" s="5"/>
      <c r="FV1192" s="5"/>
      <c r="FW1192" s="5"/>
      <c r="FX1192" s="5"/>
      <c r="FY1192" s="5"/>
      <c r="FZ1192" s="5"/>
      <c r="GA1192" s="5"/>
      <c r="GB1192" s="5"/>
      <c r="GC1192" s="5"/>
      <c r="GD1192" s="5"/>
      <c r="GE1192" s="5"/>
      <c r="GF1192" s="5"/>
      <c r="GG1192" s="5"/>
      <c r="GH1192" s="5"/>
      <c r="GI1192" s="5"/>
      <c r="GJ1192" s="5"/>
      <c r="GK1192" s="5"/>
      <c r="GL1192" s="5"/>
      <c r="GM1192" s="5"/>
      <c r="GN1192" s="5"/>
      <c r="GO1192" s="5"/>
      <c r="GP1192" s="5"/>
      <c r="GQ1192" s="5"/>
      <c r="GR1192" s="5"/>
      <c r="GS1192" s="5"/>
      <c r="GT1192" s="5"/>
      <c r="GU1192" s="5"/>
      <c r="GV1192" s="5"/>
      <c r="GW1192" s="5"/>
      <c r="GX1192" s="5"/>
      <c r="GY1192" s="5"/>
      <c r="GZ1192" s="5"/>
      <c r="HA1192" s="5"/>
      <c r="HB1192" s="5"/>
      <c r="HC1192" s="5"/>
      <c r="HD1192" s="5"/>
      <c r="HE1192" s="5"/>
      <c r="HF1192" s="5"/>
      <c r="HG1192" s="5"/>
      <c r="HH1192" s="5"/>
      <c r="HI1192" s="5"/>
      <c r="HJ1192" s="5"/>
      <c r="HK1192" s="5"/>
      <c r="HL1192" s="5"/>
      <c r="HM1192" s="5"/>
      <c r="HN1192" s="5"/>
      <c r="HO1192" s="5"/>
      <c r="HP1192" s="5"/>
      <c r="HQ1192" s="5"/>
      <c r="HR1192" s="5"/>
      <c r="HS1192" s="5"/>
      <c r="HT1192" s="5"/>
      <c r="HU1192" s="5"/>
      <c r="HV1192" s="5"/>
      <c r="HW1192" s="5"/>
      <c r="HX1192" s="5"/>
      <c r="HY1192" s="5"/>
      <c r="HZ1192" s="5"/>
      <c r="IA1192" s="5"/>
      <c r="IB1192" s="5"/>
      <c r="IC1192" s="5"/>
      <c r="ID1192" s="5"/>
      <c r="IE1192" s="5"/>
      <c r="IF1192" s="5"/>
      <c r="IG1192" s="5"/>
      <c r="IH1192" s="5"/>
      <c r="II1192" s="5"/>
      <c r="IJ1192" s="5"/>
      <c r="IK1192" s="5"/>
      <c r="IL1192" s="5"/>
      <c r="IM1192" s="5"/>
      <c r="IN1192" s="5"/>
      <c r="IO1192" s="5"/>
      <c r="IP1192" s="5"/>
      <c r="IQ1192" s="5"/>
      <c r="IR1192" s="5"/>
      <c r="IS1192" s="5"/>
      <c r="IT1192" s="5"/>
      <c r="IU1192" s="5"/>
      <c r="IV1192" s="5"/>
    </row>
    <row r="1194" spans="1:256" s="210" customFormat="1">
      <c r="A1194" s="122"/>
      <c r="B1194" s="116"/>
      <c r="C1194" s="117"/>
      <c r="D1194" s="118"/>
      <c r="E1194" s="119"/>
      <c r="F1194" s="120"/>
      <c r="G1194" s="121"/>
      <c r="H1194" s="6"/>
      <c r="I1194" s="40"/>
      <c r="J1194" s="41"/>
      <c r="K1194" s="42"/>
      <c r="L1194" s="38"/>
      <c r="N1194" s="39"/>
      <c r="O1194" s="39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5"/>
      <c r="DW1194" s="5"/>
      <c r="DX1194" s="5"/>
      <c r="DY1194" s="5"/>
      <c r="DZ1194" s="5"/>
      <c r="EA1194" s="5"/>
      <c r="EB1194" s="5"/>
      <c r="EC1194" s="5"/>
      <c r="ED1194" s="5"/>
      <c r="EE1194" s="5"/>
      <c r="EF1194" s="5"/>
      <c r="EG1194" s="5"/>
      <c r="EH1194" s="5"/>
      <c r="EI1194" s="5"/>
      <c r="EJ1194" s="5"/>
      <c r="EK1194" s="5"/>
      <c r="EL1194" s="5"/>
      <c r="EM1194" s="5"/>
      <c r="EN1194" s="5"/>
      <c r="EO1194" s="5"/>
      <c r="EP1194" s="5"/>
      <c r="EQ1194" s="5"/>
      <c r="ER1194" s="5"/>
      <c r="ES1194" s="5"/>
      <c r="ET1194" s="5"/>
      <c r="EU1194" s="5"/>
      <c r="EV1194" s="5"/>
      <c r="EW1194" s="5"/>
      <c r="EX1194" s="5"/>
      <c r="EY1194" s="5"/>
      <c r="EZ1194" s="5"/>
      <c r="FA1194" s="5"/>
      <c r="FB1194" s="5"/>
      <c r="FC1194" s="5"/>
      <c r="FD1194" s="5"/>
      <c r="FE1194" s="5"/>
      <c r="FF1194" s="5"/>
      <c r="FG1194" s="5"/>
      <c r="FH1194" s="5"/>
      <c r="FI1194" s="5"/>
      <c r="FJ1194" s="5"/>
      <c r="FK1194" s="5"/>
      <c r="FL1194" s="5"/>
      <c r="FM1194" s="5"/>
      <c r="FN1194" s="5"/>
      <c r="FO1194" s="5"/>
      <c r="FP1194" s="5"/>
      <c r="FQ1194" s="5"/>
      <c r="FR1194" s="5"/>
      <c r="FS1194" s="5"/>
      <c r="FT1194" s="5"/>
      <c r="FU1194" s="5"/>
      <c r="FV1194" s="5"/>
      <c r="FW1194" s="5"/>
      <c r="FX1194" s="5"/>
      <c r="FY1194" s="5"/>
      <c r="FZ1194" s="5"/>
      <c r="GA1194" s="5"/>
      <c r="GB1194" s="5"/>
      <c r="GC1194" s="5"/>
      <c r="GD1194" s="5"/>
      <c r="GE1194" s="5"/>
      <c r="GF1194" s="5"/>
      <c r="GG1194" s="5"/>
      <c r="GH1194" s="5"/>
      <c r="GI1194" s="5"/>
      <c r="GJ1194" s="5"/>
      <c r="GK1194" s="5"/>
      <c r="GL1194" s="5"/>
      <c r="GM1194" s="5"/>
      <c r="GN1194" s="5"/>
      <c r="GO1194" s="5"/>
      <c r="GP1194" s="5"/>
      <c r="GQ1194" s="5"/>
      <c r="GR1194" s="5"/>
      <c r="GS1194" s="5"/>
      <c r="GT1194" s="5"/>
      <c r="GU1194" s="5"/>
      <c r="GV1194" s="5"/>
      <c r="GW1194" s="5"/>
      <c r="GX1194" s="5"/>
      <c r="GY1194" s="5"/>
      <c r="GZ1194" s="5"/>
      <c r="HA1194" s="5"/>
      <c r="HB1194" s="5"/>
      <c r="HC1194" s="5"/>
      <c r="HD1194" s="5"/>
      <c r="HE1194" s="5"/>
      <c r="HF1194" s="5"/>
      <c r="HG1194" s="5"/>
      <c r="HH1194" s="5"/>
      <c r="HI1194" s="5"/>
      <c r="HJ1194" s="5"/>
      <c r="HK1194" s="5"/>
      <c r="HL1194" s="5"/>
      <c r="HM1194" s="5"/>
      <c r="HN1194" s="5"/>
      <c r="HO1194" s="5"/>
      <c r="HP1194" s="5"/>
      <c r="HQ1194" s="5"/>
      <c r="HR1194" s="5"/>
      <c r="HS1194" s="5"/>
      <c r="HT1194" s="5"/>
      <c r="HU1194" s="5"/>
      <c r="HV1194" s="5"/>
      <c r="HW1194" s="5"/>
      <c r="HX1194" s="5"/>
      <c r="HY1194" s="5"/>
      <c r="HZ1194" s="5"/>
      <c r="IA1194" s="5"/>
      <c r="IB1194" s="5"/>
      <c r="IC1194" s="5"/>
      <c r="ID1194" s="5"/>
      <c r="IE1194" s="5"/>
      <c r="IF1194" s="5"/>
      <c r="IG1194" s="5"/>
      <c r="IH1194" s="5"/>
      <c r="II1194" s="5"/>
      <c r="IJ1194" s="5"/>
      <c r="IK1194" s="5"/>
      <c r="IL1194" s="5"/>
      <c r="IM1194" s="5"/>
      <c r="IN1194" s="5"/>
      <c r="IO1194" s="5"/>
      <c r="IP1194" s="5"/>
      <c r="IQ1194" s="5"/>
      <c r="IR1194" s="5"/>
      <c r="IS1194" s="5"/>
      <c r="IT1194" s="5"/>
      <c r="IU1194" s="5"/>
      <c r="IV1194" s="5"/>
    </row>
    <row r="1196" spans="1:256" s="210" customFormat="1">
      <c r="A1196" s="122"/>
      <c r="B1196" s="116"/>
      <c r="C1196" s="117"/>
      <c r="D1196" s="118"/>
      <c r="E1196" s="119"/>
      <c r="F1196" s="120"/>
      <c r="G1196" s="121"/>
      <c r="H1196" s="6"/>
      <c r="I1196" s="40"/>
      <c r="J1196" s="41"/>
      <c r="K1196" s="42"/>
      <c r="L1196" s="38"/>
      <c r="N1196" s="39"/>
      <c r="O1196" s="39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5"/>
      <c r="BG1196" s="5"/>
      <c r="BH1196" s="5"/>
      <c r="BI1196" s="5"/>
      <c r="BJ1196" s="5"/>
      <c r="BK1196" s="5"/>
      <c r="BL1196" s="5"/>
      <c r="BM1196" s="5"/>
      <c r="BN1196" s="5"/>
      <c r="BO1196" s="5"/>
      <c r="BP1196" s="5"/>
      <c r="BQ1196" s="5"/>
      <c r="BR1196" s="5"/>
      <c r="BS1196" s="5"/>
      <c r="BT1196" s="5"/>
      <c r="BU1196" s="5"/>
      <c r="BV1196" s="5"/>
      <c r="BW1196" s="5"/>
      <c r="BX1196" s="5"/>
      <c r="BY1196" s="5"/>
      <c r="BZ1196" s="5"/>
      <c r="CA1196" s="5"/>
      <c r="CB1196" s="5"/>
      <c r="CC1196" s="5"/>
      <c r="CD1196" s="5"/>
      <c r="CE1196" s="5"/>
      <c r="CF1196" s="5"/>
      <c r="CG1196" s="5"/>
      <c r="CH1196" s="5"/>
      <c r="CI1196" s="5"/>
      <c r="CJ1196" s="5"/>
      <c r="CK1196" s="5"/>
      <c r="CL1196" s="5"/>
      <c r="CM1196" s="5"/>
      <c r="CN1196" s="5"/>
      <c r="CO1196" s="5"/>
      <c r="CP1196" s="5"/>
      <c r="CQ1196" s="5"/>
      <c r="CR1196" s="5"/>
      <c r="CS1196" s="5"/>
      <c r="CT1196" s="5"/>
      <c r="CU1196" s="5"/>
      <c r="CV1196" s="5"/>
      <c r="CW1196" s="5"/>
      <c r="CX1196" s="5"/>
      <c r="CY1196" s="5"/>
      <c r="CZ1196" s="5"/>
      <c r="DA1196" s="5"/>
      <c r="DB1196" s="5"/>
      <c r="DC1196" s="5"/>
      <c r="DD1196" s="5"/>
      <c r="DE1196" s="5"/>
      <c r="DF1196" s="5"/>
      <c r="DG1196" s="5"/>
      <c r="DH1196" s="5"/>
      <c r="DI1196" s="5"/>
      <c r="DJ1196" s="5"/>
      <c r="DK1196" s="5"/>
      <c r="DL1196" s="5"/>
      <c r="DM1196" s="5"/>
      <c r="DN1196" s="5"/>
      <c r="DO1196" s="5"/>
      <c r="DP1196" s="5"/>
      <c r="DQ1196" s="5"/>
      <c r="DR1196" s="5"/>
      <c r="DS1196" s="5"/>
      <c r="DT1196" s="5"/>
      <c r="DU1196" s="5"/>
      <c r="DV1196" s="5"/>
      <c r="DW1196" s="5"/>
      <c r="DX1196" s="5"/>
      <c r="DY1196" s="5"/>
      <c r="DZ1196" s="5"/>
      <c r="EA1196" s="5"/>
      <c r="EB1196" s="5"/>
      <c r="EC1196" s="5"/>
      <c r="ED1196" s="5"/>
      <c r="EE1196" s="5"/>
      <c r="EF1196" s="5"/>
      <c r="EG1196" s="5"/>
      <c r="EH1196" s="5"/>
      <c r="EI1196" s="5"/>
      <c r="EJ1196" s="5"/>
      <c r="EK1196" s="5"/>
      <c r="EL1196" s="5"/>
      <c r="EM1196" s="5"/>
      <c r="EN1196" s="5"/>
      <c r="EO1196" s="5"/>
      <c r="EP1196" s="5"/>
      <c r="EQ1196" s="5"/>
      <c r="ER1196" s="5"/>
      <c r="ES1196" s="5"/>
      <c r="ET1196" s="5"/>
      <c r="EU1196" s="5"/>
      <c r="EV1196" s="5"/>
      <c r="EW1196" s="5"/>
      <c r="EX1196" s="5"/>
      <c r="EY1196" s="5"/>
      <c r="EZ1196" s="5"/>
      <c r="FA1196" s="5"/>
      <c r="FB1196" s="5"/>
      <c r="FC1196" s="5"/>
      <c r="FD1196" s="5"/>
      <c r="FE1196" s="5"/>
      <c r="FF1196" s="5"/>
      <c r="FG1196" s="5"/>
      <c r="FH1196" s="5"/>
      <c r="FI1196" s="5"/>
      <c r="FJ1196" s="5"/>
      <c r="FK1196" s="5"/>
      <c r="FL1196" s="5"/>
      <c r="FM1196" s="5"/>
      <c r="FN1196" s="5"/>
      <c r="FO1196" s="5"/>
      <c r="FP1196" s="5"/>
      <c r="FQ1196" s="5"/>
      <c r="FR1196" s="5"/>
      <c r="FS1196" s="5"/>
      <c r="FT1196" s="5"/>
      <c r="FU1196" s="5"/>
      <c r="FV1196" s="5"/>
      <c r="FW1196" s="5"/>
      <c r="FX1196" s="5"/>
      <c r="FY1196" s="5"/>
      <c r="FZ1196" s="5"/>
      <c r="GA1196" s="5"/>
      <c r="GB1196" s="5"/>
      <c r="GC1196" s="5"/>
      <c r="GD1196" s="5"/>
      <c r="GE1196" s="5"/>
      <c r="GF1196" s="5"/>
      <c r="GG1196" s="5"/>
      <c r="GH1196" s="5"/>
      <c r="GI1196" s="5"/>
      <c r="GJ1196" s="5"/>
      <c r="GK1196" s="5"/>
      <c r="GL1196" s="5"/>
      <c r="GM1196" s="5"/>
      <c r="GN1196" s="5"/>
      <c r="GO1196" s="5"/>
      <c r="GP1196" s="5"/>
      <c r="GQ1196" s="5"/>
      <c r="GR1196" s="5"/>
      <c r="GS1196" s="5"/>
      <c r="GT1196" s="5"/>
      <c r="GU1196" s="5"/>
      <c r="GV1196" s="5"/>
      <c r="GW1196" s="5"/>
      <c r="GX1196" s="5"/>
      <c r="GY1196" s="5"/>
      <c r="GZ1196" s="5"/>
      <c r="HA1196" s="5"/>
      <c r="HB1196" s="5"/>
      <c r="HC1196" s="5"/>
      <c r="HD1196" s="5"/>
      <c r="HE1196" s="5"/>
      <c r="HF1196" s="5"/>
      <c r="HG1196" s="5"/>
      <c r="HH1196" s="5"/>
      <c r="HI1196" s="5"/>
      <c r="HJ1196" s="5"/>
      <c r="HK1196" s="5"/>
      <c r="HL1196" s="5"/>
      <c r="HM1196" s="5"/>
      <c r="HN1196" s="5"/>
      <c r="HO1196" s="5"/>
      <c r="HP1196" s="5"/>
      <c r="HQ1196" s="5"/>
      <c r="HR1196" s="5"/>
      <c r="HS1196" s="5"/>
      <c r="HT1196" s="5"/>
      <c r="HU1196" s="5"/>
      <c r="HV1196" s="5"/>
      <c r="HW1196" s="5"/>
      <c r="HX1196" s="5"/>
      <c r="HY1196" s="5"/>
      <c r="HZ1196" s="5"/>
      <c r="IA1196" s="5"/>
      <c r="IB1196" s="5"/>
      <c r="IC1196" s="5"/>
      <c r="ID1196" s="5"/>
      <c r="IE1196" s="5"/>
      <c r="IF1196" s="5"/>
      <c r="IG1196" s="5"/>
      <c r="IH1196" s="5"/>
      <c r="II1196" s="5"/>
      <c r="IJ1196" s="5"/>
      <c r="IK1196" s="5"/>
      <c r="IL1196" s="5"/>
      <c r="IM1196" s="5"/>
      <c r="IN1196" s="5"/>
      <c r="IO1196" s="5"/>
      <c r="IP1196" s="5"/>
      <c r="IQ1196" s="5"/>
      <c r="IR1196" s="5"/>
      <c r="IS1196" s="5"/>
      <c r="IT1196" s="5"/>
      <c r="IU1196" s="5"/>
      <c r="IV1196" s="5"/>
    </row>
    <row r="1197" spans="1:256" s="210" customFormat="1">
      <c r="A1197" s="122"/>
      <c r="B1197" s="116"/>
      <c r="C1197" s="117"/>
      <c r="D1197" s="118"/>
      <c r="E1197" s="119"/>
      <c r="F1197" s="120"/>
      <c r="G1197" s="121"/>
      <c r="H1197" s="6"/>
      <c r="I1197" s="40"/>
      <c r="J1197" s="41"/>
      <c r="K1197" s="42"/>
      <c r="L1197" s="38"/>
      <c r="N1197" s="39"/>
      <c r="O1197" s="39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5"/>
      <c r="BG1197" s="5"/>
      <c r="BH1197" s="5"/>
      <c r="BI1197" s="5"/>
      <c r="BJ1197" s="5"/>
      <c r="BK1197" s="5"/>
      <c r="BL1197" s="5"/>
      <c r="BM1197" s="5"/>
      <c r="BN1197" s="5"/>
      <c r="BO1197" s="5"/>
      <c r="BP1197" s="5"/>
      <c r="BQ1197" s="5"/>
      <c r="BR1197" s="5"/>
      <c r="BS1197" s="5"/>
      <c r="BT1197" s="5"/>
      <c r="BU1197" s="5"/>
      <c r="BV1197" s="5"/>
      <c r="BW1197" s="5"/>
      <c r="BX1197" s="5"/>
      <c r="BY1197" s="5"/>
      <c r="BZ1197" s="5"/>
      <c r="CA1197" s="5"/>
      <c r="CB1197" s="5"/>
      <c r="CC1197" s="5"/>
      <c r="CD1197" s="5"/>
      <c r="CE1197" s="5"/>
      <c r="CF1197" s="5"/>
      <c r="CG1197" s="5"/>
      <c r="CH1197" s="5"/>
      <c r="CI1197" s="5"/>
      <c r="CJ1197" s="5"/>
      <c r="CK1197" s="5"/>
      <c r="CL1197" s="5"/>
      <c r="CM1197" s="5"/>
      <c r="CN1197" s="5"/>
      <c r="CO1197" s="5"/>
      <c r="CP1197" s="5"/>
      <c r="CQ1197" s="5"/>
      <c r="CR1197" s="5"/>
      <c r="CS1197" s="5"/>
      <c r="CT1197" s="5"/>
      <c r="CU1197" s="5"/>
      <c r="CV1197" s="5"/>
      <c r="CW1197" s="5"/>
      <c r="CX1197" s="5"/>
      <c r="CY1197" s="5"/>
      <c r="CZ1197" s="5"/>
      <c r="DA1197" s="5"/>
      <c r="DB1197" s="5"/>
      <c r="DC1197" s="5"/>
      <c r="DD1197" s="5"/>
      <c r="DE1197" s="5"/>
      <c r="DF1197" s="5"/>
      <c r="DG1197" s="5"/>
      <c r="DH1197" s="5"/>
      <c r="DI1197" s="5"/>
      <c r="DJ1197" s="5"/>
      <c r="DK1197" s="5"/>
      <c r="DL1197" s="5"/>
      <c r="DM1197" s="5"/>
      <c r="DN1197" s="5"/>
      <c r="DO1197" s="5"/>
      <c r="DP1197" s="5"/>
      <c r="DQ1197" s="5"/>
      <c r="DR1197" s="5"/>
      <c r="DS1197" s="5"/>
      <c r="DT1197" s="5"/>
      <c r="DU1197" s="5"/>
      <c r="DV1197" s="5"/>
      <c r="DW1197" s="5"/>
      <c r="DX1197" s="5"/>
      <c r="DY1197" s="5"/>
      <c r="DZ1197" s="5"/>
      <c r="EA1197" s="5"/>
      <c r="EB1197" s="5"/>
      <c r="EC1197" s="5"/>
      <c r="ED1197" s="5"/>
      <c r="EE1197" s="5"/>
      <c r="EF1197" s="5"/>
      <c r="EG1197" s="5"/>
      <c r="EH1197" s="5"/>
      <c r="EI1197" s="5"/>
      <c r="EJ1197" s="5"/>
      <c r="EK1197" s="5"/>
      <c r="EL1197" s="5"/>
      <c r="EM1197" s="5"/>
      <c r="EN1197" s="5"/>
      <c r="EO1197" s="5"/>
      <c r="EP1197" s="5"/>
      <c r="EQ1197" s="5"/>
      <c r="ER1197" s="5"/>
      <c r="ES1197" s="5"/>
      <c r="ET1197" s="5"/>
      <c r="EU1197" s="5"/>
      <c r="EV1197" s="5"/>
      <c r="EW1197" s="5"/>
      <c r="EX1197" s="5"/>
      <c r="EY1197" s="5"/>
      <c r="EZ1197" s="5"/>
      <c r="FA1197" s="5"/>
      <c r="FB1197" s="5"/>
      <c r="FC1197" s="5"/>
      <c r="FD1197" s="5"/>
      <c r="FE1197" s="5"/>
      <c r="FF1197" s="5"/>
      <c r="FG1197" s="5"/>
      <c r="FH1197" s="5"/>
      <c r="FI1197" s="5"/>
      <c r="FJ1197" s="5"/>
      <c r="FK1197" s="5"/>
      <c r="FL1197" s="5"/>
      <c r="FM1197" s="5"/>
      <c r="FN1197" s="5"/>
      <c r="FO1197" s="5"/>
      <c r="FP1197" s="5"/>
      <c r="FQ1197" s="5"/>
      <c r="FR1197" s="5"/>
      <c r="FS1197" s="5"/>
      <c r="FT1197" s="5"/>
      <c r="FU1197" s="5"/>
      <c r="FV1197" s="5"/>
      <c r="FW1197" s="5"/>
      <c r="FX1197" s="5"/>
      <c r="FY1197" s="5"/>
      <c r="FZ1197" s="5"/>
      <c r="GA1197" s="5"/>
      <c r="GB1197" s="5"/>
      <c r="GC1197" s="5"/>
      <c r="GD1197" s="5"/>
      <c r="GE1197" s="5"/>
      <c r="GF1197" s="5"/>
      <c r="GG1197" s="5"/>
      <c r="GH1197" s="5"/>
      <c r="GI1197" s="5"/>
      <c r="GJ1197" s="5"/>
      <c r="GK1197" s="5"/>
      <c r="GL1197" s="5"/>
      <c r="GM1197" s="5"/>
      <c r="GN1197" s="5"/>
      <c r="GO1197" s="5"/>
      <c r="GP1197" s="5"/>
      <c r="GQ1197" s="5"/>
      <c r="GR1197" s="5"/>
      <c r="GS1197" s="5"/>
      <c r="GT1197" s="5"/>
      <c r="GU1197" s="5"/>
      <c r="GV1197" s="5"/>
      <c r="GW1197" s="5"/>
      <c r="GX1197" s="5"/>
      <c r="GY1197" s="5"/>
      <c r="GZ1197" s="5"/>
      <c r="HA1197" s="5"/>
      <c r="HB1197" s="5"/>
      <c r="HC1197" s="5"/>
      <c r="HD1197" s="5"/>
      <c r="HE1197" s="5"/>
      <c r="HF1197" s="5"/>
      <c r="HG1197" s="5"/>
      <c r="HH1197" s="5"/>
      <c r="HI1197" s="5"/>
      <c r="HJ1197" s="5"/>
      <c r="HK1197" s="5"/>
      <c r="HL1197" s="5"/>
      <c r="HM1197" s="5"/>
      <c r="HN1197" s="5"/>
      <c r="HO1197" s="5"/>
      <c r="HP1197" s="5"/>
      <c r="HQ1197" s="5"/>
      <c r="HR1197" s="5"/>
      <c r="HS1197" s="5"/>
      <c r="HT1197" s="5"/>
      <c r="HU1197" s="5"/>
      <c r="HV1197" s="5"/>
      <c r="HW1197" s="5"/>
      <c r="HX1197" s="5"/>
      <c r="HY1197" s="5"/>
      <c r="HZ1197" s="5"/>
      <c r="IA1197" s="5"/>
      <c r="IB1197" s="5"/>
      <c r="IC1197" s="5"/>
      <c r="ID1197" s="5"/>
      <c r="IE1197" s="5"/>
      <c r="IF1197" s="5"/>
      <c r="IG1197" s="5"/>
      <c r="IH1197" s="5"/>
      <c r="II1197" s="5"/>
      <c r="IJ1197" s="5"/>
      <c r="IK1197" s="5"/>
      <c r="IL1197" s="5"/>
      <c r="IM1197" s="5"/>
      <c r="IN1197" s="5"/>
      <c r="IO1197" s="5"/>
      <c r="IP1197" s="5"/>
      <c r="IQ1197" s="5"/>
      <c r="IR1197" s="5"/>
      <c r="IS1197" s="5"/>
      <c r="IT1197" s="5"/>
      <c r="IU1197" s="5"/>
      <c r="IV1197" s="5"/>
    </row>
    <row r="1198" spans="1:256" s="210" customFormat="1">
      <c r="A1198" s="122"/>
      <c r="B1198" s="116"/>
      <c r="C1198" s="117"/>
      <c r="D1198" s="118"/>
      <c r="E1198" s="119"/>
      <c r="F1198" s="120"/>
      <c r="G1198" s="121"/>
      <c r="H1198" s="6"/>
      <c r="I1198" s="40"/>
      <c r="J1198" s="41"/>
      <c r="K1198" s="42"/>
      <c r="L1198" s="38"/>
      <c r="N1198" s="39"/>
      <c r="O1198" s="39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5"/>
      <c r="DW1198" s="5"/>
      <c r="DX1198" s="5"/>
      <c r="DY1198" s="5"/>
      <c r="DZ1198" s="5"/>
      <c r="EA1198" s="5"/>
      <c r="EB1198" s="5"/>
      <c r="EC1198" s="5"/>
      <c r="ED1198" s="5"/>
      <c r="EE1198" s="5"/>
      <c r="EF1198" s="5"/>
      <c r="EG1198" s="5"/>
      <c r="EH1198" s="5"/>
      <c r="EI1198" s="5"/>
      <c r="EJ1198" s="5"/>
      <c r="EK1198" s="5"/>
      <c r="EL1198" s="5"/>
      <c r="EM1198" s="5"/>
      <c r="EN1198" s="5"/>
      <c r="EO1198" s="5"/>
      <c r="EP1198" s="5"/>
      <c r="EQ1198" s="5"/>
      <c r="ER1198" s="5"/>
      <c r="ES1198" s="5"/>
      <c r="ET1198" s="5"/>
      <c r="EU1198" s="5"/>
      <c r="EV1198" s="5"/>
      <c r="EW1198" s="5"/>
      <c r="EX1198" s="5"/>
      <c r="EY1198" s="5"/>
      <c r="EZ1198" s="5"/>
      <c r="FA1198" s="5"/>
      <c r="FB1198" s="5"/>
      <c r="FC1198" s="5"/>
      <c r="FD1198" s="5"/>
      <c r="FE1198" s="5"/>
      <c r="FF1198" s="5"/>
      <c r="FG1198" s="5"/>
      <c r="FH1198" s="5"/>
      <c r="FI1198" s="5"/>
      <c r="FJ1198" s="5"/>
      <c r="FK1198" s="5"/>
      <c r="FL1198" s="5"/>
      <c r="FM1198" s="5"/>
      <c r="FN1198" s="5"/>
      <c r="FO1198" s="5"/>
      <c r="FP1198" s="5"/>
      <c r="FQ1198" s="5"/>
      <c r="FR1198" s="5"/>
      <c r="FS1198" s="5"/>
      <c r="FT1198" s="5"/>
      <c r="FU1198" s="5"/>
      <c r="FV1198" s="5"/>
      <c r="FW1198" s="5"/>
      <c r="FX1198" s="5"/>
      <c r="FY1198" s="5"/>
      <c r="FZ1198" s="5"/>
      <c r="GA1198" s="5"/>
      <c r="GB1198" s="5"/>
      <c r="GC1198" s="5"/>
      <c r="GD1198" s="5"/>
      <c r="GE1198" s="5"/>
      <c r="GF1198" s="5"/>
      <c r="GG1198" s="5"/>
      <c r="GH1198" s="5"/>
      <c r="GI1198" s="5"/>
      <c r="GJ1198" s="5"/>
      <c r="GK1198" s="5"/>
      <c r="GL1198" s="5"/>
      <c r="GM1198" s="5"/>
      <c r="GN1198" s="5"/>
      <c r="GO1198" s="5"/>
      <c r="GP1198" s="5"/>
      <c r="GQ1198" s="5"/>
      <c r="GR1198" s="5"/>
      <c r="GS1198" s="5"/>
      <c r="GT1198" s="5"/>
      <c r="GU1198" s="5"/>
      <c r="GV1198" s="5"/>
      <c r="GW1198" s="5"/>
      <c r="GX1198" s="5"/>
      <c r="GY1198" s="5"/>
      <c r="GZ1198" s="5"/>
      <c r="HA1198" s="5"/>
      <c r="HB1198" s="5"/>
      <c r="HC1198" s="5"/>
      <c r="HD1198" s="5"/>
      <c r="HE1198" s="5"/>
      <c r="HF1198" s="5"/>
      <c r="HG1198" s="5"/>
      <c r="HH1198" s="5"/>
      <c r="HI1198" s="5"/>
      <c r="HJ1198" s="5"/>
      <c r="HK1198" s="5"/>
      <c r="HL1198" s="5"/>
      <c r="HM1198" s="5"/>
      <c r="HN1198" s="5"/>
      <c r="HO1198" s="5"/>
      <c r="HP1198" s="5"/>
      <c r="HQ1198" s="5"/>
      <c r="HR1198" s="5"/>
      <c r="HS1198" s="5"/>
      <c r="HT1198" s="5"/>
      <c r="HU1198" s="5"/>
      <c r="HV1198" s="5"/>
      <c r="HW1198" s="5"/>
      <c r="HX1198" s="5"/>
      <c r="HY1198" s="5"/>
      <c r="HZ1198" s="5"/>
      <c r="IA1198" s="5"/>
      <c r="IB1198" s="5"/>
      <c r="IC1198" s="5"/>
      <c r="ID1198" s="5"/>
      <c r="IE1198" s="5"/>
      <c r="IF1198" s="5"/>
      <c r="IG1198" s="5"/>
      <c r="IH1198" s="5"/>
      <c r="II1198" s="5"/>
      <c r="IJ1198" s="5"/>
      <c r="IK1198" s="5"/>
      <c r="IL1198" s="5"/>
      <c r="IM1198" s="5"/>
      <c r="IN1198" s="5"/>
      <c r="IO1198" s="5"/>
      <c r="IP1198" s="5"/>
      <c r="IQ1198" s="5"/>
      <c r="IR1198" s="5"/>
      <c r="IS1198" s="5"/>
      <c r="IT1198" s="5"/>
      <c r="IU1198" s="5"/>
      <c r="IV1198" s="5"/>
    </row>
    <row r="1200" spans="1:256" s="210" customFormat="1">
      <c r="A1200" s="122"/>
      <c r="B1200" s="116"/>
      <c r="C1200" s="117"/>
      <c r="D1200" s="118"/>
      <c r="E1200" s="119"/>
      <c r="F1200" s="120"/>
      <c r="G1200" s="121"/>
      <c r="H1200" s="6"/>
      <c r="I1200" s="40"/>
      <c r="J1200" s="41"/>
      <c r="K1200" s="42"/>
      <c r="L1200" s="38"/>
      <c r="N1200" s="39"/>
      <c r="O1200" s="39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5"/>
      <c r="BG1200" s="5"/>
      <c r="BH1200" s="5"/>
      <c r="BI1200" s="5"/>
      <c r="BJ1200" s="5"/>
      <c r="BK1200" s="5"/>
      <c r="BL1200" s="5"/>
      <c r="BM1200" s="5"/>
      <c r="BN1200" s="5"/>
      <c r="BO1200" s="5"/>
      <c r="BP1200" s="5"/>
      <c r="BQ1200" s="5"/>
      <c r="BR1200" s="5"/>
      <c r="BS1200" s="5"/>
      <c r="BT1200" s="5"/>
      <c r="BU1200" s="5"/>
      <c r="BV1200" s="5"/>
      <c r="BW1200" s="5"/>
      <c r="BX1200" s="5"/>
      <c r="BY1200" s="5"/>
      <c r="BZ1200" s="5"/>
      <c r="CA1200" s="5"/>
      <c r="CB1200" s="5"/>
      <c r="CC1200" s="5"/>
      <c r="CD1200" s="5"/>
      <c r="CE1200" s="5"/>
      <c r="CF1200" s="5"/>
      <c r="CG1200" s="5"/>
      <c r="CH1200" s="5"/>
      <c r="CI1200" s="5"/>
      <c r="CJ1200" s="5"/>
      <c r="CK1200" s="5"/>
      <c r="CL1200" s="5"/>
      <c r="CM1200" s="5"/>
      <c r="CN1200" s="5"/>
      <c r="CO1200" s="5"/>
      <c r="CP1200" s="5"/>
      <c r="CQ1200" s="5"/>
      <c r="CR1200" s="5"/>
      <c r="CS1200" s="5"/>
      <c r="CT1200" s="5"/>
      <c r="CU1200" s="5"/>
      <c r="CV1200" s="5"/>
      <c r="CW1200" s="5"/>
      <c r="CX1200" s="5"/>
      <c r="CY1200" s="5"/>
      <c r="CZ1200" s="5"/>
      <c r="DA1200" s="5"/>
      <c r="DB1200" s="5"/>
      <c r="DC1200" s="5"/>
      <c r="DD1200" s="5"/>
      <c r="DE1200" s="5"/>
      <c r="DF1200" s="5"/>
      <c r="DG1200" s="5"/>
      <c r="DH1200" s="5"/>
      <c r="DI1200" s="5"/>
      <c r="DJ1200" s="5"/>
      <c r="DK1200" s="5"/>
      <c r="DL1200" s="5"/>
      <c r="DM1200" s="5"/>
      <c r="DN1200" s="5"/>
      <c r="DO1200" s="5"/>
      <c r="DP1200" s="5"/>
      <c r="DQ1200" s="5"/>
      <c r="DR1200" s="5"/>
      <c r="DS1200" s="5"/>
      <c r="DT1200" s="5"/>
      <c r="DU1200" s="5"/>
      <c r="DV1200" s="5"/>
      <c r="DW1200" s="5"/>
      <c r="DX1200" s="5"/>
      <c r="DY1200" s="5"/>
      <c r="DZ1200" s="5"/>
      <c r="EA1200" s="5"/>
      <c r="EB1200" s="5"/>
      <c r="EC1200" s="5"/>
      <c r="ED1200" s="5"/>
      <c r="EE1200" s="5"/>
      <c r="EF1200" s="5"/>
      <c r="EG1200" s="5"/>
      <c r="EH1200" s="5"/>
      <c r="EI1200" s="5"/>
      <c r="EJ1200" s="5"/>
      <c r="EK1200" s="5"/>
      <c r="EL1200" s="5"/>
      <c r="EM1200" s="5"/>
      <c r="EN1200" s="5"/>
      <c r="EO1200" s="5"/>
      <c r="EP1200" s="5"/>
      <c r="EQ1200" s="5"/>
      <c r="ER1200" s="5"/>
      <c r="ES1200" s="5"/>
      <c r="ET1200" s="5"/>
      <c r="EU1200" s="5"/>
      <c r="EV1200" s="5"/>
      <c r="EW1200" s="5"/>
      <c r="EX1200" s="5"/>
      <c r="EY1200" s="5"/>
      <c r="EZ1200" s="5"/>
      <c r="FA1200" s="5"/>
      <c r="FB1200" s="5"/>
      <c r="FC1200" s="5"/>
      <c r="FD1200" s="5"/>
      <c r="FE1200" s="5"/>
      <c r="FF1200" s="5"/>
      <c r="FG1200" s="5"/>
      <c r="FH1200" s="5"/>
      <c r="FI1200" s="5"/>
      <c r="FJ1200" s="5"/>
      <c r="FK1200" s="5"/>
      <c r="FL1200" s="5"/>
      <c r="FM1200" s="5"/>
      <c r="FN1200" s="5"/>
      <c r="FO1200" s="5"/>
      <c r="FP1200" s="5"/>
      <c r="FQ1200" s="5"/>
      <c r="FR1200" s="5"/>
      <c r="FS1200" s="5"/>
      <c r="FT1200" s="5"/>
      <c r="FU1200" s="5"/>
      <c r="FV1200" s="5"/>
      <c r="FW1200" s="5"/>
      <c r="FX1200" s="5"/>
      <c r="FY1200" s="5"/>
      <c r="FZ1200" s="5"/>
      <c r="GA1200" s="5"/>
      <c r="GB1200" s="5"/>
      <c r="GC1200" s="5"/>
      <c r="GD1200" s="5"/>
      <c r="GE1200" s="5"/>
      <c r="GF1200" s="5"/>
      <c r="GG1200" s="5"/>
      <c r="GH1200" s="5"/>
      <c r="GI1200" s="5"/>
      <c r="GJ1200" s="5"/>
      <c r="GK1200" s="5"/>
      <c r="GL1200" s="5"/>
      <c r="GM1200" s="5"/>
      <c r="GN1200" s="5"/>
      <c r="GO1200" s="5"/>
      <c r="GP1200" s="5"/>
      <c r="GQ1200" s="5"/>
      <c r="GR1200" s="5"/>
      <c r="GS1200" s="5"/>
      <c r="GT1200" s="5"/>
      <c r="GU1200" s="5"/>
      <c r="GV1200" s="5"/>
      <c r="GW1200" s="5"/>
      <c r="GX1200" s="5"/>
      <c r="GY1200" s="5"/>
      <c r="GZ1200" s="5"/>
      <c r="HA1200" s="5"/>
      <c r="HB1200" s="5"/>
      <c r="HC1200" s="5"/>
      <c r="HD1200" s="5"/>
      <c r="HE1200" s="5"/>
      <c r="HF1200" s="5"/>
      <c r="HG1200" s="5"/>
      <c r="HH1200" s="5"/>
      <c r="HI1200" s="5"/>
      <c r="HJ1200" s="5"/>
      <c r="HK1200" s="5"/>
      <c r="HL1200" s="5"/>
      <c r="HM1200" s="5"/>
      <c r="HN1200" s="5"/>
      <c r="HO1200" s="5"/>
      <c r="HP1200" s="5"/>
      <c r="HQ1200" s="5"/>
      <c r="HR1200" s="5"/>
      <c r="HS1200" s="5"/>
      <c r="HT1200" s="5"/>
      <c r="HU1200" s="5"/>
      <c r="HV1200" s="5"/>
      <c r="HW1200" s="5"/>
      <c r="HX1200" s="5"/>
      <c r="HY1200" s="5"/>
      <c r="HZ1200" s="5"/>
      <c r="IA1200" s="5"/>
      <c r="IB1200" s="5"/>
      <c r="IC1200" s="5"/>
      <c r="ID1200" s="5"/>
      <c r="IE1200" s="5"/>
      <c r="IF1200" s="5"/>
      <c r="IG1200" s="5"/>
      <c r="IH1200" s="5"/>
      <c r="II1200" s="5"/>
      <c r="IJ1200" s="5"/>
      <c r="IK1200" s="5"/>
      <c r="IL1200" s="5"/>
      <c r="IM1200" s="5"/>
      <c r="IN1200" s="5"/>
      <c r="IO1200" s="5"/>
      <c r="IP1200" s="5"/>
      <c r="IQ1200" s="5"/>
      <c r="IR1200" s="5"/>
      <c r="IS1200" s="5"/>
      <c r="IT1200" s="5"/>
      <c r="IU1200" s="5"/>
      <c r="IV1200" s="5"/>
    </row>
    <row r="1202" spans="1:256" s="210" customFormat="1">
      <c r="A1202" s="122"/>
      <c r="B1202" s="116"/>
      <c r="C1202" s="117"/>
      <c r="D1202" s="118"/>
      <c r="E1202" s="119"/>
      <c r="F1202" s="120"/>
      <c r="G1202" s="121"/>
      <c r="H1202" s="6"/>
      <c r="I1202" s="40"/>
      <c r="J1202" s="41"/>
      <c r="K1202" s="42"/>
      <c r="L1202" s="38"/>
      <c r="N1202" s="39"/>
      <c r="O1202" s="39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5"/>
      <c r="DW1202" s="5"/>
      <c r="DX1202" s="5"/>
      <c r="DY1202" s="5"/>
      <c r="DZ1202" s="5"/>
      <c r="EA1202" s="5"/>
      <c r="EB1202" s="5"/>
      <c r="EC1202" s="5"/>
      <c r="ED1202" s="5"/>
      <c r="EE1202" s="5"/>
      <c r="EF1202" s="5"/>
      <c r="EG1202" s="5"/>
      <c r="EH1202" s="5"/>
      <c r="EI1202" s="5"/>
      <c r="EJ1202" s="5"/>
      <c r="EK1202" s="5"/>
      <c r="EL1202" s="5"/>
      <c r="EM1202" s="5"/>
      <c r="EN1202" s="5"/>
      <c r="EO1202" s="5"/>
      <c r="EP1202" s="5"/>
      <c r="EQ1202" s="5"/>
      <c r="ER1202" s="5"/>
      <c r="ES1202" s="5"/>
      <c r="ET1202" s="5"/>
      <c r="EU1202" s="5"/>
      <c r="EV1202" s="5"/>
      <c r="EW1202" s="5"/>
      <c r="EX1202" s="5"/>
      <c r="EY1202" s="5"/>
      <c r="EZ1202" s="5"/>
      <c r="FA1202" s="5"/>
      <c r="FB1202" s="5"/>
      <c r="FC1202" s="5"/>
      <c r="FD1202" s="5"/>
      <c r="FE1202" s="5"/>
      <c r="FF1202" s="5"/>
      <c r="FG1202" s="5"/>
      <c r="FH1202" s="5"/>
      <c r="FI1202" s="5"/>
      <c r="FJ1202" s="5"/>
      <c r="FK1202" s="5"/>
      <c r="FL1202" s="5"/>
      <c r="FM1202" s="5"/>
      <c r="FN1202" s="5"/>
      <c r="FO1202" s="5"/>
      <c r="FP1202" s="5"/>
      <c r="FQ1202" s="5"/>
      <c r="FR1202" s="5"/>
      <c r="FS1202" s="5"/>
      <c r="FT1202" s="5"/>
      <c r="FU1202" s="5"/>
      <c r="FV1202" s="5"/>
      <c r="FW1202" s="5"/>
      <c r="FX1202" s="5"/>
      <c r="FY1202" s="5"/>
      <c r="FZ1202" s="5"/>
      <c r="GA1202" s="5"/>
      <c r="GB1202" s="5"/>
      <c r="GC1202" s="5"/>
      <c r="GD1202" s="5"/>
      <c r="GE1202" s="5"/>
      <c r="GF1202" s="5"/>
      <c r="GG1202" s="5"/>
      <c r="GH1202" s="5"/>
      <c r="GI1202" s="5"/>
      <c r="GJ1202" s="5"/>
      <c r="GK1202" s="5"/>
      <c r="GL1202" s="5"/>
      <c r="GM1202" s="5"/>
      <c r="GN1202" s="5"/>
      <c r="GO1202" s="5"/>
      <c r="GP1202" s="5"/>
      <c r="GQ1202" s="5"/>
      <c r="GR1202" s="5"/>
      <c r="GS1202" s="5"/>
      <c r="GT1202" s="5"/>
      <c r="GU1202" s="5"/>
      <c r="GV1202" s="5"/>
      <c r="GW1202" s="5"/>
      <c r="GX1202" s="5"/>
      <c r="GY1202" s="5"/>
      <c r="GZ1202" s="5"/>
      <c r="HA1202" s="5"/>
      <c r="HB1202" s="5"/>
      <c r="HC1202" s="5"/>
      <c r="HD1202" s="5"/>
      <c r="HE1202" s="5"/>
      <c r="HF1202" s="5"/>
      <c r="HG1202" s="5"/>
      <c r="HH1202" s="5"/>
      <c r="HI1202" s="5"/>
      <c r="HJ1202" s="5"/>
      <c r="HK1202" s="5"/>
      <c r="HL1202" s="5"/>
      <c r="HM1202" s="5"/>
      <c r="HN1202" s="5"/>
      <c r="HO1202" s="5"/>
      <c r="HP1202" s="5"/>
      <c r="HQ1202" s="5"/>
      <c r="HR1202" s="5"/>
      <c r="HS1202" s="5"/>
      <c r="HT1202" s="5"/>
      <c r="HU1202" s="5"/>
      <c r="HV1202" s="5"/>
      <c r="HW1202" s="5"/>
      <c r="HX1202" s="5"/>
      <c r="HY1202" s="5"/>
      <c r="HZ1202" s="5"/>
      <c r="IA1202" s="5"/>
      <c r="IB1202" s="5"/>
      <c r="IC1202" s="5"/>
      <c r="ID1202" s="5"/>
      <c r="IE1202" s="5"/>
      <c r="IF1202" s="5"/>
      <c r="IG1202" s="5"/>
      <c r="IH1202" s="5"/>
      <c r="II1202" s="5"/>
      <c r="IJ1202" s="5"/>
      <c r="IK1202" s="5"/>
      <c r="IL1202" s="5"/>
      <c r="IM1202" s="5"/>
      <c r="IN1202" s="5"/>
      <c r="IO1202" s="5"/>
      <c r="IP1202" s="5"/>
      <c r="IQ1202" s="5"/>
      <c r="IR1202" s="5"/>
      <c r="IS1202" s="5"/>
      <c r="IT1202" s="5"/>
      <c r="IU1202" s="5"/>
      <c r="IV1202" s="5"/>
    </row>
    <row r="1204" spans="1:256" s="210" customFormat="1">
      <c r="A1204" s="122"/>
      <c r="B1204" s="116"/>
      <c r="C1204" s="117"/>
      <c r="D1204" s="118"/>
      <c r="E1204" s="119"/>
      <c r="F1204" s="120"/>
      <c r="G1204" s="121"/>
      <c r="H1204" s="6"/>
      <c r="I1204" s="40"/>
      <c r="J1204" s="41"/>
      <c r="K1204" s="42"/>
      <c r="L1204" s="38"/>
      <c r="N1204" s="39"/>
      <c r="O1204" s="39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5"/>
      <c r="BG1204" s="5"/>
      <c r="BH1204" s="5"/>
      <c r="BI1204" s="5"/>
      <c r="BJ1204" s="5"/>
      <c r="BK1204" s="5"/>
      <c r="BL1204" s="5"/>
      <c r="BM1204" s="5"/>
      <c r="BN1204" s="5"/>
      <c r="BO1204" s="5"/>
      <c r="BP1204" s="5"/>
      <c r="BQ1204" s="5"/>
      <c r="BR1204" s="5"/>
      <c r="BS1204" s="5"/>
      <c r="BT1204" s="5"/>
      <c r="BU1204" s="5"/>
      <c r="BV1204" s="5"/>
      <c r="BW1204" s="5"/>
      <c r="BX1204" s="5"/>
      <c r="BY1204" s="5"/>
      <c r="BZ1204" s="5"/>
      <c r="CA1204" s="5"/>
      <c r="CB1204" s="5"/>
      <c r="CC1204" s="5"/>
      <c r="CD1204" s="5"/>
      <c r="CE1204" s="5"/>
      <c r="CF1204" s="5"/>
      <c r="CG1204" s="5"/>
      <c r="CH1204" s="5"/>
      <c r="CI1204" s="5"/>
      <c r="CJ1204" s="5"/>
      <c r="CK1204" s="5"/>
      <c r="CL1204" s="5"/>
      <c r="CM1204" s="5"/>
      <c r="CN1204" s="5"/>
      <c r="CO1204" s="5"/>
      <c r="CP1204" s="5"/>
      <c r="CQ1204" s="5"/>
      <c r="CR1204" s="5"/>
      <c r="CS1204" s="5"/>
      <c r="CT1204" s="5"/>
      <c r="CU1204" s="5"/>
      <c r="CV1204" s="5"/>
      <c r="CW1204" s="5"/>
      <c r="CX1204" s="5"/>
      <c r="CY1204" s="5"/>
      <c r="CZ1204" s="5"/>
      <c r="DA1204" s="5"/>
      <c r="DB1204" s="5"/>
      <c r="DC1204" s="5"/>
      <c r="DD1204" s="5"/>
      <c r="DE1204" s="5"/>
      <c r="DF1204" s="5"/>
      <c r="DG1204" s="5"/>
      <c r="DH1204" s="5"/>
      <c r="DI1204" s="5"/>
      <c r="DJ1204" s="5"/>
      <c r="DK1204" s="5"/>
      <c r="DL1204" s="5"/>
      <c r="DM1204" s="5"/>
      <c r="DN1204" s="5"/>
      <c r="DO1204" s="5"/>
      <c r="DP1204" s="5"/>
      <c r="DQ1204" s="5"/>
      <c r="DR1204" s="5"/>
      <c r="DS1204" s="5"/>
      <c r="DT1204" s="5"/>
      <c r="DU1204" s="5"/>
      <c r="DV1204" s="5"/>
      <c r="DW1204" s="5"/>
      <c r="DX1204" s="5"/>
      <c r="DY1204" s="5"/>
      <c r="DZ1204" s="5"/>
      <c r="EA1204" s="5"/>
      <c r="EB1204" s="5"/>
      <c r="EC1204" s="5"/>
      <c r="ED1204" s="5"/>
      <c r="EE1204" s="5"/>
      <c r="EF1204" s="5"/>
      <c r="EG1204" s="5"/>
      <c r="EH1204" s="5"/>
      <c r="EI1204" s="5"/>
      <c r="EJ1204" s="5"/>
      <c r="EK1204" s="5"/>
      <c r="EL1204" s="5"/>
      <c r="EM1204" s="5"/>
      <c r="EN1204" s="5"/>
      <c r="EO1204" s="5"/>
      <c r="EP1204" s="5"/>
      <c r="EQ1204" s="5"/>
      <c r="ER1204" s="5"/>
      <c r="ES1204" s="5"/>
      <c r="ET1204" s="5"/>
      <c r="EU1204" s="5"/>
      <c r="EV1204" s="5"/>
      <c r="EW1204" s="5"/>
      <c r="EX1204" s="5"/>
      <c r="EY1204" s="5"/>
      <c r="EZ1204" s="5"/>
      <c r="FA1204" s="5"/>
      <c r="FB1204" s="5"/>
      <c r="FC1204" s="5"/>
      <c r="FD1204" s="5"/>
      <c r="FE1204" s="5"/>
      <c r="FF1204" s="5"/>
      <c r="FG1204" s="5"/>
      <c r="FH1204" s="5"/>
      <c r="FI1204" s="5"/>
      <c r="FJ1204" s="5"/>
      <c r="FK1204" s="5"/>
      <c r="FL1204" s="5"/>
      <c r="FM1204" s="5"/>
      <c r="FN1204" s="5"/>
      <c r="FO1204" s="5"/>
      <c r="FP1204" s="5"/>
      <c r="FQ1204" s="5"/>
      <c r="FR1204" s="5"/>
      <c r="FS1204" s="5"/>
      <c r="FT1204" s="5"/>
      <c r="FU1204" s="5"/>
      <c r="FV1204" s="5"/>
      <c r="FW1204" s="5"/>
      <c r="FX1204" s="5"/>
      <c r="FY1204" s="5"/>
      <c r="FZ1204" s="5"/>
      <c r="GA1204" s="5"/>
      <c r="GB1204" s="5"/>
      <c r="GC1204" s="5"/>
      <c r="GD1204" s="5"/>
      <c r="GE1204" s="5"/>
      <c r="GF1204" s="5"/>
      <c r="GG1204" s="5"/>
      <c r="GH1204" s="5"/>
      <c r="GI1204" s="5"/>
      <c r="GJ1204" s="5"/>
      <c r="GK1204" s="5"/>
      <c r="GL1204" s="5"/>
      <c r="GM1204" s="5"/>
      <c r="GN1204" s="5"/>
      <c r="GO1204" s="5"/>
      <c r="GP1204" s="5"/>
      <c r="GQ1204" s="5"/>
      <c r="GR1204" s="5"/>
      <c r="GS1204" s="5"/>
      <c r="GT1204" s="5"/>
      <c r="GU1204" s="5"/>
      <c r="GV1204" s="5"/>
      <c r="GW1204" s="5"/>
      <c r="GX1204" s="5"/>
      <c r="GY1204" s="5"/>
      <c r="GZ1204" s="5"/>
      <c r="HA1204" s="5"/>
      <c r="HB1204" s="5"/>
      <c r="HC1204" s="5"/>
      <c r="HD1204" s="5"/>
      <c r="HE1204" s="5"/>
      <c r="HF1204" s="5"/>
      <c r="HG1204" s="5"/>
      <c r="HH1204" s="5"/>
      <c r="HI1204" s="5"/>
      <c r="HJ1204" s="5"/>
      <c r="HK1204" s="5"/>
      <c r="HL1204" s="5"/>
      <c r="HM1204" s="5"/>
      <c r="HN1204" s="5"/>
      <c r="HO1204" s="5"/>
      <c r="HP1204" s="5"/>
      <c r="HQ1204" s="5"/>
      <c r="HR1204" s="5"/>
      <c r="HS1204" s="5"/>
      <c r="HT1204" s="5"/>
      <c r="HU1204" s="5"/>
      <c r="HV1204" s="5"/>
      <c r="HW1204" s="5"/>
      <c r="HX1204" s="5"/>
      <c r="HY1204" s="5"/>
      <c r="HZ1204" s="5"/>
      <c r="IA1204" s="5"/>
      <c r="IB1204" s="5"/>
      <c r="IC1204" s="5"/>
      <c r="ID1204" s="5"/>
      <c r="IE1204" s="5"/>
      <c r="IF1204" s="5"/>
      <c r="IG1204" s="5"/>
      <c r="IH1204" s="5"/>
      <c r="II1204" s="5"/>
      <c r="IJ1204" s="5"/>
      <c r="IK1204" s="5"/>
      <c r="IL1204" s="5"/>
      <c r="IM1204" s="5"/>
      <c r="IN1204" s="5"/>
      <c r="IO1204" s="5"/>
      <c r="IP1204" s="5"/>
      <c r="IQ1204" s="5"/>
      <c r="IR1204" s="5"/>
      <c r="IS1204" s="5"/>
      <c r="IT1204" s="5"/>
      <c r="IU1204" s="5"/>
      <c r="IV1204" s="5"/>
    </row>
    <row r="1206" spans="1:256" s="210" customFormat="1">
      <c r="A1206" s="122"/>
      <c r="B1206" s="116"/>
      <c r="C1206" s="117"/>
      <c r="D1206" s="118"/>
      <c r="E1206" s="119"/>
      <c r="F1206" s="120"/>
      <c r="G1206" s="121"/>
      <c r="H1206" s="6"/>
      <c r="I1206" s="40"/>
      <c r="J1206" s="41"/>
      <c r="K1206" s="42"/>
      <c r="L1206" s="38"/>
      <c r="N1206" s="39"/>
      <c r="O1206" s="39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5"/>
      <c r="DW1206" s="5"/>
      <c r="DX1206" s="5"/>
      <c r="DY1206" s="5"/>
      <c r="DZ1206" s="5"/>
      <c r="EA1206" s="5"/>
      <c r="EB1206" s="5"/>
      <c r="EC1206" s="5"/>
      <c r="ED1206" s="5"/>
      <c r="EE1206" s="5"/>
      <c r="EF1206" s="5"/>
      <c r="EG1206" s="5"/>
      <c r="EH1206" s="5"/>
      <c r="EI1206" s="5"/>
      <c r="EJ1206" s="5"/>
      <c r="EK1206" s="5"/>
      <c r="EL1206" s="5"/>
      <c r="EM1206" s="5"/>
      <c r="EN1206" s="5"/>
      <c r="EO1206" s="5"/>
      <c r="EP1206" s="5"/>
      <c r="EQ1206" s="5"/>
      <c r="ER1206" s="5"/>
      <c r="ES1206" s="5"/>
      <c r="ET1206" s="5"/>
      <c r="EU1206" s="5"/>
      <c r="EV1206" s="5"/>
      <c r="EW1206" s="5"/>
      <c r="EX1206" s="5"/>
      <c r="EY1206" s="5"/>
      <c r="EZ1206" s="5"/>
      <c r="FA1206" s="5"/>
      <c r="FB1206" s="5"/>
      <c r="FC1206" s="5"/>
      <c r="FD1206" s="5"/>
      <c r="FE1206" s="5"/>
      <c r="FF1206" s="5"/>
      <c r="FG1206" s="5"/>
      <c r="FH1206" s="5"/>
      <c r="FI1206" s="5"/>
      <c r="FJ1206" s="5"/>
      <c r="FK1206" s="5"/>
      <c r="FL1206" s="5"/>
      <c r="FM1206" s="5"/>
      <c r="FN1206" s="5"/>
      <c r="FO1206" s="5"/>
      <c r="FP1206" s="5"/>
      <c r="FQ1206" s="5"/>
      <c r="FR1206" s="5"/>
      <c r="FS1206" s="5"/>
      <c r="FT1206" s="5"/>
      <c r="FU1206" s="5"/>
      <c r="FV1206" s="5"/>
      <c r="FW1206" s="5"/>
      <c r="FX1206" s="5"/>
      <c r="FY1206" s="5"/>
      <c r="FZ1206" s="5"/>
      <c r="GA1206" s="5"/>
      <c r="GB1206" s="5"/>
      <c r="GC1206" s="5"/>
      <c r="GD1206" s="5"/>
      <c r="GE1206" s="5"/>
      <c r="GF1206" s="5"/>
      <c r="GG1206" s="5"/>
      <c r="GH1206" s="5"/>
      <c r="GI1206" s="5"/>
      <c r="GJ1206" s="5"/>
      <c r="GK1206" s="5"/>
      <c r="GL1206" s="5"/>
      <c r="GM1206" s="5"/>
      <c r="GN1206" s="5"/>
      <c r="GO1206" s="5"/>
      <c r="GP1206" s="5"/>
      <c r="GQ1206" s="5"/>
      <c r="GR1206" s="5"/>
      <c r="GS1206" s="5"/>
      <c r="GT1206" s="5"/>
      <c r="GU1206" s="5"/>
      <c r="GV1206" s="5"/>
      <c r="GW1206" s="5"/>
      <c r="GX1206" s="5"/>
      <c r="GY1206" s="5"/>
      <c r="GZ1206" s="5"/>
      <c r="HA1206" s="5"/>
      <c r="HB1206" s="5"/>
      <c r="HC1206" s="5"/>
      <c r="HD1206" s="5"/>
      <c r="HE1206" s="5"/>
      <c r="HF1206" s="5"/>
      <c r="HG1206" s="5"/>
      <c r="HH1206" s="5"/>
      <c r="HI1206" s="5"/>
      <c r="HJ1206" s="5"/>
      <c r="HK1206" s="5"/>
      <c r="HL1206" s="5"/>
      <c r="HM1206" s="5"/>
      <c r="HN1206" s="5"/>
      <c r="HO1206" s="5"/>
      <c r="HP1206" s="5"/>
      <c r="HQ1206" s="5"/>
      <c r="HR1206" s="5"/>
      <c r="HS1206" s="5"/>
      <c r="HT1206" s="5"/>
      <c r="HU1206" s="5"/>
      <c r="HV1206" s="5"/>
      <c r="HW1206" s="5"/>
      <c r="HX1206" s="5"/>
      <c r="HY1206" s="5"/>
      <c r="HZ1206" s="5"/>
      <c r="IA1206" s="5"/>
      <c r="IB1206" s="5"/>
      <c r="IC1206" s="5"/>
      <c r="ID1206" s="5"/>
      <c r="IE1206" s="5"/>
      <c r="IF1206" s="5"/>
      <c r="IG1206" s="5"/>
      <c r="IH1206" s="5"/>
      <c r="II1206" s="5"/>
      <c r="IJ1206" s="5"/>
      <c r="IK1206" s="5"/>
      <c r="IL1206" s="5"/>
      <c r="IM1206" s="5"/>
      <c r="IN1206" s="5"/>
      <c r="IO1206" s="5"/>
      <c r="IP1206" s="5"/>
      <c r="IQ1206" s="5"/>
      <c r="IR1206" s="5"/>
      <c r="IS1206" s="5"/>
      <c r="IT1206" s="5"/>
      <c r="IU1206" s="5"/>
      <c r="IV1206" s="5"/>
    </row>
    <row r="1208" spans="1:256" s="210" customFormat="1">
      <c r="A1208" s="122"/>
      <c r="B1208" s="116"/>
      <c r="C1208" s="117"/>
      <c r="D1208" s="118"/>
      <c r="E1208" s="119"/>
      <c r="F1208" s="120"/>
      <c r="G1208" s="121"/>
      <c r="H1208" s="6"/>
      <c r="I1208" s="40"/>
      <c r="J1208" s="41"/>
      <c r="K1208" s="42"/>
      <c r="L1208" s="38"/>
      <c r="N1208" s="39"/>
      <c r="O1208" s="39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5"/>
      <c r="BG1208" s="5"/>
      <c r="BH1208" s="5"/>
      <c r="BI1208" s="5"/>
      <c r="BJ1208" s="5"/>
      <c r="BK1208" s="5"/>
      <c r="BL1208" s="5"/>
      <c r="BM1208" s="5"/>
      <c r="BN1208" s="5"/>
      <c r="BO1208" s="5"/>
      <c r="BP1208" s="5"/>
      <c r="BQ1208" s="5"/>
      <c r="BR1208" s="5"/>
      <c r="BS1208" s="5"/>
      <c r="BT1208" s="5"/>
      <c r="BU1208" s="5"/>
      <c r="BV1208" s="5"/>
      <c r="BW1208" s="5"/>
      <c r="BX1208" s="5"/>
      <c r="BY1208" s="5"/>
      <c r="BZ1208" s="5"/>
      <c r="CA1208" s="5"/>
      <c r="CB1208" s="5"/>
      <c r="CC1208" s="5"/>
      <c r="CD1208" s="5"/>
      <c r="CE1208" s="5"/>
      <c r="CF1208" s="5"/>
      <c r="CG1208" s="5"/>
      <c r="CH1208" s="5"/>
      <c r="CI1208" s="5"/>
      <c r="CJ1208" s="5"/>
      <c r="CK1208" s="5"/>
      <c r="CL1208" s="5"/>
      <c r="CM1208" s="5"/>
      <c r="CN1208" s="5"/>
      <c r="CO1208" s="5"/>
      <c r="CP1208" s="5"/>
      <c r="CQ1208" s="5"/>
      <c r="CR1208" s="5"/>
      <c r="CS1208" s="5"/>
      <c r="CT1208" s="5"/>
      <c r="CU1208" s="5"/>
      <c r="CV1208" s="5"/>
      <c r="CW1208" s="5"/>
      <c r="CX1208" s="5"/>
      <c r="CY1208" s="5"/>
      <c r="CZ1208" s="5"/>
      <c r="DA1208" s="5"/>
      <c r="DB1208" s="5"/>
      <c r="DC1208" s="5"/>
      <c r="DD1208" s="5"/>
      <c r="DE1208" s="5"/>
      <c r="DF1208" s="5"/>
      <c r="DG1208" s="5"/>
      <c r="DH1208" s="5"/>
      <c r="DI1208" s="5"/>
      <c r="DJ1208" s="5"/>
      <c r="DK1208" s="5"/>
      <c r="DL1208" s="5"/>
      <c r="DM1208" s="5"/>
      <c r="DN1208" s="5"/>
      <c r="DO1208" s="5"/>
      <c r="DP1208" s="5"/>
      <c r="DQ1208" s="5"/>
      <c r="DR1208" s="5"/>
      <c r="DS1208" s="5"/>
      <c r="DT1208" s="5"/>
      <c r="DU1208" s="5"/>
      <c r="DV1208" s="5"/>
      <c r="DW1208" s="5"/>
      <c r="DX1208" s="5"/>
      <c r="DY1208" s="5"/>
      <c r="DZ1208" s="5"/>
      <c r="EA1208" s="5"/>
      <c r="EB1208" s="5"/>
      <c r="EC1208" s="5"/>
      <c r="ED1208" s="5"/>
      <c r="EE1208" s="5"/>
      <c r="EF1208" s="5"/>
      <c r="EG1208" s="5"/>
      <c r="EH1208" s="5"/>
      <c r="EI1208" s="5"/>
      <c r="EJ1208" s="5"/>
      <c r="EK1208" s="5"/>
      <c r="EL1208" s="5"/>
      <c r="EM1208" s="5"/>
      <c r="EN1208" s="5"/>
      <c r="EO1208" s="5"/>
      <c r="EP1208" s="5"/>
      <c r="EQ1208" s="5"/>
      <c r="ER1208" s="5"/>
      <c r="ES1208" s="5"/>
      <c r="ET1208" s="5"/>
      <c r="EU1208" s="5"/>
      <c r="EV1208" s="5"/>
      <c r="EW1208" s="5"/>
      <c r="EX1208" s="5"/>
      <c r="EY1208" s="5"/>
      <c r="EZ1208" s="5"/>
      <c r="FA1208" s="5"/>
      <c r="FB1208" s="5"/>
      <c r="FC1208" s="5"/>
      <c r="FD1208" s="5"/>
      <c r="FE1208" s="5"/>
      <c r="FF1208" s="5"/>
      <c r="FG1208" s="5"/>
      <c r="FH1208" s="5"/>
      <c r="FI1208" s="5"/>
      <c r="FJ1208" s="5"/>
      <c r="FK1208" s="5"/>
      <c r="FL1208" s="5"/>
      <c r="FM1208" s="5"/>
      <c r="FN1208" s="5"/>
      <c r="FO1208" s="5"/>
      <c r="FP1208" s="5"/>
      <c r="FQ1208" s="5"/>
      <c r="FR1208" s="5"/>
      <c r="FS1208" s="5"/>
      <c r="FT1208" s="5"/>
      <c r="FU1208" s="5"/>
      <c r="FV1208" s="5"/>
      <c r="FW1208" s="5"/>
      <c r="FX1208" s="5"/>
      <c r="FY1208" s="5"/>
      <c r="FZ1208" s="5"/>
      <c r="GA1208" s="5"/>
      <c r="GB1208" s="5"/>
      <c r="GC1208" s="5"/>
      <c r="GD1208" s="5"/>
      <c r="GE1208" s="5"/>
      <c r="GF1208" s="5"/>
      <c r="GG1208" s="5"/>
      <c r="GH1208" s="5"/>
      <c r="GI1208" s="5"/>
      <c r="GJ1208" s="5"/>
      <c r="GK1208" s="5"/>
      <c r="GL1208" s="5"/>
      <c r="GM1208" s="5"/>
      <c r="GN1208" s="5"/>
      <c r="GO1208" s="5"/>
      <c r="GP1208" s="5"/>
      <c r="GQ1208" s="5"/>
      <c r="GR1208" s="5"/>
      <c r="GS1208" s="5"/>
      <c r="GT1208" s="5"/>
      <c r="GU1208" s="5"/>
      <c r="GV1208" s="5"/>
      <c r="GW1208" s="5"/>
      <c r="GX1208" s="5"/>
      <c r="GY1208" s="5"/>
      <c r="GZ1208" s="5"/>
      <c r="HA1208" s="5"/>
      <c r="HB1208" s="5"/>
      <c r="HC1208" s="5"/>
      <c r="HD1208" s="5"/>
      <c r="HE1208" s="5"/>
      <c r="HF1208" s="5"/>
      <c r="HG1208" s="5"/>
      <c r="HH1208" s="5"/>
      <c r="HI1208" s="5"/>
      <c r="HJ1208" s="5"/>
      <c r="HK1208" s="5"/>
      <c r="HL1208" s="5"/>
      <c r="HM1208" s="5"/>
      <c r="HN1208" s="5"/>
      <c r="HO1208" s="5"/>
      <c r="HP1208" s="5"/>
      <c r="HQ1208" s="5"/>
      <c r="HR1208" s="5"/>
      <c r="HS1208" s="5"/>
      <c r="HT1208" s="5"/>
      <c r="HU1208" s="5"/>
      <c r="HV1208" s="5"/>
      <c r="HW1208" s="5"/>
      <c r="HX1208" s="5"/>
      <c r="HY1208" s="5"/>
      <c r="HZ1208" s="5"/>
      <c r="IA1208" s="5"/>
      <c r="IB1208" s="5"/>
      <c r="IC1208" s="5"/>
      <c r="ID1208" s="5"/>
      <c r="IE1208" s="5"/>
      <c r="IF1208" s="5"/>
      <c r="IG1208" s="5"/>
      <c r="IH1208" s="5"/>
      <c r="II1208" s="5"/>
      <c r="IJ1208" s="5"/>
      <c r="IK1208" s="5"/>
      <c r="IL1208" s="5"/>
      <c r="IM1208" s="5"/>
      <c r="IN1208" s="5"/>
      <c r="IO1208" s="5"/>
      <c r="IP1208" s="5"/>
      <c r="IQ1208" s="5"/>
      <c r="IR1208" s="5"/>
      <c r="IS1208" s="5"/>
      <c r="IT1208" s="5"/>
      <c r="IU1208" s="5"/>
      <c r="IV1208" s="5"/>
    </row>
    <row r="1210" spans="1:256" s="210" customFormat="1">
      <c r="A1210" s="122"/>
      <c r="B1210" s="116"/>
      <c r="C1210" s="117"/>
      <c r="D1210" s="118"/>
      <c r="E1210" s="119"/>
      <c r="F1210" s="120"/>
      <c r="G1210" s="121"/>
      <c r="H1210" s="6"/>
      <c r="I1210" s="40"/>
      <c r="J1210" s="41"/>
      <c r="K1210" s="42"/>
      <c r="L1210" s="38"/>
      <c r="N1210" s="39"/>
      <c r="O1210" s="39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5"/>
      <c r="DW1210" s="5"/>
      <c r="DX1210" s="5"/>
      <c r="DY1210" s="5"/>
      <c r="DZ1210" s="5"/>
      <c r="EA1210" s="5"/>
      <c r="EB1210" s="5"/>
      <c r="EC1210" s="5"/>
      <c r="ED1210" s="5"/>
      <c r="EE1210" s="5"/>
      <c r="EF1210" s="5"/>
      <c r="EG1210" s="5"/>
      <c r="EH1210" s="5"/>
      <c r="EI1210" s="5"/>
      <c r="EJ1210" s="5"/>
      <c r="EK1210" s="5"/>
      <c r="EL1210" s="5"/>
      <c r="EM1210" s="5"/>
      <c r="EN1210" s="5"/>
      <c r="EO1210" s="5"/>
      <c r="EP1210" s="5"/>
      <c r="EQ1210" s="5"/>
      <c r="ER1210" s="5"/>
      <c r="ES1210" s="5"/>
      <c r="ET1210" s="5"/>
      <c r="EU1210" s="5"/>
      <c r="EV1210" s="5"/>
      <c r="EW1210" s="5"/>
      <c r="EX1210" s="5"/>
      <c r="EY1210" s="5"/>
      <c r="EZ1210" s="5"/>
      <c r="FA1210" s="5"/>
      <c r="FB1210" s="5"/>
      <c r="FC1210" s="5"/>
      <c r="FD1210" s="5"/>
      <c r="FE1210" s="5"/>
      <c r="FF1210" s="5"/>
      <c r="FG1210" s="5"/>
      <c r="FH1210" s="5"/>
      <c r="FI1210" s="5"/>
      <c r="FJ1210" s="5"/>
      <c r="FK1210" s="5"/>
      <c r="FL1210" s="5"/>
      <c r="FM1210" s="5"/>
      <c r="FN1210" s="5"/>
      <c r="FO1210" s="5"/>
      <c r="FP1210" s="5"/>
      <c r="FQ1210" s="5"/>
      <c r="FR1210" s="5"/>
      <c r="FS1210" s="5"/>
      <c r="FT1210" s="5"/>
      <c r="FU1210" s="5"/>
      <c r="FV1210" s="5"/>
      <c r="FW1210" s="5"/>
      <c r="FX1210" s="5"/>
      <c r="FY1210" s="5"/>
      <c r="FZ1210" s="5"/>
      <c r="GA1210" s="5"/>
      <c r="GB1210" s="5"/>
      <c r="GC1210" s="5"/>
      <c r="GD1210" s="5"/>
      <c r="GE1210" s="5"/>
      <c r="GF1210" s="5"/>
      <c r="GG1210" s="5"/>
      <c r="GH1210" s="5"/>
      <c r="GI1210" s="5"/>
      <c r="GJ1210" s="5"/>
      <c r="GK1210" s="5"/>
      <c r="GL1210" s="5"/>
      <c r="GM1210" s="5"/>
      <c r="GN1210" s="5"/>
      <c r="GO1210" s="5"/>
      <c r="GP1210" s="5"/>
      <c r="GQ1210" s="5"/>
      <c r="GR1210" s="5"/>
      <c r="GS1210" s="5"/>
      <c r="GT1210" s="5"/>
      <c r="GU1210" s="5"/>
      <c r="GV1210" s="5"/>
      <c r="GW1210" s="5"/>
      <c r="GX1210" s="5"/>
      <c r="GY1210" s="5"/>
      <c r="GZ1210" s="5"/>
      <c r="HA1210" s="5"/>
      <c r="HB1210" s="5"/>
      <c r="HC1210" s="5"/>
      <c r="HD1210" s="5"/>
      <c r="HE1210" s="5"/>
      <c r="HF1210" s="5"/>
      <c r="HG1210" s="5"/>
      <c r="HH1210" s="5"/>
      <c r="HI1210" s="5"/>
      <c r="HJ1210" s="5"/>
      <c r="HK1210" s="5"/>
      <c r="HL1210" s="5"/>
      <c r="HM1210" s="5"/>
      <c r="HN1210" s="5"/>
      <c r="HO1210" s="5"/>
      <c r="HP1210" s="5"/>
      <c r="HQ1210" s="5"/>
      <c r="HR1210" s="5"/>
      <c r="HS1210" s="5"/>
      <c r="HT1210" s="5"/>
      <c r="HU1210" s="5"/>
      <c r="HV1210" s="5"/>
      <c r="HW1210" s="5"/>
      <c r="HX1210" s="5"/>
      <c r="HY1210" s="5"/>
      <c r="HZ1210" s="5"/>
      <c r="IA1210" s="5"/>
      <c r="IB1210" s="5"/>
      <c r="IC1210" s="5"/>
      <c r="ID1210" s="5"/>
      <c r="IE1210" s="5"/>
      <c r="IF1210" s="5"/>
      <c r="IG1210" s="5"/>
      <c r="IH1210" s="5"/>
      <c r="II1210" s="5"/>
      <c r="IJ1210" s="5"/>
      <c r="IK1210" s="5"/>
      <c r="IL1210" s="5"/>
      <c r="IM1210" s="5"/>
      <c r="IN1210" s="5"/>
      <c r="IO1210" s="5"/>
      <c r="IP1210" s="5"/>
      <c r="IQ1210" s="5"/>
      <c r="IR1210" s="5"/>
      <c r="IS1210" s="5"/>
      <c r="IT1210" s="5"/>
      <c r="IU1210" s="5"/>
      <c r="IV1210" s="5"/>
    </row>
    <row r="1212" spans="1:256" s="210" customFormat="1">
      <c r="A1212" s="122"/>
      <c r="B1212" s="116"/>
      <c r="C1212" s="117"/>
      <c r="D1212" s="118"/>
      <c r="E1212" s="119"/>
      <c r="F1212" s="120"/>
      <c r="G1212" s="121"/>
      <c r="H1212" s="6"/>
      <c r="I1212" s="40"/>
      <c r="J1212" s="41"/>
      <c r="K1212" s="42"/>
      <c r="L1212" s="38"/>
      <c r="N1212" s="39"/>
      <c r="O1212" s="39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5"/>
      <c r="BG1212" s="5"/>
      <c r="BH1212" s="5"/>
      <c r="BI1212" s="5"/>
      <c r="BJ1212" s="5"/>
      <c r="BK1212" s="5"/>
      <c r="BL1212" s="5"/>
      <c r="BM1212" s="5"/>
      <c r="BN1212" s="5"/>
      <c r="BO1212" s="5"/>
      <c r="BP1212" s="5"/>
      <c r="BQ1212" s="5"/>
      <c r="BR1212" s="5"/>
      <c r="BS1212" s="5"/>
      <c r="BT1212" s="5"/>
      <c r="BU1212" s="5"/>
      <c r="BV1212" s="5"/>
      <c r="BW1212" s="5"/>
      <c r="BX1212" s="5"/>
      <c r="BY1212" s="5"/>
      <c r="BZ1212" s="5"/>
      <c r="CA1212" s="5"/>
      <c r="CB1212" s="5"/>
      <c r="CC1212" s="5"/>
      <c r="CD1212" s="5"/>
      <c r="CE1212" s="5"/>
      <c r="CF1212" s="5"/>
      <c r="CG1212" s="5"/>
      <c r="CH1212" s="5"/>
      <c r="CI1212" s="5"/>
      <c r="CJ1212" s="5"/>
      <c r="CK1212" s="5"/>
      <c r="CL1212" s="5"/>
      <c r="CM1212" s="5"/>
      <c r="CN1212" s="5"/>
      <c r="CO1212" s="5"/>
      <c r="CP1212" s="5"/>
      <c r="CQ1212" s="5"/>
      <c r="CR1212" s="5"/>
      <c r="CS1212" s="5"/>
      <c r="CT1212" s="5"/>
      <c r="CU1212" s="5"/>
      <c r="CV1212" s="5"/>
      <c r="CW1212" s="5"/>
      <c r="CX1212" s="5"/>
      <c r="CY1212" s="5"/>
      <c r="CZ1212" s="5"/>
      <c r="DA1212" s="5"/>
      <c r="DB1212" s="5"/>
      <c r="DC1212" s="5"/>
      <c r="DD1212" s="5"/>
      <c r="DE1212" s="5"/>
      <c r="DF1212" s="5"/>
      <c r="DG1212" s="5"/>
      <c r="DH1212" s="5"/>
      <c r="DI1212" s="5"/>
      <c r="DJ1212" s="5"/>
      <c r="DK1212" s="5"/>
      <c r="DL1212" s="5"/>
      <c r="DM1212" s="5"/>
      <c r="DN1212" s="5"/>
      <c r="DO1212" s="5"/>
      <c r="DP1212" s="5"/>
      <c r="DQ1212" s="5"/>
      <c r="DR1212" s="5"/>
      <c r="DS1212" s="5"/>
      <c r="DT1212" s="5"/>
      <c r="DU1212" s="5"/>
      <c r="DV1212" s="5"/>
      <c r="DW1212" s="5"/>
      <c r="DX1212" s="5"/>
      <c r="DY1212" s="5"/>
      <c r="DZ1212" s="5"/>
      <c r="EA1212" s="5"/>
      <c r="EB1212" s="5"/>
      <c r="EC1212" s="5"/>
      <c r="ED1212" s="5"/>
      <c r="EE1212" s="5"/>
      <c r="EF1212" s="5"/>
      <c r="EG1212" s="5"/>
      <c r="EH1212" s="5"/>
      <c r="EI1212" s="5"/>
      <c r="EJ1212" s="5"/>
      <c r="EK1212" s="5"/>
      <c r="EL1212" s="5"/>
      <c r="EM1212" s="5"/>
      <c r="EN1212" s="5"/>
      <c r="EO1212" s="5"/>
      <c r="EP1212" s="5"/>
      <c r="EQ1212" s="5"/>
      <c r="ER1212" s="5"/>
      <c r="ES1212" s="5"/>
      <c r="ET1212" s="5"/>
      <c r="EU1212" s="5"/>
      <c r="EV1212" s="5"/>
      <c r="EW1212" s="5"/>
      <c r="EX1212" s="5"/>
      <c r="EY1212" s="5"/>
      <c r="EZ1212" s="5"/>
      <c r="FA1212" s="5"/>
      <c r="FB1212" s="5"/>
      <c r="FC1212" s="5"/>
      <c r="FD1212" s="5"/>
      <c r="FE1212" s="5"/>
      <c r="FF1212" s="5"/>
      <c r="FG1212" s="5"/>
      <c r="FH1212" s="5"/>
      <c r="FI1212" s="5"/>
      <c r="FJ1212" s="5"/>
      <c r="FK1212" s="5"/>
      <c r="FL1212" s="5"/>
      <c r="FM1212" s="5"/>
      <c r="FN1212" s="5"/>
      <c r="FO1212" s="5"/>
      <c r="FP1212" s="5"/>
      <c r="FQ1212" s="5"/>
      <c r="FR1212" s="5"/>
      <c r="FS1212" s="5"/>
      <c r="FT1212" s="5"/>
      <c r="FU1212" s="5"/>
      <c r="FV1212" s="5"/>
      <c r="FW1212" s="5"/>
      <c r="FX1212" s="5"/>
      <c r="FY1212" s="5"/>
      <c r="FZ1212" s="5"/>
      <c r="GA1212" s="5"/>
      <c r="GB1212" s="5"/>
      <c r="GC1212" s="5"/>
      <c r="GD1212" s="5"/>
      <c r="GE1212" s="5"/>
      <c r="GF1212" s="5"/>
      <c r="GG1212" s="5"/>
      <c r="GH1212" s="5"/>
      <c r="GI1212" s="5"/>
      <c r="GJ1212" s="5"/>
      <c r="GK1212" s="5"/>
      <c r="GL1212" s="5"/>
      <c r="GM1212" s="5"/>
      <c r="GN1212" s="5"/>
      <c r="GO1212" s="5"/>
      <c r="GP1212" s="5"/>
      <c r="GQ1212" s="5"/>
      <c r="GR1212" s="5"/>
      <c r="GS1212" s="5"/>
      <c r="GT1212" s="5"/>
      <c r="GU1212" s="5"/>
      <c r="GV1212" s="5"/>
      <c r="GW1212" s="5"/>
      <c r="GX1212" s="5"/>
      <c r="GY1212" s="5"/>
      <c r="GZ1212" s="5"/>
      <c r="HA1212" s="5"/>
      <c r="HB1212" s="5"/>
      <c r="HC1212" s="5"/>
      <c r="HD1212" s="5"/>
      <c r="HE1212" s="5"/>
      <c r="HF1212" s="5"/>
      <c r="HG1212" s="5"/>
      <c r="HH1212" s="5"/>
      <c r="HI1212" s="5"/>
      <c r="HJ1212" s="5"/>
      <c r="HK1212" s="5"/>
      <c r="HL1212" s="5"/>
      <c r="HM1212" s="5"/>
      <c r="HN1212" s="5"/>
      <c r="HO1212" s="5"/>
      <c r="HP1212" s="5"/>
      <c r="HQ1212" s="5"/>
      <c r="HR1212" s="5"/>
      <c r="HS1212" s="5"/>
      <c r="HT1212" s="5"/>
      <c r="HU1212" s="5"/>
      <c r="HV1212" s="5"/>
      <c r="HW1212" s="5"/>
      <c r="HX1212" s="5"/>
      <c r="HY1212" s="5"/>
      <c r="HZ1212" s="5"/>
      <c r="IA1212" s="5"/>
      <c r="IB1212" s="5"/>
      <c r="IC1212" s="5"/>
      <c r="ID1212" s="5"/>
      <c r="IE1212" s="5"/>
      <c r="IF1212" s="5"/>
      <c r="IG1212" s="5"/>
      <c r="IH1212" s="5"/>
      <c r="II1212" s="5"/>
      <c r="IJ1212" s="5"/>
      <c r="IK1212" s="5"/>
      <c r="IL1212" s="5"/>
      <c r="IM1212" s="5"/>
      <c r="IN1212" s="5"/>
      <c r="IO1212" s="5"/>
      <c r="IP1212" s="5"/>
      <c r="IQ1212" s="5"/>
      <c r="IR1212" s="5"/>
      <c r="IS1212" s="5"/>
      <c r="IT1212" s="5"/>
      <c r="IU1212" s="5"/>
      <c r="IV1212" s="5"/>
    </row>
    <row r="1213" spans="1:256" s="210" customFormat="1">
      <c r="A1213" s="122"/>
      <c r="B1213" s="116"/>
      <c r="C1213" s="117"/>
      <c r="D1213" s="118"/>
      <c r="E1213" s="119"/>
      <c r="F1213" s="120"/>
      <c r="G1213" s="121"/>
      <c r="H1213" s="6"/>
      <c r="I1213" s="40"/>
      <c r="J1213" s="41"/>
      <c r="K1213" s="42"/>
      <c r="L1213" s="38"/>
      <c r="N1213" s="39"/>
      <c r="O1213" s="39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5"/>
      <c r="BG1213" s="5"/>
      <c r="BH1213" s="5"/>
      <c r="BI1213" s="5"/>
      <c r="BJ1213" s="5"/>
      <c r="BK1213" s="5"/>
      <c r="BL1213" s="5"/>
      <c r="BM1213" s="5"/>
      <c r="BN1213" s="5"/>
      <c r="BO1213" s="5"/>
      <c r="BP1213" s="5"/>
      <c r="BQ1213" s="5"/>
      <c r="BR1213" s="5"/>
      <c r="BS1213" s="5"/>
      <c r="BT1213" s="5"/>
      <c r="BU1213" s="5"/>
      <c r="BV1213" s="5"/>
      <c r="BW1213" s="5"/>
      <c r="BX1213" s="5"/>
      <c r="BY1213" s="5"/>
      <c r="BZ1213" s="5"/>
      <c r="CA1213" s="5"/>
      <c r="CB1213" s="5"/>
      <c r="CC1213" s="5"/>
      <c r="CD1213" s="5"/>
      <c r="CE1213" s="5"/>
      <c r="CF1213" s="5"/>
      <c r="CG1213" s="5"/>
      <c r="CH1213" s="5"/>
      <c r="CI1213" s="5"/>
      <c r="CJ1213" s="5"/>
      <c r="CK1213" s="5"/>
      <c r="CL1213" s="5"/>
      <c r="CM1213" s="5"/>
      <c r="CN1213" s="5"/>
      <c r="CO1213" s="5"/>
      <c r="CP1213" s="5"/>
      <c r="CQ1213" s="5"/>
      <c r="CR1213" s="5"/>
      <c r="CS1213" s="5"/>
      <c r="CT1213" s="5"/>
      <c r="CU1213" s="5"/>
      <c r="CV1213" s="5"/>
      <c r="CW1213" s="5"/>
      <c r="CX1213" s="5"/>
      <c r="CY1213" s="5"/>
      <c r="CZ1213" s="5"/>
      <c r="DA1213" s="5"/>
      <c r="DB1213" s="5"/>
      <c r="DC1213" s="5"/>
      <c r="DD1213" s="5"/>
      <c r="DE1213" s="5"/>
      <c r="DF1213" s="5"/>
      <c r="DG1213" s="5"/>
      <c r="DH1213" s="5"/>
      <c r="DI1213" s="5"/>
      <c r="DJ1213" s="5"/>
      <c r="DK1213" s="5"/>
      <c r="DL1213" s="5"/>
      <c r="DM1213" s="5"/>
      <c r="DN1213" s="5"/>
      <c r="DO1213" s="5"/>
      <c r="DP1213" s="5"/>
      <c r="DQ1213" s="5"/>
      <c r="DR1213" s="5"/>
      <c r="DS1213" s="5"/>
      <c r="DT1213" s="5"/>
      <c r="DU1213" s="5"/>
      <c r="DV1213" s="5"/>
      <c r="DW1213" s="5"/>
      <c r="DX1213" s="5"/>
      <c r="DY1213" s="5"/>
      <c r="DZ1213" s="5"/>
      <c r="EA1213" s="5"/>
      <c r="EB1213" s="5"/>
      <c r="EC1213" s="5"/>
      <c r="ED1213" s="5"/>
      <c r="EE1213" s="5"/>
      <c r="EF1213" s="5"/>
      <c r="EG1213" s="5"/>
      <c r="EH1213" s="5"/>
      <c r="EI1213" s="5"/>
      <c r="EJ1213" s="5"/>
      <c r="EK1213" s="5"/>
      <c r="EL1213" s="5"/>
      <c r="EM1213" s="5"/>
      <c r="EN1213" s="5"/>
      <c r="EO1213" s="5"/>
      <c r="EP1213" s="5"/>
      <c r="EQ1213" s="5"/>
      <c r="ER1213" s="5"/>
      <c r="ES1213" s="5"/>
      <c r="ET1213" s="5"/>
      <c r="EU1213" s="5"/>
      <c r="EV1213" s="5"/>
      <c r="EW1213" s="5"/>
      <c r="EX1213" s="5"/>
      <c r="EY1213" s="5"/>
      <c r="EZ1213" s="5"/>
      <c r="FA1213" s="5"/>
      <c r="FB1213" s="5"/>
      <c r="FC1213" s="5"/>
      <c r="FD1213" s="5"/>
      <c r="FE1213" s="5"/>
      <c r="FF1213" s="5"/>
      <c r="FG1213" s="5"/>
      <c r="FH1213" s="5"/>
      <c r="FI1213" s="5"/>
      <c r="FJ1213" s="5"/>
      <c r="FK1213" s="5"/>
      <c r="FL1213" s="5"/>
      <c r="FM1213" s="5"/>
      <c r="FN1213" s="5"/>
      <c r="FO1213" s="5"/>
      <c r="FP1213" s="5"/>
      <c r="FQ1213" s="5"/>
      <c r="FR1213" s="5"/>
      <c r="FS1213" s="5"/>
      <c r="FT1213" s="5"/>
      <c r="FU1213" s="5"/>
      <c r="FV1213" s="5"/>
      <c r="FW1213" s="5"/>
      <c r="FX1213" s="5"/>
      <c r="FY1213" s="5"/>
      <c r="FZ1213" s="5"/>
      <c r="GA1213" s="5"/>
      <c r="GB1213" s="5"/>
      <c r="GC1213" s="5"/>
      <c r="GD1213" s="5"/>
      <c r="GE1213" s="5"/>
      <c r="GF1213" s="5"/>
      <c r="GG1213" s="5"/>
      <c r="GH1213" s="5"/>
      <c r="GI1213" s="5"/>
      <c r="GJ1213" s="5"/>
      <c r="GK1213" s="5"/>
      <c r="GL1213" s="5"/>
      <c r="GM1213" s="5"/>
      <c r="GN1213" s="5"/>
      <c r="GO1213" s="5"/>
      <c r="GP1213" s="5"/>
      <c r="GQ1213" s="5"/>
      <c r="GR1213" s="5"/>
      <c r="GS1213" s="5"/>
      <c r="GT1213" s="5"/>
      <c r="GU1213" s="5"/>
      <c r="GV1213" s="5"/>
      <c r="GW1213" s="5"/>
      <c r="GX1213" s="5"/>
      <c r="GY1213" s="5"/>
      <c r="GZ1213" s="5"/>
      <c r="HA1213" s="5"/>
      <c r="HB1213" s="5"/>
      <c r="HC1213" s="5"/>
      <c r="HD1213" s="5"/>
      <c r="HE1213" s="5"/>
      <c r="HF1213" s="5"/>
      <c r="HG1213" s="5"/>
      <c r="HH1213" s="5"/>
      <c r="HI1213" s="5"/>
      <c r="HJ1213" s="5"/>
      <c r="HK1213" s="5"/>
      <c r="HL1213" s="5"/>
      <c r="HM1213" s="5"/>
      <c r="HN1213" s="5"/>
      <c r="HO1213" s="5"/>
      <c r="HP1213" s="5"/>
      <c r="HQ1213" s="5"/>
      <c r="HR1213" s="5"/>
      <c r="HS1213" s="5"/>
      <c r="HT1213" s="5"/>
      <c r="HU1213" s="5"/>
      <c r="HV1213" s="5"/>
      <c r="HW1213" s="5"/>
      <c r="HX1213" s="5"/>
      <c r="HY1213" s="5"/>
      <c r="HZ1213" s="5"/>
      <c r="IA1213" s="5"/>
      <c r="IB1213" s="5"/>
      <c r="IC1213" s="5"/>
      <c r="ID1213" s="5"/>
      <c r="IE1213" s="5"/>
      <c r="IF1213" s="5"/>
      <c r="IG1213" s="5"/>
      <c r="IH1213" s="5"/>
      <c r="II1213" s="5"/>
      <c r="IJ1213" s="5"/>
      <c r="IK1213" s="5"/>
      <c r="IL1213" s="5"/>
      <c r="IM1213" s="5"/>
      <c r="IN1213" s="5"/>
      <c r="IO1213" s="5"/>
      <c r="IP1213" s="5"/>
      <c r="IQ1213" s="5"/>
      <c r="IR1213" s="5"/>
      <c r="IS1213" s="5"/>
      <c r="IT1213" s="5"/>
      <c r="IU1213" s="5"/>
      <c r="IV1213" s="5"/>
    </row>
    <row r="1215" spans="1:256" s="210" customFormat="1">
      <c r="A1215" s="122"/>
      <c r="B1215" s="116"/>
      <c r="C1215" s="117"/>
      <c r="D1215" s="118"/>
      <c r="E1215" s="119"/>
      <c r="F1215" s="120"/>
      <c r="G1215" s="121"/>
      <c r="H1215" s="6"/>
      <c r="I1215" s="40"/>
      <c r="J1215" s="41"/>
      <c r="K1215" s="42"/>
      <c r="L1215" s="38"/>
      <c r="N1215" s="39"/>
      <c r="O1215" s="39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5"/>
      <c r="BG1215" s="5"/>
      <c r="BH1215" s="5"/>
      <c r="BI1215" s="5"/>
      <c r="BJ1215" s="5"/>
      <c r="BK1215" s="5"/>
      <c r="BL1215" s="5"/>
      <c r="BM1215" s="5"/>
      <c r="BN1215" s="5"/>
      <c r="BO1215" s="5"/>
      <c r="BP1215" s="5"/>
      <c r="BQ1215" s="5"/>
      <c r="BR1215" s="5"/>
      <c r="BS1215" s="5"/>
      <c r="BT1215" s="5"/>
      <c r="BU1215" s="5"/>
      <c r="BV1215" s="5"/>
      <c r="BW1215" s="5"/>
      <c r="BX1215" s="5"/>
      <c r="BY1215" s="5"/>
      <c r="BZ1215" s="5"/>
      <c r="CA1215" s="5"/>
      <c r="CB1215" s="5"/>
      <c r="CC1215" s="5"/>
      <c r="CD1215" s="5"/>
      <c r="CE1215" s="5"/>
      <c r="CF1215" s="5"/>
      <c r="CG1215" s="5"/>
      <c r="CH1215" s="5"/>
      <c r="CI1215" s="5"/>
      <c r="CJ1215" s="5"/>
      <c r="CK1215" s="5"/>
      <c r="CL1215" s="5"/>
      <c r="CM1215" s="5"/>
      <c r="CN1215" s="5"/>
      <c r="CO1215" s="5"/>
      <c r="CP1215" s="5"/>
      <c r="CQ1215" s="5"/>
      <c r="CR1215" s="5"/>
      <c r="CS1215" s="5"/>
      <c r="CT1215" s="5"/>
      <c r="CU1215" s="5"/>
      <c r="CV1215" s="5"/>
      <c r="CW1215" s="5"/>
      <c r="CX1215" s="5"/>
      <c r="CY1215" s="5"/>
      <c r="CZ1215" s="5"/>
      <c r="DA1215" s="5"/>
      <c r="DB1215" s="5"/>
      <c r="DC1215" s="5"/>
      <c r="DD1215" s="5"/>
      <c r="DE1215" s="5"/>
      <c r="DF1215" s="5"/>
      <c r="DG1215" s="5"/>
      <c r="DH1215" s="5"/>
      <c r="DI1215" s="5"/>
      <c r="DJ1215" s="5"/>
      <c r="DK1215" s="5"/>
      <c r="DL1215" s="5"/>
      <c r="DM1215" s="5"/>
      <c r="DN1215" s="5"/>
      <c r="DO1215" s="5"/>
      <c r="DP1215" s="5"/>
      <c r="DQ1215" s="5"/>
      <c r="DR1215" s="5"/>
      <c r="DS1215" s="5"/>
      <c r="DT1215" s="5"/>
      <c r="DU1215" s="5"/>
      <c r="DV1215" s="5"/>
      <c r="DW1215" s="5"/>
      <c r="DX1215" s="5"/>
      <c r="DY1215" s="5"/>
      <c r="DZ1215" s="5"/>
      <c r="EA1215" s="5"/>
      <c r="EB1215" s="5"/>
      <c r="EC1215" s="5"/>
      <c r="ED1215" s="5"/>
      <c r="EE1215" s="5"/>
      <c r="EF1215" s="5"/>
      <c r="EG1215" s="5"/>
      <c r="EH1215" s="5"/>
      <c r="EI1215" s="5"/>
      <c r="EJ1215" s="5"/>
      <c r="EK1215" s="5"/>
      <c r="EL1215" s="5"/>
      <c r="EM1215" s="5"/>
      <c r="EN1215" s="5"/>
      <c r="EO1215" s="5"/>
      <c r="EP1215" s="5"/>
      <c r="EQ1215" s="5"/>
      <c r="ER1215" s="5"/>
      <c r="ES1215" s="5"/>
      <c r="ET1215" s="5"/>
      <c r="EU1215" s="5"/>
      <c r="EV1215" s="5"/>
      <c r="EW1215" s="5"/>
      <c r="EX1215" s="5"/>
      <c r="EY1215" s="5"/>
      <c r="EZ1215" s="5"/>
      <c r="FA1215" s="5"/>
      <c r="FB1215" s="5"/>
      <c r="FC1215" s="5"/>
      <c r="FD1215" s="5"/>
      <c r="FE1215" s="5"/>
      <c r="FF1215" s="5"/>
      <c r="FG1215" s="5"/>
      <c r="FH1215" s="5"/>
      <c r="FI1215" s="5"/>
      <c r="FJ1215" s="5"/>
      <c r="FK1215" s="5"/>
      <c r="FL1215" s="5"/>
      <c r="FM1215" s="5"/>
      <c r="FN1215" s="5"/>
      <c r="FO1215" s="5"/>
      <c r="FP1215" s="5"/>
      <c r="FQ1215" s="5"/>
      <c r="FR1215" s="5"/>
      <c r="FS1215" s="5"/>
      <c r="FT1215" s="5"/>
      <c r="FU1215" s="5"/>
      <c r="FV1215" s="5"/>
      <c r="FW1215" s="5"/>
      <c r="FX1215" s="5"/>
      <c r="FY1215" s="5"/>
      <c r="FZ1215" s="5"/>
      <c r="GA1215" s="5"/>
      <c r="GB1215" s="5"/>
      <c r="GC1215" s="5"/>
      <c r="GD1215" s="5"/>
      <c r="GE1215" s="5"/>
      <c r="GF1215" s="5"/>
      <c r="GG1215" s="5"/>
      <c r="GH1215" s="5"/>
      <c r="GI1215" s="5"/>
      <c r="GJ1215" s="5"/>
      <c r="GK1215" s="5"/>
      <c r="GL1215" s="5"/>
      <c r="GM1215" s="5"/>
      <c r="GN1215" s="5"/>
      <c r="GO1215" s="5"/>
      <c r="GP1215" s="5"/>
      <c r="GQ1215" s="5"/>
      <c r="GR1215" s="5"/>
      <c r="GS1215" s="5"/>
      <c r="GT1215" s="5"/>
      <c r="GU1215" s="5"/>
      <c r="GV1215" s="5"/>
      <c r="GW1215" s="5"/>
      <c r="GX1215" s="5"/>
      <c r="GY1215" s="5"/>
      <c r="GZ1215" s="5"/>
      <c r="HA1215" s="5"/>
      <c r="HB1215" s="5"/>
      <c r="HC1215" s="5"/>
      <c r="HD1215" s="5"/>
      <c r="HE1215" s="5"/>
      <c r="HF1215" s="5"/>
      <c r="HG1215" s="5"/>
      <c r="HH1215" s="5"/>
      <c r="HI1215" s="5"/>
      <c r="HJ1215" s="5"/>
      <c r="HK1215" s="5"/>
      <c r="HL1215" s="5"/>
      <c r="HM1215" s="5"/>
      <c r="HN1215" s="5"/>
      <c r="HO1215" s="5"/>
      <c r="HP1215" s="5"/>
      <c r="HQ1215" s="5"/>
      <c r="HR1215" s="5"/>
      <c r="HS1215" s="5"/>
      <c r="HT1215" s="5"/>
      <c r="HU1215" s="5"/>
      <c r="HV1215" s="5"/>
      <c r="HW1215" s="5"/>
      <c r="HX1215" s="5"/>
      <c r="HY1215" s="5"/>
      <c r="HZ1215" s="5"/>
      <c r="IA1215" s="5"/>
      <c r="IB1215" s="5"/>
      <c r="IC1215" s="5"/>
      <c r="ID1215" s="5"/>
      <c r="IE1215" s="5"/>
      <c r="IF1215" s="5"/>
      <c r="IG1215" s="5"/>
      <c r="IH1215" s="5"/>
      <c r="II1215" s="5"/>
      <c r="IJ1215" s="5"/>
      <c r="IK1215" s="5"/>
      <c r="IL1215" s="5"/>
      <c r="IM1215" s="5"/>
      <c r="IN1215" s="5"/>
      <c r="IO1215" s="5"/>
      <c r="IP1215" s="5"/>
      <c r="IQ1215" s="5"/>
      <c r="IR1215" s="5"/>
      <c r="IS1215" s="5"/>
      <c r="IT1215" s="5"/>
      <c r="IU1215" s="5"/>
      <c r="IV1215" s="5"/>
    </row>
    <row r="1217" spans="1:256" s="210" customFormat="1">
      <c r="A1217" s="122"/>
      <c r="B1217" s="116"/>
      <c r="C1217" s="117"/>
      <c r="D1217" s="118"/>
      <c r="E1217" s="119"/>
      <c r="F1217" s="120"/>
      <c r="G1217" s="121"/>
      <c r="H1217" s="6"/>
      <c r="I1217" s="40"/>
      <c r="J1217" s="41"/>
      <c r="K1217" s="42"/>
      <c r="L1217" s="38"/>
      <c r="N1217" s="39"/>
      <c r="O1217" s="39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5"/>
      <c r="BG1217" s="5"/>
      <c r="BH1217" s="5"/>
      <c r="BI1217" s="5"/>
      <c r="BJ1217" s="5"/>
      <c r="BK1217" s="5"/>
      <c r="BL1217" s="5"/>
      <c r="BM1217" s="5"/>
      <c r="BN1217" s="5"/>
      <c r="BO1217" s="5"/>
      <c r="BP1217" s="5"/>
      <c r="BQ1217" s="5"/>
      <c r="BR1217" s="5"/>
      <c r="BS1217" s="5"/>
      <c r="BT1217" s="5"/>
      <c r="BU1217" s="5"/>
      <c r="BV1217" s="5"/>
      <c r="BW1217" s="5"/>
      <c r="BX1217" s="5"/>
      <c r="BY1217" s="5"/>
      <c r="BZ1217" s="5"/>
      <c r="CA1217" s="5"/>
      <c r="CB1217" s="5"/>
      <c r="CC1217" s="5"/>
      <c r="CD1217" s="5"/>
      <c r="CE1217" s="5"/>
      <c r="CF1217" s="5"/>
      <c r="CG1217" s="5"/>
      <c r="CH1217" s="5"/>
      <c r="CI1217" s="5"/>
      <c r="CJ1217" s="5"/>
      <c r="CK1217" s="5"/>
      <c r="CL1217" s="5"/>
      <c r="CM1217" s="5"/>
      <c r="CN1217" s="5"/>
      <c r="CO1217" s="5"/>
      <c r="CP1217" s="5"/>
      <c r="CQ1217" s="5"/>
      <c r="CR1217" s="5"/>
      <c r="CS1217" s="5"/>
      <c r="CT1217" s="5"/>
      <c r="CU1217" s="5"/>
      <c r="CV1217" s="5"/>
      <c r="CW1217" s="5"/>
      <c r="CX1217" s="5"/>
      <c r="CY1217" s="5"/>
      <c r="CZ1217" s="5"/>
      <c r="DA1217" s="5"/>
      <c r="DB1217" s="5"/>
      <c r="DC1217" s="5"/>
      <c r="DD1217" s="5"/>
      <c r="DE1217" s="5"/>
      <c r="DF1217" s="5"/>
      <c r="DG1217" s="5"/>
      <c r="DH1217" s="5"/>
      <c r="DI1217" s="5"/>
      <c r="DJ1217" s="5"/>
      <c r="DK1217" s="5"/>
      <c r="DL1217" s="5"/>
      <c r="DM1217" s="5"/>
      <c r="DN1217" s="5"/>
      <c r="DO1217" s="5"/>
      <c r="DP1217" s="5"/>
      <c r="DQ1217" s="5"/>
      <c r="DR1217" s="5"/>
      <c r="DS1217" s="5"/>
      <c r="DT1217" s="5"/>
      <c r="DU1217" s="5"/>
      <c r="DV1217" s="5"/>
      <c r="DW1217" s="5"/>
      <c r="DX1217" s="5"/>
      <c r="DY1217" s="5"/>
      <c r="DZ1217" s="5"/>
      <c r="EA1217" s="5"/>
      <c r="EB1217" s="5"/>
      <c r="EC1217" s="5"/>
      <c r="ED1217" s="5"/>
      <c r="EE1217" s="5"/>
      <c r="EF1217" s="5"/>
      <c r="EG1217" s="5"/>
      <c r="EH1217" s="5"/>
      <c r="EI1217" s="5"/>
      <c r="EJ1217" s="5"/>
      <c r="EK1217" s="5"/>
      <c r="EL1217" s="5"/>
      <c r="EM1217" s="5"/>
      <c r="EN1217" s="5"/>
      <c r="EO1217" s="5"/>
      <c r="EP1217" s="5"/>
      <c r="EQ1217" s="5"/>
      <c r="ER1217" s="5"/>
      <c r="ES1217" s="5"/>
      <c r="ET1217" s="5"/>
      <c r="EU1217" s="5"/>
      <c r="EV1217" s="5"/>
      <c r="EW1217" s="5"/>
      <c r="EX1217" s="5"/>
      <c r="EY1217" s="5"/>
      <c r="EZ1217" s="5"/>
      <c r="FA1217" s="5"/>
      <c r="FB1217" s="5"/>
      <c r="FC1217" s="5"/>
      <c r="FD1217" s="5"/>
      <c r="FE1217" s="5"/>
      <c r="FF1217" s="5"/>
      <c r="FG1217" s="5"/>
      <c r="FH1217" s="5"/>
      <c r="FI1217" s="5"/>
      <c r="FJ1217" s="5"/>
      <c r="FK1217" s="5"/>
      <c r="FL1217" s="5"/>
      <c r="FM1217" s="5"/>
      <c r="FN1217" s="5"/>
      <c r="FO1217" s="5"/>
      <c r="FP1217" s="5"/>
      <c r="FQ1217" s="5"/>
      <c r="FR1217" s="5"/>
      <c r="FS1217" s="5"/>
      <c r="FT1217" s="5"/>
      <c r="FU1217" s="5"/>
      <c r="FV1217" s="5"/>
      <c r="FW1217" s="5"/>
      <c r="FX1217" s="5"/>
      <c r="FY1217" s="5"/>
      <c r="FZ1217" s="5"/>
      <c r="GA1217" s="5"/>
      <c r="GB1217" s="5"/>
      <c r="GC1217" s="5"/>
      <c r="GD1217" s="5"/>
      <c r="GE1217" s="5"/>
      <c r="GF1217" s="5"/>
      <c r="GG1217" s="5"/>
      <c r="GH1217" s="5"/>
      <c r="GI1217" s="5"/>
      <c r="GJ1217" s="5"/>
      <c r="GK1217" s="5"/>
      <c r="GL1217" s="5"/>
      <c r="GM1217" s="5"/>
      <c r="GN1217" s="5"/>
      <c r="GO1217" s="5"/>
      <c r="GP1217" s="5"/>
      <c r="GQ1217" s="5"/>
      <c r="GR1217" s="5"/>
      <c r="GS1217" s="5"/>
      <c r="GT1217" s="5"/>
      <c r="GU1217" s="5"/>
      <c r="GV1217" s="5"/>
      <c r="GW1217" s="5"/>
      <c r="GX1217" s="5"/>
      <c r="GY1217" s="5"/>
      <c r="GZ1217" s="5"/>
      <c r="HA1217" s="5"/>
      <c r="HB1217" s="5"/>
      <c r="HC1217" s="5"/>
      <c r="HD1217" s="5"/>
      <c r="HE1217" s="5"/>
      <c r="HF1217" s="5"/>
      <c r="HG1217" s="5"/>
      <c r="HH1217" s="5"/>
      <c r="HI1217" s="5"/>
      <c r="HJ1217" s="5"/>
      <c r="HK1217" s="5"/>
      <c r="HL1217" s="5"/>
      <c r="HM1217" s="5"/>
      <c r="HN1217" s="5"/>
      <c r="HO1217" s="5"/>
      <c r="HP1217" s="5"/>
      <c r="HQ1217" s="5"/>
      <c r="HR1217" s="5"/>
      <c r="HS1217" s="5"/>
      <c r="HT1217" s="5"/>
      <c r="HU1217" s="5"/>
      <c r="HV1217" s="5"/>
      <c r="HW1217" s="5"/>
      <c r="HX1217" s="5"/>
      <c r="HY1217" s="5"/>
      <c r="HZ1217" s="5"/>
      <c r="IA1217" s="5"/>
      <c r="IB1217" s="5"/>
      <c r="IC1217" s="5"/>
      <c r="ID1217" s="5"/>
      <c r="IE1217" s="5"/>
      <c r="IF1217" s="5"/>
      <c r="IG1217" s="5"/>
      <c r="IH1217" s="5"/>
      <c r="II1217" s="5"/>
      <c r="IJ1217" s="5"/>
      <c r="IK1217" s="5"/>
      <c r="IL1217" s="5"/>
      <c r="IM1217" s="5"/>
      <c r="IN1217" s="5"/>
      <c r="IO1217" s="5"/>
      <c r="IP1217" s="5"/>
      <c r="IQ1217" s="5"/>
      <c r="IR1217" s="5"/>
      <c r="IS1217" s="5"/>
      <c r="IT1217" s="5"/>
      <c r="IU1217" s="5"/>
      <c r="IV1217" s="5"/>
    </row>
    <row r="1219" spans="1:256" s="210" customFormat="1">
      <c r="A1219" s="122"/>
      <c r="B1219" s="116"/>
      <c r="C1219" s="117"/>
      <c r="D1219" s="118"/>
      <c r="E1219" s="119"/>
      <c r="F1219" s="120"/>
      <c r="G1219" s="121"/>
      <c r="H1219" s="6"/>
      <c r="I1219" s="40"/>
      <c r="J1219" s="41"/>
      <c r="K1219" s="42"/>
      <c r="L1219" s="38"/>
      <c r="N1219" s="39"/>
      <c r="O1219" s="39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5"/>
      <c r="BG1219" s="5"/>
      <c r="BH1219" s="5"/>
      <c r="BI1219" s="5"/>
      <c r="BJ1219" s="5"/>
      <c r="BK1219" s="5"/>
      <c r="BL1219" s="5"/>
      <c r="BM1219" s="5"/>
      <c r="BN1219" s="5"/>
      <c r="BO1219" s="5"/>
      <c r="BP1219" s="5"/>
      <c r="BQ1219" s="5"/>
      <c r="BR1219" s="5"/>
      <c r="BS1219" s="5"/>
      <c r="BT1219" s="5"/>
      <c r="BU1219" s="5"/>
      <c r="BV1219" s="5"/>
      <c r="BW1219" s="5"/>
      <c r="BX1219" s="5"/>
      <c r="BY1219" s="5"/>
      <c r="BZ1219" s="5"/>
      <c r="CA1219" s="5"/>
      <c r="CB1219" s="5"/>
      <c r="CC1219" s="5"/>
      <c r="CD1219" s="5"/>
      <c r="CE1219" s="5"/>
      <c r="CF1219" s="5"/>
      <c r="CG1219" s="5"/>
      <c r="CH1219" s="5"/>
      <c r="CI1219" s="5"/>
      <c r="CJ1219" s="5"/>
      <c r="CK1219" s="5"/>
      <c r="CL1219" s="5"/>
      <c r="CM1219" s="5"/>
      <c r="CN1219" s="5"/>
      <c r="CO1219" s="5"/>
      <c r="CP1219" s="5"/>
      <c r="CQ1219" s="5"/>
      <c r="CR1219" s="5"/>
      <c r="CS1219" s="5"/>
      <c r="CT1219" s="5"/>
      <c r="CU1219" s="5"/>
      <c r="CV1219" s="5"/>
      <c r="CW1219" s="5"/>
      <c r="CX1219" s="5"/>
      <c r="CY1219" s="5"/>
      <c r="CZ1219" s="5"/>
      <c r="DA1219" s="5"/>
      <c r="DB1219" s="5"/>
      <c r="DC1219" s="5"/>
      <c r="DD1219" s="5"/>
      <c r="DE1219" s="5"/>
      <c r="DF1219" s="5"/>
      <c r="DG1219" s="5"/>
      <c r="DH1219" s="5"/>
      <c r="DI1219" s="5"/>
      <c r="DJ1219" s="5"/>
      <c r="DK1219" s="5"/>
      <c r="DL1219" s="5"/>
      <c r="DM1219" s="5"/>
      <c r="DN1219" s="5"/>
      <c r="DO1219" s="5"/>
      <c r="DP1219" s="5"/>
      <c r="DQ1219" s="5"/>
      <c r="DR1219" s="5"/>
      <c r="DS1219" s="5"/>
      <c r="DT1219" s="5"/>
      <c r="DU1219" s="5"/>
      <c r="DV1219" s="5"/>
      <c r="DW1219" s="5"/>
      <c r="DX1219" s="5"/>
      <c r="DY1219" s="5"/>
      <c r="DZ1219" s="5"/>
      <c r="EA1219" s="5"/>
      <c r="EB1219" s="5"/>
      <c r="EC1219" s="5"/>
      <c r="ED1219" s="5"/>
      <c r="EE1219" s="5"/>
      <c r="EF1219" s="5"/>
      <c r="EG1219" s="5"/>
      <c r="EH1219" s="5"/>
      <c r="EI1219" s="5"/>
      <c r="EJ1219" s="5"/>
      <c r="EK1219" s="5"/>
      <c r="EL1219" s="5"/>
      <c r="EM1219" s="5"/>
      <c r="EN1219" s="5"/>
      <c r="EO1219" s="5"/>
      <c r="EP1219" s="5"/>
      <c r="EQ1219" s="5"/>
      <c r="ER1219" s="5"/>
      <c r="ES1219" s="5"/>
      <c r="ET1219" s="5"/>
      <c r="EU1219" s="5"/>
      <c r="EV1219" s="5"/>
      <c r="EW1219" s="5"/>
      <c r="EX1219" s="5"/>
      <c r="EY1219" s="5"/>
      <c r="EZ1219" s="5"/>
      <c r="FA1219" s="5"/>
      <c r="FB1219" s="5"/>
      <c r="FC1219" s="5"/>
      <c r="FD1219" s="5"/>
      <c r="FE1219" s="5"/>
      <c r="FF1219" s="5"/>
      <c r="FG1219" s="5"/>
      <c r="FH1219" s="5"/>
      <c r="FI1219" s="5"/>
      <c r="FJ1219" s="5"/>
      <c r="FK1219" s="5"/>
      <c r="FL1219" s="5"/>
      <c r="FM1219" s="5"/>
      <c r="FN1219" s="5"/>
      <c r="FO1219" s="5"/>
      <c r="FP1219" s="5"/>
      <c r="FQ1219" s="5"/>
      <c r="FR1219" s="5"/>
      <c r="FS1219" s="5"/>
      <c r="FT1219" s="5"/>
      <c r="FU1219" s="5"/>
      <c r="FV1219" s="5"/>
      <c r="FW1219" s="5"/>
      <c r="FX1219" s="5"/>
      <c r="FY1219" s="5"/>
      <c r="FZ1219" s="5"/>
      <c r="GA1219" s="5"/>
      <c r="GB1219" s="5"/>
      <c r="GC1219" s="5"/>
      <c r="GD1219" s="5"/>
      <c r="GE1219" s="5"/>
      <c r="GF1219" s="5"/>
      <c r="GG1219" s="5"/>
      <c r="GH1219" s="5"/>
      <c r="GI1219" s="5"/>
      <c r="GJ1219" s="5"/>
      <c r="GK1219" s="5"/>
      <c r="GL1219" s="5"/>
      <c r="GM1219" s="5"/>
      <c r="GN1219" s="5"/>
      <c r="GO1219" s="5"/>
      <c r="GP1219" s="5"/>
      <c r="GQ1219" s="5"/>
      <c r="GR1219" s="5"/>
      <c r="GS1219" s="5"/>
      <c r="GT1219" s="5"/>
      <c r="GU1219" s="5"/>
      <c r="GV1219" s="5"/>
      <c r="GW1219" s="5"/>
      <c r="GX1219" s="5"/>
      <c r="GY1219" s="5"/>
      <c r="GZ1219" s="5"/>
      <c r="HA1219" s="5"/>
      <c r="HB1219" s="5"/>
      <c r="HC1219" s="5"/>
      <c r="HD1219" s="5"/>
      <c r="HE1219" s="5"/>
      <c r="HF1219" s="5"/>
      <c r="HG1219" s="5"/>
      <c r="HH1219" s="5"/>
      <c r="HI1219" s="5"/>
      <c r="HJ1219" s="5"/>
      <c r="HK1219" s="5"/>
      <c r="HL1219" s="5"/>
      <c r="HM1219" s="5"/>
      <c r="HN1219" s="5"/>
      <c r="HO1219" s="5"/>
      <c r="HP1219" s="5"/>
      <c r="HQ1219" s="5"/>
      <c r="HR1219" s="5"/>
      <c r="HS1219" s="5"/>
      <c r="HT1219" s="5"/>
      <c r="HU1219" s="5"/>
      <c r="HV1219" s="5"/>
      <c r="HW1219" s="5"/>
      <c r="HX1219" s="5"/>
      <c r="HY1219" s="5"/>
      <c r="HZ1219" s="5"/>
      <c r="IA1219" s="5"/>
      <c r="IB1219" s="5"/>
      <c r="IC1219" s="5"/>
      <c r="ID1219" s="5"/>
      <c r="IE1219" s="5"/>
      <c r="IF1219" s="5"/>
      <c r="IG1219" s="5"/>
      <c r="IH1219" s="5"/>
      <c r="II1219" s="5"/>
      <c r="IJ1219" s="5"/>
      <c r="IK1219" s="5"/>
      <c r="IL1219" s="5"/>
      <c r="IM1219" s="5"/>
      <c r="IN1219" s="5"/>
      <c r="IO1219" s="5"/>
      <c r="IP1219" s="5"/>
      <c r="IQ1219" s="5"/>
      <c r="IR1219" s="5"/>
      <c r="IS1219" s="5"/>
      <c r="IT1219" s="5"/>
      <c r="IU1219" s="5"/>
      <c r="IV1219" s="5"/>
    </row>
    <row r="1221" spans="1:256" s="210" customFormat="1">
      <c r="A1221" s="122"/>
      <c r="B1221" s="116"/>
      <c r="C1221" s="117"/>
      <c r="D1221" s="118"/>
      <c r="E1221" s="119"/>
      <c r="F1221" s="120"/>
      <c r="G1221" s="121"/>
      <c r="H1221" s="6"/>
      <c r="I1221" s="40"/>
      <c r="J1221" s="41"/>
      <c r="K1221" s="42"/>
      <c r="L1221" s="38"/>
      <c r="N1221" s="39"/>
      <c r="O1221" s="39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  <c r="BG1221" s="5"/>
      <c r="BH1221" s="5"/>
      <c r="BI1221" s="5"/>
      <c r="BJ1221" s="5"/>
      <c r="BK1221" s="5"/>
      <c r="BL1221" s="5"/>
      <c r="BM1221" s="5"/>
      <c r="BN1221" s="5"/>
      <c r="BO1221" s="5"/>
      <c r="BP1221" s="5"/>
      <c r="BQ1221" s="5"/>
      <c r="BR1221" s="5"/>
      <c r="BS1221" s="5"/>
      <c r="BT1221" s="5"/>
      <c r="BU1221" s="5"/>
      <c r="BV1221" s="5"/>
      <c r="BW1221" s="5"/>
      <c r="BX1221" s="5"/>
      <c r="BY1221" s="5"/>
      <c r="BZ1221" s="5"/>
      <c r="CA1221" s="5"/>
      <c r="CB1221" s="5"/>
      <c r="CC1221" s="5"/>
      <c r="CD1221" s="5"/>
      <c r="CE1221" s="5"/>
      <c r="CF1221" s="5"/>
      <c r="CG1221" s="5"/>
      <c r="CH1221" s="5"/>
      <c r="CI1221" s="5"/>
      <c r="CJ1221" s="5"/>
      <c r="CK1221" s="5"/>
      <c r="CL1221" s="5"/>
      <c r="CM1221" s="5"/>
      <c r="CN1221" s="5"/>
      <c r="CO1221" s="5"/>
      <c r="CP1221" s="5"/>
      <c r="CQ1221" s="5"/>
      <c r="CR1221" s="5"/>
      <c r="CS1221" s="5"/>
      <c r="CT1221" s="5"/>
      <c r="CU1221" s="5"/>
      <c r="CV1221" s="5"/>
      <c r="CW1221" s="5"/>
      <c r="CX1221" s="5"/>
      <c r="CY1221" s="5"/>
      <c r="CZ1221" s="5"/>
      <c r="DA1221" s="5"/>
      <c r="DB1221" s="5"/>
      <c r="DC1221" s="5"/>
      <c r="DD1221" s="5"/>
      <c r="DE1221" s="5"/>
      <c r="DF1221" s="5"/>
      <c r="DG1221" s="5"/>
      <c r="DH1221" s="5"/>
      <c r="DI1221" s="5"/>
      <c r="DJ1221" s="5"/>
      <c r="DK1221" s="5"/>
      <c r="DL1221" s="5"/>
      <c r="DM1221" s="5"/>
      <c r="DN1221" s="5"/>
      <c r="DO1221" s="5"/>
      <c r="DP1221" s="5"/>
      <c r="DQ1221" s="5"/>
      <c r="DR1221" s="5"/>
      <c r="DS1221" s="5"/>
      <c r="DT1221" s="5"/>
      <c r="DU1221" s="5"/>
      <c r="DV1221" s="5"/>
      <c r="DW1221" s="5"/>
      <c r="DX1221" s="5"/>
      <c r="DY1221" s="5"/>
      <c r="DZ1221" s="5"/>
      <c r="EA1221" s="5"/>
      <c r="EB1221" s="5"/>
      <c r="EC1221" s="5"/>
      <c r="ED1221" s="5"/>
      <c r="EE1221" s="5"/>
      <c r="EF1221" s="5"/>
      <c r="EG1221" s="5"/>
      <c r="EH1221" s="5"/>
      <c r="EI1221" s="5"/>
      <c r="EJ1221" s="5"/>
      <c r="EK1221" s="5"/>
      <c r="EL1221" s="5"/>
      <c r="EM1221" s="5"/>
      <c r="EN1221" s="5"/>
      <c r="EO1221" s="5"/>
      <c r="EP1221" s="5"/>
      <c r="EQ1221" s="5"/>
      <c r="ER1221" s="5"/>
      <c r="ES1221" s="5"/>
      <c r="ET1221" s="5"/>
      <c r="EU1221" s="5"/>
      <c r="EV1221" s="5"/>
      <c r="EW1221" s="5"/>
      <c r="EX1221" s="5"/>
      <c r="EY1221" s="5"/>
      <c r="EZ1221" s="5"/>
      <c r="FA1221" s="5"/>
      <c r="FB1221" s="5"/>
      <c r="FC1221" s="5"/>
      <c r="FD1221" s="5"/>
      <c r="FE1221" s="5"/>
      <c r="FF1221" s="5"/>
      <c r="FG1221" s="5"/>
      <c r="FH1221" s="5"/>
      <c r="FI1221" s="5"/>
      <c r="FJ1221" s="5"/>
      <c r="FK1221" s="5"/>
      <c r="FL1221" s="5"/>
      <c r="FM1221" s="5"/>
      <c r="FN1221" s="5"/>
      <c r="FO1221" s="5"/>
      <c r="FP1221" s="5"/>
      <c r="FQ1221" s="5"/>
      <c r="FR1221" s="5"/>
      <c r="FS1221" s="5"/>
      <c r="FT1221" s="5"/>
      <c r="FU1221" s="5"/>
      <c r="FV1221" s="5"/>
      <c r="FW1221" s="5"/>
      <c r="FX1221" s="5"/>
      <c r="FY1221" s="5"/>
      <c r="FZ1221" s="5"/>
      <c r="GA1221" s="5"/>
      <c r="GB1221" s="5"/>
      <c r="GC1221" s="5"/>
      <c r="GD1221" s="5"/>
      <c r="GE1221" s="5"/>
      <c r="GF1221" s="5"/>
      <c r="GG1221" s="5"/>
      <c r="GH1221" s="5"/>
      <c r="GI1221" s="5"/>
      <c r="GJ1221" s="5"/>
      <c r="GK1221" s="5"/>
      <c r="GL1221" s="5"/>
      <c r="GM1221" s="5"/>
      <c r="GN1221" s="5"/>
      <c r="GO1221" s="5"/>
      <c r="GP1221" s="5"/>
      <c r="GQ1221" s="5"/>
      <c r="GR1221" s="5"/>
      <c r="GS1221" s="5"/>
      <c r="GT1221" s="5"/>
      <c r="GU1221" s="5"/>
      <c r="GV1221" s="5"/>
      <c r="GW1221" s="5"/>
      <c r="GX1221" s="5"/>
      <c r="GY1221" s="5"/>
      <c r="GZ1221" s="5"/>
      <c r="HA1221" s="5"/>
      <c r="HB1221" s="5"/>
      <c r="HC1221" s="5"/>
      <c r="HD1221" s="5"/>
      <c r="HE1221" s="5"/>
      <c r="HF1221" s="5"/>
      <c r="HG1221" s="5"/>
      <c r="HH1221" s="5"/>
      <c r="HI1221" s="5"/>
      <c r="HJ1221" s="5"/>
      <c r="HK1221" s="5"/>
      <c r="HL1221" s="5"/>
      <c r="HM1221" s="5"/>
      <c r="HN1221" s="5"/>
      <c r="HO1221" s="5"/>
      <c r="HP1221" s="5"/>
      <c r="HQ1221" s="5"/>
      <c r="HR1221" s="5"/>
      <c r="HS1221" s="5"/>
      <c r="HT1221" s="5"/>
      <c r="HU1221" s="5"/>
      <c r="HV1221" s="5"/>
      <c r="HW1221" s="5"/>
      <c r="HX1221" s="5"/>
      <c r="HY1221" s="5"/>
      <c r="HZ1221" s="5"/>
      <c r="IA1221" s="5"/>
      <c r="IB1221" s="5"/>
      <c r="IC1221" s="5"/>
      <c r="ID1221" s="5"/>
      <c r="IE1221" s="5"/>
      <c r="IF1221" s="5"/>
      <c r="IG1221" s="5"/>
      <c r="IH1221" s="5"/>
      <c r="II1221" s="5"/>
      <c r="IJ1221" s="5"/>
      <c r="IK1221" s="5"/>
      <c r="IL1221" s="5"/>
      <c r="IM1221" s="5"/>
      <c r="IN1221" s="5"/>
      <c r="IO1221" s="5"/>
      <c r="IP1221" s="5"/>
      <c r="IQ1221" s="5"/>
      <c r="IR1221" s="5"/>
      <c r="IS1221" s="5"/>
      <c r="IT1221" s="5"/>
      <c r="IU1221" s="5"/>
      <c r="IV1221" s="5"/>
    </row>
    <row r="1223" spans="1:256" s="210" customFormat="1">
      <c r="A1223" s="122"/>
      <c r="B1223" s="116"/>
      <c r="C1223" s="117"/>
      <c r="D1223" s="118"/>
      <c r="E1223" s="119"/>
      <c r="F1223" s="120"/>
      <c r="G1223" s="121"/>
      <c r="H1223" s="6"/>
      <c r="I1223" s="40"/>
      <c r="J1223" s="41"/>
      <c r="K1223" s="42"/>
      <c r="L1223" s="38"/>
      <c r="N1223" s="39"/>
      <c r="O1223" s="39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5"/>
      <c r="BG1223" s="5"/>
      <c r="BH1223" s="5"/>
      <c r="BI1223" s="5"/>
      <c r="BJ1223" s="5"/>
      <c r="BK1223" s="5"/>
      <c r="BL1223" s="5"/>
      <c r="BM1223" s="5"/>
      <c r="BN1223" s="5"/>
      <c r="BO1223" s="5"/>
      <c r="BP1223" s="5"/>
      <c r="BQ1223" s="5"/>
      <c r="BR1223" s="5"/>
      <c r="BS1223" s="5"/>
      <c r="BT1223" s="5"/>
      <c r="BU1223" s="5"/>
      <c r="BV1223" s="5"/>
      <c r="BW1223" s="5"/>
      <c r="BX1223" s="5"/>
      <c r="BY1223" s="5"/>
      <c r="BZ1223" s="5"/>
      <c r="CA1223" s="5"/>
      <c r="CB1223" s="5"/>
      <c r="CC1223" s="5"/>
      <c r="CD1223" s="5"/>
      <c r="CE1223" s="5"/>
      <c r="CF1223" s="5"/>
      <c r="CG1223" s="5"/>
      <c r="CH1223" s="5"/>
      <c r="CI1223" s="5"/>
      <c r="CJ1223" s="5"/>
      <c r="CK1223" s="5"/>
      <c r="CL1223" s="5"/>
      <c r="CM1223" s="5"/>
      <c r="CN1223" s="5"/>
      <c r="CO1223" s="5"/>
      <c r="CP1223" s="5"/>
      <c r="CQ1223" s="5"/>
      <c r="CR1223" s="5"/>
      <c r="CS1223" s="5"/>
      <c r="CT1223" s="5"/>
      <c r="CU1223" s="5"/>
      <c r="CV1223" s="5"/>
      <c r="CW1223" s="5"/>
      <c r="CX1223" s="5"/>
      <c r="CY1223" s="5"/>
      <c r="CZ1223" s="5"/>
      <c r="DA1223" s="5"/>
      <c r="DB1223" s="5"/>
      <c r="DC1223" s="5"/>
      <c r="DD1223" s="5"/>
      <c r="DE1223" s="5"/>
      <c r="DF1223" s="5"/>
      <c r="DG1223" s="5"/>
      <c r="DH1223" s="5"/>
      <c r="DI1223" s="5"/>
      <c r="DJ1223" s="5"/>
      <c r="DK1223" s="5"/>
      <c r="DL1223" s="5"/>
      <c r="DM1223" s="5"/>
      <c r="DN1223" s="5"/>
      <c r="DO1223" s="5"/>
      <c r="DP1223" s="5"/>
      <c r="DQ1223" s="5"/>
      <c r="DR1223" s="5"/>
      <c r="DS1223" s="5"/>
      <c r="DT1223" s="5"/>
      <c r="DU1223" s="5"/>
      <c r="DV1223" s="5"/>
      <c r="DW1223" s="5"/>
      <c r="DX1223" s="5"/>
      <c r="DY1223" s="5"/>
      <c r="DZ1223" s="5"/>
      <c r="EA1223" s="5"/>
      <c r="EB1223" s="5"/>
      <c r="EC1223" s="5"/>
      <c r="ED1223" s="5"/>
      <c r="EE1223" s="5"/>
      <c r="EF1223" s="5"/>
      <c r="EG1223" s="5"/>
      <c r="EH1223" s="5"/>
      <c r="EI1223" s="5"/>
      <c r="EJ1223" s="5"/>
      <c r="EK1223" s="5"/>
      <c r="EL1223" s="5"/>
      <c r="EM1223" s="5"/>
      <c r="EN1223" s="5"/>
      <c r="EO1223" s="5"/>
      <c r="EP1223" s="5"/>
      <c r="EQ1223" s="5"/>
      <c r="ER1223" s="5"/>
      <c r="ES1223" s="5"/>
      <c r="ET1223" s="5"/>
      <c r="EU1223" s="5"/>
      <c r="EV1223" s="5"/>
      <c r="EW1223" s="5"/>
      <c r="EX1223" s="5"/>
      <c r="EY1223" s="5"/>
      <c r="EZ1223" s="5"/>
      <c r="FA1223" s="5"/>
      <c r="FB1223" s="5"/>
      <c r="FC1223" s="5"/>
      <c r="FD1223" s="5"/>
      <c r="FE1223" s="5"/>
      <c r="FF1223" s="5"/>
      <c r="FG1223" s="5"/>
      <c r="FH1223" s="5"/>
      <c r="FI1223" s="5"/>
      <c r="FJ1223" s="5"/>
      <c r="FK1223" s="5"/>
      <c r="FL1223" s="5"/>
      <c r="FM1223" s="5"/>
      <c r="FN1223" s="5"/>
      <c r="FO1223" s="5"/>
      <c r="FP1223" s="5"/>
      <c r="FQ1223" s="5"/>
      <c r="FR1223" s="5"/>
      <c r="FS1223" s="5"/>
      <c r="FT1223" s="5"/>
      <c r="FU1223" s="5"/>
      <c r="FV1223" s="5"/>
      <c r="FW1223" s="5"/>
      <c r="FX1223" s="5"/>
      <c r="FY1223" s="5"/>
      <c r="FZ1223" s="5"/>
      <c r="GA1223" s="5"/>
      <c r="GB1223" s="5"/>
      <c r="GC1223" s="5"/>
      <c r="GD1223" s="5"/>
      <c r="GE1223" s="5"/>
      <c r="GF1223" s="5"/>
      <c r="GG1223" s="5"/>
      <c r="GH1223" s="5"/>
      <c r="GI1223" s="5"/>
      <c r="GJ1223" s="5"/>
      <c r="GK1223" s="5"/>
      <c r="GL1223" s="5"/>
      <c r="GM1223" s="5"/>
      <c r="GN1223" s="5"/>
      <c r="GO1223" s="5"/>
      <c r="GP1223" s="5"/>
      <c r="GQ1223" s="5"/>
      <c r="GR1223" s="5"/>
      <c r="GS1223" s="5"/>
      <c r="GT1223" s="5"/>
      <c r="GU1223" s="5"/>
      <c r="GV1223" s="5"/>
      <c r="GW1223" s="5"/>
      <c r="GX1223" s="5"/>
      <c r="GY1223" s="5"/>
      <c r="GZ1223" s="5"/>
      <c r="HA1223" s="5"/>
      <c r="HB1223" s="5"/>
      <c r="HC1223" s="5"/>
      <c r="HD1223" s="5"/>
      <c r="HE1223" s="5"/>
      <c r="HF1223" s="5"/>
      <c r="HG1223" s="5"/>
      <c r="HH1223" s="5"/>
      <c r="HI1223" s="5"/>
      <c r="HJ1223" s="5"/>
      <c r="HK1223" s="5"/>
      <c r="HL1223" s="5"/>
      <c r="HM1223" s="5"/>
      <c r="HN1223" s="5"/>
      <c r="HO1223" s="5"/>
      <c r="HP1223" s="5"/>
      <c r="HQ1223" s="5"/>
      <c r="HR1223" s="5"/>
      <c r="HS1223" s="5"/>
      <c r="HT1223" s="5"/>
      <c r="HU1223" s="5"/>
      <c r="HV1223" s="5"/>
      <c r="HW1223" s="5"/>
      <c r="HX1223" s="5"/>
      <c r="HY1223" s="5"/>
      <c r="HZ1223" s="5"/>
      <c r="IA1223" s="5"/>
      <c r="IB1223" s="5"/>
      <c r="IC1223" s="5"/>
      <c r="ID1223" s="5"/>
      <c r="IE1223" s="5"/>
      <c r="IF1223" s="5"/>
      <c r="IG1223" s="5"/>
      <c r="IH1223" s="5"/>
      <c r="II1223" s="5"/>
      <c r="IJ1223" s="5"/>
      <c r="IK1223" s="5"/>
      <c r="IL1223" s="5"/>
      <c r="IM1223" s="5"/>
      <c r="IN1223" s="5"/>
      <c r="IO1223" s="5"/>
      <c r="IP1223" s="5"/>
      <c r="IQ1223" s="5"/>
      <c r="IR1223" s="5"/>
      <c r="IS1223" s="5"/>
      <c r="IT1223" s="5"/>
      <c r="IU1223" s="5"/>
      <c r="IV1223" s="5"/>
    </row>
    <row r="1225" spans="1:256" s="210" customFormat="1">
      <c r="A1225" s="122"/>
      <c r="B1225" s="116"/>
      <c r="C1225" s="117"/>
      <c r="D1225" s="118"/>
      <c r="E1225" s="119"/>
      <c r="F1225" s="120"/>
      <c r="G1225" s="121"/>
      <c r="H1225" s="6"/>
      <c r="I1225" s="40"/>
      <c r="J1225" s="41"/>
      <c r="K1225" s="42"/>
      <c r="L1225" s="38"/>
      <c r="N1225" s="39"/>
      <c r="O1225" s="39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5"/>
      <c r="BG1225" s="5"/>
      <c r="BH1225" s="5"/>
      <c r="BI1225" s="5"/>
      <c r="BJ1225" s="5"/>
      <c r="BK1225" s="5"/>
      <c r="BL1225" s="5"/>
      <c r="BM1225" s="5"/>
      <c r="BN1225" s="5"/>
      <c r="BO1225" s="5"/>
      <c r="BP1225" s="5"/>
      <c r="BQ1225" s="5"/>
      <c r="BR1225" s="5"/>
      <c r="BS1225" s="5"/>
      <c r="BT1225" s="5"/>
      <c r="BU1225" s="5"/>
      <c r="BV1225" s="5"/>
      <c r="BW1225" s="5"/>
      <c r="BX1225" s="5"/>
      <c r="BY1225" s="5"/>
      <c r="BZ1225" s="5"/>
      <c r="CA1225" s="5"/>
      <c r="CB1225" s="5"/>
      <c r="CC1225" s="5"/>
      <c r="CD1225" s="5"/>
      <c r="CE1225" s="5"/>
      <c r="CF1225" s="5"/>
      <c r="CG1225" s="5"/>
      <c r="CH1225" s="5"/>
      <c r="CI1225" s="5"/>
      <c r="CJ1225" s="5"/>
      <c r="CK1225" s="5"/>
      <c r="CL1225" s="5"/>
      <c r="CM1225" s="5"/>
      <c r="CN1225" s="5"/>
      <c r="CO1225" s="5"/>
      <c r="CP1225" s="5"/>
      <c r="CQ1225" s="5"/>
      <c r="CR1225" s="5"/>
      <c r="CS1225" s="5"/>
      <c r="CT1225" s="5"/>
      <c r="CU1225" s="5"/>
      <c r="CV1225" s="5"/>
      <c r="CW1225" s="5"/>
      <c r="CX1225" s="5"/>
      <c r="CY1225" s="5"/>
      <c r="CZ1225" s="5"/>
      <c r="DA1225" s="5"/>
      <c r="DB1225" s="5"/>
      <c r="DC1225" s="5"/>
      <c r="DD1225" s="5"/>
      <c r="DE1225" s="5"/>
      <c r="DF1225" s="5"/>
      <c r="DG1225" s="5"/>
      <c r="DH1225" s="5"/>
      <c r="DI1225" s="5"/>
      <c r="DJ1225" s="5"/>
      <c r="DK1225" s="5"/>
      <c r="DL1225" s="5"/>
      <c r="DM1225" s="5"/>
      <c r="DN1225" s="5"/>
      <c r="DO1225" s="5"/>
      <c r="DP1225" s="5"/>
      <c r="DQ1225" s="5"/>
      <c r="DR1225" s="5"/>
      <c r="DS1225" s="5"/>
      <c r="DT1225" s="5"/>
      <c r="DU1225" s="5"/>
      <c r="DV1225" s="5"/>
      <c r="DW1225" s="5"/>
      <c r="DX1225" s="5"/>
      <c r="DY1225" s="5"/>
      <c r="DZ1225" s="5"/>
      <c r="EA1225" s="5"/>
      <c r="EB1225" s="5"/>
      <c r="EC1225" s="5"/>
      <c r="ED1225" s="5"/>
      <c r="EE1225" s="5"/>
      <c r="EF1225" s="5"/>
      <c r="EG1225" s="5"/>
      <c r="EH1225" s="5"/>
      <c r="EI1225" s="5"/>
      <c r="EJ1225" s="5"/>
      <c r="EK1225" s="5"/>
      <c r="EL1225" s="5"/>
      <c r="EM1225" s="5"/>
      <c r="EN1225" s="5"/>
      <c r="EO1225" s="5"/>
      <c r="EP1225" s="5"/>
      <c r="EQ1225" s="5"/>
      <c r="ER1225" s="5"/>
      <c r="ES1225" s="5"/>
      <c r="ET1225" s="5"/>
      <c r="EU1225" s="5"/>
      <c r="EV1225" s="5"/>
      <c r="EW1225" s="5"/>
      <c r="EX1225" s="5"/>
      <c r="EY1225" s="5"/>
      <c r="EZ1225" s="5"/>
      <c r="FA1225" s="5"/>
      <c r="FB1225" s="5"/>
      <c r="FC1225" s="5"/>
      <c r="FD1225" s="5"/>
      <c r="FE1225" s="5"/>
      <c r="FF1225" s="5"/>
      <c r="FG1225" s="5"/>
      <c r="FH1225" s="5"/>
      <c r="FI1225" s="5"/>
      <c r="FJ1225" s="5"/>
      <c r="FK1225" s="5"/>
      <c r="FL1225" s="5"/>
      <c r="FM1225" s="5"/>
      <c r="FN1225" s="5"/>
      <c r="FO1225" s="5"/>
      <c r="FP1225" s="5"/>
      <c r="FQ1225" s="5"/>
      <c r="FR1225" s="5"/>
      <c r="FS1225" s="5"/>
      <c r="FT1225" s="5"/>
      <c r="FU1225" s="5"/>
      <c r="FV1225" s="5"/>
      <c r="FW1225" s="5"/>
      <c r="FX1225" s="5"/>
      <c r="FY1225" s="5"/>
      <c r="FZ1225" s="5"/>
      <c r="GA1225" s="5"/>
      <c r="GB1225" s="5"/>
      <c r="GC1225" s="5"/>
      <c r="GD1225" s="5"/>
      <c r="GE1225" s="5"/>
      <c r="GF1225" s="5"/>
      <c r="GG1225" s="5"/>
      <c r="GH1225" s="5"/>
      <c r="GI1225" s="5"/>
      <c r="GJ1225" s="5"/>
      <c r="GK1225" s="5"/>
      <c r="GL1225" s="5"/>
      <c r="GM1225" s="5"/>
      <c r="GN1225" s="5"/>
      <c r="GO1225" s="5"/>
      <c r="GP1225" s="5"/>
      <c r="GQ1225" s="5"/>
      <c r="GR1225" s="5"/>
      <c r="GS1225" s="5"/>
      <c r="GT1225" s="5"/>
      <c r="GU1225" s="5"/>
      <c r="GV1225" s="5"/>
      <c r="GW1225" s="5"/>
      <c r="GX1225" s="5"/>
      <c r="GY1225" s="5"/>
      <c r="GZ1225" s="5"/>
      <c r="HA1225" s="5"/>
      <c r="HB1225" s="5"/>
      <c r="HC1225" s="5"/>
      <c r="HD1225" s="5"/>
      <c r="HE1225" s="5"/>
      <c r="HF1225" s="5"/>
      <c r="HG1225" s="5"/>
      <c r="HH1225" s="5"/>
      <c r="HI1225" s="5"/>
      <c r="HJ1225" s="5"/>
      <c r="HK1225" s="5"/>
      <c r="HL1225" s="5"/>
      <c r="HM1225" s="5"/>
      <c r="HN1225" s="5"/>
      <c r="HO1225" s="5"/>
      <c r="HP1225" s="5"/>
      <c r="HQ1225" s="5"/>
      <c r="HR1225" s="5"/>
      <c r="HS1225" s="5"/>
      <c r="HT1225" s="5"/>
      <c r="HU1225" s="5"/>
      <c r="HV1225" s="5"/>
      <c r="HW1225" s="5"/>
      <c r="HX1225" s="5"/>
      <c r="HY1225" s="5"/>
      <c r="HZ1225" s="5"/>
      <c r="IA1225" s="5"/>
      <c r="IB1225" s="5"/>
      <c r="IC1225" s="5"/>
      <c r="ID1225" s="5"/>
      <c r="IE1225" s="5"/>
      <c r="IF1225" s="5"/>
      <c r="IG1225" s="5"/>
      <c r="IH1225" s="5"/>
      <c r="II1225" s="5"/>
      <c r="IJ1225" s="5"/>
      <c r="IK1225" s="5"/>
      <c r="IL1225" s="5"/>
      <c r="IM1225" s="5"/>
      <c r="IN1225" s="5"/>
      <c r="IO1225" s="5"/>
      <c r="IP1225" s="5"/>
      <c r="IQ1225" s="5"/>
      <c r="IR1225" s="5"/>
      <c r="IS1225" s="5"/>
      <c r="IT1225" s="5"/>
      <c r="IU1225" s="5"/>
      <c r="IV1225" s="5"/>
    </row>
    <row r="1226" spans="1:256" s="210" customFormat="1">
      <c r="A1226" s="122"/>
      <c r="B1226" s="116"/>
      <c r="C1226" s="117"/>
      <c r="D1226" s="118"/>
      <c r="E1226" s="119"/>
      <c r="F1226" s="120"/>
      <c r="G1226" s="121"/>
      <c r="H1226" s="6"/>
      <c r="I1226" s="40"/>
      <c r="J1226" s="41"/>
      <c r="K1226" s="42"/>
      <c r="L1226" s="38"/>
      <c r="N1226" s="39"/>
      <c r="O1226" s="39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5"/>
      <c r="DW1226" s="5"/>
      <c r="DX1226" s="5"/>
      <c r="DY1226" s="5"/>
      <c r="DZ1226" s="5"/>
      <c r="EA1226" s="5"/>
      <c r="EB1226" s="5"/>
      <c r="EC1226" s="5"/>
      <c r="ED1226" s="5"/>
      <c r="EE1226" s="5"/>
      <c r="EF1226" s="5"/>
      <c r="EG1226" s="5"/>
      <c r="EH1226" s="5"/>
      <c r="EI1226" s="5"/>
      <c r="EJ1226" s="5"/>
      <c r="EK1226" s="5"/>
      <c r="EL1226" s="5"/>
      <c r="EM1226" s="5"/>
      <c r="EN1226" s="5"/>
      <c r="EO1226" s="5"/>
      <c r="EP1226" s="5"/>
      <c r="EQ1226" s="5"/>
      <c r="ER1226" s="5"/>
      <c r="ES1226" s="5"/>
      <c r="ET1226" s="5"/>
      <c r="EU1226" s="5"/>
      <c r="EV1226" s="5"/>
      <c r="EW1226" s="5"/>
      <c r="EX1226" s="5"/>
      <c r="EY1226" s="5"/>
      <c r="EZ1226" s="5"/>
      <c r="FA1226" s="5"/>
      <c r="FB1226" s="5"/>
      <c r="FC1226" s="5"/>
      <c r="FD1226" s="5"/>
      <c r="FE1226" s="5"/>
      <c r="FF1226" s="5"/>
      <c r="FG1226" s="5"/>
      <c r="FH1226" s="5"/>
      <c r="FI1226" s="5"/>
      <c r="FJ1226" s="5"/>
      <c r="FK1226" s="5"/>
      <c r="FL1226" s="5"/>
      <c r="FM1226" s="5"/>
      <c r="FN1226" s="5"/>
      <c r="FO1226" s="5"/>
      <c r="FP1226" s="5"/>
      <c r="FQ1226" s="5"/>
      <c r="FR1226" s="5"/>
      <c r="FS1226" s="5"/>
      <c r="FT1226" s="5"/>
      <c r="FU1226" s="5"/>
      <c r="FV1226" s="5"/>
      <c r="FW1226" s="5"/>
      <c r="FX1226" s="5"/>
      <c r="FY1226" s="5"/>
      <c r="FZ1226" s="5"/>
      <c r="GA1226" s="5"/>
      <c r="GB1226" s="5"/>
      <c r="GC1226" s="5"/>
      <c r="GD1226" s="5"/>
      <c r="GE1226" s="5"/>
      <c r="GF1226" s="5"/>
      <c r="GG1226" s="5"/>
      <c r="GH1226" s="5"/>
      <c r="GI1226" s="5"/>
      <c r="GJ1226" s="5"/>
      <c r="GK1226" s="5"/>
      <c r="GL1226" s="5"/>
      <c r="GM1226" s="5"/>
      <c r="GN1226" s="5"/>
      <c r="GO1226" s="5"/>
      <c r="GP1226" s="5"/>
      <c r="GQ1226" s="5"/>
      <c r="GR1226" s="5"/>
      <c r="GS1226" s="5"/>
      <c r="GT1226" s="5"/>
      <c r="GU1226" s="5"/>
      <c r="GV1226" s="5"/>
      <c r="GW1226" s="5"/>
      <c r="GX1226" s="5"/>
      <c r="GY1226" s="5"/>
      <c r="GZ1226" s="5"/>
      <c r="HA1226" s="5"/>
      <c r="HB1226" s="5"/>
      <c r="HC1226" s="5"/>
      <c r="HD1226" s="5"/>
      <c r="HE1226" s="5"/>
      <c r="HF1226" s="5"/>
      <c r="HG1226" s="5"/>
      <c r="HH1226" s="5"/>
      <c r="HI1226" s="5"/>
      <c r="HJ1226" s="5"/>
      <c r="HK1226" s="5"/>
      <c r="HL1226" s="5"/>
      <c r="HM1226" s="5"/>
      <c r="HN1226" s="5"/>
      <c r="HO1226" s="5"/>
      <c r="HP1226" s="5"/>
      <c r="HQ1226" s="5"/>
      <c r="HR1226" s="5"/>
      <c r="HS1226" s="5"/>
      <c r="HT1226" s="5"/>
      <c r="HU1226" s="5"/>
      <c r="HV1226" s="5"/>
      <c r="HW1226" s="5"/>
      <c r="HX1226" s="5"/>
      <c r="HY1226" s="5"/>
      <c r="HZ1226" s="5"/>
      <c r="IA1226" s="5"/>
      <c r="IB1226" s="5"/>
      <c r="IC1226" s="5"/>
      <c r="ID1226" s="5"/>
      <c r="IE1226" s="5"/>
      <c r="IF1226" s="5"/>
      <c r="IG1226" s="5"/>
      <c r="IH1226" s="5"/>
      <c r="II1226" s="5"/>
      <c r="IJ1226" s="5"/>
      <c r="IK1226" s="5"/>
      <c r="IL1226" s="5"/>
      <c r="IM1226" s="5"/>
      <c r="IN1226" s="5"/>
      <c r="IO1226" s="5"/>
      <c r="IP1226" s="5"/>
      <c r="IQ1226" s="5"/>
      <c r="IR1226" s="5"/>
      <c r="IS1226" s="5"/>
      <c r="IT1226" s="5"/>
      <c r="IU1226" s="5"/>
      <c r="IV1226" s="5"/>
    </row>
    <row r="1228" spans="1:256" s="210" customFormat="1">
      <c r="A1228" s="122"/>
      <c r="B1228" s="116"/>
      <c r="C1228" s="117"/>
      <c r="D1228" s="118"/>
      <c r="E1228" s="119"/>
      <c r="F1228" s="120"/>
      <c r="G1228" s="121"/>
      <c r="H1228" s="6"/>
      <c r="I1228" s="40"/>
      <c r="J1228" s="41"/>
      <c r="K1228" s="42"/>
      <c r="L1228" s="38"/>
      <c r="N1228" s="39"/>
      <c r="O1228" s="39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5"/>
      <c r="BG1228" s="5"/>
      <c r="BH1228" s="5"/>
      <c r="BI1228" s="5"/>
      <c r="BJ1228" s="5"/>
      <c r="BK1228" s="5"/>
      <c r="BL1228" s="5"/>
      <c r="BM1228" s="5"/>
      <c r="BN1228" s="5"/>
      <c r="BO1228" s="5"/>
      <c r="BP1228" s="5"/>
      <c r="BQ1228" s="5"/>
      <c r="BR1228" s="5"/>
      <c r="BS1228" s="5"/>
      <c r="BT1228" s="5"/>
      <c r="BU1228" s="5"/>
      <c r="BV1228" s="5"/>
      <c r="BW1228" s="5"/>
      <c r="BX1228" s="5"/>
      <c r="BY1228" s="5"/>
      <c r="BZ1228" s="5"/>
      <c r="CA1228" s="5"/>
      <c r="CB1228" s="5"/>
      <c r="CC1228" s="5"/>
      <c r="CD1228" s="5"/>
      <c r="CE1228" s="5"/>
      <c r="CF1228" s="5"/>
      <c r="CG1228" s="5"/>
      <c r="CH1228" s="5"/>
      <c r="CI1228" s="5"/>
      <c r="CJ1228" s="5"/>
      <c r="CK1228" s="5"/>
      <c r="CL1228" s="5"/>
      <c r="CM1228" s="5"/>
      <c r="CN1228" s="5"/>
      <c r="CO1228" s="5"/>
      <c r="CP1228" s="5"/>
      <c r="CQ1228" s="5"/>
      <c r="CR1228" s="5"/>
      <c r="CS1228" s="5"/>
      <c r="CT1228" s="5"/>
      <c r="CU1228" s="5"/>
      <c r="CV1228" s="5"/>
      <c r="CW1228" s="5"/>
      <c r="CX1228" s="5"/>
      <c r="CY1228" s="5"/>
      <c r="CZ1228" s="5"/>
      <c r="DA1228" s="5"/>
      <c r="DB1228" s="5"/>
      <c r="DC1228" s="5"/>
      <c r="DD1228" s="5"/>
      <c r="DE1228" s="5"/>
      <c r="DF1228" s="5"/>
      <c r="DG1228" s="5"/>
      <c r="DH1228" s="5"/>
      <c r="DI1228" s="5"/>
      <c r="DJ1228" s="5"/>
      <c r="DK1228" s="5"/>
      <c r="DL1228" s="5"/>
      <c r="DM1228" s="5"/>
      <c r="DN1228" s="5"/>
      <c r="DO1228" s="5"/>
      <c r="DP1228" s="5"/>
      <c r="DQ1228" s="5"/>
      <c r="DR1228" s="5"/>
      <c r="DS1228" s="5"/>
      <c r="DT1228" s="5"/>
      <c r="DU1228" s="5"/>
      <c r="DV1228" s="5"/>
      <c r="DW1228" s="5"/>
      <c r="DX1228" s="5"/>
      <c r="DY1228" s="5"/>
      <c r="DZ1228" s="5"/>
      <c r="EA1228" s="5"/>
      <c r="EB1228" s="5"/>
      <c r="EC1228" s="5"/>
      <c r="ED1228" s="5"/>
      <c r="EE1228" s="5"/>
      <c r="EF1228" s="5"/>
      <c r="EG1228" s="5"/>
      <c r="EH1228" s="5"/>
      <c r="EI1228" s="5"/>
      <c r="EJ1228" s="5"/>
      <c r="EK1228" s="5"/>
      <c r="EL1228" s="5"/>
      <c r="EM1228" s="5"/>
      <c r="EN1228" s="5"/>
      <c r="EO1228" s="5"/>
      <c r="EP1228" s="5"/>
      <c r="EQ1228" s="5"/>
      <c r="ER1228" s="5"/>
      <c r="ES1228" s="5"/>
      <c r="ET1228" s="5"/>
      <c r="EU1228" s="5"/>
      <c r="EV1228" s="5"/>
      <c r="EW1228" s="5"/>
      <c r="EX1228" s="5"/>
      <c r="EY1228" s="5"/>
      <c r="EZ1228" s="5"/>
      <c r="FA1228" s="5"/>
      <c r="FB1228" s="5"/>
      <c r="FC1228" s="5"/>
      <c r="FD1228" s="5"/>
      <c r="FE1228" s="5"/>
      <c r="FF1228" s="5"/>
      <c r="FG1228" s="5"/>
      <c r="FH1228" s="5"/>
      <c r="FI1228" s="5"/>
      <c r="FJ1228" s="5"/>
      <c r="FK1228" s="5"/>
      <c r="FL1228" s="5"/>
      <c r="FM1228" s="5"/>
      <c r="FN1228" s="5"/>
      <c r="FO1228" s="5"/>
      <c r="FP1228" s="5"/>
      <c r="FQ1228" s="5"/>
      <c r="FR1228" s="5"/>
      <c r="FS1228" s="5"/>
      <c r="FT1228" s="5"/>
      <c r="FU1228" s="5"/>
      <c r="FV1228" s="5"/>
      <c r="FW1228" s="5"/>
      <c r="FX1228" s="5"/>
      <c r="FY1228" s="5"/>
      <c r="FZ1228" s="5"/>
      <c r="GA1228" s="5"/>
      <c r="GB1228" s="5"/>
      <c r="GC1228" s="5"/>
      <c r="GD1228" s="5"/>
      <c r="GE1228" s="5"/>
      <c r="GF1228" s="5"/>
      <c r="GG1228" s="5"/>
      <c r="GH1228" s="5"/>
      <c r="GI1228" s="5"/>
      <c r="GJ1228" s="5"/>
      <c r="GK1228" s="5"/>
      <c r="GL1228" s="5"/>
      <c r="GM1228" s="5"/>
      <c r="GN1228" s="5"/>
      <c r="GO1228" s="5"/>
      <c r="GP1228" s="5"/>
      <c r="GQ1228" s="5"/>
      <c r="GR1228" s="5"/>
      <c r="GS1228" s="5"/>
      <c r="GT1228" s="5"/>
      <c r="GU1228" s="5"/>
      <c r="GV1228" s="5"/>
      <c r="GW1228" s="5"/>
      <c r="GX1228" s="5"/>
      <c r="GY1228" s="5"/>
      <c r="GZ1228" s="5"/>
      <c r="HA1228" s="5"/>
      <c r="HB1228" s="5"/>
      <c r="HC1228" s="5"/>
      <c r="HD1228" s="5"/>
      <c r="HE1228" s="5"/>
      <c r="HF1228" s="5"/>
      <c r="HG1228" s="5"/>
      <c r="HH1228" s="5"/>
      <c r="HI1228" s="5"/>
      <c r="HJ1228" s="5"/>
      <c r="HK1228" s="5"/>
      <c r="HL1228" s="5"/>
      <c r="HM1228" s="5"/>
      <c r="HN1228" s="5"/>
      <c r="HO1228" s="5"/>
      <c r="HP1228" s="5"/>
      <c r="HQ1228" s="5"/>
      <c r="HR1228" s="5"/>
      <c r="HS1228" s="5"/>
      <c r="HT1228" s="5"/>
      <c r="HU1228" s="5"/>
      <c r="HV1228" s="5"/>
      <c r="HW1228" s="5"/>
      <c r="HX1228" s="5"/>
      <c r="HY1228" s="5"/>
      <c r="HZ1228" s="5"/>
      <c r="IA1228" s="5"/>
      <c r="IB1228" s="5"/>
      <c r="IC1228" s="5"/>
      <c r="ID1228" s="5"/>
      <c r="IE1228" s="5"/>
      <c r="IF1228" s="5"/>
      <c r="IG1228" s="5"/>
      <c r="IH1228" s="5"/>
      <c r="II1228" s="5"/>
      <c r="IJ1228" s="5"/>
      <c r="IK1228" s="5"/>
      <c r="IL1228" s="5"/>
      <c r="IM1228" s="5"/>
      <c r="IN1228" s="5"/>
      <c r="IO1228" s="5"/>
      <c r="IP1228" s="5"/>
      <c r="IQ1228" s="5"/>
      <c r="IR1228" s="5"/>
      <c r="IS1228" s="5"/>
      <c r="IT1228" s="5"/>
      <c r="IU1228" s="5"/>
      <c r="IV1228" s="5"/>
    </row>
    <row r="1230" spans="1:256" s="210" customFormat="1">
      <c r="A1230" s="122"/>
      <c r="B1230" s="116"/>
      <c r="C1230" s="117"/>
      <c r="D1230" s="118"/>
      <c r="E1230" s="119"/>
      <c r="F1230" s="120"/>
      <c r="G1230" s="121"/>
      <c r="H1230" s="6"/>
      <c r="I1230" s="40"/>
      <c r="J1230" s="41"/>
      <c r="K1230" s="42"/>
      <c r="L1230" s="38"/>
      <c r="N1230" s="39"/>
      <c r="O1230" s="39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5"/>
      <c r="DW1230" s="5"/>
      <c r="DX1230" s="5"/>
      <c r="DY1230" s="5"/>
      <c r="DZ1230" s="5"/>
      <c r="EA1230" s="5"/>
      <c r="EB1230" s="5"/>
      <c r="EC1230" s="5"/>
      <c r="ED1230" s="5"/>
      <c r="EE1230" s="5"/>
      <c r="EF1230" s="5"/>
      <c r="EG1230" s="5"/>
      <c r="EH1230" s="5"/>
      <c r="EI1230" s="5"/>
      <c r="EJ1230" s="5"/>
      <c r="EK1230" s="5"/>
      <c r="EL1230" s="5"/>
      <c r="EM1230" s="5"/>
      <c r="EN1230" s="5"/>
      <c r="EO1230" s="5"/>
      <c r="EP1230" s="5"/>
      <c r="EQ1230" s="5"/>
      <c r="ER1230" s="5"/>
      <c r="ES1230" s="5"/>
      <c r="ET1230" s="5"/>
      <c r="EU1230" s="5"/>
      <c r="EV1230" s="5"/>
      <c r="EW1230" s="5"/>
      <c r="EX1230" s="5"/>
      <c r="EY1230" s="5"/>
      <c r="EZ1230" s="5"/>
      <c r="FA1230" s="5"/>
      <c r="FB1230" s="5"/>
      <c r="FC1230" s="5"/>
      <c r="FD1230" s="5"/>
      <c r="FE1230" s="5"/>
      <c r="FF1230" s="5"/>
      <c r="FG1230" s="5"/>
      <c r="FH1230" s="5"/>
      <c r="FI1230" s="5"/>
      <c r="FJ1230" s="5"/>
      <c r="FK1230" s="5"/>
      <c r="FL1230" s="5"/>
      <c r="FM1230" s="5"/>
      <c r="FN1230" s="5"/>
      <c r="FO1230" s="5"/>
      <c r="FP1230" s="5"/>
      <c r="FQ1230" s="5"/>
      <c r="FR1230" s="5"/>
      <c r="FS1230" s="5"/>
      <c r="FT1230" s="5"/>
      <c r="FU1230" s="5"/>
      <c r="FV1230" s="5"/>
      <c r="FW1230" s="5"/>
      <c r="FX1230" s="5"/>
      <c r="FY1230" s="5"/>
      <c r="FZ1230" s="5"/>
      <c r="GA1230" s="5"/>
      <c r="GB1230" s="5"/>
      <c r="GC1230" s="5"/>
      <c r="GD1230" s="5"/>
      <c r="GE1230" s="5"/>
      <c r="GF1230" s="5"/>
      <c r="GG1230" s="5"/>
      <c r="GH1230" s="5"/>
      <c r="GI1230" s="5"/>
      <c r="GJ1230" s="5"/>
      <c r="GK1230" s="5"/>
      <c r="GL1230" s="5"/>
      <c r="GM1230" s="5"/>
      <c r="GN1230" s="5"/>
      <c r="GO1230" s="5"/>
      <c r="GP1230" s="5"/>
      <c r="GQ1230" s="5"/>
      <c r="GR1230" s="5"/>
      <c r="GS1230" s="5"/>
      <c r="GT1230" s="5"/>
      <c r="GU1230" s="5"/>
      <c r="GV1230" s="5"/>
      <c r="GW1230" s="5"/>
      <c r="GX1230" s="5"/>
      <c r="GY1230" s="5"/>
      <c r="GZ1230" s="5"/>
      <c r="HA1230" s="5"/>
      <c r="HB1230" s="5"/>
      <c r="HC1230" s="5"/>
      <c r="HD1230" s="5"/>
      <c r="HE1230" s="5"/>
      <c r="HF1230" s="5"/>
      <c r="HG1230" s="5"/>
      <c r="HH1230" s="5"/>
      <c r="HI1230" s="5"/>
      <c r="HJ1230" s="5"/>
      <c r="HK1230" s="5"/>
      <c r="HL1230" s="5"/>
      <c r="HM1230" s="5"/>
      <c r="HN1230" s="5"/>
      <c r="HO1230" s="5"/>
      <c r="HP1230" s="5"/>
      <c r="HQ1230" s="5"/>
      <c r="HR1230" s="5"/>
      <c r="HS1230" s="5"/>
      <c r="HT1230" s="5"/>
      <c r="HU1230" s="5"/>
      <c r="HV1230" s="5"/>
      <c r="HW1230" s="5"/>
      <c r="HX1230" s="5"/>
      <c r="HY1230" s="5"/>
      <c r="HZ1230" s="5"/>
      <c r="IA1230" s="5"/>
      <c r="IB1230" s="5"/>
      <c r="IC1230" s="5"/>
      <c r="ID1230" s="5"/>
      <c r="IE1230" s="5"/>
      <c r="IF1230" s="5"/>
      <c r="IG1230" s="5"/>
      <c r="IH1230" s="5"/>
      <c r="II1230" s="5"/>
      <c r="IJ1230" s="5"/>
      <c r="IK1230" s="5"/>
      <c r="IL1230" s="5"/>
      <c r="IM1230" s="5"/>
      <c r="IN1230" s="5"/>
      <c r="IO1230" s="5"/>
      <c r="IP1230" s="5"/>
      <c r="IQ1230" s="5"/>
      <c r="IR1230" s="5"/>
      <c r="IS1230" s="5"/>
      <c r="IT1230" s="5"/>
      <c r="IU1230" s="5"/>
      <c r="IV1230" s="5"/>
    </row>
    <row r="1232" spans="1:256" s="210" customFormat="1">
      <c r="A1232" s="122"/>
      <c r="B1232" s="116"/>
      <c r="C1232" s="117"/>
      <c r="D1232" s="118"/>
      <c r="E1232" s="119"/>
      <c r="F1232" s="120"/>
      <c r="G1232" s="121"/>
      <c r="H1232" s="6"/>
      <c r="I1232" s="40"/>
      <c r="J1232" s="41"/>
      <c r="K1232" s="42"/>
      <c r="L1232" s="38"/>
      <c r="N1232" s="39"/>
      <c r="O1232" s="39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5"/>
      <c r="BG1232" s="5"/>
      <c r="BH1232" s="5"/>
      <c r="BI1232" s="5"/>
      <c r="BJ1232" s="5"/>
      <c r="BK1232" s="5"/>
      <c r="BL1232" s="5"/>
      <c r="BM1232" s="5"/>
      <c r="BN1232" s="5"/>
      <c r="BO1232" s="5"/>
      <c r="BP1232" s="5"/>
      <c r="BQ1232" s="5"/>
      <c r="BR1232" s="5"/>
      <c r="BS1232" s="5"/>
      <c r="BT1232" s="5"/>
      <c r="BU1232" s="5"/>
      <c r="BV1232" s="5"/>
      <c r="BW1232" s="5"/>
      <c r="BX1232" s="5"/>
      <c r="BY1232" s="5"/>
      <c r="BZ1232" s="5"/>
      <c r="CA1232" s="5"/>
      <c r="CB1232" s="5"/>
      <c r="CC1232" s="5"/>
      <c r="CD1232" s="5"/>
      <c r="CE1232" s="5"/>
      <c r="CF1232" s="5"/>
      <c r="CG1232" s="5"/>
      <c r="CH1232" s="5"/>
      <c r="CI1232" s="5"/>
      <c r="CJ1232" s="5"/>
      <c r="CK1232" s="5"/>
      <c r="CL1232" s="5"/>
      <c r="CM1232" s="5"/>
      <c r="CN1232" s="5"/>
      <c r="CO1232" s="5"/>
      <c r="CP1232" s="5"/>
      <c r="CQ1232" s="5"/>
      <c r="CR1232" s="5"/>
      <c r="CS1232" s="5"/>
      <c r="CT1232" s="5"/>
      <c r="CU1232" s="5"/>
      <c r="CV1232" s="5"/>
      <c r="CW1232" s="5"/>
      <c r="CX1232" s="5"/>
      <c r="CY1232" s="5"/>
      <c r="CZ1232" s="5"/>
      <c r="DA1232" s="5"/>
      <c r="DB1232" s="5"/>
      <c r="DC1232" s="5"/>
      <c r="DD1232" s="5"/>
      <c r="DE1232" s="5"/>
      <c r="DF1232" s="5"/>
      <c r="DG1232" s="5"/>
      <c r="DH1232" s="5"/>
      <c r="DI1232" s="5"/>
      <c r="DJ1232" s="5"/>
      <c r="DK1232" s="5"/>
      <c r="DL1232" s="5"/>
      <c r="DM1232" s="5"/>
      <c r="DN1232" s="5"/>
      <c r="DO1232" s="5"/>
      <c r="DP1232" s="5"/>
      <c r="DQ1232" s="5"/>
      <c r="DR1232" s="5"/>
      <c r="DS1232" s="5"/>
      <c r="DT1232" s="5"/>
      <c r="DU1232" s="5"/>
      <c r="DV1232" s="5"/>
      <c r="DW1232" s="5"/>
      <c r="DX1232" s="5"/>
      <c r="DY1232" s="5"/>
      <c r="DZ1232" s="5"/>
      <c r="EA1232" s="5"/>
      <c r="EB1232" s="5"/>
      <c r="EC1232" s="5"/>
      <c r="ED1232" s="5"/>
      <c r="EE1232" s="5"/>
      <c r="EF1232" s="5"/>
      <c r="EG1232" s="5"/>
      <c r="EH1232" s="5"/>
      <c r="EI1232" s="5"/>
      <c r="EJ1232" s="5"/>
      <c r="EK1232" s="5"/>
      <c r="EL1232" s="5"/>
      <c r="EM1232" s="5"/>
      <c r="EN1232" s="5"/>
      <c r="EO1232" s="5"/>
      <c r="EP1232" s="5"/>
      <c r="EQ1232" s="5"/>
      <c r="ER1232" s="5"/>
      <c r="ES1232" s="5"/>
      <c r="ET1232" s="5"/>
      <c r="EU1232" s="5"/>
      <c r="EV1232" s="5"/>
      <c r="EW1232" s="5"/>
      <c r="EX1232" s="5"/>
      <c r="EY1232" s="5"/>
      <c r="EZ1232" s="5"/>
      <c r="FA1232" s="5"/>
      <c r="FB1232" s="5"/>
      <c r="FC1232" s="5"/>
      <c r="FD1232" s="5"/>
      <c r="FE1232" s="5"/>
      <c r="FF1232" s="5"/>
      <c r="FG1232" s="5"/>
      <c r="FH1232" s="5"/>
      <c r="FI1232" s="5"/>
      <c r="FJ1232" s="5"/>
      <c r="FK1232" s="5"/>
      <c r="FL1232" s="5"/>
      <c r="FM1232" s="5"/>
      <c r="FN1232" s="5"/>
      <c r="FO1232" s="5"/>
      <c r="FP1232" s="5"/>
      <c r="FQ1232" s="5"/>
      <c r="FR1232" s="5"/>
      <c r="FS1232" s="5"/>
      <c r="FT1232" s="5"/>
      <c r="FU1232" s="5"/>
      <c r="FV1232" s="5"/>
      <c r="FW1232" s="5"/>
      <c r="FX1232" s="5"/>
      <c r="FY1232" s="5"/>
      <c r="FZ1232" s="5"/>
      <c r="GA1232" s="5"/>
      <c r="GB1232" s="5"/>
      <c r="GC1232" s="5"/>
      <c r="GD1232" s="5"/>
      <c r="GE1232" s="5"/>
      <c r="GF1232" s="5"/>
      <c r="GG1232" s="5"/>
      <c r="GH1232" s="5"/>
      <c r="GI1232" s="5"/>
      <c r="GJ1232" s="5"/>
      <c r="GK1232" s="5"/>
      <c r="GL1232" s="5"/>
      <c r="GM1232" s="5"/>
      <c r="GN1232" s="5"/>
      <c r="GO1232" s="5"/>
      <c r="GP1232" s="5"/>
      <c r="GQ1232" s="5"/>
      <c r="GR1232" s="5"/>
      <c r="GS1232" s="5"/>
      <c r="GT1232" s="5"/>
      <c r="GU1232" s="5"/>
      <c r="GV1232" s="5"/>
      <c r="GW1232" s="5"/>
      <c r="GX1232" s="5"/>
      <c r="GY1232" s="5"/>
      <c r="GZ1232" s="5"/>
      <c r="HA1232" s="5"/>
      <c r="HB1232" s="5"/>
      <c r="HC1232" s="5"/>
      <c r="HD1232" s="5"/>
      <c r="HE1232" s="5"/>
      <c r="HF1232" s="5"/>
      <c r="HG1232" s="5"/>
      <c r="HH1232" s="5"/>
      <c r="HI1232" s="5"/>
      <c r="HJ1232" s="5"/>
      <c r="HK1232" s="5"/>
      <c r="HL1232" s="5"/>
      <c r="HM1232" s="5"/>
      <c r="HN1232" s="5"/>
      <c r="HO1232" s="5"/>
      <c r="HP1232" s="5"/>
      <c r="HQ1232" s="5"/>
      <c r="HR1232" s="5"/>
      <c r="HS1232" s="5"/>
      <c r="HT1232" s="5"/>
      <c r="HU1232" s="5"/>
      <c r="HV1232" s="5"/>
      <c r="HW1232" s="5"/>
      <c r="HX1232" s="5"/>
      <c r="HY1232" s="5"/>
      <c r="HZ1232" s="5"/>
      <c r="IA1232" s="5"/>
      <c r="IB1232" s="5"/>
      <c r="IC1232" s="5"/>
      <c r="ID1232" s="5"/>
      <c r="IE1232" s="5"/>
      <c r="IF1232" s="5"/>
      <c r="IG1232" s="5"/>
      <c r="IH1232" s="5"/>
      <c r="II1232" s="5"/>
      <c r="IJ1232" s="5"/>
      <c r="IK1232" s="5"/>
      <c r="IL1232" s="5"/>
      <c r="IM1232" s="5"/>
      <c r="IN1232" s="5"/>
      <c r="IO1232" s="5"/>
      <c r="IP1232" s="5"/>
      <c r="IQ1232" s="5"/>
      <c r="IR1232" s="5"/>
      <c r="IS1232" s="5"/>
      <c r="IT1232" s="5"/>
      <c r="IU1232" s="5"/>
      <c r="IV1232" s="5"/>
    </row>
    <row r="1234" spans="1:256" s="210" customFormat="1">
      <c r="A1234" s="122"/>
      <c r="B1234" s="116"/>
      <c r="C1234" s="117"/>
      <c r="D1234" s="118"/>
      <c r="E1234" s="119"/>
      <c r="F1234" s="120"/>
      <c r="G1234" s="121"/>
      <c r="H1234" s="6"/>
      <c r="I1234" s="40"/>
      <c r="J1234" s="41"/>
      <c r="K1234" s="42"/>
      <c r="L1234" s="38"/>
      <c r="N1234" s="39"/>
      <c r="O1234" s="39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5"/>
      <c r="DW1234" s="5"/>
      <c r="DX1234" s="5"/>
      <c r="DY1234" s="5"/>
      <c r="DZ1234" s="5"/>
      <c r="EA1234" s="5"/>
      <c r="EB1234" s="5"/>
      <c r="EC1234" s="5"/>
      <c r="ED1234" s="5"/>
      <c r="EE1234" s="5"/>
      <c r="EF1234" s="5"/>
      <c r="EG1234" s="5"/>
      <c r="EH1234" s="5"/>
      <c r="EI1234" s="5"/>
      <c r="EJ1234" s="5"/>
      <c r="EK1234" s="5"/>
      <c r="EL1234" s="5"/>
      <c r="EM1234" s="5"/>
      <c r="EN1234" s="5"/>
      <c r="EO1234" s="5"/>
      <c r="EP1234" s="5"/>
      <c r="EQ1234" s="5"/>
      <c r="ER1234" s="5"/>
      <c r="ES1234" s="5"/>
      <c r="ET1234" s="5"/>
      <c r="EU1234" s="5"/>
      <c r="EV1234" s="5"/>
      <c r="EW1234" s="5"/>
      <c r="EX1234" s="5"/>
      <c r="EY1234" s="5"/>
      <c r="EZ1234" s="5"/>
      <c r="FA1234" s="5"/>
      <c r="FB1234" s="5"/>
      <c r="FC1234" s="5"/>
      <c r="FD1234" s="5"/>
      <c r="FE1234" s="5"/>
      <c r="FF1234" s="5"/>
      <c r="FG1234" s="5"/>
      <c r="FH1234" s="5"/>
      <c r="FI1234" s="5"/>
      <c r="FJ1234" s="5"/>
      <c r="FK1234" s="5"/>
      <c r="FL1234" s="5"/>
      <c r="FM1234" s="5"/>
      <c r="FN1234" s="5"/>
      <c r="FO1234" s="5"/>
      <c r="FP1234" s="5"/>
      <c r="FQ1234" s="5"/>
      <c r="FR1234" s="5"/>
      <c r="FS1234" s="5"/>
      <c r="FT1234" s="5"/>
      <c r="FU1234" s="5"/>
      <c r="FV1234" s="5"/>
      <c r="FW1234" s="5"/>
      <c r="FX1234" s="5"/>
      <c r="FY1234" s="5"/>
      <c r="FZ1234" s="5"/>
      <c r="GA1234" s="5"/>
      <c r="GB1234" s="5"/>
      <c r="GC1234" s="5"/>
      <c r="GD1234" s="5"/>
      <c r="GE1234" s="5"/>
      <c r="GF1234" s="5"/>
      <c r="GG1234" s="5"/>
      <c r="GH1234" s="5"/>
      <c r="GI1234" s="5"/>
      <c r="GJ1234" s="5"/>
      <c r="GK1234" s="5"/>
      <c r="GL1234" s="5"/>
      <c r="GM1234" s="5"/>
      <c r="GN1234" s="5"/>
      <c r="GO1234" s="5"/>
      <c r="GP1234" s="5"/>
      <c r="GQ1234" s="5"/>
      <c r="GR1234" s="5"/>
      <c r="GS1234" s="5"/>
      <c r="GT1234" s="5"/>
      <c r="GU1234" s="5"/>
      <c r="GV1234" s="5"/>
      <c r="GW1234" s="5"/>
      <c r="GX1234" s="5"/>
      <c r="GY1234" s="5"/>
      <c r="GZ1234" s="5"/>
      <c r="HA1234" s="5"/>
      <c r="HB1234" s="5"/>
      <c r="HC1234" s="5"/>
      <c r="HD1234" s="5"/>
      <c r="HE1234" s="5"/>
      <c r="HF1234" s="5"/>
      <c r="HG1234" s="5"/>
      <c r="HH1234" s="5"/>
      <c r="HI1234" s="5"/>
      <c r="HJ1234" s="5"/>
      <c r="HK1234" s="5"/>
      <c r="HL1234" s="5"/>
      <c r="HM1234" s="5"/>
      <c r="HN1234" s="5"/>
      <c r="HO1234" s="5"/>
      <c r="HP1234" s="5"/>
      <c r="HQ1234" s="5"/>
      <c r="HR1234" s="5"/>
      <c r="HS1234" s="5"/>
      <c r="HT1234" s="5"/>
      <c r="HU1234" s="5"/>
      <c r="HV1234" s="5"/>
      <c r="HW1234" s="5"/>
      <c r="HX1234" s="5"/>
      <c r="HY1234" s="5"/>
      <c r="HZ1234" s="5"/>
      <c r="IA1234" s="5"/>
      <c r="IB1234" s="5"/>
      <c r="IC1234" s="5"/>
      <c r="ID1234" s="5"/>
      <c r="IE1234" s="5"/>
      <c r="IF1234" s="5"/>
      <c r="IG1234" s="5"/>
      <c r="IH1234" s="5"/>
      <c r="II1234" s="5"/>
      <c r="IJ1234" s="5"/>
      <c r="IK1234" s="5"/>
      <c r="IL1234" s="5"/>
      <c r="IM1234" s="5"/>
      <c r="IN1234" s="5"/>
      <c r="IO1234" s="5"/>
      <c r="IP1234" s="5"/>
      <c r="IQ1234" s="5"/>
      <c r="IR1234" s="5"/>
      <c r="IS1234" s="5"/>
      <c r="IT1234" s="5"/>
      <c r="IU1234" s="5"/>
      <c r="IV1234" s="5"/>
    </row>
    <row r="1236" spans="1:256" s="210" customFormat="1">
      <c r="A1236" s="122"/>
      <c r="B1236" s="116"/>
      <c r="C1236" s="117"/>
      <c r="D1236" s="118"/>
      <c r="E1236" s="119"/>
      <c r="F1236" s="120"/>
      <c r="G1236" s="121"/>
      <c r="H1236" s="6"/>
      <c r="I1236" s="40"/>
      <c r="J1236" s="41"/>
      <c r="K1236" s="42"/>
      <c r="L1236" s="38"/>
      <c r="N1236" s="39"/>
      <c r="O1236" s="39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5"/>
      <c r="BG1236" s="5"/>
      <c r="BH1236" s="5"/>
      <c r="BI1236" s="5"/>
      <c r="BJ1236" s="5"/>
      <c r="BK1236" s="5"/>
      <c r="BL1236" s="5"/>
      <c r="BM1236" s="5"/>
      <c r="BN1236" s="5"/>
      <c r="BO1236" s="5"/>
      <c r="BP1236" s="5"/>
      <c r="BQ1236" s="5"/>
      <c r="BR1236" s="5"/>
      <c r="BS1236" s="5"/>
      <c r="BT1236" s="5"/>
      <c r="BU1236" s="5"/>
      <c r="BV1236" s="5"/>
      <c r="BW1236" s="5"/>
      <c r="BX1236" s="5"/>
      <c r="BY1236" s="5"/>
      <c r="BZ1236" s="5"/>
      <c r="CA1236" s="5"/>
      <c r="CB1236" s="5"/>
      <c r="CC1236" s="5"/>
      <c r="CD1236" s="5"/>
      <c r="CE1236" s="5"/>
      <c r="CF1236" s="5"/>
      <c r="CG1236" s="5"/>
      <c r="CH1236" s="5"/>
      <c r="CI1236" s="5"/>
      <c r="CJ1236" s="5"/>
      <c r="CK1236" s="5"/>
      <c r="CL1236" s="5"/>
      <c r="CM1236" s="5"/>
      <c r="CN1236" s="5"/>
      <c r="CO1236" s="5"/>
      <c r="CP1236" s="5"/>
      <c r="CQ1236" s="5"/>
      <c r="CR1236" s="5"/>
      <c r="CS1236" s="5"/>
      <c r="CT1236" s="5"/>
      <c r="CU1236" s="5"/>
      <c r="CV1236" s="5"/>
      <c r="CW1236" s="5"/>
      <c r="CX1236" s="5"/>
      <c r="CY1236" s="5"/>
      <c r="CZ1236" s="5"/>
      <c r="DA1236" s="5"/>
      <c r="DB1236" s="5"/>
      <c r="DC1236" s="5"/>
      <c r="DD1236" s="5"/>
      <c r="DE1236" s="5"/>
      <c r="DF1236" s="5"/>
      <c r="DG1236" s="5"/>
      <c r="DH1236" s="5"/>
      <c r="DI1236" s="5"/>
      <c r="DJ1236" s="5"/>
      <c r="DK1236" s="5"/>
      <c r="DL1236" s="5"/>
      <c r="DM1236" s="5"/>
      <c r="DN1236" s="5"/>
      <c r="DO1236" s="5"/>
      <c r="DP1236" s="5"/>
      <c r="DQ1236" s="5"/>
      <c r="DR1236" s="5"/>
      <c r="DS1236" s="5"/>
      <c r="DT1236" s="5"/>
      <c r="DU1236" s="5"/>
      <c r="DV1236" s="5"/>
      <c r="DW1236" s="5"/>
      <c r="DX1236" s="5"/>
      <c r="DY1236" s="5"/>
      <c r="DZ1236" s="5"/>
      <c r="EA1236" s="5"/>
      <c r="EB1236" s="5"/>
      <c r="EC1236" s="5"/>
      <c r="ED1236" s="5"/>
      <c r="EE1236" s="5"/>
      <c r="EF1236" s="5"/>
      <c r="EG1236" s="5"/>
      <c r="EH1236" s="5"/>
      <c r="EI1236" s="5"/>
      <c r="EJ1236" s="5"/>
      <c r="EK1236" s="5"/>
      <c r="EL1236" s="5"/>
      <c r="EM1236" s="5"/>
      <c r="EN1236" s="5"/>
      <c r="EO1236" s="5"/>
      <c r="EP1236" s="5"/>
      <c r="EQ1236" s="5"/>
      <c r="ER1236" s="5"/>
      <c r="ES1236" s="5"/>
      <c r="ET1236" s="5"/>
      <c r="EU1236" s="5"/>
      <c r="EV1236" s="5"/>
      <c r="EW1236" s="5"/>
      <c r="EX1236" s="5"/>
      <c r="EY1236" s="5"/>
      <c r="EZ1236" s="5"/>
      <c r="FA1236" s="5"/>
      <c r="FB1236" s="5"/>
      <c r="FC1236" s="5"/>
      <c r="FD1236" s="5"/>
      <c r="FE1236" s="5"/>
      <c r="FF1236" s="5"/>
      <c r="FG1236" s="5"/>
      <c r="FH1236" s="5"/>
      <c r="FI1236" s="5"/>
      <c r="FJ1236" s="5"/>
      <c r="FK1236" s="5"/>
      <c r="FL1236" s="5"/>
      <c r="FM1236" s="5"/>
      <c r="FN1236" s="5"/>
      <c r="FO1236" s="5"/>
      <c r="FP1236" s="5"/>
      <c r="FQ1236" s="5"/>
      <c r="FR1236" s="5"/>
      <c r="FS1236" s="5"/>
      <c r="FT1236" s="5"/>
      <c r="FU1236" s="5"/>
      <c r="FV1236" s="5"/>
      <c r="FW1236" s="5"/>
      <c r="FX1236" s="5"/>
      <c r="FY1236" s="5"/>
      <c r="FZ1236" s="5"/>
      <c r="GA1236" s="5"/>
      <c r="GB1236" s="5"/>
      <c r="GC1236" s="5"/>
      <c r="GD1236" s="5"/>
      <c r="GE1236" s="5"/>
      <c r="GF1236" s="5"/>
      <c r="GG1236" s="5"/>
      <c r="GH1236" s="5"/>
      <c r="GI1236" s="5"/>
      <c r="GJ1236" s="5"/>
      <c r="GK1236" s="5"/>
      <c r="GL1236" s="5"/>
      <c r="GM1236" s="5"/>
      <c r="GN1236" s="5"/>
      <c r="GO1236" s="5"/>
      <c r="GP1236" s="5"/>
      <c r="GQ1236" s="5"/>
      <c r="GR1236" s="5"/>
      <c r="GS1236" s="5"/>
      <c r="GT1236" s="5"/>
      <c r="GU1236" s="5"/>
      <c r="GV1236" s="5"/>
      <c r="GW1236" s="5"/>
      <c r="GX1236" s="5"/>
      <c r="GY1236" s="5"/>
      <c r="GZ1236" s="5"/>
      <c r="HA1236" s="5"/>
      <c r="HB1236" s="5"/>
      <c r="HC1236" s="5"/>
      <c r="HD1236" s="5"/>
      <c r="HE1236" s="5"/>
      <c r="HF1236" s="5"/>
      <c r="HG1236" s="5"/>
      <c r="HH1236" s="5"/>
      <c r="HI1236" s="5"/>
      <c r="HJ1236" s="5"/>
      <c r="HK1236" s="5"/>
      <c r="HL1236" s="5"/>
      <c r="HM1236" s="5"/>
      <c r="HN1236" s="5"/>
      <c r="HO1236" s="5"/>
      <c r="HP1236" s="5"/>
      <c r="HQ1236" s="5"/>
      <c r="HR1236" s="5"/>
      <c r="HS1236" s="5"/>
      <c r="HT1236" s="5"/>
      <c r="HU1236" s="5"/>
      <c r="HV1236" s="5"/>
      <c r="HW1236" s="5"/>
      <c r="HX1236" s="5"/>
      <c r="HY1236" s="5"/>
      <c r="HZ1236" s="5"/>
      <c r="IA1236" s="5"/>
      <c r="IB1236" s="5"/>
      <c r="IC1236" s="5"/>
      <c r="ID1236" s="5"/>
      <c r="IE1236" s="5"/>
      <c r="IF1236" s="5"/>
      <c r="IG1236" s="5"/>
      <c r="IH1236" s="5"/>
      <c r="II1236" s="5"/>
      <c r="IJ1236" s="5"/>
      <c r="IK1236" s="5"/>
      <c r="IL1236" s="5"/>
      <c r="IM1236" s="5"/>
      <c r="IN1236" s="5"/>
      <c r="IO1236" s="5"/>
      <c r="IP1236" s="5"/>
      <c r="IQ1236" s="5"/>
      <c r="IR1236" s="5"/>
      <c r="IS1236" s="5"/>
      <c r="IT1236" s="5"/>
      <c r="IU1236" s="5"/>
      <c r="IV1236" s="5"/>
    </row>
    <row r="1238" spans="1:256" s="210" customFormat="1">
      <c r="A1238" s="122"/>
      <c r="B1238" s="116"/>
      <c r="C1238" s="117"/>
      <c r="D1238" s="118"/>
      <c r="E1238" s="119"/>
      <c r="F1238" s="120"/>
      <c r="G1238" s="121"/>
      <c r="H1238" s="6"/>
      <c r="I1238" s="40"/>
      <c r="J1238" s="41"/>
      <c r="K1238" s="42"/>
      <c r="L1238" s="38"/>
      <c r="N1238" s="39"/>
      <c r="O1238" s="39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5"/>
      <c r="DW1238" s="5"/>
      <c r="DX1238" s="5"/>
      <c r="DY1238" s="5"/>
      <c r="DZ1238" s="5"/>
      <c r="EA1238" s="5"/>
      <c r="EB1238" s="5"/>
      <c r="EC1238" s="5"/>
      <c r="ED1238" s="5"/>
      <c r="EE1238" s="5"/>
      <c r="EF1238" s="5"/>
      <c r="EG1238" s="5"/>
      <c r="EH1238" s="5"/>
      <c r="EI1238" s="5"/>
      <c r="EJ1238" s="5"/>
      <c r="EK1238" s="5"/>
      <c r="EL1238" s="5"/>
      <c r="EM1238" s="5"/>
      <c r="EN1238" s="5"/>
      <c r="EO1238" s="5"/>
      <c r="EP1238" s="5"/>
      <c r="EQ1238" s="5"/>
      <c r="ER1238" s="5"/>
      <c r="ES1238" s="5"/>
      <c r="ET1238" s="5"/>
      <c r="EU1238" s="5"/>
      <c r="EV1238" s="5"/>
      <c r="EW1238" s="5"/>
      <c r="EX1238" s="5"/>
      <c r="EY1238" s="5"/>
      <c r="EZ1238" s="5"/>
      <c r="FA1238" s="5"/>
      <c r="FB1238" s="5"/>
      <c r="FC1238" s="5"/>
      <c r="FD1238" s="5"/>
      <c r="FE1238" s="5"/>
      <c r="FF1238" s="5"/>
      <c r="FG1238" s="5"/>
      <c r="FH1238" s="5"/>
      <c r="FI1238" s="5"/>
      <c r="FJ1238" s="5"/>
      <c r="FK1238" s="5"/>
      <c r="FL1238" s="5"/>
      <c r="FM1238" s="5"/>
      <c r="FN1238" s="5"/>
      <c r="FO1238" s="5"/>
      <c r="FP1238" s="5"/>
      <c r="FQ1238" s="5"/>
      <c r="FR1238" s="5"/>
      <c r="FS1238" s="5"/>
      <c r="FT1238" s="5"/>
      <c r="FU1238" s="5"/>
      <c r="FV1238" s="5"/>
      <c r="FW1238" s="5"/>
      <c r="FX1238" s="5"/>
      <c r="FY1238" s="5"/>
      <c r="FZ1238" s="5"/>
      <c r="GA1238" s="5"/>
      <c r="GB1238" s="5"/>
      <c r="GC1238" s="5"/>
      <c r="GD1238" s="5"/>
      <c r="GE1238" s="5"/>
      <c r="GF1238" s="5"/>
      <c r="GG1238" s="5"/>
      <c r="GH1238" s="5"/>
      <c r="GI1238" s="5"/>
      <c r="GJ1238" s="5"/>
      <c r="GK1238" s="5"/>
      <c r="GL1238" s="5"/>
      <c r="GM1238" s="5"/>
      <c r="GN1238" s="5"/>
      <c r="GO1238" s="5"/>
      <c r="GP1238" s="5"/>
      <c r="GQ1238" s="5"/>
      <c r="GR1238" s="5"/>
      <c r="GS1238" s="5"/>
      <c r="GT1238" s="5"/>
      <c r="GU1238" s="5"/>
      <c r="GV1238" s="5"/>
      <c r="GW1238" s="5"/>
      <c r="GX1238" s="5"/>
      <c r="GY1238" s="5"/>
      <c r="GZ1238" s="5"/>
      <c r="HA1238" s="5"/>
      <c r="HB1238" s="5"/>
      <c r="HC1238" s="5"/>
      <c r="HD1238" s="5"/>
      <c r="HE1238" s="5"/>
      <c r="HF1238" s="5"/>
      <c r="HG1238" s="5"/>
      <c r="HH1238" s="5"/>
      <c r="HI1238" s="5"/>
      <c r="HJ1238" s="5"/>
      <c r="HK1238" s="5"/>
      <c r="HL1238" s="5"/>
      <c r="HM1238" s="5"/>
      <c r="HN1238" s="5"/>
      <c r="HO1238" s="5"/>
      <c r="HP1238" s="5"/>
      <c r="HQ1238" s="5"/>
      <c r="HR1238" s="5"/>
      <c r="HS1238" s="5"/>
      <c r="HT1238" s="5"/>
      <c r="HU1238" s="5"/>
      <c r="HV1238" s="5"/>
      <c r="HW1238" s="5"/>
      <c r="HX1238" s="5"/>
      <c r="HY1238" s="5"/>
      <c r="HZ1238" s="5"/>
      <c r="IA1238" s="5"/>
      <c r="IB1238" s="5"/>
      <c r="IC1238" s="5"/>
      <c r="ID1238" s="5"/>
      <c r="IE1238" s="5"/>
      <c r="IF1238" s="5"/>
      <c r="IG1238" s="5"/>
      <c r="IH1238" s="5"/>
      <c r="II1238" s="5"/>
      <c r="IJ1238" s="5"/>
      <c r="IK1238" s="5"/>
      <c r="IL1238" s="5"/>
      <c r="IM1238" s="5"/>
      <c r="IN1238" s="5"/>
      <c r="IO1238" s="5"/>
      <c r="IP1238" s="5"/>
      <c r="IQ1238" s="5"/>
      <c r="IR1238" s="5"/>
      <c r="IS1238" s="5"/>
      <c r="IT1238" s="5"/>
      <c r="IU1238" s="5"/>
      <c r="IV1238" s="5"/>
    </row>
    <row r="1240" spans="1:256" s="210" customFormat="1">
      <c r="A1240" s="122"/>
      <c r="B1240" s="116"/>
      <c r="C1240" s="117"/>
      <c r="D1240" s="118"/>
      <c r="E1240" s="119"/>
      <c r="F1240" s="120"/>
      <c r="G1240" s="121"/>
      <c r="H1240" s="6"/>
      <c r="I1240" s="40"/>
      <c r="J1240" s="41"/>
      <c r="K1240" s="42"/>
      <c r="L1240" s="38"/>
      <c r="N1240" s="39"/>
      <c r="O1240" s="39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5"/>
      <c r="BG1240" s="5"/>
      <c r="BH1240" s="5"/>
      <c r="BI1240" s="5"/>
      <c r="BJ1240" s="5"/>
      <c r="BK1240" s="5"/>
      <c r="BL1240" s="5"/>
      <c r="BM1240" s="5"/>
      <c r="BN1240" s="5"/>
      <c r="BO1240" s="5"/>
      <c r="BP1240" s="5"/>
      <c r="BQ1240" s="5"/>
      <c r="BR1240" s="5"/>
      <c r="BS1240" s="5"/>
      <c r="BT1240" s="5"/>
      <c r="BU1240" s="5"/>
      <c r="BV1240" s="5"/>
      <c r="BW1240" s="5"/>
      <c r="BX1240" s="5"/>
      <c r="BY1240" s="5"/>
      <c r="BZ1240" s="5"/>
      <c r="CA1240" s="5"/>
      <c r="CB1240" s="5"/>
      <c r="CC1240" s="5"/>
      <c r="CD1240" s="5"/>
      <c r="CE1240" s="5"/>
      <c r="CF1240" s="5"/>
      <c r="CG1240" s="5"/>
      <c r="CH1240" s="5"/>
      <c r="CI1240" s="5"/>
      <c r="CJ1240" s="5"/>
      <c r="CK1240" s="5"/>
      <c r="CL1240" s="5"/>
      <c r="CM1240" s="5"/>
      <c r="CN1240" s="5"/>
      <c r="CO1240" s="5"/>
      <c r="CP1240" s="5"/>
      <c r="CQ1240" s="5"/>
      <c r="CR1240" s="5"/>
      <c r="CS1240" s="5"/>
      <c r="CT1240" s="5"/>
      <c r="CU1240" s="5"/>
      <c r="CV1240" s="5"/>
      <c r="CW1240" s="5"/>
      <c r="CX1240" s="5"/>
      <c r="CY1240" s="5"/>
      <c r="CZ1240" s="5"/>
      <c r="DA1240" s="5"/>
      <c r="DB1240" s="5"/>
      <c r="DC1240" s="5"/>
      <c r="DD1240" s="5"/>
      <c r="DE1240" s="5"/>
      <c r="DF1240" s="5"/>
      <c r="DG1240" s="5"/>
      <c r="DH1240" s="5"/>
      <c r="DI1240" s="5"/>
      <c r="DJ1240" s="5"/>
      <c r="DK1240" s="5"/>
      <c r="DL1240" s="5"/>
      <c r="DM1240" s="5"/>
      <c r="DN1240" s="5"/>
      <c r="DO1240" s="5"/>
      <c r="DP1240" s="5"/>
      <c r="DQ1240" s="5"/>
      <c r="DR1240" s="5"/>
      <c r="DS1240" s="5"/>
      <c r="DT1240" s="5"/>
      <c r="DU1240" s="5"/>
      <c r="DV1240" s="5"/>
      <c r="DW1240" s="5"/>
      <c r="DX1240" s="5"/>
      <c r="DY1240" s="5"/>
      <c r="DZ1240" s="5"/>
      <c r="EA1240" s="5"/>
      <c r="EB1240" s="5"/>
      <c r="EC1240" s="5"/>
      <c r="ED1240" s="5"/>
      <c r="EE1240" s="5"/>
      <c r="EF1240" s="5"/>
      <c r="EG1240" s="5"/>
      <c r="EH1240" s="5"/>
      <c r="EI1240" s="5"/>
      <c r="EJ1240" s="5"/>
      <c r="EK1240" s="5"/>
      <c r="EL1240" s="5"/>
      <c r="EM1240" s="5"/>
      <c r="EN1240" s="5"/>
      <c r="EO1240" s="5"/>
      <c r="EP1240" s="5"/>
      <c r="EQ1240" s="5"/>
      <c r="ER1240" s="5"/>
      <c r="ES1240" s="5"/>
      <c r="ET1240" s="5"/>
      <c r="EU1240" s="5"/>
      <c r="EV1240" s="5"/>
      <c r="EW1240" s="5"/>
      <c r="EX1240" s="5"/>
      <c r="EY1240" s="5"/>
      <c r="EZ1240" s="5"/>
      <c r="FA1240" s="5"/>
      <c r="FB1240" s="5"/>
      <c r="FC1240" s="5"/>
      <c r="FD1240" s="5"/>
      <c r="FE1240" s="5"/>
      <c r="FF1240" s="5"/>
      <c r="FG1240" s="5"/>
      <c r="FH1240" s="5"/>
      <c r="FI1240" s="5"/>
      <c r="FJ1240" s="5"/>
      <c r="FK1240" s="5"/>
      <c r="FL1240" s="5"/>
      <c r="FM1240" s="5"/>
      <c r="FN1240" s="5"/>
      <c r="FO1240" s="5"/>
      <c r="FP1240" s="5"/>
      <c r="FQ1240" s="5"/>
      <c r="FR1240" s="5"/>
      <c r="FS1240" s="5"/>
      <c r="FT1240" s="5"/>
      <c r="FU1240" s="5"/>
      <c r="FV1240" s="5"/>
      <c r="FW1240" s="5"/>
      <c r="FX1240" s="5"/>
      <c r="FY1240" s="5"/>
      <c r="FZ1240" s="5"/>
      <c r="GA1240" s="5"/>
      <c r="GB1240" s="5"/>
      <c r="GC1240" s="5"/>
      <c r="GD1240" s="5"/>
      <c r="GE1240" s="5"/>
      <c r="GF1240" s="5"/>
      <c r="GG1240" s="5"/>
      <c r="GH1240" s="5"/>
      <c r="GI1240" s="5"/>
      <c r="GJ1240" s="5"/>
      <c r="GK1240" s="5"/>
      <c r="GL1240" s="5"/>
      <c r="GM1240" s="5"/>
      <c r="GN1240" s="5"/>
      <c r="GO1240" s="5"/>
      <c r="GP1240" s="5"/>
      <c r="GQ1240" s="5"/>
      <c r="GR1240" s="5"/>
      <c r="GS1240" s="5"/>
      <c r="GT1240" s="5"/>
      <c r="GU1240" s="5"/>
      <c r="GV1240" s="5"/>
      <c r="GW1240" s="5"/>
      <c r="GX1240" s="5"/>
      <c r="GY1240" s="5"/>
      <c r="GZ1240" s="5"/>
      <c r="HA1240" s="5"/>
      <c r="HB1240" s="5"/>
      <c r="HC1240" s="5"/>
      <c r="HD1240" s="5"/>
      <c r="HE1240" s="5"/>
      <c r="HF1240" s="5"/>
      <c r="HG1240" s="5"/>
      <c r="HH1240" s="5"/>
      <c r="HI1240" s="5"/>
      <c r="HJ1240" s="5"/>
      <c r="HK1240" s="5"/>
      <c r="HL1240" s="5"/>
      <c r="HM1240" s="5"/>
      <c r="HN1240" s="5"/>
      <c r="HO1240" s="5"/>
      <c r="HP1240" s="5"/>
      <c r="HQ1240" s="5"/>
      <c r="HR1240" s="5"/>
      <c r="HS1240" s="5"/>
      <c r="HT1240" s="5"/>
      <c r="HU1240" s="5"/>
      <c r="HV1240" s="5"/>
      <c r="HW1240" s="5"/>
      <c r="HX1240" s="5"/>
      <c r="HY1240" s="5"/>
      <c r="HZ1240" s="5"/>
      <c r="IA1240" s="5"/>
      <c r="IB1240" s="5"/>
      <c r="IC1240" s="5"/>
      <c r="ID1240" s="5"/>
      <c r="IE1240" s="5"/>
      <c r="IF1240" s="5"/>
      <c r="IG1240" s="5"/>
      <c r="IH1240" s="5"/>
      <c r="II1240" s="5"/>
      <c r="IJ1240" s="5"/>
      <c r="IK1240" s="5"/>
      <c r="IL1240" s="5"/>
      <c r="IM1240" s="5"/>
      <c r="IN1240" s="5"/>
      <c r="IO1240" s="5"/>
      <c r="IP1240" s="5"/>
      <c r="IQ1240" s="5"/>
      <c r="IR1240" s="5"/>
      <c r="IS1240" s="5"/>
      <c r="IT1240" s="5"/>
      <c r="IU1240" s="5"/>
      <c r="IV1240" s="5"/>
    </row>
    <row r="1242" spans="1:256" s="210" customFormat="1">
      <c r="A1242" s="122"/>
      <c r="B1242" s="116"/>
      <c r="C1242" s="117"/>
      <c r="D1242" s="118"/>
      <c r="E1242" s="119"/>
      <c r="F1242" s="120"/>
      <c r="G1242" s="121"/>
      <c r="H1242" s="6"/>
      <c r="I1242" s="40"/>
      <c r="J1242" s="41"/>
      <c r="K1242" s="42"/>
      <c r="L1242" s="38"/>
      <c r="N1242" s="39"/>
      <c r="O1242" s="39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5"/>
      <c r="DW1242" s="5"/>
      <c r="DX1242" s="5"/>
      <c r="DY1242" s="5"/>
      <c r="DZ1242" s="5"/>
      <c r="EA1242" s="5"/>
      <c r="EB1242" s="5"/>
      <c r="EC1242" s="5"/>
      <c r="ED1242" s="5"/>
      <c r="EE1242" s="5"/>
      <c r="EF1242" s="5"/>
      <c r="EG1242" s="5"/>
      <c r="EH1242" s="5"/>
      <c r="EI1242" s="5"/>
      <c r="EJ1242" s="5"/>
      <c r="EK1242" s="5"/>
      <c r="EL1242" s="5"/>
      <c r="EM1242" s="5"/>
      <c r="EN1242" s="5"/>
      <c r="EO1242" s="5"/>
      <c r="EP1242" s="5"/>
      <c r="EQ1242" s="5"/>
      <c r="ER1242" s="5"/>
      <c r="ES1242" s="5"/>
      <c r="ET1242" s="5"/>
      <c r="EU1242" s="5"/>
      <c r="EV1242" s="5"/>
      <c r="EW1242" s="5"/>
      <c r="EX1242" s="5"/>
      <c r="EY1242" s="5"/>
      <c r="EZ1242" s="5"/>
      <c r="FA1242" s="5"/>
      <c r="FB1242" s="5"/>
      <c r="FC1242" s="5"/>
      <c r="FD1242" s="5"/>
      <c r="FE1242" s="5"/>
      <c r="FF1242" s="5"/>
      <c r="FG1242" s="5"/>
      <c r="FH1242" s="5"/>
      <c r="FI1242" s="5"/>
      <c r="FJ1242" s="5"/>
      <c r="FK1242" s="5"/>
      <c r="FL1242" s="5"/>
      <c r="FM1242" s="5"/>
      <c r="FN1242" s="5"/>
      <c r="FO1242" s="5"/>
      <c r="FP1242" s="5"/>
      <c r="FQ1242" s="5"/>
      <c r="FR1242" s="5"/>
      <c r="FS1242" s="5"/>
      <c r="FT1242" s="5"/>
      <c r="FU1242" s="5"/>
      <c r="FV1242" s="5"/>
      <c r="FW1242" s="5"/>
      <c r="FX1242" s="5"/>
      <c r="FY1242" s="5"/>
      <c r="FZ1242" s="5"/>
      <c r="GA1242" s="5"/>
      <c r="GB1242" s="5"/>
      <c r="GC1242" s="5"/>
      <c r="GD1242" s="5"/>
      <c r="GE1242" s="5"/>
      <c r="GF1242" s="5"/>
      <c r="GG1242" s="5"/>
      <c r="GH1242" s="5"/>
      <c r="GI1242" s="5"/>
      <c r="GJ1242" s="5"/>
      <c r="GK1242" s="5"/>
      <c r="GL1242" s="5"/>
      <c r="GM1242" s="5"/>
      <c r="GN1242" s="5"/>
      <c r="GO1242" s="5"/>
      <c r="GP1242" s="5"/>
      <c r="GQ1242" s="5"/>
      <c r="GR1242" s="5"/>
      <c r="GS1242" s="5"/>
      <c r="GT1242" s="5"/>
      <c r="GU1242" s="5"/>
      <c r="GV1242" s="5"/>
      <c r="GW1242" s="5"/>
      <c r="GX1242" s="5"/>
      <c r="GY1242" s="5"/>
      <c r="GZ1242" s="5"/>
      <c r="HA1242" s="5"/>
      <c r="HB1242" s="5"/>
      <c r="HC1242" s="5"/>
      <c r="HD1242" s="5"/>
      <c r="HE1242" s="5"/>
      <c r="HF1242" s="5"/>
      <c r="HG1242" s="5"/>
      <c r="HH1242" s="5"/>
      <c r="HI1242" s="5"/>
      <c r="HJ1242" s="5"/>
      <c r="HK1242" s="5"/>
      <c r="HL1242" s="5"/>
      <c r="HM1242" s="5"/>
      <c r="HN1242" s="5"/>
      <c r="HO1242" s="5"/>
      <c r="HP1242" s="5"/>
      <c r="HQ1242" s="5"/>
      <c r="HR1242" s="5"/>
      <c r="HS1242" s="5"/>
      <c r="HT1242" s="5"/>
      <c r="HU1242" s="5"/>
      <c r="HV1242" s="5"/>
      <c r="HW1242" s="5"/>
      <c r="HX1242" s="5"/>
      <c r="HY1242" s="5"/>
      <c r="HZ1242" s="5"/>
      <c r="IA1242" s="5"/>
      <c r="IB1242" s="5"/>
      <c r="IC1242" s="5"/>
      <c r="ID1242" s="5"/>
      <c r="IE1242" s="5"/>
      <c r="IF1242" s="5"/>
      <c r="IG1242" s="5"/>
      <c r="IH1242" s="5"/>
      <c r="II1242" s="5"/>
      <c r="IJ1242" s="5"/>
      <c r="IK1242" s="5"/>
      <c r="IL1242" s="5"/>
      <c r="IM1242" s="5"/>
      <c r="IN1242" s="5"/>
      <c r="IO1242" s="5"/>
      <c r="IP1242" s="5"/>
      <c r="IQ1242" s="5"/>
      <c r="IR1242" s="5"/>
      <c r="IS1242" s="5"/>
      <c r="IT1242" s="5"/>
      <c r="IU1242" s="5"/>
      <c r="IV1242" s="5"/>
    </row>
    <row r="1244" spans="1:256" s="210" customFormat="1">
      <c r="A1244" s="122"/>
      <c r="B1244" s="116"/>
      <c r="C1244" s="117"/>
      <c r="D1244" s="118"/>
      <c r="E1244" s="119"/>
      <c r="F1244" s="120"/>
      <c r="G1244" s="121"/>
      <c r="H1244" s="6"/>
      <c r="I1244" s="40"/>
      <c r="J1244" s="41"/>
      <c r="K1244" s="42"/>
      <c r="L1244" s="38"/>
      <c r="N1244" s="39"/>
      <c r="O1244" s="39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  <c r="BG1244" s="5"/>
      <c r="BH1244" s="5"/>
      <c r="BI1244" s="5"/>
      <c r="BJ1244" s="5"/>
      <c r="BK1244" s="5"/>
      <c r="BL1244" s="5"/>
      <c r="BM1244" s="5"/>
      <c r="BN1244" s="5"/>
      <c r="BO1244" s="5"/>
      <c r="BP1244" s="5"/>
      <c r="BQ1244" s="5"/>
      <c r="BR1244" s="5"/>
      <c r="BS1244" s="5"/>
      <c r="BT1244" s="5"/>
      <c r="BU1244" s="5"/>
      <c r="BV1244" s="5"/>
      <c r="BW1244" s="5"/>
      <c r="BX1244" s="5"/>
      <c r="BY1244" s="5"/>
      <c r="BZ1244" s="5"/>
      <c r="CA1244" s="5"/>
      <c r="CB1244" s="5"/>
      <c r="CC1244" s="5"/>
      <c r="CD1244" s="5"/>
      <c r="CE1244" s="5"/>
      <c r="CF1244" s="5"/>
      <c r="CG1244" s="5"/>
      <c r="CH1244" s="5"/>
      <c r="CI1244" s="5"/>
      <c r="CJ1244" s="5"/>
      <c r="CK1244" s="5"/>
      <c r="CL1244" s="5"/>
      <c r="CM1244" s="5"/>
      <c r="CN1244" s="5"/>
      <c r="CO1244" s="5"/>
      <c r="CP1244" s="5"/>
      <c r="CQ1244" s="5"/>
      <c r="CR1244" s="5"/>
      <c r="CS1244" s="5"/>
      <c r="CT1244" s="5"/>
      <c r="CU1244" s="5"/>
      <c r="CV1244" s="5"/>
      <c r="CW1244" s="5"/>
      <c r="CX1244" s="5"/>
      <c r="CY1244" s="5"/>
      <c r="CZ1244" s="5"/>
      <c r="DA1244" s="5"/>
      <c r="DB1244" s="5"/>
      <c r="DC1244" s="5"/>
      <c r="DD1244" s="5"/>
      <c r="DE1244" s="5"/>
      <c r="DF1244" s="5"/>
      <c r="DG1244" s="5"/>
      <c r="DH1244" s="5"/>
      <c r="DI1244" s="5"/>
      <c r="DJ1244" s="5"/>
      <c r="DK1244" s="5"/>
      <c r="DL1244" s="5"/>
      <c r="DM1244" s="5"/>
      <c r="DN1244" s="5"/>
      <c r="DO1244" s="5"/>
      <c r="DP1244" s="5"/>
      <c r="DQ1244" s="5"/>
      <c r="DR1244" s="5"/>
      <c r="DS1244" s="5"/>
      <c r="DT1244" s="5"/>
      <c r="DU1244" s="5"/>
      <c r="DV1244" s="5"/>
      <c r="DW1244" s="5"/>
      <c r="DX1244" s="5"/>
      <c r="DY1244" s="5"/>
      <c r="DZ1244" s="5"/>
      <c r="EA1244" s="5"/>
      <c r="EB1244" s="5"/>
      <c r="EC1244" s="5"/>
      <c r="ED1244" s="5"/>
      <c r="EE1244" s="5"/>
      <c r="EF1244" s="5"/>
      <c r="EG1244" s="5"/>
      <c r="EH1244" s="5"/>
      <c r="EI1244" s="5"/>
      <c r="EJ1244" s="5"/>
      <c r="EK1244" s="5"/>
      <c r="EL1244" s="5"/>
      <c r="EM1244" s="5"/>
      <c r="EN1244" s="5"/>
      <c r="EO1244" s="5"/>
      <c r="EP1244" s="5"/>
      <c r="EQ1244" s="5"/>
      <c r="ER1244" s="5"/>
      <c r="ES1244" s="5"/>
      <c r="ET1244" s="5"/>
      <c r="EU1244" s="5"/>
      <c r="EV1244" s="5"/>
      <c r="EW1244" s="5"/>
      <c r="EX1244" s="5"/>
      <c r="EY1244" s="5"/>
      <c r="EZ1244" s="5"/>
      <c r="FA1244" s="5"/>
      <c r="FB1244" s="5"/>
      <c r="FC1244" s="5"/>
      <c r="FD1244" s="5"/>
      <c r="FE1244" s="5"/>
      <c r="FF1244" s="5"/>
      <c r="FG1244" s="5"/>
      <c r="FH1244" s="5"/>
      <c r="FI1244" s="5"/>
      <c r="FJ1244" s="5"/>
      <c r="FK1244" s="5"/>
      <c r="FL1244" s="5"/>
      <c r="FM1244" s="5"/>
      <c r="FN1244" s="5"/>
      <c r="FO1244" s="5"/>
      <c r="FP1244" s="5"/>
      <c r="FQ1244" s="5"/>
      <c r="FR1244" s="5"/>
      <c r="FS1244" s="5"/>
      <c r="FT1244" s="5"/>
      <c r="FU1244" s="5"/>
      <c r="FV1244" s="5"/>
      <c r="FW1244" s="5"/>
      <c r="FX1244" s="5"/>
      <c r="FY1244" s="5"/>
      <c r="FZ1244" s="5"/>
      <c r="GA1244" s="5"/>
      <c r="GB1244" s="5"/>
      <c r="GC1244" s="5"/>
      <c r="GD1244" s="5"/>
      <c r="GE1244" s="5"/>
      <c r="GF1244" s="5"/>
      <c r="GG1244" s="5"/>
      <c r="GH1244" s="5"/>
      <c r="GI1244" s="5"/>
      <c r="GJ1244" s="5"/>
      <c r="GK1244" s="5"/>
      <c r="GL1244" s="5"/>
      <c r="GM1244" s="5"/>
      <c r="GN1244" s="5"/>
      <c r="GO1244" s="5"/>
      <c r="GP1244" s="5"/>
      <c r="GQ1244" s="5"/>
      <c r="GR1244" s="5"/>
      <c r="GS1244" s="5"/>
      <c r="GT1244" s="5"/>
      <c r="GU1244" s="5"/>
      <c r="GV1244" s="5"/>
      <c r="GW1244" s="5"/>
      <c r="GX1244" s="5"/>
      <c r="GY1244" s="5"/>
      <c r="GZ1244" s="5"/>
      <c r="HA1244" s="5"/>
      <c r="HB1244" s="5"/>
      <c r="HC1244" s="5"/>
      <c r="HD1244" s="5"/>
      <c r="HE1244" s="5"/>
      <c r="HF1244" s="5"/>
      <c r="HG1244" s="5"/>
      <c r="HH1244" s="5"/>
      <c r="HI1244" s="5"/>
      <c r="HJ1244" s="5"/>
      <c r="HK1244" s="5"/>
      <c r="HL1244" s="5"/>
      <c r="HM1244" s="5"/>
      <c r="HN1244" s="5"/>
      <c r="HO1244" s="5"/>
      <c r="HP1244" s="5"/>
      <c r="HQ1244" s="5"/>
      <c r="HR1244" s="5"/>
      <c r="HS1244" s="5"/>
      <c r="HT1244" s="5"/>
      <c r="HU1244" s="5"/>
      <c r="HV1244" s="5"/>
      <c r="HW1244" s="5"/>
      <c r="HX1244" s="5"/>
      <c r="HY1244" s="5"/>
      <c r="HZ1244" s="5"/>
      <c r="IA1244" s="5"/>
      <c r="IB1244" s="5"/>
      <c r="IC1244" s="5"/>
      <c r="ID1244" s="5"/>
      <c r="IE1244" s="5"/>
      <c r="IF1244" s="5"/>
      <c r="IG1244" s="5"/>
      <c r="IH1244" s="5"/>
      <c r="II1244" s="5"/>
      <c r="IJ1244" s="5"/>
      <c r="IK1244" s="5"/>
      <c r="IL1244" s="5"/>
      <c r="IM1244" s="5"/>
      <c r="IN1244" s="5"/>
      <c r="IO1244" s="5"/>
      <c r="IP1244" s="5"/>
      <c r="IQ1244" s="5"/>
      <c r="IR1244" s="5"/>
      <c r="IS1244" s="5"/>
      <c r="IT1244" s="5"/>
      <c r="IU1244" s="5"/>
      <c r="IV1244" s="5"/>
    </row>
    <row r="1246" spans="1:256" s="210" customFormat="1">
      <c r="A1246" s="122"/>
      <c r="B1246" s="116"/>
      <c r="C1246" s="117"/>
      <c r="D1246" s="118"/>
      <c r="E1246" s="119"/>
      <c r="F1246" s="120"/>
      <c r="G1246" s="121"/>
      <c r="H1246" s="6"/>
      <c r="I1246" s="40"/>
      <c r="J1246" s="41"/>
      <c r="K1246" s="42"/>
      <c r="L1246" s="38"/>
      <c r="N1246" s="39"/>
      <c r="O1246" s="39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5"/>
      <c r="DW1246" s="5"/>
      <c r="DX1246" s="5"/>
      <c r="DY1246" s="5"/>
      <c r="DZ1246" s="5"/>
      <c r="EA1246" s="5"/>
      <c r="EB1246" s="5"/>
      <c r="EC1246" s="5"/>
      <c r="ED1246" s="5"/>
      <c r="EE1246" s="5"/>
      <c r="EF1246" s="5"/>
      <c r="EG1246" s="5"/>
      <c r="EH1246" s="5"/>
      <c r="EI1246" s="5"/>
      <c r="EJ1246" s="5"/>
      <c r="EK1246" s="5"/>
      <c r="EL1246" s="5"/>
      <c r="EM1246" s="5"/>
      <c r="EN1246" s="5"/>
      <c r="EO1246" s="5"/>
      <c r="EP1246" s="5"/>
      <c r="EQ1246" s="5"/>
      <c r="ER1246" s="5"/>
      <c r="ES1246" s="5"/>
      <c r="ET1246" s="5"/>
      <c r="EU1246" s="5"/>
      <c r="EV1246" s="5"/>
      <c r="EW1246" s="5"/>
      <c r="EX1246" s="5"/>
      <c r="EY1246" s="5"/>
      <c r="EZ1246" s="5"/>
      <c r="FA1246" s="5"/>
      <c r="FB1246" s="5"/>
      <c r="FC1246" s="5"/>
      <c r="FD1246" s="5"/>
      <c r="FE1246" s="5"/>
      <c r="FF1246" s="5"/>
      <c r="FG1246" s="5"/>
      <c r="FH1246" s="5"/>
      <c r="FI1246" s="5"/>
      <c r="FJ1246" s="5"/>
      <c r="FK1246" s="5"/>
      <c r="FL1246" s="5"/>
      <c r="FM1246" s="5"/>
      <c r="FN1246" s="5"/>
      <c r="FO1246" s="5"/>
      <c r="FP1246" s="5"/>
      <c r="FQ1246" s="5"/>
      <c r="FR1246" s="5"/>
      <c r="FS1246" s="5"/>
      <c r="FT1246" s="5"/>
      <c r="FU1246" s="5"/>
      <c r="FV1246" s="5"/>
      <c r="FW1246" s="5"/>
      <c r="FX1246" s="5"/>
      <c r="FY1246" s="5"/>
      <c r="FZ1246" s="5"/>
      <c r="GA1246" s="5"/>
      <c r="GB1246" s="5"/>
      <c r="GC1246" s="5"/>
      <c r="GD1246" s="5"/>
      <c r="GE1246" s="5"/>
      <c r="GF1246" s="5"/>
      <c r="GG1246" s="5"/>
      <c r="GH1246" s="5"/>
      <c r="GI1246" s="5"/>
      <c r="GJ1246" s="5"/>
      <c r="GK1246" s="5"/>
      <c r="GL1246" s="5"/>
      <c r="GM1246" s="5"/>
      <c r="GN1246" s="5"/>
      <c r="GO1246" s="5"/>
      <c r="GP1246" s="5"/>
      <c r="GQ1246" s="5"/>
      <c r="GR1246" s="5"/>
      <c r="GS1246" s="5"/>
      <c r="GT1246" s="5"/>
      <c r="GU1246" s="5"/>
      <c r="GV1246" s="5"/>
      <c r="GW1246" s="5"/>
      <c r="GX1246" s="5"/>
      <c r="GY1246" s="5"/>
      <c r="GZ1246" s="5"/>
      <c r="HA1246" s="5"/>
      <c r="HB1246" s="5"/>
      <c r="HC1246" s="5"/>
      <c r="HD1246" s="5"/>
      <c r="HE1246" s="5"/>
      <c r="HF1246" s="5"/>
      <c r="HG1246" s="5"/>
      <c r="HH1246" s="5"/>
      <c r="HI1246" s="5"/>
      <c r="HJ1246" s="5"/>
      <c r="HK1246" s="5"/>
      <c r="HL1246" s="5"/>
      <c r="HM1246" s="5"/>
      <c r="HN1246" s="5"/>
      <c r="HO1246" s="5"/>
      <c r="HP1246" s="5"/>
      <c r="HQ1246" s="5"/>
      <c r="HR1246" s="5"/>
      <c r="HS1246" s="5"/>
      <c r="HT1246" s="5"/>
      <c r="HU1246" s="5"/>
      <c r="HV1246" s="5"/>
      <c r="HW1246" s="5"/>
      <c r="HX1246" s="5"/>
      <c r="HY1246" s="5"/>
      <c r="HZ1246" s="5"/>
      <c r="IA1246" s="5"/>
      <c r="IB1246" s="5"/>
      <c r="IC1246" s="5"/>
      <c r="ID1246" s="5"/>
      <c r="IE1246" s="5"/>
      <c r="IF1246" s="5"/>
      <c r="IG1246" s="5"/>
      <c r="IH1246" s="5"/>
      <c r="II1246" s="5"/>
      <c r="IJ1246" s="5"/>
      <c r="IK1246" s="5"/>
      <c r="IL1246" s="5"/>
      <c r="IM1246" s="5"/>
      <c r="IN1246" s="5"/>
      <c r="IO1246" s="5"/>
      <c r="IP1246" s="5"/>
      <c r="IQ1246" s="5"/>
      <c r="IR1246" s="5"/>
      <c r="IS1246" s="5"/>
      <c r="IT1246" s="5"/>
      <c r="IU1246" s="5"/>
      <c r="IV1246" s="5"/>
    </row>
    <row r="1248" spans="1:256" s="210" customFormat="1">
      <c r="A1248" s="122"/>
      <c r="B1248" s="116"/>
      <c r="C1248" s="117"/>
      <c r="D1248" s="118"/>
      <c r="E1248" s="119"/>
      <c r="F1248" s="120"/>
      <c r="G1248" s="121"/>
      <c r="H1248" s="6"/>
      <c r="I1248" s="40"/>
      <c r="J1248" s="41"/>
      <c r="K1248" s="42"/>
      <c r="L1248" s="38"/>
      <c r="N1248" s="39"/>
      <c r="O1248" s="39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  <c r="BG1248" s="5"/>
      <c r="BH1248" s="5"/>
      <c r="BI1248" s="5"/>
      <c r="BJ1248" s="5"/>
      <c r="BK1248" s="5"/>
      <c r="BL1248" s="5"/>
      <c r="BM1248" s="5"/>
      <c r="BN1248" s="5"/>
      <c r="BO1248" s="5"/>
      <c r="BP1248" s="5"/>
      <c r="BQ1248" s="5"/>
      <c r="BR1248" s="5"/>
      <c r="BS1248" s="5"/>
      <c r="BT1248" s="5"/>
      <c r="BU1248" s="5"/>
      <c r="BV1248" s="5"/>
      <c r="BW1248" s="5"/>
      <c r="BX1248" s="5"/>
      <c r="BY1248" s="5"/>
      <c r="BZ1248" s="5"/>
      <c r="CA1248" s="5"/>
      <c r="CB1248" s="5"/>
      <c r="CC1248" s="5"/>
      <c r="CD1248" s="5"/>
      <c r="CE1248" s="5"/>
      <c r="CF1248" s="5"/>
      <c r="CG1248" s="5"/>
      <c r="CH1248" s="5"/>
      <c r="CI1248" s="5"/>
      <c r="CJ1248" s="5"/>
      <c r="CK1248" s="5"/>
      <c r="CL1248" s="5"/>
      <c r="CM1248" s="5"/>
      <c r="CN1248" s="5"/>
      <c r="CO1248" s="5"/>
      <c r="CP1248" s="5"/>
      <c r="CQ1248" s="5"/>
      <c r="CR1248" s="5"/>
      <c r="CS1248" s="5"/>
      <c r="CT1248" s="5"/>
      <c r="CU1248" s="5"/>
      <c r="CV1248" s="5"/>
      <c r="CW1248" s="5"/>
      <c r="CX1248" s="5"/>
      <c r="CY1248" s="5"/>
      <c r="CZ1248" s="5"/>
      <c r="DA1248" s="5"/>
      <c r="DB1248" s="5"/>
      <c r="DC1248" s="5"/>
      <c r="DD1248" s="5"/>
      <c r="DE1248" s="5"/>
      <c r="DF1248" s="5"/>
      <c r="DG1248" s="5"/>
      <c r="DH1248" s="5"/>
      <c r="DI1248" s="5"/>
      <c r="DJ1248" s="5"/>
      <c r="DK1248" s="5"/>
      <c r="DL1248" s="5"/>
      <c r="DM1248" s="5"/>
      <c r="DN1248" s="5"/>
      <c r="DO1248" s="5"/>
      <c r="DP1248" s="5"/>
      <c r="DQ1248" s="5"/>
      <c r="DR1248" s="5"/>
      <c r="DS1248" s="5"/>
      <c r="DT1248" s="5"/>
      <c r="DU1248" s="5"/>
      <c r="DV1248" s="5"/>
      <c r="DW1248" s="5"/>
      <c r="DX1248" s="5"/>
      <c r="DY1248" s="5"/>
      <c r="DZ1248" s="5"/>
      <c r="EA1248" s="5"/>
      <c r="EB1248" s="5"/>
      <c r="EC1248" s="5"/>
      <c r="ED1248" s="5"/>
      <c r="EE1248" s="5"/>
      <c r="EF1248" s="5"/>
      <c r="EG1248" s="5"/>
      <c r="EH1248" s="5"/>
      <c r="EI1248" s="5"/>
      <c r="EJ1248" s="5"/>
      <c r="EK1248" s="5"/>
      <c r="EL1248" s="5"/>
      <c r="EM1248" s="5"/>
      <c r="EN1248" s="5"/>
      <c r="EO1248" s="5"/>
      <c r="EP1248" s="5"/>
      <c r="EQ1248" s="5"/>
      <c r="ER1248" s="5"/>
      <c r="ES1248" s="5"/>
      <c r="ET1248" s="5"/>
      <c r="EU1248" s="5"/>
      <c r="EV1248" s="5"/>
      <c r="EW1248" s="5"/>
      <c r="EX1248" s="5"/>
      <c r="EY1248" s="5"/>
      <c r="EZ1248" s="5"/>
      <c r="FA1248" s="5"/>
      <c r="FB1248" s="5"/>
      <c r="FC1248" s="5"/>
      <c r="FD1248" s="5"/>
      <c r="FE1248" s="5"/>
      <c r="FF1248" s="5"/>
      <c r="FG1248" s="5"/>
      <c r="FH1248" s="5"/>
      <c r="FI1248" s="5"/>
      <c r="FJ1248" s="5"/>
      <c r="FK1248" s="5"/>
      <c r="FL1248" s="5"/>
      <c r="FM1248" s="5"/>
      <c r="FN1248" s="5"/>
      <c r="FO1248" s="5"/>
      <c r="FP1248" s="5"/>
      <c r="FQ1248" s="5"/>
      <c r="FR1248" s="5"/>
      <c r="FS1248" s="5"/>
      <c r="FT1248" s="5"/>
      <c r="FU1248" s="5"/>
      <c r="FV1248" s="5"/>
      <c r="FW1248" s="5"/>
      <c r="FX1248" s="5"/>
      <c r="FY1248" s="5"/>
      <c r="FZ1248" s="5"/>
      <c r="GA1248" s="5"/>
      <c r="GB1248" s="5"/>
      <c r="GC1248" s="5"/>
      <c r="GD1248" s="5"/>
      <c r="GE1248" s="5"/>
      <c r="GF1248" s="5"/>
      <c r="GG1248" s="5"/>
      <c r="GH1248" s="5"/>
      <c r="GI1248" s="5"/>
      <c r="GJ1248" s="5"/>
      <c r="GK1248" s="5"/>
      <c r="GL1248" s="5"/>
      <c r="GM1248" s="5"/>
      <c r="GN1248" s="5"/>
      <c r="GO1248" s="5"/>
      <c r="GP1248" s="5"/>
      <c r="GQ1248" s="5"/>
      <c r="GR1248" s="5"/>
      <c r="GS1248" s="5"/>
      <c r="GT1248" s="5"/>
      <c r="GU1248" s="5"/>
      <c r="GV1248" s="5"/>
      <c r="GW1248" s="5"/>
      <c r="GX1248" s="5"/>
      <c r="GY1248" s="5"/>
      <c r="GZ1248" s="5"/>
      <c r="HA1248" s="5"/>
      <c r="HB1248" s="5"/>
      <c r="HC1248" s="5"/>
      <c r="HD1248" s="5"/>
      <c r="HE1248" s="5"/>
      <c r="HF1248" s="5"/>
      <c r="HG1248" s="5"/>
      <c r="HH1248" s="5"/>
      <c r="HI1248" s="5"/>
      <c r="HJ1248" s="5"/>
      <c r="HK1248" s="5"/>
      <c r="HL1248" s="5"/>
      <c r="HM1248" s="5"/>
      <c r="HN1248" s="5"/>
      <c r="HO1248" s="5"/>
      <c r="HP1248" s="5"/>
      <c r="HQ1248" s="5"/>
      <c r="HR1248" s="5"/>
      <c r="HS1248" s="5"/>
      <c r="HT1248" s="5"/>
      <c r="HU1248" s="5"/>
      <c r="HV1248" s="5"/>
      <c r="HW1248" s="5"/>
      <c r="HX1248" s="5"/>
      <c r="HY1248" s="5"/>
      <c r="HZ1248" s="5"/>
      <c r="IA1248" s="5"/>
      <c r="IB1248" s="5"/>
      <c r="IC1248" s="5"/>
      <c r="ID1248" s="5"/>
      <c r="IE1248" s="5"/>
      <c r="IF1248" s="5"/>
      <c r="IG1248" s="5"/>
      <c r="IH1248" s="5"/>
      <c r="II1248" s="5"/>
      <c r="IJ1248" s="5"/>
      <c r="IK1248" s="5"/>
      <c r="IL1248" s="5"/>
      <c r="IM1248" s="5"/>
      <c r="IN1248" s="5"/>
      <c r="IO1248" s="5"/>
      <c r="IP1248" s="5"/>
      <c r="IQ1248" s="5"/>
      <c r="IR1248" s="5"/>
      <c r="IS1248" s="5"/>
      <c r="IT1248" s="5"/>
      <c r="IU1248" s="5"/>
      <c r="IV1248" s="5"/>
    </row>
    <row r="1250" spans="1:256" s="210" customFormat="1">
      <c r="A1250" s="122"/>
      <c r="B1250" s="116"/>
      <c r="C1250" s="117"/>
      <c r="D1250" s="118"/>
      <c r="E1250" s="119"/>
      <c r="F1250" s="120"/>
      <c r="G1250" s="121"/>
      <c r="H1250" s="6"/>
      <c r="I1250" s="40"/>
      <c r="J1250" s="41"/>
      <c r="K1250" s="42"/>
      <c r="L1250" s="38"/>
      <c r="N1250" s="39"/>
      <c r="O1250" s="39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5"/>
      <c r="DW1250" s="5"/>
      <c r="DX1250" s="5"/>
      <c r="DY1250" s="5"/>
      <c r="DZ1250" s="5"/>
      <c r="EA1250" s="5"/>
      <c r="EB1250" s="5"/>
      <c r="EC1250" s="5"/>
      <c r="ED1250" s="5"/>
      <c r="EE1250" s="5"/>
      <c r="EF1250" s="5"/>
      <c r="EG1250" s="5"/>
      <c r="EH1250" s="5"/>
      <c r="EI1250" s="5"/>
      <c r="EJ1250" s="5"/>
      <c r="EK1250" s="5"/>
      <c r="EL1250" s="5"/>
      <c r="EM1250" s="5"/>
      <c r="EN1250" s="5"/>
      <c r="EO1250" s="5"/>
      <c r="EP1250" s="5"/>
      <c r="EQ1250" s="5"/>
      <c r="ER1250" s="5"/>
      <c r="ES1250" s="5"/>
      <c r="ET1250" s="5"/>
      <c r="EU1250" s="5"/>
      <c r="EV1250" s="5"/>
      <c r="EW1250" s="5"/>
      <c r="EX1250" s="5"/>
      <c r="EY1250" s="5"/>
      <c r="EZ1250" s="5"/>
      <c r="FA1250" s="5"/>
      <c r="FB1250" s="5"/>
      <c r="FC1250" s="5"/>
      <c r="FD1250" s="5"/>
      <c r="FE1250" s="5"/>
      <c r="FF1250" s="5"/>
      <c r="FG1250" s="5"/>
      <c r="FH1250" s="5"/>
      <c r="FI1250" s="5"/>
      <c r="FJ1250" s="5"/>
      <c r="FK1250" s="5"/>
      <c r="FL1250" s="5"/>
      <c r="FM1250" s="5"/>
      <c r="FN1250" s="5"/>
      <c r="FO1250" s="5"/>
      <c r="FP1250" s="5"/>
      <c r="FQ1250" s="5"/>
      <c r="FR1250" s="5"/>
      <c r="FS1250" s="5"/>
      <c r="FT1250" s="5"/>
      <c r="FU1250" s="5"/>
      <c r="FV1250" s="5"/>
      <c r="FW1250" s="5"/>
      <c r="FX1250" s="5"/>
      <c r="FY1250" s="5"/>
      <c r="FZ1250" s="5"/>
      <c r="GA1250" s="5"/>
      <c r="GB1250" s="5"/>
      <c r="GC1250" s="5"/>
      <c r="GD1250" s="5"/>
      <c r="GE1250" s="5"/>
      <c r="GF1250" s="5"/>
      <c r="GG1250" s="5"/>
      <c r="GH1250" s="5"/>
      <c r="GI1250" s="5"/>
      <c r="GJ1250" s="5"/>
      <c r="GK1250" s="5"/>
      <c r="GL1250" s="5"/>
      <c r="GM1250" s="5"/>
      <c r="GN1250" s="5"/>
      <c r="GO1250" s="5"/>
      <c r="GP1250" s="5"/>
      <c r="GQ1250" s="5"/>
      <c r="GR1250" s="5"/>
      <c r="GS1250" s="5"/>
      <c r="GT1250" s="5"/>
      <c r="GU1250" s="5"/>
      <c r="GV1250" s="5"/>
      <c r="GW1250" s="5"/>
      <c r="GX1250" s="5"/>
      <c r="GY1250" s="5"/>
      <c r="GZ1250" s="5"/>
      <c r="HA1250" s="5"/>
      <c r="HB1250" s="5"/>
      <c r="HC1250" s="5"/>
      <c r="HD1250" s="5"/>
      <c r="HE1250" s="5"/>
      <c r="HF1250" s="5"/>
      <c r="HG1250" s="5"/>
      <c r="HH1250" s="5"/>
      <c r="HI1250" s="5"/>
      <c r="HJ1250" s="5"/>
      <c r="HK1250" s="5"/>
      <c r="HL1250" s="5"/>
      <c r="HM1250" s="5"/>
      <c r="HN1250" s="5"/>
      <c r="HO1250" s="5"/>
      <c r="HP1250" s="5"/>
      <c r="HQ1250" s="5"/>
      <c r="HR1250" s="5"/>
      <c r="HS1250" s="5"/>
      <c r="HT1250" s="5"/>
      <c r="HU1250" s="5"/>
      <c r="HV1250" s="5"/>
      <c r="HW1250" s="5"/>
      <c r="HX1250" s="5"/>
      <c r="HY1250" s="5"/>
      <c r="HZ1250" s="5"/>
      <c r="IA1250" s="5"/>
      <c r="IB1250" s="5"/>
      <c r="IC1250" s="5"/>
      <c r="ID1250" s="5"/>
      <c r="IE1250" s="5"/>
      <c r="IF1250" s="5"/>
      <c r="IG1250" s="5"/>
      <c r="IH1250" s="5"/>
      <c r="II1250" s="5"/>
      <c r="IJ1250" s="5"/>
      <c r="IK1250" s="5"/>
      <c r="IL1250" s="5"/>
      <c r="IM1250" s="5"/>
      <c r="IN1250" s="5"/>
      <c r="IO1250" s="5"/>
      <c r="IP1250" s="5"/>
      <c r="IQ1250" s="5"/>
      <c r="IR1250" s="5"/>
      <c r="IS1250" s="5"/>
      <c r="IT1250" s="5"/>
      <c r="IU1250" s="5"/>
      <c r="IV1250" s="5"/>
    </row>
    <row r="1252" spans="1:256" s="210" customFormat="1">
      <c r="A1252" s="122"/>
      <c r="B1252" s="116"/>
      <c r="C1252" s="117"/>
      <c r="D1252" s="118"/>
      <c r="E1252" s="119"/>
      <c r="F1252" s="120"/>
      <c r="G1252" s="121"/>
      <c r="H1252" s="6"/>
      <c r="I1252" s="40"/>
      <c r="J1252" s="41"/>
      <c r="K1252" s="42"/>
      <c r="L1252" s="38"/>
      <c r="N1252" s="39"/>
      <c r="O1252" s="39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  <c r="BG1252" s="5"/>
      <c r="BH1252" s="5"/>
      <c r="BI1252" s="5"/>
      <c r="BJ1252" s="5"/>
      <c r="BK1252" s="5"/>
      <c r="BL1252" s="5"/>
      <c r="BM1252" s="5"/>
      <c r="BN1252" s="5"/>
      <c r="BO1252" s="5"/>
      <c r="BP1252" s="5"/>
      <c r="BQ1252" s="5"/>
      <c r="BR1252" s="5"/>
      <c r="BS1252" s="5"/>
      <c r="BT1252" s="5"/>
      <c r="BU1252" s="5"/>
      <c r="BV1252" s="5"/>
      <c r="BW1252" s="5"/>
      <c r="BX1252" s="5"/>
      <c r="BY1252" s="5"/>
      <c r="BZ1252" s="5"/>
      <c r="CA1252" s="5"/>
      <c r="CB1252" s="5"/>
      <c r="CC1252" s="5"/>
      <c r="CD1252" s="5"/>
      <c r="CE1252" s="5"/>
      <c r="CF1252" s="5"/>
      <c r="CG1252" s="5"/>
      <c r="CH1252" s="5"/>
      <c r="CI1252" s="5"/>
      <c r="CJ1252" s="5"/>
      <c r="CK1252" s="5"/>
      <c r="CL1252" s="5"/>
      <c r="CM1252" s="5"/>
      <c r="CN1252" s="5"/>
      <c r="CO1252" s="5"/>
      <c r="CP1252" s="5"/>
      <c r="CQ1252" s="5"/>
      <c r="CR1252" s="5"/>
      <c r="CS1252" s="5"/>
      <c r="CT1252" s="5"/>
      <c r="CU1252" s="5"/>
      <c r="CV1252" s="5"/>
      <c r="CW1252" s="5"/>
      <c r="CX1252" s="5"/>
      <c r="CY1252" s="5"/>
      <c r="CZ1252" s="5"/>
      <c r="DA1252" s="5"/>
      <c r="DB1252" s="5"/>
      <c r="DC1252" s="5"/>
      <c r="DD1252" s="5"/>
      <c r="DE1252" s="5"/>
      <c r="DF1252" s="5"/>
      <c r="DG1252" s="5"/>
      <c r="DH1252" s="5"/>
      <c r="DI1252" s="5"/>
      <c r="DJ1252" s="5"/>
      <c r="DK1252" s="5"/>
      <c r="DL1252" s="5"/>
      <c r="DM1252" s="5"/>
      <c r="DN1252" s="5"/>
      <c r="DO1252" s="5"/>
      <c r="DP1252" s="5"/>
      <c r="DQ1252" s="5"/>
      <c r="DR1252" s="5"/>
      <c r="DS1252" s="5"/>
      <c r="DT1252" s="5"/>
      <c r="DU1252" s="5"/>
      <c r="DV1252" s="5"/>
      <c r="DW1252" s="5"/>
      <c r="DX1252" s="5"/>
      <c r="DY1252" s="5"/>
      <c r="DZ1252" s="5"/>
      <c r="EA1252" s="5"/>
      <c r="EB1252" s="5"/>
      <c r="EC1252" s="5"/>
      <c r="ED1252" s="5"/>
      <c r="EE1252" s="5"/>
      <c r="EF1252" s="5"/>
      <c r="EG1252" s="5"/>
      <c r="EH1252" s="5"/>
      <c r="EI1252" s="5"/>
      <c r="EJ1252" s="5"/>
      <c r="EK1252" s="5"/>
      <c r="EL1252" s="5"/>
      <c r="EM1252" s="5"/>
      <c r="EN1252" s="5"/>
      <c r="EO1252" s="5"/>
      <c r="EP1252" s="5"/>
      <c r="EQ1252" s="5"/>
      <c r="ER1252" s="5"/>
      <c r="ES1252" s="5"/>
      <c r="ET1252" s="5"/>
      <c r="EU1252" s="5"/>
      <c r="EV1252" s="5"/>
      <c r="EW1252" s="5"/>
      <c r="EX1252" s="5"/>
      <c r="EY1252" s="5"/>
      <c r="EZ1252" s="5"/>
      <c r="FA1252" s="5"/>
      <c r="FB1252" s="5"/>
      <c r="FC1252" s="5"/>
      <c r="FD1252" s="5"/>
      <c r="FE1252" s="5"/>
      <c r="FF1252" s="5"/>
      <c r="FG1252" s="5"/>
      <c r="FH1252" s="5"/>
      <c r="FI1252" s="5"/>
      <c r="FJ1252" s="5"/>
      <c r="FK1252" s="5"/>
      <c r="FL1252" s="5"/>
      <c r="FM1252" s="5"/>
      <c r="FN1252" s="5"/>
      <c r="FO1252" s="5"/>
      <c r="FP1252" s="5"/>
      <c r="FQ1252" s="5"/>
      <c r="FR1252" s="5"/>
      <c r="FS1252" s="5"/>
      <c r="FT1252" s="5"/>
      <c r="FU1252" s="5"/>
      <c r="FV1252" s="5"/>
      <c r="FW1252" s="5"/>
      <c r="FX1252" s="5"/>
      <c r="FY1252" s="5"/>
      <c r="FZ1252" s="5"/>
      <c r="GA1252" s="5"/>
      <c r="GB1252" s="5"/>
      <c r="GC1252" s="5"/>
      <c r="GD1252" s="5"/>
      <c r="GE1252" s="5"/>
      <c r="GF1252" s="5"/>
      <c r="GG1252" s="5"/>
      <c r="GH1252" s="5"/>
      <c r="GI1252" s="5"/>
      <c r="GJ1252" s="5"/>
      <c r="GK1252" s="5"/>
      <c r="GL1252" s="5"/>
      <c r="GM1252" s="5"/>
      <c r="GN1252" s="5"/>
      <c r="GO1252" s="5"/>
      <c r="GP1252" s="5"/>
      <c r="GQ1252" s="5"/>
      <c r="GR1252" s="5"/>
      <c r="GS1252" s="5"/>
      <c r="GT1252" s="5"/>
      <c r="GU1252" s="5"/>
      <c r="GV1252" s="5"/>
      <c r="GW1252" s="5"/>
      <c r="GX1252" s="5"/>
      <c r="GY1252" s="5"/>
      <c r="GZ1252" s="5"/>
      <c r="HA1252" s="5"/>
      <c r="HB1252" s="5"/>
      <c r="HC1252" s="5"/>
      <c r="HD1252" s="5"/>
      <c r="HE1252" s="5"/>
      <c r="HF1252" s="5"/>
      <c r="HG1252" s="5"/>
      <c r="HH1252" s="5"/>
      <c r="HI1252" s="5"/>
      <c r="HJ1252" s="5"/>
      <c r="HK1252" s="5"/>
      <c r="HL1252" s="5"/>
      <c r="HM1252" s="5"/>
      <c r="HN1252" s="5"/>
      <c r="HO1252" s="5"/>
      <c r="HP1252" s="5"/>
      <c r="HQ1252" s="5"/>
      <c r="HR1252" s="5"/>
      <c r="HS1252" s="5"/>
      <c r="HT1252" s="5"/>
      <c r="HU1252" s="5"/>
      <c r="HV1252" s="5"/>
      <c r="HW1252" s="5"/>
      <c r="HX1252" s="5"/>
      <c r="HY1252" s="5"/>
      <c r="HZ1252" s="5"/>
      <c r="IA1252" s="5"/>
      <c r="IB1252" s="5"/>
      <c r="IC1252" s="5"/>
      <c r="ID1252" s="5"/>
      <c r="IE1252" s="5"/>
      <c r="IF1252" s="5"/>
      <c r="IG1252" s="5"/>
      <c r="IH1252" s="5"/>
      <c r="II1252" s="5"/>
      <c r="IJ1252" s="5"/>
      <c r="IK1252" s="5"/>
      <c r="IL1252" s="5"/>
      <c r="IM1252" s="5"/>
      <c r="IN1252" s="5"/>
      <c r="IO1252" s="5"/>
      <c r="IP1252" s="5"/>
      <c r="IQ1252" s="5"/>
      <c r="IR1252" s="5"/>
      <c r="IS1252" s="5"/>
      <c r="IT1252" s="5"/>
      <c r="IU1252" s="5"/>
      <c r="IV1252" s="5"/>
    </row>
    <row r="1254" spans="1:256" s="210" customFormat="1">
      <c r="A1254" s="122"/>
      <c r="B1254" s="116"/>
      <c r="C1254" s="117"/>
      <c r="D1254" s="118"/>
      <c r="E1254" s="119"/>
      <c r="F1254" s="120"/>
      <c r="G1254" s="121"/>
      <c r="H1254" s="6"/>
      <c r="I1254" s="40"/>
      <c r="J1254" s="41"/>
      <c r="K1254" s="42"/>
      <c r="L1254" s="38"/>
      <c r="N1254" s="39"/>
      <c r="O1254" s="39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5"/>
      <c r="DW1254" s="5"/>
      <c r="DX1254" s="5"/>
      <c r="DY1254" s="5"/>
      <c r="DZ1254" s="5"/>
      <c r="EA1254" s="5"/>
      <c r="EB1254" s="5"/>
      <c r="EC1254" s="5"/>
      <c r="ED1254" s="5"/>
      <c r="EE1254" s="5"/>
      <c r="EF1254" s="5"/>
      <c r="EG1254" s="5"/>
      <c r="EH1254" s="5"/>
      <c r="EI1254" s="5"/>
      <c r="EJ1254" s="5"/>
      <c r="EK1254" s="5"/>
      <c r="EL1254" s="5"/>
      <c r="EM1254" s="5"/>
      <c r="EN1254" s="5"/>
      <c r="EO1254" s="5"/>
      <c r="EP1254" s="5"/>
      <c r="EQ1254" s="5"/>
      <c r="ER1254" s="5"/>
      <c r="ES1254" s="5"/>
      <c r="ET1254" s="5"/>
      <c r="EU1254" s="5"/>
      <c r="EV1254" s="5"/>
      <c r="EW1254" s="5"/>
      <c r="EX1254" s="5"/>
      <c r="EY1254" s="5"/>
      <c r="EZ1254" s="5"/>
      <c r="FA1254" s="5"/>
      <c r="FB1254" s="5"/>
      <c r="FC1254" s="5"/>
      <c r="FD1254" s="5"/>
      <c r="FE1254" s="5"/>
      <c r="FF1254" s="5"/>
      <c r="FG1254" s="5"/>
      <c r="FH1254" s="5"/>
      <c r="FI1254" s="5"/>
      <c r="FJ1254" s="5"/>
      <c r="FK1254" s="5"/>
      <c r="FL1254" s="5"/>
      <c r="FM1254" s="5"/>
      <c r="FN1254" s="5"/>
      <c r="FO1254" s="5"/>
      <c r="FP1254" s="5"/>
      <c r="FQ1254" s="5"/>
      <c r="FR1254" s="5"/>
      <c r="FS1254" s="5"/>
      <c r="FT1254" s="5"/>
      <c r="FU1254" s="5"/>
      <c r="FV1254" s="5"/>
      <c r="FW1254" s="5"/>
      <c r="FX1254" s="5"/>
      <c r="FY1254" s="5"/>
      <c r="FZ1254" s="5"/>
      <c r="GA1254" s="5"/>
      <c r="GB1254" s="5"/>
      <c r="GC1254" s="5"/>
      <c r="GD1254" s="5"/>
      <c r="GE1254" s="5"/>
      <c r="GF1254" s="5"/>
      <c r="GG1254" s="5"/>
      <c r="GH1254" s="5"/>
      <c r="GI1254" s="5"/>
      <c r="GJ1254" s="5"/>
      <c r="GK1254" s="5"/>
      <c r="GL1254" s="5"/>
      <c r="GM1254" s="5"/>
      <c r="GN1254" s="5"/>
      <c r="GO1254" s="5"/>
      <c r="GP1254" s="5"/>
      <c r="GQ1254" s="5"/>
      <c r="GR1254" s="5"/>
      <c r="GS1254" s="5"/>
      <c r="GT1254" s="5"/>
      <c r="GU1254" s="5"/>
      <c r="GV1254" s="5"/>
      <c r="GW1254" s="5"/>
      <c r="GX1254" s="5"/>
      <c r="GY1254" s="5"/>
      <c r="GZ1254" s="5"/>
      <c r="HA1254" s="5"/>
      <c r="HB1254" s="5"/>
      <c r="HC1254" s="5"/>
      <c r="HD1254" s="5"/>
      <c r="HE1254" s="5"/>
      <c r="HF1254" s="5"/>
      <c r="HG1254" s="5"/>
      <c r="HH1254" s="5"/>
      <c r="HI1254" s="5"/>
      <c r="HJ1254" s="5"/>
      <c r="HK1254" s="5"/>
      <c r="HL1254" s="5"/>
      <c r="HM1254" s="5"/>
      <c r="HN1254" s="5"/>
      <c r="HO1254" s="5"/>
      <c r="HP1254" s="5"/>
      <c r="HQ1254" s="5"/>
      <c r="HR1254" s="5"/>
      <c r="HS1254" s="5"/>
      <c r="HT1254" s="5"/>
      <c r="HU1254" s="5"/>
      <c r="HV1254" s="5"/>
      <c r="HW1254" s="5"/>
      <c r="HX1254" s="5"/>
      <c r="HY1254" s="5"/>
      <c r="HZ1254" s="5"/>
      <c r="IA1254" s="5"/>
      <c r="IB1254" s="5"/>
      <c r="IC1254" s="5"/>
      <c r="ID1254" s="5"/>
      <c r="IE1254" s="5"/>
      <c r="IF1254" s="5"/>
      <c r="IG1254" s="5"/>
      <c r="IH1254" s="5"/>
      <c r="II1254" s="5"/>
      <c r="IJ1254" s="5"/>
      <c r="IK1254" s="5"/>
      <c r="IL1254" s="5"/>
      <c r="IM1254" s="5"/>
      <c r="IN1254" s="5"/>
      <c r="IO1254" s="5"/>
      <c r="IP1254" s="5"/>
      <c r="IQ1254" s="5"/>
      <c r="IR1254" s="5"/>
      <c r="IS1254" s="5"/>
      <c r="IT1254" s="5"/>
      <c r="IU1254" s="5"/>
      <c r="IV1254" s="5"/>
    </row>
    <row r="1256" spans="1:256" s="210" customFormat="1">
      <c r="A1256" s="122"/>
      <c r="B1256" s="116"/>
      <c r="C1256" s="117"/>
      <c r="D1256" s="118"/>
      <c r="E1256" s="119"/>
      <c r="F1256" s="120"/>
      <c r="G1256" s="121"/>
      <c r="H1256" s="6"/>
      <c r="I1256" s="40"/>
      <c r="J1256" s="41"/>
      <c r="K1256" s="42"/>
      <c r="L1256" s="38"/>
      <c r="N1256" s="39"/>
      <c r="O1256" s="39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/>
      <c r="BI1256" s="5"/>
      <c r="BJ1256" s="5"/>
      <c r="BK1256" s="5"/>
      <c r="BL1256" s="5"/>
      <c r="BM1256" s="5"/>
      <c r="BN1256" s="5"/>
      <c r="BO1256" s="5"/>
      <c r="BP1256" s="5"/>
      <c r="BQ1256" s="5"/>
      <c r="BR1256" s="5"/>
      <c r="BS1256" s="5"/>
      <c r="BT1256" s="5"/>
      <c r="BU1256" s="5"/>
      <c r="BV1256" s="5"/>
      <c r="BW1256" s="5"/>
      <c r="BX1256" s="5"/>
      <c r="BY1256" s="5"/>
      <c r="BZ1256" s="5"/>
      <c r="CA1256" s="5"/>
      <c r="CB1256" s="5"/>
      <c r="CC1256" s="5"/>
      <c r="CD1256" s="5"/>
      <c r="CE1256" s="5"/>
      <c r="CF1256" s="5"/>
      <c r="CG1256" s="5"/>
      <c r="CH1256" s="5"/>
      <c r="CI1256" s="5"/>
      <c r="CJ1256" s="5"/>
      <c r="CK1256" s="5"/>
      <c r="CL1256" s="5"/>
      <c r="CM1256" s="5"/>
      <c r="CN1256" s="5"/>
      <c r="CO1256" s="5"/>
      <c r="CP1256" s="5"/>
      <c r="CQ1256" s="5"/>
      <c r="CR1256" s="5"/>
      <c r="CS1256" s="5"/>
      <c r="CT1256" s="5"/>
      <c r="CU1256" s="5"/>
      <c r="CV1256" s="5"/>
      <c r="CW1256" s="5"/>
      <c r="CX1256" s="5"/>
      <c r="CY1256" s="5"/>
      <c r="CZ1256" s="5"/>
      <c r="DA1256" s="5"/>
      <c r="DB1256" s="5"/>
      <c r="DC1256" s="5"/>
      <c r="DD1256" s="5"/>
      <c r="DE1256" s="5"/>
      <c r="DF1256" s="5"/>
      <c r="DG1256" s="5"/>
      <c r="DH1256" s="5"/>
      <c r="DI1256" s="5"/>
      <c r="DJ1256" s="5"/>
      <c r="DK1256" s="5"/>
      <c r="DL1256" s="5"/>
      <c r="DM1256" s="5"/>
      <c r="DN1256" s="5"/>
      <c r="DO1256" s="5"/>
      <c r="DP1256" s="5"/>
      <c r="DQ1256" s="5"/>
      <c r="DR1256" s="5"/>
      <c r="DS1256" s="5"/>
      <c r="DT1256" s="5"/>
      <c r="DU1256" s="5"/>
      <c r="DV1256" s="5"/>
      <c r="DW1256" s="5"/>
      <c r="DX1256" s="5"/>
      <c r="DY1256" s="5"/>
      <c r="DZ1256" s="5"/>
      <c r="EA1256" s="5"/>
      <c r="EB1256" s="5"/>
      <c r="EC1256" s="5"/>
      <c r="ED1256" s="5"/>
      <c r="EE1256" s="5"/>
      <c r="EF1256" s="5"/>
      <c r="EG1256" s="5"/>
      <c r="EH1256" s="5"/>
      <c r="EI1256" s="5"/>
      <c r="EJ1256" s="5"/>
      <c r="EK1256" s="5"/>
      <c r="EL1256" s="5"/>
      <c r="EM1256" s="5"/>
      <c r="EN1256" s="5"/>
      <c r="EO1256" s="5"/>
      <c r="EP1256" s="5"/>
      <c r="EQ1256" s="5"/>
      <c r="ER1256" s="5"/>
      <c r="ES1256" s="5"/>
      <c r="ET1256" s="5"/>
      <c r="EU1256" s="5"/>
      <c r="EV1256" s="5"/>
      <c r="EW1256" s="5"/>
      <c r="EX1256" s="5"/>
      <c r="EY1256" s="5"/>
      <c r="EZ1256" s="5"/>
      <c r="FA1256" s="5"/>
      <c r="FB1256" s="5"/>
      <c r="FC1256" s="5"/>
      <c r="FD1256" s="5"/>
      <c r="FE1256" s="5"/>
      <c r="FF1256" s="5"/>
      <c r="FG1256" s="5"/>
      <c r="FH1256" s="5"/>
      <c r="FI1256" s="5"/>
      <c r="FJ1256" s="5"/>
      <c r="FK1256" s="5"/>
      <c r="FL1256" s="5"/>
      <c r="FM1256" s="5"/>
      <c r="FN1256" s="5"/>
      <c r="FO1256" s="5"/>
      <c r="FP1256" s="5"/>
      <c r="FQ1256" s="5"/>
      <c r="FR1256" s="5"/>
      <c r="FS1256" s="5"/>
      <c r="FT1256" s="5"/>
      <c r="FU1256" s="5"/>
      <c r="FV1256" s="5"/>
      <c r="FW1256" s="5"/>
      <c r="FX1256" s="5"/>
      <c r="FY1256" s="5"/>
      <c r="FZ1256" s="5"/>
      <c r="GA1256" s="5"/>
      <c r="GB1256" s="5"/>
      <c r="GC1256" s="5"/>
      <c r="GD1256" s="5"/>
      <c r="GE1256" s="5"/>
      <c r="GF1256" s="5"/>
      <c r="GG1256" s="5"/>
      <c r="GH1256" s="5"/>
      <c r="GI1256" s="5"/>
      <c r="GJ1256" s="5"/>
      <c r="GK1256" s="5"/>
      <c r="GL1256" s="5"/>
      <c r="GM1256" s="5"/>
      <c r="GN1256" s="5"/>
      <c r="GO1256" s="5"/>
      <c r="GP1256" s="5"/>
      <c r="GQ1256" s="5"/>
      <c r="GR1256" s="5"/>
      <c r="GS1256" s="5"/>
      <c r="GT1256" s="5"/>
      <c r="GU1256" s="5"/>
      <c r="GV1256" s="5"/>
      <c r="GW1256" s="5"/>
      <c r="GX1256" s="5"/>
      <c r="GY1256" s="5"/>
      <c r="GZ1256" s="5"/>
      <c r="HA1256" s="5"/>
      <c r="HB1256" s="5"/>
      <c r="HC1256" s="5"/>
      <c r="HD1256" s="5"/>
      <c r="HE1256" s="5"/>
      <c r="HF1256" s="5"/>
      <c r="HG1256" s="5"/>
      <c r="HH1256" s="5"/>
      <c r="HI1256" s="5"/>
      <c r="HJ1256" s="5"/>
      <c r="HK1256" s="5"/>
      <c r="HL1256" s="5"/>
      <c r="HM1256" s="5"/>
      <c r="HN1256" s="5"/>
      <c r="HO1256" s="5"/>
      <c r="HP1256" s="5"/>
      <c r="HQ1256" s="5"/>
      <c r="HR1256" s="5"/>
      <c r="HS1256" s="5"/>
      <c r="HT1256" s="5"/>
      <c r="HU1256" s="5"/>
      <c r="HV1256" s="5"/>
      <c r="HW1256" s="5"/>
      <c r="HX1256" s="5"/>
      <c r="HY1256" s="5"/>
      <c r="HZ1256" s="5"/>
      <c r="IA1256" s="5"/>
      <c r="IB1256" s="5"/>
      <c r="IC1256" s="5"/>
      <c r="ID1256" s="5"/>
      <c r="IE1256" s="5"/>
      <c r="IF1256" s="5"/>
      <c r="IG1256" s="5"/>
      <c r="IH1256" s="5"/>
      <c r="II1256" s="5"/>
      <c r="IJ1256" s="5"/>
      <c r="IK1256" s="5"/>
      <c r="IL1256" s="5"/>
      <c r="IM1256" s="5"/>
      <c r="IN1256" s="5"/>
      <c r="IO1256" s="5"/>
      <c r="IP1256" s="5"/>
      <c r="IQ1256" s="5"/>
      <c r="IR1256" s="5"/>
      <c r="IS1256" s="5"/>
      <c r="IT1256" s="5"/>
      <c r="IU1256" s="5"/>
      <c r="IV1256" s="5"/>
    </row>
    <row r="1258" spans="1:256" s="210" customFormat="1">
      <c r="A1258" s="122"/>
      <c r="B1258" s="116"/>
      <c r="C1258" s="117"/>
      <c r="D1258" s="118"/>
      <c r="E1258" s="119"/>
      <c r="F1258" s="120"/>
      <c r="G1258" s="121"/>
      <c r="H1258" s="6"/>
      <c r="I1258" s="40"/>
      <c r="J1258" s="41"/>
      <c r="K1258" s="42"/>
      <c r="L1258" s="38"/>
      <c r="N1258" s="39"/>
      <c r="O1258" s="39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5"/>
      <c r="DW1258" s="5"/>
      <c r="DX1258" s="5"/>
      <c r="DY1258" s="5"/>
      <c r="DZ1258" s="5"/>
      <c r="EA1258" s="5"/>
      <c r="EB1258" s="5"/>
      <c r="EC1258" s="5"/>
      <c r="ED1258" s="5"/>
      <c r="EE1258" s="5"/>
      <c r="EF1258" s="5"/>
      <c r="EG1258" s="5"/>
      <c r="EH1258" s="5"/>
      <c r="EI1258" s="5"/>
      <c r="EJ1258" s="5"/>
      <c r="EK1258" s="5"/>
      <c r="EL1258" s="5"/>
      <c r="EM1258" s="5"/>
      <c r="EN1258" s="5"/>
      <c r="EO1258" s="5"/>
      <c r="EP1258" s="5"/>
      <c r="EQ1258" s="5"/>
      <c r="ER1258" s="5"/>
      <c r="ES1258" s="5"/>
      <c r="ET1258" s="5"/>
      <c r="EU1258" s="5"/>
      <c r="EV1258" s="5"/>
      <c r="EW1258" s="5"/>
      <c r="EX1258" s="5"/>
      <c r="EY1258" s="5"/>
      <c r="EZ1258" s="5"/>
      <c r="FA1258" s="5"/>
      <c r="FB1258" s="5"/>
      <c r="FC1258" s="5"/>
      <c r="FD1258" s="5"/>
      <c r="FE1258" s="5"/>
      <c r="FF1258" s="5"/>
      <c r="FG1258" s="5"/>
      <c r="FH1258" s="5"/>
      <c r="FI1258" s="5"/>
      <c r="FJ1258" s="5"/>
      <c r="FK1258" s="5"/>
      <c r="FL1258" s="5"/>
      <c r="FM1258" s="5"/>
      <c r="FN1258" s="5"/>
      <c r="FO1258" s="5"/>
      <c r="FP1258" s="5"/>
      <c r="FQ1258" s="5"/>
      <c r="FR1258" s="5"/>
      <c r="FS1258" s="5"/>
      <c r="FT1258" s="5"/>
      <c r="FU1258" s="5"/>
      <c r="FV1258" s="5"/>
      <c r="FW1258" s="5"/>
      <c r="FX1258" s="5"/>
      <c r="FY1258" s="5"/>
      <c r="FZ1258" s="5"/>
      <c r="GA1258" s="5"/>
      <c r="GB1258" s="5"/>
      <c r="GC1258" s="5"/>
      <c r="GD1258" s="5"/>
      <c r="GE1258" s="5"/>
      <c r="GF1258" s="5"/>
      <c r="GG1258" s="5"/>
      <c r="GH1258" s="5"/>
      <c r="GI1258" s="5"/>
      <c r="GJ1258" s="5"/>
      <c r="GK1258" s="5"/>
      <c r="GL1258" s="5"/>
      <c r="GM1258" s="5"/>
      <c r="GN1258" s="5"/>
      <c r="GO1258" s="5"/>
      <c r="GP1258" s="5"/>
      <c r="GQ1258" s="5"/>
      <c r="GR1258" s="5"/>
      <c r="GS1258" s="5"/>
      <c r="GT1258" s="5"/>
      <c r="GU1258" s="5"/>
      <c r="GV1258" s="5"/>
      <c r="GW1258" s="5"/>
      <c r="GX1258" s="5"/>
      <c r="GY1258" s="5"/>
      <c r="GZ1258" s="5"/>
      <c r="HA1258" s="5"/>
      <c r="HB1258" s="5"/>
      <c r="HC1258" s="5"/>
      <c r="HD1258" s="5"/>
      <c r="HE1258" s="5"/>
      <c r="HF1258" s="5"/>
      <c r="HG1258" s="5"/>
      <c r="HH1258" s="5"/>
      <c r="HI1258" s="5"/>
      <c r="HJ1258" s="5"/>
      <c r="HK1258" s="5"/>
      <c r="HL1258" s="5"/>
      <c r="HM1258" s="5"/>
      <c r="HN1258" s="5"/>
      <c r="HO1258" s="5"/>
      <c r="HP1258" s="5"/>
      <c r="HQ1258" s="5"/>
      <c r="HR1258" s="5"/>
      <c r="HS1258" s="5"/>
      <c r="HT1258" s="5"/>
      <c r="HU1258" s="5"/>
      <c r="HV1258" s="5"/>
      <c r="HW1258" s="5"/>
      <c r="HX1258" s="5"/>
      <c r="HY1258" s="5"/>
      <c r="HZ1258" s="5"/>
      <c r="IA1258" s="5"/>
      <c r="IB1258" s="5"/>
      <c r="IC1258" s="5"/>
      <c r="ID1258" s="5"/>
      <c r="IE1258" s="5"/>
      <c r="IF1258" s="5"/>
      <c r="IG1258" s="5"/>
      <c r="IH1258" s="5"/>
      <c r="II1258" s="5"/>
      <c r="IJ1258" s="5"/>
      <c r="IK1258" s="5"/>
      <c r="IL1258" s="5"/>
      <c r="IM1258" s="5"/>
      <c r="IN1258" s="5"/>
      <c r="IO1258" s="5"/>
      <c r="IP1258" s="5"/>
      <c r="IQ1258" s="5"/>
      <c r="IR1258" s="5"/>
      <c r="IS1258" s="5"/>
      <c r="IT1258" s="5"/>
      <c r="IU1258" s="5"/>
      <c r="IV1258" s="5"/>
    </row>
    <row r="1260" spans="1:256" s="210" customFormat="1">
      <c r="A1260" s="122"/>
      <c r="B1260" s="116"/>
      <c r="C1260" s="117"/>
      <c r="D1260" s="118"/>
      <c r="E1260" s="119"/>
      <c r="F1260" s="120"/>
      <c r="G1260" s="121"/>
      <c r="H1260" s="6"/>
      <c r="I1260" s="40"/>
      <c r="J1260" s="41"/>
      <c r="K1260" s="42"/>
      <c r="L1260" s="38"/>
      <c r="N1260" s="39"/>
      <c r="O1260" s="39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/>
      <c r="BI1260" s="5"/>
      <c r="BJ1260" s="5"/>
      <c r="BK1260" s="5"/>
      <c r="BL1260" s="5"/>
      <c r="BM1260" s="5"/>
      <c r="BN1260" s="5"/>
      <c r="BO1260" s="5"/>
      <c r="BP1260" s="5"/>
      <c r="BQ1260" s="5"/>
      <c r="BR1260" s="5"/>
      <c r="BS1260" s="5"/>
      <c r="BT1260" s="5"/>
      <c r="BU1260" s="5"/>
      <c r="BV1260" s="5"/>
      <c r="BW1260" s="5"/>
      <c r="BX1260" s="5"/>
      <c r="BY1260" s="5"/>
      <c r="BZ1260" s="5"/>
      <c r="CA1260" s="5"/>
      <c r="CB1260" s="5"/>
      <c r="CC1260" s="5"/>
      <c r="CD1260" s="5"/>
      <c r="CE1260" s="5"/>
      <c r="CF1260" s="5"/>
      <c r="CG1260" s="5"/>
      <c r="CH1260" s="5"/>
      <c r="CI1260" s="5"/>
      <c r="CJ1260" s="5"/>
      <c r="CK1260" s="5"/>
      <c r="CL1260" s="5"/>
      <c r="CM1260" s="5"/>
      <c r="CN1260" s="5"/>
      <c r="CO1260" s="5"/>
      <c r="CP1260" s="5"/>
      <c r="CQ1260" s="5"/>
      <c r="CR1260" s="5"/>
      <c r="CS1260" s="5"/>
      <c r="CT1260" s="5"/>
      <c r="CU1260" s="5"/>
      <c r="CV1260" s="5"/>
      <c r="CW1260" s="5"/>
      <c r="CX1260" s="5"/>
      <c r="CY1260" s="5"/>
      <c r="CZ1260" s="5"/>
      <c r="DA1260" s="5"/>
      <c r="DB1260" s="5"/>
      <c r="DC1260" s="5"/>
      <c r="DD1260" s="5"/>
      <c r="DE1260" s="5"/>
      <c r="DF1260" s="5"/>
      <c r="DG1260" s="5"/>
      <c r="DH1260" s="5"/>
      <c r="DI1260" s="5"/>
      <c r="DJ1260" s="5"/>
      <c r="DK1260" s="5"/>
      <c r="DL1260" s="5"/>
      <c r="DM1260" s="5"/>
      <c r="DN1260" s="5"/>
      <c r="DO1260" s="5"/>
      <c r="DP1260" s="5"/>
      <c r="DQ1260" s="5"/>
      <c r="DR1260" s="5"/>
      <c r="DS1260" s="5"/>
      <c r="DT1260" s="5"/>
      <c r="DU1260" s="5"/>
      <c r="DV1260" s="5"/>
      <c r="DW1260" s="5"/>
      <c r="DX1260" s="5"/>
      <c r="DY1260" s="5"/>
      <c r="DZ1260" s="5"/>
      <c r="EA1260" s="5"/>
      <c r="EB1260" s="5"/>
      <c r="EC1260" s="5"/>
      <c r="ED1260" s="5"/>
      <c r="EE1260" s="5"/>
      <c r="EF1260" s="5"/>
      <c r="EG1260" s="5"/>
      <c r="EH1260" s="5"/>
      <c r="EI1260" s="5"/>
      <c r="EJ1260" s="5"/>
      <c r="EK1260" s="5"/>
      <c r="EL1260" s="5"/>
      <c r="EM1260" s="5"/>
      <c r="EN1260" s="5"/>
      <c r="EO1260" s="5"/>
      <c r="EP1260" s="5"/>
      <c r="EQ1260" s="5"/>
      <c r="ER1260" s="5"/>
      <c r="ES1260" s="5"/>
      <c r="ET1260" s="5"/>
      <c r="EU1260" s="5"/>
      <c r="EV1260" s="5"/>
      <c r="EW1260" s="5"/>
      <c r="EX1260" s="5"/>
      <c r="EY1260" s="5"/>
      <c r="EZ1260" s="5"/>
      <c r="FA1260" s="5"/>
      <c r="FB1260" s="5"/>
      <c r="FC1260" s="5"/>
      <c r="FD1260" s="5"/>
      <c r="FE1260" s="5"/>
      <c r="FF1260" s="5"/>
      <c r="FG1260" s="5"/>
      <c r="FH1260" s="5"/>
      <c r="FI1260" s="5"/>
      <c r="FJ1260" s="5"/>
      <c r="FK1260" s="5"/>
      <c r="FL1260" s="5"/>
      <c r="FM1260" s="5"/>
      <c r="FN1260" s="5"/>
      <c r="FO1260" s="5"/>
      <c r="FP1260" s="5"/>
      <c r="FQ1260" s="5"/>
      <c r="FR1260" s="5"/>
      <c r="FS1260" s="5"/>
      <c r="FT1260" s="5"/>
      <c r="FU1260" s="5"/>
      <c r="FV1260" s="5"/>
      <c r="FW1260" s="5"/>
      <c r="FX1260" s="5"/>
      <c r="FY1260" s="5"/>
      <c r="FZ1260" s="5"/>
      <c r="GA1260" s="5"/>
      <c r="GB1260" s="5"/>
      <c r="GC1260" s="5"/>
      <c r="GD1260" s="5"/>
      <c r="GE1260" s="5"/>
      <c r="GF1260" s="5"/>
      <c r="GG1260" s="5"/>
      <c r="GH1260" s="5"/>
      <c r="GI1260" s="5"/>
      <c r="GJ1260" s="5"/>
      <c r="GK1260" s="5"/>
      <c r="GL1260" s="5"/>
      <c r="GM1260" s="5"/>
      <c r="GN1260" s="5"/>
      <c r="GO1260" s="5"/>
      <c r="GP1260" s="5"/>
      <c r="GQ1260" s="5"/>
      <c r="GR1260" s="5"/>
      <c r="GS1260" s="5"/>
      <c r="GT1260" s="5"/>
      <c r="GU1260" s="5"/>
      <c r="GV1260" s="5"/>
      <c r="GW1260" s="5"/>
      <c r="GX1260" s="5"/>
      <c r="GY1260" s="5"/>
      <c r="GZ1260" s="5"/>
      <c r="HA1260" s="5"/>
      <c r="HB1260" s="5"/>
      <c r="HC1260" s="5"/>
      <c r="HD1260" s="5"/>
      <c r="HE1260" s="5"/>
      <c r="HF1260" s="5"/>
      <c r="HG1260" s="5"/>
      <c r="HH1260" s="5"/>
      <c r="HI1260" s="5"/>
      <c r="HJ1260" s="5"/>
      <c r="HK1260" s="5"/>
      <c r="HL1260" s="5"/>
      <c r="HM1260" s="5"/>
      <c r="HN1260" s="5"/>
      <c r="HO1260" s="5"/>
      <c r="HP1260" s="5"/>
      <c r="HQ1260" s="5"/>
      <c r="HR1260" s="5"/>
      <c r="HS1260" s="5"/>
      <c r="HT1260" s="5"/>
      <c r="HU1260" s="5"/>
      <c r="HV1260" s="5"/>
      <c r="HW1260" s="5"/>
      <c r="HX1260" s="5"/>
      <c r="HY1260" s="5"/>
      <c r="HZ1260" s="5"/>
      <c r="IA1260" s="5"/>
      <c r="IB1260" s="5"/>
      <c r="IC1260" s="5"/>
      <c r="ID1260" s="5"/>
      <c r="IE1260" s="5"/>
      <c r="IF1260" s="5"/>
      <c r="IG1260" s="5"/>
      <c r="IH1260" s="5"/>
      <c r="II1260" s="5"/>
      <c r="IJ1260" s="5"/>
      <c r="IK1260" s="5"/>
      <c r="IL1260" s="5"/>
      <c r="IM1260" s="5"/>
      <c r="IN1260" s="5"/>
      <c r="IO1260" s="5"/>
      <c r="IP1260" s="5"/>
      <c r="IQ1260" s="5"/>
      <c r="IR1260" s="5"/>
      <c r="IS1260" s="5"/>
      <c r="IT1260" s="5"/>
      <c r="IU1260" s="5"/>
      <c r="IV1260" s="5"/>
    </row>
    <row r="1261" spans="1:256" s="210" customFormat="1">
      <c r="A1261" s="122"/>
      <c r="B1261" s="116"/>
      <c r="C1261" s="117"/>
      <c r="D1261" s="118"/>
      <c r="E1261" s="119"/>
      <c r="F1261" s="120"/>
      <c r="G1261" s="121"/>
      <c r="H1261" s="6"/>
      <c r="I1261" s="40"/>
      <c r="J1261" s="41"/>
      <c r="K1261" s="42"/>
      <c r="L1261" s="38"/>
      <c r="N1261" s="39"/>
      <c r="O1261" s="39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  <c r="BG1261" s="5"/>
      <c r="BH1261" s="5"/>
      <c r="BI1261" s="5"/>
      <c r="BJ1261" s="5"/>
      <c r="BK1261" s="5"/>
      <c r="BL1261" s="5"/>
      <c r="BM1261" s="5"/>
      <c r="BN1261" s="5"/>
      <c r="BO1261" s="5"/>
      <c r="BP1261" s="5"/>
      <c r="BQ1261" s="5"/>
      <c r="BR1261" s="5"/>
      <c r="BS1261" s="5"/>
      <c r="BT1261" s="5"/>
      <c r="BU1261" s="5"/>
      <c r="BV1261" s="5"/>
      <c r="BW1261" s="5"/>
      <c r="BX1261" s="5"/>
      <c r="BY1261" s="5"/>
      <c r="BZ1261" s="5"/>
      <c r="CA1261" s="5"/>
      <c r="CB1261" s="5"/>
      <c r="CC1261" s="5"/>
      <c r="CD1261" s="5"/>
      <c r="CE1261" s="5"/>
      <c r="CF1261" s="5"/>
      <c r="CG1261" s="5"/>
      <c r="CH1261" s="5"/>
      <c r="CI1261" s="5"/>
      <c r="CJ1261" s="5"/>
      <c r="CK1261" s="5"/>
      <c r="CL1261" s="5"/>
      <c r="CM1261" s="5"/>
      <c r="CN1261" s="5"/>
      <c r="CO1261" s="5"/>
      <c r="CP1261" s="5"/>
      <c r="CQ1261" s="5"/>
      <c r="CR1261" s="5"/>
      <c r="CS1261" s="5"/>
      <c r="CT1261" s="5"/>
      <c r="CU1261" s="5"/>
      <c r="CV1261" s="5"/>
      <c r="CW1261" s="5"/>
      <c r="CX1261" s="5"/>
      <c r="CY1261" s="5"/>
      <c r="CZ1261" s="5"/>
      <c r="DA1261" s="5"/>
      <c r="DB1261" s="5"/>
      <c r="DC1261" s="5"/>
      <c r="DD1261" s="5"/>
      <c r="DE1261" s="5"/>
      <c r="DF1261" s="5"/>
      <c r="DG1261" s="5"/>
      <c r="DH1261" s="5"/>
      <c r="DI1261" s="5"/>
      <c r="DJ1261" s="5"/>
      <c r="DK1261" s="5"/>
      <c r="DL1261" s="5"/>
      <c r="DM1261" s="5"/>
      <c r="DN1261" s="5"/>
      <c r="DO1261" s="5"/>
      <c r="DP1261" s="5"/>
      <c r="DQ1261" s="5"/>
      <c r="DR1261" s="5"/>
      <c r="DS1261" s="5"/>
      <c r="DT1261" s="5"/>
      <c r="DU1261" s="5"/>
      <c r="DV1261" s="5"/>
      <c r="DW1261" s="5"/>
      <c r="DX1261" s="5"/>
      <c r="DY1261" s="5"/>
      <c r="DZ1261" s="5"/>
      <c r="EA1261" s="5"/>
      <c r="EB1261" s="5"/>
      <c r="EC1261" s="5"/>
      <c r="ED1261" s="5"/>
      <c r="EE1261" s="5"/>
      <c r="EF1261" s="5"/>
      <c r="EG1261" s="5"/>
      <c r="EH1261" s="5"/>
      <c r="EI1261" s="5"/>
      <c r="EJ1261" s="5"/>
      <c r="EK1261" s="5"/>
      <c r="EL1261" s="5"/>
      <c r="EM1261" s="5"/>
      <c r="EN1261" s="5"/>
      <c r="EO1261" s="5"/>
      <c r="EP1261" s="5"/>
      <c r="EQ1261" s="5"/>
      <c r="ER1261" s="5"/>
      <c r="ES1261" s="5"/>
      <c r="ET1261" s="5"/>
      <c r="EU1261" s="5"/>
      <c r="EV1261" s="5"/>
      <c r="EW1261" s="5"/>
      <c r="EX1261" s="5"/>
      <c r="EY1261" s="5"/>
      <c r="EZ1261" s="5"/>
      <c r="FA1261" s="5"/>
      <c r="FB1261" s="5"/>
      <c r="FC1261" s="5"/>
      <c r="FD1261" s="5"/>
      <c r="FE1261" s="5"/>
      <c r="FF1261" s="5"/>
      <c r="FG1261" s="5"/>
      <c r="FH1261" s="5"/>
      <c r="FI1261" s="5"/>
      <c r="FJ1261" s="5"/>
      <c r="FK1261" s="5"/>
      <c r="FL1261" s="5"/>
      <c r="FM1261" s="5"/>
      <c r="FN1261" s="5"/>
      <c r="FO1261" s="5"/>
      <c r="FP1261" s="5"/>
      <c r="FQ1261" s="5"/>
      <c r="FR1261" s="5"/>
      <c r="FS1261" s="5"/>
      <c r="FT1261" s="5"/>
      <c r="FU1261" s="5"/>
      <c r="FV1261" s="5"/>
      <c r="FW1261" s="5"/>
      <c r="FX1261" s="5"/>
      <c r="FY1261" s="5"/>
      <c r="FZ1261" s="5"/>
      <c r="GA1261" s="5"/>
      <c r="GB1261" s="5"/>
      <c r="GC1261" s="5"/>
      <c r="GD1261" s="5"/>
      <c r="GE1261" s="5"/>
      <c r="GF1261" s="5"/>
      <c r="GG1261" s="5"/>
      <c r="GH1261" s="5"/>
      <c r="GI1261" s="5"/>
      <c r="GJ1261" s="5"/>
      <c r="GK1261" s="5"/>
      <c r="GL1261" s="5"/>
      <c r="GM1261" s="5"/>
      <c r="GN1261" s="5"/>
      <c r="GO1261" s="5"/>
      <c r="GP1261" s="5"/>
      <c r="GQ1261" s="5"/>
      <c r="GR1261" s="5"/>
      <c r="GS1261" s="5"/>
      <c r="GT1261" s="5"/>
      <c r="GU1261" s="5"/>
      <c r="GV1261" s="5"/>
      <c r="GW1261" s="5"/>
      <c r="GX1261" s="5"/>
      <c r="GY1261" s="5"/>
      <c r="GZ1261" s="5"/>
      <c r="HA1261" s="5"/>
      <c r="HB1261" s="5"/>
      <c r="HC1261" s="5"/>
      <c r="HD1261" s="5"/>
      <c r="HE1261" s="5"/>
      <c r="HF1261" s="5"/>
      <c r="HG1261" s="5"/>
      <c r="HH1261" s="5"/>
      <c r="HI1261" s="5"/>
      <c r="HJ1261" s="5"/>
      <c r="HK1261" s="5"/>
      <c r="HL1261" s="5"/>
      <c r="HM1261" s="5"/>
      <c r="HN1261" s="5"/>
      <c r="HO1261" s="5"/>
      <c r="HP1261" s="5"/>
      <c r="HQ1261" s="5"/>
      <c r="HR1261" s="5"/>
      <c r="HS1261" s="5"/>
      <c r="HT1261" s="5"/>
      <c r="HU1261" s="5"/>
      <c r="HV1261" s="5"/>
      <c r="HW1261" s="5"/>
      <c r="HX1261" s="5"/>
      <c r="HY1261" s="5"/>
      <c r="HZ1261" s="5"/>
      <c r="IA1261" s="5"/>
      <c r="IB1261" s="5"/>
      <c r="IC1261" s="5"/>
      <c r="ID1261" s="5"/>
      <c r="IE1261" s="5"/>
      <c r="IF1261" s="5"/>
      <c r="IG1261" s="5"/>
      <c r="IH1261" s="5"/>
      <c r="II1261" s="5"/>
      <c r="IJ1261" s="5"/>
      <c r="IK1261" s="5"/>
      <c r="IL1261" s="5"/>
      <c r="IM1261" s="5"/>
      <c r="IN1261" s="5"/>
      <c r="IO1261" s="5"/>
      <c r="IP1261" s="5"/>
      <c r="IQ1261" s="5"/>
      <c r="IR1261" s="5"/>
      <c r="IS1261" s="5"/>
      <c r="IT1261" s="5"/>
      <c r="IU1261" s="5"/>
      <c r="IV1261" s="5"/>
    </row>
    <row r="1262" spans="1:256" s="210" customFormat="1">
      <c r="A1262" s="122"/>
      <c r="B1262" s="116"/>
      <c r="C1262" s="117"/>
      <c r="D1262" s="118"/>
      <c r="E1262" s="119"/>
      <c r="F1262" s="120"/>
      <c r="G1262" s="121"/>
      <c r="H1262" s="6"/>
      <c r="I1262" s="40"/>
      <c r="J1262" s="41"/>
      <c r="K1262" s="42"/>
      <c r="L1262" s="38"/>
      <c r="N1262" s="39"/>
      <c r="O1262" s="39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5"/>
      <c r="DW1262" s="5"/>
      <c r="DX1262" s="5"/>
      <c r="DY1262" s="5"/>
      <c r="DZ1262" s="5"/>
      <c r="EA1262" s="5"/>
      <c r="EB1262" s="5"/>
      <c r="EC1262" s="5"/>
      <c r="ED1262" s="5"/>
      <c r="EE1262" s="5"/>
      <c r="EF1262" s="5"/>
      <c r="EG1262" s="5"/>
      <c r="EH1262" s="5"/>
      <c r="EI1262" s="5"/>
      <c r="EJ1262" s="5"/>
      <c r="EK1262" s="5"/>
      <c r="EL1262" s="5"/>
      <c r="EM1262" s="5"/>
      <c r="EN1262" s="5"/>
      <c r="EO1262" s="5"/>
      <c r="EP1262" s="5"/>
      <c r="EQ1262" s="5"/>
      <c r="ER1262" s="5"/>
      <c r="ES1262" s="5"/>
      <c r="ET1262" s="5"/>
      <c r="EU1262" s="5"/>
      <c r="EV1262" s="5"/>
      <c r="EW1262" s="5"/>
      <c r="EX1262" s="5"/>
      <c r="EY1262" s="5"/>
      <c r="EZ1262" s="5"/>
      <c r="FA1262" s="5"/>
      <c r="FB1262" s="5"/>
      <c r="FC1262" s="5"/>
      <c r="FD1262" s="5"/>
      <c r="FE1262" s="5"/>
      <c r="FF1262" s="5"/>
      <c r="FG1262" s="5"/>
      <c r="FH1262" s="5"/>
      <c r="FI1262" s="5"/>
      <c r="FJ1262" s="5"/>
      <c r="FK1262" s="5"/>
      <c r="FL1262" s="5"/>
      <c r="FM1262" s="5"/>
      <c r="FN1262" s="5"/>
      <c r="FO1262" s="5"/>
      <c r="FP1262" s="5"/>
      <c r="FQ1262" s="5"/>
      <c r="FR1262" s="5"/>
      <c r="FS1262" s="5"/>
      <c r="FT1262" s="5"/>
      <c r="FU1262" s="5"/>
      <c r="FV1262" s="5"/>
      <c r="FW1262" s="5"/>
      <c r="FX1262" s="5"/>
      <c r="FY1262" s="5"/>
      <c r="FZ1262" s="5"/>
      <c r="GA1262" s="5"/>
      <c r="GB1262" s="5"/>
      <c r="GC1262" s="5"/>
      <c r="GD1262" s="5"/>
      <c r="GE1262" s="5"/>
      <c r="GF1262" s="5"/>
      <c r="GG1262" s="5"/>
      <c r="GH1262" s="5"/>
      <c r="GI1262" s="5"/>
      <c r="GJ1262" s="5"/>
      <c r="GK1262" s="5"/>
      <c r="GL1262" s="5"/>
      <c r="GM1262" s="5"/>
      <c r="GN1262" s="5"/>
      <c r="GO1262" s="5"/>
      <c r="GP1262" s="5"/>
      <c r="GQ1262" s="5"/>
      <c r="GR1262" s="5"/>
      <c r="GS1262" s="5"/>
      <c r="GT1262" s="5"/>
      <c r="GU1262" s="5"/>
      <c r="GV1262" s="5"/>
      <c r="GW1262" s="5"/>
      <c r="GX1262" s="5"/>
      <c r="GY1262" s="5"/>
      <c r="GZ1262" s="5"/>
      <c r="HA1262" s="5"/>
      <c r="HB1262" s="5"/>
      <c r="HC1262" s="5"/>
      <c r="HD1262" s="5"/>
      <c r="HE1262" s="5"/>
      <c r="HF1262" s="5"/>
      <c r="HG1262" s="5"/>
      <c r="HH1262" s="5"/>
      <c r="HI1262" s="5"/>
      <c r="HJ1262" s="5"/>
      <c r="HK1262" s="5"/>
      <c r="HL1262" s="5"/>
      <c r="HM1262" s="5"/>
      <c r="HN1262" s="5"/>
      <c r="HO1262" s="5"/>
      <c r="HP1262" s="5"/>
      <c r="HQ1262" s="5"/>
      <c r="HR1262" s="5"/>
      <c r="HS1262" s="5"/>
      <c r="HT1262" s="5"/>
      <c r="HU1262" s="5"/>
      <c r="HV1262" s="5"/>
      <c r="HW1262" s="5"/>
      <c r="HX1262" s="5"/>
      <c r="HY1262" s="5"/>
      <c r="HZ1262" s="5"/>
      <c r="IA1262" s="5"/>
      <c r="IB1262" s="5"/>
      <c r="IC1262" s="5"/>
      <c r="ID1262" s="5"/>
      <c r="IE1262" s="5"/>
      <c r="IF1262" s="5"/>
      <c r="IG1262" s="5"/>
      <c r="IH1262" s="5"/>
      <c r="II1262" s="5"/>
      <c r="IJ1262" s="5"/>
      <c r="IK1262" s="5"/>
      <c r="IL1262" s="5"/>
      <c r="IM1262" s="5"/>
      <c r="IN1262" s="5"/>
      <c r="IO1262" s="5"/>
      <c r="IP1262" s="5"/>
      <c r="IQ1262" s="5"/>
      <c r="IR1262" s="5"/>
      <c r="IS1262" s="5"/>
      <c r="IT1262" s="5"/>
      <c r="IU1262" s="5"/>
      <c r="IV1262" s="5"/>
    </row>
    <row r="1264" spans="1:256" s="210" customFormat="1">
      <c r="A1264" s="122"/>
      <c r="B1264" s="116"/>
      <c r="C1264" s="117"/>
      <c r="D1264" s="118"/>
      <c r="E1264" s="119"/>
      <c r="F1264" s="120"/>
      <c r="G1264" s="121"/>
      <c r="H1264" s="6"/>
      <c r="I1264" s="40"/>
      <c r="J1264" s="41"/>
      <c r="K1264" s="42"/>
      <c r="L1264" s="38"/>
      <c r="N1264" s="39"/>
      <c r="O1264" s="39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  <c r="BN1264" s="5"/>
      <c r="BO1264" s="5"/>
      <c r="BP1264" s="5"/>
      <c r="BQ1264" s="5"/>
      <c r="BR1264" s="5"/>
      <c r="BS1264" s="5"/>
      <c r="BT1264" s="5"/>
      <c r="BU1264" s="5"/>
      <c r="BV1264" s="5"/>
      <c r="BW1264" s="5"/>
      <c r="BX1264" s="5"/>
      <c r="BY1264" s="5"/>
      <c r="BZ1264" s="5"/>
      <c r="CA1264" s="5"/>
      <c r="CB1264" s="5"/>
      <c r="CC1264" s="5"/>
      <c r="CD1264" s="5"/>
      <c r="CE1264" s="5"/>
      <c r="CF1264" s="5"/>
      <c r="CG1264" s="5"/>
      <c r="CH1264" s="5"/>
      <c r="CI1264" s="5"/>
      <c r="CJ1264" s="5"/>
      <c r="CK1264" s="5"/>
      <c r="CL1264" s="5"/>
      <c r="CM1264" s="5"/>
      <c r="CN1264" s="5"/>
      <c r="CO1264" s="5"/>
      <c r="CP1264" s="5"/>
      <c r="CQ1264" s="5"/>
      <c r="CR1264" s="5"/>
      <c r="CS1264" s="5"/>
      <c r="CT1264" s="5"/>
      <c r="CU1264" s="5"/>
      <c r="CV1264" s="5"/>
      <c r="CW1264" s="5"/>
      <c r="CX1264" s="5"/>
      <c r="CY1264" s="5"/>
      <c r="CZ1264" s="5"/>
      <c r="DA1264" s="5"/>
      <c r="DB1264" s="5"/>
      <c r="DC1264" s="5"/>
      <c r="DD1264" s="5"/>
      <c r="DE1264" s="5"/>
      <c r="DF1264" s="5"/>
      <c r="DG1264" s="5"/>
      <c r="DH1264" s="5"/>
      <c r="DI1264" s="5"/>
      <c r="DJ1264" s="5"/>
      <c r="DK1264" s="5"/>
      <c r="DL1264" s="5"/>
      <c r="DM1264" s="5"/>
      <c r="DN1264" s="5"/>
      <c r="DO1264" s="5"/>
      <c r="DP1264" s="5"/>
      <c r="DQ1264" s="5"/>
      <c r="DR1264" s="5"/>
      <c r="DS1264" s="5"/>
      <c r="DT1264" s="5"/>
      <c r="DU1264" s="5"/>
      <c r="DV1264" s="5"/>
      <c r="DW1264" s="5"/>
      <c r="DX1264" s="5"/>
      <c r="DY1264" s="5"/>
      <c r="DZ1264" s="5"/>
      <c r="EA1264" s="5"/>
      <c r="EB1264" s="5"/>
      <c r="EC1264" s="5"/>
      <c r="ED1264" s="5"/>
      <c r="EE1264" s="5"/>
      <c r="EF1264" s="5"/>
      <c r="EG1264" s="5"/>
      <c r="EH1264" s="5"/>
      <c r="EI1264" s="5"/>
      <c r="EJ1264" s="5"/>
      <c r="EK1264" s="5"/>
      <c r="EL1264" s="5"/>
      <c r="EM1264" s="5"/>
      <c r="EN1264" s="5"/>
      <c r="EO1264" s="5"/>
      <c r="EP1264" s="5"/>
      <c r="EQ1264" s="5"/>
      <c r="ER1264" s="5"/>
      <c r="ES1264" s="5"/>
      <c r="ET1264" s="5"/>
      <c r="EU1264" s="5"/>
      <c r="EV1264" s="5"/>
      <c r="EW1264" s="5"/>
      <c r="EX1264" s="5"/>
      <c r="EY1264" s="5"/>
      <c r="EZ1264" s="5"/>
      <c r="FA1264" s="5"/>
      <c r="FB1264" s="5"/>
      <c r="FC1264" s="5"/>
      <c r="FD1264" s="5"/>
      <c r="FE1264" s="5"/>
      <c r="FF1264" s="5"/>
      <c r="FG1264" s="5"/>
      <c r="FH1264" s="5"/>
      <c r="FI1264" s="5"/>
      <c r="FJ1264" s="5"/>
      <c r="FK1264" s="5"/>
      <c r="FL1264" s="5"/>
      <c r="FM1264" s="5"/>
      <c r="FN1264" s="5"/>
      <c r="FO1264" s="5"/>
      <c r="FP1264" s="5"/>
      <c r="FQ1264" s="5"/>
      <c r="FR1264" s="5"/>
      <c r="FS1264" s="5"/>
      <c r="FT1264" s="5"/>
      <c r="FU1264" s="5"/>
      <c r="FV1264" s="5"/>
      <c r="FW1264" s="5"/>
      <c r="FX1264" s="5"/>
      <c r="FY1264" s="5"/>
      <c r="FZ1264" s="5"/>
      <c r="GA1264" s="5"/>
      <c r="GB1264" s="5"/>
      <c r="GC1264" s="5"/>
      <c r="GD1264" s="5"/>
      <c r="GE1264" s="5"/>
      <c r="GF1264" s="5"/>
      <c r="GG1264" s="5"/>
      <c r="GH1264" s="5"/>
      <c r="GI1264" s="5"/>
      <c r="GJ1264" s="5"/>
      <c r="GK1264" s="5"/>
      <c r="GL1264" s="5"/>
      <c r="GM1264" s="5"/>
      <c r="GN1264" s="5"/>
      <c r="GO1264" s="5"/>
      <c r="GP1264" s="5"/>
      <c r="GQ1264" s="5"/>
      <c r="GR1264" s="5"/>
      <c r="GS1264" s="5"/>
      <c r="GT1264" s="5"/>
      <c r="GU1264" s="5"/>
      <c r="GV1264" s="5"/>
      <c r="GW1264" s="5"/>
      <c r="GX1264" s="5"/>
      <c r="GY1264" s="5"/>
      <c r="GZ1264" s="5"/>
      <c r="HA1264" s="5"/>
      <c r="HB1264" s="5"/>
      <c r="HC1264" s="5"/>
      <c r="HD1264" s="5"/>
      <c r="HE1264" s="5"/>
      <c r="HF1264" s="5"/>
      <c r="HG1264" s="5"/>
      <c r="HH1264" s="5"/>
      <c r="HI1264" s="5"/>
      <c r="HJ1264" s="5"/>
      <c r="HK1264" s="5"/>
      <c r="HL1264" s="5"/>
      <c r="HM1264" s="5"/>
      <c r="HN1264" s="5"/>
      <c r="HO1264" s="5"/>
      <c r="HP1264" s="5"/>
      <c r="HQ1264" s="5"/>
      <c r="HR1264" s="5"/>
      <c r="HS1264" s="5"/>
      <c r="HT1264" s="5"/>
      <c r="HU1264" s="5"/>
      <c r="HV1264" s="5"/>
      <c r="HW1264" s="5"/>
      <c r="HX1264" s="5"/>
      <c r="HY1264" s="5"/>
      <c r="HZ1264" s="5"/>
      <c r="IA1264" s="5"/>
      <c r="IB1264" s="5"/>
      <c r="IC1264" s="5"/>
      <c r="ID1264" s="5"/>
      <c r="IE1264" s="5"/>
      <c r="IF1264" s="5"/>
      <c r="IG1264" s="5"/>
      <c r="IH1264" s="5"/>
      <c r="II1264" s="5"/>
      <c r="IJ1264" s="5"/>
      <c r="IK1264" s="5"/>
      <c r="IL1264" s="5"/>
      <c r="IM1264" s="5"/>
      <c r="IN1264" s="5"/>
      <c r="IO1264" s="5"/>
      <c r="IP1264" s="5"/>
      <c r="IQ1264" s="5"/>
      <c r="IR1264" s="5"/>
      <c r="IS1264" s="5"/>
      <c r="IT1264" s="5"/>
      <c r="IU1264" s="5"/>
      <c r="IV1264" s="5"/>
    </row>
    <row r="1266" spans="1:256" s="210" customFormat="1">
      <c r="A1266" s="122"/>
      <c r="B1266" s="116"/>
      <c r="C1266" s="117"/>
      <c r="D1266" s="118"/>
      <c r="E1266" s="119"/>
      <c r="F1266" s="120"/>
      <c r="G1266" s="121"/>
      <c r="H1266" s="6"/>
      <c r="I1266" s="40"/>
      <c r="J1266" s="41"/>
      <c r="K1266" s="42"/>
      <c r="L1266" s="38"/>
      <c r="N1266" s="39"/>
      <c r="O1266" s="39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5"/>
      <c r="DW1266" s="5"/>
      <c r="DX1266" s="5"/>
      <c r="DY1266" s="5"/>
      <c r="DZ1266" s="5"/>
      <c r="EA1266" s="5"/>
      <c r="EB1266" s="5"/>
      <c r="EC1266" s="5"/>
      <c r="ED1266" s="5"/>
      <c r="EE1266" s="5"/>
      <c r="EF1266" s="5"/>
      <c r="EG1266" s="5"/>
      <c r="EH1266" s="5"/>
      <c r="EI1266" s="5"/>
      <c r="EJ1266" s="5"/>
      <c r="EK1266" s="5"/>
      <c r="EL1266" s="5"/>
      <c r="EM1266" s="5"/>
      <c r="EN1266" s="5"/>
      <c r="EO1266" s="5"/>
      <c r="EP1266" s="5"/>
      <c r="EQ1266" s="5"/>
      <c r="ER1266" s="5"/>
      <c r="ES1266" s="5"/>
      <c r="ET1266" s="5"/>
      <c r="EU1266" s="5"/>
      <c r="EV1266" s="5"/>
      <c r="EW1266" s="5"/>
      <c r="EX1266" s="5"/>
      <c r="EY1266" s="5"/>
      <c r="EZ1266" s="5"/>
      <c r="FA1266" s="5"/>
      <c r="FB1266" s="5"/>
      <c r="FC1266" s="5"/>
      <c r="FD1266" s="5"/>
      <c r="FE1266" s="5"/>
      <c r="FF1266" s="5"/>
      <c r="FG1266" s="5"/>
      <c r="FH1266" s="5"/>
      <c r="FI1266" s="5"/>
      <c r="FJ1266" s="5"/>
      <c r="FK1266" s="5"/>
      <c r="FL1266" s="5"/>
      <c r="FM1266" s="5"/>
      <c r="FN1266" s="5"/>
      <c r="FO1266" s="5"/>
      <c r="FP1266" s="5"/>
      <c r="FQ1266" s="5"/>
      <c r="FR1266" s="5"/>
      <c r="FS1266" s="5"/>
      <c r="FT1266" s="5"/>
      <c r="FU1266" s="5"/>
      <c r="FV1266" s="5"/>
      <c r="FW1266" s="5"/>
      <c r="FX1266" s="5"/>
      <c r="FY1266" s="5"/>
      <c r="FZ1266" s="5"/>
      <c r="GA1266" s="5"/>
      <c r="GB1266" s="5"/>
      <c r="GC1266" s="5"/>
      <c r="GD1266" s="5"/>
      <c r="GE1266" s="5"/>
      <c r="GF1266" s="5"/>
      <c r="GG1266" s="5"/>
      <c r="GH1266" s="5"/>
      <c r="GI1266" s="5"/>
      <c r="GJ1266" s="5"/>
      <c r="GK1266" s="5"/>
      <c r="GL1266" s="5"/>
      <c r="GM1266" s="5"/>
      <c r="GN1266" s="5"/>
      <c r="GO1266" s="5"/>
      <c r="GP1266" s="5"/>
      <c r="GQ1266" s="5"/>
      <c r="GR1266" s="5"/>
      <c r="GS1266" s="5"/>
      <c r="GT1266" s="5"/>
      <c r="GU1266" s="5"/>
      <c r="GV1266" s="5"/>
      <c r="GW1266" s="5"/>
      <c r="GX1266" s="5"/>
      <c r="GY1266" s="5"/>
      <c r="GZ1266" s="5"/>
      <c r="HA1266" s="5"/>
      <c r="HB1266" s="5"/>
      <c r="HC1266" s="5"/>
      <c r="HD1266" s="5"/>
      <c r="HE1266" s="5"/>
      <c r="HF1266" s="5"/>
      <c r="HG1266" s="5"/>
      <c r="HH1266" s="5"/>
      <c r="HI1266" s="5"/>
      <c r="HJ1266" s="5"/>
      <c r="HK1266" s="5"/>
      <c r="HL1266" s="5"/>
      <c r="HM1266" s="5"/>
      <c r="HN1266" s="5"/>
      <c r="HO1266" s="5"/>
      <c r="HP1266" s="5"/>
      <c r="HQ1266" s="5"/>
      <c r="HR1266" s="5"/>
      <c r="HS1266" s="5"/>
      <c r="HT1266" s="5"/>
      <c r="HU1266" s="5"/>
      <c r="HV1266" s="5"/>
      <c r="HW1266" s="5"/>
      <c r="HX1266" s="5"/>
      <c r="HY1266" s="5"/>
      <c r="HZ1266" s="5"/>
      <c r="IA1266" s="5"/>
      <c r="IB1266" s="5"/>
      <c r="IC1266" s="5"/>
      <c r="ID1266" s="5"/>
      <c r="IE1266" s="5"/>
      <c r="IF1266" s="5"/>
      <c r="IG1266" s="5"/>
      <c r="IH1266" s="5"/>
      <c r="II1266" s="5"/>
      <c r="IJ1266" s="5"/>
      <c r="IK1266" s="5"/>
      <c r="IL1266" s="5"/>
      <c r="IM1266" s="5"/>
      <c r="IN1266" s="5"/>
      <c r="IO1266" s="5"/>
      <c r="IP1266" s="5"/>
      <c r="IQ1266" s="5"/>
      <c r="IR1266" s="5"/>
      <c r="IS1266" s="5"/>
      <c r="IT1266" s="5"/>
      <c r="IU1266" s="5"/>
      <c r="IV1266" s="5"/>
    </row>
    <row r="1268" spans="1:256" s="210" customFormat="1">
      <c r="A1268" s="122"/>
      <c r="B1268" s="116"/>
      <c r="C1268" s="117"/>
      <c r="D1268" s="118"/>
      <c r="E1268" s="119"/>
      <c r="F1268" s="120"/>
      <c r="G1268" s="121"/>
      <c r="H1268" s="6"/>
      <c r="I1268" s="40"/>
      <c r="J1268" s="41"/>
      <c r="K1268" s="42"/>
      <c r="L1268" s="38"/>
      <c r="N1268" s="39"/>
      <c r="O1268" s="39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  <c r="BG1268" s="5"/>
      <c r="BH1268" s="5"/>
      <c r="BI1268" s="5"/>
      <c r="BJ1268" s="5"/>
      <c r="BK1268" s="5"/>
      <c r="BL1268" s="5"/>
      <c r="BM1268" s="5"/>
      <c r="BN1268" s="5"/>
      <c r="BO1268" s="5"/>
      <c r="BP1268" s="5"/>
      <c r="BQ1268" s="5"/>
      <c r="BR1268" s="5"/>
      <c r="BS1268" s="5"/>
      <c r="BT1268" s="5"/>
      <c r="BU1268" s="5"/>
      <c r="BV1268" s="5"/>
      <c r="BW1268" s="5"/>
      <c r="BX1268" s="5"/>
      <c r="BY1268" s="5"/>
      <c r="BZ1268" s="5"/>
      <c r="CA1268" s="5"/>
      <c r="CB1268" s="5"/>
      <c r="CC1268" s="5"/>
      <c r="CD1268" s="5"/>
      <c r="CE1268" s="5"/>
      <c r="CF1268" s="5"/>
      <c r="CG1268" s="5"/>
      <c r="CH1268" s="5"/>
      <c r="CI1268" s="5"/>
      <c r="CJ1268" s="5"/>
      <c r="CK1268" s="5"/>
      <c r="CL1268" s="5"/>
      <c r="CM1268" s="5"/>
      <c r="CN1268" s="5"/>
      <c r="CO1268" s="5"/>
      <c r="CP1268" s="5"/>
      <c r="CQ1268" s="5"/>
      <c r="CR1268" s="5"/>
      <c r="CS1268" s="5"/>
      <c r="CT1268" s="5"/>
      <c r="CU1268" s="5"/>
      <c r="CV1268" s="5"/>
      <c r="CW1268" s="5"/>
      <c r="CX1268" s="5"/>
      <c r="CY1268" s="5"/>
      <c r="CZ1268" s="5"/>
      <c r="DA1268" s="5"/>
      <c r="DB1268" s="5"/>
      <c r="DC1268" s="5"/>
      <c r="DD1268" s="5"/>
      <c r="DE1268" s="5"/>
      <c r="DF1268" s="5"/>
      <c r="DG1268" s="5"/>
      <c r="DH1268" s="5"/>
      <c r="DI1268" s="5"/>
      <c r="DJ1268" s="5"/>
      <c r="DK1268" s="5"/>
      <c r="DL1268" s="5"/>
      <c r="DM1268" s="5"/>
      <c r="DN1268" s="5"/>
      <c r="DO1268" s="5"/>
      <c r="DP1268" s="5"/>
      <c r="DQ1268" s="5"/>
      <c r="DR1268" s="5"/>
      <c r="DS1268" s="5"/>
      <c r="DT1268" s="5"/>
      <c r="DU1268" s="5"/>
      <c r="DV1268" s="5"/>
      <c r="DW1268" s="5"/>
      <c r="DX1268" s="5"/>
      <c r="DY1268" s="5"/>
      <c r="DZ1268" s="5"/>
      <c r="EA1268" s="5"/>
      <c r="EB1268" s="5"/>
      <c r="EC1268" s="5"/>
      <c r="ED1268" s="5"/>
      <c r="EE1268" s="5"/>
      <c r="EF1268" s="5"/>
      <c r="EG1268" s="5"/>
      <c r="EH1268" s="5"/>
      <c r="EI1268" s="5"/>
      <c r="EJ1268" s="5"/>
      <c r="EK1268" s="5"/>
      <c r="EL1268" s="5"/>
      <c r="EM1268" s="5"/>
      <c r="EN1268" s="5"/>
      <c r="EO1268" s="5"/>
      <c r="EP1268" s="5"/>
      <c r="EQ1268" s="5"/>
      <c r="ER1268" s="5"/>
      <c r="ES1268" s="5"/>
      <c r="ET1268" s="5"/>
      <c r="EU1268" s="5"/>
      <c r="EV1268" s="5"/>
      <c r="EW1268" s="5"/>
      <c r="EX1268" s="5"/>
      <c r="EY1268" s="5"/>
      <c r="EZ1268" s="5"/>
      <c r="FA1268" s="5"/>
      <c r="FB1268" s="5"/>
      <c r="FC1268" s="5"/>
      <c r="FD1268" s="5"/>
      <c r="FE1268" s="5"/>
      <c r="FF1268" s="5"/>
      <c r="FG1268" s="5"/>
      <c r="FH1268" s="5"/>
      <c r="FI1268" s="5"/>
      <c r="FJ1268" s="5"/>
      <c r="FK1268" s="5"/>
      <c r="FL1268" s="5"/>
      <c r="FM1268" s="5"/>
      <c r="FN1268" s="5"/>
      <c r="FO1268" s="5"/>
      <c r="FP1268" s="5"/>
      <c r="FQ1268" s="5"/>
      <c r="FR1268" s="5"/>
      <c r="FS1268" s="5"/>
      <c r="FT1268" s="5"/>
      <c r="FU1268" s="5"/>
      <c r="FV1268" s="5"/>
      <c r="FW1268" s="5"/>
      <c r="FX1268" s="5"/>
      <c r="FY1268" s="5"/>
      <c r="FZ1268" s="5"/>
      <c r="GA1268" s="5"/>
      <c r="GB1268" s="5"/>
      <c r="GC1268" s="5"/>
      <c r="GD1268" s="5"/>
      <c r="GE1268" s="5"/>
      <c r="GF1268" s="5"/>
      <c r="GG1268" s="5"/>
      <c r="GH1268" s="5"/>
      <c r="GI1268" s="5"/>
      <c r="GJ1268" s="5"/>
      <c r="GK1268" s="5"/>
      <c r="GL1268" s="5"/>
      <c r="GM1268" s="5"/>
      <c r="GN1268" s="5"/>
      <c r="GO1268" s="5"/>
      <c r="GP1268" s="5"/>
      <c r="GQ1268" s="5"/>
      <c r="GR1268" s="5"/>
      <c r="GS1268" s="5"/>
      <c r="GT1268" s="5"/>
      <c r="GU1268" s="5"/>
      <c r="GV1268" s="5"/>
      <c r="GW1268" s="5"/>
      <c r="GX1268" s="5"/>
      <c r="GY1268" s="5"/>
      <c r="GZ1268" s="5"/>
      <c r="HA1268" s="5"/>
      <c r="HB1268" s="5"/>
      <c r="HC1268" s="5"/>
      <c r="HD1268" s="5"/>
      <c r="HE1268" s="5"/>
      <c r="HF1268" s="5"/>
      <c r="HG1268" s="5"/>
      <c r="HH1268" s="5"/>
      <c r="HI1268" s="5"/>
      <c r="HJ1268" s="5"/>
      <c r="HK1268" s="5"/>
      <c r="HL1268" s="5"/>
      <c r="HM1268" s="5"/>
      <c r="HN1268" s="5"/>
      <c r="HO1268" s="5"/>
      <c r="HP1268" s="5"/>
      <c r="HQ1268" s="5"/>
      <c r="HR1268" s="5"/>
      <c r="HS1268" s="5"/>
      <c r="HT1268" s="5"/>
      <c r="HU1268" s="5"/>
      <c r="HV1268" s="5"/>
      <c r="HW1268" s="5"/>
      <c r="HX1268" s="5"/>
      <c r="HY1268" s="5"/>
      <c r="HZ1268" s="5"/>
      <c r="IA1268" s="5"/>
      <c r="IB1268" s="5"/>
      <c r="IC1268" s="5"/>
      <c r="ID1268" s="5"/>
      <c r="IE1268" s="5"/>
      <c r="IF1268" s="5"/>
      <c r="IG1268" s="5"/>
      <c r="IH1268" s="5"/>
      <c r="II1268" s="5"/>
      <c r="IJ1268" s="5"/>
      <c r="IK1268" s="5"/>
      <c r="IL1268" s="5"/>
      <c r="IM1268" s="5"/>
      <c r="IN1268" s="5"/>
      <c r="IO1268" s="5"/>
      <c r="IP1268" s="5"/>
      <c r="IQ1268" s="5"/>
      <c r="IR1268" s="5"/>
      <c r="IS1268" s="5"/>
      <c r="IT1268" s="5"/>
      <c r="IU1268" s="5"/>
      <c r="IV1268" s="5"/>
    </row>
    <row r="1270" spans="1:256" s="210" customFormat="1">
      <c r="A1270" s="122"/>
      <c r="B1270" s="116"/>
      <c r="C1270" s="117"/>
      <c r="D1270" s="118"/>
      <c r="E1270" s="119"/>
      <c r="F1270" s="120"/>
      <c r="G1270" s="121"/>
      <c r="H1270" s="6"/>
      <c r="I1270" s="40"/>
      <c r="J1270" s="41"/>
      <c r="K1270" s="42"/>
      <c r="L1270" s="38"/>
      <c r="N1270" s="39"/>
      <c r="O1270" s="39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5"/>
      <c r="DW1270" s="5"/>
      <c r="DX1270" s="5"/>
      <c r="DY1270" s="5"/>
      <c r="DZ1270" s="5"/>
      <c r="EA1270" s="5"/>
      <c r="EB1270" s="5"/>
      <c r="EC1270" s="5"/>
      <c r="ED1270" s="5"/>
      <c r="EE1270" s="5"/>
      <c r="EF1270" s="5"/>
      <c r="EG1270" s="5"/>
      <c r="EH1270" s="5"/>
      <c r="EI1270" s="5"/>
      <c r="EJ1270" s="5"/>
      <c r="EK1270" s="5"/>
      <c r="EL1270" s="5"/>
      <c r="EM1270" s="5"/>
      <c r="EN1270" s="5"/>
      <c r="EO1270" s="5"/>
      <c r="EP1270" s="5"/>
      <c r="EQ1270" s="5"/>
      <c r="ER1270" s="5"/>
      <c r="ES1270" s="5"/>
      <c r="ET1270" s="5"/>
      <c r="EU1270" s="5"/>
      <c r="EV1270" s="5"/>
      <c r="EW1270" s="5"/>
      <c r="EX1270" s="5"/>
      <c r="EY1270" s="5"/>
      <c r="EZ1270" s="5"/>
      <c r="FA1270" s="5"/>
      <c r="FB1270" s="5"/>
      <c r="FC1270" s="5"/>
      <c r="FD1270" s="5"/>
      <c r="FE1270" s="5"/>
      <c r="FF1270" s="5"/>
      <c r="FG1270" s="5"/>
      <c r="FH1270" s="5"/>
      <c r="FI1270" s="5"/>
      <c r="FJ1270" s="5"/>
      <c r="FK1270" s="5"/>
      <c r="FL1270" s="5"/>
      <c r="FM1270" s="5"/>
      <c r="FN1270" s="5"/>
      <c r="FO1270" s="5"/>
      <c r="FP1270" s="5"/>
      <c r="FQ1270" s="5"/>
      <c r="FR1270" s="5"/>
      <c r="FS1270" s="5"/>
      <c r="FT1270" s="5"/>
      <c r="FU1270" s="5"/>
      <c r="FV1270" s="5"/>
      <c r="FW1270" s="5"/>
      <c r="FX1270" s="5"/>
      <c r="FY1270" s="5"/>
      <c r="FZ1270" s="5"/>
      <c r="GA1270" s="5"/>
      <c r="GB1270" s="5"/>
      <c r="GC1270" s="5"/>
      <c r="GD1270" s="5"/>
      <c r="GE1270" s="5"/>
      <c r="GF1270" s="5"/>
      <c r="GG1270" s="5"/>
      <c r="GH1270" s="5"/>
      <c r="GI1270" s="5"/>
      <c r="GJ1270" s="5"/>
      <c r="GK1270" s="5"/>
      <c r="GL1270" s="5"/>
      <c r="GM1270" s="5"/>
      <c r="GN1270" s="5"/>
      <c r="GO1270" s="5"/>
      <c r="GP1270" s="5"/>
      <c r="GQ1270" s="5"/>
      <c r="GR1270" s="5"/>
      <c r="GS1270" s="5"/>
      <c r="GT1270" s="5"/>
      <c r="GU1270" s="5"/>
      <c r="GV1270" s="5"/>
      <c r="GW1270" s="5"/>
      <c r="GX1270" s="5"/>
      <c r="GY1270" s="5"/>
      <c r="GZ1270" s="5"/>
      <c r="HA1270" s="5"/>
      <c r="HB1270" s="5"/>
      <c r="HC1270" s="5"/>
      <c r="HD1270" s="5"/>
      <c r="HE1270" s="5"/>
      <c r="HF1270" s="5"/>
      <c r="HG1270" s="5"/>
      <c r="HH1270" s="5"/>
      <c r="HI1270" s="5"/>
      <c r="HJ1270" s="5"/>
      <c r="HK1270" s="5"/>
      <c r="HL1270" s="5"/>
      <c r="HM1270" s="5"/>
      <c r="HN1270" s="5"/>
      <c r="HO1270" s="5"/>
      <c r="HP1270" s="5"/>
      <c r="HQ1270" s="5"/>
      <c r="HR1270" s="5"/>
      <c r="HS1270" s="5"/>
      <c r="HT1270" s="5"/>
      <c r="HU1270" s="5"/>
      <c r="HV1270" s="5"/>
      <c r="HW1270" s="5"/>
      <c r="HX1270" s="5"/>
      <c r="HY1270" s="5"/>
      <c r="HZ1270" s="5"/>
      <c r="IA1270" s="5"/>
      <c r="IB1270" s="5"/>
      <c r="IC1270" s="5"/>
      <c r="ID1270" s="5"/>
      <c r="IE1270" s="5"/>
      <c r="IF1270" s="5"/>
      <c r="IG1270" s="5"/>
      <c r="IH1270" s="5"/>
      <c r="II1270" s="5"/>
      <c r="IJ1270" s="5"/>
      <c r="IK1270" s="5"/>
      <c r="IL1270" s="5"/>
      <c r="IM1270" s="5"/>
      <c r="IN1270" s="5"/>
      <c r="IO1270" s="5"/>
      <c r="IP1270" s="5"/>
      <c r="IQ1270" s="5"/>
      <c r="IR1270" s="5"/>
      <c r="IS1270" s="5"/>
      <c r="IT1270" s="5"/>
      <c r="IU1270" s="5"/>
      <c r="IV1270" s="5"/>
    </row>
    <row r="1271" spans="1:256" s="210" customFormat="1">
      <c r="A1271" s="122"/>
      <c r="B1271" s="116"/>
      <c r="C1271" s="117"/>
      <c r="D1271" s="118"/>
      <c r="E1271" s="119"/>
      <c r="F1271" s="120"/>
      <c r="G1271" s="121"/>
      <c r="H1271" s="6"/>
      <c r="I1271" s="40"/>
      <c r="J1271" s="41"/>
      <c r="K1271" s="42"/>
      <c r="L1271" s="38"/>
      <c r="N1271" s="39"/>
      <c r="O1271" s="39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5"/>
      <c r="BG1271" s="5"/>
      <c r="BH1271" s="5"/>
      <c r="BI1271" s="5"/>
      <c r="BJ1271" s="5"/>
      <c r="BK1271" s="5"/>
      <c r="BL1271" s="5"/>
      <c r="BM1271" s="5"/>
      <c r="BN1271" s="5"/>
      <c r="BO1271" s="5"/>
      <c r="BP1271" s="5"/>
      <c r="BQ1271" s="5"/>
      <c r="BR1271" s="5"/>
      <c r="BS1271" s="5"/>
      <c r="BT1271" s="5"/>
      <c r="BU1271" s="5"/>
      <c r="BV1271" s="5"/>
      <c r="BW1271" s="5"/>
      <c r="BX1271" s="5"/>
      <c r="BY1271" s="5"/>
      <c r="BZ1271" s="5"/>
      <c r="CA1271" s="5"/>
      <c r="CB1271" s="5"/>
      <c r="CC1271" s="5"/>
      <c r="CD1271" s="5"/>
      <c r="CE1271" s="5"/>
      <c r="CF1271" s="5"/>
      <c r="CG1271" s="5"/>
      <c r="CH1271" s="5"/>
      <c r="CI1271" s="5"/>
      <c r="CJ1271" s="5"/>
      <c r="CK1271" s="5"/>
      <c r="CL1271" s="5"/>
      <c r="CM1271" s="5"/>
      <c r="CN1271" s="5"/>
      <c r="CO1271" s="5"/>
      <c r="CP1271" s="5"/>
      <c r="CQ1271" s="5"/>
      <c r="CR1271" s="5"/>
      <c r="CS1271" s="5"/>
      <c r="CT1271" s="5"/>
      <c r="CU1271" s="5"/>
      <c r="CV1271" s="5"/>
      <c r="CW1271" s="5"/>
      <c r="CX1271" s="5"/>
      <c r="CY1271" s="5"/>
      <c r="CZ1271" s="5"/>
      <c r="DA1271" s="5"/>
      <c r="DB1271" s="5"/>
      <c r="DC1271" s="5"/>
      <c r="DD1271" s="5"/>
      <c r="DE1271" s="5"/>
      <c r="DF1271" s="5"/>
      <c r="DG1271" s="5"/>
      <c r="DH1271" s="5"/>
      <c r="DI1271" s="5"/>
      <c r="DJ1271" s="5"/>
      <c r="DK1271" s="5"/>
      <c r="DL1271" s="5"/>
      <c r="DM1271" s="5"/>
      <c r="DN1271" s="5"/>
      <c r="DO1271" s="5"/>
      <c r="DP1271" s="5"/>
      <c r="DQ1271" s="5"/>
      <c r="DR1271" s="5"/>
      <c r="DS1271" s="5"/>
      <c r="DT1271" s="5"/>
      <c r="DU1271" s="5"/>
      <c r="DV1271" s="5"/>
      <c r="DW1271" s="5"/>
      <c r="DX1271" s="5"/>
      <c r="DY1271" s="5"/>
      <c r="DZ1271" s="5"/>
      <c r="EA1271" s="5"/>
      <c r="EB1271" s="5"/>
      <c r="EC1271" s="5"/>
      <c r="ED1271" s="5"/>
      <c r="EE1271" s="5"/>
      <c r="EF1271" s="5"/>
      <c r="EG1271" s="5"/>
      <c r="EH1271" s="5"/>
      <c r="EI1271" s="5"/>
      <c r="EJ1271" s="5"/>
      <c r="EK1271" s="5"/>
      <c r="EL1271" s="5"/>
      <c r="EM1271" s="5"/>
      <c r="EN1271" s="5"/>
      <c r="EO1271" s="5"/>
      <c r="EP1271" s="5"/>
      <c r="EQ1271" s="5"/>
      <c r="ER1271" s="5"/>
      <c r="ES1271" s="5"/>
      <c r="ET1271" s="5"/>
      <c r="EU1271" s="5"/>
      <c r="EV1271" s="5"/>
      <c r="EW1271" s="5"/>
      <c r="EX1271" s="5"/>
      <c r="EY1271" s="5"/>
      <c r="EZ1271" s="5"/>
      <c r="FA1271" s="5"/>
      <c r="FB1271" s="5"/>
      <c r="FC1271" s="5"/>
      <c r="FD1271" s="5"/>
      <c r="FE1271" s="5"/>
      <c r="FF1271" s="5"/>
      <c r="FG1271" s="5"/>
      <c r="FH1271" s="5"/>
      <c r="FI1271" s="5"/>
      <c r="FJ1271" s="5"/>
      <c r="FK1271" s="5"/>
      <c r="FL1271" s="5"/>
      <c r="FM1271" s="5"/>
      <c r="FN1271" s="5"/>
      <c r="FO1271" s="5"/>
      <c r="FP1271" s="5"/>
      <c r="FQ1271" s="5"/>
      <c r="FR1271" s="5"/>
      <c r="FS1271" s="5"/>
      <c r="FT1271" s="5"/>
      <c r="FU1271" s="5"/>
      <c r="FV1271" s="5"/>
      <c r="FW1271" s="5"/>
      <c r="FX1271" s="5"/>
      <c r="FY1271" s="5"/>
      <c r="FZ1271" s="5"/>
      <c r="GA1271" s="5"/>
      <c r="GB1271" s="5"/>
      <c r="GC1271" s="5"/>
      <c r="GD1271" s="5"/>
      <c r="GE1271" s="5"/>
      <c r="GF1271" s="5"/>
      <c r="GG1271" s="5"/>
      <c r="GH1271" s="5"/>
      <c r="GI1271" s="5"/>
      <c r="GJ1271" s="5"/>
      <c r="GK1271" s="5"/>
      <c r="GL1271" s="5"/>
      <c r="GM1271" s="5"/>
      <c r="GN1271" s="5"/>
      <c r="GO1271" s="5"/>
      <c r="GP1271" s="5"/>
      <c r="GQ1271" s="5"/>
      <c r="GR1271" s="5"/>
      <c r="GS1271" s="5"/>
      <c r="GT1271" s="5"/>
      <c r="GU1271" s="5"/>
      <c r="GV1271" s="5"/>
      <c r="GW1271" s="5"/>
      <c r="GX1271" s="5"/>
      <c r="GY1271" s="5"/>
      <c r="GZ1271" s="5"/>
      <c r="HA1271" s="5"/>
      <c r="HB1271" s="5"/>
      <c r="HC1271" s="5"/>
      <c r="HD1271" s="5"/>
      <c r="HE1271" s="5"/>
      <c r="HF1271" s="5"/>
      <c r="HG1271" s="5"/>
      <c r="HH1271" s="5"/>
      <c r="HI1271" s="5"/>
      <c r="HJ1271" s="5"/>
      <c r="HK1271" s="5"/>
      <c r="HL1271" s="5"/>
      <c r="HM1271" s="5"/>
      <c r="HN1271" s="5"/>
      <c r="HO1271" s="5"/>
      <c r="HP1271" s="5"/>
      <c r="HQ1271" s="5"/>
      <c r="HR1271" s="5"/>
      <c r="HS1271" s="5"/>
      <c r="HT1271" s="5"/>
      <c r="HU1271" s="5"/>
      <c r="HV1271" s="5"/>
      <c r="HW1271" s="5"/>
      <c r="HX1271" s="5"/>
      <c r="HY1271" s="5"/>
      <c r="HZ1271" s="5"/>
      <c r="IA1271" s="5"/>
      <c r="IB1271" s="5"/>
      <c r="IC1271" s="5"/>
      <c r="ID1271" s="5"/>
      <c r="IE1271" s="5"/>
      <c r="IF1271" s="5"/>
      <c r="IG1271" s="5"/>
      <c r="IH1271" s="5"/>
      <c r="II1271" s="5"/>
      <c r="IJ1271" s="5"/>
      <c r="IK1271" s="5"/>
      <c r="IL1271" s="5"/>
      <c r="IM1271" s="5"/>
      <c r="IN1271" s="5"/>
      <c r="IO1271" s="5"/>
      <c r="IP1271" s="5"/>
      <c r="IQ1271" s="5"/>
      <c r="IR1271" s="5"/>
      <c r="IS1271" s="5"/>
      <c r="IT1271" s="5"/>
      <c r="IU1271" s="5"/>
      <c r="IV1271" s="5"/>
    </row>
    <row r="1272" spans="1:256" s="210" customFormat="1">
      <c r="A1272" s="122"/>
      <c r="B1272" s="116"/>
      <c r="C1272" s="117"/>
      <c r="D1272" s="118"/>
      <c r="E1272" s="119"/>
      <c r="F1272" s="120"/>
      <c r="G1272" s="121"/>
      <c r="H1272" s="6"/>
      <c r="I1272" s="40"/>
      <c r="J1272" s="41"/>
      <c r="K1272" s="42"/>
      <c r="L1272" s="38"/>
      <c r="N1272" s="39"/>
      <c r="O1272" s="39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5"/>
      <c r="BG1272" s="5"/>
      <c r="BH1272" s="5"/>
      <c r="BI1272" s="5"/>
      <c r="BJ1272" s="5"/>
      <c r="BK1272" s="5"/>
      <c r="BL1272" s="5"/>
      <c r="BM1272" s="5"/>
      <c r="BN1272" s="5"/>
      <c r="BO1272" s="5"/>
      <c r="BP1272" s="5"/>
      <c r="BQ1272" s="5"/>
      <c r="BR1272" s="5"/>
      <c r="BS1272" s="5"/>
      <c r="BT1272" s="5"/>
      <c r="BU1272" s="5"/>
      <c r="BV1272" s="5"/>
      <c r="BW1272" s="5"/>
      <c r="BX1272" s="5"/>
      <c r="BY1272" s="5"/>
      <c r="BZ1272" s="5"/>
      <c r="CA1272" s="5"/>
      <c r="CB1272" s="5"/>
      <c r="CC1272" s="5"/>
      <c r="CD1272" s="5"/>
      <c r="CE1272" s="5"/>
      <c r="CF1272" s="5"/>
      <c r="CG1272" s="5"/>
      <c r="CH1272" s="5"/>
      <c r="CI1272" s="5"/>
      <c r="CJ1272" s="5"/>
      <c r="CK1272" s="5"/>
      <c r="CL1272" s="5"/>
      <c r="CM1272" s="5"/>
      <c r="CN1272" s="5"/>
      <c r="CO1272" s="5"/>
      <c r="CP1272" s="5"/>
      <c r="CQ1272" s="5"/>
      <c r="CR1272" s="5"/>
      <c r="CS1272" s="5"/>
      <c r="CT1272" s="5"/>
      <c r="CU1272" s="5"/>
      <c r="CV1272" s="5"/>
      <c r="CW1272" s="5"/>
      <c r="CX1272" s="5"/>
      <c r="CY1272" s="5"/>
      <c r="CZ1272" s="5"/>
      <c r="DA1272" s="5"/>
      <c r="DB1272" s="5"/>
      <c r="DC1272" s="5"/>
      <c r="DD1272" s="5"/>
      <c r="DE1272" s="5"/>
      <c r="DF1272" s="5"/>
      <c r="DG1272" s="5"/>
      <c r="DH1272" s="5"/>
      <c r="DI1272" s="5"/>
      <c r="DJ1272" s="5"/>
      <c r="DK1272" s="5"/>
      <c r="DL1272" s="5"/>
      <c r="DM1272" s="5"/>
      <c r="DN1272" s="5"/>
      <c r="DO1272" s="5"/>
      <c r="DP1272" s="5"/>
      <c r="DQ1272" s="5"/>
      <c r="DR1272" s="5"/>
      <c r="DS1272" s="5"/>
      <c r="DT1272" s="5"/>
      <c r="DU1272" s="5"/>
      <c r="DV1272" s="5"/>
      <c r="DW1272" s="5"/>
      <c r="DX1272" s="5"/>
      <c r="DY1272" s="5"/>
      <c r="DZ1272" s="5"/>
      <c r="EA1272" s="5"/>
      <c r="EB1272" s="5"/>
      <c r="EC1272" s="5"/>
      <c r="ED1272" s="5"/>
      <c r="EE1272" s="5"/>
      <c r="EF1272" s="5"/>
      <c r="EG1272" s="5"/>
      <c r="EH1272" s="5"/>
      <c r="EI1272" s="5"/>
      <c r="EJ1272" s="5"/>
      <c r="EK1272" s="5"/>
      <c r="EL1272" s="5"/>
      <c r="EM1272" s="5"/>
      <c r="EN1272" s="5"/>
      <c r="EO1272" s="5"/>
      <c r="EP1272" s="5"/>
      <c r="EQ1272" s="5"/>
      <c r="ER1272" s="5"/>
      <c r="ES1272" s="5"/>
      <c r="ET1272" s="5"/>
      <c r="EU1272" s="5"/>
      <c r="EV1272" s="5"/>
      <c r="EW1272" s="5"/>
      <c r="EX1272" s="5"/>
      <c r="EY1272" s="5"/>
      <c r="EZ1272" s="5"/>
      <c r="FA1272" s="5"/>
      <c r="FB1272" s="5"/>
      <c r="FC1272" s="5"/>
      <c r="FD1272" s="5"/>
      <c r="FE1272" s="5"/>
      <c r="FF1272" s="5"/>
      <c r="FG1272" s="5"/>
      <c r="FH1272" s="5"/>
      <c r="FI1272" s="5"/>
      <c r="FJ1272" s="5"/>
      <c r="FK1272" s="5"/>
      <c r="FL1272" s="5"/>
      <c r="FM1272" s="5"/>
      <c r="FN1272" s="5"/>
      <c r="FO1272" s="5"/>
      <c r="FP1272" s="5"/>
      <c r="FQ1272" s="5"/>
      <c r="FR1272" s="5"/>
      <c r="FS1272" s="5"/>
      <c r="FT1272" s="5"/>
      <c r="FU1272" s="5"/>
      <c r="FV1272" s="5"/>
      <c r="FW1272" s="5"/>
      <c r="FX1272" s="5"/>
      <c r="FY1272" s="5"/>
      <c r="FZ1272" s="5"/>
      <c r="GA1272" s="5"/>
      <c r="GB1272" s="5"/>
      <c r="GC1272" s="5"/>
      <c r="GD1272" s="5"/>
      <c r="GE1272" s="5"/>
      <c r="GF1272" s="5"/>
      <c r="GG1272" s="5"/>
      <c r="GH1272" s="5"/>
      <c r="GI1272" s="5"/>
      <c r="GJ1272" s="5"/>
      <c r="GK1272" s="5"/>
      <c r="GL1272" s="5"/>
      <c r="GM1272" s="5"/>
      <c r="GN1272" s="5"/>
      <c r="GO1272" s="5"/>
      <c r="GP1272" s="5"/>
      <c r="GQ1272" s="5"/>
      <c r="GR1272" s="5"/>
      <c r="GS1272" s="5"/>
      <c r="GT1272" s="5"/>
      <c r="GU1272" s="5"/>
      <c r="GV1272" s="5"/>
      <c r="GW1272" s="5"/>
      <c r="GX1272" s="5"/>
      <c r="GY1272" s="5"/>
      <c r="GZ1272" s="5"/>
      <c r="HA1272" s="5"/>
      <c r="HB1272" s="5"/>
      <c r="HC1272" s="5"/>
      <c r="HD1272" s="5"/>
      <c r="HE1272" s="5"/>
      <c r="HF1272" s="5"/>
      <c r="HG1272" s="5"/>
      <c r="HH1272" s="5"/>
      <c r="HI1272" s="5"/>
      <c r="HJ1272" s="5"/>
      <c r="HK1272" s="5"/>
      <c r="HL1272" s="5"/>
      <c r="HM1272" s="5"/>
      <c r="HN1272" s="5"/>
      <c r="HO1272" s="5"/>
      <c r="HP1272" s="5"/>
      <c r="HQ1272" s="5"/>
      <c r="HR1272" s="5"/>
      <c r="HS1272" s="5"/>
      <c r="HT1272" s="5"/>
      <c r="HU1272" s="5"/>
      <c r="HV1272" s="5"/>
      <c r="HW1272" s="5"/>
      <c r="HX1272" s="5"/>
      <c r="HY1272" s="5"/>
      <c r="HZ1272" s="5"/>
      <c r="IA1272" s="5"/>
      <c r="IB1272" s="5"/>
      <c r="IC1272" s="5"/>
      <c r="ID1272" s="5"/>
      <c r="IE1272" s="5"/>
      <c r="IF1272" s="5"/>
      <c r="IG1272" s="5"/>
      <c r="IH1272" s="5"/>
      <c r="II1272" s="5"/>
      <c r="IJ1272" s="5"/>
      <c r="IK1272" s="5"/>
      <c r="IL1272" s="5"/>
      <c r="IM1272" s="5"/>
      <c r="IN1272" s="5"/>
      <c r="IO1272" s="5"/>
      <c r="IP1272" s="5"/>
      <c r="IQ1272" s="5"/>
      <c r="IR1272" s="5"/>
      <c r="IS1272" s="5"/>
      <c r="IT1272" s="5"/>
      <c r="IU1272" s="5"/>
      <c r="IV1272" s="5"/>
    </row>
    <row r="1274" spans="1:256" s="210" customFormat="1">
      <c r="A1274" s="122"/>
      <c r="B1274" s="116"/>
      <c r="C1274" s="117"/>
      <c r="D1274" s="118"/>
      <c r="E1274" s="119"/>
      <c r="F1274" s="120"/>
      <c r="G1274" s="121"/>
      <c r="H1274" s="6"/>
      <c r="I1274" s="40"/>
      <c r="J1274" s="41"/>
      <c r="K1274" s="42"/>
      <c r="L1274" s="38"/>
      <c r="N1274" s="39"/>
      <c r="O1274" s="39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5"/>
      <c r="DW1274" s="5"/>
      <c r="DX1274" s="5"/>
      <c r="DY1274" s="5"/>
      <c r="DZ1274" s="5"/>
      <c r="EA1274" s="5"/>
      <c r="EB1274" s="5"/>
      <c r="EC1274" s="5"/>
      <c r="ED1274" s="5"/>
      <c r="EE1274" s="5"/>
      <c r="EF1274" s="5"/>
      <c r="EG1274" s="5"/>
      <c r="EH1274" s="5"/>
      <c r="EI1274" s="5"/>
      <c r="EJ1274" s="5"/>
      <c r="EK1274" s="5"/>
      <c r="EL1274" s="5"/>
      <c r="EM1274" s="5"/>
      <c r="EN1274" s="5"/>
      <c r="EO1274" s="5"/>
      <c r="EP1274" s="5"/>
      <c r="EQ1274" s="5"/>
      <c r="ER1274" s="5"/>
      <c r="ES1274" s="5"/>
      <c r="ET1274" s="5"/>
      <c r="EU1274" s="5"/>
      <c r="EV1274" s="5"/>
      <c r="EW1274" s="5"/>
      <c r="EX1274" s="5"/>
      <c r="EY1274" s="5"/>
      <c r="EZ1274" s="5"/>
      <c r="FA1274" s="5"/>
      <c r="FB1274" s="5"/>
      <c r="FC1274" s="5"/>
      <c r="FD1274" s="5"/>
      <c r="FE1274" s="5"/>
      <c r="FF1274" s="5"/>
      <c r="FG1274" s="5"/>
      <c r="FH1274" s="5"/>
      <c r="FI1274" s="5"/>
      <c r="FJ1274" s="5"/>
      <c r="FK1274" s="5"/>
      <c r="FL1274" s="5"/>
      <c r="FM1274" s="5"/>
      <c r="FN1274" s="5"/>
      <c r="FO1274" s="5"/>
      <c r="FP1274" s="5"/>
      <c r="FQ1274" s="5"/>
      <c r="FR1274" s="5"/>
      <c r="FS1274" s="5"/>
      <c r="FT1274" s="5"/>
      <c r="FU1274" s="5"/>
      <c r="FV1274" s="5"/>
      <c r="FW1274" s="5"/>
      <c r="FX1274" s="5"/>
      <c r="FY1274" s="5"/>
      <c r="FZ1274" s="5"/>
      <c r="GA1274" s="5"/>
      <c r="GB1274" s="5"/>
      <c r="GC1274" s="5"/>
      <c r="GD1274" s="5"/>
      <c r="GE1274" s="5"/>
      <c r="GF1274" s="5"/>
      <c r="GG1274" s="5"/>
      <c r="GH1274" s="5"/>
      <c r="GI1274" s="5"/>
      <c r="GJ1274" s="5"/>
      <c r="GK1274" s="5"/>
      <c r="GL1274" s="5"/>
      <c r="GM1274" s="5"/>
      <c r="GN1274" s="5"/>
      <c r="GO1274" s="5"/>
      <c r="GP1274" s="5"/>
      <c r="GQ1274" s="5"/>
      <c r="GR1274" s="5"/>
      <c r="GS1274" s="5"/>
      <c r="GT1274" s="5"/>
      <c r="GU1274" s="5"/>
      <c r="GV1274" s="5"/>
      <c r="GW1274" s="5"/>
      <c r="GX1274" s="5"/>
      <c r="GY1274" s="5"/>
      <c r="GZ1274" s="5"/>
      <c r="HA1274" s="5"/>
      <c r="HB1274" s="5"/>
      <c r="HC1274" s="5"/>
      <c r="HD1274" s="5"/>
      <c r="HE1274" s="5"/>
      <c r="HF1274" s="5"/>
      <c r="HG1274" s="5"/>
      <c r="HH1274" s="5"/>
      <c r="HI1274" s="5"/>
      <c r="HJ1274" s="5"/>
      <c r="HK1274" s="5"/>
      <c r="HL1274" s="5"/>
      <c r="HM1274" s="5"/>
      <c r="HN1274" s="5"/>
      <c r="HO1274" s="5"/>
      <c r="HP1274" s="5"/>
      <c r="HQ1274" s="5"/>
      <c r="HR1274" s="5"/>
      <c r="HS1274" s="5"/>
      <c r="HT1274" s="5"/>
      <c r="HU1274" s="5"/>
      <c r="HV1274" s="5"/>
      <c r="HW1274" s="5"/>
      <c r="HX1274" s="5"/>
      <c r="HY1274" s="5"/>
      <c r="HZ1274" s="5"/>
      <c r="IA1274" s="5"/>
      <c r="IB1274" s="5"/>
      <c r="IC1274" s="5"/>
      <c r="ID1274" s="5"/>
      <c r="IE1274" s="5"/>
      <c r="IF1274" s="5"/>
      <c r="IG1274" s="5"/>
      <c r="IH1274" s="5"/>
      <c r="II1274" s="5"/>
      <c r="IJ1274" s="5"/>
      <c r="IK1274" s="5"/>
      <c r="IL1274" s="5"/>
      <c r="IM1274" s="5"/>
      <c r="IN1274" s="5"/>
      <c r="IO1274" s="5"/>
      <c r="IP1274" s="5"/>
      <c r="IQ1274" s="5"/>
      <c r="IR1274" s="5"/>
      <c r="IS1274" s="5"/>
      <c r="IT1274" s="5"/>
      <c r="IU1274" s="5"/>
      <c r="IV1274" s="5"/>
    </row>
    <row r="1276" spans="1:256" s="210" customFormat="1">
      <c r="A1276" s="122"/>
      <c r="B1276" s="116"/>
      <c r="C1276" s="117"/>
      <c r="D1276" s="118"/>
      <c r="E1276" s="119"/>
      <c r="F1276" s="120"/>
      <c r="G1276" s="121"/>
      <c r="H1276" s="6"/>
      <c r="I1276" s="40"/>
      <c r="J1276" s="41"/>
      <c r="K1276" s="42"/>
      <c r="L1276" s="38"/>
      <c r="N1276" s="39"/>
      <c r="O1276" s="39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5"/>
      <c r="BG1276" s="5"/>
      <c r="BH1276" s="5"/>
      <c r="BI1276" s="5"/>
      <c r="BJ1276" s="5"/>
      <c r="BK1276" s="5"/>
      <c r="BL1276" s="5"/>
      <c r="BM1276" s="5"/>
      <c r="BN1276" s="5"/>
      <c r="BO1276" s="5"/>
      <c r="BP1276" s="5"/>
      <c r="BQ1276" s="5"/>
      <c r="BR1276" s="5"/>
      <c r="BS1276" s="5"/>
      <c r="BT1276" s="5"/>
      <c r="BU1276" s="5"/>
      <c r="BV1276" s="5"/>
      <c r="BW1276" s="5"/>
      <c r="BX1276" s="5"/>
      <c r="BY1276" s="5"/>
      <c r="BZ1276" s="5"/>
      <c r="CA1276" s="5"/>
      <c r="CB1276" s="5"/>
      <c r="CC1276" s="5"/>
      <c r="CD1276" s="5"/>
      <c r="CE1276" s="5"/>
      <c r="CF1276" s="5"/>
      <c r="CG1276" s="5"/>
      <c r="CH1276" s="5"/>
      <c r="CI1276" s="5"/>
      <c r="CJ1276" s="5"/>
      <c r="CK1276" s="5"/>
      <c r="CL1276" s="5"/>
      <c r="CM1276" s="5"/>
      <c r="CN1276" s="5"/>
      <c r="CO1276" s="5"/>
      <c r="CP1276" s="5"/>
      <c r="CQ1276" s="5"/>
      <c r="CR1276" s="5"/>
      <c r="CS1276" s="5"/>
      <c r="CT1276" s="5"/>
      <c r="CU1276" s="5"/>
      <c r="CV1276" s="5"/>
      <c r="CW1276" s="5"/>
      <c r="CX1276" s="5"/>
      <c r="CY1276" s="5"/>
      <c r="CZ1276" s="5"/>
      <c r="DA1276" s="5"/>
      <c r="DB1276" s="5"/>
      <c r="DC1276" s="5"/>
      <c r="DD1276" s="5"/>
      <c r="DE1276" s="5"/>
      <c r="DF1276" s="5"/>
      <c r="DG1276" s="5"/>
      <c r="DH1276" s="5"/>
      <c r="DI1276" s="5"/>
      <c r="DJ1276" s="5"/>
      <c r="DK1276" s="5"/>
      <c r="DL1276" s="5"/>
      <c r="DM1276" s="5"/>
      <c r="DN1276" s="5"/>
      <c r="DO1276" s="5"/>
      <c r="DP1276" s="5"/>
      <c r="DQ1276" s="5"/>
      <c r="DR1276" s="5"/>
      <c r="DS1276" s="5"/>
      <c r="DT1276" s="5"/>
      <c r="DU1276" s="5"/>
      <c r="DV1276" s="5"/>
      <c r="DW1276" s="5"/>
      <c r="DX1276" s="5"/>
      <c r="DY1276" s="5"/>
      <c r="DZ1276" s="5"/>
      <c r="EA1276" s="5"/>
      <c r="EB1276" s="5"/>
      <c r="EC1276" s="5"/>
      <c r="ED1276" s="5"/>
      <c r="EE1276" s="5"/>
      <c r="EF1276" s="5"/>
      <c r="EG1276" s="5"/>
      <c r="EH1276" s="5"/>
      <c r="EI1276" s="5"/>
      <c r="EJ1276" s="5"/>
      <c r="EK1276" s="5"/>
      <c r="EL1276" s="5"/>
      <c r="EM1276" s="5"/>
      <c r="EN1276" s="5"/>
      <c r="EO1276" s="5"/>
      <c r="EP1276" s="5"/>
      <c r="EQ1276" s="5"/>
      <c r="ER1276" s="5"/>
      <c r="ES1276" s="5"/>
      <c r="ET1276" s="5"/>
      <c r="EU1276" s="5"/>
      <c r="EV1276" s="5"/>
      <c r="EW1276" s="5"/>
      <c r="EX1276" s="5"/>
      <c r="EY1276" s="5"/>
      <c r="EZ1276" s="5"/>
      <c r="FA1276" s="5"/>
      <c r="FB1276" s="5"/>
      <c r="FC1276" s="5"/>
      <c r="FD1276" s="5"/>
      <c r="FE1276" s="5"/>
      <c r="FF1276" s="5"/>
      <c r="FG1276" s="5"/>
      <c r="FH1276" s="5"/>
      <c r="FI1276" s="5"/>
      <c r="FJ1276" s="5"/>
      <c r="FK1276" s="5"/>
      <c r="FL1276" s="5"/>
      <c r="FM1276" s="5"/>
      <c r="FN1276" s="5"/>
      <c r="FO1276" s="5"/>
      <c r="FP1276" s="5"/>
      <c r="FQ1276" s="5"/>
      <c r="FR1276" s="5"/>
      <c r="FS1276" s="5"/>
      <c r="FT1276" s="5"/>
      <c r="FU1276" s="5"/>
      <c r="FV1276" s="5"/>
      <c r="FW1276" s="5"/>
      <c r="FX1276" s="5"/>
      <c r="FY1276" s="5"/>
      <c r="FZ1276" s="5"/>
      <c r="GA1276" s="5"/>
      <c r="GB1276" s="5"/>
      <c r="GC1276" s="5"/>
      <c r="GD1276" s="5"/>
      <c r="GE1276" s="5"/>
      <c r="GF1276" s="5"/>
      <c r="GG1276" s="5"/>
      <c r="GH1276" s="5"/>
      <c r="GI1276" s="5"/>
      <c r="GJ1276" s="5"/>
      <c r="GK1276" s="5"/>
      <c r="GL1276" s="5"/>
      <c r="GM1276" s="5"/>
      <c r="GN1276" s="5"/>
      <c r="GO1276" s="5"/>
      <c r="GP1276" s="5"/>
      <c r="GQ1276" s="5"/>
      <c r="GR1276" s="5"/>
      <c r="GS1276" s="5"/>
      <c r="GT1276" s="5"/>
      <c r="GU1276" s="5"/>
      <c r="GV1276" s="5"/>
      <c r="GW1276" s="5"/>
      <c r="GX1276" s="5"/>
      <c r="GY1276" s="5"/>
      <c r="GZ1276" s="5"/>
      <c r="HA1276" s="5"/>
      <c r="HB1276" s="5"/>
      <c r="HC1276" s="5"/>
      <c r="HD1276" s="5"/>
      <c r="HE1276" s="5"/>
      <c r="HF1276" s="5"/>
      <c r="HG1276" s="5"/>
      <c r="HH1276" s="5"/>
      <c r="HI1276" s="5"/>
      <c r="HJ1276" s="5"/>
      <c r="HK1276" s="5"/>
      <c r="HL1276" s="5"/>
      <c r="HM1276" s="5"/>
      <c r="HN1276" s="5"/>
      <c r="HO1276" s="5"/>
      <c r="HP1276" s="5"/>
      <c r="HQ1276" s="5"/>
      <c r="HR1276" s="5"/>
      <c r="HS1276" s="5"/>
      <c r="HT1276" s="5"/>
      <c r="HU1276" s="5"/>
      <c r="HV1276" s="5"/>
      <c r="HW1276" s="5"/>
      <c r="HX1276" s="5"/>
      <c r="HY1276" s="5"/>
      <c r="HZ1276" s="5"/>
      <c r="IA1276" s="5"/>
      <c r="IB1276" s="5"/>
      <c r="IC1276" s="5"/>
      <c r="ID1276" s="5"/>
      <c r="IE1276" s="5"/>
      <c r="IF1276" s="5"/>
      <c r="IG1276" s="5"/>
      <c r="IH1276" s="5"/>
      <c r="II1276" s="5"/>
      <c r="IJ1276" s="5"/>
      <c r="IK1276" s="5"/>
      <c r="IL1276" s="5"/>
      <c r="IM1276" s="5"/>
      <c r="IN1276" s="5"/>
      <c r="IO1276" s="5"/>
      <c r="IP1276" s="5"/>
      <c r="IQ1276" s="5"/>
      <c r="IR1276" s="5"/>
      <c r="IS1276" s="5"/>
      <c r="IT1276" s="5"/>
      <c r="IU1276" s="5"/>
      <c r="IV1276" s="5"/>
    </row>
    <row r="1278" spans="1:256" s="210" customFormat="1">
      <c r="A1278" s="122"/>
      <c r="B1278" s="116"/>
      <c r="C1278" s="117"/>
      <c r="D1278" s="118"/>
      <c r="E1278" s="119"/>
      <c r="F1278" s="120"/>
      <c r="G1278" s="121"/>
      <c r="H1278" s="6"/>
      <c r="I1278" s="40"/>
      <c r="J1278" s="41"/>
      <c r="K1278" s="42"/>
      <c r="L1278" s="38"/>
      <c r="N1278" s="39"/>
      <c r="O1278" s="39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5"/>
      <c r="DW1278" s="5"/>
      <c r="DX1278" s="5"/>
      <c r="DY1278" s="5"/>
      <c r="DZ1278" s="5"/>
      <c r="EA1278" s="5"/>
      <c r="EB1278" s="5"/>
      <c r="EC1278" s="5"/>
      <c r="ED1278" s="5"/>
      <c r="EE1278" s="5"/>
      <c r="EF1278" s="5"/>
      <c r="EG1278" s="5"/>
      <c r="EH1278" s="5"/>
      <c r="EI1278" s="5"/>
      <c r="EJ1278" s="5"/>
      <c r="EK1278" s="5"/>
      <c r="EL1278" s="5"/>
      <c r="EM1278" s="5"/>
      <c r="EN1278" s="5"/>
      <c r="EO1278" s="5"/>
      <c r="EP1278" s="5"/>
      <c r="EQ1278" s="5"/>
      <c r="ER1278" s="5"/>
      <c r="ES1278" s="5"/>
      <c r="ET1278" s="5"/>
      <c r="EU1278" s="5"/>
      <c r="EV1278" s="5"/>
      <c r="EW1278" s="5"/>
      <c r="EX1278" s="5"/>
      <c r="EY1278" s="5"/>
      <c r="EZ1278" s="5"/>
      <c r="FA1278" s="5"/>
      <c r="FB1278" s="5"/>
      <c r="FC1278" s="5"/>
      <c r="FD1278" s="5"/>
      <c r="FE1278" s="5"/>
      <c r="FF1278" s="5"/>
      <c r="FG1278" s="5"/>
      <c r="FH1278" s="5"/>
      <c r="FI1278" s="5"/>
      <c r="FJ1278" s="5"/>
      <c r="FK1278" s="5"/>
      <c r="FL1278" s="5"/>
      <c r="FM1278" s="5"/>
      <c r="FN1278" s="5"/>
      <c r="FO1278" s="5"/>
      <c r="FP1278" s="5"/>
      <c r="FQ1278" s="5"/>
      <c r="FR1278" s="5"/>
      <c r="FS1278" s="5"/>
      <c r="FT1278" s="5"/>
      <c r="FU1278" s="5"/>
      <c r="FV1278" s="5"/>
      <c r="FW1278" s="5"/>
      <c r="FX1278" s="5"/>
      <c r="FY1278" s="5"/>
      <c r="FZ1278" s="5"/>
      <c r="GA1278" s="5"/>
      <c r="GB1278" s="5"/>
      <c r="GC1278" s="5"/>
      <c r="GD1278" s="5"/>
      <c r="GE1278" s="5"/>
      <c r="GF1278" s="5"/>
      <c r="GG1278" s="5"/>
      <c r="GH1278" s="5"/>
      <c r="GI1278" s="5"/>
      <c r="GJ1278" s="5"/>
      <c r="GK1278" s="5"/>
      <c r="GL1278" s="5"/>
      <c r="GM1278" s="5"/>
      <c r="GN1278" s="5"/>
      <c r="GO1278" s="5"/>
      <c r="GP1278" s="5"/>
      <c r="GQ1278" s="5"/>
      <c r="GR1278" s="5"/>
      <c r="GS1278" s="5"/>
      <c r="GT1278" s="5"/>
      <c r="GU1278" s="5"/>
      <c r="GV1278" s="5"/>
      <c r="GW1278" s="5"/>
      <c r="GX1278" s="5"/>
      <c r="GY1278" s="5"/>
      <c r="GZ1278" s="5"/>
      <c r="HA1278" s="5"/>
      <c r="HB1278" s="5"/>
      <c r="HC1278" s="5"/>
      <c r="HD1278" s="5"/>
      <c r="HE1278" s="5"/>
      <c r="HF1278" s="5"/>
      <c r="HG1278" s="5"/>
      <c r="HH1278" s="5"/>
      <c r="HI1278" s="5"/>
      <c r="HJ1278" s="5"/>
      <c r="HK1278" s="5"/>
      <c r="HL1278" s="5"/>
      <c r="HM1278" s="5"/>
      <c r="HN1278" s="5"/>
      <c r="HO1278" s="5"/>
      <c r="HP1278" s="5"/>
      <c r="HQ1278" s="5"/>
      <c r="HR1278" s="5"/>
      <c r="HS1278" s="5"/>
      <c r="HT1278" s="5"/>
      <c r="HU1278" s="5"/>
      <c r="HV1278" s="5"/>
      <c r="HW1278" s="5"/>
      <c r="HX1278" s="5"/>
      <c r="HY1278" s="5"/>
      <c r="HZ1278" s="5"/>
      <c r="IA1278" s="5"/>
      <c r="IB1278" s="5"/>
      <c r="IC1278" s="5"/>
      <c r="ID1278" s="5"/>
      <c r="IE1278" s="5"/>
      <c r="IF1278" s="5"/>
      <c r="IG1278" s="5"/>
      <c r="IH1278" s="5"/>
      <c r="II1278" s="5"/>
      <c r="IJ1278" s="5"/>
      <c r="IK1278" s="5"/>
      <c r="IL1278" s="5"/>
      <c r="IM1278" s="5"/>
      <c r="IN1278" s="5"/>
      <c r="IO1278" s="5"/>
      <c r="IP1278" s="5"/>
      <c r="IQ1278" s="5"/>
      <c r="IR1278" s="5"/>
      <c r="IS1278" s="5"/>
      <c r="IT1278" s="5"/>
      <c r="IU1278" s="5"/>
      <c r="IV1278" s="5"/>
    </row>
    <row r="1280" spans="1:256" s="210" customFormat="1">
      <c r="A1280" s="122"/>
      <c r="B1280" s="116"/>
      <c r="C1280" s="117"/>
      <c r="D1280" s="118"/>
      <c r="E1280" s="119"/>
      <c r="F1280" s="120"/>
      <c r="G1280" s="121"/>
      <c r="H1280" s="6"/>
      <c r="I1280" s="40"/>
      <c r="J1280" s="41"/>
      <c r="K1280" s="42"/>
      <c r="L1280" s="38"/>
      <c r="N1280" s="39"/>
      <c r="O1280" s="39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5"/>
      <c r="BE1280" s="5"/>
      <c r="BF1280" s="5"/>
      <c r="BG1280" s="5"/>
      <c r="BH1280" s="5"/>
      <c r="BI1280" s="5"/>
      <c r="BJ1280" s="5"/>
      <c r="BK1280" s="5"/>
      <c r="BL1280" s="5"/>
      <c r="BM1280" s="5"/>
      <c r="BN1280" s="5"/>
      <c r="BO1280" s="5"/>
      <c r="BP1280" s="5"/>
      <c r="BQ1280" s="5"/>
      <c r="BR1280" s="5"/>
      <c r="BS1280" s="5"/>
      <c r="BT1280" s="5"/>
      <c r="BU1280" s="5"/>
      <c r="BV1280" s="5"/>
      <c r="BW1280" s="5"/>
      <c r="BX1280" s="5"/>
      <c r="BY1280" s="5"/>
      <c r="BZ1280" s="5"/>
      <c r="CA1280" s="5"/>
      <c r="CB1280" s="5"/>
      <c r="CC1280" s="5"/>
      <c r="CD1280" s="5"/>
      <c r="CE1280" s="5"/>
      <c r="CF1280" s="5"/>
      <c r="CG1280" s="5"/>
      <c r="CH1280" s="5"/>
      <c r="CI1280" s="5"/>
      <c r="CJ1280" s="5"/>
      <c r="CK1280" s="5"/>
      <c r="CL1280" s="5"/>
      <c r="CM1280" s="5"/>
      <c r="CN1280" s="5"/>
      <c r="CO1280" s="5"/>
      <c r="CP1280" s="5"/>
      <c r="CQ1280" s="5"/>
      <c r="CR1280" s="5"/>
      <c r="CS1280" s="5"/>
      <c r="CT1280" s="5"/>
      <c r="CU1280" s="5"/>
      <c r="CV1280" s="5"/>
      <c r="CW1280" s="5"/>
      <c r="CX1280" s="5"/>
      <c r="CY1280" s="5"/>
      <c r="CZ1280" s="5"/>
      <c r="DA1280" s="5"/>
      <c r="DB1280" s="5"/>
      <c r="DC1280" s="5"/>
      <c r="DD1280" s="5"/>
      <c r="DE1280" s="5"/>
      <c r="DF1280" s="5"/>
      <c r="DG1280" s="5"/>
      <c r="DH1280" s="5"/>
      <c r="DI1280" s="5"/>
      <c r="DJ1280" s="5"/>
      <c r="DK1280" s="5"/>
      <c r="DL1280" s="5"/>
      <c r="DM1280" s="5"/>
      <c r="DN1280" s="5"/>
      <c r="DO1280" s="5"/>
      <c r="DP1280" s="5"/>
      <c r="DQ1280" s="5"/>
      <c r="DR1280" s="5"/>
      <c r="DS1280" s="5"/>
      <c r="DT1280" s="5"/>
      <c r="DU1280" s="5"/>
      <c r="DV1280" s="5"/>
      <c r="DW1280" s="5"/>
      <c r="DX1280" s="5"/>
      <c r="DY1280" s="5"/>
      <c r="DZ1280" s="5"/>
      <c r="EA1280" s="5"/>
      <c r="EB1280" s="5"/>
      <c r="EC1280" s="5"/>
      <c r="ED1280" s="5"/>
      <c r="EE1280" s="5"/>
      <c r="EF1280" s="5"/>
      <c r="EG1280" s="5"/>
      <c r="EH1280" s="5"/>
      <c r="EI1280" s="5"/>
      <c r="EJ1280" s="5"/>
      <c r="EK1280" s="5"/>
      <c r="EL1280" s="5"/>
      <c r="EM1280" s="5"/>
      <c r="EN1280" s="5"/>
      <c r="EO1280" s="5"/>
      <c r="EP1280" s="5"/>
      <c r="EQ1280" s="5"/>
      <c r="ER1280" s="5"/>
      <c r="ES1280" s="5"/>
      <c r="ET1280" s="5"/>
      <c r="EU1280" s="5"/>
      <c r="EV1280" s="5"/>
      <c r="EW1280" s="5"/>
      <c r="EX1280" s="5"/>
      <c r="EY1280" s="5"/>
      <c r="EZ1280" s="5"/>
      <c r="FA1280" s="5"/>
      <c r="FB1280" s="5"/>
      <c r="FC1280" s="5"/>
      <c r="FD1280" s="5"/>
      <c r="FE1280" s="5"/>
      <c r="FF1280" s="5"/>
      <c r="FG1280" s="5"/>
      <c r="FH1280" s="5"/>
      <c r="FI1280" s="5"/>
      <c r="FJ1280" s="5"/>
      <c r="FK1280" s="5"/>
      <c r="FL1280" s="5"/>
      <c r="FM1280" s="5"/>
      <c r="FN1280" s="5"/>
      <c r="FO1280" s="5"/>
      <c r="FP1280" s="5"/>
      <c r="FQ1280" s="5"/>
      <c r="FR1280" s="5"/>
      <c r="FS1280" s="5"/>
      <c r="FT1280" s="5"/>
      <c r="FU1280" s="5"/>
      <c r="FV1280" s="5"/>
      <c r="FW1280" s="5"/>
      <c r="FX1280" s="5"/>
      <c r="FY1280" s="5"/>
      <c r="FZ1280" s="5"/>
      <c r="GA1280" s="5"/>
      <c r="GB1280" s="5"/>
      <c r="GC1280" s="5"/>
      <c r="GD1280" s="5"/>
      <c r="GE1280" s="5"/>
      <c r="GF1280" s="5"/>
      <c r="GG1280" s="5"/>
      <c r="GH1280" s="5"/>
      <c r="GI1280" s="5"/>
      <c r="GJ1280" s="5"/>
      <c r="GK1280" s="5"/>
      <c r="GL1280" s="5"/>
      <c r="GM1280" s="5"/>
      <c r="GN1280" s="5"/>
      <c r="GO1280" s="5"/>
      <c r="GP1280" s="5"/>
      <c r="GQ1280" s="5"/>
      <c r="GR1280" s="5"/>
      <c r="GS1280" s="5"/>
      <c r="GT1280" s="5"/>
      <c r="GU1280" s="5"/>
      <c r="GV1280" s="5"/>
      <c r="GW1280" s="5"/>
      <c r="GX1280" s="5"/>
      <c r="GY1280" s="5"/>
      <c r="GZ1280" s="5"/>
      <c r="HA1280" s="5"/>
      <c r="HB1280" s="5"/>
      <c r="HC1280" s="5"/>
      <c r="HD1280" s="5"/>
      <c r="HE1280" s="5"/>
      <c r="HF1280" s="5"/>
      <c r="HG1280" s="5"/>
      <c r="HH1280" s="5"/>
      <c r="HI1280" s="5"/>
      <c r="HJ1280" s="5"/>
      <c r="HK1280" s="5"/>
      <c r="HL1280" s="5"/>
      <c r="HM1280" s="5"/>
      <c r="HN1280" s="5"/>
      <c r="HO1280" s="5"/>
      <c r="HP1280" s="5"/>
      <c r="HQ1280" s="5"/>
      <c r="HR1280" s="5"/>
      <c r="HS1280" s="5"/>
      <c r="HT1280" s="5"/>
      <c r="HU1280" s="5"/>
      <c r="HV1280" s="5"/>
      <c r="HW1280" s="5"/>
      <c r="HX1280" s="5"/>
      <c r="HY1280" s="5"/>
      <c r="HZ1280" s="5"/>
      <c r="IA1280" s="5"/>
      <c r="IB1280" s="5"/>
      <c r="IC1280" s="5"/>
      <c r="ID1280" s="5"/>
      <c r="IE1280" s="5"/>
      <c r="IF1280" s="5"/>
      <c r="IG1280" s="5"/>
      <c r="IH1280" s="5"/>
      <c r="II1280" s="5"/>
      <c r="IJ1280" s="5"/>
      <c r="IK1280" s="5"/>
      <c r="IL1280" s="5"/>
      <c r="IM1280" s="5"/>
      <c r="IN1280" s="5"/>
      <c r="IO1280" s="5"/>
      <c r="IP1280" s="5"/>
      <c r="IQ1280" s="5"/>
      <c r="IR1280" s="5"/>
      <c r="IS1280" s="5"/>
      <c r="IT1280" s="5"/>
      <c r="IU1280" s="5"/>
      <c r="IV1280" s="5"/>
    </row>
    <row r="1281" spans="1:256" s="210" customFormat="1">
      <c r="A1281" s="122"/>
      <c r="B1281" s="116"/>
      <c r="C1281" s="117"/>
      <c r="D1281" s="118"/>
      <c r="E1281" s="119"/>
      <c r="F1281" s="120"/>
      <c r="G1281" s="121"/>
      <c r="H1281" s="6"/>
      <c r="I1281" s="40"/>
      <c r="J1281" s="41"/>
      <c r="K1281" s="42"/>
      <c r="L1281" s="38"/>
      <c r="N1281" s="39"/>
      <c r="O1281" s="39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5"/>
      <c r="BG1281" s="5"/>
      <c r="BH1281" s="5"/>
      <c r="BI1281" s="5"/>
      <c r="BJ1281" s="5"/>
      <c r="BK1281" s="5"/>
      <c r="BL1281" s="5"/>
      <c r="BM1281" s="5"/>
      <c r="BN1281" s="5"/>
      <c r="BO1281" s="5"/>
      <c r="BP1281" s="5"/>
      <c r="BQ1281" s="5"/>
      <c r="BR1281" s="5"/>
      <c r="BS1281" s="5"/>
      <c r="BT1281" s="5"/>
      <c r="BU1281" s="5"/>
      <c r="BV1281" s="5"/>
      <c r="BW1281" s="5"/>
      <c r="BX1281" s="5"/>
      <c r="BY1281" s="5"/>
      <c r="BZ1281" s="5"/>
      <c r="CA1281" s="5"/>
      <c r="CB1281" s="5"/>
      <c r="CC1281" s="5"/>
      <c r="CD1281" s="5"/>
      <c r="CE1281" s="5"/>
      <c r="CF1281" s="5"/>
      <c r="CG1281" s="5"/>
      <c r="CH1281" s="5"/>
      <c r="CI1281" s="5"/>
      <c r="CJ1281" s="5"/>
      <c r="CK1281" s="5"/>
      <c r="CL1281" s="5"/>
      <c r="CM1281" s="5"/>
      <c r="CN1281" s="5"/>
      <c r="CO1281" s="5"/>
      <c r="CP1281" s="5"/>
      <c r="CQ1281" s="5"/>
      <c r="CR1281" s="5"/>
      <c r="CS1281" s="5"/>
      <c r="CT1281" s="5"/>
      <c r="CU1281" s="5"/>
      <c r="CV1281" s="5"/>
      <c r="CW1281" s="5"/>
      <c r="CX1281" s="5"/>
      <c r="CY1281" s="5"/>
      <c r="CZ1281" s="5"/>
      <c r="DA1281" s="5"/>
      <c r="DB1281" s="5"/>
      <c r="DC1281" s="5"/>
      <c r="DD1281" s="5"/>
      <c r="DE1281" s="5"/>
      <c r="DF1281" s="5"/>
      <c r="DG1281" s="5"/>
      <c r="DH1281" s="5"/>
      <c r="DI1281" s="5"/>
      <c r="DJ1281" s="5"/>
      <c r="DK1281" s="5"/>
      <c r="DL1281" s="5"/>
      <c r="DM1281" s="5"/>
      <c r="DN1281" s="5"/>
      <c r="DO1281" s="5"/>
      <c r="DP1281" s="5"/>
      <c r="DQ1281" s="5"/>
      <c r="DR1281" s="5"/>
      <c r="DS1281" s="5"/>
      <c r="DT1281" s="5"/>
      <c r="DU1281" s="5"/>
      <c r="DV1281" s="5"/>
      <c r="DW1281" s="5"/>
      <c r="DX1281" s="5"/>
      <c r="DY1281" s="5"/>
      <c r="DZ1281" s="5"/>
      <c r="EA1281" s="5"/>
      <c r="EB1281" s="5"/>
      <c r="EC1281" s="5"/>
      <c r="ED1281" s="5"/>
      <c r="EE1281" s="5"/>
      <c r="EF1281" s="5"/>
      <c r="EG1281" s="5"/>
      <c r="EH1281" s="5"/>
      <c r="EI1281" s="5"/>
      <c r="EJ1281" s="5"/>
      <c r="EK1281" s="5"/>
      <c r="EL1281" s="5"/>
      <c r="EM1281" s="5"/>
      <c r="EN1281" s="5"/>
      <c r="EO1281" s="5"/>
      <c r="EP1281" s="5"/>
      <c r="EQ1281" s="5"/>
      <c r="ER1281" s="5"/>
      <c r="ES1281" s="5"/>
      <c r="ET1281" s="5"/>
      <c r="EU1281" s="5"/>
      <c r="EV1281" s="5"/>
      <c r="EW1281" s="5"/>
      <c r="EX1281" s="5"/>
      <c r="EY1281" s="5"/>
      <c r="EZ1281" s="5"/>
      <c r="FA1281" s="5"/>
      <c r="FB1281" s="5"/>
      <c r="FC1281" s="5"/>
      <c r="FD1281" s="5"/>
      <c r="FE1281" s="5"/>
      <c r="FF1281" s="5"/>
      <c r="FG1281" s="5"/>
      <c r="FH1281" s="5"/>
      <c r="FI1281" s="5"/>
      <c r="FJ1281" s="5"/>
      <c r="FK1281" s="5"/>
      <c r="FL1281" s="5"/>
      <c r="FM1281" s="5"/>
      <c r="FN1281" s="5"/>
      <c r="FO1281" s="5"/>
      <c r="FP1281" s="5"/>
      <c r="FQ1281" s="5"/>
      <c r="FR1281" s="5"/>
      <c r="FS1281" s="5"/>
      <c r="FT1281" s="5"/>
      <c r="FU1281" s="5"/>
      <c r="FV1281" s="5"/>
      <c r="FW1281" s="5"/>
      <c r="FX1281" s="5"/>
      <c r="FY1281" s="5"/>
      <c r="FZ1281" s="5"/>
      <c r="GA1281" s="5"/>
      <c r="GB1281" s="5"/>
      <c r="GC1281" s="5"/>
      <c r="GD1281" s="5"/>
      <c r="GE1281" s="5"/>
      <c r="GF1281" s="5"/>
      <c r="GG1281" s="5"/>
      <c r="GH1281" s="5"/>
      <c r="GI1281" s="5"/>
      <c r="GJ1281" s="5"/>
      <c r="GK1281" s="5"/>
      <c r="GL1281" s="5"/>
      <c r="GM1281" s="5"/>
      <c r="GN1281" s="5"/>
      <c r="GO1281" s="5"/>
      <c r="GP1281" s="5"/>
      <c r="GQ1281" s="5"/>
      <c r="GR1281" s="5"/>
      <c r="GS1281" s="5"/>
      <c r="GT1281" s="5"/>
      <c r="GU1281" s="5"/>
      <c r="GV1281" s="5"/>
      <c r="GW1281" s="5"/>
      <c r="GX1281" s="5"/>
      <c r="GY1281" s="5"/>
      <c r="GZ1281" s="5"/>
      <c r="HA1281" s="5"/>
      <c r="HB1281" s="5"/>
      <c r="HC1281" s="5"/>
      <c r="HD1281" s="5"/>
      <c r="HE1281" s="5"/>
      <c r="HF1281" s="5"/>
      <c r="HG1281" s="5"/>
      <c r="HH1281" s="5"/>
      <c r="HI1281" s="5"/>
      <c r="HJ1281" s="5"/>
      <c r="HK1281" s="5"/>
      <c r="HL1281" s="5"/>
      <c r="HM1281" s="5"/>
      <c r="HN1281" s="5"/>
      <c r="HO1281" s="5"/>
      <c r="HP1281" s="5"/>
      <c r="HQ1281" s="5"/>
      <c r="HR1281" s="5"/>
      <c r="HS1281" s="5"/>
      <c r="HT1281" s="5"/>
      <c r="HU1281" s="5"/>
      <c r="HV1281" s="5"/>
      <c r="HW1281" s="5"/>
      <c r="HX1281" s="5"/>
      <c r="HY1281" s="5"/>
      <c r="HZ1281" s="5"/>
      <c r="IA1281" s="5"/>
      <c r="IB1281" s="5"/>
      <c r="IC1281" s="5"/>
      <c r="ID1281" s="5"/>
      <c r="IE1281" s="5"/>
      <c r="IF1281" s="5"/>
      <c r="IG1281" s="5"/>
      <c r="IH1281" s="5"/>
      <c r="II1281" s="5"/>
      <c r="IJ1281" s="5"/>
      <c r="IK1281" s="5"/>
      <c r="IL1281" s="5"/>
      <c r="IM1281" s="5"/>
      <c r="IN1281" s="5"/>
      <c r="IO1281" s="5"/>
      <c r="IP1281" s="5"/>
      <c r="IQ1281" s="5"/>
      <c r="IR1281" s="5"/>
      <c r="IS1281" s="5"/>
      <c r="IT1281" s="5"/>
      <c r="IU1281" s="5"/>
      <c r="IV1281" s="5"/>
    </row>
    <row r="1282" spans="1:256" s="210" customFormat="1">
      <c r="A1282" s="122"/>
      <c r="B1282" s="116"/>
      <c r="C1282" s="117"/>
      <c r="D1282" s="118"/>
      <c r="E1282" s="119"/>
      <c r="F1282" s="120"/>
      <c r="G1282" s="121"/>
      <c r="H1282" s="6"/>
      <c r="I1282" s="40"/>
      <c r="J1282" s="41"/>
      <c r="K1282" s="42"/>
      <c r="L1282" s="38"/>
      <c r="N1282" s="39"/>
      <c r="O1282" s="39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5"/>
      <c r="DW1282" s="5"/>
      <c r="DX1282" s="5"/>
      <c r="DY1282" s="5"/>
      <c r="DZ1282" s="5"/>
      <c r="EA1282" s="5"/>
      <c r="EB1282" s="5"/>
      <c r="EC1282" s="5"/>
      <c r="ED1282" s="5"/>
      <c r="EE1282" s="5"/>
      <c r="EF1282" s="5"/>
      <c r="EG1282" s="5"/>
      <c r="EH1282" s="5"/>
      <c r="EI1282" s="5"/>
      <c r="EJ1282" s="5"/>
      <c r="EK1282" s="5"/>
      <c r="EL1282" s="5"/>
      <c r="EM1282" s="5"/>
      <c r="EN1282" s="5"/>
      <c r="EO1282" s="5"/>
      <c r="EP1282" s="5"/>
      <c r="EQ1282" s="5"/>
      <c r="ER1282" s="5"/>
      <c r="ES1282" s="5"/>
      <c r="ET1282" s="5"/>
      <c r="EU1282" s="5"/>
      <c r="EV1282" s="5"/>
      <c r="EW1282" s="5"/>
      <c r="EX1282" s="5"/>
      <c r="EY1282" s="5"/>
      <c r="EZ1282" s="5"/>
      <c r="FA1282" s="5"/>
      <c r="FB1282" s="5"/>
      <c r="FC1282" s="5"/>
      <c r="FD1282" s="5"/>
      <c r="FE1282" s="5"/>
      <c r="FF1282" s="5"/>
      <c r="FG1282" s="5"/>
      <c r="FH1282" s="5"/>
      <c r="FI1282" s="5"/>
      <c r="FJ1282" s="5"/>
      <c r="FK1282" s="5"/>
      <c r="FL1282" s="5"/>
      <c r="FM1282" s="5"/>
      <c r="FN1282" s="5"/>
      <c r="FO1282" s="5"/>
      <c r="FP1282" s="5"/>
      <c r="FQ1282" s="5"/>
      <c r="FR1282" s="5"/>
      <c r="FS1282" s="5"/>
      <c r="FT1282" s="5"/>
      <c r="FU1282" s="5"/>
      <c r="FV1282" s="5"/>
      <c r="FW1282" s="5"/>
      <c r="FX1282" s="5"/>
      <c r="FY1282" s="5"/>
      <c r="FZ1282" s="5"/>
      <c r="GA1282" s="5"/>
      <c r="GB1282" s="5"/>
      <c r="GC1282" s="5"/>
      <c r="GD1282" s="5"/>
      <c r="GE1282" s="5"/>
      <c r="GF1282" s="5"/>
      <c r="GG1282" s="5"/>
      <c r="GH1282" s="5"/>
      <c r="GI1282" s="5"/>
      <c r="GJ1282" s="5"/>
      <c r="GK1282" s="5"/>
      <c r="GL1282" s="5"/>
      <c r="GM1282" s="5"/>
      <c r="GN1282" s="5"/>
      <c r="GO1282" s="5"/>
      <c r="GP1282" s="5"/>
      <c r="GQ1282" s="5"/>
      <c r="GR1282" s="5"/>
      <c r="GS1282" s="5"/>
      <c r="GT1282" s="5"/>
      <c r="GU1282" s="5"/>
      <c r="GV1282" s="5"/>
      <c r="GW1282" s="5"/>
      <c r="GX1282" s="5"/>
      <c r="GY1282" s="5"/>
      <c r="GZ1282" s="5"/>
      <c r="HA1282" s="5"/>
      <c r="HB1282" s="5"/>
      <c r="HC1282" s="5"/>
      <c r="HD1282" s="5"/>
      <c r="HE1282" s="5"/>
      <c r="HF1282" s="5"/>
      <c r="HG1282" s="5"/>
      <c r="HH1282" s="5"/>
      <c r="HI1282" s="5"/>
      <c r="HJ1282" s="5"/>
      <c r="HK1282" s="5"/>
      <c r="HL1282" s="5"/>
      <c r="HM1282" s="5"/>
      <c r="HN1282" s="5"/>
      <c r="HO1282" s="5"/>
      <c r="HP1282" s="5"/>
      <c r="HQ1282" s="5"/>
      <c r="HR1282" s="5"/>
      <c r="HS1282" s="5"/>
      <c r="HT1282" s="5"/>
      <c r="HU1282" s="5"/>
      <c r="HV1282" s="5"/>
      <c r="HW1282" s="5"/>
      <c r="HX1282" s="5"/>
      <c r="HY1282" s="5"/>
      <c r="HZ1282" s="5"/>
      <c r="IA1282" s="5"/>
      <c r="IB1282" s="5"/>
      <c r="IC1282" s="5"/>
      <c r="ID1282" s="5"/>
      <c r="IE1282" s="5"/>
      <c r="IF1282" s="5"/>
      <c r="IG1282" s="5"/>
      <c r="IH1282" s="5"/>
      <c r="II1282" s="5"/>
      <c r="IJ1282" s="5"/>
      <c r="IK1282" s="5"/>
      <c r="IL1282" s="5"/>
      <c r="IM1282" s="5"/>
      <c r="IN1282" s="5"/>
      <c r="IO1282" s="5"/>
      <c r="IP1282" s="5"/>
      <c r="IQ1282" s="5"/>
      <c r="IR1282" s="5"/>
      <c r="IS1282" s="5"/>
      <c r="IT1282" s="5"/>
      <c r="IU1282" s="5"/>
      <c r="IV1282" s="5"/>
    </row>
    <row r="1283" spans="1:256" s="210" customFormat="1">
      <c r="A1283" s="122"/>
      <c r="B1283" s="116"/>
      <c r="C1283" s="117"/>
      <c r="D1283" s="118"/>
      <c r="E1283" s="119"/>
      <c r="F1283" s="120"/>
      <c r="G1283" s="121"/>
      <c r="H1283" s="6"/>
      <c r="I1283" s="40"/>
      <c r="J1283" s="41"/>
      <c r="K1283" s="42"/>
      <c r="L1283" s="38"/>
      <c r="N1283" s="39"/>
      <c r="O1283" s="39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  <c r="BE1283" s="5"/>
      <c r="BF1283" s="5"/>
      <c r="BG1283" s="5"/>
      <c r="BH1283" s="5"/>
      <c r="BI1283" s="5"/>
      <c r="BJ1283" s="5"/>
      <c r="BK1283" s="5"/>
      <c r="BL1283" s="5"/>
      <c r="BM1283" s="5"/>
      <c r="BN1283" s="5"/>
      <c r="BO1283" s="5"/>
      <c r="BP1283" s="5"/>
      <c r="BQ1283" s="5"/>
      <c r="BR1283" s="5"/>
      <c r="BS1283" s="5"/>
      <c r="BT1283" s="5"/>
      <c r="BU1283" s="5"/>
      <c r="BV1283" s="5"/>
      <c r="BW1283" s="5"/>
      <c r="BX1283" s="5"/>
      <c r="BY1283" s="5"/>
      <c r="BZ1283" s="5"/>
      <c r="CA1283" s="5"/>
      <c r="CB1283" s="5"/>
      <c r="CC1283" s="5"/>
      <c r="CD1283" s="5"/>
      <c r="CE1283" s="5"/>
      <c r="CF1283" s="5"/>
      <c r="CG1283" s="5"/>
      <c r="CH1283" s="5"/>
      <c r="CI1283" s="5"/>
      <c r="CJ1283" s="5"/>
      <c r="CK1283" s="5"/>
      <c r="CL1283" s="5"/>
      <c r="CM1283" s="5"/>
      <c r="CN1283" s="5"/>
      <c r="CO1283" s="5"/>
      <c r="CP1283" s="5"/>
      <c r="CQ1283" s="5"/>
      <c r="CR1283" s="5"/>
      <c r="CS1283" s="5"/>
      <c r="CT1283" s="5"/>
      <c r="CU1283" s="5"/>
      <c r="CV1283" s="5"/>
      <c r="CW1283" s="5"/>
      <c r="CX1283" s="5"/>
      <c r="CY1283" s="5"/>
      <c r="CZ1283" s="5"/>
      <c r="DA1283" s="5"/>
      <c r="DB1283" s="5"/>
      <c r="DC1283" s="5"/>
      <c r="DD1283" s="5"/>
      <c r="DE1283" s="5"/>
      <c r="DF1283" s="5"/>
      <c r="DG1283" s="5"/>
      <c r="DH1283" s="5"/>
      <c r="DI1283" s="5"/>
      <c r="DJ1283" s="5"/>
      <c r="DK1283" s="5"/>
      <c r="DL1283" s="5"/>
      <c r="DM1283" s="5"/>
      <c r="DN1283" s="5"/>
      <c r="DO1283" s="5"/>
      <c r="DP1283" s="5"/>
      <c r="DQ1283" s="5"/>
      <c r="DR1283" s="5"/>
      <c r="DS1283" s="5"/>
      <c r="DT1283" s="5"/>
      <c r="DU1283" s="5"/>
      <c r="DV1283" s="5"/>
      <c r="DW1283" s="5"/>
      <c r="DX1283" s="5"/>
      <c r="DY1283" s="5"/>
      <c r="DZ1283" s="5"/>
      <c r="EA1283" s="5"/>
      <c r="EB1283" s="5"/>
      <c r="EC1283" s="5"/>
      <c r="ED1283" s="5"/>
      <c r="EE1283" s="5"/>
      <c r="EF1283" s="5"/>
      <c r="EG1283" s="5"/>
      <c r="EH1283" s="5"/>
      <c r="EI1283" s="5"/>
      <c r="EJ1283" s="5"/>
      <c r="EK1283" s="5"/>
      <c r="EL1283" s="5"/>
      <c r="EM1283" s="5"/>
      <c r="EN1283" s="5"/>
      <c r="EO1283" s="5"/>
      <c r="EP1283" s="5"/>
      <c r="EQ1283" s="5"/>
      <c r="ER1283" s="5"/>
      <c r="ES1283" s="5"/>
      <c r="ET1283" s="5"/>
      <c r="EU1283" s="5"/>
      <c r="EV1283" s="5"/>
      <c r="EW1283" s="5"/>
      <c r="EX1283" s="5"/>
      <c r="EY1283" s="5"/>
      <c r="EZ1283" s="5"/>
      <c r="FA1283" s="5"/>
      <c r="FB1283" s="5"/>
      <c r="FC1283" s="5"/>
      <c r="FD1283" s="5"/>
      <c r="FE1283" s="5"/>
      <c r="FF1283" s="5"/>
      <c r="FG1283" s="5"/>
      <c r="FH1283" s="5"/>
      <c r="FI1283" s="5"/>
      <c r="FJ1283" s="5"/>
      <c r="FK1283" s="5"/>
      <c r="FL1283" s="5"/>
      <c r="FM1283" s="5"/>
      <c r="FN1283" s="5"/>
      <c r="FO1283" s="5"/>
      <c r="FP1283" s="5"/>
      <c r="FQ1283" s="5"/>
      <c r="FR1283" s="5"/>
      <c r="FS1283" s="5"/>
      <c r="FT1283" s="5"/>
      <c r="FU1283" s="5"/>
      <c r="FV1283" s="5"/>
      <c r="FW1283" s="5"/>
      <c r="FX1283" s="5"/>
      <c r="FY1283" s="5"/>
      <c r="FZ1283" s="5"/>
      <c r="GA1283" s="5"/>
      <c r="GB1283" s="5"/>
      <c r="GC1283" s="5"/>
      <c r="GD1283" s="5"/>
      <c r="GE1283" s="5"/>
      <c r="GF1283" s="5"/>
      <c r="GG1283" s="5"/>
      <c r="GH1283" s="5"/>
      <c r="GI1283" s="5"/>
      <c r="GJ1283" s="5"/>
      <c r="GK1283" s="5"/>
      <c r="GL1283" s="5"/>
      <c r="GM1283" s="5"/>
      <c r="GN1283" s="5"/>
      <c r="GO1283" s="5"/>
      <c r="GP1283" s="5"/>
      <c r="GQ1283" s="5"/>
      <c r="GR1283" s="5"/>
      <c r="GS1283" s="5"/>
      <c r="GT1283" s="5"/>
      <c r="GU1283" s="5"/>
      <c r="GV1283" s="5"/>
      <c r="GW1283" s="5"/>
      <c r="GX1283" s="5"/>
      <c r="GY1283" s="5"/>
      <c r="GZ1283" s="5"/>
      <c r="HA1283" s="5"/>
      <c r="HB1283" s="5"/>
      <c r="HC1283" s="5"/>
      <c r="HD1283" s="5"/>
      <c r="HE1283" s="5"/>
      <c r="HF1283" s="5"/>
      <c r="HG1283" s="5"/>
      <c r="HH1283" s="5"/>
      <c r="HI1283" s="5"/>
      <c r="HJ1283" s="5"/>
      <c r="HK1283" s="5"/>
      <c r="HL1283" s="5"/>
      <c r="HM1283" s="5"/>
      <c r="HN1283" s="5"/>
      <c r="HO1283" s="5"/>
      <c r="HP1283" s="5"/>
      <c r="HQ1283" s="5"/>
      <c r="HR1283" s="5"/>
      <c r="HS1283" s="5"/>
      <c r="HT1283" s="5"/>
      <c r="HU1283" s="5"/>
      <c r="HV1283" s="5"/>
      <c r="HW1283" s="5"/>
      <c r="HX1283" s="5"/>
      <c r="HY1283" s="5"/>
      <c r="HZ1283" s="5"/>
      <c r="IA1283" s="5"/>
      <c r="IB1283" s="5"/>
      <c r="IC1283" s="5"/>
      <c r="ID1283" s="5"/>
      <c r="IE1283" s="5"/>
      <c r="IF1283" s="5"/>
      <c r="IG1283" s="5"/>
      <c r="IH1283" s="5"/>
      <c r="II1283" s="5"/>
      <c r="IJ1283" s="5"/>
      <c r="IK1283" s="5"/>
      <c r="IL1283" s="5"/>
      <c r="IM1283" s="5"/>
      <c r="IN1283" s="5"/>
      <c r="IO1283" s="5"/>
      <c r="IP1283" s="5"/>
      <c r="IQ1283" s="5"/>
      <c r="IR1283" s="5"/>
      <c r="IS1283" s="5"/>
      <c r="IT1283" s="5"/>
      <c r="IU1283" s="5"/>
      <c r="IV1283" s="5"/>
    </row>
    <row r="1284" spans="1:256" s="210" customFormat="1">
      <c r="A1284" s="122"/>
      <c r="B1284" s="116"/>
      <c r="C1284" s="117"/>
      <c r="D1284" s="118"/>
      <c r="E1284" s="119"/>
      <c r="F1284" s="120"/>
      <c r="G1284" s="121"/>
      <c r="H1284" s="6"/>
      <c r="I1284" s="40"/>
      <c r="J1284" s="41"/>
      <c r="K1284" s="42"/>
      <c r="L1284" s="38"/>
      <c r="N1284" s="39"/>
      <c r="O1284" s="39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5"/>
      <c r="BG1284" s="5"/>
      <c r="BH1284" s="5"/>
      <c r="BI1284" s="5"/>
      <c r="BJ1284" s="5"/>
      <c r="BK1284" s="5"/>
      <c r="BL1284" s="5"/>
      <c r="BM1284" s="5"/>
      <c r="BN1284" s="5"/>
      <c r="BO1284" s="5"/>
      <c r="BP1284" s="5"/>
      <c r="BQ1284" s="5"/>
      <c r="BR1284" s="5"/>
      <c r="BS1284" s="5"/>
      <c r="BT1284" s="5"/>
      <c r="BU1284" s="5"/>
      <c r="BV1284" s="5"/>
      <c r="BW1284" s="5"/>
      <c r="BX1284" s="5"/>
      <c r="BY1284" s="5"/>
      <c r="BZ1284" s="5"/>
      <c r="CA1284" s="5"/>
      <c r="CB1284" s="5"/>
      <c r="CC1284" s="5"/>
      <c r="CD1284" s="5"/>
      <c r="CE1284" s="5"/>
      <c r="CF1284" s="5"/>
      <c r="CG1284" s="5"/>
      <c r="CH1284" s="5"/>
      <c r="CI1284" s="5"/>
      <c r="CJ1284" s="5"/>
      <c r="CK1284" s="5"/>
      <c r="CL1284" s="5"/>
      <c r="CM1284" s="5"/>
      <c r="CN1284" s="5"/>
      <c r="CO1284" s="5"/>
      <c r="CP1284" s="5"/>
      <c r="CQ1284" s="5"/>
      <c r="CR1284" s="5"/>
      <c r="CS1284" s="5"/>
      <c r="CT1284" s="5"/>
      <c r="CU1284" s="5"/>
      <c r="CV1284" s="5"/>
      <c r="CW1284" s="5"/>
      <c r="CX1284" s="5"/>
      <c r="CY1284" s="5"/>
      <c r="CZ1284" s="5"/>
      <c r="DA1284" s="5"/>
      <c r="DB1284" s="5"/>
      <c r="DC1284" s="5"/>
      <c r="DD1284" s="5"/>
      <c r="DE1284" s="5"/>
      <c r="DF1284" s="5"/>
      <c r="DG1284" s="5"/>
      <c r="DH1284" s="5"/>
      <c r="DI1284" s="5"/>
      <c r="DJ1284" s="5"/>
      <c r="DK1284" s="5"/>
      <c r="DL1284" s="5"/>
      <c r="DM1284" s="5"/>
      <c r="DN1284" s="5"/>
      <c r="DO1284" s="5"/>
      <c r="DP1284" s="5"/>
      <c r="DQ1284" s="5"/>
      <c r="DR1284" s="5"/>
      <c r="DS1284" s="5"/>
      <c r="DT1284" s="5"/>
      <c r="DU1284" s="5"/>
      <c r="DV1284" s="5"/>
      <c r="DW1284" s="5"/>
      <c r="DX1284" s="5"/>
      <c r="DY1284" s="5"/>
      <c r="DZ1284" s="5"/>
      <c r="EA1284" s="5"/>
      <c r="EB1284" s="5"/>
      <c r="EC1284" s="5"/>
      <c r="ED1284" s="5"/>
      <c r="EE1284" s="5"/>
      <c r="EF1284" s="5"/>
      <c r="EG1284" s="5"/>
      <c r="EH1284" s="5"/>
      <c r="EI1284" s="5"/>
      <c r="EJ1284" s="5"/>
      <c r="EK1284" s="5"/>
      <c r="EL1284" s="5"/>
      <c r="EM1284" s="5"/>
      <c r="EN1284" s="5"/>
      <c r="EO1284" s="5"/>
      <c r="EP1284" s="5"/>
      <c r="EQ1284" s="5"/>
      <c r="ER1284" s="5"/>
      <c r="ES1284" s="5"/>
      <c r="ET1284" s="5"/>
      <c r="EU1284" s="5"/>
      <c r="EV1284" s="5"/>
      <c r="EW1284" s="5"/>
      <c r="EX1284" s="5"/>
      <c r="EY1284" s="5"/>
      <c r="EZ1284" s="5"/>
      <c r="FA1284" s="5"/>
      <c r="FB1284" s="5"/>
      <c r="FC1284" s="5"/>
      <c r="FD1284" s="5"/>
      <c r="FE1284" s="5"/>
      <c r="FF1284" s="5"/>
      <c r="FG1284" s="5"/>
      <c r="FH1284" s="5"/>
      <c r="FI1284" s="5"/>
      <c r="FJ1284" s="5"/>
      <c r="FK1284" s="5"/>
      <c r="FL1284" s="5"/>
      <c r="FM1284" s="5"/>
      <c r="FN1284" s="5"/>
      <c r="FO1284" s="5"/>
      <c r="FP1284" s="5"/>
      <c r="FQ1284" s="5"/>
      <c r="FR1284" s="5"/>
      <c r="FS1284" s="5"/>
      <c r="FT1284" s="5"/>
      <c r="FU1284" s="5"/>
      <c r="FV1284" s="5"/>
      <c r="FW1284" s="5"/>
      <c r="FX1284" s="5"/>
      <c r="FY1284" s="5"/>
      <c r="FZ1284" s="5"/>
      <c r="GA1284" s="5"/>
      <c r="GB1284" s="5"/>
      <c r="GC1284" s="5"/>
      <c r="GD1284" s="5"/>
      <c r="GE1284" s="5"/>
      <c r="GF1284" s="5"/>
      <c r="GG1284" s="5"/>
      <c r="GH1284" s="5"/>
      <c r="GI1284" s="5"/>
      <c r="GJ1284" s="5"/>
      <c r="GK1284" s="5"/>
      <c r="GL1284" s="5"/>
      <c r="GM1284" s="5"/>
      <c r="GN1284" s="5"/>
      <c r="GO1284" s="5"/>
      <c r="GP1284" s="5"/>
      <c r="GQ1284" s="5"/>
      <c r="GR1284" s="5"/>
      <c r="GS1284" s="5"/>
      <c r="GT1284" s="5"/>
      <c r="GU1284" s="5"/>
      <c r="GV1284" s="5"/>
      <c r="GW1284" s="5"/>
      <c r="GX1284" s="5"/>
      <c r="GY1284" s="5"/>
      <c r="GZ1284" s="5"/>
      <c r="HA1284" s="5"/>
      <c r="HB1284" s="5"/>
      <c r="HC1284" s="5"/>
      <c r="HD1284" s="5"/>
      <c r="HE1284" s="5"/>
      <c r="HF1284" s="5"/>
      <c r="HG1284" s="5"/>
      <c r="HH1284" s="5"/>
      <c r="HI1284" s="5"/>
      <c r="HJ1284" s="5"/>
      <c r="HK1284" s="5"/>
      <c r="HL1284" s="5"/>
      <c r="HM1284" s="5"/>
      <c r="HN1284" s="5"/>
      <c r="HO1284" s="5"/>
      <c r="HP1284" s="5"/>
      <c r="HQ1284" s="5"/>
      <c r="HR1284" s="5"/>
      <c r="HS1284" s="5"/>
      <c r="HT1284" s="5"/>
      <c r="HU1284" s="5"/>
      <c r="HV1284" s="5"/>
      <c r="HW1284" s="5"/>
      <c r="HX1284" s="5"/>
      <c r="HY1284" s="5"/>
      <c r="HZ1284" s="5"/>
      <c r="IA1284" s="5"/>
      <c r="IB1284" s="5"/>
      <c r="IC1284" s="5"/>
      <c r="ID1284" s="5"/>
      <c r="IE1284" s="5"/>
      <c r="IF1284" s="5"/>
      <c r="IG1284" s="5"/>
      <c r="IH1284" s="5"/>
      <c r="II1284" s="5"/>
      <c r="IJ1284" s="5"/>
      <c r="IK1284" s="5"/>
      <c r="IL1284" s="5"/>
      <c r="IM1284" s="5"/>
      <c r="IN1284" s="5"/>
      <c r="IO1284" s="5"/>
      <c r="IP1284" s="5"/>
      <c r="IQ1284" s="5"/>
      <c r="IR1284" s="5"/>
      <c r="IS1284" s="5"/>
      <c r="IT1284" s="5"/>
      <c r="IU1284" s="5"/>
      <c r="IV1284" s="5"/>
    </row>
    <row r="1285" spans="1:256" s="210" customFormat="1">
      <c r="A1285" s="122"/>
      <c r="B1285" s="116"/>
      <c r="C1285" s="117"/>
      <c r="D1285" s="118"/>
      <c r="E1285" s="119"/>
      <c r="F1285" s="120"/>
      <c r="G1285" s="121"/>
      <c r="H1285" s="6"/>
      <c r="I1285" s="40"/>
      <c r="J1285" s="41"/>
      <c r="K1285" s="42"/>
      <c r="L1285" s="38"/>
      <c r="N1285" s="39"/>
      <c r="O1285" s="39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5"/>
      <c r="BG1285" s="5"/>
      <c r="BH1285" s="5"/>
      <c r="BI1285" s="5"/>
      <c r="BJ1285" s="5"/>
      <c r="BK1285" s="5"/>
      <c r="BL1285" s="5"/>
      <c r="BM1285" s="5"/>
      <c r="BN1285" s="5"/>
      <c r="BO1285" s="5"/>
      <c r="BP1285" s="5"/>
      <c r="BQ1285" s="5"/>
      <c r="BR1285" s="5"/>
      <c r="BS1285" s="5"/>
      <c r="BT1285" s="5"/>
      <c r="BU1285" s="5"/>
      <c r="BV1285" s="5"/>
      <c r="BW1285" s="5"/>
      <c r="BX1285" s="5"/>
      <c r="BY1285" s="5"/>
      <c r="BZ1285" s="5"/>
      <c r="CA1285" s="5"/>
      <c r="CB1285" s="5"/>
      <c r="CC1285" s="5"/>
      <c r="CD1285" s="5"/>
      <c r="CE1285" s="5"/>
      <c r="CF1285" s="5"/>
      <c r="CG1285" s="5"/>
      <c r="CH1285" s="5"/>
      <c r="CI1285" s="5"/>
      <c r="CJ1285" s="5"/>
      <c r="CK1285" s="5"/>
      <c r="CL1285" s="5"/>
      <c r="CM1285" s="5"/>
      <c r="CN1285" s="5"/>
      <c r="CO1285" s="5"/>
      <c r="CP1285" s="5"/>
      <c r="CQ1285" s="5"/>
      <c r="CR1285" s="5"/>
      <c r="CS1285" s="5"/>
      <c r="CT1285" s="5"/>
      <c r="CU1285" s="5"/>
      <c r="CV1285" s="5"/>
      <c r="CW1285" s="5"/>
      <c r="CX1285" s="5"/>
      <c r="CY1285" s="5"/>
      <c r="CZ1285" s="5"/>
      <c r="DA1285" s="5"/>
      <c r="DB1285" s="5"/>
      <c r="DC1285" s="5"/>
      <c r="DD1285" s="5"/>
      <c r="DE1285" s="5"/>
      <c r="DF1285" s="5"/>
      <c r="DG1285" s="5"/>
      <c r="DH1285" s="5"/>
      <c r="DI1285" s="5"/>
      <c r="DJ1285" s="5"/>
      <c r="DK1285" s="5"/>
      <c r="DL1285" s="5"/>
      <c r="DM1285" s="5"/>
      <c r="DN1285" s="5"/>
      <c r="DO1285" s="5"/>
      <c r="DP1285" s="5"/>
      <c r="DQ1285" s="5"/>
      <c r="DR1285" s="5"/>
      <c r="DS1285" s="5"/>
      <c r="DT1285" s="5"/>
      <c r="DU1285" s="5"/>
      <c r="DV1285" s="5"/>
      <c r="DW1285" s="5"/>
      <c r="DX1285" s="5"/>
      <c r="DY1285" s="5"/>
      <c r="DZ1285" s="5"/>
      <c r="EA1285" s="5"/>
      <c r="EB1285" s="5"/>
      <c r="EC1285" s="5"/>
      <c r="ED1285" s="5"/>
      <c r="EE1285" s="5"/>
      <c r="EF1285" s="5"/>
      <c r="EG1285" s="5"/>
      <c r="EH1285" s="5"/>
      <c r="EI1285" s="5"/>
      <c r="EJ1285" s="5"/>
      <c r="EK1285" s="5"/>
      <c r="EL1285" s="5"/>
      <c r="EM1285" s="5"/>
      <c r="EN1285" s="5"/>
      <c r="EO1285" s="5"/>
      <c r="EP1285" s="5"/>
      <c r="EQ1285" s="5"/>
      <c r="ER1285" s="5"/>
      <c r="ES1285" s="5"/>
      <c r="ET1285" s="5"/>
      <c r="EU1285" s="5"/>
      <c r="EV1285" s="5"/>
      <c r="EW1285" s="5"/>
      <c r="EX1285" s="5"/>
      <c r="EY1285" s="5"/>
      <c r="EZ1285" s="5"/>
      <c r="FA1285" s="5"/>
      <c r="FB1285" s="5"/>
      <c r="FC1285" s="5"/>
      <c r="FD1285" s="5"/>
      <c r="FE1285" s="5"/>
      <c r="FF1285" s="5"/>
      <c r="FG1285" s="5"/>
      <c r="FH1285" s="5"/>
      <c r="FI1285" s="5"/>
      <c r="FJ1285" s="5"/>
      <c r="FK1285" s="5"/>
      <c r="FL1285" s="5"/>
      <c r="FM1285" s="5"/>
      <c r="FN1285" s="5"/>
      <c r="FO1285" s="5"/>
      <c r="FP1285" s="5"/>
      <c r="FQ1285" s="5"/>
      <c r="FR1285" s="5"/>
      <c r="FS1285" s="5"/>
      <c r="FT1285" s="5"/>
      <c r="FU1285" s="5"/>
      <c r="FV1285" s="5"/>
      <c r="FW1285" s="5"/>
      <c r="FX1285" s="5"/>
      <c r="FY1285" s="5"/>
      <c r="FZ1285" s="5"/>
      <c r="GA1285" s="5"/>
      <c r="GB1285" s="5"/>
      <c r="GC1285" s="5"/>
      <c r="GD1285" s="5"/>
      <c r="GE1285" s="5"/>
      <c r="GF1285" s="5"/>
      <c r="GG1285" s="5"/>
      <c r="GH1285" s="5"/>
      <c r="GI1285" s="5"/>
      <c r="GJ1285" s="5"/>
      <c r="GK1285" s="5"/>
      <c r="GL1285" s="5"/>
      <c r="GM1285" s="5"/>
      <c r="GN1285" s="5"/>
      <c r="GO1285" s="5"/>
      <c r="GP1285" s="5"/>
      <c r="GQ1285" s="5"/>
      <c r="GR1285" s="5"/>
      <c r="GS1285" s="5"/>
      <c r="GT1285" s="5"/>
      <c r="GU1285" s="5"/>
      <c r="GV1285" s="5"/>
      <c r="GW1285" s="5"/>
      <c r="GX1285" s="5"/>
      <c r="GY1285" s="5"/>
      <c r="GZ1285" s="5"/>
      <c r="HA1285" s="5"/>
      <c r="HB1285" s="5"/>
      <c r="HC1285" s="5"/>
      <c r="HD1285" s="5"/>
      <c r="HE1285" s="5"/>
      <c r="HF1285" s="5"/>
      <c r="HG1285" s="5"/>
      <c r="HH1285" s="5"/>
      <c r="HI1285" s="5"/>
      <c r="HJ1285" s="5"/>
      <c r="HK1285" s="5"/>
      <c r="HL1285" s="5"/>
      <c r="HM1285" s="5"/>
      <c r="HN1285" s="5"/>
      <c r="HO1285" s="5"/>
      <c r="HP1285" s="5"/>
      <c r="HQ1285" s="5"/>
      <c r="HR1285" s="5"/>
      <c r="HS1285" s="5"/>
      <c r="HT1285" s="5"/>
      <c r="HU1285" s="5"/>
      <c r="HV1285" s="5"/>
      <c r="HW1285" s="5"/>
      <c r="HX1285" s="5"/>
      <c r="HY1285" s="5"/>
      <c r="HZ1285" s="5"/>
      <c r="IA1285" s="5"/>
      <c r="IB1285" s="5"/>
      <c r="IC1285" s="5"/>
      <c r="ID1285" s="5"/>
      <c r="IE1285" s="5"/>
      <c r="IF1285" s="5"/>
      <c r="IG1285" s="5"/>
      <c r="IH1285" s="5"/>
      <c r="II1285" s="5"/>
      <c r="IJ1285" s="5"/>
      <c r="IK1285" s="5"/>
      <c r="IL1285" s="5"/>
      <c r="IM1285" s="5"/>
      <c r="IN1285" s="5"/>
      <c r="IO1285" s="5"/>
      <c r="IP1285" s="5"/>
      <c r="IQ1285" s="5"/>
      <c r="IR1285" s="5"/>
      <c r="IS1285" s="5"/>
      <c r="IT1285" s="5"/>
      <c r="IU1285" s="5"/>
      <c r="IV1285" s="5"/>
    </row>
    <row r="1286" spans="1:256" s="210" customFormat="1">
      <c r="A1286" s="122"/>
      <c r="B1286" s="116"/>
      <c r="C1286" s="117"/>
      <c r="D1286" s="118"/>
      <c r="E1286" s="119"/>
      <c r="F1286" s="120"/>
      <c r="G1286" s="121"/>
      <c r="H1286" s="6"/>
      <c r="I1286" s="40"/>
      <c r="J1286" s="41"/>
      <c r="K1286" s="42"/>
      <c r="L1286" s="38"/>
      <c r="N1286" s="39"/>
      <c r="O1286" s="39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5"/>
      <c r="DW1286" s="5"/>
      <c r="DX1286" s="5"/>
      <c r="DY1286" s="5"/>
      <c r="DZ1286" s="5"/>
      <c r="EA1286" s="5"/>
      <c r="EB1286" s="5"/>
      <c r="EC1286" s="5"/>
      <c r="ED1286" s="5"/>
      <c r="EE1286" s="5"/>
      <c r="EF1286" s="5"/>
      <c r="EG1286" s="5"/>
      <c r="EH1286" s="5"/>
      <c r="EI1286" s="5"/>
      <c r="EJ1286" s="5"/>
      <c r="EK1286" s="5"/>
      <c r="EL1286" s="5"/>
      <c r="EM1286" s="5"/>
      <c r="EN1286" s="5"/>
      <c r="EO1286" s="5"/>
      <c r="EP1286" s="5"/>
      <c r="EQ1286" s="5"/>
      <c r="ER1286" s="5"/>
      <c r="ES1286" s="5"/>
      <c r="ET1286" s="5"/>
      <c r="EU1286" s="5"/>
      <c r="EV1286" s="5"/>
      <c r="EW1286" s="5"/>
      <c r="EX1286" s="5"/>
      <c r="EY1286" s="5"/>
      <c r="EZ1286" s="5"/>
      <c r="FA1286" s="5"/>
      <c r="FB1286" s="5"/>
      <c r="FC1286" s="5"/>
      <c r="FD1286" s="5"/>
      <c r="FE1286" s="5"/>
      <c r="FF1286" s="5"/>
      <c r="FG1286" s="5"/>
      <c r="FH1286" s="5"/>
      <c r="FI1286" s="5"/>
      <c r="FJ1286" s="5"/>
      <c r="FK1286" s="5"/>
      <c r="FL1286" s="5"/>
      <c r="FM1286" s="5"/>
      <c r="FN1286" s="5"/>
      <c r="FO1286" s="5"/>
      <c r="FP1286" s="5"/>
      <c r="FQ1286" s="5"/>
      <c r="FR1286" s="5"/>
      <c r="FS1286" s="5"/>
      <c r="FT1286" s="5"/>
      <c r="FU1286" s="5"/>
      <c r="FV1286" s="5"/>
      <c r="FW1286" s="5"/>
      <c r="FX1286" s="5"/>
      <c r="FY1286" s="5"/>
      <c r="FZ1286" s="5"/>
      <c r="GA1286" s="5"/>
      <c r="GB1286" s="5"/>
      <c r="GC1286" s="5"/>
      <c r="GD1286" s="5"/>
      <c r="GE1286" s="5"/>
      <c r="GF1286" s="5"/>
      <c r="GG1286" s="5"/>
      <c r="GH1286" s="5"/>
      <c r="GI1286" s="5"/>
      <c r="GJ1286" s="5"/>
      <c r="GK1286" s="5"/>
      <c r="GL1286" s="5"/>
      <c r="GM1286" s="5"/>
      <c r="GN1286" s="5"/>
      <c r="GO1286" s="5"/>
      <c r="GP1286" s="5"/>
      <c r="GQ1286" s="5"/>
      <c r="GR1286" s="5"/>
      <c r="GS1286" s="5"/>
      <c r="GT1286" s="5"/>
      <c r="GU1286" s="5"/>
      <c r="GV1286" s="5"/>
      <c r="GW1286" s="5"/>
      <c r="GX1286" s="5"/>
      <c r="GY1286" s="5"/>
      <c r="GZ1286" s="5"/>
      <c r="HA1286" s="5"/>
      <c r="HB1286" s="5"/>
      <c r="HC1286" s="5"/>
      <c r="HD1286" s="5"/>
      <c r="HE1286" s="5"/>
      <c r="HF1286" s="5"/>
      <c r="HG1286" s="5"/>
      <c r="HH1286" s="5"/>
      <c r="HI1286" s="5"/>
      <c r="HJ1286" s="5"/>
      <c r="HK1286" s="5"/>
      <c r="HL1286" s="5"/>
      <c r="HM1286" s="5"/>
      <c r="HN1286" s="5"/>
      <c r="HO1286" s="5"/>
      <c r="HP1286" s="5"/>
      <c r="HQ1286" s="5"/>
      <c r="HR1286" s="5"/>
      <c r="HS1286" s="5"/>
      <c r="HT1286" s="5"/>
      <c r="HU1286" s="5"/>
      <c r="HV1286" s="5"/>
      <c r="HW1286" s="5"/>
      <c r="HX1286" s="5"/>
      <c r="HY1286" s="5"/>
      <c r="HZ1286" s="5"/>
      <c r="IA1286" s="5"/>
      <c r="IB1286" s="5"/>
      <c r="IC1286" s="5"/>
      <c r="ID1286" s="5"/>
      <c r="IE1286" s="5"/>
      <c r="IF1286" s="5"/>
      <c r="IG1286" s="5"/>
      <c r="IH1286" s="5"/>
      <c r="II1286" s="5"/>
      <c r="IJ1286" s="5"/>
      <c r="IK1286" s="5"/>
      <c r="IL1286" s="5"/>
      <c r="IM1286" s="5"/>
      <c r="IN1286" s="5"/>
      <c r="IO1286" s="5"/>
      <c r="IP1286" s="5"/>
      <c r="IQ1286" s="5"/>
      <c r="IR1286" s="5"/>
      <c r="IS1286" s="5"/>
      <c r="IT1286" s="5"/>
      <c r="IU1286" s="5"/>
      <c r="IV1286" s="5"/>
    </row>
    <row r="1287" spans="1:256" s="210" customFormat="1">
      <c r="A1287" s="122"/>
      <c r="B1287" s="116"/>
      <c r="C1287" s="117"/>
      <c r="D1287" s="118"/>
      <c r="E1287" s="119"/>
      <c r="F1287" s="120"/>
      <c r="G1287" s="121"/>
      <c r="H1287" s="6"/>
      <c r="I1287" s="40"/>
      <c r="J1287" s="41"/>
      <c r="K1287" s="42"/>
      <c r="L1287" s="38"/>
      <c r="N1287" s="39"/>
      <c r="O1287" s="39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5"/>
      <c r="BG1287" s="5"/>
      <c r="BH1287" s="5"/>
      <c r="BI1287" s="5"/>
      <c r="BJ1287" s="5"/>
      <c r="BK1287" s="5"/>
      <c r="BL1287" s="5"/>
      <c r="BM1287" s="5"/>
      <c r="BN1287" s="5"/>
      <c r="BO1287" s="5"/>
      <c r="BP1287" s="5"/>
      <c r="BQ1287" s="5"/>
      <c r="BR1287" s="5"/>
      <c r="BS1287" s="5"/>
      <c r="BT1287" s="5"/>
      <c r="BU1287" s="5"/>
      <c r="BV1287" s="5"/>
      <c r="BW1287" s="5"/>
      <c r="BX1287" s="5"/>
      <c r="BY1287" s="5"/>
      <c r="BZ1287" s="5"/>
      <c r="CA1287" s="5"/>
      <c r="CB1287" s="5"/>
      <c r="CC1287" s="5"/>
      <c r="CD1287" s="5"/>
      <c r="CE1287" s="5"/>
      <c r="CF1287" s="5"/>
      <c r="CG1287" s="5"/>
      <c r="CH1287" s="5"/>
      <c r="CI1287" s="5"/>
      <c r="CJ1287" s="5"/>
      <c r="CK1287" s="5"/>
      <c r="CL1287" s="5"/>
      <c r="CM1287" s="5"/>
      <c r="CN1287" s="5"/>
      <c r="CO1287" s="5"/>
      <c r="CP1287" s="5"/>
      <c r="CQ1287" s="5"/>
      <c r="CR1287" s="5"/>
      <c r="CS1287" s="5"/>
      <c r="CT1287" s="5"/>
      <c r="CU1287" s="5"/>
      <c r="CV1287" s="5"/>
      <c r="CW1287" s="5"/>
      <c r="CX1287" s="5"/>
      <c r="CY1287" s="5"/>
      <c r="CZ1287" s="5"/>
      <c r="DA1287" s="5"/>
      <c r="DB1287" s="5"/>
      <c r="DC1287" s="5"/>
      <c r="DD1287" s="5"/>
      <c r="DE1287" s="5"/>
      <c r="DF1287" s="5"/>
      <c r="DG1287" s="5"/>
      <c r="DH1287" s="5"/>
      <c r="DI1287" s="5"/>
      <c r="DJ1287" s="5"/>
      <c r="DK1287" s="5"/>
      <c r="DL1287" s="5"/>
      <c r="DM1287" s="5"/>
      <c r="DN1287" s="5"/>
      <c r="DO1287" s="5"/>
      <c r="DP1287" s="5"/>
      <c r="DQ1287" s="5"/>
      <c r="DR1287" s="5"/>
      <c r="DS1287" s="5"/>
      <c r="DT1287" s="5"/>
      <c r="DU1287" s="5"/>
      <c r="DV1287" s="5"/>
      <c r="DW1287" s="5"/>
      <c r="DX1287" s="5"/>
      <c r="DY1287" s="5"/>
      <c r="DZ1287" s="5"/>
      <c r="EA1287" s="5"/>
      <c r="EB1287" s="5"/>
      <c r="EC1287" s="5"/>
      <c r="ED1287" s="5"/>
      <c r="EE1287" s="5"/>
      <c r="EF1287" s="5"/>
      <c r="EG1287" s="5"/>
      <c r="EH1287" s="5"/>
      <c r="EI1287" s="5"/>
      <c r="EJ1287" s="5"/>
      <c r="EK1287" s="5"/>
      <c r="EL1287" s="5"/>
      <c r="EM1287" s="5"/>
      <c r="EN1287" s="5"/>
      <c r="EO1287" s="5"/>
      <c r="EP1287" s="5"/>
      <c r="EQ1287" s="5"/>
      <c r="ER1287" s="5"/>
      <c r="ES1287" s="5"/>
      <c r="ET1287" s="5"/>
      <c r="EU1287" s="5"/>
      <c r="EV1287" s="5"/>
      <c r="EW1287" s="5"/>
      <c r="EX1287" s="5"/>
      <c r="EY1287" s="5"/>
      <c r="EZ1287" s="5"/>
      <c r="FA1287" s="5"/>
      <c r="FB1287" s="5"/>
      <c r="FC1287" s="5"/>
      <c r="FD1287" s="5"/>
      <c r="FE1287" s="5"/>
      <c r="FF1287" s="5"/>
      <c r="FG1287" s="5"/>
      <c r="FH1287" s="5"/>
      <c r="FI1287" s="5"/>
      <c r="FJ1287" s="5"/>
      <c r="FK1287" s="5"/>
      <c r="FL1287" s="5"/>
      <c r="FM1287" s="5"/>
      <c r="FN1287" s="5"/>
      <c r="FO1287" s="5"/>
      <c r="FP1287" s="5"/>
      <c r="FQ1287" s="5"/>
      <c r="FR1287" s="5"/>
      <c r="FS1287" s="5"/>
      <c r="FT1287" s="5"/>
      <c r="FU1287" s="5"/>
      <c r="FV1287" s="5"/>
      <c r="FW1287" s="5"/>
      <c r="FX1287" s="5"/>
      <c r="FY1287" s="5"/>
      <c r="FZ1287" s="5"/>
      <c r="GA1287" s="5"/>
      <c r="GB1287" s="5"/>
      <c r="GC1287" s="5"/>
      <c r="GD1287" s="5"/>
      <c r="GE1287" s="5"/>
      <c r="GF1287" s="5"/>
      <c r="GG1287" s="5"/>
      <c r="GH1287" s="5"/>
      <c r="GI1287" s="5"/>
      <c r="GJ1287" s="5"/>
      <c r="GK1287" s="5"/>
      <c r="GL1287" s="5"/>
      <c r="GM1287" s="5"/>
      <c r="GN1287" s="5"/>
      <c r="GO1287" s="5"/>
      <c r="GP1287" s="5"/>
      <c r="GQ1287" s="5"/>
      <c r="GR1287" s="5"/>
      <c r="GS1287" s="5"/>
      <c r="GT1287" s="5"/>
      <c r="GU1287" s="5"/>
      <c r="GV1287" s="5"/>
      <c r="GW1287" s="5"/>
      <c r="GX1287" s="5"/>
      <c r="GY1287" s="5"/>
      <c r="GZ1287" s="5"/>
      <c r="HA1287" s="5"/>
      <c r="HB1287" s="5"/>
      <c r="HC1287" s="5"/>
      <c r="HD1287" s="5"/>
      <c r="HE1287" s="5"/>
      <c r="HF1287" s="5"/>
      <c r="HG1287" s="5"/>
      <c r="HH1287" s="5"/>
      <c r="HI1287" s="5"/>
      <c r="HJ1287" s="5"/>
      <c r="HK1287" s="5"/>
      <c r="HL1287" s="5"/>
      <c r="HM1287" s="5"/>
      <c r="HN1287" s="5"/>
      <c r="HO1287" s="5"/>
      <c r="HP1287" s="5"/>
      <c r="HQ1287" s="5"/>
      <c r="HR1287" s="5"/>
      <c r="HS1287" s="5"/>
      <c r="HT1287" s="5"/>
      <c r="HU1287" s="5"/>
      <c r="HV1287" s="5"/>
      <c r="HW1287" s="5"/>
      <c r="HX1287" s="5"/>
      <c r="HY1287" s="5"/>
      <c r="HZ1287" s="5"/>
      <c r="IA1287" s="5"/>
      <c r="IB1287" s="5"/>
      <c r="IC1287" s="5"/>
      <c r="ID1287" s="5"/>
      <c r="IE1287" s="5"/>
      <c r="IF1287" s="5"/>
      <c r="IG1287" s="5"/>
      <c r="IH1287" s="5"/>
      <c r="II1287" s="5"/>
      <c r="IJ1287" s="5"/>
      <c r="IK1287" s="5"/>
      <c r="IL1287" s="5"/>
      <c r="IM1287" s="5"/>
      <c r="IN1287" s="5"/>
      <c r="IO1287" s="5"/>
      <c r="IP1287" s="5"/>
      <c r="IQ1287" s="5"/>
      <c r="IR1287" s="5"/>
      <c r="IS1287" s="5"/>
      <c r="IT1287" s="5"/>
      <c r="IU1287" s="5"/>
      <c r="IV1287" s="5"/>
    </row>
    <row r="1288" spans="1:256" s="210" customFormat="1">
      <c r="A1288" s="122"/>
      <c r="B1288" s="116"/>
      <c r="C1288" s="117"/>
      <c r="D1288" s="118"/>
      <c r="E1288" s="119"/>
      <c r="F1288" s="120"/>
      <c r="G1288" s="121"/>
      <c r="H1288" s="6"/>
      <c r="I1288" s="40"/>
      <c r="J1288" s="41"/>
      <c r="K1288" s="42"/>
      <c r="L1288" s="38"/>
      <c r="N1288" s="39"/>
      <c r="O1288" s="39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5"/>
      <c r="BG1288" s="5"/>
      <c r="BH1288" s="5"/>
      <c r="BI1288" s="5"/>
      <c r="BJ1288" s="5"/>
      <c r="BK1288" s="5"/>
      <c r="BL1288" s="5"/>
      <c r="BM1288" s="5"/>
      <c r="BN1288" s="5"/>
      <c r="BO1288" s="5"/>
      <c r="BP1288" s="5"/>
      <c r="BQ1288" s="5"/>
      <c r="BR1288" s="5"/>
      <c r="BS1288" s="5"/>
      <c r="BT1288" s="5"/>
      <c r="BU1288" s="5"/>
      <c r="BV1288" s="5"/>
      <c r="BW1288" s="5"/>
      <c r="BX1288" s="5"/>
      <c r="BY1288" s="5"/>
      <c r="BZ1288" s="5"/>
      <c r="CA1288" s="5"/>
      <c r="CB1288" s="5"/>
      <c r="CC1288" s="5"/>
      <c r="CD1288" s="5"/>
      <c r="CE1288" s="5"/>
      <c r="CF1288" s="5"/>
      <c r="CG1288" s="5"/>
      <c r="CH1288" s="5"/>
      <c r="CI1288" s="5"/>
      <c r="CJ1288" s="5"/>
      <c r="CK1288" s="5"/>
      <c r="CL1288" s="5"/>
      <c r="CM1288" s="5"/>
      <c r="CN1288" s="5"/>
      <c r="CO1288" s="5"/>
      <c r="CP1288" s="5"/>
      <c r="CQ1288" s="5"/>
      <c r="CR1288" s="5"/>
      <c r="CS1288" s="5"/>
      <c r="CT1288" s="5"/>
      <c r="CU1288" s="5"/>
      <c r="CV1288" s="5"/>
      <c r="CW1288" s="5"/>
      <c r="CX1288" s="5"/>
      <c r="CY1288" s="5"/>
      <c r="CZ1288" s="5"/>
      <c r="DA1288" s="5"/>
      <c r="DB1288" s="5"/>
      <c r="DC1288" s="5"/>
      <c r="DD1288" s="5"/>
      <c r="DE1288" s="5"/>
      <c r="DF1288" s="5"/>
      <c r="DG1288" s="5"/>
      <c r="DH1288" s="5"/>
      <c r="DI1288" s="5"/>
      <c r="DJ1288" s="5"/>
      <c r="DK1288" s="5"/>
      <c r="DL1288" s="5"/>
      <c r="DM1288" s="5"/>
      <c r="DN1288" s="5"/>
      <c r="DO1288" s="5"/>
      <c r="DP1288" s="5"/>
      <c r="DQ1288" s="5"/>
      <c r="DR1288" s="5"/>
      <c r="DS1288" s="5"/>
      <c r="DT1288" s="5"/>
      <c r="DU1288" s="5"/>
      <c r="DV1288" s="5"/>
      <c r="DW1288" s="5"/>
      <c r="DX1288" s="5"/>
      <c r="DY1288" s="5"/>
      <c r="DZ1288" s="5"/>
      <c r="EA1288" s="5"/>
      <c r="EB1288" s="5"/>
      <c r="EC1288" s="5"/>
      <c r="ED1288" s="5"/>
      <c r="EE1288" s="5"/>
      <c r="EF1288" s="5"/>
      <c r="EG1288" s="5"/>
      <c r="EH1288" s="5"/>
      <c r="EI1288" s="5"/>
      <c r="EJ1288" s="5"/>
      <c r="EK1288" s="5"/>
      <c r="EL1288" s="5"/>
      <c r="EM1288" s="5"/>
      <c r="EN1288" s="5"/>
      <c r="EO1288" s="5"/>
      <c r="EP1288" s="5"/>
      <c r="EQ1288" s="5"/>
      <c r="ER1288" s="5"/>
      <c r="ES1288" s="5"/>
      <c r="ET1288" s="5"/>
      <c r="EU1288" s="5"/>
      <c r="EV1288" s="5"/>
      <c r="EW1288" s="5"/>
      <c r="EX1288" s="5"/>
      <c r="EY1288" s="5"/>
      <c r="EZ1288" s="5"/>
      <c r="FA1288" s="5"/>
      <c r="FB1288" s="5"/>
      <c r="FC1288" s="5"/>
      <c r="FD1288" s="5"/>
      <c r="FE1288" s="5"/>
      <c r="FF1288" s="5"/>
      <c r="FG1288" s="5"/>
      <c r="FH1288" s="5"/>
      <c r="FI1288" s="5"/>
      <c r="FJ1288" s="5"/>
      <c r="FK1288" s="5"/>
      <c r="FL1288" s="5"/>
      <c r="FM1288" s="5"/>
      <c r="FN1288" s="5"/>
      <c r="FO1288" s="5"/>
      <c r="FP1288" s="5"/>
      <c r="FQ1288" s="5"/>
      <c r="FR1288" s="5"/>
      <c r="FS1288" s="5"/>
      <c r="FT1288" s="5"/>
      <c r="FU1288" s="5"/>
      <c r="FV1288" s="5"/>
      <c r="FW1288" s="5"/>
      <c r="FX1288" s="5"/>
      <c r="FY1288" s="5"/>
      <c r="FZ1288" s="5"/>
      <c r="GA1288" s="5"/>
      <c r="GB1288" s="5"/>
      <c r="GC1288" s="5"/>
      <c r="GD1288" s="5"/>
      <c r="GE1288" s="5"/>
      <c r="GF1288" s="5"/>
      <c r="GG1288" s="5"/>
      <c r="GH1288" s="5"/>
      <c r="GI1288" s="5"/>
      <c r="GJ1288" s="5"/>
      <c r="GK1288" s="5"/>
      <c r="GL1288" s="5"/>
      <c r="GM1288" s="5"/>
      <c r="GN1288" s="5"/>
      <c r="GO1288" s="5"/>
      <c r="GP1288" s="5"/>
      <c r="GQ1288" s="5"/>
      <c r="GR1288" s="5"/>
      <c r="GS1288" s="5"/>
      <c r="GT1288" s="5"/>
      <c r="GU1288" s="5"/>
      <c r="GV1288" s="5"/>
      <c r="GW1288" s="5"/>
      <c r="GX1288" s="5"/>
      <c r="GY1288" s="5"/>
      <c r="GZ1288" s="5"/>
      <c r="HA1288" s="5"/>
      <c r="HB1288" s="5"/>
      <c r="HC1288" s="5"/>
      <c r="HD1288" s="5"/>
      <c r="HE1288" s="5"/>
      <c r="HF1288" s="5"/>
      <c r="HG1288" s="5"/>
      <c r="HH1288" s="5"/>
      <c r="HI1288" s="5"/>
      <c r="HJ1288" s="5"/>
      <c r="HK1288" s="5"/>
      <c r="HL1288" s="5"/>
      <c r="HM1288" s="5"/>
      <c r="HN1288" s="5"/>
      <c r="HO1288" s="5"/>
      <c r="HP1288" s="5"/>
      <c r="HQ1288" s="5"/>
      <c r="HR1288" s="5"/>
      <c r="HS1288" s="5"/>
      <c r="HT1288" s="5"/>
      <c r="HU1288" s="5"/>
      <c r="HV1288" s="5"/>
      <c r="HW1288" s="5"/>
      <c r="HX1288" s="5"/>
      <c r="HY1288" s="5"/>
      <c r="HZ1288" s="5"/>
      <c r="IA1288" s="5"/>
      <c r="IB1288" s="5"/>
      <c r="IC1288" s="5"/>
      <c r="ID1288" s="5"/>
      <c r="IE1288" s="5"/>
      <c r="IF1288" s="5"/>
      <c r="IG1288" s="5"/>
      <c r="IH1288" s="5"/>
      <c r="II1288" s="5"/>
      <c r="IJ1288" s="5"/>
      <c r="IK1288" s="5"/>
      <c r="IL1288" s="5"/>
      <c r="IM1288" s="5"/>
      <c r="IN1288" s="5"/>
      <c r="IO1288" s="5"/>
      <c r="IP1288" s="5"/>
      <c r="IQ1288" s="5"/>
      <c r="IR1288" s="5"/>
      <c r="IS1288" s="5"/>
      <c r="IT1288" s="5"/>
      <c r="IU1288" s="5"/>
      <c r="IV1288" s="5"/>
    </row>
    <row r="1289" spans="1:256" s="210" customFormat="1">
      <c r="A1289" s="122"/>
      <c r="B1289" s="116"/>
      <c r="C1289" s="117"/>
      <c r="D1289" s="118"/>
      <c r="E1289" s="119"/>
      <c r="F1289" s="120"/>
      <c r="G1289" s="121"/>
      <c r="H1289" s="6"/>
      <c r="I1289" s="40"/>
      <c r="J1289" s="41"/>
      <c r="K1289" s="42"/>
      <c r="L1289" s="38"/>
      <c r="N1289" s="39"/>
      <c r="O1289" s="39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5"/>
      <c r="BG1289" s="5"/>
      <c r="BH1289" s="5"/>
      <c r="BI1289" s="5"/>
      <c r="BJ1289" s="5"/>
      <c r="BK1289" s="5"/>
      <c r="BL1289" s="5"/>
      <c r="BM1289" s="5"/>
      <c r="BN1289" s="5"/>
      <c r="BO1289" s="5"/>
      <c r="BP1289" s="5"/>
      <c r="BQ1289" s="5"/>
      <c r="BR1289" s="5"/>
      <c r="BS1289" s="5"/>
      <c r="BT1289" s="5"/>
      <c r="BU1289" s="5"/>
      <c r="BV1289" s="5"/>
      <c r="BW1289" s="5"/>
      <c r="BX1289" s="5"/>
      <c r="BY1289" s="5"/>
      <c r="BZ1289" s="5"/>
      <c r="CA1289" s="5"/>
      <c r="CB1289" s="5"/>
      <c r="CC1289" s="5"/>
      <c r="CD1289" s="5"/>
      <c r="CE1289" s="5"/>
      <c r="CF1289" s="5"/>
      <c r="CG1289" s="5"/>
      <c r="CH1289" s="5"/>
      <c r="CI1289" s="5"/>
      <c r="CJ1289" s="5"/>
      <c r="CK1289" s="5"/>
      <c r="CL1289" s="5"/>
      <c r="CM1289" s="5"/>
      <c r="CN1289" s="5"/>
      <c r="CO1289" s="5"/>
      <c r="CP1289" s="5"/>
      <c r="CQ1289" s="5"/>
      <c r="CR1289" s="5"/>
      <c r="CS1289" s="5"/>
      <c r="CT1289" s="5"/>
      <c r="CU1289" s="5"/>
      <c r="CV1289" s="5"/>
      <c r="CW1289" s="5"/>
      <c r="CX1289" s="5"/>
      <c r="CY1289" s="5"/>
      <c r="CZ1289" s="5"/>
      <c r="DA1289" s="5"/>
      <c r="DB1289" s="5"/>
      <c r="DC1289" s="5"/>
      <c r="DD1289" s="5"/>
      <c r="DE1289" s="5"/>
      <c r="DF1289" s="5"/>
      <c r="DG1289" s="5"/>
      <c r="DH1289" s="5"/>
      <c r="DI1289" s="5"/>
      <c r="DJ1289" s="5"/>
      <c r="DK1289" s="5"/>
      <c r="DL1289" s="5"/>
      <c r="DM1289" s="5"/>
      <c r="DN1289" s="5"/>
      <c r="DO1289" s="5"/>
      <c r="DP1289" s="5"/>
      <c r="DQ1289" s="5"/>
      <c r="DR1289" s="5"/>
      <c r="DS1289" s="5"/>
      <c r="DT1289" s="5"/>
      <c r="DU1289" s="5"/>
      <c r="DV1289" s="5"/>
      <c r="DW1289" s="5"/>
      <c r="DX1289" s="5"/>
      <c r="DY1289" s="5"/>
      <c r="DZ1289" s="5"/>
      <c r="EA1289" s="5"/>
      <c r="EB1289" s="5"/>
      <c r="EC1289" s="5"/>
      <c r="ED1289" s="5"/>
      <c r="EE1289" s="5"/>
      <c r="EF1289" s="5"/>
      <c r="EG1289" s="5"/>
      <c r="EH1289" s="5"/>
      <c r="EI1289" s="5"/>
      <c r="EJ1289" s="5"/>
      <c r="EK1289" s="5"/>
      <c r="EL1289" s="5"/>
      <c r="EM1289" s="5"/>
      <c r="EN1289" s="5"/>
      <c r="EO1289" s="5"/>
      <c r="EP1289" s="5"/>
      <c r="EQ1289" s="5"/>
      <c r="ER1289" s="5"/>
      <c r="ES1289" s="5"/>
      <c r="ET1289" s="5"/>
      <c r="EU1289" s="5"/>
      <c r="EV1289" s="5"/>
      <c r="EW1289" s="5"/>
      <c r="EX1289" s="5"/>
      <c r="EY1289" s="5"/>
      <c r="EZ1289" s="5"/>
      <c r="FA1289" s="5"/>
      <c r="FB1289" s="5"/>
      <c r="FC1289" s="5"/>
      <c r="FD1289" s="5"/>
      <c r="FE1289" s="5"/>
      <c r="FF1289" s="5"/>
      <c r="FG1289" s="5"/>
      <c r="FH1289" s="5"/>
      <c r="FI1289" s="5"/>
      <c r="FJ1289" s="5"/>
      <c r="FK1289" s="5"/>
      <c r="FL1289" s="5"/>
      <c r="FM1289" s="5"/>
      <c r="FN1289" s="5"/>
      <c r="FO1289" s="5"/>
      <c r="FP1289" s="5"/>
      <c r="FQ1289" s="5"/>
      <c r="FR1289" s="5"/>
      <c r="FS1289" s="5"/>
      <c r="FT1289" s="5"/>
      <c r="FU1289" s="5"/>
      <c r="FV1289" s="5"/>
      <c r="FW1289" s="5"/>
      <c r="FX1289" s="5"/>
      <c r="FY1289" s="5"/>
      <c r="FZ1289" s="5"/>
      <c r="GA1289" s="5"/>
      <c r="GB1289" s="5"/>
      <c r="GC1289" s="5"/>
      <c r="GD1289" s="5"/>
      <c r="GE1289" s="5"/>
      <c r="GF1289" s="5"/>
      <c r="GG1289" s="5"/>
      <c r="GH1289" s="5"/>
      <c r="GI1289" s="5"/>
      <c r="GJ1289" s="5"/>
      <c r="GK1289" s="5"/>
      <c r="GL1289" s="5"/>
      <c r="GM1289" s="5"/>
      <c r="GN1289" s="5"/>
      <c r="GO1289" s="5"/>
      <c r="GP1289" s="5"/>
      <c r="GQ1289" s="5"/>
      <c r="GR1289" s="5"/>
      <c r="GS1289" s="5"/>
      <c r="GT1289" s="5"/>
      <c r="GU1289" s="5"/>
      <c r="GV1289" s="5"/>
      <c r="GW1289" s="5"/>
      <c r="GX1289" s="5"/>
      <c r="GY1289" s="5"/>
      <c r="GZ1289" s="5"/>
      <c r="HA1289" s="5"/>
      <c r="HB1289" s="5"/>
      <c r="HC1289" s="5"/>
      <c r="HD1289" s="5"/>
      <c r="HE1289" s="5"/>
      <c r="HF1289" s="5"/>
      <c r="HG1289" s="5"/>
      <c r="HH1289" s="5"/>
      <c r="HI1289" s="5"/>
      <c r="HJ1289" s="5"/>
      <c r="HK1289" s="5"/>
      <c r="HL1289" s="5"/>
      <c r="HM1289" s="5"/>
      <c r="HN1289" s="5"/>
      <c r="HO1289" s="5"/>
      <c r="HP1289" s="5"/>
      <c r="HQ1289" s="5"/>
      <c r="HR1289" s="5"/>
      <c r="HS1289" s="5"/>
      <c r="HT1289" s="5"/>
      <c r="HU1289" s="5"/>
      <c r="HV1289" s="5"/>
      <c r="HW1289" s="5"/>
      <c r="HX1289" s="5"/>
      <c r="HY1289" s="5"/>
      <c r="HZ1289" s="5"/>
      <c r="IA1289" s="5"/>
      <c r="IB1289" s="5"/>
      <c r="IC1289" s="5"/>
      <c r="ID1289" s="5"/>
      <c r="IE1289" s="5"/>
      <c r="IF1289" s="5"/>
      <c r="IG1289" s="5"/>
      <c r="IH1289" s="5"/>
      <c r="II1289" s="5"/>
      <c r="IJ1289" s="5"/>
      <c r="IK1289" s="5"/>
      <c r="IL1289" s="5"/>
      <c r="IM1289" s="5"/>
      <c r="IN1289" s="5"/>
      <c r="IO1289" s="5"/>
      <c r="IP1289" s="5"/>
      <c r="IQ1289" s="5"/>
      <c r="IR1289" s="5"/>
      <c r="IS1289" s="5"/>
      <c r="IT1289" s="5"/>
      <c r="IU1289" s="5"/>
      <c r="IV1289" s="5"/>
    </row>
    <row r="1291" spans="1:256" s="210" customFormat="1">
      <c r="A1291" s="122"/>
      <c r="B1291" s="116"/>
      <c r="C1291" s="117"/>
      <c r="D1291" s="118"/>
      <c r="E1291" s="119"/>
      <c r="F1291" s="120"/>
      <c r="G1291" s="121"/>
      <c r="H1291" s="6"/>
      <c r="I1291" s="40"/>
      <c r="J1291" s="41"/>
      <c r="K1291" s="42"/>
      <c r="L1291" s="38"/>
      <c r="N1291" s="39"/>
      <c r="O1291" s="39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5"/>
      <c r="BG1291" s="5"/>
      <c r="BH1291" s="5"/>
      <c r="BI1291" s="5"/>
      <c r="BJ1291" s="5"/>
      <c r="BK1291" s="5"/>
      <c r="BL1291" s="5"/>
      <c r="BM1291" s="5"/>
      <c r="BN1291" s="5"/>
      <c r="BO1291" s="5"/>
      <c r="BP1291" s="5"/>
      <c r="BQ1291" s="5"/>
      <c r="BR1291" s="5"/>
      <c r="BS1291" s="5"/>
      <c r="BT1291" s="5"/>
      <c r="BU1291" s="5"/>
      <c r="BV1291" s="5"/>
      <c r="BW1291" s="5"/>
      <c r="BX1291" s="5"/>
      <c r="BY1291" s="5"/>
      <c r="BZ1291" s="5"/>
      <c r="CA1291" s="5"/>
      <c r="CB1291" s="5"/>
      <c r="CC1291" s="5"/>
      <c r="CD1291" s="5"/>
      <c r="CE1291" s="5"/>
      <c r="CF1291" s="5"/>
      <c r="CG1291" s="5"/>
      <c r="CH1291" s="5"/>
      <c r="CI1291" s="5"/>
      <c r="CJ1291" s="5"/>
      <c r="CK1291" s="5"/>
      <c r="CL1291" s="5"/>
      <c r="CM1291" s="5"/>
      <c r="CN1291" s="5"/>
      <c r="CO1291" s="5"/>
      <c r="CP1291" s="5"/>
      <c r="CQ1291" s="5"/>
      <c r="CR1291" s="5"/>
      <c r="CS1291" s="5"/>
      <c r="CT1291" s="5"/>
      <c r="CU1291" s="5"/>
      <c r="CV1291" s="5"/>
      <c r="CW1291" s="5"/>
      <c r="CX1291" s="5"/>
      <c r="CY1291" s="5"/>
      <c r="CZ1291" s="5"/>
      <c r="DA1291" s="5"/>
      <c r="DB1291" s="5"/>
      <c r="DC1291" s="5"/>
      <c r="DD1291" s="5"/>
      <c r="DE1291" s="5"/>
      <c r="DF1291" s="5"/>
      <c r="DG1291" s="5"/>
      <c r="DH1291" s="5"/>
      <c r="DI1291" s="5"/>
      <c r="DJ1291" s="5"/>
      <c r="DK1291" s="5"/>
      <c r="DL1291" s="5"/>
      <c r="DM1291" s="5"/>
      <c r="DN1291" s="5"/>
      <c r="DO1291" s="5"/>
      <c r="DP1291" s="5"/>
      <c r="DQ1291" s="5"/>
      <c r="DR1291" s="5"/>
      <c r="DS1291" s="5"/>
      <c r="DT1291" s="5"/>
      <c r="DU1291" s="5"/>
      <c r="DV1291" s="5"/>
      <c r="DW1291" s="5"/>
      <c r="DX1291" s="5"/>
      <c r="DY1291" s="5"/>
      <c r="DZ1291" s="5"/>
      <c r="EA1291" s="5"/>
      <c r="EB1291" s="5"/>
      <c r="EC1291" s="5"/>
      <c r="ED1291" s="5"/>
      <c r="EE1291" s="5"/>
      <c r="EF1291" s="5"/>
      <c r="EG1291" s="5"/>
      <c r="EH1291" s="5"/>
      <c r="EI1291" s="5"/>
      <c r="EJ1291" s="5"/>
      <c r="EK1291" s="5"/>
      <c r="EL1291" s="5"/>
      <c r="EM1291" s="5"/>
      <c r="EN1291" s="5"/>
      <c r="EO1291" s="5"/>
      <c r="EP1291" s="5"/>
      <c r="EQ1291" s="5"/>
      <c r="ER1291" s="5"/>
      <c r="ES1291" s="5"/>
      <c r="ET1291" s="5"/>
      <c r="EU1291" s="5"/>
      <c r="EV1291" s="5"/>
      <c r="EW1291" s="5"/>
      <c r="EX1291" s="5"/>
      <c r="EY1291" s="5"/>
      <c r="EZ1291" s="5"/>
      <c r="FA1291" s="5"/>
      <c r="FB1291" s="5"/>
      <c r="FC1291" s="5"/>
      <c r="FD1291" s="5"/>
      <c r="FE1291" s="5"/>
      <c r="FF1291" s="5"/>
      <c r="FG1291" s="5"/>
      <c r="FH1291" s="5"/>
      <c r="FI1291" s="5"/>
      <c r="FJ1291" s="5"/>
      <c r="FK1291" s="5"/>
      <c r="FL1291" s="5"/>
      <c r="FM1291" s="5"/>
      <c r="FN1291" s="5"/>
      <c r="FO1291" s="5"/>
      <c r="FP1291" s="5"/>
      <c r="FQ1291" s="5"/>
      <c r="FR1291" s="5"/>
      <c r="FS1291" s="5"/>
      <c r="FT1291" s="5"/>
      <c r="FU1291" s="5"/>
      <c r="FV1291" s="5"/>
      <c r="FW1291" s="5"/>
      <c r="FX1291" s="5"/>
      <c r="FY1291" s="5"/>
      <c r="FZ1291" s="5"/>
      <c r="GA1291" s="5"/>
      <c r="GB1291" s="5"/>
      <c r="GC1291" s="5"/>
      <c r="GD1291" s="5"/>
      <c r="GE1291" s="5"/>
      <c r="GF1291" s="5"/>
      <c r="GG1291" s="5"/>
      <c r="GH1291" s="5"/>
      <c r="GI1291" s="5"/>
      <c r="GJ1291" s="5"/>
      <c r="GK1291" s="5"/>
      <c r="GL1291" s="5"/>
      <c r="GM1291" s="5"/>
      <c r="GN1291" s="5"/>
      <c r="GO1291" s="5"/>
      <c r="GP1291" s="5"/>
      <c r="GQ1291" s="5"/>
      <c r="GR1291" s="5"/>
      <c r="GS1291" s="5"/>
      <c r="GT1291" s="5"/>
      <c r="GU1291" s="5"/>
      <c r="GV1291" s="5"/>
      <c r="GW1291" s="5"/>
      <c r="GX1291" s="5"/>
      <c r="GY1291" s="5"/>
      <c r="GZ1291" s="5"/>
      <c r="HA1291" s="5"/>
      <c r="HB1291" s="5"/>
      <c r="HC1291" s="5"/>
      <c r="HD1291" s="5"/>
      <c r="HE1291" s="5"/>
      <c r="HF1291" s="5"/>
      <c r="HG1291" s="5"/>
      <c r="HH1291" s="5"/>
      <c r="HI1291" s="5"/>
      <c r="HJ1291" s="5"/>
      <c r="HK1291" s="5"/>
      <c r="HL1291" s="5"/>
      <c r="HM1291" s="5"/>
      <c r="HN1291" s="5"/>
      <c r="HO1291" s="5"/>
      <c r="HP1291" s="5"/>
      <c r="HQ1291" s="5"/>
      <c r="HR1291" s="5"/>
      <c r="HS1291" s="5"/>
      <c r="HT1291" s="5"/>
      <c r="HU1291" s="5"/>
      <c r="HV1291" s="5"/>
      <c r="HW1291" s="5"/>
      <c r="HX1291" s="5"/>
      <c r="HY1291" s="5"/>
      <c r="HZ1291" s="5"/>
      <c r="IA1291" s="5"/>
      <c r="IB1291" s="5"/>
      <c r="IC1291" s="5"/>
      <c r="ID1291" s="5"/>
      <c r="IE1291" s="5"/>
      <c r="IF1291" s="5"/>
      <c r="IG1291" s="5"/>
      <c r="IH1291" s="5"/>
      <c r="II1291" s="5"/>
      <c r="IJ1291" s="5"/>
      <c r="IK1291" s="5"/>
      <c r="IL1291" s="5"/>
      <c r="IM1291" s="5"/>
      <c r="IN1291" s="5"/>
      <c r="IO1291" s="5"/>
      <c r="IP1291" s="5"/>
      <c r="IQ1291" s="5"/>
      <c r="IR1291" s="5"/>
      <c r="IS1291" s="5"/>
      <c r="IT1291" s="5"/>
      <c r="IU1291" s="5"/>
      <c r="IV1291" s="5"/>
    </row>
    <row r="1292" spans="1:256" s="210" customFormat="1">
      <c r="A1292" s="122"/>
      <c r="B1292" s="116"/>
      <c r="C1292" s="117"/>
      <c r="D1292" s="118"/>
      <c r="E1292" s="119"/>
      <c r="F1292" s="120"/>
      <c r="G1292" s="121"/>
      <c r="H1292" s="6"/>
      <c r="I1292" s="40"/>
      <c r="J1292" s="41"/>
      <c r="K1292" s="42"/>
      <c r="L1292" s="38"/>
      <c r="N1292" s="39"/>
      <c r="O1292" s="39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5"/>
      <c r="BG1292" s="5"/>
      <c r="BH1292" s="5"/>
      <c r="BI1292" s="5"/>
      <c r="BJ1292" s="5"/>
      <c r="BK1292" s="5"/>
      <c r="BL1292" s="5"/>
      <c r="BM1292" s="5"/>
      <c r="BN1292" s="5"/>
      <c r="BO1292" s="5"/>
      <c r="BP1292" s="5"/>
      <c r="BQ1292" s="5"/>
      <c r="BR1292" s="5"/>
      <c r="BS1292" s="5"/>
      <c r="BT1292" s="5"/>
      <c r="BU1292" s="5"/>
      <c r="BV1292" s="5"/>
      <c r="BW1292" s="5"/>
      <c r="BX1292" s="5"/>
      <c r="BY1292" s="5"/>
      <c r="BZ1292" s="5"/>
      <c r="CA1292" s="5"/>
      <c r="CB1292" s="5"/>
      <c r="CC1292" s="5"/>
      <c r="CD1292" s="5"/>
      <c r="CE1292" s="5"/>
      <c r="CF1292" s="5"/>
      <c r="CG1292" s="5"/>
      <c r="CH1292" s="5"/>
      <c r="CI1292" s="5"/>
      <c r="CJ1292" s="5"/>
      <c r="CK1292" s="5"/>
      <c r="CL1292" s="5"/>
      <c r="CM1292" s="5"/>
      <c r="CN1292" s="5"/>
      <c r="CO1292" s="5"/>
      <c r="CP1292" s="5"/>
      <c r="CQ1292" s="5"/>
      <c r="CR1292" s="5"/>
      <c r="CS1292" s="5"/>
      <c r="CT1292" s="5"/>
      <c r="CU1292" s="5"/>
      <c r="CV1292" s="5"/>
      <c r="CW1292" s="5"/>
      <c r="CX1292" s="5"/>
      <c r="CY1292" s="5"/>
      <c r="CZ1292" s="5"/>
      <c r="DA1292" s="5"/>
      <c r="DB1292" s="5"/>
      <c r="DC1292" s="5"/>
      <c r="DD1292" s="5"/>
      <c r="DE1292" s="5"/>
      <c r="DF1292" s="5"/>
      <c r="DG1292" s="5"/>
      <c r="DH1292" s="5"/>
      <c r="DI1292" s="5"/>
      <c r="DJ1292" s="5"/>
      <c r="DK1292" s="5"/>
      <c r="DL1292" s="5"/>
      <c r="DM1292" s="5"/>
      <c r="DN1292" s="5"/>
      <c r="DO1292" s="5"/>
      <c r="DP1292" s="5"/>
      <c r="DQ1292" s="5"/>
      <c r="DR1292" s="5"/>
      <c r="DS1292" s="5"/>
      <c r="DT1292" s="5"/>
      <c r="DU1292" s="5"/>
      <c r="DV1292" s="5"/>
      <c r="DW1292" s="5"/>
      <c r="DX1292" s="5"/>
      <c r="DY1292" s="5"/>
      <c r="DZ1292" s="5"/>
      <c r="EA1292" s="5"/>
      <c r="EB1292" s="5"/>
      <c r="EC1292" s="5"/>
      <c r="ED1292" s="5"/>
      <c r="EE1292" s="5"/>
      <c r="EF1292" s="5"/>
      <c r="EG1292" s="5"/>
      <c r="EH1292" s="5"/>
      <c r="EI1292" s="5"/>
      <c r="EJ1292" s="5"/>
      <c r="EK1292" s="5"/>
      <c r="EL1292" s="5"/>
      <c r="EM1292" s="5"/>
      <c r="EN1292" s="5"/>
      <c r="EO1292" s="5"/>
      <c r="EP1292" s="5"/>
      <c r="EQ1292" s="5"/>
      <c r="ER1292" s="5"/>
      <c r="ES1292" s="5"/>
      <c r="ET1292" s="5"/>
      <c r="EU1292" s="5"/>
      <c r="EV1292" s="5"/>
      <c r="EW1292" s="5"/>
      <c r="EX1292" s="5"/>
      <c r="EY1292" s="5"/>
      <c r="EZ1292" s="5"/>
      <c r="FA1292" s="5"/>
      <c r="FB1292" s="5"/>
      <c r="FC1292" s="5"/>
      <c r="FD1292" s="5"/>
      <c r="FE1292" s="5"/>
      <c r="FF1292" s="5"/>
      <c r="FG1292" s="5"/>
      <c r="FH1292" s="5"/>
      <c r="FI1292" s="5"/>
      <c r="FJ1292" s="5"/>
      <c r="FK1292" s="5"/>
      <c r="FL1292" s="5"/>
      <c r="FM1292" s="5"/>
      <c r="FN1292" s="5"/>
      <c r="FO1292" s="5"/>
      <c r="FP1292" s="5"/>
      <c r="FQ1292" s="5"/>
      <c r="FR1292" s="5"/>
      <c r="FS1292" s="5"/>
      <c r="FT1292" s="5"/>
      <c r="FU1292" s="5"/>
      <c r="FV1292" s="5"/>
      <c r="FW1292" s="5"/>
      <c r="FX1292" s="5"/>
      <c r="FY1292" s="5"/>
      <c r="FZ1292" s="5"/>
      <c r="GA1292" s="5"/>
      <c r="GB1292" s="5"/>
      <c r="GC1292" s="5"/>
      <c r="GD1292" s="5"/>
      <c r="GE1292" s="5"/>
      <c r="GF1292" s="5"/>
      <c r="GG1292" s="5"/>
      <c r="GH1292" s="5"/>
      <c r="GI1292" s="5"/>
      <c r="GJ1292" s="5"/>
      <c r="GK1292" s="5"/>
      <c r="GL1292" s="5"/>
      <c r="GM1292" s="5"/>
      <c r="GN1292" s="5"/>
      <c r="GO1292" s="5"/>
      <c r="GP1292" s="5"/>
      <c r="GQ1292" s="5"/>
      <c r="GR1292" s="5"/>
      <c r="GS1292" s="5"/>
      <c r="GT1292" s="5"/>
      <c r="GU1292" s="5"/>
      <c r="GV1292" s="5"/>
      <c r="GW1292" s="5"/>
      <c r="GX1292" s="5"/>
      <c r="GY1292" s="5"/>
      <c r="GZ1292" s="5"/>
      <c r="HA1292" s="5"/>
      <c r="HB1292" s="5"/>
      <c r="HC1292" s="5"/>
      <c r="HD1292" s="5"/>
      <c r="HE1292" s="5"/>
      <c r="HF1292" s="5"/>
      <c r="HG1292" s="5"/>
      <c r="HH1292" s="5"/>
      <c r="HI1292" s="5"/>
      <c r="HJ1292" s="5"/>
      <c r="HK1292" s="5"/>
      <c r="HL1292" s="5"/>
      <c r="HM1292" s="5"/>
      <c r="HN1292" s="5"/>
      <c r="HO1292" s="5"/>
      <c r="HP1292" s="5"/>
      <c r="HQ1292" s="5"/>
      <c r="HR1292" s="5"/>
      <c r="HS1292" s="5"/>
      <c r="HT1292" s="5"/>
      <c r="HU1292" s="5"/>
      <c r="HV1292" s="5"/>
      <c r="HW1292" s="5"/>
      <c r="HX1292" s="5"/>
      <c r="HY1292" s="5"/>
      <c r="HZ1292" s="5"/>
      <c r="IA1292" s="5"/>
      <c r="IB1292" s="5"/>
      <c r="IC1292" s="5"/>
      <c r="ID1292" s="5"/>
      <c r="IE1292" s="5"/>
      <c r="IF1292" s="5"/>
      <c r="IG1292" s="5"/>
      <c r="IH1292" s="5"/>
      <c r="II1292" s="5"/>
      <c r="IJ1292" s="5"/>
      <c r="IK1292" s="5"/>
      <c r="IL1292" s="5"/>
      <c r="IM1292" s="5"/>
      <c r="IN1292" s="5"/>
      <c r="IO1292" s="5"/>
      <c r="IP1292" s="5"/>
      <c r="IQ1292" s="5"/>
      <c r="IR1292" s="5"/>
      <c r="IS1292" s="5"/>
      <c r="IT1292" s="5"/>
      <c r="IU1292" s="5"/>
      <c r="IV1292" s="5"/>
    </row>
    <row r="1293" spans="1:256" s="210" customFormat="1">
      <c r="A1293" s="122"/>
      <c r="B1293" s="116"/>
      <c r="C1293" s="117"/>
      <c r="D1293" s="118"/>
      <c r="E1293" s="119"/>
      <c r="F1293" s="120"/>
      <c r="G1293" s="121"/>
      <c r="H1293" s="6"/>
      <c r="I1293" s="40"/>
      <c r="J1293" s="41"/>
      <c r="K1293" s="42"/>
      <c r="L1293" s="38"/>
      <c r="N1293" s="39"/>
      <c r="O1293" s="39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5"/>
      <c r="BG1293" s="5"/>
      <c r="BH1293" s="5"/>
      <c r="BI1293" s="5"/>
      <c r="BJ1293" s="5"/>
      <c r="BK1293" s="5"/>
      <c r="BL1293" s="5"/>
      <c r="BM1293" s="5"/>
      <c r="BN1293" s="5"/>
      <c r="BO1293" s="5"/>
      <c r="BP1293" s="5"/>
      <c r="BQ1293" s="5"/>
      <c r="BR1293" s="5"/>
      <c r="BS1293" s="5"/>
      <c r="BT1293" s="5"/>
      <c r="BU1293" s="5"/>
      <c r="BV1293" s="5"/>
      <c r="BW1293" s="5"/>
      <c r="BX1293" s="5"/>
      <c r="BY1293" s="5"/>
      <c r="BZ1293" s="5"/>
      <c r="CA1293" s="5"/>
      <c r="CB1293" s="5"/>
      <c r="CC1293" s="5"/>
      <c r="CD1293" s="5"/>
      <c r="CE1293" s="5"/>
      <c r="CF1293" s="5"/>
      <c r="CG1293" s="5"/>
      <c r="CH1293" s="5"/>
      <c r="CI1293" s="5"/>
      <c r="CJ1293" s="5"/>
      <c r="CK1293" s="5"/>
      <c r="CL1293" s="5"/>
      <c r="CM1293" s="5"/>
      <c r="CN1293" s="5"/>
      <c r="CO1293" s="5"/>
      <c r="CP1293" s="5"/>
      <c r="CQ1293" s="5"/>
      <c r="CR1293" s="5"/>
      <c r="CS1293" s="5"/>
      <c r="CT1293" s="5"/>
      <c r="CU1293" s="5"/>
      <c r="CV1293" s="5"/>
      <c r="CW1293" s="5"/>
      <c r="CX1293" s="5"/>
      <c r="CY1293" s="5"/>
      <c r="CZ1293" s="5"/>
      <c r="DA1293" s="5"/>
      <c r="DB1293" s="5"/>
      <c r="DC1293" s="5"/>
      <c r="DD1293" s="5"/>
      <c r="DE1293" s="5"/>
      <c r="DF1293" s="5"/>
      <c r="DG1293" s="5"/>
      <c r="DH1293" s="5"/>
      <c r="DI1293" s="5"/>
      <c r="DJ1293" s="5"/>
      <c r="DK1293" s="5"/>
      <c r="DL1293" s="5"/>
      <c r="DM1293" s="5"/>
      <c r="DN1293" s="5"/>
      <c r="DO1293" s="5"/>
      <c r="DP1293" s="5"/>
      <c r="DQ1293" s="5"/>
      <c r="DR1293" s="5"/>
      <c r="DS1293" s="5"/>
      <c r="DT1293" s="5"/>
      <c r="DU1293" s="5"/>
      <c r="DV1293" s="5"/>
      <c r="DW1293" s="5"/>
      <c r="DX1293" s="5"/>
      <c r="DY1293" s="5"/>
      <c r="DZ1293" s="5"/>
      <c r="EA1293" s="5"/>
      <c r="EB1293" s="5"/>
      <c r="EC1293" s="5"/>
      <c r="ED1293" s="5"/>
      <c r="EE1293" s="5"/>
      <c r="EF1293" s="5"/>
      <c r="EG1293" s="5"/>
      <c r="EH1293" s="5"/>
      <c r="EI1293" s="5"/>
      <c r="EJ1293" s="5"/>
      <c r="EK1293" s="5"/>
      <c r="EL1293" s="5"/>
      <c r="EM1293" s="5"/>
      <c r="EN1293" s="5"/>
      <c r="EO1293" s="5"/>
      <c r="EP1293" s="5"/>
      <c r="EQ1293" s="5"/>
      <c r="ER1293" s="5"/>
      <c r="ES1293" s="5"/>
      <c r="ET1293" s="5"/>
      <c r="EU1293" s="5"/>
      <c r="EV1293" s="5"/>
      <c r="EW1293" s="5"/>
      <c r="EX1293" s="5"/>
      <c r="EY1293" s="5"/>
      <c r="EZ1293" s="5"/>
      <c r="FA1293" s="5"/>
      <c r="FB1293" s="5"/>
      <c r="FC1293" s="5"/>
      <c r="FD1293" s="5"/>
      <c r="FE1293" s="5"/>
      <c r="FF1293" s="5"/>
      <c r="FG1293" s="5"/>
      <c r="FH1293" s="5"/>
      <c r="FI1293" s="5"/>
      <c r="FJ1293" s="5"/>
      <c r="FK1293" s="5"/>
      <c r="FL1293" s="5"/>
      <c r="FM1293" s="5"/>
      <c r="FN1293" s="5"/>
      <c r="FO1293" s="5"/>
      <c r="FP1293" s="5"/>
      <c r="FQ1293" s="5"/>
      <c r="FR1293" s="5"/>
      <c r="FS1293" s="5"/>
      <c r="FT1293" s="5"/>
      <c r="FU1293" s="5"/>
      <c r="FV1293" s="5"/>
      <c r="FW1293" s="5"/>
      <c r="FX1293" s="5"/>
      <c r="FY1293" s="5"/>
      <c r="FZ1293" s="5"/>
      <c r="GA1293" s="5"/>
      <c r="GB1293" s="5"/>
      <c r="GC1293" s="5"/>
      <c r="GD1293" s="5"/>
      <c r="GE1293" s="5"/>
      <c r="GF1293" s="5"/>
      <c r="GG1293" s="5"/>
      <c r="GH1293" s="5"/>
      <c r="GI1293" s="5"/>
      <c r="GJ1293" s="5"/>
      <c r="GK1293" s="5"/>
      <c r="GL1293" s="5"/>
      <c r="GM1293" s="5"/>
      <c r="GN1293" s="5"/>
      <c r="GO1293" s="5"/>
      <c r="GP1293" s="5"/>
      <c r="GQ1293" s="5"/>
      <c r="GR1293" s="5"/>
      <c r="GS1293" s="5"/>
      <c r="GT1293" s="5"/>
      <c r="GU1293" s="5"/>
      <c r="GV1293" s="5"/>
      <c r="GW1293" s="5"/>
      <c r="GX1293" s="5"/>
      <c r="GY1293" s="5"/>
      <c r="GZ1293" s="5"/>
      <c r="HA1293" s="5"/>
      <c r="HB1293" s="5"/>
      <c r="HC1293" s="5"/>
      <c r="HD1293" s="5"/>
      <c r="HE1293" s="5"/>
      <c r="HF1293" s="5"/>
      <c r="HG1293" s="5"/>
      <c r="HH1293" s="5"/>
      <c r="HI1293" s="5"/>
      <c r="HJ1293" s="5"/>
      <c r="HK1293" s="5"/>
      <c r="HL1293" s="5"/>
      <c r="HM1293" s="5"/>
      <c r="HN1293" s="5"/>
      <c r="HO1293" s="5"/>
      <c r="HP1293" s="5"/>
      <c r="HQ1293" s="5"/>
      <c r="HR1293" s="5"/>
      <c r="HS1293" s="5"/>
      <c r="HT1293" s="5"/>
      <c r="HU1293" s="5"/>
      <c r="HV1293" s="5"/>
      <c r="HW1293" s="5"/>
      <c r="HX1293" s="5"/>
      <c r="HY1293" s="5"/>
      <c r="HZ1293" s="5"/>
      <c r="IA1293" s="5"/>
      <c r="IB1293" s="5"/>
      <c r="IC1293" s="5"/>
      <c r="ID1293" s="5"/>
      <c r="IE1293" s="5"/>
      <c r="IF1293" s="5"/>
      <c r="IG1293" s="5"/>
      <c r="IH1293" s="5"/>
      <c r="II1293" s="5"/>
      <c r="IJ1293" s="5"/>
      <c r="IK1293" s="5"/>
      <c r="IL1293" s="5"/>
      <c r="IM1293" s="5"/>
      <c r="IN1293" s="5"/>
      <c r="IO1293" s="5"/>
      <c r="IP1293" s="5"/>
      <c r="IQ1293" s="5"/>
      <c r="IR1293" s="5"/>
      <c r="IS1293" s="5"/>
      <c r="IT1293" s="5"/>
      <c r="IU1293" s="5"/>
      <c r="IV1293" s="5"/>
    </row>
    <row r="1294" spans="1:256" s="210" customFormat="1">
      <c r="A1294" s="122"/>
      <c r="B1294" s="116"/>
      <c r="C1294" s="117"/>
      <c r="D1294" s="118"/>
      <c r="E1294" s="119"/>
      <c r="F1294" s="120"/>
      <c r="G1294" s="121"/>
      <c r="H1294" s="6"/>
      <c r="I1294" s="40"/>
      <c r="J1294" s="41"/>
      <c r="K1294" s="42"/>
      <c r="L1294" s="38"/>
      <c r="N1294" s="39"/>
      <c r="O1294" s="39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5"/>
      <c r="DW1294" s="5"/>
      <c r="DX1294" s="5"/>
      <c r="DY1294" s="5"/>
      <c r="DZ1294" s="5"/>
      <c r="EA1294" s="5"/>
      <c r="EB1294" s="5"/>
      <c r="EC1294" s="5"/>
      <c r="ED1294" s="5"/>
      <c r="EE1294" s="5"/>
      <c r="EF1294" s="5"/>
      <c r="EG1294" s="5"/>
      <c r="EH1294" s="5"/>
      <c r="EI1294" s="5"/>
      <c r="EJ1294" s="5"/>
      <c r="EK1294" s="5"/>
      <c r="EL1294" s="5"/>
      <c r="EM1294" s="5"/>
      <c r="EN1294" s="5"/>
      <c r="EO1294" s="5"/>
      <c r="EP1294" s="5"/>
      <c r="EQ1294" s="5"/>
      <c r="ER1294" s="5"/>
      <c r="ES1294" s="5"/>
      <c r="ET1294" s="5"/>
      <c r="EU1294" s="5"/>
      <c r="EV1294" s="5"/>
      <c r="EW1294" s="5"/>
      <c r="EX1294" s="5"/>
      <c r="EY1294" s="5"/>
      <c r="EZ1294" s="5"/>
      <c r="FA1294" s="5"/>
      <c r="FB1294" s="5"/>
      <c r="FC1294" s="5"/>
      <c r="FD1294" s="5"/>
      <c r="FE1294" s="5"/>
      <c r="FF1294" s="5"/>
      <c r="FG1294" s="5"/>
      <c r="FH1294" s="5"/>
      <c r="FI1294" s="5"/>
      <c r="FJ1294" s="5"/>
      <c r="FK1294" s="5"/>
      <c r="FL1294" s="5"/>
      <c r="FM1294" s="5"/>
      <c r="FN1294" s="5"/>
      <c r="FO1294" s="5"/>
      <c r="FP1294" s="5"/>
      <c r="FQ1294" s="5"/>
      <c r="FR1294" s="5"/>
      <c r="FS1294" s="5"/>
      <c r="FT1294" s="5"/>
      <c r="FU1294" s="5"/>
      <c r="FV1294" s="5"/>
      <c r="FW1294" s="5"/>
      <c r="FX1294" s="5"/>
      <c r="FY1294" s="5"/>
      <c r="FZ1294" s="5"/>
      <c r="GA1294" s="5"/>
      <c r="GB1294" s="5"/>
      <c r="GC1294" s="5"/>
      <c r="GD1294" s="5"/>
      <c r="GE1294" s="5"/>
      <c r="GF1294" s="5"/>
      <c r="GG1294" s="5"/>
      <c r="GH1294" s="5"/>
      <c r="GI1294" s="5"/>
      <c r="GJ1294" s="5"/>
      <c r="GK1294" s="5"/>
      <c r="GL1294" s="5"/>
      <c r="GM1294" s="5"/>
      <c r="GN1294" s="5"/>
      <c r="GO1294" s="5"/>
      <c r="GP1294" s="5"/>
      <c r="GQ1294" s="5"/>
      <c r="GR1294" s="5"/>
      <c r="GS1294" s="5"/>
      <c r="GT1294" s="5"/>
      <c r="GU1294" s="5"/>
      <c r="GV1294" s="5"/>
      <c r="GW1294" s="5"/>
      <c r="GX1294" s="5"/>
      <c r="GY1294" s="5"/>
      <c r="GZ1294" s="5"/>
      <c r="HA1294" s="5"/>
      <c r="HB1294" s="5"/>
      <c r="HC1294" s="5"/>
      <c r="HD1294" s="5"/>
      <c r="HE1294" s="5"/>
      <c r="HF1294" s="5"/>
      <c r="HG1294" s="5"/>
      <c r="HH1294" s="5"/>
      <c r="HI1294" s="5"/>
      <c r="HJ1294" s="5"/>
      <c r="HK1294" s="5"/>
      <c r="HL1294" s="5"/>
      <c r="HM1294" s="5"/>
      <c r="HN1294" s="5"/>
      <c r="HO1294" s="5"/>
      <c r="HP1294" s="5"/>
      <c r="HQ1294" s="5"/>
      <c r="HR1294" s="5"/>
      <c r="HS1294" s="5"/>
      <c r="HT1294" s="5"/>
      <c r="HU1294" s="5"/>
      <c r="HV1294" s="5"/>
      <c r="HW1294" s="5"/>
      <c r="HX1294" s="5"/>
      <c r="HY1294" s="5"/>
      <c r="HZ1294" s="5"/>
      <c r="IA1294" s="5"/>
      <c r="IB1294" s="5"/>
      <c r="IC1294" s="5"/>
      <c r="ID1294" s="5"/>
      <c r="IE1294" s="5"/>
      <c r="IF1294" s="5"/>
      <c r="IG1294" s="5"/>
      <c r="IH1294" s="5"/>
      <c r="II1294" s="5"/>
      <c r="IJ1294" s="5"/>
      <c r="IK1294" s="5"/>
      <c r="IL1294" s="5"/>
      <c r="IM1294" s="5"/>
      <c r="IN1294" s="5"/>
      <c r="IO1294" s="5"/>
      <c r="IP1294" s="5"/>
      <c r="IQ1294" s="5"/>
      <c r="IR1294" s="5"/>
      <c r="IS1294" s="5"/>
      <c r="IT1294" s="5"/>
      <c r="IU1294" s="5"/>
      <c r="IV1294" s="5"/>
    </row>
    <row r="1295" spans="1:256" s="210" customFormat="1">
      <c r="A1295" s="122"/>
      <c r="B1295" s="116"/>
      <c r="C1295" s="117"/>
      <c r="D1295" s="118"/>
      <c r="E1295" s="119"/>
      <c r="F1295" s="120"/>
      <c r="G1295" s="121"/>
      <c r="H1295" s="6"/>
      <c r="I1295" s="40"/>
      <c r="J1295" s="41"/>
      <c r="K1295" s="42"/>
      <c r="L1295" s="38"/>
      <c r="N1295" s="39"/>
      <c r="O1295" s="39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5"/>
      <c r="BG1295" s="5"/>
      <c r="BH1295" s="5"/>
      <c r="BI1295" s="5"/>
      <c r="BJ1295" s="5"/>
      <c r="BK1295" s="5"/>
      <c r="BL1295" s="5"/>
      <c r="BM1295" s="5"/>
      <c r="BN1295" s="5"/>
      <c r="BO1295" s="5"/>
      <c r="BP1295" s="5"/>
      <c r="BQ1295" s="5"/>
      <c r="BR1295" s="5"/>
      <c r="BS1295" s="5"/>
      <c r="BT1295" s="5"/>
      <c r="BU1295" s="5"/>
      <c r="BV1295" s="5"/>
      <c r="BW1295" s="5"/>
      <c r="BX1295" s="5"/>
      <c r="BY1295" s="5"/>
      <c r="BZ1295" s="5"/>
      <c r="CA1295" s="5"/>
      <c r="CB1295" s="5"/>
      <c r="CC1295" s="5"/>
      <c r="CD1295" s="5"/>
      <c r="CE1295" s="5"/>
      <c r="CF1295" s="5"/>
      <c r="CG1295" s="5"/>
      <c r="CH1295" s="5"/>
      <c r="CI1295" s="5"/>
      <c r="CJ1295" s="5"/>
      <c r="CK1295" s="5"/>
      <c r="CL1295" s="5"/>
      <c r="CM1295" s="5"/>
      <c r="CN1295" s="5"/>
      <c r="CO1295" s="5"/>
      <c r="CP1295" s="5"/>
      <c r="CQ1295" s="5"/>
      <c r="CR1295" s="5"/>
      <c r="CS1295" s="5"/>
      <c r="CT1295" s="5"/>
      <c r="CU1295" s="5"/>
      <c r="CV1295" s="5"/>
      <c r="CW1295" s="5"/>
      <c r="CX1295" s="5"/>
      <c r="CY1295" s="5"/>
      <c r="CZ1295" s="5"/>
      <c r="DA1295" s="5"/>
      <c r="DB1295" s="5"/>
      <c r="DC1295" s="5"/>
      <c r="DD1295" s="5"/>
      <c r="DE1295" s="5"/>
      <c r="DF1295" s="5"/>
      <c r="DG1295" s="5"/>
      <c r="DH1295" s="5"/>
      <c r="DI1295" s="5"/>
      <c r="DJ1295" s="5"/>
      <c r="DK1295" s="5"/>
      <c r="DL1295" s="5"/>
      <c r="DM1295" s="5"/>
      <c r="DN1295" s="5"/>
      <c r="DO1295" s="5"/>
      <c r="DP1295" s="5"/>
      <c r="DQ1295" s="5"/>
      <c r="DR1295" s="5"/>
      <c r="DS1295" s="5"/>
      <c r="DT1295" s="5"/>
      <c r="DU1295" s="5"/>
      <c r="DV1295" s="5"/>
      <c r="DW1295" s="5"/>
      <c r="DX1295" s="5"/>
      <c r="DY1295" s="5"/>
      <c r="DZ1295" s="5"/>
      <c r="EA1295" s="5"/>
      <c r="EB1295" s="5"/>
      <c r="EC1295" s="5"/>
      <c r="ED1295" s="5"/>
      <c r="EE1295" s="5"/>
      <c r="EF1295" s="5"/>
      <c r="EG1295" s="5"/>
      <c r="EH1295" s="5"/>
      <c r="EI1295" s="5"/>
      <c r="EJ1295" s="5"/>
      <c r="EK1295" s="5"/>
      <c r="EL1295" s="5"/>
      <c r="EM1295" s="5"/>
      <c r="EN1295" s="5"/>
      <c r="EO1295" s="5"/>
      <c r="EP1295" s="5"/>
      <c r="EQ1295" s="5"/>
      <c r="ER1295" s="5"/>
      <c r="ES1295" s="5"/>
      <c r="ET1295" s="5"/>
      <c r="EU1295" s="5"/>
      <c r="EV1295" s="5"/>
      <c r="EW1295" s="5"/>
      <c r="EX1295" s="5"/>
      <c r="EY1295" s="5"/>
      <c r="EZ1295" s="5"/>
      <c r="FA1295" s="5"/>
      <c r="FB1295" s="5"/>
      <c r="FC1295" s="5"/>
      <c r="FD1295" s="5"/>
      <c r="FE1295" s="5"/>
      <c r="FF1295" s="5"/>
      <c r="FG1295" s="5"/>
      <c r="FH1295" s="5"/>
      <c r="FI1295" s="5"/>
      <c r="FJ1295" s="5"/>
      <c r="FK1295" s="5"/>
      <c r="FL1295" s="5"/>
      <c r="FM1295" s="5"/>
      <c r="FN1295" s="5"/>
      <c r="FO1295" s="5"/>
      <c r="FP1295" s="5"/>
      <c r="FQ1295" s="5"/>
      <c r="FR1295" s="5"/>
      <c r="FS1295" s="5"/>
      <c r="FT1295" s="5"/>
      <c r="FU1295" s="5"/>
      <c r="FV1295" s="5"/>
      <c r="FW1295" s="5"/>
      <c r="FX1295" s="5"/>
      <c r="FY1295" s="5"/>
      <c r="FZ1295" s="5"/>
      <c r="GA1295" s="5"/>
      <c r="GB1295" s="5"/>
      <c r="GC1295" s="5"/>
      <c r="GD1295" s="5"/>
      <c r="GE1295" s="5"/>
      <c r="GF1295" s="5"/>
      <c r="GG1295" s="5"/>
      <c r="GH1295" s="5"/>
      <c r="GI1295" s="5"/>
      <c r="GJ1295" s="5"/>
      <c r="GK1295" s="5"/>
      <c r="GL1295" s="5"/>
      <c r="GM1295" s="5"/>
      <c r="GN1295" s="5"/>
      <c r="GO1295" s="5"/>
      <c r="GP1295" s="5"/>
      <c r="GQ1295" s="5"/>
      <c r="GR1295" s="5"/>
      <c r="GS1295" s="5"/>
      <c r="GT1295" s="5"/>
      <c r="GU1295" s="5"/>
      <c r="GV1295" s="5"/>
      <c r="GW1295" s="5"/>
      <c r="GX1295" s="5"/>
      <c r="GY1295" s="5"/>
      <c r="GZ1295" s="5"/>
      <c r="HA1295" s="5"/>
      <c r="HB1295" s="5"/>
      <c r="HC1295" s="5"/>
      <c r="HD1295" s="5"/>
      <c r="HE1295" s="5"/>
      <c r="HF1295" s="5"/>
      <c r="HG1295" s="5"/>
      <c r="HH1295" s="5"/>
      <c r="HI1295" s="5"/>
      <c r="HJ1295" s="5"/>
      <c r="HK1295" s="5"/>
      <c r="HL1295" s="5"/>
      <c r="HM1295" s="5"/>
      <c r="HN1295" s="5"/>
      <c r="HO1295" s="5"/>
      <c r="HP1295" s="5"/>
      <c r="HQ1295" s="5"/>
      <c r="HR1295" s="5"/>
      <c r="HS1295" s="5"/>
      <c r="HT1295" s="5"/>
      <c r="HU1295" s="5"/>
      <c r="HV1295" s="5"/>
      <c r="HW1295" s="5"/>
      <c r="HX1295" s="5"/>
      <c r="HY1295" s="5"/>
      <c r="HZ1295" s="5"/>
      <c r="IA1295" s="5"/>
      <c r="IB1295" s="5"/>
      <c r="IC1295" s="5"/>
      <c r="ID1295" s="5"/>
      <c r="IE1295" s="5"/>
      <c r="IF1295" s="5"/>
      <c r="IG1295" s="5"/>
      <c r="IH1295" s="5"/>
      <c r="II1295" s="5"/>
      <c r="IJ1295" s="5"/>
      <c r="IK1295" s="5"/>
      <c r="IL1295" s="5"/>
      <c r="IM1295" s="5"/>
      <c r="IN1295" s="5"/>
      <c r="IO1295" s="5"/>
      <c r="IP1295" s="5"/>
      <c r="IQ1295" s="5"/>
      <c r="IR1295" s="5"/>
      <c r="IS1295" s="5"/>
      <c r="IT1295" s="5"/>
      <c r="IU1295" s="5"/>
      <c r="IV1295" s="5"/>
    </row>
    <row r="1296" spans="1:256" s="210" customFormat="1">
      <c r="A1296" s="122"/>
      <c r="B1296" s="116"/>
      <c r="C1296" s="117"/>
      <c r="D1296" s="118"/>
      <c r="E1296" s="119"/>
      <c r="F1296" s="120"/>
      <c r="G1296" s="121"/>
      <c r="H1296" s="6"/>
      <c r="I1296" s="40"/>
      <c r="J1296" s="41"/>
      <c r="K1296" s="42"/>
      <c r="L1296" s="38"/>
      <c r="N1296" s="39"/>
      <c r="O1296" s="39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5"/>
      <c r="BG1296" s="5"/>
      <c r="BH1296" s="5"/>
      <c r="BI1296" s="5"/>
      <c r="BJ1296" s="5"/>
      <c r="BK1296" s="5"/>
      <c r="BL1296" s="5"/>
      <c r="BM1296" s="5"/>
      <c r="BN1296" s="5"/>
      <c r="BO1296" s="5"/>
      <c r="BP1296" s="5"/>
      <c r="BQ1296" s="5"/>
      <c r="BR1296" s="5"/>
      <c r="BS1296" s="5"/>
      <c r="BT1296" s="5"/>
      <c r="BU1296" s="5"/>
      <c r="BV1296" s="5"/>
      <c r="BW1296" s="5"/>
      <c r="BX1296" s="5"/>
      <c r="BY1296" s="5"/>
      <c r="BZ1296" s="5"/>
      <c r="CA1296" s="5"/>
      <c r="CB1296" s="5"/>
      <c r="CC1296" s="5"/>
      <c r="CD1296" s="5"/>
      <c r="CE1296" s="5"/>
      <c r="CF1296" s="5"/>
      <c r="CG1296" s="5"/>
      <c r="CH1296" s="5"/>
      <c r="CI1296" s="5"/>
      <c r="CJ1296" s="5"/>
      <c r="CK1296" s="5"/>
      <c r="CL1296" s="5"/>
      <c r="CM1296" s="5"/>
      <c r="CN1296" s="5"/>
      <c r="CO1296" s="5"/>
      <c r="CP1296" s="5"/>
      <c r="CQ1296" s="5"/>
      <c r="CR1296" s="5"/>
      <c r="CS1296" s="5"/>
      <c r="CT1296" s="5"/>
      <c r="CU1296" s="5"/>
      <c r="CV1296" s="5"/>
      <c r="CW1296" s="5"/>
      <c r="CX1296" s="5"/>
      <c r="CY1296" s="5"/>
      <c r="CZ1296" s="5"/>
      <c r="DA1296" s="5"/>
      <c r="DB1296" s="5"/>
      <c r="DC1296" s="5"/>
      <c r="DD1296" s="5"/>
      <c r="DE1296" s="5"/>
      <c r="DF1296" s="5"/>
      <c r="DG1296" s="5"/>
      <c r="DH1296" s="5"/>
      <c r="DI1296" s="5"/>
      <c r="DJ1296" s="5"/>
      <c r="DK1296" s="5"/>
      <c r="DL1296" s="5"/>
      <c r="DM1296" s="5"/>
      <c r="DN1296" s="5"/>
      <c r="DO1296" s="5"/>
      <c r="DP1296" s="5"/>
      <c r="DQ1296" s="5"/>
      <c r="DR1296" s="5"/>
      <c r="DS1296" s="5"/>
      <c r="DT1296" s="5"/>
      <c r="DU1296" s="5"/>
      <c r="DV1296" s="5"/>
      <c r="DW1296" s="5"/>
      <c r="DX1296" s="5"/>
      <c r="DY1296" s="5"/>
      <c r="DZ1296" s="5"/>
      <c r="EA1296" s="5"/>
      <c r="EB1296" s="5"/>
      <c r="EC1296" s="5"/>
      <c r="ED1296" s="5"/>
      <c r="EE1296" s="5"/>
      <c r="EF1296" s="5"/>
      <c r="EG1296" s="5"/>
      <c r="EH1296" s="5"/>
      <c r="EI1296" s="5"/>
      <c r="EJ1296" s="5"/>
      <c r="EK1296" s="5"/>
      <c r="EL1296" s="5"/>
      <c r="EM1296" s="5"/>
      <c r="EN1296" s="5"/>
      <c r="EO1296" s="5"/>
      <c r="EP1296" s="5"/>
      <c r="EQ1296" s="5"/>
      <c r="ER1296" s="5"/>
      <c r="ES1296" s="5"/>
      <c r="ET1296" s="5"/>
      <c r="EU1296" s="5"/>
      <c r="EV1296" s="5"/>
      <c r="EW1296" s="5"/>
      <c r="EX1296" s="5"/>
      <c r="EY1296" s="5"/>
      <c r="EZ1296" s="5"/>
      <c r="FA1296" s="5"/>
      <c r="FB1296" s="5"/>
      <c r="FC1296" s="5"/>
      <c r="FD1296" s="5"/>
      <c r="FE1296" s="5"/>
      <c r="FF1296" s="5"/>
      <c r="FG1296" s="5"/>
      <c r="FH1296" s="5"/>
      <c r="FI1296" s="5"/>
      <c r="FJ1296" s="5"/>
      <c r="FK1296" s="5"/>
      <c r="FL1296" s="5"/>
      <c r="FM1296" s="5"/>
      <c r="FN1296" s="5"/>
      <c r="FO1296" s="5"/>
      <c r="FP1296" s="5"/>
      <c r="FQ1296" s="5"/>
      <c r="FR1296" s="5"/>
      <c r="FS1296" s="5"/>
      <c r="FT1296" s="5"/>
      <c r="FU1296" s="5"/>
      <c r="FV1296" s="5"/>
      <c r="FW1296" s="5"/>
      <c r="FX1296" s="5"/>
      <c r="FY1296" s="5"/>
      <c r="FZ1296" s="5"/>
      <c r="GA1296" s="5"/>
      <c r="GB1296" s="5"/>
      <c r="GC1296" s="5"/>
      <c r="GD1296" s="5"/>
      <c r="GE1296" s="5"/>
      <c r="GF1296" s="5"/>
      <c r="GG1296" s="5"/>
      <c r="GH1296" s="5"/>
      <c r="GI1296" s="5"/>
      <c r="GJ1296" s="5"/>
      <c r="GK1296" s="5"/>
      <c r="GL1296" s="5"/>
      <c r="GM1296" s="5"/>
      <c r="GN1296" s="5"/>
      <c r="GO1296" s="5"/>
      <c r="GP1296" s="5"/>
      <c r="GQ1296" s="5"/>
      <c r="GR1296" s="5"/>
      <c r="GS1296" s="5"/>
      <c r="GT1296" s="5"/>
      <c r="GU1296" s="5"/>
      <c r="GV1296" s="5"/>
      <c r="GW1296" s="5"/>
      <c r="GX1296" s="5"/>
      <c r="GY1296" s="5"/>
      <c r="GZ1296" s="5"/>
      <c r="HA1296" s="5"/>
      <c r="HB1296" s="5"/>
      <c r="HC1296" s="5"/>
      <c r="HD1296" s="5"/>
      <c r="HE1296" s="5"/>
      <c r="HF1296" s="5"/>
      <c r="HG1296" s="5"/>
      <c r="HH1296" s="5"/>
      <c r="HI1296" s="5"/>
      <c r="HJ1296" s="5"/>
      <c r="HK1296" s="5"/>
      <c r="HL1296" s="5"/>
      <c r="HM1296" s="5"/>
      <c r="HN1296" s="5"/>
      <c r="HO1296" s="5"/>
      <c r="HP1296" s="5"/>
      <c r="HQ1296" s="5"/>
      <c r="HR1296" s="5"/>
      <c r="HS1296" s="5"/>
      <c r="HT1296" s="5"/>
      <c r="HU1296" s="5"/>
      <c r="HV1296" s="5"/>
      <c r="HW1296" s="5"/>
      <c r="HX1296" s="5"/>
      <c r="HY1296" s="5"/>
      <c r="HZ1296" s="5"/>
      <c r="IA1296" s="5"/>
      <c r="IB1296" s="5"/>
      <c r="IC1296" s="5"/>
      <c r="ID1296" s="5"/>
      <c r="IE1296" s="5"/>
      <c r="IF1296" s="5"/>
      <c r="IG1296" s="5"/>
      <c r="IH1296" s="5"/>
      <c r="II1296" s="5"/>
      <c r="IJ1296" s="5"/>
      <c r="IK1296" s="5"/>
      <c r="IL1296" s="5"/>
      <c r="IM1296" s="5"/>
      <c r="IN1296" s="5"/>
      <c r="IO1296" s="5"/>
      <c r="IP1296" s="5"/>
      <c r="IQ1296" s="5"/>
      <c r="IR1296" s="5"/>
      <c r="IS1296" s="5"/>
      <c r="IT1296" s="5"/>
      <c r="IU1296" s="5"/>
      <c r="IV1296" s="5"/>
    </row>
    <row r="1297" spans="1:256" s="210" customFormat="1">
      <c r="A1297" s="122"/>
      <c r="B1297" s="116"/>
      <c r="C1297" s="117"/>
      <c r="D1297" s="118"/>
      <c r="E1297" s="119"/>
      <c r="F1297" s="120"/>
      <c r="G1297" s="121"/>
      <c r="H1297" s="6"/>
      <c r="I1297" s="40"/>
      <c r="J1297" s="41"/>
      <c r="K1297" s="42"/>
      <c r="L1297" s="38"/>
      <c r="N1297" s="39"/>
      <c r="O1297" s="39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  <c r="BE1297" s="5"/>
      <c r="BF1297" s="5"/>
      <c r="BG1297" s="5"/>
      <c r="BH1297" s="5"/>
      <c r="BI1297" s="5"/>
      <c r="BJ1297" s="5"/>
      <c r="BK1297" s="5"/>
      <c r="BL1297" s="5"/>
      <c r="BM1297" s="5"/>
      <c r="BN1297" s="5"/>
      <c r="BO1297" s="5"/>
      <c r="BP1297" s="5"/>
      <c r="BQ1297" s="5"/>
      <c r="BR1297" s="5"/>
      <c r="BS1297" s="5"/>
      <c r="BT1297" s="5"/>
      <c r="BU1297" s="5"/>
      <c r="BV1297" s="5"/>
      <c r="BW1297" s="5"/>
      <c r="BX1297" s="5"/>
      <c r="BY1297" s="5"/>
      <c r="BZ1297" s="5"/>
      <c r="CA1297" s="5"/>
      <c r="CB1297" s="5"/>
      <c r="CC1297" s="5"/>
      <c r="CD1297" s="5"/>
      <c r="CE1297" s="5"/>
      <c r="CF1297" s="5"/>
      <c r="CG1297" s="5"/>
      <c r="CH1297" s="5"/>
      <c r="CI1297" s="5"/>
      <c r="CJ1297" s="5"/>
      <c r="CK1297" s="5"/>
      <c r="CL1297" s="5"/>
      <c r="CM1297" s="5"/>
      <c r="CN1297" s="5"/>
      <c r="CO1297" s="5"/>
      <c r="CP1297" s="5"/>
      <c r="CQ1297" s="5"/>
      <c r="CR1297" s="5"/>
      <c r="CS1297" s="5"/>
      <c r="CT1297" s="5"/>
      <c r="CU1297" s="5"/>
      <c r="CV1297" s="5"/>
      <c r="CW1297" s="5"/>
      <c r="CX1297" s="5"/>
      <c r="CY1297" s="5"/>
      <c r="CZ1297" s="5"/>
      <c r="DA1297" s="5"/>
      <c r="DB1297" s="5"/>
      <c r="DC1297" s="5"/>
      <c r="DD1297" s="5"/>
      <c r="DE1297" s="5"/>
      <c r="DF1297" s="5"/>
      <c r="DG1297" s="5"/>
      <c r="DH1297" s="5"/>
      <c r="DI1297" s="5"/>
      <c r="DJ1297" s="5"/>
      <c r="DK1297" s="5"/>
      <c r="DL1297" s="5"/>
      <c r="DM1297" s="5"/>
      <c r="DN1297" s="5"/>
      <c r="DO1297" s="5"/>
      <c r="DP1297" s="5"/>
      <c r="DQ1297" s="5"/>
      <c r="DR1297" s="5"/>
      <c r="DS1297" s="5"/>
      <c r="DT1297" s="5"/>
      <c r="DU1297" s="5"/>
      <c r="DV1297" s="5"/>
      <c r="DW1297" s="5"/>
      <c r="DX1297" s="5"/>
      <c r="DY1297" s="5"/>
      <c r="DZ1297" s="5"/>
      <c r="EA1297" s="5"/>
      <c r="EB1297" s="5"/>
      <c r="EC1297" s="5"/>
      <c r="ED1297" s="5"/>
      <c r="EE1297" s="5"/>
      <c r="EF1297" s="5"/>
      <c r="EG1297" s="5"/>
      <c r="EH1297" s="5"/>
      <c r="EI1297" s="5"/>
      <c r="EJ1297" s="5"/>
      <c r="EK1297" s="5"/>
      <c r="EL1297" s="5"/>
      <c r="EM1297" s="5"/>
      <c r="EN1297" s="5"/>
      <c r="EO1297" s="5"/>
      <c r="EP1297" s="5"/>
      <c r="EQ1297" s="5"/>
      <c r="ER1297" s="5"/>
      <c r="ES1297" s="5"/>
      <c r="ET1297" s="5"/>
      <c r="EU1297" s="5"/>
      <c r="EV1297" s="5"/>
      <c r="EW1297" s="5"/>
      <c r="EX1297" s="5"/>
      <c r="EY1297" s="5"/>
      <c r="EZ1297" s="5"/>
      <c r="FA1297" s="5"/>
      <c r="FB1297" s="5"/>
      <c r="FC1297" s="5"/>
      <c r="FD1297" s="5"/>
      <c r="FE1297" s="5"/>
      <c r="FF1297" s="5"/>
      <c r="FG1297" s="5"/>
      <c r="FH1297" s="5"/>
      <c r="FI1297" s="5"/>
      <c r="FJ1297" s="5"/>
      <c r="FK1297" s="5"/>
      <c r="FL1297" s="5"/>
      <c r="FM1297" s="5"/>
      <c r="FN1297" s="5"/>
      <c r="FO1297" s="5"/>
      <c r="FP1297" s="5"/>
      <c r="FQ1297" s="5"/>
      <c r="FR1297" s="5"/>
      <c r="FS1297" s="5"/>
      <c r="FT1297" s="5"/>
      <c r="FU1297" s="5"/>
      <c r="FV1297" s="5"/>
      <c r="FW1297" s="5"/>
      <c r="FX1297" s="5"/>
      <c r="FY1297" s="5"/>
      <c r="FZ1297" s="5"/>
      <c r="GA1297" s="5"/>
      <c r="GB1297" s="5"/>
      <c r="GC1297" s="5"/>
      <c r="GD1297" s="5"/>
      <c r="GE1297" s="5"/>
      <c r="GF1297" s="5"/>
      <c r="GG1297" s="5"/>
      <c r="GH1297" s="5"/>
      <c r="GI1297" s="5"/>
      <c r="GJ1297" s="5"/>
      <c r="GK1297" s="5"/>
      <c r="GL1297" s="5"/>
      <c r="GM1297" s="5"/>
      <c r="GN1297" s="5"/>
      <c r="GO1297" s="5"/>
      <c r="GP1297" s="5"/>
      <c r="GQ1297" s="5"/>
      <c r="GR1297" s="5"/>
      <c r="GS1297" s="5"/>
      <c r="GT1297" s="5"/>
      <c r="GU1297" s="5"/>
      <c r="GV1297" s="5"/>
      <c r="GW1297" s="5"/>
      <c r="GX1297" s="5"/>
      <c r="GY1297" s="5"/>
      <c r="GZ1297" s="5"/>
      <c r="HA1297" s="5"/>
      <c r="HB1297" s="5"/>
      <c r="HC1297" s="5"/>
      <c r="HD1297" s="5"/>
      <c r="HE1297" s="5"/>
      <c r="HF1297" s="5"/>
      <c r="HG1297" s="5"/>
      <c r="HH1297" s="5"/>
      <c r="HI1297" s="5"/>
      <c r="HJ1297" s="5"/>
      <c r="HK1297" s="5"/>
      <c r="HL1297" s="5"/>
      <c r="HM1297" s="5"/>
      <c r="HN1297" s="5"/>
      <c r="HO1297" s="5"/>
      <c r="HP1297" s="5"/>
      <c r="HQ1297" s="5"/>
      <c r="HR1297" s="5"/>
      <c r="HS1297" s="5"/>
      <c r="HT1297" s="5"/>
      <c r="HU1297" s="5"/>
      <c r="HV1297" s="5"/>
      <c r="HW1297" s="5"/>
      <c r="HX1297" s="5"/>
      <c r="HY1297" s="5"/>
      <c r="HZ1297" s="5"/>
      <c r="IA1297" s="5"/>
      <c r="IB1297" s="5"/>
      <c r="IC1297" s="5"/>
      <c r="ID1297" s="5"/>
      <c r="IE1297" s="5"/>
      <c r="IF1297" s="5"/>
      <c r="IG1297" s="5"/>
      <c r="IH1297" s="5"/>
      <c r="II1297" s="5"/>
      <c r="IJ1297" s="5"/>
      <c r="IK1297" s="5"/>
      <c r="IL1297" s="5"/>
      <c r="IM1297" s="5"/>
      <c r="IN1297" s="5"/>
      <c r="IO1297" s="5"/>
      <c r="IP1297" s="5"/>
      <c r="IQ1297" s="5"/>
      <c r="IR1297" s="5"/>
      <c r="IS1297" s="5"/>
      <c r="IT1297" s="5"/>
      <c r="IU1297" s="5"/>
      <c r="IV1297" s="5"/>
    </row>
    <row r="1299" spans="1:256" s="210" customFormat="1">
      <c r="A1299" s="122"/>
      <c r="B1299" s="116"/>
      <c r="C1299" s="117"/>
      <c r="D1299" s="118"/>
      <c r="E1299" s="119"/>
      <c r="F1299" s="120"/>
      <c r="G1299" s="121"/>
      <c r="H1299" s="6"/>
      <c r="I1299" s="40"/>
      <c r="J1299" s="41"/>
      <c r="K1299" s="42"/>
      <c r="L1299" s="38"/>
      <c r="N1299" s="39"/>
      <c r="O1299" s="39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5"/>
      <c r="BG1299" s="5"/>
      <c r="BH1299" s="5"/>
      <c r="BI1299" s="5"/>
      <c r="BJ1299" s="5"/>
      <c r="BK1299" s="5"/>
      <c r="BL1299" s="5"/>
      <c r="BM1299" s="5"/>
      <c r="BN1299" s="5"/>
      <c r="BO1299" s="5"/>
      <c r="BP1299" s="5"/>
      <c r="BQ1299" s="5"/>
      <c r="BR1299" s="5"/>
      <c r="BS1299" s="5"/>
      <c r="BT1299" s="5"/>
      <c r="BU1299" s="5"/>
      <c r="BV1299" s="5"/>
      <c r="BW1299" s="5"/>
      <c r="BX1299" s="5"/>
      <c r="BY1299" s="5"/>
      <c r="BZ1299" s="5"/>
      <c r="CA1299" s="5"/>
      <c r="CB1299" s="5"/>
      <c r="CC1299" s="5"/>
      <c r="CD1299" s="5"/>
      <c r="CE1299" s="5"/>
      <c r="CF1299" s="5"/>
      <c r="CG1299" s="5"/>
      <c r="CH1299" s="5"/>
      <c r="CI1299" s="5"/>
      <c r="CJ1299" s="5"/>
      <c r="CK1299" s="5"/>
      <c r="CL1299" s="5"/>
      <c r="CM1299" s="5"/>
      <c r="CN1299" s="5"/>
      <c r="CO1299" s="5"/>
      <c r="CP1299" s="5"/>
      <c r="CQ1299" s="5"/>
      <c r="CR1299" s="5"/>
      <c r="CS1299" s="5"/>
      <c r="CT1299" s="5"/>
      <c r="CU1299" s="5"/>
      <c r="CV1299" s="5"/>
      <c r="CW1299" s="5"/>
      <c r="CX1299" s="5"/>
      <c r="CY1299" s="5"/>
      <c r="CZ1299" s="5"/>
      <c r="DA1299" s="5"/>
      <c r="DB1299" s="5"/>
      <c r="DC1299" s="5"/>
      <c r="DD1299" s="5"/>
      <c r="DE1299" s="5"/>
      <c r="DF1299" s="5"/>
      <c r="DG1299" s="5"/>
      <c r="DH1299" s="5"/>
      <c r="DI1299" s="5"/>
      <c r="DJ1299" s="5"/>
      <c r="DK1299" s="5"/>
      <c r="DL1299" s="5"/>
      <c r="DM1299" s="5"/>
      <c r="DN1299" s="5"/>
      <c r="DO1299" s="5"/>
      <c r="DP1299" s="5"/>
      <c r="DQ1299" s="5"/>
      <c r="DR1299" s="5"/>
      <c r="DS1299" s="5"/>
      <c r="DT1299" s="5"/>
      <c r="DU1299" s="5"/>
      <c r="DV1299" s="5"/>
      <c r="DW1299" s="5"/>
      <c r="DX1299" s="5"/>
      <c r="DY1299" s="5"/>
      <c r="DZ1299" s="5"/>
      <c r="EA1299" s="5"/>
      <c r="EB1299" s="5"/>
      <c r="EC1299" s="5"/>
      <c r="ED1299" s="5"/>
      <c r="EE1299" s="5"/>
      <c r="EF1299" s="5"/>
      <c r="EG1299" s="5"/>
      <c r="EH1299" s="5"/>
      <c r="EI1299" s="5"/>
      <c r="EJ1299" s="5"/>
      <c r="EK1299" s="5"/>
      <c r="EL1299" s="5"/>
      <c r="EM1299" s="5"/>
      <c r="EN1299" s="5"/>
      <c r="EO1299" s="5"/>
      <c r="EP1299" s="5"/>
      <c r="EQ1299" s="5"/>
      <c r="ER1299" s="5"/>
      <c r="ES1299" s="5"/>
      <c r="ET1299" s="5"/>
      <c r="EU1299" s="5"/>
      <c r="EV1299" s="5"/>
      <c r="EW1299" s="5"/>
      <c r="EX1299" s="5"/>
      <c r="EY1299" s="5"/>
      <c r="EZ1299" s="5"/>
      <c r="FA1299" s="5"/>
      <c r="FB1299" s="5"/>
      <c r="FC1299" s="5"/>
      <c r="FD1299" s="5"/>
      <c r="FE1299" s="5"/>
      <c r="FF1299" s="5"/>
      <c r="FG1299" s="5"/>
      <c r="FH1299" s="5"/>
      <c r="FI1299" s="5"/>
      <c r="FJ1299" s="5"/>
      <c r="FK1299" s="5"/>
      <c r="FL1299" s="5"/>
      <c r="FM1299" s="5"/>
      <c r="FN1299" s="5"/>
      <c r="FO1299" s="5"/>
      <c r="FP1299" s="5"/>
      <c r="FQ1299" s="5"/>
      <c r="FR1299" s="5"/>
      <c r="FS1299" s="5"/>
      <c r="FT1299" s="5"/>
      <c r="FU1299" s="5"/>
      <c r="FV1299" s="5"/>
      <c r="FW1299" s="5"/>
      <c r="FX1299" s="5"/>
      <c r="FY1299" s="5"/>
      <c r="FZ1299" s="5"/>
      <c r="GA1299" s="5"/>
      <c r="GB1299" s="5"/>
      <c r="GC1299" s="5"/>
      <c r="GD1299" s="5"/>
      <c r="GE1299" s="5"/>
      <c r="GF1299" s="5"/>
      <c r="GG1299" s="5"/>
      <c r="GH1299" s="5"/>
      <c r="GI1299" s="5"/>
      <c r="GJ1299" s="5"/>
      <c r="GK1299" s="5"/>
      <c r="GL1299" s="5"/>
      <c r="GM1299" s="5"/>
      <c r="GN1299" s="5"/>
      <c r="GO1299" s="5"/>
      <c r="GP1299" s="5"/>
      <c r="GQ1299" s="5"/>
      <c r="GR1299" s="5"/>
      <c r="GS1299" s="5"/>
      <c r="GT1299" s="5"/>
      <c r="GU1299" s="5"/>
      <c r="GV1299" s="5"/>
      <c r="GW1299" s="5"/>
      <c r="GX1299" s="5"/>
      <c r="GY1299" s="5"/>
      <c r="GZ1299" s="5"/>
      <c r="HA1299" s="5"/>
      <c r="HB1299" s="5"/>
      <c r="HC1299" s="5"/>
      <c r="HD1299" s="5"/>
      <c r="HE1299" s="5"/>
      <c r="HF1299" s="5"/>
      <c r="HG1299" s="5"/>
      <c r="HH1299" s="5"/>
      <c r="HI1299" s="5"/>
      <c r="HJ1299" s="5"/>
      <c r="HK1299" s="5"/>
      <c r="HL1299" s="5"/>
      <c r="HM1299" s="5"/>
      <c r="HN1299" s="5"/>
      <c r="HO1299" s="5"/>
      <c r="HP1299" s="5"/>
      <c r="HQ1299" s="5"/>
      <c r="HR1299" s="5"/>
      <c r="HS1299" s="5"/>
      <c r="HT1299" s="5"/>
      <c r="HU1299" s="5"/>
      <c r="HV1299" s="5"/>
      <c r="HW1299" s="5"/>
      <c r="HX1299" s="5"/>
      <c r="HY1299" s="5"/>
      <c r="HZ1299" s="5"/>
      <c r="IA1299" s="5"/>
      <c r="IB1299" s="5"/>
      <c r="IC1299" s="5"/>
      <c r="ID1299" s="5"/>
      <c r="IE1299" s="5"/>
      <c r="IF1299" s="5"/>
      <c r="IG1299" s="5"/>
      <c r="IH1299" s="5"/>
      <c r="II1299" s="5"/>
      <c r="IJ1299" s="5"/>
      <c r="IK1299" s="5"/>
      <c r="IL1299" s="5"/>
      <c r="IM1299" s="5"/>
      <c r="IN1299" s="5"/>
      <c r="IO1299" s="5"/>
      <c r="IP1299" s="5"/>
      <c r="IQ1299" s="5"/>
      <c r="IR1299" s="5"/>
      <c r="IS1299" s="5"/>
      <c r="IT1299" s="5"/>
      <c r="IU1299" s="5"/>
      <c r="IV1299" s="5"/>
    </row>
    <row r="1301" spans="1:256" s="210" customFormat="1">
      <c r="A1301" s="122"/>
      <c r="B1301" s="116"/>
      <c r="C1301" s="117"/>
      <c r="D1301" s="118"/>
      <c r="E1301" s="119"/>
      <c r="F1301" s="120"/>
      <c r="G1301" s="121"/>
      <c r="H1301" s="6"/>
      <c r="I1301" s="40"/>
      <c r="J1301" s="41"/>
      <c r="K1301" s="42"/>
      <c r="L1301" s="38"/>
      <c r="N1301" s="39"/>
      <c r="O1301" s="39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5"/>
      <c r="BG1301" s="5"/>
      <c r="BH1301" s="5"/>
      <c r="BI1301" s="5"/>
      <c r="BJ1301" s="5"/>
      <c r="BK1301" s="5"/>
      <c r="BL1301" s="5"/>
      <c r="BM1301" s="5"/>
      <c r="BN1301" s="5"/>
      <c r="BO1301" s="5"/>
      <c r="BP1301" s="5"/>
      <c r="BQ1301" s="5"/>
      <c r="BR1301" s="5"/>
      <c r="BS1301" s="5"/>
      <c r="BT1301" s="5"/>
      <c r="BU1301" s="5"/>
      <c r="BV1301" s="5"/>
      <c r="BW1301" s="5"/>
      <c r="BX1301" s="5"/>
      <c r="BY1301" s="5"/>
      <c r="BZ1301" s="5"/>
      <c r="CA1301" s="5"/>
      <c r="CB1301" s="5"/>
      <c r="CC1301" s="5"/>
      <c r="CD1301" s="5"/>
      <c r="CE1301" s="5"/>
      <c r="CF1301" s="5"/>
      <c r="CG1301" s="5"/>
      <c r="CH1301" s="5"/>
      <c r="CI1301" s="5"/>
      <c r="CJ1301" s="5"/>
      <c r="CK1301" s="5"/>
      <c r="CL1301" s="5"/>
      <c r="CM1301" s="5"/>
      <c r="CN1301" s="5"/>
      <c r="CO1301" s="5"/>
      <c r="CP1301" s="5"/>
      <c r="CQ1301" s="5"/>
      <c r="CR1301" s="5"/>
      <c r="CS1301" s="5"/>
      <c r="CT1301" s="5"/>
      <c r="CU1301" s="5"/>
      <c r="CV1301" s="5"/>
      <c r="CW1301" s="5"/>
      <c r="CX1301" s="5"/>
      <c r="CY1301" s="5"/>
      <c r="CZ1301" s="5"/>
      <c r="DA1301" s="5"/>
      <c r="DB1301" s="5"/>
      <c r="DC1301" s="5"/>
      <c r="DD1301" s="5"/>
      <c r="DE1301" s="5"/>
      <c r="DF1301" s="5"/>
      <c r="DG1301" s="5"/>
      <c r="DH1301" s="5"/>
      <c r="DI1301" s="5"/>
      <c r="DJ1301" s="5"/>
      <c r="DK1301" s="5"/>
      <c r="DL1301" s="5"/>
      <c r="DM1301" s="5"/>
      <c r="DN1301" s="5"/>
      <c r="DO1301" s="5"/>
      <c r="DP1301" s="5"/>
      <c r="DQ1301" s="5"/>
      <c r="DR1301" s="5"/>
      <c r="DS1301" s="5"/>
      <c r="DT1301" s="5"/>
      <c r="DU1301" s="5"/>
      <c r="DV1301" s="5"/>
      <c r="DW1301" s="5"/>
      <c r="DX1301" s="5"/>
      <c r="DY1301" s="5"/>
      <c r="DZ1301" s="5"/>
      <c r="EA1301" s="5"/>
      <c r="EB1301" s="5"/>
      <c r="EC1301" s="5"/>
      <c r="ED1301" s="5"/>
      <c r="EE1301" s="5"/>
      <c r="EF1301" s="5"/>
      <c r="EG1301" s="5"/>
      <c r="EH1301" s="5"/>
      <c r="EI1301" s="5"/>
      <c r="EJ1301" s="5"/>
      <c r="EK1301" s="5"/>
      <c r="EL1301" s="5"/>
      <c r="EM1301" s="5"/>
      <c r="EN1301" s="5"/>
      <c r="EO1301" s="5"/>
      <c r="EP1301" s="5"/>
      <c r="EQ1301" s="5"/>
      <c r="ER1301" s="5"/>
      <c r="ES1301" s="5"/>
      <c r="ET1301" s="5"/>
      <c r="EU1301" s="5"/>
      <c r="EV1301" s="5"/>
      <c r="EW1301" s="5"/>
      <c r="EX1301" s="5"/>
      <c r="EY1301" s="5"/>
      <c r="EZ1301" s="5"/>
      <c r="FA1301" s="5"/>
      <c r="FB1301" s="5"/>
      <c r="FC1301" s="5"/>
      <c r="FD1301" s="5"/>
      <c r="FE1301" s="5"/>
      <c r="FF1301" s="5"/>
      <c r="FG1301" s="5"/>
      <c r="FH1301" s="5"/>
      <c r="FI1301" s="5"/>
      <c r="FJ1301" s="5"/>
      <c r="FK1301" s="5"/>
      <c r="FL1301" s="5"/>
      <c r="FM1301" s="5"/>
      <c r="FN1301" s="5"/>
      <c r="FO1301" s="5"/>
      <c r="FP1301" s="5"/>
      <c r="FQ1301" s="5"/>
      <c r="FR1301" s="5"/>
      <c r="FS1301" s="5"/>
      <c r="FT1301" s="5"/>
      <c r="FU1301" s="5"/>
      <c r="FV1301" s="5"/>
      <c r="FW1301" s="5"/>
      <c r="FX1301" s="5"/>
      <c r="FY1301" s="5"/>
      <c r="FZ1301" s="5"/>
      <c r="GA1301" s="5"/>
      <c r="GB1301" s="5"/>
      <c r="GC1301" s="5"/>
      <c r="GD1301" s="5"/>
      <c r="GE1301" s="5"/>
      <c r="GF1301" s="5"/>
      <c r="GG1301" s="5"/>
      <c r="GH1301" s="5"/>
      <c r="GI1301" s="5"/>
      <c r="GJ1301" s="5"/>
      <c r="GK1301" s="5"/>
      <c r="GL1301" s="5"/>
      <c r="GM1301" s="5"/>
      <c r="GN1301" s="5"/>
      <c r="GO1301" s="5"/>
      <c r="GP1301" s="5"/>
      <c r="GQ1301" s="5"/>
      <c r="GR1301" s="5"/>
      <c r="GS1301" s="5"/>
      <c r="GT1301" s="5"/>
      <c r="GU1301" s="5"/>
      <c r="GV1301" s="5"/>
      <c r="GW1301" s="5"/>
      <c r="GX1301" s="5"/>
      <c r="GY1301" s="5"/>
      <c r="GZ1301" s="5"/>
      <c r="HA1301" s="5"/>
      <c r="HB1301" s="5"/>
      <c r="HC1301" s="5"/>
      <c r="HD1301" s="5"/>
      <c r="HE1301" s="5"/>
      <c r="HF1301" s="5"/>
      <c r="HG1301" s="5"/>
      <c r="HH1301" s="5"/>
      <c r="HI1301" s="5"/>
      <c r="HJ1301" s="5"/>
      <c r="HK1301" s="5"/>
      <c r="HL1301" s="5"/>
      <c r="HM1301" s="5"/>
      <c r="HN1301" s="5"/>
      <c r="HO1301" s="5"/>
      <c r="HP1301" s="5"/>
      <c r="HQ1301" s="5"/>
      <c r="HR1301" s="5"/>
      <c r="HS1301" s="5"/>
      <c r="HT1301" s="5"/>
      <c r="HU1301" s="5"/>
      <c r="HV1301" s="5"/>
      <c r="HW1301" s="5"/>
      <c r="HX1301" s="5"/>
      <c r="HY1301" s="5"/>
      <c r="HZ1301" s="5"/>
      <c r="IA1301" s="5"/>
      <c r="IB1301" s="5"/>
      <c r="IC1301" s="5"/>
      <c r="ID1301" s="5"/>
      <c r="IE1301" s="5"/>
      <c r="IF1301" s="5"/>
      <c r="IG1301" s="5"/>
      <c r="IH1301" s="5"/>
      <c r="II1301" s="5"/>
      <c r="IJ1301" s="5"/>
      <c r="IK1301" s="5"/>
      <c r="IL1301" s="5"/>
      <c r="IM1301" s="5"/>
      <c r="IN1301" s="5"/>
      <c r="IO1301" s="5"/>
      <c r="IP1301" s="5"/>
      <c r="IQ1301" s="5"/>
      <c r="IR1301" s="5"/>
      <c r="IS1301" s="5"/>
      <c r="IT1301" s="5"/>
      <c r="IU1301" s="5"/>
      <c r="IV1301" s="5"/>
    </row>
    <row r="1303" spans="1:256" s="210" customFormat="1">
      <c r="A1303" s="122"/>
      <c r="B1303" s="116"/>
      <c r="C1303" s="117"/>
      <c r="D1303" s="118"/>
      <c r="E1303" s="119"/>
      <c r="F1303" s="120"/>
      <c r="G1303" s="121"/>
      <c r="H1303" s="6"/>
      <c r="I1303" s="40"/>
      <c r="J1303" s="41"/>
      <c r="K1303" s="42"/>
      <c r="L1303" s="38"/>
      <c r="N1303" s="39"/>
      <c r="O1303" s="39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/>
      <c r="BI1303" s="5"/>
      <c r="BJ1303" s="5"/>
      <c r="BK1303" s="5"/>
      <c r="BL1303" s="5"/>
      <c r="BM1303" s="5"/>
      <c r="BN1303" s="5"/>
      <c r="BO1303" s="5"/>
      <c r="BP1303" s="5"/>
      <c r="BQ1303" s="5"/>
      <c r="BR1303" s="5"/>
      <c r="BS1303" s="5"/>
      <c r="BT1303" s="5"/>
      <c r="BU1303" s="5"/>
      <c r="BV1303" s="5"/>
      <c r="BW1303" s="5"/>
      <c r="BX1303" s="5"/>
      <c r="BY1303" s="5"/>
      <c r="BZ1303" s="5"/>
      <c r="CA1303" s="5"/>
      <c r="CB1303" s="5"/>
      <c r="CC1303" s="5"/>
      <c r="CD1303" s="5"/>
      <c r="CE1303" s="5"/>
      <c r="CF1303" s="5"/>
      <c r="CG1303" s="5"/>
      <c r="CH1303" s="5"/>
      <c r="CI1303" s="5"/>
      <c r="CJ1303" s="5"/>
      <c r="CK1303" s="5"/>
      <c r="CL1303" s="5"/>
      <c r="CM1303" s="5"/>
      <c r="CN1303" s="5"/>
      <c r="CO1303" s="5"/>
      <c r="CP1303" s="5"/>
      <c r="CQ1303" s="5"/>
      <c r="CR1303" s="5"/>
      <c r="CS1303" s="5"/>
      <c r="CT1303" s="5"/>
      <c r="CU1303" s="5"/>
      <c r="CV1303" s="5"/>
      <c r="CW1303" s="5"/>
      <c r="CX1303" s="5"/>
      <c r="CY1303" s="5"/>
      <c r="CZ1303" s="5"/>
      <c r="DA1303" s="5"/>
      <c r="DB1303" s="5"/>
      <c r="DC1303" s="5"/>
      <c r="DD1303" s="5"/>
      <c r="DE1303" s="5"/>
      <c r="DF1303" s="5"/>
      <c r="DG1303" s="5"/>
      <c r="DH1303" s="5"/>
      <c r="DI1303" s="5"/>
      <c r="DJ1303" s="5"/>
      <c r="DK1303" s="5"/>
      <c r="DL1303" s="5"/>
      <c r="DM1303" s="5"/>
      <c r="DN1303" s="5"/>
      <c r="DO1303" s="5"/>
      <c r="DP1303" s="5"/>
      <c r="DQ1303" s="5"/>
      <c r="DR1303" s="5"/>
      <c r="DS1303" s="5"/>
      <c r="DT1303" s="5"/>
      <c r="DU1303" s="5"/>
      <c r="DV1303" s="5"/>
      <c r="DW1303" s="5"/>
      <c r="DX1303" s="5"/>
      <c r="DY1303" s="5"/>
      <c r="DZ1303" s="5"/>
      <c r="EA1303" s="5"/>
      <c r="EB1303" s="5"/>
      <c r="EC1303" s="5"/>
      <c r="ED1303" s="5"/>
      <c r="EE1303" s="5"/>
      <c r="EF1303" s="5"/>
      <c r="EG1303" s="5"/>
      <c r="EH1303" s="5"/>
      <c r="EI1303" s="5"/>
      <c r="EJ1303" s="5"/>
      <c r="EK1303" s="5"/>
      <c r="EL1303" s="5"/>
      <c r="EM1303" s="5"/>
      <c r="EN1303" s="5"/>
      <c r="EO1303" s="5"/>
      <c r="EP1303" s="5"/>
      <c r="EQ1303" s="5"/>
      <c r="ER1303" s="5"/>
      <c r="ES1303" s="5"/>
      <c r="ET1303" s="5"/>
      <c r="EU1303" s="5"/>
      <c r="EV1303" s="5"/>
      <c r="EW1303" s="5"/>
      <c r="EX1303" s="5"/>
      <c r="EY1303" s="5"/>
      <c r="EZ1303" s="5"/>
      <c r="FA1303" s="5"/>
      <c r="FB1303" s="5"/>
      <c r="FC1303" s="5"/>
      <c r="FD1303" s="5"/>
      <c r="FE1303" s="5"/>
      <c r="FF1303" s="5"/>
      <c r="FG1303" s="5"/>
      <c r="FH1303" s="5"/>
      <c r="FI1303" s="5"/>
      <c r="FJ1303" s="5"/>
      <c r="FK1303" s="5"/>
      <c r="FL1303" s="5"/>
      <c r="FM1303" s="5"/>
      <c r="FN1303" s="5"/>
      <c r="FO1303" s="5"/>
      <c r="FP1303" s="5"/>
      <c r="FQ1303" s="5"/>
      <c r="FR1303" s="5"/>
      <c r="FS1303" s="5"/>
      <c r="FT1303" s="5"/>
      <c r="FU1303" s="5"/>
      <c r="FV1303" s="5"/>
      <c r="FW1303" s="5"/>
      <c r="FX1303" s="5"/>
      <c r="FY1303" s="5"/>
      <c r="FZ1303" s="5"/>
      <c r="GA1303" s="5"/>
      <c r="GB1303" s="5"/>
      <c r="GC1303" s="5"/>
      <c r="GD1303" s="5"/>
      <c r="GE1303" s="5"/>
      <c r="GF1303" s="5"/>
      <c r="GG1303" s="5"/>
      <c r="GH1303" s="5"/>
      <c r="GI1303" s="5"/>
      <c r="GJ1303" s="5"/>
      <c r="GK1303" s="5"/>
      <c r="GL1303" s="5"/>
      <c r="GM1303" s="5"/>
      <c r="GN1303" s="5"/>
      <c r="GO1303" s="5"/>
      <c r="GP1303" s="5"/>
      <c r="GQ1303" s="5"/>
      <c r="GR1303" s="5"/>
      <c r="GS1303" s="5"/>
      <c r="GT1303" s="5"/>
      <c r="GU1303" s="5"/>
      <c r="GV1303" s="5"/>
      <c r="GW1303" s="5"/>
      <c r="GX1303" s="5"/>
      <c r="GY1303" s="5"/>
      <c r="GZ1303" s="5"/>
      <c r="HA1303" s="5"/>
      <c r="HB1303" s="5"/>
      <c r="HC1303" s="5"/>
      <c r="HD1303" s="5"/>
      <c r="HE1303" s="5"/>
      <c r="HF1303" s="5"/>
      <c r="HG1303" s="5"/>
      <c r="HH1303" s="5"/>
      <c r="HI1303" s="5"/>
      <c r="HJ1303" s="5"/>
      <c r="HK1303" s="5"/>
      <c r="HL1303" s="5"/>
      <c r="HM1303" s="5"/>
      <c r="HN1303" s="5"/>
      <c r="HO1303" s="5"/>
      <c r="HP1303" s="5"/>
      <c r="HQ1303" s="5"/>
      <c r="HR1303" s="5"/>
      <c r="HS1303" s="5"/>
      <c r="HT1303" s="5"/>
      <c r="HU1303" s="5"/>
      <c r="HV1303" s="5"/>
      <c r="HW1303" s="5"/>
      <c r="HX1303" s="5"/>
      <c r="HY1303" s="5"/>
      <c r="HZ1303" s="5"/>
      <c r="IA1303" s="5"/>
      <c r="IB1303" s="5"/>
      <c r="IC1303" s="5"/>
      <c r="ID1303" s="5"/>
      <c r="IE1303" s="5"/>
      <c r="IF1303" s="5"/>
      <c r="IG1303" s="5"/>
      <c r="IH1303" s="5"/>
      <c r="II1303" s="5"/>
      <c r="IJ1303" s="5"/>
      <c r="IK1303" s="5"/>
      <c r="IL1303" s="5"/>
      <c r="IM1303" s="5"/>
      <c r="IN1303" s="5"/>
      <c r="IO1303" s="5"/>
      <c r="IP1303" s="5"/>
      <c r="IQ1303" s="5"/>
      <c r="IR1303" s="5"/>
      <c r="IS1303" s="5"/>
      <c r="IT1303" s="5"/>
      <c r="IU1303" s="5"/>
      <c r="IV1303" s="5"/>
    </row>
    <row r="1305" spans="1:256" s="210" customFormat="1">
      <c r="A1305" s="122"/>
      <c r="B1305" s="116"/>
      <c r="C1305" s="117"/>
      <c r="D1305" s="118"/>
      <c r="E1305" s="119"/>
      <c r="F1305" s="120"/>
      <c r="G1305" s="121"/>
      <c r="H1305" s="6"/>
      <c r="I1305" s="40"/>
      <c r="J1305" s="41"/>
      <c r="K1305" s="42"/>
      <c r="L1305" s="38"/>
      <c r="N1305" s="39"/>
      <c r="O1305" s="39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  <c r="BG1305" s="5"/>
      <c r="BH1305" s="5"/>
      <c r="BI1305" s="5"/>
      <c r="BJ1305" s="5"/>
      <c r="BK1305" s="5"/>
      <c r="BL1305" s="5"/>
      <c r="BM1305" s="5"/>
      <c r="BN1305" s="5"/>
      <c r="BO1305" s="5"/>
      <c r="BP1305" s="5"/>
      <c r="BQ1305" s="5"/>
      <c r="BR1305" s="5"/>
      <c r="BS1305" s="5"/>
      <c r="BT1305" s="5"/>
      <c r="BU1305" s="5"/>
      <c r="BV1305" s="5"/>
      <c r="BW1305" s="5"/>
      <c r="BX1305" s="5"/>
      <c r="BY1305" s="5"/>
      <c r="BZ1305" s="5"/>
      <c r="CA1305" s="5"/>
      <c r="CB1305" s="5"/>
      <c r="CC1305" s="5"/>
      <c r="CD1305" s="5"/>
      <c r="CE1305" s="5"/>
      <c r="CF1305" s="5"/>
      <c r="CG1305" s="5"/>
      <c r="CH1305" s="5"/>
      <c r="CI1305" s="5"/>
      <c r="CJ1305" s="5"/>
      <c r="CK1305" s="5"/>
      <c r="CL1305" s="5"/>
      <c r="CM1305" s="5"/>
      <c r="CN1305" s="5"/>
      <c r="CO1305" s="5"/>
      <c r="CP1305" s="5"/>
      <c r="CQ1305" s="5"/>
      <c r="CR1305" s="5"/>
      <c r="CS1305" s="5"/>
      <c r="CT1305" s="5"/>
      <c r="CU1305" s="5"/>
      <c r="CV1305" s="5"/>
      <c r="CW1305" s="5"/>
      <c r="CX1305" s="5"/>
      <c r="CY1305" s="5"/>
      <c r="CZ1305" s="5"/>
      <c r="DA1305" s="5"/>
      <c r="DB1305" s="5"/>
      <c r="DC1305" s="5"/>
      <c r="DD1305" s="5"/>
      <c r="DE1305" s="5"/>
      <c r="DF1305" s="5"/>
      <c r="DG1305" s="5"/>
      <c r="DH1305" s="5"/>
      <c r="DI1305" s="5"/>
      <c r="DJ1305" s="5"/>
      <c r="DK1305" s="5"/>
      <c r="DL1305" s="5"/>
      <c r="DM1305" s="5"/>
      <c r="DN1305" s="5"/>
      <c r="DO1305" s="5"/>
      <c r="DP1305" s="5"/>
      <c r="DQ1305" s="5"/>
      <c r="DR1305" s="5"/>
      <c r="DS1305" s="5"/>
      <c r="DT1305" s="5"/>
      <c r="DU1305" s="5"/>
      <c r="DV1305" s="5"/>
      <c r="DW1305" s="5"/>
      <c r="DX1305" s="5"/>
      <c r="DY1305" s="5"/>
      <c r="DZ1305" s="5"/>
      <c r="EA1305" s="5"/>
      <c r="EB1305" s="5"/>
      <c r="EC1305" s="5"/>
      <c r="ED1305" s="5"/>
      <c r="EE1305" s="5"/>
      <c r="EF1305" s="5"/>
      <c r="EG1305" s="5"/>
      <c r="EH1305" s="5"/>
      <c r="EI1305" s="5"/>
      <c r="EJ1305" s="5"/>
      <c r="EK1305" s="5"/>
      <c r="EL1305" s="5"/>
      <c r="EM1305" s="5"/>
      <c r="EN1305" s="5"/>
      <c r="EO1305" s="5"/>
      <c r="EP1305" s="5"/>
      <c r="EQ1305" s="5"/>
      <c r="ER1305" s="5"/>
      <c r="ES1305" s="5"/>
      <c r="ET1305" s="5"/>
      <c r="EU1305" s="5"/>
      <c r="EV1305" s="5"/>
      <c r="EW1305" s="5"/>
      <c r="EX1305" s="5"/>
      <c r="EY1305" s="5"/>
      <c r="EZ1305" s="5"/>
      <c r="FA1305" s="5"/>
      <c r="FB1305" s="5"/>
      <c r="FC1305" s="5"/>
      <c r="FD1305" s="5"/>
      <c r="FE1305" s="5"/>
      <c r="FF1305" s="5"/>
      <c r="FG1305" s="5"/>
      <c r="FH1305" s="5"/>
      <c r="FI1305" s="5"/>
      <c r="FJ1305" s="5"/>
      <c r="FK1305" s="5"/>
      <c r="FL1305" s="5"/>
      <c r="FM1305" s="5"/>
      <c r="FN1305" s="5"/>
      <c r="FO1305" s="5"/>
      <c r="FP1305" s="5"/>
      <c r="FQ1305" s="5"/>
      <c r="FR1305" s="5"/>
      <c r="FS1305" s="5"/>
      <c r="FT1305" s="5"/>
      <c r="FU1305" s="5"/>
      <c r="FV1305" s="5"/>
      <c r="FW1305" s="5"/>
      <c r="FX1305" s="5"/>
      <c r="FY1305" s="5"/>
      <c r="FZ1305" s="5"/>
      <c r="GA1305" s="5"/>
      <c r="GB1305" s="5"/>
      <c r="GC1305" s="5"/>
      <c r="GD1305" s="5"/>
      <c r="GE1305" s="5"/>
      <c r="GF1305" s="5"/>
      <c r="GG1305" s="5"/>
      <c r="GH1305" s="5"/>
      <c r="GI1305" s="5"/>
      <c r="GJ1305" s="5"/>
      <c r="GK1305" s="5"/>
      <c r="GL1305" s="5"/>
      <c r="GM1305" s="5"/>
      <c r="GN1305" s="5"/>
      <c r="GO1305" s="5"/>
      <c r="GP1305" s="5"/>
      <c r="GQ1305" s="5"/>
      <c r="GR1305" s="5"/>
      <c r="GS1305" s="5"/>
      <c r="GT1305" s="5"/>
      <c r="GU1305" s="5"/>
      <c r="GV1305" s="5"/>
      <c r="GW1305" s="5"/>
      <c r="GX1305" s="5"/>
      <c r="GY1305" s="5"/>
      <c r="GZ1305" s="5"/>
      <c r="HA1305" s="5"/>
      <c r="HB1305" s="5"/>
      <c r="HC1305" s="5"/>
      <c r="HD1305" s="5"/>
      <c r="HE1305" s="5"/>
      <c r="HF1305" s="5"/>
      <c r="HG1305" s="5"/>
      <c r="HH1305" s="5"/>
      <c r="HI1305" s="5"/>
      <c r="HJ1305" s="5"/>
      <c r="HK1305" s="5"/>
      <c r="HL1305" s="5"/>
      <c r="HM1305" s="5"/>
      <c r="HN1305" s="5"/>
      <c r="HO1305" s="5"/>
      <c r="HP1305" s="5"/>
      <c r="HQ1305" s="5"/>
      <c r="HR1305" s="5"/>
      <c r="HS1305" s="5"/>
      <c r="HT1305" s="5"/>
      <c r="HU1305" s="5"/>
      <c r="HV1305" s="5"/>
      <c r="HW1305" s="5"/>
      <c r="HX1305" s="5"/>
      <c r="HY1305" s="5"/>
      <c r="HZ1305" s="5"/>
      <c r="IA1305" s="5"/>
      <c r="IB1305" s="5"/>
      <c r="IC1305" s="5"/>
      <c r="ID1305" s="5"/>
      <c r="IE1305" s="5"/>
      <c r="IF1305" s="5"/>
      <c r="IG1305" s="5"/>
      <c r="IH1305" s="5"/>
      <c r="II1305" s="5"/>
      <c r="IJ1305" s="5"/>
      <c r="IK1305" s="5"/>
      <c r="IL1305" s="5"/>
      <c r="IM1305" s="5"/>
      <c r="IN1305" s="5"/>
      <c r="IO1305" s="5"/>
      <c r="IP1305" s="5"/>
      <c r="IQ1305" s="5"/>
      <c r="IR1305" s="5"/>
      <c r="IS1305" s="5"/>
      <c r="IT1305" s="5"/>
      <c r="IU1305" s="5"/>
      <c r="IV1305" s="5"/>
    </row>
    <row r="1306" spans="1:256" s="210" customFormat="1">
      <c r="A1306" s="122"/>
      <c r="B1306" s="116"/>
      <c r="C1306" s="117"/>
      <c r="D1306" s="118"/>
      <c r="E1306" s="119"/>
      <c r="F1306" s="120"/>
      <c r="G1306" s="121"/>
      <c r="H1306" s="6"/>
      <c r="I1306" s="40"/>
      <c r="J1306" s="41"/>
      <c r="K1306" s="42"/>
      <c r="L1306" s="38"/>
      <c r="N1306" s="39"/>
      <c r="O1306" s="39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5"/>
      <c r="DW1306" s="5"/>
      <c r="DX1306" s="5"/>
      <c r="DY1306" s="5"/>
      <c r="DZ1306" s="5"/>
      <c r="EA1306" s="5"/>
      <c r="EB1306" s="5"/>
      <c r="EC1306" s="5"/>
      <c r="ED1306" s="5"/>
      <c r="EE1306" s="5"/>
      <c r="EF1306" s="5"/>
      <c r="EG1306" s="5"/>
      <c r="EH1306" s="5"/>
      <c r="EI1306" s="5"/>
      <c r="EJ1306" s="5"/>
      <c r="EK1306" s="5"/>
      <c r="EL1306" s="5"/>
      <c r="EM1306" s="5"/>
      <c r="EN1306" s="5"/>
      <c r="EO1306" s="5"/>
      <c r="EP1306" s="5"/>
      <c r="EQ1306" s="5"/>
      <c r="ER1306" s="5"/>
      <c r="ES1306" s="5"/>
      <c r="ET1306" s="5"/>
      <c r="EU1306" s="5"/>
      <c r="EV1306" s="5"/>
      <c r="EW1306" s="5"/>
      <c r="EX1306" s="5"/>
      <c r="EY1306" s="5"/>
      <c r="EZ1306" s="5"/>
      <c r="FA1306" s="5"/>
      <c r="FB1306" s="5"/>
      <c r="FC1306" s="5"/>
      <c r="FD1306" s="5"/>
      <c r="FE1306" s="5"/>
      <c r="FF1306" s="5"/>
      <c r="FG1306" s="5"/>
      <c r="FH1306" s="5"/>
      <c r="FI1306" s="5"/>
      <c r="FJ1306" s="5"/>
      <c r="FK1306" s="5"/>
      <c r="FL1306" s="5"/>
      <c r="FM1306" s="5"/>
      <c r="FN1306" s="5"/>
      <c r="FO1306" s="5"/>
      <c r="FP1306" s="5"/>
      <c r="FQ1306" s="5"/>
      <c r="FR1306" s="5"/>
      <c r="FS1306" s="5"/>
      <c r="FT1306" s="5"/>
      <c r="FU1306" s="5"/>
      <c r="FV1306" s="5"/>
      <c r="FW1306" s="5"/>
      <c r="FX1306" s="5"/>
      <c r="FY1306" s="5"/>
      <c r="FZ1306" s="5"/>
      <c r="GA1306" s="5"/>
      <c r="GB1306" s="5"/>
      <c r="GC1306" s="5"/>
      <c r="GD1306" s="5"/>
      <c r="GE1306" s="5"/>
      <c r="GF1306" s="5"/>
      <c r="GG1306" s="5"/>
      <c r="GH1306" s="5"/>
      <c r="GI1306" s="5"/>
      <c r="GJ1306" s="5"/>
      <c r="GK1306" s="5"/>
      <c r="GL1306" s="5"/>
      <c r="GM1306" s="5"/>
      <c r="GN1306" s="5"/>
      <c r="GO1306" s="5"/>
      <c r="GP1306" s="5"/>
      <c r="GQ1306" s="5"/>
      <c r="GR1306" s="5"/>
      <c r="GS1306" s="5"/>
      <c r="GT1306" s="5"/>
      <c r="GU1306" s="5"/>
      <c r="GV1306" s="5"/>
      <c r="GW1306" s="5"/>
      <c r="GX1306" s="5"/>
      <c r="GY1306" s="5"/>
      <c r="GZ1306" s="5"/>
      <c r="HA1306" s="5"/>
      <c r="HB1306" s="5"/>
      <c r="HC1306" s="5"/>
      <c r="HD1306" s="5"/>
      <c r="HE1306" s="5"/>
      <c r="HF1306" s="5"/>
      <c r="HG1306" s="5"/>
      <c r="HH1306" s="5"/>
      <c r="HI1306" s="5"/>
      <c r="HJ1306" s="5"/>
      <c r="HK1306" s="5"/>
      <c r="HL1306" s="5"/>
      <c r="HM1306" s="5"/>
      <c r="HN1306" s="5"/>
      <c r="HO1306" s="5"/>
      <c r="HP1306" s="5"/>
      <c r="HQ1306" s="5"/>
      <c r="HR1306" s="5"/>
      <c r="HS1306" s="5"/>
      <c r="HT1306" s="5"/>
      <c r="HU1306" s="5"/>
      <c r="HV1306" s="5"/>
      <c r="HW1306" s="5"/>
      <c r="HX1306" s="5"/>
      <c r="HY1306" s="5"/>
      <c r="HZ1306" s="5"/>
      <c r="IA1306" s="5"/>
      <c r="IB1306" s="5"/>
      <c r="IC1306" s="5"/>
      <c r="ID1306" s="5"/>
      <c r="IE1306" s="5"/>
      <c r="IF1306" s="5"/>
      <c r="IG1306" s="5"/>
      <c r="IH1306" s="5"/>
      <c r="II1306" s="5"/>
      <c r="IJ1306" s="5"/>
      <c r="IK1306" s="5"/>
      <c r="IL1306" s="5"/>
      <c r="IM1306" s="5"/>
      <c r="IN1306" s="5"/>
      <c r="IO1306" s="5"/>
      <c r="IP1306" s="5"/>
      <c r="IQ1306" s="5"/>
      <c r="IR1306" s="5"/>
      <c r="IS1306" s="5"/>
      <c r="IT1306" s="5"/>
      <c r="IU1306" s="5"/>
      <c r="IV1306" s="5"/>
    </row>
    <row r="1307" spans="1:256" s="210" customFormat="1">
      <c r="A1307" s="122"/>
      <c r="B1307" s="116"/>
      <c r="C1307" s="117"/>
      <c r="D1307" s="118"/>
      <c r="E1307" s="119"/>
      <c r="F1307" s="120"/>
      <c r="G1307" s="121"/>
      <c r="H1307" s="6"/>
      <c r="I1307" s="40"/>
      <c r="J1307" s="41"/>
      <c r="K1307" s="42"/>
      <c r="L1307" s="38"/>
      <c r="N1307" s="39"/>
      <c r="O1307" s="39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5"/>
      <c r="BG1307" s="5"/>
      <c r="BH1307" s="5"/>
      <c r="BI1307" s="5"/>
      <c r="BJ1307" s="5"/>
      <c r="BK1307" s="5"/>
      <c r="BL1307" s="5"/>
      <c r="BM1307" s="5"/>
      <c r="BN1307" s="5"/>
      <c r="BO1307" s="5"/>
      <c r="BP1307" s="5"/>
      <c r="BQ1307" s="5"/>
      <c r="BR1307" s="5"/>
      <c r="BS1307" s="5"/>
      <c r="BT1307" s="5"/>
      <c r="BU1307" s="5"/>
      <c r="BV1307" s="5"/>
      <c r="BW1307" s="5"/>
      <c r="BX1307" s="5"/>
      <c r="BY1307" s="5"/>
      <c r="BZ1307" s="5"/>
      <c r="CA1307" s="5"/>
      <c r="CB1307" s="5"/>
      <c r="CC1307" s="5"/>
      <c r="CD1307" s="5"/>
      <c r="CE1307" s="5"/>
      <c r="CF1307" s="5"/>
      <c r="CG1307" s="5"/>
      <c r="CH1307" s="5"/>
      <c r="CI1307" s="5"/>
      <c r="CJ1307" s="5"/>
      <c r="CK1307" s="5"/>
      <c r="CL1307" s="5"/>
      <c r="CM1307" s="5"/>
      <c r="CN1307" s="5"/>
      <c r="CO1307" s="5"/>
      <c r="CP1307" s="5"/>
      <c r="CQ1307" s="5"/>
      <c r="CR1307" s="5"/>
      <c r="CS1307" s="5"/>
      <c r="CT1307" s="5"/>
      <c r="CU1307" s="5"/>
      <c r="CV1307" s="5"/>
      <c r="CW1307" s="5"/>
      <c r="CX1307" s="5"/>
      <c r="CY1307" s="5"/>
      <c r="CZ1307" s="5"/>
      <c r="DA1307" s="5"/>
      <c r="DB1307" s="5"/>
      <c r="DC1307" s="5"/>
      <c r="DD1307" s="5"/>
      <c r="DE1307" s="5"/>
      <c r="DF1307" s="5"/>
      <c r="DG1307" s="5"/>
      <c r="DH1307" s="5"/>
      <c r="DI1307" s="5"/>
      <c r="DJ1307" s="5"/>
      <c r="DK1307" s="5"/>
      <c r="DL1307" s="5"/>
      <c r="DM1307" s="5"/>
      <c r="DN1307" s="5"/>
      <c r="DO1307" s="5"/>
      <c r="DP1307" s="5"/>
      <c r="DQ1307" s="5"/>
      <c r="DR1307" s="5"/>
      <c r="DS1307" s="5"/>
      <c r="DT1307" s="5"/>
      <c r="DU1307" s="5"/>
      <c r="DV1307" s="5"/>
      <c r="DW1307" s="5"/>
      <c r="DX1307" s="5"/>
      <c r="DY1307" s="5"/>
      <c r="DZ1307" s="5"/>
      <c r="EA1307" s="5"/>
      <c r="EB1307" s="5"/>
      <c r="EC1307" s="5"/>
      <c r="ED1307" s="5"/>
      <c r="EE1307" s="5"/>
      <c r="EF1307" s="5"/>
      <c r="EG1307" s="5"/>
      <c r="EH1307" s="5"/>
      <c r="EI1307" s="5"/>
      <c r="EJ1307" s="5"/>
      <c r="EK1307" s="5"/>
      <c r="EL1307" s="5"/>
      <c r="EM1307" s="5"/>
      <c r="EN1307" s="5"/>
      <c r="EO1307" s="5"/>
      <c r="EP1307" s="5"/>
      <c r="EQ1307" s="5"/>
      <c r="ER1307" s="5"/>
      <c r="ES1307" s="5"/>
      <c r="ET1307" s="5"/>
      <c r="EU1307" s="5"/>
      <c r="EV1307" s="5"/>
      <c r="EW1307" s="5"/>
      <c r="EX1307" s="5"/>
      <c r="EY1307" s="5"/>
      <c r="EZ1307" s="5"/>
      <c r="FA1307" s="5"/>
      <c r="FB1307" s="5"/>
      <c r="FC1307" s="5"/>
      <c r="FD1307" s="5"/>
      <c r="FE1307" s="5"/>
      <c r="FF1307" s="5"/>
      <c r="FG1307" s="5"/>
      <c r="FH1307" s="5"/>
      <c r="FI1307" s="5"/>
      <c r="FJ1307" s="5"/>
      <c r="FK1307" s="5"/>
      <c r="FL1307" s="5"/>
      <c r="FM1307" s="5"/>
      <c r="FN1307" s="5"/>
      <c r="FO1307" s="5"/>
      <c r="FP1307" s="5"/>
      <c r="FQ1307" s="5"/>
      <c r="FR1307" s="5"/>
      <c r="FS1307" s="5"/>
      <c r="FT1307" s="5"/>
      <c r="FU1307" s="5"/>
      <c r="FV1307" s="5"/>
      <c r="FW1307" s="5"/>
      <c r="FX1307" s="5"/>
      <c r="FY1307" s="5"/>
      <c r="FZ1307" s="5"/>
      <c r="GA1307" s="5"/>
      <c r="GB1307" s="5"/>
      <c r="GC1307" s="5"/>
      <c r="GD1307" s="5"/>
      <c r="GE1307" s="5"/>
      <c r="GF1307" s="5"/>
      <c r="GG1307" s="5"/>
      <c r="GH1307" s="5"/>
      <c r="GI1307" s="5"/>
      <c r="GJ1307" s="5"/>
      <c r="GK1307" s="5"/>
      <c r="GL1307" s="5"/>
      <c r="GM1307" s="5"/>
      <c r="GN1307" s="5"/>
      <c r="GO1307" s="5"/>
      <c r="GP1307" s="5"/>
      <c r="GQ1307" s="5"/>
      <c r="GR1307" s="5"/>
      <c r="GS1307" s="5"/>
      <c r="GT1307" s="5"/>
      <c r="GU1307" s="5"/>
      <c r="GV1307" s="5"/>
      <c r="GW1307" s="5"/>
      <c r="GX1307" s="5"/>
      <c r="GY1307" s="5"/>
      <c r="GZ1307" s="5"/>
      <c r="HA1307" s="5"/>
      <c r="HB1307" s="5"/>
      <c r="HC1307" s="5"/>
      <c r="HD1307" s="5"/>
      <c r="HE1307" s="5"/>
      <c r="HF1307" s="5"/>
      <c r="HG1307" s="5"/>
      <c r="HH1307" s="5"/>
      <c r="HI1307" s="5"/>
      <c r="HJ1307" s="5"/>
      <c r="HK1307" s="5"/>
      <c r="HL1307" s="5"/>
      <c r="HM1307" s="5"/>
      <c r="HN1307" s="5"/>
      <c r="HO1307" s="5"/>
      <c r="HP1307" s="5"/>
      <c r="HQ1307" s="5"/>
      <c r="HR1307" s="5"/>
      <c r="HS1307" s="5"/>
      <c r="HT1307" s="5"/>
      <c r="HU1307" s="5"/>
      <c r="HV1307" s="5"/>
      <c r="HW1307" s="5"/>
      <c r="HX1307" s="5"/>
      <c r="HY1307" s="5"/>
      <c r="HZ1307" s="5"/>
      <c r="IA1307" s="5"/>
      <c r="IB1307" s="5"/>
      <c r="IC1307" s="5"/>
      <c r="ID1307" s="5"/>
      <c r="IE1307" s="5"/>
      <c r="IF1307" s="5"/>
      <c r="IG1307" s="5"/>
      <c r="IH1307" s="5"/>
      <c r="II1307" s="5"/>
      <c r="IJ1307" s="5"/>
      <c r="IK1307" s="5"/>
      <c r="IL1307" s="5"/>
      <c r="IM1307" s="5"/>
      <c r="IN1307" s="5"/>
      <c r="IO1307" s="5"/>
      <c r="IP1307" s="5"/>
      <c r="IQ1307" s="5"/>
      <c r="IR1307" s="5"/>
      <c r="IS1307" s="5"/>
      <c r="IT1307" s="5"/>
      <c r="IU1307" s="5"/>
      <c r="IV1307" s="5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view="pageBreakPreview" topLeftCell="A37" workbookViewId="0">
      <selection activeCell="E88" sqref="E88"/>
    </sheetView>
  </sheetViews>
  <sheetFormatPr defaultColWidth="9.109375" defaultRowHeight="13.2"/>
  <cols>
    <col min="1" max="1" width="6.5546875" style="184" customWidth="1"/>
    <col min="2" max="2" width="51.33203125" style="184" customWidth="1"/>
    <col min="3" max="3" width="6.109375" style="211" customWidth="1"/>
    <col min="4" max="4" width="18" style="184" customWidth="1"/>
    <col min="5" max="6" width="17.109375" style="184" customWidth="1"/>
    <col min="7" max="9" width="9.109375" style="184"/>
    <col min="10" max="10" width="11.6640625" style="184" bestFit="1" customWidth="1"/>
    <col min="11" max="16384" width="9.109375" style="184"/>
  </cols>
  <sheetData>
    <row r="1" spans="1:57" ht="15.75" customHeight="1">
      <c r="D1" s="493" t="s">
        <v>625</v>
      </c>
      <c r="E1" s="493"/>
      <c r="F1" s="493"/>
    </row>
    <row r="2" spans="1:57" ht="15.75" customHeight="1">
      <c r="D2" s="493" t="s">
        <v>622</v>
      </c>
      <c r="E2" s="493"/>
      <c r="F2" s="493"/>
    </row>
    <row r="3" spans="1:57" ht="15.75" customHeight="1">
      <c r="D3" s="493" t="s">
        <v>934</v>
      </c>
      <c r="E3" s="493"/>
      <c r="F3" s="493"/>
    </row>
    <row r="4" spans="1:57" ht="15.75" customHeight="1">
      <c r="D4" s="493" t="s">
        <v>935</v>
      </c>
      <c r="E4" s="493"/>
      <c r="F4" s="493"/>
    </row>
    <row r="5" spans="1:57">
      <c r="D5" s="331"/>
    </row>
    <row r="6" spans="1:57" s="137" customFormat="1" ht="36" customHeight="1">
      <c r="A6" s="535" t="s">
        <v>857</v>
      </c>
      <c r="B6" s="535"/>
      <c r="C6" s="535"/>
      <c r="D6" s="535"/>
      <c r="E6" s="535"/>
      <c r="F6" s="535"/>
      <c r="G6" s="11"/>
      <c r="H6" s="11"/>
      <c r="I6" s="11"/>
    </row>
    <row r="7" spans="1:57" s="137" customFormat="1" ht="15.6">
      <c r="A7" s="1"/>
      <c r="B7" s="1"/>
      <c r="C7" s="1"/>
      <c r="D7" s="1"/>
      <c r="E7" s="1"/>
      <c r="F7" s="1"/>
      <c r="G7" s="11"/>
      <c r="H7" s="11"/>
      <c r="I7" s="11"/>
    </row>
    <row r="8" spans="1:57" s="137" customFormat="1" ht="10.5" customHeight="1">
      <c r="A8" s="1"/>
      <c r="B8" s="1"/>
      <c r="C8" s="1"/>
      <c r="D8" s="528" t="s">
        <v>97</v>
      </c>
      <c r="E8" s="528"/>
      <c r="F8" s="528"/>
    </row>
    <row r="9" spans="1:57" ht="39.75" customHeight="1">
      <c r="A9" s="529" t="s">
        <v>626</v>
      </c>
      <c r="B9" s="531" t="s">
        <v>627</v>
      </c>
      <c r="C9" s="529" t="s">
        <v>628</v>
      </c>
      <c r="D9" s="533" t="s">
        <v>629</v>
      </c>
      <c r="E9" s="534" t="s">
        <v>375</v>
      </c>
      <c r="F9" s="534"/>
    </row>
    <row r="10" spans="1:57" ht="31.5" customHeight="1">
      <c r="A10" s="530"/>
      <c r="B10" s="532"/>
      <c r="C10" s="530"/>
      <c r="D10" s="533"/>
      <c r="E10" s="2" t="s">
        <v>376</v>
      </c>
      <c r="F10" s="2" t="s">
        <v>377</v>
      </c>
    </row>
    <row r="11" spans="1:57" s="211" customFormat="1">
      <c r="A11" s="332">
        <v>1</v>
      </c>
      <c r="B11" s="333">
        <v>2</v>
      </c>
      <c r="C11" s="332">
        <v>3</v>
      </c>
      <c r="D11" s="332">
        <v>4</v>
      </c>
      <c r="E11" s="333">
        <v>5</v>
      </c>
      <c r="F11" s="332">
        <v>6</v>
      </c>
    </row>
    <row r="12" spans="1:57" ht="40.799999999999997">
      <c r="A12" s="338">
        <v>1000</v>
      </c>
      <c r="B12" s="339" t="s">
        <v>643</v>
      </c>
      <c r="C12" s="340"/>
      <c r="D12" s="341">
        <f>+E12+F12-F125</f>
        <v>0</v>
      </c>
      <c r="E12" s="341">
        <f>+E14+E54+E76</f>
        <v>0</v>
      </c>
      <c r="F12" s="341">
        <f>+F14+F54+F76</f>
        <v>0</v>
      </c>
      <c r="G12" s="334"/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  <c r="AS12" s="334"/>
      <c r="AT12" s="334"/>
      <c r="AU12" s="334"/>
      <c r="AV12" s="334"/>
      <c r="AW12" s="334"/>
      <c r="AX12" s="334"/>
      <c r="AY12" s="334"/>
      <c r="AZ12" s="334"/>
      <c r="BA12" s="334"/>
      <c r="BB12" s="334"/>
      <c r="BC12" s="334"/>
      <c r="BD12" s="334"/>
      <c r="BE12" s="334"/>
    </row>
    <row r="13" spans="1:57" ht="13.8">
      <c r="A13" s="342"/>
      <c r="B13" s="389"/>
      <c r="C13" s="390"/>
      <c r="D13" s="391"/>
      <c r="E13" s="391"/>
      <c r="F13" s="391"/>
    </row>
    <row r="14" spans="1:57" s="334" customFormat="1" ht="48">
      <c r="A14" s="343">
        <v>1100</v>
      </c>
      <c r="B14" s="344" t="s">
        <v>644</v>
      </c>
      <c r="C14" s="345">
        <v>7100</v>
      </c>
      <c r="D14" s="346">
        <f>D17+D22+D25+D45+D48</f>
        <v>0</v>
      </c>
      <c r="E14" s="346">
        <f t="shared" ref="E14:F14" si="0">E17+E22+E25+E45+E48</f>
        <v>0</v>
      </c>
      <c r="F14" s="346">
        <f t="shared" si="0"/>
        <v>0</v>
      </c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</row>
    <row r="15" spans="1:57">
      <c r="A15" s="347"/>
      <c r="B15" s="348" t="s">
        <v>645</v>
      </c>
      <c r="C15" s="349"/>
      <c r="D15" s="350">
        <f>D17+D22</f>
        <v>0</v>
      </c>
      <c r="E15" s="350">
        <f t="shared" ref="E15:F15" si="1">E17+E22</f>
        <v>0</v>
      </c>
      <c r="F15" s="350">
        <f t="shared" si="1"/>
        <v>0</v>
      </c>
    </row>
    <row r="16" spans="1:57" s="334" customFormat="1">
      <c r="A16" s="347"/>
      <c r="B16" s="348" t="s">
        <v>646</v>
      </c>
      <c r="C16" s="349"/>
      <c r="D16" s="350">
        <f>+D19+D22</f>
        <v>0</v>
      </c>
      <c r="E16" s="350">
        <f t="shared" ref="E16:F16" si="2">+E19+E22</f>
        <v>0</v>
      </c>
      <c r="F16" s="350">
        <f t="shared" si="2"/>
        <v>0</v>
      </c>
    </row>
    <row r="17" spans="1:6" ht="24">
      <c r="A17" s="351">
        <v>1110</v>
      </c>
      <c r="B17" s="352" t="s">
        <v>647</v>
      </c>
      <c r="C17" s="353">
        <v>7131</v>
      </c>
      <c r="D17" s="354">
        <f>D19+D20</f>
        <v>0</v>
      </c>
      <c r="E17" s="354">
        <f>E19+E20+E21</f>
        <v>0</v>
      </c>
      <c r="F17" s="354">
        <f>F19+F20+F21</f>
        <v>0</v>
      </c>
    </row>
    <row r="18" spans="1:6">
      <c r="A18" s="355"/>
      <c r="B18" s="356" t="s">
        <v>108</v>
      </c>
      <c r="C18" s="357"/>
      <c r="D18" s="358"/>
      <c r="E18" s="359"/>
      <c r="F18" s="359"/>
    </row>
    <row r="19" spans="1:6" ht="24">
      <c r="A19" s="360">
        <v>1111</v>
      </c>
      <c r="B19" s="356" t="s">
        <v>630</v>
      </c>
      <c r="C19" s="357"/>
      <c r="D19" s="21">
        <f t="shared" ref="D19:D21" si="3">E19+F19</f>
        <v>0</v>
      </c>
      <c r="E19" s="17"/>
      <c r="F19" s="17"/>
    </row>
    <row r="20" spans="1:6" s="334" customFormat="1" ht="24">
      <c r="A20" s="360">
        <v>1112</v>
      </c>
      <c r="B20" s="356" t="s">
        <v>631</v>
      </c>
      <c r="C20" s="357"/>
      <c r="D20" s="21">
        <f t="shared" si="3"/>
        <v>0</v>
      </c>
      <c r="E20" s="17"/>
      <c r="F20" s="17"/>
    </row>
    <row r="21" spans="1:6" s="334" customFormat="1" ht="23.25" customHeight="1">
      <c r="A21" s="360">
        <v>1113</v>
      </c>
      <c r="B21" s="356" t="s">
        <v>783</v>
      </c>
      <c r="C21" s="357"/>
      <c r="D21" s="21">
        <f t="shared" si="3"/>
        <v>0</v>
      </c>
      <c r="E21" s="17"/>
      <c r="F21" s="17"/>
    </row>
    <row r="22" spans="1:6">
      <c r="A22" s="362">
        <v>1120</v>
      </c>
      <c r="B22" s="363" t="s">
        <v>648</v>
      </c>
      <c r="C22" s="364">
        <v>7136</v>
      </c>
      <c r="D22" s="365">
        <f>D24</f>
        <v>0</v>
      </c>
      <c r="E22" s="365">
        <f t="shared" ref="E22:F22" si="4">E24</f>
        <v>0</v>
      </c>
      <c r="F22" s="365">
        <f t="shared" si="4"/>
        <v>0</v>
      </c>
    </row>
    <row r="23" spans="1:6">
      <c r="A23" s="355"/>
      <c r="B23" s="356" t="s">
        <v>108</v>
      </c>
      <c r="C23" s="357"/>
      <c r="D23" s="361"/>
      <c r="E23" s="17"/>
      <c r="F23" s="17"/>
    </row>
    <row r="24" spans="1:6" s="334" customFormat="1">
      <c r="A24" s="360">
        <v>1121</v>
      </c>
      <c r="B24" s="356" t="s">
        <v>632</v>
      </c>
      <c r="C24" s="357"/>
      <c r="D24" s="21">
        <f t="shared" ref="D24:D43" si="5">E24+F24</f>
        <v>0</v>
      </c>
      <c r="E24" s="17"/>
      <c r="F24" s="17"/>
    </row>
    <row r="25" spans="1:6" ht="84">
      <c r="A25" s="351">
        <v>1130</v>
      </c>
      <c r="B25" s="352" t="s">
        <v>649</v>
      </c>
      <c r="C25" s="353">
        <v>7145</v>
      </c>
      <c r="D25" s="366">
        <f>D26+D27+D28+D29+D30+D31+D32+D33+D34+D35+D36+D37+D38+D39+D40+D41+D42+D43+D44</f>
        <v>0</v>
      </c>
      <c r="E25" s="366">
        <f t="shared" ref="E25:F25" si="6">E26+E27+E28+E29+E30+E31+E32+E33+E34+E35+E36+E37+E38+E39+E40+E41+E42+E43+E44</f>
        <v>0</v>
      </c>
      <c r="F25" s="366">
        <f t="shared" si="6"/>
        <v>0</v>
      </c>
    </row>
    <row r="26" spans="1:6" ht="36">
      <c r="A26" s="360">
        <v>11301</v>
      </c>
      <c r="B26" s="356" t="s">
        <v>650</v>
      </c>
      <c r="C26" s="357"/>
      <c r="D26" s="21">
        <f t="shared" si="5"/>
        <v>0</v>
      </c>
      <c r="E26" s="21"/>
      <c r="F26" s="21"/>
    </row>
    <row r="27" spans="1:6" ht="48">
      <c r="A27" s="367">
        <v>11302</v>
      </c>
      <c r="B27" s="368" t="s">
        <v>651</v>
      </c>
      <c r="C27" s="369"/>
      <c r="D27" s="21">
        <f t="shared" si="5"/>
        <v>0</v>
      </c>
      <c r="E27" s="21"/>
      <c r="F27" s="21"/>
    </row>
    <row r="28" spans="1:6" ht="36">
      <c r="A28" s="360">
        <v>11303</v>
      </c>
      <c r="B28" s="356" t="s">
        <v>652</v>
      </c>
      <c r="C28" s="357"/>
      <c r="D28" s="21">
        <f t="shared" si="5"/>
        <v>0</v>
      </c>
      <c r="E28" s="21"/>
      <c r="F28" s="21"/>
    </row>
    <row r="29" spans="1:6" ht="84">
      <c r="A29" s="360">
        <v>11304</v>
      </c>
      <c r="B29" s="355" t="s">
        <v>653</v>
      </c>
      <c r="C29" s="357"/>
      <c r="D29" s="21">
        <f t="shared" si="5"/>
        <v>0</v>
      </c>
      <c r="E29" s="21"/>
      <c r="F29" s="21">
        <v>0</v>
      </c>
    </row>
    <row r="30" spans="1:6" ht="72">
      <c r="A30" s="360">
        <v>11305</v>
      </c>
      <c r="B30" s="355" t="s">
        <v>654</v>
      </c>
      <c r="C30" s="357"/>
      <c r="D30" s="21">
        <f t="shared" si="5"/>
        <v>0</v>
      </c>
      <c r="E30" s="21"/>
      <c r="F30" s="21"/>
    </row>
    <row r="31" spans="1:6" ht="48">
      <c r="A31" s="360">
        <v>11306</v>
      </c>
      <c r="B31" s="355" t="s">
        <v>655</v>
      </c>
      <c r="C31" s="357"/>
      <c r="D31" s="21">
        <f t="shared" si="5"/>
        <v>0</v>
      </c>
      <c r="E31" s="21"/>
      <c r="F31" s="21"/>
    </row>
    <row r="32" spans="1:6" ht="36">
      <c r="A32" s="360">
        <v>11307</v>
      </c>
      <c r="B32" s="356" t="s">
        <v>656</v>
      </c>
      <c r="C32" s="357"/>
      <c r="D32" s="21">
        <f t="shared" si="5"/>
        <v>0</v>
      </c>
      <c r="E32" s="21"/>
      <c r="F32" s="21"/>
    </row>
    <row r="33" spans="1:57" ht="60">
      <c r="A33" s="360">
        <v>11308</v>
      </c>
      <c r="B33" s="356" t="s">
        <v>657</v>
      </c>
      <c r="C33" s="357"/>
      <c r="D33" s="21">
        <f t="shared" si="5"/>
        <v>0</v>
      </c>
      <c r="E33" s="21"/>
      <c r="F33" s="21"/>
    </row>
    <row r="34" spans="1:57" ht="60">
      <c r="A34" s="360">
        <v>11309</v>
      </c>
      <c r="B34" s="356" t="s">
        <v>658</v>
      </c>
      <c r="C34" s="357"/>
      <c r="D34" s="21">
        <f t="shared" si="5"/>
        <v>0</v>
      </c>
      <c r="E34" s="21"/>
      <c r="F34" s="21"/>
    </row>
    <row r="35" spans="1:57" ht="36">
      <c r="A35" s="360">
        <v>11310</v>
      </c>
      <c r="B35" s="356" t="s">
        <v>659</v>
      </c>
      <c r="C35" s="357"/>
      <c r="D35" s="21">
        <f t="shared" si="5"/>
        <v>0</v>
      </c>
      <c r="E35" s="21"/>
      <c r="F35" s="21"/>
    </row>
    <row r="36" spans="1:57" ht="36">
      <c r="A36" s="360">
        <v>11311</v>
      </c>
      <c r="B36" s="355" t="s">
        <v>660</v>
      </c>
      <c r="C36" s="357"/>
      <c r="D36" s="21">
        <f t="shared" si="5"/>
        <v>0</v>
      </c>
      <c r="E36" s="21"/>
      <c r="F36" s="21">
        <v>0</v>
      </c>
    </row>
    <row r="37" spans="1:57" ht="96">
      <c r="A37" s="360">
        <v>11312</v>
      </c>
      <c r="B37" s="356" t="s">
        <v>661</v>
      </c>
      <c r="C37" s="357"/>
      <c r="D37" s="21">
        <f t="shared" si="5"/>
        <v>0</v>
      </c>
      <c r="E37" s="21"/>
      <c r="F37" s="21"/>
    </row>
    <row r="38" spans="1:57" ht="72">
      <c r="A38" s="360">
        <v>11313</v>
      </c>
      <c r="B38" s="356" t="s">
        <v>662</v>
      </c>
      <c r="C38" s="357"/>
      <c r="D38" s="21">
        <f t="shared" si="5"/>
        <v>0</v>
      </c>
      <c r="E38" s="21"/>
      <c r="F38" s="21"/>
    </row>
    <row r="39" spans="1:57" ht="48">
      <c r="A39" s="360">
        <v>11314</v>
      </c>
      <c r="B39" s="356" t="s">
        <v>663</v>
      </c>
      <c r="C39" s="357"/>
      <c r="D39" s="21">
        <f t="shared" si="5"/>
        <v>0</v>
      </c>
      <c r="E39" s="21"/>
      <c r="F39" s="21"/>
    </row>
    <row r="40" spans="1:57" ht="48">
      <c r="A40" s="360">
        <v>11315</v>
      </c>
      <c r="B40" s="355" t="s">
        <v>664</v>
      </c>
      <c r="C40" s="357"/>
      <c r="D40" s="21">
        <f t="shared" si="5"/>
        <v>0</v>
      </c>
      <c r="E40" s="21"/>
      <c r="F40" s="21">
        <v>0</v>
      </c>
    </row>
    <row r="41" spans="1:57" ht="36">
      <c r="A41" s="360">
        <v>11316</v>
      </c>
      <c r="B41" s="356" t="s">
        <v>665</v>
      </c>
      <c r="C41" s="357"/>
      <c r="D41" s="21">
        <f t="shared" si="5"/>
        <v>0</v>
      </c>
      <c r="E41" s="21"/>
      <c r="F41" s="21"/>
    </row>
    <row r="42" spans="1:57" ht="36">
      <c r="A42" s="360">
        <v>11317</v>
      </c>
      <c r="B42" s="355" t="s">
        <v>666</v>
      </c>
      <c r="C42" s="357"/>
      <c r="D42" s="21">
        <f t="shared" si="5"/>
        <v>0</v>
      </c>
      <c r="E42" s="21"/>
      <c r="F42" s="21">
        <v>0</v>
      </c>
    </row>
    <row r="43" spans="1:57" ht="36">
      <c r="A43" s="360">
        <v>11318</v>
      </c>
      <c r="B43" s="356" t="s">
        <v>667</v>
      </c>
      <c r="C43" s="357"/>
      <c r="D43" s="21">
        <f t="shared" si="5"/>
        <v>0</v>
      </c>
      <c r="E43" s="21"/>
      <c r="F43" s="21">
        <v>0</v>
      </c>
    </row>
    <row r="44" spans="1:57" ht="20.25" customHeight="1">
      <c r="A44" s="360">
        <v>11319</v>
      </c>
      <c r="B44" s="355" t="s">
        <v>668</v>
      </c>
      <c r="C44" s="357"/>
      <c r="D44" s="21">
        <f t="shared" ref="D44:D47" si="7">E44+F44</f>
        <v>0</v>
      </c>
      <c r="E44" s="21"/>
      <c r="F44" s="21">
        <v>0</v>
      </c>
    </row>
    <row r="45" spans="1:57" ht="24">
      <c r="A45" s="351">
        <v>1140</v>
      </c>
      <c r="B45" s="352" t="s">
        <v>669</v>
      </c>
      <c r="C45" s="353">
        <v>7146</v>
      </c>
      <c r="D45" s="370">
        <f>D46+D47</f>
        <v>0</v>
      </c>
      <c r="E45" s="370">
        <f t="shared" ref="E45:F45" si="8">E46+E47</f>
        <v>0</v>
      </c>
      <c r="F45" s="370">
        <f t="shared" si="8"/>
        <v>0</v>
      </c>
    </row>
    <row r="46" spans="1:57" ht="72">
      <c r="A46" s="360">
        <v>1141</v>
      </c>
      <c r="B46" s="356" t="s">
        <v>670</v>
      </c>
      <c r="C46" s="357"/>
      <c r="D46" s="21">
        <f t="shared" si="7"/>
        <v>0</v>
      </c>
      <c r="E46" s="17"/>
      <c r="F46" s="17"/>
    </row>
    <row r="47" spans="1:57" s="334" customFormat="1" ht="72">
      <c r="A47" s="360">
        <v>1142</v>
      </c>
      <c r="B47" s="356" t="s">
        <v>671</v>
      </c>
      <c r="C47" s="357"/>
      <c r="D47" s="21">
        <f t="shared" si="7"/>
        <v>0</v>
      </c>
      <c r="E47" s="17"/>
      <c r="F47" s="17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</row>
    <row r="48" spans="1:57" ht="36">
      <c r="A48" s="351">
        <v>1150</v>
      </c>
      <c r="B48" s="352" t="s">
        <v>672</v>
      </c>
      <c r="C48" s="371">
        <v>7161</v>
      </c>
      <c r="D48" s="354">
        <f>D49+D53</f>
        <v>0</v>
      </c>
      <c r="E48" s="354">
        <f t="shared" ref="E48:F48" si="9">E49+E53</f>
        <v>0</v>
      </c>
      <c r="F48" s="354">
        <f t="shared" si="9"/>
        <v>0</v>
      </c>
    </row>
    <row r="49" spans="1:57" ht="48">
      <c r="A49" s="372">
        <v>1151</v>
      </c>
      <c r="B49" s="373" t="s">
        <v>673</v>
      </c>
      <c r="C49" s="374"/>
      <c r="D49" s="388">
        <f>D50+D51+D52</f>
        <v>0</v>
      </c>
      <c r="E49" s="388">
        <f t="shared" ref="E49:F49" si="10">E50+E51+E52</f>
        <v>0</v>
      </c>
      <c r="F49" s="388">
        <f t="shared" si="10"/>
        <v>0</v>
      </c>
    </row>
    <row r="50" spans="1:57">
      <c r="A50" s="360">
        <v>1152</v>
      </c>
      <c r="B50" s="356" t="s">
        <v>674</v>
      </c>
      <c r="C50" s="357"/>
      <c r="D50" s="21">
        <f t="shared" ref="D50:D52" si="11">E50+F50</f>
        <v>0</v>
      </c>
      <c r="E50" s="17"/>
      <c r="F50" s="17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4"/>
      <c r="AB50" s="334"/>
      <c r="AC50" s="334"/>
      <c r="AD50" s="334"/>
      <c r="AE50" s="334"/>
      <c r="AF50" s="334"/>
      <c r="AG50" s="334"/>
      <c r="AH50" s="334"/>
      <c r="AI50" s="334"/>
      <c r="AJ50" s="334"/>
      <c r="AK50" s="334"/>
      <c r="AL50" s="334"/>
      <c r="AM50" s="334"/>
      <c r="AN50" s="334"/>
      <c r="AO50" s="334"/>
      <c r="AP50" s="334"/>
      <c r="AQ50" s="334"/>
      <c r="AR50" s="334"/>
      <c r="AS50" s="334"/>
      <c r="AT50" s="334"/>
      <c r="AU50" s="334"/>
      <c r="AV50" s="334"/>
      <c r="AW50" s="334"/>
      <c r="AX50" s="334"/>
      <c r="AY50" s="334"/>
      <c r="AZ50" s="334"/>
      <c r="BA50" s="334"/>
      <c r="BB50" s="334"/>
      <c r="BC50" s="334"/>
      <c r="BD50" s="334"/>
      <c r="BE50" s="334"/>
    </row>
    <row r="51" spans="1:57">
      <c r="A51" s="360">
        <v>1153</v>
      </c>
      <c r="B51" s="356" t="s">
        <v>675</v>
      </c>
      <c r="C51" s="357"/>
      <c r="D51" s="21">
        <f t="shared" si="11"/>
        <v>0</v>
      </c>
      <c r="E51" s="17"/>
      <c r="F51" s="17"/>
    </row>
    <row r="52" spans="1:57" ht="24">
      <c r="A52" s="360">
        <v>1154</v>
      </c>
      <c r="B52" s="356" t="s">
        <v>676</v>
      </c>
      <c r="C52" s="357"/>
      <c r="D52" s="21">
        <f t="shared" si="11"/>
        <v>0</v>
      </c>
      <c r="E52" s="17"/>
      <c r="F52" s="17"/>
    </row>
    <row r="53" spans="1:57" s="334" customFormat="1" ht="60">
      <c r="A53" s="360">
        <v>1155</v>
      </c>
      <c r="B53" s="368" t="s">
        <v>677</v>
      </c>
      <c r="C53" s="369"/>
      <c r="D53" s="21">
        <f t="shared" ref="D53" si="12">E53+F53</f>
        <v>0</v>
      </c>
      <c r="E53" s="17"/>
      <c r="F53" s="17"/>
    </row>
    <row r="54" spans="1:57" ht="36">
      <c r="A54" s="345">
        <v>1200</v>
      </c>
      <c r="B54" s="375" t="s">
        <v>678</v>
      </c>
      <c r="C54" s="392">
        <v>7300</v>
      </c>
      <c r="D54" s="346">
        <f>+D55+D57+D59+D61+D63+D73</f>
        <v>0</v>
      </c>
      <c r="E54" s="346">
        <f t="shared" ref="E54:F54" si="13">+E55+E57+E59+E61+E63+E73</f>
        <v>0</v>
      </c>
      <c r="F54" s="346">
        <f t="shared" si="13"/>
        <v>0</v>
      </c>
    </row>
    <row r="55" spans="1:57" s="334" customFormat="1" ht="36">
      <c r="A55" s="362">
        <v>1210</v>
      </c>
      <c r="B55" s="376" t="s">
        <v>679</v>
      </c>
      <c r="C55" s="377">
        <v>7311</v>
      </c>
      <c r="D55" s="370">
        <f>+D56</f>
        <v>0</v>
      </c>
      <c r="E55" s="370">
        <f t="shared" ref="E55:F55" si="14">+E56</f>
        <v>0</v>
      </c>
      <c r="F55" s="370">
        <f t="shared" si="14"/>
        <v>0</v>
      </c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</row>
    <row r="56" spans="1:57" ht="48">
      <c r="A56" s="360">
        <v>1211</v>
      </c>
      <c r="B56" s="356" t="s">
        <v>680</v>
      </c>
      <c r="C56" s="357"/>
      <c r="D56" s="21">
        <f t="shared" ref="D56:D62" si="15">E56+F56</f>
        <v>0</v>
      </c>
      <c r="E56" s="21"/>
      <c r="F56" s="21">
        <v>0</v>
      </c>
    </row>
    <row r="57" spans="1:57" ht="36">
      <c r="A57" s="362">
        <v>1220</v>
      </c>
      <c r="B57" s="363" t="s">
        <v>681</v>
      </c>
      <c r="C57" s="364">
        <v>7312</v>
      </c>
      <c r="D57" s="370">
        <f>+D58</f>
        <v>0</v>
      </c>
      <c r="E57" s="378"/>
      <c r="F57" s="378"/>
    </row>
    <row r="58" spans="1:57" ht="48">
      <c r="A58" s="360">
        <v>1221</v>
      </c>
      <c r="B58" s="356" t="s">
        <v>682</v>
      </c>
      <c r="C58" s="357"/>
      <c r="D58" s="21">
        <f t="shared" si="15"/>
        <v>0</v>
      </c>
      <c r="E58" s="17"/>
      <c r="F58" s="17"/>
    </row>
    <row r="59" spans="1:57" ht="36">
      <c r="A59" s="351">
        <v>1230</v>
      </c>
      <c r="B59" s="352" t="s">
        <v>683</v>
      </c>
      <c r="C59" s="353">
        <v>7321</v>
      </c>
      <c r="D59" s="370">
        <f>+D60</f>
        <v>0</v>
      </c>
      <c r="E59" s="370">
        <f t="shared" ref="E59:F59" si="16">+E60</f>
        <v>0</v>
      </c>
      <c r="F59" s="370">
        <f t="shared" si="16"/>
        <v>0</v>
      </c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  <c r="AA59" s="334"/>
      <c r="AB59" s="334"/>
      <c r="AC59" s="334"/>
      <c r="AD59" s="334"/>
      <c r="AE59" s="334"/>
      <c r="AF59" s="334"/>
      <c r="AG59" s="334"/>
      <c r="AH59" s="334"/>
      <c r="AI59" s="334"/>
      <c r="AJ59" s="334"/>
      <c r="AK59" s="334"/>
      <c r="AL59" s="334"/>
      <c r="AM59" s="334"/>
      <c r="AN59" s="334"/>
      <c r="AO59" s="334"/>
      <c r="AP59" s="334"/>
      <c r="AQ59" s="334"/>
      <c r="AR59" s="334"/>
      <c r="AS59" s="334"/>
      <c r="AT59" s="334"/>
      <c r="AU59" s="334"/>
      <c r="AV59" s="334"/>
      <c r="AW59" s="334"/>
      <c r="AX59" s="334"/>
      <c r="AY59" s="334"/>
      <c r="AZ59" s="334"/>
      <c r="BA59" s="334"/>
      <c r="BB59" s="334"/>
      <c r="BC59" s="334"/>
      <c r="BD59" s="334"/>
      <c r="BE59" s="334"/>
    </row>
    <row r="60" spans="1:57" ht="48">
      <c r="A60" s="360">
        <v>1231</v>
      </c>
      <c r="B60" s="356" t="s">
        <v>684</v>
      </c>
      <c r="C60" s="357"/>
      <c r="D60" s="21">
        <f t="shared" si="15"/>
        <v>0</v>
      </c>
      <c r="E60" s="190"/>
      <c r="F60" s="17"/>
    </row>
    <row r="61" spans="1:57" ht="36">
      <c r="A61" s="351">
        <v>1240</v>
      </c>
      <c r="B61" s="352" t="s">
        <v>685</v>
      </c>
      <c r="C61" s="371">
        <v>7322</v>
      </c>
      <c r="D61" s="370">
        <f>D62</f>
        <v>0</v>
      </c>
      <c r="E61" s="370">
        <f t="shared" ref="E61:F61" si="17">E62</f>
        <v>0</v>
      </c>
      <c r="F61" s="370">
        <f t="shared" si="17"/>
        <v>0</v>
      </c>
    </row>
    <row r="62" spans="1:57" ht="48">
      <c r="A62" s="360">
        <v>1241</v>
      </c>
      <c r="B62" s="356" t="s">
        <v>686</v>
      </c>
      <c r="C62" s="357"/>
      <c r="D62" s="21">
        <f t="shared" si="15"/>
        <v>0</v>
      </c>
      <c r="E62" s="21">
        <v>0</v>
      </c>
      <c r="F62" s="21"/>
    </row>
    <row r="63" spans="1:57" s="334" customFormat="1" ht="54.75" customHeight="1">
      <c r="A63" s="536">
        <v>1250</v>
      </c>
      <c r="B63" s="379" t="s">
        <v>687</v>
      </c>
      <c r="C63" s="539">
        <v>7331</v>
      </c>
      <c r="D63" s="542">
        <f>+D66+D67+D71+D72</f>
        <v>0</v>
      </c>
      <c r="E63" s="542">
        <f t="shared" ref="E63:F63" si="18">+E66+E67+E71+E72</f>
        <v>0</v>
      </c>
      <c r="F63" s="542">
        <f t="shared" si="18"/>
        <v>0</v>
      </c>
    </row>
    <row r="64" spans="1:57">
      <c r="A64" s="537"/>
      <c r="B64" s="380" t="s">
        <v>688</v>
      </c>
      <c r="C64" s="540"/>
      <c r="D64" s="543"/>
      <c r="E64" s="543"/>
      <c r="F64" s="543"/>
    </row>
    <row r="65" spans="1:57">
      <c r="A65" s="538"/>
      <c r="B65" s="381" t="s">
        <v>110</v>
      </c>
      <c r="C65" s="541"/>
      <c r="D65" s="544"/>
      <c r="E65" s="544"/>
      <c r="F65" s="544"/>
      <c r="G65" s="334"/>
      <c r="H65" s="334"/>
      <c r="I65" s="334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  <c r="AI65" s="334"/>
      <c r="AJ65" s="334"/>
      <c r="AK65" s="334"/>
      <c r="AL65" s="334"/>
      <c r="AM65" s="334"/>
      <c r="AN65" s="334"/>
      <c r="AO65" s="334"/>
      <c r="AP65" s="334"/>
      <c r="AQ65" s="334"/>
      <c r="AR65" s="334"/>
      <c r="AS65" s="334"/>
      <c r="AT65" s="334"/>
      <c r="AU65" s="334"/>
      <c r="AV65" s="334"/>
      <c r="AW65" s="334"/>
      <c r="AX65" s="334"/>
      <c r="AY65" s="334"/>
      <c r="AZ65" s="334"/>
      <c r="BA65" s="334"/>
      <c r="BB65" s="334"/>
      <c r="BC65" s="334"/>
      <c r="BD65" s="334"/>
      <c r="BE65" s="334"/>
    </row>
    <row r="66" spans="1:57" ht="24">
      <c r="A66" s="360">
        <v>1251</v>
      </c>
      <c r="B66" s="356" t="s">
        <v>689</v>
      </c>
      <c r="C66" s="357"/>
      <c r="D66" s="21">
        <f t="shared" ref="D66" si="19">E66+F66</f>
        <v>0</v>
      </c>
      <c r="E66" s="17"/>
      <c r="F66" s="17"/>
    </row>
    <row r="67" spans="1:57" ht="24">
      <c r="A67" s="545">
        <v>1252</v>
      </c>
      <c r="B67" s="373" t="s">
        <v>690</v>
      </c>
      <c r="C67" s="547"/>
      <c r="D67" s="549">
        <f>+D69+D70</f>
        <v>0</v>
      </c>
      <c r="E67" s="549">
        <f t="shared" ref="E67:F67" si="20">+E69+E70</f>
        <v>0</v>
      </c>
      <c r="F67" s="549">
        <f t="shared" si="20"/>
        <v>0</v>
      </c>
    </row>
    <row r="68" spans="1:57">
      <c r="A68" s="546"/>
      <c r="B68" s="382" t="s">
        <v>108</v>
      </c>
      <c r="C68" s="548"/>
      <c r="D68" s="550"/>
      <c r="E68" s="550"/>
      <c r="F68" s="550"/>
      <c r="G68" s="334"/>
      <c r="H68" s="334"/>
      <c r="I68" s="334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  <c r="AI68" s="334"/>
      <c r="AJ68" s="334"/>
      <c r="AK68" s="334"/>
      <c r="AL68" s="334"/>
      <c r="AM68" s="334"/>
      <c r="AN68" s="334"/>
      <c r="AO68" s="334"/>
      <c r="AP68" s="334"/>
      <c r="AQ68" s="334"/>
      <c r="AR68" s="334"/>
      <c r="AS68" s="334"/>
      <c r="AT68" s="334"/>
      <c r="AU68" s="334"/>
      <c r="AV68" s="334"/>
      <c r="AW68" s="334"/>
      <c r="AX68" s="334"/>
      <c r="AY68" s="334"/>
      <c r="AZ68" s="334"/>
      <c r="BA68" s="334"/>
      <c r="BB68" s="334"/>
      <c r="BC68" s="334"/>
      <c r="BD68" s="334"/>
      <c r="BE68" s="334"/>
    </row>
    <row r="69" spans="1:57" s="334" customFormat="1" ht="48">
      <c r="A69" s="360">
        <v>1253</v>
      </c>
      <c r="B69" s="356" t="s">
        <v>691</v>
      </c>
      <c r="C69" s="357"/>
      <c r="D69" s="21">
        <f t="shared" ref="D69:D70" si="21">E69+F69</f>
        <v>0</v>
      </c>
      <c r="E69" s="21"/>
      <c r="F69" s="21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</row>
    <row r="70" spans="1:57">
      <c r="A70" s="360">
        <v>1254</v>
      </c>
      <c r="B70" s="356" t="s">
        <v>692</v>
      </c>
      <c r="C70" s="357"/>
      <c r="D70" s="21">
        <f t="shared" si="21"/>
        <v>0</v>
      </c>
      <c r="E70" s="21"/>
      <c r="F70" s="21"/>
    </row>
    <row r="71" spans="1:57" ht="33" customHeight="1">
      <c r="A71" s="360">
        <v>1255</v>
      </c>
      <c r="B71" s="356" t="s">
        <v>693</v>
      </c>
      <c r="C71" s="357"/>
      <c r="D71" s="21">
        <f>E71+F71</f>
        <v>0</v>
      </c>
      <c r="E71" s="465">
        <v>0</v>
      </c>
      <c r="F71" s="21">
        <v>0</v>
      </c>
    </row>
    <row r="72" spans="1:57" ht="36">
      <c r="A72" s="360">
        <v>1256</v>
      </c>
      <c r="B72" s="356" t="s">
        <v>694</v>
      </c>
      <c r="C72" s="357"/>
      <c r="D72" s="21">
        <f>E72+F72</f>
        <v>0</v>
      </c>
      <c r="E72" s="21"/>
      <c r="F72" s="21"/>
    </row>
    <row r="73" spans="1:57" ht="48">
      <c r="A73" s="351">
        <v>1260</v>
      </c>
      <c r="B73" s="379" t="s">
        <v>695</v>
      </c>
      <c r="C73" s="371">
        <v>7332</v>
      </c>
      <c r="D73" s="354">
        <f>+D74+D75</f>
        <v>0</v>
      </c>
      <c r="E73" s="354">
        <f t="shared" ref="E73:F73" si="22">+E74+E75</f>
        <v>0</v>
      </c>
      <c r="F73" s="354">
        <f t="shared" si="22"/>
        <v>0</v>
      </c>
    </row>
    <row r="74" spans="1:57" s="334" customFormat="1" ht="24">
      <c r="A74" s="360">
        <v>1261</v>
      </c>
      <c r="B74" s="356" t="s">
        <v>696</v>
      </c>
      <c r="C74" s="357"/>
      <c r="D74" s="21">
        <f>E74+F74</f>
        <v>0</v>
      </c>
      <c r="E74" s="21">
        <v>0</v>
      </c>
      <c r="F74" s="21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4"/>
      <c r="AT74" s="184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</row>
    <row r="75" spans="1:57" ht="36">
      <c r="A75" s="360">
        <v>1262</v>
      </c>
      <c r="B75" s="356" t="s">
        <v>697</v>
      </c>
      <c r="C75" s="357"/>
      <c r="D75" s="21">
        <f>E75+F75</f>
        <v>0</v>
      </c>
      <c r="E75" s="21"/>
      <c r="F75" s="21"/>
    </row>
    <row r="76" spans="1:57" ht="60">
      <c r="A76" s="343">
        <v>1300</v>
      </c>
      <c r="B76" s="383" t="s">
        <v>698</v>
      </c>
      <c r="C76" s="393">
        <v>7400</v>
      </c>
      <c r="D76" s="384">
        <f>+D77+D79+D81+D86+D90+D114+D117+D120+D123</f>
        <v>0</v>
      </c>
      <c r="E76" s="384">
        <f t="shared" ref="E76:F76" si="23">+E77+E79+E81+E86+E90+E114+E117+E120+E123</f>
        <v>0</v>
      </c>
      <c r="F76" s="384">
        <f t="shared" si="23"/>
        <v>0</v>
      </c>
      <c r="G76" s="334"/>
      <c r="H76" s="334"/>
      <c r="I76" s="334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  <c r="AH76" s="334"/>
      <c r="AI76" s="334"/>
      <c r="AJ76" s="334"/>
      <c r="AK76" s="334"/>
      <c r="AL76" s="334"/>
      <c r="AM76" s="334"/>
      <c r="AN76" s="334"/>
      <c r="AO76" s="334"/>
      <c r="AP76" s="334"/>
      <c r="AQ76" s="334"/>
      <c r="AR76" s="334"/>
      <c r="AS76" s="334"/>
      <c r="AT76" s="334"/>
      <c r="AU76" s="334"/>
      <c r="AV76" s="334"/>
      <c r="AW76" s="334"/>
      <c r="AX76" s="334"/>
      <c r="AY76" s="334"/>
      <c r="AZ76" s="334"/>
      <c r="BA76" s="334"/>
      <c r="BB76" s="334"/>
      <c r="BC76" s="334"/>
      <c r="BD76" s="334"/>
      <c r="BE76" s="334"/>
    </row>
    <row r="77" spans="1:57" ht="24">
      <c r="A77" s="351">
        <v>1310</v>
      </c>
      <c r="B77" s="379" t="s">
        <v>699</v>
      </c>
      <c r="C77" s="353">
        <v>7411</v>
      </c>
      <c r="D77" s="366">
        <f>+D78</f>
        <v>0</v>
      </c>
      <c r="E77" s="366">
        <f t="shared" ref="E77:F77" si="24">+E78</f>
        <v>0</v>
      </c>
      <c r="F77" s="366">
        <f t="shared" si="24"/>
        <v>0</v>
      </c>
    </row>
    <row r="78" spans="1:57" ht="48">
      <c r="A78" s="360">
        <v>1311</v>
      </c>
      <c r="B78" s="356" t="s">
        <v>700</v>
      </c>
      <c r="C78" s="357"/>
      <c r="D78" s="21">
        <f>E78+F78</f>
        <v>0</v>
      </c>
      <c r="E78" s="21"/>
      <c r="F78" s="21"/>
      <c r="G78" s="334"/>
      <c r="H78" s="334"/>
      <c r="I78" s="334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  <c r="AH78" s="334"/>
      <c r="AI78" s="334"/>
      <c r="AJ78" s="334"/>
      <c r="AK78" s="334"/>
      <c r="AL78" s="334"/>
      <c r="AM78" s="334"/>
      <c r="AN78" s="334"/>
      <c r="AO78" s="334"/>
      <c r="AP78" s="334"/>
      <c r="AQ78" s="334"/>
      <c r="AR78" s="334"/>
      <c r="AS78" s="334"/>
      <c r="AT78" s="334"/>
      <c r="AU78" s="334"/>
      <c r="AV78" s="334"/>
      <c r="AW78" s="334"/>
      <c r="AX78" s="334"/>
      <c r="AY78" s="334"/>
      <c r="AZ78" s="334"/>
      <c r="BA78" s="334"/>
      <c r="BB78" s="334"/>
      <c r="BC78" s="334"/>
      <c r="BD78" s="334"/>
      <c r="BE78" s="334"/>
    </row>
    <row r="79" spans="1:57">
      <c r="A79" s="351">
        <v>1320</v>
      </c>
      <c r="B79" s="379" t="s">
        <v>701</v>
      </c>
      <c r="C79" s="353">
        <v>7412</v>
      </c>
      <c r="D79" s="354">
        <f>+D80</f>
        <v>0</v>
      </c>
      <c r="E79" s="354">
        <f t="shared" ref="E79:F79" si="25">+E80</f>
        <v>0</v>
      </c>
      <c r="F79" s="354">
        <f t="shared" si="25"/>
        <v>0</v>
      </c>
    </row>
    <row r="80" spans="1:57" s="334" customFormat="1" ht="36">
      <c r="A80" s="360">
        <v>1321</v>
      </c>
      <c r="B80" s="356" t="s">
        <v>633</v>
      </c>
      <c r="C80" s="357"/>
      <c r="D80" s="21">
        <f>E80+F80</f>
        <v>0</v>
      </c>
      <c r="E80" s="17"/>
      <c r="F80" s="17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84"/>
      <c r="AT80" s="184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</row>
    <row r="81" spans="1:57" ht="36">
      <c r="A81" s="385">
        <v>1330</v>
      </c>
      <c r="B81" s="379" t="s">
        <v>702</v>
      </c>
      <c r="C81" s="386">
        <v>7415</v>
      </c>
      <c r="D81" s="354">
        <f>+D82+D83+D84+D85</f>
        <v>0</v>
      </c>
      <c r="E81" s="354">
        <f t="shared" ref="E81:F81" si="26">+E82+E83+E84+E85</f>
        <v>0</v>
      </c>
      <c r="F81" s="354">
        <f t="shared" si="26"/>
        <v>0</v>
      </c>
    </row>
    <row r="82" spans="1:57" ht="24">
      <c r="A82" s="360">
        <v>1331</v>
      </c>
      <c r="B82" s="356" t="s">
        <v>703</v>
      </c>
      <c r="C82" s="357"/>
      <c r="D82" s="21">
        <f>E82+F82</f>
        <v>0</v>
      </c>
      <c r="E82" s="21"/>
      <c r="F82" s="21">
        <v>0</v>
      </c>
      <c r="G82" s="334"/>
      <c r="H82" s="334"/>
      <c r="I82" s="334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  <c r="AI82" s="334"/>
      <c r="AJ82" s="334"/>
      <c r="AK82" s="334"/>
      <c r="AL82" s="334"/>
      <c r="AM82" s="334"/>
      <c r="AN82" s="334"/>
      <c r="AO82" s="334"/>
      <c r="AP82" s="334"/>
      <c r="AQ82" s="334"/>
      <c r="AR82" s="334"/>
      <c r="AS82" s="334"/>
      <c r="AT82" s="334"/>
      <c r="AU82" s="334"/>
      <c r="AV82" s="334"/>
      <c r="AW82" s="334"/>
      <c r="AX82" s="334"/>
      <c r="AY82" s="334"/>
      <c r="AZ82" s="334"/>
      <c r="BA82" s="334"/>
      <c r="BB82" s="334"/>
      <c r="BC82" s="334"/>
      <c r="BD82" s="334"/>
      <c r="BE82" s="334"/>
    </row>
    <row r="83" spans="1:57" ht="36">
      <c r="A83" s="360">
        <v>1332</v>
      </c>
      <c r="B83" s="356" t="s">
        <v>704</v>
      </c>
      <c r="C83" s="357"/>
      <c r="D83" s="21">
        <f t="shared" ref="D83:D89" si="27">E83+F83</f>
        <v>0</v>
      </c>
      <c r="E83" s="21"/>
      <c r="F83" s="21"/>
      <c r="G83" s="334"/>
      <c r="H83" s="334"/>
      <c r="I83" s="334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4"/>
      <c r="AI83" s="334"/>
      <c r="AJ83" s="334"/>
      <c r="AK83" s="334"/>
      <c r="AL83" s="334"/>
      <c r="AM83" s="334"/>
      <c r="AN83" s="334"/>
      <c r="AO83" s="334"/>
      <c r="AP83" s="334"/>
      <c r="AQ83" s="334"/>
      <c r="AR83" s="334"/>
      <c r="AS83" s="334"/>
      <c r="AT83" s="334"/>
      <c r="AU83" s="334"/>
      <c r="AV83" s="334"/>
      <c r="AW83" s="334"/>
      <c r="AX83" s="334"/>
      <c r="AY83" s="334"/>
      <c r="AZ83" s="334"/>
      <c r="BA83" s="334"/>
      <c r="BB83" s="334"/>
      <c r="BC83" s="334"/>
      <c r="BD83" s="334"/>
      <c r="BE83" s="334"/>
    </row>
    <row r="84" spans="1:57" s="334" customFormat="1" ht="48">
      <c r="A84" s="360">
        <v>1333</v>
      </c>
      <c r="B84" s="356" t="s">
        <v>705</v>
      </c>
      <c r="C84" s="357"/>
      <c r="D84" s="21">
        <f t="shared" si="27"/>
        <v>0</v>
      </c>
      <c r="E84" s="21"/>
      <c r="F84" s="21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4"/>
      <c r="AS84" s="184"/>
      <c r="AT84" s="184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</row>
    <row r="85" spans="1:57">
      <c r="A85" s="360">
        <v>1334</v>
      </c>
      <c r="B85" s="356" t="s">
        <v>634</v>
      </c>
      <c r="C85" s="357"/>
      <c r="D85" s="21">
        <f t="shared" si="27"/>
        <v>0</v>
      </c>
      <c r="E85" s="17"/>
      <c r="F85" s="17"/>
    </row>
    <row r="86" spans="1:57" ht="60">
      <c r="A86" s="351">
        <v>1340</v>
      </c>
      <c r="B86" s="352" t="s">
        <v>706</v>
      </c>
      <c r="C86" s="353">
        <v>7421</v>
      </c>
      <c r="D86" s="354">
        <f>+D87+D88+D89</f>
        <v>0</v>
      </c>
      <c r="E86" s="354">
        <f t="shared" ref="E86:F86" si="28">+E87+E88+E89</f>
        <v>0</v>
      </c>
      <c r="F86" s="354">
        <f t="shared" si="28"/>
        <v>0</v>
      </c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</row>
    <row r="87" spans="1:57" ht="72">
      <c r="A87" s="360">
        <v>1341</v>
      </c>
      <c r="B87" s="356" t="s">
        <v>707</v>
      </c>
      <c r="C87" s="357"/>
      <c r="D87" s="21">
        <f t="shared" si="27"/>
        <v>0</v>
      </c>
      <c r="E87" s="21"/>
      <c r="F87" s="21"/>
    </row>
    <row r="88" spans="1:57" ht="57.75" customHeight="1">
      <c r="A88" s="360">
        <v>1342</v>
      </c>
      <c r="B88" s="356" t="s">
        <v>708</v>
      </c>
      <c r="C88" s="357"/>
      <c r="D88" s="21">
        <f t="shared" si="27"/>
        <v>0</v>
      </c>
      <c r="E88" s="21"/>
      <c r="F88" s="21">
        <v>0</v>
      </c>
    </row>
    <row r="89" spans="1:57" s="334" customFormat="1" ht="63.75" customHeight="1">
      <c r="A89" s="360">
        <v>1343</v>
      </c>
      <c r="B89" s="356" t="s">
        <v>709</v>
      </c>
      <c r="C89" s="357"/>
      <c r="D89" s="21">
        <f t="shared" si="27"/>
        <v>0</v>
      </c>
      <c r="E89" s="21"/>
      <c r="F89" s="21"/>
    </row>
    <row r="90" spans="1:57" ht="36">
      <c r="A90" s="351">
        <v>1350</v>
      </c>
      <c r="B90" s="352" t="s">
        <v>710</v>
      </c>
      <c r="C90" s="353">
        <v>7422</v>
      </c>
      <c r="D90" s="354">
        <f>+D91+D112+D113</f>
        <v>0</v>
      </c>
      <c r="E90" s="354">
        <f t="shared" ref="E90:F90" si="29">+E91+E112+E113</f>
        <v>0</v>
      </c>
      <c r="F90" s="354">
        <f t="shared" si="29"/>
        <v>0</v>
      </c>
    </row>
    <row r="91" spans="1:57" ht="84">
      <c r="A91" s="372">
        <v>1351</v>
      </c>
      <c r="B91" s="373" t="s">
        <v>711</v>
      </c>
      <c r="C91" s="374"/>
      <c r="D91" s="387">
        <f>+D92+D93+D94+D95+D96+D97+D98+D99+D100+D101+D102+D103+D104+D105+D106+D107+D108+D109+D110+D111</f>
        <v>0</v>
      </c>
      <c r="E91" s="387">
        <f t="shared" ref="E91:F91" si="30">+E92+E93+E94+E95+E96+E97+E98+E99+E100+E101+E102+E103+E104+E105+E106+E107+E108+E109+E110+E111</f>
        <v>0</v>
      </c>
      <c r="F91" s="387">
        <f t="shared" si="30"/>
        <v>0</v>
      </c>
    </row>
    <row r="92" spans="1:57" s="334" customFormat="1" ht="48">
      <c r="A92" s="360">
        <v>13501</v>
      </c>
      <c r="B92" s="356" t="s">
        <v>712</v>
      </c>
      <c r="C92" s="357"/>
      <c r="D92" s="21">
        <f t="shared" ref="D92:D126" si="31">E92+F92</f>
        <v>0</v>
      </c>
      <c r="E92" s="21"/>
      <c r="F92" s="21">
        <v>0</v>
      </c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  <c r="AR92" s="184"/>
      <c r="AS92" s="184"/>
      <c r="AT92" s="184"/>
      <c r="AU92" s="184"/>
      <c r="AV92" s="184"/>
      <c r="AW92" s="184"/>
      <c r="AX92" s="184"/>
      <c r="AY92" s="184"/>
      <c r="AZ92" s="184"/>
      <c r="BA92" s="184"/>
      <c r="BB92" s="184"/>
      <c r="BC92" s="184"/>
      <c r="BD92" s="184"/>
      <c r="BE92" s="184"/>
    </row>
    <row r="93" spans="1:57" ht="96">
      <c r="A93" s="360">
        <v>13502</v>
      </c>
      <c r="B93" s="356" t="s">
        <v>713</v>
      </c>
      <c r="C93" s="357"/>
      <c r="D93" s="21">
        <f t="shared" si="31"/>
        <v>0</v>
      </c>
      <c r="E93" s="21"/>
      <c r="F93" s="21">
        <v>0</v>
      </c>
    </row>
    <row r="94" spans="1:57" ht="48">
      <c r="A94" s="360">
        <v>13503</v>
      </c>
      <c r="B94" s="356" t="s">
        <v>714</v>
      </c>
      <c r="C94" s="357"/>
      <c r="D94" s="21">
        <f t="shared" si="31"/>
        <v>0</v>
      </c>
      <c r="E94" s="21"/>
      <c r="F94" s="21">
        <v>0</v>
      </c>
    </row>
    <row r="95" spans="1:57" s="334" customFormat="1" ht="48">
      <c r="A95" s="360">
        <v>13504</v>
      </c>
      <c r="B95" s="356" t="s">
        <v>715</v>
      </c>
      <c r="C95" s="357"/>
      <c r="D95" s="21">
        <f t="shared" si="31"/>
        <v>0</v>
      </c>
      <c r="E95" s="17"/>
      <c r="F95" s="17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  <c r="AR95" s="184"/>
      <c r="AS95" s="184"/>
      <c r="AT95" s="184"/>
      <c r="AU95" s="184"/>
      <c r="AV95" s="184"/>
      <c r="AW95" s="184"/>
      <c r="AX95" s="184"/>
      <c r="AY95" s="184"/>
      <c r="AZ95" s="184"/>
    </row>
    <row r="96" spans="1:57" s="334" customFormat="1" ht="24">
      <c r="A96" s="360">
        <v>13505</v>
      </c>
      <c r="B96" s="356" t="s">
        <v>716</v>
      </c>
      <c r="C96" s="357"/>
      <c r="D96" s="21">
        <f t="shared" si="31"/>
        <v>0</v>
      </c>
      <c r="E96" s="17"/>
      <c r="F96" s="17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  <c r="AR96" s="184"/>
      <c r="AS96" s="184"/>
      <c r="AT96" s="184"/>
      <c r="AU96" s="184"/>
      <c r="AV96" s="184"/>
      <c r="AW96" s="184"/>
      <c r="AX96" s="184"/>
      <c r="AY96" s="184"/>
      <c r="AZ96" s="184"/>
    </row>
    <row r="97" spans="1:6" ht="24">
      <c r="A97" s="360">
        <v>13506</v>
      </c>
      <c r="B97" s="356" t="s">
        <v>717</v>
      </c>
      <c r="C97" s="357"/>
      <c r="D97" s="21">
        <f t="shared" si="31"/>
        <v>0</v>
      </c>
      <c r="E97" s="17"/>
      <c r="F97" s="17"/>
    </row>
    <row r="98" spans="1:6" ht="36">
      <c r="A98" s="360">
        <v>13507</v>
      </c>
      <c r="B98" s="356" t="s">
        <v>718</v>
      </c>
      <c r="C98" s="357"/>
      <c r="D98" s="21">
        <f t="shared" si="31"/>
        <v>0</v>
      </c>
      <c r="E98" s="17"/>
      <c r="F98" s="17"/>
    </row>
    <row r="99" spans="1:6" ht="72">
      <c r="A99" s="360">
        <v>13508</v>
      </c>
      <c r="B99" s="356" t="s">
        <v>719</v>
      </c>
      <c r="C99" s="357"/>
      <c r="D99" s="21">
        <f t="shared" si="31"/>
        <v>0</v>
      </c>
      <c r="E99" s="17"/>
      <c r="F99" s="17"/>
    </row>
    <row r="100" spans="1:6">
      <c r="A100" s="360">
        <v>13509</v>
      </c>
      <c r="B100" s="356" t="s">
        <v>720</v>
      </c>
      <c r="C100" s="357"/>
      <c r="D100" s="21">
        <f t="shared" si="31"/>
        <v>0</v>
      </c>
      <c r="E100" s="17"/>
      <c r="F100" s="17"/>
    </row>
    <row r="101" spans="1:6" ht="48">
      <c r="A101" s="360">
        <v>13510</v>
      </c>
      <c r="B101" s="356" t="s">
        <v>721</v>
      </c>
      <c r="C101" s="357"/>
      <c r="D101" s="21">
        <f t="shared" si="31"/>
        <v>0</v>
      </c>
      <c r="E101" s="17"/>
      <c r="F101" s="17"/>
    </row>
    <row r="102" spans="1:6" ht="84">
      <c r="A102" s="360">
        <v>13511</v>
      </c>
      <c r="B102" s="356" t="s">
        <v>722</v>
      </c>
      <c r="C102" s="357"/>
      <c r="D102" s="21">
        <f t="shared" si="31"/>
        <v>0</v>
      </c>
      <c r="E102" s="17"/>
      <c r="F102" s="17"/>
    </row>
    <row r="103" spans="1:6" ht="36">
      <c r="A103" s="360">
        <v>13512</v>
      </c>
      <c r="B103" s="356" t="s">
        <v>723</v>
      </c>
      <c r="C103" s="357"/>
      <c r="D103" s="21">
        <f t="shared" si="31"/>
        <v>0</v>
      </c>
      <c r="E103" s="17"/>
      <c r="F103" s="17"/>
    </row>
    <row r="104" spans="1:6" ht="24">
      <c r="A104" s="360">
        <v>13513</v>
      </c>
      <c r="B104" s="356" t="s">
        <v>724</v>
      </c>
      <c r="C104" s="357"/>
      <c r="D104" s="21">
        <f t="shared" si="31"/>
        <v>0</v>
      </c>
      <c r="E104" s="17"/>
      <c r="F104" s="17"/>
    </row>
    <row r="105" spans="1:6" ht="48">
      <c r="A105" s="360">
        <v>13514</v>
      </c>
      <c r="B105" s="356" t="s">
        <v>725</v>
      </c>
      <c r="C105" s="357"/>
      <c r="D105" s="21">
        <f t="shared" si="31"/>
        <v>0</v>
      </c>
      <c r="E105" s="17"/>
      <c r="F105" s="17"/>
    </row>
    <row r="106" spans="1:6" ht="72">
      <c r="A106" s="360">
        <v>13515</v>
      </c>
      <c r="B106" s="356" t="s">
        <v>726</v>
      </c>
      <c r="C106" s="357"/>
      <c r="D106" s="21">
        <f t="shared" si="31"/>
        <v>0</v>
      </c>
      <c r="E106" s="17"/>
      <c r="F106" s="17"/>
    </row>
    <row r="107" spans="1:6" ht="53.25" customHeight="1">
      <c r="A107" s="360">
        <v>13516</v>
      </c>
      <c r="B107" s="356" t="s">
        <v>727</v>
      </c>
      <c r="C107" s="357"/>
      <c r="D107" s="21">
        <f t="shared" si="31"/>
        <v>0</v>
      </c>
      <c r="E107" s="21"/>
      <c r="F107" s="17"/>
    </row>
    <row r="108" spans="1:6" ht="96">
      <c r="A108" s="360">
        <v>13517</v>
      </c>
      <c r="B108" s="356" t="s">
        <v>728</v>
      </c>
      <c r="C108" s="357"/>
      <c r="D108" s="21">
        <f t="shared" si="31"/>
        <v>0</v>
      </c>
      <c r="E108" s="17"/>
      <c r="F108" s="17"/>
    </row>
    <row r="109" spans="1:6" ht="24">
      <c r="A109" s="360">
        <v>13518</v>
      </c>
      <c r="B109" s="356" t="s">
        <v>729</v>
      </c>
      <c r="C109" s="357"/>
      <c r="D109" s="21">
        <f t="shared" si="31"/>
        <v>0</v>
      </c>
      <c r="E109" s="17"/>
      <c r="F109" s="17"/>
    </row>
    <row r="110" spans="1:6" ht="24">
      <c r="A110" s="360">
        <v>13519</v>
      </c>
      <c r="B110" s="356" t="s">
        <v>730</v>
      </c>
      <c r="C110" s="357"/>
      <c r="D110" s="21">
        <f t="shared" si="31"/>
        <v>0</v>
      </c>
      <c r="E110" s="17"/>
      <c r="F110" s="17"/>
    </row>
    <row r="111" spans="1:6">
      <c r="A111" s="360">
        <v>13520</v>
      </c>
      <c r="B111" s="356" t="s">
        <v>731</v>
      </c>
      <c r="C111" s="357"/>
      <c r="D111" s="21">
        <f t="shared" si="31"/>
        <v>0</v>
      </c>
      <c r="E111" s="21"/>
      <c r="F111" s="21">
        <v>0</v>
      </c>
    </row>
    <row r="112" spans="1:6" ht="36">
      <c r="A112" s="360">
        <v>1352</v>
      </c>
      <c r="B112" s="356" t="s">
        <v>732</v>
      </c>
      <c r="C112" s="357"/>
      <c r="D112" s="21">
        <f t="shared" si="31"/>
        <v>0</v>
      </c>
      <c r="E112" s="17"/>
      <c r="F112" s="17"/>
    </row>
    <row r="113" spans="1:6">
      <c r="A113" s="360">
        <v>1353</v>
      </c>
      <c r="B113" s="356" t="s">
        <v>733</v>
      </c>
      <c r="C113" s="357"/>
      <c r="D113" s="21">
        <f t="shared" si="31"/>
        <v>0</v>
      </c>
      <c r="E113" s="17"/>
      <c r="F113" s="17"/>
    </row>
    <row r="114" spans="1:6" ht="36">
      <c r="A114" s="351">
        <v>1360</v>
      </c>
      <c r="B114" s="352" t="s">
        <v>734</v>
      </c>
      <c r="C114" s="353">
        <v>7431</v>
      </c>
      <c r="D114" s="354">
        <f>D115+D116</f>
        <v>0</v>
      </c>
      <c r="E114" s="354">
        <f t="shared" ref="E114:F114" si="32">E115+E116</f>
        <v>0</v>
      </c>
      <c r="F114" s="354">
        <f t="shared" si="32"/>
        <v>0</v>
      </c>
    </row>
    <row r="115" spans="1:6" ht="48">
      <c r="A115" s="360">
        <v>1361</v>
      </c>
      <c r="B115" s="356" t="s">
        <v>635</v>
      </c>
      <c r="C115" s="357"/>
      <c r="D115" s="21">
        <f t="shared" si="31"/>
        <v>0</v>
      </c>
      <c r="E115" s="17"/>
      <c r="F115" s="17"/>
    </row>
    <row r="116" spans="1:6" ht="36">
      <c r="A116" s="360">
        <v>1362</v>
      </c>
      <c r="B116" s="356" t="s">
        <v>735</v>
      </c>
      <c r="C116" s="357"/>
      <c r="D116" s="21">
        <f t="shared" si="31"/>
        <v>0</v>
      </c>
      <c r="E116" s="17"/>
      <c r="F116" s="17"/>
    </row>
    <row r="117" spans="1:6" ht="60">
      <c r="A117" s="351">
        <v>1370</v>
      </c>
      <c r="B117" s="352" t="s">
        <v>736</v>
      </c>
      <c r="C117" s="353">
        <v>7441</v>
      </c>
      <c r="D117" s="354">
        <f>+D118+D119</f>
        <v>0</v>
      </c>
      <c r="E117" s="354">
        <f t="shared" ref="E117:F117" si="33">+E118+E119</f>
        <v>0</v>
      </c>
      <c r="F117" s="354">
        <f t="shared" si="33"/>
        <v>0</v>
      </c>
    </row>
    <row r="118" spans="1:6" ht="96">
      <c r="A118" s="360">
        <v>1371</v>
      </c>
      <c r="B118" s="356" t="s">
        <v>737</v>
      </c>
      <c r="C118" s="357"/>
      <c r="D118" s="21">
        <f t="shared" si="31"/>
        <v>0</v>
      </c>
      <c r="E118" s="21"/>
      <c r="F118" s="21"/>
    </row>
    <row r="119" spans="1:6" ht="107.25" customHeight="1">
      <c r="A119" s="360">
        <v>1372</v>
      </c>
      <c r="B119" s="356" t="s">
        <v>738</v>
      </c>
      <c r="C119" s="357"/>
      <c r="D119" s="21">
        <f t="shared" si="31"/>
        <v>0</v>
      </c>
      <c r="E119" s="21"/>
      <c r="F119" s="21">
        <v>0</v>
      </c>
    </row>
    <row r="120" spans="1:6" ht="60">
      <c r="A120" s="351">
        <v>1380</v>
      </c>
      <c r="B120" s="352" t="s">
        <v>739</v>
      </c>
      <c r="C120" s="353">
        <v>7442</v>
      </c>
      <c r="D120" s="354">
        <f>+D121+D122</f>
        <v>0</v>
      </c>
      <c r="E120" s="354">
        <f t="shared" ref="E120:F120" si="34">+E121+E122</f>
        <v>0</v>
      </c>
      <c r="F120" s="354">
        <f t="shared" si="34"/>
        <v>0</v>
      </c>
    </row>
    <row r="121" spans="1:6" ht="96">
      <c r="A121" s="360">
        <v>1381</v>
      </c>
      <c r="B121" s="356" t="s">
        <v>740</v>
      </c>
      <c r="C121" s="357"/>
      <c r="D121" s="21">
        <f t="shared" si="31"/>
        <v>0</v>
      </c>
      <c r="E121" s="17"/>
      <c r="F121" s="17"/>
    </row>
    <row r="122" spans="1:6" ht="96">
      <c r="A122" s="360">
        <v>1382</v>
      </c>
      <c r="B122" s="356" t="s">
        <v>741</v>
      </c>
      <c r="C122" s="357"/>
      <c r="D122" s="21">
        <f t="shared" si="31"/>
        <v>0</v>
      </c>
      <c r="E122" s="17"/>
      <c r="F122" s="17"/>
    </row>
    <row r="123" spans="1:6" ht="36">
      <c r="A123" s="351">
        <v>1390</v>
      </c>
      <c r="B123" s="352" t="s">
        <v>742</v>
      </c>
      <c r="C123" s="353">
        <v>7451</v>
      </c>
      <c r="D123" s="489">
        <f t="shared" ref="D123:E123" si="35">D124+D125+D126</f>
        <v>0</v>
      </c>
      <c r="E123" s="489">
        <f t="shared" si="35"/>
        <v>0</v>
      </c>
      <c r="F123" s="354">
        <f>F124+F125+F126</f>
        <v>0</v>
      </c>
    </row>
    <row r="124" spans="1:6" ht="24">
      <c r="A124" s="360">
        <v>1391</v>
      </c>
      <c r="B124" s="356" t="s">
        <v>743</v>
      </c>
      <c r="C124" s="357"/>
      <c r="D124" s="21">
        <f t="shared" si="31"/>
        <v>0</v>
      </c>
      <c r="E124" s="17"/>
      <c r="F124" s="17"/>
    </row>
    <row r="125" spans="1:6" ht="29.25" customHeight="1">
      <c r="A125" s="360">
        <v>1392</v>
      </c>
      <c r="B125" s="356" t="s">
        <v>636</v>
      </c>
      <c r="C125" s="357"/>
      <c r="D125" s="21">
        <f t="shared" si="31"/>
        <v>0</v>
      </c>
      <c r="E125" s="21">
        <v>0</v>
      </c>
      <c r="F125" s="21"/>
    </row>
    <row r="126" spans="1:6" ht="24">
      <c r="A126" s="360">
        <v>1393</v>
      </c>
      <c r="B126" s="356" t="s">
        <v>637</v>
      </c>
      <c r="C126" s="357"/>
      <c r="D126" s="21">
        <f t="shared" si="31"/>
        <v>0</v>
      </c>
      <c r="E126" s="17"/>
      <c r="F126" s="17"/>
    </row>
    <row r="155" spans="3:3">
      <c r="C155" s="184"/>
    </row>
    <row r="233" ht="13.5" customHeight="1"/>
    <row r="236" ht="16.5" customHeight="1"/>
    <row r="268" spans="3:3">
      <c r="C268" s="184"/>
    </row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H227"/>
  <sheetViews>
    <sheetView tabSelected="1" view="pageBreakPreview" zoomScaleSheetLayoutView="100" workbookViewId="0">
      <selection activeCell="E9" sqref="E9:E10"/>
    </sheetView>
  </sheetViews>
  <sheetFormatPr defaultColWidth="9.109375" defaultRowHeight="15.6"/>
  <cols>
    <col min="1" max="1" width="5" style="239" customWidth="1"/>
    <col min="2" max="2" width="2.88671875" style="240" customWidth="1"/>
    <col min="3" max="3" width="2.33203125" style="241" customWidth="1"/>
    <col min="4" max="4" width="2.33203125" style="242" customWidth="1"/>
    <col min="5" max="5" width="49.88671875" style="243" customWidth="1"/>
    <col min="6" max="6" width="18.88671875" style="244" customWidth="1"/>
    <col min="7" max="7" width="17.44140625" style="244" customWidth="1"/>
    <col min="8" max="8" width="16.5546875" style="244" customWidth="1"/>
    <col min="9" max="16384" width="9.109375" style="244"/>
  </cols>
  <sheetData>
    <row r="1" spans="1:8">
      <c r="F1" s="493" t="s">
        <v>625</v>
      </c>
      <c r="G1" s="493"/>
      <c r="H1" s="493"/>
    </row>
    <row r="2" spans="1:8" ht="15.75" customHeight="1">
      <c r="F2" s="493" t="s">
        <v>622</v>
      </c>
      <c r="G2" s="493"/>
      <c r="H2" s="493"/>
    </row>
    <row r="3" spans="1:8" ht="15.75" customHeight="1">
      <c r="F3" s="493" t="s">
        <v>943</v>
      </c>
      <c r="G3" s="493"/>
      <c r="H3" s="493"/>
    </row>
    <row r="4" spans="1:8" ht="15.75" customHeight="1">
      <c r="F4" s="493" t="s">
        <v>944</v>
      </c>
      <c r="G4" s="493"/>
      <c r="H4" s="493"/>
    </row>
    <row r="6" spans="1:8" ht="33" customHeight="1">
      <c r="A6" s="552" t="s">
        <v>915</v>
      </c>
      <c r="B6" s="552"/>
      <c r="C6" s="552"/>
      <c r="D6" s="552"/>
      <c r="E6" s="552"/>
      <c r="F6" s="552"/>
      <c r="G6" s="552"/>
      <c r="H6" s="552"/>
    </row>
    <row r="7" spans="1:8" ht="16.5" customHeight="1">
      <c r="A7" s="4"/>
      <c r="B7" s="4"/>
      <c r="C7" s="4"/>
      <c r="D7" s="4"/>
      <c r="E7" s="4"/>
      <c r="F7" s="4"/>
      <c r="G7" s="4"/>
      <c r="H7" s="4"/>
    </row>
    <row r="8" spans="1:8" ht="13.5" customHeight="1">
      <c r="B8" s="245"/>
      <c r="C8" s="246"/>
      <c r="D8" s="246"/>
      <c r="E8" s="247"/>
      <c r="G8" s="551" t="s">
        <v>97</v>
      </c>
      <c r="H8" s="551"/>
    </row>
    <row r="9" spans="1:8" ht="44.25" customHeight="1">
      <c r="A9" s="553" t="s">
        <v>98</v>
      </c>
      <c r="B9" s="553" t="s">
        <v>99</v>
      </c>
      <c r="C9" s="554" t="s">
        <v>100</v>
      </c>
      <c r="D9" s="554" t="s">
        <v>101</v>
      </c>
      <c r="E9" s="555" t="s">
        <v>600</v>
      </c>
      <c r="F9" s="498" t="s">
        <v>374</v>
      </c>
      <c r="G9" s="534" t="s">
        <v>375</v>
      </c>
      <c r="H9" s="534"/>
    </row>
    <row r="10" spans="1:8" s="248" customFormat="1" ht="41.25" customHeight="1">
      <c r="A10" s="553"/>
      <c r="B10" s="553"/>
      <c r="C10" s="554"/>
      <c r="D10" s="554"/>
      <c r="E10" s="555"/>
      <c r="F10" s="498"/>
      <c r="G10" s="490" t="s">
        <v>376</v>
      </c>
      <c r="H10" s="490" t="s">
        <v>377</v>
      </c>
    </row>
    <row r="11" spans="1:8" s="249" customFormat="1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59">
        <v>6</v>
      </c>
      <c r="G11" s="14">
        <v>7</v>
      </c>
      <c r="H11" s="14" t="s">
        <v>621</v>
      </c>
    </row>
    <row r="12" spans="1:8" s="4" customFormat="1" ht="24" customHeight="1">
      <c r="A12" s="250"/>
      <c r="B12" s="251"/>
      <c r="C12" s="252"/>
      <c r="D12" s="252"/>
      <c r="E12" s="253" t="s">
        <v>105</v>
      </c>
      <c r="F12" s="254">
        <f>SUM(F13,F28,F36,F54,F68,F87,F107,F123,F138,F82)</f>
        <v>250000</v>
      </c>
      <c r="G12" s="254">
        <f>SUM(G13,G28,G36,G54,G68,G87,G107,G123,G138,G82)</f>
        <v>0</v>
      </c>
      <c r="H12" s="254">
        <f>SUM(H13,H28,H36,H54,H68,H87,H107,H123,H138,H82)</f>
        <v>250000</v>
      </c>
    </row>
    <row r="13" spans="1:8" s="259" customFormat="1" ht="27.6" hidden="1">
      <c r="A13" s="69">
        <v>2100</v>
      </c>
      <c r="B13" s="255" t="s">
        <v>106</v>
      </c>
      <c r="C13" s="256">
        <v>0</v>
      </c>
      <c r="D13" s="256">
        <v>0</v>
      </c>
      <c r="E13" s="257" t="s">
        <v>107</v>
      </c>
      <c r="F13" s="258">
        <f>G13+H13</f>
        <v>0</v>
      </c>
      <c r="G13" s="258">
        <f>SUM(G15,G19,G25,G22)</f>
        <v>0</v>
      </c>
      <c r="H13" s="258">
        <f>SUM(H15,H19,H25,H22)</f>
        <v>0</v>
      </c>
    </row>
    <row r="14" spans="1:8" hidden="1">
      <c r="A14" s="260"/>
      <c r="B14" s="261"/>
      <c r="C14" s="262"/>
      <c r="D14" s="262"/>
      <c r="E14" s="263" t="s">
        <v>108</v>
      </c>
      <c r="F14" s="21"/>
      <c r="G14" s="21"/>
      <c r="H14" s="21"/>
    </row>
    <row r="15" spans="1:8" s="268" customFormat="1" ht="41.4" hidden="1">
      <c r="A15" s="264">
        <v>2110</v>
      </c>
      <c r="B15" s="265" t="s">
        <v>106</v>
      </c>
      <c r="C15" s="266">
        <v>1</v>
      </c>
      <c r="D15" s="266">
        <v>0</v>
      </c>
      <c r="E15" s="267" t="s">
        <v>109</v>
      </c>
      <c r="F15" s="22">
        <f>G15+H15</f>
        <v>0</v>
      </c>
      <c r="G15" s="22">
        <f>+G17+G18</f>
        <v>0</v>
      </c>
      <c r="H15" s="22">
        <f>+H17+H18</f>
        <v>0</v>
      </c>
    </row>
    <row r="16" spans="1:8" s="268" customFormat="1" ht="16.2" hidden="1">
      <c r="A16" s="260"/>
      <c r="B16" s="261"/>
      <c r="C16" s="262"/>
      <c r="D16" s="262"/>
      <c r="E16" s="263" t="s">
        <v>110</v>
      </c>
      <c r="F16" s="269"/>
      <c r="G16" s="269"/>
      <c r="H16" s="269"/>
    </row>
    <row r="17" spans="1:8" ht="26.4" hidden="1">
      <c r="A17" s="270">
        <v>2111</v>
      </c>
      <c r="B17" s="114" t="s">
        <v>106</v>
      </c>
      <c r="C17" s="83">
        <v>1</v>
      </c>
      <c r="D17" s="83">
        <v>1</v>
      </c>
      <c r="E17" s="93" t="s">
        <v>363</v>
      </c>
      <c r="F17" s="34">
        <f>G17+H17</f>
        <v>0</v>
      </c>
      <c r="G17" s="34">
        <f>+'havelvac 6'!O18</f>
        <v>0</v>
      </c>
      <c r="H17" s="34">
        <f>+'havelvac 6'!P18</f>
        <v>0</v>
      </c>
    </row>
    <row r="18" spans="1:8" hidden="1">
      <c r="A18" s="270">
        <v>2113</v>
      </c>
      <c r="B18" s="114" t="s">
        <v>106</v>
      </c>
      <c r="C18" s="83">
        <v>1</v>
      </c>
      <c r="D18" s="83">
        <v>3</v>
      </c>
      <c r="E18" s="93" t="s">
        <v>581</v>
      </c>
      <c r="F18" s="34">
        <f>G18+H18</f>
        <v>0</v>
      </c>
      <c r="G18" s="34">
        <f>+'havelvac 6'!O60</f>
        <v>0</v>
      </c>
      <c r="H18" s="34">
        <f>+'havelvac 6'!P60</f>
        <v>0</v>
      </c>
    </row>
    <row r="19" spans="1:8" hidden="1">
      <c r="A19" s="264">
        <v>2130</v>
      </c>
      <c r="B19" s="265" t="s">
        <v>106</v>
      </c>
      <c r="C19" s="266">
        <v>3</v>
      </c>
      <c r="D19" s="266">
        <v>0</v>
      </c>
      <c r="E19" s="267" t="s">
        <v>144</v>
      </c>
      <c r="F19" s="271">
        <f>G19+H19</f>
        <v>0</v>
      </c>
      <c r="G19" s="271">
        <f>+G21</f>
        <v>0</v>
      </c>
      <c r="H19" s="271">
        <f>+H21</f>
        <v>0</v>
      </c>
    </row>
    <row r="20" spans="1:8" hidden="1">
      <c r="A20" s="260"/>
      <c r="B20" s="261"/>
      <c r="C20" s="262"/>
      <c r="D20" s="262"/>
      <c r="E20" s="263" t="s">
        <v>110</v>
      </c>
      <c r="F20" s="269"/>
      <c r="G20" s="269"/>
      <c r="H20" s="269"/>
    </row>
    <row r="21" spans="1:8" ht="26.4" hidden="1">
      <c r="A21" s="270">
        <v>2131</v>
      </c>
      <c r="B21" s="114" t="s">
        <v>106</v>
      </c>
      <c r="C21" s="83">
        <v>3</v>
      </c>
      <c r="D21" s="83">
        <v>1</v>
      </c>
      <c r="E21" s="93" t="s">
        <v>145</v>
      </c>
      <c r="F21" s="34">
        <f>G21+H21</f>
        <v>0</v>
      </c>
      <c r="G21" s="34">
        <f>+'havelvac 6'!O68</f>
        <v>0</v>
      </c>
      <c r="H21" s="34">
        <f>+'havelvac 6'!P68</f>
        <v>0</v>
      </c>
    </row>
    <row r="22" spans="1:8" ht="27.6" hidden="1">
      <c r="A22" s="264">
        <v>2150</v>
      </c>
      <c r="B22" s="265" t="s">
        <v>106</v>
      </c>
      <c r="C22" s="266">
        <v>5</v>
      </c>
      <c r="D22" s="266">
        <v>0</v>
      </c>
      <c r="E22" s="267" t="s">
        <v>150</v>
      </c>
      <c r="F22" s="272">
        <f>G22+H22</f>
        <v>0</v>
      </c>
      <c r="G22" s="273">
        <f>+G24</f>
        <v>0</v>
      </c>
      <c r="H22" s="273">
        <f>+H24</f>
        <v>0</v>
      </c>
    </row>
    <row r="23" spans="1:8" hidden="1">
      <c r="A23" s="260"/>
      <c r="B23" s="261"/>
      <c r="C23" s="262"/>
      <c r="D23" s="262"/>
      <c r="E23" s="263" t="s">
        <v>110</v>
      </c>
      <c r="F23" s="274"/>
      <c r="G23" s="275"/>
      <c r="H23" s="275"/>
    </row>
    <row r="24" spans="1:8" ht="26.4" hidden="1">
      <c r="A24" s="270">
        <v>2151</v>
      </c>
      <c r="B24" s="114" t="s">
        <v>106</v>
      </c>
      <c r="C24" s="114" t="s">
        <v>151</v>
      </c>
      <c r="D24" s="114">
        <v>1</v>
      </c>
      <c r="E24" s="93" t="s">
        <v>150</v>
      </c>
      <c r="F24" s="276">
        <f>G24+H24</f>
        <v>0</v>
      </c>
      <c r="G24" s="277">
        <f>'havelvac 6'!O86</f>
        <v>0</v>
      </c>
      <c r="H24" s="277">
        <f>'havelvac 6'!P86</f>
        <v>0</v>
      </c>
    </row>
    <row r="25" spans="1:8" ht="27.6" hidden="1">
      <c r="A25" s="264">
        <v>2160</v>
      </c>
      <c r="B25" s="265" t="s">
        <v>106</v>
      </c>
      <c r="C25" s="266">
        <v>6</v>
      </c>
      <c r="D25" s="266">
        <v>0</v>
      </c>
      <c r="E25" s="267" t="s">
        <v>158</v>
      </c>
      <c r="F25" s="278">
        <f>G25+H25</f>
        <v>0</v>
      </c>
      <c r="G25" s="271">
        <f>+G27</f>
        <v>0</v>
      </c>
      <c r="H25" s="271">
        <f>+H27</f>
        <v>0</v>
      </c>
    </row>
    <row r="26" spans="1:8" s="268" customFormat="1" ht="16.2" hidden="1">
      <c r="A26" s="260"/>
      <c r="B26" s="261"/>
      <c r="C26" s="262"/>
      <c r="D26" s="262"/>
      <c r="E26" s="263" t="s">
        <v>110</v>
      </c>
      <c r="F26" s="269"/>
      <c r="G26" s="269"/>
      <c r="H26" s="269"/>
    </row>
    <row r="27" spans="1:8" ht="26.4" hidden="1">
      <c r="A27" s="270">
        <v>2161</v>
      </c>
      <c r="B27" s="114" t="s">
        <v>106</v>
      </c>
      <c r="C27" s="114">
        <v>6</v>
      </c>
      <c r="D27" s="114">
        <v>1</v>
      </c>
      <c r="E27" s="93" t="s">
        <v>159</v>
      </c>
      <c r="F27" s="34">
        <f>G27+H27</f>
        <v>0</v>
      </c>
      <c r="G27" s="34">
        <f>+'havelvac 6'!O101</f>
        <v>0</v>
      </c>
      <c r="H27" s="34">
        <f>+'havelvac 6'!P101</f>
        <v>0</v>
      </c>
    </row>
    <row r="28" spans="1:8" hidden="1">
      <c r="A28" s="69">
        <v>2200</v>
      </c>
      <c r="B28" s="255" t="s">
        <v>140</v>
      </c>
      <c r="C28" s="256">
        <v>0</v>
      </c>
      <c r="D28" s="256">
        <v>0</v>
      </c>
      <c r="E28" s="257" t="s">
        <v>163</v>
      </c>
      <c r="F28" s="258">
        <f>G28+H28</f>
        <v>0</v>
      </c>
      <c r="G28" s="258">
        <f>SUM(G30,G33)</f>
        <v>0</v>
      </c>
      <c r="H28" s="258">
        <f>SUM(H30,H33)</f>
        <v>0</v>
      </c>
    </row>
    <row r="29" spans="1:8" hidden="1">
      <c r="A29" s="260"/>
      <c r="B29" s="261"/>
      <c r="C29" s="262"/>
      <c r="D29" s="262"/>
      <c r="E29" s="263" t="s">
        <v>108</v>
      </c>
      <c r="F29" s="21"/>
      <c r="G29" s="21"/>
      <c r="H29" s="21"/>
    </row>
    <row r="30" spans="1:8" hidden="1">
      <c r="A30" s="264">
        <v>2220</v>
      </c>
      <c r="B30" s="265" t="s">
        <v>140</v>
      </c>
      <c r="C30" s="266">
        <v>2</v>
      </c>
      <c r="D30" s="266">
        <v>0</v>
      </c>
      <c r="E30" s="267" t="s">
        <v>164</v>
      </c>
      <c r="F30" s="22">
        <f>G30+H30</f>
        <v>0</v>
      </c>
      <c r="G30" s="22">
        <f>G32</f>
        <v>0</v>
      </c>
      <c r="H30" s="22">
        <f>H32</f>
        <v>0</v>
      </c>
    </row>
    <row r="31" spans="1:8" s="268" customFormat="1" ht="16.2" hidden="1">
      <c r="A31" s="260"/>
      <c r="B31" s="261"/>
      <c r="C31" s="262"/>
      <c r="D31" s="262"/>
      <c r="E31" s="263" t="s">
        <v>110</v>
      </c>
      <c r="F31" s="269"/>
      <c r="G31" s="269"/>
      <c r="H31" s="269"/>
    </row>
    <row r="32" spans="1:8" hidden="1">
      <c r="A32" s="270">
        <v>2221</v>
      </c>
      <c r="B32" s="114" t="s">
        <v>140</v>
      </c>
      <c r="C32" s="83">
        <v>2</v>
      </c>
      <c r="D32" s="83">
        <v>1</v>
      </c>
      <c r="E32" s="93" t="s">
        <v>165</v>
      </c>
      <c r="F32" s="34">
        <f>G32+H32</f>
        <v>0</v>
      </c>
      <c r="G32" s="34">
        <f>+'havelvac 6'!O113</f>
        <v>0</v>
      </c>
      <c r="H32" s="34">
        <f>+'havelvac 6'!P113</f>
        <v>0</v>
      </c>
    </row>
    <row r="33" spans="1:8" hidden="1">
      <c r="A33" s="264">
        <v>2250</v>
      </c>
      <c r="B33" s="265" t="s">
        <v>140</v>
      </c>
      <c r="C33" s="266">
        <v>5</v>
      </c>
      <c r="D33" s="266">
        <v>0</v>
      </c>
      <c r="E33" s="267" t="s">
        <v>168</v>
      </c>
      <c r="F33" s="22">
        <f>G33+H33</f>
        <v>0</v>
      </c>
      <c r="G33" s="22">
        <f>G35</f>
        <v>0</v>
      </c>
      <c r="H33" s="22">
        <f>H35</f>
        <v>0</v>
      </c>
    </row>
    <row r="34" spans="1:8" hidden="1">
      <c r="A34" s="260"/>
      <c r="B34" s="261"/>
      <c r="C34" s="262"/>
      <c r="D34" s="262"/>
      <c r="E34" s="263" t="s">
        <v>110</v>
      </c>
      <c r="F34" s="269"/>
      <c r="G34" s="269"/>
      <c r="H34" s="269"/>
    </row>
    <row r="35" spans="1:8" hidden="1">
      <c r="A35" s="270">
        <v>2251</v>
      </c>
      <c r="B35" s="114" t="s">
        <v>140</v>
      </c>
      <c r="C35" s="83">
        <v>5</v>
      </c>
      <c r="D35" s="83">
        <v>1</v>
      </c>
      <c r="E35" s="93" t="s">
        <v>168</v>
      </c>
      <c r="F35" s="34">
        <f>G35+H35</f>
        <v>0</v>
      </c>
      <c r="G35" s="34">
        <f>+'havelvac 6'!O130</f>
        <v>0</v>
      </c>
      <c r="H35" s="34">
        <f>+'havelvac 6'!P130</f>
        <v>0</v>
      </c>
    </row>
    <row r="36" spans="1:8">
      <c r="A36" s="69">
        <v>2400</v>
      </c>
      <c r="B36" s="255" t="s">
        <v>155</v>
      </c>
      <c r="C36" s="256">
        <v>0</v>
      </c>
      <c r="D36" s="256">
        <v>0</v>
      </c>
      <c r="E36" s="257" t="s">
        <v>169</v>
      </c>
      <c r="F36" s="258">
        <f>G36+H36</f>
        <v>250000</v>
      </c>
      <c r="G36" s="258">
        <f>+G38+G41+G44+G48+G51</f>
        <v>0</v>
      </c>
      <c r="H36" s="258">
        <f>+H38+H41+H44+H48+H51</f>
        <v>250000</v>
      </c>
    </row>
    <row r="37" spans="1:8">
      <c r="A37" s="260"/>
      <c r="B37" s="261"/>
      <c r="C37" s="262"/>
      <c r="D37" s="262"/>
      <c r="E37" s="263" t="s">
        <v>108</v>
      </c>
      <c r="F37" s="21"/>
      <c r="G37" s="21"/>
      <c r="H37" s="21"/>
    </row>
    <row r="38" spans="1:8" ht="27.6" hidden="1">
      <c r="A38" s="165">
        <v>2410</v>
      </c>
      <c r="B38" s="166" t="s">
        <v>155</v>
      </c>
      <c r="C38" s="167">
        <v>1</v>
      </c>
      <c r="D38" s="167">
        <v>0</v>
      </c>
      <c r="E38" s="168" t="s">
        <v>749</v>
      </c>
      <c r="F38" s="22">
        <f>G38+H38</f>
        <v>0</v>
      </c>
      <c r="G38" s="22">
        <f>+G40</f>
        <v>0</v>
      </c>
      <c r="H38" s="22">
        <f>+H40</f>
        <v>0</v>
      </c>
    </row>
    <row r="39" spans="1:8" hidden="1">
      <c r="A39" s="260"/>
      <c r="B39" s="261"/>
      <c r="C39" s="262"/>
      <c r="D39" s="262"/>
      <c r="E39" s="263" t="s">
        <v>110</v>
      </c>
      <c r="F39" s="269"/>
      <c r="G39" s="269"/>
      <c r="H39" s="269"/>
    </row>
    <row r="40" spans="1:8" ht="26.4" hidden="1">
      <c r="A40" s="270">
        <v>2411</v>
      </c>
      <c r="B40" s="114" t="s">
        <v>155</v>
      </c>
      <c r="C40" s="83">
        <v>1</v>
      </c>
      <c r="D40" s="83">
        <v>1</v>
      </c>
      <c r="E40" s="93" t="s">
        <v>751</v>
      </c>
      <c r="F40" s="34">
        <f>G40+H40</f>
        <v>0</v>
      </c>
      <c r="G40" s="34">
        <f>+'havelvac 6'!O145</f>
        <v>0</v>
      </c>
      <c r="H40" s="34">
        <f>+'havelvac 6'!P145</f>
        <v>0</v>
      </c>
    </row>
    <row r="41" spans="1:8" ht="27.6" hidden="1">
      <c r="A41" s="264">
        <v>2420</v>
      </c>
      <c r="B41" s="265" t="s">
        <v>155</v>
      </c>
      <c r="C41" s="266">
        <v>2</v>
      </c>
      <c r="D41" s="266">
        <v>0</v>
      </c>
      <c r="E41" s="267" t="s">
        <v>170</v>
      </c>
      <c r="F41" s="22">
        <f>G41+H41</f>
        <v>0</v>
      </c>
      <c r="G41" s="22">
        <f>+G43</f>
        <v>0</v>
      </c>
      <c r="H41" s="22">
        <f>+H43</f>
        <v>0</v>
      </c>
    </row>
    <row r="42" spans="1:8" hidden="1">
      <c r="A42" s="260"/>
      <c r="B42" s="261"/>
      <c r="C42" s="262"/>
      <c r="D42" s="262"/>
      <c r="E42" s="263" t="s">
        <v>110</v>
      </c>
      <c r="F42" s="269"/>
      <c r="G42" s="269"/>
      <c r="H42" s="269"/>
    </row>
    <row r="43" spans="1:8" hidden="1">
      <c r="A43" s="270">
        <v>2424</v>
      </c>
      <c r="B43" s="114" t="s">
        <v>155</v>
      </c>
      <c r="C43" s="83">
        <v>2</v>
      </c>
      <c r="D43" s="83">
        <v>4</v>
      </c>
      <c r="E43" s="93" t="s">
        <v>171</v>
      </c>
      <c r="F43" s="34">
        <f>G43+H43</f>
        <v>0</v>
      </c>
      <c r="G43" s="34">
        <f>+'havelvac 6'!O167</f>
        <v>0</v>
      </c>
      <c r="H43" s="34">
        <f>+'havelvac 6'!P167</f>
        <v>0</v>
      </c>
    </row>
    <row r="44" spans="1:8">
      <c r="A44" s="264">
        <v>2450</v>
      </c>
      <c r="B44" s="265" t="s">
        <v>155</v>
      </c>
      <c r="C44" s="266">
        <v>5</v>
      </c>
      <c r="D44" s="266">
        <v>0</v>
      </c>
      <c r="E44" s="267" t="s">
        <v>175</v>
      </c>
      <c r="F44" s="22">
        <f>G44+H44</f>
        <v>250000</v>
      </c>
      <c r="G44" s="22">
        <f>G46+G47</f>
        <v>0</v>
      </c>
      <c r="H44" s="22">
        <f>H46+H47</f>
        <v>250000</v>
      </c>
    </row>
    <row r="45" spans="1:8">
      <c r="A45" s="260"/>
      <c r="B45" s="261"/>
      <c r="C45" s="262"/>
      <c r="D45" s="262"/>
      <c r="E45" s="263" t="s">
        <v>110</v>
      </c>
      <c r="F45" s="269"/>
      <c r="G45" s="269"/>
      <c r="H45" s="269"/>
    </row>
    <row r="46" spans="1:8" ht="19.8" customHeight="1">
      <c r="A46" s="270">
        <v>2451</v>
      </c>
      <c r="B46" s="114" t="s">
        <v>155</v>
      </c>
      <c r="C46" s="83">
        <v>5</v>
      </c>
      <c r="D46" s="83">
        <v>1</v>
      </c>
      <c r="E46" s="93" t="s">
        <v>176</v>
      </c>
      <c r="F46" s="34">
        <f>G46+H46</f>
        <v>250000</v>
      </c>
      <c r="G46" s="34">
        <f>SUM('havelvac 6'!O174)</f>
        <v>0</v>
      </c>
      <c r="H46" s="34">
        <f>SUM('havelvac 6'!P174)</f>
        <v>250000</v>
      </c>
    </row>
    <row r="47" spans="1:8" hidden="1">
      <c r="A47" s="270">
        <v>2455</v>
      </c>
      <c r="B47" s="114" t="s">
        <v>155</v>
      </c>
      <c r="C47" s="83">
        <v>5</v>
      </c>
      <c r="D47" s="83">
        <v>5</v>
      </c>
      <c r="E47" s="93" t="s">
        <v>199</v>
      </c>
      <c r="F47" s="34">
        <f>G47+H47</f>
        <v>0</v>
      </c>
      <c r="G47" s="34">
        <f>+'havelvac 6'!O246</f>
        <v>0</v>
      </c>
      <c r="H47" s="34">
        <f>+'havelvac 6'!P246</f>
        <v>0</v>
      </c>
    </row>
    <row r="48" spans="1:8" hidden="1">
      <c r="A48" s="175" t="s">
        <v>206</v>
      </c>
      <c r="B48" s="166" t="s">
        <v>155</v>
      </c>
      <c r="C48" s="167">
        <v>7</v>
      </c>
      <c r="D48" s="167">
        <v>0</v>
      </c>
      <c r="E48" s="267" t="s">
        <v>207</v>
      </c>
      <c r="F48" s="22">
        <f>G48+H48</f>
        <v>0</v>
      </c>
      <c r="G48" s="329">
        <f>+G50</f>
        <v>0</v>
      </c>
      <c r="H48" s="329">
        <f>+H50</f>
        <v>0</v>
      </c>
    </row>
    <row r="49" spans="1:8" hidden="1">
      <c r="A49" s="260"/>
      <c r="B49" s="261"/>
      <c r="C49" s="262"/>
      <c r="D49" s="262"/>
      <c r="E49" s="263" t="s">
        <v>110</v>
      </c>
      <c r="F49" s="269"/>
      <c r="G49" s="269"/>
      <c r="H49" s="269"/>
    </row>
    <row r="50" spans="1:8" ht="26.4" hidden="1">
      <c r="A50" s="93" t="s">
        <v>208</v>
      </c>
      <c r="B50" s="93" t="s">
        <v>155</v>
      </c>
      <c r="C50" s="93">
        <v>7</v>
      </c>
      <c r="D50" s="93">
        <v>3</v>
      </c>
      <c r="E50" s="93" t="s">
        <v>209</v>
      </c>
      <c r="F50" s="34">
        <f>G50+H50</f>
        <v>0</v>
      </c>
      <c r="G50" s="34">
        <f>SUM('havelvac 6'!O262)</f>
        <v>0</v>
      </c>
      <c r="H50" s="34">
        <f>SUM('havelvac 6'!P262)</f>
        <v>0</v>
      </c>
    </row>
    <row r="51" spans="1:8" ht="27.6" hidden="1">
      <c r="A51" s="264">
        <v>2490</v>
      </c>
      <c r="B51" s="265" t="s">
        <v>155</v>
      </c>
      <c r="C51" s="266">
        <v>9</v>
      </c>
      <c r="D51" s="266">
        <v>0</v>
      </c>
      <c r="E51" s="267" t="s">
        <v>212</v>
      </c>
      <c r="F51" s="22">
        <f>G51+H51</f>
        <v>0</v>
      </c>
      <c r="G51" s="22">
        <f>+G53</f>
        <v>0</v>
      </c>
      <c r="H51" s="22">
        <f>+H53</f>
        <v>0</v>
      </c>
    </row>
    <row r="52" spans="1:8" hidden="1">
      <c r="A52" s="260"/>
      <c r="B52" s="261"/>
      <c r="C52" s="262"/>
      <c r="D52" s="262"/>
      <c r="E52" s="263" t="s">
        <v>110</v>
      </c>
      <c r="F52" s="269"/>
      <c r="G52" s="269"/>
      <c r="H52" s="269"/>
    </row>
    <row r="53" spans="1:8" ht="26.4" hidden="1">
      <c r="A53" s="270">
        <v>2491</v>
      </c>
      <c r="B53" s="114" t="s">
        <v>155</v>
      </c>
      <c r="C53" s="83">
        <v>9</v>
      </c>
      <c r="D53" s="83">
        <v>1</v>
      </c>
      <c r="E53" s="93" t="s">
        <v>212</v>
      </c>
      <c r="F53" s="34">
        <f>G53+H53</f>
        <v>0</v>
      </c>
      <c r="G53" s="34">
        <f>SUM('havelvac 6'!O274)</f>
        <v>0</v>
      </c>
      <c r="H53" s="34">
        <f>SUM('havelvac 6'!P274)</f>
        <v>0</v>
      </c>
    </row>
    <row r="54" spans="1:8" hidden="1">
      <c r="A54" s="69">
        <v>2500</v>
      </c>
      <c r="B54" s="255" t="s">
        <v>149</v>
      </c>
      <c r="C54" s="256">
        <v>0</v>
      </c>
      <c r="D54" s="256">
        <v>0</v>
      </c>
      <c r="E54" s="257" t="s">
        <v>231</v>
      </c>
      <c r="F54" s="258">
        <f>G54+H54</f>
        <v>0</v>
      </c>
      <c r="G54" s="258">
        <f>SUM(G56,G59,G62,G65)</f>
        <v>0</v>
      </c>
      <c r="H54" s="258">
        <f>SUM(H56,H59,H62,H65)</f>
        <v>0</v>
      </c>
    </row>
    <row r="55" spans="1:8" s="268" customFormat="1" ht="16.2" hidden="1">
      <c r="A55" s="260"/>
      <c r="B55" s="261"/>
      <c r="C55" s="262"/>
      <c r="D55" s="262"/>
      <c r="E55" s="263" t="s">
        <v>108</v>
      </c>
      <c r="F55" s="21"/>
      <c r="G55" s="21"/>
      <c r="H55" s="21"/>
    </row>
    <row r="56" spans="1:8" hidden="1">
      <c r="A56" s="264">
        <v>2510</v>
      </c>
      <c r="B56" s="265" t="s">
        <v>149</v>
      </c>
      <c r="C56" s="266">
        <v>1</v>
      </c>
      <c r="D56" s="266">
        <v>0</v>
      </c>
      <c r="E56" s="267" t="s">
        <v>232</v>
      </c>
      <c r="F56" s="22">
        <f>G56+H56</f>
        <v>0</v>
      </c>
      <c r="G56" s="22">
        <f>G58</f>
        <v>0</v>
      </c>
      <c r="H56" s="22">
        <f>H58</f>
        <v>0</v>
      </c>
    </row>
    <row r="57" spans="1:8" hidden="1">
      <c r="A57" s="260"/>
      <c r="B57" s="261"/>
      <c r="C57" s="262"/>
      <c r="D57" s="262"/>
      <c r="E57" s="263" t="s">
        <v>110</v>
      </c>
      <c r="F57" s="269"/>
      <c r="G57" s="269"/>
      <c r="H57" s="269"/>
    </row>
    <row r="58" spans="1:8" hidden="1">
      <c r="A58" s="270">
        <v>2511</v>
      </c>
      <c r="B58" s="114" t="s">
        <v>149</v>
      </c>
      <c r="C58" s="83">
        <v>1</v>
      </c>
      <c r="D58" s="83">
        <v>1</v>
      </c>
      <c r="E58" s="93" t="s">
        <v>232</v>
      </c>
      <c r="F58" s="34">
        <f>G58+H58</f>
        <v>0</v>
      </c>
      <c r="G58" s="34">
        <f>SUM('havelvac 6'!O323)</f>
        <v>0</v>
      </c>
      <c r="H58" s="34">
        <f>SUM('havelvac 6'!P323)</f>
        <v>0</v>
      </c>
    </row>
    <row r="59" spans="1:8" hidden="1">
      <c r="A59" s="264">
        <v>2520</v>
      </c>
      <c r="B59" s="166" t="s">
        <v>149</v>
      </c>
      <c r="C59" s="167">
        <v>2</v>
      </c>
      <c r="D59" s="167">
        <v>0</v>
      </c>
      <c r="E59" s="168" t="s">
        <v>640</v>
      </c>
      <c r="F59" s="22">
        <f>G59+H59</f>
        <v>0</v>
      </c>
      <c r="G59" s="22">
        <f>G61</f>
        <v>0</v>
      </c>
      <c r="H59" s="22">
        <f>H61</f>
        <v>0</v>
      </c>
    </row>
    <row r="60" spans="1:8" hidden="1">
      <c r="A60" s="260"/>
      <c r="B60" s="261"/>
      <c r="C60" s="262"/>
      <c r="D60" s="262"/>
      <c r="E60" s="263" t="s">
        <v>110</v>
      </c>
      <c r="F60" s="269"/>
      <c r="G60" s="269"/>
      <c r="H60" s="269"/>
    </row>
    <row r="61" spans="1:8" ht="26.4" hidden="1">
      <c r="A61" s="270">
        <v>3521</v>
      </c>
      <c r="B61" s="93" t="s">
        <v>149</v>
      </c>
      <c r="C61" s="93">
        <v>2</v>
      </c>
      <c r="D61" s="93">
        <v>1</v>
      </c>
      <c r="E61" s="93" t="s">
        <v>640</v>
      </c>
      <c r="F61" s="34">
        <f>G61+H61</f>
        <v>0</v>
      </c>
      <c r="G61" s="34">
        <f>SUM('havelvac 6'!O364)</f>
        <v>0</v>
      </c>
      <c r="H61" s="34">
        <f>SUM('havelvac 6'!P364)</f>
        <v>0</v>
      </c>
    </row>
    <row r="62" spans="1:8" s="268" customFormat="1" ht="16.2" hidden="1">
      <c r="A62" s="264">
        <v>2530</v>
      </c>
      <c r="B62" s="265" t="s">
        <v>149</v>
      </c>
      <c r="C62" s="266">
        <v>3</v>
      </c>
      <c r="D62" s="266">
        <v>0</v>
      </c>
      <c r="E62" s="267" t="s">
        <v>235</v>
      </c>
      <c r="F62" s="22">
        <f>G62+H62</f>
        <v>0</v>
      </c>
      <c r="G62" s="22">
        <f>G64</f>
        <v>0</v>
      </c>
      <c r="H62" s="22">
        <f>H64</f>
        <v>0</v>
      </c>
    </row>
    <row r="63" spans="1:8" hidden="1">
      <c r="A63" s="260"/>
      <c r="B63" s="261"/>
      <c r="C63" s="262"/>
      <c r="D63" s="262"/>
      <c r="E63" s="263" t="s">
        <v>110</v>
      </c>
      <c r="F63" s="269"/>
      <c r="G63" s="269"/>
      <c r="H63" s="269"/>
    </row>
    <row r="64" spans="1:8" hidden="1">
      <c r="A64" s="270">
        <v>3531</v>
      </c>
      <c r="B64" s="114" t="s">
        <v>149</v>
      </c>
      <c r="C64" s="83">
        <v>3</v>
      </c>
      <c r="D64" s="83">
        <v>1</v>
      </c>
      <c r="E64" s="93" t="s">
        <v>236</v>
      </c>
      <c r="F64" s="34">
        <f>G64+H64</f>
        <v>0</v>
      </c>
      <c r="G64" s="34">
        <f>SUM('havelvac 6'!O372)</f>
        <v>0</v>
      </c>
      <c r="H64" s="34">
        <f>SUM('havelvac 6'!P372)</f>
        <v>0</v>
      </c>
    </row>
    <row r="65" spans="1:8" ht="27.6" hidden="1">
      <c r="A65" s="264">
        <v>2560</v>
      </c>
      <c r="B65" s="265" t="s">
        <v>149</v>
      </c>
      <c r="C65" s="266">
        <v>6</v>
      </c>
      <c r="D65" s="266">
        <v>0</v>
      </c>
      <c r="E65" s="267" t="s">
        <v>238</v>
      </c>
      <c r="F65" s="22">
        <f>G65+H65</f>
        <v>0</v>
      </c>
      <c r="G65" s="22">
        <f>G67</f>
        <v>0</v>
      </c>
      <c r="H65" s="22">
        <f>H67</f>
        <v>0</v>
      </c>
    </row>
    <row r="66" spans="1:8" hidden="1">
      <c r="A66" s="260"/>
      <c r="B66" s="261"/>
      <c r="C66" s="262"/>
      <c r="D66" s="262"/>
      <c r="E66" s="263" t="s">
        <v>110</v>
      </c>
      <c r="F66" s="269"/>
      <c r="G66" s="269"/>
      <c r="H66" s="269"/>
    </row>
    <row r="67" spans="1:8" ht="26.4" hidden="1">
      <c r="A67" s="270">
        <v>2561</v>
      </c>
      <c r="B67" s="114" t="s">
        <v>149</v>
      </c>
      <c r="C67" s="83">
        <v>6</v>
      </c>
      <c r="D67" s="83">
        <v>1</v>
      </c>
      <c r="E67" s="93" t="s">
        <v>238</v>
      </c>
      <c r="F67" s="34">
        <f>G67+H67</f>
        <v>0</v>
      </c>
      <c r="G67" s="34">
        <f>SUM('havelvac 6'!O379)</f>
        <v>0</v>
      </c>
      <c r="H67" s="34">
        <f>SUM('havelvac 6'!P379)</f>
        <v>0</v>
      </c>
    </row>
    <row r="68" spans="1:8" ht="27.6" hidden="1">
      <c r="A68" s="69">
        <v>2600</v>
      </c>
      <c r="B68" s="255" t="s">
        <v>157</v>
      </c>
      <c r="C68" s="256">
        <v>0</v>
      </c>
      <c r="D68" s="256">
        <v>0</v>
      </c>
      <c r="E68" s="257" t="s">
        <v>246</v>
      </c>
      <c r="F68" s="258">
        <f>G68+H68</f>
        <v>0</v>
      </c>
      <c r="G68" s="258">
        <f>SUM(G70,G73,G76,G79)</f>
        <v>0</v>
      </c>
      <c r="H68" s="258">
        <f>SUM(H70,H73,H76,H79)</f>
        <v>0</v>
      </c>
    </row>
    <row r="69" spans="1:8" hidden="1">
      <c r="A69" s="260"/>
      <c r="B69" s="261"/>
      <c r="C69" s="262"/>
      <c r="D69" s="262"/>
      <c r="E69" s="263" t="s">
        <v>108</v>
      </c>
      <c r="F69" s="21"/>
      <c r="G69" s="21"/>
      <c r="H69" s="21"/>
    </row>
    <row r="70" spans="1:8" hidden="1">
      <c r="A70" s="264">
        <v>2610</v>
      </c>
      <c r="B70" s="265" t="s">
        <v>157</v>
      </c>
      <c r="C70" s="266">
        <v>1</v>
      </c>
      <c r="D70" s="266">
        <v>0</v>
      </c>
      <c r="E70" s="267" t="s">
        <v>247</v>
      </c>
      <c r="F70" s="22">
        <f>G70+H70</f>
        <v>0</v>
      </c>
      <c r="G70" s="22">
        <f>G72</f>
        <v>0</v>
      </c>
      <c r="H70" s="22">
        <f>H72</f>
        <v>0</v>
      </c>
    </row>
    <row r="71" spans="1:8" hidden="1">
      <c r="A71" s="260"/>
      <c r="B71" s="261"/>
      <c r="C71" s="262"/>
      <c r="D71" s="262"/>
      <c r="E71" s="263" t="s">
        <v>110</v>
      </c>
      <c r="F71" s="269"/>
      <c r="G71" s="269"/>
      <c r="H71" s="269"/>
    </row>
    <row r="72" spans="1:8" hidden="1">
      <c r="A72" s="270">
        <v>2611</v>
      </c>
      <c r="B72" s="114" t="s">
        <v>157</v>
      </c>
      <c r="C72" s="83">
        <v>1</v>
      </c>
      <c r="D72" s="83">
        <v>1</v>
      </c>
      <c r="E72" s="93" t="s">
        <v>601</v>
      </c>
      <c r="F72" s="34">
        <f>G72+H72</f>
        <v>0</v>
      </c>
      <c r="G72" s="34">
        <f>SUM('havelvac 6'!O410)</f>
        <v>0</v>
      </c>
      <c r="H72" s="34">
        <f>SUM('havelvac 6'!P410)</f>
        <v>0</v>
      </c>
    </row>
    <row r="73" spans="1:8" hidden="1">
      <c r="A73" s="264">
        <v>2630</v>
      </c>
      <c r="B73" s="265" t="s">
        <v>157</v>
      </c>
      <c r="C73" s="266">
        <v>3</v>
      </c>
      <c r="D73" s="266">
        <v>0</v>
      </c>
      <c r="E73" s="267" t="s">
        <v>251</v>
      </c>
      <c r="F73" s="22">
        <f>G73+H73</f>
        <v>0</v>
      </c>
      <c r="G73" s="22">
        <f>G75</f>
        <v>0</v>
      </c>
      <c r="H73" s="22">
        <f>H75</f>
        <v>0</v>
      </c>
    </row>
    <row r="74" spans="1:8" hidden="1">
      <c r="A74" s="260"/>
      <c r="B74" s="261"/>
      <c r="C74" s="262"/>
      <c r="D74" s="262"/>
      <c r="E74" s="263" t="s">
        <v>110</v>
      </c>
      <c r="F74" s="269"/>
      <c r="G74" s="269"/>
      <c r="H74" s="269"/>
    </row>
    <row r="75" spans="1:8" hidden="1">
      <c r="A75" s="270">
        <v>2631</v>
      </c>
      <c r="B75" s="114" t="s">
        <v>157</v>
      </c>
      <c r="C75" s="83">
        <v>3</v>
      </c>
      <c r="D75" s="83">
        <v>1</v>
      </c>
      <c r="E75" s="93" t="s">
        <v>251</v>
      </c>
      <c r="F75" s="34">
        <f>G75+H75</f>
        <v>0</v>
      </c>
      <c r="G75" s="34">
        <f>+'havelvac 6'!O420</f>
        <v>0</v>
      </c>
      <c r="H75" s="34">
        <f>+'havelvac 6'!P420</f>
        <v>0</v>
      </c>
    </row>
    <row r="76" spans="1:8" hidden="1">
      <c r="A76" s="264">
        <v>2640</v>
      </c>
      <c r="B76" s="265" t="s">
        <v>157</v>
      </c>
      <c r="C76" s="266">
        <v>4</v>
      </c>
      <c r="D76" s="266">
        <v>0</v>
      </c>
      <c r="E76" s="267" t="s">
        <v>258</v>
      </c>
      <c r="F76" s="22">
        <f>G76+H76</f>
        <v>0</v>
      </c>
      <c r="G76" s="22">
        <f>G78</f>
        <v>0</v>
      </c>
      <c r="H76" s="22">
        <f>H78</f>
        <v>0</v>
      </c>
    </row>
    <row r="77" spans="1:8" hidden="1">
      <c r="A77" s="260"/>
      <c r="B77" s="261"/>
      <c r="C77" s="262"/>
      <c r="D77" s="262"/>
      <c r="E77" s="263" t="s">
        <v>110</v>
      </c>
      <c r="F77" s="269"/>
      <c r="G77" s="269"/>
      <c r="H77" s="269"/>
    </row>
    <row r="78" spans="1:8" hidden="1">
      <c r="A78" s="270">
        <v>2641</v>
      </c>
      <c r="B78" s="114" t="s">
        <v>157</v>
      </c>
      <c r="C78" s="83">
        <v>4</v>
      </c>
      <c r="D78" s="83">
        <v>1</v>
      </c>
      <c r="E78" s="93" t="s">
        <v>259</v>
      </c>
      <c r="F78" s="34">
        <f>G78+H78</f>
        <v>0</v>
      </c>
      <c r="G78" s="34">
        <f>+'havelvac 6'!O426</f>
        <v>0</v>
      </c>
      <c r="H78" s="34">
        <f>+'havelvac 6'!P426</f>
        <v>0</v>
      </c>
    </row>
    <row r="79" spans="1:8" ht="27.6" hidden="1">
      <c r="A79" s="264">
        <v>2660</v>
      </c>
      <c r="B79" s="265" t="s">
        <v>157</v>
      </c>
      <c r="C79" s="266">
        <v>6</v>
      </c>
      <c r="D79" s="266">
        <v>0</v>
      </c>
      <c r="E79" s="267" t="s">
        <v>263</v>
      </c>
      <c r="F79" s="22">
        <f>G79+H79</f>
        <v>0</v>
      </c>
      <c r="G79" s="22">
        <f>G81</f>
        <v>0</v>
      </c>
      <c r="H79" s="22">
        <f>H81</f>
        <v>0</v>
      </c>
    </row>
    <row r="80" spans="1:8" hidden="1">
      <c r="A80" s="260"/>
      <c r="B80" s="261"/>
      <c r="C80" s="262"/>
      <c r="D80" s="262"/>
      <c r="E80" s="263" t="s">
        <v>110</v>
      </c>
      <c r="F80" s="269"/>
      <c r="G80" s="269"/>
      <c r="H80" s="269"/>
    </row>
    <row r="81" spans="1:8" s="268" customFormat="1" ht="26.4" hidden="1">
      <c r="A81" s="270">
        <v>2661</v>
      </c>
      <c r="B81" s="114" t="s">
        <v>157</v>
      </c>
      <c r="C81" s="83">
        <v>6</v>
      </c>
      <c r="D81" s="83">
        <v>1</v>
      </c>
      <c r="E81" s="93" t="s">
        <v>263</v>
      </c>
      <c r="F81" s="34">
        <f>G81+H81</f>
        <v>0</v>
      </c>
      <c r="G81" s="34">
        <f>SUM('havelvac 6'!O443)</f>
        <v>0</v>
      </c>
      <c r="H81" s="34">
        <f>SUM('havelvac 6'!P443)</f>
        <v>0</v>
      </c>
    </row>
    <row r="82" spans="1:8" s="268" customFormat="1" ht="16.2" hidden="1">
      <c r="A82" s="69">
        <v>2700</v>
      </c>
      <c r="B82" s="255" t="s">
        <v>183</v>
      </c>
      <c r="C82" s="256">
        <v>0</v>
      </c>
      <c r="D82" s="256">
        <v>0</v>
      </c>
      <c r="E82" s="257" t="s">
        <v>275</v>
      </c>
      <c r="F82" s="258">
        <f>G82+H82</f>
        <v>0</v>
      </c>
      <c r="G82" s="258">
        <f>+G84</f>
        <v>0</v>
      </c>
      <c r="H82" s="258">
        <f>+H84</f>
        <v>0</v>
      </c>
    </row>
    <row r="83" spans="1:8" s="268" customFormat="1" ht="16.2" hidden="1">
      <c r="A83" s="260"/>
      <c r="B83" s="261"/>
      <c r="C83" s="262"/>
      <c r="D83" s="262"/>
      <c r="E83" s="263" t="s">
        <v>108</v>
      </c>
      <c r="F83" s="21"/>
      <c r="G83" s="21"/>
      <c r="H83" s="21"/>
    </row>
    <row r="84" spans="1:8" s="268" customFormat="1" ht="16.2" hidden="1">
      <c r="A84" s="264">
        <v>2760</v>
      </c>
      <c r="B84" s="265" t="s">
        <v>183</v>
      </c>
      <c r="C84" s="266">
        <v>6</v>
      </c>
      <c r="D84" s="266">
        <v>0</v>
      </c>
      <c r="E84" s="267" t="s">
        <v>279</v>
      </c>
      <c r="F84" s="22">
        <f>G84+H84</f>
        <v>0</v>
      </c>
      <c r="G84" s="22">
        <f>+G86</f>
        <v>0</v>
      </c>
      <c r="H84" s="22">
        <f>+H86</f>
        <v>0</v>
      </c>
    </row>
    <row r="85" spans="1:8" s="268" customFormat="1" ht="16.2" hidden="1">
      <c r="A85" s="260"/>
      <c r="B85" s="261"/>
      <c r="C85" s="262"/>
      <c r="D85" s="262"/>
      <c r="E85" s="263" t="s">
        <v>110</v>
      </c>
      <c r="F85" s="269"/>
      <c r="G85" s="66"/>
      <c r="H85" s="66"/>
    </row>
    <row r="86" spans="1:8" s="268" customFormat="1" ht="26.4" hidden="1">
      <c r="A86" s="270">
        <v>2761</v>
      </c>
      <c r="B86" s="114" t="s">
        <v>183</v>
      </c>
      <c r="C86" s="83">
        <v>6</v>
      </c>
      <c r="D86" s="83">
        <v>1</v>
      </c>
      <c r="E86" s="93" t="s">
        <v>280</v>
      </c>
      <c r="F86" s="34">
        <f>G86+H86</f>
        <v>0</v>
      </c>
      <c r="G86" s="34">
        <f>SUM('havelvac 6'!O480)</f>
        <v>0</v>
      </c>
      <c r="H86" s="34">
        <f>SUM('havelvac 6'!P480)</f>
        <v>0</v>
      </c>
    </row>
    <row r="87" spans="1:8" s="268" customFormat="1" ht="16.2" hidden="1">
      <c r="A87" s="69">
        <v>2800</v>
      </c>
      <c r="B87" s="255" t="s">
        <v>185</v>
      </c>
      <c r="C87" s="256">
        <v>0</v>
      </c>
      <c r="D87" s="256">
        <v>0</v>
      </c>
      <c r="E87" s="257" t="s">
        <v>284</v>
      </c>
      <c r="F87" s="258">
        <f>G87+H87</f>
        <v>0</v>
      </c>
      <c r="G87" s="258">
        <f>+G89+G92+G103+G100</f>
        <v>0</v>
      </c>
      <c r="H87" s="258">
        <f>+H89+H92+H103+H100</f>
        <v>0</v>
      </c>
    </row>
    <row r="88" spans="1:8" hidden="1">
      <c r="A88" s="260"/>
      <c r="B88" s="261"/>
      <c r="C88" s="262"/>
      <c r="D88" s="262"/>
      <c r="E88" s="263" t="s">
        <v>108</v>
      </c>
      <c r="F88" s="21"/>
      <c r="G88" s="21"/>
      <c r="H88" s="21"/>
    </row>
    <row r="89" spans="1:8" hidden="1">
      <c r="A89" s="264">
        <v>2810</v>
      </c>
      <c r="B89" s="265" t="s">
        <v>185</v>
      </c>
      <c r="C89" s="266">
        <v>1</v>
      </c>
      <c r="D89" s="266">
        <v>0</v>
      </c>
      <c r="E89" s="267" t="s">
        <v>285</v>
      </c>
      <c r="F89" s="22">
        <f>G89+H89</f>
        <v>0</v>
      </c>
      <c r="G89" s="22">
        <f>G91</f>
        <v>0</v>
      </c>
      <c r="H89" s="22">
        <f>H91</f>
        <v>0</v>
      </c>
    </row>
    <row r="90" spans="1:8" hidden="1">
      <c r="A90" s="260"/>
      <c r="B90" s="261"/>
      <c r="C90" s="262"/>
      <c r="D90" s="262"/>
      <c r="E90" s="263" t="s">
        <v>110</v>
      </c>
      <c r="F90" s="269"/>
      <c r="G90" s="269"/>
      <c r="H90" s="269"/>
    </row>
    <row r="91" spans="1:8" hidden="1">
      <c r="A91" s="270">
        <v>2811</v>
      </c>
      <c r="B91" s="114" t="s">
        <v>185</v>
      </c>
      <c r="C91" s="83">
        <v>1</v>
      </c>
      <c r="D91" s="83">
        <v>1</v>
      </c>
      <c r="E91" s="93" t="s">
        <v>285</v>
      </c>
      <c r="F91" s="34">
        <f>G91+H91</f>
        <v>0</v>
      </c>
      <c r="G91" s="34">
        <f>SUM('havelvac 6'!O493)</f>
        <v>0</v>
      </c>
      <c r="H91" s="34">
        <f>SUM('havelvac 6'!P493)</f>
        <v>0</v>
      </c>
    </row>
    <row r="92" spans="1:8" hidden="1">
      <c r="A92" s="264">
        <v>2820</v>
      </c>
      <c r="B92" s="265" t="s">
        <v>185</v>
      </c>
      <c r="C92" s="266">
        <v>2</v>
      </c>
      <c r="D92" s="266">
        <v>0</v>
      </c>
      <c r="E92" s="267" t="s">
        <v>289</v>
      </c>
      <c r="F92" s="22">
        <f>G92+H92</f>
        <v>0</v>
      </c>
      <c r="G92" s="22">
        <f>SUM(G94:G99)</f>
        <v>0</v>
      </c>
      <c r="H92" s="22">
        <f>SUM(H94:H99)</f>
        <v>0</v>
      </c>
    </row>
    <row r="93" spans="1:8" hidden="1">
      <c r="A93" s="260"/>
      <c r="B93" s="261"/>
      <c r="C93" s="262"/>
      <c r="D93" s="262"/>
      <c r="E93" s="263" t="s">
        <v>110</v>
      </c>
      <c r="F93" s="279"/>
      <c r="G93" s="279"/>
      <c r="H93" s="279"/>
    </row>
    <row r="94" spans="1:8" hidden="1">
      <c r="A94" s="270">
        <v>2821</v>
      </c>
      <c r="B94" s="114" t="s">
        <v>185</v>
      </c>
      <c r="C94" s="83">
        <v>2</v>
      </c>
      <c r="D94" s="83">
        <v>1</v>
      </c>
      <c r="E94" s="93" t="s">
        <v>290</v>
      </c>
      <c r="F94" s="34">
        <f t="shared" ref="F94:F100" si="0">G94+H94</f>
        <v>0</v>
      </c>
      <c r="G94" s="34">
        <f>SUM('havelvac 6'!O518)</f>
        <v>0</v>
      </c>
      <c r="H94" s="34">
        <f>SUM('havelvac 6'!P518)</f>
        <v>0</v>
      </c>
    </row>
    <row r="95" spans="1:8" hidden="1">
      <c r="A95" s="270">
        <v>2821</v>
      </c>
      <c r="B95" s="114" t="s">
        <v>185</v>
      </c>
      <c r="C95" s="83">
        <v>2</v>
      </c>
      <c r="D95" s="83">
        <v>2</v>
      </c>
      <c r="E95" s="93" t="s">
        <v>293</v>
      </c>
      <c r="F95" s="34">
        <f t="shared" si="0"/>
        <v>0</v>
      </c>
      <c r="G95" s="34">
        <f>+'havelvac 6'!O524</f>
        <v>0</v>
      </c>
      <c r="H95" s="34">
        <f>SUM('havelvac 6'!P518)</f>
        <v>0</v>
      </c>
    </row>
    <row r="96" spans="1:8" hidden="1">
      <c r="A96" s="270">
        <v>2823</v>
      </c>
      <c r="B96" s="114" t="s">
        <v>185</v>
      </c>
      <c r="C96" s="83">
        <v>2</v>
      </c>
      <c r="D96" s="83">
        <v>3</v>
      </c>
      <c r="E96" s="93" t="s">
        <v>296</v>
      </c>
      <c r="F96" s="34">
        <f t="shared" si="0"/>
        <v>0</v>
      </c>
      <c r="G96" s="34">
        <f>SUM('havelvac 6'!O529)</f>
        <v>0</v>
      </c>
      <c r="H96" s="34">
        <f>SUM('havelvac 6'!P529)</f>
        <v>0</v>
      </c>
    </row>
    <row r="97" spans="1:8" hidden="1">
      <c r="A97" s="270">
        <v>2824</v>
      </c>
      <c r="B97" s="114" t="s">
        <v>185</v>
      </c>
      <c r="C97" s="83">
        <v>2</v>
      </c>
      <c r="D97" s="83">
        <v>4</v>
      </c>
      <c r="E97" s="93" t="s">
        <v>299</v>
      </c>
      <c r="F97" s="34">
        <f t="shared" si="0"/>
        <v>0</v>
      </c>
      <c r="G97" s="34">
        <f>SUM('havelvac 6'!O533)</f>
        <v>0</v>
      </c>
      <c r="H97" s="34">
        <f>SUM('havelvac 6'!P533)</f>
        <v>0</v>
      </c>
    </row>
    <row r="98" spans="1:8" hidden="1">
      <c r="A98" s="270">
        <v>2825</v>
      </c>
      <c r="B98" s="114" t="s">
        <v>185</v>
      </c>
      <c r="C98" s="83">
        <v>2</v>
      </c>
      <c r="D98" s="83">
        <v>5</v>
      </c>
      <c r="E98" s="93" t="s">
        <v>303</v>
      </c>
      <c r="F98" s="34">
        <f t="shared" si="0"/>
        <v>0</v>
      </c>
      <c r="G98" s="34">
        <f>SUM('havelvac 6'!O549)</f>
        <v>0</v>
      </c>
      <c r="H98" s="34">
        <f>SUM('havelvac 6'!P549)</f>
        <v>0</v>
      </c>
    </row>
    <row r="99" spans="1:8" ht="26.4" hidden="1">
      <c r="A99" s="270">
        <v>2827</v>
      </c>
      <c r="B99" s="114" t="s">
        <v>185</v>
      </c>
      <c r="C99" s="83">
        <v>2</v>
      </c>
      <c r="D99" s="83">
        <v>7</v>
      </c>
      <c r="E99" s="93" t="s">
        <v>306</v>
      </c>
      <c r="F99" s="34">
        <f t="shared" si="0"/>
        <v>0</v>
      </c>
      <c r="G99" s="34">
        <f>SUM('havelvac 6'!O558)</f>
        <v>0</v>
      </c>
      <c r="H99" s="34">
        <f>SUM('havelvac 6'!P558)</f>
        <v>0</v>
      </c>
    </row>
    <row r="100" spans="1:8" ht="27.6" hidden="1">
      <c r="A100" s="112" t="s">
        <v>308</v>
      </c>
      <c r="B100" s="265" t="s">
        <v>185</v>
      </c>
      <c r="C100" s="266">
        <v>3</v>
      </c>
      <c r="D100" s="266">
        <v>0</v>
      </c>
      <c r="E100" s="267" t="s">
        <v>309</v>
      </c>
      <c r="F100" s="22">
        <f t="shared" si="0"/>
        <v>0</v>
      </c>
      <c r="G100" s="22">
        <f>+G102</f>
        <v>0</v>
      </c>
      <c r="H100" s="22">
        <f>+H102</f>
        <v>0</v>
      </c>
    </row>
    <row r="101" spans="1:8" hidden="1">
      <c r="A101" s="113"/>
      <c r="B101" s="261"/>
      <c r="C101" s="262"/>
      <c r="D101" s="262"/>
      <c r="E101" s="263" t="s">
        <v>110</v>
      </c>
      <c r="F101" s="280"/>
      <c r="G101" s="269"/>
      <c r="H101" s="269"/>
    </row>
    <row r="102" spans="1:8" hidden="1">
      <c r="A102" s="270" t="s">
        <v>310</v>
      </c>
      <c r="B102" s="114" t="s">
        <v>185</v>
      </c>
      <c r="C102" s="83">
        <v>3</v>
      </c>
      <c r="D102" s="83">
        <v>1</v>
      </c>
      <c r="E102" s="93" t="s">
        <v>311</v>
      </c>
      <c r="F102" s="34">
        <f>G102+H102</f>
        <v>0</v>
      </c>
      <c r="G102" s="34"/>
      <c r="H102" s="34"/>
    </row>
    <row r="103" spans="1:8" hidden="1">
      <c r="A103" s="264">
        <v>2840</v>
      </c>
      <c r="B103" s="265" t="s">
        <v>185</v>
      </c>
      <c r="C103" s="266">
        <v>4</v>
      </c>
      <c r="D103" s="266">
        <v>0</v>
      </c>
      <c r="E103" s="267" t="s">
        <v>313</v>
      </c>
      <c r="F103" s="22">
        <f>G103+H103</f>
        <v>0</v>
      </c>
      <c r="G103" s="22">
        <f>+G106+G105</f>
        <v>0</v>
      </c>
      <c r="H103" s="22">
        <f>+H106+H105</f>
        <v>0</v>
      </c>
    </row>
    <row r="104" spans="1:8" hidden="1">
      <c r="A104" s="260"/>
      <c r="B104" s="261"/>
      <c r="C104" s="262"/>
      <c r="D104" s="262"/>
      <c r="E104" s="263" t="s">
        <v>110</v>
      </c>
      <c r="F104" s="280"/>
      <c r="G104" s="269"/>
      <c r="H104" s="269"/>
    </row>
    <row r="105" spans="1:8" hidden="1">
      <c r="A105" s="270">
        <v>2841</v>
      </c>
      <c r="B105" s="114" t="s">
        <v>185</v>
      </c>
      <c r="C105" s="83">
        <v>4</v>
      </c>
      <c r="D105" s="83">
        <v>1</v>
      </c>
      <c r="E105" s="93" t="s">
        <v>769</v>
      </c>
      <c r="F105" s="34">
        <f>G105+H105</f>
        <v>0</v>
      </c>
      <c r="G105" s="34">
        <f>+'havelvac 6'!O567</f>
        <v>0</v>
      </c>
      <c r="H105" s="34">
        <f>+'havelvac 6'!P567</f>
        <v>0</v>
      </c>
    </row>
    <row r="106" spans="1:8" hidden="1">
      <c r="A106" s="270">
        <v>2843</v>
      </c>
      <c r="B106" s="114" t="s">
        <v>185</v>
      </c>
      <c r="C106" s="83">
        <v>4</v>
      </c>
      <c r="D106" s="83">
        <v>3</v>
      </c>
      <c r="E106" s="93" t="s">
        <v>313</v>
      </c>
      <c r="F106" s="34">
        <f>G106+H106</f>
        <v>0</v>
      </c>
      <c r="G106" s="34">
        <f>SUM('havelvac 6'!O572)</f>
        <v>0</v>
      </c>
      <c r="H106" s="34">
        <f>SUM('havelvac 6'!P572)</f>
        <v>0</v>
      </c>
    </row>
    <row r="107" spans="1:8" hidden="1">
      <c r="A107" s="69">
        <v>2900</v>
      </c>
      <c r="B107" s="255" t="s">
        <v>187</v>
      </c>
      <c r="C107" s="256">
        <v>0</v>
      </c>
      <c r="D107" s="256">
        <v>0</v>
      </c>
      <c r="E107" s="257" t="s">
        <v>315</v>
      </c>
      <c r="F107" s="258">
        <f>G107+H107</f>
        <v>0</v>
      </c>
      <c r="G107" s="258">
        <f>+G109+G113+G117+G120</f>
        <v>0</v>
      </c>
      <c r="H107" s="258">
        <f>+H109+H113+H117+H120</f>
        <v>0</v>
      </c>
    </row>
    <row r="108" spans="1:8" hidden="1">
      <c r="A108" s="260"/>
      <c r="B108" s="261"/>
      <c r="C108" s="262"/>
      <c r="D108" s="262"/>
      <c r="E108" s="263" t="s">
        <v>108</v>
      </c>
      <c r="F108" s="21"/>
      <c r="G108" s="21"/>
      <c r="H108" s="21"/>
    </row>
    <row r="109" spans="1:8" s="268" customFormat="1" ht="27.6" hidden="1">
      <c r="A109" s="264">
        <v>2910</v>
      </c>
      <c r="B109" s="265" t="s">
        <v>187</v>
      </c>
      <c r="C109" s="266">
        <v>1</v>
      </c>
      <c r="D109" s="266">
        <v>0</v>
      </c>
      <c r="E109" s="267" t="s">
        <v>316</v>
      </c>
      <c r="F109" s="22">
        <f>G109+H109</f>
        <v>0</v>
      </c>
      <c r="G109" s="22">
        <f>SUM(G111:G112)</f>
        <v>0</v>
      </c>
      <c r="H109" s="22">
        <f>SUM(H111:H112)</f>
        <v>0</v>
      </c>
    </row>
    <row r="110" spans="1:8" hidden="1">
      <c r="A110" s="260"/>
      <c r="B110" s="261"/>
      <c r="C110" s="262"/>
      <c r="D110" s="262"/>
      <c r="E110" s="263" t="s">
        <v>110</v>
      </c>
      <c r="F110" s="269"/>
      <c r="G110" s="269"/>
      <c r="H110" s="269"/>
    </row>
    <row r="111" spans="1:8" s="268" customFormat="1" ht="16.2" hidden="1">
      <c r="A111" s="270">
        <v>2911</v>
      </c>
      <c r="B111" s="114" t="s">
        <v>187</v>
      </c>
      <c r="C111" s="83">
        <v>1</v>
      </c>
      <c r="D111" s="83">
        <v>1</v>
      </c>
      <c r="E111" s="93" t="s">
        <v>317</v>
      </c>
      <c r="F111" s="34">
        <f>G111+H111</f>
        <v>0</v>
      </c>
      <c r="G111" s="34">
        <f>SUM('havelvac 6'!O578)</f>
        <v>0</v>
      </c>
      <c r="H111" s="34">
        <f>SUM('havelvac 6'!P578)</f>
        <v>0</v>
      </c>
    </row>
    <row r="112" spans="1:8" s="268" customFormat="1" ht="16.2" hidden="1">
      <c r="A112" s="270">
        <v>2912</v>
      </c>
      <c r="B112" s="114" t="s">
        <v>187</v>
      </c>
      <c r="C112" s="83">
        <v>1</v>
      </c>
      <c r="D112" s="83">
        <v>2</v>
      </c>
      <c r="E112" s="93" t="s">
        <v>602</v>
      </c>
      <c r="F112" s="34">
        <f>G112+H112</f>
        <v>0</v>
      </c>
      <c r="G112" s="34">
        <f>SUM('havelvac 6'!O601)</f>
        <v>0</v>
      </c>
      <c r="H112" s="34">
        <f>SUM('havelvac 6'!P601)</f>
        <v>0</v>
      </c>
    </row>
    <row r="113" spans="1:8" s="268" customFormat="1" ht="16.2" hidden="1">
      <c r="A113" s="264">
        <v>2920</v>
      </c>
      <c r="B113" s="265" t="s">
        <v>187</v>
      </c>
      <c r="C113" s="266">
        <v>2</v>
      </c>
      <c r="D113" s="266">
        <v>0</v>
      </c>
      <c r="E113" s="267" t="s">
        <v>325</v>
      </c>
      <c r="F113" s="22">
        <f>G113+H113</f>
        <v>0</v>
      </c>
      <c r="G113" s="22">
        <f>+G115+G116</f>
        <v>0</v>
      </c>
      <c r="H113" s="22">
        <f>+H115+H116</f>
        <v>0</v>
      </c>
    </row>
    <row r="114" spans="1:8" s="268" customFormat="1" ht="16.2" hidden="1">
      <c r="A114" s="260"/>
      <c r="B114" s="261"/>
      <c r="C114" s="262"/>
      <c r="D114" s="262"/>
      <c r="E114" s="263" t="s">
        <v>110</v>
      </c>
      <c r="F114" s="269"/>
      <c r="G114" s="269"/>
      <c r="H114" s="269"/>
    </row>
    <row r="115" spans="1:8" s="268" customFormat="1" ht="16.2" hidden="1">
      <c r="A115" s="270">
        <v>2921</v>
      </c>
      <c r="B115" s="114" t="s">
        <v>187</v>
      </c>
      <c r="C115" s="83">
        <v>2</v>
      </c>
      <c r="D115" s="83">
        <v>1</v>
      </c>
      <c r="E115" s="93" t="s">
        <v>603</v>
      </c>
      <c r="F115" s="34">
        <f>G115+H115</f>
        <v>0</v>
      </c>
      <c r="G115" s="34">
        <f>SUM('havelvac 6'!O608)</f>
        <v>0</v>
      </c>
      <c r="H115" s="34">
        <f>SUM('havelvac 6'!P608)</f>
        <v>0</v>
      </c>
    </row>
    <row r="116" spans="1:8" s="268" customFormat="1" ht="16.2" hidden="1">
      <c r="A116" s="270">
        <v>2922</v>
      </c>
      <c r="B116" s="114" t="s">
        <v>187</v>
      </c>
      <c r="C116" s="83">
        <v>2</v>
      </c>
      <c r="D116" s="83">
        <v>2</v>
      </c>
      <c r="E116" s="93" t="s">
        <v>604</v>
      </c>
      <c r="F116" s="34">
        <f>G116+H116</f>
        <v>0</v>
      </c>
      <c r="G116" s="34">
        <f>SUM('havelvac 6'!O617)</f>
        <v>0</v>
      </c>
      <c r="H116" s="34">
        <f>SUM('havelvac 6'!P617)</f>
        <v>0</v>
      </c>
    </row>
    <row r="117" spans="1:8" hidden="1">
      <c r="A117" s="264">
        <v>2950</v>
      </c>
      <c r="B117" s="265" t="s">
        <v>187</v>
      </c>
      <c r="C117" s="266">
        <v>5</v>
      </c>
      <c r="D117" s="266">
        <v>0</v>
      </c>
      <c r="E117" s="267" t="s">
        <v>329</v>
      </c>
      <c r="F117" s="22">
        <f>G117+H117</f>
        <v>0</v>
      </c>
      <c r="G117" s="22">
        <f>G119</f>
        <v>0</v>
      </c>
      <c r="H117" s="22">
        <f>H119</f>
        <v>0</v>
      </c>
    </row>
    <row r="118" spans="1:8" hidden="1">
      <c r="A118" s="260"/>
      <c r="B118" s="261"/>
      <c r="C118" s="262"/>
      <c r="D118" s="262"/>
      <c r="E118" s="263" t="s">
        <v>110</v>
      </c>
      <c r="F118" s="269"/>
      <c r="G118" s="269"/>
      <c r="H118" s="269"/>
    </row>
    <row r="119" spans="1:8" hidden="1">
      <c r="A119" s="270">
        <v>2951</v>
      </c>
      <c r="B119" s="114" t="s">
        <v>187</v>
      </c>
      <c r="C119" s="83">
        <v>5</v>
      </c>
      <c r="D119" s="83">
        <v>1</v>
      </c>
      <c r="E119" s="93" t="s">
        <v>330</v>
      </c>
      <c r="F119" s="34">
        <f>G119+H119</f>
        <v>0</v>
      </c>
      <c r="G119" s="34">
        <f>SUM('havelvac 6'!O624)</f>
        <v>0</v>
      </c>
      <c r="H119" s="34">
        <f>SUM('havelvac 6'!P624)</f>
        <v>0</v>
      </c>
    </row>
    <row r="120" spans="1:8" hidden="1">
      <c r="A120" s="264">
        <v>2960</v>
      </c>
      <c r="B120" s="265" t="s">
        <v>187</v>
      </c>
      <c r="C120" s="266">
        <v>6</v>
      </c>
      <c r="D120" s="266">
        <v>0</v>
      </c>
      <c r="E120" s="267" t="s">
        <v>337</v>
      </c>
      <c r="F120" s="22">
        <f>G120+H120</f>
        <v>0</v>
      </c>
      <c r="G120" s="22">
        <f>G122</f>
        <v>0</v>
      </c>
      <c r="H120" s="22">
        <f>H122</f>
        <v>0</v>
      </c>
    </row>
    <row r="121" spans="1:8" hidden="1">
      <c r="A121" s="260"/>
      <c r="B121" s="261"/>
      <c r="C121" s="262"/>
      <c r="D121" s="262"/>
      <c r="E121" s="263" t="s">
        <v>110</v>
      </c>
      <c r="F121" s="269"/>
      <c r="G121" s="269"/>
      <c r="H121" s="269"/>
    </row>
    <row r="122" spans="1:8" hidden="1">
      <c r="A122" s="270">
        <v>2961</v>
      </c>
      <c r="B122" s="114" t="s">
        <v>187</v>
      </c>
      <c r="C122" s="83">
        <v>6</v>
      </c>
      <c r="D122" s="83">
        <v>1</v>
      </c>
      <c r="E122" s="93" t="s">
        <v>337</v>
      </c>
      <c r="F122" s="34">
        <f>G122+H122</f>
        <v>0</v>
      </c>
      <c r="G122" s="34">
        <f>SUM('havelvac 6'!O649)</f>
        <v>0</v>
      </c>
      <c r="H122" s="34">
        <f>SUM('havelvac 6'!P649)</f>
        <v>0</v>
      </c>
    </row>
    <row r="123" spans="1:8" hidden="1">
      <c r="A123" s="69">
        <v>3000</v>
      </c>
      <c r="B123" s="255" t="s">
        <v>189</v>
      </c>
      <c r="C123" s="256">
        <v>0</v>
      </c>
      <c r="D123" s="256">
        <v>0</v>
      </c>
      <c r="E123" s="257" t="s">
        <v>343</v>
      </c>
      <c r="F123" s="258">
        <f>G123+H123</f>
        <v>0</v>
      </c>
      <c r="G123" s="258">
        <f>SUM(G125,G128,G131,G134)</f>
        <v>0</v>
      </c>
      <c r="H123" s="258">
        <f>SUM(H125,H128,H131,H134)</f>
        <v>0</v>
      </c>
    </row>
    <row r="124" spans="1:8" hidden="1">
      <c r="A124" s="260"/>
      <c r="B124" s="261"/>
      <c r="C124" s="262"/>
      <c r="D124" s="262"/>
      <c r="E124" s="263" t="s">
        <v>108</v>
      </c>
      <c r="F124" s="21"/>
      <c r="G124" s="21"/>
      <c r="H124" s="21"/>
    </row>
    <row r="125" spans="1:8" hidden="1">
      <c r="A125" s="264">
        <v>3030</v>
      </c>
      <c r="B125" s="265" t="s">
        <v>189</v>
      </c>
      <c r="C125" s="266">
        <v>3</v>
      </c>
      <c r="D125" s="266">
        <v>0</v>
      </c>
      <c r="E125" s="267" t="s">
        <v>773</v>
      </c>
      <c r="F125" s="22">
        <f>G125+H125</f>
        <v>0</v>
      </c>
      <c r="G125" s="22">
        <f>+G127</f>
        <v>0</v>
      </c>
      <c r="H125" s="22">
        <f>+H127</f>
        <v>0</v>
      </c>
    </row>
    <row r="126" spans="1:8" hidden="1">
      <c r="A126" s="25"/>
      <c r="B126" s="18"/>
      <c r="C126" s="19"/>
      <c r="D126" s="19"/>
      <c r="E126" s="30" t="s">
        <v>110</v>
      </c>
      <c r="F126" s="21"/>
      <c r="G126" s="21"/>
      <c r="H126" s="21"/>
    </row>
    <row r="127" spans="1:8" hidden="1">
      <c r="A127" s="270">
        <v>3031</v>
      </c>
      <c r="B127" s="114" t="s">
        <v>189</v>
      </c>
      <c r="C127" s="83">
        <v>3</v>
      </c>
      <c r="D127" s="83">
        <v>1</v>
      </c>
      <c r="E127" s="93" t="s">
        <v>773</v>
      </c>
      <c r="F127" s="34">
        <f>G127+H127</f>
        <v>0</v>
      </c>
      <c r="G127" s="34">
        <f>SUM('havelvac 6'!O673)</f>
        <v>0</v>
      </c>
      <c r="H127" s="34">
        <f>SUM('havelvac 6'!P673)</f>
        <v>0</v>
      </c>
    </row>
    <row r="128" spans="1:8" hidden="1">
      <c r="A128" s="264">
        <v>3040</v>
      </c>
      <c r="B128" s="265" t="s">
        <v>189</v>
      </c>
      <c r="C128" s="266">
        <v>4</v>
      </c>
      <c r="D128" s="266">
        <v>0</v>
      </c>
      <c r="E128" s="267" t="s">
        <v>775</v>
      </c>
      <c r="F128" s="22">
        <f>G128+H128</f>
        <v>0</v>
      </c>
      <c r="G128" s="22">
        <f>+G130</f>
        <v>0</v>
      </c>
      <c r="H128" s="22">
        <f>+H130</f>
        <v>0</v>
      </c>
    </row>
    <row r="129" spans="1:8" hidden="1">
      <c r="A129" s="25"/>
      <c r="B129" s="18"/>
      <c r="C129" s="19"/>
      <c r="D129" s="19"/>
      <c r="E129" s="30" t="s">
        <v>110</v>
      </c>
      <c r="F129" s="21"/>
      <c r="G129" s="21"/>
      <c r="H129" s="21"/>
    </row>
    <row r="130" spans="1:8" hidden="1">
      <c r="A130" s="270">
        <v>3041</v>
      </c>
      <c r="B130" s="114" t="s">
        <v>189</v>
      </c>
      <c r="C130" s="83">
        <v>4</v>
      </c>
      <c r="D130" s="83">
        <v>1</v>
      </c>
      <c r="E130" s="93" t="s">
        <v>775</v>
      </c>
      <c r="F130" s="34">
        <f>G130+H130</f>
        <v>0</v>
      </c>
      <c r="G130" s="34">
        <f>SUM('havelvac 6'!O679)</f>
        <v>0</v>
      </c>
      <c r="H130" s="34">
        <f>SUM('havelvac 6'!P679)</f>
        <v>0</v>
      </c>
    </row>
    <row r="131" spans="1:8" ht="27.6" hidden="1">
      <c r="A131" s="264">
        <v>3070</v>
      </c>
      <c r="B131" s="265" t="s">
        <v>189</v>
      </c>
      <c r="C131" s="266">
        <v>7</v>
      </c>
      <c r="D131" s="266">
        <v>0</v>
      </c>
      <c r="E131" s="267" t="s">
        <v>344</v>
      </c>
      <c r="F131" s="22">
        <f>G131+H131</f>
        <v>0</v>
      </c>
      <c r="G131" s="22">
        <f>G133</f>
        <v>0</v>
      </c>
      <c r="H131" s="22">
        <f>H133</f>
        <v>0</v>
      </c>
    </row>
    <row r="132" spans="1:8" hidden="1">
      <c r="A132" s="260"/>
      <c r="B132" s="261"/>
      <c r="C132" s="262"/>
      <c r="D132" s="262"/>
      <c r="E132" s="263" t="s">
        <v>110</v>
      </c>
      <c r="F132" s="269"/>
      <c r="G132" s="269"/>
      <c r="H132" s="269"/>
    </row>
    <row r="133" spans="1:8" ht="26.4" hidden="1">
      <c r="A133" s="270">
        <v>3071</v>
      </c>
      <c r="B133" s="114" t="s">
        <v>189</v>
      </c>
      <c r="C133" s="83">
        <v>7</v>
      </c>
      <c r="D133" s="83">
        <v>1</v>
      </c>
      <c r="E133" s="93" t="s">
        <v>344</v>
      </c>
      <c r="F133" s="34">
        <f>G133+H133</f>
        <v>0</v>
      </c>
      <c r="G133" s="34">
        <f>SUM('havelvac 6'!O700)</f>
        <v>0</v>
      </c>
      <c r="H133" s="34">
        <f>SUM('havelvac 6'!P700)</f>
        <v>0</v>
      </c>
    </row>
    <row r="134" spans="1:8" ht="27.6" hidden="1">
      <c r="A134" s="264">
        <v>3090</v>
      </c>
      <c r="B134" s="265" t="s">
        <v>189</v>
      </c>
      <c r="C134" s="266">
        <v>9</v>
      </c>
      <c r="D134" s="266">
        <v>0</v>
      </c>
      <c r="E134" s="267" t="s">
        <v>351</v>
      </c>
      <c r="F134" s="22">
        <f>G134+H134</f>
        <v>0</v>
      </c>
      <c r="G134" s="22">
        <f>SUM(G136:G137)</f>
        <v>0</v>
      </c>
      <c r="H134" s="22">
        <f>SUM(H136:H137)</f>
        <v>0</v>
      </c>
    </row>
    <row r="135" spans="1:8" hidden="1">
      <c r="A135" s="260"/>
      <c r="B135" s="261"/>
      <c r="C135" s="262"/>
      <c r="D135" s="262"/>
      <c r="E135" s="263" t="s">
        <v>110</v>
      </c>
      <c r="F135" s="269"/>
      <c r="G135" s="269"/>
      <c r="H135" s="269"/>
    </row>
    <row r="136" spans="1:8" ht="26.4" hidden="1">
      <c r="A136" s="270">
        <v>3091</v>
      </c>
      <c r="B136" s="114" t="s">
        <v>189</v>
      </c>
      <c r="C136" s="83">
        <v>9</v>
      </c>
      <c r="D136" s="83">
        <v>1</v>
      </c>
      <c r="E136" s="93" t="s">
        <v>351</v>
      </c>
      <c r="F136" s="34">
        <f>G136+H136</f>
        <v>0</v>
      </c>
      <c r="G136" s="34"/>
      <c r="H136" s="34"/>
    </row>
    <row r="137" spans="1:8" ht="26.4" hidden="1">
      <c r="A137" s="270" t="s">
        <v>354</v>
      </c>
      <c r="B137" s="114" t="s">
        <v>189</v>
      </c>
      <c r="C137" s="83">
        <v>9</v>
      </c>
      <c r="D137" s="83">
        <v>2</v>
      </c>
      <c r="E137" s="93" t="s">
        <v>355</v>
      </c>
      <c r="F137" s="34">
        <f>G137+H137</f>
        <v>0</v>
      </c>
      <c r="G137" s="34">
        <f>SUM('havelvac 6'!O753)</f>
        <v>0</v>
      </c>
      <c r="H137" s="34">
        <f>SUM('havelvac 6'!P753)</f>
        <v>0</v>
      </c>
    </row>
    <row r="138" spans="1:8" ht="27.6" hidden="1">
      <c r="A138" s="69">
        <v>3100</v>
      </c>
      <c r="B138" s="255" t="s">
        <v>104</v>
      </c>
      <c r="C138" s="255">
        <v>0</v>
      </c>
      <c r="D138" s="255">
        <v>0</v>
      </c>
      <c r="E138" s="281" t="s">
        <v>358</v>
      </c>
      <c r="F138" s="258">
        <f>+F140</f>
        <v>0</v>
      </c>
      <c r="G138" s="258">
        <f>G140</f>
        <v>0</v>
      </c>
      <c r="H138" s="258">
        <f>H140</f>
        <v>0</v>
      </c>
    </row>
    <row r="139" spans="1:8" hidden="1">
      <c r="A139" s="260"/>
      <c r="B139" s="261"/>
      <c r="C139" s="262"/>
      <c r="D139" s="262"/>
      <c r="E139" s="263" t="s">
        <v>108</v>
      </c>
      <c r="F139" s="282"/>
      <c r="G139" s="282"/>
      <c r="H139" s="282"/>
    </row>
    <row r="140" spans="1:8" ht="27.6" hidden="1">
      <c r="A140" s="264">
        <v>3110</v>
      </c>
      <c r="B140" s="265" t="s">
        <v>104</v>
      </c>
      <c r="C140" s="266">
        <v>1</v>
      </c>
      <c r="D140" s="266">
        <v>0</v>
      </c>
      <c r="E140" s="283" t="s">
        <v>365</v>
      </c>
      <c r="F140" s="22">
        <f>+F142</f>
        <v>0</v>
      </c>
      <c r="G140" s="22">
        <f>G142</f>
        <v>0</v>
      </c>
      <c r="H140" s="22">
        <f>H142</f>
        <v>0</v>
      </c>
    </row>
    <row r="141" spans="1:8" hidden="1">
      <c r="A141" s="260"/>
      <c r="B141" s="261"/>
      <c r="C141" s="262"/>
      <c r="D141" s="262"/>
      <c r="E141" s="263" t="s">
        <v>110</v>
      </c>
      <c r="F141" s="282"/>
      <c r="G141" s="269"/>
      <c r="H141" s="269"/>
    </row>
    <row r="142" spans="1:8" hidden="1">
      <c r="A142" s="270">
        <v>3112</v>
      </c>
      <c r="B142" s="284" t="s">
        <v>104</v>
      </c>
      <c r="C142" s="284">
        <v>1</v>
      </c>
      <c r="D142" s="284">
        <v>2</v>
      </c>
      <c r="E142" s="94" t="s">
        <v>359</v>
      </c>
      <c r="F142" s="34">
        <f>SUM('havelvac 6'!N763)</f>
        <v>0</v>
      </c>
      <c r="G142" s="34">
        <f>SUM('havelvac 6'!O763)</f>
        <v>0</v>
      </c>
      <c r="H142" s="34">
        <f>SUM('havelvac 6'!P763)</f>
        <v>0</v>
      </c>
    </row>
    <row r="143" spans="1:8">
      <c r="B143" s="287"/>
      <c r="C143" s="285"/>
      <c r="D143" s="286"/>
    </row>
    <row r="144" spans="1:8">
      <c r="B144" s="287"/>
      <c r="C144" s="285"/>
      <c r="D144" s="286"/>
      <c r="E144" s="244"/>
    </row>
    <row r="145" spans="2:4">
      <c r="B145" s="287"/>
      <c r="C145" s="288"/>
      <c r="D145" s="289"/>
    </row>
    <row r="224" ht="13.5" customHeight="1"/>
    <row r="227" ht="16.5" customHeight="1"/>
  </sheetData>
  <mergeCells count="13">
    <mergeCell ref="G9:H9"/>
    <mergeCell ref="A9:A10"/>
    <mergeCell ref="B9:B10"/>
    <mergeCell ref="C9:C10"/>
    <mergeCell ref="D9:D10"/>
    <mergeCell ref="E9:E10"/>
    <mergeCell ref="F9:F10"/>
    <mergeCell ref="G8:H8"/>
    <mergeCell ref="F1:H1"/>
    <mergeCell ref="F2:H2"/>
    <mergeCell ref="F3:H3"/>
    <mergeCell ref="F4:H4"/>
    <mergeCell ref="A6:H6"/>
  </mergeCells>
  <pageMargins left="0.18" right="0.11" top="0.75" bottom="0.28000000000000003" header="0.3" footer="0.3"/>
  <pageSetup paperSize="9" scale="88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I239"/>
  <sheetViews>
    <sheetView view="pageBreakPreview" zoomScaleSheetLayoutView="100" workbookViewId="0">
      <selection activeCell="E36" activeCellId="1" sqref="N3:P4 E36"/>
    </sheetView>
  </sheetViews>
  <sheetFormatPr defaultColWidth="9.109375" defaultRowHeight="13.2"/>
  <cols>
    <col min="1" max="1" width="4.88671875" style="52" customWidth="1"/>
    <col min="2" max="2" width="48.109375" style="52" customWidth="1"/>
    <col min="3" max="3" width="5.109375" style="53" customWidth="1"/>
    <col min="4" max="4" width="18" style="52" customWidth="1"/>
    <col min="5" max="5" width="18.109375" style="52" customWidth="1"/>
    <col min="6" max="6" width="16.5546875" style="52" customWidth="1"/>
    <col min="7" max="7" width="18.44140625" style="52" customWidth="1"/>
    <col min="8" max="8" width="16.5546875" style="52" customWidth="1"/>
    <col min="9" max="9" width="10.6640625" style="52" customWidth="1"/>
    <col min="10" max="16384" width="9.109375" style="52"/>
  </cols>
  <sheetData>
    <row r="1" spans="1:9" ht="15.75" customHeight="1">
      <c r="D1" s="493" t="s">
        <v>623</v>
      </c>
      <c r="E1" s="493"/>
      <c r="F1" s="493"/>
    </row>
    <row r="2" spans="1:9" ht="15.75" customHeight="1">
      <c r="D2" s="493" t="s">
        <v>622</v>
      </c>
      <c r="E2" s="493"/>
      <c r="F2" s="493"/>
    </row>
    <row r="3" spans="1:9" ht="15.75" customHeight="1">
      <c r="D3" s="493" t="s">
        <v>943</v>
      </c>
      <c r="E3" s="493"/>
      <c r="F3" s="493"/>
    </row>
    <row r="4" spans="1:9" ht="15.75" customHeight="1">
      <c r="D4" s="493" t="s">
        <v>944</v>
      </c>
      <c r="E4" s="493"/>
      <c r="F4" s="493"/>
    </row>
    <row r="6" spans="1:9" ht="38.25" customHeight="1">
      <c r="A6" s="552" t="s">
        <v>916</v>
      </c>
      <c r="B6" s="552"/>
      <c r="C6" s="552"/>
      <c r="D6" s="552"/>
      <c r="E6" s="552"/>
      <c r="F6" s="552"/>
      <c r="G6" s="54"/>
      <c r="H6" s="54"/>
      <c r="I6" s="54"/>
    </row>
    <row r="7" spans="1:9" ht="15.6">
      <c r="A7" s="55"/>
      <c r="B7" s="55"/>
      <c r="C7" s="55"/>
    </row>
    <row r="8" spans="1:9">
      <c r="A8" s="56"/>
      <c r="B8" s="56"/>
      <c r="C8" s="57"/>
      <c r="E8" s="495" t="s">
        <v>97</v>
      </c>
      <c r="F8" s="495"/>
    </row>
    <row r="9" spans="1:9" ht="45" customHeight="1">
      <c r="A9" s="496" t="s">
        <v>371</v>
      </c>
      <c r="B9" s="497" t="s">
        <v>373</v>
      </c>
      <c r="C9" s="492" t="s">
        <v>372</v>
      </c>
      <c r="D9" s="498" t="s">
        <v>374</v>
      </c>
      <c r="E9" s="534" t="s">
        <v>375</v>
      </c>
      <c r="F9" s="534"/>
    </row>
    <row r="10" spans="1:9" ht="36" customHeight="1">
      <c r="A10" s="496"/>
      <c r="B10" s="497"/>
      <c r="C10" s="492"/>
      <c r="D10" s="498"/>
      <c r="E10" s="490" t="s">
        <v>376</v>
      </c>
      <c r="F10" s="490" t="s">
        <v>377</v>
      </c>
    </row>
    <row r="11" spans="1:9">
      <c r="A11" s="58">
        <v>1</v>
      </c>
      <c r="B11" s="58">
        <v>2</v>
      </c>
      <c r="C11" s="58">
        <v>3</v>
      </c>
      <c r="D11" s="59">
        <v>4</v>
      </c>
      <c r="E11" s="59">
        <v>5</v>
      </c>
      <c r="F11" s="59">
        <v>6</v>
      </c>
    </row>
    <row r="12" spans="1:9" ht="24.75" customHeight="1">
      <c r="A12" s="60">
        <v>4000</v>
      </c>
      <c r="B12" s="62" t="s">
        <v>382</v>
      </c>
      <c r="C12" s="61"/>
      <c r="D12" s="16">
        <f>E12+F12-E104</f>
        <v>250000</v>
      </c>
      <c r="E12" s="16">
        <f>+E14+E105+E127</f>
        <v>0</v>
      </c>
      <c r="F12" s="16">
        <f>+F14+F105+F127</f>
        <v>250000</v>
      </c>
      <c r="G12" s="336">
        <f>+D12-'havelvac 6'!N13</f>
        <v>0</v>
      </c>
    </row>
    <row r="13" spans="1:9" ht="17.399999999999999" customHeight="1">
      <c r="A13" s="63"/>
      <c r="B13" s="65" t="s">
        <v>383</v>
      </c>
      <c r="C13" s="64"/>
      <c r="D13" s="66"/>
      <c r="E13" s="66"/>
      <c r="F13" s="21"/>
      <c r="G13" s="67"/>
      <c r="H13" s="68"/>
    </row>
    <row r="14" spans="1:9" ht="22.5" hidden="1" customHeight="1">
      <c r="A14" s="69">
        <v>4050</v>
      </c>
      <c r="B14" s="71" t="s">
        <v>386</v>
      </c>
      <c r="C14" s="70" t="s">
        <v>361</v>
      </c>
      <c r="D14" s="72">
        <f>E14+F14-E104</f>
        <v>0</v>
      </c>
      <c r="E14" s="72">
        <f>+E16+E22+E58+E67+E82+E89</f>
        <v>0</v>
      </c>
      <c r="F14" s="72">
        <f>+F16+F22+F58+F67+F82+F89</f>
        <v>0</v>
      </c>
      <c r="G14" s="73"/>
      <c r="H14" s="73"/>
      <c r="I14" s="67"/>
    </row>
    <row r="15" spans="1:9" hidden="1">
      <c r="A15" s="63"/>
      <c r="B15" s="65" t="s">
        <v>383</v>
      </c>
      <c r="C15" s="64"/>
      <c r="D15" s="66"/>
      <c r="E15" s="66"/>
      <c r="F15" s="66"/>
      <c r="G15" s="73"/>
      <c r="H15" s="73"/>
      <c r="I15" s="74"/>
    </row>
    <row r="16" spans="1:9" ht="17.25" hidden="1" customHeight="1">
      <c r="A16" s="75">
        <v>4100</v>
      </c>
      <c r="B16" s="77" t="s">
        <v>387</v>
      </c>
      <c r="C16" s="76" t="s">
        <v>361</v>
      </c>
      <c r="D16" s="22">
        <f>E16+F16</f>
        <v>0</v>
      </c>
      <c r="E16" s="22">
        <f>+E18</f>
        <v>0</v>
      </c>
      <c r="F16" s="22">
        <f>+F18</f>
        <v>0</v>
      </c>
      <c r="G16" s="73"/>
      <c r="H16" s="73"/>
      <c r="I16" s="74"/>
    </row>
    <row r="17" spans="1:9" hidden="1">
      <c r="A17" s="63"/>
      <c r="B17" s="65" t="s">
        <v>383</v>
      </c>
      <c r="C17" s="64"/>
      <c r="D17" s="66"/>
      <c r="E17" s="66"/>
      <c r="F17" s="66"/>
      <c r="G17" s="73"/>
      <c r="H17" s="73"/>
      <c r="I17" s="74"/>
    </row>
    <row r="18" spans="1:9" ht="27.6" hidden="1">
      <c r="A18" s="78">
        <v>4110</v>
      </c>
      <c r="B18" s="80" t="s">
        <v>388</v>
      </c>
      <c r="C18" s="79" t="s">
        <v>361</v>
      </c>
      <c r="D18" s="24">
        <f>E18+F18</f>
        <v>0</v>
      </c>
      <c r="E18" s="24">
        <f>SUM(E20:E21)</f>
        <v>0</v>
      </c>
      <c r="F18" s="24">
        <f>SUM(F20:F21)</f>
        <v>0</v>
      </c>
    </row>
    <row r="19" spans="1:9" hidden="1">
      <c r="A19" s="58"/>
      <c r="B19" s="65" t="s">
        <v>110</v>
      </c>
      <c r="C19" s="81"/>
      <c r="D19" s="66"/>
      <c r="E19" s="66"/>
      <c r="F19" s="82"/>
    </row>
    <row r="20" spans="1:9" ht="21" hidden="1" customHeight="1">
      <c r="A20" s="83">
        <v>4111</v>
      </c>
      <c r="B20" s="85" t="s">
        <v>112</v>
      </c>
      <c r="C20" s="84">
        <v>4111</v>
      </c>
      <c r="D20" s="34">
        <f>E20+F20</f>
        <v>0</v>
      </c>
      <c r="E20" s="34">
        <f>+'havelvac 6'!O21+'havelvac 6'!O71+'havelvac 6'!O338</f>
        <v>0</v>
      </c>
      <c r="F20" s="34"/>
    </row>
    <row r="21" spans="1:9" ht="29.25" hidden="1" customHeight="1">
      <c r="A21" s="83">
        <v>4112</v>
      </c>
      <c r="B21" s="85" t="s">
        <v>113</v>
      </c>
      <c r="C21" s="86">
        <v>4112</v>
      </c>
      <c r="D21" s="34">
        <f>E21+F21</f>
        <v>0</v>
      </c>
      <c r="E21" s="34">
        <f>+'havelvac 6'!O22+'havelvac 6'!O339</f>
        <v>0</v>
      </c>
      <c r="F21" s="34">
        <f>+'havelvac 6'!P22</f>
        <v>0</v>
      </c>
    </row>
    <row r="22" spans="1:9" ht="26.4" hidden="1">
      <c r="A22" s="75">
        <v>4200</v>
      </c>
      <c r="B22" s="87" t="s">
        <v>389</v>
      </c>
      <c r="C22" s="76" t="s">
        <v>361</v>
      </c>
      <c r="D22" s="22">
        <f>E22+F22</f>
        <v>0</v>
      </c>
      <c r="E22" s="22">
        <f>+E24+E31+E35+E45+E48+E52</f>
        <v>0</v>
      </c>
      <c r="F22" s="22">
        <f>+F24+F31+F35+F45+F48+F52</f>
        <v>0</v>
      </c>
    </row>
    <row r="23" spans="1:9" hidden="1">
      <c r="A23" s="63"/>
      <c r="B23" s="65" t="s">
        <v>383</v>
      </c>
      <c r="C23" s="64"/>
      <c r="D23" s="66"/>
      <c r="E23" s="66"/>
      <c r="F23" s="66"/>
    </row>
    <row r="24" spans="1:9" ht="13.8" hidden="1">
      <c r="A24" s="78">
        <v>4210</v>
      </c>
      <c r="B24" s="88" t="s">
        <v>390</v>
      </c>
      <c r="C24" s="79" t="s">
        <v>361</v>
      </c>
      <c r="D24" s="24">
        <f>E24+F24</f>
        <v>0</v>
      </c>
      <c r="E24" s="24">
        <f>SUM(E26:E30)</f>
        <v>0</v>
      </c>
      <c r="F24" s="24">
        <f>SUM(F26:F30)</f>
        <v>0</v>
      </c>
    </row>
    <row r="25" spans="1:9" hidden="1">
      <c r="A25" s="58"/>
      <c r="B25" s="65" t="s">
        <v>110</v>
      </c>
      <c r="C25" s="81"/>
      <c r="D25" s="66"/>
      <c r="E25" s="66"/>
      <c r="F25" s="66"/>
    </row>
    <row r="26" spans="1:9" ht="16.5" hidden="1" customHeight="1">
      <c r="A26" s="83">
        <v>4212</v>
      </c>
      <c r="B26" s="85" t="s">
        <v>114</v>
      </c>
      <c r="C26" s="86">
        <v>4212</v>
      </c>
      <c r="D26" s="34">
        <f t="shared" ref="D26:D31" si="0">E26+F26</f>
        <v>0</v>
      </c>
      <c r="E26" s="34">
        <f>+'havelvac 6'!O23+'havelvac 6'!O72+'havelvac 6'!O207+'havelvac 6'!O225+'havelvac 6'!O232+'havelvac 6'!O312+'havelvac 6'!O340+'havelvac 6'!O501+'havelvac 6'!O627</f>
        <v>0</v>
      </c>
      <c r="F26" s="34"/>
    </row>
    <row r="27" spans="1:9" ht="16.5" hidden="1" customHeight="1">
      <c r="A27" s="83">
        <v>4213</v>
      </c>
      <c r="B27" s="85" t="s">
        <v>115</v>
      </c>
      <c r="C27" s="86">
        <v>4213</v>
      </c>
      <c r="D27" s="34">
        <f t="shared" si="0"/>
        <v>0</v>
      </c>
      <c r="E27" s="34">
        <f>+'havelvac 6'!O24+'havelvac 6'!O73+'havelvac 6'!O326+'havelvac 6'!O336+'havelvac 6'!O341+'havelvac 6'!O382+'havelvac 6'!O390+'havelvac 6'!O392+'havelvac 6'!O394+'havelvac 6'!O403+'havelvac 6'!O502+'havelvac 6'!O515</f>
        <v>0</v>
      </c>
      <c r="F27" s="34"/>
    </row>
    <row r="28" spans="1:9" ht="16.5" hidden="1" customHeight="1">
      <c r="A28" s="83">
        <v>4214</v>
      </c>
      <c r="B28" s="85" t="s">
        <v>116</v>
      </c>
      <c r="C28" s="86">
        <v>4214</v>
      </c>
      <c r="D28" s="34">
        <f t="shared" si="0"/>
        <v>0</v>
      </c>
      <c r="E28" s="34">
        <f>+'havelvac 6'!O25+'havelvac 6'!O74+'havelvac 6'!O116+'havelvac 6'!O208+'havelvac 6'!O342+'havelvac 6'!O703</f>
        <v>0</v>
      </c>
      <c r="F28" s="34"/>
    </row>
    <row r="29" spans="1:9" ht="16.5" hidden="1" customHeight="1">
      <c r="A29" s="83">
        <v>4215</v>
      </c>
      <c r="B29" s="85" t="s">
        <v>117</v>
      </c>
      <c r="C29" s="86">
        <v>4215</v>
      </c>
      <c r="D29" s="34">
        <f t="shared" si="0"/>
        <v>0</v>
      </c>
      <c r="E29" s="34">
        <f>+'havelvac 6'!O26+'havelvac 6'!O343+'havelvac 6'!O758</f>
        <v>0</v>
      </c>
      <c r="F29" s="34"/>
    </row>
    <row r="30" spans="1:9" ht="16.5" hidden="1" customHeight="1">
      <c r="A30" s="83">
        <v>4216</v>
      </c>
      <c r="B30" s="85" t="s">
        <v>118</v>
      </c>
      <c r="C30" s="86">
        <v>4216</v>
      </c>
      <c r="D30" s="34">
        <f t="shared" si="0"/>
        <v>0</v>
      </c>
      <c r="E30" s="34">
        <f>+'havelvac 6'!O27+'havelvac 6'!O75+'havelvac 6'!O133+'havelvac 6'!O344+'havelvac 6'!O413+'havelvac 6'!O536+'havelvac 6'!O682+'havelvac 6'!O719+'havelvac 6'!O736</f>
        <v>0</v>
      </c>
      <c r="F30" s="34"/>
    </row>
    <row r="31" spans="1:9" ht="27.6" hidden="1">
      <c r="A31" s="78">
        <v>4220</v>
      </c>
      <c r="B31" s="88" t="s">
        <v>391</v>
      </c>
      <c r="C31" s="79" t="s">
        <v>361</v>
      </c>
      <c r="D31" s="24">
        <f t="shared" si="0"/>
        <v>0</v>
      </c>
      <c r="E31" s="24">
        <f>SUM(E33:E34)</f>
        <v>0</v>
      </c>
      <c r="F31" s="24">
        <f>SUM(F33:F34)</f>
        <v>0</v>
      </c>
    </row>
    <row r="32" spans="1:9" hidden="1">
      <c r="A32" s="58"/>
      <c r="B32" s="65" t="s">
        <v>110</v>
      </c>
      <c r="C32" s="81"/>
      <c r="D32" s="66"/>
      <c r="E32" s="66"/>
      <c r="F32" s="66"/>
    </row>
    <row r="33" spans="1:6" ht="16.5" hidden="1" customHeight="1">
      <c r="A33" s="83">
        <v>4221</v>
      </c>
      <c r="B33" s="85" t="s">
        <v>392</v>
      </c>
      <c r="C33" s="83">
        <v>4221</v>
      </c>
      <c r="D33" s="34">
        <f>E33+F33</f>
        <v>0</v>
      </c>
      <c r="E33" s="34">
        <f>+'havelvac 6'!O28</f>
        <v>0</v>
      </c>
      <c r="F33" s="34"/>
    </row>
    <row r="34" spans="1:6" ht="16.5" hidden="1" customHeight="1">
      <c r="A34" s="83">
        <v>4222</v>
      </c>
      <c r="B34" s="85" t="s">
        <v>119</v>
      </c>
      <c r="C34" s="86">
        <v>4222</v>
      </c>
      <c r="D34" s="34">
        <f>E34+F34</f>
        <v>0</v>
      </c>
      <c r="E34" s="34">
        <f>+'havelvac 6'!O29</f>
        <v>0</v>
      </c>
      <c r="F34" s="34">
        <f>+'havelvac 6'!P28</f>
        <v>0</v>
      </c>
    </row>
    <row r="35" spans="1:6" ht="27.6" hidden="1">
      <c r="A35" s="78">
        <v>4230</v>
      </c>
      <c r="B35" s="88" t="s">
        <v>393</v>
      </c>
      <c r="C35" s="79" t="s">
        <v>361</v>
      </c>
      <c r="D35" s="24">
        <f>E35+F35</f>
        <v>0</v>
      </c>
      <c r="E35" s="24">
        <f>SUM(E37:E44)</f>
        <v>0</v>
      </c>
      <c r="F35" s="24">
        <f>SUM(F37:F44)</f>
        <v>0</v>
      </c>
    </row>
    <row r="36" spans="1:6" hidden="1">
      <c r="A36" s="58"/>
      <c r="B36" s="65" t="s">
        <v>110</v>
      </c>
      <c r="C36" s="81"/>
      <c r="D36" s="66"/>
      <c r="E36" s="66"/>
      <c r="F36" s="66"/>
    </row>
    <row r="37" spans="1:6" ht="17.25" hidden="1" customHeight="1">
      <c r="A37" s="83">
        <v>4231</v>
      </c>
      <c r="B37" s="85" t="s">
        <v>120</v>
      </c>
      <c r="C37" s="86">
        <v>4231</v>
      </c>
      <c r="D37" s="34">
        <f t="shared" ref="D37:D47" si="1">E37+F37</f>
        <v>0</v>
      </c>
      <c r="E37" s="34">
        <f>+'havelvac 6'!O30+'havelvac 6'!O76</f>
        <v>0</v>
      </c>
      <c r="F37" s="34">
        <f>+'havelvac 6'!P29+'havelvac 6'!P74</f>
        <v>0</v>
      </c>
    </row>
    <row r="38" spans="1:6" ht="17.25" hidden="1" customHeight="1">
      <c r="A38" s="83">
        <v>4232</v>
      </c>
      <c r="B38" s="85" t="s">
        <v>121</v>
      </c>
      <c r="C38" s="86">
        <v>4232</v>
      </c>
      <c r="D38" s="34">
        <f t="shared" si="1"/>
        <v>0</v>
      </c>
      <c r="E38" s="34">
        <f>+'havelvac 6'!O31+'havelvac 6'!O345</f>
        <v>0</v>
      </c>
      <c r="F38" s="34"/>
    </row>
    <row r="39" spans="1:6" ht="29.25" hidden="1" customHeight="1">
      <c r="A39" s="83">
        <v>4233</v>
      </c>
      <c r="B39" s="85" t="s">
        <v>394</v>
      </c>
      <c r="C39" s="86">
        <v>4233</v>
      </c>
      <c r="D39" s="34">
        <f t="shared" si="1"/>
        <v>0</v>
      </c>
      <c r="E39" s="34">
        <f>+'havelvac 6'!O32+'havelvac 6'!O683+'havelvac 6'!O704</f>
        <v>0</v>
      </c>
      <c r="F39" s="34"/>
    </row>
    <row r="40" spans="1:6" ht="17.25" hidden="1" customHeight="1">
      <c r="A40" s="83">
        <v>4234</v>
      </c>
      <c r="B40" s="85" t="s">
        <v>122</v>
      </c>
      <c r="C40" s="86">
        <v>4234</v>
      </c>
      <c r="D40" s="34">
        <f t="shared" si="1"/>
        <v>0</v>
      </c>
      <c r="E40" s="34">
        <f>+'havelvac 6'!O33+'havelvac 6'!O117+'havelvac 6'!O265+'havelvac 6'!O304+'havelvac 6'!O465+'havelvac 6'!O537+'havelvac 6'!O684</f>
        <v>0</v>
      </c>
      <c r="F40" s="34"/>
    </row>
    <row r="41" spans="1:6" ht="17.25" hidden="1" customHeight="1">
      <c r="A41" s="83">
        <v>4235</v>
      </c>
      <c r="B41" s="85" t="s">
        <v>123</v>
      </c>
      <c r="C41" s="86">
        <v>4235</v>
      </c>
      <c r="D41" s="34">
        <f t="shared" si="1"/>
        <v>0</v>
      </c>
      <c r="E41" s="34">
        <f>+'havelvac 6'!O34+'havelvac 6'!O693+'havelvac 6'!O696+'havelvac 6'!O705</f>
        <v>0</v>
      </c>
      <c r="F41" s="34"/>
    </row>
    <row r="42" spans="1:6" ht="17.25" hidden="1" customHeight="1">
      <c r="A42" s="83">
        <v>4236</v>
      </c>
      <c r="B42" s="85" t="s">
        <v>638</v>
      </c>
      <c r="C42" s="86">
        <v>4236</v>
      </c>
      <c r="D42" s="34">
        <f t="shared" si="1"/>
        <v>0</v>
      </c>
      <c r="E42" s="34"/>
      <c r="F42" s="34"/>
    </row>
    <row r="43" spans="1:6" ht="17.25" hidden="1" customHeight="1">
      <c r="A43" s="83">
        <v>4237</v>
      </c>
      <c r="B43" s="85" t="s">
        <v>124</v>
      </c>
      <c r="C43" s="86">
        <v>4237</v>
      </c>
      <c r="D43" s="34">
        <f t="shared" si="1"/>
        <v>0</v>
      </c>
      <c r="E43" s="34">
        <f>+'havelvac 6'!O35</f>
        <v>0</v>
      </c>
      <c r="F43" s="34"/>
    </row>
    <row r="44" spans="1:6" ht="17.25" hidden="1" customHeight="1">
      <c r="A44" s="83">
        <v>4238</v>
      </c>
      <c r="B44" s="85" t="s">
        <v>125</v>
      </c>
      <c r="C44" s="86">
        <v>4239</v>
      </c>
      <c r="D44" s="34">
        <f t="shared" si="1"/>
        <v>0</v>
      </c>
      <c r="E44" s="34">
        <f>+'havelvac 6'!O36+'havelvac 6'!O63+'havelvac 6'!O118+'havelvac 6'!O134+'havelvac 6'!O148+'havelvac 6'!O150+'havelvac 6'!O209+'havelvac 6'!O226+'havelvac 6'!O266+'havelvac 6'!O296+'havelvac 6'!O301+'havelvac 6'!O305+'havelvac 6'!O308+'havelvac 6'!O346+'havelvac 6'!O375+'havelvac 6'!O383+'havelvac 6'!O456+'havelvac 6'!O496+'havelvac 6'!O512+'havelvac 6'!O538+'havelvac 6'!O561+'havelvac 6'!O570+'havelvac 6'!O581+'havelvac 6'!O590+'havelvac 6'!O604+'havelvac 6'!O611+'havelvac 6'!O620+'havelvac 6'!O635+'havelvac 6'!O657+'havelvac 6'!O676+'havelvac 6'!O685+'havelvac 6'!O690+'havelvac 6'!O697+'havelvac 6'!O706+'havelvac 6'!O711+'havelvac 6'!O720+'havelvac 6'!O725+'havelvac 6'!O732+'havelvac 6'!O737+'havelvac 6'!O750</f>
        <v>0</v>
      </c>
      <c r="F44" s="34"/>
    </row>
    <row r="45" spans="1:6" ht="27.6" hidden="1">
      <c r="A45" s="78">
        <v>4240</v>
      </c>
      <c r="B45" s="88" t="s">
        <v>395</v>
      </c>
      <c r="C45" s="79" t="s">
        <v>361</v>
      </c>
      <c r="D45" s="24">
        <f t="shared" si="1"/>
        <v>0</v>
      </c>
      <c r="E45" s="24">
        <f>E47</f>
        <v>0</v>
      </c>
      <c r="F45" s="24">
        <f>F47</f>
        <v>0</v>
      </c>
    </row>
    <row r="46" spans="1:6" hidden="1">
      <c r="A46" s="58"/>
      <c r="B46" s="65" t="s">
        <v>110</v>
      </c>
      <c r="C46" s="81"/>
      <c r="D46" s="66"/>
      <c r="E46" s="66"/>
      <c r="F46" s="66"/>
    </row>
    <row r="47" spans="1:6" ht="18.75" hidden="1" customHeight="1">
      <c r="A47" s="83">
        <v>4241</v>
      </c>
      <c r="B47" s="85" t="s">
        <v>396</v>
      </c>
      <c r="C47" s="86">
        <v>4241</v>
      </c>
      <c r="D47" s="34">
        <f t="shared" si="1"/>
        <v>0</v>
      </c>
      <c r="E47" s="34">
        <f>+'havelvac 6'!O37+'havelvac 6'!O77+'havelvac 6'!O107+'havelvac 6'!O119+'havelvac 6'!O249+'havelvac 6'!O347+'havelvac 6'!O486+'havelvac 6'!O707+'havelvac 6'!O721</f>
        <v>0</v>
      </c>
      <c r="F47" s="34"/>
    </row>
    <row r="48" spans="1:6" ht="27.6" hidden="1">
      <c r="A48" s="78">
        <v>4250</v>
      </c>
      <c r="B48" s="88" t="s">
        <v>397</v>
      </c>
      <c r="C48" s="79" t="s">
        <v>361</v>
      </c>
      <c r="D48" s="24">
        <f>E48+F48</f>
        <v>0</v>
      </c>
      <c r="E48" s="24">
        <f>SUM(E50:E51)</f>
        <v>0</v>
      </c>
      <c r="F48" s="24">
        <f>SUM(F50:F51)</f>
        <v>0</v>
      </c>
    </row>
    <row r="49" spans="1:6" hidden="1">
      <c r="A49" s="58"/>
      <c r="B49" s="65" t="s">
        <v>110</v>
      </c>
      <c r="C49" s="81"/>
      <c r="D49" s="66"/>
      <c r="E49" s="66"/>
      <c r="F49" s="66"/>
    </row>
    <row r="50" spans="1:6" ht="29.25" hidden="1" customHeight="1">
      <c r="A50" s="83">
        <v>4251</v>
      </c>
      <c r="B50" s="85" t="s">
        <v>142</v>
      </c>
      <c r="C50" s="86">
        <v>4251</v>
      </c>
      <c r="D50" s="34">
        <f>E50+F50</f>
        <v>0</v>
      </c>
      <c r="E50" s="34">
        <f>+'havelvac 6'!O56+'havelvac 6'!O135+'havelvac 6'!O177+'havelvac 6'!O182+'havelvac 6'!O186+'havelvac 6'!O190+'havelvac 6'!O201+'havelvac 6'!O210+'havelvac 6'!O218+'havelvac 6'!O227+'havelvac 6'!O297+'havelvac 6'!O309+'havelvac 6'!O315+'havelvac 6'!O327+'havelvac 6'!O367+'havelvac 6'!O399+'havelvac 6'!O434+'havelvac 6'!O446+'havelvac 6'!O450+'havelvac 6'!O457+'havelvac 6'!O466+'havelvac 6'!O474+'havelvac 6'!O503+'havelvac 6'!O562+'havelvac 6'!O652+'havelvac 6'!O712+'havelvac 6'!O722+'havelvac 6'!O738+'havelvac 6'!O744</f>
        <v>0</v>
      </c>
      <c r="F50" s="34">
        <v>0</v>
      </c>
    </row>
    <row r="51" spans="1:6" ht="29.25" hidden="1" customHeight="1">
      <c r="A51" s="83">
        <v>4252</v>
      </c>
      <c r="B51" s="85" t="s">
        <v>127</v>
      </c>
      <c r="C51" s="86">
        <v>4252</v>
      </c>
      <c r="D51" s="34">
        <f>E51+F51</f>
        <v>0</v>
      </c>
      <c r="E51" s="34">
        <f>+'havelvac 6'!O38+'havelvac 6'!O78+'havelvac 6'!O120+'havelvac 6'!O348</f>
        <v>0</v>
      </c>
      <c r="F51" s="34">
        <f>+'havelvac 6'!P38+'havelvac 6'!P75+'havelvac 6'!P586</f>
        <v>0</v>
      </c>
    </row>
    <row r="52" spans="1:6" ht="17.25" hidden="1" customHeight="1">
      <c r="A52" s="78">
        <v>4260</v>
      </c>
      <c r="B52" s="88" t="s">
        <v>398</v>
      </c>
      <c r="C52" s="79" t="s">
        <v>361</v>
      </c>
      <c r="D52" s="24">
        <f>E52+F52</f>
        <v>0</v>
      </c>
      <c r="E52" s="24">
        <f>SUM(E54:E57)</f>
        <v>0</v>
      </c>
      <c r="F52" s="24">
        <f>SUM(F54:F57)</f>
        <v>0</v>
      </c>
    </row>
    <row r="53" spans="1:6" hidden="1">
      <c r="A53" s="58"/>
      <c r="B53" s="65" t="s">
        <v>110</v>
      </c>
      <c r="C53" s="81"/>
      <c r="D53" s="66"/>
      <c r="E53" s="66"/>
      <c r="F53" s="66"/>
    </row>
    <row r="54" spans="1:6" ht="17.25" hidden="1" customHeight="1">
      <c r="A54" s="83">
        <v>4261</v>
      </c>
      <c r="B54" s="85" t="s">
        <v>128</v>
      </c>
      <c r="C54" s="86">
        <v>4261</v>
      </c>
      <c r="D54" s="34">
        <f>E54+F54</f>
        <v>0</v>
      </c>
      <c r="E54" s="34">
        <f>+'havelvac 6'!O39+'havelvac 6'!O79+'havelvac 6'!O121+'havelvac 6'!O349+'havelvac 6'!O686</f>
        <v>0</v>
      </c>
      <c r="F54" s="34"/>
    </row>
    <row r="55" spans="1:6" ht="17.25" hidden="1" customHeight="1">
      <c r="A55" s="83">
        <v>4264</v>
      </c>
      <c r="B55" s="89" t="s">
        <v>129</v>
      </c>
      <c r="C55" s="86">
        <v>4264</v>
      </c>
      <c r="D55" s="34">
        <f>E55+F55</f>
        <v>0</v>
      </c>
      <c r="E55" s="34">
        <f>+'havelvac 6'!O40+'havelvac 6'!O122+'havelvac 6'!O136+'havelvac 6'!O350</f>
        <v>0</v>
      </c>
      <c r="F55" s="34">
        <f>+'havelvac 6'!P40+'havelvac 6'!P124+'havelvac 6'!P589</f>
        <v>0</v>
      </c>
    </row>
    <row r="56" spans="1:6" ht="17.25" hidden="1" customHeight="1">
      <c r="A56" s="83">
        <v>4267</v>
      </c>
      <c r="B56" s="89" t="s">
        <v>130</v>
      </c>
      <c r="C56" s="86">
        <v>4267</v>
      </c>
      <c r="D56" s="34">
        <f>E56+F56</f>
        <v>0</v>
      </c>
      <c r="E56" s="34">
        <f>+'havelvac 6'!O41+'havelvac 6'!O80+'havelvac 6'!O328+'havelvac 6'!O351+'havelvac 6'!O539+'havelvac 6'!O687+'havelvac 6'!O713+'havelvac 6'!O726+'havelvac 6'!O739+'havelvac 6'!O745</f>
        <v>0</v>
      </c>
      <c r="F56" s="34">
        <f>+'havelvac 6'!P41+'havelvac 6'!P77+'havelvac 6'!P590</f>
        <v>0</v>
      </c>
    </row>
    <row r="57" spans="1:6" ht="17.25" hidden="1" customHeight="1">
      <c r="A57" s="83">
        <v>4268</v>
      </c>
      <c r="B57" s="89" t="s">
        <v>240</v>
      </c>
      <c r="C57" s="86">
        <v>4269</v>
      </c>
      <c r="D57" s="34">
        <f>E57+F57</f>
        <v>0</v>
      </c>
      <c r="E57" s="34">
        <f>+'havelvac 6'!O42+'havelvac 6'!O123+'havelvac 6'!O267+'havelvac 6'!O277+'havelvac 6'!O329+'havelvac 6'!O352+'havelvac 6'!O447+'havelvac 6'!O451+'havelvac 6'!O458+'havelvac 6'!O467+'havelvac 6'!O540+'havelvac 6'!O582+'havelvac 6'!O586+'havelvac 6'!O688+'havelvac 6'!O714+'havelvac 6'!O727+'havelvac 6'!O740</f>
        <v>0</v>
      </c>
      <c r="F57" s="34"/>
    </row>
    <row r="58" spans="1:6" ht="21.75" hidden="1" customHeight="1">
      <c r="A58" s="75">
        <v>4400</v>
      </c>
      <c r="B58" s="90" t="s">
        <v>399</v>
      </c>
      <c r="C58" s="76" t="s">
        <v>361</v>
      </c>
      <c r="D58" s="22">
        <f>E58+F58</f>
        <v>0</v>
      </c>
      <c r="E58" s="22">
        <f>+E60+E64</f>
        <v>0</v>
      </c>
      <c r="F58" s="22">
        <f>+F60+F64</f>
        <v>0</v>
      </c>
    </row>
    <row r="59" spans="1:6" hidden="1">
      <c r="A59" s="63"/>
      <c r="B59" s="65" t="s">
        <v>383</v>
      </c>
      <c r="C59" s="64"/>
      <c r="D59" s="82"/>
      <c r="E59" s="66"/>
      <c r="F59" s="66"/>
    </row>
    <row r="60" spans="1:6" ht="27.6" hidden="1">
      <c r="A60" s="78">
        <v>4410</v>
      </c>
      <c r="B60" s="91" t="s">
        <v>400</v>
      </c>
      <c r="C60" s="79" t="s">
        <v>361</v>
      </c>
      <c r="D60" s="24">
        <f>E60+F60</f>
        <v>0</v>
      </c>
      <c r="E60" s="24">
        <f>SUM(E62:E63)</f>
        <v>0</v>
      </c>
      <c r="F60" s="24">
        <f>SUM(F62:F63)</f>
        <v>0</v>
      </c>
    </row>
    <row r="61" spans="1:6" hidden="1">
      <c r="A61" s="58"/>
      <c r="B61" s="65" t="s">
        <v>110</v>
      </c>
      <c r="C61" s="81"/>
      <c r="D61" s="66"/>
      <c r="E61" s="66"/>
      <c r="F61" s="66"/>
    </row>
    <row r="62" spans="1:6" ht="30.75" hidden="1" customHeight="1">
      <c r="A62" s="83">
        <v>4411</v>
      </c>
      <c r="B62" s="89" t="s">
        <v>217</v>
      </c>
      <c r="C62" s="86">
        <v>4511</v>
      </c>
      <c r="D62" s="34">
        <f>E62+F62</f>
        <v>0</v>
      </c>
      <c r="E62" s="34">
        <f>+'havelvac 6'!O43+'havelvac 6'!O139+'havelvac 6'!O214+'havelvac 6'!O235+'havelvac 6'!O237+'havelvac 6'!O252+'havelvac 6'!O280+'havelvac 6'!O284+'havelvac 6'!O298+'havelvac 6'!O306+'havelvac 6'!O318+'havelvac 6'!O361+'havelvac 6'!O376+'havelvac 6'!O384+'havelvac 6'!O397+'havelvac 6'!O431+'havelvac 6'!O521+'havelvac 6'!O527+'havelvac 6'!O532+'havelvac 6'!O545+'havelvac 6'!O552+'havelvac 6'!O554+'havelvac 6'!O583+'havelvac 6'!O592+'havelvac 6'!O605+'havelvac 6'!O612+'havelvac 6'!O621+'havelvac 6'!O628+'havelvac 6'!O636+'havelvac 6'!O638</f>
        <v>0</v>
      </c>
      <c r="F62" s="34">
        <v>0</v>
      </c>
    </row>
    <row r="63" spans="1:6" ht="30.75" hidden="1" customHeight="1">
      <c r="A63" s="83">
        <v>4412</v>
      </c>
      <c r="B63" s="89" t="s">
        <v>230</v>
      </c>
      <c r="C63" s="86">
        <v>4512</v>
      </c>
      <c r="D63" s="34">
        <f>E63+F63</f>
        <v>0</v>
      </c>
      <c r="E63" s="34">
        <f>+'havelvac 6'!O140</f>
        <v>0</v>
      </c>
      <c r="F63" s="34"/>
    </row>
    <row r="64" spans="1:6" ht="27.6" hidden="1">
      <c r="A64" s="78">
        <v>4420</v>
      </c>
      <c r="B64" s="91" t="s">
        <v>401</v>
      </c>
      <c r="C64" s="79" t="s">
        <v>361</v>
      </c>
      <c r="D64" s="24">
        <f>E64+F64</f>
        <v>0</v>
      </c>
      <c r="E64" s="24">
        <f>E66</f>
        <v>0</v>
      </c>
      <c r="F64" s="24">
        <f>F66</f>
        <v>0</v>
      </c>
    </row>
    <row r="65" spans="1:6" hidden="1">
      <c r="A65" s="58"/>
      <c r="B65" s="65" t="s">
        <v>110</v>
      </c>
      <c r="C65" s="81"/>
      <c r="D65" s="66"/>
      <c r="E65" s="66"/>
      <c r="F65" s="66"/>
    </row>
    <row r="66" spans="1:6" ht="30" hidden="1" customHeight="1">
      <c r="A66" s="83">
        <v>4421</v>
      </c>
      <c r="B66" s="89" t="s">
        <v>267</v>
      </c>
      <c r="C66" s="86">
        <v>4521</v>
      </c>
      <c r="D66" s="34">
        <f>E66+F66</f>
        <v>0</v>
      </c>
      <c r="E66" s="34">
        <f>+'havelvac 6'!O448+'havelvac 6'!O452+'havelvac 6'!O459+'havelvac 6'!O468</f>
        <v>0</v>
      </c>
      <c r="F66" s="34"/>
    </row>
    <row r="67" spans="1:6" ht="15.75" hidden="1" customHeight="1">
      <c r="A67" s="75">
        <v>4500</v>
      </c>
      <c r="B67" s="90" t="s">
        <v>402</v>
      </c>
      <c r="C67" s="76" t="s">
        <v>361</v>
      </c>
      <c r="D67" s="22">
        <f>E67+F67</f>
        <v>0</v>
      </c>
      <c r="E67" s="22">
        <f>E69+E72+E77</f>
        <v>0</v>
      </c>
      <c r="F67" s="22">
        <f>F69+F72+F77</f>
        <v>0</v>
      </c>
    </row>
    <row r="68" spans="1:6" hidden="1">
      <c r="A68" s="63"/>
      <c r="B68" s="65" t="s">
        <v>383</v>
      </c>
      <c r="C68" s="64"/>
      <c r="D68" s="66"/>
      <c r="E68" s="66"/>
      <c r="F68" s="66"/>
    </row>
    <row r="69" spans="1:6" ht="27.6" hidden="1">
      <c r="A69" s="78">
        <v>4520</v>
      </c>
      <c r="B69" s="91" t="s">
        <v>403</v>
      </c>
      <c r="C69" s="79" t="s">
        <v>361</v>
      </c>
      <c r="D69" s="24">
        <f>E69+F69</f>
        <v>0</v>
      </c>
      <c r="E69" s="24">
        <f>E71</f>
        <v>0</v>
      </c>
      <c r="F69" s="24">
        <f>F71</f>
        <v>0</v>
      </c>
    </row>
    <row r="70" spans="1:6" hidden="1">
      <c r="A70" s="58"/>
      <c r="B70" s="65" t="s">
        <v>110</v>
      </c>
      <c r="C70" s="81"/>
      <c r="D70" s="66"/>
      <c r="E70" s="66"/>
      <c r="F70" s="66"/>
    </row>
    <row r="71" spans="1:6" ht="32.25" hidden="1" customHeight="1">
      <c r="A71" s="83">
        <v>4522</v>
      </c>
      <c r="B71" s="89" t="s">
        <v>404</v>
      </c>
      <c r="C71" s="86">
        <v>4622</v>
      </c>
      <c r="D71" s="34">
        <f>E71+F71</f>
        <v>0</v>
      </c>
      <c r="E71" s="34">
        <v>0</v>
      </c>
      <c r="F71" s="34">
        <v>0</v>
      </c>
    </row>
    <row r="72" spans="1:6" ht="27.6" hidden="1">
      <c r="A72" s="78">
        <v>4530</v>
      </c>
      <c r="B72" s="91" t="s">
        <v>405</v>
      </c>
      <c r="C72" s="79" t="s">
        <v>361</v>
      </c>
      <c r="D72" s="24">
        <f>E72+F72</f>
        <v>0</v>
      </c>
      <c r="E72" s="24">
        <f>SUM(E74:E76)</f>
        <v>0</v>
      </c>
      <c r="F72" s="24">
        <f>SUM(F74:F76)</f>
        <v>0</v>
      </c>
    </row>
    <row r="73" spans="1:6" hidden="1">
      <c r="A73" s="58"/>
      <c r="B73" s="65" t="s">
        <v>110</v>
      </c>
      <c r="C73" s="81"/>
      <c r="D73" s="66"/>
      <c r="E73" s="66"/>
      <c r="F73" s="66"/>
    </row>
    <row r="74" spans="1:6" ht="31.5" hidden="1" customHeight="1">
      <c r="A74" s="83">
        <v>4531</v>
      </c>
      <c r="B74" s="93" t="s">
        <v>215</v>
      </c>
      <c r="C74" s="92">
        <v>4637</v>
      </c>
      <c r="D74" s="34">
        <f>E74+F74</f>
        <v>0</v>
      </c>
      <c r="E74" s="34">
        <f>+'havelvac 6'!O281+'havelvac 6'!O664</f>
        <v>0</v>
      </c>
      <c r="F74" s="34">
        <f>+'havelvac 6'!P218+'havelvac 6'!P552</f>
        <v>0</v>
      </c>
    </row>
    <row r="75" spans="1:6" ht="31.5" hidden="1" customHeight="1">
      <c r="A75" s="83">
        <v>4532</v>
      </c>
      <c r="B75" s="93" t="s">
        <v>241</v>
      </c>
      <c r="C75" s="92">
        <v>4638</v>
      </c>
      <c r="D75" s="34">
        <f>E75+F75</f>
        <v>0</v>
      </c>
      <c r="E75" s="34">
        <f>+'havelvac 6'!O44+'havelvac 6'!O286+'havelvac 6'!O385</f>
        <v>0</v>
      </c>
      <c r="F75" s="34">
        <v>0</v>
      </c>
    </row>
    <row r="76" spans="1:6" ht="17.25" hidden="1" customHeight="1">
      <c r="A76" s="83">
        <v>4533</v>
      </c>
      <c r="B76" s="94" t="s">
        <v>167</v>
      </c>
      <c r="C76" s="86">
        <v>4639</v>
      </c>
      <c r="D76" s="34">
        <f>E76+F76</f>
        <v>0</v>
      </c>
      <c r="E76" s="34">
        <f>+'havelvac 6'!O45+'havelvac 6'!O137+'havelvac 6'!O211+'havelvac 6'!O268+'havelvac 6'!O287+'havelvac 6'!O469+'havelvac 6'!O497+'havelvac 6'!O504+'havelvac 6'!O541+'havelvac 6'!O653+'havelvac 6'!O765</f>
        <v>0</v>
      </c>
      <c r="F76" s="34">
        <v>0</v>
      </c>
    </row>
    <row r="77" spans="1:6" ht="26.4" hidden="1">
      <c r="A77" s="78">
        <v>4540</v>
      </c>
      <c r="B77" s="95" t="s">
        <v>406</v>
      </c>
      <c r="C77" s="79" t="s">
        <v>361</v>
      </c>
      <c r="D77" s="24">
        <f>E77+F77</f>
        <v>0</v>
      </c>
      <c r="E77" s="24">
        <f>SUM(E79:E81)</f>
        <v>0</v>
      </c>
      <c r="F77" s="24">
        <f>SUM(F80:F81)</f>
        <v>0</v>
      </c>
    </row>
    <row r="78" spans="1:6" hidden="1">
      <c r="A78" s="96"/>
      <c r="B78" s="65" t="s">
        <v>110</v>
      </c>
      <c r="C78" s="14"/>
      <c r="D78" s="21"/>
      <c r="E78" s="21"/>
      <c r="F78" s="21"/>
    </row>
    <row r="79" spans="1:6" ht="30" hidden="1" customHeight="1">
      <c r="A79" s="83">
        <v>4541</v>
      </c>
      <c r="B79" s="94" t="s">
        <v>837</v>
      </c>
      <c r="C79" s="86">
        <v>4655</v>
      </c>
      <c r="D79" s="34">
        <f>E79+F79</f>
        <v>0</v>
      </c>
      <c r="E79" s="34">
        <f>+'havelvac 6'!O668+'havelvac 6'!O616</f>
        <v>0</v>
      </c>
      <c r="F79" s="34">
        <f>+'havelvac 6'!P668+'havelvac 6'!P616</f>
        <v>0</v>
      </c>
    </row>
    <row r="80" spans="1:6" ht="30" hidden="1" customHeight="1">
      <c r="A80" s="83">
        <v>4542</v>
      </c>
      <c r="B80" s="94" t="s">
        <v>407</v>
      </c>
      <c r="C80" s="86">
        <v>4656</v>
      </c>
      <c r="D80" s="34">
        <f>E80+F80</f>
        <v>0</v>
      </c>
      <c r="E80" s="34">
        <f>+'havelvac 6'!O215+'havelvac 6'!O239</f>
        <v>0</v>
      </c>
      <c r="F80" s="34">
        <v>0</v>
      </c>
    </row>
    <row r="81" spans="1:6" ht="19.5" hidden="1" customHeight="1">
      <c r="A81" s="83">
        <v>4543</v>
      </c>
      <c r="B81" s="94" t="s">
        <v>408</v>
      </c>
      <c r="C81" s="86">
        <v>4657</v>
      </c>
      <c r="D81" s="34">
        <f>E81+F81</f>
        <v>0</v>
      </c>
      <c r="E81" s="34">
        <f>+'havelvac 6'!O282+'havelvac 6'!O288+'havelvac 6'!O587+'havelvac 6'!O591</f>
        <v>0</v>
      </c>
      <c r="F81" s="34">
        <v>0</v>
      </c>
    </row>
    <row r="82" spans="1:6" ht="27.6" hidden="1">
      <c r="A82" s="75">
        <v>4600</v>
      </c>
      <c r="B82" s="97" t="s">
        <v>409</v>
      </c>
      <c r="C82" s="76" t="s">
        <v>361</v>
      </c>
      <c r="D82" s="22">
        <f>E82+F82</f>
        <v>0</v>
      </c>
      <c r="E82" s="22">
        <f>+E84</f>
        <v>0</v>
      </c>
      <c r="F82" s="22">
        <f>+F84</f>
        <v>0</v>
      </c>
    </row>
    <row r="83" spans="1:6" hidden="1">
      <c r="A83" s="63"/>
      <c r="B83" s="65" t="s">
        <v>383</v>
      </c>
      <c r="C83" s="64"/>
      <c r="D83" s="66"/>
      <c r="E83" s="66"/>
      <c r="F83" s="66"/>
    </row>
    <row r="84" spans="1:6" ht="27.6" hidden="1">
      <c r="A84" s="78">
        <v>4630</v>
      </c>
      <c r="B84" s="91" t="s">
        <v>410</v>
      </c>
      <c r="C84" s="79" t="s">
        <v>361</v>
      </c>
      <c r="D84" s="98">
        <f>E84+F84</f>
        <v>0</v>
      </c>
      <c r="E84" s="24">
        <f>SUM(E86:E88)</f>
        <v>0</v>
      </c>
      <c r="F84" s="24">
        <f>SUM(F86:F88)</f>
        <v>0</v>
      </c>
    </row>
    <row r="85" spans="1:6" hidden="1">
      <c r="A85" s="58"/>
      <c r="B85" s="65" t="s">
        <v>110</v>
      </c>
      <c r="C85" s="81"/>
      <c r="D85" s="66"/>
      <c r="E85" s="66"/>
      <c r="F85" s="66"/>
    </row>
    <row r="86" spans="1:6" ht="28.5" hidden="1" customHeight="1">
      <c r="A86" s="83">
        <v>4632</v>
      </c>
      <c r="B86" s="89" t="s">
        <v>835</v>
      </c>
      <c r="C86" s="86">
        <v>4727</v>
      </c>
      <c r="D86" s="34">
        <f>E86+F86</f>
        <v>0</v>
      </c>
      <c r="E86" s="34">
        <f>+'havelvac 6'!O498</f>
        <v>0</v>
      </c>
      <c r="F86" s="34">
        <v>0</v>
      </c>
    </row>
    <row r="87" spans="1:6" ht="19.95" hidden="1" customHeight="1">
      <c r="A87" s="83">
        <v>4633</v>
      </c>
      <c r="B87" s="89" t="s">
        <v>763</v>
      </c>
      <c r="C87" s="86">
        <v>4728</v>
      </c>
      <c r="D87" s="34">
        <f>E87+F87</f>
        <v>0</v>
      </c>
      <c r="E87" s="34">
        <f>+'havelvac 6'!O415+'havelvac 6'!O733</f>
        <v>0</v>
      </c>
      <c r="F87" s="34"/>
    </row>
    <row r="88" spans="1:6" ht="15" hidden="1" customHeight="1">
      <c r="A88" s="83">
        <v>4634</v>
      </c>
      <c r="B88" s="89" t="s">
        <v>348</v>
      </c>
      <c r="C88" s="86">
        <v>4729</v>
      </c>
      <c r="D88" s="34">
        <f>E88+F88</f>
        <v>0</v>
      </c>
      <c r="E88" s="34">
        <f>+'havelvac 6'!O46+'havelvac 6'!O104+'havelvac 6'!O199+'havelvac 6'!O202+'havelvac 6'!O289+'havelvac 6'!O330+'havelvac 6'!O417+'havelvac 6'!O594+'havelvac 6'!O598+'havelvac 6'!O600+'havelvac 6'!O614+'havelvac 6'!O640+'havelvac 6'!O659+'havelvac 6'!O661+'havelvac 6'!O663+'havelvac 6'!O728+'havelvac 6'!O741+'havelvac 6'!O746+'havelvac 6'!O756</f>
        <v>0</v>
      </c>
      <c r="F88" s="34">
        <v>0</v>
      </c>
    </row>
    <row r="89" spans="1:6" ht="16.5" hidden="1" customHeight="1">
      <c r="A89" s="75">
        <v>4700</v>
      </c>
      <c r="B89" s="99" t="s">
        <v>411</v>
      </c>
      <c r="C89" s="76" t="s">
        <v>361</v>
      </c>
      <c r="D89" s="22">
        <f>E89+F89-E104</f>
        <v>0</v>
      </c>
      <c r="E89" s="22">
        <f>+E91+E94+E98+E101</f>
        <v>0</v>
      </c>
      <c r="F89" s="22">
        <f>+F91+F94+F98+F101</f>
        <v>0</v>
      </c>
    </row>
    <row r="90" spans="1:6" hidden="1">
      <c r="A90" s="63"/>
      <c r="B90" s="65" t="s">
        <v>383</v>
      </c>
      <c r="C90" s="64"/>
      <c r="D90" s="66"/>
      <c r="E90" s="66"/>
      <c r="F90" s="66"/>
    </row>
    <row r="91" spans="1:6" ht="27.6" hidden="1">
      <c r="A91" s="78">
        <v>4710</v>
      </c>
      <c r="B91" s="88" t="s">
        <v>412</v>
      </c>
      <c r="C91" s="79" t="s">
        <v>361</v>
      </c>
      <c r="D91" s="24">
        <f>E91+F91</f>
        <v>0</v>
      </c>
      <c r="E91" s="24">
        <f>SUM(E93)</f>
        <v>0</v>
      </c>
      <c r="F91" s="24">
        <f>SUM(F93)</f>
        <v>0</v>
      </c>
    </row>
    <row r="92" spans="1:6" hidden="1">
      <c r="A92" s="58"/>
      <c r="B92" s="65" t="s">
        <v>110</v>
      </c>
      <c r="C92" s="81"/>
      <c r="D92" s="66"/>
      <c r="E92" s="66"/>
      <c r="F92" s="66"/>
    </row>
    <row r="93" spans="1:6" ht="30.75" hidden="1" customHeight="1">
      <c r="A93" s="83">
        <v>4712</v>
      </c>
      <c r="B93" s="89" t="s">
        <v>219</v>
      </c>
      <c r="C93" s="86">
        <v>4819</v>
      </c>
      <c r="D93" s="34">
        <f>E93+F93</f>
        <v>0</v>
      </c>
      <c r="E93" s="34">
        <f>+'havelvac 6'!O47+'havelvac 6'!O65+'havelvac 6'!O290+'havelvac 6'!O460+'havelvac 6'!O499+'havelvac 6'!O505+'havelvac 6'!O528+'havelvac 6'!O542+'havelvac 6'!O571+'havelvac 6'!O629+'havelvac 6'!O632+'havelvac 6'!O717</f>
        <v>0</v>
      </c>
      <c r="F93" s="34"/>
    </row>
    <row r="94" spans="1:6" ht="55.2" hidden="1">
      <c r="A94" s="78">
        <v>4720</v>
      </c>
      <c r="B94" s="91" t="s">
        <v>413</v>
      </c>
      <c r="C94" s="79" t="s">
        <v>361</v>
      </c>
      <c r="D94" s="100">
        <f>E94+F94</f>
        <v>0</v>
      </c>
      <c r="E94" s="100">
        <f>SUM(E96:E97)</f>
        <v>0</v>
      </c>
      <c r="F94" s="100">
        <f>SUM(F96:F97)</f>
        <v>0</v>
      </c>
    </row>
    <row r="95" spans="1:6" hidden="1">
      <c r="A95" s="58"/>
      <c r="B95" s="65" t="s">
        <v>110</v>
      </c>
      <c r="C95" s="81"/>
      <c r="D95" s="66"/>
      <c r="E95" s="66"/>
      <c r="F95" s="66"/>
    </row>
    <row r="96" spans="1:6" ht="19.5" hidden="1" customHeight="1">
      <c r="A96" s="83">
        <v>4722</v>
      </c>
      <c r="B96" s="89" t="s">
        <v>791</v>
      </c>
      <c r="C96" s="86">
        <v>4822</v>
      </c>
      <c r="D96" s="34">
        <f>E96+F96</f>
        <v>0</v>
      </c>
      <c r="E96" s="34">
        <f>+'havelvac 6'!O240+'havelvac 6'!O353</f>
        <v>0</v>
      </c>
      <c r="F96" s="34">
        <v>0</v>
      </c>
    </row>
    <row r="97" spans="1:6" ht="19.5" hidden="1" customHeight="1">
      <c r="A97" s="83">
        <v>4723</v>
      </c>
      <c r="B97" s="89" t="s">
        <v>133</v>
      </c>
      <c r="C97" s="86">
        <v>4823</v>
      </c>
      <c r="D97" s="34">
        <f>E97+F97</f>
        <v>0</v>
      </c>
      <c r="E97" s="34">
        <f>+'havelvac 6'!O48+'havelvac 6'!O81+'havelvac 6'!O105+'havelvac 6'!O108+'havelvac 6'!O354</f>
        <v>0</v>
      </c>
      <c r="F97" s="34"/>
    </row>
    <row r="98" spans="1:6" ht="18" hidden="1" customHeight="1">
      <c r="A98" s="78">
        <v>4760</v>
      </c>
      <c r="B98" s="91" t="s">
        <v>414</v>
      </c>
      <c r="C98" s="79" t="s">
        <v>361</v>
      </c>
      <c r="D98" s="100">
        <f>E98+F98</f>
        <v>0</v>
      </c>
      <c r="E98" s="100">
        <f>E100</f>
        <v>0</v>
      </c>
      <c r="F98" s="100">
        <f>F100</f>
        <v>0</v>
      </c>
    </row>
    <row r="99" spans="1:6" hidden="1">
      <c r="A99" s="58"/>
      <c r="B99" s="65" t="s">
        <v>110</v>
      </c>
      <c r="C99" s="81"/>
      <c r="D99" s="66"/>
      <c r="E99" s="66"/>
      <c r="F99" s="66"/>
    </row>
    <row r="100" spans="1:6" ht="16.5" hidden="1" customHeight="1">
      <c r="A100" s="83">
        <v>4761</v>
      </c>
      <c r="B100" s="89" t="s">
        <v>134</v>
      </c>
      <c r="C100" s="86">
        <v>4861</v>
      </c>
      <c r="D100" s="34">
        <f>E100+F100</f>
        <v>0</v>
      </c>
      <c r="E100" s="34">
        <f>+'havelvac 6'!O49+'havelvac 6'!O82+'havelvac 6'!O89+'havelvac 6'!O155+'havelvac 6'!O160+'havelvac 6'!O162+'havelvac 6'!O180+'havelvac 6'!O195+'havelvac 6'!O216+'havelvac 6'!O221+'havelvac 6'!O228+'havelvac 6'!O233+'havelvac 6'!O254+'havelvac 6'!O256+'havelvac 6'!O259+'havelvac 6'!O269+'havelvac 6'!O299+'havelvac 6'!O302+'havelvac 6'!O310+'havelvac 6'!O356+'havelvac 6'!O432+'havelvac 6'!O435+'havelvac 6'!O438+'havelvac 6'!O440+'havelvac 6'!O470+'havelvac 6'!O511+'havelvac 6'!O596+'havelvac 6'!O666+'havelvac 6'!O691+'havelvac 6'!O694+'havelvac 6'!O708+'havelvac 6'!O715+'havelvac 6'!O723+'havelvac 6'!O729+'havelvac 6'!O734+'havelvac 6'!O742+'havelvac 6'!O747+'havelvac 6'!O423</f>
        <v>0</v>
      </c>
      <c r="F100" s="34">
        <v>0</v>
      </c>
    </row>
    <row r="101" spans="1:6" ht="16.5" hidden="1" customHeight="1">
      <c r="A101" s="78">
        <v>4770</v>
      </c>
      <c r="B101" s="91" t="s">
        <v>415</v>
      </c>
      <c r="C101" s="79" t="s">
        <v>361</v>
      </c>
      <c r="D101" s="100">
        <f>E101+F101-E104</f>
        <v>0</v>
      </c>
      <c r="E101" s="100">
        <f>+E103</f>
        <v>0</v>
      </c>
      <c r="F101" s="100">
        <f>+F103+F104</f>
        <v>0</v>
      </c>
    </row>
    <row r="102" spans="1:6" hidden="1">
      <c r="A102" s="58"/>
      <c r="B102" s="65" t="s">
        <v>110</v>
      </c>
      <c r="C102" s="81"/>
      <c r="D102" s="66"/>
      <c r="E102" s="66"/>
      <c r="F102" s="66"/>
    </row>
    <row r="103" spans="1:6" ht="17.25" hidden="1" customHeight="1">
      <c r="A103" s="83">
        <v>4771</v>
      </c>
      <c r="B103" s="101" t="s">
        <v>416</v>
      </c>
      <c r="C103" s="86">
        <v>4891</v>
      </c>
      <c r="D103" s="34">
        <f>+E103+F103-E104</f>
        <v>0</v>
      </c>
      <c r="E103" s="34">
        <f>+'havelvac 6'!O766</f>
        <v>0</v>
      </c>
      <c r="F103" s="34">
        <f>+'havelvac 6'!P766</f>
        <v>0</v>
      </c>
    </row>
    <row r="104" spans="1:6" ht="42.75" hidden="1" customHeight="1">
      <c r="A104" s="83">
        <v>4772</v>
      </c>
      <c r="B104" s="89" t="s">
        <v>417</v>
      </c>
      <c r="C104" s="102" t="s">
        <v>361</v>
      </c>
      <c r="D104" s="34">
        <f>+E104</f>
        <v>0</v>
      </c>
      <c r="E104" s="34">
        <f>+'havelvac 6'!O767</f>
        <v>0</v>
      </c>
      <c r="F104" s="34">
        <f>+'havelvac 6'!P610</f>
        <v>0</v>
      </c>
    </row>
    <row r="105" spans="1:6" s="56" customFormat="1" ht="27.6">
      <c r="A105" s="69">
        <v>5000</v>
      </c>
      <c r="B105" s="104" t="s">
        <v>418</v>
      </c>
      <c r="C105" s="103" t="s">
        <v>361</v>
      </c>
      <c r="D105" s="258">
        <f>E105+F105</f>
        <v>250000</v>
      </c>
      <c r="E105" s="258">
        <f>SUM(E107,E124)</f>
        <v>0</v>
      </c>
      <c r="F105" s="258">
        <f>SUM(F107,F124)</f>
        <v>250000</v>
      </c>
    </row>
    <row r="106" spans="1:6">
      <c r="A106" s="63"/>
      <c r="B106" s="65" t="s">
        <v>383</v>
      </c>
      <c r="C106" s="64"/>
      <c r="D106" s="66"/>
      <c r="E106" s="66"/>
      <c r="F106" s="66"/>
    </row>
    <row r="107" spans="1:6" ht="20.25" customHeight="1">
      <c r="A107" s="75">
        <v>5100</v>
      </c>
      <c r="B107" s="90" t="s">
        <v>419</v>
      </c>
      <c r="C107" s="76" t="s">
        <v>361</v>
      </c>
      <c r="D107" s="22">
        <f>E107+F107</f>
        <v>250000</v>
      </c>
      <c r="E107" s="22">
        <f>+E109+E114+E119</f>
        <v>0</v>
      </c>
      <c r="F107" s="22">
        <f>+F109+F114+F119</f>
        <v>250000</v>
      </c>
    </row>
    <row r="108" spans="1:6">
      <c r="A108" s="63"/>
      <c r="B108" s="65" t="s">
        <v>383</v>
      </c>
      <c r="C108" s="64"/>
      <c r="D108" s="66"/>
      <c r="E108" s="66"/>
      <c r="F108" s="66"/>
    </row>
    <row r="109" spans="1:6" ht="18.75" customHeight="1">
      <c r="A109" s="78">
        <v>5110</v>
      </c>
      <c r="B109" s="91" t="s">
        <v>420</v>
      </c>
      <c r="C109" s="79" t="s">
        <v>361</v>
      </c>
      <c r="D109" s="24">
        <f>E109+F109</f>
        <v>250000</v>
      </c>
      <c r="E109" s="24">
        <f>SUM(E111:E113)</f>
        <v>0</v>
      </c>
      <c r="F109" s="24">
        <f>SUM(F111:F113)</f>
        <v>250000</v>
      </c>
    </row>
    <row r="110" spans="1:6" ht="13.5" customHeight="1">
      <c r="A110" s="58"/>
      <c r="B110" s="65" t="s">
        <v>110</v>
      </c>
      <c r="C110" s="81"/>
      <c r="D110" s="66"/>
      <c r="E110" s="66"/>
      <c r="F110" s="66"/>
    </row>
    <row r="111" spans="1:6" ht="18" hidden="1" customHeight="1">
      <c r="A111" s="83">
        <v>5111</v>
      </c>
      <c r="B111" s="89" t="s">
        <v>421</v>
      </c>
      <c r="C111" s="86">
        <v>5111</v>
      </c>
      <c r="D111" s="34">
        <f>E111+F111</f>
        <v>0</v>
      </c>
      <c r="E111" s="106">
        <v>0</v>
      </c>
      <c r="F111" s="337">
        <f>+'havelvac 6'!P415</f>
        <v>0</v>
      </c>
    </row>
    <row r="112" spans="1:6" ht="18" hidden="1" customHeight="1">
      <c r="A112" s="83">
        <v>5112</v>
      </c>
      <c r="B112" s="89" t="s">
        <v>173</v>
      </c>
      <c r="C112" s="86">
        <v>5112</v>
      </c>
      <c r="D112" s="34">
        <f>E112+F112</f>
        <v>0</v>
      </c>
      <c r="E112" s="337">
        <v>0</v>
      </c>
      <c r="F112" s="337">
        <f>+'havelvac 6'!P57+'havelvac 6'!P124+'havelvac 6'!P170+'havelvac 6'!P183+'havelvac 6'!P187+'havelvac 6'!P191+'havelvac 6'!P203+'havelvac 6'!P219+'havelvac 6'!P241+'havelvac 6'!P245+'havelvac 6'!P270+'havelvac 6'!P316+'havelvac 6'!P331+'havelvac 6'!P368+'havelvac 6'!P386+'havelvac 6'!P395+'havelvac 6'!P400+'havelvac 6'!P405+'havelvac 6'!P453+'havelvac 6'!P461+'havelvac 6'!P471+'havelvac 6'!P506+'havelvac 6'!P547+'havelvac 6'!P641+'havelvac 6'!P645+'havelvac 6'!P654</f>
        <v>0</v>
      </c>
    </row>
    <row r="113" spans="1:6" ht="18" customHeight="1">
      <c r="A113" s="83">
        <v>5113</v>
      </c>
      <c r="B113" s="89" t="s">
        <v>174</v>
      </c>
      <c r="C113" s="86">
        <v>5113</v>
      </c>
      <c r="D113" s="34">
        <f>E113+F113</f>
        <v>250000</v>
      </c>
      <c r="E113" s="337">
        <v>0</v>
      </c>
      <c r="F113" s="337">
        <f>+'havelvac 6'!P58+'havelvac 6'!P125+'havelvac 6'!P153+'havelvac 6'!P156+'havelvac 6'!P158+'havelvac 6'!P171+'havelvac 6'!P178+'havelvac 6'!P184+'havelvac 6'!P188+'havelvac 6'!P192+'havelvac 6'!P196+'havelvac 6'!P204+'havelvac 6'!P212+'havelvac 6'!P242+'havelvac 6'!P257+'havelvac 6'!P332+'havelvac 6'!P369+'havelvac 6'!P388+'havelvac 6'!P401+'havelvac 6'!P429+'havelvac 6'!P436+'havelvac 6'!P454+'havelvac 6'!P462+'havelvac 6'!P472+'havelvac 6'!P475+'havelvac 6'!P488+'havelvac 6'!P507+'havelvac 6'!P513+'havelvac 6'!P548+'havelvac 6'!P556+'havelvac 6'!P642+'havelvac 6'!P646+'havelvac 6'!P655</f>
        <v>250000</v>
      </c>
    </row>
    <row r="114" spans="1:6" ht="19.5" hidden="1" customHeight="1">
      <c r="A114" s="78">
        <v>5120</v>
      </c>
      <c r="B114" s="91" t="s">
        <v>422</v>
      </c>
      <c r="C114" s="79" t="s">
        <v>361</v>
      </c>
      <c r="D114" s="24">
        <f>E114+F114</f>
        <v>0</v>
      </c>
      <c r="E114" s="24">
        <f>E116+E117+E118</f>
        <v>0</v>
      </c>
      <c r="F114" s="24">
        <f>F116+F117+F118</f>
        <v>0</v>
      </c>
    </row>
    <row r="115" spans="1:6" hidden="1">
      <c r="A115" s="58"/>
      <c r="B115" s="107" t="s">
        <v>110</v>
      </c>
      <c r="C115" s="81"/>
      <c r="D115" s="66"/>
      <c r="E115" s="66"/>
      <c r="F115" s="66"/>
    </row>
    <row r="116" spans="1:6" ht="17.25" hidden="1" customHeight="1">
      <c r="A116" s="83">
        <v>5121</v>
      </c>
      <c r="B116" s="89" t="s">
        <v>423</v>
      </c>
      <c r="C116" s="86">
        <v>5121</v>
      </c>
      <c r="D116" s="34">
        <f t="shared" ref="D116:D117" si="2">E116+F116</f>
        <v>0</v>
      </c>
      <c r="E116" s="106">
        <v>0</v>
      </c>
      <c r="F116" s="337">
        <f>+'havelvac 6'!P50+'havelvac 6'!P222+'havelvac 6'!P243+'havelvac 6'!P333+'havelvac 6'!P387</f>
        <v>0</v>
      </c>
    </row>
    <row r="117" spans="1:6" ht="17.25" hidden="1" customHeight="1">
      <c r="A117" s="83">
        <v>5122</v>
      </c>
      <c r="B117" s="89" t="s">
        <v>332</v>
      </c>
      <c r="C117" s="86">
        <v>5122</v>
      </c>
      <c r="D117" s="34">
        <f t="shared" si="2"/>
        <v>0</v>
      </c>
      <c r="E117" s="337">
        <v>0</v>
      </c>
      <c r="F117" s="337">
        <f>+'havelvac 6'!P51+'havelvac 6'!P83+'havelvac 6'!P126+'havelvac 6'!P357+'havelvac 6'!P483+'havelvac 6'!P630+'havelvac 6'!P709</f>
        <v>0</v>
      </c>
    </row>
    <row r="118" spans="1:6" ht="17.25" hidden="1" customHeight="1">
      <c r="A118" s="83">
        <v>5123</v>
      </c>
      <c r="B118" s="89" t="s">
        <v>424</v>
      </c>
      <c r="C118" s="86">
        <v>5129</v>
      </c>
      <c r="D118" s="34">
        <f>E118+F118</f>
        <v>0</v>
      </c>
      <c r="E118" s="106">
        <v>0</v>
      </c>
      <c r="F118" s="337">
        <f>+'havelvac 6'!P52+'havelvac 6'!P59+'havelvac 6'!P127+'havelvac 6'!P193+'havelvac 6'!P197+'havelvac 6'!P205+'havelvac 6'!P229+'havelvac 6'!P250+'havelvac 6'!P278+'havelvac 6'!P313+'havelvac 6'!P334+'havelvac 6'!P358+'havelvac 6'!P463+'havelvac 6'!P484+'havelvac 6'!P508+'havelvac 6'!P543+'havelvac 6'!P557+'havelvac 6'!P563+'havelvac 6'!P584+'havelvac 6'!P588+'havelvac 6'!P633+'havelvac 6'!P643+'havelvac 6'!P730+'havelvac 6'!P748</f>
        <v>0</v>
      </c>
    </row>
    <row r="119" spans="1:6" ht="17.25" hidden="1" customHeight="1">
      <c r="A119" s="78">
        <v>5130</v>
      </c>
      <c r="B119" s="91" t="s">
        <v>425</v>
      </c>
      <c r="C119" s="79" t="s">
        <v>361</v>
      </c>
      <c r="D119" s="24">
        <f>E119+F119</f>
        <v>0</v>
      </c>
      <c r="E119" s="24">
        <v>0</v>
      </c>
      <c r="F119" s="24">
        <f>SUM(F121:F123)</f>
        <v>0</v>
      </c>
    </row>
    <row r="120" spans="1:6" hidden="1">
      <c r="A120" s="58"/>
      <c r="B120" s="65" t="s">
        <v>110</v>
      </c>
      <c r="C120" s="81"/>
      <c r="D120" s="66"/>
      <c r="E120" s="66"/>
      <c r="F120" s="66"/>
    </row>
    <row r="121" spans="1:6" ht="16.5" hidden="1" customHeight="1">
      <c r="A121" s="83">
        <v>5132</v>
      </c>
      <c r="B121" s="89" t="s">
        <v>426</v>
      </c>
      <c r="C121" s="86">
        <v>5132</v>
      </c>
      <c r="D121" s="34">
        <f>E121+F121</f>
        <v>0</v>
      </c>
      <c r="E121" s="106">
        <v>0</v>
      </c>
      <c r="F121" s="337">
        <f>+'havelvac 6'!P53+'havelvac 6'!P223+'havelvac 6'!P271+'havelvac 6'!P359+'havelvac 6'!P523+'havelvac 6'!P564</f>
        <v>0</v>
      </c>
    </row>
    <row r="122" spans="1:6" ht="16.5" hidden="1" customHeight="1">
      <c r="A122" s="83">
        <v>5133</v>
      </c>
      <c r="B122" s="89" t="s">
        <v>197</v>
      </c>
      <c r="C122" s="86">
        <v>5133</v>
      </c>
      <c r="D122" s="34">
        <f>E122+F122</f>
        <v>0</v>
      </c>
      <c r="E122" s="106">
        <v>0</v>
      </c>
      <c r="F122" s="106">
        <v>0</v>
      </c>
    </row>
    <row r="123" spans="1:6" ht="16.5" hidden="1" customHeight="1">
      <c r="A123" s="83">
        <v>5134</v>
      </c>
      <c r="B123" s="89" t="s">
        <v>139</v>
      </c>
      <c r="C123" s="86">
        <v>5134</v>
      </c>
      <c r="D123" s="34">
        <f>E123+F123</f>
        <v>0</v>
      </c>
      <c r="E123" s="106">
        <v>0</v>
      </c>
      <c r="F123" s="337">
        <f>+'havelvac 6'!P54+'havelvac 6'!P90+'havelvac 6'!P92+'havelvac 6'!P94+'havelvac 6'!P96+'havelvac 6'!P98</f>
        <v>0</v>
      </c>
    </row>
    <row r="124" spans="1:6" ht="16.5" hidden="1" customHeight="1">
      <c r="A124" s="75">
        <v>5200</v>
      </c>
      <c r="B124" s="97" t="s">
        <v>427</v>
      </c>
      <c r="C124" s="76" t="s">
        <v>361</v>
      </c>
      <c r="D124" s="22">
        <f>E124+F124</f>
        <v>0</v>
      </c>
      <c r="E124" s="22">
        <f>+E126</f>
        <v>0</v>
      </c>
      <c r="F124" s="22">
        <f>+F126</f>
        <v>0</v>
      </c>
    </row>
    <row r="125" spans="1:6" hidden="1">
      <c r="A125" s="63"/>
      <c r="B125" s="65" t="s">
        <v>383</v>
      </c>
      <c r="C125" s="64"/>
      <c r="D125" s="66"/>
      <c r="E125" s="21"/>
      <c r="F125" s="21"/>
    </row>
    <row r="126" spans="1:6" ht="19.5" hidden="1" customHeight="1">
      <c r="A126" s="83">
        <v>5221</v>
      </c>
      <c r="B126" s="89" t="s">
        <v>428</v>
      </c>
      <c r="C126" s="86">
        <v>5221</v>
      </c>
      <c r="D126" s="34">
        <f>E126+F126</f>
        <v>0</v>
      </c>
      <c r="E126" s="106">
        <v>0</v>
      </c>
      <c r="F126" s="337">
        <f>+'havelvac 6'!P230</f>
        <v>0</v>
      </c>
    </row>
    <row r="127" spans="1:6" ht="27.6" hidden="1">
      <c r="A127" s="103" t="s">
        <v>429</v>
      </c>
      <c r="B127" s="109" t="s">
        <v>430</v>
      </c>
      <c r="C127" s="108" t="s">
        <v>361</v>
      </c>
      <c r="D127" s="258">
        <f>E127+F127</f>
        <v>0</v>
      </c>
      <c r="E127" s="258">
        <f>E129+E132</f>
        <v>0</v>
      </c>
      <c r="F127" s="258">
        <f>F129+F132</f>
        <v>0</v>
      </c>
    </row>
    <row r="128" spans="1:6" hidden="1">
      <c r="A128" s="14"/>
      <c r="B128" s="107" t="s">
        <v>108</v>
      </c>
      <c r="C128" s="81"/>
      <c r="D128" s="66"/>
      <c r="E128" s="66"/>
      <c r="F128" s="66"/>
    </row>
    <row r="129" spans="1:6" ht="29.25" hidden="1" customHeight="1">
      <c r="A129" s="76" t="s">
        <v>431</v>
      </c>
      <c r="B129" s="87" t="s">
        <v>432</v>
      </c>
      <c r="C129" s="76" t="s">
        <v>361</v>
      </c>
      <c r="D129" s="110">
        <f>E129+F129</f>
        <v>0</v>
      </c>
      <c r="E129" s="110">
        <f>SUM(E131:E131)</f>
        <v>0</v>
      </c>
      <c r="F129" s="110">
        <f>SUM(F131:F131)</f>
        <v>0</v>
      </c>
    </row>
    <row r="130" spans="1:6" hidden="1">
      <c r="A130" s="14"/>
      <c r="B130" s="107" t="s">
        <v>108</v>
      </c>
      <c r="C130" s="14"/>
      <c r="D130" s="21"/>
      <c r="E130" s="21"/>
      <c r="F130" s="21"/>
    </row>
    <row r="131" spans="1:6" ht="18.75" hidden="1" customHeight="1">
      <c r="A131" s="102" t="s">
        <v>433</v>
      </c>
      <c r="B131" s="111" t="s">
        <v>434</v>
      </c>
      <c r="C131" s="86">
        <v>8111</v>
      </c>
      <c r="D131" s="34">
        <f>E131+F131</f>
        <v>0</v>
      </c>
      <c r="E131" s="34">
        <v>0</v>
      </c>
      <c r="F131" s="34">
        <f>'havelvac 6'!P292</f>
        <v>0</v>
      </c>
    </row>
    <row r="132" spans="1:6" ht="29.25" hidden="1" customHeight="1">
      <c r="A132" s="112" t="s">
        <v>435</v>
      </c>
      <c r="B132" s="87" t="s">
        <v>436</v>
      </c>
      <c r="C132" s="76" t="s">
        <v>361</v>
      </c>
      <c r="D132" s="110">
        <f>E132+F132</f>
        <v>0</v>
      </c>
      <c r="E132" s="110">
        <f>E134</f>
        <v>0</v>
      </c>
      <c r="F132" s="110">
        <f>F134</f>
        <v>0</v>
      </c>
    </row>
    <row r="133" spans="1:6" hidden="1">
      <c r="A133" s="113"/>
      <c r="B133" s="107" t="s">
        <v>108</v>
      </c>
      <c r="C133" s="81"/>
      <c r="D133" s="66"/>
      <c r="E133" s="66"/>
      <c r="F133" s="66"/>
    </row>
    <row r="134" spans="1:6" ht="18.75" hidden="1" customHeight="1">
      <c r="A134" s="114" t="s">
        <v>437</v>
      </c>
      <c r="B134" s="111" t="s">
        <v>438</v>
      </c>
      <c r="C134" s="86">
        <v>8411</v>
      </c>
      <c r="D134" s="34">
        <f>E134+F134</f>
        <v>0</v>
      </c>
      <c r="E134" s="34">
        <v>0</v>
      </c>
      <c r="F134" s="34">
        <f>+'havelvac 6'!P226</f>
        <v>0</v>
      </c>
    </row>
    <row r="135" spans="1:6" hidden="1"/>
    <row r="236" ht="13.5" customHeight="1"/>
    <row r="239" ht="16.5" customHeight="1"/>
  </sheetData>
  <mergeCells count="11">
    <mergeCell ref="D4:F4"/>
    <mergeCell ref="D1:F1"/>
    <mergeCell ref="D2:F2"/>
    <mergeCell ref="D3:F3"/>
    <mergeCell ref="A6:F6"/>
    <mergeCell ref="E8:F8"/>
    <mergeCell ref="A9:A10"/>
    <mergeCell ref="B9:B10"/>
    <mergeCell ref="C9:C10"/>
    <mergeCell ref="D9:D10"/>
    <mergeCell ref="E9:F9"/>
  </mergeCells>
  <pageMargins left="0.37" right="0.19" top="0.75" bottom="0.03" header="0.3" footer="0.3"/>
  <pageSetup scale="93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E36" activeCellId="1" sqref="N3:P4 E36"/>
    </sheetView>
  </sheetViews>
  <sheetFormatPr defaultRowHeight="13.2"/>
  <cols>
    <col min="1" max="1" width="8.5546875" customWidth="1"/>
    <col min="2" max="2" width="35.88671875" customWidth="1"/>
    <col min="3" max="5" width="18.88671875" customWidth="1"/>
    <col min="8" max="8" width="16.5546875" customWidth="1"/>
  </cols>
  <sheetData>
    <row r="1" spans="1:5">
      <c r="C1" s="493" t="s">
        <v>599</v>
      </c>
      <c r="D1" s="493"/>
      <c r="E1" s="493"/>
    </row>
    <row r="2" spans="1:5">
      <c r="C2" s="493" t="s">
        <v>622</v>
      </c>
      <c r="D2" s="493"/>
      <c r="E2" s="493"/>
    </row>
    <row r="3" spans="1:5">
      <c r="C3" s="493" t="s">
        <v>943</v>
      </c>
      <c r="D3" s="493"/>
      <c r="E3" s="493"/>
    </row>
    <row r="4" spans="1:5">
      <c r="C4" s="493" t="s">
        <v>944</v>
      </c>
      <c r="D4" s="493"/>
      <c r="E4" s="493"/>
    </row>
    <row r="5" spans="1:5">
      <c r="D5" s="558"/>
      <c r="E5" s="558"/>
    </row>
    <row r="6" spans="1:5" ht="42" customHeight="1">
      <c r="A6" s="535" t="s">
        <v>917</v>
      </c>
      <c r="B6" s="535"/>
      <c r="C6" s="535"/>
      <c r="D6" s="535"/>
      <c r="E6" s="535"/>
    </row>
    <row r="7" spans="1:5" ht="15.6">
      <c r="A7" s="235"/>
      <c r="B7" s="235"/>
      <c r="C7" s="235"/>
      <c r="D7" s="235"/>
      <c r="E7" s="235"/>
    </row>
    <row r="8" spans="1:5" ht="15.6">
      <c r="A8" s="5"/>
      <c r="B8" s="5"/>
      <c r="C8" s="5"/>
      <c r="D8" s="528" t="s">
        <v>97</v>
      </c>
      <c r="E8" s="528"/>
    </row>
    <row r="9" spans="1:5" ht="38.25" customHeight="1">
      <c r="A9" s="556" t="s">
        <v>605</v>
      </c>
      <c r="B9" s="556"/>
      <c r="C9" s="498" t="s">
        <v>374</v>
      </c>
      <c r="D9" s="557" t="s">
        <v>375</v>
      </c>
      <c r="E9" s="557"/>
    </row>
    <row r="10" spans="1:5" ht="36" customHeight="1">
      <c r="A10" s="556"/>
      <c r="B10" s="556"/>
      <c r="C10" s="498"/>
      <c r="D10" s="490" t="s">
        <v>376</v>
      </c>
      <c r="E10" s="490" t="s">
        <v>377</v>
      </c>
    </row>
    <row r="11" spans="1:5" ht="15.6">
      <c r="A11" s="290">
        <v>1</v>
      </c>
      <c r="B11" s="290">
        <v>2</v>
      </c>
      <c r="C11" s="291">
        <v>3</v>
      </c>
      <c r="D11" s="290">
        <v>4</v>
      </c>
      <c r="E11" s="290">
        <v>5</v>
      </c>
    </row>
    <row r="12" spans="1:5" ht="52.5" customHeight="1">
      <c r="A12" s="290">
        <v>8000</v>
      </c>
      <c r="B12" s="292" t="s">
        <v>606</v>
      </c>
      <c r="C12" s="293">
        <f>+D12+E12</f>
        <v>-250000</v>
      </c>
      <c r="D12" s="293">
        <f>+'havelvac 1'!E12-'havelvac 6'!O13</f>
        <v>0</v>
      </c>
      <c r="E12" s="293">
        <f>+'havelvac 1'!F12-'havelvac 6'!P13</f>
        <v>-250000</v>
      </c>
    </row>
    <row r="14" spans="1:5">
      <c r="C14" s="335">
        <f>+C12+havelvac5!D12</f>
        <v>0</v>
      </c>
      <c r="D14" s="335">
        <f>+D12+havelvac5!E12</f>
        <v>0</v>
      </c>
      <c r="E14" s="335">
        <f>+E12+havelvac5!F12</f>
        <v>0</v>
      </c>
    </row>
    <row r="15" spans="1:5">
      <c r="D15" s="482"/>
    </row>
    <row r="233" ht="13.5" customHeight="1"/>
    <row r="236" ht="16.5" customHeight="1"/>
    <row r="692" spans="12:12">
      <c r="L692" t="s">
        <v>786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E36" activeCellId="1" sqref="N3:P4 E36"/>
    </sheetView>
  </sheetViews>
  <sheetFormatPr defaultColWidth="9.109375" defaultRowHeight="15.6"/>
  <cols>
    <col min="1" max="1" width="5.5546875" style="5" customWidth="1"/>
    <col min="2" max="2" width="39" style="5" customWidth="1"/>
    <col min="3" max="3" width="5.44140625" style="5" customWidth="1"/>
    <col min="4" max="6" width="18" style="5" customWidth="1"/>
    <col min="7" max="7" width="13.44140625" style="5" bestFit="1" customWidth="1"/>
    <col min="8" max="8" width="16.5546875" style="5" customWidth="1"/>
    <col min="9" max="16384" width="9.109375" style="5"/>
  </cols>
  <sheetData>
    <row r="1" spans="1:7">
      <c r="B1" s="236"/>
      <c r="D1" s="493" t="s">
        <v>366</v>
      </c>
      <c r="E1" s="493"/>
      <c r="F1" s="493"/>
      <c r="G1" s="237"/>
    </row>
    <row r="2" spans="1:7">
      <c r="B2" s="236"/>
      <c r="D2" s="493" t="s">
        <v>622</v>
      </c>
      <c r="E2" s="493"/>
      <c r="F2" s="493"/>
      <c r="G2" s="237"/>
    </row>
    <row r="3" spans="1:7">
      <c r="B3" s="236"/>
      <c r="D3" s="493" t="s">
        <v>943</v>
      </c>
      <c r="E3" s="493"/>
      <c r="F3" s="493"/>
      <c r="G3" s="237"/>
    </row>
    <row r="4" spans="1:7">
      <c r="B4" s="236"/>
      <c r="D4" s="493" t="s">
        <v>944</v>
      </c>
      <c r="E4" s="493"/>
      <c r="F4" s="493"/>
      <c r="G4" s="237"/>
    </row>
    <row r="5" spans="1:7">
      <c r="B5" s="236"/>
      <c r="E5" s="294"/>
      <c r="F5" s="294"/>
      <c r="G5" s="237"/>
    </row>
    <row r="6" spans="1:7" ht="36" customHeight="1">
      <c r="A6" s="535" t="s">
        <v>918</v>
      </c>
      <c r="B6" s="535"/>
      <c r="C6" s="535"/>
      <c r="D6" s="535"/>
      <c r="E6" s="535"/>
      <c r="F6" s="535"/>
    </row>
    <row r="7" spans="1:7" ht="12.75" customHeight="1">
      <c r="A7" s="236" t="s">
        <v>608</v>
      </c>
    </row>
    <row r="8" spans="1:7" ht="14.25" customHeight="1">
      <c r="E8" s="561" t="s">
        <v>97</v>
      </c>
      <c r="F8" s="561"/>
      <c r="G8" s="295"/>
    </row>
    <row r="9" spans="1:7" ht="46.5" customHeight="1">
      <c r="A9" s="559" t="s">
        <v>605</v>
      </c>
      <c r="B9" s="559" t="s">
        <v>373</v>
      </c>
      <c r="C9" s="560" t="s">
        <v>372</v>
      </c>
      <c r="D9" s="498" t="s">
        <v>374</v>
      </c>
      <c r="E9" s="557" t="s">
        <v>375</v>
      </c>
      <c r="F9" s="557"/>
    </row>
    <row r="10" spans="1:7" ht="36" customHeight="1">
      <c r="A10" s="559"/>
      <c r="B10" s="559"/>
      <c r="C10" s="560"/>
      <c r="D10" s="498"/>
      <c r="E10" s="490" t="s">
        <v>376</v>
      </c>
      <c r="F10" s="490" t="s">
        <v>377</v>
      </c>
    </row>
    <row r="11" spans="1:7">
      <c r="A11" s="296">
        <v>1</v>
      </c>
      <c r="B11" s="296">
        <v>2</v>
      </c>
      <c r="C11" s="296">
        <v>3</v>
      </c>
      <c r="D11" s="296">
        <v>4</v>
      </c>
      <c r="E11" s="296">
        <v>5</v>
      </c>
      <c r="F11" s="296">
        <v>6</v>
      </c>
    </row>
    <row r="12" spans="1:7" s="236" customFormat="1" ht="21.75" customHeight="1">
      <c r="A12" s="297">
        <v>8010</v>
      </c>
      <c r="B12" s="298" t="s">
        <v>609</v>
      </c>
      <c r="C12" s="299"/>
      <c r="D12" s="300">
        <f>E12+F12</f>
        <v>250000</v>
      </c>
      <c r="E12" s="300">
        <f>E14+E64</f>
        <v>0</v>
      </c>
      <c r="F12" s="300">
        <f>F14+F64</f>
        <v>250000</v>
      </c>
    </row>
    <row r="13" spans="1:7" s="236" customFormat="1" ht="12" customHeight="1">
      <c r="A13" s="191"/>
      <c r="B13" s="36" t="s">
        <v>108</v>
      </c>
      <c r="C13" s="301"/>
      <c r="D13" s="302"/>
      <c r="E13" s="302"/>
      <c r="F13" s="302"/>
    </row>
    <row r="14" spans="1:7">
      <c r="A14" s="303">
        <v>8100</v>
      </c>
      <c r="B14" s="304" t="s">
        <v>610</v>
      </c>
      <c r="C14" s="305"/>
      <c r="D14" s="306">
        <f>E14+F14</f>
        <v>250000</v>
      </c>
      <c r="E14" s="306">
        <f>+E16+E44</f>
        <v>0</v>
      </c>
      <c r="F14" s="306">
        <f>+F16+F44</f>
        <v>250000</v>
      </c>
    </row>
    <row r="15" spans="1:7" ht="13.5" customHeight="1">
      <c r="A15" s="191"/>
      <c r="B15" s="307" t="s">
        <v>108</v>
      </c>
      <c r="C15" s="26"/>
      <c r="D15" s="308"/>
      <c r="E15" s="308"/>
      <c r="F15" s="308"/>
    </row>
    <row r="16" spans="1:7" s="446" customFormat="1" hidden="1">
      <c r="A16" s="442">
        <v>8110</v>
      </c>
      <c r="B16" s="443" t="s">
        <v>796</v>
      </c>
      <c r="C16" s="442"/>
      <c r="D16" s="444">
        <f>+E16+F16</f>
        <v>0</v>
      </c>
      <c r="E16" s="445">
        <f t="shared" ref="E16:F16" si="0">E18+E22</f>
        <v>0</v>
      </c>
      <c r="F16" s="445">
        <f t="shared" si="0"/>
        <v>0</v>
      </c>
    </row>
    <row r="17" spans="1:6" ht="12" hidden="1" customHeight="1">
      <c r="A17" s="26"/>
      <c r="B17" s="316" t="s">
        <v>108</v>
      </c>
      <c r="C17" s="26"/>
      <c r="D17" s="318"/>
      <c r="E17" s="318"/>
      <c r="F17" s="318"/>
    </row>
    <row r="18" spans="1:6" s="236" customFormat="1" ht="39.6" hidden="1">
      <c r="A18" s="330">
        <v>8111</v>
      </c>
      <c r="B18" s="312" t="s">
        <v>797</v>
      </c>
      <c r="C18" s="313"/>
      <c r="D18" s="314"/>
      <c r="E18" s="314"/>
      <c r="F18" s="314"/>
    </row>
    <row r="19" spans="1:6" ht="13.5" hidden="1" customHeight="1">
      <c r="A19" s="26"/>
      <c r="B19" s="316" t="s">
        <v>110</v>
      </c>
      <c r="C19" s="26"/>
      <c r="D19" s="318"/>
      <c r="E19" s="318"/>
      <c r="F19" s="318"/>
    </row>
    <row r="20" spans="1:6" ht="105.75" hidden="1" customHeight="1">
      <c r="A20" s="26">
        <v>8112</v>
      </c>
      <c r="B20" s="316" t="s">
        <v>798</v>
      </c>
      <c r="C20" s="26">
        <v>9111</v>
      </c>
      <c r="D20" s="318"/>
      <c r="E20" s="318"/>
      <c r="F20" s="318"/>
    </row>
    <row r="21" spans="1:6" hidden="1">
      <c r="A21" s="26">
        <v>8113</v>
      </c>
      <c r="B21" s="316" t="s">
        <v>799</v>
      </c>
      <c r="C21" s="26">
        <v>6111</v>
      </c>
      <c r="D21" s="318"/>
      <c r="E21" s="318"/>
      <c r="F21" s="318"/>
    </row>
    <row r="22" spans="1:6" s="236" customFormat="1" ht="29.25" hidden="1" customHeight="1">
      <c r="A22" s="330">
        <v>8120</v>
      </c>
      <c r="B22" s="312" t="s">
        <v>800</v>
      </c>
      <c r="C22" s="313"/>
      <c r="D22" s="314">
        <f>+E22+F22</f>
        <v>0</v>
      </c>
      <c r="E22" s="314">
        <f t="shared" ref="E22:F22" si="1">+E24+E34</f>
        <v>0</v>
      </c>
      <c r="F22" s="314">
        <f t="shared" si="1"/>
        <v>0</v>
      </c>
    </row>
    <row r="23" spans="1:6" hidden="1">
      <c r="A23" s="26"/>
      <c r="B23" s="316" t="s">
        <v>108</v>
      </c>
      <c r="C23" s="26"/>
      <c r="D23" s="318"/>
      <c r="E23" s="318"/>
      <c r="F23" s="318"/>
    </row>
    <row r="24" spans="1:6" s="451" customFormat="1" hidden="1">
      <c r="A24" s="447">
        <v>8121</v>
      </c>
      <c r="B24" s="448" t="s">
        <v>801</v>
      </c>
      <c r="C24" s="447"/>
      <c r="D24" s="449">
        <f>+E24+F24</f>
        <v>0</v>
      </c>
      <c r="E24" s="450">
        <f t="shared" ref="E24:F24" si="2">+E26+E30</f>
        <v>0</v>
      </c>
      <c r="F24" s="450">
        <f t="shared" si="2"/>
        <v>0</v>
      </c>
    </row>
    <row r="25" spans="1:6" hidden="1">
      <c r="A25" s="26"/>
      <c r="B25" s="316" t="s">
        <v>110</v>
      </c>
      <c r="C25" s="26"/>
      <c r="D25" s="318"/>
      <c r="E25" s="318"/>
      <c r="F25" s="318"/>
    </row>
    <row r="26" spans="1:6" ht="65.25" hidden="1" customHeight="1">
      <c r="A26" s="26">
        <v>8122</v>
      </c>
      <c r="B26" s="316" t="s">
        <v>802</v>
      </c>
      <c r="C26" s="26">
        <v>9112</v>
      </c>
      <c r="D26" s="328">
        <f>+E26+F26</f>
        <v>0</v>
      </c>
      <c r="E26" s="318">
        <f>E28+E29</f>
        <v>0</v>
      </c>
      <c r="F26" s="318"/>
    </row>
    <row r="27" spans="1:6" hidden="1">
      <c r="A27" s="26"/>
      <c r="B27" s="316" t="s">
        <v>803</v>
      </c>
      <c r="C27" s="26"/>
      <c r="D27" s="318"/>
      <c r="E27" s="318"/>
      <c r="F27" s="318"/>
    </row>
    <row r="28" spans="1:6" hidden="1">
      <c r="A28" s="26">
        <v>8123</v>
      </c>
      <c r="B28" s="316" t="s">
        <v>804</v>
      </c>
      <c r="C28" s="26"/>
      <c r="D28" s="491"/>
      <c r="E28" s="318"/>
      <c r="F28" s="318"/>
    </row>
    <row r="29" spans="1:6" hidden="1">
      <c r="A29" s="26">
        <v>8124</v>
      </c>
      <c r="B29" s="316" t="s">
        <v>805</v>
      </c>
      <c r="C29" s="26"/>
      <c r="D29" s="328">
        <f>+E29+F29</f>
        <v>0</v>
      </c>
      <c r="E29" s="318">
        <v>0</v>
      </c>
      <c r="F29" s="318"/>
    </row>
    <row r="30" spans="1:6" ht="44.25" hidden="1" customHeight="1">
      <c r="A30" s="26">
        <v>8130</v>
      </c>
      <c r="B30" s="316" t="s">
        <v>806</v>
      </c>
      <c r="C30" s="26">
        <v>6112</v>
      </c>
      <c r="D30" s="318"/>
      <c r="E30" s="318"/>
      <c r="F30" s="318"/>
    </row>
    <row r="31" spans="1:6" hidden="1">
      <c r="A31" s="26"/>
      <c r="B31" s="316" t="s">
        <v>803</v>
      </c>
      <c r="C31" s="26"/>
      <c r="D31" s="318"/>
      <c r="E31" s="318"/>
      <c r="F31" s="318"/>
    </row>
    <row r="32" spans="1:6" hidden="1">
      <c r="A32" s="26">
        <v>8131</v>
      </c>
      <c r="B32" s="316" t="s">
        <v>807</v>
      </c>
      <c r="C32" s="26"/>
      <c r="D32" s="318"/>
      <c r="E32" s="318"/>
      <c r="F32" s="318"/>
    </row>
    <row r="33" spans="1:6" hidden="1">
      <c r="A33" s="26">
        <v>8132</v>
      </c>
      <c r="B33" s="316" t="s">
        <v>808</v>
      </c>
      <c r="C33" s="26"/>
      <c r="D33" s="318"/>
      <c r="E33" s="318"/>
      <c r="F33" s="318"/>
    </row>
    <row r="34" spans="1:6" s="451" customFormat="1" hidden="1">
      <c r="A34" s="447">
        <v>8140</v>
      </c>
      <c r="B34" s="448" t="s">
        <v>809</v>
      </c>
      <c r="C34" s="447"/>
      <c r="D34" s="449"/>
      <c r="E34" s="450"/>
      <c r="F34" s="450"/>
    </row>
    <row r="35" spans="1:6" hidden="1">
      <c r="A35" s="26"/>
      <c r="B35" s="316" t="s">
        <v>110</v>
      </c>
      <c r="C35" s="26"/>
      <c r="D35" s="318"/>
      <c r="E35" s="318"/>
      <c r="F35" s="318"/>
    </row>
    <row r="36" spans="1:6" hidden="1">
      <c r="A36" s="26">
        <v>8141</v>
      </c>
      <c r="B36" s="316" t="s">
        <v>810</v>
      </c>
      <c r="C36" s="26">
        <v>9112</v>
      </c>
      <c r="D36" s="318"/>
      <c r="E36" s="318"/>
      <c r="F36" s="318"/>
    </row>
    <row r="37" spans="1:6" hidden="1">
      <c r="A37" s="26"/>
      <c r="B37" s="316" t="s">
        <v>803</v>
      </c>
      <c r="C37" s="26"/>
      <c r="D37" s="318"/>
      <c r="E37" s="318"/>
      <c r="F37" s="318"/>
    </row>
    <row r="38" spans="1:6" hidden="1">
      <c r="A38" s="26">
        <v>8142</v>
      </c>
      <c r="B38" s="316" t="s">
        <v>811</v>
      </c>
      <c r="C38" s="26"/>
      <c r="D38" s="318"/>
      <c r="E38" s="318"/>
      <c r="F38" s="318"/>
    </row>
    <row r="39" spans="1:6" hidden="1">
      <c r="A39" s="26">
        <v>8143</v>
      </c>
      <c r="B39" s="316" t="s">
        <v>812</v>
      </c>
      <c r="C39" s="26"/>
      <c r="D39" s="318"/>
      <c r="E39" s="318"/>
      <c r="F39" s="318"/>
    </row>
    <row r="40" spans="1:6" ht="26.4" hidden="1">
      <c r="A40" s="26">
        <v>8150</v>
      </c>
      <c r="B40" s="316" t="s">
        <v>813</v>
      </c>
      <c r="C40" s="26">
        <v>6112</v>
      </c>
      <c r="D40" s="318"/>
      <c r="E40" s="318"/>
      <c r="F40" s="318"/>
    </row>
    <row r="41" spans="1:6" hidden="1">
      <c r="A41" s="26"/>
      <c r="B41" s="316" t="s">
        <v>803</v>
      </c>
      <c r="C41" s="26"/>
      <c r="D41" s="318"/>
      <c r="E41" s="318"/>
      <c r="F41" s="318"/>
    </row>
    <row r="42" spans="1:6" hidden="1">
      <c r="A42" s="26">
        <v>8151</v>
      </c>
      <c r="B42" s="316" t="s">
        <v>807</v>
      </c>
      <c r="C42" s="26"/>
      <c r="D42" s="318"/>
      <c r="E42" s="318"/>
      <c r="F42" s="318"/>
    </row>
    <row r="43" spans="1:6" s="309" customFormat="1" hidden="1">
      <c r="A43" s="26">
        <v>8152</v>
      </c>
      <c r="B43" s="316" t="s">
        <v>814</v>
      </c>
      <c r="C43" s="26"/>
      <c r="D43" s="318"/>
      <c r="E43" s="318"/>
      <c r="F43" s="318"/>
    </row>
    <row r="44" spans="1:6" s="446" customFormat="1">
      <c r="A44" s="442">
        <v>8160</v>
      </c>
      <c r="B44" s="443" t="s">
        <v>815</v>
      </c>
      <c r="C44" s="442"/>
      <c r="D44" s="444">
        <f>+E44+F44</f>
        <v>250000</v>
      </c>
      <c r="E44" s="445">
        <f>E46+E50</f>
        <v>0</v>
      </c>
      <c r="F44" s="445">
        <f>F46+F50</f>
        <v>250000</v>
      </c>
    </row>
    <row r="45" spans="1:6" s="309" customFormat="1">
      <c r="A45" s="26"/>
      <c r="B45" s="316" t="s">
        <v>108</v>
      </c>
      <c r="C45" s="26"/>
      <c r="D45" s="318"/>
      <c r="E45" s="318"/>
      <c r="F45" s="318"/>
    </row>
    <row r="46" spans="1:6" s="236" customFormat="1" ht="26.4">
      <c r="A46" s="330">
        <v>8161</v>
      </c>
      <c r="B46" s="312" t="s">
        <v>611</v>
      </c>
      <c r="C46" s="313"/>
      <c r="D46" s="314">
        <f>E46+F46</f>
        <v>250000</v>
      </c>
      <c r="E46" s="314">
        <f>+E48+E49</f>
        <v>0</v>
      </c>
      <c r="F46" s="314">
        <f>+F48+F49</f>
        <v>250000</v>
      </c>
    </row>
    <row r="47" spans="1:6" s="236" customFormat="1">
      <c r="A47" s="26"/>
      <c r="B47" s="315" t="s">
        <v>110</v>
      </c>
      <c r="C47" s="191"/>
      <c r="D47" s="310"/>
      <c r="E47" s="311"/>
      <c r="F47" s="310"/>
    </row>
    <row r="48" spans="1:6" s="236" customFormat="1" ht="123" customHeight="1">
      <c r="A48" s="26">
        <v>8163</v>
      </c>
      <c r="B48" s="316" t="s">
        <v>785</v>
      </c>
      <c r="C48" s="26">
        <v>9213</v>
      </c>
      <c r="D48" s="491">
        <f>+E48+F48</f>
        <v>250000</v>
      </c>
      <c r="E48" s="318">
        <v>0</v>
      </c>
      <c r="F48" s="21">
        <v>250000</v>
      </c>
    </row>
    <row r="49" spans="1:6" ht="26.4" hidden="1">
      <c r="A49" s="26">
        <v>8164</v>
      </c>
      <c r="B49" s="316" t="s">
        <v>612</v>
      </c>
      <c r="C49" s="26" t="s">
        <v>613</v>
      </c>
      <c r="D49" s="317">
        <f>E49+F49</f>
        <v>0</v>
      </c>
      <c r="E49" s="318">
        <v>0</v>
      </c>
      <c r="F49" s="452"/>
    </row>
    <row r="50" spans="1:6" ht="26.4" hidden="1">
      <c r="A50" s="330">
        <v>8190</v>
      </c>
      <c r="B50" s="312" t="s">
        <v>614</v>
      </c>
      <c r="C50" s="319"/>
      <c r="D50" s="320">
        <f>E50+F50</f>
        <v>0</v>
      </c>
      <c r="E50" s="320">
        <f>+E52+E56-E55</f>
        <v>0</v>
      </c>
      <c r="F50" s="320">
        <f>F52+F56</f>
        <v>0</v>
      </c>
    </row>
    <row r="51" spans="1:6" hidden="1">
      <c r="A51" s="321"/>
      <c r="B51" s="322" t="s">
        <v>383</v>
      </c>
      <c r="C51" s="191"/>
      <c r="D51" s="302"/>
      <c r="E51" s="302"/>
      <c r="F51" s="302"/>
    </row>
    <row r="52" spans="1:6" ht="27" hidden="1">
      <c r="A52" s="153">
        <v>8191</v>
      </c>
      <c r="B52" s="323" t="s">
        <v>615</v>
      </c>
      <c r="C52" s="313">
        <v>9320</v>
      </c>
      <c r="D52" s="314">
        <f>E52+F52</f>
        <v>0</v>
      </c>
      <c r="E52" s="314">
        <f>+E54+E55</f>
        <v>0</v>
      </c>
      <c r="F52" s="324">
        <f>+F54+F55</f>
        <v>0</v>
      </c>
    </row>
    <row r="53" spans="1:6" hidden="1">
      <c r="A53" s="26"/>
      <c r="B53" s="322" t="s">
        <v>110</v>
      </c>
      <c r="C53" s="191"/>
      <c r="D53" s="308"/>
      <c r="E53" s="308"/>
      <c r="F53" s="308"/>
    </row>
    <row r="54" spans="1:6" ht="66.599999999999994" hidden="1">
      <c r="A54" s="26">
        <v>8192</v>
      </c>
      <c r="B54" s="325" t="s">
        <v>616</v>
      </c>
      <c r="C54" s="191"/>
      <c r="D54" s="318">
        <f>E54+F54</f>
        <v>0</v>
      </c>
      <c r="E54" s="318"/>
      <c r="F54" s="318">
        <v>0</v>
      </c>
    </row>
    <row r="55" spans="1:6" ht="27" hidden="1">
      <c r="A55" s="26">
        <v>8193</v>
      </c>
      <c r="B55" s="325" t="s">
        <v>617</v>
      </c>
      <c r="C55" s="191"/>
      <c r="D55" s="317">
        <f>E55+F55</f>
        <v>0</v>
      </c>
      <c r="E55" s="318"/>
      <c r="F55" s="318">
        <v>0</v>
      </c>
    </row>
    <row r="56" spans="1:6" ht="27" hidden="1">
      <c r="A56" s="153">
        <v>8194</v>
      </c>
      <c r="B56" s="323" t="s">
        <v>618</v>
      </c>
      <c r="C56" s="326">
        <v>9330</v>
      </c>
      <c r="D56" s="314">
        <f>E56+F56</f>
        <v>0</v>
      </c>
      <c r="E56" s="327">
        <f>E58+E59</f>
        <v>0</v>
      </c>
      <c r="F56" s="327">
        <f>F58+F59</f>
        <v>0</v>
      </c>
    </row>
    <row r="57" spans="1:6" hidden="1">
      <c r="A57" s="26"/>
      <c r="B57" s="322" t="s">
        <v>110</v>
      </c>
      <c r="C57" s="13"/>
      <c r="D57" s="328"/>
      <c r="E57" s="318"/>
      <c r="F57" s="308"/>
    </row>
    <row r="58" spans="1:6" ht="40.200000000000003" hidden="1">
      <c r="A58" s="26">
        <v>8195</v>
      </c>
      <c r="B58" s="325" t="s">
        <v>619</v>
      </c>
      <c r="C58" s="13"/>
      <c r="D58" s="328">
        <f>E58+F58</f>
        <v>0</v>
      </c>
      <c r="E58" s="318">
        <v>0</v>
      </c>
      <c r="F58" s="318"/>
    </row>
    <row r="59" spans="1:6" ht="40.200000000000003" hidden="1">
      <c r="A59" s="26">
        <v>8196</v>
      </c>
      <c r="B59" s="325" t="s">
        <v>620</v>
      </c>
      <c r="C59" s="13"/>
      <c r="D59" s="328">
        <f>E59+F59</f>
        <v>0</v>
      </c>
      <c r="E59" s="318">
        <v>0</v>
      </c>
      <c r="F59" s="318"/>
    </row>
    <row r="60" spans="1:6" ht="39.6" hidden="1">
      <c r="A60" s="26">
        <v>8197</v>
      </c>
      <c r="B60" s="453" t="s">
        <v>816</v>
      </c>
      <c r="C60" s="454"/>
      <c r="D60" s="455" t="s">
        <v>817</v>
      </c>
      <c r="E60" s="455" t="s">
        <v>817</v>
      </c>
      <c r="F60" s="455" t="s">
        <v>817</v>
      </c>
    </row>
    <row r="61" spans="1:6" ht="52.8" hidden="1">
      <c r="A61" s="26">
        <v>8198</v>
      </c>
      <c r="B61" s="453" t="s">
        <v>818</v>
      </c>
      <c r="C61" s="454"/>
      <c r="D61" s="455" t="s">
        <v>817</v>
      </c>
      <c r="E61" s="454"/>
      <c r="F61" s="454"/>
    </row>
    <row r="62" spans="1:6" ht="39.6" hidden="1">
      <c r="A62" s="26">
        <v>8199</v>
      </c>
      <c r="B62" s="453" t="s">
        <v>819</v>
      </c>
      <c r="C62" s="455"/>
      <c r="D62" s="454"/>
      <c r="E62" s="455"/>
      <c r="F62" s="454"/>
    </row>
    <row r="63" spans="1:6" ht="42.75" hidden="1" customHeight="1">
      <c r="A63" s="26" t="s">
        <v>820</v>
      </c>
      <c r="B63" s="456" t="s">
        <v>821</v>
      </c>
      <c r="C63" s="454"/>
      <c r="D63" s="454"/>
      <c r="E63" s="455" t="s">
        <v>817</v>
      </c>
      <c r="F63" s="454"/>
    </row>
    <row r="64" spans="1:6" hidden="1">
      <c r="A64" s="303">
        <v>8200</v>
      </c>
      <c r="B64" s="304" t="s">
        <v>822</v>
      </c>
      <c r="C64" s="305"/>
      <c r="D64" s="306">
        <f>E64+F64</f>
        <v>0</v>
      </c>
      <c r="E64" s="306">
        <f>+E66</f>
        <v>0</v>
      </c>
      <c r="F64" s="306">
        <f>+F66</f>
        <v>0</v>
      </c>
    </row>
    <row r="65" spans="1:6" hidden="1">
      <c r="A65" s="26"/>
      <c r="B65" s="455" t="s">
        <v>108</v>
      </c>
      <c r="C65" s="454"/>
      <c r="D65" s="454"/>
      <c r="E65" s="454"/>
      <c r="F65" s="454"/>
    </row>
    <row r="66" spans="1:6" s="446" customFormat="1" hidden="1">
      <c r="A66" s="442">
        <v>8210</v>
      </c>
      <c r="B66" s="443" t="s">
        <v>823</v>
      </c>
      <c r="C66" s="442"/>
      <c r="D66" s="445">
        <f>+D72</f>
        <v>0</v>
      </c>
      <c r="E66" s="445">
        <f>+E72</f>
        <v>0</v>
      </c>
      <c r="F66" s="445">
        <f>+F72</f>
        <v>0</v>
      </c>
    </row>
    <row r="67" spans="1:6" hidden="1">
      <c r="A67" s="26"/>
      <c r="B67" s="456" t="s">
        <v>108</v>
      </c>
      <c r="C67" s="454"/>
      <c r="D67" s="454"/>
      <c r="E67" s="454"/>
      <c r="F67" s="454"/>
    </row>
    <row r="68" spans="1:6" s="236" customFormat="1" ht="39.6" hidden="1">
      <c r="A68" s="330">
        <v>8211</v>
      </c>
      <c r="B68" s="312" t="s">
        <v>824</v>
      </c>
      <c r="C68" s="313"/>
      <c r="D68" s="314"/>
      <c r="E68" s="314" t="s">
        <v>817</v>
      </c>
      <c r="F68" s="314"/>
    </row>
    <row r="69" spans="1:6" hidden="1">
      <c r="A69" s="26"/>
      <c r="B69" s="453" t="s">
        <v>110</v>
      </c>
      <c r="C69" s="26"/>
      <c r="D69" s="454"/>
      <c r="E69" s="455"/>
      <c r="F69" s="454"/>
    </row>
    <row r="70" spans="1:6" ht="26.4" hidden="1">
      <c r="A70" s="26">
        <v>8212</v>
      </c>
      <c r="B70" s="456" t="s">
        <v>798</v>
      </c>
      <c r="C70" s="26">
        <v>9121</v>
      </c>
      <c r="D70" s="454"/>
      <c r="E70" s="455" t="s">
        <v>817</v>
      </c>
      <c r="F70" s="454"/>
    </row>
    <row r="71" spans="1:6" hidden="1">
      <c r="A71" s="26">
        <v>8213</v>
      </c>
      <c r="B71" s="456" t="s">
        <v>799</v>
      </c>
      <c r="C71" s="26">
        <v>6121</v>
      </c>
      <c r="D71" s="454"/>
      <c r="E71" s="455" t="s">
        <v>817</v>
      </c>
      <c r="F71" s="454"/>
    </row>
    <row r="72" spans="1:6" s="236" customFormat="1" ht="26.4" hidden="1">
      <c r="A72" s="330">
        <v>8220</v>
      </c>
      <c r="B72" s="312" t="s">
        <v>825</v>
      </c>
      <c r="C72" s="313"/>
      <c r="D72" s="314">
        <f>E72+F72</f>
        <v>0</v>
      </c>
      <c r="E72" s="314">
        <f>+E74</f>
        <v>0</v>
      </c>
      <c r="F72" s="314">
        <f>+F74</f>
        <v>0</v>
      </c>
    </row>
    <row r="73" spans="1:6" hidden="1">
      <c r="A73" s="26"/>
      <c r="B73" s="453" t="s">
        <v>108</v>
      </c>
      <c r="C73" s="26"/>
      <c r="D73" s="454"/>
      <c r="E73" s="455"/>
      <c r="F73" s="454"/>
    </row>
    <row r="74" spans="1:6" s="451" customFormat="1" hidden="1">
      <c r="A74" s="447">
        <v>8221</v>
      </c>
      <c r="B74" s="448" t="s">
        <v>801</v>
      </c>
      <c r="C74" s="447"/>
      <c r="D74" s="449">
        <f>+E74+F74</f>
        <v>0</v>
      </c>
      <c r="E74" s="450">
        <f>+E76+E77</f>
        <v>0</v>
      </c>
      <c r="F74" s="450">
        <f>+F76+F77</f>
        <v>0</v>
      </c>
    </row>
    <row r="75" spans="1:6" hidden="1">
      <c r="A75" s="26"/>
      <c r="B75" s="453" t="s">
        <v>110</v>
      </c>
      <c r="C75" s="26"/>
      <c r="D75" s="318"/>
      <c r="E75" s="318"/>
      <c r="F75" s="318"/>
    </row>
    <row r="76" spans="1:6" hidden="1">
      <c r="A76" s="26">
        <v>8222</v>
      </c>
      <c r="B76" s="456" t="s">
        <v>826</v>
      </c>
      <c r="C76" s="26">
        <v>9122</v>
      </c>
      <c r="D76" s="328">
        <f>+E76+F76</f>
        <v>0</v>
      </c>
      <c r="E76" s="318">
        <v>0</v>
      </c>
      <c r="F76" s="318"/>
    </row>
    <row r="77" spans="1:6" ht="26.4" hidden="1">
      <c r="A77" s="26">
        <v>8230</v>
      </c>
      <c r="B77" s="456" t="s">
        <v>827</v>
      </c>
      <c r="C77" s="26">
        <v>6122</v>
      </c>
      <c r="D77" s="318"/>
      <c r="E77" s="318">
        <v>0</v>
      </c>
      <c r="F77" s="318"/>
    </row>
    <row r="78" spans="1:6" s="451" customFormat="1" hidden="1">
      <c r="A78" s="447">
        <v>8240</v>
      </c>
      <c r="B78" s="448" t="s">
        <v>809</v>
      </c>
      <c r="C78" s="447"/>
      <c r="D78" s="449"/>
      <c r="E78" s="450"/>
      <c r="F78" s="450"/>
    </row>
    <row r="79" spans="1:6" hidden="1">
      <c r="A79" s="26"/>
      <c r="B79" s="453" t="s">
        <v>110</v>
      </c>
      <c r="C79" s="26"/>
      <c r="D79" s="454"/>
      <c r="E79" s="455"/>
      <c r="F79" s="454"/>
    </row>
    <row r="80" spans="1:6" hidden="1">
      <c r="A80" s="26">
        <v>8241</v>
      </c>
      <c r="B80" s="456" t="s">
        <v>828</v>
      </c>
      <c r="C80" s="26">
        <v>9122</v>
      </c>
      <c r="D80" s="454"/>
      <c r="E80" s="454"/>
      <c r="F80" s="454"/>
    </row>
    <row r="81" spans="1:6" ht="26.4" hidden="1">
      <c r="A81" s="26">
        <v>8250</v>
      </c>
      <c r="B81" s="456" t="s">
        <v>829</v>
      </c>
      <c r="C81" s="26">
        <v>6122</v>
      </c>
      <c r="D81" s="454"/>
      <c r="E81" s="454"/>
      <c r="F81" s="454"/>
    </row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5" t="s">
        <v>786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41</vt:i4>
      </vt:variant>
    </vt:vector>
  </HeadingPairs>
  <TitlesOfParts>
    <vt:vector size="64" baseType="lpstr">
      <vt:lpstr>CP</vt:lpstr>
      <vt:lpstr>havelvac 3</vt:lpstr>
      <vt:lpstr>Hashvt</vt:lpstr>
      <vt:lpstr>havelvac 6 varchakan</vt:lpstr>
      <vt:lpstr>havelvac 1</vt:lpstr>
      <vt:lpstr>havelvac 2</vt:lpstr>
      <vt:lpstr>havelvac3</vt:lpstr>
      <vt:lpstr>havelvac4</vt:lpstr>
      <vt:lpstr>havelvac5</vt:lpstr>
      <vt:lpstr>havelvac 6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2'!Print_Area</vt:lpstr>
      <vt:lpstr>'havelvac 3'!Print_Area</vt:lpstr>
      <vt:lpstr>'havelvac 6'!Print_Area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havelvac4!Print_Area</vt:lpstr>
      <vt:lpstr>havelvac5!Print_Area</vt:lpstr>
      <vt:lpstr>'havelvac 1'!Print_Titles</vt:lpstr>
      <vt:lpstr>'havelvac 2'!Print_Titles</vt:lpstr>
      <vt:lpstr>'havelvac 3'!Print_Titles</vt:lpstr>
      <vt:lpstr>'havelvac 6'!Print_Titles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Diana Martirosyan</cp:lastModifiedBy>
  <cp:lastPrinted>2025-09-09T11:03:38Z</cp:lastPrinted>
  <dcterms:created xsi:type="dcterms:W3CDTF">2016-09-08T08:35:47Z</dcterms:created>
  <dcterms:modified xsi:type="dcterms:W3CDTF">2025-09-10T11:56:49Z</dcterms:modified>
</cp:coreProperties>
</file>